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vega.fkr38.local\share\Планово-экономический отдел\2023-2025\!!!Краткосрочные планы\"/>
    </mc:Choice>
  </mc:AlternateContent>
  <bookViews>
    <workbookView xWindow="-120" yWindow="-120" windowWidth="25365" windowHeight="13755"/>
  </bookViews>
  <sheets>
    <sheet name="Раздел 2" sheetId="2" r:id="rId1"/>
    <sheet name="Раздел 1 " sheetId="38" r:id="rId2"/>
    <sheet name="Лист2" sheetId="66" state="hidden" r:id="rId3"/>
    <sheet name="Лист6" sheetId="69" state="hidden" r:id="rId4"/>
    <sheet name="Лист3" sheetId="67" state="hidden" r:id="rId5"/>
    <sheet name="справка от 04.12.2023" sheetId="65" state="hidden" r:id="rId6"/>
    <sheet name="Лист5" sheetId="68" state="hidden" r:id="rId7"/>
    <sheet name="Лист7" sheetId="70" state="hidden" r:id="rId8"/>
    <sheet name="справка от 07.10.2023" sheetId="52" state="hidden" r:id="rId9"/>
    <sheet name="Лист1" sheetId="60" state="hidden" r:id="rId10"/>
    <sheet name="проект" sheetId="57" state="hidden" r:id="rId11"/>
    <sheet name="утвержденый" sheetId="58" state="hidden" r:id="rId12"/>
    <sheet name="ангарск" sheetId="59" state="hidden" r:id="rId13"/>
    <sheet name="Раздел 1" sheetId="32" state="hidden" r:id="rId14"/>
    <sheet name="Лист4" sheetId="44" state="hidden" r:id="rId15"/>
    <sheet name="предложения июнь 23" sheetId="40" state="hidden" r:id="rId16"/>
    <sheet name="АГО, отправлен по электронке" sheetId="39" state="hidden" r:id="rId17"/>
    <sheet name="исключение" sheetId="30" state="hidden" r:id="rId18"/>
    <sheet name="передвиж" sheetId="27" state="hidden" r:id="rId19"/>
    <sheet name="другое" sheetId="28" state="hidden" r:id="rId20"/>
    <sheet name="первая проверка по программе" sheetId="29" state="hidden" r:id="rId21"/>
    <sheet name="вторая проверка по рп" sheetId="31" state="hidden" r:id="rId22"/>
  </sheets>
  <definedNames>
    <definedName name="_xlnm._FilterDatabase" localSheetId="16" hidden="1">'АГО, отправлен по электронке'!$A$5:$AJ$342</definedName>
    <definedName name="_xlnm._FilterDatabase" localSheetId="19" hidden="1">другое!$A$1:$B$21</definedName>
    <definedName name="_xlnm._FilterDatabase" localSheetId="17" hidden="1">исключение!$A$1:$C$21</definedName>
    <definedName name="_xlnm._FilterDatabase" localSheetId="2" hidden="1">Лист2!$A$29:$F$43</definedName>
    <definedName name="_xlnm._FilterDatabase" localSheetId="4" hidden="1">Лист3!$A$5:$U$1052</definedName>
    <definedName name="_xlnm._FilterDatabase" localSheetId="14" hidden="1">Лист4!$A$1:$J$1</definedName>
    <definedName name="_xlnm._FilterDatabase" localSheetId="3" hidden="1">Лист6!$A$1:$S$1</definedName>
    <definedName name="_xlnm._FilterDatabase" localSheetId="7" hidden="1">Лист7!$V$5:$Z$5</definedName>
    <definedName name="_xlnm._FilterDatabase" localSheetId="13" hidden="1">'Раздел 1'!$A$10:$S$2188</definedName>
    <definedName name="_xlnm._FilterDatabase" localSheetId="1" hidden="1">'Раздел 1 '!$A$10:$U$4104</definedName>
    <definedName name="_xlnm._FilterDatabase" localSheetId="0" hidden="1">'Раздел 2'!$A$3:$X$4097</definedName>
    <definedName name="_xlnm._FilterDatabase" localSheetId="5" hidden="1">'справка от 04.12.2023'!$A$1:$H$111</definedName>
    <definedName name="_xlnm._FilterDatabase" localSheetId="8" hidden="1">'справка от 07.10.2023'!$A$1:$H$165</definedName>
    <definedName name="_xlnm._FilterDatabase" localSheetId="11" hidden="1">утвержденый!$A$1:$BF$99</definedName>
    <definedName name="_xlnm.Print_Titles" localSheetId="13">'Раздел 1'!$6:$9</definedName>
    <definedName name="_xlnm.Print_Titles" localSheetId="1">'Раздел 1 '!$6:$9</definedName>
    <definedName name="_xlnm.Print_Titles" localSheetId="0">'Раздел 2'!$2:$2</definedName>
    <definedName name="О1874">'Раздел 1 '!$L$2400</definedName>
    <definedName name="_xlnm.Print_Area" localSheetId="0">'Раздел 2'!$A$1:$X$4101</definedName>
  </definedNames>
  <calcPr calcId="152511"/>
</workbook>
</file>

<file path=xl/calcChain.xml><?xml version="1.0" encoding="utf-8"?>
<calcChain xmlns="http://schemas.openxmlformats.org/spreadsheetml/2006/main">
  <c r="B4" i="66" l="1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A4" i="66"/>
  <c r="B25" i="66"/>
  <c r="B47" i="66"/>
  <c r="A25" i="66"/>
  <c r="B20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O20" i="66"/>
  <c r="P20" i="66"/>
  <c r="A20" i="66"/>
  <c r="U2" i="66"/>
  <c r="U8" i="66"/>
  <c r="U10" i="66"/>
  <c r="Y49" i="70"/>
  <c r="Z49" i="70" s="1"/>
  <c r="Y50" i="70"/>
  <c r="Z50" i="70" s="1"/>
  <c r="Y51" i="70"/>
  <c r="Z51" i="70" s="1"/>
  <c r="Y52" i="70"/>
  <c r="Z52" i="70" s="1"/>
  <c r="Y53" i="70"/>
  <c r="Z53" i="70" s="1"/>
  <c r="Y54" i="70"/>
  <c r="Z54" i="70" s="1"/>
  <c r="Y55" i="70"/>
  <c r="Z55" i="70" s="1"/>
  <c r="Y56" i="70"/>
  <c r="Z56" i="70" s="1"/>
  <c r="Y57" i="70"/>
  <c r="Z57" i="70" s="1"/>
  <c r="Y58" i="70"/>
  <c r="Z58" i="70" s="1"/>
  <c r="Y59" i="70"/>
  <c r="Z59" i="70" s="1"/>
  <c r="Y60" i="70"/>
  <c r="Z60" i="70" s="1"/>
  <c r="Y61" i="70"/>
  <c r="Z61" i="70" s="1"/>
  <c r="Y62" i="70"/>
  <c r="Z62" i="70" s="1"/>
  <c r="Y63" i="70"/>
  <c r="Z63" i="70" s="1"/>
  <c r="Y64" i="70"/>
  <c r="Z64" i="70" s="1"/>
  <c r="Y65" i="70"/>
  <c r="Z65" i="70" s="1"/>
  <c r="Y66" i="70"/>
  <c r="Z66" i="70" s="1"/>
  <c r="Y67" i="70"/>
  <c r="Z67" i="70" s="1"/>
  <c r="Y68" i="70"/>
  <c r="Z68" i="70" s="1"/>
  <c r="Y69" i="70"/>
  <c r="Z69" i="70" s="1"/>
  <c r="Y70" i="70"/>
  <c r="Z70" i="70" s="1"/>
  <c r="Y71" i="70"/>
  <c r="Z71" i="70" s="1"/>
  <c r="Y72" i="70"/>
  <c r="Z72" i="70" s="1"/>
  <c r="Y73" i="70"/>
  <c r="Z73" i="70" s="1"/>
  <c r="Y74" i="70"/>
  <c r="Z74" i="70" s="1"/>
  <c r="Y75" i="70"/>
  <c r="Z75" i="70" s="1"/>
  <c r="Y76" i="70"/>
  <c r="Z76" i="70" s="1"/>
  <c r="Y77" i="70"/>
  <c r="Z77" i="70" s="1"/>
  <c r="Y78" i="70"/>
  <c r="Z78" i="70" s="1"/>
  <c r="Y79" i="70"/>
  <c r="Z79" i="70" s="1"/>
  <c r="Y80" i="70"/>
  <c r="Z80" i="70" s="1"/>
  <c r="Y81" i="70"/>
  <c r="Z81" i="70" s="1"/>
  <c r="Y82" i="70"/>
  <c r="Z82" i="70" s="1"/>
  <c r="Y83" i="70"/>
  <c r="Z83" i="70" s="1"/>
  <c r="Y84" i="70"/>
  <c r="Z84" i="70" s="1"/>
  <c r="Y85" i="70"/>
  <c r="Z85" i="70" s="1"/>
  <c r="Y86" i="70"/>
  <c r="Z86" i="70" s="1"/>
  <c r="Y87" i="70"/>
  <c r="Z87" i="70" s="1"/>
  <c r="Y88" i="70"/>
  <c r="Z88" i="70" s="1"/>
  <c r="Y89" i="70"/>
  <c r="Z89" i="70" s="1"/>
  <c r="Y90" i="70"/>
  <c r="Z90" i="70" s="1"/>
  <c r="Y91" i="70"/>
  <c r="Z91" i="70" s="1"/>
  <c r="Y92" i="70"/>
  <c r="Z92" i="70" s="1"/>
  <c r="Y93" i="70"/>
  <c r="Z93" i="70" s="1"/>
  <c r="Y94" i="70"/>
  <c r="Z94" i="70" s="1"/>
  <c r="Y95" i="70"/>
  <c r="Z95" i="70" s="1"/>
  <c r="Y96" i="70"/>
  <c r="Z96" i="70" s="1"/>
  <c r="Y97" i="70"/>
  <c r="Z97" i="70" s="1"/>
  <c r="Y98" i="70"/>
  <c r="Z98" i="70" s="1"/>
  <c r="Y99" i="70"/>
  <c r="Z99" i="70" s="1"/>
  <c r="Y100" i="70"/>
  <c r="Z100" i="70" s="1"/>
  <c r="Y101" i="70"/>
  <c r="Z101" i="70" s="1"/>
  <c r="Y102" i="70"/>
  <c r="Z102" i="70" s="1"/>
  <c r="Y103" i="70"/>
  <c r="Z103" i="70" s="1"/>
  <c r="Y104" i="70"/>
  <c r="Z104" i="70" s="1"/>
  <c r="Y105" i="70"/>
  <c r="Z105" i="70" s="1"/>
  <c r="Y106" i="70"/>
  <c r="Z106" i="70" s="1"/>
  <c r="Y107" i="70"/>
  <c r="Z107" i="70" s="1"/>
  <c r="Y108" i="70"/>
  <c r="Z108" i="70" s="1"/>
  <c r="Y109" i="70"/>
  <c r="Z109" i="70" s="1"/>
  <c r="Y110" i="70"/>
  <c r="Z110" i="70" s="1"/>
  <c r="Y111" i="70"/>
  <c r="Z111" i="70" s="1"/>
  <c r="Y112" i="70"/>
  <c r="Z112" i="70" s="1"/>
  <c r="Y113" i="70"/>
  <c r="Z113" i="70" s="1"/>
  <c r="Y114" i="70"/>
  <c r="Z114" i="70" s="1"/>
  <c r="Y115" i="70"/>
  <c r="Z115" i="70" s="1"/>
  <c r="Y116" i="70"/>
  <c r="Z116" i="70" s="1"/>
  <c r="Y117" i="70"/>
  <c r="Z117" i="70" s="1"/>
  <c r="Y118" i="70"/>
  <c r="Z118" i="70" s="1"/>
  <c r="Y119" i="70"/>
  <c r="Z119" i="70" s="1"/>
  <c r="Y120" i="70"/>
  <c r="Z120" i="70" s="1"/>
  <c r="Y121" i="70"/>
  <c r="Z121" i="70" s="1"/>
  <c r="Y122" i="70"/>
  <c r="Z122" i="70" s="1"/>
  <c r="Y123" i="70"/>
  <c r="Z123" i="70" s="1"/>
  <c r="Y124" i="70"/>
  <c r="Z124" i="70" s="1"/>
  <c r="Y125" i="70"/>
  <c r="Z125" i="70" s="1"/>
  <c r="Y126" i="70"/>
  <c r="Z126" i="70" s="1"/>
  <c r="Y127" i="70"/>
  <c r="Z127" i="70" s="1"/>
  <c r="Y128" i="70"/>
  <c r="Z128" i="70" s="1"/>
  <c r="Y129" i="70"/>
  <c r="Z129" i="70" s="1"/>
  <c r="Y130" i="70"/>
  <c r="Z130" i="70" s="1"/>
  <c r="Y131" i="70"/>
  <c r="Z131" i="70" s="1"/>
  <c r="Y132" i="70"/>
  <c r="Z132" i="70" s="1"/>
  <c r="Y133" i="70"/>
  <c r="Z133" i="70" s="1"/>
  <c r="Y134" i="70"/>
  <c r="Z134" i="70" s="1"/>
  <c r="Y135" i="70"/>
  <c r="Z135" i="70" s="1"/>
  <c r="Y136" i="70"/>
  <c r="Z136" i="70" s="1"/>
  <c r="Y137" i="70"/>
  <c r="Z137" i="70" s="1"/>
  <c r="Y138" i="70"/>
  <c r="Z138" i="70" s="1"/>
  <c r="Y139" i="70"/>
  <c r="Z139" i="70" s="1"/>
  <c r="Y140" i="70"/>
  <c r="Z140" i="70" s="1"/>
  <c r="Y141" i="70"/>
  <c r="Z141" i="70" s="1"/>
  <c r="Y142" i="70"/>
  <c r="Z142" i="70" s="1"/>
  <c r="Y143" i="70"/>
  <c r="Z143" i="70" s="1"/>
  <c r="Y144" i="70"/>
  <c r="Z144" i="70" s="1"/>
  <c r="Y145" i="70"/>
  <c r="Z145" i="70" s="1"/>
  <c r="Y146" i="70"/>
  <c r="Z146" i="70" s="1"/>
  <c r="Y147" i="70"/>
  <c r="Z147" i="70" s="1"/>
  <c r="Y148" i="70"/>
  <c r="Z148" i="70" s="1"/>
  <c r="Y149" i="70"/>
  <c r="Z149" i="70" s="1"/>
  <c r="Y150" i="70"/>
  <c r="Z150" i="70" s="1"/>
  <c r="Y151" i="70"/>
  <c r="Z151" i="70" s="1"/>
  <c r="Y152" i="70"/>
  <c r="Z152" i="70" s="1"/>
  <c r="Y153" i="70"/>
  <c r="Z153" i="70" s="1"/>
  <c r="Y154" i="70"/>
  <c r="Z154" i="70" s="1"/>
  <c r="Y155" i="70"/>
  <c r="Z155" i="70" s="1"/>
  <c r="Y156" i="70"/>
  <c r="Z156" i="70" s="1"/>
  <c r="Y157" i="70"/>
  <c r="Z157" i="70" s="1"/>
  <c r="Y158" i="70"/>
  <c r="Z158" i="70" s="1"/>
  <c r="Y159" i="70"/>
  <c r="Z159" i="70" s="1"/>
  <c r="Y160" i="70"/>
  <c r="Z160" i="70" s="1"/>
  <c r="Y161" i="70"/>
  <c r="Z161" i="70" s="1"/>
  <c r="Y162" i="70"/>
  <c r="Z162" i="70" s="1"/>
  <c r="Y163" i="70"/>
  <c r="Z163" i="70" s="1"/>
  <c r="Y164" i="70"/>
  <c r="Z164" i="70" s="1"/>
  <c r="Y165" i="70"/>
  <c r="Z165" i="70" s="1"/>
  <c r="Y166" i="70"/>
  <c r="Z166" i="70" s="1"/>
  <c r="Y167" i="70"/>
  <c r="Z167" i="70" s="1"/>
  <c r="Y168" i="70"/>
  <c r="Z168" i="70" s="1"/>
  <c r="Y169" i="70"/>
  <c r="Z169" i="70" s="1"/>
  <c r="Y170" i="70"/>
  <c r="Z170" i="70" s="1"/>
  <c r="Y171" i="70"/>
  <c r="Z171" i="70" s="1"/>
  <c r="Y172" i="70"/>
  <c r="Z172" i="70" s="1"/>
  <c r="Y173" i="70"/>
  <c r="Z173" i="70" s="1"/>
  <c r="Y174" i="70"/>
  <c r="Z174" i="70" s="1"/>
  <c r="Y175" i="70"/>
  <c r="Z175" i="70" s="1"/>
  <c r="Y176" i="70"/>
  <c r="Z176" i="70" s="1"/>
  <c r="Y177" i="70"/>
  <c r="Z177" i="70" s="1"/>
  <c r="Y178" i="70"/>
  <c r="Z178" i="70" s="1"/>
  <c r="Y179" i="70"/>
  <c r="Z179" i="70" s="1"/>
  <c r="Y180" i="70"/>
  <c r="Z180" i="70" s="1"/>
  <c r="Y181" i="70"/>
  <c r="Z181" i="70" s="1"/>
  <c r="Y182" i="70"/>
  <c r="Z182" i="70" s="1"/>
  <c r="Y183" i="70"/>
  <c r="Z183" i="70" s="1"/>
  <c r="Y184" i="70"/>
  <c r="Z184" i="70" s="1"/>
  <c r="Y185" i="70"/>
  <c r="Z185" i="70" s="1"/>
  <c r="Y186" i="70"/>
  <c r="Z186" i="70" s="1"/>
  <c r="Y187" i="70"/>
  <c r="Z187" i="70" s="1"/>
  <c r="Y188" i="70"/>
  <c r="Z188" i="70" s="1"/>
  <c r="Y189" i="70"/>
  <c r="Z189" i="70" s="1"/>
  <c r="Y190" i="70"/>
  <c r="Z190" i="70" s="1"/>
  <c r="Y191" i="70"/>
  <c r="Z191" i="70" s="1"/>
  <c r="Y192" i="70"/>
  <c r="Z192" i="70" s="1"/>
  <c r="Y193" i="70"/>
  <c r="Z193" i="70" s="1"/>
  <c r="Y194" i="70"/>
  <c r="Z194" i="70" s="1"/>
  <c r="Y195" i="70"/>
  <c r="Z195" i="70" s="1"/>
  <c r="Y196" i="70"/>
  <c r="Z196" i="70" s="1"/>
  <c r="Y197" i="70"/>
  <c r="Z197" i="70" s="1"/>
  <c r="Y198" i="70"/>
  <c r="Z198" i="70" s="1"/>
  <c r="Y199" i="70"/>
  <c r="Z199" i="70" s="1"/>
  <c r="Y200" i="70"/>
  <c r="Z200" i="70" s="1"/>
  <c r="Y201" i="70"/>
  <c r="Z201" i="70" s="1"/>
  <c r="Y202" i="70"/>
  <c r="Z202" i="70" s="1"/>
  <c r="Y203" i="70"/>
  <c r="Z203" i="70" s="1"/>
  <c r="Y204" i="70"/>
  <c r="Z204" i="70" s="1"/>
  <c r="Y205" i="70"/>
  <c r="Z205" i="70" s="1"/>
  <c r="Y206" i="70"/>
  <c r="Z206" i="70" s="1"/>
  <c r="Y207" i="70"/>
  <c r="Z207" i="70" s="1"/>
  <c r="Y208" i="70"/>
  <c r="Z208" i="70" s="1"/>
  <c r="Y209" i="70"/>
  <c r="Z209" i="70" s="1"/>
  <c r="Y210" i="70"/>
  <c r="Z210" i="70" s="1"/>
  <c r="Y211" i="70"/>
  <c r="Z211" i="70" s="1"/>
  <c r="Y212" i="70"/>
  <c r="Z212" i="70" s="1"/>
  <c r="Y213" i="70"/>
  <c r="Z213" i="70" s="1"/>
  <c r="Y214" i="70"/>
  <c r="Z214" i="70" s="1"/>
  <c r="Y215" i="70"/>
  <c r="Z215" i="70" s="1"/>
  <c r="Y216" i="70"/>
  <c r="Z216" i="70" s="1"/>
  <c r="Y217" i="70"/>
  <c r="Z217" i="70" s="1"/>
  <c r="Y218" i="70"/>
  <c r="Z218" i="70" s="1"/>
  <c r="Y219" i="70"/>
  <c r="Z219" i="70" s="1"/>
  <c r="Y220" i="70"/>
  <c r="Z220" i="70" s="1"/>
  <c r="Y221" i="70"/>
  <c r="Z221" i="70" s="1"/>
  <c r="Y222" i="70"/>
  <c r="Z222" i="70" s="1"/>
  <c r="Y223" i="70"/>
  <c r="Z223" i="70" s="1"/>
  <c r="Y224" i="70"/>
  <c r="Z224" i="70" s="1"/>
  <c r="Y225" i="70"/>
  <c r="Z225" i="70" s="1"/>
  <c r="Y226" i="70"/>
  <c r="Z226" i="70" s="1"/>
  <c r="Y227" i="70"/>
  <c r="Z227" i="70" s="1"/>
  <c r="Y228" i="70"/>
  <c r="Z228" i="70" s="1"/>
  <c r="Y229" i="70"/>
  <c r="Z229" i="70" s="1"/>
  <c r="Y230" i="70"/>
  <c r="Z230" i="70" s="1"/>
  <c r="Y231" i="70"/>
  <c r="Z231" i="70" s="1"/>
  <c r="Y232" i="70"/>
  <c r="Z232" i="70" s="1"/>
  <c r="Y233" i="70"/>
  <c r="Z233" i="70" s="1"/>
  <c r="Y234" i="70"/>
  <c r="Z234" i="70" s="1"/>
  <c r="Y235" i="70"/>
  <c r="Z235" i="70" s="1"/>
  <c r="Y236" i="70"/>
  <c r="Z236" i="70" s="1"/>
  <c r="Y237" i="70"/>
  <c r="Z237" i="70" s="1"/>
  <c r="Y238" i="70"/>
  <c r="Z238" i="70" s="1"/>
  <c r="Y239" i="70"/>
  <c r="Z239" i="70" s="1"/>
  <c r="Y240" i="70"/>
  <c r="Z240" i="70" s="1"/>
  <c r="Y241" i="70"/>
  <c r="Z241" i="70" s="1"/>
  <c r="Y242" i="70"/>
  <c r="Z242" i="70" s="1"/>
  <c r="Y243" i="70"/>
  <c r="Z243" i="70" s="1"/>
  <c r="Y244" i="70"/>
  <c r="Z244" i="70" s="1"/>
  <c r="Y245" i="70"/>
  <c r="Z245" i="70" s="1"/>
  <c r="Y246" i="70"/>
  <c r="Z246" i="70" s="1"/>
  <c r="Y247" i="70"/>
  <c r="Z247" i="70" s="1"/>
  <c r="Y248" i="70"/>
  <c r="Z248" i="70" s="1"/>
  <c r="Y249" i="70"/>
  <c r="Z249" i="70" s="1"/>
  <c r="Y250" i="70"/>
  <c r="Z250" i="70" s="1"/>
  <c r="Y251" i="70"/>
  <c r="Z251" i="70" s="1"/>
  <c r="Y252" i="70"/>
  <c r="Z252" i="70" s="1"/>
  <c r="Y253" i="70"/>
  <c r="Z253" i="70" s="1"/>
  <c r="Y254" i="70"/>
  <c r="Z254" i="70" s="1"/>
  <c r="Y255" i="70"/>
  <c r="Z255" i="70" s="1"/>
  <c r="Y256" i="70"/>
  <c r="Z256" i="70" s="1"/>
  <c r="Y257" i="70"/>
  <c r="Z257" i="70" s="1"/>
  <c r="Y258" i="70"/>
  <c r="Z258" i="70" s="1"/>
  <c r="Y259" i="70"/>
  <c r="Z259" i="70" s="1"/>
  <c r="Y260" i="70"/>
  <c r="Z260" i="70" s="1"/>
  <c r="Y261" i="70"/>
  <c r="Z261" i="70" s="1"/>
  <c r="Y262" i="70"/>
  <c r="Z262" i="70" s="1"/>
  <c r="Y263" i="70"/>
  <c r="Z263" i="70" s="1"/>
  <c r="Y264" i="70"/>
  <c r="Z264" i="70" s="1"/>
  <c r="Y265" i="70"/>
  <c r="Z265" i="70" s="1"/>
  <c r="Y266" i="70"/>
  <c r="Z266" i="70" s="1"/>
  <c r="Y267" i="70"/>
  <c r="Z267" i="70" s="1"/>
  <c r="Y268" i="70"/>
  <c r="Z268" i="70" s="1"/>
  <c r="Y269" i="70"/>
  <c r="Z269" i="70" s="1"/>
  <c r="Y270" i="70"/>
  <c r="Z270" i="70" s="1"/>
  <c r="Y271" i="70"/>
  <c r="Z271" i="70" s="1"/>
  <c r="Y272" i="70"/>
  <c r="Z272" i="70" s="1"/>
  <c r="Y273" i="70"/>
  <c r="Z273" i="70" s="1"/>
  <c r="Y274" i="70"/>
  <c r="Z274" i="70" s="1"/>
  <c r="Y275" i="70"/>
  <c r="Z275" i="70" s="1"/>
  <c r="Y276" i="70"/>
  <c r="Z276" i="70" s="1"/>
  <c r="Y277" i="70"/>
  <c r="Z277" i="70" s="1"/>
  <c r="Y278" i="70"/>
  <c r="Z278" i="70" s="1"/>
  <c r="Y279" i="70"/>
  <c r="Z279" i="70" s="1"/>
  <c r="Y280" i="70"/>
  <c r="Z280" i="70" s="1"/>
  <c r="Y281" i="70"/>
  <c r="Z281" i="70" s="1"/>
  <c r="Y282" i="70"/>
  <c r="Z282" i="70" s="1"/>
  <c r="Y283" i="70"/>
  <c r="Z283" i="70" s="1"/>
  <c r="Y284" i="70"/>
  <c r="Z284" i="70" s="1"/>
  <c r="Y285" i="70"/>
  <c r="Z285" i="70" s="1"/>
  <c r="Y286" i="70"/>
  <c r="Z286" i="70" s="1"/>
  <c r="Y287" i="70"/>
  <c r="Z287" i="70" s="1"/>
  <c r="Y288" i="70"/>
  <c r="Z288" i="70" s="1"/>
  <c r="Y289" i="70"/>
  <c r="Z289" i="70" s="1"/>
  <c r="Y290" i="70"/>
  <c r="Z290" i="70" s="1"/>
  <c r="Y291" i="70"/>
  <c r="Z291" i="70" s="1"/>
  <c r="Y292" i="70"/>
  <c r="Z292" i="70" s="1"/>
  <c r="Y293" i="70"/>
  <c r="Z293" i="70" s="1"/>
  <c r="Y294" i="70"/>
  <c r="Z294" i="70" s="1"/>
  <c r="Y295" i="70"/>
  <c r="Z295" i="70" s="1"/>
  <c r="Y296" i="70"/>
  <c r="Z296" i="70" s="1"/>
  <c r="Y297" i="70"/>
  <c r="Z297" i="70" s="1"/>
  <c r="Y298" i="70"/>
  <c r="Z298" i="70" s="1"/>
  <c r="Y299" i="70"/>
  <c r="Z299" i="70" s="1"/>
  <c r="Y300" i="70"/>
  <c r="Z300" i="70" s="1"/>
  <c r="Y301" i="70"/>
  <c r="Z301" i="70" s="1"/>
  <c r="Y302" i="70"/>
  <c r="Z302" i="70" s="1"/>
  <c r="Y303" i="70"/>
  <c r="Z303" i="70" s="1"/>
  <c r="Y304" i="70"/>
  <c r="Z304" i="70" s="1"/>
  <c r="Y305" i="70"/>
  <c r="Z305" i="70" s="1"/>
  <c r="Y306" i="70"/>
  <c r="Z306" i="70" s="1"/>
  <c r="Y307" i="70"/>
  <c r="Z307" i="70" s="1"/>
  <c r="Y308" i="70"/>
  <c r="Z308" i="70" s="1"/>
  <c r="Y309" i="70"/>
  <c r="Z309" i="70" s="1"/>
  <c r="Y310" i="70"/>
  <c r="Z310" i="70" s="1"/>
  <c r="Y311" i="70"/>
  <c r="Z311" i="70" s="1"/>
  <c r="Y312" i="70"/>
  <c r="Z312" i="70" s="1"/>
  <c r="Y313" i="70"/>
  <c r="Z313" i="70" s="1"/>
  <c r="Y314" i="70"/>
  <c r="Z314" i="70" s="1"/>
  <c r="Y315" i="70"/>
  <c r="Z315" i="70" s="1"/>
  <c r="Y316" i="70"/>
  <c r="Z316" i="70" s="1"/>
  <c r="Y317" i="70"/>
  <c r="Z317" i="70" s="1"/>
  <c r="Y318" i="70"/>
  <c r="Z318" i="70" s="1"/>
  <c r="Y319" i="70"/>
  <c r="Z319" i="70" s="1"/>
  <c r="Y320" i="70"/>
  <c r="Z320" i="70" s="1"/>
  <c r="Y321" i="70"/>
  <c r="Z321" i="70" s="1"/>
  <c r="Y322" i="70"/>
  <c r="Z322" i="70" s="1"/>
  <c r="Y323" i="70"/>
  <c r="Z323" i="70" s="1"/>
  <c r="Y324" i="70"/>
  <c r="Z324" i="70" s="1"/>
  <c r="Y325" i="70"/>
  <c r="Z325" i="70" s="1"/>
  <c r="Y326" i="70"/>
  <c r="Z326" i="70" s="1"/>
  <c r="Y327" i="70"/>
  <c r="Z327" i="70" s="1"/>
  <c r="Y328" i="70"/>
  <c r="Z328" i="70" s="1"/>
  <c r="Y329" i="70"/>
  <c r="Z329" i="70" s="1"/>
  <c r="Y330" i="70"/>
  <c r="Z330" i="70" s="1"/>
  <c r="Y331" i="70"/>
  <c r="Z331" i="70" s="1"/>
  <c r="Y332" i="70"/>
  <c r="Z332" i="70" s="1"/>
  <c r="Y333" i="70"/>
  <c r="Z333" i="70" s="1"/>
  <c r="Y334" i="70"/>
  <c r="Z334" i="70" s="1"/>
  <c r="Y335" i="70"/>
  <c r="Z335" i="70" s="1"/>
  <c r="Y336" i="70"/>
  <c r="Z336" i="70" s="1"/>
  <c r="Y337" i="70"/>
  <c r="Z337" i="70" s="1"/>
  <c r="Y338" i="70"/>
  <c r="Z338" i="70" s="1"/>
  <c r="Y339" i="70"/>
  <c r="Z339" i="70" s="1"/>
  <c r="Y340" i="70"/>
  <c r="Z340" i="70" s="1"/>
  <c r="Y341" i="70"/>
  <c r="Z341" i="70" s="1"/>
  <c r="Y342" i="70"/>
  <c r="Z342" i="70" s="1"/>
  <c r="Y343" i="70"/>
  <c r="Z343" i="70" s="1"/>
  <c r="Y344" i="70"/>
  <c r="Z344" i="70" s="1"/>
  <c r="Y345" i="70"/>
  <c r="Z345" i="70" s="1"/>
  <c r="Y346" i="70"/>
  <c r="Z346" i="70" s="1"/>
  <c r="Y347" i="70"/>
  <c r="Z347" i="70" s="1"/>
  <c r="Y348" i="70"/>
  <c r="Z348" i="70" s="1"/>
  <c r="Y349" i="70"/>
  <c r="Z349" i="70" s="1"/>
  <c r="Y350" i="70"/>
  <c r="Z350" i="70" s="1"/>
  <c r="Y351" i="70"/>
  <c r="Z351" i="70" s="1"/>
  <c r="Y352" i="70"/>
  <c r="Z352" i="70" s="1"/>
  <c r="Y353" i="70"/>
  <c r="Z353" i="70" s="1"/>
  <c r="Y354" i="70"/>
  <c r="Z354" i="70" s="1"/>
  <c r="Y355" i="70"/>
  <c r="Z355" i="70" s="1"/>
  <c r="Y356" i="70"/>
  <c r="Z356" i="70" s="1"/>
  <c r="Y357" i="70"/>
  <c r="Z357" i="70" s="1"/>
  <c r="Y358" i="70"/>
  <c r="Z358" i="70" s="1"/>
  <c r="Y359" i="70"/>
  <c r="Z359" i="70" s="1"/>
  <c r="Y360" i="70"/>
  <c r="Z360" i="70" s="1"/>
  <c r="Y361" i="70"/>
  <c r="Z361" i="70" s="1"/>
  <c r="Y362" i="70"/>
  <c r="Z362" i="70" s="1"/>
  <c r="Y363" i="70"/>
  <c r="Z363" i="70" s="1"/>
  <c r="Y364" i="70"/>
  <c r="Z364" i="70" s="1"/>
  <c r="Y365" i="70"/>
  <c r="Z365" i="70" s="1"/>
  <c r="Y366" i="70"/>
  <c r="Z366" i="70" s="1"/>
  <c r="Y367" i="70"/>
  <c r="Z367" i="70" s="1"/>
  <c r="Y368" i="70"/>
  <c r="Z368" i="70" s="1"/>
  <c r="Y369" i="70"/>
  <c r="Z369" i="70" s="1"/>
  <c r="Y370" i="70"/>
  <c r="Z370" i="70" s="1"/>
  <c r="Y371" i="70"/>
  <c r="Z371" i="70" s="1"/>
  <c r="Y372" i="70"/>
  <c r="Z372" i="70" s="1"/>
  <c r="Y373" i="70"/>
  <c r="Z373" i="70" s="1"/>
  <c r="Y374" i="70"/>
  <c r="Z374" i="70" s="1"/>
  <c r="Y375" i="70"/>
  <c r="Z375" i="70" s="1"/>
  <c r="Y376" i="70"/>
  <c r="Z376" i="70" s="1"/>
  <c r="Y377" i="70"/>
  <c r="Z377" i="70" s="1"/>
  <c r="Y378" i="70"/>
  <c r="Z378" i="70" s="1"/>
  <c r="Y379" i="70"/>
  <c r="Z379" i="70" s="1"/>
  <c r="Y380" i="70"/>
  <c r="Z380" i="70" s="1"/>
  <c r="Y381" i="70"/>
  <c r="Z381" i="70" s="1"/>
  <c r="Y382" i="70"/>
  <c r="Z382" i="70" s="1"/>
  <c r="Y383" i="70"/>
  <c r="Z383" i="70" s="1"/>
  <c r="Y384" i="70"/>
  <c r="Z384" i="70" s="1"/>
  <c r="Y385" i="70"/>
  <c r="Z385" i="70" s="1"/>
  <c r="Y386" i="70"/>
  <c r="Z386" i="70" s="1"/>
  <c r="Y387" i="70"/>
  <c r="Z387" i="70" s="1"/>
  <c r="Y388" i="70"/>
  <c r="Z388" i="70" s="1"/>
  <c r="Y389" i="70"/>
  <c r="Z389" i="70" s="1"/>
  <c r="Y390" i="70"/>
  <c r="Z390" i="70" s="1"/>
  <c r="Y391" i="70"/>
  <c r="Z391" i="70" s="1"/>
  <c r="Y392" i="70"/>
  <c r="Z392" i="70" s="1"/>
  <c r="Y393" i="70"/>
  <c r="Z393" i="70" s="1"/>
  <c r="Y394" i="70"/>
  <c r="Z394" i="70" s="1"/>
  <c r="Y395" i="70"/>
  <c r="Z395" i="70" s="1"/>
  <c r="Y396" i="70"/>
  <c r="Z396" i="70" s="1"/>
  <c r="Y397" i="70"/>
  <c r="Z397" i="70" s="1"/>
  <c r="Y398" i="70"/>
  <c r="Z398" i="70" s="1"/>
  <c r="Y399" i="70"/>
  <c r="Z399" i="70" s="1"/>
  <c r="Y400" i="70"/>
  <c r="Z400" i="70" s="1"/>
  <c r="Y401" i="70"/>
  <c r="Z401" i="70" s="1"/>
  <c r="Y402" i="70"/>
  <c r="Z402" i="70" s="1"/>
  <c r="Y403" i="70"/>
  <c r="Z403" i="70" s="1"/>
  <c r="Y404" i="70"/>
  <c r="Z404" i="70" s="1"/>
  <c r="Y405" i="70"/>
  <c r="Z405" i="70" s="1"/>
  <c r="Y406" i="70"/>
  <c r="Z406" i="70" s="1"/>
  <c r="Y407" i="70"/>
  <c r="Z407" i="70" s="1"/>
  <c r="Y408" i="70"/>
  <c r="Z408" i="70" s="1"/>
  <c r="Y409" i="70"/>
  <c r="Z409" i="70" s="1"/>
  <c r="Y410" i="70"/>
  <c r="Z410" i="70" s="1"/>
  <c r="Y411" i="70"/>
  <c r="Z411" i="70" s="1"/>
  <c r="Y412" i="70"/>
  <c r="Z412" i="70" s="1"/>
  <c r="Y413" i="70"/>
  <c r="Z413" i="70" s="1"/>
  <c r="Y414" i="70"/>
  <c r="Z414" i="70" s="1"/>
  <c r="Y415" i="70"/>
  <c r="Z415" i="70" s="1"/>
  <c r="Y416" i="70"/>
  <c r="Z416" i="70" s="1"/>
  <c r="Y417" i="70"/>
  <c r="Z417" i="70" s="1"/>
  <c r="Y418" i="70"/>
  <c r="Z418" i="70" s="1"/>
  <c r="Y419" i="70"/>
  <c r="Z419" i="70" s="1"/>
  <c r="Y420" i="70"/>
  <c r="Z420" i="70" s="1"/>
  <c r="Y421" i="70"/>
  <c r="Z421" i="70" s="1"/>
  <c r="Y422" i="70"/>
  <c r="Z422" i="70" s="1"/>
  <c r="Y423" i="70"/>
  <c r="Z423" i="70" s="1"/>
  <c r="Y424" i="70"/>
  <c r="Z424" i="70" s="1"/>
  <c r="Y425" i="70"/>
  <c r="Z425" i="70" s="1"/>
  <c r="Y426" i="70"/>
  <c r="Z426" i="70" s="1"/>
  <c r="Y427" i="70"/>
  <c r="Z427" i="70" s="1"/>
  <c r="Y428" i="70"/>
  <c r="Z428" i="70" s="1"/>
  <c r="Y429" i="70"/>
  <c r="Z429" i="70" s="1"/>
  <c r="Y430" i="70"/>
  <c r="Z430" i="70" s="1"/>
  <c r="Y431" i="70"/>
  <c r="Z431" i="70" s="1"/>
  <c r="Y432" i="70"/>
  <c r="Z432" i="70" s="1"/>
  <c r="Y433" i="70"/>
  <c r="Z433" i="70" s="1"/>
  <c r="Y434" i="70"/>
  <c r="Z434" i="70" s="1"/>
  <c r="Y435" i="70"/>
  <c r="Z435" i="70" s="1"/>
  <c r="Y436" i="70"/>
  <c r="Z436" i="70" s="1"/>
  <c r="Y437" i="70"/>
  <c r="Z437" i="70" s="1"/>
  <c r="Y438" i="70"/>
  <c r="Z438" i="70" s="1"/>
  <c r="Y439" i="70"/>
  <c r="Z439" i="70" s="1"/>
  <c r="Y440" i="70"/>
  <c r="Z440" i="70" s="1"/>
  <c r="Y441" i="70"/>
  <c r="Z441" i="70" s="1"/>
  <c r="Y442" i="70"/>
  <c r="Z442" i="70" s="1"/>
  <c r="Y443" i="70"/>
  <c r="Z443" i="70" s="1"/>
  <c r="Y444" i="70"/>
  <c r="Z444" i="70" s="1"/>
  <c r="Y445" i="70"/>
  <c r="Z445" i="70" s="1"/>
  <c r="Y446" i="70"/>
  <c r="Z446" i="70" s="1"/>
  <c r="Y447" i="70"/>
  <c r="Z447" i="70" s="1"/>
  <c r="Y448" i="70"/>
  <c r="Z448" i="70" s="1"/>
  <c r="Y449" i="70"/>
  <c r="Z449" i="70" s="1"/>
  <c r="Y450" i="70"/>
  <c r="Z450" i="70" s="1"/>
  <c r="Y451" i="70"/>
  <c r="Z451" i="70" s="1"/>
  <c r="Y452" i="70"/>
  <c r="Z452" i="70" s="1"/>
  <c r="Y453" i="70"/>
  <c r="Z453" i="70" s="1"/>
  <c r="Y454" i="70"/>
  <c r="Z454" i="70" s="1"/>
  <c r="Y455" i="70"/>
  <c r="Z455" i="70" s="1"/>
  <c r="Y456" i="70"/>
  <c r="Z456" i="70" s="1"/>
  <c r="Y457" i="70"/>
  <c r="Z457" i="70" s="1"/>
  <c r="Y458" i="70"/>
  <c r="Z458" i="70" s="1"/>
  <c r="Y459" i="70"/>
  <c r="Z459" i="70" s="1"/>
  <c r="Y460" i="70"/>
  <c r="Z460" i="70" s="1"/>
  <c r="Y461" i="70"/>
  <c r="Z461" i="70" s="1"/>
  <c r="Y462" i="70"/>
  <c r="Z462" i="70" s="1"/>
  <c r="Y463" i="70"/>
  <c r="Z463" i="70" s="1"/>
  <c r="Y464" i="70"/>
  <c r="Z464" i="70" s="1"/>
  <c r="Y465" i="70"/>
  <c r="Z465" i="70" s="1"/>
  <c r="Y466" i="70"/>
  <c r="Z466" i="70" s="1"/>
  <c r="Y467" i="70"/>
  <c r="Z467" i="70" s="1"/>
  <c r="Y468" i="70"/>
  <c r="Z468" i="70" s="1"/>
  <c r="Y469" i="70"/>
  <c r="Z469" i="70" s="1"/>
  <c r="Y470" i="70"/>
  <c r="Z470" i="70" s="1"/>
  <c r="Y471" i="70"/>
  <c r="Z471" i="70" s="1"/>
  <c r="Y472" i="70"/>
  <c r="Z472" i="70" s="1"/>
  <c r="Y473" i="70"/>
  <c r="Z473" i="70" s="1"/>
  <c r="Y474" i="70"/>
  <c r="Z474" i="70" s="1"/>
  <c r="Y475" i="70"/>
  <c r="Z475" i="70" s="1"/>
  <c r="Y476" i="70"/>
  <c r="Z476" i="70" s="1"/>
  <c r="Y477" i="70"/>
  <c r="Z477" i="70" s="1"/>
  <c r="Y478" i="70"/>
  <c r="Z478" i="70" s="1"/>
  <c r="Y479" i="70"/>
  <c r="Z479" i="70" s="1"/>
  <c r="Y480" i="70"/>
  <c r="Z480" i="70" s="1"/>
  <c r="Y481" i="70"/>
  <c r="Z481" i="70" s="1"/>
  <c r="Y482" i="70"/>
  <c r="Z482" i="70" s="1"/>
  <c r="Y483" i="70"/>
  <c r="Z483" i="70" s="1"/>
  <c r="Y484" i="70"/>
  <c r="Z484" i="70" s="1"/>
  <c r="Y485" i="70"/>
  <c r="Z485" i="70" s="1"/>
  <c r="Y486" i="70"/>
  <c r="Z486" i="70" s="1"/>
  <c r="Y487" i="70"/>
  <c r="Z487" i="70" s="1"/>
  <c r="Y488" i="70"/>
  <c r="Z488" i="70" s="1"/>
  <c r="Y489" i="70"/>
  <c r="Z489" i="70" s="1"/>
  <c r="Y490" i="70"/>
  <c r="Z490" i="70" s="1"/>
  <c r="Y491" i="70"/>
  <c r="Z491" i="70" s="1"/>
  <c r="Y492" i="70"/>
  <c r="Z492" i="70" s="1"/>
  <c r="Y493" i="70"/>
  <c r="Z493" i="70" s="1"/>
  <c r="Y494" i="70"/>
  <c r="Z494" i="70" s="1"/>
  <c r="Y495" i="70"/>
  <c r="Z495" i="70" s="1"/>
  <c r="Y496" i="70"/>
  <c r="Z496" i="70" s="1"/>
  <c r="Y497" i="70"/>
  <c r="Z497" i="70" s="1"/>
  <c r="Y498" i="70"/>
  <c r="Z498" i="70" s="1"/>
  <c r="Y499" i="70"/>
  <c r="Z499" i="70" s="1"/>
  <c r="Y500" i="70"/>
  <c r="Z500" i="70" s="1"/>
  <c r="Y501" i="70"/>
  <c r="Z501" i="70" s="1"/>
  <c r="Y502" i="70"/>
  <c r="Z502" i="70" s="1"/>
  <c r="Y503" i="70"/>
  <c r="Z503" i="70" s="1"/>
  <c r="Y504" i="70"/>
  <c r="Z504" i="70" s="1"/>
  <c r="Y505" i="70"/>
  <c r="Z505" i="70" s="1"/>
  <c r="Y506" i="70"/>
  <c r="Z506" i="70" s="1"/>
  <c r="Y507" i="70"/>
  <c r="Z507" i="70" s="1"/>
  <c r="Y508" i="70"/>
  <c r="Z508" i="70" s="1"/>
  <c r="Y509" i="70"/>
  <c r="Z509" i="70" s="1"/>
  <c r="Y510" i="70"/>
  <c r="Z510" i="70" s="1"/>
  <c r="Y511" i="70"/>
  <c r="Z511" i="70" s="1"/>
  <c r="Y512" i="70"/>
  <c r="Z512" i="70" s="1"/>
  <c r="Y513" i="70"/>
  <c r="Z513" i="70" s="1"/>
  <c r="Y514" i="70"/>
  <c r="Z514" i="70" s="1"/>
  <c r="Y515" i="70"/>
  <c r="Z515" i="70" s="1"/>
  <c r="Y516" i="70"/>
  <c r="Z516" i="70" s="1"/>
  <c r="Y517" i="70"/>
  <c r="Z517" i="70" s="1"/>
  <c r="Y518" i="70"/>
  <c r="Z518" i="70" s="1"/>
  <c r="Y519" i="70"/>
  <c r="Z519" i="70" s="1"/>
  <c r="Y520" i="70"/>
  <c r="Z520" i="70" s="1"/>
  <c r="Y521" i="70"/>
  <c r="Z521" i="70" s="1"/>
  <c r="Y522" i="70"/>
  <c r="Z522" i="70" s="1"/>
  <c r="Y523" i="70"/>
  <c r="Z523" i="70" s="1"/>
  <c r="Y524" i="70"/>
  <c r="Z524" i="70" s="1"/>
  <c r="Y525" i="70"/>
  <c r="Z525" i="70" s="1"/>
  <c r="Y526" i="70"/>
  <c r="Z526" i="70" s="1"/>
  <c r="Y527" i="70"/>
  <c r="Z527" i="70" s="1"/>
  <c r="Y528" i="70"/>
  <c r="Z528" i="70" s="1"/>
  <c r="Y529" i="70"/>
  <c r="Z529" i="70" s="1"/>
  <c r="Y530" i="70"/>
  <c r="Z530" i="70" s="1"/>
  <c r="Y531" i="70"/>
  <c r="Z531" i="70" s="1"/>
  <c r="Y532" i="70"/>
  <c r="Z532" i="70" s="1"/>
  <c r="Y533" i="70"/>
  <c r="Z533" i="70" s="1"/>
  <c r="Y534" i="70"/>
  <c r="Z534" i="70" s="1"/>
  <c r="Y535" i="70"/>
  <c r="Z535" i="70" s="1"/>
  <c r="Y536" i="70"/>
  <c r="Z536" i="70" s="1"/>
  <c r="Y537" i="70"/>
  <c r="Z537" i="70" s="1"/>
  <c r="Y538" i="70"/>
  <c r="Z538" i="70" s="1"/>
  <c r="Y539" i="70"/>
  <c r="Z539" i="70" s="1"/>
  <c r="Y540" i="70"/>
  <c r="Z540" i="70" s="1"/>
  <c r="Y541" i="70"/>
  <c r="Z541" i="70" s="1"/>
  <c r="Y542" i="70"/>
  <c r="Z542" i="70" s="1"/>
  <c r="Y543" i="70"/>
  <c r="Z543" i="70" s="1"/>
  <c r="Y544" i="70"/>
  <c r="Z544" i="70" s="1"/>
  <c r="Y545" i="70"/>
  <c r="Z545" i="70" s="1"/>
  <c r="Y546" i="70"/>
  <c r="Z546" i="70" s="1"/>
  <c r="Y547" i="70"/>
  <c r="Z547" i="70" s="1"/>
  <c r="Y548" i="70"/>
  <c r="Z548" i="70" s="1"/>
  <c r="Y549" i="70"/>
  <c r="Z549" i="70" s="1"/>
  <c r="Y550" i="70"/>
  <c r="Z550" i="70" s="1"/>
  <c r="Y551" i="70"/>
  <c r="Z551" i="70" s="1"/>
  <c r="Y552" i="70"/>
  <c r="Z552" i="70" s="1"/>
  <c r="Y553" i="70"/>
  <c r="Z553" i="70" s="1"/>
  <c r="Y554" i="70"/>
  <c r="Z554" i="70" s="1"/>
  <c r="Y555" i="70"/>
  <c r="Z555" i="70" s="1"/>
  <c r="Y556" i="70"/>
  <c r="Z556" i="70" s="1"/>
  <c r="Y557" i="70"/>
  <c r="Z557" i="70" s="1"/>
  <c r="Y558" i="70"/>
  <c r="Z558" i="70" s="1"/>
  <c r="Y559" i="70"/>
  <c r="Z559" i="70" s="1"/>
  <c r="Y560" i="70"/>
  <c r="Z560" i="70" s="1"/>
  <c r="Y561" i="70"/>
  <c r="Z561" i="70" s="1"/>
  <c r="Y562" i="70"/>
  <c r="Z562" i="70" s="1"/>
  <c r="Y563" i="70"/>
  <c r="Z563" i="70" s="1"/>
  <c r="Y564" i="70"/>
  <c r="Z564" i="70" s="1"/>
  <c r="Y565" i="70"/>
  <c r="Z565" i="70" s="1"/>
  <c r="Y566" i="70"/>
  <c r="Z566" i="70" s="1"/>
  <c r="Y567" i="70"/>
  <c r="Z567" i="70" s="1"/>
  <c r="Y568" i="70"/>
  <c r="Z568" i="70" s="1"/>
  <c r="Y569" i="70"/>
  <c r="Z569" i="70" s="1"/>
  <c r="Y570" i="70"/>
  <c r="Z570" i="70" s="1"/>
  <c r="Y571" i="70"/>
  <c r="Z571" i="70" s="1"/>
  <c r="Y572" i="70"/>
  <c r="Z572" i="70" s="1"/>
  <c r="Y573" i="70"/>
  <c r="Z573" i="70" s="1"/>
  <c r="Y574" i="70"/>
  <c r="Z574" i="70" s="1"/>
  <c r="Y575" i="70"/>
  <c r="Z575" i="70" s="1"/>
  <c r="Y576" i="70"/>
  <c r="Z576" i="70" s="1"/>
  <c r="Y577" i="70"/>
  <c r="Z577" i="70" s="1"/>
  <c r="Y578" i="70"/>
  <c r="Z578" i="70" s="1"/>
  <c r="Y579" i="70"/>
  <c r="Z579" i="70" s="1"/>
  <c r="Y580" i="70"/>
  <c r="Z580" i="70" s="1"/>
  <c r="Y581" i="70"/>
  <c r="Z581" i="70" s="1"/>
  <c r="Y582" i="70"/>
  <c r="Z582" i="70" s="1"/>
  <c r="Y583" i="70"/>
  <c r="Z583" i="70" s="1"/>
  <c r="Y584" i="70"/>
  <c r="Z584" i="70" s="1"/>
  <c r="Y585" i="70"/>
  <c r="Z585" i="70" s="1"/>
  <c r="Y586" i="70"/>
  <c r="Z586" i="70" s="1"/>
  <c r="Y587" i="70"/>
  <c r="Z587" i="70" s="1"/>
  <c r="Y588" i="70"/>
  <c r="Z588" i="70" s="1"/>
  <c r="Y589" i="70"/>
  <c r="Z589" i="70" s="1"/>
  <c r="Y590" i="70"/>
  <c r="Z590" i="70" s="1"/>
  <c r="Y591" i="70"/>
  <c r="Z591" i="70" s="1"/>
  <c r="Y592" i="70"/>
  <c r="Z592" i="70" s="1"/>
  <c r="Y593" i="70"/>
  <c r="Z593" i="70" s="1"/>
  <c r="Y594" i="70"/>
  <c r="Z594" i="70" s="1"/>
  <c r="Y595" i="70"/>
  <c r="Z595" i="70" s="1"/>
  <c r="Y596" i="70"/>
  <c r="Z596" i="70" s="1"/>
  <c r="Y597" i="70"/>
  <c r="Z597" i="70" s="1"/>
  <c r="Y598" i="70"/>
  <c r="Z598" i="70" s="1"/>
  <c r="Y599" i="70"/>
  <c r="Z599" i="70" s="1"/>
  <c r="Y600" i="70"/>
  <c r="Z600" i="70" s="1"/>
  <c r="Y601" i="70"/>
  <c r="Z601" i="70" s="1"/>
  <c r="Y602" i="70"/>
  <c r="Z602" i="70" s="1"/>
  <c r="Y603" i="70"/>
  <c r="Z603" i="70" s="1"/>
  <c r="Y604" i="70"/>
  <c r="Z604" i="70" s="1"/>
  <c r="Y605" i="70"/>
  <c r="Z605" i="70" s="1"/>
  <c r="Y606" i="70"/>
  <c r="Z606" i="70" s="1"/>
  <c r="Y607" i="70"/>
  <c r="Z607" i="70" s="1"/>
  <c r="Y608" i="70"/>
  <c r="Z608" i="70" s="1"/>
  <c r="Y609" i="70"/>
  <c r="Z609" i="70" s="1"/>
  <c r="Y610" i="70"/>
  <c r="Z610" i="70" s="1"/>
  <c r="Y611" i="70"/>
  <c r="Z611" i="70" s="1"/>
  <c r="Y612" i="70"/>
  <c r="Z612" i="70" s="1"/>
  <c r="Y613" i="70"/>
  <c r="Z613" i="70" s="1"/>
  <c r="Y614" i="70"/>
  <c r="Z614" i="70" s="1"/>
  <c r="Y615" i="70"/>
  <c r="Z615" i="70" s="1"/>
  <c r="Y616" i="70"/>
  <c r="Z616" i="70" s="1"/>
  <c r="Y617" i="70"/>
  <c r="Z617" i="70" s="1"/>
  <c r="Y618" i="70"/>
  <c r="Z618" i="70" s="1"/>
  <c r="Y619" i="70"/>
  <c r="Z619" i="70" s="1"/>
  <c r="Y620" i="70"/>
  <c r="Z620" i="70" s="1"/>
  <c r="Y621" i="70"/>
  <c r="Z621" i="70" s="1"/>
  <c r="Y622" i="70"/>
  <c r="Z622" i="70" s="1"/>
  <c r="Y623" i="70"/>
  <c r="Z623" i="70" s="1"/>
  <c r="Y624" i="70"/>
  <c r="Z624" i="70" s="1"/>
  <c r="Y625" i="70"/>
  <c r="Z625" i="70" s="1"/>
  <c r="Y626" i="70"/>
  <c r="Z626" i="70" s="1"/>
  <c r="Y627" i="70"/>
  <c r="Z627" i="70" s="1"/>
  <c r="Y628" i="70"/>
  <c r="Z628" i="70" s="1"/>
  <c r="Y629" i="70"/>
  <c r="Z629" i="70" s="1"/>
  <c r="Y630" i="70"/>
  <c r="Z630" i="70" s="1"/>
  <c r="Y631" i="70"/>
  <c r="Z631" i="70" s="1"/>
  <c r="Y632" i="70"/>
  <c r="Z632" i="70" s="1"/>
  <c r="Y633" i="70"/>
  <c r="Z633" i="70" s="1"/>
  <c r="Y634" i="70"/>
  <c r="Z634" i="70" s="1"/>
  <c r="Y635" i="70"/>
  <c r="Z635" i="70" s="1"/>
  <c r="Y636" i="70"/>
  <c r="Z636" i="70" s="1"/>
  <c r="Y637" i="70"/>
  <c r="Z637" i="70" s="1"/>
  <c r="Y638" i="70"/>
  <c r="Z638" i="70" s="1"/>
  <c r="Y639" i="70"/>
  <c r="Z639" i="70" s="1"/>
  <c r="Y640" i="70"/>
  <c r="Z640" i="70" s="1"/>
  <c r="Y641" i="70"/>
  <c r="Z641" i="70" s="1"/>
  <c r="Y642" i="70"/>
  <c r="Z642" i="70" s="1"/>
  <c r="Y643" i="70"/>
  <c r="Z643" i="70" s="1"/>
  <c r="Y644" i="70"/>
  <c r="Z644" i="70" s="1"/>
  <c r="Y645" i="70"/>
  <c r="Z645" i="70" s="1"/>
  <c r="Y646" i="70"/>
  <c r="Z646" i="70" s="1"/>
  <c r="Y647" i="70"/>
  <c r="Z647" i="70" s="1"/>
  <c r="Y648" i="70"/>
  <c r="Z648" i="70" s="1"/>
  <c r="Y649" i="70"/>
  <c r="Z649" i="70" s="1"/>
  <c r="Y650" i="70"/>
  <c r="Z650" i="70" s="1"/>
  <c r="Y651" i="70"/>
  <c r="Z651" i="70" s="1"/>
  <c r="Y652" i="70"/>
  <c r="Z652" i="70" s="1"/>
  <c r="Y653" i="70"/>
  <c r="Z653" i="70" s="1"/>
  <c r="Y654" i="70"/>
  <c r="Z654" i="70" s="1"/>
  <c r="Y655" i="70"/>
  <c r="Z655" i="70" s="1"/>
  <c r="Y656" i="70"/>
  <c r="Z656" i="70" s="1"/>
  <c r="Y657" i="70"/>
  <c r="Z657" i="70" s="1"/>
  <c r="Y658" i="70"/>
  <c r="Z658" i="70" s="1"/>
  <c r="Y659" i="70"/>
  <c r="Z659" i="70" s="1"/>
  <c r="Y660" i="70"/>
  <c r="Z660" i="70" s="1"/>
  <c r="Y661" i="70"/>
  <c r="Z661" i="70" s="1"/>
  <c r="Y662" i="70"/>
  <c r="Z662" i="70" s="1"/>
  <c r="Y663" i="70"/>
  <c r="Z663" i="70" s="1"/>
  <c r="Y664" i="70"/>
  <c r="Z664" i="70" s="1"/>
  <c r="Y665" i="70"/>
  <c r="Z665" i="70" s="1"/>
  <c r="Y666" i="70"/>
  <c r="Z666" i="70" s="1"/>
  <c r="Y667" i="70"/>
  <c r="Z667" i="70" s="1"/>
  <c r="Y668" i="70"/>
  <c r="Z668" i="70" s="1"/>
  <c r="Y669" i="70"/>
  <c r="Z669" i="70" s="1"/>
  <c r="Y670" i="70"/>
  <c r="Z670" i="70" s="1"/>
  <c r="Y671" i="70"/>
  <c r="Z671" i="70" s="1"/>
  <c r="Y672" i="70"/>
  <c r="Z672" i="70" s="1"/>
  <c r="Y673" i="70"/>
  <c r="Z673" i="70" s="1"/>
  <c r="Y674" i="70"/>
  <c r="Z674" i="70" s="1"/>
  <c r="Y675" i="70"/>
  <c r="Z675" i="70" s="1"/>
  <c r="Y676" i="70"/>
  <c r="Z676" i="70" s="1"/>
  <c r="Y677" i="70"/>
  <c r="Z677" i="70" s="1"/>
  <c r="Y678" i="70"/>
  <c r="Z678" i="70" s="1"/>
  <c r="Y679" i="70"/>
  <c r="Z679" i="70" s="1"/>
  <c r="Y680" i="70"/>
  <c r="Z680" i="70" s="1"/>
  <c r="Y681" i="70"/>
  <c r="Z681" i="70" s="1"/>
  <c r="Y682" i="70"/>
  <c r="Z682" i="70" s="1"/>
  <c r="Y683" i="70"/>
  <c r="Z683" i="70" s="1"/>
  <c r="Y684" i="70"/>
  <c r="Z684" i="70" s="1"/>
  <c r="Y685" i="70"/>
  <c r="Z685" i="70" s="1"/>
  <c r="Y686" i="70"/>
  <c r="Z686" i="70" s="1"/>
  <c r="Y687" i="70"/>
  <c r="Z687" i="70" s="1"/>
  <c r="Y688" i="70"/>
  <c r="Z688" i="70" s="1"/>
  <c r="Y689" i="70"/>
  <c r="Z689" i="70" s="1"/>
  <c r="Y690" i="70"/>
  <c r="Z690" i="70" s="1"/>
  <c r="Y691" i="70"/>
  <c r="Z691" i="70" s="1"/>
  <c r="Y692" i="70"/>
  <c r="Z692" i="70" s="1"/>
  <c r="Y693" i="70"/>
  <c r="Z693" i="70" s="1"/>
  <c r="Y694" i="70"/>
  <c r="Z694" i="70" s="1"/>
  <c r="Y695" i="70"/>
  <c r="Z695" i="70" s="1"/>
  <c r="Y696" i="70"/>
  <c r="Z696" i="70" s="1"/>
  <c r="Y697" i="70"/>
  <c r="Z697" i="70" s="1"/>
  <c r="Y698" i="70"/>
  <c r="Z698" i="70" s="1"/>
  <c r="Y699" i="70"/>
  <c r="Z699" i="70" s="1"/>
  <c r="Y700" i="70"/>
  <c r="Z700" i="70" s="1"/>
  <c r="Y701" i="70"/>
  <c r="Z701" i="70" s="1"/>
  <c r="Y702" i="70"/>
  <c r="Z702" i="70" s="1"/>
  <c r="Y703" i="70"/>
  <c r="Z703" i="70" s="1"/>
  <c r="Y704" i="70"/>
  <c r="Z704" i="70" s="1"/>
  <c r="Y705" i="70"/>
  <c r="Z705" i="70" s="1"/>
  <c r="Y706" i="70"/>
  <c r="Z706" i="70" s="1"/>
  <c r="Y707" i="70"/>
  <c r="Z707" i="70" s="1"/>
  <c r="Y708" i="70"/>
  <c r="Z708" i="70" s="1"/>
  <c r="Y709" i="70"/>
  <c r="Z709" i="70" s="1"/>
  <c r="Y710" i="70"/>
  <c r="Z710" i="70" s="1"/>
  <c r="Y711" i="70"/>
  <c r="Z711" i="70" s="1"/>
  <c r="Y712" i="70"/>
  <c r="Z712" i="70" s="1"/>
  <c r="Y713" i="70"/>
  <c r="Z713" i="70" s="1"/>
  <c r="Y714" i="70"/>
  <c r="Z714" i="70" s="1"/>
  <c r="Y715" i="70"/>
  <c r="Z715" i="70" s="1"/>
  <c r="Y716" i="70"/>
  <c r="Z716" i="70" s="1"/>
  <c r="Y717" i="70"/>
  <c r="Z717" i="70" s="1"/>
  <c r="Y718" i="70"/>
  <c r="Z718" i="70" s="1"/>
  <c r="Y719" i="70"/>
  <c r="Z719" i="70" s="1"/>
  <c r="Y720" i="70"/>
  <c r="Z720" i="70" s="1"/>
  <c r="Y721" i="70"/>
  <c r="Z721" i="70" s="1"/>
  <c r="Y722" i="70"/>
  <c r="Z722" i="70" s="1"/>
  <c r="Y723" i="70"/>
  <c r="Z723" i="70" s="1"/>
  <c r="Y724" i="70"/>
  <c r="Z724" i="70" s="1"/>
  <c r="Y725" i="70"/>
  <c r="Z725" i="70" s="1"/>
  <c r="Y726" i="70"/>
  <c r="Z726" i="70" s="1"/>
  <c r="Y727" i="70"/>
  <c r="Z727" i="70" s="1"/>
  <c r="Y728" i="70"/>
  <c r="Z728" i="70" s="1"/>
  <c r="Y729" i="70"/>
  <c r="Z729" i="70" s="1"/>
  <c r="Y730" i="70"/>
  <c r="Z730" i="70" s="1"/>
  <c r="Y731" i="70"/>
  <c r="Z731" i="70" s="1"/>
  <c r="Y732" i="70"/>
  <c r="Z732" i="70" s="1"/>
  <c r="Y733" i="70"/>
  <c r="Z733" i="70" s="1"/>
  <c r="Y734" i="70"/>
  <c r="Z734" i="70" s="1"/>
  <c r="Y735" i="70"/>
  <c r="Z735" i="70" s="1"/>
  <c r="Y736" i="70"/>
  <c r="Z736" i="70" s="1"/>
  <c r="Y737" i="70"/>
  <c r="Z737" i="70" s="1"/>
  <c r="Y738" i="70"/>
  <c r="Z738" i="70" s="1"/>
  <c r="Y739" i="70"/>
  <c r="Z739" i="70" s="1"/>
  <c r="Y740" i="70"/>
  <c r="Z740" i="70" s="1"/>
  <c r="Y741" i="70"/>
  <c r="Z741" i="70" s="1"/>
  <c r="Y742" i="70"/>
  <c r="Z742" i="70" s="1"/>
  <c r="Y743" i="70"/>
  <c r="Z743" i="70" s="1"/>
  <c r="Y744" i="70"/>
  <c r="Z744" i="70" s="1"/>
  <c r="Y745" i="70"/>
  <c r="Z745" i="70" s="1"/>
  <c r="Y746" i="70"/>
  <c r="Z746" i="70" s="1"/>
  <c r="Y747" i="70"/>
  <c r="Z747" i="70" s="1"/>
  <c r="Y748" i="70"/>
  <c r="Z748" i="70" s="1"/>
  <c r="Y749" i="70"/>
  <c r="Z749" i="70" s="1"/>
  <c r="Y750" i="70"/>
  <c r="Z750" i="70" s="1"/>
  <c r="Y751" i="70"/>
  <c r="Z751" i="70" s="1"/>
  <c r="Y752" i="70"/>
  <c r="Z752" i="70" s="1"/>
  <c r="Y753" i="70"/>
  <c r="Z753" i="70" s="1"/>
  <c r="Y754" i="70"/>
  <c r="Z754" i="70" s="1"/>
  <c r="Y755" i="70"/>
  <c r="Z755" i="70" s="1"/>
  <c r="Y756" i="70"/>
  <c r="Z756" i="70" s="1"/>
  <c r="Y757" i="70"/>
  <c r="Z757" i="70" s="1"/>
  <c r="Y758" i="70"/>
  <c r="Z758" i="70" s="1"/>
  <c r="Y759" i="70"/>
  <c r="Z759" i="70" s="1"/>
  <c r="Y760" i="70"/>
  <c r="Z760" i="70" s="1"/>
  <c r="Y761" i="70"/>
  <c r="Z761" i="70" s="1"/>
  <c r="Y762" i="70"/>
  <c r="Z762" i="70" s="1"/>
  <c r="Y763" i="70"/>
  <c r="Z763" i="70" s="1"/>
  <c r="Y764" i="70"/>
  <c r="Z764" i="70" s="1"/>
  <c r="Y765" i="70"/>
  <c r="Z765" i="70" s="1"/>
  <c r="Y766" i="70"/>
  <c r="Z766" i="70" s="1"/>
  <c r="Y767" i="70"/>
  <c r="Z767" i="70" s="1"/>
  <c r="Y768" i="70"/>
  <c r="Z768" i="70" s="1"/>
  <c r="Y769" i="70"/>
  <c r="Z769" i="70" s="1"/>
  <c r="Y770" i="70"/>
  <c r="Z770" i="70" s="1"/>
  <c r="Y771" i="70"/>
  <c r="Z771" i="70" s="1"/>
  <c r="Y772" i="70"/>
  <c r="Z772" i="70" s="1"/>
  <c r="Y773" i="70"/>
  <c r="Z773" i="70" s="1"/>
  <c r="Y774" i="70"/>
  <c r="Z774" i="70" s="1"/>
  <c r="Y775" i="70"/>
  <c r="Z775" i="70" s="1"/>
  <c r="Y776" i="70"/>
  <c r="Z776" i="70" s="1"/>
  <c r="Y777" i="70"/>
  <c r="Z777" i="70" s="1"/>
  <c r="Y778" i="70"/>
  <c r="Z778" i="70" s="1"/>
  <c r="Y779" i="70"/>
  <c r="Z779" i="70" s="1"/>
  <c r="Y780" i="70"/>
  <c r="Z780" i="70" s="1"/>
  <c r="Y781" i="70"/>
  <c r="Z781" i="70" s="1"/>
  <c r="Y782" i="70"/>
  <c r="Z782" i="70" s="1"/>
  <c r="Y783" i="70"/>
  <c r="Z783" i="70" s="1"/>
  <c r="Y784" i="70"/>
  <c r="Z784" i="70" s="1"/>
  <c r="Y785" i="70"/>
  <c r="Z785" i="70" s="1"/>
  <c r="Y786" i="70"/>
  <c r="Z786" i="70" s="1"/>
  <c r="Y787" i="70"/>
  <c r="Z787" i="70" s="1"/>
  <c r="Y788" i="70"/>
  <c r="Z788" i="70" s="1"/>
  <c r="Y789" i="70"/>
  <c r="Z789" i="70" s="1"/>
  <c r="Y790" i="70"/>
  <c r="Z790" i="70" s="1"/>
  <c r="Y791" i="70"/>
  <c r="Z791" i="70" s="1"/>
  <c r="Y792" i="70"/>
  <c r="Z792" i="70" s="1"/>
  <c r="Y793" i="70"/>
  <c r="Z793" i="70" s="1"/>
  <c r="Y794" i="70"/>
  <c r="Z794" i="70" s="1"/>
  <c r="Y795" i="70"/>
  <c r="Z795" i="70" s="1"/>
  <c r="Y796" i="70"/>
  <c r="Z796" i="70" s="1"/>
  <c r="Y797" i="70"/>
  <c r="Z797" i="70" s="1"/>
  <c r="Y798" i="70"/>
  <c r="Z798" i="70" s="1"/>
  <c r="Y799" i="70"/>
  <c r="Z799" i="70" s="1"/>
  <c r="Y800" i="70"/>
  <c r="Z800" i="70" s="1"/>
  <c r="Y801" i="70"/>
  <c r="Z801" i="70" s="1"/>
  <c r="Y802" i="70"/>
  <c r="Z802" i="70" s="1"/>
  <c r="Y803" i="70"/>
  <c r="Z803" i="70" s="1"/>
  <c r="Y804" i="70"/>
  <c r="Z804" i="70" s="1"/>
  <c r="Y805" i="70"/>
  <c r="Z805" i="70" s="1"/>
  <c r="Y806" i="70"/>
  <c r="Z806" i="70" s="1"/>
  <c r="Y807" i="70"/>
  <c r="Z807" i="70" s="1"/>
  <c r="Y808" i="70"/>
  <c r="Z808" i="70" s="1"/>
  <c r="Y809" i="70"/>
  <c r="Z809" i="70" s="1"/>
  <c r="Y810" i="70"/>
  <c r="Z810" i="70" s="1"/>
  <c r="Y811" i="70"/>
  <c r="Z811" i="70" s="1"/>
  <c r="Y812" i="70"/>
  <c r="Z812" i="70" s="1"/>
  <c r="Y813" i="70"/>
  <c r="Z813" i="70" s="1"/>
  <c r="Y814" i="70"/>
  <c r="Z814" i="70" s="1"/>
  <c r="Y815" i="70"/>
  <c r="Z815" i="70" s="1"/>
  <c r="Y816" i="70"/>
  <c r="Z816" i="70" s="1"/>
  <c r="Y817" i="70"/>
  <c r="Z817" i="70" s="1"/>
  <c r="Y818" i="70"/>
  <c r="Z818" i="70" s="1"/>
  <c r="Y819" i="70"/>
  <c r="Z819" i="70" s="1"/>
  <c r="Y820" i="70"/>
  <c r="Z820" i="70" s="1"/>
  <c r="Y821" i="70"/>
  <c r="Z821" i="70" s="1"/>
  <c r="Y822" i="70"/>
  <c r="Z822" i="70" s="1"/>
  <c r="Y823" i="70"/>
  <c r="Z823" i="70" s="1"/>
  <c r="Y824" i="70"/>
  <c r="Z824" i="70" s="1"/>
  <c r="Y825" i="70"/>
  <c r="Z825" i="70" s="1"/>
  <c r="Y826" i="70"/>
  <c r="Z826" i="70" s="1"/>
  <c r="Y827" i="70"/>
  <c r="Z827" i="70" s="1"/>
  <c r="Y828" i="70"/>
  <c r="Z828" i="70" s="1"/>
  <c r="Y829" i="70"/>
  <c r="Z829" i="70" s="1"/>
  <c r="Y830" i="70"/>
  <c r="Z830" i="70" s="1"/>
  <c r="Y831" i="70"/>
  <c r="Z831" i="70" s="1"/>
  <c r="Y832" i="70"/>
  <c r="Z832" i="70" s="1"/>
  <c r="Y833" i="70"/>
  <c r="Z833" i="70" s="1"/>
  <c r="Y834" i="70"/>
  <c r="Z834" i="70" s="1"/>
  <c r="Y835" i="70"/>
  <c r="Z835" i="70" s="1"/>
  <c r="Y836" i="70"/>
  <c r="Z836" i="70" s="1"/>
  <c r="Y837" i="70"/>
  <c r="Z837" i="70" s="1"/>
  <c r="Y838" i="70"/>
  <c r="Z838" i="70" s="1"/>
  <c r="Y839" i="70"/>
  <c r="Z839" i="70" s="1"/>
  <c r="Y840" i="70"/>
  <c r="Z840" i="70" s="1"/>
  <c r="Y841" i="70"/>
  <c r="Z841" i="70" s="1"/>
  <c r="Y842" i="70"/>
  <c r="Z842" i="70" s="1"/>
  <c r="Y843" i="70"/>
  <c r="Z843" i="70" s="1"/>
  <c r="Y844" i="70"/>
  <c r="Z844" i="70" s="1"/>
  <c r="Y845" i="70"/>
  <c r="Z845" i="70" s="1"/>
  <c r="Y846" i="70"/>
  <c r="Z846" i="70" s="1"/>
  <c r="Y847" i="70"/>
  <c r="Z847" i="70" s="1"/>
  <c r="Y848" i="70"/>
  <c r="Z848" i="70" s="1"/>
  <c r="Y849" i="70"/>
  <c r="Z849" i="70" s="1"/>
  <c r="Y850" i="70"/>
  <c r="Z850" i="70" s="1"/>
  <c r="Y851" i="70"/>
  <c r="Z851" i="70" s="1"/>
  <c r="Y852" i="70"/>
  <c r="Z852" i="70" s="1"/>
  <c r="Y853" i="70"/>
  <c r="Z853" i="70" s="1"/>
  <c r="Y854" i="70"/>
  <c r="Z854" i="70" s="1"/>
  <c r="Y855" i="70"/>
  <c r="Z855" i="70" s="1"/>
  <c r="Y856" i="70"/>
  <c r="Z856" i="70" s="1"/>
  <c r="Y857" i="70"/>
  <c r="Z857" i="70" s="1"/>
  <c r="Y858" i="70"/>
  <c r="Z858" i="70" s="1"/>
  <c r="Y859" i="70"/>
  <c r="Z859" i="70" s="1"/>
  <c r="Y860" i="70"/>
  <c r="Z860" i="70" s="1"/>
  <c r="Y861" i="70"/>
  <c r="Z861" i="70" s="1"/>
  <c r="Y862" i="70"/>
  <c r="Z862" i="70" s="1"/>
  <c r="Y863" i="70"/>
  <c r="Z863" i="70" s="1"/>
  <c r="Y864" i="70"/>
  <c r="Z864" i="70" s="1"/>
  <c r="Y865" i="70"/>
  <c r="Z865" i="70" s="1"/>
  <c r="Y866" i="70"/>
  <c r="Z866" i="70" s="1"/>
  <c r="Y867" i="70"/>
  <c r="Z867" i="70" s="1"/>
  <c r="Y868" i="70"/>
  <c r="Z868" i="70" s="1"/>
  <c r="Y869" i="70"/>
  <c r="Z869" i="70" s="1"/>
  <c r="Y870" i="70"/>
  <c r="Z870" i="70" s="1"/>
  <c r="Y871" i="70"/>
  <c r="Z871" i="70" s="1"/>
  <c r="Y872" i="70"/>
  <c r="Z872" i="70" s="1"/>
  <c r="Y873" i="70"/>
  <c r="Z873" i="70" s="1"/>
  <c r="Y874" i="70"/>
  <c r="Z874" i="70" s="1"/>
  <c r="Y875" i="70"/>
  <c r="Z875" i="70" s="1"/>
  <c r="Y876" i="70"/>
  <c r="Z876" i="70" s="1"/>
  <c r="Y877" i="70"/>
  <c r="Z877" i="70" s="1"/>
  <c r="Y878" i="70"/>
  <c r="Z878" i="70" s="1"/>
  <c r="Y879" i="70"/>
  <c r="Z879" i="70" s="1"/>
  <c r="Y880" i="70"/>
  <c r="Z880" i="70" s="1"/>
  <c r="Y881" i="70"/>
  <c r="Z881" i="70" s="1"/>
  <c r="Y882" i="70"/>
  <c r="Z882" i="70" s="1"/>
  <c r="Y883" i="70"/>
  <c r="Z883" i="70" s="1"/>
  <c r="Y884" i="70"/>
  <c r="Z884" i="70" s="1"/>
  <c r="Y885" i="70"/>
  <c r="Z885" i="70" s="1"/>
  <c r="Y886" i="70"/>
  <c r="Z886" i="70" s="1"/>
  <c r="Y887" i="70"/>
  <c r="Z887" i="70" s="1"/>
  <c r="Y888" i="70"/>
  <c r="Z888" i="70" s="1"/>
  <c r="Y889" i="70"/>
  <c r="Z889" i="70" s="1"/>
  <c r="Y890" i="70"/>
  <c r="Z890" i="70" s="1"/>
  <c r="Y891" i="70"/>
  <c r="Z891" i="70" s="1"/>
  <c r="Y892" i="70"/>
  <c r="Z892" i="70" s="1"/>
  <c r="Y893" i="70"/>
  <c r="Z893" i="70" s="1"/>
  <c r="Y894" i="70"/>
  <c r="Z894" i="70" s="1"/>
  <c r="Y895" i="70"/>
  <c r="Z895" i="70" s="1"/>
  <c r="Y896" i="70"/>
  <c r="Z896" i="70" s="1"/>
  <c r="Y897" i="70"/>
  <c r="Z897" i="70" s="1"/>
  <c r="Y898" i="70"/>
  <c r="Z898" i="70" s="1"/>
  <c r="Y899" i="70"/>
  <c r="Z899" i="70" s="1"/>
  <c r="Y900" i="70"/>
  <c r="Z900" i="70" s="1"/>
  <c r="Y901" i="70"/>
  <c r="Z901" i="70" s="1"/>
  <c r="Y902" i="70"/>
  <c r="Z902" i="70" s="1"/>
  <c r="Y903" i="70"/>
  <c r="Z903" i="70" s="1"/>
  <c r="Y904" i="70"/>
  <c r="Z904" i="70" s="1"/>
  <c r="Y905" i="70"/>
  <c r="Z905" i="70" s="1"/>
  <c r="Y906" i="70"/>
  <c r="Z906" i="70" s="1"/>
  <c r="Y907" i="70"/>
  <c r="Z907" i="70" s="1"/>
  <c r="Y908" i="70"/>
  <c r="Z908" i="70" s="1"/>
  <c r="Y909" i="70"/>
  <c r="Z909" i="70" s="1"/>
  <c r="Y910" i="70"/>
  <c r="Z910" i="70" s="1"/>
  <c r="Y911" i="70"/>
  <c r="Z911" i="70" s="1"/>
  <c r="Y912" i="70"/>
  <c r="Z912" i="70" s="1"/>
  <c r="Y913" i="70"/>
  <c r="Z913" i="70" s="1"/>
  <c r="Y914" i="70"/>
  <c r="Z914" i="70" s="1"/>
  <c r="Y915" i="70"/>
  <c r="Z915" i="70" s="1"/>
  <c r="Y916" i="70"/>
  <c r="Z916" i="70" s="1"/>
  <c r="Y917" i="70"/>
  <c r="Z917" i="70" s="1"/>
  <c r="Y918" i="70"/>
  <c r="Z918" i="70" s="1"/>
  <c r="Y919" i="70"/>
  <c r="Z919" i="70" s="1"/>
  <c r="Y920" i="70"/>
  <c r="Z920" i="70" s="1"/>
  <c r="Y921" i="70"/>
  <c r="Z921" i="70" s="1"/>
  <c r="Y922" i="70"/>
  <c r="Z922" i="70" s="1"/>
  <c r="Y923" i="70"/>
  <c r="Z923" i="70" s="1"/>
  <c r="Y924" i="70"/>
  <c r="Z924" i="70" s="1"/>
  <c r="Y925" i="70"/>
  <c r="Z925" i="70" s="1"/>
  <c r="Y926" i="70"/>
  <c r="Z926" i="70" s="1"/>
  <c r="Y927" i="70"/>
  <c r="Z927" i="70" s="1"/>
  <c r="Y928" i="70"/>
  <c r="Z928" i="70" s="1"/>
  <c r="Y929" i="70"/>
  <c r="Z929" i="70" s="1"/>
  <c r="Y930" i="70"/>
  <c r="Z930" i="70" s="1"/>
  <c r="Y931" i="70"/>
  <c r="Z931" i="70" s="1"/>
  <c r="Y932" i="70"/>
  <c r="Z932" i="70" s="1"/>
  <c r="Y933" i="70"/>
  <c r="Z933" i="70" s="1"/>
  <c r="Y934" i="70"/>
  <c r="Z934" i="70" s="1"/>
  <c r="Y935" i="70"/>
  <c r="Z935" i="70" s="1"/>
  <c r="Y936" i="70"/>
  <c r="Z936" i="70" s="1"/>
  <c r="Y937" i="70"/>
  <c r="Z937" i="70" s="1"/>
  <c r="Y938" i="70"/>
  <c r="Z938" i="70" s="1"/>
  <c r="Y939" i="70"/>
  <c r="Z939" i="70" s="1"/>
  <c r="Y940" i="70"/>
  <c r="Z940" i="70" s="1"/>
  <c r="Y941" i="70"/>
  <c r="Z941" i="70" s="1"/>
  <c r="Y942" i="70"/>
  <c r="Z942" i="70" s="1"/>
  <c r="Y943" i="70"/>
  <c r="Z943" i="70" s="1"/>
  <c r="Y944" i="70"/>
  <c r="Z944" i="70" s="1"/>
  <c r="Y945" i="70"/>
  <c r="Z945" i="70" s="1"/>
  <c r="Y946" i="70"/>
  <c r="Z946" i="70" s="1"/>
  <c r="Y947" i="70"/>
  <c r="Z947" i="70" s="1"/>
  <c r="Y948" i="70"/>
  <c r="Z948" i="70" s="1"/>
  <c r="Y949" i="70"/>
  <c r="Z949" i="70" s="1"/>
  <c r="Y950" i="70"/>
  <c r="Z950" i="70" s="1"/>
  <c r="Y951" i="70"/>
  <c r="Z951" i="70" s="1"/>
  <c r="Y952" i="70"/>
  <c r="Z952" i="70" s="1"/>
  <c r="Y953" i="70"/>
  <c r="Z953" i="70" s="1"/>
  <c r="Y954" i="70"/>
  <c r="Z954" i="70" s="1"/>
  <c r="Y955" i="70"/>
  <c r="Z955" i="70" s="1"/>
  <c r="Y956" i="70"/>
  <c r="Z956" i="70" s="1"/>
  <c r="Y957" i="70"/>
  <c r="Z957" i="70" s="1"/>
  <c r="Y958" i="70"/>
  <c r="Z958" i="70" s="1"/>
  <c r="Y959" i="70"/>
  <c r="Z959" i="70" s="1"/>
  <c r="Y960" i="70"/>
  <c r="Z960" i="70" s="1"/>
  <c r="Y961" i="70"/>
  <c r="Z961" i="70" s="1"/>
  <c r="Y962" i="70"/>
  <c r="Z962" i="70" s="1"/>
  <c r="Y963" i="70"/>
  <c r="Z963" i="70" s="1"/>
  <c r="Y964" i="70"/>
  <c r="Z964" i="70" s="1"/>
  <c r="Y965" i="70"/>
  <c r="Z965" i="70" s="1"/>
  <c r="Y966" i="70"/>
  <c r="Z966" i="70" s="1"/>
  <c r="Y967" i="70"/>
  <c r="Z967" i="70" s="1"/>
  <c r="Y968" i="70"/>
  <c r="Z968" i="70" s="1"/>
  <c r="Y969" i="70"/>
  <c r="Z969" i="70" s="1"/>
  <c r="Y970" i="70"/>
  <c r="Z970" i="70" s="1"/>
  <c r="Y971" i="70"/>
  <c r="Z971" i="70" s="1"/>
  <c r="Y972" i="70"/>
  <c r="Z972" i="70" s="1"/>
  <c r="Y973" i="70"/>
  <c r="Z973" i="70" s="1"/>
  <c r="Y974" i="70"/>
  <c r="Z974" i="70" s="1"/>
  <c r="Y975" i="70"/>
  <c r="Z975" i="70" s="1"/>
  <c r="Y976" i="70"/>
  <c r="Z976" i="70" s="1"/>
  <c r="Y977" i="70"/>
  <c r="Z977" i="70" s="1"/>
  <c r="Y978" i="70"/>
  <c r="Z978" i="70" s="1"/>
  <c r="Y979" i="70"/>
  <c r="Z979" i="70" s="1"/>
  <c r="Y980" i="70"/>
  <c r="Z980" i="70" s="1"/>
  <c r="Y981" i="70"/>
  <c r="Z981" i="70" s="1"/>
  <c r="Y982" i="70"/>
  <c r="Z982" i="70" s="1"/>
  <c r="Y983" i="70"/>
  <c r="Z983" i="70" s="1"/>
  <c r="Y984" i="70"/>
  <c r="Z984" i="70" s="1"/>
  <c r="Y985" i="70"/>
  <c r="Z985" i="70" s="1"/>
  <c r="Y986" i="70"/>
  <c r="Z986" i="70" s="1"/>
  <c r="Y987" i="70"/>
  <c r="Z987" i="70" s="1"/>
  <c r="Y988" i="70"/>
  <c r="Z988" i="70" s="1"/>
  <c r="Y989" i="70"/>
  <c r="Z989" i="70" s="1"/>
  <c r="Y990" i="70"/>
  <c r="Z990" i="70" s="1"/>
  <c r="Y991" i="70"/>
  <c r="Z991" i="70" s="1"/>
  <c r="Y992" i="70"/>
  <c r="Z992" i="70" s="1"/>
  <c r="Y993" i="70"/>
  <c r="Z993" i="70" s="1"/>
  <c r="Y994" i="70"/>
  <c r="Z994" i="70" s="1"/>
  <c r="Y995" i="70"/>
  <c r="Z995" i="70" s="1"/>
  <c r="Y996" i="70"/>
  <c r="Z996" i="70" s="1"/>
  <c r="Y997" i="70"/>
  <c r="Z997" i="70" s="1"/>
  <c r="Y998" i="70"/>
  <c r="Z998" i="70" s="1"/>
  <c r="Y999" i="70"/>
  <c r="Z999" i="70" s="1"/>
  <c r="Y1000" i="70"/>
  <c r="Z1000" i="70" s="1"/>
  <c r="Y1001" i="70"/>
  <c r="Z1001" i="70" s="1"/>
  <c r="Y1002" i="70"/>
  <c r="Z1002" i="70" s="1"/>
  <c r="Y1003" i="70"/>
  <c r="Z1003" i="70" s="1"/>
  <c r="Y1004" i="70"/>
  <c r="Z1004" i="70" s="1"/>
  <c r="Y1005" i="70"/>
  <c r="Z1005" i="70" s="1"/>
  <c r="Y1006" i="70"/>
  <c r="Z1006" i="70" s="1"/>
  <c r="Y1007" i="70"/>
  <c r="Z1007" i="70" s="1"/>
  <c r="Y1008" i="70"/>
  <c r="Z1008" i="70" s="1"/>
  <c r="Y1009" i="70"/>
  <c r="Z1009" i="70" s="1"/>
  <c r="Y1010" i="70"/>
  <c r="Z1010" i="70" s="1"/>
  <c r="Y1011" i="70"/>
  <c r="Z1011" i="70" s="1"/>
  <c r="Y1012" i="70"/>
  <c r="Z1012" i="70" s="1"/>
  <c r="Y1013" i="70"/>
  <c r="Z1013" i="70" s="1"/>
  <c r="Y1014" i="70"/>
  <c r="Z1014" i="70" s="1"/>
  <c r="Y1015" i="70"/>
  <c r="Z1015" i="70" s="1"/>
  <c r="Y1016" i="70"/>
  <c r="Z1016" i="70" s="1"/>
  <c r="Y1017" i="70"/>
  <c r="Z1017" i="70" s="1"/>
  <c r="Y1018" i="70"/>
  <c r="Z1018" i="70" s="1"/>
  <c r="Y1019" i="70"/>
  <c r="Z1019" i="70" s="1"/>
  <c r="Y1020" i="70"/>
  <c r="Z1020" i="70" s="1"/>
  <c r="Y1021" i="70"/>
  <c r="Z1021" i="70" s="1"/>
  <c r="Y1022" i="70"/>
  <c r="Z1022" i="70" s="1"/>
  <c r="Y1023" i="70"/>
  <c r="Z1023" i="70" s="1"/>
  <c r="Y1024" i="70"/>
  <c r="Z1024" i="70" s="1"/>
  <c r="Y1025" i="70"/>
  <c r="Z1025" i="70" s="1"/>
  <c r="Y1026" i="70"/>
  <c r="Z1026" i="70" s="1"/>
  <c r="Y1027" i="70"/>
  <c r="Z1027" i="70" s="1"/>
  <c r="Y1028" i="70"/>
  <c r="Z1028" i="70" s="1"/>
  <c r="Y1029" i="70"/>
  <c r="Z1029" i="70" s="1"/>
  <c r="Y1030" i="70"/>
  <c r="Z1030" i="70" s="1"/>
  <c r="Y1031" i="70"/>
  <c r="Z1031" i="70" s="1"/>
  <c r="Y1032" i="70"/>
  <c r="Z1032" i="70" s="1"/>
  <c r="Y1033" i="70"/>
  <c r="Z1033" i="70" s="1"/>
  <c r="Y1034" i="70"/>
  <c r="Z1034" i="70" s="1"/>
  <c r="Y1035" i="70"/>
  <c r="Z1035" i="70" s="1"/>
  <c r="Y1036" i="70"/>
  <c r="Z1036" i="70" s="1"/>
  <c r="Y1037" i="70"/>
  <c r="Z1037" i="70" s="1"/>
  <c r="Y1038" i="70"/>
  <c r="Z1038" i="70" s="1"/>
  <c r="Y1039" i="70"/>
  <c r="Z1039" i="70" s="1"/>
  <c r="Y1040" i="70"/>
  <c r="Z1040" i="70" s="1"/>
  <c r="Y1041" i="70"/>
  <c r="Z1041" i="70" s="1"/>
  <c r="Y1042" i="70"/>
  <c r="Z1042" i="70" s="1"/>
  <c r="Y1043" i="70"/>
  <c r="Z1043" i="70" s="1"/>
  <c r="Y1044" i="70"/>
  <c r="Z1044" i="70" s="1"/>
  <c r="Y1045" i="70"/>
  <c r="Z1045" i="70" s="1"/>
  <c r="Y1046" i="70"/>
  <c r="Z1046" i="70" s="1"/>
  <c r="Y1047" i="70"/>
  <c r="Z1047" i="70" s="1"/>
  <c r="Y7" i="70"/>
  <c r="Z7" i="70" s="1"/>
  <c r="Y8" i="70"/>
  <c r="Z8" i="70" s="1"/>
  <c r="Y9" i="70"/>
  <c r="Z9" i="70" s="1"/>
  <c r="Y10" i="70"/>
  <c r="Z10" i="70" s="1"/>
  <c r="Y11" i="70"/>
  <c r="Z11" i="70" s="1"/>
  <c r="Y12" i="70"/>
  <c r="Z12" i="70" s="1"/>
  <c r="Y13" i="70"/>
  <c r="Z13" i="70" s="1"/>
  <c r="Y14" i="70"/>
  <c r="Z14" i="70" s="1"/>
  <c r="Y15" i="70"/>
  <c r="Z15" i="70" s="1"/>
  <c r="Y16" i="70"/>
  <c r="Z16" i="70" s="1"/>
  <c r="Y17" i="70"/>
  <c r="Z17" i="70" s="1"/>
  <c r="Y18" i="70"/>
  <c r="Z18" i="70" s="1"/>
  <c r="Y19" i="70"/>
  <c r="Z19" i="70" s="1"/>
  <c r="Y20" i="70"/>
  <c r="Z20" i="70" s="1"/>
  <c r="Y21" i="70"/>
  <c r="Z21" i="70" s="1"/>
  <c r="Y22" i="70"/>
  <c r="Z22" i="70" s="1"/>
  <c r="Y23" i="70"/>
  <c r="Z23" i="70" s="1"/>
  <c r="Y24" i="70"/>
  <c r="Z24" i="70" s="1"/>
  <c r="Y25" i="70"/>
  <c r="Z25" i="70" s="1"/>
  <c r="Y26" i="70"/>
  <c r="Z26" i="70" s="1"/>
  <c r="Y27" i="70"/>
  <c r="Z27" i="70" s="1"/>
  <c r="Y28" i="70"/>
  <c r="Z28" i="70" s="1"/>
  <c r="Y29" i="70"/>
  <c r="Z29" i="70" s="1"/>
  <c r="Y30" i="70"/>
  <c r="Z30" i="70" s="1"/>
  <c r="Y31" i="70"/>
  <c r="Z31" i="70" s="1"/>
  <c r="Y32" i="70"/>
  <c r="Z32" i="70" s="1"/>
  <c r="Y33" i="70"/>
  <c r="Z33" i="70" s="1"/>
  <c r="Y34" i="70"/>
  <c r="Z34" i="70" s="1"/>
  <c r="Y35" i="70"/>
  <c r="Z35" i="70" s="1"/>
  <c r="Y36" i="70"/>
  <c r="Z36" i="70" s="1"/>
  <c r="Y37" i="70"/>
  <c r="Z37" i="70" s="1"/>
  <c r="Y38" i="70"/>
  <c r="Z38" i="70" s="1"/>
  <c r="Y39" i="70"/>
  <c r="Z39" i="70" s="1"/>
  <c r="Y40" i="70"/>
  <c r="Z40" i="70" s="1"/>
  <c r="Y41" i="70"/>
  <c r="Z41" i="70" s="1"/>
  <c r="Y42" i="70"/>
  <c r="Z42" i="70" s="1"/>
  <c r="Y43" i="70"/>
  <c r="Z43" i="70" s="1"/>
  <c r="Y44" i="70"/>
  <c r="Z44" i="70" s="1"/>
  <c r="Y45" i="70"/>
  <c r="Z45" i="70" s="1"/>
  <c r="Y46" i="70"/>
  <c r="Z46" i="70" s="1"/>
  <c r="Y47" i="70"/>
  <c r="Z47" i="70" s="1"/>
  <c r="Y48" i="70"/>
  <c r="Z48" i="70" s="1"/>
  <c r="Y6" i="70"/>
  <c r="Z6" i="70" s="1"/>
  <c r="V710" i="67"/>
  <c r="V709" i="67"/>
  <c r="V708" i="67"/>
  <c r="V705" i="67"/>
  <c r="V704" i="67"/>
  <c r="V619" i="67"/>
  <c r="V618" i="67"/>
  <c r="V617" i="67"/>
  <c r="V616" i="67"/>
  <c r="V615" i="67"/>
  <c r="V535" i="67"/>
  <c r="V534" i="67"/>
  <c r="V494" i="67"/>
  <c r="V464" i="67"/>
  <c r="V133" i="67"/>
  <c r="V104" i="67"/>
  <c r="U865" i="67"/>
  <c r="U711" i="67"/>
  <c r="U710" i="67"/>
  <c r="U709" i="67"/>
  <c r="U708" i="67"/>
  <c r="U707" i="67"/>
  <c r="U705" i="67"/>
  <c r="U704" i="67"/>
  <c r="U619" i="67"/>
  <c r="U618" i="67"/>
  <c r="U617" i="67"/>
  <c r="U616" i="67"/>
  <c r="U615" i="67"/>
  <c r="U605" i="67"/>
  <c r="U535" i="67"/>
  <c r="U534" i="67"/>
  <c r="U494" i="67"/>
  <c r="U464" i="67"/>
  <c r="U168" i="67"/>
  <c r="U133" i="67"/>
  <c r="U119" i="67"/>
  <c r="U104" i="67"/>
  <c r="BB3" i="58"/>
  <c r="BC3" i="58" s="1"/>
  <c r="BB4" i="58"/>
  <c r="BC4" i="58" s="1"/>
  <c r="BB12" i="58"/>
  <c r="BC12" i="58" s="1"/>
  <c r="BB13" i="58"/>
  <c r="BC13" i="58" s="1"/>
  <c r="BB14" i="58"/>
  <c r="BC14" i="58" s="1"/>
  <c r="BB15" i="58"/>
  <c r="BC15" i="58" s="1"/>
  <c r="BB16" i="58"/>
  <c r="BC16" i="58" s="1"/>
  <c r="BB17" i="58"/>
  <c r="BC17" i="58" s="1"/>
  <c r="BB18" i="58"/>
  <c r="BC18" i="58" s="1"/>
  <c r="BB19" i="58"/>
  <c r="BC19" i="58" s="1"/>
  <c r="BB20" i="58"/>
  <c r="BC20" i="58" s="1"/>
  <c r="BB21" i="58"/>
  <c r="BC21" i="58" s="1"/>
  <c r="BB22" i="58"/>
  <c r="BC22" i="58" s="1"/>
  <c r="BB23" i="58"/>
  <c r="BC23" i="58" s="1"/>
  <c r="BB24" i="58"/>
  <c r="BC24" i="58" s="1"/>
  <c r="BB25" i="58"/>
  <c r="BC25" i="58" s="1"/>
  <c r="BB26" i="58"/>
  <c r="BC26" i="58" s="1"/>
  <c r="BB5" i="58"/>
  <c r="BC5" i="58" s="1"/>
  <c r="BB27" i="58"/>
  <c r="BC27" i="58" s="1"/>
  <c r="BB28" i="58"/>
  <c r="BC28" i="58" s="1"/>
  <c r="BB29" i="58"/>
  <c r="BC29" i="58" s="1"/>
  <c r="BB30" i="58"/>
  <c r="BC30" i="58" s="1"/>
  <c r="BB31" i="58"/>
  <c r="BC31" i="58" s="1"/>
  <c r="BB32" i="58"/>
  <c r="BC32" i="58" s="1"/>
  <c r="BB33" i="58"/>
  <c r="BC33" i="58" s="1"/>
  <c r="BB34" i="58"/>
  <c r="BC34" i="58" s="1"/>
  <c r="BB35" i="58"/>
  <c r="BC35" i="58" s="1"/>
  <c r="BB6" i="58"/>
  <c r="BC6" i="58" s="1"/>
  <c r="BB36" i="58"/>
  <c r="BC36" i="58" s="1"/>
  <c r="BB37" i="58"/>
  <c r="BC37" i="58" s="1"/>
  <c r="BB38" i="58"/>
  <c r="BC38" i="58" s="1"/>
  <c r="BB39" i="58"/>
  <c r="BC39" i="58" s="1"/>
  <c r="BB40" i="58"/>
  <c r="BC40" i="58" s="1"/>
  <c r="BB41" i="58"/>
  <c r="BC41" i="58" s="1"/>
  <c r="BB42" i="58"/>
  <c r="BC42" i="58" s="1"/>
  <c r="BB43" i="58"/>
  <c r="BC43" i="58" s="1"/>
  <c r="BB44" i="58"/>
  <c r="BC44" i="58" s="1"/>
  <c r="BB45" i="58"/>
  <c r="BC45" i="58" s="1"/>
  <c r="BB46" i="58"/>
  <c r="BC46" i="58" s="1"/>
  <c r="BB47" i="58"/>
  <c r="BC47" i="58" s="1"/>
  <c r="BB48" i="58"/>
  <c r="BC48" i="58" s="1"/>
  <c r="BB49" i="58"/>
  <c r="BC49" i="58" s="1"/>
  <c r="BB7" i="58"/>
  <c r="BC7" i="58" s="1"/>
  <c r="BB50" i="58"/>
  <c r="BC50" i="58" s="1"/>
  <c r="BB51" i="58"/>
  <c r="BC51" i="58" s="1"/>
  <c r="BB52" i="58"/>
  <c r="BC52" i="58" s="1"/>
  <c r="BB53" i="58"/>
  <c r="BC53" i="58" s="1"/>
  <c r="BB54" i="58"/>
  <c r="BC54" i="58" s="1"/>
  <c r="BB55" i="58"/>
  <c r="BC55" i="58" s="1"/>
  <c r="BB56" i="58"/>
  <c r="BC56" i="58" s="1"/>
  <c r="BB57" i="58"/>
  <c r="BC57" i="58" s="1"/>
  <c r="BB2" i="58"/>
  <c r="BC2" i="58" s="1"/>
  <c r="BB58" i="58"/>
  <c r="BC58" i="58" s="1"/>
  <c r="BB59" i="58"/>
  <c r="BC59" i="58" s="1"/>
  <c r="BB60" i="58"/>
  <c r="BC60" i="58" s="1"/>
  <c r="BB61" i="58"/>
  <c r="BC61" i="58" s="1"/>
  <c r="BB8" i="58"/>
  <c r="BC8" i="58" s="1"/>
  <c r="BB62" i="58"/>
  <c r="BC62" i="58" s="1"/>
  <c r="BB63" i="58"/>
  <c r="BC63" i="58" s="1"/>
  <c r="BB64" i="58"/>
  <c r="BC64" i="58" s="1"/>
  <c r="BB65" i="58"/>
  <c r="BC65" i="58" s="1"/>
  <c r="BB66" i="58"/>
  <c r="BC66" i="58" s="1"/>
  <c r="BB67" i="58"/>
  <c r="BC67" i="58" s="1"/>
  <c r="BB9" i="58"/>
  <c r="BC9" i="58" s="1"/>
  <c r="BB68" i="58"/>
  <c r="BC68" i="58" s="1"/>
  <c r="BB69" i="58"/>
  <c r="BC69" i="58" s="1"/>
  <c r="BB70" i="58"/>
  <c r="BC70" i="58" s="1"/>
  <c r="BB71" i="58"/>
  <c r="BC71" i="58" s="1"/>
  <c r="BB72" i="58"/>
  <c r="BC72" i="58" s="1"/>
  <c r="BB73" i="58"/>
  <c r="BC73" i="58" s="1"/>
  <c r="BB74" i="58"/>
  <c r="BC74" i="58" s="1"/>
  <c r="BB75" i="58"/>
  <c r="BC75" i="58" s="1"/>
  <c r="BB10" i="58"/>
  <c r="BC10" i="58" s="1"/>
  <c r="BB76" i="58"/>
  <c r="BC76" i="58" s="1"/>
  <c r="BB77" i="58"/>
  <c r="BC77" i="58" s="1"/>
  <c r="BB78" i="58"/>
  <c r="BC78" i="58" s="1"/>
  <c r="BB79" i="58"/>
  <c r="BC79" i="58" s="1"/>
  <c r="BB80" i="58"/>
  <c r="BC80" i="58" s="1"/>
  <c r="BB81" i="58"/>
  <c r="BC81" i="58" s="1"/>
  <c r="BB82" i="58"/>
  <c r="BC82" i="58" s="1"/>
  <c r="BB83" i="58"/>
  <c r="BC83" i="58" s="1"/>
  <c r="BB84" i="58"/>
  <c r="BC84" i="58" s="1"/>
  <c r="BB85" i="58"/>
  <c r="BC85" i="58" s="1"/>
  <c r="BB86" i="58"/>
  <c r="BC86" i="58" s="1"/>
  <c r="BB87" i="58"/>
  <c r="BC87" i="58" s="1"/>
  <c r="BB88" i="58"/>
  <c r="BC88" i="58" s="1"/>
  <c r="BB89" i="58"/>
  <c r="BC89" i="58" s="1"/>
  <c r="BB90" i="58"/>
  <c r="BC90" i="58" s="1"/>
  <c r="BB91" i="58"/>
  <c r="BC91" i="58" s="1"/>
  <c r="BB92" i="58"/>
  <c r="BC92" i="58" s="1"/>
  <c r="BB93" i="58"/>
  <c r="BC93" i="58" s="1"/>
  <c r="BB94" i="58"/>
  <c r="BC94" i="58" s="1"/>
  <c r="BB95" i="58"/>
  <c r="BC95" i="58" s="1"/>
  <c r="BB96" i="58"/>
  <c r="BC96" i="58" s="1"/>
  <c r="BB97" i="58"/>
  <c r="BC97" i="58" s="1"/>
  <c r="BB98" i="58"/>
  <c r="BC98" i="58" s="1"/>
  <c r="BB99" i="58"/>
  <c r="BC99" i="58" s="1"/>
  <c r="BB11" i="58"/>
  <c r="BC11" i="58" s="1"/>
  <c r="AY3" i="58"/>
  <c r="AZ3" i="58" s="1"/>
  <c r="AY4" i="58"/>
  <c r="AZ4" i="58" s="1"/>
  <c r="AY12" i="58"/>
  <c r="AZ12" i="58" s="1"/>
  <c r="AY13" i="58"/>
  <c r="AZ13" i="58" s="1"/>
  <c r="AY14" i="58"/>
  <c r="AZ14" i="58" s="1"/>
  <c r="AY15" i="58"/>
  <c r="AZ15" i="58" s="1"/>
  <c r="AY16" i="58"/>
  <c r="AZ16" i="58" s="1"/>
  <c r="AY17" i="58"/>
  <c r="AZ17" i="58" s="1"/>
  <c r="AY18" i="58"/>
  <c r="AZ18" i="58" s="1"/>
  <c r="AY19" i="58"/>
  <c r="AZ19" i="58" s="1"/>
  <c r="AY20" i="58"/>
  <c r="AZ20" i="58" s="1"/>
  <c r="AY21" i="58"/>
  <c r="AZ21" i="58" s="1"/>
  <c r="AY22" i="58"/>
  <c r="AZ22" i="58" s="1"/>
  <c r="AY23" i="58"/>
  <c r="AZ23" i="58" s="1"/>
  <c r="AY24" i="58"/>
  <c r="AZ24" i="58" s="1"/>
  <c r="AY25" i="58"/>
  <c r="AZ25" i="58" s="1"/>
  <c r="AY26" i="58"/>
  <c r="AZ26" i="58" s="1"/>
  <c r="AY5" i="58"/>
  <c r="AZ5" i="58" s="1"/>
  <c r="AY27" i="58"/>
  <c r="AZ27" i="58" s="1"/>
  <c r="AY28" i="58"/>
  <c r="AZ28" i="58" s="1"/>
  <c r="AY29" i="58"/>
  <c r="AZ29" i="58" s="1"/>
  <c r="AY30" i="58"/>
  <c r="AZ30" i="58" s="1"/>
  <c r="AY31" i="58"/>
  <c r="AZ31" i="58" s="1"/>
  <c r="AY32" i="58"/>
  <c r="AZ32" i="58" s="1"/>
  <c r="AY33" i="58"/>
  <c r="AZ33" i="58" s="1"/>
  <c r="AY34" i="58"/>
  <c r="AZ34" i="58" s="1"/>
  <c r="AY35" i="58"/>
  <c r="AZ35" i="58" s="1"/>
  <c r="AY6" i="58"/>
  <c r="AZ6" i="58" s="1"/>
  <c r="AY36" i="58"/>
  <c r="AZ36" i="58" s="1"/>
  <c r="AY37" i="58"/>
  <c r="AZ37" i="58" s="1"/>
  <c r="AY38" i="58"/>
  <c r="AZ38" i="58" s="1"/>
  <c r="AY39" i="58"/>
  <c r="AZ39" i="58" s="1"/>
  <c r="AY40" i="58"/>
  <c r="AZ40" i="58" s="1"/>
  <c r="AY41" i="58"/>
  <c r="AZ41" i="58" s="1"/>
  <c r="AY42" i="58"/>
  <c r="AZ42" i="58" s="1"/>
  <c r="AY43" i="58"/>
  <c r="AZ43" i="58" s="1"/>
  <c r="AY44" i="58"/>
  <c r="AZ44" i="58" s="1"/>
  <c r="AY45" i="58"/>
  <c r="AZ45" i="58" s="1"/>
  <c r="AY46" i="58"/>
  <c r="AZ46" i="58" s="1"/>
  <c r="AY47" i="58"/>
  <c r="AZ47" i="58" s="1"/>
  <c r="AY48" i="58"/>
  <c r="AZ48" i="58" s="1"/>
  <c r="AY49" i="58"/>
  <c r="AZ49" i="58" s="1"/>
  <c r="AY7" i="58"/>
  <c r="AZ7" i="58" s="1"/>
  <c r="AY50" i="58"/>
  <c r="AZ50" i="58" s="1"/>
  <c r="AY51" i="58"/>
  <c r="AZ51" i="58" s="1"/>
  <c r="AY52" i="58"/>
  <c r="AZ52" i="58" s="1"/>
  <c r="AY53" i="58"/>
  <c r="AZ53" i="58" s="1"/>
  <c r="AY54" i="58"/>
  <c r="AZ54" i="58" s="1"/>
  <c r="AY55" i="58"/>
  <c r="AZ55" i="58" s="1"/>
  <c r="AY56" i="58"/>
  <c r="AZ56" i="58" s="1"/>
  <c r="AY57" i="58"/>
  <c r="AZ57" i="58" s="1"/>
  <c r="AY2" i="58"/>
  <c r="AZ2" i="58" s="1"/>
  <c r="AY58" i="58"/>
  <c r="AZ58" i="58" s="1"/>
  <c r="AY59" i="58"/>
  <c r="AZ59" i="58" s="1"/>
  <c r="AY60" i="58"/>
  <c r="AZ60" i="58" s="1"/>
  <c r="AY61" i="58"/>
  <c r="AZ61" i="58" s="1"/>
  <c r="AY8" i="58"/>
  <c r="AZ8" i="58" s="1"/>
  <c r="AY62" i="58"/>
  <c r="AZ62" i="58" s="1"/>
  <c r="AY63" i="58"/>
  <c r="AZ63" i="58" s="1"/>
  <c r="AY64" i="58"/>
  <c r="AZ64" i="58" s="1"/>
  <c r="AY65" i="58"/>
  <c r="AZ65" i="58" s="1"/>
  <c r="AY66" i="58"/>
  <c r="AZ66" i="58" s="1"/>
  <c r="AY67" i="58"/>
  <c r="AZ67" i="58" s="1"/>
  <c r="AY9" i="58"/>
  <c r="AZ9" i="58" s="1"/>
  <c r="AY68" i="58"/>
  <c r="AZ68" i="58" s="1"/>
  <c r="AY69" i="58"/>
  <c r="AZ69" i="58" s="1"/>
  <c r="AY70" i="58"/>
  <c r="AZ70" i="58" s="1"/>
  <c r="AY71" i="58"/>
  <c r="AZ71" i="58" s="1"/>
  <c r="AY72" i="58"/>
  <c r="AZ72" i="58" s="1"/>
  <c r="AY73" i="58"/>
  <c r="AZ73" i="58" s="1"/>
  <c r="AY74" i="58"/>
  <c r="AZ74" i="58" s="1"/>
  <c r="AY75" i="58"/>
  <c r="AZ75" i="58" s="1"/>
  <c r="AY10" i="58"/>
  <c r="AZ10" i="58" s="1"/>
  <c r="AY76" i="58"/>
  <c r="AZ76" i="58" s="1"/>
  <c r="AY77" i="58"/>
  <c r="AZ77" i="58" s="1"/>
  <c r="AY78" i="58"/>
  <c r="AZ78" i="58" s="1"/>
  <c r="AY79" i="58"/>
  <c r="AZ79" i="58" s="1"/>
  <c r="AY80" i="58"/>
  <c r="AZ80" i="58" s="1"/>
  <c r="AY81" i="58"/>
  <c r="AZ81" i="58" s="1"/>
  <c r="AY82" i="58"/>
  <c r="AZ82" i="58" s="1"/>
  <c r="AY83" i="58"/>
  <c r="AZ83" i="58" s="1"/>
  <c r="AY84" i="58"/>
  <c r="AZ84" i="58" s="1"/>
  <c r="AY85" i="58"/>
  <c r="AZ85" i="58" s="1"/>
  <c r="AY86" i="58"/>
  <c r="AZ86" i="58" s="1"/>
  <c r="AY87" i="58"/>
  <c r="AZ87" i="58" s="1"/>
  <c r="AY88" i="58"/>
  <c r="AZ88" i="58" s="1"/>
  <c r="AY89" i="58"/>
  <c r="AZ89" i="58" s="1"/>
  <c r="AY90" i="58"/>
  <c r="AZ90" i="58" s="1"/>
  <c r="AY91" i="58"/>
  <c r="AZ91" i="58" s="1"/>
  <c r="AY92" i="58"/>
  <c r="AZ92" i="58" s="1"/>
  <c r="AY93" i="58"/>
  <c r="AZ93" i="58" s="1"/>
  <c r="AY94" i="58"/>
  <c r="AZ94" i="58" s="1"/>
  <c r="AY95" i="58"/>
  <c r="AZ95" i="58" s="1"/>
  <c r="AY96" i="58"/>
  <c r="AZ96" i="58" s="1"/>
  <c r="AY97" i="58"/>
  <c r="AZ97" i="58" s="1"/>
  <c r="AY98" i="58"/>
  <c r="AZ98" i="58" s="1"/>
  <c r="AY99" i="58"/>
  <c r="AZ99" i="58" s="1"/>
  <c r="AY11" i="58"/>
  <c r="AZ11" i="58" s="1"/>
  <c r="AV3" i="58"/>
  <c r="AW3" i="58" s="1"/>
  <c r="AV4" i="58"/>
  <c r="AW4" i="58" s="1"/>
  <c r="AV12" i="58"/>
  <c r="AW12" i="58" s="1"/>
  <c r="AV13" i="58"/>
  <c r="AW13" i="58" s="1"/>
  <c r="AV14" i="58"/>
  <c r="AW14" i="58" s="1"/>
  <c r="AV15" i="58"/>
  <c r="AW15" i="58" s="1"/>
  <c r="AV16" i="58"/>
  <c r="AW16" i="58" s="1"/>
  <c r="AV17" i="58"/>
  <c r="AW17" i="58" s="1"/>
  <c r="AV18" i="58"/>
  <c r="AW18" i="58" s="1"/>
  <c r="AV19" i="58"/>
  <c r="AW19" i="58" s="1"/>
  <c r="AV20" i="58"/>
  <c r="AW20" i="58" s="1"/>
  <c r="AV21" i="58"/>
  <c r="AW21" i="58" s="1"/>
  <c r="AV22" i="58"/>
  <c r="AW22" i="58" s="1"/>
  <c r="AV23" i="58"/>
  <c r="AW23" i="58" s="1"/>
  <c r="AV24" i="58"/>
  <c r="AW24" i="58" s="1"/>
  <c r="AV25" i="58"/>
  <c r="AW25" i="58" s="1"/>
  <c r="AV26" i="58"/>
  <c r="AW26" i="58" s="1"/>
  <c r="AV5" i="58"/>
  <c r="AW5" i="58" s="1"/>
  <c r="AV27" i="58"/>
  <c r="AW27" i="58" s="1"/>
  <c r="AV28" i="58"/>
  <c r="AW28" i="58" s="1"/>
  <c r="AV29" i="58"/>
  <c r="AW29" i="58" s="1"/>
  <c r="AV30" i="58"/>
  <c r="AW30" i="58" s="1"/>
  <c r="AV31" i="58"/>
  <c r="AW31" i="58" s="1"/>
  <c r="AV32" i="58"/>
  <c r="AW32" i="58" s="1"/>
  <c r="AV33" i="58"/>
  <c r="AW33" i="58" s="1"/>
  <c r="AV34" i="58"/>
  <c r="AW34" i="58" s="1"/>
  <c r="AV35" i="58"/>
  <c r="AW35" i="58" s="1"/>
  <c r="AV6" i="58"/>
  <c r="AW6" i="58" s="1"/>
  <c r="AV36" i="58"/>
  <c r="AW36" i="58" s="1"/>
  <c r="AV37" i="58"/>
  <c r="AW37" i="58" s="1"/>
  <c r="AV38" i="58"/>
  <c r="AW38" i="58" s="1"/>
  <c r="AV39" i="58"/>
  <c r="AW39" i="58" s="1"/>
  <c r="AV40" i="58"/>
  <c r="AW40" i="58" s="1"/>
  <c r="AV41" i="58"/>
  <c r="AW41" i="58" s="1"/>
  <c r="AV42" i="58"/>
  <c r="AW42" i="58" s="1"/>
  <c r="AV43" i="58"/>
  <c r="AW43" i="58" s="1"/>
  <c r="AV44" i="58"/>
  <c r="AW44" i="58" s="1"/>
  <c r="AV45" i="58"/>
  <c r="AW45" i="58" s="1"/>
  <c r="AV46" i="58"/>
  <c r="AW46" i="58" s="1"/>
  <c r="AV47" i="58"/>
  <c r="AW47" i="58" s="1"/>
  <c r="AV48" i="58"/>
  <c r="AW48" i="58" s="1"/>
  <c r="AV49" i="58"/>
  <c r="AW49" i="58" s="1"/>
  <c r="AV7" i="58"/>
  <c r="AW7" i="58" s="1"/>
  <c r="AV50" i="58"/>
  <c r="AW50" i="58" s="1"/>
  <c r="AV51" i="58"/>
  <c r="AW51" i="58" s="1"/>
  <c r="AV52" i="58"/>
  <c r="AW52" i="58" s="1"/>
  <c r="AV53" i="58"/>
  <c r="AW53" i="58" s="1"/>
  <c r="AV54" i="58"/>
  <c r="AW54" i="58" s="1"/>
  <c r="AV55" i="58"/>
  <c r="AW55" i="58" s="1"/>
  <c r="AV56" i="58"/>
  <c r="AW56" i="58" s="1"/>
  <c r="AV57" i="58"/>
  <c r="AW57" i="58" s="1"/>
  <c r="AV2" i="58"/>
  <c r="AW2" i="58" s="1"/>
  <c r="AV58" i="58"/>
  <c r="AW58" i="58" s="1"/>
  <c r="AV59" i="58"/>
  <c r="AW59" i="58" s="1"/>
  <c r="AV60" i="58"/>
  <c r="AW60" i="58" s="1"/>
  <c r="AV61" i="58"/>
  <c r="AW61" i="58" s="1"/>
  <c r="AV8" i="58"/>
  <c r="AW8" i="58" s="1"/>
  <c r="AV62" i="58"/>
  <c r="AW62" i="58" s="1"/>
  <c r="AV63" i="58"/>
  <c r="AW63" i="58" s="1"/>
  <c r="AV64" i="58"/>
  <c r="AW64" i="58" s="1"/>
  <c r="AV65" i="58"/>
  <c r="AW65" i="58" s="1"/>
  <c r="AV66" i="58"/>
  <c r="AW66" i="58" s="1"/>
  <c r="AV67" i="58"/>
  <c r="AW67" i="58" s="1"/>
  <c r="AV9" i="58"/>
  <c r="AW9" i="58" s="1"/>
  <c r="AV68" i="58"/>
  <c r="AW68" i="58" s="1"/>
  <c r="AV69" i="58"/>
  <c r="AW69" i="58" s="1"/>
  <c r="AV70" i="58"/>
  <c r="AW70" i="58" s="1"/>
  <c r="AV71" i="58"/>
  <c r="AW71" i="58" s="1"/>
  <c r="AV72" i="58"/>
  <c r="AW72" i="58" s="1"/>
  <c r="AV73" i="58"/>
  <c r="AW73" i="58" s="1"/>
  <c r="AV74" i="58"/>
  <c r="AW74" i="58" s="1"/>
  <c r="AV75" i="58"/>
  <c r="AW75" i="58" s="1"/>
  <c r="AV10" i="58"/>
  <c r="AW10" i="58" s="1"/>
  <c r="AV76" i="58"/>
  <c r="AW76" i="58" s="1"/>
  <c r="AV77" i="58"/>
  <c r="AW77" i="58" s="1"/>
  <c r="AV78" i="58"/>
  <c r="AW78" i="58" s="1"/>
  <c r="AV79" i="58"/>
  <c r="AW79" i="58" s="1"/>
  <c r="AV80" i="58"/>
  <c r="AW80" i="58" s="1"/>
  <c r="AV81" i="58"/>
  <c r="AW81" i="58" s="1"/>
  <c r="AV82" i="58"/>
  <c r="AW82" i="58" s="1"/>
  <c r="AV83" i="58"/>
  <c r="AW83" i="58" s="1"/>
  <c r="AV84" i="58"/>
  <c r="AW84" i="58" s="1"/>
  <c r="AV85" i="58"/>
  <c r="AW85" i="58" s="1"/>
  <c r="AV86" i="58"/>
  <c r="AW86" i="58" s="1"/>
  <c r="AV87" i="58"/>
  <c r="AW87" i="58" s="1"/>
  <c r="AV88" i="58"/>
  <c r="AW88" i="58" s="1"/>
  <c r="AV89" i="58"/>
  <c r="AW89" i="58" s="1"/>
  <c r="AV90" i="58"/>
  <c r="AW90" i="58" s="1"/>
  <c r="AV91" i="58"/>
  <c r="AW91" i="58" s="1"/>
  <c r="AV92" i="58"/>
  <c r="AW92" i="58" s="1"/>
  <c r="AV93" i="58"/>
  <c r="AW93" i="58" s="1"/>
  <c r="AV94" i="58"/>
  <c r="AW94" i="58" s="1"/>
  <c r="AV95" i="58"/>
  <c r="AW95" i="58" s="1"/>
  <c r="AV96" i="58"/>
  <c r="AW96" i="58" s="1"/>
  <c r="AV97" i="58"/>
  <c r="AW97" i="58" s="1"/>
  <c r="AV98" i="58"/>
  <c r="AW98" i="58" s="1"/>
  <c r="AV99" i="58"/>
  <c r="AW99" i="58" s="1"/>
  <c r="AV11" i="58"/>
  <c r="AW11" i="58" s="1"/>
  <c r="AS3" i="58"/>
  <c r="AT3" i="58" s="1"/>
  <c r="AS4" i="58"/>
  <c r="AT4" i="58" s="1"/>
  <c r="AS12" i="58"/>
  <c r="AT12" i="58" s="1"/>
  <c r="AS13" i="58"/>
  <c r="AT13" i="58" s="1"/>
  <c r="AS14" i="58"/>
  <c r="AT14" i="58" s="1"/>
  <c r="AS15" i="58"/>
  <c r="AT15" i="58" s="1"/>
  <c r="AS16" i="58"/>
  <c r="AT16" i="58" s="1"/>
  <c r="AS17" i="58"/>
  <c r="AT17" i="58" s="1"/>
  <c r="AS18" i="58"/>
  <c r="AT18" i="58" s="1"/>
  <c r="AS19" i="58"/>
  <c r="AT19" i="58" s="1"/>
  <c r="AS20" i="58"/>
  <c r="AT20" i="58" s="1"/>
  <c r="AS21" i="58"/>
  <c r="AT21" i="58" s="1"/>
  <c r="AS22" i="58"/>
  <c r="AT22" i="58" s="1"/>
  <c r="AS23" i="58"/>
  <c r="AT23" i="58" s="1"/>
  <c r="AS24" i="58"/>
  <c r="AT24" i="58" s="1"/>
  <c r="AS25" i="58"/>
  <c r="AT25" i="58" s="1"/>
  <c r="AS26" i="58"/>
  <c r="AT26" i="58" s="1"/>
  <c r="AS5" i="58"/>
  <c r="AT5" i="58" s="1"/>
  <c r="AS27" i="58"/>
  <c r="AT27" i="58" s="1"/>
  <c r="AS28" i="58"/>
  <c r="AT28" i="58" s="1"/>
  <c r="AS29" i="58"/>
  <c r="AT29" i="58" s="1"/>
  <c r="AS30" i="58"/>
  <c r="AT30" i="58" s="1"/>
  <c r="AS31" i="58"/>
  <c r="AT31" i="58" s="1"/>
  <c r="AS32" i="58"/>
  <c r="AT32" i="58" s="1"/>
  <c r="AS33" i="58"/>
  <c r="AT33" i="58" s="1"/>
  <c r="AS34" i="58"/>
  <c r="AT34" i="58" s="1"/>
  <c r="AS35" i="58"/>
  <c r="AT35" i="58" s="1"/>
  <c r="AS6" i="58"/>
  <c r="AT6" i="58" s="1"/>
  <c r="AS36" i="58"/>
  <c r="AT36" i="58" s="1"/>
  <c r="AS37" i="58"/>
  <c r="AT37" i="58" s="1"/>
  <c r="AS38" i="58"/>
  <c r="AT38" i="58" s="1"/>
  <c r="AS39" i="58"/>
  <c r="AT39" i="58" s="1"/>
  <c r="AS40" i="58"/>
  <c r="AT40" i="58" s="1"/>
  <c r="AS41" i="58"/>
  <c r="AT41" i="58" s="1"/>
  <c r="AS42" i="58"/>
  <c r="AT42" i="58" s="1"/>
  <c r="AS43" i="58"/>
  <c r="AT43" i="58" s="1"/>
  <c r="AS44" i="58"/>
  <c r="AT44" i="58" s="1"/>
  <c r="AS45" i="58"/>
  <c r="AT45" i="58" s="1"/>
  <c r="AS46" i="58"/>
  <c r="AT46" i="58" s="1"/>
  <c r="AS47" i="58"/>
  <c r="AT47" i="58" s="1"/>
  <c r="AS48" i="58"/>
  <c r="AT48" i="58" s="1"/>
  <c r="AS49" i="58"/>
  <c r="AT49" i="58" s="1"/>
  <c r="AS7" i="58"/>
  <c r="AT7" i="58" s="1"/>
  <c r="AS50" i="58"/>
  <c r="AT50" i="58" s="1"/>
  <c r="AS51" i="58"/>
  <c r="AT51" i="58" s="1"/>
  <c r="AS52" i="58"/>
  <c r="AT52" i="58" s="1"/>
  <c r="AS53" i="58"/>
  <c r="AT53" i="58" s="1"/>
  <c r="AS54" i="58"/>
  <c r="AT54" i="58" s="1"/>
  <c r="AS55" i="58"/>
  <c r="AT55" i="58" s="1"/>
  <c r="AS56" i="58"/>
  <c r="AT56" i="58" s="1"/>
  <c r="AS57" i="58"/>
  <c r="AT57" i="58" s="1"/>
  <c r="AS2" i="58"/>
  <c r="AT2" i="58" s="1"/>
  <c r="AS58" i="58"/>
  <c r="AT58" i="58" s="1"/>
  <c r="AS59" i="58"/>
  <c r="AT59" i="58" s="1"/>
  <c r="AS60" i="58"/>
  <c r="AT60" i="58" s="1"/>
  <c r="AS61" i="58"/>
  <c r="AT61" i="58" s="1"/>
  <c r="AS8" i="58"/>
  <c r="AT8" i="58" s="1"/>
  <c r="AS62" i="58"/>
  <c r="AT62" i="58" s="1"/>
  <c r="AS63" i="58"/>
  <c r="AT63" i="58" s="1"/>
  <c r="AS64" i="58"/>
  <c r="AT64" i="58" s="1"/>
  <c r="AS65" i="58"/>
  <c r="AT65" i="58" s="1"/>
  <c r="AS66" i="58"/>
  <c r="AT66" i="58" s="1"/>
  <c r="AS67" i="58"/>
  <c r="AT67" i="58" s="1"/>
  <c r="AS9" i="58"/>
  <c r="AT9" i="58" s="1"/>
  <c r="AS68" i="58"/>
  <c r="AT68" i="58" s="1"/>
  <c r="AS69" i="58"/>
  <c r="AT69" i="58" s="1"/>
  <c r="AS70" i="58"/>
  <c r="AT70" i="58" s="1"/>
  <c r="AS71" i="58"/>
  <c r="AT71" i="58" s="1"/>
  <c r="AS72" i="58"/>
  <c r="AT72" i="58" s="1"/>
  <c r="AS73" i="58"/>
  <c r="AT73" i="58" s="1"/>
  <c r="AS74" i="58"/>
  <c r="AT74" i="58" s="1"/>
  <c r="AS75" i="58"/>
  <c r="AT75" i="58" s="1"/>
  <c r="AS10" i="58"/>
  <c r="AT10" i="58" s="1"/>
  <c r="AS76" i="58"/>
  <c r="AT76" i="58" s="1"/>
  <c r="AS77" i="58"/>
  <c r="AT77" i="58" s="1"/>
  <c r="AS78" i="58"/>
  <c r="AT78" i="58" s="1"/>
  <c r="AS79" i="58"/>
  <c r="AT79" i="58" s="1"/>
  <c r="AS80" i="58"/>
  <c r="AT80" i="58" s="1"/>
  <c r="AS81" i="58"/>
  <c r="AT81" i="58" s="1"/>
  <c r="AS82" i="58"/>
  <c r="AT82" i="58" s="1"/>
  <c r="AS83" i="58"/>
  <c r="AT83" i="58" s="1"/>
  <c r="AS84" i="58"/>
  <c r="AT84" i="58" s="1"/>
  <c r="AS85" i="58"/>
  <c r="AT85" i="58" s="1"/>
  <c r="AS86" i="58"/>
  <c r="AT86" i="58" s="1"/>
  <c r="AS87" i="58"/>
  <c r="AT87" i="58" s="1"/>
  <c r="AS88" i="58"/>
  <c r="AT88" i="58" s="1"/>
  <c r="AS89" i="58"/>
  <c r="AT89" i="58" s="1"/>
  <c r="AS90" i="58"/>
  <c r="AT90" i="58" s="1"/>
  <c r="AS91" i="58"/>
  <c r="AT91" i="58" s="1"/>
  <c r="AS92" i="58"/>
  <c r="AT92" i="58" s="1"/>
  <c r="AS93" i="58"/>
  <c r="AT93" i="58" s="1"/>
  <c r="AS94" i="58"/>
  <c r="AT94" i="58" s="1"/>
  <c r="AS95" i="58"/>
  <c r="AT95" i="58" s="1"/>
  <c r="AS96" i="58"/>
  <c r="AT96" i="58" s="1"/>
  <c r="AS97" i="58"/>
  <c r="AT97" i="58" s="1"/>
  <c r="AS98" i="58"/>
  <c r="AT98" i="58" s="1"/>
  <c r="AS99" i="58"/>
  <c r="AT99" i="58" s="1"/>
  <c r="AS11" i="58"/>
  <c r="AT11" i="58" s="1"/>
  <c r="AP3" i="58"/>
  <c r="AQ3" i="58" s="1"/>
  <c r="AP4" i="58"/>
  <c r="AQ4" i="58" s="1"/>
  <c r="AP12" i="58"/>
  <c r="AQ12" i="58" s="1"/>
  <c r="AP13" i="58"/>
  <c r="AQ13" i="58" s="1"/>
  <c r="AP14" i="58"/>
  <c r="AQ14" i="58" s="1"/>
  <c r="AP15" i="58"/>
  <c r="AQ15" i="58" s="1"/>
  <c r="AP16" i="58"/>
  <c r="AQ16" i="58" s="1"/>
  <c r="AP17" i="58"/>
  <c r="AQ17" i="58" s="1"/>
  <c r="AP18" i="58"/>
  <c r="AQ18" i="58" s="1"/>
  <c r="AP19" i="58"/>
  <c r="AQ19" i="58" s="1"/>
  <c r="AP20" i="58"/>
  <c r="AQ20" i="58" s="1"/>
  <c r="AP21" i="58"/>
  <c r="AQ21" i="58" s="1"/>
  <c r="AP22" i="58"/>
  <c r="AQ22" i="58" s="1"/>
  <c r="AP23" i="58"/>
  <c r="AQ23" i="58" s="1"/>
  <c r="AP24" i="58"/>
  <c r="AQ24" i="58" s="1"/>
  <c r="AP25" i="58"/>
  <c r="AQ25" i="58" s="1"/>
  <c r="AP26" i="58"/>
  <c r="AQ26" i="58" s="1"/>
  <c r="AP5" i="58"/>
  <c r="AQ5" i="58" s="1"/>
  <c r="AP27" i="58"/>
  <c r="AQ27" i="58" s="1"/>
  <c r="AP28" i="58"/>
  <c r="AQ28" i="58" s="1"/>
  <c r="AP29" i="58"/>
  <c r="AQ29" i="58" s="1"/>
  <c r="AP30" i="58"/>
  <c r="AQ30" i="58" s="1"/>
  <c r="AP31" i="58"/>
  <c r="AQ31" i="58" s="1"/>
  <c r="AP32" i="58"/>
  <c r="AQ32" i="58" s="1"/>
  <c r="AP33" i="58"/>
  <c r="AQ33" i="58" s="1"/>
  <c r="AP34" i="58"/>
  <c r="AQ34" i="58" s="1"/>
  <c r="AP35" i="58"/>
  <c r="AQ35" i="58" s="1"/>
  <c r="AP6" i="58"/>
  <c r="AQ6" i="58" s="1"/>
  <c r="AP36" i="58"/>
  <c r="AQ36" i="58" s="1"/>
  <c r="AP37" i="58"/>
  <c r="AQ37" i="58" s="1"/>
  <c r="AP38" i="58"/>
  <c r="AQ38" i="58" s="1"/>
  <c r="AP39" i="58"/>
  <c r="AQ39" i="58" s="1"/>
  <c r="AP40" i="58"/>
  <c r="AQ40" i="58" s="1"/>
  <c r="AP41" i="58"/>
  <c r="AQ41" i="58" s="1"/>
  <c r="AP42" i="58"/>
  <c r="AQ42" i="58" s="1"/>
  <c r="AP43" i="58"/>
  <c r="AQ43" i="58" s="1"/>
  <c r="AP44" i="58"/>
  <c r="AQ44" i="58" s="1"/>
  <c r="AP45" i="58"/>
  <c r="AQ45" i="58" s="1"/>
  <c r="AP46" i="58"/>
  <c r="AQ46" i="58" s="1"/>
  <c r="AP47" i="58"/>
  <c r="AQ47" i="58" s="1"/>
  <c r="AP48" i="58"/>
  <c r="AQ48" i="58" s="1"/>
  <c r="AP49" i="58"/>
  <c r="AQ49" i="58" s="1"/>
  <c r="AP7" i="58"/>
  <c r="AQ7" i="58" s="1"/>
  <c r="AP50" i="58"/>
  <c r="AQ50" i="58" s="1"/>
  <c r="AP51" i="58"/>
  <c r="AQ51" i="58" s="1"/>
  <c r="AP52" i="58"/>
  <c r="AQ52" i="58" s="1"/>
  <c r="AP53" i="58"/>
  <c r="AQ53" i="58" s="1"/>
  <c r="AP54" i="58"/>
  <c r="AQ54" i="58" s="1"/>
  <c r="AP55" i="58"/>
  <c r="AQ55" i="58" s="1"/>
  <c r="AP56" i="58"/>
  <c r="AQ56" i="58" s="1"/>
  <c r="AP57" i="58"/>
  <c r="AQ57" i="58" s="1"/>
  <c r="AP2" i="58"/>
  <c r="AQ2" i="58" s="1"/>
  <c r="AP58" i="58"/>
  <c r="AQ58" i="58" s="1"/>
  <c r="AP59" i="58"/>
  <c r="AQ59" i="58" s="1"/>
  <c r="AP60" i="58"/>
  <c r="AQ60" i="58" s="1"/>
  <c r="AP61" i="58"/>
  <c r="AQ61" i="58" s="1"/>
  <c r="AP8" i="58"/>
  <c r="AQ8" i="58" s="1"/>
  <c r="AP62" i="58"/>
  <c r="AQ62" i="58" s="1"/>
  <c r="AP63" i="58"/>
  <c r="AQ63" i="58" s="1"/>
  <c r="AP64" i="58"/>
  <c r="AQ64" i="58" s="1"/>
  <c r="AP65" i="58"/>
  <c r="AQ65" i="58" s="1"/>
  <c r="AP66" i="58"/>
  <c r="AQ66" i="58" s="1"/>
  <c r="AP67" i="58"/>
  <c r="AQ67" i="58" s="1"/>
  <c r="AP9" i="58"/>
  <c r="AQ9" i="58" s="1"/>
  <c r="AP68" i="58"/>
  <c r="AQ68" i="58" s="1"/>
  <c r="AP69" i="58"/>
  <c r="AQ69" i="58" s="1"/>
  <c r="AP70" i="58"/>
  <c r="AQ70" i="58" s="1"/>
  <c r="AP71" i="58"/>
  <c r="AQ71" i="58" s="1"/>
  <c r="AP72" i="58"/>
  <c r="AQ72" i="58" s="1"/>
  <c r="AP73" i="58"/>
  <c r="AQ73" i="58" s="1"/>
  <c r="AP74" i="58"/>
  <c r="AQ74" i="58" s="1"/>
  <c r="AP75" i="58"/>
  <c r="AQ75" i="58" s="1"/>
  <c r="AP10" i="58"/>
  <c r="AQ10" i="58" s="1"/>
  <c r="AP76" i="58"/>
  <c r="AQ76" i="58" s="1"/>
  <c r="AP77" i="58"/>
  <c r="AQ77" i="58" s="1"/>
  <c r="AP78" i="58"/>
  <c r="AQ78" i="58" s="1"/>
  <c r="AP79" i="58"/>
  <c r="AQ79" i="58" s="1"/>
  <c r="AP80" i="58"/>
  <c r="AQ80" i="58" s="1"/>
  <c r="AP81" i="58"/>
  <c r="AQ81" i="58" s="1"/>
  <c r="AP82" i="58"/>
  <c r="AQ82" i="58" s="1"/>
  <c r="AP83" i="58"/>
  <c r="AQ83" i="58" s="1"/>
  <c r="AP84" i="58"/>
  <c r="AQ84" i="58" s="1"/>
  <c r="AP85" i="58"/>
  <c r="AQ85" i="58" s="1"/>
  <c r="AP86" i="58"/>
  <c r="AQ86" i="58" s="1"/>
  <c r="AP87" i="58"/>
  <c r="AQ87" i="58" s="1"/>
  <c r="AP88" i="58"/>
  <c r="AQ88" i="58" s="1"/>
  <c r="AP89" i="58"/>
  <c r="AQ89" i="58" s="1"/>
  <c r="AP90" i="58"/>
  <c r="AQ90" i="58" s="1"/>
  <c r="AP91" i="58"/>
  <c r="AQ91" i="58" s="1"/>
  <c r="AP92" i="58"/>
  <c r="AQ92" i="58" s="1"/>
  <c r="AP93" i="58"/>
  <c r="AQ93" i="58" s="1"/>
  <c r="AP94" i="58"/>
  <c r="AQ94" i="58" s="1"/>
  <c r="AP95" i="58"/>
  <c r="AQ95" i="58" s="1"/>
  <c r="AP96" i="58"/>
  <c r="AQ96" i="58" s="1"/>
  <c r="AP97" i="58"/>
  <c r="AQ97" i="58" s="1"/>
  <c r="AP98" i="58"/>
  <c r="AQ98" i="58" s="1"/>
  <c r="AP99" i="58"/>
  <c r="AQ99" i="58" s="1"/>
  <c r="AP11" i="58"/>
  <c r="AQ11" i="58" s="1"/>
  <c r="AK3" i="58"/>
  <c r="AL3" i="58" s="1"/>
  <c r="AK4" i="58"/>
  <c r="AL4" i="58" s="1"/>
  <c r="AK12" i="58"/>
  <c r="AL12" i="58" s="1"/>
  <c r="AK13" i="58"/>
  <c r="AL13" i="58" s="1"/>
  <c r="AK14" i="58"/>
  <c r="AL14" i="58" s="1"/>
  <c r="AK15" i="58"/>
  <c r="AL15" i="58" s="1"/>
  <c r="AK16" i="58"/>
  <c r="AL16" i="58" s="1"/>
  <c r="AK17" i="58"/>
  <c r="AL17" i="58" s="1"/>
  <c r="AK18" i="58"/>
  <c r="AL18" i="58" s="1"/>
  <c r="AK19" i="58"/>
  <c r="AL19" i="58" s="1"/>
  <c r="AK20" i="58"/>
  <c r="AL20" i="58" s="1"/>
  <c r="AK21" i="58"/>
  <c r="AL21" i="58" s="1"/>
  <c r="AK22" i="58"/>
  <c r="AL22" i="58" s="1"/>
  <c r="AK23" i="58"/>
  <c r="AL23" i="58" s="1"/>
  <c r="AK24" i="58"/>
  <c r="AL24" i="58" s="1"/>
  <c r="AK25" i="58"/>
  <c r="AL25" i="58" s="1"/>
  <c r="AK26" i="58"/>
  <c r="AL26" i="58" s="1"/>
  <c r="AK5" i="58"/>
  <c r="AL5" i="58" s="1"/>
  <c r="AK27" i="58"/>
  <c r="AL27" i="58" s="1"/>
  <c r="AK28" i="58"/>
  <c r="AL28" i="58" s="1"/>
  <c r="AK29" i="58"/>
  <c r="AL29" i="58" s="1"/>
  <c r="AK30" i="58"/>
  <c r="AL30" i="58" s="1"/>
  <c r="AK31" i="58"/>
  <c r="AL31" i="58" s="1"/>
  <c r="AK32" i="58"/>
  <c r="AL32" i="58" s="1"/>
  <c r="AK33" i="58"/>
  <c r="AL33" i="58" s="1"/>
  <c r="AK34" i="58"/>
  <c r="AL34" i="58" s="1"/>
  <c r="AK35" i="58"/>
  <c r="AL35" i="58" s="1"/>
  <c r="AK6" i="58"/>
  <c r="AL6" i="58" s="1"/>
  <c r="AK36" i="58"/>
  <c r="AL36" i="58" s="1"/>
  <c r="AK37" i="58"/>
  <c r="AL37" i="58" s="1"/>
  <c r="AK38" i="58"/>
  <c r="AL38" i="58" s="1"/>
  <c r="AK39" i="58"/>
  <c r="AL39" i="58" s="1"/>
  <c r="AK40" i="58"/>
  <c r="AL40" i="58" s="1"/>
  <c r="AK41" i="58"/>
  <c r="AL41" i="58" s="1"/>
  <c r="AK42" i="58"/>
  <c r="AL42" i="58" s="1"/>
  <c r="AK43" i="58"/>
  <c r="AL43" i="58" s="1"/>
  <c r="AK44" i="58"/>
  <c r="AL44" i="58" s="1"/>
  <c r="AK45" i="58"/>
  <c r="AL45" i="58" s="1"/>
  <c r="AK46" i="58"/>
  <c r="AL46" i="58" s="1"/>
  <c r="AK47" i="58"/>
  <c r="AL47" i="58" s="1"/>
  <c r="AK48" i="58"/>
  <c r="AL48" i="58" s="1"/>
  <c r="AK49" i="58"/>
  <c r="AL49" i="58" s="1"/>
  <c r="AK7" i="58"/>
  <c r="AL7" i="58" s="1"/>
  <c r="AK50" i="58"/>
  <c r="AL50" i="58" s="1"/>
  <c r="AK51" i="58"/>
  <c r="AL51" i="58" s="1"/>
  <c r="AK52" i="58"/>
  <c r="AL52" i="58" s="1"/>
  <c r="AK53" i="58"/>
  <c r="AL53" i="58" s="1"/>
  <c r="AK54" i="58"/>
  <c r="AL54" i="58" s="1"/>
  <c r="AK55" i="58"/>
  <c r="AL55" i="58" s="1"/>
  <c r="AK56" i="58"/>
  <c r="AL56" i="58" s="1"/>
  <c r="AK57" i="58"/>
  <c r="AL57" i="58" s="1"/>
  <c r="AK2" i="58"/>
  <c r="AL2" i="58" s="1"/>
  <c r="AK58" i="58"/>
  <c r="AL58" i="58" s="1"/>
  <c r="AK59" i="58"/>
  <c r="AL59" i="58" s="1"/>
  <c r="AK60" i="58"/>
  <c r="AL60" i="58" s="1"/>
  <c r="AK61" i="58"/>
  <c r="AL61" i="58" s="1"/>
  <c r="AK8" i="58"/>
  <c r="AL8" i="58" s="1"/>
  <c r="AK62" i="58"/>
  <c r="AL62" i="58" s="1"/>
  <c r="AK63" i="58"/>
  <c r="AL63" i="58" s="1"/>
  <c r="AK64" i="58"/>
  <c r="AL64" i="58" s="1"/>
  <c r="AK65" i="58"/>
  <c r="AL65" i="58" s="1"/>
  <c r="AK66" i="58"/>
  <c r="AL66" i="58" s="1"/>
  <c r="AK67" i="58"/>
  <c r="AL67" i="58" s="1"/>
  <c r="AK9" i="58"/>
  <c r="AL9" i="58" s="1"/>
  <c r="AK68" i="58"/>
  <c r="AL68" i="58" s="1"/>
  <c r="AK69" i="58"/>
  <c r="AL69" i="58" s="1"/>
  <c r="AK70" i="58"/>
  <c r="AL70" i="58" s="1"/>
  <c r="AK71" i="58"/>
  <c r="AL71" i="58" s="1"/>
  <c r="AK72" i="58"/>
  <c r="AL72" i="58" s="1"/>
  <c r="AK73" i="58"/>
  <c r="AL73" i="58" s="1"/>
  <c r="AK74" i="58"/>
  <c r="AL74" i="58" s="1"/>
  <c r="AK75" i="58"/>
  <c r="AL75" i="58" s="1"/>
  <c r="AK10" i="58"/>
  <c r="AL10" i="58" s="1"/>
  <c r="AK76" i="58"/>
  <c r="AL76" i="58" s="1"/>
  <c r="AK77" i="58"/>
  <c r="AL77" i="58" s="1"/>
  <c r="AK78" i="58"/>
  <c r="AL78" i="58" s="1"/>
  <c r="AK79" i="58"/>
  <c r="AL79" i="58" s="1"/>
  <c r="AK80" i="58"/>
  <c r="AL80" i="58" s="1"/>
  <c r="AK81" i="58"/>
  <c r="AL81" i="58" s="1"/>
  <c r="AK82" i="58"/>
  <c r="AL82" i="58" s="1"/>
  <c r="AK83" i="58"/>
  <c r="AL83" i="58" s="1"/>
  <c r="AK84" i="58"/>
  <c r="AL84" i="58" s="1"/>
  <c r="AK85" i="58"/>
  <c r="AL85" i="58" s="1"/>
  <c r="AK86" i="58"/>
  <c r="AL86" i="58" s="1"/>
  <c r="AK87" i="58"/>
  <c r="AL87" i="58" s="1"/>
  <c r="AK88" i="58"/>
  <c r="AL88" i="58" s="1"/>
  <c r="AK89" i="58"/>
  <c r="AL89" i="58" s="1"/>
  <c r="AK90" i="58"/>
  <c r="AL90" i="58" s="1"/>
  <c r="AK91" i="58"/>
  <c r="AL91" i="58" s="1"/>
  <c r="AK92" i="58"/>
  <c r="AL92" i="58" s="1"/>
  <c r="AK93" i="58"/>
  <c r="AL93" i="58" s="1"/>
  <c r="AK94" i="58"/>
  <c r="AL94" i="58" s="1"/>
  <c r="AK95" i="58"/>
  <c r="AL95" i="58" s="1"/>
  <c r="AK96" i="58"/>
  <c r="AL96" i="58" s="1"/>
  <c r="AK97" i="58"/>
  <c r="AL97" i="58" s="1"/>
  <c r="AK98" i="58"/>
  <c r="AL98" i="58" s="1"/>
  <c r="AK99" i="58"/>
  <c r="AL99" i="58" s="1"/>
  <c r="AK11" i="58"/>
  <c r="AL11" i="58" s="1"/>
  <c r="AH3" i="58"/>
  <c r="AI3" i="58" s="1"/>
  <c r="AH4" i="58"/>
  <c r="AI4" i="58" s="1"/>
  <c r="AH12" i="58"/>
  <c r="AI12" i="58" s="1"/>
  <c r="AH13" i="58"/>
  <c r="AI13" i="58" s="1"/>
  <c r="AH14" i="58"/>
  <c r="AI14" i="58" s="1"/>
  <c r="AH15" i="58"/>
  <c r="AI15" i="58" s="1"/>
  <c r="AH16" i="58"/>
  <c r="AI16" i="58" s="1"/>
  <c r="AH17" i="58"/>
  <c r="AI17" i="58" s="1"/>
  <c r="AH18" i="58"/>
  <c r="AI18" i="58" s="1"/>
  <c r="AH19" i="58"/>
  <c r="AI19" i="58" s="1"/>
  <c r="AH20" i="58"/>
  <c r="AI20" i="58" s="1"/>
  <c r="AH21" i="58"/>
  <c r="AI21" i="58" s="1"/>
  <c r="AH22" i="58"/>
  <c r="AI22" i="58" s="1"/>
  <c r="AH23" i="58"/>
  <c r="AI23" i="58" s="1"/>
  <c r="AH24" i="58"/>
  <c r="AI24" i="58" s="1"/>
  <c r="AH25" i="58"/>
  <c r="AI25" i="58" s="1"/>
  <c r="AH26" i="58"/>
  <c r="AI26" i="58" s="1"/>
  <c r="AH5" i="58"/>
  <c r="AI5" i="58" s="1"/>
  <c r="AH27" i="58"/>
  <c r="AI27" i="58" s="1"/>
  <c r="AH28" i="58"/>
  <c r="AI28" i="58" s="1"/>
  <c r="AH29" i="58"/>
  <c r="AI29" i="58" s="1"/>
  <c r="AH30" i="58"/>
  <c r="AI30" i="58" s="1"/>
  <c r="AH31" i="58"/>
  <c r="AI31" i="58" s="1"/>
  <c r="AH32" i="58"/>
  <c r="AI32" i="58" s="1"/>
  <c r="AH33" i="58"/>
  <c r="AI33" i="58" s="1"/>
  <c r="AH34" i="58"/>
  <c r="AI34" i="58" s="1"/>
  <c r="AH35" i="58"/>
  <c r="AI35" i="58" s="1"/>
  <c r="AH6" i="58"/>
  <c r="AI6" i="58" s="1"/>
  <c r="AH36" i="58"/>
  <c r="AI36" i="58" s="1"/>
  <c r="AH37" i="58"/>
  <c r="AI37" i="58" s="1"/>
  <c r="AH38" i="58"/>
  <c r="AI38" i="58" s="1"/>
  <c r="AH39" i="58"/>
  <c r="AI39" i="58" s="1"/>
  <c r="AH40" i="58"/>
  <c r="AI40" i="58" s="1"/>
  <c r="AH41" i="58"/>
  <c r="AI41" i="58" s="1"/>
  <c r="AH42" i="58"/>
  <c r="AI42" i="58" s="1"/>
  <c r="AH43" i="58"/>
  <c r="AI43" i="58" s="1"/>
  <c r="AH44" i="58"/>
  <c r="AI44" i="58" s="1"/>
  <c r="AH45" i="58"/>
  <c r="AI45" i="58" s="1"/>
  <c r="AH46" i="58"/>
  <c r="AI46" i="58" s="1"/>
  <c r="AH47" i="58"/>
  <c r="AI47" i="58" s="1"/>
  <c r="AH48" i="58"/>
  <c r="AI48" i="58" s="1"/>
  <c r="AH49" i="58"/>
  <c r="AI49" i="58" s="1"/>
  <c r="AH7" i="58"/>
  <c r="AI7" i="58" s="1"/>
  <c r="AH50" i="58"/>
  <c r="AI50" i="58" s="1"/>
  <c r="AH51" i="58"/>
  <c r="AI51" i="58" s="1"/>
  <c r="AH52" i="58"/>
  <c r="AI52" i="58" s="1"/>
  <c r="AH53" i="58"/>
  <c r="AI53" i="58" s="1"/>
  <c r="AH54" i="58"/>
  <c r="AI54" i="58" s="1"/>
  <c r="AH55" i="58"/>
  <c r="AI55" i="58" s="1"/>
  <c r="AH56" i="58"/>
  <c r="AI56" i="58" s="1"/>
  <c r="AH57" i="58"/>
  <c r="AI57" i="58" s="1"/>
  <c r="AH2" i="58"/>
  <c r="AI2" i="58" s="1"/>
  <c r="AH58" i="58"/>
  <c r="AI58" i="58" s="1"/>
  <c r="AH59" i="58"/>
  <c r="AI59" i="58" s="1"/>
  <c r="AH60" i="58"/>
  <c r="AI60" i="58" s="1"/>
  <c r="AH61" i="58"/>
  <c r="AI61" i="58" s="1"/>
  <c r="AH8" i="58"/>
  <c r="AI8" i="58" s="1"/>
  <c r="AH62" i="58"/>
  <c r="AI62" i="58" s="1"/>
  <c r="AH63" i="58"/>
  <c r="AI63" i="58" s="1"/>
  <c r="AH64" i="58"/>
  <c r="AI64" i="58" s="1"/>
  <c r="AH65" i="58"/>
  <c r="AI65" i="58" s="1"/>
  <c r="AH66" i="58"/>
  <c r="AI66" i="58" s="1"/>
  <c r="AH67" i="58"/>
  <c r="AI67" i="58" s="1"/>
  <c r="AH9" i="58"/>
  <c r="AI9" i="58" s="1"/>
  <c r="AH68" i="58"/>
  <c r="AI68" i="58" s="1"/>
  <c r="AH69" i="58"/>
  <c r="AI69" i="58" s="1"/>
  <c r="AH70" i="58"/>
  <c r="AI70" i="58" s="1"/>
  <c r="AH71" i="58"/>
  <c r="AI71" i="58" s="1"/>
  <c r="AH72" i="58"/>
  <c r="AI72" i="58" s="1"/>
  <c r="AH73" i="58"/>
  <c r="AI73" i="58" s="1"/>
  <c r="AH74" i="58"/>
  <c r="AI74" i="58" s="1"/>
  <c r="AH75" i="58"/>
  <c r="AI75" i="58" s="1"/>
  <c r="AH10" i="58"/>
  <c r="AI10" i="58" s="1"/>
  <c r="AH76" i="58"/>
  <c r="AI76" i="58" s="1"/>
  <c r="AH77" i="58"/>
  <c r="AI77" i="58" s="1"/>
  <c r="AH78" i="58"/>
  <c r="AI78" i="58" s="1"/>
  <c r="AH79" i="58"/>
  <c r="AI79" i="58" s="1"/>
  <c r="AH80" i="58"/>
  <c r="AI80" i="58" s="1"/>
  <c r="AH81" i="58"/>
  <c r="AI81" i="58" s="1"/>
  <c r="AH82" i="58"/>
  <c r="AI82" i="58" s="1"/>
  <c r="AH83" i="58"/>
  <c r="AI83" i="58" s="1"/>
  <c r="AH84" i="58"/>
  <c r="AI84" i="58" s="1"/>
  <c r="AH85" i="58"/>
  <c r="AI85" i="58" s="1"/>
  <c r="AH86" i="58"/>
  <c r="AI86" i="58" s="1"/>
  <c r="AH87" i="58"/>
  <c r="AI87" i="58" s="1"/>
  <c r="AH88" i="58"/>
  <c r="AI88" i="58" s="1"/>
  <c r="AH89" i="58"/>
  <c r="AI89" i="58" s="1"/>
  <c r="AH90" i="58"/>
  <c r="AI90" i="58" s="1"/>
  <c r="AH91" i="58"/>
  <c r="AI91" i="58" s="1"/>
  <c r="AH92" i="58"/>
  <c r="AI92" i="58" s="1"/>
  <c r="AH93" i="58"/>
  <c r="AI93" i="58" s="1"/>
  <c r="AH94" i="58"/>
  <c r="AI94" i="58" s="1"/>
  <c r="AH95" i="58"/>
  <c r="AI95" i="58" s="1"/>
  <c r="AH96" i="58"/>
  <c r="AI96" i="58" s="1"/>
  <c r="AH97" i="58"/>
  <c r="AI97" i="58" s="1"/>
  <c r="AH98" i="58"/>
  <c r="AI98" i="58" s="1"/>
  <c r="AH99" i="58"/>
  <c r="AI99" i="58" s="1"/>
  <c r="AH11" i="58"/>
  <c r="AI11" i="58" s="1"/>
  <c r="AE3" i="58"/>
  <c r="AF3" i="58" s="1"/>
  <c r="AE4" i="58"/>
  <c r="AF4" i="58" s="1"/>
  <c r="AE12" i="58"/>
  <c r="AF12" i="58" s="1"/>
  <c r="AE13" i="58"/>
  <c r="AF13" i="58" s="1"/>
  <c r="AE14" i="58"/>
  <c r="AF14" i="58" s="1"/>
  <c r="AE15" i="58"/>
  <c r="AF15" i="58" s="1"/>
  <c r="AE16" i="58"/>
  <c r="AF16" i="58" s="1"/>
  <c r="AE17" i="58"/>
  <c r="AF17" i="58" s="1"/>
  <c r="AE18" i="58"/>
  <c r="AF18" i="58" s="1"/>
  <c r="AE19" i="58"/>
  <c r="AF19" i="58" s="1"/>
  <c r="AE20" i="58"/>
  <c r="AF20" i="58" s="1"/>
  <c r="AE21" i="58"/>
  <c r="AF21" i="58" s="1"/>
  <c r="AE22" i="58"/>
  <c r="AF22" i="58" s="1"/>
  <c r="AE23" i="58"/>
  <c r="AF23" i="58" s="1"/>
  <c r="AE24" i="58"/>
  <c r="AF24" i="58" s="1"/>
  <c r="AE25" i="58"/>
  <c r="AF25" i="58" s="1"/>
  <c r="AE26" i="58"/>
  <c r="AF26" i="58" s="1"/>
  <c r="AE5" i="58"/>
  <c r="AF5" i="58" s="1"/>
  <c r="AE27" i="58"/>
  <c r="AF27" i="58" s="1"/>
  <c r="AE28" i="58"/>
  <c r="AF28" i="58" s="1"/>
  <c r="AE29" i="58"/>
  <c r="AF29" i="58" s="1"/>
  <c r="AE30" i="58"/>
  <c r="AF30" i="58" s="1"/>
  <c r="AE31" i="58"/>
  <c r="AF31" i="58" s="1"/>
  <c r="AE32" i="58"/>
  <c r="AF32" i="58" s="1"/>
  <c r="AE33" i="58"/>
  <c r="AF33" i="58" s="1"/>
  <c r="AE34" i="58"/>
  <c r="AF34" i="58" s="1"/>
  <c r="AE35" i="58"/>
  <c r="AF35" i="58" s="1"/>
  <c r="AE6" i="58"/>
  <c r="AF6" i="58" s="1"/>
  <c r="AE36" i="58"/>
  <c r="AF36" i="58" s="1"/>
  <c r="AE37" i="58"/>
  <c r="AF37" i="58" s="1"/>
  <c r="AE38" i="58"/>
  <c r="AF38" i="58" s="1"/>
  <c r="AE39" i="58"/>
  <c r="AF39" i="58" s="1"/>
  <c r="AE40" i="58"/>
  <c r="AF40" i="58" s="1"/>
  <c r="AE41" i="58"/>
  <c r="AF41" i="58" s="1"/>
  <c r="AE42" i="58"/>
  <c r="AF42" i="58" s="1"/>
  <c r="AE43" i="58"/>
  <c r="AF43" i="58" s="1"/>
  <c r="AE44" i="58"/>
  <c r="AF44" i="58" s="1"/>
  <c r="AE45" i="58"/>
  <c r="AF45" i="58" s="1"/>
  <c r="AE46" i="58"/>
  <c r="AF46" i="58" s="1"/>
  <c r="AE47" i="58"/>
  <c r="AF47" i="58" s="1"/>
  <c r="AE48" i="58"/>
  <c r="AF48" i="58" s="1"/>
  <c r="AE49" i="58"/>
  <c r="AF49" i="58" s="1"/>
  <c r="AE7" i="58"/>
  <c r="AF7" i="58" s="1"/>
  <c r="AE50" i="58"/>
  <c r="AF50" i="58" s="1"/>
  <c r="AE51" i="58"/>
  <c r="AF51" i="58" s="1"/>
  <c r="AE52" i="58"/>
  <c r="AF52" i="58" s="1"/>
  <c r="AE53" i="58"/>
  <c r="AF53" i="58" s="1"/>
  <c r="AE54" i="58"/>
  <c r="AF54" i="58" s="1"/>
  <c r="AE55" i="58"/>
  <c r="AF55" i="58" s="1"/>
  <c r="AE56" i="58"/>
  <c r="AF56" i="58" s="1"/>
  <c r="AE57" i="58"/>
  <c r="AF57" i="58" s="1"/>
  <c r="AE2" i="58"/>
  <c r="AF2" i="58" s="1"/>
  <c r="AE58" i="58"/>
  <c r="AF58" i="58" s="1"/>
  <c r="AE59" i="58"/>
  <c r="AF59" i="58" s="1"/>
  <c r="AE60" i="58"/>
  <c r="AF60" i="58" s="1"/>
  <c r="AE61" i="58"/>
  <c r="AF61" i="58" s="1"/>
  <c r="AE8" i="58"/>
  <c r="AF8" i="58" s="1"/>
  <c r="AE62" i="58"/>
  <c r="AF62" i="58" s="1"/>
  <c r="AE63" i="58"/>
  <c r="AF63" i="58" s="1"/>
  <c r="AE64" i="58"/>
  <c r="AF64" i="58" s="1"/>
  <c r="AE65" i="58"/>
  <c r="AF65" i="58" s="1"/>
  <c r="AE66" i="58"/>
  <c r="AF66" i="58" s="1"/>
  <c r="AE67" i="58"/>
  <c r="AF67" i="58" s="1"/>
  <c r="AE9" i="58"/>
  <c r="AF9" i="58" s="1"/>
  <c r="AE68" i="58"/>
  <c r="AF68" i="58" s="1"/>
  <c r="AE69" i="58"/>
  <c r="AF69" i="58" s="1"/>
  <c r="AE70" i="58"/>
  <c r="AF70" i="58" s="1"/>
  <c r="AE71" i="58"/>
  <c r="AF71" i="58" s="1"/>
  <c r="AE72" i="58"/>
  <c r="AF72" i="58" s="1"/>
  <c r="AE73" i="58"/>
  <c r="AF73" i="58" s="1"/>
  <c r="AE74" i="58"/>
  <c r="AF74" i="58" s="1"/>
  <c r="AE75" i="58"/>
  <c r="AF75" i="58" s="1"/>
  <c r="AE10" i="58"/>
  <c r="AF10" i="58" s="1"/>
  <c r="AE76" i="58"/>
  <c r="AF76" i="58" s="1"/>
  <c r="AE77" i="58"/>
  <c r="AF77" i="58" s="1"/>
  <c r="AE78" i="58"/>
  <c r="AF78" i="58" s="1"/>
  <c r="AE79" i="58"/>
  <c r="AF79" i="58" s="1"/>
  <c r="AE80" i="58"/>
  <c r="AF80" i="58" s="1"/>
  <c r="AE81" i="58"/>
  <c r="AF81" i="58" s="1"/>
  <c r="AE82" i="58"/>
  <c r="AF82" i="58" s="1"/>
  <c r="AE83" i="58"/>
  <c r="AF83" i="58" s="1"/>
  <c r="AE84" i="58"/>
  <c r="AF84" i="58" s="1"/>
  <c r="AE85" i="58"/>
  <c r="AF85" i="58" s="1"/>
  <c r="AE86" i="58"/>
  <c r="AF86" i="58" s="1"/>
  <c r="AE87" i="58"/>
  <c r="AF87" i="58" s="1"/>
  <c r="AE88" i="58"/>
  <c r="AF88" i="58" s="1"/>
  <c r="AE89" i="58"/>
  <c r="AF89" i="58" s="1"/>
  <c r="AE90" i="58"/>
  <c r="AF90" i="58" s="1"/>
  <c r="AE91" i="58"/>
  <c r="AF91" i="58" s="1"/>
  <c r="AE92" i="58"/>
  <c r="AF92" i="58" s="1"/>
  <c r="AE93" i="58"/>
  <c r="AF93" i="58" s="1"/>
  <c r="AE94" i="58"/>
  <c r="AF94" i="58" s="1"/>
  <c r="AE95" i="58"/>
  <c r="AF95" i="58" s="1"/>
  <c r="AE96" i="58"/>
  <c r="AF96" i="58" s="1"/>
  <c r="AE97" i="58"/>
  <c r="AF97" i="58" s="1"/>
  <c r="AE98" i="58"/>
  <c r="AF98" i="58" s="1"/>
  <c r="AE99" i="58"/>
  <c r="AF99" i="58" s="1"/>
  <c r="AE11" i="58"/>
  <c r="AF11" i="58" s="1"/>
  <c r="AB3" i="58"/>
  <c r="AC3" i="58" s="1"/>
  <c r="AB4" i="58"/>
  <c r="AC4" i="58" s="1"/>
  <c r="AB12" i="58"/>
  <c r="AC12" i="58" s="1"/>
  <c r="AB13" i="58"/>
  <c r="AC13" i="58" s="1"/>
  <c r="AB14" i="58"/>
  <c r="AC14" i="58" s="1"/>
  <c r="AB15" i="58"/>
  <c r="AC15" i="58" s="1"/>
  <c r="AB16" i="58"/>
  <c r="AC16" i="58" s="1"/>
  <c r="AB17" i="58"/>
  <c r="AC17" i="58" s="1"/>
  <c r="AB18" i="58"/>
  <c r="AC18" i="58" s="1"/>
  <c r="AB19" i="58"/>
  <c r="AC19" i="58" s="1"/>
  <c r="AB20" i="58"/>
  <c r="AC20" i="58" s="1"/>
  <c r="AB21" i="58"/>
  <c r="AC21" i="58" s="1"/>
  <c r="AB22" i="58"/>
  <c r="AC22" i="58" s="1"/>
  <c r="AB23" i="58"/>
  <c r="AC23" i="58" s="1"/>
  <c r="AB24" i="58"/>
  <c r="AC24" i="58" s="1"/>
  <c r="AB25" i="58"/>
  <c r="AC25" i="58" s="1"/>
  <c r="AB26" i="58"/>
  <c r="AC26" i="58" s="1"/>
  <c r="AB5" i="58"/>
  <c r="AC5" i="58" s="1"/>
  <c r="AB27" i="58"/>
  <c r="AC27" i="58" s="1"/>
  <c r="AB28" i="58"/>
  <c r="AC28" i="58" s="1"/>
  <c r="AB29" i="58"/>
  <c r="AC29" i="58" s="1"/>
  <c r="AB30" i="58"/>
  <c r="AC30" i="58" s="1"/>
  <c r="AB31" i="58"/>
  <c r="AC31" i="58" s="1"/>
  <c r="AB32" i="58"/>
  <c r="AC32" i="58" s="1"/>
  <c r="AB33" i="58"/>
  <c r="AC33" i="58" s="1"/>
  <c r="AB34" i="58"/>
  <c r="AC34" i="58" s="1"/>
  <c r="AB35" i="58"/>
  <c r="AC35" i="58" s="1"/>
  <c r="AB6" i="58"/>
  <c r="AC6" i="58" s="1"/>
  <c r="AB36" i="58"/>
  <c r="AC36" i="58" s="1"/>
  <c r="AB37" i="58"/>
  <c r="AC37" i="58" s="1"/>
  <c r="AB38" i="58"/>
  <c r="AC38" i="58" s="1"/>
  <c r="AB39" i="58"/>
  <c r="AC39" i="58" s="1"/>
  <c r="AB40" i="58"/>
  <c r="AC40" i="58" s="1"/>
  <c r="AB41" i="58"/>
  <c r="AC41" i="58" s="1"/>
  <c r="AB42" i="58"/>
  <c r="AC42" i="58" s="1"/>
  <c r="AB43" i="58"/>
  <c r="AC43" i="58" s="1"/>
  <c r="AB44" i="58"/>
  <c r="AC44" i="58" s="1"/>
  <c r="AB45" i="58"/>
  <c r="AC45" i="58" s="1"/>
  <c r="AB46" i="58"/>
  <c r="AC46" i="58" s="1"/>
  <c r="AB47" i="58"/>
  <c r="AC47" i="58" s="1"/>
  <c r="AB48" i="58"/>
  <c r="AC48" i="58" s="1"/>
  <c r="AB49" i="58"/>
  <c r="AC49" i="58" s="1"/>
  <c r="AB7" i="58"/>
  <c r="AC7" i="58" s="1"/>
  <c r="AB50" i="58"/>
  <c r="AC50" i="58" s="1"/>
  <c r="AB51" i="58"/>
  <c r="AC51" i="58" s="1"/>
  <c r="AB52" i="58"/>
  <c r="AC52" i="58" s="1"/>
  <c r="AB53" i="58"/>
  <c r="AC53" i="58" s="1"/>
  <c r="AB54" i="58"/>
  <c r="AC54" i="58" s="1"/>
  <c r="AB55" i="58"/>
  <c r="AC55" i="58" s="1"/>
  <c r="AB56" i="58"/>
  <c r="AC56" i="58" s="1"/>
  <c r="AB57" i="58"/>
  <c r="AC57" i="58" s="1"/>
  <c r="AB2" i="58"/>
  <c r="AC2" i="58" s="1"/>
  <c r="AB58" i="58"/>
  <c r="AC58" i="58" s="1"/>
  <c r="AB59" i="58"/>
  <c r="AC59" i="58" s="1"/>
  <c r="AB60" i="58"/>
  <c r="AC60" i="58" s="1"/>
  <c r="AB61" i="58"/>
  <c r="AC61" i="58" s="1"/>
  <c r="AB8" i="58"/>
  <c r="AC8" i="58" s="1"/>
  <c r="AB62" i="58"/>
  <c r="AC62" i="58" s="1"/>
  <c r="AB63" i="58"/>
  <c r="AC63" i="58" s="1"/>
  <c r="AB64" i="58"/>
  <c r="AC64" i="58" s="1"/>
  <c r="AB65" i="58"/>
  <c r="AC65" i="58" s="1"/>
  <c r="AB66" i="58"/>
  <c r="AC66" i="58" s="1"/>
  <c r="AB67" i="58"/>
  <c r="AC67" i="58" s="1"/>
  <c r="AB9" i="58"/>
  <c r="AC9" i="58" s="1"/>
  <c r="AB68" i="58"/>
  <c r="AC68" i="58" s="1"/>
  <c r="AB69" i="58"/>
  <c r="AC69" i="58" s="1"/>
  <c r="AB70" i="58"/>
  <c r="AC70" i="58" s="1"/>
  <c r="AB71" i="58"/>
  <c r="AC71" i="58" s="1"/>
  <c r="AB72" i="58"/>
  <c r="AC72" i="58" s="1"/>
  <c r="AB73" i="58"/>
  <c r="AC73" i="58" s="1"/>
  <c r="AB74" i="58"/>
  <c r="AC74" i="58" s="1"/>
  <c r="AB75" i="58"/>
  <c r="AC75" i="58" s="1"/>
  <c r="AB10" i="58"/>
  <c r="AC10" i="58" s="1"/>
  <c r="AB76" i="58"/>
  <c r="AC76" i="58" s="1"/>
  <c r="AB77" i="58"/>
  <c r="AC77" i="58" s="1"/>
  <c r="AB78" i="58"/>
  <c r="AC78" i="58" s="1"/>
  <c r="AB79" i="58"/>
  <c r="AC79" i="58" s="1"/>
  <c r="AB80" i="58"/>
  <c r="AC80" i="58" s="1"/>
  <c r="AB81" i="58"/>
  <c r="AC81" i="58" s="1"/>
  <c r="AB82" i="58"/>
  <c r="AC82" i="58" s="1"/>
  <c r="AB83" i="58"/>
  <c r="AC83" i="58" s="1"/>
  <c r="AB84" i="58"/>
  <c r="AC84" i="58" s="1"/>
  <c r="AB85" i="58"/>
  <c r="AC85" i="58" s="1"/>
  <c r="AB86" i="58"/>
  <c r="AC86" i="58" s="1"/>
  <c r="AB87" i="58"/>
  <c r="AC87" i="58" s="1"/>
  <c r="AB88" i="58"/>
  <c r="AC88" i="58" s="1"/>
  <c r="AB89" i="58"/>
  <c r="AC89" i="58" s="1"/>
  <c r="AB90" i="58"/>
  <c r="AC90" i="58" s="1"/>
  <c r="AB91" i="58"/>
  <c r="AC91" i="58" s="1"/>
  <c r="AB92" i="58"/>
  <c r="AC92" i="58" s="1"/>
  <c r="AB93" i="58"/>
  <c r="AC93" i="58" s="1"/>
  <c r="AB94" i="58"/>
  <c r="AC94" i="58" s="1"/>
  <c r="AB95" i="58"/>
  <c r="AC95" i="58" s="1"/>
  <c r="AB96" i="58"/>
  <c r="AC96" i="58" s="1"/>
  <c r="AB97" i="58"/>
  <c r="AC97" i="58" s="1"/>
  <c r="AB98" i="58"/>
  <c r="AC98" i="58" s="1"/>
  <c r="AB99" i="58"/>
  <c r="AC99" i="58" s="1"/>
  <c r="AB11" i="58"/>
  <c r="AC11" i="58" s="1"/>
  <c r="Y3" i="58"/>
  <c r="Z3" i="58" s="1"/>
  <c r="Y4" i="58"/>
  <c r="Z4" i="58" s="1"/>
  <c r="Y12" i="58"/>
  <c r="Z12" i="58" s="1"/>
  <c r="Y13" i="58"/>
  <c r="Z13" i="58" s="1"/>
  <c r="Y14" i="58"/>
  <c r="Z14" i="58" s="1"/>
  <c r="Y15" i="58"/>
  <c r="Z15" i="58" s="1"/>
  <c r="Y16" i="58"/>
  <c r="Z16" i="58" s="1"/>
  <c r="Y17" i="58"/>
  <c r="Z17" i="58" s="1"/>
  <c r="Y18" i="58"/>
  <c r="Z18" i="58" s="1"/>
  <c r="Y19" i="58"/>
  <c r="Z19" i="58" s="1"/>
  <c r="Y20" i="58"/>
  <c r="Z20" i="58" s="1"/>
  <c r="Y21" i="58"/>
  <c r="Z21" i="58" s="1"/>
  <c r="Y22" i="58"/>
  <c r="Z22" i="58" s="1"/>
  <c r="Y23" i="58"/>
  <c r="Z23" i="58" s="1"/>
  <c r="Y24" i="58"/>
  <c r="Z24" i="58" s="1"/>
  <c r="Y25" i="58"/>
  <c r="Z25" i="58" s="1"/>
  <c r="Y26" i="58"/>
  <c r="Z26" i="58" s="1"/>
  <c r="Y5" i="58"/>
  <c r="Z5" i="58" s="1"/>
  <c r="Y27" i="58"/>
  <c r="Z27" i="58" s="1"/>
  <c r="Y28" i="58"/>
  <c r="Z28" i="58" s="1"/>
  <c r="Y29" i="58"/>
  <c r="Z29" i="58" s="1"/>
  <c r="Y30" i="58"/>
  <c r="Z30" i="58" s="1"/>
  <c r="Y31" i="58"/>
  <c r="Z31" i="58" s="1"/>
  <c r="Y32" i="58"/>
  <c r="Z32" i="58" s="1"/>
  <c r="Y33" i="58"/>
  <c r="Z33" i="58" s="1"/>
  <c r="Y34" i="58"/>
  <c r="Z34" i="58" s="1"/>
  <c r="Y35" i="58"/>
  <c r="Z35" i="58" s="1"/>
  <c r="Y6" i="58"/>
  <c r="Z6" i="58" s="1"/>
  <c r="Y36" i="58"/>
  <c r="Z36" i="58" s="1"/>
  <c r="Y37" i="58"/>
  <c r="Z37" i="58" s="1"/>
  <c r="Y38" i="58"/>
  <c r="Z38" i="58" s="1"/>
  <c r="Y39" i="58"/>
  <c r="Z39" i="58" s="1"/>
  <c r="Y40" i="58"/>
  <c r="Z40" i="58" s="1"/>
  <c r="Y41" i="58"/>
  <c r="Z41" i="58" s="1"/>
  <c r="Y42" i="58"/>
  <c r="Z42" i="58" s="1"/>
  <c r="Y43" i="58"/>
  <c r="Z43" i="58" s="1"/>
  <c r="Y44" i="58"/>
  <c r="Z44" i="58" s="1"/>
  <c r="Y45" i="58"/>
  <c r="Z45" i="58" s="1"/>
  <c r="Y46" i="58"/>
  <c r="Z46" i="58" s="1"/>
  <c r="Y47" i="58"/>
  <c r="Z47" i="58" s="1"/>
  <c r="Y48" i="58"/>
  <c r="Z48" i="58" s="1"/>
  <c r="Y49" i="58"/>
  <c r="Z49" i="58" s="1"/>
  <c r="Y7" i="58"/>
  <c r="Z7" i="58" s="1"/>
  <c r="Y50" i="58"/>
  <c r="Z50" i="58" s="1"/>
  <c r="Y51" i="58"/>
  <c r="Z51" i="58" s="1"/>
  <c r="Y52" i="58"/>
  <c r="Z52" i="58" s="1"/>
  <c r="Y53" i="58"/>
  <c r="Z53" i="58" s="1"/>
  <c r="Y54" i="58"/>
  <c r="Z54" i="58" s="1"/>
  <c r="Y55" i="58"/>
  <c r="Z55" i="58" s="1"/>
  <c r="Y56" i="58"/>
  <c r="Z56" i="58" s="1"/>
  <c r="Y57" i="58"/>
  <c r="Z57" i="58" s="1"/>
  <c r="Y2" i="58"/>
  <c r="Z2" i="58" s="1"/>
  <c r="Y58" i="58"/>
  <c r="Z58" i="58" s="1"/>
  <c r="Y59" i="58"/>
  <c r="Z59" i="58" s="1"/>
  <c r="Y60" i="58"/>
  <c r="Z60" i="58" s="1"/>
  <c r="Y61" i="58"/>
  <c r="Z61" i="58" s="1"/>
  <c r="Y8" i="58"/>
  <c r="Z8" i="58" s="1"/>
  <c r="Y62" i="58"/>
  <c r="Z62" i="58" s="1"/>
  <c r="Y63" i="58"/>
  <c r="Z63" i="58" s="1"/>
  <c r="Y64" i="58"/>
  <c r="Z64" i="58" s="1"/>
  <c r="Y65" i="58"/>
  <c r="Z65" i="58" s="1"/>
  <c r="Y66" i="58"/>
  <c r="Z66" i="58" s="1"/>
  <c r="Y67" i="58"/>
  <c r="Z67" i="58" s="1"/>
  <c r="Y9" i="58"/>
  <c r="Z9" i="58" s="1"/>
  <c r="Y68" i="58"/>
  <c r="Z68" i="58" s="1"/>
  <c r="Y69" i="58"/>
  <c r="Z69" i="58" s="1"/>
  <c r="Y70" i="58"/>
  <c r="Z70" i="58" s="1"/>
  <c r="Y71" i="58"/>
  <c r="Z71" i="58" s="1"/>
  <c r="Y72" i="58"/>
  <c r="Z72" i="58" s="1"/>
  <c r="Y73" i="58"/>
  <c r="Z73" i="58" s="1"/>
  <c r="Y74" i="58"/>
  <c r="Z74" i="58" s="1"/>
  <c r="Y75" i="58"/>
  <c r="Z75" i="58" s="1"/>
  <c r="Y10" i="58"/>
  <c r="Z10" i="58" s="1"/>
  <c r="Y76" i="58"/>
  <c r="Z76" i="58" s="1"/>
  <c r="Y77" i="58"/>
  <c r="Z77" i="58" s="1"/>
  <c r="Y78" i="58"/>
  <c r="Z78" i="58" s="1"/>
  <c r="Y79" i="58"/>
  <c r="Z79" i="58" s="1"/>
  <c r="Y80" i="58"/>
  <c r="Z80" i="58" s="1"/>
  <c r="Y81" i="58"/>
  <c r="Z81" i="58" s="1"/>
  <c r="Y82" i="58"/>
  <c r="Z82" i="58" s="1"/>
  <c r="Y83" i="58"/>
  <c r="Z83" i="58" s="1"/>
  <c r="Y84" i="58"/>
  <c r="Z84" i="58" s="1"/>
  <c r="Y85" i="58"/>
  <c r="Z85" i="58" s="1"/>
  <c r="Y86" i="58"/>
  <c r="Z86" i="58" s="1"/>
  <c r="Y87" i="58"/>
  <c r="Z87" i="58" s="1"/>
  <c r="Y88" i="58"/>
  <c r="Z88" i="58" s="1"/>
  <c r="Y89" i="58"/>
  <c r="Z89" i="58" s="1"/>
  <c r="Y90" i="58"/>
  <c r="Z90" i="58" s="1"/>
  <c r="Y91" i="58"/>
  <c r="Z91" i="58" s="1"/>
  <c r="Y92" i="58"/>
  <c r="Z92" i="58" s="1"/>
  <c r="Y93" i="58"/>
  <c r="Z93" i="58" s="1"/>
  <c r="Y94" i="58"/>
  <c r="Z94" i="58" s="1"/>
  <c r="Y95" i="58"/>
  <c r="Z95" i="58" s="1"/>
  <c r="Y96" i="58"/>
  <c r="Z96" i="58" s="1"/>
  <c r="Y97" i="58"/>
  <c r="Z97" i="58" s="1"/>
  <c r="Y98" i="58"/>
  <c r="Z98" i="58" s="1"/>
  <c r="Y99" i="58"/>
  <c r="Z99" i="58" s="1"/>
  <c r="Y11" i="58"/>
  <c r="Z11" i="58" s="1"/>
  <c r="V3" i="58"/>
  <c r="W3" i="58" s="1"/>
  <c r="V4" i="58"/>
  <c r="W4" i="58" s="1"/>
  <c r="V12" i="58"/>
  <c r="W12" i="58" s="1"/>
  <c r="V13" i="58"/>
  <c r="W13" i="58" s="1"/>
  <c r="V14" i="58"/>
  <c r="W14" i="58" s="1"/>
  <c r="V15" i="58"/>
  <c r="W15" i="58" s="1"/>
  <c r="V16" i="58"/>
  <c r="W16" i="58" s="1"/>
  <c r="V17" i="58"/>
  <c r="W17" i="58" s="1"/>
  <c r="V18" i="58"/>
  <c r="W18" i="58" s="1"/>
  <c r="V19" i="58"/>
  <c r="W19" i="58" s="1"/>
  <c r="V20" i="58"/>
  <c r="W20" i="58" s="1"/>
  <c r="V21" i="58"/>
  <c r="W21" i="58" s="1"/>
  <c r="V22" i="58"/>
  <c r="W22" i="58" s="1"/>
  <c r="V23" i="58"/>
  <c r="W23" i="58" s="1"/>
  <c r="V24" i="58"/>
  <c r="W24" i="58" s="1"/>
  <c r="V25" i="58"/>
  <c r="W25" i="58" s="1"/>
  <c r="V26" i="58"/>
  <c r="W26" i="58" s="1"/>
  <c r="V5" i="58"/>
  <c r="W5" i="58" s="1"/>
  <c r="V27" i="58"/>
  <c r="W27" i="58" s="1"/>
  <c r="V28" i="58"/>
  <c r="W28" i="58" s="1"/>
  <c r="V29" i="58"/>
  <c r="W29" i="58" s="1"/>
  <c r="V30" i="58"/>
  <c r="W30" i="58" s="1"/>
  <c r="V31" i="58"/>
  <c r="W31" i="58" s="1"/>
  <c r="V32" i="58"/>
  <c r="W32" i="58" s="1"/>
  <c r="V33" i="58"/>
  <c r="W33" i="58" s="1"/>
  <c r="V34" i="58"/>
  <c r="W34" i="58" s="1"/>
  <c r="V35" i="58"/>
  <c r="W35" i="58" s="1"/>
  <c r="V6" i="58"/>
  <c r="W6" i="58" s="1"/>
  <c r="V36" i="58"/>
  <c r="W36" i="58" s="1"/>
  <c r="V37" i="58"/>
  <c r="W37" i="58" s="1"/>
  <c r="V38" i="58"/>
  <c r="W38" i="58" s="1"/>
  <c r="V39" i="58"/>
  <c r="W39" i="58" s="1"/>
  <c r="V40" i="58"/>
  <c r="W40" i="58" s="1"/>
  <c r="V41" i="58"/>
  <c r="W41" i="58" s="1"/>
  <c r="V42" i="58"/>
  <c r="W42" i="58" s="1"/>
  <c r="V43" i="58"/>
  <c r="W43" i="58" s="1"/>
  <c r="V44" i="58"/>
  <c r="W44" i="58" s="1"/>
  <c r="V45" i="58"/>
  <c r="W45" i="58" s="1"/>
  <c r="V46" i="58"/>
  <c r="W46" i="58" s="1"/>
  <c r="V47" i="58"/>
  <c r="W47" i="58" s="1"/>
  <c r="V48" i="58"/>
  <c r="W48" i="58" s="1"/>
  <c r="V49" i="58"/>
  <c r="W49" i="58" s="1"/>
  <c r="V7" i="58"/>
  <c r="W7" i="58" s="1"/>
  <c r="V50" i="58"/>
  <c r="W50" i="58" s="1"/>
  <c r="V51" i="58"/>
  <c r="W51" i="58" s="1"/>
  <c r="V52" i="58"/>
  <c r="W52" i="58" s="1"/>
  <c r="V53" i="58"/>
  <c r="W53" i="58" s="1"/>
  <c r="V54" i="58"/>
  <c r="W54" i="58" s="1"/>
  <c r="V55" i="58"/>
  <c r="W55" i="58" s="1"/>
  <c r="V56" i="58"/>
  <c r="W56" i="58" s="1"/>
  <c r="V57" i="58"/>
  <c r="W57" i="58" s="1"/>
  <c r="V2" i="58"/>
  <c r="W2" i="58" s="1"/>
  <c r="V58" i="58"/>
  <c r="W58" i="58" s="1"/>
  <c r="V59" i="58"/>
  <c r="W59" i="58" s="1"/>
  <c r="V60" i="58"/>
  <c r="W60" i="58" s="1"/>
  <c r="V61" i="58"/>
  <c r="W61" i="58" s="1"/>
  <c r="V8" i="58"/>
  <c r="W8" i="58" s="1"/>
  <c r="V62" i="58"/>
  <c r="W62" i="58" s="1"/>
  <c r="V63" i="58"/>
  <c r="W63" i="58" s="1"/>
  <c r="V64" i="58"/>
  <c r="W64" i="58" s="1"/>
  <c r="V65" i="58"/>
  <c r="W65" i="58" s="1"/>
  <c r="V66" i="58"/>
  <c r="W66" i="58" s="1"/>
  <c r="V67" i="58"/>
  <c r="W67" i="58" s="1"/>
  <c r="V9" i="58"/>
  <c r="W9" i="58" s="1"/>
  <c r="V68" i="58"/>
  <c r="W68" i="58" s="1"/>
  <c r="V69" i="58"/>
  <c r="W69" i="58" s="1"/>
  <c r="V70" i="58"/>
  <c r="W70" i="58" s="1"/>
  <c r="V71" i="58"/>
  <c r="W71" i="58" s="1"/>
  <c r="V72" i="58"/>
  <c r="W72" i="58" s="1"/>
  <c r="V73" i="58"/>
  <c r="W73" i="58" s="1"/>
  <c r="V74" i="58"/>
  <c r="W74" i="58" s="1"/>
  <c r="V75" i="58"/>
  <c r="W75" i="58" s="1"/>
  <c r="V10" i="58"/>
  <c r="W10" i="58" s="1"/>
  <c r="V76" i="58"/>
  <c r="W76" i="58" s="1"/>
  <c r="V77" i="58"/>
  <c r="W77" i="58" s="1"/>
  <c r="V78" i="58"/>
  <c r="W78" i="58" s="1"/>
  <c r="V79" i="58"/>
  <c r="W79" i="58" s="1"/>
  <c r="V80" i="58"/>
  <c r="W80" i="58" s="1"/>
  <c r="V81" i="58"/>
  <c r="W81" i="58" s="1"/>
  <c r="V82" i="58"/>
  <c r="W82" i="58" s="1"/>
  <c r="V83" i="58"/>
  <c r="W83" i="58" s="1"/>
  <c r="V84" i="58"/>
  <c r="W84" i="58" s="1"/>
  <c r="V85" i="58"/>
  <c r="W85" i="58" s="1"/>
  <c r="V86" i="58"/>
  <c r="W86" i="58" s="1"/>
  <c r="V87" i="58"/>
  <c r="W87" i="58" s="1"/>
  <c r="V88" i="58"/>
  <c r="W88" i="58" s="1"/>
  <c r="V89" i="58"/>
  <c r="W89" i="58" s="1"/>
  <c r="V90" i="58"/>
  <c r="W90" i="58" s="1"/>
  <c r="V91" i="58"/>
  <c r="W91" i="58" s="1"/>
  <c r="V92" i="58"/>
  <c r="W92" i="58" s="1"/>
  <c r="V93" i="58"/>
  <c r="W93" i="58" s="1"/>
  <c r="V94" i="58"/>
  <c r="W94" i="58" s="1"/>
  <c r="V95" i="58"/>
  <c r="W95" i="58" s="1"/>
  <c r="V96" i="58"/>
  <c r="W96" i="58" s="1"/>
  <c r="V97" i="58"/>
  <c r="W97" i="58" s="1"/>
  <c r="V98" i="58"/>
  <c r="W98" i="58" s="1"/>
  <c r="V99" i="58"/>
  <c r="W99" i="58" s="1"/>
  <c r="V11" i="58"/>
  <c r="W11" i="58" s="1"/>
  <c r="S3" i="58"/>
  <c r="T3" i="58" s="1"/>
  <c r="S4" i="58"/>
  <c r="T4" i="58" s="1"/>
  <c r="S12" i="58"/>
  <c r="T12" i="58" s="1"/>
  <c r="S13" i="58"/>
  <c r="T13" i="58" s="1"/>
  <c r="S14" i="58"/>
  <c r="T14" i="58" s="1"/>
  <c r="S15" i="58"/>
  <c r="T15" i="58" s="1"/>
  <c r="S16" i="58"/>
  <c r="T16" i="58" s="1"/>
  <c r="S17" i="58"/>
  <c r="T17" i="58" s="1"/>
  <c r="S18" i="58"/>
  <c r="T18" i="58" s="1"/>
  <c r="S19" i="58"/>
  <c r="T19" i="58" s="1"/>
  <c r="S20" i="58"/>
  <c r="T20" i="58" s="1"/>
  <c r="S21" i="58"/>
  <c r="T21" i="58" s="1"/>
  <c r="S22" i="58"/>
  <c r="T22" i="58" s="1"/>
  <c r="S23" i="58"/>
  <c r="T23" i="58" s="1"/>
  <c r="S24" i="58"/>
  <c r="T24" i="58" s="1"/>
  <c r="S25" i="58"/>
  <c r="T25" i="58" s="1"/>
  <c r="S26" i="58"/>
  <c r="T26" i="58" s="1"/>
  <c r="S5" i="58"/>
  <c r="T5" i="58" s="1"/>
  <c r="S27" i="58"/>
  <c r="T27" i="58" s="1"/>
  <c r="S28" i="58"/>
  <c r="T28" i="58" s="1"/>
  <c r="S29" i="58"/>
  <c r="T29" i="58" s="1"/>
  <c r="S30" i="58"/>
  <c r="T30" i="58" s="1"/>
  <c r="S31" i="58"/>
  <c r="T31" i="58" s="1"/>
  <c r="S32" i="58"/>
  <c r="T32" i="58" s="1"/>
  <c r="S33" i="58"/>
  <c r="T33" i="58" s="1"/>
  <c r="S34" i="58"/>
  <c r="T34" i="58" s="1"/>
  <c r="S35" i="58"/>
  <c r="T35" i="58" s="1"/>
  <c r="S6" i="58"/>
  <c r="T6" i="58" s="1"/>
  <c r="S36" i="58"/>
  <c r="T36" i="58" s="1"/>
  <c r="S37" i="58"/>
  <c r="T37" i="58" s="1"/>
  <c r="S38" i="58"/>
  <c r="T38" i="58" s="1"/>
  <c r="S39" i="58"/>
  <c r="T39" i="58" s="1"/>
  <c r="S40" i="58"/>
  <c r="T40" i="58" s="1"/>
  <c r="S41" i="58"/>
  <c r="T41" i="58" s="1"/>
  <c r="S42" i="58"/>
  <c r="T42" i="58" s="1"/>
  <c r="S43" i="58"/>
  <c r="T43" i="58" s="1"/>
  <c r="S44" i="58"/>
  <c r="T44" i="58" s="1"/>
  <c r="S45" i="58"/>
  <c r="T45" i="58" s="1"/>
  <c r="S46" i="58"/>
  <c r="T46" i="58" s="1"/>
  <c r="S47" i="58"/>
  <c r="T47" i="58" s="1"/>
  <c r="S48" i="58"/>
  <c r="T48" i="58" s="1"/>
  <c r="S49" i="58"/>
  <c r="T49" i="58" s="1"/>
  <c r="S7" i="58"/>
  <c r="T7" i="58" s="1"/>
  <c r="S50" i="58"/>
  <c r="T50" i="58" s="1"/>
  <c r="S51" i="58"/>
  <c r="T51" i="58" s="1"/>
  <c r="S52" i="58"/>
  <c r="T52" i="58" s="1"/>
  <c r="S53" i="58"/>
  <c r="T53" i="58" s="1"/>
  <c r="S54" i="58"/>
  <c r="T54" i="58" s="1"/>
  <c r="S55" i="58"/>
  <c r="T55" i="58" s="1"/>
  <c r="S56" i="58"/>
  <c r="T56" i="58" s="1"/>
  <c r="S57" i="58"/>
  <c r="T57" i="58" s="1"/>
  <c r="S2" i="58"/>
  <c r="T2" i="58" s="1"/>
  <c r="S58" i="58"/>
  <c r="T58" i="58" s="1"/>
  <c r="S59" i="58"/>
  <c r="T59" i="58" s="1"/>
  <c r="S60" i="58"/>
  <c r="T60" i="58" s="1"/>
  <c r="S61" i="58"/>
  <c r="T61" i="58" s="1"/>
  <c r="S8" i="58"/>
  <c r="T8" i="58" s="1"/>
  <c r="S62" i="58"/>
  <c r="T62" i="58" s="1"/>
  <c r="S63" i="58"/>
  <c r="T63" i="58" s="1"/>
  <c r="S64" i="58"/>
  <c r="T64" i="58" s="1"/>
  <c r="S65" i="58"/>
  <c r="T65" i="58" s="1"/>
  <c r="S66" i="58"/>
  <c r="T66" i="58" s="1"/>
  <c r="S67" i="58"/>
  <c r="T67" i="58" s="1"/>
  <c r="S9" i="58"/>
  <c r="T9" i="58" s="1"/>
  <c r="S68" i="58"/>
  <c r="T68" i="58" s="1"/>
  <c r="S69" i="58"/>
  <c r="T69" i="58" s="1"/>
  <c r="S70" i="58"/>
  <c r="T70" i="58" s="1"/>
  <c r="S71" i="58"/>
  <c r="T71" i="58" s="1"/>
  <c r="S72" i="58"/>
  <c r="T72" i="58" s="1"/>
  <c r="S73" i="58"/>
  <c r="T73" i="58" s="1"/>
  <c r="S74" i="58"/>
  <c r="T74" i="58" s="1"/>
  <c r="S75" i="58"/>
  <c r="T75" i="58" s="1"/>
  <c r="S10" i="58"/>
  <c r="T10" i="58" s="1"/>
  <c r="S76" i="58"/>
  <c r="T76" i="58" s="1"/>
  <c r="S77" i="58"/>
  <c r="T77" i="58" s="1"/>
  <c r="S78" i="58"/>
  <c r="T78" i="58" s="1"/>
  <c r="S79" i="58"/>
  <c r="T79" i="58" s="1"/>
  <c r="S80" i="58"/>
  <c r="T80" i="58" s="1"/>
  <c r="S81" i="58"/>
  <c r="T81" i="58" s="1"/>
  <c r="S82" i="58"/>
  <c r="T82" i="58" s="1"/>
  <c r="S83" i="58"/>
  <c r="T83" i="58" s="1"/>
  <c r="S84" i="58"/>
  <c r="T84" i="58" s="1"/>
  <c r="S85" i="58"/>
  <c r="T85" i="58" s="1"/>
  <c r="S86" i="58"/>
  <c r="T86" i="58" s="1"/>
  <c r="S87" i="58"/>
  <c r="T87" i="58" s="1"/>
  <c r="S88" i="58"/>
  <c r="T88" i="58" s="1"/>
  <c r="S89" i="58"/>
  <c r="T89" i="58" s="1"/>
  <c r="S90" i="58"/>
  <c r="T90" i="58" s="1"/>
  <c r="S91" i="58"/>
  <c r="T91" i="58" s="1"/>
  <c r="S92" i="58"/>
  <c r="T92" i="58" s="1"/>
  <c r="S93" i="58"/>
  <c r="T93" i="58" s="1"/>
  <c r="S94" i="58"/>
  <c r="T94" i="58" s="1"/>
  <c r="S95" i="58"/>
  <c r="T95" i="58" s="1"/>
  <c r="S96" i="58"/>
  <c r="T96" i="58" s="1"/>
  <c r="S97" i="58"/>
  <c r="T97" i="58" s="1"/>
  <c r="S98" i="58"/>
  <c r="T98" i="58" s="1"/>
  <c r="S99" i="58"/>
  <c r="T99" i="58" s="1"/>
  <c r="S11" i="58"/>
  <c r="T11" i="58" s="1"/>
  <c r="P3" i="58"/>
  <c r="Q3" i="58" s="1"/>
  <c r="P4" i="58"/>
  <c r="Q4" i="58" s="1"/>
  <c r="P12" i="58"/>
  <c r="Q12" i="58" s="1"/>
  <c r="P13" i="58"/>
  <c r="Q13" i="58" s="1"/>
  <c r="P14" i="58"/>
  <c r="Q14" i="58" s="1"/>
  <c r="P15" i="58"/>
  <c r="Q15" i="58" s="1"/>
  <c r="P16" i="58"/>
  <c r="Q16" i="58" s="1"/>
  <c r="P17" i="58"/>
  <c r="Q17" i="58" s="1"/>
  <c r="P18" i="58"/>
  <c r="Q18" i="58" s="1"/>
  <c r="P19" i="58"/>
  <c r="Q19" i="58" s="1"/>
  <c r="P20" i="58"/>
  <c r="Q20" i="58" s="1"/>
  <c r="P21" i="58"/>
  <c r="Q21" i="58" s="1"/>
  <c r="P22" i="58"/>
  <c r="Q22" i="58" s="1"/>
  <c r="P23" i="58"/>
  <c r="Q23" i="58" s="1"/>
  <c r="P24" i="58"/>
  <c r="Q24" i="58" s="1"/>
  <c r="P25" i="58"/>
  <c r="Q25" i="58" s="1"/>
  <c r="P26" i="58"/>
  <c r="Q26" i="58" s="1"/>
  <c r="P5" i="58"/>
  <c r="Q5" i="58" s="1"/>
  <c r="P27" i="58"/>
  <c r="Q27" i="58" s="1"/>
  <c r="P28" i="58"/>
  <c r="Q28" i="58" s="1"/>
  <c r="P29" i="58"/>
  <c r="Q29" i="58" s="1"/>
  <c r="P30" i="58"/>
  <c r="Q30" i="58" s="1"/>
  <c r="P31" i="58"/>
  <c r="Q31" i="58" s="1"/>
  <c r="P32" i="58"/>
  <c r="Q32" i="58" s="1"/>
  <c r="P33" i="58"/>
  <c r="Q33" i="58" s="1"/>
  <c r="P34" i="58"/>
  <c r="Q34" i="58" s="1"/>
  <c r="P35" i="58"/>
  <c r="Q35" i="58" s="1"/>
  <c r="P6" i="58"/>
  <c r="Q6" i="58" s="1"/>
  <c r="P36" i="58"/>
  <c r="Q36" i="58" s="1"/>
  <c r="P37" i="58"/>
  <c r="Q37" i="58" s="1"/>
  <c r="P38" i="58"/>
  <c r="Q38" i="58" s="1"/>
  <c r="P39" i="58"/>
  <c r="Q39" i="58" s="1"/>
  <c r="P40" i="58"/>
  <c r="Q40" i="58" s="1"/>
  <c r="P41" i="58"/>
  <c r="Q41" i="58" s="1"/>
  <c r="P42" i="58"/>
  <c r="Q42" i="58" s="1"/>
  <c r="P43" i="58"/>
  <c r="Q43" i="58" s="1"/>
  <c r="P44" i="58"/>
  <c r="Q44" i="58" s="1"/>
  <c r="P45" i="58"/>
  <c r="Q45" i="58" s="1"/>
  <c r="P46" i="58"/>
  <c r="Q46" i="58" s="1"/>
  <c r="P47" i="58"/>
  <c r="Q47" i="58" s="1"/>
  <c r="P48" i="58"/>
  <c r="Q48" i="58" s="1"/>
  <c r="P49" i="58"/>
  <c r="Q49" i="58" s="1"/>
  <c r="P7" i="58"/>
  <c r="Q7" i="58" s="1"/>
  <c r="P50" i="58"/>
  <c r="Q50" i="58" s="1"/>
  <c r="P51" i="58"/>
  <c r="Q51" i="58" s="1"/>
  <c r="P52" i="58"/>
  <c r="Q52" i="58" s="1"/>
  <c r="P53" i="58"/>
  <c r="Q53" i="58" s="1"/>
  <c r="P54" i="58"/>
  <c r="Q54" i="58" s="1"/>
  <c r="P55" i="58"/>
  <c r="Q55" i="58" s="1"/>
  <c r="P56" i="58"/>
  <c r="Q56" i="58" s="1"/>
  <c r="P57" i="58"/>
  <c r="Q57" i="58" s="1"/>
  <c r="P2" i="58"/>
  <c r="Q2" i="58" s="1"/>
  <c r="P58" i="58"/>
  <c r="Q58" i="58" s="1"/>
  <c r="P59" i="58"/>
  <c r="Q59" i="58" s="1"/>
  <c r="P60" i="58"/>
  <c r="Q60" i="58" s="1"/>
  <c r="P61" i="58"/>
  <c r="Q61" i="58" s="1"/>
  <c r="P8" i="58"/>
  <c r="Q8" i="58" s="1"/>
  <c r="P62" i="58"/>
  <c r="Q62" i="58" s="1"/>
  <c r="P63" i="58"/>
  <c r="Q63" i="58" s="1"/>
  <c r="P64" i="58"/>
  <c r="Q64" i="58" s="1"/>
  <c r="P65" i="58"/>
  <c r="Q65" i="58" s="1"/>
  <c r="P66" i="58"/>
  <c r="Q66" i="58" s="1"/>
  <c r="P67" i="58"/>
  <c r="Q67" i="58" s="1"/>
  <c r="P9" i="58"/>
  <c r="Q9" i="58" s="1"/>
  <c r="P68" i="58"/>
  <c r="Q68" i="58" s="1"/>
  <c r="P69" i="58"/>
  <c r="Q69" i="58" s="1"/>
  <c r="P70" i="58"/>
  <c r="Q70" i="58" s="1"/>
  <c r="P71" i="58"/>
  <c r="Q71" i="58" s="1"/>
  <c r="P72" i="58"/>
  <c r="Q72" i="58" s="1"/>
  <c r="P73" i="58"/>
  <c r="Q73" i="58" s="1"/>
  <c r="P74" i="58"/>
  <c r="Q74" i="58" s="1"/>
  <c r="P75" i="58"/>
  <c r="Q75" i="58" s="1"/>
  <c r="P10" i="58"/>
  <c r="Q10" i="58" s="1"/>
  <c r="P76" i="58"/>
  <c r="Q76" i="58" s="1"/>
  <c r="P77" i="58"/>
  <c r="Q77" i="58" s="1"/>
  <c r="P78" i="58"/>
  <c r="Q78" i="58" s="1"/>
  <c r="P79" i="58"/>
  <c r="Q79" i="58" s="1"/>
  <c r="P80" i="58"/>
  <c r="Q80" i="58" s="1"/>
  <c r="P81" i="58"/>
  <c r="Q81" i="58" s="1"/>
  <c r="P82" i="58"/>
  <c r="Q82" i="58" s="1"/>
  <c r="P83" i="58"/>
  <c r="Q83" i="58" s="1"/>
  <c r="P84" i="58"/>
  <c r="Q84" i="58" s="1"/>
  <c r="P85" i="58"/>
  <c r="Q85" i="58" s="1"/>
  <c r="P86" i="58"/>
  <c r="Q86" i="58" s="1"/>
  <c r="P87" i="58"/>
  <c r="Q87" i="58" s="1"/>
  <c r="P88" i="58"/>
  <c r="Q88" i="58" s="1"/>
  <c r="P89" i="58"/>
  <c r="Q89" i="58" s="1"/>
  <c r="P90" i="58"/>
  <c r="Q90" i="58" s="1"/>
  <c r="P91" i="58"/>
  <c r="Q91" i="58" s="1"/>
  <c r="P92" i="58"/>
  <c r="Q92" i="58" s="1"/>
  <c r="P93" i="58"/>
  <c r="Q93" i="58" s="1"/>
  <c r="P94" i="58"/>
  <c r="Q94" i="58" s="1"/>
  <c r="P95" i="58"/>
  <c r="Q95" i="58" s="1"/>
  <c r="P96" i="58"/>
  <c r="Q96" i="58" s="1"/>
  <c r="P97" i="58"/>
  <c r="Q97" i="58" s="1"/>
  <c r="P98" i="58"/>
  <c r="Q98" i="58" s="1"/>
  <c r="P99" i="58"/>
  <c r="Q99" i="58" s="1"/>
  <c r="P11" i="58"/>
  <c r="Q11" i="58" s="1"/>
  <c r="M3" i="58"/>
  <c r="N3" i="58" s="1"/>
  <c r="M4" i="58"/>
  <c r="N4" i="58" s="1"/>
  <c r="M12" i="58"/>
  <c r="N12" i="58" s="1"/>
  <c r="M13" i="58"/>
  <c r="N13" i="58" s="1"/>
  <c r="M14" i="58"/>
  <c r="N14" i="58" s="1"/>
  <c r="M15" i="58"/>
  <c r="N15" i="58" s="1"/>
  <c r="M16" i="58"/>
  <c r="N16" i="58" s="1"/>
  <c r="M17" i="58"/>
  <c r="N17" i="58" s="1"/>
  <c r="M18" i="58"/>
  <c r="N18" i="58" s="1"/>
  <c r="M19" i="58"/>
  <c r="N19" i="58" s="1"/>
  <c r="M20" i="58"/>
  <c r="N20" i="58" s="1"/>
  <c r="M21" i="58"/>
  <c r="N21" i="58" s="1"/>
  <c r="M22" i="58"/>
  <c r="N22" i="58" s="1"/>
  <c r="M23" i="58"/>
  <c r="N23" i="58" s="1"/>
  <c r="M24" i="58"/>
  <c r="N24" i="58" s="1"/>
  <c r="M25" i="58"/>
  <c r="N25" i="58" s="1"/>
  <c r="M26" i="58"/>
  <c r="N26" i="58" s="1"/>
  <c r="M5" i="58"/>
  <c r="N5" i="58" s="1"/>
  <c r="M27" i="58"/>
  <c r="N27" i="58" s="1"/>
  <c r="M28" i="58"/>
  <c r="N28" i="58" s="1"/>
  <c r="M29" i="58"/>
  <c r="N29" i="58" s="1"/>
  <c r="M30" i="58"/>
  <c r="N30" i="58" s="1"/>
  <c r="M31" i="58"/>
  <c r="N31" i="58" s="1"/>
  <c r="M32" i="58"/>
  <c r="N32" i="58" s="1"/>
  <c r="M33" i="58"/>
  <c r="N33" i="58" s="1"/>
  <c r="M34" i="58"/>
  <c r="N34" i="58" s="1"/>
  <c r="M35" i="58"/>
  <c r="N35" i="58" s="1"/>
  <c r="M6" i="58"/>
  <c r="N6" i="58" s="1"/>
  <c r="M36" i="58"/>
  <c r="N36" i="58" s="1"/>
  <c r="M37" i="58"/>
  <c r="N37" i="58" s="1"/>
  <c r="M38" i="58"/>
  <c r="N38" i="58" s="1"/>
  <c r="M39" i="58"/>
  <c r="N39" i="58" s="1"/>
  <c r="M40" i="58"/>
  <c r="N40" i="58" s="1"/>
  <c r="M41" i="58"/>
  <c r="N41" i="58" s="1"/>
  <c r="M42" i="58"/>
  <c r="N42" i="58" s="1"/>
  <c r="M43" i="58"/>
  <c r="N43" i="58" s="1"/>
  <c r="M44" i="58"/>
  <c r="N44" i="58" s="1"/>
  <c r="M45" i="58"/>
  <c r="N45" i="58" s="1"/>
  <c r="M46" i="58"/>
  <c r="N46" i="58" s="1"/>
  <c r="M47" i="58"/>
  <c r="N47" i="58" s="1"/>
  <c r="M48" i="58"/>
  <c r="N48" i="58" s="1"/>
  <c r="M49" i="58"/>
  <c r="N49" i="58" s="1"/>
  <c r="M7" i="58"/>
  <c r="N7" i="58" s="1"/>
  <c r="M50" i="58"/>
  <c r="N50" i="58" s="1"/>
  <c r="M51" i="58"/>
  <c r="N51" i="58" s="1"/>
  <c r="M52" i="58"/>
  <c r="N52" i="58" s="1"/>
  <c r="M53" i="58"/>
  <c r="N53" i="58" s="1"/>
  <c r="M54" i="58"/>
  <c r="N54" i="58" s="1"/>
  <c r="M55" i="58"/>
  <c r="N55" i="58" s="1"/>
  <c r="M56" i="58"/>
  <c r="N56" i="58" s="1"/>
  <c r="M57" i="58"/>
  <c r="N57" i="58" s="1"/>
  <c r="M2" i="58"/>
  <c r="N2" i="58" s="1"/>
  <c r="M58" i="58"/>
  <c r="N58" i="58" s="1"/>
  <c r="M59" i="58"/>
  <c r="N59" i="58" s="1"/>
  <c r="M60" i="58"/>
  <c r="N60" i="58" s="1"/>
  <c r="M61" i="58"/>
  <c r="N61" i="58" s="1"/>
  <c r="M8" i="58"/>
  <c r="N8" i="58" s="1"/>
  <c r="M62" i="58"/>
  <c r="N62" i="58" s="1"/>
  <c r="M63" i="58"/>
  <c r="N63" i="58" s="1"/>
  <c r="M64" i="58"/>
  <c r="N64" i="58" s="1"/>
  <c r="M65" i="58"/>
  <c r="N65" i="58" s="1"/>
  <c r="M66" i="58"/>
  <c r="N66" i="58" s="1"/>
  <c r="M67" i="58"/>
  <c r="N67" i="58" s="1"/>
  <c r="M9" i="58"/>
  <c r="N9" i="58" s="1"/>
  <c r="M68" i="58"/>
  <c r="N68" i="58" s="1"/>
  <c r="M69" i="58"/>
  <c r="N69" i="58" s="1"/>
  <c r="M70" i="58"/>
  <c r="N70" i="58" s="1"/>
  <c r="M71" i="58"/>
  <c r="N71" i="58" s="1"/>
  <c r="M72" i="58"/>
  <c r="N72" i="58" s="1"/>
  <c r="M73" i="58"/>
  <c r="N73" i="58" s="1"/>
  <c r="M74" i="58"/>
  <c r="N74" i="58" s="1"/>
  <c r="M75" i="58"/>
  <c r="N75" i="58" s="1"/>
  <c r="M10" i="58"/>
  <c r="N10" i="58" s="1"/>
  <c r="M76" i="58"/>
  <c r="N76" i="58" s="1"/>
  <c r="M77" i="58"/>
  <c r="N77" i="58" s="1"/>
  <c r="M78" i="58"/>
  <c r="N78" i="58" s="1"/>
  <c r="M79" i="58"/>
  <c r="N79" i="58" s="1"/>
  <c r="M80" i="58"/>
  <c r="N80" i="58" s="1"/>
  <c r="M81" i="58"/>
  <c r="N81" i="58" s="1"/>
  <c r="M82" i="58"/>
  <c r="N82" i="58" s="1"/>
  <c r="M83" i="58"/>
  <c r="N83" i="58" s="1"/>
  <c r="M84" i="58"/>
  <c r="N84" i="58" s="1"/>
  <c r="M85" i="58"/>
  <c r="N85" i="58" s="1"/>
  <c r="M86" i="58"/>
  <c r="N86" i="58" s="1"/>
  <c r="M87" i="58"/>
  <c r="N87" i="58" s="1"/>
  <c r="M88" i="58"/>
  <c r="N88" i="58" s="1"/>
  <c r="M89" i="58"/>
  <c r="N89" i="58" s="1"/>
  <c r="M90" i="58"/>
  <c r="N90" i="58" s="1"/>
  <c r="M91" i="58"/>
  <c r="N91" i="58" s="1"/>
  <c r="M92" i="58"/>
  <c r="N92" i="58" s="1"/>
  <c r="M93" i="58"/>
  <c r="N93" i="58" s="1"/>
  <c r="M94" i="58"/>
  <c r="N94" i="58" s="1"/>
  <c r="M95" i="58"/>
  <c r="N95" i="58" s="1"/>
  <c r="M96" i="58"/>
  <c r="N96" i="58" s="1"/>
  <c r="M97" i="58"/>
  <c r="N97" i="58" s="1"/>
  <c r="M98" i="58"/>
  <c r="N98" i="58" s="1"/>
  <c r="M99" i="58"/>
  <c r="N99" i="58" s="1"/>
  <c r="M11" i="58"/>
  <c r="N11" i="58" s="1"/>
  <c r="J11" i="58"/>
  <c r="K11" i="58" s="1"/>
  <c r="J3" i="58"/>
  <c r="K3" i="58" s="1"/>
  <c r="J4" i="58"/>
  <c r="K4" i="58" s="1"/>
  <c r="J12" i="58"/>
  <c r="K12" i="58" s="1"/>
  <c r="J13" i="58"/>
  <c r="K13" i="58" s="1"/>
  <c r="J14" i="58"/>
  <c r="K14" i="58" s="1"/>
  <c r="J15" i="58"/>
  <c r="K15" i="58" s="1"/>
  <c r="J16" i="58"/>
  <c r="K16" i="58" s="1"/>
  <c r="J17" i="58"/>
  <c r="K17" i="58" s="1"/>
  <c r="J18" i="58"/>
  <c r="K18" i="58" s="1"/>
  <c r="J19" i="58"/>
  <c r="K19" i="58" s="1"/>
  <c r="J20" i="58"/>
  <c r="K20" i="58" s="1"/>
  <c r="J21" i="58"/>
  <c r="K21" i="58" s="1"/>
  <c r="J22" i="58"/>
  <c r="K22" i="58" s="1"/>
  <c r="J23" i="58"/>
  <c r="K23" i="58" s="1"/>
  <c r="J24" i="58"/>
  <c r="K24" i="58" s="1"/>
  <c r="J25" i="58"/>
  <c r="K25" i="58" s="1"/>
  <c r="J26" i="58"/>
  <c r="K26" i="58" s="1"/>
  <c r="J5" i="58"/>
  <c r="K5" i="58" s="1"/>
  <c r="J27" i="58"/>
  <c r="K27" i="58" s="1"/>
  <c r="J28" i="58"/>
  <c r="K28" i="58" s="1"/>
  <c r="J29" i="58"/>
  <c r="K29" i="58" s="1"/>
  <c r="J30" i="58"/>
  <c r="K30" i="58" s="1"/>
  <c r="J31" i="58"/>
  <c r="K31" i="58" s="1"/>
  <c r="J32" i="58"/>
  <c r="K32" i="58" s="1"/>
  <c r="J33" i="58"/>
  <c r="K33" i="58" s="1"/>
  <c r="J34" i="58"/>
  <c r="K34" i="58" s="1"/>
  <c r="J35" i="58"/>
  <c r="K35" i="58" s="1"/>
  <c r="J6" i="58"/>
  <c r="K6" i="58" s="1"/>
  <c r="J36" i="58"/>
  <c r="K36" i="58" s="1"/>
  <c r="J37" i="58"/>
  <c r="K37" i="58" s="1"/>
  <c r="J38" i="58"/>
  <c r="K38" i="58" s="1"/>
  <c r="J39" i="58"/>
  <c r="K39" i="58" s="1"/>
  <c r="J40" i="58"/>
  <c r="K40" i="58" s="1"/>
  <c r="J41" i="58"/>
  <c r="K41" i="58" s="1"/>
  <c r="J42" i="58"/>
  <c r="K42" i="58" s="1"/>
  <c r="J43" i="58"/>
  <c r="K43" i="58" s="1"/>
  <c r="J44" i="58"/>
  <c r="K44" i="58" s="1"/>
  <c r="J45" i="58"/>
  <c r="K45" i="58" s="1"/>
  <c r="J46" i="58"/>
  <c r="K46" i="58" s="1"/>
  <c r="J47" i="58"/>
  <c r="K47" i="58" s="1"/>
  <c r="J48" i="58"/>
  <c r="K48" i="58" s="1"/>
  <c r="J49" i="58"/>
  <c r="K49" i="58" s="1"/>
  <c r="J7" i="58"/>
  <c r="K7" i="58" s="1"/>
  <c r="J50" i="58"/>
  <c r="K50" i="58" s="1"/>
  <c r="J51" i="58"/>
  <c r="K51" i="58" s="1"/>
  <c r="J52" i="58"/>
  <c r="K52" i="58" s="1"/>
  <c r="J53" i="58"/>
  <c r="K53" i="58" s="1"/>
  <c r="J54" i="58"/>
  <c r="K54" i="58" s="1"/>
  <c r="J55" i="58"/>
  <c r="K55" i="58" s="1"/>
  <c r="J56" i="58"/>
  <c r="K56" i="58" s="1"/>
  <c r="J57" i="58"/>
  <c r="K57" i="58" s="1"/>
  <c r="J2" i="58"/>
  <c r="K2" i="58" s="1"/>
  <c r="J58" i="58"/>
  <c r="K58" i="58" s="1"/>
  <c r="J59" i="58"/>
  <c r="K59" i="58" s="1"/>
  <c r="J60" i="58"/>
  <c r="K60" i="58" s="1"/>
  <c r="J61" i="58"/>
  <c r="K61" i="58" s="1"/>
  <c r="J8" i="58"/>
  <c r="K8" i="58" s="1"/>
  <c r="J62" i="58"/>
  <c r="K62" i="58" s="1"/>
  <c r="J63" i="58"/>
  <c r="K63" i="58" s="1"/>
  <c r="J64" i="58"/>
  <c r="K64" i="58" s="1"/>
  <c r="J65" i="58"/>
  <c r="K65" i="58" s="1"/>
  <c r="J66" i="58"/>
  <c r="K66" i="58" s="1"/>
  <c r="J67" i="58"/>
  <c r="K67" i="58" s="1"/>
  <c r="J9" i="58"/>
  <c r="K9" i="58" s="1"/>
  <c r="J68" i="58"/>
  <c r="K68" i="58" s="1"/>
  <c r="J69" i="58"/>
  <c r="K69" i="58" s="1"/>
  <c r="J70" i="58"/>
  <c r="K70" i="58" s="1"/>
  <c r="J71" i="58"/>
  <c r="K71" i="58" s="1"/>
  <c r="J72" i="58"/>
  <c r="K72" i="58" s="1"/>
  <c r="J73" i="58"/>
  <c r="K73" i="58" s="1"/>
  <c r="J74" i="58"/>
  <c r="K74" i="58" s="1"/>
  <c r="J75" i="58"/>
  <c r="K75" i="58" s="1"/>
  <c r="J10" i="58"/>
  <c r="K10" i="58" s="1"/>
  <c r="J76" i="58"/>
  <c r="K76" i="58" s="1"/>
  <c r="J77" i="58"/>
  <c r="K77" i="58" s="1"/>
  <c r="J78" i="58"/>
  <c r="K78" i="58" s="1"/>
  <c r="J79" i="58"/>
  <c r="K79" i="58" s="1"/>
  <c r="J80" i="58"/>
  <c r="K80" i="58" s="1"/>
  <c r="J81" i="58"/>
  <c r="K81" i="58" s="1"/>
  <c r="J82" i="58"/>
  <c r="K82" i="58" s="1"/>
  <c r="J83" i="58"/>
  <c r="K83" i="58" s="1"/>
  <c r="J84" i="58"/>
  <c r="K84" i="58" s="1"/>
  <c r="J85" i="58"/>
  <c r="K85" i="58" s="1"/>
  <c r="J86" i="58"/>
  <c r="K86" i="58" s="1"/>
  <c r="J87" i="58"/>
  <c r="K87" i="58" s="1"/>
  <c r="J88" i="58"/>
  <c r="K88" i="58" s="1"/>
  <c r="J89" i="58"/>
  <c r="K89" i="58" s="1"/>
  <c r="J90" i="58"/>
  <c r="K90" i="58" s="1"/>
  <c r="J91" i="58"/>
  <c r="K91" i="58" s="1"/>
  <c r="J92" i="58"/>
  <c r="K92" i="58" s="1"/>
  <c r="J93" i="58"/>
  <c r="K93" i="58" s="1"/>
  <c r="J94" i="58"/>
  <c r="K94" i="58" s="1"/>
  <c r="J95" i="58"/>
  <c r="K95" i="58" s="1"/>
  <c r="J96" i="58"/>
  <c r="K96" i="58" s="1"/>
  <c r="J97" i="58"/>
  <c r="K97" i="58" s="1"/>
  <c r="J98" i="58"/>
  <c r="K98" i="58" s="1"/>
  <c r="J99" i="58"/>
  <c r="K99" i="58" s="1"/>
  <c r="G3" i="58"/>
  <c r="H3" i="58" s="1"/>
  <c r="G4" i="58"/>
  <c r="H4" i="58" s="1"/>
  <c r="G12" i="58"/>
  <c r="H12" i="58" s="1"/>
  <c r="G13" i="58"/>
  <c r="H13" i="58" s="1"/>
  <c r="G14" i="58"/>
  <c r="H14" i="58" s="1"/>
  <c r="G15" i="58"/>
  <c r="H15" i="58" s="1"/>
  <c r="G16" i="58"/>
  <c r="H16" i="58" s="1"/>
  <c r="G17" i="58"/>
  <c r="H17" i="58" s="1"/>
  <c r="G18" i="58"/>
  <c r="H18" i="58" s="1"/>
  <c r="G19" i="58"/>
  <c r="H19" i="58" s="1"/>
  <c r="G20" i="58"/>
  <c r="H20" i="58" s="1"/>
  <c r="G21" i="58"/>
  <c r="H21" i="58" s="1"/>
  <c r="G22" i="58"/>
  <c r="H22" i="58" s="1"/>
  <c r="G23" i="58"/>
  <c r="H23" i="58" s="1"/>
  <c r="G24" i="58"/>
  <c r="H24" i="58" s="1"/>
  <c r="G25" i="58"/>
  <c r="H25" i="58" s="1"/>
  <c r="G26" i="58"/>
  <c r="H26" i="58" s="1"/>
  <c r="G5" i="58"/>
  <c r="H5" i="58" s="1"/>
  <c r="G27" i="58"/>
  <c r="H27" i="58" s="1"/>
  <c r="G28" i="58"/>
  <c r="H28" i="58" s="1"/>
  <c r="G29" i="58"/>
  <c r="H29" i="58" s="1"/>
  <c r="G30" i="58"/>
  <c r="H30" i="58" s="1"/>
  <c r="G31" i="58"/>
  <c r="H31" i="58" s="1"/>
  <c r="G32" i="58"/>
  <c r="H32" i="58" s="1"/>
  <c r="G33" i="58"/>
  <c r="H33" i="58" s="1"/>
  <c r="G34" i="58"/>
  <c r="H34" i="58" s="1"/>
  <c r="G35" i="58"/>
  <c r="H35" i="58" s="1"/>
  <c r="G6" i="58"/>
  <c r="H6" i="58" s="1"/>
  <c r="G36" i="58"/>
  <c r="H36" i="58" s="1"/>
  <c r="G37" i="58"/>
  <c r="H37" i="58" s="1"/>
  <c r="G38" i="58"/>
  <c r="H38" i="58" s="1"/>
  <c r="G39" i="58"/>
  <c r="H39" i="58" s="1"/>
  <c r="G40" i="58"/>
  <c r="H40" i="58" s="1"/>
  <c r="G41" i="58"/>
  <c r="H41" i="58" s="1"/>
  <c r="G42" i="58"/>
  <c r="H42" i="58" s="1"/>
  <c r="G43" i="58"/>
  <c r="H43" i="58" s="1"/>
  <c r="G44" i="58"/>
  <c r="H44" i="58" s="1"/>
  <c r="G45" i="58"/>
  <c r="H45" i="58" s="1"/>
  <c r="G46" i="58"/>
  <c r="H46" i="58" s="1"/>
  <c r="G47" i="58"/>
  <c r="H47" i="58" s="1"/>
  <c r="G48" i="58"/>
  <c r="H48" i="58" s="1"/>
  <c r="G49" i="58"/>
  <c r="H49" i="58" s="1"/>
  <c r="G7" i="58"/>
  <c r="H7" i="58" s="1"/>
  <c r="G50" i="58"/>
  <c r="H50" i="58" s="1"/>
  <c r="G51" i="58"/>
  <c r="H51" i="58" s="1"/>
  <c r="G52" i="58"/>
  <c r="H52" i="58" s="1"/>
  <c r="G53" i="58"/>
  <c r="H53" i="58" s="1"/>
  <c r="G54" i="58"/>
  <c r="H54" i="58" s="1"/>
  <c r="G55" i="58"/>
  <c r="H55" i="58" s="1"/>
  <c r="G56" i="58"/>
  <c r="H56" i="58" s="1"/>
  <c r="G57" i="58"/>
  <c r="H57" i="58" s="1"/>
  <c r="G2" i="58"/>
  <c r="H2" i="58" s="1"/>
  <c r="G58" i="58"/>
  <c r="H58" i="58" s="1"/>
  <c r="G59" i="58"/>
  <c r="H59" i="58" s="1"/>
  <c r="G60" i="58"/>
  <c r="H60" i="58" s="1"/>
  <c r="G61" i="58"/>
  <c r="H61" i="58" s="1"/>
  <c r="G8" i="58"/>
  <c r="H8" i="58" s="1"/>
  <c r="G62" i="58"/>
  <c r="H62" i="58" s="1"/>
  <c r="G63" i="58"/>
  <c r="H63" i="58" s="1"/>
  <c r="G64" i="58"/>
  <c r="H64" i="58" s="1"/>
  <c r="G65" i="58"/>
  <c r="H65" i="58" s="1"/>
  <c r="G66" i="58"/>
  <c r="H66" i="58" s="1"/>
  <c r="G67" i="58"/>
  <c r="H67" i="58" s="1"/>
  <c r="G9" i="58"/>
  <c r="H9" i="58" s="1"/>
  <c r="G68" i="58"/>
  <c r="H68" i="58" s="1"/>
  <c r="G69" i="58"/>
  <c r="H69" i="58" s="1"/>
  <c r="G70" i="58"/>
  <c r="H70" i="58" s="1"/>
  <c r="G71" i="58"/>
  <c r="H71" i="58" s="1"/>
  <c r="G72" i="58"/>
  <c r="H72" i="58" s="1"/>
  <c r="G73" i="58"/>
  <c r="H73" i="58" s="1"/>
  <c r="G74" i="58"/>
  <c r="H74" i="58" s="1"/>
  <c r="G75" i="58"/>
  <c r="H75" i="58" s="1"/>
  <c r="G10" i="58"/>
  <c r="H10" i="58" s="1"/>
  <c r="G76" i="58"/>
  <c r="H76" i="58" s="1"/>
  <c r="G77" i="58"/>
  <c r="H77" i="58" s="1"/>
  <c r="G78" i="58"/>
  <c r="H78" i="58" s="1"/>
  <c r="G79" i="58"/>
  <c r="H79" i="58" s="1"/>
  <c r="G80" i="58"/>
  <c r="H80" i="58" s="1"/>
  <c r="G81" i="58"/>
  <c r="H81" i="58" s="1"/>
  <c r="G82" i="58"/>
  <c r="H82" i="58" s="1"/>
  <c r="G83" i="58"/>
  <c r="H83" i="58" s="1"/>
  <c r="G84" i="58"/>
  <c r="H84" i="58" s="1"/>
  <c r="G85" i="58"/>
  <c r="H85" i="58" s="1"/>
  <c r="G86" i="58"/>
  <c r="H86" i="58" s="1"/>
  <c r="G87" i="58"/>
  <c r="H87" i="58" s="1"/>
  <c r="G88" i="58"/>
  <c r="H88" i="58" s="1"/>
  <c r="G89" i="58"/>
  <c r="H89" i="58" s="1"/>
  <c r="G90" i="58"/>
  <c r="H90" i="58" s="1"/>
  <c r="G91" i="58"/>
  <c r="H91" i="58" s="1"/>
  <c r="G92" i="58"/>
  <c r="H92" i="58" s="1"/>
  <c r="G93" i="58"/>
  <c r="H93" i="58" s="1"/>
  <c r="G94" i="58"/>
  <c r="H94" i="58" s="1"/>
  <c r="G95" i="58"/>
  <c r="H95" i="58" s="1"/>
  <c r="G96" i="58"/>
  <c r="H96" i="58" s="1"/>
  <c r="G97" i="58"/>
  <c r="H97" i="58" s="1"/>
  <c r="G98" i="58"/>
  <c r="H98" i="58" s="1"/>
  <c r="G99" i="58"/>
  <c r="H99" i="58" s="1"/>
  <c r="G11" i="58"/>
  <c r="H11" i="58" s="1"/>
  <c r="BD3" i="58"/>
  <c r="BF3" i="58" s="1"/>
  <c r="BD4" i="58"/>
  <c r="BF4" i="58" s="1"/>
  <c r="BD12" i="58"/>
  <c r="BF12" i="58" s="1"/>
  <c r="BD13" i="58"/>
  <c r="BF13" i="58" s="1"/>
  <c r="BD14" i="58"/>
  <c r="BF14" i="58" s="1"/>
  <c r="BD15" i="58"/>
  <c r="BF15" i="58" s="1"/>
  <c r="BD16" i="58"/>
  <c r="BF16" i="58" s="1"/>
  <c r="BD17" i="58"/>
  <c r="BF17" i="58" s="1"/>
  <c r="BD18" i="58"/>
  <c r="BF18" i="58" s="1"/>
  <c r="BD19" i="58"/>
  <c r="BF19" i="58" s="1"/>
  <c r="BD20" i="58"/>
  <c r="BF20" i="58" s="1"/>
  <c r="BD21" i="58"/>
  <c r="BF21" i="58" s="1"/>
  <c r="BD22" i="58"/>
  <c r="BF22" i="58" s="1"/>
  <c r="BD23" i="58"/>
  <c r="BF23" i="58" s="1"/>
  <c r="BD24" i="58"/>
  <c r="BF24" i="58" s="1"/>
  <c r="BD25" i="58"/>
  <c r="BF25" i="58" s="1"/>
  <c r="BD26" i="58"/>
  <c r="BF26" i="58" s="1"/>
  <c r="BD5" i="58"/>
  <c r="BF5" i="58" s="1"/>
  <c r="BD27" i="58"/>
  <c r="BF27" i="58" s="1"/>
  <c r="BD28" i="58"/>
  <c r="BF28" i="58" s="1"/>
  <c r="BD29" i="58"/>
  <c r="BF29" i="58" s="1"/>
  <c r="BD30" i="58"/>
  <c r="BF30" i="58" s="1"/>
  <c r="BD31" i="58"/>
  <c r="BF31" i="58" s="1"/>
  <c r="BD32" i="58"/>
  <c r="BF32" i="58" s="1"/>
  <c r="BD33" i="58"/>
  <c r="BF33" i="58" s="1"/>
  <c r="BD34" i="58"/>
  <c r="BF34" i="58" s="1"/>
  <c r="BD35" i="58"/>
  <c r="BF35" i="58" s="1"/>
  <c r="BD6" i="58"/>
  <c r="BF6" i="58" s="1"/>
  <c r="BD36" i="58"/>
  <c r="BF36" i="58" s="1"/>
  <c r="BD37" i="58"/>
  <c r="BF37" i="58" s="1"/>
  <c r="BD38" i="58"/>
  <c r="BF38" i="58" s="1"/>
  <c r="BD39" i="58"/>
  <c r="BF39" i="58" s="1"/>
  <c r="BD40" i="58"/>
  <c r="BF40" i="58" s="1"/>
  <c r="BD41" i="58"/>
  <c r="BF41" i="58" s="1"/>
  <c r="BD42" i="58"/>
  <c r="BF42" i="58" s="1"/>
  <c r="BD43" i="58"/>
  <c r="BF43" i="58" s="1"/>
  <c r="BD44" i="58"/>
  <c r="BF44" i="58" s="1"/>
  <c r="BD45" i="58"/>
  <c r="BF45" i="58" s="1"/>
  <c r="BD46" i="58"/>
  <c r="BF46" i="58" s="1"/>
  <c r="BD47" i="58"/>
  <c r="BF47" i="58" s="1"/>
  <c r="BD48" i="58"/>
  <c r="BF48" i="58" s="1"/>
  <c r="BD49" i="58"/>
  <c r="BF49" i="58" s="1"/>
  <c r="BD7" i="58"/>
  <c r="BF7" i="58" s="1"/>
  <c r="BD50" i="58"/>
  <c r="BF50" i="58" s="1"/>
  <c r="BD51" i="58"/>
  <c r="BF51" i="58" s="1"/>
  <c r="BD52" i="58"/>
  <c r="BF52" i="58" s="1"/>
  <c r="BD53" i="58"/>
  <c r="BF53" i="58" s="1"/>
  <c r="BD54" i="58"/>
  <c r="BF54" i="58" s="1"/>
  <c r="BD55" i="58"/>
  <c r="BF55" i="58" s="1"/>
  <c r="BD56" i="58"/>
  <c r="BF56" i="58" s="1"/>
  <c r="BD57" i="58"/>
  <c r="BF57" i="58" s="1"/>
  <c r="BD2" i="58"/>
  <c r="BF2" i="58" s="1"/>
  <c r="BD58" i="58"/>
  <c r="BF58" i="58" s="1"/>
  <c r="BD59" i="58"/>
  <c r="BF59" i="58" s="1"/>
  <c r="BD60" i="58"/>
  <c r="BF60" i="58" s="1"/>
  <c r="BD61" i="58"/>
  <c r="BF61" i="58" s="1"/>
  <c r="BD8" i="58"/>
  <c r="BF8" i="58" s="1"/>
  <c r="BD62" i="58"/>
  <c r="BF62" i="58" s="1"/>
  <c r="BD63" i="58"/>
  <c r="BF63" i="58" s="1"/>
  <c r="BD64" i="58"/>
  <c r="BF64" i="58" s="1"/>
  <c r="BD65" i="58"/>
  <c r="BF65" i="58" s="1"/>
  <c r="BD66" i="58"/>
  <c r="BF66" i="58" s="1"/>
  <c r="BD67" i="58"/>
  <c r="BF67" i="58" s="1"/>
  <c r="BD9" i="58"/>
  <c r="BF9" i="58" s="1"/>
  <c r="BD68" i="58"/>
  <c r="BF68" i="58" s="1"/>
  <c r="BD69" i="58"/>
  <c r="BF69" i="58" s="1"/>
  <c r="BD70" i="58"/>
  <c r="BF70" i="58" s="1"/>
  <c r="BD71" i="58"/>
  <c r="BF71" i="58" s="1"/>
  <c r="BD72" i="58"/>
  <c r="BF72" i="58" s="1"/>
  <c r="BD73" i="58"/>
  <c r="BF73" i="58" s="1"/>
  <c r="BD74" i="58"/>
  <c r="BF74" i="58" s="1"/>
  <c r="BD75" i="58"/>
  <c r="BF75" i="58" s="1"/>
  <c r="BD10" i="58"/>
  <c r="BF10" i="58" s="1"/>
  <c r="BD76" i="58"/>
  <c r="BF76" i="58" s="1"/>
  <c r="BD77" i="58"/>
  <c r="BF77" i="58" s="1"/>
  <c r="BD78" i="58"/>
  <c r="BF78" i="58" s="1"/>
  <c r="BD79" i="58"/>
  <c r="BF79" i="58" s="1"/>
  <c r="BD80" i="58"/>
  <c r="BF80" i="58" s="1"/>
  <c r="BD81" i="58"/>
  <c r="BF81" i="58" s="1"/>
  <c r="BD82" i="58"/>
  <c r="BF82" i="58" s="1"/>
  <c r="BD83" i="58"/>
  <c r="BF83" i="58" s="1"/>
  <c r="BD84" i="58"/>
  <c r="BF84" i="58" s="1"/>
  <c r="BD85" i="58"/>
  <c r="BF85" i="58" s="1"/>
  <c r="BD86" i="58"/>
  <c r="BF86" i="58" s="1"/>
  <c r="BD87" i="58"/>
  <c r="BF87" i="58" s="1"/>
  <c r="BD88" i="58"/>
  <c r="BF88" i="58" s="1"/>
  <c r="BD89" i="58"/>
  <c r="BF89" i="58" s="1"/>
  <c r="BD90" i="58"/>
  <c r="BF90" i="58" s="1"/>
  <c r="BD91" i="58"/>
  <c r="BF91" i="58" s="1"/>
  <c r="BD92" i="58"/>
  <c r="BF92" i="58" s="1"/>
  <c r="BD93" i="58"/>
  <c r="BF93" i="58" s="1"/>
  <c r="BD94" i="58"/>
  <c r="BF94" i="58" s="1"/>
  <c r="BD95" i="58"/>
  <c r="BF95" i="58" s="1"/>
  <c r="BD96" i="58"/>
  <c r="BF96" i="58" s="1"/>
  <c r="BD97" i="58"/>
  <c r="BF97" i="58" s="1"/>
  <c r="BD98" i="58"/>
  <c r="BF98" i="58" s="1"/>
  <c r="BD99" i="58"/>
  <c r="BF99" i="58" s="1"/>
  <c r="BD11" i="58"/>
  <c r="BF11" i="58" s="1"/>
  <c r="E144" i="39"/>
  <c r="E114" i="39"/>
  <c r="E113" i="39"/>
  <c r="E112" i="39"/>
  <c r="E109" i="39"/>
  <c r="E108" i="39"/>
  <c r="E107" i="39"/>
  <c r="E106" i="39"/>
  <c r="E99" i="39"/>
  <c r="E97" i="39"/>
  <c r="E69" i="39"/>
  <c r="E58" i="39"/>
  <c r="E40" i="39"/>
  <c r="E37" i="39"/>
  <c r="E36" i="39"/>
  <c r="E29" i="39"/>
  <c r="E27" i="39"/>
  <c r="E26" i="39"/>
  <c r="E10" i="39"/>
  <c r="F145" i="39"/>
  <c r="E115" i="39"/>
  <c r="F100" i="39"/>
  <c r="F111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1" i="39"/>
  <c r="E341" i="39"/>
  <c r="F340" i="39"/>
  <c r="E340" i="39"/>
  <c r="F339" i="39"/>
  <c r="E339" i="39"/>
  <c r="F338" i="39"/>
  <c r="E338" i="39"/>
  <c r="F337" i="39"/>
  <c r="E337" i="39"/>
  <c r="F336" i="39"/>
  <c r="E336" i="39"/>
  <c r="F335" i="39"/>
  <c r="E335" i="39"/>
  <c r="F334" i="39"/>
  <c r="E334" i="39"/>
  <c r="F333" i="39"/>
  <c r="E333" i="39"/>
  <c r="F332" i="39"/>
  <c r="E332" i="39"/>
  <c r="F331" i="39"/>
  <c r="E331" i="39"/>
  <c r="F330" i="39"/>
  <c r="E330" i="39"/>
  <c r="F329" i="39"/>
  <c r="E329" i="39"/>
  <c r="F328" i="39"/>
  <c r="E328" i="39"/>
  <c r="F327" i="39"/>
  <c r="E327" i="39"/>
  <c r="F326" i="39"/>
  <c r="E326" i="39"/>
  <c r="F325" i="39"/>
  <c r="E325" i="39"/>
  <c r="F324" i="39"/>
  <c r="E324" i="39"/>
  <c r="F323" i="39"/>
  <c r="E323" i="39"/>
  <c r="F322" i="39"/>
  <c r="E322" i="39"/>
  <c r="F321" i="39"/>
  <c r="E321" i="39"/>
  <c r="F320" i="39"/>
  <c r="E320" i="39"/>
  <c r="F319" i="39"/>
  <c r="E319" i="39"/>
  <c r="F318" i="39"/>
  <c r="E318" i="39"/>
  <c r="F317" i="39"/>
  <c r="E317" i="39"/>
  <c r="F316" i="39"/>
  <c r="E316" i="39"/>
  <c r="F315" i="39"/>
  <c r="E315" i="39"/>
  <c r="F314" i="39"/>
  <c r="E314" i="39"/>
  <c r="F313" i="39"/>
  <c r="E313" i="39"/>
  <c r="F312" i="39"/>
  <c r="E312" i="39"/>
  <c r="F311" i="39"/>
  <c r="E311" i="39"/>
  <c r="F310" i="39"/>
  <c r="E310" i="39"/>
  <c r="F309" i="39"/>
  <c r="E309" i="39"/>
  <c r="F308" i="39"/>
  <c r="E308" i="39"/>
  <c r="F307" i="39"/>
  <c r="E307" i="39"/>
  <c r="F306" i="39"/>
  <c r="E306" i="39"/>
  <c r="F305" i="39"/>
  <c r="E305" i="39"/>
  <c r="F304" i="39"/>
  <c r="E304" i="39"/>
  <c r="F303" i="39"/>
  <c r="E303" i="39"/>
  <c r="F302" i="39"/>
  <c r="E302" i="39"/>
  <c r="F301" i="39"/>
  <c r="E301" i="39"/>
  <c r="F300" i="39"/>
  <c r="E300" i="39"/>
  <c r="F299" i="39"/>
  <c r="E299" i="39"/>
  <c r="F298" i="39"/>
  <c r="E298" i="39"/>
  <c r="F297" i="39"/>
  <c r="E297" i="39"/>
  <c r="F296" i="39"/>
  <c r="E296" i="39"/>
  <c r="F295" i="39"/>
  <c r="E295" i="39"/>
  <c r="F294" i="39"/>
  <c r="E294" i="39"/>
  <c r="F293" i="39"/>
  <c r="E293" i="39"/>
  <c r="F292" i="39"/>
  <c r="E292" i="39"/>
  <c r="F291" i="39"/>
  <c r="E291" i="39"/>
  <c r="F290" i="39"/>
  <c r="E290" i="39"/>
  <c r="F289" i="39"/>
  <c r="E289" i="39"/>
  <c r="F288" i="39"/>
  <c r="E288" i="39"/>
  <c r="F287" i="39"/>
  <c r="E287" i="39"/>
  <c r="F286" i="39"/>
  <c r="E286" i="39"/>
  <c r="F285" i="39"/>
  <c r="E285" i="39"/>
  <c r="F284" i="39"/>
  <c r="E284" i="39"/>
  <c r="F283" i="39"/>
  <c r="E283" i="39"/>
  <c r="F282" i="39"/>
  <c r="E282" i="39"/>
  <c r="F281" i="39"/>
  <c r="E281" i="39"/>
  <c r="F280" i="39"/>
  <c r="E280" i="39"/>
  <c r="F279" i="39"/>
  <c r="E279" i="39"/>
  <c r="F278" i="39"/>
  <c r="E278" i="39"/>
  <c r="F277" i="39"/>
  <c r="E277" i="39"/>
  <c r="F276" i="39"/>
  <c r="E276" i="39"/>
  <c r="F275" i="39"/>
  <c r="E275" i="39"/>
  <c r="F274" i="39"/>
  <c r="E274" i="39"/>
  <c r="F273" i="39"/>
  <c r="E273" i="39"/>
  <c r="F272" i="39"/>
  <c r="E272" i="39"/>
  <c r="F271" i="39"/>
  <c r="E271" i="39"/>
  <c r="F270" i="39"/>
  <c r="E270" i="39"/>
  <c r="F269" i="39"/>
  <c r="E269" i="39"/>
  <c r="A269" i="39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F268" i="39"/>
  <c r="E268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4" i="39"/>
  <c r="E264" i="39"/>
  <c r="F263" i="39"/>
  <c r="E263" i="39"/>
  <c r="F262" i="39"/>
  <c r="E262" i="39"/>
  <c r="F261" i="39"/>
  <c r="E261" i="39"/>
  <c r="F260" i="39"/>
  <c r="E260" i="39"/>
  <c r="F259" i="39"/>
  <c r="X259" i="39" s="1"/>
  <c r="F258" i="39"/>
  <c r="E258" i="39"/>
  <c r="F257" i="39"/>
  <c r="E257" i="39"/>
  <c r="F256" i="39"/>
  <c r="E256" i="39"/>
  <c r="F255" i="39"/>
  <c r="E255" i="39"/>
  <c r="F254" i="39"/>
  <c r="E254" i="39"/>
  <c r="F253" i="39"/>
  <c r="E253" i="39"/>
  <c r="F252" i="39"/>
  <c r="E252" i="39"/>
  <c r="F251" i="39"/>
  <c r="E251" i="39"/>
  <c r="F250" i="39"/>
  <c r="E250" i="39"/>
  <c r="F249" i="39"/>
  <c r="E249" i="39"/>
  <c r="F248" i="39"/>
  <c r="E248" i="39"/>
  <c r="F247" i="39"/>
  <c r="E247" i="39"/>
  <c r="F246" i="39"/>
  <c r="E246" i="39"/>
  <c r="F245" i="39"/>
  <c r="E245" i="39"/>
  <c r="F244" i="39"/>
  <c r="E244" i="39"/>
  <c r="F243" i="39"/>
  <c r="E243" i="39"/>
  <c r="F242" i="39"/>
  <c r="E242" i="39"/>
  <c r="F241" i="39"/>
  <c r="E241" i="39"/>
  <c r="F240" i="39"/>
  <c r="E240" i="39"/>
  <c r="F239" i="39"/>
  <c r="E239" i="39"/>
  <c r="F238" i="39"/>
  <c r="E238" i="39"/>
  <c r="F237" i="39"/>
  <c r="E237" i="39"/>
  <c r="F236" i="39"/>
  <c r="E236" i="39"/>
  <c r="F235" i="39"/>
  <c r="E235" i="39"/>
  <c r="F234" i="39"/>
  <c r="E234" i="39"/>
  <c r="F233" i="39"/>
  <c r="E233" i="39"/>
  <c r="F232" i="39"/>
  <c r="E232" i="39"/>
  <c r="F231" i="39"/>
  <c r="E231" i="39"/>
  <c r="F230" i="39"/>
  <c r="E230" i="39"/>
  <c r="F229" i="39"/>
  <c r="E229" i="39"/>
  <c r="F228" i="39"/>
  <c r="E228" i="39"/>
  <c r="F227" i="39"/>
  <c r="E227" i="39"/>
  <c r="F226" i="39"/>
  <c r="E226" i="39"/>
  <c r="F225" i="39"/>
  <c r="E225" i="39"/>
  <c r="F224" i="39"/>
  <c r="E224" i="39"/>
  <c r="F223" i="39"/>
  <c r="E223" i="39"/>
  <c r="F222" i="39"/>
  <c r="E222" i="39"/>
  <c r="F221" i="39"/>
  <c r="E221" i="39"/>
  <c r="F220" i="39"/>
  <c r="E220" i="39"/>
  <c r="F219" i="39"/>
  <c r="E219" i="39"/>
  <c r="F218" i="39"/>
  <c r="E218" i="39"/>
  <c r="F217" i="39"/>
  <c r="E217" i="39"/>
  <c r="F216" i="39"/>
  <c r="E216" i="39"/>
  <c r="F215" i="39"/>
  <c r="E215" i="39"/>
  <c r="F214" i="39"/>
  <c r="E214" i="39"/>
  <c r="F213" i="39"/>
  <c r="E213" i="39"/>
  <c r="F212" i="39"/>
  <c r="E212" i="39"/>
  <c r="F211" i="39"/>
  <c r="E211" i="39"/>
  <c r="F210" i="39"/>
  <c r="E210" i="39"/>
  <c r="F209" i="39"/>
  <c r="E209" i="39"/>
  <c r="F208" i="39"/>
  <c r="E208" i="39"/>
  <c r="F207" i="39"/>
  <c r="E207" i="39"/>
  <c r="F206" i="39"/>
  <c r="E206" i="39"/>
  <c r="F205" i="39"/>
  <c r="E205" i="39"/>
  <c r="F204" i="39"/>
  <c r="E204" i="39"/>
  <c r="F203" i="39"/>
  <c r="E203" i="39"/>
  <c r="F202" i="39"/>
  <c r="E202" i="39"/>
  <c r="F201" i="39"/>
  <c r="E201" i="39"/>
  <c r="F200" i="39"/>
  <c r="E200" i="39"/>
  <c r="F199" i="39"/>
  <c r="E199" i="39"/>
  <c r="F198" i="39"/>
  <c r="E198" i="39"/>
  <c r="F197" i="39"/>
  <c r="E197" i="39"/>
  <c r="F196" i="39"/>
  <c r="E196" i="39"/>
  <c r="F195" i="39"/>
  <c r="E195" i="39"/>
  <c r="F194" i="39"/>
  <c r="E194" i="39"/>
  <c r="F193" i="39"/>
  <c r="E193" i="39"/>
  <c r="F192" i="39"/>
  <c r="E192" i="39"/>
  <c r="F191" i="39"/>
  <c r="E191" i="39"/>
  <c r="F190" i="39"/>
  <c r="E190" i="39"/>
  <c r="F189" i="39"/>
  <c r="E189" i="39"/>
  <c r="F188" i="39"/>
  <c r="E188" i="39"/>
  <c r="F187" i="39"/>
  <c r="E187" i="39"/>
  <c r="F186" i="39"/>
  <c r="E186" i="39"/>
  <c r="F185" i="39"/>
  <c r="E185" i="39"/>
  <c r="F184" i="39"/>
  <c r="E184" i="39"/>
  <c r="F183" i="39"/>
  <c r="E183" i="39"/>
  <c r="F182" i="39"/>
  <c r="E182" i="39"/>
  <c r="F181" i="39"/>
  <c r="E181" i="39"/>
  <c r="F180" i="39"/>
  <c r="E180" i="39"/>
  <c r="F179" i="39"/>
  <c r="E179" i="39"/>
  <c r="F178" i="39"/>
  <c r="E178" i="39"/>
  <c r="F177" i="39"/>
  <c r="E177" i="39"/>
  <c r="F176" i="39"/>
  <c r="E176" i="39"/>
  <c r="F175" i="39"/>
  <c r="E175" i="39"/>
  <c r="F174" i="39"/>
  <c r="E174" i="39"/>
  <c r="F173" i="39"/>
  <c r="E173" i="39"/>
  <c r="F172" i="39"/>
  <c r="E172" i="39"/>
  <c r="F171" i="39"/>
  <c r="E171" i="39"/>
  <c r="F170" i="39"/>
  <c r="E170" i="39"/>
  <c r="F169" i="39"/>
  <c r="E169" i="39"/>
  <c r="F168" i="39"/>
  <c r="E168" i="39"/>
  <c r="F167" i="39"/>
  <c r="E167" i="39"/>
  <c r="F166" i="39"/>
  <c r="E166" i="39"/>
  <c r="F165" i="39"/>
  <c r="E165" i="39"/>
  <c r="F164" i="39"/>
  <c r="E164" i="39"/>
  <c r="F163" i="39"/>
  <c r="E163" i="39"/>
  <c r="F162" i="39"/>
  <c r="E162" i="39"/>
  <c r="F161" i="39"/>
  <c r="E161" i="39"/>
  <c r="F160" i="39"/>
  <c r="E160" i="39"/>
  <c r="F159" i="39"/>
  <c r="E159" i="39"/>
  <c r="F158" i="39"/>
  <c r="E158" i="39"/>
  <c r="F157" i="39"/>
  <c r="E157" i="39"/>
  <c r="F156" i="39"/>
  <c r="E156" i="39"/>
  <c r="F155" i="39"/>
  <c r="E155" i="39"/>
  <c r="A155" i="39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F154" i="39"/>
  <c r="E154" i="39"/>
  <c r="W151" i="39"/>
  <c r="V151" i="39"/>
  <c r="U151" i="39"/>
  <c r="T151" i="39"/>
  <c r="S151" i="39"/>
  <c r="R151" i="39"/>
  <c r="Q151" i="39"/>
  <c r="O151" i="39"/>
  <c r="M151" i="39"/>
  <c r="L151" i="39"/>
  <c r="K151" i="39"/>
  <c r="J151" i="39"/>
  <c r="I151" i="39"/>
  <c r="H151" i="39"/>
  <c r="G151" i="39"/>
  <c r="F150" i="39"/>
  <c r="E150" i="39"/>
  <c r="F149" i="39"/>
  <c r="E149" i="39"/>
  <c r="F148" i="39"/>
  <c r="E148" i="39"/>
  <c r="F147" i="39"/>
  <c r="E147" i="39"/>
  <c r="F146" i="39"/>
  <c r="E146" i="39"/>
  <c r="F144" i="39"/>
  <c r="F143" i="39"/>
  <c r="E143" i="39"/>
  <c r="F142" i="39"/>
  <c r="E142" i="39"/>
  <c r="F141" i="39"/>
  <c r="E141" i="39"/>
  <c r="F140" i="39"/>
  <c r="E140" i="39"/>
  <c r="F139" i="39"/>
  <c r="E139" i="39"/>
  <c r="F138" i="39"/>
  <c r="E138" i="39"/>
  <c r="F137" i="39"/>
  <c r="E137" i="39"/>
  <c r="F136" i="39"/>
  <c r="E136" i="39"/>
  <c r="F135" i="39"/>
  <c r="E135" i="39"/>
  <c r="F134" i="39"/>
  <c r="E134" i="39"/>
  <c r="F133" i="39"/>
  <c r="E133" i="39"/>
  <c r="F132" i="39"/>
  <c r="E132" i="39"/>
  <c r="F131" i="39"/>
  <c r="E131" i="39"/>
  <c r="F130" i="39"/>
  <c r="E130" i="39"/>
  <c r="F129" i="39"/>
  <c r="E129" i="39"/>
  <c r="F128" i="39"/>
  <c r="E128" i="39"/>
  <c r="F127" i="39"/>
  <c r="E127" i="39"/>
  <c r="F126" i="39"/>
  <c r="E126" i="39"/>
  <c r="F125" i="39"/>
  <c r="E125" i="39"/>
  <c r="F124" i="39"/>
  <c r="E124" i="39"/>
  <c r="F123" i="39"/>
  <c r="E123" i="39"/>
  <c r="F122" i="39"/>
  <c r="E122" i="39"/>
  <c r="F121" i="39"/>
  <c r="E121" i="39"/>
  <c r="F120" i="39"/>
  <c r="E120" i="39"/>
  <c r="F119" i="39"/>
  <c r="E119" i="39"/>
  <c r="F118" i="39"/>
  <c r="E118" i="39"/>
  <c r="F117" i="39"/>
  <c r="E117" i="39"/>
  <c r="F116" i="39"/>
  <c r="E116" i="39"/>
  <c r="F115" i="39"/>
  <c r="F114" i="39"/>
  <c r="F113" i="39"/>
  <c r="F112" i="39"/>
  <c r="E111" i="39"/>
  <c r="F110" i="39"/>
  <c r="E110" i="39"/>
  <c r="F109" i="39"/>
  <c r="F108" i="39"/>
  <c r="F107" i="39"/>
  <c r="F106" i="39"/>
  <c r="F105" i="39"/>
  <c r="E105" i="39"/>
  <c r="F104" i="39"/>
  <c r="E104" i="39"/>
  <c r="F103" i="39"/>
  <c r="E103" i="39"/>
  <c r="F102" i="39"/>
  <c r="E102" i="39"/>
  <c r="F101" i="39"/>
  <c r="E101" i="39"/>
  <c r="F99" i="39"/>
  <c r="F98" i="39"/>
  <c r="E98" i="39"/>
  <c r="F97" i="39"/>
  <c r="F96" i="39"/>
  <c r="E96" i="39"/>
  <c r="F95" i="39"/>
  <c r="E95" i="39"/>
  <c r="F94" i="39"/>
  <c r="E94" i="39"/>
  <c r="F93" i="39"/>
  <c r="E93" i="39"/>
  <c r="F92" i="39"/>
  <c r="E92" i="39"/>
  <c r="F91" i="39"/>
  <c r="E91" i="39"/>
  <c r="F90" i="39"/>
  <c r="E90" i="39"/>
  <c r="F89" i="39"/>
  <c r="E89" i="39"/>
  <c r="F88" i="39"/>
  <c r="E88" i="39"/>
  <c r="F87" i="39"/>
  <c r="E87" i="39"/>
  <c r="F86" i="39"/>
  <c r="E86" i="39"/>
  <c r="F85" i="39"/>
  <c r="E85" i="39"/>
  <c r="F84" i="39"/>
  <c r="E84" i="39"/>
  <c r="F83" i="39"/>
  <c r="E83" i="39"/>
  <c r="F82" i="39"/>
  <c r="E82" i="39"/>
  <c r="F81" i="39"/>
  <c r="E81" i="39"/>
  <c r="F80" i="39"/>
  <c r="E80" i="39"/>
  <c r="F79" i="39"/>
  <c r="E79" i="39"/>
  <c r="F78" i="39"/>
  <c r="E78" i="39"/>
  <c r="F77" i="39"/>
  <c r="E77" i="39"/>
  <c r="F76" i="39"/>
  <c r="E76" i="39"/>
  <c r="F75" i="39"/>
  <c r="E75" i="39"/>
  <c r="F74" i="39"/>
  <c r="E74" i="39"/>
  <c r="F73" i="39"/>
  <c r="E73" i="39"/>
  <c r="F72" i="39"/>
  <c r="E72" i="39"/>
  <c r="F71" i="39"/>
  <c r="E71" i="39"/>
  <c r="F70" i="39"/>
  <c r="E70" i="39"/>
  <c r="F69" i="39"/>
  <c r="F68" i="39"/>
  <c r="E68" i="39"/>
  <c r="F67" i="39"/>
  <c r="E67" i="39"/>
  <c r="F66" i="39"/>
  <c r="E66" i="39"/>
  <c r="F65" i="39"/>
  <c r="E65" i="39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F57" i="39"/>
  <c r="E57" i="39"/>
  <c r="F56" i="39"/>
  <c r="E56" i="39"/>
  <c r="F55" i="39"/>
  <c r="E55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F42" i="39"/>
  <c r="E42" i="39"/>
  <c r="F41" i="39"/>
  <c r="E41" i="39"/>
  <c r="F40" i="39"/>
  <c r="F39" i="39"/>
  <c r="E39" i="39"/>
  <c r="F38" i="39"/>
  <c r="E38" i="39"/>
  <c r="F37" i="39"/>
  <c r="F36" i="39"/>
  <c r="F35" i="39"/>
  <c r="E35" i="39"/>
  <c r="F34" i="39"/>
  <c r="E34" i="39"/>
  <c r="F33" i="39"/>
  <c r="E33" i="39"/>
  <c r="F32" i="39"/>
  <c r="E32" i="39"/>
  <c r="F31" i="39"/>
  <c r="E31" i="39"/>
  <c r="F30" i="39"/>
  <c r="E30" i="39"/>
  <c r="F29" i="39"/>
  <c r="F28" i="39"/>
  <c r="E28" i="39"/>
  <c r="F27" i="39"/>
  <c r="F26" i="39"/>
  <c r="F25" i="39"/>
  <c r="E25" i="39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F13" i="39"/>
  <c r="E13" i="39"/>
  <c r="F12" i="39"/>
  <c r="E12" i="39"/>
  <c r="F11" i="39"/>
  <c r="E11" i="39"/>
  <c r="F10" i="39"/>
  <c r="F9" i="39"/>
  <c r="E9" i="39"/>
  <c r="F8" i="39"/>
  <c r="E8" i="39"/>
  <c r="F7" i="39"/>
  <c r="E7" i="39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F6" i="39"/>
  <c r="E6" i="39"/>
  <c r="X151" i="39"/>
  <c r="E145" i="39"/>
  <c r="P151" i="39"/>
  <c r="E100" i="39"/>
  <c r="N151" i="39"/>
  <c r="K2182" i="32"/>
  <c r="K2183" i="32" s="1"/>
  <c r="L2182" i="32"/>
  <c r="L2183" i="32" s="1"/>
  <c r="M2182" i="32"/>
  <c r="M2183" i="32" s="1"/>
  <c r="O2182" i="32"/>
  <c r="O2183" i="32" s="1"/>
  <c r="P2182" i="32"/>
  <c r="P2183" i="32" s="1"/>
  <c r="Q2182" i="32"/>
  <c r="Q2183" i="32" s="1"/>
  <c r="J2182" i="32"/>
  <c r="J2183" i="32" s="1"/>
  <c r="K2159" i="32"/>
  <c r="K2160" i="32" s="1"/>
  <c r="L2159" i="32"/>
  <c r="L2160" i="32" s="1"/>
  <c r="M2159" i="32"/>
  <c r="M2160" i="32" s="1"/>
  <c r="O2159" i="32"/>
  <c r="O2160" i="32" s="1"/>
  <c r="P2159" i="32"/>
  <c r="P2160" i="32" s="1"/>
  <c r="Q2159" i="32"/>
  <c r="Q2160" i="32" s="1"/>
  <c r="J2159" i="32"/>
  <c r="J2160" i="32" s="1"/>
  <c r="K2154" i="32"/>
  <c r="K2155" i="32" s="1"/>
  <c r="L2154" i="32"/>
  <c r="L2155" i="32" s="1"/>
  <c r="M2154" i="32"/>
  <c r="M2155" i="32" s="1"/>
  <c r="O2154" i="32"/>
  <c r="O2155" i="32" s="1"/>
  <c r="P2154" i="32"/>
  <c r="P2155" i="32" s="1"/>
  <c r="Q2154" i="32"/>
  <c r="Q2155" i="32" s="1"/>
  <c r="J2154" i="32"/>
  <c r="J2155" i="32" s="1"/>
  <c r="K2148" i="32"/>
  <c r="K2149" i="32" s="1"/>
  <c r="L2148" i="32"/>
  <c r="L2149" i="32" s="1"/>
  <c r="M2148" i="32"/>
  <c r="M2149" i="32" s="1"/>
  <c r="O2148" i="32"/>
  <c r="O2149" i="32" s="1"/>
  <c r="P2148" i="32"/>
  <c r="P2149" i="32" s="1"/>
  <c r="Q2148" i="32"/>
  <c r="Q2149" i="32" s="1"/>
  <c r="J2148" i="32"/>
  <c r="J2149" i="32" s="1"/>
  <c r="K2143" i="32"/>
  <c r="K2144" i="32" s="1"/>
  <c r="L2143" i="32"/>
  <c r="L2144" i="32" s="1"/>
  <c r="M2143" i="32"/>
  <c r="M2144" i="32" s="1"/>
  <c r="O2143" i="32"/>
  <c r="O2144" i="32" s="1"/>
  <c r="P2143" i="32"/>
  <c r="P2144" i="32" s="1"/>
  <c r="Q2143" i="32"/>
  <c r="Q2144" i="32" s="1"/>
  <c r="J2143" i="32"/>
  <c r="J2144" i="32" s="1"/>
  <c r="K2134" i="32"/>
  <c r="K2135" i="32" s="1"/>
  <c r="L2134" i="32"/>
  <c r="L2135" i="32" s="1"/>
  <c r="M2134" i="32"/>
  <c r="M2135" i="32" s="1"/>
  <c r="O2134" i="32"/>
  <c r="O2135" i="32" s="1"/>
  <c r="P2134" i="32"/>
  <c r="P2135" i="32" s="1"/>
  <c r="Q2134" i="32"/>
  <c r="Q2135" i="32" s="1"/>
  <c r="J2134" i="32"/>
  <c r="J2135" i="32" s="1"/>
  <c r="K2126" i="32"/>
  <c r="K2127" i="32" s="1"/>
  <c r="L2126" i="32"/>
  <c r="L2127" i="32" s="1"/>
  <c r="M2126" i="32"/>
  <c r="M2127" i="32" s="1"/>
  <c r="O2126" i="32"/>
  <c r="O2127" i="32" s="1"/>
  <c r="P2126" i="32"/>
  <c r="P2127" i="32" s="1"/>
  <c r="Q2126" i="32"/>
  <c r="Q2127" i="32" s="1"/>
  <c r="J2126" i="32"/>
  <c r="J2127" i="32" s="1"/>
  <c r="K2120" i="32"/>
  <c r="L2120" i="32"/>
  <c r="M2120" i="32"/>
  <c r="O2120" i="32"/>
  <c r="P2120" i="32"/>
  <c r="Q2120" i="32"/>
  <c r="J2120" i="32"/>
  <c r="K2112" i="32"/>
  <c r="L2112" i="32"/>
  <c r="M2112" i="32"/>
  <c r="O2112" i="32"/>
  <c r="P2112" i="32"/>
  <c r="Q2112" i="32"/>
  <c r="J2112" i="32"/>
  <c r="K2105" i="32"/>
  <c r="K2106" i="32" s="1"/>
  <c r="L2105" i="32"/>
  <c r="L2106" i="32" s="1"/>
  <c r="M2105" i="32"/>
  <c r="M2106" i="32" s="1"/>
  <c r="O2105" i="32"/>
  <c r="O2106" i="32" s="1"/>
  <c r="P2105" i="32"/>
  <c r="P2106" i="32" s="1"/>
  <c r="Q2105" i="32"/>
  <c r="Q2106" i="32" s="1"/>
  <c r="J2105" i="32"/>
  <c r="J2106" i="32" s="1"/>
  <c r="K2098" i="32"/>
  <c r="K2099" i="32" s="1"/>
  <c r="L2098" i="32"/>
  <c r="L2099" i="32" s="1"/>
  <c r="M2098" i="32"/>
  <c r="M2099" i="32" s="1"/>
  <c r="O2098" i="32"/>
  <c r="O2099" i="32" s="1"/>
  <c r="P2098" i="32"/>
  <c r="P2099" i="32" s="1"/>
  <c r="Q2098" i="32"/>
  <c r="Q2099" i="32" s="1"/>
  <c r="J2098" i="32"/>
  <c r="J2099" i="32" s="1"/>
  <c r="K2085" i="32"/>
  <c r="L2085" i="32"/>
  <c r="M2085" i="32"/>
  <c r="O2085" i="32"/>
  <c r="P2085" i="32"/>
  <c r="Q2085" i="32"/>
  <c r="J2085" i="32"/>
  <c r="K2070" i="32"/>
  <c r="L2070" i="32"/>
  <c r="M2070" i="32"/>
  <c r="O2070" i="32"/>
  <c r="P2070" i="32"/>
  <c r="Q2070" i="32"/>
  <c r="J2070" i="32"/>
  <c r="K2065" i="32"/>
  <c r="K2066" i="32" s="1"/>
  <c r="L2065" i="32"/>
  <c r="L2066" i="32" s="1"/>
  <c r="M2065" i="32"/>
  <c r="M2066" i="32" s="1"/>
  <c r="O2065" i="32"/>
  <c r="O2066" i="32" s="1"/>
  <c r="P2065" i="32"/>
  <c r="P2066" i="32" s="1"/>
  <c r="Q2065" i="32"/>
  <c r="Q2066" i="32" s="1"/>
  <c r="J2065" i="32"/>
  <c r="J2066" i="32" s="1"/>
  <c r="K2060" i="32"/>
  <c r="K2061" i="32" s="1"/>
  <c r="L2060" i="32"/>
  <c r="L2061" i="32" s="1"/>
  <c r="M2060" i="32"/>
  <c r="M2061" i="32" s="1"/>
  <c r="O2060" i="32"/>
  <c r="O2061" i="32" s="1"/>
  <c r="P2060" i="32"/>
  <c r="P2061" i="32" s="1"/>
  <c r="Q2060" i="32"/>
  <c r="Q2061" i="32" s="1"/>
  <c r="J2060" i="32"/>
  <c r="J2061" i="32" s="1"/>
  <c r="K2055" i="32"/>
  <c r="K2056" i="32" s="1"/>
  <c r="L2055" i="32"/>
  <c r="L2056" i="32" s="1"/>
  <c r="M2055" i="32"/>
  <c r="M2056" i="32" s="1"/>
  <c r="O2055" i="32"/>
  <c r="O2056" i="32" s="1"/>
  <c r="P2055" i="32"/>
  <c r="P2056" i="32" s="1"/>
  <c r="Q2055" i="32"/>
  <c r="Q2056" i="32" s="1"/>
  <c r="J2055" i="32"/>
  <c r="J2056" i="32" s="1"/>
  <c r="K2052" i="32"/>
  <c r="L2052" i="32"/>
  <c r="M2052" i="32"/>
  <c r="O2052" i="32"/>
  <c r="P2052" i="32"/>
  <c r="Q2052" i="32"/>
  <c r="J2052" i="32"/>
  <c r="K2035" i="32"/>
  <c r="K2036" i="32" s="1"/>
  <c r="L2035" i="32"/>
  <c r="L2036" i="32" s="1"/>
  <c r="M2035" i="32"/>
  <c r="M2036" i="32" s="1"/>
  <c r="O2035" i="32"/>
  <c r="O2036" i="32" s="1"/>
  <c r="P2035" i="32"/>
  <c r="P2036" i="32" s="1"/>
  <c r="Q2035" i="32"/>
  <c r="Q2036" i="32" s="1"/>
  <c r="J2035" i="32"/>
  <c r="J2036" i="32" s="1"/>
  <c r="K2032" i="32"/>
  <c r="L2032" i="32"/>
  <c r="M2032" i="32"/>
  <c r="O2032" i="32"/>
  <c r="P2032" i="32"/>
  <c r="Q2032" i="32"/>
  <c r="J2032" i="32"/>
  <c r="K2027" i="32"/>
  <c r="K2028" i="32" s="1"/>
  <c r="L2027" i="32"/>
  <c r="L2028" i="32" s="1"/>
  <c r="M2027" i="32"/>
  <c r="M2028" i="32" s="1"/>
  <c r="O2027" i="32"/>
  <c r="O2028" i="32" s="1"/>
  <c r="P2027" i="32"/>
  <c r="P2028" i="32" s="1"/>
  <c r="Q2027" i="32"/>
  <c r="Q2028" i="32" s="1"/>
  <c r="J2027" i="32"/>
  <c r="J2028" i="32" s="1"/>
  <c r="K2022" i="32"/>
  <c r="L2022" i="32"/>
  <c r="M2022" i="32"/>
  <c r="O2022" i="32"/>
  <c r="P2022" i="32"/>
  <c r="Q2022" i="32"/>
  <c r="J2022" i="32"/>
  <c r="K2014" i="32"/>
  <c r="L2014" i="32"/>
  <c r="M2014" i="32"/>
  <c r="O2014" i="32"/>
  <c r="P2014" i="32"/>
  <c r="Q2014" i="32"/>
  <c r="J2014" i="32"/>
  <c r="K2011" i="32"/>
  <c r="L2011" i="32"/>
  <c r="M2011" i="32"/>
  <c r="O2011" i="32"/>
  <c r="P2011" i="32"/>
  <c r="Q2011" i="32"/>
  <c r="J2011" i="32"/>
  <c r="K2007" i="32"/>
  <c r="L2007" i="32"/>
  <c r="M2007" i="32"/>
  <c r="O2007" i="32"/>
  <c r="P2007" i="32"/>
  <c r="Q2007" i="32"/>
  <c r="J2007" i="32"/>
  <c r="K2004" i="32"/>
  <c r="L2004" i="32"/>
  <c r="M2004" i="32"/>
  <c r="O2004" i="32"/>
  <c r="P2004" i="32"/>
  <c r="Q2004" i="32"/>
  <c r="J2004" i="32"/>
  <c r="K1996" i="32"/>
  <c r="L1996" i="32"/>
  <c r="M1996" i="32"/>
  <c r="O1996" i="32"/>
  <c r="P1996" i="32"/>
  <c r="Q1996" i="32"/>
  <c r="J1996" i="32"/>
  <c r="K1987" i="32"/>
  <c r="K1988" i="32" s="1"/>
  <c r="L1987" i="32"/>
  <c r="L1988" i="32" s="1"/>
  <c r="M1987" i="32"/>
  <c r="M1988" i="32" s="1"/>
  <c r="O1987" i="32"/>
  <c r="O1988" i="32" s="1"/>
  <c r="P1987" i="32"/>
  <c r="P1988" i="32" s="1"/>
  <c r="Q1987" i="32"/>
  <c r="Q1988" i="32" s="1"/>
  <c r="J1987" i="32"/>
  <c r="J1988" i="32" s="1"/>
  <c r="K1975" i="32"/>
  <c r="L1975" i="32"/>
  <c r="M1975" i="32"/>
  <c r="O1975" i="32"/>
  <c r="P1975" i="32"/>
  <c r="Q1975" i="32"/>
  <c r="J1975" i="32"/>
  <c r="K1971" i="32"/>
  <c r="L1971" i="32"/>
  <c r="M1971" i="32"/>
  <c r="O1971" i="32"/>
  <c r="P1971" i="32"/>
  <c r="Q1971" i="32"/>
  <c r="J1971" i="32"/>
  <c r="K1955" i="32"/>
  <c r="K1956" i="32" s="1"/>
  <c r="L1955" i="32"/>
  <c r="L1956" i="32" s="1"/>
  <c r="M1955" i="32"/>
  <c r="M1956" i="32" s="1"/>
  <c r="O1955" i="32"/>
  <c r="O1956" i="32" s="1"/>
  <c r="P1955" i="32"/>
  <c r="P1956" i="32" s="1"/>
  <c r="Q1955" i="32"/>
  <c r="Q1956" i="32" s="1"/>
  <c r="J1955" i="32"/>
  <c r="J1956" i="32" s="1"/>
  <c r="K1948" i="32"/>
  <c r="L1948" i="32"/>
  <c r="M1948" i="32"/>
  <c r="O1948" i="32"/>
  <c r="P1948" i="32"/>
  <c r="Q1948" i="32"/>
  <c r="J1948" i="32"/>
  <c r="K1945" i="32"/>
  <c r="L1945" i="32"/>
  <c r="M1945" i="32"/>
  <c r="O1945" i="32"/>
  <c r="P1945" i="32"/>
  <c r="Q1945" i="32"/>
  <c r="J1945" i="32"/>
  <c r="K1934" i="32"/>
  <c r="L1934" i="32"/>
  <c r="M1934" i="32"/>
  <c r="O1934" i="32"/>
  <c r="P1934" i="32"/>
  <c r="Q1934" i="32"/>
  <c r="J1934" i="32"/>
  <c r="K1931" i="32"/>
  <c r="L1931" i="32"/>
  <c r="M1931" i="32"/>
  <c r="O1931" i="32"/>
  <c r="P1931" i="32"/>
  <c r="Q1931" i="32"/>
  <c r="J1931" i="32"/>
  <c r="K1926" i="32"/>
  <c r="L1926" i="32"/>
  <c r="M1926" i="32"/>
  <c r="O1926" i="32"/>
  <c r="P1926" i="32"/>
  <c r="Q1926" i="32"/>
  <c r="J1926" i="32"/>
  <c r="K1912" i="32"/>
  <c r="L1912" i="32"/>
  <c r="M1912" i="32"/>
  <c r="O1912" i="32"/>
  <c r="P1912" i="32"/>
  <c r="Q1912" i="32"/>
  <c r="J1912" i="32"/>
  <c r="K1906" i="32"/>
  <c r="L1906" i="32"/>
  <c r="M1906" i="32"/>
  <c r="O1906" i="32"/>
  <c r="P1906" i="32"/>
  <c r="Q1906" i="32"/>
  <c r="J1906" i="32"/>
  <c r="K1901" i="32"/>
  <c r="L1901" i="32"/>
  <c r="M1901" i="32"/>
  <c r="O1901" i="32"/>
  <c r="P1901" i="32"/>
  <c r="Q1901" i="32"/>
  <c r="J1901" i="32"/>
  <c r="K1889" i="32"/>
  <c r="L1889" i="32"/>
  <c r="M1889" i="32"/>
  <c r="O1889" i="32"/>
  <c r="P1889" i="32"/>
  <c r="Q1889" i="32"/>
  <c r="J1889" i="32"/>
  <c r="K1877" i="32"/>
  <c r="L1877" i="32"/>
  <c r="M1877" i="32"/>
  <c r="O1877" i="32"/>
  <c r="P1877" i="32"/>
  <c r="Q1877" i="32"/>
  <c r="J1877" i="32"/>
  <c r="K1871" i="32"/>
  <c r="L1871" i="32"/>
  <c r="M1871" i="32"/>
  <c r="O1871" i="32"/>
  <c r="P1871" i="32"/>
  <c r="Q1871" i="32"/>
  <c r="J1871" i="32"/>
  <c r="K1717" i="32"/>
  <c r="L1717" i="32"/>
  <c r="M1717" i="32"/>
  <c r="O1717" i="32"/>
  <c r="P1717" i="32"/>
  <c r="Q1717" i="32"/>
  <c r="J1717" i="32"/>
  <c r="K1714" i="32"/>
  <c r="L1714" i="32"/>
  <c r="M1714" i="32"/>
  <c r="O1714" i="32"/>
  <c r="P1714" i="32"/>
  <c r="Q1714" i="32"/>
  <c r="J1714" i="32"/>
  <c r="K1637" i="32"/>
  <c r="K1638" i="32" s="1"/>
  <c r="L1637" i="32"/>
  <c r="L1638" i="32" s="1"/>
  <c r="M1637" i="32"/>
  <c r="M1638" i="32" s="1"/>
  <c r="O1637" i="32"/>
  <c r="O1638" i="32" s="1"/>
  <c r="P1637" i="32"/>
  <c r="P1638" i="32" s="1"/>
  <c r="Q1637" i="32"/>
  <c r="Q1638" i="32" s="1"/>
  <c r="J1637" i="32"/>
  <c r="J1638" i="32" s="1"/>
  <c r="K1629" i="32"/>
  <c r="K1630" i="32" s="1"/>
  <c r="L1629" i="32"/>
  <c r="L1630" i="32" s="1"/>
  <c r="M1629" i="32"/>
  <c r="M1630" i="32" s="1"/>
  <c r="O1629" i="32"/>
  <c r="O1630" i="32" s="1"/>
  <c r="P1629" i="32"/>
  <c r="P1630" i="32" s="1"/>
  <c r="Q1629" i="32"/>
  <c r="Q1630" i="32" s="1"/>
  <c r="J1629" i="32"/>
  <c r="J1630" i="32" s="1"/>
  <c r="K1615" i="32"/>
  <c r="L1615" i="32"/>
  <c r="M1615" i="32"/>
  <c r="O1615" i="32"/>
  <c r="P1615" i="32"/>
  <c r="Q1615" i="32"/>
  <c r="J1615" i="32"/>
  <c r="K1612" i="32"/>
  <c r="L1612" i="32"/>
  <c r="M1612" i="32"/>
  <c r="O1612" i="32"/>
  <c r="P1612" i="32"/>
  <c r="Q1612" i="32"/>
  <c r="J1612" i="32"/>
  <c r="K1604" i="32"/>
  <c r="L1604" i="32"/>
  <c r="M1604" i="32"/>
  <c r="O1604" i="32"/>
  <c r="P1604" i="32"/>
  <c r="Q1604" i="32"/>
  <c r="J1604" i="32"/>
  <c r="K1594" i="32"/>
  <c r="L1594" i="32"/>
  <c r="M1594" i="32"/>
  <c r="O1594" i="32"/>
  <c r="P1594" i="32"/>
  <c r="Q1594" i="32"/>
  <c r="J1594" i="32"/>
  <c r="K1588" i="32"/>
  <c r="L1588" i="32"/>
  <c r="M1588" i="32"/>
  <c r="O1588" i="32"/>
  <c r="P1588" i="32"/>
  <c r="Q1588" i="32"/>
  <c r="J1588" i="32"/>
  <c r="K1584" i="32"/>
  <c r="L1584" i="32"/>
  <c r="M1584" i="32"/>
  <c r="O1584" i="32"/>
  <c r="P1584" i="32"/>
  <c r="Q1584" i="32"/>
  <c r="J1584" i="32"/>
  <c r="K1581" i="32"/>
  <c r="L1581" i="32"/>
  <c r="M1581" i="32"/>
  <c r="O1581" i="32"/>
  <c r="P1581" i="32"/>
  <c r="Q1581" i="32"/>
  <c r="J1581" i="32"/>
  <c r="K1576" i="32"/>
  <c r="L1576" i="32"/>
  <c r="M1576" i="32"/>
  <c r="O1576" i="32"/>
  <c r="P1576" i="32"/>
  <c r="Q1576" i="32"/>
  <c r="J1576" i="32"/>
  <c r="K1570" i="32"/>
  <c r="L1570" i="32"/>
  <c r="M1570" i="32"/>
  <c r="O1570" i="32"/>
  <c r="P1570" i="32"/>
  <c r="Q1570" i="32"/>
  <c r="J1570" i="32"/>
  <c r="K1555" i="32"/>
  <c r="L1555" i="32"/>
  <c r="M1555" i="32"/>
  <c r="O1555" i="32"/>
  <c r="P1555" i="32"/>
  <c r="Q1555" i="32"/>
  <c r="J1555" i="32"/>
  <c r="K1544" i="32"/>
  <c r="L1544" i="32"/>
  <c r="M1544" i="32"/>
  <c r="O1544" i="32"/>
  <c r="P1544" i="32"/>
  <c r="Q1544" i="32"/>
  <c r="J1544" i="32"/>
  <c r="K1535" i="32"/>
  <c r="L1535" i="32"/>
  <c r="M1535" i="32"/>
  <c r="O1535" i="32"/>
  <c r="P1535" i="32"/>
  <c r="Q1535" i="32"/>
  <c r="J1535" i="32"/>
  <c r="K1516" i="32"/>
  <c r="L1516" i="32"/>
  <c r="M1516" i="32"/>
  <c r="O1516" i="32"/>
  <c r="P1516" i="32"/>
  <c r="Q1516" i="32"/>
  <c r="J1516" i="32"/>
  <c r="K1509" i="32"/>
  <c r="L1509" i="32"/>
  <c r="M1509" i="32"/>
  <c r="O1509" i="32"/>
  <c r="P1509" i="32"/>
  <c r="Q1509" i="32"/>
  <c r="J1509" i="32"/>
  <c r="K1508" i="32"/>
  <c r="L1508" i="32"/>
  <c r="M1508" i="32"/>
  <c r="O1508" i="32"/>
  <c r="P1508" i="32"/>
  <c r="Q1508" i="32"/>
  <c r="J1508" i="32"/>
  <c r="K1493" i="32"/>
  <c r="L1493" i="32"/>
  <c r="M1493" i="32"/>
  <c r="O1493" i="32"/>
  <c r="P1493" i="32"/>
  <c r="Q1493" i="32"/>
  <c r="J1493" i="32"/>
  <c r="Q1479" i="32"/>
  <c r="K1479" i="32"/>
  <c r="L1479" i="32"/>
  <c r="M1479" i="32"/>
  <c r="M1494" i="32" s="1"/>
  <c r="O1479" i="32"/>
  <c r="P1479" i="32"/>
  <c r="P1494" i="32" s="1"/>
  <c r="J1479" i="32"/>
  <c r="K1474" i="32"/>
  <c r="K1475" i="32" s="1"/>
  <c r="L1474" i="32"/>
  <c r="L1475" i="32" s="1"/>
  <c r="M1474" i="32"/>
  <c r="M1475" i="32" s="1"/>
  <c r="O1474" i="32"/>
  <c r="O1475" i="32" s="1"/>
  <c r="P1474" i="32"/>
  <c r="P1475" i="32" s="1"/>
  <c r="Q1474" i="32"/>
  <c r="Q1475" i="32" s="1"/>
  <c r="J1474" i="32"/>
  <c r="J1475" i="32" s="1"/>
  <c r="K1465" i="32"/>
  <c r="K1466" i="32" s="1"/>
  <c r="L1465" i="32"/>
  <c r="L1466" i="32" s="1"/>
  <c r="M1465" i="32"/>
  <c r="M1466" i="32" s="1"/>
  <c r="O1465" i="32"/>
  <c r="O1466" i="32" s="1"/>
  <c r="P1465" i="32"/>
  <c r="P1466" i="32" s="1"/>
  <c r="Q1465" i="32"/>
  <c r="Q1466" i="32" s="1"/>
  <c r="J1465" i="32"/>
  <c r="J1466" i="32" s="1"/>
  <c r="K1458" i="32"/>
  <c r="K1459" i="32" s="1"/>
  <c r="L1458" i="32"/>
  <c r="L1459" i="32" s="1"/>
  <c r="M1458" i="32"/>
  <c r="M1459" i="32" s="1"/>
  <c r="O1458" i="32"/>
  <c r="O1459" i="32" s="1"/>
  <c r="P1458" i="32"/>
  <c r="P1459" i="32" s="1"/>
  <c r="Q1458" i="32"/>
  <c r="Q1459" i="32" s="1"/>
  <c r="J1458" i="32"/>
  <c r="J1459" i="32" s="1"/>
  <c r="Q1452" i="32"/>
  <c r="K1452" i="32"/>
  <c r="L1452" i="32"/>
  <c r="M1452" i="32"/>
  <c r="O1452" i="32"/>
  <c r="P1452" i="32"/>
  <c r="J1452" i="32"/>
  <c r="K1444" i="32"/>
  <c r="L1444" i="32"/>
  <c r="M1444" i="32"/>
  <c r="O1444" i="32"/>
  <c r="P1444" i="32"/>
  <c r="Q1444" i="32"/>
  <c r="J1444" i="32"/>
  <c r="K1441" i="32"/>
  <c r="L1441" i="32"/>
  <c r="M1441" i="32"/>
  <c r="O1441" i="32"/>
  <c r="P1441" i="32"/>
  <c r="Q1441" i="32"/>
  <c r="J1441" i="32"/>
  <c r="K1435" i="32"/>
  <c r="K1436" i="32" s="1"/>
  <c r="L1435" i="32"/>
  <c r="L1436" i="32" s="1"/>
  <c r="M1435" i="32"/>
  <c r="M1436" i="32" s="1"/>
  <c r="O1435" i="32"/>
  <c r="O1436" i="32" s="1"/>
  <c r="P1435" i="32"/>
  <c r="P1436" i="32" s="1"/>
  <c r="Q1435" i="32"/>
  <c r="Q1436" i="32" s="1"/>
  <c r="J1435" i="32"/>
  <c r="J1436" i="32" s="1"/>
  <c r="K1421" i="32"/>
  <c r="L1421" i="32"/>
  <c r="M1421" i="32"/>
  <c r="O1421" i="32"/>
  <c r="P1421" i="32"/>
  <c r="Q1421" i="32"/>
  <c r="J1421" i="32"/>
  <c r="K1406" i="32"/>
  <c r="L1406" i="32"/>
  <c r="M1406" i="32"/>
  <c r="O1406" i="32"/>
  <c r="P1406" i="32"/>
  <c r="Q1406" i="32"/>
  <c r="J1406" i="32"/>
  <c r="K1401" i="32"/>
  <c r="L1401" i="32"/>
  <c r="M1401" i="32"/>
  <c r="O1401" i="32"/>
  <c r="P1401" i="32"/>
  <c r="Q1401" i="32"/>
  <c r="J1401" i="32"/>
  <c r="K1382" i="32"/>
  <c r="L1382" i="32"/>
  <c r="M1382" i="32"/>
  <c r="O1382" i="32"/>
  <c r="P1382" i="32"/>
  <c r="Q1382" i="32"/>
  <c r="J1382" i="32"/>
  <c r="K1376" i="32"/>
  <c r="L1376" i="32"/>
  <c r="M1376" i="32"/>
  <c r="O1376" i="32"/>
  <c r="P1376" i="32"/>
  <c r="Q1376" i="32"/>
  <c r="J1376" i="32"/>
  <c r="K1364" i="32"/>
  <c r="L1364" i="32"/>
  <c r="M1364" i="32"/>
  <c r="O1364" i="32"/>
  <c r="P1364" i="32"/>
  <c r="Q1364" i="32"/>
  <c r="J1364" i="32"/>
  <c r="K1349" i="32"/>
  <c r="L1349" i="32"/>
  <c r="M1349" i="32"/>
  <c r="O1349" i="32"/>
  <c r="P1349" i="32"/>
  <c r="Q1349" i="32"/>
  <c r="J1349" i="32"/>
  <c r="K1341" i="32"/>
  <c r="L1341" i="32"/>
  <c r="M1341" i="32"/>
  <c r="O1341" i="32"/>
  <c r="P1341" i="32"/>
  <c r="Q1341" i="32"/>
  <c r="J1341" i="32"/>
  <c r="K1117" i="32"/>
  <c r="L1117" i="32"/>
  <c r="M1117" i="32"/>
  <c r="O1117" i="32"/>
  <c r="P1117" i="32"/>
  <c r="Q1117" i="32"/>
  <c r="J1117" i="32"/>
  <c r="K1093" i="32"/>
  <c r="L1093" i="32"/>
  <c r="M1093" i="32"/>
  <c r="O1093" i="32"/>
  <c r="P1093" i="32"/>
  <c r="Q1093" i="32"/>
  <c r="J1093" i="32"/>
  <c r="K803" i="32"/>
  <c r="L803" i="32"/>
  <c r="M803" i="32"/>
  <c r="O803" i="32"/>
  <c r="P803" i="32"/>
  <c r="Q803" i="32"/>
  <c r="J803" i="32"/>
  <c r="K1030" i="32"/>
  <c r="K1031" i="32" s="1"/>
  <c r="L1030" i="32"/>
  <c r="L1031" i="32" s="1"/>
  <c r="M1030" i="32"/>
  <c r="M1031" i="32" s="1"/>
  <c r="O1030" i="32"/>
  <c r="O1031" i="32" s="1"/>
  <c r="P1030" i="32"/>
  <c r="P1031" i="32" s="1"/>
  <c r="Q1030" i="32"/>
  <c r="Q1031" i="32" s="1"/>
  <c r="J1030" i="32"/>
  <c r="J1031" i="32" s="1"/>
  <c r="K1025" i="32"/>
  <c r="K1026" i="32" s="1"/>
  <c r="L1025" i="32"/>
  <c r="L1026" i="32" s="1"/>
  <c r="M1025" i="32"/>
  <c r="M1026" i="32" s="1"/>
  <c r="O1025" i="32"/>
  <c r="O1026" i="32" s="1"/>
  <c r="P1025" i="32"/>
  <c r="P1026" i="32" s="1"/>
  <c r="Q1025" i="32"/>
  <c r="Q1026" i="32" s="1"/>
  <c r="J1025" i="32"/>
  <c r="J1026" i="32" s="1"/>
  <c r="K1004" i="32"/>
  <c r="L1004" i="32"/>
  <c r="M1004" i="32"/>
  <c r="O1004" i="32"/>
  <c r="P1004" i="32"/>
  <c r="Q1004" i="32"/>
  <c r="J1004" i="32"/>
  <c r="K1000" i="32"/>
  <c r="L1000" i="32"/>
  <c r="M1000" i="32"/>
  <c r="O1000" i="32"/>
  <c r="P1000" i="32"/>
  <c r="Q1000" i="32"/>
  <c r="J1000" i="32"/>
  <c r="K992" i="32"/>
  <c r="K993" i="32" s="1"/>
  <c r="L992" i="32"/>
  <c r="L993" i="32" s="1"/>
  <c r="M992" i="32"/>
  <c r="M993" i="32" s="1"/>
  <c r="O992" i="32"/>
  <c r="O993" i="32" s="1"/>
  <c r="P992" i="32"/>
  <c r="P993" i="32" s="1"/>
  <c r="Q992" i="32"/>
  <c r="Q993" i="32" s="1"/>
  <c r="J992" i="32"/>
  <c r="J993" i="32" s="1"/>
  <c r="K984" i="32"/>
  <c r="L984" i="32"/>
  <c r="M984" i="32"/>
  <c r="O984" i="32"/>
  <c r="P984" i="32"/>
  <c r="Q984" i="32"/>
  <c r="J984" i="32"/>
  <c r="K978" i="32"/>
  <c r="L978" i="32"/>
  <c r="M978" i="32"/>
  <c r="O978" i="32"/>
  <c r="P978" i="32"/>
  <c r="Q978" i="32"/>
  <c r="J978" i="32"/>
  <c r="K963" i="32"/>
  <c r="L963" i="32"/>
  <c r="M963" i="32"/>
  <c r="O963" i="32"/>
  <c r="P963" i="32"/>
  <c r="Q963" i="32"/>
  <c r="J963" i="32"/>
  <c r="K958" i="32"/>
  <c r="K959" i="32" s="1"/>
  <c r="L958" i="32"/>
  <c r="L959" i="32" s="1"/>
  <c r="M958" i="32"/>
  <c r="M959" i="32" s="1"/>
  <c r="O958" i="32"/>
  <c r="O959" i="32" s="1"/>
  <c r="P958" i="32"/>
  <c r="P959" i="32" s="1"/>
  <c r="Q958" i="32"/>
  <c r="Q959" i="32" s="1"/>
  <c r="J958" i="32"/>
  <c r="J959" i="32" s="1"/>
  <c r="K947" i="32"/>
  <c r="L947" i="32"/>
  <c r="M947" i="32"/>
  <c r="O947" i="32"/>
  <c r="P947" i="32"/>
  <c r="Q947" i="32"/>
  <c r="J947" i="32"/>
  <c r="K944" i="32"/>
  <c r="L944" i="32"/>
  <c r="M944" i="32"/>
  <c r="O944" i="32"/>
  <c r="P944" i="32"/>
  <c r="Q944" i="32"/>
  <c r="J944" i="32"/>
  <c r="K940" i="32"/>
  <c r="L940" i="32"/>
  <c r="M940" i="32"/>
  <c r="O940" i="32"/>
  <c r="P940" i="32"/>
  <c r="Q940" i="32"/>
  <c r="J940" i="32"/>
  <c r="K934" i="32"/>
  <c r="L934" i="32"/>
  <c r="M934" i="32"/>
  <c r="O934" i="32"/>
  <c r="P934" i="32"/>
  <c r="Q934" i="32"/>
  <c r="J934" i="32"/>
  <c r="K931" i="32"/>
  <c r="L931" i="32"/>
  <c r="M931" i="32"/>
  <c r="O931" i="32"/>
  <c r="P931" i="32"/>
  <c r="Q931" i="32"/>
  <c r="J931" i="32"/>
  <c r="K928" i="32"/>
  <c r="L928" i="32"/>
  <c r="M928" i="32"/>
  <c r="O928" i="32"/>
  <c r="P928" i="32"/>
  <c r="Q928" i="32"/>
  <c r="J928" i="32"/>
  <c r="K923" i="32"/>
  <c r="L923" i="32"/>
  <c r="M923" i="32"/>
  <c r="O923" i="32"/>
  <c r="P923" i="32"/>
  <c r="Q923" i="32"/>
  <c r="J923" i="32"/>
  <c r="K920" i="32"/>
  <c r="L920" i="32"/>
  <c r="M920" i="32"/>
  <c r="O920" i="32"/>
  <c r="P920" i="32"/>
  <c r="Q920" i="32"/>
  <c r="J920" i="32"/>
  <c r="K917" i="32"/>
  <c r="L917" i="32"/>
  <c r="M917" i="32"/>
  <c r="O917" i="32"/>
  <c r="P917" i="32"/>
  <c r="Q917" i="32"/>
  <c r="J917" i="32"/>
  <c r="K899" i="32"/>
  <c r="K900" i="32" s="1"/>
  <c r="L899" i="32"/>
  <c r="L900" i="32" s="1"/>
  <c r="M899" i="32"/>
  <c r="M900" i="32" s="1"/>
  <c r="O899" i="32"/>
  <c r="O900" i="32" s="1"/>
  <c r="P899" i="32"/>
  <c r="P900" i="32" s="1"/>
  <c r="Q899" i="32"/>
  <c r="Q900" i="32" s="1"/>
  <c r="J899" i="32"/>
  <c r="J900" i="32" s="1"/>
  <c r="K894" i="32"/>
  <c r="K895" i="32" s="1"/>
  <c r="L894" i="32"/>
  <c r="L895" i="32" s="1"/>
  <c r="M894" i="32"/>
  <c r="M895" i="32" s="1"/>
  <c r="O894" i="32"/>
  <c r="O895" i="32" s="1"/>
  <c r="P894" i="32"/>
  <c r="P895" i="32" s="1"/>
  <c r="Q894" i="32"/>
  <c r="Q895" i="32" s="1"/>
  <c r="J894" i="32"/>
  <c r="J895" i="32" s="1"/>
  <c r="K877" i="32"/>
  <c r="K878" i="32" s="1"/>
  <c r="L877" i="32"/>
  <c r="L878" i="32" s="1"/>
  <c r="M877" i="32"/>
  <c r="M878" i="32" s="1"/>
  <c r="O877" i="32"/>
  <c r="O878" i="32" s="1"/>
  <c r="P877" i="32"/>
  <c r="P878" i="32" s="1"/>
  <c r="Q877" i="32"/>
  <c r="Q878" i="32" s="1"/>
  <c r="J877" i="32"/>
  <c r="J878" i="32" s="1"/>
  <c r="K858" i="32"/>
  <c r="L858" i="32"/>
  <c r="M858" i="32"/>
  <c r="O858" i="32"/>
  <c r="P858" i="32"/>
  <c r="Q858" i="32"/>
  <c r="J858" i="32"/>
  <c r="K852" i="32"/>
  <c r="L852" i="32"/>
  <c r="M852" i="32"/>
  <c r="O852" i="32"/>
  <c r="P852" i="32"/>
  <c r="Q852" i="32"/>
  <c r="J852" i="32"/>
  <c r="K843" i="32"/>
  <c r="L843" i="32"/>
  <c r="M843" i="32"/>
  <c r="O843" i="32"/>
  <c r="P843" i="32"/>
  <c r="Q843" i="32"/>
  <c r="J843" i="32"/>
  <c r="K838" i="32"/>
  <c r="L838" i="32"/>
  <c r="M838" i="32"/>
  <c r="O838" i="32"/>
  <c r="P838" i="32"/>
  <c r="Q838" i="32"/>
  <c r="J838" i="32"/>
  <c r="K825" i="32"/>
  <c r="L825" i="32"/>
  <c r="M825" i="32"/>
  <c r="O825" i="32"/>
  <c r="P825" i="32"/>
  <c r="Q825" i="32"/>
  <c r="J825" i="32"/>
  <c r="K818" i="32"/>
  <c r="K819" i="32" s="1"/>
  <c r="L818" i="32"/>
  <c r="L819" i="32" s="1"/>
  <c r="M818" i="32"/>
  <c r="M819" i="32" s="1"/>
  <c r="O818" i="32"/>
  <c r="O819" i="32" s="1"/>
  <c r="P818" i="32"/>
  <c r="P819" i="32" s="1"/>
  <c r="Q818" i="32"/>
  <c r="Q819" i="32" s="1"/>
  <c r="J818" i="32"/>
  <c r="J819" i="32" s="1"/>
  <c r="Q812" i="32"/>
  <c r="P812" i="32"/>
  <c r="O812" i="32"/>
  <c r="M812" i="32"/>
  <c r="L812" i="32"/>
  <c r="K812" i="32"/>
  <c r="J812" i="32"/>
  <c r="Q809" i="32"/>
  <c r="P809" i="32"/>
  <c r="O809" i="32"/>
  <c r="M809" i="32"/>
  <c r="L809" i="32"/>
  <c r="K809" i="32"/>
  <c r="J809" i="32"/>
  <c r="Q806" i="32"/>
  <c r="P806" i="32"/>
  <c r="O806" i="32"/>
  <c r="M806" i="32"/>
  <c r="L806" i="32"/>
  <c r="K806" i="32"/>
  <c r="J806" i="32"/>
  <c r="Q795" i="32"/>
  <c r="P795" i="32"/>
  <c r="O795" i="32"/>
  <c r="M795" i="32"/>
  <c r="L795" i="32"/>
  <c r="K795" i="32"/>
  <c r="J795" i="32"/>
  <c r="Q792" i="32"/>
  <c r="P792" i="32"/>
  <c r="O792" i="32"/>
  <c r="M792" i="32"/>
  <c r="L792" i="32"/>
  <c r="K792" i="32"/>
  <c r="J792" i="32"/>
  <c r="K789" i="32"/>
  <c r="L789" i="32"/>
  <c r="M789" i="32"/>
  <c r="O789" i="32"/>
  <c r="P789" i="32"/>
  <c r="Q789" i="32"/>
  <c r="J789" i="32"/>
  <c r="K784" i="32"/>
  <c r="L784" i="32"/>
  <c r="M784" i="32"/>
  <c r="O784" i="32"/>
  <c r="P784" i="32"/>
  <c r="Q784" i="32"/>
  <c r="J784" i="32"/>
  <c r="K780" i="32"/>
  <c r="L780" i="32"/>
  <c r="M780" i="32"/>
  <c r="O780" i="32"/>
  <c r="P780" i="32"/>
  <c r="Q780" i="32"/>
  <c r="J780" i="32"/>
  <c r="K772" i="32"/>
  <c r="L772" i="32"/>
  <c r="M772" i="32"/>
  <c r="O772" i="32"/>
  <c r="P772" i="32"/>
  <c r="Q772" i="32"/>
  <c r="J772" i="32"/>
  <c r="K775" i="32"/>
  <c r="L775" i="32"/>
  <c r="M775" i="32"/>
  <c r="O775" i="32"/>
  <c r="P775" i="32"/>
  <c r="Q775" i="32"/>
  <c r="J775" i="32"/>
  <c r="K765" i="32"/>
  <c r="K766" i="32" s="1"/>
  <c r="L765" i="32"/>
  <c r="L766" i="32" s="1"/>
  <c r="M765" i="32"/>
  <c r="M766" i="32" s="1"/>
  <c r="O765" i="32"/>
  <c r="O766" i="32" s="1"/>
  <c r="P765" i="32"/>
  <c r="P766" i="32" s="1"/>
  <c r="Q765" i="32"/>
  <c r="Q766" i="32" s="1"/>
  <c r="J765" i="32"/>
  <c r="J766" i="32" s="1"/>
  <c r="K758" i="32"/>
  <c r="L758" i="32"/>
  <c r="M758" i="32"/>
  <c r="O758" i="32"/>
  <c r="P758" i="32"/>
  <c r="Q758" i="32"/>
  <c r="J758" i="32"/>
  <c r="K745" i="32"/>
  <c r="L745" i="32"/>
  <c r="M745" i="32"/>
  <c r="O745" i="32"/>
  <c r="P745" i="32"/>
  <c r="Q745" i="32"/>
  <c r="J745" i="32"/>
  <c r="K734" i="32"/>
  <c r="L734" i="32"/>
  <c r="M734" i="32"/>
  <c r="O734" i="32"/>
  <c r="P734" i="32"/>
  <c r="Q734" i="32"/>
  <c r="J734" i="32"/>
  <c r="K726" i="32"/>
  <c r="K727" i="32" s="1"/>
  <c r="L726" i="32"/>
  <c r="L727" i="32" s="1"/>
  <c r="M726" i="32"/>
  <c r="M727" i="32" s="1"/>
  <c r="O726" i="32"/>
  <c r="O727" i="32" s="1"/>
  <c r="P726" i="32"/>
  <c r="P727" i="32" s="1"/>
  <c r="Q726" i="32"/>
  <c r="Q727" i="32" s="1"/>
  <c r="J726" i="32"/>
  <c r="J727" i="32" s="1"/>
  <c r="K720" i="32"/>
  <c r="K721" i="32" s="1"/>
  <c r="L720" i="32"/>
  <c r="L721" i="32" s="1"/>
  <c r="M720" i="32"/>
  <c r="M721" i="32" s="1"/>
  <c r="O720" i="32"/>
  <c r="O721" i="32" s="1"/>
  <c r="P720" i="32"/>
  <c r="P721" i="32" s="1"/>
  <c r="Q720" i="32"/>
  <c r="Q721" i="32" s="1"/>
  <c r="J720" i="32"/>
  <c r="J721" i="32" s="1"/>
  <c r="K716" i="32"/>
  <c r="L716" i="32"/>
  <c r="M716" i="32"/>
  <c r="O716" i="32"/>
  <c r="P716" i="32"/>
  <c r="Q716" i="32"/>
  <c r="J716" i="32"/>
  <c r="K711" i="32"/>
  <c r="L711" i="32"/>
  <c r="M711" i="32"/>
  <c r="O711" i="32"/>
  <c r="P711" i="32"/>
  <c r="Q711" i="32"/>
  <c r="J711" i="32"/>
  <c r="K686" i="32"/>
  <c r="L686" i="32"/>
  <c r="M686" i="32"/>
  <c r="O686" i="32"/>
  <c r="P686" i="32"/>
  <c r="Q686" i="32"/>
  <c r="J686" i="32"/>
  <c r="K627" i="32"/>
  <c r="L627" i="32"/>
  <c r="M627" i="32"/>
  <c r="O627" i="32"/>
  <c r="P627" i="32"/>
  <c r="Q627" i="32"/>
  <c r="J627" i="32"/>
  <c r="K548" i="32"/>
  <c r="L548" i="32"/>
  <c r="M548" i="32"/>
  <c r="O548" i="32"/>
  <c r="P548" i="32"/>
  <c r="Q548" i="32"/>
  <c r="J548" i="32"/>
  <c r="K540" i="32"/>
  <c r="L540" i="32"/>
  <c r="M540" i="32"/>
  <c r="O540" i="32"/>
  <c r="P540" i="32"/>
  <c r="Q540" i="32"/>
  <c r="J540" i="32"/>
  <c r="K531" i="32"/>
  <c r="L531" i="32"/>
  <c r="M531" i="32"/>
  <c r="O531" i="32"/>
  <c r="P531" i="32"/>
  <c r="Q531" i="32"/>
  <c r="J531" i="32"/>
  <c r="K313" i="32"/>
  <c r="L313" i="32"/>
  <c r="M313" i="32"/>
  <c r="O313" i="32"/>
  <c r="P313" i="32"/>
  <c r="Q313" i="32"/>
  <c r="J313" i="32"/>
  <c r="K287" i="32"/>
  <c r="L287" i="32"/>
  <c r="M287" i="32"/>
  <c r="O287" i="32"/>
  <c r="P287" i="32"/>
  <c r="Q287" i="32"/>
  <c r="J287" i="32"/>
  <c r="K126" i="32"/>
  <c r="L126" i="32"/>
  <c r="M126" i="32"/>
  <c r="O126" i="32"/>
  <c r="P126" i="32"/>
  <c r="Q126" i="32"/>
  <c r="J126" i="32"/>
  <c r="A965" i="32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80" i="32" s="1"/>
  <c r="A981" i="32" s="1"/>
  <c r="A982" i="32" s="1"/>
  <c r="A983" i="32" s="1"/>
  <c r="A988" i="32" s="1"/>
  <c r="A989" i="32" s="1"/>
  <c r="A990" i="32" s="1"/>
  <c r="A991" i="32" s="1"/>
  <c r="A996" i="32" s="1"/>
  <c r="A997" i="32" s="1"/>
  <c r="A998" i="32" s="1"/>
  <c r="A999" i="32" s="1"/>
  <c r="A1002" i="32" s="1"/>
  <c r="A1003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9" i="32" s="1"/>
  <c r="N1947" i="32"/>
  <c r="N1948" i="32" s="1"/>
  <c r="N2147" i="32"/>
  <c r="N2148" i="32" s="1"/>
  <c r="N2149" i="32" s="1"/>
  <c r="N1911" i="32"/>
  <c r="N1898" i="32"/>
  <c r="N1925" i="32"/>
  <c r="N1923" i="32"/>
  <c r="N1921" i="32"/>
  <c r="N1919" i="32"/>
  <c r="N1917" i="32"/>
  <c r="N1915" i="32"/>
  <c r="N1903" i="32"/>
  <c r="N1904" i="32"/>
  <c r="N1879" i="32"/>
  <c r="N1887" i="32"/>
  <c r="N1885" i="32"/>
  <c r="N1883" i="32"/>
  <c r="N1881" i="32"/>
  <c r="N1870" i="32"/>
  <c r="N1868" i="32"/>
  <c r="N1866" i="32"/>
  <c r="N1864" i="32"/>
  <c r="N1862" i="32"/>
  <c r="N1860" i="32"/>
  <c r="N1858" i="32"/>
  <c r="N1856" i="32"/>
  <c r="N1854" i="32"/>
  <c r="N1852" i="32"/>
  <c r="N1850" i="32"/>
  <c r="N1848" i="32"/>
  <c r="N1846" i="32"/>
  <c r="N1844" i="32"/>
  <c r="N1842" i="32"/>
  <c r="N1840" i="32"/>
  <c r="N1838" i="32"/>
  <c r="N1836" i="32"/>
  <c r="N1834" i="32"/>
  <c r="N1832" i="32"/>
  <c r="N1830" i="32"/>
  <c r="N1828" i="32"/>
  <c r="N1826" i="32"/>
  <c r="N1824" i="32"/>
  <c r="N1822" i="32"/>
  <c r="N1820" i="32"/>
  <c r="N1818" i="32"/>
  <c r="N1816" i="32"/>
  <c r="N1814" i="32"/>
  <c r="N1812" i="32"/>
  <c r="N1810" i="32"/>
  <c r="N1808" i="32"/>
  <c r="N1806" i="32"/>
  <c r="N1804" i="32"/>
  <c r="N1802" i="32"/>
  <c r="N1800" i="32"/>
  <c r="N1798" i="32"/>
  <c r="N1796" i="32"/>
  <c r="N1794" i="32"/>
  <c r="N1792" i="32"/>
  <c r="N1790" i="32"/>
  <c r="N1788" i="32"/>
  <c r="N1786" i="32"/>
  <c r="N1784" i="32"/>
  <c r="N1782" i="32"/>
  <c r="N1780" i="32"/>
  <c r="N1778" i="32"/>
  <c r="N1776" i="32"/>
  <c r="N1774" i="32"/>
  <c r="N1772" i="32"/>
  <c r="N1770" i="32"/>
  <c r="N1768" i="32"/>
  <c r="N1766" i="32"/>
  <c r="N1764" i="32"/>
  <c r="N1762" i="32"/>
  <c r="N1760" i="32"/>
  <c r="N1758" i="32"/>
  <c r="N1756" i="32"/>
  <c r="N1754" i="32"/>
  <c r="N1751" i="32"/>
  <c r="N1749" i="32"/>
  <c r="N1747" i="32"/>
  <c r="N1745" i="32"/>
  <c r="N1743" i="32"/>
  <c r="N1741" i="32"/>
  <c r="N1739" i="32"/>
  <c r="N1737" i="32"/>
  <c r="N1735" i="32"/>
  <c r="N1733" i="32"/>
  <c r="N1731" i="32"/>
  <c r="N1729" i="32"/>
  <c r="N1727" i="32"/>
  <c r="N1725" i="32"/>
  <c r="N1723" i="32"/>
  <c r="N1721" i="32"/>
  <c r="N1713" i="32"/>
  <c r="N1711" i="32"/>
  <c r="N1709" i="32"/>
  <c r="N1707" i="32"/>
  <c r="N1705" i="32"/>
  <c r="N1703" i="32"/>
  <c r="N1701" i="32"/>
  <c r="N1699" i="32"/>
  <c r="N1697" i="32"/>
  <c r="N1695" i="32"/>
  <c r="N1693" i="32"/>
  <c r="N1691" i="32"/>
  <c r="N1689" i="32"/>
  <c r="N1687" i="32"/>
  <c r="N1685" i="32"/>
  <c r="N1683" i="32"/>
  <c r="N1681" i="32"/>
  <c r="N1679" i="32"/>
  <c r="N1677" i="32"/>
  <c r="N1675" i="32"/>
  <c r="N1673" i="32"/>
  <c r="N1671" i="32"/>
  <c r="N1669" i="32"/>
  <c r="N1667" i="32"/>
  <c r="N1665" i="32"/>
  <c r="N1663" i="32"/>
  <c r="N1661" i="32"/>
  <c r="N1659" i="32"/>
  <c r="N1657" i="32"/>
  <c r="N1655" i="32"/>
  <c r="N1653" i="32"/>
  <c r="N1651" i="32"/>
  <c r="N1649" i="32"/>
  <c r="N1647" i="32"/>
  <c r="N1645" i="32"/>
  <c r="N1643" i="32"/>
  <c r="N1944" i="32"/>
  <c r="N1942" i="32"/>
  <c r="N1940" i="32"/>
  <c r="N1953" i="32"/>
  <c r="N1965" i="32"/>
  <c r="N1963" i="32"/>
  <c r="N1961" i="32"/>
  <c r="N1973" i="32"/>
  <c r="N1979" i="32"/>
  <c r="N1994" i="32"/>
  <c r="N1992" i="32"/>
  <c r="N2003" i="32"/>
  <c r="N2013" i="32"/>
  <c r="N2014" i="32" s="1"/>
  <c r="N2034" i="32"/>
  <c r="N2035" i="32" s="1"/>
  <c r="N2036" i="32" s="1"/>
  <c r="N2046" i="32"/>
  <c r="N2044" i="32"/>
  <c r="N2042" i="32"/>
  <c r="N2040" i="32"/>
  <c r="N2064" i="32"/>
  <c r="N2065" i="32" s="1"/>
  <c r="N2066" i="32" s="1"/>
  <c r="N2072" i="32"/>
  <c r="N2102" i="32"/>
  <c r="N2114" i="32"/>
  <c r="N2152" i="32"/>
  <c r="N2163" i="32"/>
  <c r="N2110" i="32"/>
  <c r="N2118" i="32"/>
  <c r="N2142" i="32"/>
  <c r="N2140" i="32"/>
  <c r="N1894" i="32"/>
  <c r="N1875" i="32"/>
  <c r="N1908" i="32"/>
  <c r="N1910" i="32"/>
  <c r="N1891" i="32"/>
  <c r="N1899" i="32"/>
  <c r="N1897" i="32"/>
  <c r="N1895" i="32"/>
  <c r="N1893" i="32"/>
  <c r="N1876" i="32"/>
  <c r="N1874" i="32"/>
  <c r="N1938" i="32"/>
  <c r="N1959" i="32"/>
  <c r="N1969" i="32"/>
  <c r="N1967" i="32"/>
  <c r="N1980" i="32"/>
  <c r="N1986" i="32"/>
  <c r="N1998" i="32"/>
  <c r="N2000" i="32"/>
  <c r="N2021" i="32"/>
  <c r="N2019" i="32"/>
  <c r="N2024" i="32"/>
  <c r="N2025" i="32"/>
  <c r="N2048" i="32"/>
  <c r="N2083" i="32"/>
  <c r="N2078" i="32"/>
  <c r="N2076" i="32"/>
  <c r="N2074" i="32"/>
  <c r="N2089" i="32"/>
  <c r="N2096" i="32"/>
  <c r="N2091" i="32"/>
  <c r="N2104" i="32"/>
  <c r="N2115" i="32"/>
  <c r="N2133" i="32"/>
  <c r="N2131" i="32"/>
  <c r="N2153" i="32"/>
  <c r="N2180" i="32"/>
  <c r="N2175" i="32"/>
  <c r="N2173" i="32"/>
  <c r="N2171" i="32"/>
  <c r="N2169" i="32"/>
  <c r="N2167" i="32"/>
  <c r="N2165" i="32"/>
  <c r="N1909" i="32"/>
  <c r="N1896" i="32"/>
  <c r="N1914" i="32"/>
  <c r="N1924" i="32"/>
  <c r="N1922" i="32"/>
  <c r="N1920" i="32"/>
  <c r="N1918" i="32"/>
  <c r="N1916" i="32"/>
  <c r="N1905" i="32"/>
  <c r="N1888" i="32"/>
  <c r="N1886" i="32"/>
  <c r="N1884" i="32"/>
  <c r="N1882" i="32"/>
  <c r="N1880" i="32"/>
  <c r="N1719" i="32"/>
  <c r="N1869" i="32"/>
  <c r="N1867" i="32"/>
  <c r="N1865" i="32"/>
  <c r="N1863" i="32"/>
  <c r="N1861" i="32"/>
  <c r="N1859" i="32"/>
  <c r="N1857" i="32"/>
  <c r="N1855" i="32"/>
  <c r="N1853" i="32"/>
  <c r="N1851" i="32"/>
  <c r="N1849" i="32"/>
  <c r="N1847" i="32"/>
  <c r="N1845" i="32"/>
  <c r="N1843" i="32"/>
  <c r="N1841" i="32"/>
  <c r="N1839" i="32"/>
  <c r="N1837" i="32"/>
  <c r="N1835" i="32"/>
  <c r="N1833" i="32"/>
  <c r="N1831" i="32"/>
  <c r="N1829" i="32"/>
  <c r="N1827" i="32"/>
  <c r="N1825" i="32"/>
  <c r="N1823" i="32"/>
  <c r="N1821" i="32"/>
  <c r="N1819" i="32"/>
  <c r="N1817" i="32"/>
  <c r="N1815" i="32"/>
  <c r="N1813" i="32"/>
  <c r="N1811" i="32"/>
  <c r="N1809" i="32"/>
  <c r="N1807" i="32"/>
  <c r="N1805" i="32"/>
  <c r="N1803" i="32"/>
  <c r="N1801" i="32"/>
  <c r="N1799" i="32"/>
  <c r="N1797" i="32"/>
  <c r="N1795" i="32"/>
  <c r="N1793" i="32"/>
  <c r="N1791" i="32"/>
  <c r="N1789" i="32"/>
  <c r="N1787" i="32"/>
  <c r="N1785" i="32"/>
  <c r="N1783" i="32"/>
  <c r="N1781" i="32"/>
  <c r="N1779" i="32"/>
  <c r="N1777" i="32"/>
  <c r="N1775" i="32"/>
  <c r="N1773" i="32"/>
  <c r="N1771" i="32"/>
  <c r="N1769" i="32"/>
  <c r="N1767" i="32"/>
  <c r="N1765" i="32"/>
  <c r="N1763" i="32"/>
  <c r="N1761" i="32"/>
  <c r="N1759" i="32"/>
  <c r="N1757" i="32"/>
  <c r="N1755" i="32"/>
  <c r="N1753" i="32"/>
  <c r="N1752" i="32"/>
  <c r="N1750" i="32"/>
  <c r="N1748" i="32"/>
  <c r="N1746" i="32"/>
  <c r="N1744" i="32"/>
  <c r="N1742" i="32"/>
  <c r="N1740" i="32"/>
  <c r="N1738" i="32"/>
  <c r="N1736" i="32"/>
  <c r="N1734" i="32"/>
  <c r="N1732" i="32"/>
  <c r="N1730" i="32"/>
  <c r="N1728" i="32"/>
  <c r="N1726" i="32"/>
  <c r="N1724" i="32"/>
  <c r="N1722" i="32"/>
  <c r="N1720" i="32"/>
  <c r="N1710" i="32"/>
  <c r="N1708" i="32"/>
  <c r="N1706" i="32"/>
  <c r="N1704" i="32"/>
  <c r="N1702" i="32"/>
  <c r="N1700" i="32"/>
  <c r="N1698" i="32"/>
  <c r="N1696" i="32"/>
  <c r="N1694" i="32"/>
  <c r="N1692" i="32"/>
  <c r="N1690" i="32"/>
  <c r="N1688" i="32"/>
  <c r="N1686" i="32"/>
  <c r="N1684" i="32"/>
  <c r="N1682" i="32"/>
  <c r="N1680" i="32"/>
  <c r="N1678" i="32"/>
  <c r="N1676" i="32"/>
  <c r="N1674" i="32"/>
  <c r="N1672" i="32"/>
  <c r="N1670" i="32"/>
  <c r="N1668" i="32"/>
  <c r="N1666" i="32"/>
  <c r="N1664" i="32"/>
  <c r="N1662" i="32"/>
  <c r="N1660" i="32"/>
  <c r="N1658" i="32"/>
  <c r="N1656" i="32"/>
  <c r="N1654" i="32"/>
  <c r="N1652" i="32"/>
  <c r="N1650" i="32"/>
  <c r="N1648" i="32"/>
  <c r="N1646" i="32"/>
  <c r="N1644" i="32"/>
  <c r="N1642" i="32"/>
  <c r="N1930" i="32"/>
  <c r="N1943" i="32"/>
  <c r="N1941" i="32"/>
  <c r="N1939" i="32"/>
  <c r="N1954" i="32"/>
  <c r="N1964" i="32"/>
  <c r="N1962" i="32"/>
  <c r="N1960" i="32"/>
  <c r="N1995" i="32"/>
  <c r="N1993" i="32"/>
  <c r="N2016" i="32"/>
  <c r="N2031" i="32"/>
  <c r="N2032" i="32" s="1"/>
  <c r="N2039" i="32"/>
  <c r="N2045" i="32"/>
  <c r="N2043" i="32"/>
  <c r="N2041" i="32"/>
  <c r="N2054" i="32"/>
  <c r="N2055" i="32" s="1"/>
  <c r="N2056" i="32" s="1"/>
  <c r="N2059" i="32"/>
  <c r="N2060" i="32" s="1"/>
  <c r="N2061" i="32" s="1"/>
  <c r="N2069" i="32"/>
  <c r="N2070" i="32" s="1"/>
  <c r="N2109" i="32"/>
  <c r="N2124" i="32"/>
  <c r="N2158" i="32"/>
  <c r="N2159" i="32" s="1"/>
  <c r="N2160" i="32" s="1"/>
  <c r="N2111" i="32"/>
  <c r="N2119" i="32"/>
  <c r="N2117" i="32"/>
  <c r="N2141" i="32"/>
  <c r="N1900" i="32"/>
  <c r="N1892" i="32"/>
  <c r="N1873" i="32"/>
  <c r="N1716" i="32"/>
  <c r="N1717" i="32" s="1"/>
  <c r="N1929" i="32"/>
  <c r="N1933" i="32"/>
  <c r="N1934" i="32" s="1"/>
  <c r="N1952" i="32"/>
  <c r="N1968" i="32"/>
  <c r="N1974" i="32"/>
  <c r="N1984" i="32"/>
  <c r="N1981" i="32"/>
  <c r="N1985" i="32"/>
  <c r="N2001" i="32"/>
  <c r="N1999" i="32"/>
  <c r="N2010" i="32"/>
  <c r="N2020" i="32"/>
  <c r="N2018" i="32"/>
  <c r="N2049" i="32"/>
  <c r="N2084" i="32"/>
  <c r="N2082" i="32"/>
  <c r="N2079" i="32"/>
  <c r="N2077" i="32"/>
  <c r="N2075" i="32"/>
  <c r="N2073" i="32"/>
  <c r="N2097" i="32"/>
  <c r="N2095" i="32"/>
  <c r="N2092" i="32"/>
  <c r="N2090" i="32"/>
  <c r="N2103" i="32"/>
  <c r="N2132" i="32"/>
  <c r="N2179" i="32"/>
  <c r="N2176" i="32"/>
  <c r="N2174" i="32"/>
  <c r="N2172" i="32"/>
  <c r="N2170" i="32"/>
  <c r="N2168" i="32"/>
  <c r="N2166" i="32"/>
  <c r="N2164" i="32"/>
  <c r="N1614" i="32"/>
  <c r="N1615" i="32" s="1"/>
  <c r="N1578" i="32"/>
  <c r="N1579" i="32"/>
  <c r="N1587" i="32"/>
  <c r="N1603" i="32"/>
  <c r="N1601" i="32"/>
  <c r="N1592" i="32"/>
  <c r="N1628" i="32"/>
  <c r="N1626" i="32"/>
  <c r="N1623" i="32"/>
  <c r="N1621" i="32"/>
  <c r="N1633" i="32"/>
  <c r="N1114" i="32"/>
  <c r="N1112" i="32"/>
  <c r="N1110" i="32"/>
  <c r="N1108" i="32"/>
  <c r="N1106" i="32"/>
  <c r="N1104" i="32"/>
  <c r="N1102" i="32"/>
  <c r="N1100" i="32"/>
  <c r="N1098" i="32"/>
  <c r="N1096" i="32"/>
  <c r="N1339" i="32"/>
  <c r="N1337" i="32"/>
  <c r="N1335" i="32"/>
  <c r="N1333" i="32"/>
  <c r="N1331" i="32"/>
  <c r="N1329" i="32"/>
  <c r="N1327" i="32"/>
  <c r="N1325" i="32"/>
  <c r="N1323" i="32"/>
  <c r="N1321" i="32"/>
  <c r="N1319" i="32"/>
  <c r="N1317" i="32"/>
  <c r="N1315" i="32"/>
  <c r="N1313" i="32"/>
  <c r="N1311" i="32"/>
  <c r="N1309" i="32"/>
  <c r="N1307" i="32"/>
  <c r="N1305" i="32"/>
  <c r="N1303" i="32"/>
  <c r="N1301" i="32"/>
  <c r="N1299" i="32"/>
  <c r="N1297" i="32"/>
  <c r="N1295" i="32"/>
  <c r="N1293" i="32"/>
  <c r="N1291" i="32"/>
  <c r="N1289" i="32"/>
  <c r="N1287" i="32"/>
  <c r="N1285" i="32"/>
  <c r="N1283" i="32"/>
  <c r="N1281" i="32"/>
  <c r="N1279" i="32"/>
  <c r="N1277" i="32"/>
  <c r="N1275" i="32"/>
  <c r="N1273" i="32"/>
  <c r="N1271" i="32"/>
  <c r="N1269" i="32"/>
  <c r="N1267" i="32"/>
  <c r="N1265" i="32"/>
  <c r="N1263" i="32"/>
  <c r="N1261" i="32"/>
  <c r="N1259" i="32"/>
  <c r="N1257" i="32"/>
  <c r="N1255" i="32"/>
  <c r="N1253" i="32"/>
  <c r="N1251" i="32"/>
  <c r="N1249" i="32"/>
  <c r="N1247" i="32"/>
  <c r="N1245" i="32"/>
  <c r="N1243" i="32"/>
  <c r="N1241" i="32"/>
  <c r="N1239" i="32"/>
  <c r="N1237" i="32"/>
  <c r="N1235" i="32"/>
  <c r="N1233" i="32"/>
  <c r="N1231" i="32"/>
  <c r="N1229" i="32"/>
  <c r="N1227" i="32"/>
  <c r="N1225" i="32"/>
  <c r="N1223" i="32"/>
  <c r="N1221" i="32"/>
  <c r="N1219" i="32"/>
  <c r="N1217" i="32"/>
  <c r="N1215" i="32"/>
  <c r="N1213" i="32"/>
  <c r="N1211" i="32"/>
  <c r="N1209" i="32"/>
  <c r="N1207" i="32"/>
  <c r="N1205" i="32"/>
  <c r="N1203" i="32"/>
  <c r="N1201" i="32"/>
  <c r="N1199" i="32"/>
  <c r="N1197" i="32"/>
  <c r="N1195" i="32"/>
  <c r="N1193" i="32"/>
  <c r="N1191" i="32"/>
  <c r="N1189" i="32"/>
  <c r="N1187" i="32"/>
  <c r="N1185" i="32"/>
  <c r="N1183" i="32"/>
  <c r="N1181" i="32"/>
  <c r="N1179" i="32"/>
  <c r="N1177" i="32"/>
  <c r="N1175" i="32"/>
  <c r="N1173" i="32"/>
  <c r="N1171" i="32"/>
  <c r="N1169" i="32"/>
  <c r="N1167" i="32"/>
  <c r="N1165" i="32"/>
  <c r="N1163" i="32"/>
  <c r="N1161" i="32"/>
  <c r="N1159" i="32"/>
  <c r="N1157" i="32"/>
  <c r="N1155" i="32"/>
  <c r="N1153" i="32"/>
  <c r="N1151" i="32"/>
  <c r="N1149" i="32"/>
  <c r="N1147" i="32"/>
  <c r="N1145" i="32"/>
  <c r="N1143" i="32"/>
  <c r="N1141" i="32"/>
  <c r="N1139" i="32"/>
  <c r="N1137" i="32"/>
  <c r="N1135" i="32"/>
  <c r="N1133" i="32"/>
  <c r="N1131" i="32"/>
  <c r="N1129" i="32"/>
  <c r="N1127" i="32"/>
  <c r="N1125" i="32"/>
  <c r="N1123" i="32"/>
  <c r="N1121" i="32"/>
  <c r="N1381" i="32"/>
  <c r="N1379" i="32"/>
  <c r="N1491" i="32"/>
  <c r="N1490" i="32"/>
  <c r="N1488" i="32"/>
  <c r="N1486" i="32"/>
  <c r="N1484" i="32"/>
  <c r="N1482" i="32"/>
  <c r="N1507" i="32"/>
  <c r="N1505" i="32"/>
  <c r="N1503" i="32"/>
  <c r="N1501" i="32"/>
  <c r="N1499" i="32"/>
  <c r="N1586" i="32"/>
  <c r="N1598" i="32"/>
  <c r="N1593" i="32"/>
  <c r="N1610" i="32"/>
  <c r="N1619" i="32"/>
  <c r="N1635" i="32"/>
  <c r="N1116" i="32"/>
  <c r="N1580" i="32"/>
  <c r="N1596" i="32"/>
  <c r="N1602" i="32"/>
  <c r="N1608" i="32"/>
  <c r="N1627" i="32"/>
  <c r="N1622" i="32"/>
  <c r="N1620" i="32"/>
  <c r="N1115" i="32"/>
  <c r="N1113" i="32"/>
  <c r="N1111" i="32"/>
  <c r="N1109" i="32"/>
  <c r="N1107" i="32"/>
  <c r="N1105" i="32"/>
  <c r="N1103" i="32"/>
  <c r="N1101" i="32"/>
  <c r="N1099" i="32"/>
  <c r="N1097" i="32"/>
  <c r="N1095" i="32"/>
  <c r="N1340" i="32"/>
  <c r="N1338" i="32"/>
  <c r="N1336" i="32"/>
  <c r="N1334" i="32"/>
  <c r="N1332" i="32"/>
  <c r="N1330" i="32"/>
  <c r="N1328" i="32"/>
  <c r="N1326" i="32"/>
  <c r="N1324" i="32"/>
  <c r="N1322" i="32"/>
  <c r="N1320" i="32"/>
  <c r="N1318" i="32"/>
  <c r="N1316" i="32"/>
  <c r="N1314" i="32"/>
  <c r="N1312" i="32"/>
  <c r="N1310" i="32"/>
  <c r="N1308" i="32"/>
  <c r="N1306" i="32"/>
  <c r="N1304" i="32"/>
  <c r="N1302" i="32"/>
  <c r="N1300" i="32"/>
  <c r="N1298" i="32"/>
  <c r="N1296" i="32"/>
  <c r="N1294" i="32"/>
  <c r="N1292" i="32"/>
  <c r="N1290" i="32"/>
  <c r="N1288" i="32"/>
  <c r="N1286" i="32"/>
  <c r="N1284" i="32"/>
  <c r="N1282" i="32"/>
  <c r="N1280" i="32"/>
  <c r="N1278" i="32"/>
  <c r="N1276" i="32"/>
  <c r="N1274" i="32"/>
  <c r="N1272" i="32"/>
  <c r="N1270" i="32"/>
  <c r="N1268" i="32"/>
  <c r="N1266" i="32"/>
  <c r="N1264" i="32"/>
  <c r="N1262" i="32"/>
  <c r="N1260" i="32"/>
  <c r="N1258" i="32"/>
  <c r="N1256" i="32"/>
  <c r="N1254" i="32"/>
  <c r="N1252" i="32"/>
  <c r="N1250" i="32"/>
  <c r="N1248" i="32"/>
  <c r="N1246" i="32"/>
  <c r="N1244" i="32"/>
  <c r="N1242" i="32"/>
  <c r="N1240" i="32"/>
  <c r="N1238" i="32"/>
  <c r="N1236" i="32"/>
  <c r="N1234" i="32"/>
  <c r="N1232" i="32"/>
  <c r="N1230" i="32"/>
  <c r="N1228" i="32"/>
  <c r="N1226" i="32"/>
  <c r="N1224" i="32"/>
  <c r="N1222" i="32"/>
  <c r="N1220" i="32"/>
  <c r="N1218" i="32"/>
  <c r="N1216" i="32"/>
  <c r="N1214" i="32"/>
  <c r="N1212" i="32"/>
  <c r="N1210" i="32"/>
  <c r="N1208" i="32"/>
  <c r="N1206" i="32"/>
  <c r="N1204" i="32"/>
  <c r="N1202" i="32"/>
  <c r="N1200" i="32"/>
  <c r="N1198" i="32"/>
  <c r="N1196" i="32"/>
  <c r="N1194" i="32"/>
  <c r="N1192" i="32"/>
  <c r="N1190" i="32"/>
  <c r="N1188" i="32"/>
  <c r="N1186" i="32"/>
  <c r="N1184" i="32"/>
  <c r="N1182" i="32"/>
  <c r="N1180" i="32"/>
  <c r="N1178" i="32"/>
  <c r="N1176" i="32"/>
  <c r="N1174" i="32"/>
  <c r="N1172" i="32"/>
  <c r="N1170" i="32"/>
  <c r="N1168" i="32"/>
  <c r="N1166" i="32"/>
  <c r="N1164" i="32"/>
  <c r="N1162" i="32"/>
  <c r="N1160" i="32"/>
  <c r="N1158" i="32"/>
  <c r="N1156" i="32"/>
  <c r="N1154" i="32"/>
  <c r="N1152" i="32"/>
  <c r="N1150" i="32"/>
  <c r="N1148" i="32"/>
  <c r="N1146" i="32"/>
  <c r="N1144" i="32"/>
  <c r="N1142" i="32"/>
  <c r="N1140" i="32"/>
  <c r="N1138" i="32"/>
  <c r="N1136" i="32"/>
  <c r="N1134" i="32"/>
  <c r="N1132" i="32"/>
  <c r="N1130" i="32"/>
  <c r="N1128" i="32"/>
  <c r="N1126" i="32"/>
  <c r="N1124" i="32"/>
  <c r="N1122" i="32"/>
  <c r="N1120" i="32"/>
  <c r="N1380" i="32"/>
  <c r="N1492" i="32"/>
  <c r="N1489" i="32"/>
  <c r="N1487" i="32"/>
  <c r="N1485" i="32"/>
  <c r="N1483" i="32"/>
  <c r="N1506" i="32"/>
  <c r="N1504" i="32"/>
  <c r="N1502" i="32"/>
  <c r="N1500" i="32"/>
  <c r="N1498" i="32"/>
  <c r="N1599" i="32"/>
  <c r="N1597" i="32"/>
  <c r="N1611" i="32"/>
  <c r="N1609" i="32"/>
  <c r="N1636" i="32"/>
  <c r="N1634" i="32"/>
  <c r="N1439" i="32"/>
  <c r="N846" i="32"/>
  <c r="N910" i="32"/>
  <c r="N851" i="32"/>
  <c r="N847" i="32"/>
  <c r="N913" i="32"/>
  <c r="N1023" i="32"/>
  <c r="N1021" i="32"/>
  <c r="N1019" i="32"/>
  <c r="N1017" i="32"/>
  <c r="N1015" i="32"/>
  <c r="N1013" i="32"/>
  <c r="N1011" i="32"/>
  <c r="N1009" i="32"/>
  <c r="N848" i="32"/>
  <c r="N916" i="32"/>
  <c r="N912" i="32"/>
  <c r="N908" i="32"/>
  <c r="N906" i="32"/>
  <c r="N904" i="32"/>
  <c r="N1024" i="32"/>
  <c r="N1022" i="32"/>
  <c r="N1020" i="32"/>
  <c r="N1018" i="32"/>
  <c r="N1016" i="32"/>
  <c r="N1014" i="32"/>
  <c r="N1012" i="32"/>
  <c r="N1010" i="32"/>
  <c r="N850" i="32"/>
  <c r="N914" i="32"/>
  <c r="N849" i="32"/>
  <c r="N915" i="32"/>
  <c r="N911" i="32"/>
  <c r="N909" i="32"/>
  <c r="N907" i="32"/>
  <c r="N905" i="32"/>
  <c r="N783" i="32"/>
  <c r="N800" i="32"/>
  <c r="N798" i="32"/>
  <c r="N782" i="32"/>
  <c r="N802" i="32"/>
  <c r="N801" i="32"/>
  <c r="N799" i="32"/>
  <c r="N527" i="32"/>
  <c r="N525" i="32"/>
  <c r="N523" i="32"/>
  <c r="N521" i="32"/>
  <c r="N519" i="32"/>
  <c r="N517" i="32"/>
  <c r="N515" i="32"/>
  <c r="N513" i="32"/>
  <c r="N511" i="32"/>
  <c r="N509" i="32"/>
  <c r="N507" i="32"/>
  <c r="N505" i="32"/>
  <c r="N503" i="32"/>
  <c r="N501" i="32"/>
  <c r="N499" i="32"/>
  <c r="N497" i="32"/>
  <c r="N495" i="32"/>
  <c r="N493" i="32"/>
  <c r="N491" i="32"/>
  <c r="N489" i="32"/>
  <c r="N487" i="32"/>
  <c r="N485" i="32"/>
  <c r="N483" i="32"/>
  <c r="N481" i="32"/>
  <c r="N479" i="32"/>
  <c r="N477" i="32"/>
  <c r="N475" i="32"/>
  <c r="N473" i="32"/>
  <c r="N471" i="32"/>
  <c r="N469" i="32"/>
  <c r="N467" i="32"/>
  <c r="N465" i="32"/>
  <c r="N463" i="32"/>
  <c r="N461" i="32"/>
  <c r="N459" i="32"/>
  <c r="N457" i="32"/>
  <c r="N455" i="32"/>
  <c r="N453" i="32"/>
  <c r="N451" i="32"/>
  <c r="N449" i="32"/>
  <c r="N447" i="32"/>
  <c r="N445" i="32"/>
  <c r="N443" i="32"/>
  <c r="N441" i="32"/>
  <c r="N439" i="32"/>
  <c r="N437" i="32"/>
  <c r="N435" i="32"/>
  <c r="N433" i="32"/>
  <c r="N431" i="32"/>
  <c r="N429" i="32"/>
  <c r="N427" i="32"/>
  <c r="N425" i="32"/>
  <c r="N423" i="32"/>
  <c r="N421" i="32"/>
  <c r="N419" i="32"/>
  <c r="N417" i="32"/>
  <c r="N415" i="32"/>
  <c r="N413" i="32"/>
  <c r="N411" i="32"/>
  <c r="N409" i="32"/>
  <c r="N407" i="32"/>
  <c r="N405" i="32"/>
  <c r="N403" i="32"/>
  <c r="N401" i="32"/>
  <c r="N399" i="32"/>
  <c r="N397" i="32"/>
  <c r="N395" i="32"/>
  <c r="N393" i="32"/>
  <c r="N391" i="32"/>
  <c r="N389" i="32"/>
  <c r="N387" i="32"/>
  <c r="N385" i="32"/>
  <c r="N383" i="32"/>
  <c r="N381" i="32"/>
  <c r="N379" i="32"/>
  <c r="N377" i="32"/>
  <c r="N375" i="32"/>
  <c r="N373" i="32"/>
  <c r="N371" i="32"/>
  <c r="N369" i="32"/>
  <c r="N367" i="32"/>
  <c r="N365" i="32"/>
  <c r="N363" i="32"/>
  <c r="N361" i="32"/>
  <c r="N359" i="32"/>
  <c r="N357" i="32"/>
  <c r="N355" i="32"/>
  <c r="N353" i="32"/>
  <c r="N351" i="32"/>
  <c r="N349" i="32"/>
  <c r="N347" i="32"/>
  <c r="N345" i="32"/>
  <c r="N343" i="32"/>
  <c r="N341" i="32"/>
  <c r="N339" i="32"/>
  <c r="N337" i="32"/>
  <c r="N335" i="32"/>
  <c r="N333" i="32"/>
  <c r="N331" i="32"/>
  <c r="N328" i="32"/>
  <c r="N326" i="32"/>
  <c r="N324" i="32"/>
  <c r="N322" i="32"/>
  <c r="N320" i="32"/>
  <c r="N318" i="32"/>
  <c r="N316" i="32"/>
  <c r="N747" i="32"/>
  <c r="N125" i="32"/>
  <c r="N123" i="32"/>
  <c r="N121" i="32"/>
  <c r="N119" i="32"/>
  <c r="N117" i="32"/>
  <c r="N115" i="32"/>
  <c r="N113" i="32"/>
  <c r="N111" i="32"/>
  <c r="N109" i="32"/>
  <c r="N108" i="32"/>
  <c r="N106" i="32"/>
  <c r="N104" i="32"/>
  <c r="N102" i="32"/>
  <c r="N100" i="32"/>
  <c r="N98" i="32"/>
  <c r="N96" i="32"/>
  <c r="N94" i="32"/>
  <c r="N92" i="32"/>
  <c r="N90" i="32"/>
  <c r="N88" i="32"/>
  <c r="N86" i="32"/>
  <c r="N84" i="32"/>
  <c r="N82" i="32"/>
  <c r="N80" i="32"/>
  <c r="N78" i="32"/>
  <c r="N76" i="32"/>
  <c r="N74" i="32"/>
  <c r="N72" i="32"/>
  <c r="N70" i="32"/>
  <c r="N68" i="32"/>
  <c r="N66" i="32"/>
  <c r="N64" i="32"/>
  <c r="N62" i="32"/>
  <c r="N60" i="32"/>
  <c r="N58" i="32"/>
  <c r="N56" i="32"/>
  <c r="N54" i="32"/>
  <c r="N52" i="32"/>
  <c r="N50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286" i="32"/>
  <c r="N284" i="32"/>
  <c r="N282" i="32"/>
  <c r="N280" i="32"/>
  <c r="N278" i="32"/>
  <c r="N276" i="32"/>
  <c r="N273" i="32"/>
  <c r="N271" i="32"/>
  <c r="N269" i="32"/>
  <c r="N267" i="32"/>
  <c r="N265" i="32"/>
  <c r="N263" i="32"/>
  <c r="N261" i="32"/>
  <c r="N259" i="32"/>
  <c r="N257" i="32"/>
  <c r="N254" i="32"/>
  <c r="N252" i="32"/>
  <c r="N250" i="32"/>
  <c r="N248" i="32"/>
  <c r="N246" i="32"/>
  <c r="N244" i="32"/>
  <c r="N242" i="32"/>
  <c r="N240" i="32"/>
  <c r="N238" i="32"/>
  <c r="N236" i="32"/>
  <c r="N234" i="32"/>
  <c r="N232" i="32"/>
  <c r="N230" i="32"/>
  <c r="N228" i="32"/>
  <c r="N226" i="32"/>
  <c r="N224" i="32"/>
  <c r="N222" i="32"/>
  <c r="N220" i="32"/>
  <c r="N218" i="32"/>
  <c r="N216" i="32"/>
  <c r="N214" i="32"/>
  <c r="N212" i="32"/>
  <c r="N210" i="32"/>
  <c r="N208" i="32"/>
  <c r="N206" i="32"/>
  <c r="N204" i="32"/>
  <c r="N202" i="32"/>
  <c r="N200" i="32"/>
  <c r="N198" i="32"/>
  <c r="N196" i="32"/>
  <c r="N194" i="32"/>
  <c r="N192" i="32"/>
  <c r="N190" i="32"/>
  <c r="N188" i="32"/>
  <c r="N186" i="32"/>
  <c r="N184" i="32"/>
  <c r="N182" i="32"/>
  <c r="N180" i="32"/>
  <c r="N178" i="32"/>
  <c r="N176" i="32"/>
  <c r="N174" i="32"/>
  <c r="N172" i="32"/>
  <c r="N170" i="32"/>
  <c r="N168" i="32"/>
  <c r="N166" i="32"/>
  <c r="N164" i="32"/>
  <c r="N162" i="32"/>
  <c r="N160" i="32"/>
  <c r="N158" i="32"/>
  <c r="N156" i="32"/>
  <c r="N154" i="32"/>
  <c r="N152" i="32"/>
  <c r="N150" i="32"/>
  <c r="N148" i="32"/>
  <c r="N146" i="32"/>
  <c r="N144" i="32"/>
  <c r="N142" i="32"/>
  <c r="N140" i="32"/>
  <c r="N138" i="32"/>
  <c r="N136" i="32"/>
  <c r="N134" i="32"/>
  <c r="N132" i="32"/>
  <c r="N130" i="32"/>
  <c r="N311" i="32"/>
  <c r="N309" i="32"/>
  <c r="N307" i="32"/>
  <c r="N305" i="32"/>
  <c r="N303" i="32"/>
  <c r="N301" i="32"/>
  <c r="N299" i="32"/>
  <c r="N297" i="32"/>
  <c r="N295" i="32"/>
  <c r="N293" i="32"/>
  <c r="N291" i="32"/>
  <c r="N529" i="32"/>
  <c r="N538" i="32"/>
  <c r="N536" i="32"/>
  <c r="N534" i="32"/>
  <c r="N547" i="32"/>
  <c r="N545" i="32"/>
  <c r="N543" i="32"/>
  <c r="N626" i="32"/>
  <c r="N624" i="32"/>
  <c r="N622" i="32"/>
  <c r="N620" i="32"/>
  <c r="N618" i="32"/>
  <c r="N616" i="32"/>
  <c r="N614" i="32"/>
  <c r="N612" i="32"/>
  <c r="N610" i="32"/>
  <c r="N608" i="32"/>
  <c r="N606" i="32"/>
  <c r="N604" i="32"/>
  <c r="N602" i="32"/>
  <c r="N600" i="32"/>
  <c r="N598" i="32"/>
  <c r="N596" i="32"/>
  <c r="N594" i="32"/>
  <c r="N592" i="32"/>
  <c r="N590" i="32"/>
  <c r="N588" i="32"/>
  <c r="N586" i="32"/>
  <c r="N584" i="32"/>
  <c r="N582" i="32"/>
  <c r="N580" i="32"/>
  <c r="N578" i="32"/>
  <c r="N576" i="32"/>
  <c r="N574" i="32"/>
  <c r="N572" i="32"/>
  <c r="N570" i="32"/>
  <c r="N568" i="32"/>
  <c r="N566" i="32"/>
  <c r="N564" i="32"/>
  <c r="N562" i="32"/>
  <c r="N560" i="32"/>
  <c r="N558" i="32"/>
  <c r="N556" i="32"/>
  <c r="N554" i="32"/>
  <c r="N552" i="32"/>
  <c r="N685" i="32"/>
  <c r="N683" i="32"/>
  <c r="N681" i="32"/>
  <c r="N679" i="32"/>
  <c r="N677" i="32"/>
  <c r="N675" i="32"/>
  <c r="N673" i="32"/>
  <c r="N671" i="32"/>
  <c r="N669" i="32"/>
  <c r="N667" i="32"/>
  <c r="N665" i="32"/>
  <c r="N663" i="32"/>
  <c r="N661" i="32"/>
  <c r="N659" i="32"/>
  <c r="N657" i="32"/>
  <c r="N655" i="32"/>
  <c r="N653" i="32"/>
  <c r="N651" i="32"/>
  <c r="N649" i="32"/>
  <c r="N647" i="32"/>
  <c r="N645" i="32"/>
  <c r="N643" i="32"/>
  <c r="N641" i="32"/>
  <c r="N639" i="32"/>
  <c r="N637" i="32"/>
  <c r="N635" i="32"/>
  <c r="N633" i="32"/>
  <c r="N631" i="32"/>
  <c r="N709" i="32"/>
  <c r="N714" i="32"/>
  <c r="N756" i="32"/>
  <c r="N754" i="32"/>
  <c r="N752" i="32"/>
  <c r="N750" i="32"/>
  <c r="N748" i="32"/>
  <c r="N526" i="32"/>
  <c r="N524" i="32"/>
  <c r="N522" i="32"/>
  <c r="N520" i="32"/>
  <c r="N518" i="32"/>
  <c r="N516" i="32"/>
  <c r="N514" i="32"/>
  <c r="N512" i="32"/>
  <c r="N510" i="32"/>
  <c r="N508" i="32"/>
  <c r="N506" i="32"/>
  <c r="N504" i="32"/>
  <c r="N502" i="32"/>
  <c r="N500" i="32"/>
  <c r="N498" i="32"/>
  <c r="N496" i="32"/>
  <c r="N494" i="32"/>
  <c r="N492" i="32"/>
  <c r="N490" i="32"/>
  <c r="N488" i="32"/>
  <c r="N486" i="32"/>
  <c r="N484" i="32"/>
  <c r="N482" i="32"/>
  <c r="N480" i="32"/>
  <c r="N478" i="32"/>
  <c r="N476" i="32"/>
  <c r="N474" i="32"/>
  <c r="N472" i="32"/>
  <c r="N470" i="32"/>
  <c r="N468" i="32"/>
  <c r="N466" i="32"/>
  <c r="N464" i="32"/>
  <c r="N462" i="32"/>
  <c r="N460" i="32"/>
  <c r="N458" i="32"/>
  <c r="N456" i="32"/>
  <c r="N454" i="32"/>
  <c r="N452" i="32"/>
  <c r="N450" i="32"/>
  <c r="N448" i="32"/>
  <c r="N446" i="32"/>
  <c r="N444" i="32"/>
  <c r="N442" i="32"/>
  <c r="N440" i="32"/>
  <c r="N438" i="32"/>
  <c r="N436" i="32"/>
  <c r="N434" i="32"/>
  <c r="N432" i="32"/>
  <c r="N430" i="32"/>
  <c r="N428" i="32"/>
  <c r="N426" i="32"/>
  <c r="N424" i="32"/>
  <c r="N422" i="32"/>
  <c r="N420" i="32"/>
  <c r="N418" i="32"/>
  <c r="N416" i="32"/>
  <c r="N414" i="32"/>
  <c r="N412" i="32"/>
  <c r="N410" i="32"/>
  <c r="N408" i="32"/>
  <c r="N406" i="32"/>
  <c r="N404" i="32"/>
  <c r="N402" i="32"/>
  <c r="N400" i="32"/>
  <c r="N398" i="32"/>
  <c r="N396" i="32"/>
  <c r="N394" i="32"/>
  <c r="N392" i="32"/>
  <c r="N390" i="32"/>
  <c r="N388" i="32"/>
  <c r="N386" i="32"/>
  <c r="N384" i="32"/>
  <c r="N382" i="32"/>
  <c r="N380" i="32"/>
  <c r="N378" i="32"/>
  <c r="N376" i="32"/>
  <c r="N374" i="32"/>
  <c r="N372" i="32"/>
  <c r="N370" i="32"/>
  <c r="N368" i="32"/>
  <c r="N366" i="32"/>
  <c r="N364" i="32"/>
  <c r="N362" i="32"/>
  <c r="N360" i="32"/>
  <c r="N358" i="32"/>
  <c r="N356" i="32"/>
  <c r="N354" i="32"/>
  <c r="N352" i="32"/>
  <c r="N350" i="32"/>
  <c r="N348" i="32"/>
  <c r="N346" i="32"/>
  <c r="N344" i="32"/>
  <c r="N342" i="32"/>
  <c r="N340" i="32"/>
  <c r="N338" i="32"/>
  <c r="N336" i="32"/>
  <c r="N334" i="32"/>
  <c r="N332" i="32"/>
  <c r="N330" i="32"/>
  <c r="N329" i="32"/>
  <c r="N327" i="32"/>
  <c r="N325" i="32"/>
  <c r="N323" i="32"/>
  <c r="N321" i="32"/>
  <c r="N319" i="32"/>
  <c r="N317" i="32"/>
  <c r="N124" i="32"/>
  <c r="N122" i="32"/>
  <c r="N120" i="32"/>
  <c r="N118" i="32"/>
  <c r="N116" i="32"/>
  <c r="N114" i="32"/>
  <c r="N112" i="32"/>
  <c r="N110" i="32"/>
  <c r="N107" i="32"/>
  <c r="N105" i="32"/>
  <c r="N103" i="32"/>
  <c r="N101" i="32"/>
  <c r="N99" i="32"/>
  <c r="N97" i="32"/>
  <c r="N95" i="32"/>
  <c r="N93" i="32"/>
  <c r="N91" i="32"/>
  <c r="N89" i="32"/>
  <c r="N87" i="32"/>
  <c r="N85" i="32"/>
  <c r="N83" i="32"/>
  <c r="N81" i="32"/>
  <c r="N79" i="32"/>
  <c r="N77" i="32"/>
  <c r="N75" i="32"/>
  <c r="N73" i="32"/>
  <c r="N71" i="32"/>
  <c r="N69" i="32"/>
  <c r="N67" i="32"/>
  <c r="N65" i="32"/>
  <c r="N63" i="32"/>
  <c r="N61" i="32"/>
  <c r="N59" i="32"/>
  <c r="N57" i="32"/>
  <c r="N55" i="32"/>
  <c r="N53" i="32"/>
  <c r="N51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285" i="32"/>
  <c r="N283" i="32"/>
  <c r="N281" i="32"/>
  <c r="N279" i="32"/>
  <c r="N277" i="32"/>
  <c r="N275" i="32"/>
  <c r="N274" i="32"/>
  <c r="N272" i="32"/>
  <c r="N270" i="32"/>
  <c r="N268" i="32"/>
  <c r="N266" i="32"/>
  <c r="N264" i="32"/>
  <c r="N262" i="32"/>
  <c r="N260" i="32"/>
  <c r="N258" i="32"/>
  <c r="N256" i="32"/>
  <c r="N255" i="32"/>
  <c r="N253" i="32"/>
  <c r="N251" i="32"/>
  <c r="N249" i="32"/>
  <c r="N247" i="32"/>
  <c r="N245" i="32"/>
  <c r="N243" i="32"/>
  <c r="N241" i="32"/>
  <c r="N239" i="32"/>
  <c r="N237" i="32"/>
  <c r="N235" i="32"/>
  <c r="N233" i="32"/>
  <c r="N231" i="32"/>
  <c r="N229" i="32"/>
  <c r="N227" i="32"/>
  <c r="N225" i="32"/>
  <c r="N223" i="32"/>
  <c r="N221" i="32"/>
  <c r="N219" i="32"/>
  <c r="N217" i="32"/>
  <c r="N215" i="32"/>
  <c r="N213" i="32"/>
  <c r="N211" i="32"/>
  <c r="N209" i="32"/>
  <c r="N207" i="32"/>
  <c r="N205" i="32"/>
  <c r="N203" i="32"/>
  <c r="N201" i="32"/>
  <c r="N199" i="32"/>
  <c r="N197" i="32"/>
  <c r="N195" i="32"/>
  <c r="N193" i="32"/>
  <c r="N191" i="32"/>
  <c r="N189" i="32"/>
  <c r="N187" i="32"/>
  <c r="N185" i="32"/>
  <c r="N183" i="32"/>
  <c r="N181" i="32"/>
  <c r="N179" i="32"/>
  <c r="N177" i="32"/>
  <c r="N175" i="32"/>
  <c r="N173" i="32"/>
  <c r="N171" i="32"/>
  <c r="N169" i="32"/>
  <c r="N167" i="32"/>
  <c r="N165" i="32"/>
  <c r="N163" i="32"/>
  <c r="N161" i="32"/>
  <c r="N159" i="32"/>
  <c r="N157" i="32"/>
  <c r="N155" i="32"/>
  <c r="N153" i="32"/>
  <c r="N151" i="32"/>
  <c r="N149" i="32"/>
  <c r="N147" i="32"/>
  <c r="N145" i="32"/>
  <c r="N143" i="32"/>
  <c r="N141" i="32"/>
  <c r="N139" i="32"/>
  <c r="N137" i="32"/>
  <c r="N135" i="32"/>
  <c r="N133" i="32"/>
  <c r="N131" i="32"/>
  <c r="N129" i="32"/>
  <c r="N312" i="32"/>
  <c r="N310" i="32"/>
  <c r="N308" i="32"/>
  <c r="N306" i="32"/>
  <c r="N304" i="32"/>
  <c r="N302" i="32"/>
  <c r="N300" i="32"/>
  <c r="N298" i="32"/>
  <c r="N296" i="32"/>
  <c r="N294" i="32"/>
  <c r="N292" i="32"/>
  <c r="N290" i="32"/>
  <c r="N530" i="32"/>
  <c r="N539" i="32"/>
  <c r="N537" i="32"/>
  <c r="N535" i="32"/>
  <c r="N546" i="32"/>
  <c r="N544" i="32"/>
  <c r="N625" i="32"/>
  <c r="N623" i="32"/>
  <c r="N621" i="32"/>
  <c r="N619" i="32"/>
  <c r="N617" i="32"/>
  <c r="N615" i="32"/>
  <c r="N613" i="32"/>
  <c r="N611" i="32"/>
  <c r="N609" i="32"/>
  <c r="N607" i="32"/>
  <c r="N605" i="32"/>
  <c r="N603" i="32"/>
  <c r="N601" i="32"/>
  <c r="N599" i="32"/>
  <c r="N597" i="32"/>
  <c r="N595" i="32"/>
  <c r="N593" i="32"/>
  <c r="N591" i="32"/>
  <c r="N589" i="32"/>
  <c r="N587" i="32"/>
  <c r="N585" i="32"/>
  <c r="N583" i="32"/>
  <c r="N581" i="32"/>
  <c r="N579" i="32"/>
  <c r="N577" i="32"/>
  <c r="N575" i="32"/>
  <c r="N573" i="32"/>
  <c r="N571" i="32"/>
  <c r="N569" i="32"/>
  <c r="N567" i="32"/>
  <c r="N565" i="32"/>
  <c r="N563" i="32"/>
  <c r="N561" i="32"/>
  <c r="N559" i="32"/>
  <c r="N557" i="32"/>
  <c r="N555" i="32"/>
  <c r="N553" i="32"/>
  <c r="N551" i="32"/>
  <c r="N684" i="32"/>
  <c r="N682" i="32"/>
  <c r="N680" i="32"/>
  <c r="N678" i="32"/>
  <c r="N676" i="32"/>
  <c r="N674" i="32"/>
  <c r="N672" i="32"/>
  <c r="N670" i="32"/>
  <c r="N668" i="32"/>
  <c r="N666" i="32"/>
  <c r="N664" i="32"/>
  <c r="N662" i="32"/>
  <c r="N660" i="32"/>
  <c r="N658" i="32"/>
  <c r="N656" i="32"/>
  <c r="N654" i="32"/>
  <c r="N652" i="32"/>
  <c r="N650" i="32"/>
  <c r="N648" i="32"/>
  <c r="N646" i="32"/>
  <c r="N644" i="32"/>
  <c r="N642" i="32"/>
  <c r="N640" i="32"/>
  <c r="N638" i="32"/>
  <c r="N636" i="32"/>
  <c r="N634" i="32"/>
  <c r="N632" i="32"/>
  <c r="N630" i="32"/>
  <c r="N710" i="32"/>
  <c r="N715" i="32"/>
  <c r="N725" i="32"/>
  <c r="N757" i="32"/>
  <c r="N755" i="32"/>
  <c r="N753" i="32"/>
  <c r="N751" i="32"/>
  <c r="N749" i="32"/>
  <c r="N779" i="32"/>
  <c r="N780" i="32" s="1"/>
  <c r="N1440" i="32"/>
  <c r="N1363" i="32"/>
  <c r="N528" i="32"/>
  <c r="N854" i="32"/>
  <c r="N707" i="32"/>
  <c r="N855" i="32"/>
  <c r="N856" i="32"/>
  <c r="N857" i="32"/>
  <c r="N724" i="32"/>
  <c r="N708" i="32"/>
  <c r="N874" i="32"/>
  <c r="N706" i="32"/>
  <c r="N705" i="32"/>
  <c r="N1557" i="32"/>
  <c r="N1558" i="32"/>
  <c r="N1559" i="32"/>
  <c r="N1560" i="32"/>
  <c r="N1561" i="32"/>
  <c r="N1562" i="32"/>
  <c r="N1563" i="32"/>
  <c r="N1583" i="32"/>
  <c r="N1584" i="32" s="1"/>
  <c r="N973" i="32"/>
  <c r="N972" i="32"/>
  <c r="N842" i="32"/>
  <c r="N843" i="32" s="1"/>
  <c r="N922" i="32"/>
  <c r="N923" i="32" s="1"/>
  <c r="N788" i="32"/>
  <c r="N789" i="32" s="1"/>
  <c r="N797" i="32"/>
  <c r="N983" i="32"/>
  <c r="N982" i="32"/>
  <c r="N2125" i="32"/>
  <c r="N1497" i="32"/>
  <c r="N1119" i="32"/>
  <c r="N980" i="32"/>
  <c r="N2177" i="32"/>
  <c r="N13" i="32"/>
  <c r="N128" i="32"/>
  <c r="N289" i="32"/>
  <c r="N315" i="32"/>
  <c r="N533" i="32"/>
  <c r="N1346" i="32"/>
  <c r="N1347" i="32"/>
  <c r="N542" i="32"/>
  <c r="N1359" i="32"/>
  <c r="N1360" i="32"/>
  <c r="N1361" i="32"/>
  <c r="N1362" i="32"/>
  <c r="N550" i="32"/>
  <c r="N629" i="32"/>
  <c r="N1398" i="32"/>
  <c r="N1399" i="32"/>
  <c r="N688" i="32"/>
  <c r="N689" i="32"/>
  <c r="N690" i="32"/>
  <c r="N691" i="32"/>
  <c r="N692" i="32"/>
  <c r="N693" i="32"/>
  <c r="N1400" i="32"/>
  <c r="N694" i="32"/>
  <c r="N695" i="32"/>
  <c r="N696" i="32"/>
  <c r="N697" i="32"/>
  <c r="N698" i="32"/>
  <c r="N699" i="32"/>
  <c r="N700" i="32"/>
  <c r="N701" i="32"/>
  <c r="N702" i="32"/>
  <c r="N703" i="32"/>
  <c r="N704" i="32"/>
  <c r="N713" i="32"/>
  <c r="N719" i="32"/>
  <c r="N720" i="32" s="1"/>
  <c r="N721" i="32" s="1"/>
  <c r="N1418" i="32"/>
  <c r="N1419" i="32"/>
  <c r="N1420" i="32"/>
  <c r="N730" i="32"/>
  <c r="N731" i="32"/>
  <c r="N732" i="32"/>
  <c r="N733" i="32"/>
  <c r="N1404" i="32"/>
  <c r="N1405" i="32"/>
  <c r="N736" i="32"/>
  <c r="N737" i="32"/>
  <c r="N738" i="32"/>
  <c r="N739" i="32"/>
  <c r="N740" i="32"/>
  <c r="N741" i="32"/>
  <c r="N742" i="32"/>
  <c r="N743" i="32"/>
  <c r="N744" i="32"/>
  <c r="N769" i="32"/>
  <c r="N770" i="32"/>
  <c r="N771" i="32"/>
  <c r="N774" i="32"/>
  <c r="N775" i="32" s="1"/>
  <c r="N791" i="32"/>
  <c r="N792" i="32" s="1"/>
  <c r="N794" i="32"/>
  <c r="N795" i="32" s="1"/>
  <c r="N805" i="32"/>
  <c r="N806" i="32" s="1"/>
  <c r="N808" i="32"/>
  <c r="N809" i="32" s="1"/>
  <c r="N811" i="32"/>
  <c r="N812" i="32" s="1"/>
  <c r="N816" i="32"/>
  <c r="N817" i="32"/>
  <c r="N822" i="32"/>
  <c r="N823" i="32"/>
  <c r="N824" i="32"/>
  <c r="N827" i="32"/>
  <c r="N828" i="32"/>
  <c r="N829" i="32"/>
  <c r="N830" i="32"/>
  <c r="N832" i="32"/>
  <c r="N833" i="32"/>
  <c r="N834" i="32"/>
  <c r="N835" i="32"/>
  <c r="N1473" i="32"/>
  <c r="N836" i="32"/>
  <c r="N837" i="32"/>
  <c r="N845" i="32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5" i="32"/>
  <c r="N876" i="32"/>
  <c r="N881" i="32"/>
  <c r="N1520" i="32"/>
  <c r="N882" i="32"/>
  <c r="N1522" i="32"/>
  <c r="N883" i="32"/>
  <c r="N884" i="32"/>
  <c r="N885" i="32"/>
  <c r="N1526" i="32"/>
  <c r="N886" i="32"/>
  <c r="N887" i="32"/>
  <c r="N888" i="32"/>
  <c r="N889" i="32"/>
  <c r="N890" i="32"/>
  <c r="N891" i="32"/>
  <c r="N892" i="32"/>
  <c r="N893" i="32"/>
  <c r="N1530" i="32"/>
  <c r="N898" i="32"/>
  <c r="N899" i="32" s="1"/>
  <c r="N900" i="32" s="1"/>
  <c r="N1539" i="32"/>
  <c r="N1540" i="32"/>
  <c r="N1541" i="32"/>
  <c r="N1542" i="32"/>
  <c r="N1543" i="32"/>
  <c r="N903" i="32"/>
  <c r="N919" i="32"/>
  <c r="N920" i="32" s="1"/>
  <c r="N927" i="32"/>
  <c r="N928" i="32" s="1"/>
  <c r="N930" i="32"/>
  <c r="N931" i="32" s="1"/>
  <c r="N933" i="32"/>
  <c r="N934" i="32" s="1"/>
  <c r="N938" i="32"/>
  <c r="N939" i="32"/>
  <c r="N942" i="32"/>
  <c r="N943" i="32"/>
  <c r="N951" i="32"/>
  <c r="N952" i="32"/>
  <c r="N953" i="32"/>
  <c r="N954" i="32"/>
  <c r="N955" i="32"/>
  <c r="N956" i="32"/>
  <c r="N957" i="32"/>
  <c r="N965" i="32"/>
  <c r="N966" i="32"/>
  <c r="N967" i="32"/>
  <c r="N968" i="32"/>
  <c r="N969" i="32"/>
  <c r="N970" i="32"/>
  <c r="N971" i="32"/>
  <c r="N988" i="32"/>
  <c r="N989" i="32"/>
  <c r="N990" i="32"/>
  <c r="N991" i="32"/>
  <c r="N996" i="32"/>
  <c r="N997" i="32"/>
  <c r="N998" i="32"/>
  <c r="N999" i="32"/>
  <c r="N1002" i="32"/>
  <c r="N1003" i="32"/>
  <c r="N1008" i="32"/>
  <c r="N1029" i="32"/>
  <c r="N1030" i="32" s="1"/>
  <c r="N1031" i="32" s="1"/>
  <c r="N1035" i="32"/>
  <c r="N1036" i="32"/>
  <c r="N1037" i="32"/>
  <c r="N1038" i="32"/>
  <c r="N1039" i="32"/>
  <c r="N1040" i="32"/>
  <c r="N1041" i="32"/>
  <c r="N1042" i="32"/>
  <c r="N1043" i="32"/>
  <c r="N1044" i="32"/>
  <c r="N1045" i="32"/>
  <c r="N1046" i="32"/>
  <c r="N1047" i="32"/>
  <c r="N1048" i="32"/>
  <c r="N1049" i="32"/>
  <c r="N1050" i="32"/>
  <c r="N1051" i="32"/>
  <c r="N1052" i="32"/>
  <c r="N1053" i="32"/>
  <c r="N1054" i="32"/>
  <c r="N1055" i="32"/>
  <c r="N1056" i="32"/>
  <c r="N1057" i="32"/>
  <c r="N1058" i="32"/>
  <c r="N1059" i="32"/>
  <c r="N1060" i="32"/>
  <c r="N1061" i="32"/>
  <c r="N1062" i="32"/>
  <c r="N1063" i="32"/>
  <c r="N1064" i="32"/>
  <c r="N1065" i="32"/>
  <c r="N1066" i="32"/>
  <c r="N1067" i="32"/>
  <c r="N1068" i="32"/>
  <c r="N1069" i="32"/>
  <c r="N1070" i="32"/>
  <c r="N1071" i="32"/>
  <c r="N1072" i="32"/>
  <c r="N1073" i="32"/>
  <c r="N1074" i="32"/>
  <c r="N1075" i="32"/>
  <c r="N1076" i="32"/>
  <c r="N1077" i="32"/>
  <c r="N1078" i="32"/>
  <c r="N1079" i="32"/>
  <c r="N1080" i="32"/>
  <c r="N1081" i="32"/>
  <c r="N1082" i="32"/>
  <c r="N1083" i="32"/>
  <c r="N1084" i="32"/>
  <c r="N1085" i="32"/>
  <c r="N1086" i="32"/>
  <c r="N1087" i="32"/>
  <c r="N1088" i="32"/>
  <c r="N1089" i="32"/>
  <c r="N1090" i="32"/>
  <c r="N1091" i="32"/>
  <c r="N1092" i="32"/>
  <c r="N1343" i="32"/>
  <c r="N1344" i="32"/>
  <c r="N1345" i="32"/>
  <c r="N1348" i="32"/>
  <c r="N1351" i="32"/>
  <c r="N1352" i="32"/>
  <c r="N1353" i="32"/>
  <c r="N1354" i="32"/>
  <c r="N1355" i="32"/>
  <c r="N1356" i="32"/>
  <c r="N1357" i="32"/>
  <c r="N1358" i="32"/>
  <c r="N1366" i="32"/>
  <c r="N1367" i="32"/>
  <c r="N1368" i="32"/>
  <c r="N1369" i="32"/>
  <c r="N1370" i="32"/>
  <c r="N1371" i="32"/>
  <c r="N1372" i="32"/>
  <c r="N1373" i="32"/>
  <c r="N1374" i="32"/>
  <c r="N1375" i="32"/>
  <c r="N1378" i="32"/>
  <c r="N1384" i="32"/>
  <c r="N1385" i="32"/>
  <c r="N1386" i="32"/>
  <c r="N1387" i="32"/>
  <c r="N1388" i="32"/>
  <c r="N1389" i="32"/>
  <c r="N1390" i="32"/>
  <c r="N1391" i="32"/>
  <c r="N1392" i="32"/>
  <c r="N1393" i="32"/>
  <c r="N1394" i="32"/>
  <c r="N1395" i="32"/>
  <c r="N1396" i="32"/>
  <c r="N1397" i="32"/>
  <c r="N1408" i="32"/>
  <c r="N1409" i="32"/>
  <c r="N1410" i="32"/>
  <c r="N1411" i="32"/>
  <c r="N1412" i="32"/>
  <c r="N1413" i="32"/>
  <c r="N1414" i="32"/>
  <c r="N1415" i="32"/>
  <c r="N1416" i="32"/>
  <c r="N1417" i="32"/>
  <c r="N1425" i="32"/>
  <c r="N1426" i="32"/>
  <c r="N1427" i="32"/>
  <c r="N1428" i="32"/>
  <c r="N1429" i="32"/>
  <c r="N1430" i="32"/>
  <c r="N1431" i="32"/>
  <c r="N1432" i="32"/>
  <c r="N1433" i="32"/>
  <c r="N1434" i="32"/>
  <c r="N1456" i="32"/>
  <c r="N1457" i="32"/>
  <c r="N1462" i="32"/>
  <c r="N1463" i="32"/>
  <c r="N1464" i="32"/>
  <c r="N1469" i="32"/>
  <c r="N1470" i="32"/>
  <c r="N1471" i="32"/>
  <c r="N1472" i="32"/>
  <c r="N1481" i="32"/>
  <c r="N1512" i="32"/>
  <c r="N1513" i="32"/>
  <c r="N1514" i="32"/>
  <c r="N1515" i="32"/>
  <c r="N1518" i="32"/>
  <c r="N1519" i="32"/>
  <c r="N1521" i="32"/>
  <c r="N1523" i="32"/>
  <c r="N1524" i="32"/>
  <c r="N1525" i="32"/>
  <c r="N1527" i="32"/>
  <c r="N1528" i="32"/>
  <c r="N1529" i="32"/>
  <c r="N1531" i="32"/>
  <c r="N1532" i="32"/>
  <c r="N1533" i="32"/>
  <c r="N1534" i="32"/>
  <c r="N1547" i="32"/>
  <c r="N1548" i="32"/>
  <c r="N1549" i="32"/>
  <c r="N1550" i="32"/>
  <c r="N1551" i="32"/>
  <c r="N1552" i="32"/>
  <c r="N1553" i="32"/>
  <c r="N1554" i="32"/>
  <c r="N1574" i="32"/>
  <c r="N1575" i="32"/>
  <c r="N962" i="32"/>
  <c r="N963" i="32" s="1"/>
  <c r="N974" i="32"/>
  <c r="N975" i="32"/>
  <c r="N976" i="32"/>
  <c r="N981" i="32"/>
  <c r="N762" i="32"/>
  <c r="N763" i="32"/>
  <c r="N764" i="32"/>
  <c r="N1443" i="32"/>
  <c r="N1444" i="32" s="1"/>
  <c r="N1446" i="32"/>
  <c r="N1447" i="32"/>
  <c r="N1448" i="32"/>
  <c r="N1449" i="32"/>
  <c r="N1450" i="32"/>
  <c r="N1451" i="32"/>
  <c r="N1478" i="32"/>
  <c r="N1479" i="32" s="1"/>
  <c r="N1564" i="32"/>
  <c r="N1565" i="32"/>
  <c r="N1566" i="32"/>
  <c r="N1567" i="32"/>
  <c r="N1568" i="32"/>
  <c r="N1569" i="32"/>
  <c r="N977" i="32"/>
  <c r="N2026" i="32"/>
  <c r="N831" i="32"/>
  <c r="N1970" i="32"/>
  <c r="N1983" i="32"/>
  <c r="N1982" i="32"/>
  <c r="N2009" i="32"/>
  <c r="N2017" i="32"/>
  <c r="N2050" i="32"/>
  <c r="N2080" i="32"/>
  <c r="N2002" i="32"/>
  <c r="N2006" i="32"/>
  <c r="N2007" i="32" s="1"/>
  <c r="N1712" i="32"/>
  <c r="N1966" i="32"/>
  <c r="N2130" i="32"/>
  <c r="N2093" i="32"/>
  <c r="N2047" i="32"/>
  <c r="N1991" i="32"/>
  <c r="N2178" i="32"/>
  <c r="N1624" i="32"/>
  <c r="N1625" i="32"/>
  <c r="N2094" i="32"/>
  <c r="N2081" i="32"/>
  <c r="N2051" i="32"/>
  <c r="N1600" i="32"/>
  <c r="N946" i="32"/>
  <c r="N947" i="32" s="1"/>
  <c r="N2181" i="32"/>
  <c r="N2116" i="32"/>
  <c r="N2138" i="32"/>
  <c r="N2139" i="32"/>
  <c r="O1494" i="32" l="1"/>
  <c r="K1494" i="32"/>
  <c r="L1976" i="32"/>
  <c r="N716" i="32"/>
  <c r="K1949" i="32"/>
  <c r="N818" i="32"/>
  <c r="N819" i="32" s="1"/>
  <c r="F342" i="39"/>
  <c r="J1422" i="32"/>
  <c r="P1616" i="32"/>
  <c r="N1912" i="32"/>
  <c r="L1422" i="32"/>
  <c r="L1536" i="32"/>
  <c r="J1935" i="32"/>
  <c r="M1935" i="32"/>
  <c r="L1494" i="32"/>
  <c r="P1949" i="32"/>
  <c r="P2121" i="32"/>
  <c r="K2121" i="32"/>
  <c r="N917" i="32"/>
  <c r="N924" i="32" s="1"/>
  <c r="P785" i="32"/>
  <c r="K785" i="32"/>
  <c r="Q1935" i="32"/>
  <c r="L1935" i="32"/>
  <c r="O1949" i="32"/>
  <c r="P1976" i="32"/>
  <c r="K1976" i="32"/>
  <c r="O1935" i="32"/>
  <c r="Q1949" i="32"/>
  <c r="L1949" i="32"/>
  <c r="Q935" i="32"/>
  <c r="N2098" i="32"/>
  <c r="N2099" i="32" s="1"/>
  <c r="J1494" i="32"/>
  <c r="N287" i="32"/>
  <c r="P776" i="32"/>
  <c r="K776" i="32"/>
  <c r="J785" i="32"/>
  <c r="O1536" i="32"/>
  <c r="K1571" i="32"/>
  <c r="J1605" i="32"/>
  <c r="K1616" i="32"/>
  <c r="Q2121" i="32"/>
  <c r="L2121" i="32"/>
  <c r="N1349" i="32"/>
  <c r="N1931" i="32"/>
  <c r="N1935" i="32" s="1"/>
  <c r="J776" i="32"/>
  <c r="M776" i="32"/>
  <c r="Q776" i="32"/>
  <c r="M813" i="32"/>
  <c r="Q1005" i="32"/>
  <c r="P1605" i="32"/>
  <c r="P2086" i="32"/>
  <c r="K2086" i="32"/>
  <c r="O2086" i="32"/>
  <c r="J2121" i="32"/>
  <c r="F265" i="39"/>
  <c r="N745" i="32"/>
  <c r="N2182" i="32"/>
  <c r="N2183" i="32" s="1"/>
  <c r="N2027" i="32"/>
  <c r="N2028" i="32" s="1"/>
  <c r="N1877" i="32"/>
  <c r="N2120" i="32"/>
  <c r="P839" i="32"/>
  <c r="K839" i="32"/>
  <c r="P1536" i="32"/>
  <c r="K1536" i="32"/>
  <c r="Q1571" i="32"/>
  <c r="L1571" i="32"/>
  <c r="M1589" i="32"/>
  <c r="O1605" i="32"/>
  <c r="Q1616" i="32"/>
  <c r="L1616" i="32"/>
  <c r="P1935" i="32"/>
  <c r="J1949" i="32"/>
  <c r="M1949" i="32"/>
  <c r="O1976" i="32"/>
  <c r="N1401" i="32"/>
  <c r="N940" i="32"/>
  <c r="N935" i="32"/>
  <c r="N1406" i="32"/>
  <c r="N1612" i="32"/>
  <c r="N1616" i="32" s="1"/>
  <c r="N1594" i="32"/>
  <c r="N2085" i="32"/>
  <c r="N2086" i="32" s="1"/>
  <c r="J759" i="32"/>
  <c r="M759" i="32"/>
  <c r="O776" i="32"/>
  <c r="Q785" i="32"/>
  <c r="J839" i="32"/>
  <c r="P859" i="32"/>
  <c r="L1005" i="32"/>
  <c r="P1005" i="32"/>
  <c r="K1005" i="32"/>
  <c r="P1453" i="32"/>
  <c r="K1453" i="32"/>
  <c r="L1453" i="32"/>
  <c r="Q1976" i="32"/>
  <c r="J2086" i="32"/>
  <c r="M2086" i="32"/>
  <c r="E151" i="39"/>
  <c r="N2134" i="32"/>
  <c r="N2135" i="32" s="1"/>
  <c r="N1382" i="32"/>
  <c r="N1376" i="32"/>
  <c r="N1004" i="32"/>
  <c r="N1975" i="32"/>
  <c r="K759" i="32"/>
  <c r="O759" i="32"/>
  <c r="J859" i="32"/>
  <c r="M948" i="32"/>
  <c r="L985" i="32"/>
  <c r="Q1536" i="32"/>
  <c r="J1571" i="32"/>
  <c r="M1571" i="32"/>
  <c r="K1605" i="32"/>
  <c r="J1616" i="32"/>
  <c r="M1616" i="32"/>
  <c r="C25" i="66"/>
  <c r="N1996" i="32"/>
  <c r="N2022" i="32"/>
  <c r="N1093" i="32"/>
  <c r="N1025" i="32"/>
  <c r="N1026" i="32" s="1"/>
  <c r="N992" i="32"/>
  <c r="N993" i="32" s="1"/>
  <c r="N978" i="32"/>
  <c r="N958" i="32"/>
  <c r="N959" i="32" s="1"/>
  <c r="N852" i="32"/>
  <c r="N711" i="32"/>
  <c r="N1570" i="32"/>
  <c r="L776" i="32"/>
  <c r="O785" i="32"/>
  <c r="Q813" i="32"/>
  <c r="L813" i="32"/>
  <c r="O813" i="32"/>
  <c r="K813" i="32"/>
  <c r="P1422" i="32"/>
  <c r="K1422" i="32"/>
  <c r="N1926" i="32"/>
  <c r="N765" i="32"/>
  <c r="N766" i="32" s="1"/>
  <c r="N1555" i="32"/>
  <c r="N1516" i="32"/>
  <c r="N1465" i="32"/>
  <c r="N1466" i="32" s="1"/>
  <c r="N1458" i="32"/>
  <c r="N1459" i="32" s="1"/>
  <c r="N1421" i="32"/>
  <c r="N944" i="32"/>
  <c r="N772" i="32"/>
  <c r="N776" i="32" s="1"/>
  <c r="N734" i="32"/>
  <c r="N686" i="32"/>
  <c r="N984" i="32"/>
  <c r="N627" i="32"/>
  <c r="N784" i="32"/>
  <c r="N785" i="32" s="1"/>
  <c r="N1441" i="32"/>
  <c r="N2011" i="32"/>
  <c r="N1955" i="32"/>
  <c r="N1956" i="32" s="1"/>
  <c r="N2105" i="32"/>
  <c r="N2106" i="32" s="1"/>
  <c r="M839" i="32"/>
  <c r="N894" i="32"/>
  <c r="N895" i="32" s="1"/>
  <c r="N540" i="32"/>
  <c r="N726" i="32"/>
  <c r="N727" i="32" s="1"/>
  <c r="N531" i="32"/>
  <c r="N1637" i="32"/>
  <c r="N1638" i="32" s="1"/>
  <c r="N1509" i="32"/>
  <c r="N1117" i="32"/>
  <c r="N1629" i="32"/>
  <c r="N1630" i="32" s="1"/>
  <c r="N1588" i="32"/>
  <c r="N1581" i="32"/>
  <c r="P924" i="32"/>
  <c r="L935" i="32"/>
  <c r="Q985" i="32"/>
  <c r="L1589" i="32"/>
  <c r="L785" i="32"/>
  <c r="J813" i="32"/>
  <c r="Q839" i="32"/>
  <c r="L839" i="32"/>
  <c r="O859" i="32"/>
  <c r="L859" i="32"/>
  <c r="O1005" i="32"/>
  <c r="M1005" i="32"/>
  <c r="M1422" i="32"/>
  <c r="O1453" i="32"/>
  <c r="J1453" i="32"/>
  <c r="Q1494" i="32"/>
  <c r="J1536" i="32"/>
  <c r="M1536" i="32"/>
  <c r="O1571" i="32"/>
  <c r="Q1589" i="32"/>
  <c r="P1589" i="32"/>
  <c r="K1589" i="32"/>
  <c r="O1589" i="32"/>
  <c r="J1589" i="32"/>
  <c r="Q1605" i="32"/>
  <c r="L1605" i="32"/>
  <c r="O1616" i="32"/>
  <c r="O839" i="32"/>
  <c r="M859" i="32"/>
  <c r="Q859" i="32"/>
  <c r="O924" i="32"/>
  <c r="M924" i="32"/>
  <c r="P935" i="32"/>
  <c r="K935" i="32"/>
  <c r="J935" i="32"/>
  <c r="Q948" i="32"/>
  <c r="L948" i="32"/>
  <c r="K948" i="32"/>
  <c r="O948" i="32"/>
  <c r="P985" i="32"/>
  <c r="K985" i="32"/>
  <c r="O985" i="32"/>
  <c r="J985" i="32"/>
  <c r="Q1422" i="32"/>
  <c r="Q1453" i="32"/>
  <c r="K1935" i="32"/>
  <c r="F151" i="39"/>
  <c r="E342" i="39"/>
  <c r="N1493" i="32"/>
  <c r="N1494" i="32" s="1"/>
  <c r="N1474" i="32"/>
  <c r="N1475" i="32" s="1"/>
  <c r="N1544" i="32"/>
  <c r="N877" i="32"/>
  <c r="N878" i="32" s="1"/>
  <c r="N1508" i="32"/>
  <c r="N1576" i="32"/>
  <c r="N1435" i="32"/>
  <c r="N1436" i="32" s="1"/>
  <c r="N1364" i="32"/>
  <c r="N1000" i="32"/>
  <c r="N825" i="32"/>
  <c r="N548" i="32"/>
  <c r="N1341" i="32"/>
  <c r="N858" i="32"/>
  <c r="N2112" i="32"/>
  <c r="N1714" i="32"/>
  <c r="N1971" i="32"/>
  <c r="N1901" i="32"/>
  <c r="N2052" i="32"/>
  <c r="N1871" i="32"/>
  <c r="J924" i="32"/>
  <c r="L924" i="32"/>
  <c r="P948" i="32"/>
  <c r="Q2086" i="32"/>
  <c r="L2086" i="32"/>
  <c r="O2121" i="32"/>
  <c r="N1452" i="32"/>
  <c r="N1604" i="32"/>
  <c r="N1987" i="32"/>
  <c r="N1988" i="32" s="1"/>
  <c r="N1889" i="32"/>
  <c r="N2143" i="32"/>
  <c r="N2144" i="32" s="1"/>
  <c r="N1535" i="32"/>
  <c r="N838" i="32"/>
  <c r="N758" i="32"/>
  <c r="N2004" i="32"/>
  <c r="Q924" i="32"/>
  <c r="M935" i="32"/>
  <c r="J1976" i="32"/>
  <c r="M1976" i="32"/>
  <c r="N126" i="32"/>
  <c r="N2154" i="32"/>
  <c r="N2155" i="32" s="1"/>
  <c r="N313" i="32"/>
  <c r="N803" i="32"/>
  <c r="N813" i="32" s="1"/>
  <c r="N2126" i="32"/>
  <c r="N2127" i="32" s="1"/>
  <c r="K859" i="32"/>
  <c r="M1453" i="32"/>
  <c r="P1571" i="32"/>
  <c r="M1605" i="32"/>
  <c r="N1945" i="32"/>
  <c r="N1949" i="32" s="1"/>
  <c r="N1906" i="32"/>
  <c r="Q759" i="32"/>
  <c r="L759" i="32"/>
  <c r="P759" i="32"/>
  <c r="M785" i="32"/>
  <c r="P813" i="32"/>
  <c r="O935" i="32"/>
  <c r="J1005" i="32"/>
  <c r="K924" i="32"/>
  <c r="J948" i="32"/>
  <c r="M985" i="32"/>
  <c r="O1422" i="32"/>
  <c r="M2121" i="32"/>
  <c r="E259" i="39"/>
  <c r="E265" i="39" s="1"/>
  <c r="X265" i="39"/>
  <c r="N1422" i="32" l="1"/>
  <c r="N1453" i="32"/>
  <c r="Q2184" i="32"/>
  <c r="Q2187" i="32" s="1"/>
  <c r="O2184" i="32"/>
  <c r="O2187" i="32" s="1"/>
  <c r="N859" i="32"/>
  <c r="N1605" i="32"/>
  <c r="N2121" i="32"/>
  <c r="Q1639" i="32"/>
  <c r="Q2186" i="32" s="1"/>
  <c r="N948" i="32"/>
  <c r="J2184" i="32"/>
  <c r="J2187" i="32" s="1"/>
  <c r="L2184" i="32"/>
  <c r="L2187" i="32" s="1"/>
  <c r="N985" i="32"/>
  <c r="O1639" i="32"/>
  <c r="O2186" i="32" s="1"/>
  <c r="K2184" i="32"/>
  <c r="K2187" i="32" s="1"/>
  <c r="J1639" i="32"/>
  <c r="J2186" i="32" s="1"/>
  <c r="O1032" i="32"/>
  <c r="O2185" i="32" s="1"/>
  <c r="N1976" i="32"/>
  <c r="N759" i="32"/>
  <c r="L1639" i="32"/>
  <c r="L2186" i="32" s="1"/>
  <c r="P1639" i="32"/>
  <c r="P2186" i="32" s="1"/>
  <c r="N1536" i="32"/>
  <c r="P2184" i="32"/>
  <c r="P2187" i="32" s="1"/>
  <c r="N1005" i="32"/>
  <c r="N1589" i="32"/>
  <c r="Q1032" i="32"/>
  <c r="Q2185" i="32" s="1"/>
  <c r="M1639" i="32"/>
  <c r="M2186" i="32" s="1"/>
  <c r="P1032" i="32"/>
  <c r="P2185" i="32" s="1"/>
  <c r="K1032" i="32"/>
  <c r="K2185" i="32" s="1"/>
  <c r="M1032" i="32"/>
  <c r="M2185" i="32" s="1"/>
  <c r="K1639" i="32"/>
  <c r="K2186" i="32" s="1"/>
  <c r="L1032" i="32"/>
  <c r="L2185" i="32" s="1"/>
  <c r="J1032" i="32"/>
  <c r="J2185" i="32" s="1"/>
  <c r="M2184" i="32"/>
  <c r="M2187" i="32" s="1"/>
  <c r="N1571" i="32"/>
  <c r="N2184" i="32"/>
  <c r="N2187" i="32" s="1"/>
  <c r="N839" i="32"/>
  <c r="L2188" i="32" l="1"/>
  <c r="N1032" i="32"/>
  <c r="N2185" i="32" s="1"/>
  <c r="N1639" i="32"/>
  <c r="N2186" i="32" s="1"/>
  <c r="K2188" i="32"/>
  <c r="O2188" i="32"/>
  <c r="Q2188" i="32"/>
  <c r="J2188" i="32"/>
  <c r="P2188" i="32"/>
  <c r="M2188" i="32"/>
  <c r="N2188" i="32" l="1"/>
</calcChain>
</file>

<file path=xl/comments1.xml><?xml version="1.0" encoding="utf-8"?>
<comments xmlns="http://schemas.openxmlformats.org/spreadsheetml/2006/main">
  <authors>
    <author>Юдина Елена Артуровна</author>
  </authors>
  <commentList>
    <comment ref="X1659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40787,56</t>
        </r>
      </text>
    </comment>
    <comment ref="X1691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91252,41</t>
        </r>
      </text>
    </comment>
    <comment ref="X1739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8 758,84</t>
        </r>
      </text>
    </comment>
  </commentList>
</comments>
</file>

<file path=xl/sharedStrings.xml><?xml version="1.0" encoding="utf-8"?>
<sst xmlns="http://schemas.openxmlformats.org/spreadsheetml/2006/main" count="51131" uniqueCount="4629">
  <si>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</si>
  <si>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</si>
  <si>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</si>
  <si>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</si>
  <si>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</si>
  <si>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</si>
  <si>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</si>
  <si>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</si>
  <si>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</si>
  <si>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</si>
  <si>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</si>
  <si>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</si>
  <si>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</si>
  <si>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</si>
  <si>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</si>
  <si>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</si>
  <si>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</si>
  <si>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</si>
  <si>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</si>
  <si>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</si>
  <si>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</si>
  <si>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</si>
  <si>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</si>
  <si>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</si>
  <si>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</si>
  <si>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</si>
  <si>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</si>
  <si>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</si>
  <si>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</si>
  <si>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</si>
  <si>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</si>
  <si>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</si>
  <si>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</si>
  <si>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</si>
  <si>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</si>
  <si>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</si>
  <si>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</si>
  <si>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</si>
  <si>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</si>
  <si>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</si>
  <si>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</si>
  <si>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</si>
  <si>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</si>
  <si>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</si>
  <si>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</si>
  <si>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</si>
  <si>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</si>
  <si>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</si>
  <si>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</si>
  <si>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</si>
  <si>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</si>
  <si>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Байкальская ул., д. 209А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</si>
  <si>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</si>
  <si>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</si>
  <si>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</si>
  <si>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</si>
  <si>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</si>
  <si>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</si>
  <si>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</si>
  <si>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</si>
  <si>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</si>
  <si>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</si>
  <si>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Иркутск, Баумана ул., д. 192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</si>
  <si>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</si>
  <si>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</si>
  <si>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</si>
  <si>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</si>
  <si>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</si>
  <si>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</si>
  <si>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</si>
  <si>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</si>
  <si>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</si>
  <si>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</si>
  <si>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</si>
  <si>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</si>
  <si>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</si>
  <si>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</si>
  <si>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</si>
  <si>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</si>
  <si>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</si>
  <si>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</si>
  <si>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</si>
  <si>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</si>
  <si>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</si>
  <si>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</si>
  <si>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</si>
  <si>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</si>
  <si>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</si>
  <si>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</si>
  <si>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</si>
  <si>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</si>
  <si>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</si>
  <si>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</si>
  <si>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</si>
  <si>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</si>
  <si>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</si>
  <si>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</si>
  <si>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</si>
  <si>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</si>
  <si>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</si>
  <si>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</si>
  <si>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</si>
  <si>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</si>
  <si>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</si>
  <si>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</si>
  <si>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</si>
  <si>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</si>
  <si>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</si>
  <si>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</si>
  <si>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</si>
  <si>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</si>
  <si>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</si>
  <si>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</si>
  <si>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72-й кв-л., д. 9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</si>
  <si>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</si>
  <si>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</si>
  <si>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</si>
  <si>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</si>
  <si>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</si>
  <si>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</si>
  <si>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</si>
  <si>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</si>
  <si>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</si>
  <si>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</si>
  <si>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</si>
  <si>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</si>
  <si>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</si>
  <si>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</si>
  <si>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</si>
  <si>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</si>
  <si>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</si>
  <si>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</si>
  <si>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</si>
  <si>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</si>
  <si>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</si>
  <si>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</si>
  <si>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</si>
  <si>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</si>
  <si>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</si>
  <si>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</si>
  <si>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</si>
  <si>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</si>
  <si>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</si>
  <si>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</si>
  <si>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</si>
  <si>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</si>
  <si>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</si>
  <si>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</si>
  <si>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</si>
  <si>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</si>
  <si>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</si>
  <si>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</si>
  <si>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</si>
  <si>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</si>
  <si>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</si>
  <si>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</si>
  <si>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</si>
  <si>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</si>
  <si>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</si>
  <si>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</si>
  <si>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</si>
  <si>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</si>
  <si>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</si>
  <si>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</si>
  <si>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</si>
  <si>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</si>
  <si>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</si>
  <si>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</si>
  <si>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</si>
  <si>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</si>
  <si>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</si>
  <si>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</si>
  <si>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</si>
  <si>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</si>
  <si>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</si>
  <si>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</si>
  <si>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</si>
  <si>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</si>
  <si>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</si>
  <si>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</si>
  <si>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</si>
  <si>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</si>
  <si>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</si>
  <si>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</si>
  <si>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</si>
  <si>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</si>
  <si>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</si>
  <si>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</si>
  <si>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</si>
  <si>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</si>
  <si>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</si>
  <si>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</si>
  <si>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</si>
  <si>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</si>
  <si>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</si>
  <si>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</si>
  <si>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</si>
  <si>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</si>
  <si>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</si>
  <si>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</si>
  <si>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</si>
  <si>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</si>
  <si>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</si>
  <si>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</si>
  <si>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</si>
  <si>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</si>
  <si>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</si>
  <si>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</si>
  <si>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</si>
  <si>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</si>
  <si>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</si>
  <si>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</si>
  <si>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</si>
  <si>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</si>
  <si>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</si>
  <si>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8А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</si>
  <si>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</si>
  <si>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</si>
  <si>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</si>
  <si>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</si>
  <si>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</si>
  <si>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</si>
  <si>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</si>
  <si>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</si>
  <si>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</si>
  <si>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</si>
  <si>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</si>
  <si>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</si>
  <si>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</si>
  <si>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</si>
  <si>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</si>
  <si>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</si>
  <si>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</si>
  <si>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</si>
  <si>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</si>
  <si>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</si>
  <si>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</si>
  <si>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</si>
  <si>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</si>
  <si>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</si>
  <si>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</si>
  <si>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</si>
  <si>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</si>
  <si>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</si>
  <si>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</si>
  <si>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</si>
  <si>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</si>
  <si>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</si>
  <si>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</si>
  <si>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</si>
  <si>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</si>
  <si>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</si>
  <si>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</si>
  <si>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</si>
  <si>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</si>
  <si>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</si>
  <si>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</si>
  <si>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</si>
  <si>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</si>
  <si>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</si>
  <si>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</si>
  <si>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</si>
  <si>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</si>
  <si>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</si>
  <si>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</si>
  <si>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</si>
  <si>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</si>
  <si>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24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</si>
  <si>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</si>
  <si>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</si>
  <si>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</si>
  <si>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</si>
  <si>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</si>
  <si>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</si>
  <si>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</si>
  <si>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</si>
  <si>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12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</si>
  <si>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</si>
  <si>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</si>
  <si>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</si>
  <si>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</si>
  <si>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</si>
  <si>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</si>
  <si>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</si>
  <si>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</si>
  <si>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</si>
  <si>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</si>
  <si>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</si>
  <si>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</si>
  <si>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</si>
  <si>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</si>
  <si>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</si>
  <si>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</si>
  <si>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</si>
  <si>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</si>
  <si>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</si>
  <si>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</si>
  <si>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</si>
  <si>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</si>
  <si>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25</t>
  </si>
  <si>
    <t>г. Братск, жилрайон Центральный, Подбельского ул., д. 3</t>
  </si>
  <si>
    <t>г. Братск, жилрайон Центральный, Подбельского ул., д. 35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</si>
  <si>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</si>
  <si>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</si>
  <si>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</si>
  <si>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</si>
  <si>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</si>
  <si>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</si>
  <si>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</si>
  <si>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</si>
  <si>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</si>
  <si>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</si>
  <si>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</si>
  <si>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</si>
  <si>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Энергетик, Приморская ул., д. 57А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</si>
  <si>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</si>
  <si>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</si>
  <si>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</si>
  <si>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</si>
  <si>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</si>
  <si>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</si>
  <si>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</si>
  <si>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</si>
  <si>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</si>
  <si>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</si>
  <si>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</si>
  <si>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</si>
  <si>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</si>
  <si>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</si>
  <si>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</si>
  <si>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</si>
  <si>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</si>
  <si>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</si>
  <si>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</si>
  <si>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</si>
  <si>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</si>
  <si>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</si>
  <si>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</si>
  <si>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</si>
  <si>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</si>
  <si>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</si>
  <si>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</si>
  <si>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</si>
  <si>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</si>
  <si>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</si>
  <si>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247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</si>
  <si>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</si>
  <si>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</si>
  <si>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</si>
  <si>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</si>
  <si>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</si>
  <si>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</si>
  <si>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</si>
  <si>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</si>
  <si>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</si>
  <si>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</si>
  <si>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</si>
  <si>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</si>
  <si>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</si>
  <si>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</si>
  <si>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Либкнехта ул., д. 208</t>
  </si>
  <si>
    <t>г. Иркутск, Карла Либкнехта ул., д. 212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</si>
  <si>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</si>
  <si>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</si>
  <si>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</si>
  <si>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</si>
  <si>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</si>
  <si>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</si>
  <si>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</si>
  <si>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</si>
  <si>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</si>
  <si>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</si>
  <si>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Ленина ул., д. 24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</si>
  <si>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</si>
  <si>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</si>
  <si>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</si>
  <si>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</si>
  <si>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</si>
  <si>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</si>
  <si>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</si>
  <si>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</si>
  <si>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</si>
  <si>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</si>
  <si>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</si>
  <si>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</si>
  <si>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</si>
  <si>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</si>
  <si>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</si>
  <si>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</si>
  <si>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</si>
  <si>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</si>
  <si>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</si>
  <si>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</si>
  <si>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</si>
  <si>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</si>
  <si>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</si>
  <si>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</si>
  <si>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</si>
  <si>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</si>
  <si>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</si>
  <si>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</si>
  <si>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</si>
  <si>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3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</si>
  <si>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</si>
  <si>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</si>
  <si>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</si>
  <si>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</si>
  <si>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</si>
  <si>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</si>
  <si>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</si>
  <si>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</si>
  <si>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</si>
  <si>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</si>
  <si>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Розы Люксембург ул., д. 331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</si>
  <si>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</si>
  <si>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</si>
  <si>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</si>
  <si>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</si>
  <si>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</si>
  <si>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</si>
  <si>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</si>
  <si>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</si>
  <si>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</si>
  <si>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</si>
  <si>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</si>
  <si>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</si>
  <si>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</si>
  <si>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</si>
  <si>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</si>
  <si>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</si>
  <si>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</si>
  <si>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</si>
  <si>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</si>
  <si>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</si>
  <si>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</si>
  <si>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</si>
  <si>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</si>
  <si>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</si>
  <si>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</si>
  <si>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</si>
  <si>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</si>
  <si>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</si>
  <si>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</si>
  <si>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</si>
  <si>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</si>
  <si>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</si>
  <si>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</si>
  <si>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</si>
  <si>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</si>
  <si>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</si>
  <si>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</si>
  <si>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</si>
  <si>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</si>
  <si>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</si>
  <si>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</si>
  <si>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</si>
  <si>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</si>
  <si>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</si>
  <si>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</si>
  <si>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</si>
  <si>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</si>
  <si>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</si>
  <si>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</si>
  <si>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</si>
  <si>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</si>
  <si>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</si>
  <si>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</si>
  <si>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</si>
  <si>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</si>
  <si>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</si>
  <si>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</si>
  <si>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</si>
  <si>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</si>
  <si>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</si>
  <si>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</si>
  <si>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</si>
  <si>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</si>
  <si>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</si>
  <si>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</si>
  <si>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</si>
  <si>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</si>
  <si>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</si>
  <si>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</si>
  <si>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</si>
  <si>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Воскресенского ул., д. 13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</si>
  <si>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</si>
  <si>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</si>
  <si>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</si>
  <si>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</si>
  <si>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</si>
  <si>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</si>
  <si>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</si>
  <si>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</si>
  <si>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</si>
  <si>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</si>
  <si>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</si>
  <si>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</si>
  <si>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</si>
  <si>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</si>
  <si>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</si>
  <si>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</si>
  <si>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</si>
  <si>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</si>
  <si>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</si>
  <si>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</si>
  <si>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</si>
  <si>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</si>
  <si>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</si>
  <si>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</si>
  <si>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</si>
  <si>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</si>
  <si>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</si>
  <si>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</si>
  <si>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</si>
  <si>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</si>
  <si>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</si>
  <si>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</si>
  <si>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</si>
  <si>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</si>
  <si>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</si>
  <si>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</si>
  <si>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</si>
  <si>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</si>
  <si>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</si>
  <si>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</si>
  <si>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</si>
  <si>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</si>
  <si>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10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</si>
  <si>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</si>
  <si>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</si>
  <si>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</si>
  <si>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</si>
  <si>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4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</si>
  <si>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</si>
  <si>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</si>
  <si>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</si>
  <si>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</si>
  <si>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</si>
  <si>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</si>
  <si>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</si>
  <si>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</si>
  <si>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</si>
  <si>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</si>
  <si>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</si>
  <si>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</si>
  <si>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</si>
  <si>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</si>
  <si>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</si>
  <si>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</si>
  <si>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</si>
  <si>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</si>
  <si>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</si>
  <si>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</si>
  <si>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</si>
  <si>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</si>
  <si>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</si>
  <si>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</si>
  <si>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</si>
  <si>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</si>
  <si>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</si>
  <si>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</si>
  <si>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</si>
  <si>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</si>
  <si>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</si>
  <si>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</si>
  <si>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</si>
  <si>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</si>
  <si>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</si>
  <si>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</si>
  <si>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</si>
  <si>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</si>
  <si>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</si>
  <si>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</si>
  <si>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</si>
  <si>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</si>
  <si>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</si>
  <si>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</si>
  <si>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</si>
  <si>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</si>
  <si>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</si>
  <si>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</si>
  <si>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</si>
  <si>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</si>
  <si>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</si>
  <si>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</si>
  <si>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</si>
  <si>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</si>
  <si>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</si>
  <si>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</si>
  <si>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</si>
  <si>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</si>
  <si>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</si>
  <si>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</si>
  <si>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</si>
  <si>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</si>
  <si>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</si>
  <si>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</si>
  <si>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</si>
  <si>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</si>
  <si>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</si>
  <si>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</si>
  <si>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</si>
  <si>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</si>
  <si>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</si>
  <si>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</si>
  <si>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</si>
  <si>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</si>
  <si>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</si>
  <si>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</si>
  <si>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</si>
  <si>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</si>
  <si>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</si>
  <si>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</si>
  <si>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</si>
  <si>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</si>
  <si>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</si>
  <si>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</si>
  <si>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</si>
  <si>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</si>
  <si>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</si>
  <si>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</si>
  <si>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</si>
  <si>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</si>
  <si>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</si>
  <si>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</si>
  <si>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</si>
  <si>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</si>
  <si>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</si>
  <si>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</si>
  <si>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</si>
  <si>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</si>
  <si>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</si>
  <si>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</si>
  <si>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</si>
  <si>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</si>
  <si>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</si>
  <si>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</si>
  <si>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п. Горный, д. 2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</si>
  <si>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</si>
  <si>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</si>
  <si>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</si>
  <si>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</si>
  <si>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</si>
  <si>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</si>
  <si>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</si>
  <si>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</si>
  <si>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</si>
  <si>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</si>
  <si>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</si>
  <si>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</si>
  <si>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</si>
  <si>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</si>
  <si>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</si>
  <si>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</si>
  <si>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</si>
  <si>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</si>
  <si>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</si>
  <si>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</si>
  <si>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</si>
  <si>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</si>
  <si>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</si>
  <si>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</si>
  <si>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</si>
  <si>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</si>
  <si>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</si>
  <si>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</si>
  <si>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64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</si>
  <si>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</si>
  <si>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</si>
  <si>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</si>
  <si>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</si>
  <si>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</si>
  <si>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</si>
  <si>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</si>
  <si>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</si>
  <si>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</si>
  <si>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</si>
  <si>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</si>
  <si>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</si>
  <si>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</si>
  <si>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</si>
  <si>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</si>
  <si>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</si>
  <si>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</si>
  <si>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</si>
  <si>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</si>
  <si>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11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</si>
  <si>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</si>
  <si>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</si>
  <si>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</si>
  <si>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</si>
  <si>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</si>
  <si>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</si>
  <si>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</si>
  <si>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</si>
  <si>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</si>
  <si>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</si>
  <si>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</si>
  <si>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</si>
  <si>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</si>
  <si>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</si>
  <si>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</si>
  <si>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</si>
  <si>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</si>
  <si>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</si>
  <si>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</si>
  <si>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</si>
  <si>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</si>
  <si>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</si>
  <si>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</si>
  <si>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</si>
  <si>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</si>
  <si>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</si>
  <si>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</si>
  <si>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</si>
  <si>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</si>
  <si>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</si>
  <si>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</si>
  <si>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</si>
  <si>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</si>
  <si>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</si>
  <si>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</si>
  <si>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</si>
  <si>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</si>
  <si>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</si>
  <si>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</si>
  <si>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</si>
  <si>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</si>
  <si>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</si>
  <si>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</si>
  <si>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</si>
  <si>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</si>
  <si>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</si>
  <si>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</si>
  <si>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</si>
  <si>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</si>
  <si>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</si>
  <si>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</si>
  <si>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</si>
  <si>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</si>
  <si>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</si>
  <si>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</si>
  <si>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</si>
  <si>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</si>
  <si>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</si>
  <si>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</si>
  <si>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</si>
  <si>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</si>
  <si>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</si>
  <si>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</si>
  <si>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</si>
  <si>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</si>
  <si>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</si>
  <si>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</si>
  <si>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</si>
  <si>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</si>
  <si>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</si>
  <si>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</si>
  <si>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</si>
  <si>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</si>
  <si>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</si>
  <si>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</si>
  <si>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</si>
  <si>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</si>
  <si>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</si>
  <si>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</si>
  <si>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</si>
  <si>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</si>
  <si>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</si>
  <si>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</si>
  <si>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</si>
  <si>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</si>
  <si>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</si>
  <si>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</si>
  <si>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</si>
  <si>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</si>
  <si>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</si>
  <si>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</si>
  <si>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</si>
  <si>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</si>
  <si>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</si>
  <si>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</si>
  <si>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</si>
  <si>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</si>
  <si>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</si>
  <si>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</si>
  <si>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</si>
  <si>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</si>
  <si>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</si>
  <si>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</si>
  <si>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</si>
  <si>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</si>
  <si>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</si>
  <si>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</si>
  <si>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</si>
  <si>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</si>
  <si>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</si>
  <si>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</si>
  <si>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</si>
  <si>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</si>
  <si>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</si>
  <si>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</si>
  <si>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</si>
  <si>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</si>
  <si>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</si>
  <si>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</si>
  <si>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</si>
  <si>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</si>
  <si>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</si>
  <si>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</si>
  <si>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</si>
  <si>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</si>
  <si>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</si>
  <si>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</si>
  <si>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</si>
  <si>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</si>
  <si>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</si>
  <si>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</si>
  <si>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</si>
  <si>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</si>
  <si>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</si>
  <si>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</si>
  <si>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</si>
  <si>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</si>
  <si>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4-я Советская ул., д. 1/4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</si>
  <si>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</si>
  <si>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</si>
  <si>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</si>
  <si>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</si>
  <si>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</si>
  <si>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</si>
  <si>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</si>
  <si>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</si>
  <si>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</si>
  <si>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</si>
  <si>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</si>
  <si>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</si>
  <si>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</si>
  <si>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</si>
  <si>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</si>
  <si>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</si>
  <si>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</si>
  <si>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</si>
  <si>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</si>
  <si>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</si>
  <si>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</si>
  <si>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</si>
  <si>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</si>
  <si>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</si>
  <si>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161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</si>
  <si>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</si>
  <si>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</si>
  <si>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</si>
  <si>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</si>
  <si>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</si>
  <si>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</si>
  <si>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</si>
  <si>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</si>
  <si>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</si>
  <si>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</si>
  <si>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</si>
  <si>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</si>
  <si>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</si>
  <si>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</si>
  <si>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</si>
  <si>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</si>
  <si>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</si>
  <si>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</si>
  <si>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</si>
  <si>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</si>
  <si>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</si>
  <si>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</si>
  <si>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</si>
  <si>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</si>
  <si>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</si>
  <si>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</si>
  <si>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</si>
  <si>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</si>
  <si>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</si>
  <si>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</si>
  <si>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</si>
  <si>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</si>
  <si>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</si>
  <si>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</si>
  <si>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</si>
  <si>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</si>
  <si>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</si>
  <si>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</si>
  <si>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</si>
  <si>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</si>
  <si>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</si>
  <si>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</si>
  <si>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</si>
  <si>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</si>
  <si>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</si>
  <si>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</si>
  <si>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</si>
  <si>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</si>
  <si>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</si>
  <si>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</si>
  <si>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</si>
  <si>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</si>
  <si>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</si>
  <si>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</si>
  <si>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</si>
  <si>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</si>
  <si>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</si>
  <si>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ул. Костычева, д. 12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</si>
  <si>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</si>
  <si>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</si>
  <si>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</si>
  <si>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</si>
  <si>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</si>
  <si>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</si>
  <si>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</si>
  <si>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</si>
  <si>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</si>
  <si>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</si>
  <si>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</si>
  <si>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</si>
  <si>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</si>
  <si>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</si>
  <si>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</si>
  <si>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</si>
  <si>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</si>
  <si>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</si>
  <si>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</si>
  <si>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</si>
  <si>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</si>
  <si>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</si>
  <si>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</si>
  <si>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</si>
  <si>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</si>
  <si>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</si>
  <si>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</si>
  <si>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</si>
  <si>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</si>
  <si>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</si>
  <si>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</si>
  <si>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ул. Профсоюзная, д. 9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</si>
  <si>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</si>
  <si>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</si>
  <si>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</si>
  <si>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</si>
  <si>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</si>
  <si>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</si>
  <si>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</si>
  <si>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</si>
  <si>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</si>
  <si>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</si>
  <si>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</si>
  <si>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</si>
  <si>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</si>
  <si>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</si>
  <si>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</si>
  <si>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</si>
  <si>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</si>
  <si>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</si>
  <si>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</si>
  <si>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</si>
  <si>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</si>
  <si>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</si>
  <si>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</si>
  <si>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</si>
  <si>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</si>
  <si>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</si>
  <si>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</si>
  <si>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</si>
  <si>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</si>
  <si>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</si>
  <si>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</si>
  <si>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</si>
  <si>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</si>
  <si>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</si>
  <si>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</si>
  <si>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</si>
  <si>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</si>
  <si>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</si>
  <si>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</si>
  <si>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</si>
  <si>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</si>
  <si>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</si>
  <si>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</si>
  <si>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</si>
  <si>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</si>
  <si>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</si>
  <si>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</si>
  <si>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</si>
  <si>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</si>
  <si>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</si>
  <si>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</si>
  <si>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</si>
  <si>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</si>
  <si>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</si>
  <si>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</si>
  <si>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</si>
  <si>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</si>
  <si>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</si>
  <si>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11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</si>
  <si>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</si>
  <si>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</si>
  <si>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</si>
  <si>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</si>
  <si>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</si>
  <si>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</si>
  <si>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</si>
  <si>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</si>
  <si>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</si>
  <si>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</si>
  <si>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</si>
  <si>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</si>
  <si>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</si>
  <si>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</si>
  <si>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</si>
  <si>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</si>
  <si>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</si>
  <si>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</si>
  <si>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</si>
  <si>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</si>
  <si>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</si>
  <si>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</si>
  <si>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</si>
  <si>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</si>
  <si>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</si>
  <si>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Саянск, Юбилейный мкр., д. 65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</si>
  <si>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</si>
  <si>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</si>
  <si>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</si>
  <si>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</si>
  <si>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</si>
  <si>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</si>
  <si>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</si>
  <si>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</si>
  <si>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</si>
  <si>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</si>
  <si>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</si>
  <si>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</si>
  <si>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</si>
  <si>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</si>
  <si>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</si>
  <si>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</si>
  <si>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</si>
  <si>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</si>
  <si>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</si>
  <si>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</si>
  <si>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</si>
  <si>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</si>
  <si>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</si>
  <si>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</si>
  <si>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</si>
  <si>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</si>
  <si>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</si>
  <si>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</si>
  <si>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</si>
  <si>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</si>
  <si>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</si>
  <si>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</si>
  <si>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</si>
  <si>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</si>
  <si>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</si>
  <si>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</si>
  <si>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</si>
  <si>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</si>
  <si>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</si>
  <si>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</si>
  <si>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</si>
  <si>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</si>
  <si>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</si>
  <si>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</si>
  <si>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</si>
  <si>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</si>
  <si>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</si>
  <si>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</si>
  <si>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</si>
  <si>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</si>
  <si>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</si>
  <si>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</si>
  <si>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</si>
  <si>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</si>
  <si>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</si>
  <si>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</si>
  <si>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</si>
  <si>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</si>
  <si>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</si>
  <si>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</si>
  <si>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</si>
  <si>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</si>
  <si>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</si>
  <si>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</si>
  <si>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</si>
  <si>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</si>
  <si>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</si>
  <si>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</si>
  <si>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</si>
  <si>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</si>
  <si>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</si>
  <si>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</si>
  <si>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</si>
  <si>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</si>
  <si>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</si>
  <si>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</si>
  <si>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</si>
  <si>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</si>
  <si>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</si>
  <si>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</si>
  <si>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</si>
  <si>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</si>
  <si>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</si>
  <si>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</si>
  <si>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</si>
  <si>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</si>
  <si>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</si>
  <si>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</si>
  <si>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</si>
  <si>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</si>
  <si>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</si>
  <si>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</si>
  <si>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</si>
  <si>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</si>
  <si>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Бабушкина ул., д. 18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</si>
  <si>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</si>
  <si>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</si>
  <si>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</si>
  <si>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Слюдянских Красногвардейцев ул., д. 63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</si>
  <si>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</si>
  <si>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</si>
  <si>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</si>
  <si>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</si>
  <si>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</si>
  <si>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</si>
  <si>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</si>
  <si>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</si>
  <si>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</si>
  <si>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</si>
  <si>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</si>
  <si>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</si>
  <si>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</si>
  <si>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</si>
  <si>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</si>
  <si>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</si>
  <si>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</si>
  <si>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</si>
  <si>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</si>
  <si>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</si>
  <si>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</si>
  <si>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</si>
  <si>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</si>
  <si>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</si>
  <si>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11</t>
  </si>
  <si>
    <t>г. Шелехов, 18-й кв-л., д. 12</t>
  </si>
  <si>
    <t>г. Шелехов, 18-й кв-л., д. 13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</si>
  <si>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</si>
  <si>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</si>
  <si>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</si>
  <si>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</si>
  <si>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</si>
  <si>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</si>
  <si>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</si>
  <si>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</si>
  <si>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</si>
  <si>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</si>
  <si>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</si>
  <si>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</si>
  <si>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</si>
  <si>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</si>
  <si>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</si>
  <si>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</si>
  <si>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</si>
  <si>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</si>
  <si>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</si>
  <si>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</si>
  <si>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</si>
  <si>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</si>
  <si>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</si>
  <si>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</si>
  <si>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</si>
  <si>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</si>
  <si>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</si>
  <si>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</si>
  <si>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</si>
  <si>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</si>
  <si>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</si>
  <si>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</si>
  <si>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</si>
  <si>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</si>
  <si>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</si>
  <si>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</si>
  <si>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</si>
  <si>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</si>
  <si>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</si>
  <si>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</si>
  <si>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</si>
  <si>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</si>
  <si>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</si>
  <si>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</si>
  <si>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</si>
  <si>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</si>
  <si>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</si>
  <si>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</si>
  <si>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</si>
  <si>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</si>
  <si>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</si>
  <si>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</si>
  <si>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</si>
  <si>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</si>
  <si>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</si>
  <si>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</si>
  <si>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</si>
  <si>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</si>
  <si>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</si>
  <si>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</si>
  <si>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</si>
  <si>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</si>
  <si>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</si>
  <si>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</si>
  <si>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</si>
  <si>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</si>
  <si>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</si>
  <si>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</si>
  <si>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</si>
  <si>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</si>
  <si>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</si>
  <si>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</si>
  <si>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</si>
  <si>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</si>
  <si>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</si>
  <si>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</si>
  <si>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</si>
  <si>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</si>
  <si>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</si>
  <si>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</si>
  <si>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</si>
  <si>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</si>
  <si>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</si>
  <si>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</si>
  <si>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</si>
  <si>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</si>
  <si>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</si>
  <si>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</si>
  <si>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</si>
  <si>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</si>
  <si>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</si>
  <si>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</si>
  <si>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</si>
  <si>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</si>
  <si>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</si>
  <si>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</si>
  <si>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</si>
  <si>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</si>
  <si>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</si>
  <si>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</si>
  <si>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</si>
  <si>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</si>
  <si>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36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</si>
  <si>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</si>
  <si>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</si>
  <si>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</si>
  <si>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</si>
  <si>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Красных Мадьяр ул., д. 62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</si>
  <si>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</si>
  <si>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</si>
  <si>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</si>
  <si>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</si>
  <si>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</si>
  <si>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</si>
  <si>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</si>
  <si>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</si>
  <si>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</si>
  <si>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</si>
  <si>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</si>
  <si>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</si>
  <si>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</si>
  <si>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</si>
  <si>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</si>
  <si>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</si>
  <si>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</si>
  <si>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</si>
  <si>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</si>
  <si>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</si>
  <si>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</si>
  <si>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</si>
  <si>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</si>
  <si>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</si>
  <si>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</si>
  <si>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Освобождения ул., д. 103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</si>
  <si>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</si>
  <si>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</si>
  <si>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</si>
  <si>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</si>
  <si>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</si>
  <si>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</si>
  <si>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</si>
  <si>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</si>
  <si>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</si>
  <si>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</si>
  <si>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</si>
  <si>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</si>
  <si>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64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</si>
  <si>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</si>
  <si>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</si>
  <si>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</si>
  <si>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</si>
  <si>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</si>
  <si>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</si>
  <si>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</si>
  <si>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</si>
  <si>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</si>
  <si>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</si>
  <si>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</si>
  <si>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Тимирязева ул., д. 56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</si>
  <si>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</si>
  <si>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</si>
  <si>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</si>
  <si>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</si>
  <si>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</si>
  <si>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</si>
  <si>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</si>
  <si>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</si>
  <si>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</si>
  <si>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</si>
  <si>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</si>
  <si>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</si>
  <si>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</si>
  <si>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</si>
  <si>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</si>
  <si>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</si>
  <si>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</si>
  <si>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</si>
  <si>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</si>
  <si>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10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</si>
  <si>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</si>
  <si>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</si>
  <si>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</si>
  <si>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</si>
  <si>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</si>
  <si>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</si>
  <si>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</si>
  <si>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</si>
  <si>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</si>
  <si>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</si>
  <si>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</si>
  <si>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</si>
  <si>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</si>
  <si>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</si>
  <si>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</si>
  <si>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Ленина ул., д. 3</t>
  </si>
  <si>
    <t>г. Свирск, Ленина ул., д. 35</t>
  </si>
  <si>
    <t>г. Свирск, Лермонтова ул., д. 2</t>
  </si>
  <si>
    <t>г. Свирск, Лермонтова ул., д. 4</t>
  </si>
  <si>
    <t>г. Свирск, Лермонтова ул., д. 6</t>
  </si>
  <si>
    <t>г. Свирск, Маяковского ул., д. 22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</si>
  <si>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</si>
  <si>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</si>
  <si>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</si>
  <si>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</si>
  <si>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</si>
  <si>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</si>
  <si>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</si>
  <si>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</si>
  <si>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</si>
  <si>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</si>
  <si>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</si>
  <si>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</si>
  <si>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</si>
  <si>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</si>
  <si>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</si>
  <si>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</si>
  <si>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</si>
  <si>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</si>
  <si>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</si>
  <si>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</si>
  <si>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</si>
  <si>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</si>
  <si>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</si>
  <si>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</si>
  <si>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</si>
  <si>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14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</si>
  <si>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</si>
  <si>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</si>
  <si>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</si>
  <si>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</si>
  <si>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</si>
  <si>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</si>
  <si>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</si>
  <si>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</si>
  <si>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</si>
  <si>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</si>
  <si>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</si>
  <si>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</si>
  <si>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</si>
  <si>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</si>
  <si>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</si>
  <si>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</si>
  <si>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</si>
  <si>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</si>
  <si>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</si>
  <si>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</si>
  <si>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</si>
  <si>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</si>
  <si>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</si>
  <si>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</si>
  <si>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</si>
  <si>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</si>
  <si>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</si>
  <si>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</si>
  <si>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</si>
  <si>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</si>
  <si>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</si>
  <si>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</si>
  <si>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</si>
  <si>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</si>
  <si>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</si>
  <si>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</si>
  <si>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</si>
  <si>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</si>
  <si>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</si>
  <si>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</si>
  <si>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</si>
  <si>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</si>
  <si>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</si>
  <si>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</si>
  <si>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</si>
  <si>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</si>
  <si>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</si>
  <si>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</si>
  <si>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</si>
  <si>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</si>
  <si>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</si>
  <si>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</si>
  <si>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</si>
  <si>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</si>
  <si>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Мира ул., д. 11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</si>
  <si>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</si>
  <si>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</si>
  <si>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</si>
  <si>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</si>
  <si>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</si>
  <si>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</si>
  <si>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</si>
  <si>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</si>
  <si>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</si>
  <si>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</si>
  <si>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</si>
  <si>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</si>
  <si>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</si>
  <si>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</si>
  <si>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</si>
  <si>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</si>
  <si>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</si>
  <si>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</si>
  <si>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ул. Набережная, д. 1А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</si>
  <si>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</si>
  <si>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</si>
  <si>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</si>
  <si>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</si>
  <si>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</si>
  <si>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</si>
  <si>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</si>
  <si>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</si>
  <si>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</si>
  <si>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</si>
  <si>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</si>
  <si>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</si>
  <si>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</si>
  <si>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</si>
  <si>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</si>
  <si>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</si>
  <si>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</si>
  <si>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</si>
  <si>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</si>
  <si>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</si>
  <si>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</si>
  <si>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</si>
  <si>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</si>
  <si>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</si>
  <si>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</si>
  <si>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</si>
  <si>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</si>
  <si>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</si>
  <si>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</si>
  <si>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</si>
  <si>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</si>
  <si>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</si>
  <si>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</si>
  <si>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</si>
  <si>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</si>
  <si>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</si>
  <si>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</si>
  <si>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</si>
  <si>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</si>
  <si>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</si>
  <si>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</si>
  <si>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</si>
  <si>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</si>
  <si>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</si>
  <si>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</si>
  <si>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</si>
  <si>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</si>
  <si>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</si>
  <si>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</si>
  <si>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</si>
  <si>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</si>
  <si>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</si>
  <si>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</si>
  <si>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</si>
  <si>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</si>
  <si>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</si>
  <si>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</si>
  <si>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</si>
  <si>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</si>
  <si>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</si>
  <si>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</si>
  <si>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</si>
  <si>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</si>
  <si>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</si>
  <si>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</si>
  <si>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</si>
  <si>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</si>
  <si>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</si>
  <si>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</si>
  <si>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</si>
  <si>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</si>
  <si>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</si>
  <si>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</si>
  <si>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</si>
  <si>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</si>
  <si>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</si>
  <si>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</si>
  <si>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</si>
  <si>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</si>
  <si>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</si>
  <si>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</si>
  <si>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</si>
  <si>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</si>
  <si>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</si>
  <si>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</si>
  <si>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</si>
  <si>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</si>
  <si>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Министр жилищной политики и энергетики Иркутской области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</si>
  <si>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</si>
  <si>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</si>
  <si>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</si>
  <si>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</si>
  <si>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</si>
  <si>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</si>
  <si>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</si>
  <si>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</si>
  <si>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</si>
  <si>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</si>
  <si>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</si>
  <si>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</si>
  <si>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</si>
  <si>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23.1. Муниципальное образование "Тайшетское городское поселение"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</si>
  <si>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</si>
  <si>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</si>
  <si>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</si>
  <si>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</si>
  <si>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</si>
  <si>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</si>
  <si>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</si>
  <si>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</si>
  <si>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</si>
  <si>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</si>
  <si>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</si>
  <si>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</si>
  <si>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</si>
  <si>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</si>
  <si>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</si>
  <si>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</si>
  <si>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</si>
  <si>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</si>
  <si>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</si>
  <si>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</si>
  <si>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</si>
  <si>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</si>
  <si>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</si>
  <si>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</si>
  <si>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</si>
  <si>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</si>
  <si>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Иркутск, ул. Волгоградская, д.53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</si>
  <si>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</si>
  <si>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</si>
  <si>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</si>
  <si>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пр. Комсомольский, д.39</t>
  </si>
  <si>
    <t>г. Усолье-Сибирское, пр. Комсомольский, д.59</t>
  </si>
  <si>
    <t>г. Усолье-Сибирское, ул. Интернациональная, д.4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</si>
  <si>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</si>
  <si>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</si>
  <si>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</si>
  <si>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</si>
  <si>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</si>
  <si>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</si>
  <si>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</si>
  <si>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</si>
  <si>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</si>
  <si>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</si>
  <si>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</si>
  <si>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</si>
  <si>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</si>
  <si>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</si>
  <si>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</si>
  <si>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</si>
  <si>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</si>
  <si>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</si>
  <si>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</si>
  <si>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</si>
  <si>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</si>
  <si>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</si>
  <si>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</si>
  <si>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</si>
  <si>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</si>
  <si>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</si>
  <si>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</si>
  <si>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</si>
  <si>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</si>
  <si>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</si>
  <si>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</si>
  <si>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</si>
  <si>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</si>
  <si>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</si>
  <si>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</si>
  <si>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</si>
  <si>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</si>
  <si>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</si>
  <si>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</si>
  <si>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</si>
  <si>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</si>
  <si>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</si>
  <si>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</si>
  <si>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</si>
  <si>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</si>
  <si>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</si>
  <si>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</si>
  <si>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</si>
  <si>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</si>
  <si>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</si>
  <si>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</si>
  <si>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</si>
  <si>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</si>
  <si>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15.1. Заларинское муниципальное образование</t>
  </si>
  <si>
    <t>15.2. Тыретское муниципальное образование</t>
  </si>
  <si>
    <t>г. Ангарск, 94-й кв-л., д. 24 (СПЕЦСЧЕТ)</t>
  </si>
  <si>
    <t>г. Иркутск, Амурский проезд., д. 10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</si>
  <si>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</si>
  <si>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</si>
  <si>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</si>
  <si>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</si>
  <si>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г. Усть-Илимск, 40 лет Победы ул., д. 9 (СПЕЦСЧЕТ)</t>
  </si>
  <si>
    <t>рп. Мишелевка, Лесная ул., д. 13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</si>
  <si>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</si>
  <si>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</si>
  <si>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</si>
  <si>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</si>
  <si>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</si>
  <si>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</si>
  <si>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</si>
  <si>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</si>
  <si>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</si>
  <si>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</si>
  <si>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</si>
  <si>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</si>
  <si>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</si>
  <si>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Юбилейный мкр., д. 62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</si>
  <si>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</si>
  <si>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</si>
  <si>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</si>
  <si>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</si>
  <si>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</si>
  <si>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г. Усть-Илимск, Мира пр-кт., д. 51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</si>
  <si>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</si>
  <si>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</si>
  <si>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</si>
  <si>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</si>
  <si>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Братск, жилрайон Центральный, Мира ул., д. 39А (ОКН)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</si>
  <si>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</si>
  <si>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</si>
  <si>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</si>
  <si>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</si>
  <si>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</si>
  <si>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</si>
  <si>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</si>
  <si>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</si>
  <si>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</si>
  <si>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17А (ОКН)</t>
  </si>
  <si>
    <t>г. Иркутск, Желябова ул., д. 21 (ОКН)</t>
  </si>
  <si>
    <t>г. Иркутск, Карла Либкнехта ул., д. 39А (ОКН)</t>
  </si>
  <si>
    <t>г. Иркутск, Карла Маркса ул., д. 31 (ОКН)</t>
  </si>
  <si>
    <t>г. Иркутск, Карла Маркса ул., д. 33 (ОКН)</t>
  </si>
  <si>
    <t>г. Иркутск, Каховского ул., д. 33 (ОКН)</t>
  </si>
  <si>
    <t>г. Иркутск, Коммунаров ул., д. 19А (ОКН)</t>
  </si>
  <si>
    <t>г. Иркутск, Лапина ул., д. 14 (ОКН)</t>
  </si>
  <si>
    <t>г. Иркутск, Полярная ул., д. 83 (ОКН)</t>
  </si>
  <si>
    <t>г. Иркутск, Полярная ул., д. 78 (ОКН)</t>
  </si>
  <si>
    <t>г. Иркутск, Рабочая ул., д. 12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</si>
  <si>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</si>
  <si>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</si>
  <si>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</si>
  <si>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</si>
  <si>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</si>
  <si>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Степана Разина ул., д. 31В (ОКН)</t>
  </si>
  <si>
    <t>г. Иркутск, Сухэ-Батора ул., д. 12 (ОКН)</t>
  </si>
  <si>
    <t>г. Иркутск, ул. Бабушкина, д. 11 (ОКН)</t>
  </si>
  <si>
    <t>г. Иркутск, ул. Бабушкина, д. 13 (ОКН)</t>
  </si>
  <si>
    <t>г. Иркутск, ул. Бабушкина, д. 6 (ОКН)</t>
  </si>
  <si>
    <t>г. Иркутск, ул. Грязнова, д. 15 (ОКН)</t>
  </si>
  <si>
    <t>г. Иркутск, ул. Желябова, д. 25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</si>
  <si>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</si>
  <si>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</si>
  <si>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</si>
  <si>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</si>
  <si>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Черемхово, Бердниковой ул., д. 33 (ОКН)</t>
  </si>
  <si>
    <t>г. Киренск, мкр. Центральный, Урицкого пер., д. 8 (аварийный)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</si>
  <si>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</si>
  <si>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</si>
  <si>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</si>
  <si>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</si>
  <si>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</si>
  <si>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</si>
  <si>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</si>
  <si>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</si>
  <si>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</si>
  <si>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</si>
  <si>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</si>
  <si>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</si>
  <si>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</si>
  <si>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</si>
  <si>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</si>
  <si>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</si>
  <si>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</si>
  <si>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</si>
  <si>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</si>
  <si>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</si>
  <si>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</si>
  <si>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</si>
  <si>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</si>
  <si>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Ленина ул., д. 28</t>
  </si>
  <si>
    <t>г. Иркутск, Зверева ул., д. 29</t>
  </si>
  <si>
    <t>г. Иркутск, Маршала Жукова пр-кт., д. 72и</t>
  </si>
  <si>
    <t>г. Иркутск, Маршала Конева ул., д. 20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</si>
  <si>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</si>
  <si>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</si>
  <si>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</si>
  <si>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</si>
  <si>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</si>
  <si>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</t>
  </si>
  <si>
    <t>предложение 2024</t>
  </si>
  <si>
    <t>предложение 2023</t>
  </si>
  <si>
    <t>статус изменен на РО</t>
  </si>
  <si>
    <t>г. Усть-Илимск, Мира пр-кт., д. 51</t>
  </si>
  <si>
    <t>только 24</t>
  </si>
  <si>
    <t>в 24 год</t>
  </si>
  <si>
    <t>в 25 год</t>
  </si>
  <si>
    <t>адрес изменен на 17</t>
  </si>
  <si>
    <t>г. Иркутск, Желябова ул., д. 17 (ОКН)</t>
  </si>
  <si>
    <t>адрес без литеры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</si>
  <si>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</si>
  <si>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</si>
  <si>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</si>
  <si>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авариный</t>
  </si>
  <si>
    <t>поздний</t>
  </si>
  <si>
    <t>ранний</t>
  </si>
  <si>
    <t>менее 5</t>
  </si>
  <si>
    <t>не существует</t>
  </si>
  <si>
    <t>не мкд</t>
  </si>
  <si>
    <t>по протоколу изменения</t>
  </si>
  <si>
    <t>статус изменен на СС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</si>
  <si>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</si>
  <si>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</si>
  <si>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</si>
  <si>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</si>
  <si>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г. Вихоревка, Октябрьская ул., д. 4А</t>
  </si>
  <si>
    <t>по протоколу/ направлено предложение</t>
  </si>
  <si>
    <t>г. Черемхово, Лучевая ул., д. 2</t>
  </si>
  <si>
    <t>р-н. Бодайбинский, п. Мамакан, Ленина ул., д. 3</t>
  </si>
  <si>
    <t>р-н. Бодайбинский, п. Мамакан, Ленина ул., д. 6</t>
  </si>
  <si>
    <t>р-н. Бодайбинский, п. Мамакан, Ленина ул., д. 7</t>
  </si>
  <si>
    <t>р-н. Бодайбинский, п. Мамакан, Ленина ул., д. 9</t>
  </si>
  <si>
    <t>р-н. Бодайбинский, п. Мамакан, Лизы Чайкиной ул., д. 3</t>
  </si>
  <si>
    <t>р-н. Бодайбинский, п. Мамакан, Лизы Чайкиной ул., д. 4</t>
  </si>
  <si>
    <t>р-н. Бодайбинский, п. Мамакан, Мира ул., д. 3</t>
  </si>
  <si>
    <t>р-н. Бодайбинский, п. Мамакан, Мира ул., д. 4</t>
  </si>
  <si>
    <t>р-н. Бодайбинский, п. Мамакан, Мира ул., д. 7</t>
  </si>
  <si>
    <t>р-н. Бодайбинский, п. Мамакан, Мира ул., д. 8</t>
  </si>
  <si>
    <t>р-н. Бодайбинский, п. Мамакан, Мира ул., д. 9</t>
  </si>
  <si>
    <t>перенос по 417-пп (поздний)/направлено предложение</t>
  </si>
  <si>
    <t>перенос по 417-пп (ранний)/направлено предложение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</si>
  <si>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</si>
  <si>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</si>
  <si>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</si>
  <si>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</si>
  <si>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</si>
  <si>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</si>
  <si>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</si>
  <si>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</si>
  <si>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</si>
  <si>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</si>
  <si>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</si>
  <si>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</si>
  <si>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</si>
  <si>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</si>
  <si>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</si>
  <si>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</si>
  <si>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</si>
  <si>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</si>
  <si>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</si>
  <si>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</si>
  <si>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</si>
  <si>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</si>
  <si>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</si>
  <si>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</si>
  <si>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</si>
  <si>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</si>
  <si>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</si>
  <si>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</si>
  <si>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</si>
  <si>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</si>
  <si>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Ангарск, кв. 29, д. 17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</si>
  <si>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</si>
  <si>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</si>
  <si>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</si>
  <si>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</si>
  <si>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</si>
  <si>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</si>
  <si>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</si>
  <si>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</si>
  <si>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</si>
  <si>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</si>
  <si>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</si>
  <si>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</si>
  <si>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</si>
  <si>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</si>
  <si>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</si>
  <si>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</si>
  <si>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</si>
  <si>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</si>
  <si>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адрес изменен на 13/1</t>
  </si>
  <si>
    <t>г. Иркутск, ул. Бабушкина, д. 13/1 (ОКН)</t>
  </si>
  <si>
    <t>г. Ангарск, 106-й кв-л., д. 7В</t>
  </si>
  <si>
    <t>г. Ангарск, 81-й кв-л., д. 5</t>
  </si>
  <si>
    <t>по решению собственников поздний</t>
  </si>
  <si>
    <t>г. Братск, жилрайон. Центральный, б-р. Победы, д. 16</t>
  </si>
  <si>
    <t>перенос по 417-пп (ранний)/протокол</t>
  </si>
  <si>
    <t>г. Иркутск, Карла Маркса ул., д. 5</t>
  </si>
  <si>
    <t>перенос по 417-пп (поздний)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</si>
  <si>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</si>
  <si>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</si>
  <si>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</si>
  <si>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</si>
  <si>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</si>
  <si>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</si>
  <si>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</si>
  <si>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</si>
  <si>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</si>
  <si>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</si>
  <si>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</si>
  <si>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</si>
  <si>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</si>
  <si>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</si>
  <si>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</si>
  <si>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</si>
  <si>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</si>
  <si>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</si>
  <si>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</si>
  <si>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</si>
  <si>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</si>
  <si>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перенос по 417-пп (ранний)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</si>
  <si>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</si>
  <si>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</si>
  <si>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</si>
  <si>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</si>
  <si>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</si>
  <si>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</si>
  <si>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</si>
  <si>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</si>
  <si>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</si>
  <si>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</si>
  <si>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</si>
  <si>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</si>
  <si>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</si>
  <si>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</si>
  <si>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</si>
  <si>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</si>
  <si>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</si>
  <si>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</si>
  <si>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16. Муниципальное образование "Зиминский район"</t>
  </si>
  <si>
    <t>16.1. Кимильтейское муниципальное образование</t>
  </si>
  <si>
    <t>16.2. Ухтуйское муниципальное образование</t>
  </si>
  <si>
    <t>с. Ухтуй, Лесная ул., д. 4</t>
  </si>
  <si>
    <t>с. Ухтуй, Советская ул., д. 7</t>
  </si>
  <si>
    <t>по решению собственников поздний/протокол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</si>
  <si>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</si>
  <si>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</si>
  <si>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</si>
  <si>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</si>
  <si>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</si>
  <si>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</si>
  <si>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</si>
  <si>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</si>
  <si>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в соотв с Кп свирска</t>
  </si>
  <si>
    <t>нет в кп саянска в этом периоде</t>
  </si>
  <si>
    <t>17.2. Листвянское муниципальное образование</t>
  </si>
  <si>
    <t>17.3. Мамонское муниципальное образование</t>
  </si>
  <si>
    <t>17.4. Марковское муниципальное образование</t>
  </si>
  <si>
    <t>17.1. Карлукское муниципальное образование</t>
  </si>
  <si>
    <t>17.5. Уриковское муниципальное образование</t>
  </si>
  <si>
    <t>17.6. Ушаковское муниципальное образование</t>
  </si>
  <si>
    <t>17.7. Хомутовское муниципальное образование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</si>
  <si>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</si>
  <si>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</si>
  <si>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</si>
  <si>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</si>
  <si>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</si>
  <si>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</si>
  <si>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</si>
  <si>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</si>
  <si>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</si>
  <si>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10. Аларский муниципальный район</t>
  </si>
  <si>
    <t>11. Балаганский муниципальный район</t>
  </si>
  <si>
    <t>12. Братский муниципальный район</t>
  </si>
  <si>
    <t>13. Муниципальное образование города Бодайбо и района</t>
  </si>
  <si>
    <t>14. Муниципальное образование "Боханский район"</t>
  </si>
  <si>
    <t>15. Муниципальное образование "Заларинский район"</t>
  </si>
  <si>
    <t>17. Иркутский муниципальный район</t>
  </si>
  <si>
    <t>11.1 Балаганское муниципальное образование</t>
  </si>
  <si>
    <t>12.1 Вихоревское муниципальное образование</t>
  </si>
  <si>
    <t>13.1 Бодайбинское муниципальное образование</t>
  </si>
  <si>
    <t>13.2 Кропоткинское муниципальное образование</t>
  </si>
  <si>
    <t>13.3 Мамаканское муниципальное образование</t>
  </si>
  <si>
    <t>14.1 Муниципальное образование "Бохан"</t>
  </si>
  <si>
    <t>18. Муниципальное образование "Нукутский район"</t>
  </si>
  <si>
    <t>18.1.  Новонукутское муниципальное образование</t>
  </si>
  <si>
    <t>19. Киренское районное муниципальное образование</t>
  </si>
  <si>
    <t>19.1. Киренское муниципальное образование</t>
  </si>
  <si>
    <t>19.2. Алексеевское муниципальное образование</t>
  </si>
  <si>
    <t>20. Нижнеилимский муниципальный район</t>
  </si>
  <si>
    <t>20.1 Березняковское муниципальное образование</t>
  </si>
  <si>
    <t>20.2. Муниципальное образование "Железногорск-Илимское городское поселение"</t>
  </si>
  <si>
    <t>20.3. Янгелевское муниципальное образование</t>
  </si>
  <si>
    <t>21. Нижнеудинский муниципальный район</t>
  </si>
  <si>
    <t>21.1. Нижнеудинское муниципальное образование</t>
  </si>
  <si>
    <t>22. Муниципальное образование "Слюдянский район"</t>
  </si>
  <si>
    <t>23. Мамско-Чуйское муниципальное образование</t>
  </si>
  <si>
    <t>22.1. Слюдянское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</si>
  <si>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</si>
  <si>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</si>
  <si>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</si>
  <si>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>24.2. Бирюсинское муниципальное образование</t>
  </si>
  <si>
    <t xml:space="preserve">24.3. Юртинское муниципальное образование </t>
  </si>
  <si>
    <t>25. Тулунский муниципальный район</t>
  </si>
  <si>
    <t>25.1. Азейское муниципальное образование</t>
  </si>
  <si>
    <t>25.2. Будаговское муниципальное образование</t>
  </si>
  <si>
    <t>25.3. Шерагульское муниципальное образование</t>
  </si>
  <si>
    <t>26. Усольское районное муниципальное образование</t>
  </si>
  <si>
    <t>26.1. Мишелевкое муниципальное образование</t>
  </si>
  <si>
    <t>26.3. Тайтуртовское муниципальное образование</t>
  </si>
  <si>
    <t>26.4. Тельминское муниципальное образование</t>
  </si>
  <si>
    <t>27. Усть-Илимский муниципальный район</t>
  </si>
  <si>
    <t>27.1. Железнодорожное муниципальное образование</t>
  </si>
  <si>
    <t>28. Усть-Кутский муниципальный район</t>
  </si>
  <si>
    <t>28.1. Звездинское муниципальное образование</t>
  </si>
  <si>
    <t>28.2. Усть-Кутское муниципальное образование (городское поселение)</t>
  </si>
  <si>
    <t>28.3. Янтальское муниципальное образование</t>
  </si>
  <si>
    <t>29. Черемховский муниципальный район</t>
  </si>
  <si>
    <t>29.1.  Михайловское муниципальное образование</t>
  </si>
  <si>
    <t>30. Чунский муниципальный район</t>
  </si>
  <si>
    <t>30.1. Чунское муниципальное образование</t>
  </si>
  <si>
    <t>30.2.  Лесогорское муниципальное образование</t>
  </si>
  <si>
    <t>31. Шелеховский муниципальный район</t>
  </si>
  <si>
    <t>31.1. Город Шелехов</t>
  </si>
  <si>
    <t>32. Эхирит-Булагатский муниципальный район</t>
  </si>
  <si>
    <t>32.1. Усть-Ордынское муниципальное образование</t>
  </si>
  <si>
    <t>г. Шелехов, 8-й кв-л, д .4</t>
  </si>
  <si>
    <t>3. Город Иркутск</t>
  </si>
  <si>
    <t>4. Муниципальное образование "город Саянск"</t>
  </si>
  <si>
    <t>5. Муниципальное образование - "город Тулун"</t>
  </si>
  <si>
    <t>6. Муниципальное образование город Усолье-Сибирское</t>
  </si>
  <si>
    <t>7. Муниципальное образование город Усть-Илимск</t>
  </si>
  <si>
    <t>8. Муниципальное образование "город Черемхово"</t>
  </si>
  <si>
    <t>9. Муниципальное образование города Бодайбо и района</t>
  </si>
  <si>
    <t>9.2. Бодайбинское муниципальное образование</t>
  </si>
  <si>
    <t>9.1 Артемовское муниципальное образование</t>
  </si>
  <si>
    <t>10.1. Вихоревское муниципальное образование</t>
  </si>
  <si>
    <t>10. Братский муниципальный район</t>
  </si>
  <si>
    <t>11. Иркутский муниципальный район</t>
  </si>
  <si>
    <t>11.1. Дзержинское муниципальное образование</t>
  </si>
  <si>
    <t>11.2. Карлукское муниципальное образование</t>
  </si>
  <si>
    <t>11.3. Марковское муниципальное образование</t>
  </si>
  <si>
    <t>12. Муниципальное образование "Заларинский район"</t>
  </si>
  <si>
    <t>12.1. Заларинское муниципальное образование</t>
  </si>
  <si>
    <t>13. Качугский муниципальный район</t>
  </si>
  <si>
    <t>13.1. Качугское  муниципальное образование</t>
  </si>
  <si>
    <t>14. Киренское районное муниципальное образование</t>
  </si>
  <si>
    <t>14.1. Алексеевское муниципальное образование</t>
  </si>
  <si>
    <t>15. Нижнеилимский муниципальный район</t>
  </si>
  <si>
    <t>15.1 Березняковское муниципальное образование</t>
  </si>
  <si>
    <t>15.2. Муниципальное образование "Железногорск-Илимское городское поселение"</t>
  </si>
  <si>
    <t>г. Железногорск-Илимский, 1-й кв-л., д. 63Б</t>
  </si>
  <si>
    <t>16. Нижнеудинский муниципальный район</t>
  </si>
  <si>
    <t>16.1. Нижнеудинское муниципальное образование</t>
  </si>
  <si>
    <t>17. Муниципальное образование "Слюдянский район"</t>
  </si>
  <si>
    <t>17.1. Байкальское  муниципальное образование</t>
  </si>
  <si>
    <t>17.2. Слюдянское муниципальное образование</t>
  </si>
  <si>
    <t>18. Мамско-Чуйское муниципальное образование</t>
  </si>
  <si>
    <t>18.1. Мамское муниципальное образование</t>
  </si>
  <si>
    <t>19. Тайшетский муниципальный район</t>
  </si>
  <si>
    <t>19.1. Муниципальное образование "Тайшетское городское поселение"</t>
  </si>
  <si>
    <t xml:space="preserve">19.2. Юртинское муниципальное образование </t>
  </si>
  <si>
    <t>20. Усольское районное муниципальное образование</t>
  </si>
  <si>
    <t>20.1. Мальтинское муниципальное образование</t>
  </si>
  <si>
    <t>20.2. Мишелевкое муниципальное образование</t>
  </si>
  <si>
    <t>21. Усть-Кутский муниципальный район</t>
  </si>
  <si>
    <t>21.1. Нийское муниципальное образование</t>
  </si>
  <si>
    <t>21.2. Усть-Кутское муниципальное образование (городское поселение)</t>
  </si>
  <si>
    <t>22. Чунский муниципальный район</t>
  </si>
  <si>
    <t>22.1. Чунское муниципальное образование</t>
  </si>
  <si>
    <t>23. Шелеховский муниципальный район</t>
  </si>
  <si>
    <t>23.1. Город Шелехов</t>
  </si>
  <si>
    <t>22.2.  Лесогорское муниципальное образование</t>
  </si>
  <si>
    <t>24. Эхирит-Булагатский муниципальный район</t>
  </si>
  <si>
    <t>24.1. Усть-Ордынское муниципальное образование</t>
  </si>
  <si>
    <t>5. Муниципальное образование "город Свирск"</t>
  </si>
  <si>
    <t>10. Муниципальное образование "Аларский район"</t>
  </si>
  <si>
    <t>10.1. Муниципальное образование  "Кутулик"</t>
  </si>
  <si>
    <t>10.2. Муниципальное образование  "Забитуй"</t>
  </si>
  <si>
    <t>11. Муниципальное образование города Бодайбо и района</t>
  </si>
  <si>
    <t>11.1. Бодайбинское муниципальное образование</t>
  </si>
  <si>
    <t>11.2. Мараканское муниципальное образование</t>
  </si>
  <si>
    <t>13. Муниципальное образование "Казачинско-Ленский район"</t>
  </si>
  <si>
    <t>13.1. Магистральнинское муниципальное образование</t>
  </si>
  <si>
    <t>13.2. Ульканское муниципальное образование</t>
  </si>
  <si>
    <t>14. Братский муниципальный район</t>
  </si>
  <si>
    <t>14.1. Вихоревское муниципальное образование</t>
  </si>
  <si>
    <t>15 Иркутский муниципальный район</t>
  </si>
  <si>
    <t>15.1. Листвянское муниципальное образование</t>
  </si>
  <si>
    <t>15.2. Марковское муниципальное образование</t>
  </si>
  <si>
    <t>15.3. Молодежное муниципальное образование</t>
  </si>
  <si>
    <t>15.4. Оёкское муниципальное образование</t>
  </si>
  <si>
    <t>15.5. Смоленское муниципальное образование</t>
  </si>
  <si>
    <t>15.6. Уриковское муниципальное образование</t>
  </si>
  <si>
    <t>15.7. Ушаковское муниципальное образование</t>
  </si>
  <si>
    <t>16. Куйтунский муниципальный район</t>
  </si>
  <si>
    <t>16.1. Куйтунское муниципальное образование</t>
  </si>
  <si>
    <t>16.2. Харикское муниципальное образование</t>
  </si>
  <si>
    <t>17. Нижнеилимский муниципальный район</t>
  </si>
  <si>
    <t>17.1. Муниципальное образование "Железногорск-Илимское городское поселение"</t>
  </si>
  <si>
    <t>17.2 Новоигирминское муниципальное образование</t>
  </si>
  <si>
    <t>18. Муниципальное образование  "Жигаловский район"</t>
  </si>
  <si>
    <t>18.1. Жигаловское муниципальное образование</t>
  </si>
  <si>
    <t>19. Мамско-Чуйское муниципальное образование</t>
  </si>
  <si>
    <t>19.1. Луговское муниципальное образование</t>
  </si>
  <si>
    <t>20. Муниципальное образование "Слюдянский район"</t>
  </si>
  <si>
    <t>20.1. Култукское муниципальное образование</t>
  </si>
  <si>
    <t>20.2. Слюдянское муниципальное образование</t>
  </si>
  <si>
    <t>22. Ольхонское районное муниципальное образование</t>
  </si>
  <si>
    <t>22.1. Ольхонское  муниципальное образование</t>
  </si>
  <si>
    <t>23. Тайшетский муниципальный район</t>
  </si>
  <si>
    <t>23.2. Юртинское муниципальное образование</t>
  </si>
  <si>
    <t>24. Усольское районное муниципальное образование</t>
  </si>
  <si>
    <t>25. Усть-Илимский муниципальный район</t>
  </si>
  <si>
    <t>25.1. Железнодорожное муниципальное образование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</si>
  <si>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</si>
  <si>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</si>
  <si>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</si>
  <si>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</si>
  <si>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</si>
  <si>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</si>
  <si>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</si>
  <si>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</si>
  <si>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</si>
  <si>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</si>
  <si>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</si>
  <si>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</si>
  <si>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</si>
  <si>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</si>
  <si>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</si>
  <si>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</si>
  <si>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</si>
  <si>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</si>
  <si>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</si>
  <si>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</si>
  <si>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</si>
  <si>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</si>
  <si>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</si>
  <si>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</si>
  <si>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</si>
  <si>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</si>
  <si>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адрес изменен на 39</t>
  </si>
  <si>
    <t>г. Иркутск, Карла Либкнехта ул., д. 39 (ОКН)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</si>
  <si>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</si>
  <si>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</si>
  <si>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</si>
  <si>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</si>
  <si>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</si>
  <si>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Газозолобетон оштукатуренный с двух сторон 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</si>
  <si>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</si>
  <si>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</si>
  <si>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</si>
  <si>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</si>
  <si>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</si>
  <si>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</si>
  <si>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</si>
  <si>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</si>
  <si>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</si>
  <si>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</si>
  <si>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</si>
  <si>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</si>
  <si>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прич</t>
  </si>
  <si>
    <t>адрес</t>
  </si>
  <si>
    <t>причина</t>
  </si>
  <si>
    <t>А.Н Никитин</t>
  </si>
  <si>
    <t>20.3. Среднинское муниципальное образование</t>
  </si>
  <si>
    <t>20.4. Тайтуртовское муниципальное образование</t>
  </si>
  <si>
    <t>26.1. Усть-Кутское муниципальное образование (городское поселение)</t>
  </si>
  <si>
    <t>27. Чунский муниципальный район</t>
  </si>
  <si>
    <t>27.1.  Лесогорское муниципальное образование</t>
  </si>
  <si>
    <t>28. Усть-Удинский муниципальный район</t>
  </si>
  <si>
    <t>28.1.  Усть-Удинское муниципальное образование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</si>
  <si>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</si>
  <si>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</si>
  <si>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</si>
  <si>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</si>
  <si>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</si>
  <si>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</si>
  <si>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24.1.Мишелевское муниципальное образование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</si>
  <si>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</si>
  <si>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г. Иркутск, Карла Либкнехта ул., д. 208 (СПЕЦСЧЕТ)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</si>
  <si>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</si>
  <si>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</si>
  <si>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</si>
  <si>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Слюдянский р-н, п. Сухой Ручей, Линейная ул., д. 4А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</si>
  <si>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</si>
  <si>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</si>
  <si>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</si>
  <si>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</si>
  <si>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</si>
  <si>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</si>
  <si>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</si>
  <si>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</si>
  <si>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</si>
  <si>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</si>
  <si>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</si>
  <si>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</si>
  <si>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</si>
  <si>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</si>
  <si>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</si>
  <si>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</si>
  <si>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</si>
  <si>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</si>
  <si>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</si>
  <si>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</si>
  <si>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</si>
  <si>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</si>
  <si>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</si>
  <si>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</si>
  <si>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</si>
  <si>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</si>
  <si>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</si>
  <si>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</si>
  <si>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</si>
  <si>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</si>
  <si>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</si>
  <si>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</si>
  <si>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</si>
  <si>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</si>
  <si>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</si>
  <si>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</si>
  <si>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</si>
  <si>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</si>
  <si>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</si>
  <si>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</si>
  <si>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</si>
  <si>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</si>
  <si>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</si>
  <si>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</si>
  <si>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</si>
  <si>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</si>
  <si>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</si>
  <si>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</si>
  <si>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</si>
  <si>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</si>
  <si>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</si>
  <si>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</si>
  <si>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</si>
  <si>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</si>
  <si>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</si>
  <si>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</si>
  <si>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</si>
  <si>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</si>
  <si>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</si>
  <si>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</si>
  <si>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</si>
  <si>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</si>
  <si>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</si>
  <si>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Чайковского, д. 18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</si>
  <si>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</si>
  <si>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</si>
  <si>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</si>
  <si>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</si>
  <si>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</si>
  <si>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</si>
  <si>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</si>
  <si>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</si>
  <si>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</si>
  <si>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</si>
  <si>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</si>
  <si>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</si>
  <si>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</si>
  <si>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</si>
  <si>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</si>
  <si>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</si>
  <si>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</si>
  <si>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</si>
  <si>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</si>
  <si>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</si>
  <si>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</si>
  <si>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</si>
  <si>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</si>
  <si>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</si>
  <si>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</si>
  <si>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</si>
  <si>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</si>
  <si>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</si>
  <si>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</si>
  <si>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</si>
  <si>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</si>
  <si>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</si>
  <si>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</si>
  <si>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</si>
  <si>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</si>
  <si>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</si>
  <si>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</si>
  <si>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</si>
  <si>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</si>
  <si>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</si>
  <si>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</si>
  <si>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</si>
  <si>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</si>
  <si>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</si>
  <si>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</si>
  <si>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</si>
  <si>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</si>
  <si>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</si>
  <si>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</si>
  <si>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</si>
  <si>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</si>
  <si>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</si>
  <si>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</si>
  <si>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</si>
  <si>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</si>
  <si>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</si>
  <si>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</si>
  <si>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</si>
  <si>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</si>
  <si>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</si>
  <si>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</si>
  <si>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</si>
  <si>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</si>
  <si>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</si>
  <si>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</si>
  <si>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</si>
  <si>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</si>
  <si>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</si>
  <si>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</si>
  <si>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</si>
  <si>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</si>
  <si>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</si>
  <si>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</si>
  <si>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</si>
  <si>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</si>
  <si>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</si>
  <si>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</si>
  <si>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</si>
  <si>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</si>
  <si>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</si>
  <si>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</si>
  <si>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</si>
  <si>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</si>
  <si>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</si>
  <si>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</si>
  <si>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</si>
  <si>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</si>
  <si>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</si>
  <si>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</si>
  <si>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</si>
  <si>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</si>
  <si>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</si>
  <si>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</si>
  <si>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</si>
  <si>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</si>
  <si>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</si>
  <si>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</si>
  <si>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</si>
  <si>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</si>
  <si>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</si>
  <si>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</si>
  <si>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</si>
  <si>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</si>
  <si>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</si>
  <si>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</si>
  <si>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</si>
  <si>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</si>
  <si>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</si>
  <si>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</si>
  <si>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</si>
  <si>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</si>
  <si>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</si>
  <si>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</si>
  <si>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</si>
  <si>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</si>
  <si>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</si>
  <si>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</si>
  <si>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</si>
  <si>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</si>
  <si>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</si>
  <si>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</si>
  <si>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</si>
  <si>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</si>
  <si>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</si>
  <si>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</si>
  <si>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</si>
  <si>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</si>
  <si>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</si>
  <si>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</si>
  <si>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</si>
  <si>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</si>
  <si>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</si>
  <si>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</si>
  <si>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</si>
  <si>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</si>
  <si>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</si>
  <si>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</si>
  <si>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</si>
  <si>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</si>
  <si>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</si>
  <si>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</si>
  <si>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</si>
  <si>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</si>
  <si>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</si>
  <si>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</si>
  <si>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</si>
  <si>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</si>
  <si>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</si>
  <si>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</si>
  <si>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</si>
  <si>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</si>
  <si>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</si>
  <si>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</si>
  <si>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</si>
  <si>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</si>
  <si>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</si>
  <si>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</si>
  <si>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</si>
  <si>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</si>
  <si>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</si>
  <si>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</si>
  <si>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</si>
  <si>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</si>
  <si>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</si>
  <si>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</si>
  <si>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</si>
  <si>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</si>
  <si>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</si>
  <si>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</si>
  <si>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</si>
  <si>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</si>
  <si>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</si>
  <si>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</si>
  <si>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</si>
  <si>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</si>
  <si>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</si>
  <si>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</si>
  <si>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</si>
  <si>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</si>
  <si>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</si>
  <si>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</si>
  <si>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</si>
  <si>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</si>
  <si>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</si>
  <si>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</si>
  <si>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</si>
  <si>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ЭС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</si>
  <si>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</si>
  <si>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</si>
  <si>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</si>
  <si>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</si>
  <si>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</si>
  <si>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</si>
  <si>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</si>
  <si>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</si>
  <si>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</si>
  <si>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</si>
  <si>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</si>
  <si>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</si>
  <si>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</si>
  <si>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</si>
  <si>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</si>
  <si>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</si>
  <si>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</si>
  <si>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</si>
  <si>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</si>
  <si>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</si>
  <si>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</si>
  <si>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</si>
  <si>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</si>
  <si>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</si>
  <si>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</si>
  <si>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</si>
  <si>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</si>
  <si>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</si>
  <si>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</si>
  <si>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</si>
  <si>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</si>
  <si>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</si>
  <si>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</si>
  <si>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</si>
  <si>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</si>
  <si>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</si>
  <si>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</si>
  <si>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>по протоколу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</si>
  <si>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</si>
  <si>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</si>
  <si>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</si>
  <si>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</si>
  <si>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</si>
  <si>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</si>
  <si>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</si>
  <si>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</si>
  <si>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ПСД</t>
  </si>
  <si>
    <t>подвал</t>
  </si>
  <si>
    <t>крыша, СК</t>
  </si>
  <si>
    <t>фасад</t>
  </si>
  <si>
    <t>г. Иркутск, ул. Баррикад, д. 17А</t>
  </si>
  <si>
    <t>г. Иркутск, ул. Баррикад, д. 17А/1</t>
  </si>
  <si>
    <t>г. Иркутск, ул. Баррикад, д. 21/2</t>
  </si>
  <si>
    <t>ВО</t>
  </si>
  <si>
    <t>г. Иркутск, ул. Волгоградская, д. 53</t>
  </si>
  <si>
    <t>СК</t>
  </si>
  <si>
    <t>ЭС, СК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</si>
  <si>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</si>
  <si>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</si>
  <si>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</si>
  <si>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</si>
  <si>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</si>
  <si>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</si>
  <si>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</si>
  <si>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</si>
  <si>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</si>
  <si>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</si>
  <si>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</si>
  <si>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</si>
  <si>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</si>
  <si>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(ранний) Подпункт 3 пункта 2 Порядка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</si>
  <si>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</si>
  <si>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</si>
  <si>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</si>
  <si>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</si>
  <si>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</si>
  <si>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</si>
  <si>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</si>
  <si>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</si>
  <si>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</si>
  <si>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</si>
  <si>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</si>
  <si>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</si>
  <si>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</si>
  <si>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</si>
  <si>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</si>
  <si>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</si>
  <si>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</si>
  <si>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</si>
  <si>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</si>
  <si>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</si>
  <si>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</si>
  <si>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</si>
  <si>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</si>
  <si>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</si>
  <si>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</si>
  <si>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</si>
  <si>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</si>
  <si>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</si>
  <si>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</si>
  <si>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</si>
  <si>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</si>
  <si>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</si>
  <si>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</si>
  <si>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</si>
  <si>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</si>
  <si>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</si>
  <si>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</si>
  <si>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</si>
  <si>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</si>
  <si>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</si>
  <si>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</si>
  <si>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</si>
  <si>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</si>
  <si>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</si>
  <si>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</si>
  <si>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</si>
  <si>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</si>
  <si>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</si>
  <si>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</si>
  <si>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</si>
  <si>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</si>
  <si>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</si>
  <si>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</si>
  <si>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</si>
  <si>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</si>
  <si>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</si>
  <si>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</si>
  <si>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</si>
  <si>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</si>
  <si>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</si>
  <si>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</si>
  <si>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</si>
  <si>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</si>
  <si>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</si>
  <si>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</si>
  <si>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</si>
  <si>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</si>
  <si>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</si>
  <si>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</si>
  <si>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</si>
  <si>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</si>
  <si>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</si>
  <si>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</si>
  <si>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</si>
  <si>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рп. Мишелевка, Лесная ул., д. 13</t>
  </si>
  <si>
    <t>крыша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</si>
  <si>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</si>
  <si>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</si>
  <si>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</si>
  <si>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</si>
  <si>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</si>
  <si>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</si>
  <si>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фасад, СК</t>
  </si>
  <si>
    <t>ТС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</si>
  <si>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</si>
  <si>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</si>
  <si>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</si>
  <si>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</si>
  <si>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</si>
  <si>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</si>
  <si>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</si>
  <si>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</si>
  <si>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</si>
  <si>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</si>
  <si>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</si>
  <si>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</si>
  <si>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</si>
  <si>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</si>
  <si>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</si>
  <si>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</si>
  <si>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</si>
  <si>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</si>
  <si>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</si>
  <si>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</si>
  <si>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</si>
  <si>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</si>
  <si>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</si>
  <si>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</si>
  <si>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</si>
  <si>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</si>
  <si>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</si>
  <si>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</si>
  <si>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</si>
  <si>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</si>
  <si>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</si>
  <si>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</si>
  <si>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</si>
  <si>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</si>
  <si>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</si>
  <si>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</si>
  <si>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</si>
  <si>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</si>
  <si>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</si>
  <si>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</si>
  <si>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</si>
  <si>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</si>
  <si>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</si>
  <si>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</si>
  <si>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</si>
  <si>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</si>
  <si>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</si>
  <si>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</si>
  <si>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</si>
  <si>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</si>
  <si>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</si>
  <si>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</si>
  <si>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</si>
  <si>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</si>
  <si>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</si>
  <si>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</si>
  <si>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</si>
  <si>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</si>
  <si>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</si>
  <si>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</si>
  <si>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</si>
  <si>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</si>
  <si>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</si>
  <si>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</si>
  <si>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</si>
  <si>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</si>
  <si>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</si>
  <si>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</si>
  <si>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</si>
  <si>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</si>
  <si>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</si>
  <si>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</si>
  <si>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</si>
  <si>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</si>
  <si>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</si>
  <si>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</si>
  <si>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</si>
  <si>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</si>
  <si>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</si>
  <si>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</si>
  <si>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</si>
  <si>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</si>
  <si>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</si>
  <si>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</si>
  <si>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</si>
  <si>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</si>
  <si>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</si>
  <si>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</si>
  <si>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</si>
  <si>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</si>
  <si>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</si>
  <si>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</si>
  <si>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</si>
  <si>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</si>
  <si>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</si>
  <si>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</si>
  <si>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</si>
  <si>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</si>
  <si>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</si>
  <si>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</si>
  <si>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</si>
  <si>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</si>
  <si>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</si>
  <si>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</si>
  <si>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</si>
  <si>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</si>
  <si>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</si>
  <si>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</si>
  <si>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подвал, СК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</si>
  <si>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</si>
  <si>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</si>
  <si>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</si>
  <si>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</si>
  <si>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крыша, фасад, СК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</si>
  <si>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</si>
  <si>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</si>
  <si>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</si>
  <si>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</si>
  <si>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</si>
  <si>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</si>
  <si>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</si>
  <si>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</si>
  <si>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</si>
  <si>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ТО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</si>
  <si>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</si>
  <si>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</si>
  <si>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</si>
  <si>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</si>
  <si>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</si>
  <si>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</si>
  <si>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</si>
  <si>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</si>
  <si>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</si>
  <si>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</si>
  <si>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</si>
  <si>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</si>
  <si>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</si>
  <si>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лифт, ПСД, СК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</si>
  <si>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</si>
  <si>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</si>
  <si>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</si>
  <si>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</si>
  <si>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</si>
  <si>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</si>
  <si>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</si>
  <si>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</si>
  <si>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</si>
  <si>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</si>
  <si>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</si>
  <si>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</si>
  <si>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</si>
  <si>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</si>
  <si>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по предложению</t>
  </si>
  <si>
    <t>г. Бодайбо, ул. Лыткинская, д. 52</t>
  </si>
  <si>
    <t>г. Иркутск, Амурский проезд., д. 10</t>
  </si>
  <si>
    <t>г. Иркутск, Рабочая ул., д. 12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</si>
  <si>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</si>
  <si>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</si>
  <si>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</si>
  <si>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</si>
  <si>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</si>
  <si>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</si>
  <si>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</si>
  <si>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</si>
  <si>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</si>
  <si>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</si>
  <si>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</si>
  <si>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</si>
  <si>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</si>
  <si>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</si>
  <si>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</si>
  <si>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</si>
  <si>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</si>
  <si>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</si>
  <si>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</si>
  <si>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</si>
  <si>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</si>
  <si>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</si>
  <si>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</si>
  <si>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</si>
  <si>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</si>
  <si>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</si>
  <si>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</si>
  <si>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</si>
  <si>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</si>
  <si>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</si>
  <si>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</si>
  <si>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</si>
  <si>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</si>
  <si>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</si>
  <si>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</si>
  <si>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</si>
  <si>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</si>
  <si>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</si>
  <si>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</si>
  <si>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</si>
  <si>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</si>
  <si>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</si>
  <si>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</si>
  <si>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</si>
  <si>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</si>
  <si>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</si>
  <si>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</si>
  <si>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</si>
  <si>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</si>
  <si>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</si>
  <si>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</si>
  <si>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</si>
  <si>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</si>
  <si>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</si>
  <si>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</si>
  <si>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</si>
  <si>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</si>
  <si>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</si>
  <si>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</si>
  <si>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</si>
  <si>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</si>
  <si>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</si>
  <si>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</si>
  <si>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</si>
  <si>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</si>
  <si>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</si>
  <si>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</si>
  <si>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</si>
  <si>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</si>
  <si>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</si>
  <si>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ДА</t>
  </si>
  <si>
    <t>нет/да</t>
  </si>
  <si>
    <t>да</t>
  </si>
  <si>
    <t>Техзаказчик</t>
  </si>
  <si>
    <t>фонд</t>
  </si>
  <si>
    <t>25 год был</t>
  </si>
  <si>
    <t>в 24 и в 25</t>
  </si>
  <si>
    <t>23 год был</t>
  </si>
  <si>
    <t>11. Муниципальное образование "Аларский район"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</si>
  <si>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</si>
  <si>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</si>
  <si>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</si>
  <si>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</si>
  <si>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</si>
  <si>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</si>
  <si>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</si>
  <si>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</si>
  <si>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</si>
  <si>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</si>
  <si>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</si>
  <si>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</si>
  <si>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</si>
  <si>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</si>
  <si>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</si>
  <si>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</si>
  <si>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</si>
  <si>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</si>
  <si>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</si>
  <si>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</si>
  <si>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</si>
  <si>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</si>
  <si>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</si>
  <si>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</si>
  <si>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</si>
  <si>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</si>
  <si>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</si>
  <si>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</si>
  <si>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</si>
  <si>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</si>
  <si>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</si>
  <si>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</si>
  <si>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</si>
  <si>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</si>
  <si>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</si>
  <si>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</si>
  <si>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</si>
  <si>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</si>
  <si>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</si>
  <si>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</si>
  <si>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</si>
  <si>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</si>
  <si>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</si>
  <si>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</si>
  <si>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</si>
  <si>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</si>
  <si>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</si>
  <si>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</si>
  <si>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</si>
  <si>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</si>
  <si>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</si>
  <si>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</si>
  <si>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</si>
  <si>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</si>
  <si>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направлено предложение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</si>
  <si>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</si>
  <si>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</si>
  <si>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</si>
  <si>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</si>
  <si>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</si>
  <si>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</si>
  <si>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</si>
  <si>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</si>
  <si>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</si>
  <si>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</si>
  <si>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</si>
  <si>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</si>
  <si>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</si>
  <si>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</si>
  <si>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</si>
  <si>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</si>
  <si>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</si>
  <si>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</si>
  <si>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</si>
  <si>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</si>
  <si>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</si>
  <si>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</si>
  <si>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</si>
  <si>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</si>
  <si>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</si>
  <si>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</si>
  <si>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</si>
  <si>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</si>
  <si>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</si>
  <si>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</si>
  <si>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</si>
  <si>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</si>
  <si>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</si>
  <si>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</si>
  <si>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</si>
  <si>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</si>
  <si>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</si>
  <si>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</si>
  <si>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</si>
  <si>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Крыша, СК</t>
  </si>
  <si>
    <t>фасад, ТС, ГВС, ХВС, ВО</t>
  </si>
  <si>
    <t>псд</t>
  </si>
  <si>
    <t>г. Иркутск, Советская ул., д. 65</t>
  </si>
  <si>
    <t>крыша,ск</t>
  </si>
  <si>
    <t>направлены предложения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</si>
  <si>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</si>
  <si>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</si>
  <si>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</si>
  <si>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</si>
  <si>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</si>
  <si>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</si>
  <si>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</si>
  <si>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</si>
  <si>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</si>
  <si>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</si>
  <si>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</si>
  <si>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</si>
  <si>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</si>
  <si>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</si>
  <si>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</si>
  <si>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</si>
  <si>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</si>
  <si>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</si>
  <si>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</si>
  <si>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</si>
  <si>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</si>
  <si>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</si>
  <si>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</si>
  <si>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</si>
  <si>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</si>
  <si>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</si>
  <si>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</si>
  <si>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</si>
  <si>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</si>
  <si>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</si>
  <si>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</si>
  <si>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</si>
  <si>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</si>
  <si>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</si>
  <si>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сентярь 2023 г.</t>
  </si>
  <si>
    <t>г. Братск, жилрайон. Энергетик, ул. Приморская, д. 61</t>
  </si>
  <si>
    <t>после ТО фасад, СК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</si>
  <si>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</si>
  <si>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</si>
  <si>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</si>
  <si>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</si>
  <si>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</si>
  <si>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</si>
  <si>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</si>
  <si>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</si>
  <si>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</si>
  <si>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</si>
  <si>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</si>
  <si>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</si>
  <si>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</si>
  <si>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</si>
  <si>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</si>
  <si>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</si>
  <si>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</si>
  <si>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</si>
  <si>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</si>
  <si>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</si>
  <si>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</si>
  <si>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</si>
  <si>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</si>
  <si>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аукционный не состоялись</t>
  </si>
  <si>
    <t>псд остается в 23, на 24 переносится ТС</t>
  </si>
  <si>
    <t>установлена стоимости ПСД</t>
  </si>
  <si>
    <t>увеличение стоимости фасада, СК, принят доп взнос с января 2024 года</t>
  </si>
  <si>
    <t>установление стоимости ТО</t>
  </si>
  <si>
    <t>перенос подвала, СК</t>
  </si>
  <si>
    <r>
      <t xml:space="preserve">исключены </t>
    </r>
    <r>
      <rPr>
        <sz val="11"/>
        <color rgb="FFFF0000"/>
        <rFont val="Calibri"/>
        <family val="2"/>
        <charset val="204"/>
      </rPr>
      <t>ТС, ГВС, ХВС, ВО</t>
    </r>
  </si>
  <si>
    <t>согласно протоколу</t>
  </si>
  <si>
    <t>перенос из 2023 в 2024 г.</t>
  </si>
  <si>
    <t>г. Иркутск, ул. Розы Люксембург, д. 21</t>
  </si>
  <si>
    <t>Железобетонные</t>
  </si>
  <si>
    <t>перенос подвала, СК из 2023 в 2024</t>
  </si>
  <si>
    <t>1</t>
  </si>
  <si>
    <t>ТС не разыгрался аукцион, изменение стоимости</t>
  </si>
  <si>
    <t>изменение количества работ</t>
  </si>
  <si>
    <t>включен протоколом В ДП И КП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</si>
  <si>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</si>
  <si>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</si>
  <si>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</si>
  <si>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</si>
  <si>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</si>
  <si>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из 23 в 24 акты восприпятствования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</si>
  <si>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</si>
  <si>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</si>
  <si>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</si>
  <si>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</si>
  <si>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</si>
  <si>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</si>
  <si>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от 18.09.2023 № 58-613-мр</t>
  </si>
  <si>
    <t>комиссия 417-пп (ранний) Подпункт 3 пункта 2 Порядка</t>
  </si>
  <si>
    <t>г. Байкальск, мкр. Гагарина, д.34</t>
  </si>
  <si>
    <t>г. Байкальск, мкр. Гагарина, д. 35</t>
  </si>
  <si>
    <t>г. Байкальск, мкр. Гагарина, д. 36</t>
  </si>
  <si>
    <t>то</t>
  </si>
  <si>
    <t>лифт</t>
  </si>
  <si>
    <t>рп. Куйтун, ул. Писецкого, д. 7А</t>
  </si>
  <si>
    <t>Крупноблочные</t>
  </si>
  <si>
    <t>РК</t>
  </si>
  <si>
    <t>14. Муниципальное образование "Заларинский район"</t>
  </si>
  <si>
    <t>возможно аварийный по ТО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</si>
  <si>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</si>
  <si>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</si>
  <si>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</si>
  <si>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</si>
  <si>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</si>
  <si>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</si>
  <si>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</si>
  <si>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</si>
  <si>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</si>
  <si>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</si>
  <si>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(отсутствие необходимости проведение ремонта) Подпункт 5 пункта 2 Порядка</t>
  </si>
  <si>
    <t>крыша, ТО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</si>
  <si>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</si>
  <si>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</si>
  <si>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</si>
  <si>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</si>
  <si>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</si>
  <si>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</si>
  <si>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</si>
  <si>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</si>
  <si>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</si>
  <si>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</si>
  <si>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</si>
  <si>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То</t>
  </si>
  <si>
    <t>г. Железногорск-Илимский, 7-й кв-л., д. 5</t>
  </si>
  <si>
    <t>г. Железногорск-Илимский, 8-й кв-л., д. 11</t>
  </si>
  <si>
    <t>крыша, фасад, ЭС, ТС, подвал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</si>
  <si>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</si>
  <si>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</si>
  <si>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</si>
  <si>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</si>
  <si>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исключен из КП (распоряжение МИНЖКХ от 10.10.2023 № 58-645-мр) перенос на 2029-2031</t>
  </si>
  <si>
    <t>УСОЛЬСКИЙ ТЗ</t>
  </si>
  <si>
    <t>Л.С.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</si>
  <si>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</si>
  <si>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</si>
  <si>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</si>
  <si>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</si>
  <si>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</si>
  <si>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</si>
  <si>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лифт, ЭС, подвал, фасад</t>
  </si>
  <si>
    <t>г. Шелехов, 6-й кв-л., д. 4</t>
  </si>
  <si>
    <t>акт восприпятствования газ, СК</t>
  </si>
  <si>
    <t xml:space="preserve"> рп. Култук, ул. Депутатская, д. 4</t>
  </si>
  <si>
    <t>по протоколу ПСД, фундамент, ТС</t>
  </si>
  <si>
    <t>изменение стоимости</t>
  </si>
  <si>
    <t>изменение стоимости ТС, ХВС, ВО,СК</t>
  </si>
  <si>
    <t>по протоколу подвал, СК</t>
  </si>
  <si>
    <t>по протоколу, ЭС, ПСД, фасад, СК</t>
  </si>
  <si>
    <t>перенос газа из 23 в 25, акт восприпятствования</t>
  </si>
  <si>
    <t>на основании заключения из 23 в 2024 перенос Газа</t>
  </si>
  <si>
    <t>акт восприпятствования перенос ГВС из 23 в 24</t>
  </si>
  <si>
    <t>по протоколу перенос из 23 в 24 искл ХВС, ГВС выбор ПСД, ТС, СК</t>
  </si>
  <si>
    <t>г. Иркутск, ул. Байкальская, д. 178</t>
  </si>
  <si>
    <t>протокол ПСД, фасад, СК</t>
  </si>
  <si>
    <t>по протоколу искл ТС, вкл. Крышу,СК</t>
  </si>
  <si>
    <t>акт восприпятствования ВО, СК- ранее ремонт проводился в рамках текущего</t>
  </si>
  <si>
    <t>протокол собственников</t>
  </si>
  <si>
    <t>изменение собственников</t>
  </si>
  <si>
    <t>протокол собственников ТС,СК</t>
  </si>
  <si>
    <t>г. Ангарск, 89-й кв-л., д. 2</t>
  </si>
  <si>
    <t>по акту восприпятствования перенос ТС, СК из 23 в 24</t>
  </si>
  <si>
    <t>протокол, акт восприпятствования</t>
  </si>
  <si>
    <r>
      <t xml:space="preserve">перенос ГАЗА из 23 в 24 г. на основании акта восприпятствования, вкл. </t>
    </r>
    <r>
      <rPr>
        <sz val="11"/>
        <color rgb="FF92D050"/>
        <rFont val="Calibri"/>
        <family val="2"/>
        <charset val="204"/>
      </rPr>
      <t>ПСД, ЭС, ФАСАД, СК</t>
    </r>
  </si>
  <si>
    <t>г. Иркутск, ул. Лыткина, д. 27/6</t>
  </si>
  <si>
    <t>г. Иркутск, Франк-Каменецкого ул., д. 30</t>
  </si>
  <si>
    <t>перенос из 23 в 25 подвал по протоколу</t>
  </si>
  <si>
    <t>акт воспр из 23 в 2024 перенос Газа</t>
  </si>
  <si>
    <t>акт воспр из 23 в 2024 перенос ТС, ТП</t>
  </si>
  <si>
    <t>в связи с планируемой организацией кап. Ремонта (исключен из договора по причине приостановки- В связи с увеличением объёмов работ)</t>
  </si>
  <si>
    <t>по протоколу исключается подвал</t>
  </si>
  <si>
    <r>
      <t xml:space="preserve">по протоколу исключается </t>
    </r>
    <r>
      <rPr>
        <sz val="11"/>
        <color rgb="FFFF0000"/>
        <rFont val="Calibri"/>
        <family val="2"/>
        <charset val="204"/>
      </rPr>
      <t>подвал</t>
    </r>
  </si>
  <si>
    <t>по протоколу исключается подвал, ВО</t>
  </si>
  <si>
    <t>по предложение</t>
  </si>
  <si>
    <t>исключен фасад, СК, перенос на 24 год ПСД- протокол</t>
  </si>
  <si>
    <t>ЭС, ПСД, СК протокол</t>
  </si>
  <si>
    <t>ПСД на фасад протокол</t>
  </si>
  <si>
    <t>исключили фасад, ск из 2023 г. в 2024 г. ПСД протокол</t>
  </si>
  <si>
    <t>включен по протокол ЭС, СК</t>
  </si>
  <si>
    <t>рп. Култук, ул. Депутатская, д. 4</t>
  </si>
  <si>
    <t>по протоколу крыша, СК</t>
  </si>
  <si>
    <t>г. Иркутск, ул. Зверева, д. 27</t>
  </si>
  <si>
    <t>рп. Залари, Российская ул., д. 6</t>
  </si>
  <si>
    <t>по протоколу фасад, СК</t>
  </si>
  <si>
    <t>г. Байкальск, Гагарина мкр., д. 6</t>
  </si>
  <si>
    <t>г. Байкальск, мкр. Южный, 4-й кв-л., д. 19</t>
  </si>
  <si>
    <t>по протоколу ТО</t>
  </si>
  <si>
    <t xml:space="preserve">Включены в период 2024 года в соответствии с краткосрочным планом администрации города Усолье-Сибирское </t>
  </si>
  <si>
    <t xml:space="preserve">Включены в период 2023 года в соответствии с краткосрочным планом администрации города Усолье-Сибирское </t>
  </si>
  <si>
    <t>акт воспр из 23 в 24 ХВС</t>
  </si>
  <si>
    <t>г. Иркутск, Полярная ул., д. 78 (ОКН) (исключен из РП)</t>
  </si>
  <si>
    <t>благоустройство</t>
  </si>
  <si>
    <t>неблагоприятные условия</t>
  </si>
  <si>
    <t>ГАЗ</t>
  </si>
  <si>
    <t>благоустройство, фасад</t>
  </si>
  <si>
    <t>ГАЗ,благоустройство</t>
  </si>
  <si>
    <t>ХВС</t>
  </si>
  <si>
    <t>исключенные</t>
  </si>
  <si>
    <t>после ПСД СМР-ФАСАД,СК</t>
  </si>
  <si>
    <t>на основании акта воспр из 23 в 2024 перенос Газа</t>
  </si>
  <si>
    <t>перенос на основании протокола из 23 в 24 гг. фасад, СК</t>
  </si>
  <si>
    <t>неуспели аукцион провести акт воспр Газ</t>
  </si>
  <si>
    <t>Год в КП</t>
  </si>
  <si>
    <t>г. Шелехов, 18-й кв-л., д. 21 (исключен из РП)</t>
  </si>
  <si>
    <t>аварийный (пост. от 31.10.2023 № 786па)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</si>
  <si>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</si>
  <si>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</si>
  <si>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аварийный (пост. от 26.10.2023 № 3070)</t>
  </si>
  <si>
    <t>аварийный (пост. от 26.10.2023 № 3074)</t>
  </si>
  <si>
    <t>аварийный (пост. от 26.10.2023 № 3073)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</si>
  <si>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</si>
  <si>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</si>
  <si>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аварийный (пост. от 02.11.2023 № 3189)</t>
  </si>
  <si>
    <t>г. Братск, жилрайон Падун, В.Синицы ул., д. 2 (исключен из РП)</t>
  </si>
  <si>
    <t>аварийный (пост. от 02.11.2023 № 3188)</t>
  </si>
  <si>
    <t>ПСД, ВО,СК</t>
  </si>
  <si>
    <t>СТОИМОСТЬ ЭС после ПСД</t>
  </si>
  <si>
    <t>изменилась стоимость крыши, СК</t>
  </si>
  <si>
    <t>г. Иркутск, ул. Лермонтова, д. 323А</t>
  </si>
  <si>
    <t>Понельный</t>
  </si>
  <si>
    <t>работы включены протоколом</t>
  </si>
  <si>
    <t>ФАСАД, ТС, ЭС, ПСД(ТС, ЭС), СК</t>
  </si>
  <si>
    <t>почему нет ПСД????!!!</t>
  </si>
  <si>
    <t>по протоколу ЭС, СК</t>
  </si>
  <si>
    <t>искл благоустройство, акт восприпятствования</t>
  </si>
  <si>
    <t>г. Шелехов, кв. 5, д. 24</t>
  </si>
  <si>
    <t>вкл. Протоколом</t>
  </si>
  <si>
    <t>фасад, ВО. СК</t>
  </si>
  <si>
    <t>г. Байкальск, кв-л 4, д. 22</t>
  </si>
  <si>
    <t>г. Бирюсинск, ул. Советская, д. 7</t>
  </si>
  <si>
    <t>ст-ть подвал</t>
  </si>
  <si>
    <t>искл КРЫШЫ на 2041</t>
  </si>
  <si>
    <t>внести в РП</t>
  </si>
  <si>
    <t>г. Иркутск, Рабоче-крестьянская ул., д. 3</t>
  </si>
  <si>
    <t>добавить ПСД в 2024 г.</t>
  </si>
  <si>
    <t>не хватает денег на ТС, указан остаток фонда</t>
  </si>
  <si>
    <t>ПСД на крышу</t>
  </si>
  <si>
    <t xml:space="preserve">                                                                 </t>
  </si>
  <si>
    <t>акт восприпятствования</t>
  </si>
  <si>
    <t>перенос ЭС,СК</t>
  </si>
  <si>
    <t>перенос ТС, СК</t>
  </si>
  <si>
    <t>перенос ТС, ГВС, СК</t>
  </si>
  <si>
    <t>перенос фасада, СК</t>
  </si>
  <si>
    <t>г. Байкальск, мкр. Южный, 2-й кв-л., д. 52</t>
  </si>
  <si>
    <t>искл ГВС</t>
  </si>
  <si>
    <t>акт восприпятствования ТС(в связи с отопительным сезоном) из 23 в 24 г.</t>
  </si>
  <si>
    <t>изм виды работ</t>
  </si>
  <si>
    <t>искл ВО</t>
  </si>
  <si>
    <t>!!!!!</t>
  </si>
  <si>
    <t>СТОИМОСТЬ РАБОТЫ ВЫШЕ ФОНДА!!!!!!!!!!!!!!!!!!!!!!!!!!!!!!!!!!!!!!!!!!!!!!!!!!!!!!!!!!!!!!!!!!!!!!!!!!!!!!!!!!!!!!!!!!!!!!!!!!!!!!!!!</t>
  </si>
  <si>
    <t>!!!!!КАК ОБОСНОВАТЬ ИМЕННО ИСКЛЮЧЕНИЕ, А НЕ ПЕРЕНОС!!!!!!!!!!!!!!!!!!!!!!!!!!!!!!!!!!!!!!!</t>
  </si>
  <si>
    <t>планируемое проведение кап. Ремонта</t>
  </si>
  <si>
    <t>ТС, ЭС, ХВС, ВО, СК</t>
  </si>
  <si>
    <t>крыша,СК</t>
  </si>
  <si>
    <t>Подвал</t>
  </si>
  <si>
    <t>г. Бирюсинск, ул. Горького, д. 13</t>
  </si>
  <si>
    <t>г. Бирюсинск, ул. Горького, д. 15</t>
  </si>
  <si>
    <t>фасад, подвал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</si>
  <si>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</si>
  <si>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</si>
  <si>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</si>
  <si>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</si>
  <si>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</si>
  <si>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</si>
  <si>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фасад, ВО</t>
  </si>
  <si>
    <t>г. Бирюсинск, Крупской ул., д. 47</t>
  </si>
  <si>
    <t>Блочные</t>
  </si>
  <si>
    <t>г. Иркутск, ул. Декабрьских Событий, д. 105в</t>
  </si>
  <si>
    <t>вкл. Протокол</t>
  </si>
  <si>
    <t>стоимость</t>
  </si>
  <si>
    <t>ГВС, ХВС, ТС, ВО, СК</t>
  </si>
  <si>
    <t>г. Иркутск, ул. Сибирских Партизан, д. 4</t>
  </si>
  <si>
    <t>ТС,СК</t>
  </si>
  <si>
    <t>после ПСД - ЭС,СК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</si>
  <si>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</si>
  <si>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</si>
  <si>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</si>
  <si>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стоимость ПСД(ЭС, лифт),лифт, фасад, подвал, СК</t>
  </si>
  <si>
    <t>акт восприпятствования не допуск в квартиры</t>
  </si>
  <si>
    <t>на исключение в связи с признанием МКД аварийным</t>
  </si>
  <si>
    <t>постановление о признании многоквартирного дома аварийным и подлежащим сносу от 30.11.2023 №234-п</t>
  </si>
  <si>
    <t>акт восприпятствования - ДОГОВОР продлили на 2024 г.!!!</t>
  </si>
  <si>
    <t>искл ТС, ГВС, ВО</t>
  </si>
  <si>
    <t>разработка ПСД не целесообразна в связи с аварийным состоянием</t>
  </si>
  <si>
    <t>акт воспр-перенос ТС,ВО,СК</t>
  </si>
  <si>
    <t>стоимость перевышает остаток фонда</t>
  </si>
  <si>
    <t>ПСД на тс</t>
  </si>
  <si>
    <t>не выбрали ТО</t>
  </si>
  <si>
    <t>Продолжение проведения капитального ремонта</t>
  </si>
  <si>
    <t>исключен ТС, ГВС, ВО согласно ату воспр-ия</t>
  </si>
  <si>
    <t>417-пп</t>
  </si>
  <si>
    <t>по протоколу ТС,ВО</t>
  </si>
  <si>
    <t>в связи с планируемым проведением капитального ремонта в 2024 г.</t>
  </si>
  <si>
    <t>протокол ФАСАД</t>
  </si>
  <si>
    <t>после ПСД - ЭС, фасад, СК</t>
  </si>
  <si>
    <t>после ПСД, КРЫША, СК</t>
  </si>
  <si>
    <t>стоимость крыша, СК</t>
  </si>
  <si>
    <t>стоимость ПСД (ЭС,ТС), крыша, подвал, СК</t>
  </si>
  <si>
    <t>искл фасад, СК , вкл. ТО</t>
  </si>
  <si>
    <t>ТС, ХВС, ГВС, ВО, СК, не выбрали фасад</t>
  </si>
  <si>
    <t>перенос ТС, ХВС, ВО, СК, ГВС ИСКЛ ИЗ-ЗА ОТСУТСТВИЯ В ТЕХ ХАР</t>
  </si>
  <si>
    <t>ТО, фасад, ГВС, ХВС, ТС, ПСД(ЭС), СК</t>
  </si>
  <si>
    <t>ЭС, ТС,СК, выбрали ТО</t>
  </si>
  <si>
    <t>ЭС, крыша,СК</t>
  </si>
  <si>
    <t>смена работы ТС на крышу, СК</t>
  </si>
  <si>
    <t>акт воспр</t>
  </si>
  <si>
    <t>продолжение работ после ПСД</t>
  </si>
  <si>
    <t>г. Слюдянка, ул. Героя Ивана Тонконог, д. 31 (ОКН)</t>
  </si>
  <si>
    <t>г. Иркутск, Пролетарская ул., д. 4а (ОКН)</t>
  </si>
  <si>
    <t>перенос фасада в связи с сезонностью</t>
  </si>
  <si>
    <t>ГВС</t>
  </si>
  <si>
    <t xml:space="preserve">вентиляция
</t>
  </si>
  <si>
    <t>г. Усть-Илимск, Белградская ул., д. 17</t>
  </si>
  <si>
    <t>1992</t>
  </si>
  <si>
    <t>10</t>
  </si>
  <si>
    <t>в связи с планируемым ремонтом из 2024 в 2025</t>
  </si>
  <si>
    <t>12.7. Ушаковское муниципальное образование</t>
  </si>
  <si>
    <t>ФАКТ</t>
  </si>
  <si>
    <t>БИГ ПЛАН</t>
  </si>
  <si>
    <t>направлен 07.12.2023</t>
  </si>
  <si>
    <t>фундамент</t>
  </si>
  <si>
    <t>от 29.09.2023</t>
  </si>
  <si>
    <t>редакция от 13.12.2023</t>
  </si>
  <si>
    <t>долг 2022</t>
  </si>
  <si>
    <t>факт</t>
  </si>
  <si>
    <t>СК общий</t>
  </si>
  <si>
    <t>СК фасад</t>
  </si>
  <si>
    <t>план</t>
  </si>
  <si>
    <t>г. Усть-Илимск, Георгия Димитрова ул., д. 20</t>
  </si>
  <si>
    <t>г. Усть-Илимск, Мира пр-кт., д. 17</t>
  </si>
  <si>
    <t>г. Усть-Илимск, Проспект Мира ул., д. 19</t>
  </si>
  <si>
    <t>г. Усть-Илимск, Мира пр-кт., д. 21</t>
  </si>
  <si>
    <t>г. Усть-Илимск, Мира пр-кт., д. 23</t>
  </si>
  <si>
    <t>г. Усть-Илимск, Мира пр-кт., д. 25</t>
  </si>
  <si>
    <t>вентиляция</t>
  </si>
  <si>
    <t>СК вент</t>
  </si>
  <si>
    <t>факт общий</t>
  </si>
  <si>
    <t>Кол-во работ</t>
  </si>
  <si>
    <t>Сумма запланированных работ</t>
  </si>
  <si>
    <t>лифт/314 шт.</t>
  </si>
  <si>
    <t>экспертиза</t>
  </si>
  <si>
    <t>п. Магистральный, ул. Комсомольская, д. 4</t>
  </si>
  <si>
    <t>1980</t>
  </si>
  <si>
    <t>1990</t>
  </si>
  <si>
    <t>г. Иркутск, ул. Академическая, д. 22 (СПЕЦСЧЕТ)</t>
  </si>
  <si>
    <t>1972</t>
  </si>
  <si>
    <t>4</t>
  </si>
  <si>
    <t>г. Иркутск, ул. Байкальская, д. 273А (СПЕЦСЧЕТ)</t>
  </si>
  <si>
    <t>г. Иркутск, Рябикова б-р., д. 38 (СПЕЦСЧЕТ)</t>
  </si>
  <si>
    <t>г. Иркутск, ул. Дальневосточная, д. 22/1 (СПЕЦСЧЕТ)</t>
  </si>
  <si>
    <t>г. Иркутск, ул. Дальневосточная, д. 22/2 (СПЕЦСЧЕТ)</t>
  </si>
  <si>
    <t>г. Иркутск, ул. Красных Мадьяр, д. 110 (СПЕЦСЧЕТ)</t>
  </si>
  <si>
    <t>г. Иркутск, ул. Лермонтова, д. 267/4 (СПЕЦСЧЕТ)</t>
  </si>
  <si>
    <t>г. Иркутск, ул. Лермонтова, д. 281/1 (СПЕЦСЧЕТ)</t>
  </si>
  <si>
    <t>г. Иркутск, ул. Лермонтова, д. 281/2 (СПЕЦСЧЕТ)</t>
  </si>
  <si>
    <t>г. Иркутск, ул. Лермонтова, д. 281/3 (СПЕЦСЧЕТ)</t>
  </si>
  <si>
    <t>г. Иркутск, Первомайский мкр., д. 26 (СПЕЦСЧЕТ)</t>
  </si>
  <si>
    <t>г. Иркутск, ул. Советская, д. 85 (СПЕЦСЧЕТ)</t>
  </si>
  <si>
    <t>г. Ангарск, 102-й кв-л., д. 1 (СЕРИЯ 1-335)</t>
  </si>
  <si>
    <t>г. Ангарск, 102-й кв-л., д. 2 (СЕРИЯ 1-335)</t>
  </si>
  <si>
    <t>г. Ангарск, 102-й кв-л., д. 3 (СЕРИЯ 1-335)</t>
  </si>
  <si>
    <t>г. Ангарск, 11-й мкр., д. 10 (СЕРИЯ 1-335)</t>
  </si>
  <si>
    <t>г. Ангарск, 11-й мкр., д. 12 (СЕРИЯ 1-335)</t>
  </si>
  <si>
    <t>г. Ангарск, 12-й мкр., д. 8 (СЕРИЯ 1-335)</t>
  </si>
  <si>
    <t>г. Ангарск, 13-й мкр., д. 10 (СЕРИЯ 1-335)</t>
  </si>
  <si>
    <t>г. Ангарск, 13-й мкр., д. 11 (СЕРИЯ 1-335)</t>
  </si>
  <si>
    <t>г. Ангарск, 13-й мкр., д. 3 (СЕРИЯ 1-335)</t>
  </si>
  <si>
    <t>г. Ангарск, 178-й кв-л., д. 1 (СЕРИЯ 1-335)</t>
  </si>
  <si>
    <t>г. Ангарск, 178-й кв-л., д. 14 (СЕРИЯ 1-335)</t>
  </si>
  <si>
    <t>г. Ангарск, 178-й кв-л., д. 8 (СЕРИЯ 1-335)</t>
  </si>
  <si>
    <t>г. Ангарск, 178-й кв-л., д. 9 (СЕРИЯ 1-335)</t>
  </si>
  <si>
    <t>г. Ангарск, 179-й кв-л., д. 11 (СЕРИЯ 1-335)</t>
  </si>
  <si>
    <t>г. Ангарск, 182-й кв-л., д. 13 (СЕРИЯ 1-335)</t>
  </si>
  <si>
    <t>г. Ангарск, 182-й кв-л., д. 6 (СЕРИЯ 1-335)</t>
  </si>
  <si>
    <t>г. Ангарск, 182-й кв-л., д. 9 (СЕРИЯ 1-335)</t>
  </si>
  <si>
    <t>г. Ангарск, 188-й кв-л., д. 17 (СЕРИЯ 1-335)</t>
  </si>
  <si>
    <t>г. Ангарск, 47-й кв-л., д. 3 (СЕРИЯ 1-335)</t>
  </si>
  <si>
    <t>г. Ангарск, 72-й кв-л., д. 13 (СЕРИЯ 1-335)</t>
  </si>
  <si>
    <t>г. Ангарск, 72-й кв-л., д. 2 (СЕРИЯ 1-335)</t>
  </si>
  <si>
    <t>г. Ангарск, 72-й кв-л., д. 4 (СЕРИЯ 1-335)</t>
  </si>
  <si>
    <t>г. Ангарск, 72-й кв-л., д. 6 (СЕРИЯ 1-335)</t>
  </si>
  <si>
    <t>г. Ангарск, 72-й кв-л., д. 7 (СЕРИЯ 1-335)</t>
  </si>
  <si>
    <t>г. Ангарск, 82-й кв-л., д. 9 (СЕРИЯ 1-335)</t>
  </si>
  <si>
    <t>г. Ангарск, 84-й кв-л., д. 13 (СЕРИЯ 1-335)</t>
  </si>
  <si>
    <t>г. Ангарск, 84-й кв-л., д. 15 (СЕРИЯ 1-335)</t>
  </si>
  <si>
    <t>г. Ангарск, 85-й кв-л., д. 11 (СЕРИЯ 1-335)</t>
  </si>
  <si>
    <t>г. Ангарск, 85-й кв-л., д. 13 (СЕРИЯ 1-335)</t>
  </si>
  <si>
    <t>г. Ангарск, 85-й кв-л., д. 19 (СЕРИЯ 1-335)</t>
  </si>
  <si>
    <t>г. Ангарск, 85-й кв-л., д. 22 (СЕРИЯ 1-335)</t>
  </si>
  <si>
    <t>г. Ангарск, 85-й кв-л., д. 3 (СЕРИЯ 1-335)</t>
  </si>
  <si>
    <t>г. Ангарск, 86-й кв-л., д. 16 (СЕРИЯ 1-335)</t>
  </si>
  <si>
    <t>г. Ангарск, 86-й кв-л., д. 3 (СЕРИЯ 1-335)</t>
  </si>
  <si>
    <t>г. Ангарск, 86-й кв-л., д. 5 (СЕРИЯ 1-335)</t>
  </si>
  <si>
    <t>г. Ангарск, 86-й кв-л., д. 8 (СЕРИЯ 1-335)</t>
  </si>
  <si>
    <t>г. Ангарск, 88-й кв-л., д. 11 (СЕРИЯ 1-335)</t>
  </si>
  <si>
    <t>г. Ангарск, 88-й кв-л., д. 15 (СЕРИЯ 1-335)</t>
  </si>
  <si>
    <t>г. Ангарск, 88-й кв-л., д. 18 (СЕРИЯ 1-335)</t>
  </si>
  <si>
    <t>г. Ангарск, 88-й кв-л., д. 19 (СЕРИЯ 1-335)</t>
  </si>
  <si>
    <t>г. Ангарск, 88-й кв-л., д. 22 (СЕРИЯ 1-335)</t>
  </si>
  <si>
    <t>г. Ангарск, 91-й кв-л., д. 1 (СЕРИЯ 1-335)</t>
  </si>
  <si>
    <t>г. Ангарск, 91-й кв-л., д. 11 (СЕРИЯ 1-335)</t>
  </si>
  <si>
    <t>г. Ангарск, 91-й кв-л., д. 14 (СЕРИЯ 1-335)</t>
  </si>
  <si>
    <t>г. Ангарск, 91-й кв-л., д. 16 (СЕРИЯ 1-335)</t>
  </si>
  <si>
    <t>г. Ангарск, 91-й кв-л., д. 3 (СЕРИЯ 1-335)</t>
  </si>
  <si>
    <t>г. Ангарск, 91-й кв-л., д. 4 (СЕРИЯ 1-335)</t>
  </si>
  <si>
    <t>г. Ангарск, 91-й кв-л., д. 5 (СЕРИЯ 1-335)</t>
  </si>
  <si>
    <t>г. Ангарск, 91-й кв-л., д. 7 (СЕРИЯ 1-335)</t>
  </si>
  <si>
    <t>г. Ангарск, 91-й кв-л., д. 8 (СЕРИЯ 1-335)</t>
  </si>
  <si>
    <t>г. Ангарск, 91-й кв-л., д. 9 (СЕРИЯ 1-335)</t>
  </si>
  <si>
    <t>г. Ангарск, 92-й кв-л., д. 13 (СЕРИЯ 1-335)</t>
  </si>
  <si>
    <t>г. Ангарск, 93-й кв-л., д. 1 (СЕРИЯ 1-335)</t>
  </si>
  <si>
    <t>г. Ангарск, 93-й кв-л., д. 10 (СЕРИЯ 1-335)</t>
  </si>
  <si>
    <t>г. Ангарск, 93-й кв-л., д. 16 (СЕРИЯ 1-335)</t>
  </si>
  <si>
    <t>г. Ангарск, 93-й кв-л., д. 17 (СЕРИЯ 1-335)</t>
  </si>
  <si>
    <t>г. Ангарск, 93-й кв-л., д. 18 (СЕРИЯ 1-335)</t>
  </si>
  <si>
    <t>г. Ангарск, 93-й кв-л., д. 19 (СЕРИЯ 1-335)</t>
  </si>
  <si>
    <t>г. Ангарск, 93-й кв-л., д. 2 (СЕРИЯ 1-335)</t>
  </si>
  <si>
    <t>г. Ангарск, 93-й кв-л., д. 21 (СЕРИЯ 1-335)</t>
  </si>
  <si>
    <t>г. Ангарск, 93-й кв-л., д. 22 (СЕРИЯ 1-335)</t>
  </si>
  <si>
    <t>г. Ангарск, 93-й кв-л., д. 26 (СЕРИЯ 1-335)</t>
  </si>
  <si>
    <t>г. Ангарск, 93-й кв-л., д. 27 (СЕРИЯ 1-335)</t>
  </si>
  <si>
    <t>г. Ангарск, 93-й кв-л., д. 28 (СЕРИЯ 1-335)</t>
  </si>
  <si>
    <t>г. Ангарск, 93-й кв-л., д. 29 (СЕРИЯ 1-335)</t>
  </si>
  <si>
    <t>г. Ангарск, 93-й кв-л., д. 3 (СЕРИЯ 1-335)</t>
  </si>
  <si>
    <t>г. Ангарск, 93-й кв-л., д. 31 (СЕРИЯ 1-335)</t>
  </si>
  <si>
    <t>г. Ангарск, 93-й кв-л., д. 32 (СЕРИЯ 1-335)</t>
  </si>
  <si>
    <t>г. Ангарск, 93-й кв-л., д. 33 (СЕРИЯ 1-335)</t>
  </si>
  <si>
    <t>г. Ангарск, 93-й кв-л., д. 4/4а (СЕРИЯ 1-335)</t>
  </si>
  <si>
    <t>г. Ангарск, 93-й кв-л., д. 5 (СЕРИЯ 1-335)</t>
  </si>
  <si>
    <t>г. Ангарск, 93-й кв-л., д. 6 (СЕРИЯ 1-335)</t>
  </si>
  <si>
    <t>г. Ангарск, 93-й кв-л., д. 7 (СЕРИЯ 1-335)</t>
  </si>
  <si>
    <t>г. Ангарск, 94-й кв-л., д. 16 (СЕРИЯ 1-335)</t>
  </si>
  <si>
    <t>г. Ангарск, 95-й кв-л., д. 10 (СЕРИЯ 1-335)</t>
  </si>
  <si>
    <t>г. Ангарск, 95-й кв-л., д. 7 (СЕРИЯ 1-335)</t>
  </si>
  <si>
    <t>г. Ангарск, 9-й мкр., д. 21 (СЕРИЯ 1-335)</t>
  </si>
  <si>
    <t>г. Ангарск, кв-л 189, д. 5 (СЕРИЯ 1-335)</t>
  </si>
  <si>
    <t>г. Ангарск, кв-л 72, д. 1 (СЕРИЯ 1-335)</t>
  </si>
  <si>
    <t>г. Ангарск, кв-л 85, д. 12 (СЕРИЯ 1-335)</t>
  </si>
  <si>
    <t>г. Ангарск, кв-л 88, д. 14 (СЕРИЯ 1-335)</t>
  </si>
  <si>
    <t>г. Ангарск, кв-л 88, д. 24 (СЕРИЯ 1-335)</t>
  </si>
  <si>
    <t>г. Ангарск, кв-л 92, д. 17 (СЕРИЯ 1-335)</t>
  </si>
  <si>
    <t>г. Ангарск, кв-л 92/93, д. 2 (СЕРИЯ 1-335)</t>
  </si>
  <si>
    <t>г. Зима, Ангарский мкр., д. 12 (СЕРИЯ 1-335)</t>
  </si>
  <si>
    <t>г. Зима, Ангарский мкр., д. 16 (СЕРИЯ 1-335)</t>
  </si>
  <si>
    <t>г. Зима, Ангарский мкр., д. 2 (СЕРИЯ 1-335)</t>
  </si>
  <si>
    <t>г. Зима, Ангарский мкр., д. 5 (СЕРИЯ 1-335)</t>
  </si>
  <si>
    <t>г. Зима, Ангарский мкр., д. 6 (СЕРИЯ 1-335)</t>
  </si>
  <si>
    <t>г. Иркутск, Байкальская ул., д. 157А (СЕРИЯ 1-335)</t>
  </si>
  <si>
    <t>г. Иркутск, Баумана ул., д. 208 (СЕРИЯ 1-335)</t>
  </si>
  <si>
    <t>г. Иркутск, Баумана ул., д. 214 (СЕРИЯ 1-335)</t>
  </si>
  <si>
    <t>г. Иркутск, Мира ул., д. 62 (СЕРИЯ 1-335)</t>
  </si>
  <si>
    <t>г. Иркутск, Мира ул., д. 82 (СЕРИЯ 1-335)</t>
  </si>
  <si>
    <t>г. Иркутск, Панфилова ул., д. 7 (СЕРИЯ 1-335)</t>
  </si>
  <si>
    <t>г. Иркутск, пер. Черемховский, д. 6Б (СЕРИЯ 1-335)</t>
  </si>
  <si>
    <t>г. Иркутск, Постышева б-р., д. 14 (СЕРИЯ 1-335)</t>
  </si>
  <si>
    <t>г. Иркутск, Постышева б-р., д. 16 (СЕРИЯ 1-335)</t>
  </si>
  <si>
    <t>г. Иркутск, Постышева б-р., д. 29А (СЕРИЯ 1-335)</t>
  </si>
  <si>
    <t>г. Иркутск, Постышева б-р., д. 3 (СЕРИЯ 1-335)</t>
  </si>
  <si>
    <t>г. Иркутск, Постышева б-р., д. 6А (СЕРИЯ 1-335)</t>
  </si>
  <si>
    <t>г. Иркутск, Постышева б-р., д. 8 (СЕРИЯ 1-335)</t>
  </si>
  <si>
    <t>г. Иркутск, Пржевальского ул., д. 36 (СЕРИЯ 1-335)</t>
  </si>
  <si>
    <t>г. Иркутск, Розы Люксембург ул., д. 313 (СЕРИЯ 1-335)</t>
  </si>
  <si>
    <t>г. Иркутск, Розы Люксембург ул., д. 315 (СЕРИЯ 1-335)</t>
  </si>
  <si>
    <t>г. Иркутск, Розы Люксембург ул., д. 325 (СЕРИЯ 1-335)</t>
  </si>
  <si>
    <t>г. Иркутск, Розы Люксембург ул., д. 329 (СЕРИЯ 1-335)</t>
  </si>
  <si>
    <t>г. Иркутск, Рябикова б-р., д. 15Б (СЕРИЯ 1-335)</t>
  </si>
  <si>
    <t>г. Иркутск, Рябикова б-р., д. 18 (СЕРИЯ 1-335)</t>
  </si>
  <si>
    <t>г. Иркутск, Рябикова б-р., д. 19 (СЕРИЯ 1-335)</t>
  </si>
  <si>
    <t>г. Иркутск, Рябикова б-р., д. 22 (СЕРИЯ 1-335)</t>
  </si>
  <si>
    <t>г. Иркутск, Рябикова б-р., д. 25 (СЕРИЯ 1-335)</t>
  </si>
  <si>
    <t>г. Иркутск, Рябикова б-р., д. 26 (СЕРИЯ 1-335)</t>
  </si>
  <si>
    <t>г. Иркутск, Рябикова б-р., д. 28 (СЕРИЯ 1-335)</t>
  </si>
  <si>
    <t>г. Иркутск, Рябикова б-р., д. 59 (СЕРИЯ 1-335)</t>
  </si>
  <si>
    <t>г. Иркутск, Рябикова б-р., д. 61 (СЕРИЯ 1-335)</t>
  </si>
  <si>
    <t>г. Иркутск, Сибирская ул., д. 38 (СЕРИЯ 1-335)</t>
  </si>
  <si>
    <t>г. Иркутск, Станиславского ул., д. 13 (СЕРИЯ 1-335)</t>
  </si>
  <si>
    <t>г. Иркутск, Станиславского ул., д. 15 (СЕРИЯ 1-335)</t>
  </si>
  <si>
    <t>г. Иркутск, Станиславского ул., д. 17 (СЕРИЯ 1-335)</t>
  </si>
  <si>
    <t>г. Иркутск, Станиславского ул., д. 3 (СЕРИЯ 1-335)</t>
  </si>
  <si>
    <t>г. Иркутск, Станиславского ул., д. 5 (СЕРИЯ 1-335)</t>
  </si>
  <si>
    <t>г. Иркутск, Станиславского ул., д. 7 (СЕРИЯ 1-335)</t>
  </si>
  <si>
    <t>г. Иркутск, Трудовая ул., д. 130 (СЕРИЯ 1-335)</t>
  </si>
  <si>
    <t>г. Иркутск, Трудовая ул., д. 132 (СЕРИЯ 1-335)</t>
  </si>
  <si>
    <t>г. Иркутск, Трудовая ул., д. 133 (СЕРИЯ 1-335)</t>
  </si>
  <si>
    <t>г. Иркутск, ул. Байкальская, д. 157 (СЕРИЯ 1-335)</t>
  </si>
  <si>
    <t>г. Иркутск, ул. Байкальская, д. 180 (СЕРИЯ 1-335)</t>
  </si>
  <si>
    <t>г. Иркутск, ул. Баумана, д. 170 (СЕРИЯ 1-335)</t>
  </si>
  <si>
    <t>г. Иркутск, ул. Коммунистическая, д. 74 (СЕРИЯ 1-335)</t>
  </si>
  <si>
    <t>г. Иркутск, ул. Розы Люксембург, д. 265 (СЕРИЯ 1-335)</t>
  </si>
  <si>
    <t>г. Иркутск, Юбилейный мкр., д. 1 (СЕРИЯ 1-335)</t>
  </si>
  <si>
    <t>г. Иркутск, Юбилейный мкр., д. 19 (СЕРИЯ 1-335)</t>
  </si>
  <si>
    <t>г. Иркутск, Юбилейный мкр., д. 20 (СЕРИЯ 1-335)</t>
  </si>
  <si>
    <t>г. Иркутск, Юбилейный мкр., д. 31 (СЕРИЯ 1-335)</t>
  </si>
  <si>
    <t>г. Иркутск, Юбилейный мкр., д. 52 (СЕРИЯ 1-335)</t>
  </si>
  <si>
    <t>г. Иркутск, Юбилейный мкр., д. 55 (СЕРИЯ 1-335)</t>
  </si>
  <si>
    <t>г. Иркутск, Юбилейный мкр., д. 56 (СЕРИЯ 1-335)</t>
  </si>
  <si>
    <t>г. Иркутск, Юбилейный мкр., д. 57 (СЕРИЯ 1-335)</t>
  </si>
  <si>
    <t>г. Иркутск, Юбилейный мкр., д. 61 (СЕРИЯ 1-335)</t>
  </si>
  <si>
    <t>г. Иркутск, Юбилейный мкр., д. 77 (СЕРИЯ 1-335)</t>
  </si>
  <si>
    <t>г. Тулун, Ленина ул., д. 128 (СЕРИЯ 1-335)</t>
  </si>
  <si>
    <t>г. Усолье-Сибирское, Интернациональная ул., д. 16 (СЕРИЯ 1-335)</t>
  </si>
  <si>
    <t>г. Усолье-Сибирское, Интернациональная ул., д. 30 (СЕРИЯ 1-335)</t>
  </si>
  <si>
    <t>г. Усолье-Сибирское, Комсомольский пр-кт., д. 10 (СЕРИЯ 1-335)</t>
  </si>
  <si>
    <t>г. Усолье-Сибирское, Комсомольский пр-кт., д. 4 (СЕРИЯ 1-335)</t>
  </si>
  <si>
    <t>г. Усолье-Сибирское, Комсомольский пр-кт., д. 6 (СЕРИЯ 1-335)</t>
  </si>
  <si>
    <t>г. Усолье-Сибирское, Комсомольский пр-кт., д. 67 (СЕРИЯ 1-335)</t>
  </si>
  <si>
    <t>г. Усолье-Сибирское, Комсомольский пр-кт., д. 91 (СЕРИЯ 1-335)</t>
  </si>
  <si>
    <t>г. Усолье-Сибирское, Комсомольский пр-кт., д. 93 (СЕРИЯ 1-335)</t>
  </si>
  <si>
    <t>г. Усолье-Сибирское, Коростова ул., д. 31 (СЕРИЯ 1-335)</t>
  </si>
  <si>
    <t>г. Усолье-Сибирское, Коростова ул., д. 33 (СЕРИЯ 1-335)</t>
  </si>
  <si>
    <t>г. Усолье-Сибирское, Куйбышева ул., д. 12 (СЕРИЯ 1-335)</t>
  </si>
  <si>
    <t>г. Усолье-Сибирское, Ленина ул., д. 91 (СЕРИЯ 1-335)</t>
  </si>
  <si>
    <t>г. Усолье-Сибирское, Серегина проезд., д. 20 (СЕРИЯ 1-335)</t>
  </si>
  <si>
    <t>г. Усолье-Сибирское, Серегина проезд., д. 22 (СЕРИЯ 1-335)</t>
  </si>
  <si>
    <t>г. Усолье-Сибирское, Серегина проезд., д. 24 (СЕРИЯ 1-335)</t>
  </si>
  <si>
    <t>г. Усолье-Сибирское, Серегина проезд., д. 5 (СЕРИЯ 1-335)</t>
  </si>
  <si>
    <t>г. Усолье-Сибирское, Серегина проезд., д. 7 (СЕРИЯ 1-335)</t>
  </si>
  <si>
    <t>г. Усолье-Сибирское, Сеченова ул., д. 21 (СЕРИЯ 1-335)</t>
  </si>
  <si>
    <t>г. Усолье-Сибирское, Толбухина ул., д. 11 (СЕРИЯ 1-335)</t>
  </si>
  <si>
    <t>г. Усолье-Сибирское, Толбухина ул., д. 46 (СЕРИЯ 1-335)</t>
  </si>
  <si>
    <t>г. Усолье-Сибирское, Толбухина ул., д. 9 (СЕРИЯ 1-335)</t>
  </si>
  <si>
    <t>г. Усолье-Сибирское, ул. Интернациональная, д. 48 (СЕРИЯ 1-335)</t>
  </si>
  <si>
    <t>г. Черемхово, Забойщика ул., д. 59 (СЕРИЯ 1-335)</t>
  </si>
  <si>
    <t>г. Черемхово, Шевченко ул., д. 41 (СЕРИЯ 1-335)</t>
  </si>
  <si>
    <t>г. Черемхово, Шевченко ул., д. 62 (СЕРИЯ 1-335)</t>
  </si>
  <si>
    <t>г. Бодайбо, Карла Либкнехта ул., д. 54 (СЕРИЯ 1-335)</t>
  </si>
  <si>
    <t>с. Пивовариха, Дачная ул., д. 1 (СЕРИЯ 1-335)</t>
  </si>
  <si>
    <t>рп. Тайтурка, Победы ул., д. 11 (СЕРИЯ 1-335)</t>
  </si>
  <si>
    <t>рп. Тайтурка, Победы ул., д. 9 (СЕРИЯ 1-335)</t>
  </si>
  <si>
    <t>г. Усть-Кут, Речников ул., д. 27А (СЕРИЯ 1-335)</t>
  </si>
  <si>
    <t>рп. Михайловка, 1-й кв-л., д. 19 (СЕРИЯ 1-335)</t>
  </si>
  <si>
    <t>рп. Михайловка, 1-й кв-л., д. 1А (СЕРИЯ 1-335)</t>
  </si>
  <si>
    <t>рп. Михайловка, 2-й кв-л., д. 29 (СЕРИЯ 1-335)</t>
  </si>
  <si>
    <t>рп. Михайловка, 2-й кв-л., д. 28 (СПЕЦСЧЕТ) (СЕРИЯ 1-335)</t>
  </si>
  <si>
    <t>рп. Чунский, Комарова ул., д. 2 (СЕРИЯ 1-335)</t>
  </si>
  <si>
    <t>рп. Чунский, Комарова ул., д. 4 (СЕРИЯ 1-335)</t>
  </si>
  <si>
    <t>рп. Лесогорск, Шастина ул., д. 33 (СЕРИЯ 1-335)</t>
  </si>
  <si>
    <t>г. Ангарск, кв-л 82, д. 7 (СЕРИЯ 1-335)</t>
  </si>
  <si>
    <t>г. Ангарск, кв-л 84, д. 14 (СЕРИЯ 1-335)</t>
  </si>
  <si>
    <t>г. Ангарск, кв-л 86, д. 40 (СЕРИЯ 1-335)</t>
  </si>
  <si>
    <t>г. Ангарск, кв-л 92, д. 5 (СЕРИЯ 1-335)</t>
  </si>
  <si>
    <t>г. Ангарск, кв-л 94, д. 15 (СЕРИЯ 1-335)</t>
  </si>
  <si>
    <t>г. Ангарск, 72-й кв-л., д. 16 (СЕРИЯ 1-335)</t>
  </si>
  <si>
    <t>г. Ангарск, 188-й кв-л., д. 7 (СЕРИЯ 1-335)</t>
  </si>
  <si>
    <t>г. Иркутск, Юбилейный мкр., д. 21 (СЕРИЯ 1-335)</t>
  </si>
  <si>
    <t>г. Иркутск, ул. Ярослава Гашека, д. 7 (СЕРИЯ 1-335)</t>
  </si>
  <si>
    <t>г. Иркутск, ул. Марата, д. 15/2 (СЕРИЯ 1-335)</t>
  </si>
  <si>
    <t>г. Иркутск, Тельмана ул., д. 185 (СЕРИЯ 1-335)</t>
  </si>
  <si>
    <t>г. Иркутск, Флюкова ул., д. 1 (СЕРИЯ 1-335)</t>
  </si>
  <si>
    <t>г. Иркутск, Баха ул., д. 2 (СЕРИЯ 1-335)</t>
  </si>
  <si>
    <t>г. Иркутск, Мира ул., д. 60 (СЕРИЯ 1-335)</t>
  </si>
  <si>
    <t>г. Иркутск, Мира ул., д. 84 (СЕРИЯ 1-335)</t>
  </si>
  <si>
    <t>г. Иркутск, Мира ул., д. 90 (СЕРИЯ 1-335)</t>
  </si>
  <si>
    <t>г. Иркутск, Мира ул., д. 90А (СЕРИЯ 1-335)</t>
  </si>
  <si>
    <t>г. Иркутск, Мира ул., д. 92 (СЕРИЯ 1-335)</t>
  </si>
  <si>
    <t>г. Иркутск, Советская ул., д. 74 (СЕРИЯ 1-335)</t>
  </si>
  <si>
    <t>г. Иркутск, Трилиссера ул., д. 107 (СЕРИЯ 1-335)</t>
  </si>
  <si>
    <t>г. Иркутск, Трилиссера ул., д. 69 (СЕРИЯ 1-335)</t>
  </si>
  <si>
    <t>г. Иркутск, Трилиссера ул., д. 85 (СЕРИЯ 1-335)</t>
  </si>
  <si>
    <t>г. Иркутск, Трудовая ул., д. 49 (СЕРИЯ 1-335)</t>
  </si>
  <si>
    <t>г. Иркутск, Юбилейный мкр., д. 62 (СЕРИЯ 1-335)</t>
  </si>
  <si>
    <t>г. Иркутск, Трилиссера ул., д. 101 (СЕРИЯ 1-335)</t>
  </si>
  <si>
    <t>г. Саянск, Юбилейный мкр., д. 7 (СЕРИЯ 1-335)</t>
  </si>
  <si>
    <t>г. Саянск, Юбилейный мкр., д. 9 (СЕРИЯ 1-335)</t>
  </si>
  <si>
    <t>г. Усолье-Сибирское, Серегина проезд., д. 6 (СЕРИЯ 1-335)</t>
  </si>
  <si>
    <t>г. Бодайбо, ул. Урицкого, д. 4 (СЕРИЯ 1-335)</t>
  </si>
  <si>
    <t>г. Бодайбо, Карла Либкнехта ул., д. 58 (СЕРИЯ 1-335)</t>
  </si>
  <si>
    <t>г. Бодайбо, Карла Либкнехта ул., д. 60 (СЕРИЯ 1-335)</t>
  </si>
  <si>
    <t>г. Бодайбо, Карла Либкнехта ул., д. 61 (СЕРИЯ 1-335)</t>
  </si>
  <si>
    <t>г. Бодайбо, Карла Либкнехта ул., д. 65 (СЕРИЯ 1-335)</t>
  </si>
  <si>
    <t>г. Бодайбо, Урицкого ул., д. 22 (СЕРИЯ 1-335)</t>
  </si>
  <si>
    <t>г. Бодайбо, Урицкого ул., д. 42 (СЕРИЯ 1-335)</t>
  </si>
  <si>
    <t>г. Усть-Кут, Халтурина ул., д. 56 (СЕРИЯ 1-335)</t>
  </si>
  <si>
    <t>г. Ангарск, 72-й кв-л., д. 8 (СЕРИЯ 1-335)</t>
  </si>
  <si>
    <t>г. Иркутск, Постышева б-р., д. 10 (СЕРИЯ 1-335)</t>
  </si>
  <si>
    <t>г. Иркутск, Розы Люксембург ул., д. 331 (СПЕЦСЧЕТ) (СЕРИЯ 1-335)</t>
  </si>
  <si>
    <t>г. Усолье-Сибирское, Комсомольский пр-т., д. 4 (СЕРИЯ 1-335)</t>
  </si>
  <si>
    <t>г. Усолье-Сибирское, Серегина проезд, д. 5 (СЕРИЯ 1-335)</t>
  </si>
  <si>
    <t>г. Усолье-Сибирское, Серегина проезд, д. 22 (СЕРИЯ 1-335)</t>
  </si>
  <si>
    <t>г. Усолье-Сибирское, Серегина проезд, д. 24 (СЕРИЯ 1-335)</t>
  </si>
  <si>
    <t>г. Усолье-Сибирское, Сеченова ул., д.21 (СЕРИЯ 1-335)</t>
  </si>
  <si>
    <t>г. Усолье-Сибирское, Толбухина ул., д.9  (СЕРИЯ 1-335)</t>
  </si>
  <si>
    <t>г. Усолье-Сибирское, Толбухина ул., д.11 (СЕРИЯ 1-335)</t>
  </si>
  <si>
    <t>г. Усолье-Сибирское, Толбухина ул., д.46 (СЕРИЯ 1-335)</t>
  </si>
  <si>
    <t>г. Усть-Кут, Речников ул., д. 51 (СЕРИЯ 1-335)</t>
  </si>
  <si>
    <t>рп. Михайловка, 2-й кв-л., д. 32 (СЕРИЯ 1-335)</t>
  </si>
  <si>
    <t>г. Иркутск, Юбилейный мкр., д. 56  (СЕРИЯ 1-335)</t>
  </si>
  <si>
    <t>г. Иркутск, Юбилейный мкр., д. 21  (СЕРИЯ 1-335)</t>
  </si>
  <si>
    <t>г. Иркутск, Постышева б-р., д. 3  (СЕРИЯ 1-335)</t>
  </si>
  <si>
    <t>г. Иркутск, Рябикова б-р., д. 25  (СЕРИЯ 1-335)</t>
  </si>
  <si>
    <t>г. Иркутск, Юбилейный мкр., д. 19  (СЕРИЯ 1-335)</t>
  </si>
  <si>
    <t>г. Иркутск, Юбилейный мкр., д. 52  (СЕРИЯ 1-335)</t>
  </si>
  <si>
    <t>г. Иркутск, Юбилейный мкр., д. 77  (СЕРИЯ 1-335)</t>
  </si>
  <si>
    <t>г. Иркутск, ул. Ярослава Гашека, д. 7  (СЕРИЯ 1-335)</t>
  </si>
  <si>
    <t>г. Иркутск, ул. Марата, д. 15/2  (СЕРИЯ 1-335)</t>
  </si>
  <si>
    <t>г. Иркутск, Мира ул., д. 62  (СЕРИЯ 1-335)</t>
  </si>
  <si>
    <t>г. Иркутск, Рябикова б-р., д. 61  (СЕРИЯ 1-335)</t>
  </si>
  <si>
    <t>г. Иркутск, Тельмана ул., д. 185  (СЕРИЯ 1-335)</t>
  </si>
  <si>
    <t>г. Иркутск, Трудовая ул., д. 132  (СЕРИЯ 1-335)</t>
  </si>
  <si>
    <t>г. Иркутск, Трудовая ул., д. 133  (СЕРИЯ 1-335)</t>
  </si>
  <si>
    <t>г. Иркутск, Мира ул., д. 82  (СЕРИЯ 1-335)</t>
  </si>
  <si>
    <t>г. Иркутск, Панфилова ул., д. 7  (СЕРИЯ 1-335)</t>
  </si>
  <si>
    <t>г. Иркутск, Баха ул., д. 2  (СЕРИЯ 1-335)</t>
  </si>
  <si>
    <t>г. Иркутск, Мира ул., д. 60  (СЕРИЯ 1-335)</t>
  </si>
  <si>
    <t>г. Иркутск, Мира ул., д. 84  (СЕРИЯ 1-335)</t>
  </si>
  <si>
    <t>г. Иркутск, Мира ул., д. 90  (СЕРИЯ 1-335)</t>
  </si>
  <si>
    <t>г. Иркутск, Мира ул., д. 90А  (СЕРИЯ 1-335)</t>
  </si>
  <si>
    <t>г. Иркутск, Мира ул., д. 92  (СЕРИЯ 1-335)</t>
  </si>
  <si>
    <t>г. Иркутск, Советская ул., д. 74  (СЕРИЯ 1-335)</t>
  </si>
  <si>
    <t>г. Иркутск, Трилиссера ул., д. 107  (СЕРИЯ 1-335)</t>
  </si>
  <si>
    <t>г. Иркутск, Трилиссера ул., д. 69  (СЕРИЯ 1-335)</t>
  </si>
  <si>
    <t>г. Иркутск, Трилиссера ул., д. 85  (СЕРИЯ 1-335)</t>
  </si>
  <si>
    <t>г. Иркутск, Трудовая ул., д. 49  (СЕРИЯ 1-335)</t>
  </si>
  <si>
    <t>г. Иркутск, Юбилейный мкр., д. 62  (СЕРИЯ 1-335)</t>
  </si>
  <si>
    <t>г. Иркутск, Постышева б-р., д. 16  (СЕРИЯ 1-335)</t>
  </si>
  <si>
    <t>г. Иркутск, Трилиссера ул., д. 101  (СЕРИЯ 1-335)</t>
  </si>
  <si>
    <t>г. Иркутск, Рябикова б-р., д. 28  (СЕРИЯ 1-335)</t>
  </si>
  <si>
    <t>г. Иркутск, Розы Люксембург ул., д. 313  (СЕРИЯ 1-335)</t>
  </si>
  <si>
    <t>г. Саянск, Юбилейный мкр., д. 7  (СЕРИЯ 1-335)</t>
  </si>
  <si>
    <t>г. Саянск, Юбилейный мкр., д. 9  (СЕРИЯ 1-335)</t>
  </si>
  <si>
    <t>г. Усолье-Сибирское, Комсомольский пр-кт., д. 6  (СЕРИЯ 1-335)</t>
  </si>
  <si>
    <t>г. Усолье-Сибирское, Комсомольский пр-кт., д. 10  (СЕРИЯ 1-335)</t>
  </si>
  <si>
    <t>г. Усолье-Сибирское, Комсомольский пр-кт., д. 67  (СЕРИЯ 1-335)</t>
  </si>
  <si>
    <t>г. Усолье-Сибирское, Куйбышева ул., д. 12  (СЕРИЯ 1-335)</t>
  </si>
  <si>
    <t>г. Усолье-Сибирское, Серегина проезд., д. 6  (СЕРИЯ 1-335)</t>
  </si>
  <si>
    <t>г. Усолье-Сибирское, ул. Интернациональная, д. 48  (СЕРИЯ 1-335)</t>
  </si>
  <si>
    <t>г. Черемхово, Шевченко ул., д. 41  (СЕРИЯ 1-335)</t>
  </si>
  <si>
    <t>г. Черемхово, Шевченко ул., д. 62  (СЕРИЯ 1-335)</t>
  </si>
  <si>
    <t>г. Бодайбо, ул. Урицкого, д. 4  (СЕРИЯ 1-335)</t>
  </si>
  <si>
    <t>г. Бодайбо, Карла Либкнехта ул., д. 58  (СЕРИЯ 1-335)</t>
  </si>
  <si>
    <t>г. Бодайбо, Карла Либкнехта ул., д. 60  (СЕРИЯ 1-335)</t>
  </si>
  <si>
    <t>г. Бодайбо, Карла Либкнехта ул., д. 61  (СЕРИЯ 1-335)</t>
  </si>
  <si>
    <t>г. Бодайбо, Карла Либкнехта ул., д. 65  (СЕРИЯ 1-335)</t>
  </si>
  <si>
    <t>г. Бодайбо, Урицкого ул., д. 22  (СЕРИЯ 1-335)</t>
  </si>
  <si>
    <t>г. Бодайбо, Урицкого ул., д. 42  (СЕРИЯ 1-335)</t>
  </si>
  <si>
    <t>г. Бодайбо, Карла Либкнехта ул., д. 54  (СЕРИЯ 1-335)</t>
  </si>
  <si>
    <t>г. Тайшет, Ленина ул., д. 258  (СЕРИЯ 1-335)</t>
  </si>
  <si>
    <t>г. Усть-Кут, Речников ул., д. 27А  (СЕРИЯ 1-335)</t>
  </si>
  <si>
    <t>г. Усть-Кут, Халтурина ул., д. 56  (СЕРИЯ 1-335)</t>
  </si>
  <si>
    <t>рп. Михайловка, 1-й кв-л., д. 1А  (СЕРИЯ 1-335)</t>
  </si>
  <si>
    <t>рп. Чунский, Комарова ул., д. 2  (СЕРИЯ 1-335)</t>
  </si>
  <si>
    <t>рп. Чунский, Комарова ул., д. 4  (СЕРИЯ 1-335)</t>
  </si>
  <si>
    <t>рп. Лесогорск, Шастина ул., д. 33  (СЕРИЯ 1-335)</t>
  </si>
  <si>
    <t>г. Ангарск, 72-й кв-л., д. 8  (СЕРИЯ 1-335)</t>
  </si>
  <si>
    <t>г. Ангарск, 72-й кв-л., д. 13  (СЕРИЯ 1-335)</t>
  </si>
  <si>
    <t>г. Иркутск, Рябикова б-р., д. 23 (СПЕЦСЧЕТ)  (СЕРИЯ 1-335)</t>
  </si>
  <si>
    <t>г. Усолье-Сибирское, Коростова ул., д. 31  (СЕРИЯ 1-335)</t>
  </si>
  <si>
    <t>г. Усолье-Сибирское, Коростова ул., д. 33  (СЕРИЯ 1-335)</t>
  </si>
  <si>
    <t>г. Усолье-Сибирское, Серегина проезд, д. 5  (СЕРИЯ 1-335)</t>
  </si>
  <si>
    <t>г. Усть-Кут, Речников ул., д. 51  (СЕРИЯ 1-335)</t>
  </si>
  <si>
    <t>рп. Михайловка, 2-й кв-л., д. 32  (СЕРИЯ 1-335)</t>
  </si>
  <si>
    <t>г. Иркутск, ул. Гоголя, д. 50</t>
  </si>
  <si>
    <t>г. Иркутск, Богдана Хмельницкого ул., д. 13  (ОКН) (исключен из РП)</t>
  </si>
  <si>
    <t>г. Иркутск, Богдана Хмельницкого ул., д. 16 (ОКН) (исключен из РП)</t>
  </si>
  <si>
    <t>г. Иркутск, Александра Невского ул., д. 3  (ОКН) (исключен из РП)</t>
  </si>
  <si>
    <t>г. Иркутск, Советская ул., д. 121а (ОКН) (исключен из РП)</t>
  </si>
  <si>
    <t>г. Иркутск, Советская ул., д. 123а (ОКН) (исключен из РП)</t>
  </si>
  <si>
    <t>рп. Средний, ул. ДОС, д. 1</t>
  </si>
  <si>
    <t>рп. Средний, ул. ДОС, д. 6</t>
  </si>
  <si>
    <t>рп. Средний, ул. ДОС, д. 7</t>
  </si>
  <si>
    <t>рп. Средний, ул. ДОС, д. 9</t>
  </si>
  <si>
    <t>рп. Средний, ул. ДОС, д. 10</t>
  </si>
  <si>
    <t>рп. Средний, ул. ДОС, д. 17</t>
  </si>
  <si>
    <t>рп. Средний, ул. ДОС, д. 20</t>
  </si>
  <si>
    <t>рп. Средний, ул. ДОС, д. 21</t>
  </si>
  <si>
    <t>рп. Средний, ул. ДОС, д. 23</t>
  </si>
  <si>
    <t>г. Иркутск, Пискунова ул., д. 130б</t>
  </si>
  <si>
    <t>г. Иркутск, ул. Литвинова, д. 9</t>
  </si>
  <si>
    <t>г. Иркутск, ул. Пушкина, д. 23</t>
  </si>
  <si>
    <t>г. Черемхово, Малый пер., д. 4</t>
  </si>
  <si>
    <t>г. Черемхово, Малый пер., д. 6</t>
  </si>
  <si>
    <t>г. Черемхово, ул. Чаплыгина, д. 8</t>
  </si>
  <si>
    <t>г. Черемхово, Орджоникидзе ул., д. 11</t>
  </si>
  <si>
    <t>г. Черемхово, Орджоникидзе ул., д. 14</t>
  </si>
  <si>
    <t>г. Черемхово, Орджоникидзе ул., д. 16</t>
  </si>
  <si>
    <t>г. Черемхово, Орджоникидзе ул., д. 18</t>
  </si>
  <si>
    <t>г. Черемхово, Орджоникидзе ул., д. 20</t>
  </si>
  <si>
    <t>г. Черемхово, Орджоникидзе ул., д. 23</t>
  </si>
  <si>
    <t>г. Черемхово, ул. Некрасова, д. 2</t>
  </si>
  <si>
    <t>г. Черемхово, ул. Некрасова, д. 3</t>
  </si>
  <si>
    <t>г. Черемхово, ул. Некрасова, д. 4</t>
  </si>
  <si>
    <t>г. Усть-Кут, ул. Кедровая, д. 21</t>
  </si>
  <si>
    <t>г. Иркутск, ул. Можайского, д. 3/2</t>
  </si>
  <si>
    <t>рп. Янталь, ул. Еловая, д. 3</t>
  </si>
  <si>
    <t>г. Усолье-Сибирское,  ул. Розы Люксембург, д. 13</t>
  </si>
  <si>
    <t>г. Усолье-Сибирское, ул. Розы Люксембург, д. 13</t>
  </si>
  <si>
    <t>г. Иркутск, Депутатская ул., д. 49А</t>
  </si>
  <si>
    <t>г. Иркутск, Маршала Жукова пр-кт., д. 13</t>
  </si>
  <si>
    <t>г. Черемхово, Безымянный пер., д. 3</t>
  </si>
  <si>
    <t>г. Черемхово, ул. Бердниковой, д. 12</t>
  </si>
  <si>
    <t>г. Черемхово, ул. Бердниковой, д. 18</t>
  </si>
  <si>
    <t>г. Черемхово, Малый пер., д. 1</t>
  </si>
  <si>
    <t>г. Зима, Ангарский мкр., д. 7</t>
  </si>
  <si>
    <t>г. Зима, Ангарский мкр., д. 11</t>
  </si>
  <si>
    <t>рп. Усть-Уда, ул. Горького, д. 18</t>
  </si>
  <si>
    <t>г. Иркутск, ул. Трилиссера, д. 115</t>
  </si>
  <si>
    <t>г. Железногорск-Илимский, ул. Радищева, д. 12</t>
  </si>
  <si>
    <t>г. Железногорск-Илимский, 6 кв-л., д. 5А</t>
  </si>
  <si>
    <t>г. Железногорск-Илимский, 1-й кв-л., д. 113</t>
  </si>
  <si>
    <t>г. Иркутск, Розы Люксембург ул., д. 231</t>
  </si>
  <si>
    <t>п. Усолье-7, ул. Лесная, д. 6</t>
  </si>
  <si>
    <t>п. Усолье-7, ул. Лесная, д. 7</t>
  </si>
  <si>
    <t>п. Усолье-7, ул. Лесная, д. 8</t>
  </si>
  <si>
    <t>п. Усолье-7, ул. Лесная, д. 9</t>
  </si>
  <si>
    <t>г. Иркутск,ул. Розы Люксембург, д. 231</t>
  </si>
  <si>
    <t>с. Оек, тер. автодор Оек-Ревякина-Усть-Ордынский, км. 4-й, д. 3/51</t>
  </si>
  <si>
    <t>с. Оек, тер. автодор Оек-Ревякина-Усть-Ордынский, км. 4-й, д. 3/41</t>
  </si>
  <si>
    <t>с. Оек, тер. автодор Оек-Ревякина-Усть-Ордынский, км. 4-й, д. 3/59</t>
  </si>
  <si>
    <t>г. Ангарск, 11-й мкр., д. 7а</t>
  </si>
  <si>
    <t>г. Ангарск, 94-й кв-л., д. 1</t>
  </si>
  <si>
    <t>г. Ангарск, 94-й кв-л., д. 3</t>
  </si>
  <si>
    <t>г. Ангарск, кв-л 81-й, д. 2</t>
  </si>
  <si>
    <t>п. Усолье-7, ул. Лесная, д. 10</t>
  </si>
  <si>
    <t>п. Усолье-7, ул. Лесная, д. 11</t>
  </si>
  <si>
    <t>п. Усолье-7, ул. Лесная, д. 12</t>
  </si>
  <si>
    <t>п. Усолье-7, ул. Лесная, д. 13</t>
  </si>
  <si>
    <t>рп Янталь, Энтузиастов ул., д. 6</t>
  </si>
  <si>
    <t>рп. Средний, ул. ДОС, д. 25</t>
  </si>
  <si>
    <t>рп. Средний, ул. ДОС, д. 33</t>
  </si>
  <si>
    <t>рп. Средний, ул. ДОС, д. 35</t>
  </si>
  <si>
    <t>рп. Средний, ул. ДОС, д. 37</t>
  </si>
  <si>
    <t>рп. Средний, ул. ДОС, д. 39</t>
  </si>
  <si>
    <t>рп. Средний, ул. ДОС, д. 26</t>
  </si>
  <si>
    <t>рп. Средний, ул. ДОС, д. 30</t>
  </si>
  <si>
    <t>рп. Средний, ул. ДОС, д. 32</t>
  </si>
  <si>
    <t>рп. Средний, ул. ДОС, д. 34</t>
  </si>
  <si>
    <t>рп. Средний, ул. ДОС, д. 36</t>
  </si>
  <si>
    <t>рп. Средний, ул. ДОС, д. 38</t>
  </si>
  <si>
    <t>г. Иркутск, Пулковский пер., д. 24А</t>
  </si>
  <si>
    <t>г. Усть-Илимск, ул. Генералова, д. 19</t>
  </si>
  <si>
    <t>г. Братск, жилрайон Центральный, Рябикова ул., д. 1</t>
  </si>
  <si>
    <t>г. Зима, ул. Лазо, д. 34А</t>
  </si>
  <si>
    <t>г. Зима, ул. Донская, д. 1</t>
  </si>
  <si>
    <t>г. Зима, ул. Трактовая, д. 27</t>
  </si>
  <si>
    <t>г. Зима, ул. Орджоникидзе, д. 49</t>
  </si>
  <si>
    <t>г. Зима, Ангарский мкр., д. 1</t>
  </si>
  <si>
    <t>г. Зима, Ангарский мкр., д. 9</t>
  </si>
  <si>
    <t>г. Зима, Ангарский мкр., д. 13</t>
  </si>
  <si>
    <t>г. Зима, Ангарский мкр., д. 15</t>
  </si>
  <si>
    <t>г. Братск, ж/р Гидростроитель, Гайнулина ул., д. 52</t>
  </si>
  <si>
    <t>г. Зима, ул. Клименко, д. 35</t>
  </si>
  <si>
    <t>г. Зима, ул. Куйбышева, д. 77</t>
  </si>
  <si>
    <t>г. Зима, ул. Куйбышева, д. 79</t>
  </si>
  <si>
    <t>г. Иркутск, ул. Ленина, д. 40</t>
  </si>
  <si>
    <t>г. Иркутск, Рабоче-Крестьянская ул., д. 3</t>
  </si>
  <si>
    <t>Крупнопанельный</t>
  </si>
  <si>
    <t>г. Братск, ж/р Гидростроитель, Заводская ул., д. 11а</t>
  </si>
  <si>
    <t>рп. Маркова, Лесная ул., д. 1</t>
  </si>
  <si>
    <t>11.1 Маниловское муниципальное образование</t>
  </si>
  <si>
    <t>д. Маниловская, тер. Иркутск-45, ул. Молодежная, д. 10</t>
  </si>
  <si>
    <t>д. Маниловская, тер. Иркутск-45, ул. Юбилейная, д. 31</t>
  </si>
  <si>
    <t>д. Маниловская, тер. Иркутск-45, ул. Юбилейная, д. 32</t>
  </si>
  <si>
    <t>д. Маниловская, тер. Иркутск-45, ул. Юбилейная, д. 34</t>
  </si>
  <si>
    <t>д. Маниловская, тер. Иркутск-45, ул. Юбилейная, д. 36</t>
  </si>
  <si>
    <t>д. Маниловская, тер. Иркутск-45, ул. Юбилейная, д. 38</t>
  </si>
  <si>
    <t>г. Иркутск, Угольный проезд., д. 74</t>
  </si>
  <si>
    <t>г. Ангарск, 92-й кв-л., д. 6 (СЕРИЯ 1-335)</t>
  </si>
  <si>
    <t>г. Ангарск, 88-й кв-л., д. 25</t>
  </si>
  <si>
    <t>г. Иркутск, ул. Степана Разина, д. 26</t>
  </si>
  <si>
    <t>г. Иркутск, ул. Лермонтова, д. 263А</t>
  </si>
  <si>
    <t>г. Иркутск, ул. Лермонтова, д. 327Б</t>
  </si>
  <si>
    <t>рп. Куйтун, ул. Киевская, д. 4А</t>
  </si>
  <si>
    <t>рп. Куйтун, ул. Киевская, д. 4А/1</t>
  </si>
  <si>
    <t>рп. Куйтун, ул. Киевская, д. 4А/2</t>
  </si>
  <si>
    <t xml:space="preserve">г. Черемхово, ул. Шевченко, д. 27 </t>
  </si>
  <si>
    <t>г. Черемхово, ул. Шевченко, д. 25</t>
  </si>
  <si>
    <t>г. Черемхово, ул. Шевченко, д. 16</t>
  </si>
  <si>
    <t>г. Черемхово, ул. Шевченко, д. 14</t>
  </si>
  <si>
    <t>г. Черемхово, ул. Шевченко, д. 29</t>
  </si>
  <si>
    <t>г. Черемхово, ул. Сибирских Партизан, д. 4</t>
  </si>
  <si>
    <t>г. Черемхово, ул. Сибирских Партизан, д. 2</t>
  </si>
  <si>
    <t>г. Черемхово, ул. Детская, д. 64</t>
  </si>
  <si>
    <t>г. Черемхово, пер. Ангарский, д. 10</t>
  </si>
  <si>
    <t>г. Черемхово, ул.2-я Стахановская, д. 11Б</t>
  </si>
  <si>
    <t>г. Черемхово, ул. Детская, д. 32</t>
  </si>
  <si>
    <t>г. Черемхово, ул. Шевченко, д. 16А</t>
  </si>
  <si>
    <t>13. Муниципальное образование "Боханский район"</t>
  </si>
  <si>
    <t>13.1 Муниципальное образование "Бохан"</t>
  </si>
  <si>
    <t>22.1. Байкальское  муниципальное образование</t>
  </si>
  <si>
    <t>22.2. Култукское муниципальное образование</t>
  </si>
  <si>
    <t>22.3. Слюдянское муниципальное образование</t>
  </si>
  <si>
    <t>25. Тайшетский муниципальный район</t>
  </si>
  <si>
    <t>г. Иркутск, ул. Лермонтова, д. 277</t>
  </si>
  <si>
    <t>д. Маниловская, тер. Иркутск-45, ул. Молодежная, д. 16</t>
  </si>
  <si>
    <t>д. Маниловская, тер. Иркутск-45, ул. Молодежная, д. 15</t>
  </si>
  <si>
    <t>д. Маниловская, тер. Иркутск-45, ул. Молодежная, д. 11</t>
  </si>
  <si>
    <t>рп. Средний, ул. ДОС, д. 22</t>
  </si>
  <si>
    <t>г. Черемхово, ул. Декабрьских Событий, д. 32/А</t>
  </si>
  <si>
    <t>г. Иркутск, ул. Декабрьских Событий, д. 85</t>
  </si>
  <si>
    <t>г. Слюдянка, ул. Парижской Коммуны, д. 86</t>
  </si>
  <si>
    <t>г. Иркутск, ул. Горького, д. 40</t>
  </si>
  <si>
    <t>г. Шелехов, кв-л. 7-й, д. 32</t>
  </si>
  <si>
    <t>г. Шелехов, кв-л. 7-й, д. 21</t>
  </si>
  <si>
    <t>г. Шелехов, кв-л. 6-й, д. 14</t>
  </si>
  <si>
    <t>г. Шелехов, кв-л. 6-й, д. 11</t>
  </si>
  <si>
    <t>г. Шелехов, кв-л. 6-й, д. 2</t>
  </si>
  <si>
    <t>с. Парфеново, ул. Молодежная, д. 2</t>
  </si>
  <si>
    <t>рп. Янталь, ул. Железнодорожная, д. 2</t>
  </si>
  <si>
    <t>рп. Янталь, ул. Железнодорожная, д. 1</t>
  </si>
  <si>
    <t>г. Усть-Кут, ул. Речников, д. 47</t>
  </si>
  <si>
    <t>г. Усть-Кут, ул. Кирова, д. 92</t>
  </si>
  <si>
    <t>п. Новомальтинск, 4-й кв-л., д. 4</t>
  </si>
  <si>
    <t>п. Новомальтинск, 4-й кв-л., д. 3</t>
  </si>
  <si>
    <t>п. Новомальтинск, 4-й кв-л., д. 2</t>
  </si>
  <si>
    <t>п. Новомальтинск, 4-й кв-л., д. 1</t>
  </si>
  <si>
    <t>п. Новомальтинск, 2-й кв-л., д. 15</t>
  </si>
  <si>
    <t>п. Новомальтинск, 1-й кв-л., д. 15</t>
  </si>
  <si>
    <t>п. Новомальтинск, 1-й кв-л., д. 14</t>
  </si>
  <si>
    <t>п. Новомальтинск, 1-й кв-л., д. 13</t>
  </si>
  <si>
    <t>г. Тайшет, ул. Транспортная, д. 35</t>
  </si>
  <si>
    <t>г. Тайшет, ул. Транспортная, д. 33</t>
  </si>
  <si>
    <t>г. Тайшет, ул. Тимирязева, д. 84</t>
  </si>
  <si>
    <t>г. Тайшет, ул. Ленина, д. 258</t>
  </si>
  <si>
    <t>г. Тайшет, ул. Гагарина, д. 125А</t>
  </si>
  <si>
    <t>г. Тайшет, ул. Гагарина, д. 96</t>
  </si>
  <si>
    <t>г. Тайшет, ул. 8 Марта, д. 5</t>
  </si>
  <si>
    <t>г. Бирюсинск, ул. Советская, д. 9</t>
  </si>
  <si>
    <t>г. Слюдянка, ул. Менделеева, д. 19</t>
  </si>
  <si>
    <t>г. Слюдянка, ул. Ленина, д. 26А</t>
  </si>
  <si>
    <t>г. Слюдянка, ул. Ленина, д. 16А</t>
  </si>
  <si>
    <t>г. Слюдянка, ул. Колхозная, д. 5</t>
  </si>
  <si>
    <t>г. Слюдянка, ул. Железнодорожная, д. 6</t>
  </si>
  <si>
    <t>г. Слюдянка, ул. Байкальская, д. 7</t>
  </si>
  <si>
    <t>г. Слюдянка, ул. Шахтерская, д. 22</t>
  </si>
  <si>
    <t>п. Новонукутский, ул. Ленина, д. 33</t>
  </si>
  <si>
    <t>г. Нижнеудинск, ул. Некрасова, д. 3</t>
  </si>
  <si>
    <t>г. Нижнеудинск, ул. Максима Горького, д. 6</t>
  </si>
  <si>
    <t>г. Нижнеудинск, ул. Краснопартизанская, д. 72</t>
  </si>
  <si>
    <t>г. Нижнеудинск, ул. Кирова, д. 2</t>
  </si>
  <si>
    <t>г. Нижнеудинск, ул. Кашика, д. 57</t>
  </si>
  <si>
    <t>г. Нижнеудинск, ул. Кашика, д. 43</t>
  </si>
  <si>
    <t>рп. Рудногорск, ул. Вокзальная, д. 1/14</t>
  </si>
  <si>
    <t>г. Железногорск-Илимский, 8-й кв-л., д. 28</t>
  </si>
  <si>
    <t>г. Железногорск-Илимский, 8-й кв-л., д. 2</t>
  </si>
  <si>
    <t>г. Железногорск-Илимский, 6-й кв-л., д. 17</t>
  </si>
  <si>
    <t>г. Железногорск-Илимский, 6-й кв-л., д. 6А</t>
  </si>
  <si>
    <t>г. Железногорск-Илимский, 3-й кв-л., д. 21</t>
  </si>
  <si>
    <t>рп. Куйтун, ул. Рабочая 1-я, д. 35</t>
  </si>
  <si>
    <t>рп. Магистральный, 1-й мкр., д. 35</t>
  </si>
  <si>
    <t>рп. Магистральный, 1-й мкр., д. 34</t>
  </si>
  <si>
    <t>рп. Магистральный, 1-й мкр., д. 9</t>
  </si>
  <si>
    <t>рп. Магистральный, 1-й мкр., д. 8</t>
  </si>
  <si>
    <t>рп. Магистральный, 1-й мкр., д. 7</t>
  </si>
  <si>
    <t>рп. Магистральный, 1-й мкр., д. 6</t>
  </si>
  <si>
    <t>рп. Магистральный, 1-й мкр., д. 5</t>
  </si>
  <si>
    <t>рп. Магистральный, 1-й мкр., д. 4</t>
  </si>
  <si>
    <t>рп. Магистральный, 1-й мкр., д. 3</t>
  </si>
  <si>
    <t>рп. Магистральный, 1-й мкр., д. 2</t>
  </si>
  <si>
    <t>рп. Магистральный, 1-й мкр., д. 1</t>
  </si>
  <si>
    <t>рп. Маркова, ул. Лесная, д. 1</t>
  </si>
  <si>
    <t>рп. Маркова, д. 36</t>
  </si>
  <si>
    <t>п. Молодежный, д. 1</t>
  </si>
  <si>
    <t>с. Мамоны, д. 2</t>
  </si>
  <si>
    <t>г. Вихоревка, ул. Дзержинского, д. 40</t>
  </si>
  <si>
    <t>г. Вихоревка, ул. Дзержинского, д. 38</t>
  </si>
  <si>
    <t>г. Бодайбо, ул. Розы Люксембург, д. 13</t>
  </si>
  <si>
    <t>г. Ангарск, 89-й кв-л., д. 29</t>
  </si>
  <si>
    <t>г. Ангарск, 89-й кв-л., д. 11</t>
  </si>
  <si>
    <t>г. Ангарск, 89-й кв-л., д. 7</t>
  </si>
  <si>
    <t>г. Ангарск, 89-й кв-л., д. 6</t>
  </si>
  <si>
    <t>г. Ангарск, 88-й кв-л., д. 16</t>
  </si>
  <si>
    <t>г. Ангарск, 88-й кв-л., д. 8</t>
  </si>
  <si>
    <t>г. Ангарск, 86-й кв-л., д. 13</t>
  </si>
  <si>
    <t>г. Ангарск, 86-й кв-л., д. 9</t>
  </si>
  <si>
    <t>г. Ангарск, 85-й кв-л., д. 93</t>
  </si>
  <si>
    <t>г. Ангарск, 85-й кв-л., д. 92</t>
  </si>
  <si>
    <t>г. Ангарск, 85-й кв-л., д. 91</t>
  </si>
  <si>
    <t>г. Ангарск, 85-й кв-л., д. 15</t>
  </si>
  <si>
    <t>г. Ангарск, 85-й кв-л., д. 14</t>
  </si>
  <si>
    <t>г. Ангарск, 85-й кв-л., д. 10</t>
  </si>
  <si>
    <t>г. Ангарск, 85-й кв-л., д. 9А</t>
  </si>
  <si>
    <t>г. Ангарск, 84-й кв-л., д. 1</t>
  </si>
  <si>
    <t>г. Ангарск, 82-й кв-л., д. 18</t>
  </si>
  <si>
    <t>г. Ангарск, 82-й кв-л., д. 17</t>
  </si>
  <si>
    <t>г. Ангарск, 80-й кв-л., д. 14</t>
  </si>
  <si>
    <t>г. Ангарск, 80-й кв-л., д. 4</t>
  </si>
  <si>
    <t>г. Ангарск, 80-й кв-л., д. 1</t>
  </si>
  <si>
    <t>г. Ангарск, 78-й кв-л., д. 9</t>
  </si>
  <si>
    <t>г. Ангарск, 76-й кв-л., д. 17</t>
  </si>
  <si>
    <t>г. Ангарск, 76-й кв-л., д. 15</t>
  </si>
  <si>
    <t>г. Ангарск, 76-й кв-л., д. 7</t>
  </si>
  <si>
    <t>г. Ангарск, 76-й кв-л., д. 1</t>
  </si>
  <si>
    <t>г. Ангарск, 75-й кв-л., д. 17</t>
  </si>
  <si>
    <t>г. Ангарск, 75-й кв-л., д. 8</t>
  </si>
  <si>
    <t>г. Ангарск, 75-й кв-л., д. 4</t>
  </si>
  <si>
    <t>г. Ангарск, 75-й кв-л., д. 3</t>
  </si>
  <si>
    <t>г. Ангарск, 75-й кв-л., д. 2</t>
  </si>
  <si>
    <t>г. Ангарск, 75-й кв-л., д. 1</t>
  </si>
  <si>
    <t>г. Ангарск, 60-й кв-л., д. 12</t>
  </si>
  <si>
    <t>г. Ангарск, 107-й кв-л., д. 12</t>
  </si>
  <si>
    <t>г. Ангарск, кв-л. 53-й, д. 22</t>
  </si>
  <si>
    <t>г. Ангарск, 51-й кв-л., д. 17</t>
  </si>
  <si>
    <t>г. Ангарск, 19-й кв-л., д. 3</t>
  </si>
  <si>
    <t>г. Ангарск, 9-й мкр., д. 84</t>
  </si>
  <si>
    <t>г. Ангарск, 29-й мкр., д. 9</t>
  </si>
  <si>
    <t>г. Ангарск, 19-й мкр., д. 10А</t>
  </si>
  <si>
    <t>г. Ангарск, 18-й мкр., д. 3</t>
  </si>
  <si>
    <t>г. Ангарск, 12А мкр., д. 15</t>
  </si>
  <si>
    <t>г. Ангарск, 11-й мкр., д. 18</t>
  </si>
  <si>
    <t>г. Ангарск, Б кв-л., д. 18</t>
  </si>
  <si>
    <t>г. Ангарск, Б кв-л., д. 8</t>
  </si>
  <si>
    <t>г. Ангарск, 94-й кв-л., д. 25</t>
  </si>
  <si>
    <t>г. Ангарск, 94-й кв-л., д. 14</t>
  </si>
  <si>
    <t>г. Ангарск, 94-й кв-л., д. 4</t>
  </si>
  <si>
    <t>г. Ангарск, 92/93 кв-л., д. 3</t>
  </si>
  <si>
    <t>г. Ангарск, 92-й кв-л., д. 28</t>
  </si>
  <si>
    <t>г. Ангарск, 92-й кв-л., д. 26</t>
  </si>
  <si>
    <t>г. Ангарск, 92-й кв-л., д. 24</t>
  </si>
  <si>
    <t>г. Ангарск, 92-й кв-л., д. 15</t>
  </si>
  <si>
    <t>г. Ангарск, 92-й кв-л., д. 12</t>
  </si>
  <si>
    <t>г. Черемхово, ул. Школьная, д. 39</t>
  </si>
  <si>
    <t>г. Черемхово, ул. Школьная, д. 37</t>
  </si>
  <si>
    <t>г. Черемхово, ул. Школьная, д. 28</t>
  </si>
  <si>
    <t>г. Черемхово, ул. Шевченко, д. 87</t>
  </si>
  <si>
    <t>г. Черемхово, ул. Шевченко, д. 77</t>
  </si>
  <si>
    <t>г. Черемхово, ул. Социалистическая, д. 32Б</t>
  </si>
  <si>
    <t>г. Черемхово, ул. Социалистическая, д. 32А</t>
  </si>
  <si>
    <t>г. Черемхово, ул. Социалистическая, д. 27А</t>
  </si>
  <si>
    <t>г. Черемхово, ул. Свободы, д. 6</t>
  </si>
  <si>
    <t>г. Черемхово, ул. Свободы, д. 4</t>
  </si>
  <si>
    <t>г. Черемхово, ул. Свободы, д. 1</t>
  </si>
  <si>
    <t>г. Черемхово, ул. Первомайская, д. 76</t>
  </si>
  <si>
    <t>г. Черемхово, ул. Первомайская, д. 74</t>
  </si>
  <si>
    <t>г. Черемхово, ул. Первомайская, д. 37</t>
  </si>
  <si>
    <t>г. Черемхово, ул. Некрасова, д. 7</t>
  </si>
  <si>
    <t>г. Черемхово, ул. Маяковского, д. 211</t>
  </si>
  <si>
    <t>г. Черемхово, ул. Куйбышева, д. 23</t>
  </si>
  <si>
    <t>г. Черемхово, ул. Забойщика, д. 35</t>
  </si>
  <si>
    <t>г. Черемхово, ул. Забойщика, д. 34</t>
  </si>
  <si>
    <t>г. Черемхово, ул. Дударского, д. 27</t>
  </si>
  <si>
    <t>г. Черемхово, ул. Дзержинского, д. 1</t>
  </si>
  <si>
    <t>г. Черемхово, ул. Детская, д. 72</t>
  </si>
  <si>
    <t>г. Черемхово, ул. Детская, д. 68</t>
  </si>
  <si>
    <t>г. Черемхово, ул. Декабрьских Событий, д. 1</t>
  </si>
  <si>
    <t>г. Черемхово, ул. Ватутина, д. 21</t>
  </si>
  <si>
    <t>г. Черемхово, ул. 2-я Стахановская, д. 23</t>
  </si>
  <si>
    <t>г. Черемхово, Октябрьский проезд., д. 28</t>
  </si>
  <si>
    <t>г. Черемхово, Октябрьский проезд., д. 18</t>
  </si>
  <si>
    <t>г. Черемхово, Октябрьский проезд., д. 16</t>
  </si>
  <si>
    <t>г. Черемхово, Октябрьский проезд., д. 14</t>
  </si>
  <si>
    <t>г. Черемхово, Октябрьский проезд., д. 13</t>
  </si>
  <si>
    <t>г. Черемхово, Шевченко пер., д. 2</t>
  </si>
  <si>
    <t>г. Черемхово, Шевченко пер., д. 1</t>
  </si>
  <si>
    <t>г. Черемхово, Мичурина пер., д. 7</t>
  </si>
  <si>
    <t>г. Черемхово, Глинки пер., д. 29</t>
  </si>
  <si>
    <t>г. Черемхово, Глинки пер., д. 27</t>
  </si>
  <si>
    <t>г. Черемхово, Глинки пер., д. 2</t>
  </si>
  <si>
    <t>г. Черемхово, Ангарский пер., д. 12</t>
  </si>
  <si>
    <t>г. Черемхово, Ангарский пер., д. 6</t>
  </si>
  <si>
    <t>г. Черемхово, Ангарский пер., д. 4</t>
  </si>
  <si>
    <t>г. Усть-Илимск, ул. Наймушина, д. 2</t>
  </si>
  <si>
    <t>г. Усть-Илимск, ул. Мечтателей, д. 35</t>
  </si>
  <si>
    <t>г. Усть-Илимск, Дружбы Народов пр-кт., д. 48</t>
  </si>
  <si>
    <t>г. Усолье-Сибирское, ул. Стопани, д. 71</t>
  </si>
  <si>
    <t>г. Усолье-Сибирское, пр-кт. Красных Партизан, д. 3</t>
  </si>
  <si>
    <t>г. Усолье-Сибирское, ул. Ватутина, д. 26</t>
  </si>
  <si>
    <t>г. Усолье-Сибирское, ул. Ватутина, д. 7</t>
  </si>
  <si>
    <t>г. Усолье-Сибирское, Химиков пр-кт., д. 13</t>
  </si>
  <si>
    <t>г. Усолье-Сибирское, Космонавтов пр-кт., д. 34</t>
  </si>
  <si>
    <t>г. Тулун, ул. Тухачевского, д. 1</t>
  </si>
  <si>
    <t>г. Тулун, ул. Советская, д. 18</t>
  </si>
  <si>
    <t>г. Тулун, ул. Ленина, д. 90</t>
  </si>
  <si>
    <t>г. Тулун, ул. Ленина, д. 88</t>
  </si>
  <si>
    <t>г. Тулун, ул. Ленина, д. 86</t>
  </si>
  <si>
    <t>г. Тулун, ул. Ленина, д. 32</t>
  </si>
  <si>
    <t>г. Тулун, ул. Ленина, д. 30</t>
  </si>
  <si>
    <t>г. Тулун, ул. Ленина, д. 29</t>
  </si>
  <si>
    <t>г. Тулун, ул. Ленина, д. 28</t>
  </si>
  <si>
    <t>г. Тулун, ул. Ленина, д. 22</t>
  </si>
  <si>
    <t>г. Тулун, ул. Ленина, д. 20</t>
  </si>
  <si>
    <t>г. Тулун, ул. Ленина, д. 19</t>
  </si>
  <si>
    <t>г. Тулун, ул. Ленина, д. 18</t>
  </si>
  <si>
    <t>г. Тулун, ул. Ленина, д. 17</t>
  </si>
  <si>
    <t>г. Тулун, ул. Ленина, д. 16</t>
  </si>
  <si>
    <t>г. Тулун, ул. Ленина, д. 13</t>
  </si>
  <si>
    <t>г. Тулун, ул. Ленина, д. 12А</t>
  </si>
  <si>
    <t>г. Тулун, ул. Ленина, д. 12</t>
  </si>
  <si>
    <t>г. Тулун, ул. Ленина, д. 11</t>
  </si>
  <si>
    <t>г. Тулун, ул. Ленина, д. 10</t>
  </si>
  <si>
    <t>г. Тулун, ул. Ленина, д. 9</t>
  </si>
  <si>
    <t>г. Тулун, ул. Ленина, д. 6</t>
  </si>
  <si>
    <t>г. Тулун, ул. Ленина, д. 2</t>
  </si>
  <si>
    <t>г. Тулун, ул. Ленина, д. 1</t>
  </si>
  <si>
    <t>г. Тулун, ул. Жданова, д. 15</t>
  </si>
  <si>
    <t>г. Тулун, ул. Жданова, д. 13</t>
  </si>
  <si>
    <t>г. Тулун, ул. Жданова, д. 11</t>
  </si>
  <si>
    <t>г. Тулун, ул. Ермакова, д. 3</t>
  </si>
  <si>
    <t>г. Тулун, ул. Ермакова, д. 2</t>
  </si>
  <si>
    <t>г. Тулун, ул. Заречная 1-я, д. 3</t>
  </si>
  <si>
    <t>г. Тулун, Стекольный п., д. 53</t>
  </si>
  <si>
    <t>г. Тулун, Рабочий городок., д. 15</t>
  </si>
  <si>
    <t>г. Тулун, Рабочий городок., д. 13</t>
  </si>
  <si>
    <t>г. Саянск, Юбилейный мкр., д. 31</t>
  </si>
  <si>
    <t>г. Саянск, Юбилейный мкр., д. 29</t>
  </si>
  <si>
    <t>г. Саянск, Юбилейный мкр., д. 3</t>
  </si>
  <si>
    <t>г. Саянск, Юбилейный мкр., д. 2</t>
  </si>
  <si>
    <t>г. Саянск, Центральный мкр., д. 7</t>
  </si>
  <si>
    <t>г. Саянск, Центральный мкр., д. 4</t>
  </si>
  <si>
    <t>г. Саянск, Строителей мкр., д. 12</t>
  </si>
  <si>
    <t>г. Саянск, Строителей мкр., д. 1</t>
  </si>
  <si>
    <t>г. Иркутск, ул. Чайковского, д. 20</t>
  </si>
  <si>
    <t>г. Иркутск, ул. Центральная, д. 11А</t>
  </si>
  <si>
    <t>г. Иркутск, ул. Терешковой, д. 15А</t>
  </si>
  <si>
    <t>г. Иркутск, ул. Степана Разина, д. 24</t>
  </si>
  <si>
    <t>г. Иркутск, ул. Степана Разина, д. 9</t>
  </si>
  <si>
    <t>г. Иркутск, ул. Станиславского, д. 1</t>
  </si>
  <si>
    <t>г. Иркутск, ул. Советская, д. 176/189</t>
  </si>
  <si>
    <t>г. Иркутск, ул. Советская, д. 137</t>
  </si>
  <si>
    <t>г. Иркутск, ул. Советская, д. 127</t>
  </si>
  <si>
    <t>г. Иркутск, ул. Советская, д. 73А</t>
  </si>
  <si>
    <t>г. Иркутск, ул. Сибирских Партизан, д. 20</t>
  </si>
  <si>
    <t>г. Иркутск, ул. Сибирских Партизан, д. 11А</t>
  </si>
  <si>
    <t>г. Иркутск, ул. Сибирских Партизан, д. 9</t>
  </si>
  <si>
    <t>г. Иркутск, ул. Российская, д. 2</t>
  </si>
  <si>
    <t>г. Иркутск, ул. Российская, д. 1</t>
  </si>
  <si>
    <t>г. Иркутск, ул. Розы Люксембург, д. 317</t>
  </si>
  <si>
    <t>г. Иркутск, ул. Розы Люксембург, д. 307</t>
  </si>
  <si>
    <t>г. Иркутск, ул. Розы Люксембург, д. 213</t>
  </si>
  <si>
    <t>г. Иркутск, ул. Розы Люксембург, д. 160</t>
  </si>
  <si>
    <t>г. Иркутск, ул. Розы Люксембург, д. 29</t>
  </si>
  <si>
    <t>г. Иркутск, ул. Помяловского, д. 17</t>
  </si>
  <si>
    <t>г. Иркутск, ул. Помяловского, д. 15</t>
  </si>
  <si>
    <t>г. Иркутск, ул. Помяловского, д. 6</t>
  </si>
  <si>
    <t>г. Иркутск, ул. Пискунова, д. 46</t>
  </si>
  <si>
    <t>г. Иркутск, ул. Омулевского, д. 2</t>
  </si>
  <si>
    <t>г. Иркутск, ул. Нижняя Набережная, д. 12Б</t>
  </si>
  <si>
    <t>г. Иркутск, ул. Нижняя Набережная, д. 12А</t>
  </si>
  <si>
    <t>г. Иркутск, ул. Мира, д. 5</t>
  </si>
  <si>
    <t>г. Иркутск, ул. Марии Ульяновой, д. 15</t>
  </si>
  <si>
    <t>г. Иркутск, ул. Литвинова, д. 2</t>
  </si>
  <si>
    <t>г. Иркутск, ул. Лермонтова, д. 333Е</t>
  </si>
  <si>
    <t>г. Иркутск, ул. Лермонтова, д. 333Д</t>
  </si>
  <si>
    <t>г. Иркутск, ул. Лермонтова, д. 333В</t>
  </si>
  <si>
    <t>г. Иркутск, ул. Лермонтова, д. 325</t>
  </si>
  <si>
    <t>г. Иркутск, ул. Лермонтова, д. 313В</t>
  </si>
  <si>
    <t>г. Иркутск, ул. Лермонтова, д. 305</t>
  </si>
  <si>
    <t>г. Иркутск, ул. Лермонтова, д. 295Б</t>
  </si>
  <si>
    <t>г. Иркутск, ул. Лермонтова, д. 295А</t>
  </si>
  <si>
    <t>г. Иркутск, ул. Лермонтова, д. 295</t>
  </si>
  <si>
    <t>г. Иркутск, ул. Лермонтова, д. 283А</t>
  </si>
  <si>
    <t>г. Иркутск, ул. Лермонтова, д. 281</t>
  </si>
  <si>
    <t>г. Иркутск, ул. Лермонтова, д. 275</t>
  </si>
  <si>
    <t>г. Иркутск, ул. Лермонтова, д. 273Б</t>
  </si>
  <si>
    <t>г. Иркутск, ул. Лермонтова, д. 273</t>
  </si>
  <si>
    <t>г. Иркутск, ул. Лермонтова, д. 261</t>
  </si>
  <si>
    <t>г. Иркутск, ул. Лапина, д. 16</t>
  </si>
  <si>
    <t>г. Иркутск, ул. Курортная, д. 11</t>
  </si>
  <si>
    <t>г. Иркутск, ул. Крупской, д. 5</t>
  </si>
  <si>
    <t>г. Иркутск, ул. Красных Мадьяр, д. 135</t>
  </si>
  <si>
    <t>г. Иркутск, ул. Красных Мадьяр, д. 130</t>
  </si>
  <si>
    <t>г. Иркутск, ул. Красноказачья, д. 8А</t>
  </si>
  <si>
    <t>г. Иркутск, ул. Костычева, д. 4</t>
  </si>
  <si>
    <t>г. Иркутск, ул. Костычева, д. 2</t>
  </si>
  <si>
    <t>г. Иркутск, ул. Каховского, д. 33А</t>
  </si>
  <si>
    <t>г. Иркутск, ул. Кайская, д. 51</t>
  </si>
  <si>
    <t>г. Иркутск, ул. Игошина, д. 10</t>
  </si>
  <si>
    <t>г. Иркутск, ул. Игошина, д. 5</t>
  </si>
  <si>
    <t>г. Иркутск, ул. Жукова, д. 3</t>
  </si>
  <si>
    <t>г. Иркутск, ул. Депутатская, д. 73</t>
  </si>
  <si>
    <t>г. Иркутск, ул. Депутатская, д. 50</t>
  </si>
  <si>
    <t>г. Иркутск, ул. Депутатская, д. 34</t>
  </si>
  <si>
    <t>г. Иркутск, ул. Декабрьских Событий, д. 103Б</t>
  </si>
  <si>
    <t>г. Иркутск, ул. Декабрьских Событий, д. 103А</t>
  </si>
  <si>
    <t>г. Иркутск, ул. Гражданская, д. 64</t>
  </si>
  <si>
    <t>г. Иркутск, ул. Гравийная, д. 14</t>
  </si>
  <si>
    <t>г. Иркутск, ул. Горького, д. 27</t>
  </si>
  <si>
    <t>г. Иркутск, ул. Гоголя, д. 42Г</t>
  </si>
  <si>
    <t>г. Иркутск, ул. Гоголя, д. 42А</t>
  </si>
  <si>
    <t>г. Иркутск, ул. Гоголя, д. 2</t>
  </si>
  <si>
    <t>г. Иркутск, ул. Геологов, д. 32</t>
  </si>
  <si>
    <t>г. Иркутск, ул. Геологов, д. 26Г</t>
  </si>
  <si>
    <t>г. Иркутск, ул. Геологов, д. 26Б</t>
  </si>
  <si>
    <t>г. Иркутск, ул. Геологов, д. 26А</t>
  </si>
  <si>
    <t>г. Иркутск, ул. Геологов, д. 24</t>
  </si>
  <si>
    <t>г. Иркутск, ул. Волгоградская, д. 120</t>
  </si>
  <si>
    <t>г. Иркутск, ул. Волгоградская, д. 93</t>
  </si>
  <si>
    <t>г. Иркутск, ул. Волгоградская, д. 69</t>
  </si>
  <si>
    <t>г. Иркутск, ул. Чудотворская, д. 1</t>
  </si>
  <si>
    <t>г. Иркутск, ул. Безбокова, д. 18</t>
  </si>
  <si>
    <t>г. Иркутск, ул. Байкальская, д. 330А</t>
  </si>
  <si>
    <t>г. Иркутск, ул. Байкальская, д. 288</t>
  </si>
  <si>
    <t>г. Иркутск, ул. Байкальская, д. 272</t>
  </si>
  <si>
    <t>г. Иркутск, ул. Байкальская, д. 251Б</t>
  </si>
  <si>
    <t>г. Иркутск, ул. Байкальская, д. 207А</t>
  </si>
  <si>
    <t>г. Иркутск, ул. Байкальская, д. 137</t>
  </si>
  <si>
    <t>г. Иркутск, ул. Багратиона, д. 42</t>
  </si>
  <si>
    <t>г. Иркутск, ул. Аэрофлотская, д. 1</t>
  </si>
  <si>
    <t>г. Иркутск, ул. Авиастроителей, д. 10</t>
  </si>
  <si>
    <t>г. Иркутск, ул. 5-й Армии, д. 50</t>
  </si>
  <si>
    <t>г. Иркутск, ул. Железнодорожная 4-я, д. 48</t>
  </si>
  <si>
    <t>г. Иркутск, ул. 2-я Железнодорожная, д. 59</t>
  </si>
  <si>
    <t>г. Иркутск, Пионерский пер., д. 3</t>
  </si>
  <si>
    <t>г. Иркутск, Гершевича пер., д. 1</t>
  </si>
  <si>
    <t>г. Иркутск, 8 Марта пер., д. 4</t>
  </si>
  <si>
    <t>г. Иркутск, 8 Марта пер., д. 2</t>
  </si>
  <si>
    <t>г. Иркутск, 14-й Советский пер., д. 18</t>
  </si>
  <si>
    <t>г. Иркутск, Юбилейный мкр., д. 80</t>
  </si>
  <si>
    <t>г. Иркутск, Приморский мкр., д. 25</t>
  </si>
  <si>
    <t>г. Иркутск, Первомайский мкр., д. 76</t>
  </si>
  <si>
    <t>г. Иркутск, Первомайский мкр., д. 51</t>
  </si>
  <si>
    <t>г. Иркутск, Гагарина б-р., д. 54</t>
  </si>
  <si>
    <t>г. Зима, ул. Садовая, д. 26</t>
  </si>
  <si>
    <t>г. Зима, ул. Красный строитель, д. 39</t>
  </si>
  <si>
    <t>г. Зима, Ангарский мкр., д. 4</t>
  </si>
  <si>
    <t>п. Мишелевка, Маяковского ул., д. 20</t>
  </si>
  <si>
    <t>п. Мишелевка, ул. Лесная, д. 19</t>
  </si>
  <si>
    <t>г. Братск, жилрайон Энергетик, Наймушина ул., д. 40Б</t>
  </si>
  <si>
    <t>г. Братск, жилрайон Энергетик, Пирогова ул., д. 1/2</t>
  </si>
  <si>
    <t>г. Братск, жилрайон Центральный, Рябикова ул., д. 22</t>
  </si>
  <si>
    <t>г. Ангарск, 219-й кв-л., д.16</t>
  </si>
  <si>
    <t>рп. Куйтун, ул. Писецкого, д. 7А (СИР)</t>
  </si>
  <si>
    <t>рп. Куйтун, ул. Киевская, д. 4А (СИР)</t>
  </si>
  <si>
    <t>рп. Куйтун, ул. Киевская, д. 4А/1 (СИР)</t>
  </si>
  <si>
    <t>рп. Куйтун, ул. Киевская, д. 4А/2 (СИР)</t>
  </si>
  <si>
    <t>п. Малая Топка, ул. Ключевая, д. 54 (СИР)</t>
  </si>
  <si>
    <t>п. Малая Топка, ул. Ключевая, д. 56 (СИР)</t>
  </si>
  <si>
    <t>п. Малая Топка, ул. Ключевая, д. 58 (СИР)</t>
  </si>
  <si>
    <t>г. Шелехов, ул. Известковая, д. 16 (СИР)</t>
  </si>
  <si>
    <t>г. Шелехов, ул. Известковая, д. 17 (СИР)</t>
  </si>
  <si>
    <t>г. Шелехов, ул. Известковая, д. 18 (СИР)</t>
  </si>
  <si>
    <t>г. Шелехов, ул. Известковая, д. 19 (СИР)</t>
  </si>
  <si>
    <t>г. Иркутск, мкр. Искра, ул. Солнечная, д. 8</t>
  </si>
  <si>
    <t>г. Иркутск, Красноказачья ул., д. 9/1</t>
  </si>
  <si>
    <t>12.2 Артемовское муниципальное образование</t>
  </si>
  <si>
    <t>14.1 Заларинское муниципальное образование</t>
  </si>
  <si>
    <t>12.1 Бодайбинское муниципальное образование</t>
  </si>
  <si>
    <t>11.3 Муниципальное образование  "Забитуй"</t>
  </si>
  <si>
    <t xml:space="preserve">11.1 Маниловское муниципальное образование  </t>
  </si>
  <si>
    <t>г. Черемхово, Орджоникидзе ул., д. 21</t>
  </si>
  <si>
    <t>11.1 Бодайбинское муниципальное образование</t>
  </si>
  <si>
    <t>11.2 Кропоткинское муниципальное образование</t>
  </si>
  <si>
    <t>11.3. Мамаканское муниципальное образование</t>
  </si>
  <si>
    <t>11.4. Жуинское муниципальное образование</t>
  </si>
  <si>
    <t>12.1. Вихоревское муниципальное образование</t>
  </si>
  <si>
    <t>13. Иркутский муниципальный район</t>
  </si>
  <si>
    <t>13.1 Дзержинское муниципальное образование</t>
  </si>
  <si>
    <t>13.2 Карлукское муниципальное образование</t>
  </si>
  <si>
    <t>13.3 Листвянское муниципальное образование</t>
  </si>
  <si>
    <t>13.4 Марковское муниципальное образование</t>
  </si>
  <si>
    <t>13.5. Молодежное муниципальное образование</t>
  </si>
  <si>
    <t>13.6. Уриковское муниципальное образование</t>
  </si>
  <si>
    <t>13.7. Ушаковское муниципальное образование</t>
  </si>
  <si>
    <t>14. Муниципальное образование "Куйтунский район"</t>
  </si>
  <si>
    <t>14.1. Куйтунское муниципальное образование</t>
  </si>
  <si>
    <t>17. Муниципальное образование "Нукутский район"</t>
  </si>
  <si>
    <t>17.1.  Новонукутское муниципальное образование</t>
  </si>
  <si>
    <t>18. Качугский муниципальный район</t>
  </si>
  <si>
    <t>18.1 Качугское  муниципальное образование</t>
  </si>
  <si>
    <t>19.1 Киренское муниципальное образование</t>
  </si>
  <si>
    <t>19.2 Алексеевское муниципальное образование</t>
  </si>
  <si>
    <t>20.2 Муниципальное образование "Железногорск-Илимское городское поселение"</t>
  </si>
  <si>
    <t>21.1 Нижнеудинское муниципальное образование</t>
  </si>
  <si>
    <t>23. Муниципальное образование  "Жигаловский район"</t>
  </si>
  <si>
    <t>23.1. Жигаловское муниципальное образование</t>
  </si>
  <si>
    <t>24. Мамско-Чуйское муниципальное образование</t>
  </si>
  <si>
    <t>24.1. Мамское муниципальное образование</t>
  </si>
  <si>
    <t>25.1 Бирюсинское муниципальное образование</t>
  </si>
  <si>
    <t>25.3 Муниципальное образование "Тайшетское городское поселение"</t>
  </si>
  <si>
    <t>25.2 Квитокское муниципальное образование</t>
  </si>
  <si>
    <t xml:space="preserve">25.4. Юртинское муниципальное образование </t>
  </si>
  <si>
    <t>26. Тулунский муниципальный район</t>
  </si>
  <si>
    <t>26.1 Азейское муниципальное образование</t>
  </si>
  <si>
    <t>27. Усольское районное муниципальное образование</t>
  </si>
  <si>
    <t>27.1 Мальтинское муниципальное образование</t>
  </si>
  <si>
    <t>27.2. Мишелевкое муниципальное образование</t>
  </si>
  <si>
    <t>27.3. Среднинское муниципальное образование</t>
  </si>
  <si>
    <t>27.4. Тайтуртовское муниципальное образование</t>
  </si>
  <si>
    <t>рп. Листвянка, Гудина ул., д. 13</t>
  </si>
  <si>
    <t>г. Братск, жилрайон Центральный, Подбельского ул., д. 11Б</t>
  </si>
  <si>
    <t>г. Братск, жилрайон Центральный, Подбельского ул., д. 13</t>
  </si>
  <si>
    <t>г. Братск, жилрайон Центральный, Мира ул., д. 29Б</t>
  </si>
  <si>
    <t>г. Братск, жилрайон Центральный, Мира ул., д. 31А</t>
  </si>
  <si>
    <t>г. Братск, жилрайон Энергетик, Наймушина ул., д. 18</t>
  </si>
  <si>
    <t>г. Братск, жилрайон Центральный, Мира ул., д. 41Б</t>
  </si>
  <si>
    <t>г. Братск, жилрайон Центральный, Мира ул., д. 39Б</t>
  </si>
  <si>
    <t>г. Братск, жилрайон Центральный, Мира ул., д. 41</t>
  </si>
  <si>
    <t>г. Иркутск, Володарского ул., д. 4</t>
  </si>
  <si>
    <t>г. Иркутск, мкр. Искра, Центральная ул., д. 1А</t>
  </si>
  <si>
    <t>г. Иркутск, Маяковского ул., д. 5А</t>
  </si>
  <si>
    <t>п. Култук, Депутатская ул., д. 12Б</t>
  </si>
  <si>
    <t>п. Култук, ул. Лесников, д. 6</t>
  </si>
  <si>
    <t>г. Байкальск, мкр. Гагарина, д. 13</t>
  </si>
  <si>
    <t>г. Байкальск, мкр. Гагарина, д. 37</t>
  </si>
  <si>
    <t>г. Байкальск, мкр. Гагарина, д. 152</t>
  </si>
  <si>
    <t>г. Байкальск, мкр. Гагарина, д. 163</t>
  </si>
  <si>
    <t>г. Байкальск, мкр. Гагарина, д. 170</t>
  </si>
  <si>
    <t>г. Байкальск, мкр. Гагарина, д. 173</t>
  </si>
  <si>
    <t>г. Байкальск, мкр. Гагарина, д. 179</t>
  </si>
  <si>
    <t>г. Байкальск, мкр. Гагарина, д. 182</t>
  </si>
  <si>
    <t>г. Байкальск, мкр. Гагарина, д. 194</t>
  </si>
  <si>
    <t>г. Байкальск, мкр. Гагарина, д. 196</t>
  </si>
  <si>
    <t>г. Байкальск, мкр. Гагарина, д. 199</t>
  </si>
  <si>
    <t>г. Байкальск, мкр. Гагарина, д. 151</t>
  </si>
  <si>
    <t>г. Байкальск, мкр. Гагарина, д. 151А</t>
  </si>
  <si>
    <t>г. Байкальск, мкр. Гагарина, д. 175А</t>
  </si>
  <si>
    <t>г. Байкальск, мкр. Гагарина, д. 185</t>
  </si>
  <si>
    <t>г. Байкальск, мкр. Гагарина, д. 187</t>
  </si>
  <si>
    <t>г. Байкальск, мкр. Гагарина, д. 188</t>
  </si>
  <si>
    <t xml:space="preserve">г. Слюдянка, пер. Омулёвый, д. 1 </t>
  </si>
  <si>
    <t>11.3 Мамаканское муниципальное образование</t>
  </si>
  <si>
    <t>11.4 Жуинское муниципальное образование</t>
  </si>
  <si>
    <t>13.1. Дзержинское муниципальное образование</t>
  </si>
  <si>
    <t>13.2. Карлукское муниципальное образование</t>
  </si>
  <si>
    <t>13.3. Листвянское муниципальное образование</t>
  </si>
  <si>
    <t>13.4. Марковское муниципальное образование</t>
  </si>
  <si>
    <t>18.1. Качугское  муниципальное образование</t>
  </si>
  <si>
    <t>25.1. Бирюсинское муниципальное образование</t>
  </si>
  <si>
    <t>г. Братск, жилрайон Падун, Гидростроителей ул., д. 24 (исключен из РП)</t>
  </si>
  <si>
    <t>г. Братск, жилрайон Падун, Набережная ул., д. 47 (исключен из РП)</t>
  </si>
  <si>
    <t>г. Братск, жилрайон. Центральный, пр-кт. Ленина, д. 54</t>
  </si>
  <si>
    <t>г. Братск, ж/р Энергетик, ул. Приморская, д. 51а</t>
  </si>
  <si>
    <t>г. Братск, ж/р Гидростроитель, ул. Вокзальная, д. 13</t>
  </si>
  <si>
    <t>г. Братск, ж/р Гидростроитель, ул. Сосновая, д. 3</t>
  </si>
  <si>
    <t>г. Братск, жилрайон. Центральный, ул. Депутатская, д. 7</t>
  </si>
  <si>
    <t>г. Братск, жилрайон. Центральный, ул. Кирова, д. 18</t>
  </si>
  <si>
    <t>г. Братск, жилрайон. Центральный, ул. Кирова, д. 30</t>
  </si>
  <si>
    <t>г. Братск, жилрайон. Центральный, ул. Гагарина, д. 29</t>
  </si>
  <si>
    <t>г. Братск,  жилрайон. Центральный, ул. Гагарина, д. 25</t>
  </si>
  <si>
    <t>г. Братск,  жилрайон. Центральный, ул. Гагарина, д. 17</t>
  </si>
  <si>
    <t>г. Братск, жилрайон. Центральный, ул. Крупской, д. 10</t>
  </si>
  <si>
    <t>г. Братск, жилрайон. Центральный, ул. Крупской, д. 18</t>
  </si>
  <si>
    <t>г. Братск, жилрайон. Центральный, ул. Мира, д. 60</t>
  </si>
  <si>
    <t>г. Братск,  жилрайон. Центральный, ул. Обручева, д. 27</t>
  </si>
  <si>
    <t>г. Братск, жилрайон. Центральный, ул. Рябикова, д. 27</t>
  </si>
  <si>
    <t>г. Братск, жилрайон. Центральный, ул. Рябикова, д. 26</t>
  </si>
  <si>
    <t>г. Братск, район. Центральный, б-р. Космонавтов, д. 11</t>
  </si>
  <si>
    <t xml:space="preserve">	г. Братск, жилрайон. Центральный, ул. Малышева, д. 4</t>
  </si>
  <si>
    <t>г. Братск, жилрайон. Энергетик, ул. Приморская, д. 19</t>
  </si>
  <si>
    <t>г. Братск, жилрайон. Центральный, ул. Советская, д. 32</t>
  </si>
  <si>
    <t>г. Братск, жилрайон. Центральный, ул. Советская, д. 22</t>
  </si>
  <si>
    <t>г. Братск, жилрайон. Центральный, ул. Малышева, д. 6</t>
  </si>
  <si>
    <t>п. Магистральный, 1-й мкр., д. 29</t>
  </si>
  <si>
    <t>п. Магистральный, 1-й мкр., д. 10</t>
  </si>
  <si>
    <t>п. Магистральный, 1-й мкр., д. 11</t>
  </si>
  <si>
    <t xml:space="preserve">п. Магистральный, 1-й мкр., д. 13 </t>
  </si>
  <si>
    <t>п. Магистральный, 1-й мкр., д. 15</t>
  </si>
  <si>
    <t>п. Магистральный, 1-й мкр., д. 14</t>
  </si>
  <si>
    <t>п. Магистральный, 1-й мкр., д. 17</t>
  </si>
  <si>
    <t>п. Магистральный, 1-й мкр., д. 16</t>
  </si>
  <si>
    <t>п. Магистральный, 1-й мкр., д. 20</t>
  </si>
  <si>
    <t xml:space="preserve">п. Магистральный, 1-й мкр., д. 21 </t>
  </si>
  <si>
    <t>п. Магистральный, 1-й мкр., д. 22</t>
  </si>
  <si>
    <t>г. Иркутск, мкр. Зеленый, д. 6</t>
  </si>
  <si>
    <t>г. Иркутск, мкр. Зеленый, д. 21</t>
  </si>
  <si>
    <t>г. Иркутск, мкр. Зеленый, д. 22</t>
  </si>
  <si>
    <t>г. Иркутск, мкр. Зеленый, д. 32</t>
  </si>
  <si>
    <t>п. Мишелевка, ул. Щорса, д. 8В</t>
  </si>
  <si>
    <t>п. Мишелевка, ул. Щорса, д. 8Г</t>
  </si>
  <si>
    <t>Ремонт внутридомовых инженерных систем вентиляции, систем противопожарной автоматики и дымоудаления</t>
  </si>
  <si>
    <t>г. Братск, жилрайон. Центральный, б-р. Космонавтов, д. 2</t>
  </si>
  <si>
    <t>г. Байкальск, мкр. Гагарина, д. 33</t>
  </si>
  <si>
    <t>г. Шелехов, 11-й кв-л., д. 7</t>
  </si>
  <si>
    <t>г. Иркутск, Пионерский пер., д. 4 (ОКН)</t>
  </si>
  <si>
    <t>п. Мегет, ул. Детсадовская, д. 7</t>
  </si>
  <si>
    <t>Бревно (брус)</t>
  </si>
  <si>
    <t>г. Иркутск, ул. Литвинова,  д. 9</t>
  </si>
  <si>
    <t>г. Братск, жилрайон. Осиновка, ул. Спортивная, д. 6</t>
  </si>
  <si>
    <t>г. Братск, жилрайон. Гидростроитель, ул. Енисейская, д. 13</t>
  </si>
  <si>
    <t>г. Киренск, мкр. Центральный, ул. Комарова, д. 16</t>
  </si>
  <si>
    <t>г. Ангарск, 53-й кв-л., д. 22</t>
  </si>
  <si>
    <t>г. Иркутск, ул. Александра Невского, д. 46А (СЕРИЯ 1-335)</t>
  </si>
  <si>
    <t>1962</t>
  </si>
  <si>
    <t xml:space="preserve"> Крупноблочные</t>
  </si>
  <si>
    <t>г. Усолье-Сибирское, Толбухина ул., д.9 (СЕРИЯ 1-335)</t>
  </si>
  <si>
    <t>г. Ангарск, 76-й кв-л, д. 15</t>
  </si>
  <si>
    <t>г. Ангарск, 74-й кв-л., д. 4Б</t>
  </si>
  <si>
    <t>г. Свирск, Ленина ул., д. 5</t>
  </si>
  <si>
    <t>г. Свирск, Ленина ул., д. 7</t>
  </si>
  <si>
    <t>г. Свирск, Лермонтова ул., д. 8</t>
  </si>
  <si>
    <t>г. Свирск, Тимирязева ул., д. 4</t>
  </si>
  <si>
    <t>г. Свирск, Дзержинского ул., д. 1</t>
  </si>
  <si>
    <t>г. Свирск, Дзержинского ул., д. 2</t>
  </si>
  <si>
    <t>г. Свирск, Дзержинского ул., д. 3</t>
  </si>
  <si>
    <t>г. Свирск, Маяковского ул., д. 11</t>
  </si>
  <si>
    <t>Смешанные</t>
  </si>
  <si>
    <t>Комбинированные</t>
  </si>
  <si>
    <t>г. Ангарск, 85А кв-л., д. 15 (СПЕЦСЧЕТ)</t>
  </si>
  <si>
    <t>г. Братск, жилрайон. Центральный, ул. Обручева, д. 11</t>
  </si>
  <si>
    <t>г. Иркутск, Советская ул., д. 176/189</t>
  </si>
  <si>
    <t>г. Иркутск, Ершовский мкр., д. 89/1*</t>
  </si>
  <si>
    <t>Мелкоблочные</t>
  </si>
  <si>
    <t>г. Ангарск, 12А мкр., д. 13 (СПЕЦСЧЕТ)</t>
  </si>
  <si>
    <t>г. Ангарск, 6-й мкр., д. 16Г (СПЕЦСЧЕТ)</t>
  </si>
  <si>
    <t>г. Ангарск, 9-й мкр., д. 100 (СПЕЦСЧЕТ)</t>
  </si>
  <si>
    <t>г. Ангарск, 6А мкр., д. 42 (СПЕЦСЧЕТ)</t>
  </si>
  <si>
    <t>г. Ангарск, 278-й кв-л., д. 5 (СПЕЦСЧЕТ)</t>
  </si>
  <si>
    <t>г. Ангарск, 6А мкр., д. 47 (СПЕЦСЧЕТ)</t>
  </si>
  <si>
    <t xml:space="preserve"> г. Иркутск, ул. Баумана, д. 227 (СПЕЦСЧЕТ)</t>
  </si>
  <si>
    <t>г. Иркутск, ул. Трудовая, д. 66 (СПЕЦСЧЕТ)</t>
  </si>
  <si>
    <t>г. Иркутск, ул. Ямская, д. 7 (СПЕЦСЧЕТ)</t>
  </si>
  <si>
    <t>г. Иркутск, Первомайский мкр., д. 21б (СПЕЦСЧЕТ)</t>
  </si>
  <si>
    <t>г. Иркутск, ул. Омулевского, д. 20 (СПЕЦСЧЕТ)</t>
  </si>
  <si>
    <t>г. Свирск, ул. Молодежная, д. 4 (СПЕЦСЧЕТ)</t>
  </si>
  <si>
    <t>рп. Железнодорожный, ул. Строительная, д. 11 (СПЕЦСЧЕТ)</t>
  </si>
  <si>
    <t>рп. Железнодорожный, ул. Строительная, д. 12 (СПЕЦСЧЕТ)</t>
  </si>
  <si>
    <t>рп. Железнодорожный, ул. Мира, д. 1 (СПЕЦСЧЕТ)</t>
  </si>
  <si>
    <t>рп. Железнодорожный, ул. Железнодорожная, д. 20 (СПЕЦСЧЕТ)</t>
  </si>
  <si>
    <t>рп. Железнодорожный, ул. Дорожная, д. 1 (СПЕЦСЧЕТ)</t>
  </si>
  <si>
    <t>рп. Железнодорожный, ул. Строительная, д. 10 (СПЕЦСЧЕТ)</t>
  </si>
  <si>
    <t>рп. Железнодорожный, ул. Береговая, д. 1А (СПЕЦСЧЕТ)</t>
  </si>
  <si>
    <t>г. Ангарск, 95-й кв-л., д. 16 (СПЕЦСЧЕТ)</t>
  </si>
  <si>
    <t>г. Ангарск, 9-й мкр., д. 26 (СПЕЦСЧЕТ)</t>
  </si>
  <si>
    <t>г. Ангарск, 7-й мкр., д. 16 (СПЕЦСЧЕТ)</t>
  </si>
  <si>
    <t>г. Зима, ул. Проминского, д. 10 (СПЕЦСЧЕТ)</t>
  </si>
  <si>
    <t>г. Иркутск, ул. Парковая, д. 10 (СПЕЦСЧЕТ)</t>
  </si>
  <si>
    <t>г. Иркутск, ул. Баумана, д. 252 (СПЕЦСЧЕТ)</t>
  </si>
  <si>
    <t>г. Иркутск, ул. Парковая, д. 8 (СПЕЦСЧЕТ)</t>
  </si>
  <si>
    <t>28. Усть-Илимский муниципальный район</t>
  </si>
  <si>
    <t>29. Усть-Кутский муниципальный район</t>
  </si>
  <si>
    <t>29.1 Нийское муниципальное образование</t>
  </si>
  <si>
    <t>29.2 Усть-Кутское муниципальное образование (городское поселение)</t>
  </si>
  <si>
    <t>29.3 Янтальское муниципальное образование</t>
  </si>
  <si>
    <t>30. Усть-Удинский муниципальный район</t>
  </si>
  <si>
    <t>30.1.  Усть-Удинское муниципальное образование</t>
  </si>
  <si>
    <t>32.1 Чунское муниципальное образование</t>
  </si>
  <si>
    <t>32.2  Лесогорское муниципальное образование</t>
  </si>
  <si>
    <t>33.1 Город Шелехов</t>
  </si>
  <si>
    <t>33.2. п. Чистые Ключи</t>
  </si>
  <si>
    <t>34.1 Усть-Ордынское муниципальное образование</t>
  </si>
  <si>
    <t>кирпичные</t>
  </si>
  <si>
    <t>комбинированные</t>
  </si>
  <si>
    <t>панельные</t>
  </si>
  <si>
    <t>26.1. Азейское муниципальное образование</t>
  </si>
  <si>
    <t>27.1. Мальтинское муниципальное образование</t>
  </si>
  <si>
    <t>25.3. Муниципальное образование "Тайшетское городское поселение"</t>
  </si>
  <si>
    <t>25.2. Квитокское муниципальное образование</t>
  </si>
  <si>
    <t>27.2. Мишелевское муниципальное образование</t>
  </si>
  <si>
    <t>29.1. Нийское муниципальное образование</t>
  </si>
  <si>
    <t>29.2. Усть-Кутское муниципальное образование (городское поселение)</t>
  </si>
  <si>
    <t>29.3. Янтальское муниципальное образование</t>
  </si>
  <si>
    <t>30.1 Усть-Удинское муниципальное образование</t>
  </si>
  <si>
    <t>г. Иркутск, Зеленый мкр., д. 9 (СПЕЦСЧЕТ)</t>
  </si>
  <si>
    <t>г. Иркутсу, ул. Щедрина, д. 36 (СПЕЦСЧЕТ)</t>
  </si>
  <si>
    <t>г. Иркутсу, ул. Щедрина, д. 38 (СПЕЦСЧЕТ)</t>
  </si>
  <si>
    <t>г. Иркутск, ул. Щедрина, д. 36 (СПЕЦСЧЕТ)</t>
  </si>
  <si>
    <t>г. Иркутск, ул. Щедрина, д. 38 (СПЕЦСЧЕТ)</t>
  </si>
  <si>
    <t>г. Иркутск, ул. 2-я Железнодорожная, д. 32 (СПЕЦСЧЕТ)</t>
  </si>
  <si>
    <t>г. Иркутск, Амурский проезд., д. 12 (СПЕЦСЧЕТ)</t>
  </si>
  <si>
    <t>смешанные</t>
  </si>
  <si>
    <t>г. Иркутск, ул. Иркутской 30 Дивизии, д. 26/1 (СПЕЦСЧЕТ)</t>
  </si>
  <si>
    <t>г. Иркутск, ул. Донская, д. 4 (СПЕЦСЧЕТ)</t>
  </si>
  <si>
    <t>г. Иркутск, ул. Бродского, д. 2 (СПЕЦСЧЕТ)</t>
  </si>
  <si>
    <t>г. Иркутск, ул. Баумана, д. 237/1 (СПЕЦСЧЕТ)</t>
  </si>
  <si>
    <t>г. Иркутск, ул. Баумана, д. 231/9 (СПЕЦСЧЕТ)</t>
  </si>
  <si>
    <t>г. Иркутск, ул. Баумана, д. 216/3 (СПЕЦСЧЕТ)</t>
  </si>
  <si>
    <t>г. Иркутск, ул. Баумана, д. 214/6 (СПЕЦСЧЕТ)</t>
  </si>
  <si>
    <t>г. Иркутск, ул. Баумана, д. 214/2 (СПЕЦСЧЕТ)</t>
  </si>
  <si>
    <t>г. Иркутск, ул. Баумана, д. 207 (СПЕЦСЧЕТ)</t>
  </si>
  <si>
    <t>г. Иркутск, ул. Баумана, д. 205 (СПЕЦСЧЕТ)</t>
  </si>
  <si>
    <t>г. Иркутск, ул. Баумана, д. 197 (СПЕЦСЧЕТ)</t>
  </si>
  <si>
    <t>г. Иркутск, ул. Баумана, д. 195 (СПЕЦСЧЕТ)</t>
  </si>
  <si>
    <t>г. Иркутск, ул. Баумана, д. 172/3 (СПЕЦСЧЕТ)</t>
  </si>
  <si>
    <t>г. Иркутск, ул. Баумана, д. 172 (СПЕЦСЧЕТ)</t>
  </si>
  <si>
    <t>г. Иркутск, ул. Байкальская, д. 295/8 (СПЕЦСЧЕТ)</t>
  </si>
  <si>
    <t>г. Иркутск, ул. Байкальская, д. 280 (СПЕЦСЧЕТ)</t>
  </si>
  <si>
    <t>г. Иркутск, ул. Байкальская, д. 126/3 (СПЕЦСЧЕТ)</t>
  </si>
  <si>
    <t>г. Иркутск, ул. Красноярская, д. 33 (СПЕЦСЧЕТ)</t>
  </si>
  <si>
    <t>г. Иркутск, ул. Красноярская, д. 34 (СПЕЦСЧЕТ)</t>
  </si>
  <si>
    <t>г. Иркутск, пр-кт. Маршала Жукова, д. 5/1 (СПЕЦСЧЕТ)</t>
  </si>
  <si>
    <t>г. Иркутск, пр-кт. Маршала Жукова, д. 5/4 (СПЕЦСЧЕТ)</t>
  </si>
  <si>
    <t>г. Иркутск, пр-кт. Маршала Жукова, д. 42 (СПЕЦСЧЕТ)</t>
  </si>
  <si>
    <t>г. Иркутск, пр-кт. Маршала Жукова, д. 58 (СПЕЦСЧЕТ)</t>
  </si>
  <si>
    <t>г. Иркутск, ул. Мельничная, д. 2/2 (СПЕЦСЧЕТ)</t>
  </si>
  <si>
    <t>г. Иркутск, ул. Седова, д. 67 (СПЕЦСЧЕТ)</t>
  </si>
  <si>
    <t>г. Иркутск, ул. Советская, д. 176/193 (СПЕЦСЧЕТ)</t>
  </si>
  <si>
    <t>г. Иркутск, ул. Советская, д. 176/199 (СПЕЦСЧЕТ)</t>
  </si>
  <si>
    <t>г. Иркутск, ул. Тельмана, д. 38 (СПЕЦСЧЕТ)</t>
  </si>
  <si>
    <t>г. Иркутск, ул. Трилиссера, д. 128 (СПЕЦСЧЕТ)</t>
  </si>
  <si>
    <t>г. Иркутск, ул. Ядринцева, д. 11 (СПЕЦСЧЕТ)</t>
  </si>
  <si>
    <t>г. Иркутск, ул. Ярославского, д. 280Б (СПЕЦСЧЕТ)</t>
  </si>
  <si>
    <t>г. Иркутск, ул. Ярославского, д. 282 (СПЕЦСЧЕТ)</t>
  </si>
  <si>
    <t>рп. Мегет, ул. Песчаная, д. 21 (СПЕЦСЧЕТ)</t>
  </si>
  <si>
    <t>г. Киренск, мкр. Мельничный, ул. Воронинская, д. 16 (СПЕЦСЧЕТ)</t>
  </si>
  <si>
    <t>г. Киренск, мкр. Мельничный, ул. Партизанская, д. 23 (СПЕЦСЧЕТ)</t>
  </si>
  <si>
    <t>г. Киренск, мкр. Мельничный, ул. Строителей, д. 3 (СПЕЦСЧЕТ)</t>
  </si>
  <si>
    <t>г. Киренск, мкр. Мельничный, ул. Трудовых резервов, д. 2 (СПЕЦСЧЕТ)</t>
  </si>
  <si>
    <t>CC</t>
  </si>
  <si>
    <t>г. Усолье-Сибирское, Космонавтов пр-кт., д. 46 (СПЕЦСЧЕТ)</t>
  </si>
  <si>
    <t>г. Шелехов, мкр. 4-й, д. 26 (СПЕЦСЧЕТ)</t>
  </si>
  <si>
    <t>г. Саянск, Ленинградский мкр., д. 7 (СПЕЦСЧЕТ)</t>
  </si>
  <si>
    <t>г. Саянск, Мирный мкр., д. 1 (СПЕЦСЧЕТ)</t>
  </si>
  <si>
    <t>г. Саянск, Мирный мкр., д. 7 (СПЕЦСЧЕТ)</t>
  </si>
  <si>
    <t>г. Саянск, Мирный мкр., д. 10 (СПЕЦСЧЕТ)</t>
  </si>
  <si>
    <t>г. Саянск, Мирный мкр., д. 13 (СПЕЦСЧЕТ)</t>
  </si>
  <si>
    <t>г. Саянск, Октябрьский мкр., д. 3 (СПЕЦСЧЕТ)</t>
  </si>
  <si>
    <t>г. Саянск, Олимпийский мкр., д. 10 (СПЕЦСЧЕТ)</t>
  </si>
  <si>
    <t>г. Саянск, Солнечный мкр., д. 11 (СПЕЦСЧЕТ)</t>
  </si>
  <si>
    <t>г. Саянск, Строителей мкр., д. 11 (СПЕЦСЧЕТ)</t>
  </si>
  <si>
    <t>г. Саянск, Строителей мкр., д. 14 (СПЕЦСЧЕТ)</t>
  </si>
  <si>
    <t>г. Саянск, Юбилейный мкр., д. 17 (СПЕЦСЧЕТ)</t>
  </si>
  <si>
    <t>г. Саянск, Юбилейный мкр., д. 41 (СПЕЦСЧЕТ)</t>
  </si>
  <si>
    <t>г. Саянск, Юбилейный мкр., д. 67 (СПЕЦСЧЕТ)</t>
  </si>
  <si>
    <t>г. Братск, жилрайон. Центральный, ул. Баркова, д. 17 (СПЕЦСЧЕТ)</t>
  </si>
  <si>
    <t>г. Братск, жилрайон. Центральный, ул. Баркова, д. 15 (СПЕЦСЧЕТ)</t>
  </si>
  <si>
    <t>г. Братск, жилрайон. Центральный, ул. Пихтовая, д. 72 (СПЕЦСЧЕТ)</t>
  </si>
  <si>
    <t>г. Братск, жилрайон. Центральный, ул. Пихтовая, д. 74А (СПЕЦСЧЕТ)</t>
  </si>
  <si>
    <t>г. Братск, жилрайон. Центральный, ул. Пихтовая, д. 74 (СПЕЦСЧЕТ)</t>
  </si>
  <si>
    <t>г. Братск, жилрайон. Центральный, ул. Комсомольская, д. 79 (СПЕЦСЧЕТ)</t>
  </si>
  <si>
    <t>г. Братск, жилрайон. Центральный, ул. Комсомольская, д. 69 (СПЕЦСЧЕТ)</t>
  </si>
  <si>
    <t>г. Братск, жилрайон. Центральный, ул. Комсомольская, д. 71 (СПЕЦСЧЕТ)</t>
  </si>
  <si>
    <t>г. Братск, жилрайон. Центральный, ул. Комсомольская, д. 73 (СПЕЦСЧЕТ)</t>
  </si>
  <si>
    <t>п. Мегет, ул. Чехова, д. 19</t>
  </si>
  <si>
    <t>г. Саянск, Октябрьский мкр., д. 10б</t>
  </si>
  <si>
    <t>г. Саянск, Юбилейный мкр., д.28</t>
  </si>
  <si>
    <t>г. Братск, жилрайон. Гидростроитель, ул. Тургенева, д. 1А*</t>
  </si>
  <si>
    <t>рп. Мишелевка, ул. Сибирская, д. 2 (СПЕЦСЧЕТ)</t>
  </si>
  <si>
    <t>Итого по Иркутской области за 2023 - 2025 гг.</t>
  </si>
  <si>
    <t xml:space="preserve">* работы, связанные с режимами ЧС </t>
  </si>
  <si>
    <t xml:space="preserve">Итого по 2024 году </t>
  </si>
  <si>
    <t>п. Бохан, Циолковского ул., д. 5</t>
  </si>
  <si>
    <t>г. Братск, жилрайон. Гидростроитель, ул. Енисейская, д. 7</t>
  </si>
  <si>
    <t>рп. Залари, пер. Матросова, д. 10</t>
  </si>
  <si>
    <t>рп. Залари, пер. Матросова, д. 8</t>
  </si>
  <si>
    <t>г. Братск, жилрайон. Центральный, ул. Депутатская, д. 38</t>
  </si>
  <si>
    <t>г. Братск, жилрайон. Центральный, ул. Обручева, д. 47</t>
  </si>
  <si>
    <t>г. Братск, жилрайон. Энергетик, ул. Приморская, д. 33Б</t>
  </si>
  <si>
    <t>12.3 Мамаканское муниципальное образование</t>
  </si>
  <si>
    <t>г. Байкальск, мкр. Южный, 4-й кв-л., д. 22</t>
  </si>
  <si>
    <t>г. Иркутск, ул. Красноярская, д. 83*</t>
  </si>
  <si>
    <t>г. Ангарск, 7-й мкр., д. 15 (СПЕЦСЧЕТ)</t>
  </si>
  <si>
    <t xml:space="preserve">рп. Магистральный, 1-й мкр., д. 21 </t>
  </si>
  <si>
    <t xml:space="preserve">рп. Магистральный, 1-й мкр., д. 20 </t>
  </si>
  <si>
    <t xml:space="preserve">рп. Магистральный, 1-й мкр., д. 16 </t>
  </si>
  <si>
    <t xml:space="preserve">рп. Магистральный, 1-й мкр., д. 13 </t>
  </si>
  <si>
    <t>г. Братск, жилрайон. Падун, ул. 25-летия Братскгэсстроя, д. 81</t>
  </si>
  <si>
    <t>г. Братск, жилрайон. Осиновка, ул. Железнодорожная, д. 10</t>
  </si>
  <si>
    <t>г. Братск, жилрайон. Гидростроитель, ул. Заводская, д. 1А</t>
  </si>
  <si>
    <t>г. Братск, жилрайон. Энергетик, ул. Приморская, д. 53</t>
  </si>
  <si>
    <t>г. Братск, жилрайон. Бикей, ул. Профсоюзная, д. 11</t>
  </si>
  <si>
    <t xml:space="preserve"> рп. Тельма, ул. Фабричная, д. 3</t>
  </si>
  <si>
    <t xml:space="preserve"> рп. Тельма, ул. Фабричная, д. 4</t>
  </si>
  <si>
    <t xml:space="preserve"> рп. Тельма, ул. Фабричная, д. 5</t>
  </si>
  <si>
    <t xml:space="preserve"> рп. Тельма, ул. Фабричная, д. 5А</t>
  </si>
  <si>
    <t>г. Усть-Кут, ул. Кедровая, д. 21*</t>
  </si>
  <si>
    <t>г. Братск, жилрайон Центральный, ул. Обручева, д. 11</t>
  </si>
  <si>
    <t>г. Братск, жилрайон Гидростроитель, Ангарская ул., д. 47</t>
  </si>
  <si>
    <t>г. Братск, жилрайон Гидростроитель, ул. Сосновая, д. 7А</t>
  </si>
  <si>
    <t>г. Братск, жилрайон Центральный, б-р. Космонавтов, д. 58</t>
  </si>
  <si>
    <t>г. Братск, жилрайон Центральный, б-р. Победы, д. 16</t>
  </si>
  <si>
    <t>г. Братск, жилрайон Центральный, Возрождения ул., д. 14</t>
  </si>
  <si>
    <t>г. Братск, жилрайон Центральный, Советская ул., д. 27А</t>
  </si>
  <si>
    <t>г. Братск, жилрайон Энергетик, Иванова ул., д. 16</t>
  </si>
  <si>
    <t>г. Братск, жилрайон Энергетик, Приморская ул., д. 2</t>
  </si>
  <si>
    <t>г. Братск, жилрайон Энергетик, Студенческая ул., д. 2</t>
  </si>
  <si>
    <t>г. Братск, жилрайон Энергетик, ул. Приморская, д. 61</t>
  </si>
  <si>
    <t>г. Братск, жилрайон Энергетик, ул. Приморская, д. 15</t>
  </si>
  <si>
    <t>г. Братск, жилрайон Центральный, ул. Мира, д. 1/27</t>
  </si>
  <si>
    <t>г. Братск, жилрайон Центральный, б-р. Победы, д. 12</t>
  </si>
  <si>
    <t>г. Братск, жилрайон Центральный, б-р. Победы, д. 14</t>
  </si>
  <si>
    <t>г. Братск, жилрайон Гидростроитель, ул. Вокзальная, д. 2</t>
  </si>
  <si>
    <t>г. Братск, жилрайон Центральный, ул. Баркова, д. 17 (СПЕЦСЧЕТ)</t>
  </si>
  <si>
    <t>г. Братск, жилрайон Центральный, ул. Баркова, д. 15 (СПЕЦСЧЕТ)</t>
  </si>
  <si>
    <t>г. Братск, жилрайон Центральный, ул. Пихтовая, д. 74 (СПЕЦСЧЕТ)</t>
  </si>
  <si>
    <t>г. Братск, жилрайон Центральный, ул. Пихтовая, д. 74А (СПЕЦСЧЕТ)</t>
  </si>
  <si>
    <t>г. Братск, жилрайон Центральный, ул. Пихтовая, д. 72 (СПЕЦСЧЕТ)</t>
  </si>
  <si>
    <t>г. Братск, жилрайон Центральный, ул. Комсомольская, д. 79 (СПЕЦСЧЕТ)</t>
  </si>
  <si>
    <t>г. Братск, жилрайон Центральный, ул. Комсомольская, д. 69 (СПЕЦСЧЕТ)</t>
  </si>
  <si>
    <t>г. Братск, жилрайон Центральный, ул. Комсомольская, д. 71 (СПЕЦСЧЕТ)</t>
  </si>
  <si>
    <t>г. Братск, жилрайон Центральный, ул. Комсомольская, д. 73 (СПЕЦСЧЕТ)</t>
  </si>
  <si>
    <t>г. Братск, жилрайон Энергетик, ул. Приморская, д. 51А</t>
  </si>
  <si>
    <t>г. Братск, жилрайон Центральный, пр-кт. Ленина, д. 54</t>
  </si>
  <si>
    <t>г. Братск, жилрайон Гидростроитель, ул. Сосновая, д. 3</t>
  </si>
  <si>
    <t>г. Братск, жилрайон Центральный, ул. Депутатская, д. 7</t>
  </si>
  <si>
    <t>г. Братск, жилрайон Центральный, ул. Кирова, д. 18</t>
  </si>
  <si>
    <t>г. Братск, жилрайон Центральный, ул. Кирова, д. 30</t>
  </si>
  <si>
    <t>г. Братск, жилрайон Центральный, ул. Гагарина, д. 29</t>
  </si>
  <si>
    <t>г. Братск, жилрайон Центральный, ул. Гагарина, д. 25</t>
  </si>
  <si>
    <t>г. Братск, жилрайон Центральный, ул. Гагарина, д. 17</t>
  </si>
  <si>
    <t>г. Братск, жилрайон Центральный, ул. Крупской, д. 10</t>
  </si>
  <si>
    <t>г. Братск, жилрайон Центральный, ул. Крупской, д. 18</t>
  </si>
  <si>
    <t>г. Братск, жилрайон Центральный, ул. Мира, д. 60</t>
  </si>
  <si>
    <t>г. Братск, жилрайон Центральный, ул. Обручева, д. 27</t>
  </si>
  <si>
    <t>г. Братск, жилрайон Центральный, ул. Рябикова, д. 27</t>
  </si>
  <si>
    <t>г. Братск, жилрайон Центральный, ул. Рябикова, д. 26</t>
  </si>
  <si>
    <t>г. Братск, жилрайон Центральный, б-р. Космонавтов, д. 11</t>
  </si>
  <si>
    <t xml:space="preserve">	г. Братск, жилрайон Центральный, ул. Малышева, д. 4</t>
  </si>
  <si>
    <t>г. Братск, жилрайон Энергетик, ул. Приморская, д. 19</t>
  </si>
  <si>
    <t>г. Братск, жилрайон Центральный, ул. Советская, д. 32</t>
  </si>
  <si>
    <t>г. Братск, жилрайон Центральный, ул. Советская, д. 22</t>
  </si>
  <si>
    <t>г. Братск, жилрайон Центральный, ул. Малышева, д. 6</t>
  </si>
  <si>
    <t>г. Братск, жилрайон Центральный, б-р. Космонавтов, д. 2</t>
  </si>
  <si>
    <t>г. Братск, жилрайон Осиновка, ул. Спортивная, д. 6</t>
  </si>
  <si>
    <t>г. Братск, жилрайон Гидростроитель, ул. Енисейская, д. 13</t>
  </si>
  <si>
    <t>г. Братск, жилрайон Центральный, ул. Кирова, д. 10</t>
  </si>
  <si>
    <t>г. Братск, жилрайон Гидростроитель, ул. Тургенева, д. 1А*</t>
  </si>
  <si>
    <t>г. Братск, жилрайон Гидростроитель, ул. Енисейская, д. 7</t>
  </si>
  <si>
    <t>г. Братск, жилрайон Центральный, ул. Депутатская, д. 38</t>
  </si>
  <si>
    <t>г. Братск, жилрайон Центральный, ул. Обручева, д. 47</t>
  </si>
  <si>
    <t>г. Братск, жилрайон Энергетик, ул. Приморская, д. 33Б</t>
  </si>
  <si>
    <t>г. Братск, жилрайон Осиновка, ул. Железнодорожная, д. 10</t>
  </si>
  <si>
    <t>г. Братск, жилрайон Гидростроитель, ул. Заводская, д. 1А</t>
  </si>
  <si>
    <t>г. Братск, жилрайон Энергетик, ул. Приморская, д. 53</t>
  </si>
  <si>
    <t>г. Братск, жилрайон Бикей, ул. Профсоюзная, д. 11</t>
  </si>
  <si>
    <t>г. Братск, жилрайон Гидростроитель, ул. Ангарская, д. 47</t>
  </si>
  <si>
    <t>г. Братск, жилрайон Энергетик, Наймушина ул., д. 10</t>
  </si>
  <si>
    <t>г. Братск, жилрайон Энергетик, ул. Макаренко, д. 10</t>
  </si>
  <si>
    <t>г. Братск, жилрайон Энергетик, ул. Макаренко, д. 6</t>
  </si>
  <si>
    <t>рп. Улькан, Дзержинского ул., д. 3</t>
  </si>
  <si>
    <t>рп. Улькан, 26 Бакинских комиссаров ул., д. 14А</t>
  </si>
  <si>
    <t>рп. Улькан, Дзержинского ул., д. 7</t>
  </si>
  <si>
    <t>рп. Улькан, 26 Бакинских комиссаров ул., д. 6</t>
  </si>
  <si>
    <t>рп. Улькан, 26 Бакинских комиссаров ул., д. 10</t>
  </si>
  <si>
    <t>рп. Улькан, Красноярская ул., д. 2</t>
  </si>
  <si>
    <t>рп. Улькан, Ленина ул., д. 1А</t>
  </si>
  <si>
    <t>рп. Улькан, Советская ул., д. 6</t>
  </si>
  <si>
    <t>г. Нижнеудинск, ул. Гоголя д. 87</t>
  </si>
  <si>
    <t>г. Железногорск-Илимский, 6А кв-л., д. 2</t>
  </si>
  <si>
    <t>г. Иркутск, ул. Российская, д.2</t>
  </si>
  <si>
    <t>г. Иркутск, Баррикад ул., д. 54И</t>
  </si>
  <si>
    <t>г. Иркутск, мкр. Зеленый, д. 3</t>
  </si>
  <si>
    <t>рп. Залари, пер. Матросова, д. 4</t>
  </si>
  <si>
    <t>15. Муниципальное образование "Зиминский район"</t>
  </si>
  <si>
    <t>16. Муниципальное образование "Казачинско-Ленский район"</t>
  </si>
  <si>
    <t>16.1 Магистральнинское муниципальное образование</t>
  </si>
  <si>
    <t>16.2 Ульканское муниципальное образование</t>
  </si>
  <si>
    <t>16.2. Ульканское муниципальное образование</t>
  </si>
  <si>
    <t>17. Братский муниципальный район</t>
  </si>
  <si>
    <t>17.1 Вихоревское муниципальное образование</t>
  </si>
  <si>
    <t>18.2 Листвянское муниципальное образование</t>
  </si>
  <si>
    <t>18.1 Карлукское муниципальное образование</t>
  </si>
  <si>
    <t>18.4 Марковское муниципальное образование</t>
  </si>
  <si>
    <t>18.5 Молодежное муниципальное образование</t>
  </si>
  <si>
    <t>18.6 Оёкское муниципальное образование</t>
  </si>
  <si>
    <t>18.3 Мамонское муниципальное образование</t>
  </si>
  <si>
    <t>18.7 Уриковское муниципальное образование</t>
  </si>
  <si>
    <t>11.2 Муниципальное образование  "Кутулик"</t>
  </si>
  <si>
    <t>15.1 Кимильтейское муниципальное образование</t>
  </si>
  <si>
    <t xml:space="preserve">п. Мишелевка, ул. Маяковского, д. 16 </t>
  </si>
  <si>
    <t>г. Черемхово, Свердлова ул., д. 32</t>
  </si>
  <si>
    <t>п. Мегет, 1-й кв-л., д. 24</t>
  </si>
  <si>
    <t>г. Иркутск, ул. Курортная, д. 11 (КРТ 2)</t>
  </si>
  <si>
    <t>г. Иркутск, Сарафановская ул., д. 80 (КРТ 1)</t>
  </si>
  <si>
    <t>г. Иркутск, Сарафановская ул., д. 66 (КРТ 1)</t>
  </si>
  <si>
    <t>г. Иркутск, Сарафановская ул., д. 74 (КРТ 1)</t>
  </si>
  <si>
    <t>г. Ангарск, 58-й кв-л., д. 1*</t>
  </si>
  <si>
    <t>г. Ангарск, 77-й кв-л., д. 4*</t>
  </si>
  <si>
    <t>г. Вихоревка, Дзержинского ул., д. 40</t>
  </si>
  <si>
    <t>г. Вихоревка, Дзержинского ул., д. 38</t>
  </si>
  <si>
    <t>г. Ангарск, 91-й кв-л., д. 13 (СЕРИЯ 1-335)</t>
  </si>
  <si>
    <t>г. Иркутск, Лермонтова ул., д. 313А</t>
  </si>
  <si>
    <t>п. Магистральный, 1-й мкр., д. 1</t>
  </si>
  <si>
    <t>г. Ангарск, мкр. Юго-Восточный, 11-й кв-л., д. 1</t>
  </si>
  <si>
    <t>п. Магистральный, 1-й мкр., д. 2</t>
  </si>
  <si>
    <t>п. Магистральный, 1-й мкр., д. 3</t>
  </si>
  <si>
    <t>п. Магистральный, 1-й мкр., д. 4</t>
  </si>
  <si>
    <t>п. Магистральный, 1-й мкр., д. 5</t>
  </si>
  <si>
    <t>п. Магистральный, 1-й мкр., д. 6</t>
  </si>
  <si>
    <t>п. Магистральный, 1-й мкр., д. 7</t>
  </si>
  <si>
    <t>п. Магистральный, 1-й мкр., д. 8</t>
  </si>
  <si>
    <t>п. Магистральный, 1-й мкр., д. 34</t>
  </si>
  <si>
    <t>п. Магистральный, 1-й мкр., д. 35</t>
  </si>
  <si>
    <t>п. Магистральный, 1-й мкр., д. 9</t>
  </si>
  <si>
    <t xml:space="preserve"> г. Черемхово, ул. Детская, д. 32</t>
  </si>
  <si>
    <t>г. Тайшет, Ленина ул, д. 258 (СЕРИЯ 1-335)</t>
  </si>
  <si>
    <t>п. Кутулик, А кв-л, д. 2А</t>
  </si>
  <si>
    <t>п. Новонукутский, Школьный пер. д. 5</t>
  </si>
  <si>
    <t>20. Куйтунский муниципальный район</t>
  </si>
  <si>
    <t>20.1 Куйтунское муниципальное образование</t>
  </si>
  <si>
    <t>20.2 Харикское муниципальное образование</t>
  </si>
  <si>
    <t>19.1  Новонукутское муниципальное образование</t>
  </si>
  <si>
    <t>21. Киренское районное муниципальное образование</t>
  </si>
  <si>
    <t>21.1 Киренское муниципальное образование</t>
  </si>
  <si>
    <t>21.2 Алексеевское муниципальное образование</t>
  </si>
  <si>
    <t>22. Нижнеилимский муниципальный район</t>
  </si>
  <si>
    <t>22.1 Муниципальное образование "Железногорск-Илимское городское поселение"</t>
  </si>
  <si>
    <t>22.2 Новоигирминское муниципальное образование</t>
  </si>
  <si>
    <t>22.3 Рудногорское муниципальное образование</t>
  </si>
  <si>
    <t>23.1 Байкальское  муниципальное образование</t>
  </si>
  <si>
    <t>23.2 Култукское муниципальное образование</t>
  </si>
  <si>
    <t>23.3 Слюдянское муниципальное образование</t>
  </si>
  <si>
    <t>24. Нижнеудинский муниципальный район</t>
  </si>
  <si>
    <t>24.1 Нижнеудинское муниципальное образование</t>
  </si>
  <si>
    <t>25. Ольхонское районное муниципальное образование</t>
  </si>
  <si>
    <t>25.1 Ольхонское  муниципальное образование</t>
  </si>
  <si>
    <t>26.1 Квитокское муниципальное образование</t>
  </si>
  <si>
    <t>26.2 Муниципальное образование "Тайшетское городское поселение"</t>
  </si>
  <si>
    <t>26.3 Бирюсинское муниципальное образование</t>
  </si>
  <si>
    <t>26.4 Юртинское муниципальное образование</t>
  </si>
  <si>
    <t>27.1 Новомальтинское муниципальное образование</t>
  </si>
  <si>
    <t>27.2 Мишелевское муниципальное образование</t>
  </si>
  <si>
    <t>27.3 Среднинское муниципальное образование</t>
  </si>
  <si>
    <t>27.4 Тельминское муниципальное образование</t>
  </si>
  <si>
    <t>28.1 Янтальское муниципальное образование</t>
  </si>
  <si>
    <t>28.2 Звездинское муниципальное образование</t>
  </si>
  <si>
    <t>28.3 Усть-Кутское муниципальное образование (городское поселение)</t>
  </si>
  <si>
    <t>29. Чунский муниципальный район</t>
  </si>
  <si>
    <t>29.1  Лесогорское муниципальное образование</t>
  </si>
  <si>
    <t>30.1  Усть-Удинское муниципальное образование</t>
  </si>
  <si>
    <t>г. Братск, жилрайон. Центральный, ул. Депутатская, д. 39</t>
  </si>
  <si>
    <t>г. Братск, жилрайон. Центральный, ул. Малышева, д. 22</t>
  </si>
  <si>
    <t>г. Братск, жилрайон. Центральный, ул. Комсомольская, д. 81</t>
  </si>
  <si>
    <t>г. Братск, жилрайон. Центральный, пр-кт. Ленина, д. 7</t>
  </si>
  <si>
    <t>г. Братск, жилрайон. Гидростроитель, ул. Маяковского, д. 3Б</t>
  </si>
  <si>
    <t>г. Братск, жилрайон. Гидростроитель, ул. Маяковского, д. 10</t>
  </si>
  <si>
    <t>г. Братск, жилрайон. Центральный, ул. Снежная, д. 37А</t>
  </si>
  <si>
    <t>г. Братск, жилрайон. Центральный, ул. Снежная, д. 24</t>
  </si>
  <si>
    <t>г. Братск,  жилрайон. Осиновка, ул. Спортивная, д. 6А</t>
  </si>
  <si>
    <t>г. Братск, жилрайон. Гидростроитель, ул. Гайнулина, д. 18</t>
  </si>
  <si>
    <t>г. Братск, жилрайон. Гидростроитель, ул. Гайнулина, д. 18А</t>
  </si>
  <si>
    <t>г. Братск, жилрайон. Гидростроитель, ул. Гайнулина, д. 40</t>
  </si>
  <si>
    <t>г. Братск,  жилрайон. Гидростроитель, пер. Звездный 2-й, д. 1</t>
  </si>
  <si>
    <t>г. Братск, жилрайон. Осиновка, ул. Коршуновская, д. 5Б</t>
  </si>
  <si>
    <t>г. Братск, жилрайон. Осиновка, ул. Центральная, д. 31</t>
  </si>
  <si>
    <t>г. Братск, жилрайон. Осиновка, ул. Осиновская, д. 4А</t>
  </si>
  <si>
    <t>г. Братск, жилрайон. Центральный, ул. Возрождения, д. 8</t>
  </si>
  <si>
    <t>г. Братск, жилрайон. Центральный, ул. Возрождения, д. 10</t>
  </si>
  <si>
    <t xml:space="preserve">г. Иркутск, ул. Геологов, д. 26Г </t>
  </si>
  <si>
    <t>г. Байкальск, мкр. Строитель, пер. Школьный., д. 15</t>
  </si>
  <si>
    <t>г. Иркутск, Воинская Площадка ул., д. 31 (исключен из РП)</t>
  </si>
  <si>
    <t>г. Иркутск, Воинская Площадка ул., д. 32 (исключен из РП)</t>
  </si>
  <si>
    <t>г. Иркутск, Воинская Площадка ул., д. 33 (исключен из РП)</t>
  </si>
  <si>
    <t>г. Иркутск, Воинская Площадка ул., д. 34 (исключен из РП)</t>
  </si>
  <si>
    <t>г. Иркутск, Воинская Площадка ул., д. 36 (исключен из РП)</t>
  </si>
  <si>
    <t>г. Иркутск, Воинская Площадка ул., д. 37 (исключен из РП)</t>
  </si>
  <si>
    <t>г. Братск, жилрайон. Центральный, ул. Советская, д. 12</t>
  </si>
  <si>
    <t>п. Мишелевка, Лесная ул., д. 15</t>
  </si>
  <si>
    <t>г. Тулун, ул. Горького, д. 3*</t>
  </si>
  <si>
    <t>г. Тайшет, ул. Транспортная, д. 97*</t>
  </si>
  <si>
    <t>рп. Юрты, Советская ул., д. 39*</t>
  </si>
  <si>
    <t>р.п. Юрты, ул. Советская, д. 17*</t>
  </si>
  <si>
    <t>р.п. Юрты, ул. Дружбы, д. 16*</t>
  </si>
  <si>
    <t>г. Тайшет, ул. Крупской, д. 92*</t>
  </si>
  <si>
    <t>г. Тайшет, ул. Шевченко, д. 5*</t>
  </si>
  <si>
    <t>г. Тайшет, ул. Горького, д. 5*</t>
  </si>
  <si>
    <t>г. Тайшет, ул. Партизанская, д. 128*</t>
  </si>
  <si>
    <t>г. Тайшет, ул. 8 Марта, д. 10*</t>
  </si>
  <si>
    <t>г. Тайшет, мкр. Новый, д. 12*</t>
  </si>
  <si>
    <t>г. Тайшет, мкр. Новый, д. 3*</t>
  </si>
  <si>
    <t>г. Тайшет, мкр. Новый, д. 4*</t>
  </si>
  <si>
    <t>г. Тайшет, мкр. Новый, д. 7*</t>
  </si>
  <si>
    <t>г. Тайшет, мкр. Новый, д. 10*</t>
  </si>
  <si>
    <t>г. Тайшет, мкр. Мясникова, д. 6*</t>
  </si>
  <si>
    <t>г. Тайшет, ул. Локомотивная, д. 1*</t>
  </si>
  <si>
    <t>г. Тайшет, ул. Локомотивная, д. 3*</t>
  </si>
  <si>
    <t>г. Тайшет, ул. Проездная, д. 2*</t>
  </si>
  <si>
    <t>г. Тайшет, мкр. Мясникова, д. 8*</t>
  </si>
  <si>
    <t>г. Тайшет, мкр. Мясникова, д. 2*</t>
  </si>
  <si>
    <t>г. Тайшет, мкр. Мясникова, д. 4*</t>
  </si>
  <si>
    <t>г. Тайшет, мкр. Мясникова, д. 10*</t>
  </si>
  <si>
    <t>г. Тайшет, мкр. Пахотищева, д. 10*</t>
  </si>
  <si>
    <t>г. Тайшет, мкр. Пахотищева, д. 26*</t>
  </si>
  <si>
    <t>г. Тайшет, мкр. Новый, д. 5*</t>
  </si>
  <si>
    <t>г. Тайшет, мкр. Новый, д. 11*</t>
  </si>
  <si>
    <t>г. Тайшет, мкр. Новый, д. 13*</t>
  </si>
  <si>
    <t>г. Тайшет, мкр. Новый, д. 19*</t>
  </si>
  <si>
    <t>г. Тайшет, мкр. Новый, д. 19/3*</t>
  </si>
  <si>
    <t>г. Тайшет, ул. Автозаводская, д. 1*</t>
  </si>
  <si>
    <t>г. Тайшет, ул. Андреева, д. 8*</t>
  </si>
  <si>
    <t>г. Тайшет, ул. Зои Космодемьянской, д. 3*</t>
  </si>
  <si>
    <t>г. Тайшет, ул. Терешковой, д. 9*</t>
  </si>
  <si>
    <t>г. Тайшет, ул. Свободы, д. 8*</t>
  </si>
  <si>
    <t>г. Тайшет, мкр. Пахотищева, д. 14*</t>
  </si>
  <si>
    <t>г. Тайшет, ул. Терешковой, д. 7А*</t>
  </si>
  <si>
    <t>г. Тайшет, ул. Старобазарная, д. 1*</t>
  </si>
  <si>
    <t>г. Тайшет, ул. Чернышевского, д. 6*</t>
  </si>
  <si>
    <t>г. Тайшет, ул. Транспортная, д. 29*</t>
  </si>
  <si>
    <t>г. Тайшет, ул. Транспортная, д. 37*</t>
  </si>
  <si>
    <t>г. Тайшет, ул. Транспортная, д. 41*</t>
  </si>
  <si>
    <t>г. Тайшет, ул. Зои Космодемьянской, д. 1*</t>
  </si>
  <si>
    <t>г. Тайшет, ул. Зои Космодемьянской, д. 5*</t>
  </si>
  <si>
    <t>г. Тайшет, ул. Андреева, д. 3*</t>
  </si>
  <si>
    <t>г. Тайшет, ул. Свердлова, д. 83*</t>
  </si>
  <si>
    <t>г. Тайшет, ул. 8 Марта, д. 8*</t>
  </si>
  <si>
    <t>г. Тайшет, ул. Осипенко, д. 2*</t>
  </si>
  <si>
    <t>с. Хомутово, ул. Чапаева, д. 12АКОРПУС3*</t>
  </si>
  <si>
    <t>18.9 Ушаковское муниципальное образование</t>
  </si>
  <si>
    <t>18.8 Хомутовское муниципальное образование</t>
  </si>
  <si>
    <t>31. Усть-Илимский муниципальный район</t>
  </si>
  <si>
    <t>31.1. Железнодорожное муниципальное образование</t>
  </si>
  <si>
    <t>р.п. Железнодорожный, ул. Строительная, д. 10 (СПЕЦСЧЕТ)</t>
  </si>
  <si>
    <t>32. Черемховский муниципальный район</t>
  </si>
  <si>
    <t>32.1  Парфеновское муниципальное образование</t>
  </si>
  <si>
    <t>32.2  Михайловское муниципальное образование</t>
  </si>
  <si>
    <t>33.2 п.Чистые Ключи</t>
  </si>
  <si>
    <t>г. Саянск, Мирный мкр., д. 9 (СПЕЦСЧЕТ)</t>
  </si>
  <si>
    <t>г. Саянск, Октябрьский мкр., д. 2 (СПЕЦСЧЕТ)</t>
  </si>
  <si>
    <t>г. Саянск, Октябрьский мкр., д. 7 (СПЕЦСЧЕТ)</t>
  </si>
  <si>
    <t>г. Саянск, Солнечный мкр., д. 3 (СПЕЦСЧЕТ)</t>
  </si>
  <si>
    <t>г. Саянск, Солнечный мкр., д. 8 (СПЕЦСЧЕТ)</t>
  </si>
  <si>
    <t>г. Саянск, Строителей мкр., д. 9 (СПЕЦСЧЕТ)</t>
  </si>
  <si>
    <t>г. Саянск, Юбилейный мкр., д. 39 (СПЕЦСЧЕТ)</t>
  </si>
  <si>
    <t>г. Саянск, Строителей мкр., д. 18 (СПЕЦСЧЕТ)</t>
  </si>
  <si>
    <t>г. Ангарск, 6А мкр., д. 1 (СПЕЦСЧЕТ)</t>
  </si>
  <si>
    <t>г. Ангарск, 7А мкр., д. 6 (СПЕЦСЧЕТ)</t>
  </si>
  <si>
    <t>г. Ангарск, 72-й кв-л., д. 3 (СПЕЦСЧЕТ)</t>
  </si>
  <si>
    <t>г. Ангарск, 95Б кв-л., д. 1 (СПЕЦСЧЕТ)</t>
  </si>
  <si>
    <t>г. Ангарск, 271-й кв-л., д. 2 (СПЕЦСЧЕТ)</t>
  </si>
  <si>
    <t>г. Братск, жилрайон. Центральный, б-р. Победы, д. 30 (СПЕЦСЧЕТ)</t>
  </si>
  <si>
    <t>г. Иркутск, ул. Александра Невского, д. 97/1 (СПЕЦСЧЕТ)</t>
  </si>
  <si>
    <t>г. Иркутск, ул. Александра Невского, д. 97/2 (СПЕЦСЧЕТ)</t>
  </si>
  <si>
    <t>г. Иркутск, ул. Багратиона, д. 45 (СПЕЦСЧЕТ)</t>
  </si>
  <si>
    <t>г. Иркутск, ул. Байкальская, д. 102 (СПЕЦСЧЕТ)</t>
  </si>
  <si>
    <t>г. Иркутск, ул. Байкальская, д. 234 (СПЕЦСЧЕТ)</t>
  </si>
  <si>
    <t xml:space="preserve"> г. Иркутск, ул. Байкальская, д. 241А (СПЕЦСЧЕТ)</t>
  </si>
  <si>
    <t xml:space="preserve"> г. Иркутск, ул. Баумана, д. 188 (СПЕЦСЧЕТ)</t>
  </si>
  <si>
    <t xml:space="preserve"> г. Иркутск, ул. Баумана, д. 205 (СПЕЦСЧЕТ)</t>
  </si>
  <si>
    <t>г. Иркутск, ул. Баумана, д. 216/1 (СПЕЦСЧЕТ)</t>
  </si>
  <si>
    <t>г. Иркутск, ул. Баумана, д. 227 (СПЕЦСЧЕТ)</t>
  </si>
  <si>
    <t>г. Иркутск, ул. Баумана, д. 231/7 (СПЕЦСЧЕТ)</t>
  </si>
  <si>
    <t xml:space="preserve"> г. Иркутск, ул. Баумана, д. 231/9 (СПЕЦСЧЕТ)</t>
  </si>
  <si>
    <t xml:space="preserve"> г. Иркутск, ул. Баумана, д. 235А (СПЕЦСЧЕТ)</t>
  </si>
  <si>
    <t>г. Иркутск, Гагарина б-р., д. 68Б (СПЕЦСЧЕТ)</t>
  </si>
  <si>
    <t>г. Иркутск, Гагарина б-р., д. 68В (СПЕЦСЧЕТ)</t>
  </si>
  <si>
    <t>г. Иркутск, б-р. Гагарина, д. 68Г (СПЕЦСЧЕТ)</t>
  </si>
  <si>
    <t>г. Иркутск, Рябикова б-р., д. 8Б  (СПЕЦСЧЕТ)</t>
  </si>
  <si>
    <t>г. Иркутск, ул. Дальневосточная, д. 134 (СПЕЦСЧЕТ)</t>
  </si>
  <si>
    <t>г. Иркутск, ул. Дальневосточная, д. 141 (СПЕЦСЧЕТ)</t>
  </si>
  <si>
    <t>г. Иркутск, ул. Дальневосточная, д. 152 (СПЕЦСЧЕТ)</t>
  </si>
  <si>
    <t>г. Иркутск, ул. Депутатская, д. 84/2 (СПЕЦСЧЕТ)</t>
  </si>
  <si>
    <t>г. Иркутск, ул. Карла Либкнехта, д. 208 (СПЕЦСЧЕТ)</t>
  </si>
  <si>
    <t xml:space="preserve"> г. Иркутск, ул. Коммунаров, д. 16 (СПЕЦСЧЕТ)</t>
  </si>
  <si>
    <t>г. Иркутск, ул. Красноярская, д. 31 (СПЕЦСЧЕТ)</t>
  </si>
  <si>
    <t>г. Иркутск, ул. Култукская, д. 99/15 (СПЕЦСЧЕТ)</t>
  </si>
  <si>
    <t>г. Иркутск, ул. Култукская, д. 99/16 (СПЕЦСЧЕТ)</t>
  </si>
  <si>
    <t>г. Иркутск, ул. Лермонтова, д. 297Б (СПЕЦСЧЕТ)</t>
  </si>
  <si>
    <t>г. Иркутск, ул. Лермонтова, д. 297В (СПЕЦСЧЕТ)</t>
  </si>
  <si>
    <t>г. Иркутск, ул. Лыткина, д. 11/6 (СПЕЦСЧЕТ)</t>
  </si>
  <si>
    <t>г. Иркутск, ул. Лыткина, д. 11/7 (СПЕЦСЧЕТ)</t>
  </si>
  <si>
    <t>г. Иркутск, Маршала Жукова пр-кт., д. 4 (СПЕЦСЧЕТ)</t>
  </si>
  <si>
    <t>г. Иркутск, Маршала Жукова пр-кт., д. 38 (СПЕЦСЧЕТ)</t>
  </si>
  <si>
    <t>г. Иркутск, Маршала Жукова пр-кт., д. 42 (СПЕЦСЧЕТ)</t>
  </si>
  <si>
    <t>г. Иркутск, Маршала Жукова пр-кт., д. 46 (СПЕЦСЧЕТ)</t>
  </si>
  <si>
    <t>г. Иркутск, Маршала Жукова пр-кт., д. 94 (СПЕЦСЧЕТ)</t>
  </si>
  <si>
    <t>г. Иркутск, ул. Маршала Конева, д. 16 (СПЕЦСЧЕТ)</t>
  </si>
  <si>
    <t xml:space="preserve"> г. Иркутск, ул. Мичурина, д. 7/2 (СПЕЦСЧЕТ)</t>
  </si>
  <si>
    <t>г. Иркутск, ул. Норильская, д. 9А (СПЕЦСЧЕТ)</t>
  </si>
  <si>
    <t>г. Иркутск, ул. Партизанская, д. 65 (СПЕЦСЧЕТ)</t>
  </si>
  <si>
    <t>г. Иркутск, ул. Партизанская, д. 71 (СПЕЦСЧЕТ)</t>
  </si>
  <si>
    <t>г. Иркутск, ул. Партизанская, д. 73 (СПЕЦСЧЕТ)</t>
  </si>
  <si>
    <t>г. Иркутск, ул. Партизанская, д. 75 (СПЕЦСЧЕТ)</t>
  </si>
  <si>
    <t>г. Иркутск, Приморский мкр., д. 7 (СПЕЦСЧЕТ)</t>
  </si>
  <si>
    <t>г. Иркутск, Приморский мкр., д. 8 (СПЕЦСЧЕТ)</t>
  </si>
  <si>
    <t>г. Иркутск, Приморский мкр., д. 9 (СПЕЦСЧЕТ)</t>
  </si>
  <si>
    <t>г. Иркутск, Приморский мкр., д. 34 (СПЕЦСЧЕТ)</t>
  </si>
  <si>
    <t>г. Иркутск, ул. Советская, д. 176/182 (СПЕЦСЧЕТ)</t>
  </si>
  <si>
    <t>г. Иркутск, ул. Советская, д. 176/183 (СПЕЦСЧЕТ)</t>
  </si>
  <si>
    <t>г. Иркутск, ул. Советская, д. 176/187 (СПЕЦСЧЕТ)</t>
  </si>
  <si>
    <t>г. Иркутск, ул. Советская, д. 176/195 (СПЕЦСЧЕТ)</t>
  </si>
  <si>
    <t>г. Иркутск, мкр. Топкинский, д. 77/1 (СПЕЦСЧЕТ)</t>
  </si>
  <si>
    <t>г. Иркутск, ул. Трилиссера, д. 84 (СПЕЦСЧЕТ)</t>
  </si>
  <si>
    <t>г. Иркутск, ул. Трилиссера, д. 86 (СПЕЦСЧЕТ)</t>
  </si>
  <si>
    <t>г. Иркутск, ул. Шахтерская, д. 23 (СПЕЦСЧЕТ)</t>
  </si>
  <si>
    <t>г. Иркутск, ул. Ярославского, д. 223 (СПЕЦСЧЕТ)</t>
  </si>
  <si>
    <t>г. Киренск, мкр. Мельничный, ул. Сибирская, д. 25</t>
  </si>
  <si>
    <t>г. Киренск, мкр. Мельничный, ул. Сибирская, д. 25 (СПЕЦСЧЕТ)</t>
  </si>
  <si>
    <t>рп. Мегет, ул. Нагорная, д. 20 (СПЕЦСЧЕТ)</t>
  </si>
  <si>
    <t>рп. Мегет, ул. Трактовая, д. 6 (СПЕЦСЧЕТ)</t>
  </si>
  <si>
    <t>Железобетон, кирпич</t>
  </si>
  <si>
    <t xml:space="preserve"> Железобетон, кирпич</t>
  </si>
  <si>
    <t xml:space="preserve"> Панельные </t>
  </si>
  <si>
    <t>г. Иркутск, ул. Байкальская, д. 241А (СПЕЦСЧЕТ)</t>
  </si>
  <si>
    <t>г. Иркутск, ул. Баумана, д. 188 (СПЕЦСЧЕТ)</t>
  </si>
  <si>
    <t>г. Иркутск, ул. Мичурина, д. 7/2 (СПЕЦСЧЕТ)</t>
  </si>
  <si>
    <t>г. Ангарск, 7-й мкр., д. 17 (СПЕЦСЧЕТ)</t>
  </si>
  <si>
    <t>г. Братск, ж/р Падун, ул. 25-летия Братскгэсстроя, д. 81</t>
  </si>
  <si>
    <t xml:space="preserve">г. Ангарск, 207/210 кв-л., д. 18 </t>
  </si>
  <si>
    <t>1. Ангарский городской округ</t>
  </si>
  <si>
    <t>349162024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</si>
</sst>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.00\ _₽_-;\-* #,##0.00\ _₽_-;_-* \-??\ _₽_-;_-@_-"/>
    <numFmt numFmtId="166" formatCode="_-* #,##0.00_р_._-;\-* #,##0.00_р_._-;_-* &quot;-&quot;??_р_._-;_-@_-"/>
  </numFmts>
  <fonts count="52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2D05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8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8"/>
      <name val="Calibri"/>
      <family val="2"/>
      <charset val="204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sz val="18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scheme val="minor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sz val="28"/>
      <name val="Times New Roman"/>
      <family val="1"/>
      <charset val="204"/>
    </font>
    <font>
      <sz val="22"/>
      <name val="Times New Roman"/>
      <family val="1"/>
      <charset val="204"/>
    </font>
    <font>
      <i/>
      <sz val="11"/>
      <name val="Calibri"/>
      <family val="2"/>
      <charset val="204"/>
    </font>
    <font>
      <sz val="20"/>
      <name val="Calibri"/>
      <family val="2"/>
      <charset val="204"/>
    </font>
    <font>
      <i/>
      <sz val="16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4" fillId="0" borderId="0" applyBorder="0" applyProtection="0"/>
    <xf numFmtId="165" fontId="4" fillId="0" borderId="0" applyBorder="0" applyProtection="0"/>
    <xf numFmtId="165" fontId="4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4" fontId="7" fillId="0" borderId="0" applyFont="0" applyFill="0" applyBorder="0" applyAlignment="0" applyProtection="0"/>
    <xf numFmtId="0" fontId="17" fillId="0" borderId="0"/>
    <xf numFmtId="164" fontId="2" fillId="0" borderId="0" applyFont="0" applyFill="0" applyBorder="0" applyAlignment="0" applyProtection="0"/>
    <xf numFmtId="0" fontId="20" fillId="0" borderId="0"/>
    <xf numFmtId="0" fontId="22" fillId="0" borderId="0"/>
    <xf numFmtId="164" fontId="22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4" fillId="0" borderId="0"/>
    <xf numFmtId="0" fontId="2" fillId="0" borderId="0"/>
    <xf numFmtId="0" fontId="2" fillId="0" borderId="0"/>
    <xf numFmtId="165" fontId="2" fillId="0" borderId="0" applyBorder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13" borderId="0" applyNumberFormat="0" applyBorder="0" applyAlignment="0" applyProtection="0"/>
  </cellStyleXfs>
  <cellXfs count="498">
    <xf numFmtId="0" fontId="0" fillId="0" borderId="0" xfId="0"/>
    <xf numFmtId="0" fontId="11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8" fillId="0" borderId="0" xfId="1" applyFont="1" applyFill="1" applyBorder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0" fillId="0" borderId="7" xfId="0" applyFont="1" applyBorder="1" applyAlignment="1">
      <alignment horizontal="center" vertical="center" wrapText="1"/>
    </xf>
    <xf numFmtId="0" fontId="16" fillId="0" borderId="7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 shrinkToFit="1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 shrinkToFit="1"/>
    </xf>
    <xf numFmtId="3" fontId="12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4" fontId="10" fillId="0" borderId="3" xfId="2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9" fillId="0" borderId="0" xfId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4" fontId="8" fillId="0" borderId="0" xfId="1" applyNumberFormat="1" applyFont="1" applyFill="1" applyBorder="1" applyAlignment="1" applyProtection="1">
      <alignment vertical="center"/>
    </xf>
    <xf numFmtId="4" fontId="8" fillId="0" borderId="0" xfId="1" applyNumberFormat="1" applyFont="1" applyFill="1" applyBorder="1"/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4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vertical="center" wrapText="1" shrinkToFit="1"/>
    </xf>
    <xf numFmtId="0" fontId="9" fillId="0" borderId="2" xfId="0" applyFont="1" applyBorder="1" applyAlignment="1">
      <alignment vertical="center" shrinkToFit="1"/>
    </xf>
    <xf numFmtId="4" fontId="8" fillId="0" borderId="2" xfId="0" applyNumberFormat="1" applyFont="1" applyBorder="1" applyAlignment="1">
      <alignment horizontal="center" vertical="center"/>
    </xf>
    <xf numFmtId="0" fontId="9" fillId="0" borderId="2" xfId="13" applyFont="1" applyBorder="1" applyAlignment="1">
      <alignment vertical="center"/>
    </xf>
    <xf numFmtId="0" fontId="13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shrinkToFit="1"/>
    </xf>
    <xf numFmtId="14" fontId="9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vertical="center" wrapText="1" shrinkToFit="1"/>
    </xf>
    <xf numFmtId="0" fontId="9" fillId="0" borderId="11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2" fontId="8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3" fontId="8" fillId="0" borderId="2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2" borderId="0" xfId="0" applyFill="1"/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4" fontId="9" fillId="3" borderId="2" xfId="0" applyNumberFormat="1" applyFont="1" applyFill="1" applyBorder="1" applyAlignment="1">
      <alignment horizontal="center" vertical="center"/>
    </xf>
    <xf numFmtId="4" fontId="9" fillId="3" borderId="2" xfId="36" applyNumberFormat="1" applyFont="1" applyFill="1" applyBorder="1" applyAlignment="1" applyProtection="1">
      <alignment horizontal="center" vertical="center"/>
    </xf>
    <xf numFmtId="4" fontId="9" fillId="3" borderId="2" xfId="0" applyNumberFormat="1" applyFont="1" applyFill="1" applyBorder="1" applyAlignment="1">
      <alignment horizontal="center" vertical="center" shrinkToFit="1"/>
    </xf>
    <xf numFmtId="4" fontId="13" fillId="3" borderId="2" xfId="0" applyNumberFormat="1" applyFont="1" applyFill="1" applyBorder="1" applyAlignment="1">
      <alignment horizontal="center" vertical="center"/>
    </xf>
    <xf numFmtId="4" fontId="9" fillId="3" borderId="2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 wrapText="1" shrinkToFit="1"/>
    </xf>
    <xf numFmtId="0" fontId="9" fillId="3" borderId="2" xfId="0" applyFont="1" applyFill="1" applyBorder="1" applyAlignment="1">
      <alignment vertical="center" shrinkToFit="1"/>
    </xf>
    <xf numFmtId="0" fontId="9" fillId="3" borderId="2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  <xf numFmtId="4" fontId="8" fillId="3" borderId="2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4" fontId="8" fillId="4" borderId="0" xfId="0" applyNumberFormat="1" applyFont="1" applyFill="1" applyAlignment="1">
      <alignment vertical="center"/>
    </xf>
    <xf numFmtId="0" fontId="8" fillId="4" borderId="0" xfId="1" applyFont="1" applyFill="1" applyBorder="1"/>
    <xf numFmtId="0" fontId="8" fillId="4" borderId="0" xfId="1" applyFont="1" applyFill="1" applyBorder="1" applyAlignment="1" applyProtection="1">
      <alignment vertical="center"/>
    </xf>
    <xf numFmtId="4" fontId="8" fillId="4" borderId="0" xfId="1" applyNumberFormat="1" applyFont="1" applyFill="1" applyBorder="1" applyAlignment="1" applyProtection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wrapText="1"/>
    </xf>
    <xf numFmtId="4" fontId="9" fillId="4" borderId="2" xfId="0" applyNumberFormat="1" applyFont="1" applyFill="1" applyBorder="1" applyAlignment="1">
      <alignment horizontal="center" vertical="center"/>
    </xf>
    <xf numFmtId="4" fontId="9" fillId="4" borderId="2" xfId="36" applyNumberFormat="1" applyFont="1" applyFill="1" applyBorder="1" applyAlignment="1" applyProtection="1">
      <alignment horizontal="center" vertical="center"/>
    </xf>
    <xf numFmtId="4" fontId="9" fillId="4" borderId="2" xfId="0" applyNumberFormat="1" applyFont="1" applyFill="1" applyBorder="1" applyAlignment="1">
      <alignment horizontal="center" vertical="center" shrinkToFit="1"/>
    </xf>
    <xf numFmtId="4" fontId="13" fillId="4" borderId="2" xfId="0" applyNumberFormat="1" applyFont="1" applyFill="1" applyBorder="1" applyAlignment="1">
      <alignment horizontal="center" vertical="center"/>
    </xf>
    <xf numFmtId="4" fontId="9" fillId="4" borderId="2" xfId="0" applyNumberFormat="1" applyFont="1" applyFill="1" applyBorder="1" applyAlignment="1">
      <alignment horizontal="center"/>
    </xf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 wrapText="1" shrinkToFit="1"/>
    </xf>
    <xf numFmtId="0" fontId="9" fillId="4" borderId="2" xfId="0" applyFont="1" applyFill="1" applyBorder="1" applyAlignment="1">
      <alignment vertical="center" shrinkToFit="1"/>
    </xf>
    <xf numFmtId="0" fontId="9" fillId="4" borderId="2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>
      <alignment horizontal="center" vertical="center"/>
    </xf>
    <xf numFmtId="4" fontId="9" fillId="4" borderId="0" xfId="0" applyNumberFormat="1" applyFont="1" applyFill="1" applyAlignment="1">
      <alignment horizontal="center"/>
    </xf>
    <xf numFmtId="0" fontId="8" fillId="5" borderId="0" xfId="0" applyFont="1" applyFill="1" applyAlignment="1">
      <alignment vertical="center"/>
    </xf>
    <xf numFmtId="4" fontId="8" fillId="5" borderId="0" xfId="0" applyNumberFormat="1" applyFont="1" applyFill="1" applyAlignment="1">
      <alignment vertical="center"/>
    </xf>
    <xf numFmtId="0" fontId="8" fillId="5" borderId="0" xfId="1" applyFont="1" applyFill="1" applyBorder="1"/>
    <xf numFmtId="0" fontId="8" fillId="5" borderId="0" xfId="1" applyFont="1" applyFill="1" applyBorder="1" applyAlignment="1" applyProtection="1">
      <alignment vertical="center"/>
    </xf>
    <xf numFmtId="4" fontId="8" fillId="5" borderId="0" xfId="1" applyNumberFormat="1" applyFont="1" applyFill="1" applyBorder="1" applyAlignment="1" applyProtection="1">
      <alignment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vertical="center" wrapText="1"/>
    </xf>
    <xf numFmtId="4" fontId="9" fillId="5" borderId="2" xfId="0" applyNumberFormat="1" applyFont="1" applyFill="1" applyBorder="1" applyAlignment="1">
      <alignment horizontal="center" vertical="center"/>
    </xf>
    <xf numFmtId="4" fontId="9" fillId="5" borderId="2" xfId="36" applyNumberFormat="1" applyFont="1" applyFill="1" applyBorder="1" applyAlignment="1" applyProtection="1">
      <alignment horizontal="center" vertical="center"/>
    </xf>
    <xf numFmtId="4" fontId="9" fillId="5" borderId="2" xfId="0" applyNumberFormat="1" applyFont="1" applyFill="1" applyBorder="1" applyAlignment="1">
      <alignment horizontal="center" vertical="center" shrinkToFit="1"/>
    </xf>
    <xf numFmtId="4" fontId="13" fillId="5" borderId="2" xfId="0" applyNumberFormat="1" applyFont="1" applyFill="1" applyBorder="1" applyAlignment="1">
      <alignment horizontal="center" vertical="center"/>
    </xf>
    <xf numFmtId="4" fontId="9" fillId="5" borderId="2" xfId="0" applyNumberFormat="1" applyFont="1" applyFill="1" applyBorder="1" applyAlignment="1">
      <alignment horizontal="center"/>
    </xf>
    <xf numFmtId="0" fontId="9" fillId="5" borderId="2" xfId="0" applyFont="1" applyFill="1" applyBorder="1" applyAlignment="1">
      <alignment vertical="center"/>
    </xf>
    <xf numFmtId="0" fontId="9" fillId="5" borderId="2" xfId="0" applyFont="1" applyFill="1" applyBorder="1" applyAlignment="1">
      <alignment vertical="center" wrapText="1" shrinkToFit="1"/>
    </xf>
    <xf numFmtId="0" fontId="9" fillId="5" borderId="2" xfId="0" applyFont="1" applyFill="1" applyBorder="1" applyAlignment="1">
      <alignment vertical="center" shrinkToFit="1"/>
    </xf>
    <xf numFmtId="0" fontId="9" fillId="5" borderId="2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/>
    </xf>
    <xf numFmtId="4" fontId="8" fillId="5" borderId="2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4" fontId="9" fillId="6" borderId="2" xfId="36" applyNumberFormat="1" applyFont="1" applyFill="1" applyBorder="1" applyAlignment="1" applyProtection="1">
      <alignment horizontal="center" vertical="center"/>
    </xf>
    <xf numFmtId="4" fontId="9" fillId="6" borderId="2" xfId="0" applyNumberFormat="1" applyFont="1" applyFill="1" applyBorder="1" applyAlignment="1">
      <alignment horizontal="center" vertical="center"/>
    </xf>
    <xf numFmtId="4" fontId="9" fillId="6" borderId="2" xfId="0" applyNumberFormat="1" applyFont="1" applyFill="1" applyBorder="1" applyAlignment="1">
      <alignment horizontal="center" vertical="center" shrinkToFit="1"/>
    </xf>
    <xf numFmtId="4" fontId="9" fillId="8" borderId="2" xfId="36" applyNumberFormat="1" applyFont="1" applyFill="1" applyBorder="1" applyAlignment="1" applyProtection="1">
      <alignment horizontal="center" vertical="center"/>
    </xf>
    <xf numFmtId="4" fontId="9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2" fillId="0" borderId="0" xfId="0" applyFont="1" applyAlignment="1">
      <alignment wrapText="1"/>
    </xf>
    <xf numFmtId="4" fontId="13" fillId="6" borderId="2" xfId="0" applyNumberFormat="1" applyFont="1" applyFill="1" applyBorder="1" applyAlignment="1">
      <alignment horizontal="center" vertical="center"/>
    </xf>
    <xf numFmtId="4" fontId="9" fillId="9" borderId="2" xfId="36" applyNumberFormat="1" applyFont="1" applyFill="1" applyBorder="1" applyAlignment="1" applyProtection="1">
      <alignment horizontal="center" vertical="center"/>
    </xf>
    <xf numFmtId="0" fontId="0" fillId="6" borderId="0" xfId="0" applyFill="1"/>
    <xf numFmtId="0" fontId="0" fillId="6" borderId="2" xfId="0" applyFill="1" applyBorder="1"/>
    <xf numFmtId="0" fontId="0" fillId="0" borderId="2" xfId="0" applyBorder="1"/>
    <xf numFmtId="0" fontId="2" fillId="0" borderId="2" xfId="0" applyFont="1" applyBorder="1"/>
    <xf numFmtId="0" fontId="0" fillId="2" borderId="2" xfId="0" applyFill="1" applyBorder="1"/>
    <xf numFmtId="0" fontId="2" fillId="6" borderId="2" xfId="0" applyFont="1" applyFill="1" applyBorder="1"/>
    <xf numFmtId="0" fontId="2" fillId="6" borderId="0" xfId="0" applyFont="1" applyFill="1"/>
    <xf numFmtId="0" fontId="0" fillId="10" borderId="0" xfId="0" applyFill="1"/>
    <xf numFmtId="0" fontId="0" fillId="8" borderId="0" xfId="0" applyFill="1"/>
    <xf numFmtId="0" fontId="2" fillId="7" borderId="2" xfId="0" applyFont="1" applyFill="1" applyBorder="1"/>
    <xf numFmtId="0" fontId="0" fillId="7" borderId="2" xfId="0" applyFill="1" applyBorder="1"/>
    <xf numFmtId="0" fontId="0" fillId="7" borderId="0" xfId="0" applyFill="1"/>
    <xf numFmtId="0" fontId="2" fillId="7" borderId="0" xfId="0" applyFont="1" applyFill="1"/>
    <xf numFmtId="0" fontId="2" fillId="10" borderId="0" xfId="0" applyFont="1" applyFill="1"/>
    <xf numFmtId="0" fontId="2" fillId="8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6" borderId="0" xfId="0" applyNumberFormat="1" applyFont="1" applyFill="1"/>
    <xf numFmtId="0" fontId="25" fillId="0" borderId="0" xfId="0" applyFont="1"/>
    <xf numFmtId="0" fontId="0" fillId="0" borderId="0" xfId="0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" fillId="2" borderId="0" xfId="0" applyFont="1" applyFill="1"/>
    <xf numFmtId="0" fontId="25" fillId="0" borderId="0" xfId="0" applyFont="1" applyAlignment="1">
      <alignment horizontal="center" vertical="center"/>
    </xf>
    <xf numFmtId="0" fontId="2" fillId="14" borderId="0" xfId="0" applyFont="1" applyFill="1"/>
    <xf numFmtId="0" fontId="0" fillId="14" borderId="0" xfId="0" applyFill="1"/>
    <xf numFmtId="0" fontId="2" fillId="15" borderId="0" xfId="0" applyFont="1" applyFill="1"/>
    <xf numFmtId="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5" fillId="10" borderId="0" xfId="0" applyFont="1" applyFill="1"/>
    <xf numFmtId="0" fontId="28" fillId="8" borderId="0" xfId="0" applyFont="1" applyFill="1"/>
    <xf numFmtId="0" fontId="29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30" fillId="12" borderId="0" xfId="0" applyFont="1" applyFill="1"/>
    <xf numFmtId="0" fontId="10" fillId="0" borderId="0" xfId="0" applyFont="1"/>
    <xf numFmtId="0" fontId="10" fillId="0" borderId="0" xfId="0" applyFont="1" applyAlignment="1">
      <alignment vertical="center" wrapText="1" shrinkToFit="1"/>
    </xf>
    <xf numFmtId="49" fontId="2" fillId="7" borderId="0" xfId="0" applyNumberFormat="1" applyFont="1" applyFill="1"/>
    <xf numFmtId="0" fontId="0" fillId="15" borderId="0" xfId="0" applyFill="1"/>
    <xf numFmtId="0" fontId="2" fillId="7" borderId="0" xfId="0" applyFont="1" applyFill="1" applyAlignment="1">
      <alignment horizontal="center" vertical="center"/>
    </xf>
    <xf numFmtId="0" fontId="31" fillId="0" borderId="0" xfId="0" applyFont="1"/>
    <xf numFmtId="4" fontId="0" fillId="8" borderId="0" xfId="0" applyNumberFormat="1" applyFill="1"/>
    <xf numFmtId="4" fontId="0" fillId="2" borderId="0" xfId="0" applyNumberFormat="1" applyFill="1"/>
    <xf numFmtId="4" fontId="0" fillId="6" borderId="0" xfId="0" applyNumberFormat="1" applyFill="1"/>
    <xf numFmtId="0" fontId="0" fillId="18" borderId="0" xfId="0" applyFill="1"/>
    <xf numFmtId="4" fontId="0" fillId="18" borderId="0" xfId="0" applyNumberFormat="1" applyFill="1"/>
    <xf numFmtId="4" fontId="0" fillId="11" borderId="0" xfId="0" applyNumberFormat="1" applyFill="1"/>
    <xf numFmtId="4" fontId="0" fillId="17" borderId="0" xfId="0" applyNumberFormat="1" applyFill="1"/>
    <xf numFmtId="4" fontId="0" fillId="16" borderId="0" xfId="0" applyNumberFormat="1" applyFill="1"/>
    <xf numFmtId="4" fontId="0" fillId="19" borderId="0" xfId="0" applyNumberFormat="1" applyFill="1"/>
    <xf numFmtId="0" fontId="3" fillId="8" borderId="0" xfId="0" applyFont="1" applyFill="1"/>
    <xf numFmtId="0" fontId="2" fillId="8" borderId="0" xfId="0" applyFont="1" applyFill="1" applyAlignment="1">
      <alignment wrapText="1"/>
    </xf>
    <xf numFmtId="0" fontId="2" fillId="18" borderId="0" xfId="0" applyFont="1" applyFill="1"/>
    <xf numFmtId="0" fontId="25" fillId="2" borderId="0" xfId="0" applyFont="1" applyFill="1"/>
    <xf numFmtId="0" fontId="15" fillId="6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vertical="center" wrapText="1" shrinkToFit="1"/>
    </xf>
    <xf numFmtId="0" fontId="9" fillId="6" borderId="0" xfId="0" applyFont="1" applyFill="1" applyAlignment="1">
      <alignment vertical="center"/>
    </xf>
    <xf numFmtId="0" fontId="10" fillId="0" borderId="2" xfId="0" applyFont="1" applyBorder="1"/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26" fillId="13" borderId="2" xfId="54" applyBorder="1"/>
    <xf numFmtId="0" fontId="2" fillId="10" borderId="2" xfId="0" applyFont="1" applyFill="1" applyBorder="1"/>
    <xf numFmtId="0" fontId="2" fillId="14" borderId="2" xfId="0" applyFont="1" applyFill="1" applyBorder="1"/>
    <xf numFmtId="0" fontId="2" fillId="6" borderId="0" xfId="0" applyFont="1" applyFill="1" applyAlignment="1">
      <alignment horizontal="right"/>
    </xf>
    <xf numFmtId="0" fontId="25" fillId="10" borderId="0" xfId="0" applyFont="1" applyFill="1" applyAlignment="1">
      <alignment horizontal="center" vertical="center"/>
    </xf>
    <xf numFmtId="0" fontId="3" fillId="0" borderId="2" xfId="0" applyFont="1" applyBorder="1"/>
    <xf numFmtId="49" fontId="0" fillId="0" borderId="0" xfId="0" applyNumberFormat="1"/>
    <xf numFmtId="0" fontId="3" fillId="14" borderId="2" xfId="0" applyFont="1" applyFill="1" applyBorder="1"/>
    <xf numFmtId="0" fontId="0" fillId="14" borderId="2" xfId="0" applyFill="1" applyBorder="1"/>
    <xf numFmtId="0" fontId="0" fillId="2" borderId="2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4" fontId="2" fillId="0" borderId="0" xfId="0" applyNumberFormat="1" applyFont="1"/>
    <xf numFmtId="4" fontId="0" fillId="0" borderId="2" xfId="0" applyNumberFormat="1" applyBorder="1"/>
    <xf numFmtId="0" fontId="0" fillId="0" borderId="5" xfId="0" applyBorder="1" applyAlignment="1">
      <alignment horizontal="center" vertical="center"/>
    </xf>
    <xf numFmtId="164" fontId="13" fillId="0" borderId="2" xfId="36" applyFont="1" applyFill="1" applyBorder="1" applyAlignment="1">
      <alignment horizontal="center" vertical="center"/>
    </xf>
    <xf numFmtId="14" fontId="13" fillId="0" borderId="2" xfId="36" applyNumberFormat="1" applyFont="1" applyFill="1" applyBorder="1" applyAlignment="1">
      <alignment horizontal="center" vertical="center"/>
    </xf>
    <xf numFmtId="0" fontId="13" fillId="0" borderId="2" xfId="36" applyNumberFormat="1" applyFont="1" applyFill="1" applyBorder="1" applyAlignment="1">
      <alignment horizontal="center" vertical="center"/>
    </xf>
    <xf numFmtId="4" fontId="13" fillId="0" borderId="2" xfId="1" applyNumberFormat="1" applyFont="1" applyFill="1" applyBorder="1" applyAlignment="1">
      <alignment horizontal="center"/>
    </xf>
    <xf numFmtId="4" fontId="13" fillId="0" borderId="2" xfId="41" applyNumberFormat="1" applyFont="1" applyFill="1" applyBorder="1" applyAlignment="1" applyProtection="1">
      <alignment horizontal="center" vertical="center" wrapText="1"/>
      <protection locked="0"/>
    </xf>
    <xf numFmtId="4" fontId="13" fillId="0" borderId="2" xfId="36" applyNumberFormat="1" applyFont="1" applyFill="1" applyBorder="1" applyAlignment="1" applyProtection="1">
      <alignment horizontal="center" vertical="center"/>
    </xf>
    <xf numFmtId="4" fontId="14" fillId="0" borderId="9" xfId="0" applyNumberFormat="1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2" xfId="0" applyNumberFormat="1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 applyProtection="1">
      <alignment horizontal="left" vertical="center" wrapText="1"/>
      <protection locked="0"/>
    </xf>
    <xf numFmtId="0" fontId="13" fillId="0" borderId="2" xfId="0" applyFont="1" applyFill="1" applyBorder="1" applyAlignment="1">
      <alignment vertical="center" wrapText="1" shrinkToFit="1"/>
    </xf>
    <xf numFmtId="0" fontId="13" fillId="0" borderId="2" xfId="0" applyFont="1" applyFill="1" applyBorder="1" applyAlignment="1">
      <alignment horizontal="left" vertical="center"/>
    </xf>
    <xf numFmtId="4" fontId="3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9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4" fontId="13" fillId="0" borderId="2" xfId="0" applyNumberFormat="1" applyFont="1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>
      <alignment vertical="center" shrinkToFit="1"/>
    </xf>
    <xf numFmtId="0" fontId="13" fillId="0" borderId="7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vertical="center"/>
    </xf>
    <xf numFmtId="0" fontId="13" fillId="0" borderId="2" xfId="0" applyFont="1" applyFill="1" applyBorder="1" applyAlignment="1">
      <alignment horizontal="left" vertical="center" wrapText="1"/>
    </xf>
    <xf numFmtId="4" fontId="1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>
      <alignment horizontal="center" vertical="center"/>
    </xf>
    <xf numFmtId="0" fontId="13" fillId="0" borderId="0" xfId="0" applyFont="1" applyFill="1"/>
    <xf numFmtId="4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Fill="1" applyBorder="1" applyAlignment="1">
      <alignment horizontal="left" vertical="center" wrapText="1"/>
    </xf>
    <xf numFmtId="0" fontId="38" fillId="0" borderId="0" xfId="0" applyFont="1" applyFill="1"/>
    <xf numFmtId="0" fontId="11" fillId="0" borderId="1" xfId="0" applyFont="1" applyFill="1" applyBorder="1"/>
    <xf numFmtId="1" fontId="11" fillId="0" borderId="2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top" wrapText="1"/>
    </xf>
    <xf numFmtId="4" fontId="11" fillId="0" borderId="3" xfId="2" applyNumberFormat="1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vertical="center" wrapText="1"/>
    </xf>
    <xf numFmtId="0" fontId="40" fillId="0" borderId="7" xfId="2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/>
    <xf numFmtId="4" fontId="14" fillId="0" borderId="0" xfId="0" applyNumberFormat="1" applyFont="1" applyFill="1" applyAlignment="1">
      <alignment vertical="center"/>
    </xf>
    <xf numFmtId="0" fontId="36" fillId="0" borderId="0" xfId="0" applyFont="1" applyFill="1"/>
    <xf numFmtId="0" fontId="14" fillId="0" borderId="0" xfId="1" applyFont="1" applyFill="1" applyBorder="1"/>
    <xf numFmtId="0" fontId="13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4" fontId="14" fillId="0" borderId="0" xfId="1" applyNumberFormat="1" applyFont="1" applyFill="1" applyBorder="1" applyAlignment="1" applyProtection="1">
      <alignment vertical="center"/>
    </xf>
    <xf numFmtId="4" fontId="14" fillId="0" borderId="0" xfId="1" applyNumberFormat="1" applyFont="1" applyFill="1" applyBorder="1"/>
    <xf numFmtId="4" fontId="13" fillId="0" borderId="2" xfId="0" applyNumberFormat="1" applyFont="1" applyFill="1" applyBorder="1" applyAlignment="1">
      <alignment horizontal="center" vertical="center" shrinkToFit="1"/>
    </xf>
    <xf numFmtId="4" fontId="39" fillId="0" borderId="2" xfId="1" applyNumberFormat="1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" fontId="13" fillId="0" borderId="0" xfId="0" applyNumberFormat="1" applyFont="1" applyFill="1"/>
    <xf numFmtId="4" fontId="13" fillId="0" borderId="2" xfId="38" applyNumberFormat="1" applyFont="1" applyFill="1" applyBorder="1" applyAlignment="1" applyProtection="1">
      <alignment horizontal="center" vertical="center"/>
    </xf>
    <xf numFmtId="4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2" xfId="13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shrinkToFit="1"/>
    </xf>
    <xf numFmtId="4" fontId="13" fillId="0" borderId="7" xfId="0" applyNumberFormat="1" applyFont="1" applyFill="1" applyBorder="1" applyAlignment="1">
      <alignment horizontal="center" vertical="center" shrinkToFi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vertical="center"/>
    </xf>
    <xf numFmtId="0" fontId="14" fillId="0" borderId="0" xfId="0" applyFont="1" applyFill="1"/>
    <xf numFmtId="0" fontId="42" fillId="0" borderId="0" xfId="0" applyFont="1" applyFill="1" applyAlignment="1">
      <alignment vertical="center"/>
    </xf>
    <xf numFmtId="4" fontId="42" fillId="0" borderId="0" xfId="0" applyNumberFormat="1" applyFont="1" applyFill="1" applyAlignment="1">
      <alignment vertical="center"/>
    </xf>
    <xf numFmtId="4" fontId="42" fillId="0" borderId="0" xfId="0" applyNumberFormat="1" applyFont="1" applyFill="1" applyAlignment="1">
      <alignment horizontal="right"/>
    </xf>
    <xf numFmtId="4" fontId="14" fillId="0" borderId="0" xfId="0" applyNumberFormat="1" applyFont="1" applyFill="1" applyAlignment="1">
      <alignment horizontal="right" vertical="center"/>
    </xf>
    <xf numFmtId="4" fontId="42" fillId="0" borderId="0" xfId="0" applyNumberFormat="1" applyFont="1" applyFill="1" applyAlignment="1">
      <alignment horizontal="right" vertical="center"/>
    </xf>
    <xf numFmtId="0" fontId="13" fillId="0" borderId="2" xfId="0" applyFont="1" applyFill="1" applyBorder="1" applyAlignment="1">
      <alignment horizontal="center"/>
    </xf>
    <xf numFmtId="4" fontId="14" fillId="0" borderId="0" xfId="0" applyNumberFormat="1" applyFont="1" applyFill="1"/>
    <xf numFmtId="0" fontId="42" fillId="0" borderId="0" xfId="0" applyFont="1" applyFill="1"/>
    <xf numFmtId="0" fontId="14" fillId="0" borderId="0" xfId="0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 wrapText="1"/>
    </xf>
    <xf numFmtId="4" fontId="13" fillId="0" borderId="0" xfId="0" applyNumberFormat="1" applyFont="1" applyFill="1" applyAlignment="1">
      <alignment horizontal="center" vertical="center"/>
    </xf>
    <xf numFmtId="4" fontId="13" fillId="0" borderId="0" xfId="0" applyNumberFormat="1" applyFont="1" applyFill="1" applyAlignment="1">
      <alignment horizontal="center" vertical="center" shrinkToFit="1"/>
    </xf>
    <xf numFmtId="4" fontId="42" fillId="0" borderId="0" xfId="0" applyNumberFormat="1" applyFont="1" applyFill="1" applyAlignment="1">
      <alignment horizontal="left" vertical="center"/>
    </xf>
    <xf numFmtId="4" fontId="13" fillId="0" borderId="0" xfId="0" applyNumberFormat="1" applyFont="1" applyFill="1" applyAlignment="1">
      <alignment vertical="center" wrapText="1"/>
    </xf>
    <xf numFmtId="4" fontId="14" fillId="0" borderId="2" xfId="0" applyNumberFormat="1" applyFont="1" applyFill="1" applyBorder="1" applyAlignment="1">
      <alignment horizontal="center" vertical="center" shrinkToFit="1"/>
    </xf>
    <xf numFmtId="4" fontId="14" fillId="0" borderId="2" xfId="0" applyNumberFormat="1" applyFont="1" applyFill="1" applyBorder="1" applyAlignment="1">
      <alignment horizontal="center"/>
    </xf>
    <xf numFmtId="4" fontId="14" fillId="0" borderId="2" xfId="36" applyNumberFormat="1" applyFont="1" applyFill="1" applyBorder="1" applyAlignment="1" applyProtection="1">
      <alignment horizontal="center" vertical="center"/>
    </xf>
    <xf numFmtId="4" fontId="13" fillId="0" borderId="0" xfId="36" applyNumberFormat="1" applyFont="1" applyFill="1" applyBorder="1" applyAlignment="1" applyProtection="1">
      <alignment horizontal="center" vertical="center"/>
    </xf>
    <xf numFmtId="4" fontId="14" fillId="0" borderId="0" xfId="36" applyNumberFormat="1" applyFont="1" applyFill="1" applyBorder="1" applyAlignment="1" applyProtection="1">
      <alignment horizontal="left" vertical="center"/>
    </xf>
    <xf numFmtId="0" fontId="42" fillId="0" borderId="0" xfId="0" applyFont="1" applyFill="1" applyAlignment="1">
      <alignment horizontal="left" vertical="center"/>
    </xf>
    <xf numFmtId="0" fontId="43" fillId="0" borderId="0" xfId="0" applyFont="1" applyFill="1" applyAlignment="1">
      <alignment horizontal="center" vertical="center"/>
    </xf>
    <xf numFmtId="4" fontId="13" fillId="0" borderId="2" xfId="41" applyNumberFormat="1" applyFont="1" applyFill="1" applyBorder="1" applyAlignment="1">
      <alignment horizontal="center" vertical="center"/>
    </xf>
    <xf numFmtId="4" fontId="44" fillId="0" borderId="2" xfId="0" applyNumberFormat="1" applyFont="1" applyFill="1" applyBorder="1" applyProtection="1">
      <protection locked="0"/>
    </xf>
    <xf numFmtId="4" fontId="13" fillId="0" borderId="4" xfId="38" applyNumberFormat="1" applyFont="1" applyFill="1" applyBorder="1" applyAlignment="1" applyProtection="1">
      <alignment horizontal="center" vertical="center"/>
      <protection locked="0"/>
    </xf>
    <xf numFmtId="4" fontId="13" fillId="0" borderId="2" xfId="38" applyNumberFormat="1" applyFont="1" applyFill="1" applyBorder="1" applyAlignment="1" applyProtection="1">
      <alignment horizontal="center" vertical="center"/>
      <protection locked="0"/>
    </xf>
    <xf numFmtId="4" fontId="13" fillId="0" borderId="4" xfId="0" applyNumberFormat="1" applyFont="1" applyFill="1" applyBorder="1" applyAlignment="1">
      <alignment horizontal="center" vertical="center" shrinkToFit="1"/>
    </xf>
    <xf numFmtId="0" fontId="13" fillId="0" borderId="2" xfId="0" applyFont="1" applyFill="1" applyBorder="1" applyAlignment="1">
      <alignment horizontal="left" vertical="top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vertical="center"/>
    </xf>
    <xf numFmtId="4" fontId="14" fillId="0" borderId="0" xfId="0" applyNumberFormat="1" applyFont="1" applyFill="1" applyAlignment="1">
      <alignment horizontal="left" vertical="center"/>
    </xf>
    <xf numFmtId="4" fontId="13" fillId="0" borderId="4" xfId="0" applyNumberFormat="1" applyFont="1" applyFill="1" applyBorder="1" applyAlignment="1">
      <alignment horizontal="center" vertical="center"/>
    </xf>
    <xf numFmtId="0" fontId="13" fillId="0" borderId="2" xfId="0" applyFont="1" applyFill="1" applyBorder="1"/>
    <xf numFmtId="0" fontId="42" fillId="0" borderId="2" xfId="0" applyFont="1" applyFill="1" applyBorder="1" applyAlignment="1">
      <alignment vertical="center"/>
    </xf>
    <xf numFmtId="4" fontId="42" fillId="0" borderId="2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 wrapText="1"/>
    </xf>
    <xf numFmtId="4" fontId="14" fillId="0" borderId="0" xfId="0" applyNumberFormat="1" applyFont="1" applyFill="1" applyAlignment="1">
      <alignment horizontal="left"/>
    </xf>
    <xf numFmtId="4" fontId="42" fillId="0" borderId="0" xfId="0" applyNumberFormat="1" applyFont="1" applyFill="1" applyAlignment="1">
      <alignment horizontal="left"/>
    </xf>
    <xf numFmtId="4" fontId="13" fillId="0" borderId="2" xfId="0" applyNumberFormat="1" applyFont="1" applyFill="1" applyBorder="1" applyAlignment="1">
      <alignment horizontal="left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 vertical="center" wrapText="1" shrinkToFit="1"/>
    </xf>
    <xf numFmtId="0" fontId="13" fillId="0" borderId="9" xfId="0" applyFont="1" applyFill="1" applyBorder="1" applyAlignment="1">
      <alignment vertical="center" wrapText="1" shrinkToFit="1"/>
    </xf>
    <xf numFmtId="0" fontId="13" fillId="0" borderId="9" xfId="0" applyFont="1" applyFill="1" applyBorder="1" applyAlignment="1">
      <alignment horizontal="center" vertical="center"/>
    </xf>
    <xf numFmtId="4" fontId="13" fillId="0" borderId="2" xfId="36" applyNumberFormat="1" applyFont="1" applyFill="1" applyBorder="1" applyAlignment="1" applyProtection="1">
      <alignment horizontal="center" vertical="center" wrapText="1"/>
    </xf>
    <xf numFmtId="0" fontId="37" fillId="0" borderId="9" xfId="0" applyFont="1" applyFill="1" applyBorder="1" applyAlignment="1">
      <alignment vertical="center" wrapText="1" shrinkToFit="1"/>
    </xf>
    <xf numFmtId="0" fontId="14" fillId="0" borderId="9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distributed" wrapText="1"/>
    </xf>
    <xf numFmtId="4" fontId="13" fillId="0" borderId="3" xfId="0" applyNumberFormat="1" applyFont="1" applyFill="1" applyBorder="1" applyAlignment="1">
      <alignment horizontal="center" vertical="center"/>
    </xf>
    <xf numFmtId="4" fontId="42" fillId="0" borderId="0" xfId="0" applyNumberFormat="1" applyFont="1" applyFill="1" applyAlignment="1">
      <alignment horizontal="center" vertical="center"/>
    </xf>
    <xf numFmtId="0" fontId="13" fillId="0" borderId="2" xfId="0" applyFont="1" applyFill="1" applyBorder="1" applyAlignment="1">
      <alignment horizontal="left" wrapText="1" shrinkToFit="1"/>
    </xf>
    <xf numFmtId="0" fontId="37" fillId="0" borderId="2" xfId="0" applyFont="1" applyFill="1" applyBorder="1" applyAlignment="1">
      <alignment vertical="center" wrapText="1" shrinkToFit="1"/>
    </xf>
    <xf numFmtId="4" fontId="37" fillId="0" borderId="2" xfId="38" applyNumberFormat="1" applyFont="1" applyFill="1" applyBorder="1" applyAlignment="1" applyProtection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Fill="1"/>
    <xf numFmtId="0" fontId="46" fillId="0" borderId="0" xfId="0" applyFont="1" applyFill="1" applyAlignment="1">
      <alignment horizontal="center" vertical="center"/>
    </xf>
    <xf numFmtId="0" fontId="46" fillId="0" borderId="0" xfId="0" applyFont="1" applyFill="1"/>
    <xf numFmtId="1" fontId="14" fillId="0" borderId="9" xfId="0" applyNumberFormat="1" applyFont="1" applyFill="1" applyBorder="1" applyAlignment="1">
      <alignment vertical="center" wrapText="1"/>
    </xf>
    <xf numFmtId="0" fontId="47" fillId="0" borderId="0" xfId="0" applyFont="1" applyFill="1"/>
    <xf numFmtId="1" fontId="14" fillId="0" borderId="2" xfId="0" applyNumberFormat="1" applyFont="1" applyFill="1" applyBorder="1" applyAlignment="1">
      <alignment vertical="center" wrapText="1"/>
    </xf>
    <xf numFmtId="4" fontId="39" fillId="0" borderId="2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4" fontId="36" fillId="0" borderId="0" xfId="0" applyNumberFormat="1" applyFont="1" applyFill="1" applyAlignment="1">
      <alignment horizontal="center"/>
    </xf>
    <xf numFmtId="1" fontId="13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vertical="center" wrapText="1"/>
    </xf>
    <xf numFmtId="1" fontId="12" fillId="0" borderId="0" xfId="0" applyNumberFormat="1" applyFont="1" applyFill="1" applyAlignment="1">
      <alignment horizontal="center" vertical="center" wrapText="1"/>
    </xf>
    <xf numFmtId="4" fontId="12" fillId="0" borderId="0" xfId="0" applyNumberFormat="1" applyFont="1" applyFill="1" applyAlignment="1">
      <alignment horizontal="center" vertical="center" shrinkToFit="1"/>
    </xf>
    <xf numFmtId="0" fontId="13" fillId="0" borderId="0" xfId="0" applyFont="1" applyFill="1" applyAlignment="1">
      <alignment wrapText="1"/>
    </xf>
    <xf numFmtId="0" fontId="47" fillId="0" borderId="0" xfId="0" applyFont="1" applyFill="1" applyAlignment="1">
      <alignment horizontal="center"/>
    </xf>
    <xf numFmtId="4" fontId="47" fillId="0" borderId="0" xfId="0" applyNumberFormat="1" applyFont="1" applyFill="1" applyAlignment="1">
      <alignment horizontal="center"/>
    </xf>
    <xf numFmtId="1" fontId="47" fillId="0" borderId="0" xfId="0" applyNumberFormat="1" applyFont="1" applyFill="1" applyAlignment="1">
      <alignment vertical="center" wrapText="1"/>
    </xf>
    <xf numFmtId="4" fontId="47" fillId="0" borderId="0" xfId="0" applyNumberFormat="1" applyFont="1" applyFill="1" applyAlignment="1">
      <alignment vertical="center" wrapText="1"/>
    </xf>
    <xf numFmtId="4" fontId="47" fillId="0" borderId="0" xfId="0" applyNumberFormat="1" applyFont="1" applyFill="1" applyAlignment="1">
      <alignment horizontal="center" vertical="center" wrapText="1"/>
    </xf>
    <xf numFmtId="4" fontId="48" fillId="0" borderId="0" xfId="0" applyNumberFormat="1" applyFont="1" applyFill="1" applyAlignment="1">
      <alignment horizontal="center"/>
    </xf>
    <xf numFmtId="4" fontId="49" fillId="0" borderId="0" xfId="2" applyNumberFormat="1" applyFont="1" applyFill="1" applyAlignment="1" applyProtection="1">
      <alignment horizontal="center"/>
    </xf>
    <xf numFmtId="4" fontId="50" fillId="0" borderId="0" xfId="0" applyNumberFormat="1" applyFont="1" applyFill="1" applyAlignment="1">
      <alignment horizontal="center"/>
    </xf>
    <xf numFmtId="3" fontId="11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3" fontId="13" fillId="0" borderId="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1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 shrinkToFit="1"/>
    </xf>
    <xf numFmtId="4" fontId="11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 shrinkToFit="1"/>
    </xf>
    <xf numFmtId="4" fontId="12" fillId="0" borderId="0" xfId="0" applyNumberFormat="1" applyFont="1" applyFill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1" fontId="14" fillId="0" borderId="7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shrinkToFit="1"/>
    </xf>
    <xf numFmtId="14" fontId="13" fillId="0" borderId="2" xfId="0" applyNumberFormat="1" applyFont="1" applyFill="1" applyBorder="1" applyAlignment="1">
      <alignment horizontal="center" vertical="center"/>
    </xf>
    <xf numFmtId="4" fontId="36" fillId="0" borderId="0" xfId="0" applyNumberFormat="1" applyFont="1" applyFill="1"/>
    <xf numFmtId="0" fontId="13" fillId="0" borderId="2" xfId="0" applyFont="1" applyFill="1" applyBorder="1" applyAlignment="1">
      <alignment horizontal="center" vertical="center" shrinkToFit="1"/>
    </xf>
    <xf numFmtId="0" fontId="36" fillId="0" borderId="0" xfId="0" applyFont="1" applyFill="1" applyAlignment="1">
      <alignment horizontal="center" vertical="center"/>
    </xf>
    <xf numFmtId="3" fontId="14" fillId="0" borderId="2" xfId="0" applyNumberFormat="1" applyFont="1" applyFill="1" applyBorder="1" applyAlignment="1">
      <alignment horizontal="center" vertical="center"/>
    </xf>
    <xf numFmtId="49" fontId="13" fillId="0" borderId="2" xfId="1" applyNumberFormat="1" applyFont="1" applyFill="1" applyBorder="1" applyAlignment="1">
      <alignment horizontal="left" vertical="center"/>
    </xf>
    <xf numFmtId="49" fontId="13" fillId="0" borderId="2" xfId="1" applyNumberFormat="1" applyFont="1" applyFill="1" applyBorder="1" applyAlignment="1">
      <alignment horizontal="center" vertical="center"/>
    </xf>
    <xf numFmtId="4" fontId="13" fillId="0" borderId="2" xfId="1" applyNumberFormat="1" applyFont="1" applyFill="1" applyBorder="1" applyAlignment="1">
      <alignment horizontal="center" vertical="center"/>
    </xf>
    <xf numFmtId="49" fontId="13" fillId="0" borderId="2" xfId="1" applyNumberFormat="1" applyFont="1" applyFill="1" applyBorder="1" applyAlignment="1">
      <alignment horizontal="center"/>
    </xf>
    <xf numFmtId="0" fontId="13" fillId="0" borderId="2" xfId="1" applyNumberFormat="1" applyFont="1" applyFill="1" applyBorder="1" applyAlignment="1">
      <alignment horizontal="center"/>
    </xf>
    <xf numFmtId="49" fontId="13" fillId="0" borderId="2" xfId="1" applyNumberFormat="1" applyFont="1" applyFill="1" applyBorder="1" applyAlignment="1">
      <alignment horizontal="left"/>
    </xf>
    <xf numFmtId="2" fontId="14" fillId="0" borderId="2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vertical="center"/>
    </xf>
    <xf numFmtId="4" fontId="13" fillId="0" borderId="2" xfId="0" applyNumberFormat="1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left"/>
    </xf>
    <xf numFmtId="49" fontId="13" fillId="0" borderId="2" xfId="1" applyNumberFormat="1" applyFont="1" applyFill="1" applyBorder="1" applyAlignment="1">
      <alignment horizontal="left" vertical="top"/>
    </xf>
    <xf numFmtId="49" fontId="14" fillId="0" borderId="2" xfId="1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 vertical="top" shrinkToFit="1"/>
    </xf>
    <xf numFmtId="0" fontId="14" fillId="0" borderId="3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4" fontId="14" fillId="0" borderId="10" xfId="0" applyNumberFormat="1" applyFont="1" applyFill="1" applyBorder="1" applyAlignment="1">
      <alignment horizontal="center" vertical="center"/>
    </xf>
    <xf numFmtId="4" fontId="14" fillId="0" borderId="8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4" fillId="0" borderId="11" xfId="0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4" fontId="14" fillId="0" borderId="13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49" fontId="14" fillId="0" borderId="2" xfId="1" applyNumberFormat="1" applyFont="1" applyFill="1" applyBorder="1" applyAlignment="1">
      <alignment horizontal="center"/>
    </xf>
    <xf numFmtId="49" fontId="42" fillId="0" borderId="2" xfId="1" applyNumberFormat="1" applyFont="1" applyFill="1" applyBorder="1" applyAlignment="1">
      <alignment horizontal="center"/>
    </xf>
    <xf numFmtId="0" fontId="42" fillId="0" borderId="6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49" fontId="42" fillId="0" borderId="2" xfId="1" applyNumberFormat="1" applyFont="1" applyFill="1" applyBorder="1" applyAlignment="1">
      <alignment horizontal="center" vertical="center"/>
    </xf>
    <xf numFmtId="49" fontId="14" fillId="0" borderId="2" xfId="1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4" fontId="42" fillId="0" borderId="2" xfId="0" applyNumberFormat="1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49" fontId="14" fillId="0" borderId="1" xfId="1" applyNumberFormat="1" applyFont="1" applyFill="1" applyBorder="1" applyAlignment="1">
      <alignment horizontal="center"/>
    </xf>
    <xf numFmtId="49" fontId="14" fillId="0" borderId="13" xfId="1" applyNumberFormat="1" applyFont="1" applyFill="1" applyBorder="1" applyAlignment="1">
      <alignment horizontal="center"/>
    </xf>
    <xf numFmtId="4" fontId="13" fillId="0" borderId="0" xfId="0" applyNumberFormat="1" applyFont="1" applyFill="1" applyAlignment="1">
      <alignment horizontal="right" vertical="center" wrapText="1"/>
    </xf>
    <xf numFmtId="0" fontId="43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wrapText="1" shrinkToFit="1"/>
    </xf>
    <xf numFmtId="0" fontId="14" fillId="0" borderId="9" xfId="0" applyFont="1" applyFill="1" applyBorder="1" applyAlignment="1">
      <alignment horizontal="center" vertical="center" wrapText="1" shrinkToFit="1"/>
    </xf>
    <xf numFmtId="1" fontId="14" fillId="0" borderId="7" xfId="0" applyNumberFormat="1" applyFont="1" applyFill="1" applyBorder="1" applyAlignment="1">
      <alignment horizontal="center" vertical="center" textRotation="90" wrapText="1"/>
    </xf>
    <xf numFmtId="1" fontId="14" fillId="0" borderId="5" xfId="0" applyNumberFormat="1" applyFont="1" applyFill="1" applyBorder="1" applyAlignment="1">
      <alignment horizontal="center" vertical="center" textRotation="90" wrapText="1"/>
    </xf>
    <xf numFmtId="1" fontId="14" fillId="0" borderId="9" xfId="0" applyNumberFormat="1" applyFont="1" applyFill="1" applyBorder="1" applyAlignment="1">
      <alignment horizontal="center" vertical="center" textRotation="90" wrapText="1"/>
    </xf>
    <xf numFmtId="0" fontId="14" fillId="0" borderId="7" xfId="0" applyFont="1" applyFill="1" applyBorder="1" applyAlignment="1">
      <alignment horizontal="center" vertical="center" textRotation="90" wrapText="1"/>
    </xf>
    <xf numFmtId="0" fontId="14" fillId="0" borderId="5" xfId="0" applyFont="1" applyFill="1" applyBorder="1" applyAlignment="1">
      <alignment horizontal="center" vertical="center" textRotation="90" wrapText="1"/>
    </xf>
    <xf numFmtId="0" fontId="14" fillId="0" borderId="9" xfId="0" applyFont="1" applyFill="1" applyBorder="1" applyAlignment="1">
      <alignment horizontal="center" vertical="center" textRotation="90" wrapText="1"/>
    </xf>
    <xf numFmtId="1" fontId="19" fillId="0" borderId="7" xfId="0" applyNumberFormat="1" applyFont="1" applyFill="1" applyBorder="1" applyAlignment="1">
      <alignment horizontal="center" vertical="center" textRotation="90" wrapText="1"/>
    </xf>
    <xf numFmtId="1" fontId="19" fillId="0" borderId="5" xfId="0" applyNumberFormat="1" applyFont="1" applyFill="1" applyBorder="1" applyAlignment="1">
      <alignment horizontal="center" vertical="center" textRotation="90" wrapText="1"/>
    </xf>
    <xf numFmtId="1" fontId="19" fillId="0" borderId="9" xfId="0" applyNumberFormat="1" applyFont="1" applyFill="1" applyBorder="1" applyAlignment="1">
      <alignment horizontal="center" vertical="center" textRotation="90" wrapText="1"/>
    </xf>
    <xf numFmtId="4" fontId="14" fillId="0" borderId="7" xfId="0" applyNumberFormat="1" applyFont="1" applyFill="1" applyBorder="1" applyAlignment="1">
      <alignment horizontal="center" vertical="center" wrapText="1"/>
    </xf>
    <xf numFmtId="4" fontId="14" fillId="0" borderId="9" xfId="0" applyNumberFormat="1" applyFont="1" applyFill="1" applyBorder="1" applyAlignment="1">
      <alignment horizontal="center" vertical="center" wrapText="1"/>
    </xf>
    <xf numFmtId="4" fontId="14" fillId="0" borderId="3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3" fontId="19" fillId="0" borderId="7" xfId="0" applyNumberFormat="1" applyFont="1" applyFill="1" applyBorder="1" applyAlignment="1">
      <alignment horizontal="center" vertical="center" textRotation="90" wrapText="1"/>
    </xf>
    <xf numFmtId="3" fontId="19" fillId="0" borderId="5" xfId="0" applyNumberFormat="1" applyFont="1" applyFill="1" applyBorder="1" applyAlignment="1">
      <alignment horizontal="center" vertical="center" textRotation="90" wrapText="1"/>
    </xf>
    <xf numFmtId="3" fontId="19" fillId="0" borderId="9" xfId="0" applyNumberFormat="1" applyFont="1" applyFill="1" applyBorder="1" applyAlignment="1">
      <alignment horizontal="center" vertical="center" textRotation="90" wrapText="1"/>
    </xf>
    <xf numFmtId="4" fontId="14" fillId="0" borderId="5" xfId="0" applyNumberFormat="1" applyFont="1" applyFill="1" applyBorder="1" applyAlignment="1">
      <alignment horizontal="center" vertical="center" wrapText="1"/>
    </xf>
    <xf numFmtId="49" fontId="8" fillId="0" borderId="8" xfId="1" applyNumberFormat="1" applyFont="1" applyFill="1" applyBorder="1" applyAlignment="1">
      <alignment horizontal="center"/>
    </xf>
    <xf numFmtId="49" fontId="8" fillId="0" borderId="14" xfId="1" applyNumberFormat="1" applyFont="1" applyFill="1" applyBorder="1" applyAlignment="1">
      <alignment horizontal="center"/>
    </xf>
    <xf numFmtId="49" fontId="8" fillId="0" borderId="1" xfId="1" applyNumberFormat="1" applyFont="1" applyFill="1" applyBorder="1" applyAlignment="1">
      <alignment horizontal="center"/>
    </xf>
    <xf numFmtId="49" fontId="8" fillId="0" borderId="13" xfId="1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/>
    </xf>
    <xf numFmtId="49" fontId="8" fillId="0" borderId="12" xfId="1" applyNumberFormat="1" applyFont="1" applyFill="1" applyBorder="1" applyAlignment="1">
      <alignment horizontal="center"/>
    </xf>
    <xf numFmtId="49" fontId="8" fillId="0" borderId="6" xfId="1" applyNumberFormat="1" applyFont="1" applyFill="1" applyBorder="1" applyAlignment="1">
      <alignment horizontal="center"/>
    </xf>
    <xf numFmtId="49" fontId="8" fillId="0" borderId="4" xfId="1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4" fontId="8" fillId="0" borderId="3" xfId="0" applyNumberFormat="1" applyFont="1" applyBorder="1" applyAlignment="1">
      <alignment horizontal="center" vertical="center" wrapText="1"/>
    </xf>
    <xf numFmtId="4" fontId="8" fillId="0" borderId="6" xfId="0" applyNumberFormat="1" applyFont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3" fontId="19" fillId="0" borderId="7" xfId="0" applyNumberFormat="1" applyFont="1" applyBorder="1" applyAlignment="1">
      <alignment horizontal="center" vertical="center" textRotation="90" wrapText="1"/>
    </xf>
    <xf numFmtId="3" fontId="19" fillId="0" borderId="5" xfId="0" applyNumberFormat="1" applyFont="1" applyBorder="1" applyAlignment="1">
      <alignment horizontal="center" vertical="center" textRotation="90" wrapText="1"/>
    </xf>
    <xf numFmtId="3" fontId="19" fillId="0" borderId="9" xfId="0" applyNumberFormat="1" applyFont="1" applyBorder="1" applyAlignment="1">
      <alignment horizontal="center" vertical="center" textRotation="90" wrapText="1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" fontId="13" fillId="0" borderId="0" xfId="0" applyNumberFormat="1" applyFont="1" applyAlignment="1">
      <alignment horizontal="right" vertical="center" wrapText="1"/>
    </xf>
    <xf numFmtId="4" fontId="9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1" fontId="8" fillId="0" borderId="7" xfId="0" applyNumberFormat="1" applyFont="1" applyBorder="1" applyAlignment="1">
      <alignment horizontal="center" vertical="center" textRotation="90" wrapText="1"/>
    </xf>
    <xf numFmtId="1" fontId="8" fillId="0" borderId="5" xfId="0" applyNumberFormat="1" applyFont="1" applyBorder="1" applyAlignment="1">
      <alignment horizontal="center" vertical="center" textRotation="90" wrapText="1"/>
    </xf>
    <xf numFmtId="1" fontId="8" fillId="0" borderId="9" xfId="0" applyNumberFormat="1" applyFont="1" applyBorder="1" applyAlignment="1">
      <alignment horizontal="center" vertical="center" textRotation="90" wrapText="1"/>
    </xf>
    <xf numFmtId="4" fontId="8" fillId="0" borderId="7" xfId="0" applyNumberFormat="1" applyFont="1" applyBorder="1" applyAlignment="1">
      <alignment horizontal="center" vertical="center" wrapText="1"/>
    </xf>
    <xf numFmtId="4" fontId="8" fillId="0" borderId="9" xfId="0" applyNumberFormat="1" applyFont="1" applyBorder="1" applyAlignment="1">
      <alignment horizontal="center" vertical="center" wrapText="1"/>
    </xf>
  </cellXfs>
  <cellStyles count="55">
    <cellStyle name="Обычный" xfId="0" builtinId="0"/>
    <cellStyle name="Обычный 10" xfId="3"/>
    <cellStyle name="Обычный 10 2" xfId="39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7" xfId="10"/>
    <cellStyle name="Обычный 18" xfId="11"/>
    <cellStyle name="Обычный 19" xfId="12"/>
    <cellStyle name="Обычный 2" xfId="13"/>
    <cellStyle name="Обычный 2 2" xfId="14"/>
    <cellStyle name="Обычный 20" xfId="15"/>
    <cellStyle name="Обычный 21" xfId="16"/>
    <cellStyle name="Обычный 22" xfId="17"/>
    <cellStyle name="Обычный 23" xfId="18"/>
    <cellStyle name="Обычный 24" xfId="19"/>
    <cellStyle name="Обычный 25" xfId="20"/>
    <cellStyle name="Обычный 26" xfId="37"/>
    <cellStyle name="Обычный 26 2" xfId="43"/>
    <cellStyle name="Обычный 27" xfId="51"/>
    <cellStyle name="Обычный 28" xfId="52"/>
    <cellStyle name="Обычный 29" xfId="53"/>
    <cellStyle name="Обычный 3" xfId="21"/>
    <cellStyle name="Обычный 3 2" xfId="22"/>
    <cellStyle name="Обычный 3 3" xfId="47"/>
    <cellStyle name="Обычный 3 4" xfId="42"/>
    <cellStyle name="Обычный 30" xfId="40"/>
    <cellStyle name="Обычный 4" xfId="23"/>
    <cellStyle name="Обычный 5" xfId="24"/>
    <cellStyle name="Обычный 5 2" xfId="48"/>
    <cellStyle name="Обычный 5 3" xfId="46"/>
    <cellStyle name="Обычный 6" xfId="25"/>
    <cellStyle name="Обычный 7" xfId="26"/>
    <cellStyle name="Обычный 8" xfId="27"/>
    <cellStyle name="Обычный 9" xfId="28"/>
    <cellStyle name="Плохой" xfId="54" builtinId="27"/>
    <cellStyle name="Процентный 3" xfId="44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/>
    <cellStyle name="Финансовый 2 2" xfId="33"/>
    <cellStyle name="Финансовый 2 3" xfId="32"/>
    <cellStyle name="Финансовый 2 4" xfId="49"/>
    <cellStyle name="Финансовый 2 5" xfId="45"/>
    <cellStyle name="Финансовый 3" xfId="30"/>
    <cellStyle name="Финансовый 3 2" xfId="34"/>
    <cellStyle name="Финансовый 4" xfId="31"/>
    <cellStyle name="Финансовый 4 2" xfId="35"/>
    <cellStyle name="Финансовый 5" xfId="38"/>
    <cellStyle name="Финансовый 6" xfId="50"/>
    <cellStyle name="Финансовый 7" xfId="41"/>
  </cellStyles>
  <dxfs count="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CC"/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applyStyles="1" summaryBelow="0"/>
    <pageSetUpPr fitToPage="1"/>
  </sheetPr>
  <dimension ref="A1:X4104"/>
  <sheetViews>
    <sheetView tabSelected="1" zoomScale="60" zoomScaleNormal="60" zoomScaleSheetLayoutView="50" zoomScalePageLayoutView="40" workbookViewId="0">
      <pane ySplit="3" topLeftCell="A3934" activePane="bottomLeft" state="frozen"/>
      <selection pane="bottomLeft" activeCell="C3937" sqref="C3937"/>
    </sheetView>
  </sheetViews>
  <sheetFormatPr defaultColWidth="8.7109375" defaultRowHeight="35.25" x14ac:dyDescent="0.5"/>
  <cols>
    <col min="1" max="1" width="10.42578125" style="238" customWidth="1"/>
    <col min="2" max="2" width="10.85546875" style="336" customWidth="1"/>
    <col min="3" max="3" width="79.140625" style="345" customWidth="1"/>
    <col min="4" max="4" width="13.140625" style="346" customWidth="1"/>
    <col min="5" max="6" width="25.7109375" style="347" customWidth="1"/>
    <col min="7" max="9" width="23.5703125" style="347" customWidth="1"/>
    <col min="10" max="10" width="22.28515625" style="347" customWidth="1"/>
    <col min="11" max="11" width="24.7109375" style="347" customWidth="1"/>
    <col min="12" max="12" width="25" style="347" customWidth="1"/>
    <col min="13" max="13" width="24.28515625" style="347" customWidth="1"/>
    <col min="14" max="14" width="23.7109375" style="347" customWidth="1"/>
    <col min="15" max="15" width="27.28515625" style="347" customWidth="1"/>
    <col min="16" max="16" width="23" style="347" customWidth="1"/>
    <col min="17" max="17" width="25" style="347" customWidth="1"/>
    <col min="18" max="18" width="20.5703125" style="347" customWidth="1"/>
    <col min="19" max="19" width="21.7109375" style="347" customWidth="1"/>
    <col min="20" max="20" width="23.7109375" style="347" customWidth="1"/>
    <col min="21" max="21" width="25.85546875" style="347" customWidth="1"/>
    <col min="22" max="22" width="22.28515625" style="347" customWidth="1"/>
    <col min="23" max="23" width="17.42578125" style="347" customWidth="1"/>
    <col min="24" max="24" width="23" style="352" customWidth="1"/>
    <col min="25" max="16384" width="8.7109375" style="336"/>
  </cols>
  <sheetData>
    <row r="1" spans="1:24" s="239" customFormat="1" ht="23.25" x14ac:dyDescent="0.3">
      <c r="A1" s="238"/>
      <c r="B1" s="1" t="s">
        <v>0</v>
      </c>
      <c r="C1" s="2"/>
      <c r="D1" s="243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</row>
    <row r="2" spans="1:24" s="239" customFormat="1" ht="108" customHeight="1" x14ac:dyDescent="0.3">
      <c r="A2" s="238"/>
      <c r="B2" s="245" t="s">
        <v>1</v>
      </c>
      <c r="C2" s="246" t="s">
        <v>2</v>
      </c>
      <c r="D2" s="247" t="s">
        <v>3</v>
      </c>
      <c r="E2" s="247" t="s">
        <v>2761</v>
      </c>
      <c r="F2" s="247" t="s">
        <v>2760</v>
      </c>
      <c r="G2" s="248" t="s">
        <v>4</v>
      </c>
      <c r="H2" s="248" t="s">
        <v>5</v>
      </c>
      <c r="I2" s="248" t="s">
        <v>6</v>
      </c>
      <c r="J2" s="248" t="s">
        <v>7</v>
      </c>
      <c r="K2" s="248" t="s">
        <v>8</v>
      </c>
      <c r="L2" s="248" t="s">
        <v>9</v>
      </c>
      <c r="M2" s="248" t="s">
        <v>4119</v>
      </c>
      <c r="N2" s="248" t="s">
        <v>11</v>
      </c>
      <c r="O2" s="248" t="s">
        <v>12</v>
      </c>
      <c r="P2" s="248" t="s">
        <v>13</v>
      </c>
      <c r="Q2" s="248" t="s">
        <v>14</v>
      </c>
      <c r="R2" s="248" t="s">
        <v>15</v>
      </c>
      <c r="S2" s="248" t="s">
        <v>16</v>
      </c>
      <c r="T2" s="248" t="s">
        <v>17</v>
      </c>
      <c r="U2" s="248" t="s">
        <v>18</v>
      </c>
      <c r="V2" s="248" t="s">
        <v>19</v>
      </c>
      <c r="W2" s="248" t="s">
        <v>20</v>
      </c>
      <c r="X2" s="249" t="s">
        <v>21</v>
      </c>
    </row>
    <row r="3" spans="1:24" s="253" customFormat="1" ht="23.25" customHeight="1" x14ac:dyDescent="0.2">
      <c r="A3" s="238"/>
      <c r="B3" s="250">
        <v>1</v>
      </c>
      <c r="C3" s="251">
        <v>2</v>
      </c>
      <c r="D3" s="250">
        <v>3</v>
      </c>
      <c r="E3" s="250">
        <v>4</v>
      </c>
      <c r="F3" s="250">
        <v>5</v>
      </c>
      <c r="G3" s="250">
        <v>6</v>
      </c>
      <c r="H3" s="250">
        <v>7</v>
      </c>
      <c r="I3" s="250">
        <v>8</v>
      </c>
      <c r="J3" s="250">
        <v>9</v>
      </c>
      <c r="K3" s="250">
        <v>10</v>
      </c>
      <c r="L3" s="250">
        <v>11</v>
      </c>
      <c r="M3" s="250">
        <v>12</v>
      </c>
      <c r="N3" s="250">
        <v>13</v>
      </c>
      <c r="O3" s="250">
        <v>14</v>
      </c>
      <c r="P3" s="250">
        <v>15</v>
      </c>
      <c r="Q3" s="250">
        <v>16</v>
      </c>
      <c r="R3" s="250">
        <v>17</v>
      </c>
      <c r="S3" s="250">
        <v>18</v>
      </c>
      <c r="T3" s="250">
        <v>19</v>
      </c>
      <c r="U3" s="250">
        <v>20</v>
      </c>
      <c r="V3" s="250">
        <v>21</v>
      </c>
      <c r="W3" s="250">
        <v>22</v>
      </c>
      <c r="X3" s="252">
        <v>23</v>
      </c>
    </row>
    <row r="4" spans="1:24" s="255" customFormat="1" ht="23.25" customHeight="1" x14ac:dyDescent="0.25">
      <c r="A4" s="238"/>
      <c r="B4" s="235"/>
      <c r="C4" s="235"/>
      <c r="D4" s="235"/>
      <c r="E4" s="235"/>
      <c r="F4" s="235"/>
      <c r="G4" s="254"/>
      <c r="H4" s="254"/>
      <c r="I4" s="254"/>
      <c r="J4" s="254"/>
      <c r="K4" s="254"/>
      <c r="L4" s="235" t="s">
        <v>81</v>
      </c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s="256" customFormat="1" ht="23.25" customHeight="1" x14ac:dyDescent="0.3">
      <c r="A5" s="238"/>
      <c r="C5" s="257"/>
      <c r="D5" s="258"/>
      <c r="E5" s="258"/>
      <c r="F5" s="258"/>
      <c r="G5" s="259"/>
      <c r="H5" s="259"/>
      <c r="I5" s="259"/>
      <c r="J5" s="259"/>
      <c r="K5" s="259"/>
      <c r="L5" s="259" t="s">
        <v>1907</v>
      </c>
      <c r="M5" s="260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</row>
    <row r="6" spans="1:24" s="239" customFormat="1" ht="23.25" customHeight="1" x14ac:dyDescent="0.3">
      <c r="A6" s="238">
        <v>2023</v>
      </c>
      <c r="B6" s="230">
        <v>1</v>
      </c>
      <c r="C6" s="229" t="s">
        <v>2130</v>
      </c>
      <c r="D6" s="230">
        <v>39602</v>
      </c>
      <c r="E6" s="222">
        <v>633331.36</v>
      </c>
      <c r="F6" s="222">
        <v>620062.03</v>
      </c>
      <c r="G6" s="218">
        <v>0</v>
      </c>
      <c r="H6" s="261">
        <v>0</v>
      </c>
      <c r="I6" s="222">
        <v>0</v>
      </c>
      <c r="J6" s="222">
        <v>0</v>
      </c>
      <c r="K6" s="222">
        <v>0</v>
      </c>
      <c r="L6" s="222">
        <v>0</v>
      </c>
      <c r="M6" s="222">
        <v>0</v>
      </c>
      <c r="N6" s="222">
        <v>0</v>
      </c>
      <c r="O6" s="222">
        <v>0</v>
      </c>
      <c r="P6" s="222">
        <v>0</v>
      </c>
      <c r="Q6" s="222">
        <v>620062.03</v>
      </c>
      <c r="R6" s="222">
        <v>0</v>
      </c>
      <c r="S6" s="222">
        <v>0</v>
      </c>
      <c r="T6" s="222">
        <v>0</v>
      </c>
      <c r="U6" s="223">
        <v>0</v>
      </c>
      <c r="V6" s="223">
        <v>0</v>
      </c>
      <c r="W6" s="223">
        <v>0</v>
      </c>
      <c r="X6" s="223">
        <v>13269.33</v>
      </c>
    </row>
    <row r="7" spans="1:24" s="239" customFormat="1" ht="23.25" customHeight="1" x14ac:dyDescent="0.3">
      <c r="A7" s="238">
        <v>2023</v>
      </c>
      <c r="B7" s="230">
        <v>2</v>
      </c>
      <c r="C7" s="229" t="s">
        <v>3229</v>
      </c>
      <c r="D7" s="230">
        <v>40339</v>
      </c>
      <c r="E7" s="222">
        <v>7921776.1500000004</v>
      </c>
      <c r="F7" s="222">
        <v>7830568.6100000003</v>
      </c>
      <c r="G7" s="218">
        <v>3890191.2</v>
      </c>
      <c r="H7" s="261">
        <v>0</v>
      </c>
      <c r="I7" s="222">
        <v>0</v>
      </c>
      <c r="J7" s="222">
        <v>0</v>
      </c>
      <c r="K7" s="222">
        <v>0</v>
      </c>
      <c r="L7" s="222">
        <v>0</v>
      </c>
      <c r="M7" s="222">
        <v>0</v>
      </c>
      <c r="N7" s="222">
        <v>0</v>
      </c>
      <c r="O7" s="222">
        <v>0</v>
      </c>
      <c r="P7" s="222">
        <v>0</v>
      </c>
      <c r="Q7" s="222">
        <v>3940377.41</v>
      </c>
      <c r="R7" s="222">
        <v>0</v>
      </c>
      <c r="S7" s="222">
        <v>0</v>
      </c>
      <c r="T7" s="222">
        <v>0</v>
      </c>
      <c r="U7" s="223">
        <v>0</v>
      </c>
      <c r="V7" s="223">
        <v>0</v>
      </c>
      <c r="W7" s="223">
        <v>0</v>
      </c>
      <c r="X7" s="223">
        <v>91207.54</v>
      </c>
    </row>
    <row r="8" spans="1:24" s="239" customFormat="1" ht="23.25" customHeight="1" x14ac:dyDescent="0.3">
      <c r="A8" s="238">
        <v>2023</v>
      </c>
      <c r="B8" s="230">
        <v>3</v>
      </c>
      <c r="C8" s="229" t="s">
        <v>3230</v>
      </c>
      <c r="D8" s="230">
        <v>40350</v>
      </c>
      <c r="E8" s="222">
        <v>8690429.2799999993</v>
      </c>
      <c r="F8" s="222">
        <v>8589423.5299999993</v>
      </c>
      <c r="G8" s="218">
        <v>3895581.6</v>
      </c>
      <c r="H8" s="261">
        <v>0</v>
      </c>
      <c r="I8" s="222">
        <v>0</v>
      </c>
      <c r="J8" s="222">
        <v>0</v>
      </c>
      <c r="K8" s="222">
        <v>0</v>
      </c>
      <c r="L8" s="222">
        <v>0</v>
      </c>
      <c r="M8" s="222">
        <v>0</v>
      </c>
      <c r="N8" s="222">
        <v>0</v>
      </c>
      <c r="O8" s="222">
        <v>0</v>
      </c>
      <c r="P8" s="222">
        <v>544982.4</v>
      </c>
      <c r="Q8" s="222">
        <v>4148859.53</v>
      </c>
      <c r="R8" s="222">
        <v>0</v>
      </c>
      <c r="S8" s="222">
        <v>0</v>
      </c>
      <c r="T8" s="222">
        <v>0</v>
      </c>
      <c r="U8" s="223">
        <v>0</v>
      </c>
      <c r="V8" s="223">
        <v>0</v>
      </c>
      <c r="W8" s="223">
        <v>0</v>
      </c>
      <c r="X8" s="223">
        <v>101005.75</v>
      </c>
    </row>
    <row r="9" spans="1:24" s="239" customFormat="1" ht="23.25" customHeight="1" x14ac:dyDescent="0.3">
      <c r="A9" s="238">
        <v>2023</v>
      </c>
      <c r="B9" s="230">
        <v>4</v>
      </c>
      <c r="C9" s="229" t="s">
        <v>3231</v>
      </c>
      <c r="D9" s="230">
        <v>40361</v>
      </c>
      <c r="E9" s="222">
        <v>63516.59</v>
      </c>
      <c r="F9" s="222">
        <v>63516.59</v>
      </c>
      <c r="G9" s="261">
        <v>0</v>
      </c>
      <c r="H9" s="261">
        <v>0</v>
      </c>
      <c r="I9" s="261">
        <v>0</v>
      </c>
      <c r="J9" s="261">
        <v>0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1">
        <v>0</v>
      </c>
      <c r="Q9" s="261">
        <v>0</v>
      </c>
      <c r="R9" s="261">
        <v>0</v>
      </c>
      <c r="S9" s="261">
        <v>0</v>
      </c>
      <c r="T9" s="261">
        <v>0</v>
      </c>
      <c r="U9" s="261">
        <v>63516.59</v>
      </c>
      <c r="V9" s="261">
        <v>0</v>
      </c>
      <c r="W9" s="261">
        <v>0</v>
      </c>
      <c r="X9" s="261">
        <v>0</v>
      </c>
    </row>
    <row r="10" spans="1:24" s="239" customFormat="1" ht="23.25" customHeight="1" x14ac:dyDescent="0.3">
      <c r="A10" s="238">
        <v>2023</v>
      </c>
      <c r="B10" s="230">
        <v>5</v>
      </c>
      <c r="C10" s="229" t="s">
        <v>1537</v>
      </c>
      <c r="D10" s="230">
        <v>40405</v>
      </c>
      <c r="E10" s="222">
        <v>2445161.06</v>
      </c>
      <c r="F10" s="222">
        <v>2404511.52</v>
      </c>
      <c r="G10" s="218">
        <v>1996353.5999999999</v>
      </c>
      <c r="H10" s="261">
        <v>0</v>
      </c>
      <c r="I10" s="222">
        <v>0</v>
      </c>
      <c r="J10" s="222">
        <v>0</v>
      </c>
      <c r="K10" s="222">
        <v>0</v>
      </c>
      <c r="L10" s="222">
        <v>291202.32</v>
      </c>
      <c r="M10" s="222">
        <v>0</v>
      </c>
      <c r="N10" s="222">
        <v>0</v>
      </c>
      <c r="O10" s="222">
        <v>0</v>
      </c>
      <c r="P10" s="222">
        <v>0</v>
      </c>
      <c r="Q10" s="222">
        <v>0</v>
      </c>
      <c r="R10" s="222">
        <v>0</v>
      </c>
      <c r="S10" s="222">
        <v>0</v>
      </c>
      <c r="T10" s="222">
        <v>0</v>
      </c>
      <c r="U10" s="223">
        <v>116955.6</v>
      </c>
      <c r="V10" s="223">
        <v>0</v>
      </c>
      <c r="W10" s="223">
        <v>0</v>
      </c>
      <c r="X10" s="223">
        <v>40649.54</v>
      </c>
    </row>
    <row r="11" spans="1:24" s="239" customFormat="1" ht="23.25" customHeight="1" x14ac:dyDescent="0.3">
      <c r="A11" s="238">
        <v>2023</v>
      </c>
      <c r="B11" s="230">
        <v>6</v>
      </c>
      <c r="C11" s="229" t="s">
        <v>1837</v>
      </c>
      <c r="D11" s="230">
        <v>40460</v>
      </c>
      <c r="E11" s="222">
        <v>1457223.5500000003</v>
      </c>
      <c r="F11" s="222">
        <v>1457223.5500000003</v>
      </c>
      <c r="G11" s="218">
        <v>0</v>
      </c>
      <c r="H11" s="261">
        <v>1196353.7000000002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22">
        <v>0</v>
      </c>
      <c r="P11" s="222">
        <v>260869.85</v>
      </c>
      <c r="Q11" s="222">
        <v>0</v>
      </c>
      <c r="R11" s="222">
        <v>0</v>
      </c>
      <c r="S11" s="222">
        <v>0</v>
      </c>
      <c r="T11" s="222">
        <v>0</v>
      </c>
      <c r="U11" s="223">
        <v>0</v>
      </c>
      <c r="V11" s="223">
        <v>0</v>
      </c>
      <c r="W11" s="223">
        <v>0</v>
      </c>
      <c r="X11" s="223">
        <v>0</v>
      </c>
    </row>
    <row r="12" spans="1:24" s="239" customFormat="1" ht="23.25" customHeight="1" x14ac:dyDescent="0.3">
      <c r="A12" s="238">
        <v>2023</v>
      </c>
      <c r="B12" s="230">
        <v>7</v>
      </c>
      <c r="C12" s="231" t="s">
        <v>88</v>
      </c>
      <c r="D12" s="230">
        <v>40548</v>
      </c>
      <c r="E12" s="222">
        <v>9166715.9700000007</v>
      </c>
      <c r="F12" s="222">
        <v>9065340.7300000004</v>
      </c>
      <c r="G12" s="218">
        <v>3899628</v>
      </c>
      <c r="H12" s="261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22">
        <v>5165712.7300000004</v>
      </c>
      <c r="P12" s="222">
        <v>0</v>
      </c>
      <c r="Q12" s="222">
        <v>0</v>
      </c>
      <c r="R12" s="222">
        <v>0</v>
      </c>
      <c r="S12" s="222">
        <v>0</v>
      </c>
      <c r="T12" s="222">
        <v>0</v>
      </c>
      <c r="U12" s="223">
        <v>0</v>
      </c>
      <c r="V12" s="223">
        <v>0</v>
      </c>
      <c r="W12" s="223">
        <v>0</v>
      </c>
      <c r="X12" s="223">
        <v>101375.24</v>
      </c>
    </row>
    <row r="13" spans="1:24" s="239" customFormat="1" ht="23.25" customHeight="1" x14ac:dyDescent="0.3">
      <c r="A13" s="238">
        <v>2023</v>
      </c>
      <c r="B13" s="230">
        <v>8</v>
      </c>
      <c r="C13" s="229" t="s">
        <v>2161</v>
      </c>
      <c r="D13" s="230">
        <v>39563</v>
      </c>
      <c r="E13" s="222">
        <v>7239039.5600000005</v>
      </c>
      <c r="F13" s="222">
        <v>7102531.2000000002</v>
      </c>
      <c r="G13" s="218">
        <v>0</v>
      </c>
      <c r="H13" s="261">
        <v>0</v>
      </c>
      <c r="I13" s="222">
        <v>0</v>
      </c>
      <c r="J13" s="222">
        <v>0</v>
      </c>
      <c r="K13" s="222">
        <v>0</v>
      </c>
      <c r="L13" s="222">
        <v>0</v>
      </c>
      <c r="M13" s="222">
        <v>0</v>
      </c>
      <c r="N13" s="222">
        <v>0</v>
      </c>
      <c r="O13" s="222">
        <v>0</v>
      </c>
      <c r="P13" s="222">
        <v>590062.79999999993</v>
      </c>
      <c r="Q13" s="222">
        <v>6512468.4000000004</v>
      </c>
      <c r="R13" s="222">
        <v>0</v>
      </c>
      <c r="S13" s="222">
        <v>0</v>
      </c>
      <c r="T13" s="222">
        <v>0</v>
      </c>
      <c r="U13" s="223">
        <v>0</v>
      </c>
      <c r="V13" s="223">
        <v>0</v>
      </c>
      <c r="W13" s="223">
        <v>0</v>
      </c>
      <c r="X13" s="223">
        <v>136508.36000000002</v>
      </c>
    </row>
    <row r="14" spans="1:24" s="239" customFormat="1" ht="23.25" customHeight="1" x14ac:dyDescent="0.3">
      <c r="A14" s="238">
        <v>2023</v>
      </c>
      <c r="B14" s="230">
        <v>9</v>
      </c>
      <c r="C14" s="225" t="s">
        <v>2276</v>
      </c>
      <c r="D14" s="230">
        <v>39575</v>
      </c>
      <c r="E14" s="222">
        <v>108417.60000000001</v>
      </c>
      <c r="F14" s="222">
        <v>108417.60000000001</v>
      </c>
      <c r="G14" s="218">
        <v>0</v>
      </c>
      <c r="H14" s="261">
        <v>0</v>
      </c>
      <c r="I14" s="222">
        <v>0</v>
      </c>
      <c r="J14" s="222">
        <v>0</v>
      </c>
      <c r="K14" s="222">
        <v>0</v>
      </c>
      <c r="L14" s="222">
        <v>0</v>
      </c>
      <c r="M14" s="222">
        <v>0</v>
      </c>
      <c r="N14" s="222">
        <v>0</v>
      </c>
      <c r="O14" s="222">
        <v>0</v>
      </c>
      <c r="P14" s="222">
        <v>0</v>
      </c>
      <c r="Q14" s="222">
        <v>0</v>
      </c>
      <c r="R14" s="222">
        <v>0</v>
      </c>
      <c r="S14" s="222">
        <v>0</v>
      </c>
      <c r="T14" s="222">
        <v>0</v>
      </c>
      <c r="U14" s="223">
        <v>108417.60000000001</v>
      </c>
      <c r="V14" s="223">
        <v>0</v>
      </c>
      <c r="W14" s="223">
        <v>0</v>
      </c>
      <c r="X14" s="223">
        <v>0</v>
      </c>
    </row>
    <row r="15" spans="1:24" s="239" customFormat="1" ht="23.25" customHeight="1" x14ac:dyDescent="0.3">
      <c r="A15" s="238">
        <v>2023</v>
      </c>
      <c r="B15" s="230">
        <v>10</v>
      </c>
      <c r="C15" s="229" t="s">
        <v>3232</v>
      </c>
      <c r="D15" s="230">
        <v>39594</v>
      </c>
      <c r="E15" s="222">
        <v>8557732.2100000009</v>
      </c>
      <c r="F15" s="222">
        <v>8459145.7800000012</v>
      </c>
      <c r="G15" s="218">
        <v>3927512.4</v>
      </c>
      <c r="H15" s="261">
        <v>0</v>
      </c>
      <c r="I15" s="222">
        <v>0</v>
      </c>
      <c r="J15" s="222">
        <v>0</v>
      </c>
      <c r="K15" s="222">
        <v>0</v>
      </c>
      <c r="L15" s="222">
        <v>0</v>
      </c>
      <c r="M15" s="222">
        <v>0</v>
      </c>
      <c r="N15" s="222">
        <v>0</v>
      </c>
      <c r="O15" s="222">
        <v>0</v>
      </c>
      <c r="P15" s="222">
        <v>662956.80000000005</v>
      </c>
      <c r="Q15" s="222">
        <v>3868676.58</v>
      </c>
      <c r="R15" s="222">
        <v>0</v>
      </c>
      <c r="S15" s="222">
        <v>0</v>
      </c>
      <c r="T15" s="222">
        <v>0</v>
      </c>
      <c r="U15" s="223">
        <v>0</v>
      </c>
      <c r="V15" s="223">
        <v>0</v>
      </c>
      <c r="W15" s="223">
        <v>0</v>
      </c>
      <c r="X15" s="223">
        <v>98586.43</v>
      </c>
    </row>
    <row r="16" spans="1:24" s="239" customFormat="1" ht="23.25" customHeight="1" x14ac:dyDescent="0.3">
      <c r="A16" s="238">
        <v>2023</v>
      </c>
      <c r="B16" s="230">
        <v>11</v>
      </c>
      <c r="C16" s="229" t="s">
        <v>3233</v>
      </c>
      <c r="D16" s="230">
        <v>39596</v>
      </c>
      <c r="E16" s="222">
        <v>11789723.879999999</v>
      </c>
      <c r="F16" s="222">
        <v>11680651.43</v>
      </c>
      <c r="G16" s="218">
        <v>4712691.6000000006</v>
      </c>
      <c r="H16" s="261">
        <v>0</v>
      </c>
      <c r="I16" s="222">
        <v>0</v>
      </c>
      <c r="J16" s="222">
        <v>0</v>
      </c>
      <c r="K16" s="222">
        <v>0</v>
      </c>
      <c r="L16" s="222">
        <v>0</v>
      </c>
      <c r="M16" s="222">
        <v>0</v>
      </c>
      <c r="N16" s="222">
        <v>0</v>
      </c>
      <c r="O16" s="222">
        <v>3990995.53</v>
      </c>
      <c r="P16" s="222">
        <v>1031785.2</v>
      </c>
      <c r="Q16" s="222">
        <v>1945179.1</v>
      </c>
      <c r="R16" s="222">
        <v>0</v>
      </c>
      <c r="S16" s="222">
        <v>0</v>
      </c>
      <c r="T16" s="222">
        <v>0</v>
      </c>
      <c r="U16" s="223">
        <v>0</v>
      </c>
      <c r="V16" s="223">
        <v>0</v>
      </c>
      <c r="W16" s="223">
        <v>0</v>
      </c>
      <c r="X16" s="223">
        <v>109072.45</v>
      </c>
    </row>
    <row r="17" spans="1:24" s="239" customFormat="1" ht="23.25" customHeight="1" x14ac:dyDescent="0.3">
      <c r="A17" s="238">
        <v>2023</v>
      </c>
      <c r="B17" s="230">
        <v>12</v>
      </c>
      <c r="C17" s="225" t="s">
        <v>39</v>
      </c>
      <c r="D17" s="230">
        <v>39588</v>
      </c>
      <c r="E17" s="222">
        <v>16268085.039999999</v>
      </c>
      <c r="F17" s="222">
        <v>16118918.809999999</v>
      </c>
      <c r="G17" s="218">
        <v>0</v>
      </c>
      <c r="H17" s="261">
        <v>5206689.5999999996</v>
      </c>
      <c r="I17" s="222">
        <v>0</v>
      </c>
      <c r="J17" s="222">
        <v>0</v>
      </c>
      <c r="K17" s="222">
        <v>0</v>
      </c>
      <c r="L17" s="222">
        <v>0</v>
      </c>
      <c r="M17" s="222">
        <v>0</v>
      </c>
      <c r="N17" s="222">
        <v>10651005.6</v>
      </c>
      <c r="O17" s="222">
        <v>0</v>
      </c>
      <c r="P17" s="222">
        <v>0</v>
      </c>
      <c r="Q17" s="222">
        <v>0</v>
      </c>
      <c r="R17" s="222">
        <v>0</v>
      </c>
      <c r="S17" s="222">
        <v>0</v>
      </c>
      <c r="T17" s="222">
        <v>0</v>
      </c>
      <c r="U17" s="223">
        <v>261223.61</v>
      </c>
      <c r="V17" s="223">
        <v>0</v>
      </c>
      <c r="W17" s="223">
        <v>0</v>
      </c>
      <c r="X17" s="223">
        <v>149166.22999999998</v>
      </c>
    </row>
    <row r="18" spans="1:24" s="239" customFormat="1" ht="23.25" customHeight="1" x14ac:dyDescent="0.3">
      <c r="A18" s="238">
        <v>2023</v>
      </c>
      <c r="B18" s="230">
        <v>13</v>
      </c>
      <c r="C18" s="229" t="s">
        <v>1713</v>
      </c>
      <c r="D18" s="230">
        <v>39632</v>
      </c>
      <c r="E18" s="222">
        <v>2751932.5900000003</v>
      </c>
      <c r="F18" s="222">
        <v>2736467.3200000003</v>
      </c>
      <c r="G18" s="218">
        <v>0</v>
      </c>
      <c r="H18" s="261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2663518.8000000003</v>
      </c>
      <c r="O18" s="222">
        <v>0</v>
      </c>
      <c r="P18" s="222">
        <v>0</v>
      </c>
      <c r="Q18" s="222">
        <v>0</v>
      </c>
      <c r="R18" s="222">
        <v>0</v>
      </c>
      <c r="S18" s="222">
        <v>0</v>
      </c>
      <c r="T18" s="222">
        <v>0</v>
      </c>
      <c r="U18" s="223">
        <v>72948.52</v>
      </c>
      <c r="V18" s="223">
        <v>0</v>
      </c>
      <c r="W18" s="223">
        <v>0</v>
      </c>
      <c r="X18" s="223">
        <v>15465.27</v>
      </c>
    </row>
    <row r="19" spans="1:24" s="239" customFormat="1" ht="23.25" customHeight="1" x14ac:dyDescent="0.3">
      <c r="A19" s="238">
        <v>2023</v>
      </c>
      <c r="B19" s="230">
        <v>14</v>
      </c>
      <c r="C19" s="229" t="s">
        <v>1714</v>
      </c>
      <c r="D19" s="230">
        <v>39631</v>
      </c>
      <c r="E19" s="222">
        <v>2751932.6</v>
      </c>
      <c r="F19" s="222">
        <v>2736467.33</v>
      </c>
      <c r="G19" s="218">
        <v>0</v>
      </c>
      <c r="H19" s="261">
        <v>0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2">
        <v>2663521.2000000002</v>
      </c>
      <c r="O19" s="222">
        <v>0</v>
      </c>
      <c r="P19" s="222">
        <v>0</v>
      </c>
      <c r="Q19" s="222">
        <v>0</v>
      </c>
      <c r="R19" s="222">
        <v>0</v>
      </c>
      <c r="S19" s="222">
        <v>0</v>
      </c>
      <c r="T19" s="222">
        <v>0</v>
      </c>
      <c r="U19" s="223">
        <v>72946.13</v>
      </c>
      <c r="V19" s="223">
        <v>0</v>
      </c>
      <c r="W19" s="223">
        <v>0</v>
      </c>
      <c r="X19" s="223">
        <v>15465.27</v>
      </c>
    </row>
    <row r="20" spans="1:24" s="239" customFormat="1" ht="23.25" customHeight="1" x14ac:dyDescent="0.3">
      <c r="A20" s="238">
        <v>2023</v>
      </c>
      <c r="B20" s="230">
        <v>15</v>
      </c>
      <c r="C20" s="233" t="s">
        <v>3234</v>
      </c>
      <c r="D20" s="230">
        <v>39610</v>
      </c>
      <c r="E20" s="222">
        <v>10423443.880000001</v>
      </c>
      <c r="F20" s="222">
        <v>10311561.600000001</v>
      </c>
      <c r="G20" s="218">
        <v>3946322.4</v>
      </c>
      <c r="H20" s="261">
        <v>0</v>
      </c>
      <c r="I20" s="222">
        <v>0</v>
      </c>
      <c r="J20" s="222">
        <v>0</v>
      </c>
      <c r="K20" s="222">
        <v>0</v>
      </c>
      <c r="L20" s="222">
        <v>292248</v>
      </c>
      <c r="M20" s="222">
        <v>0</v>
      </c>
      <c r="N20" s="222">
        <v>0</v>
      </c>
      <c r="O20" s="222">
        <v>0</v>
      </c>
      <c r="P20" s="222">
        <v>761377.2</v>
      </c>
      <c r="Q20" s="222">
        <v>5311614</v>
      </c>
      <c r="R20" s="222">
        <v>0</v>
      </c>
      <c r="S20" s="222">
        <v>0</v>
      </c>
      <c r="T20" s="222">
        <v>0</v>
      </c>
      <c r="U20" s="223">
        <v>0</v>
      </c>
      <c r="V20" s="223">
        <v>0</v>
      </c>
      <c r="W20" s="223">
        <v>0</v>
      </c>
      <c r="X20" s="223">
        <v>111882.28</v>
      </c>
    </row>
    <row r="21" spans="1:24" s="239" customFormat="1" ht="23.25" customHeight="1" x14ac:dyDescent="0.3">
      <c r="A21" s="238">
        <v>2023</v>
      </c>
      <c r="B21" s="230">
        <v>16</v>
      </c>
      <c r="C21" s="225" t="s">
        <v>3235</v>
      </c>
      <c r="D21" s="230">
        <v>39644</v>
      </c>
      <c r="E21" s="222">
        <v>16360959.160000002</v>
      </c>
      <c r="F21" s="222">
        <v>16175618.530000001</v>
      </c>
      <c r="G21" s="218">
        <v>5808757.2000000002</v>
      </c>
      <c r="H21" s="261">
        <v>0</v>
      </c>
      <c r="I21" s="222">
        <v>0</v>
      </c>
      <c r="J21" s="222">
        <v>0</v>
      </c>
      <c r="K21" s="222">
        <v>0</v>
      </c>
      <c r="L21" s="222">
        <v>508328.4</v>
      </c>
      <c r="M21" s="222">
        <v>0</v>
      </c>
      <c r="N21" s="222">
        <v>0</v>
      </c>
      <c r="O21" s="222">
        <v>5248124.53</v>
      </c>
      <c r="P21" s="222">
        <v>1284096</v>
      </c>
      <c r="Q21" s="222">
        <v>3326312.4</v>
      </c>
      <c r="R21" s="222">
        <v>0</v>
      </c>
      <c r="S21" s="222">
        <v>0</v>
      </c>
      <c r="T21" s="222">
        <v>0</v>
      </c>
      <c r="U21" s="223">
        <v>0</v>
      </c>
      <c r="V21" s="223">
        <v>0</v>
      </c>
      <c r="W21" s="223">
        <v>0</v>
      </c>
      <c r="X21" s="223">
        <v>185340.63</v>
      </c>
    </row>
    <row r="22" spans="1:24" s="239" customFormat="1" ht="23.25" customHeight="1" x14ac:dyDescent="0.3">
      <c r="A22" s="238">
        <v>2023</v>
      </c>
      <c r="B22" s="230">
        <v>17</v>
      </c>
      <c r="C22" s="225" t="s">
        <v>3236</v>
      </c>
      <c r="D22" s="230">
        <v>39646</v>
      </c>
      <c r="E22" s="222">
        <v>12653369.449999999</v>
      </c>
      <c r="F22" s="222">
        <v>12510008.51</v>
      </c>
      <c r="G22" s="218">
        <v>4722640.8</v>
      </c>
      <c r="H22" s="261">
        <v>0</v>
      </c>
      <c r="I22" s="222">
        <v>0</v>
      </c>
      <c r="J22" s="222">
        <v>0</v>
      </c>
      <c r="K22" s="222">
        <v>0</v>
      </c>
      <c r="L22" s="222">
        <v>459547.2</v>
      </c>
      <c r="M22" s="222">
        <v>0</v>
      </c>
      <c r="N22" s="222">
        <v>0</v>
      </c>
      <c r="O22" s="222">
        <v>3991088.51</v>
      </c>
      <c r="P22" s="222">
        <v>804194.4</v>
      </c>
      <c r="Q22" s="222">
        <v>2532537.6</v>
      </c>
      <c r="R22" s="222">
        <v>0</v>
      </c>
      <c r="S22" s="222">
        <v>0</v>
      </c>
      <c r="T22" s="222">
        <v>0</v>
      </c>
      <c r="U22" s="223">
        <v>0</v>
      </c>
      <c r="V22" s="223">
        <v>0</v>
      </c>
      <c r="W22" s="223">
        <v>0</v>
      </c>
      <c r="X22" s="223">
        <v>143360.94</v>
      </c>
    </row>
    <row r="23" spans="1:24" s="239" customFormat="1" ht="23.25" customHeight="1" x14ac:dyDescent="0.3">
      <c r="A23" s="238">
        <v>2023</v>
      </c>
      <c r="B23" s="230">
        <v>18</v>
      </c>
      <c r="C23" s="229" t="s">
        <v>3237</v>
      </c>
      <c r="D23" s="230">
        <v>39638</v>
      </c>
      <c r="E23" s="222">
        <v>14808733.060000001</v>
      </c>
      <c r="F23" s="222">
        <v>14641387.290000001</v>
      </c>
      <c r="G23" s="218">
        <v>5724222</v>
      </c>
      <c r="H23" s="261">
        <v>0</v>
      </c>
      <c r="I23" s="222">
        <v>0</v>
      </c>
      <c r="J23" s="222">
        <v>0</v>
      </c>
      <c r="K23" s="222">
        <v>0</v>
      </c>
      <c r="L23" s="222">
        <v>601930.80000000005</v>
      </c>
      <c r="M23" s="222">
        <v>0</v>
      </c>
      <c r="N23" s="222">
        <v>0</v>
      </c>
      <c r="O23" s="222">
        <v>5102236.21</v>
      </c>
      <c r="P23" s="222">
        <v>1253740.8</v>
      </c>
      <c r="Q23" s="222">
        <v>1959257.48</v>
      </c>
      <c r="R23" s="222">
        <v>0</v>
      </c>
      <c r="S23" s="222">
        <v>0</v>
      </c>
      <c r="T23" s="222">
        <v>0</v>
      </c>
      <c r="U23" s="223">
        <v>0</v>
      </c>
      <c r="V23" s="223">
        <v>0</v>
      </c>
      <c r="W23" s="223">
        <v>0</v>
      </c>
      <c r="X23" s="223">
        <v>167345.76999999999</v>
      </c>
    </row>
    <row r="24" spans="1:24" s="239" customFormat="1" ht="23.25" customHeight="1" x14ac:dyDescent="0.3">
      <c r="A24" s="238">
        <v>2023</v>
      </c>
      <c r="B24" s="230">
        <v>19</v>
      </c>
      <c r="C24" s="229" t="s">
        <v>3238</v>
      </c>
      <c r="D24" s="230">
        <v>39403</v>
      </c>
      <c r="E24" s="222">
        <v>8697676.3999999985</v>
      </c>
      <c r="F24" s="222">
        <v>8586468.3999999985</v>
      </c>
      <c r="G24" s="218">
        <v>3778891.38</v>
      </c>
      <c r="H24" s="261">
        <v>0</v>
      </c>
      <c r="I24" s="222">
        <v>0</v>
      </c>
      <c r="J24" s="222">
        <v>0</v>
      </c>
      <c r="K24" s="222">
        <v>0</v>
      </c>
      <c r="L24" s="222">
        <v>0</v>
      </c>
      <c r="M24" s="222">
        <v>0</v>
      </c>
      <c r="N24" s="222">
        <v>0</v>
      </c>
      <c r="O24" s="222">
        <v>0</v>
      </c>
      <c r="P24" s="222">
        <v>0</v>
      </c>
      <c r="Q24" s="222">
        <v>4807577.0199999996</v>
      </c>
      <c r="R24" s="222">
        <v>0</v>
      </c>
      <c r="S24" s="222">
        <v>0</v>
      </c>
      <c r="T24" s="222">
        <v>0</v>
      </c>
      <c r="U24" s="223">
        <v>0</v>
      </c>
      <c r="V24" s="223">
        <v>0</v>
      </c>
      <c r="W24" s="223">
        <v>0</v>
      </c>
      <c r="X24" s="223">
        <v>111208</v>
      </c>
    </row>
    <row r="25" spans="1:24" s="239" customFormat="1" ht="23.25" customHeight="1" x14ac:dyDescent="0.3">
      <c r="A25" s="238">
        <v>2023</v>
      </c>
      <c r="B25" s="230">
        <v>20</v>
      </c>
      <c r="C25" s="225" t="s">
        <v>3239</v>
      </c>
      <c r="D25" s="230">
        <v>39501</v>
      </c>
      <c r="E25" s="222">
        <v>6851261.4999999991</v>
      </c>
      <c r="F25" s="222">
        <v>6771763.1899999995</v>
      </c>
      <c r="G25" s="218">
        <v>2936143.19</v>
      </c>
      <c r="H25" s="261">
        <v>0</v>
      </c>
      <c r="I25" s="222">
        <v>0</v>
      </c>
      <c r="J25" s="222">
        <v>0</v>
      </c>
      <c r="K25" s="222">
        <v>0</v>
      </c>
      <c r="L25" s="222">
        <v>0</v>
      </c>
      <c r="M25" s="222">
        <v>0</v>
      </c>
      <c r="N25" s="222">
        <v>0</v>
      </c>
      <c r="O25" s="222">
        <v>0</v>
      </c>
      <c r="P25" s="222">
        <v>0</v>
      </c>
      <c r="Q25" s="222">
        <v>3835620</v>
      </c>
      <c r="R25" s="222">
        <v>0</v>
      </c>
      <c r="S25" s="222">
        <v>0</v>
      </c>
      <c r="T25" s="222">
        <v>0</v>
      </c>
      <c r="U25" s="223">
        <v>0</v>
      </c>
      <c r="V25" s="223">
        <v>0</v>
      </c>
      <c r="W25" s="223">
        <v>0</v>
      </c>
      <c r="X25" s="223">
        <v>79498.31</v>
      </c>
    </row>
    <row r="26" spans="1:24" s="239" customFormat="1" ht="23.25" customHeight="1" x14ac:dyDescent="0.3">
      <c r="A26" s="238">
        <v>2023</v>
      </c>
      <c r="B26" s="230">
        <v>21</v>
      </c>
      <c r="C26" s="225" t="s">
        <v>3240</v>
      </c>
      <c r="D26" s="230">
        <v>39446</v>
      </c>
      <c r="E26" s="222">
        <v>6444326.8899999987</v>
      </c>
      <c r="F26" s="222">
        <v>6365532.2299999986</v>
      </c>
      <c r="G26" s="218">
        <v>3027074.4</v>
      </c>
      <c r="H26" s="261">
        <v>2856578.63</v>
      </c>
      <c r="I26" s="222">
        <v>0</v>
      </c>
      <c r="J26" s="222">
        <v>255999.6</v>
      </c>
      <c r="K26" s="222">
        <v>225879.6</v>
      </c>
      <c r="L26" s="222">
        <v>0</v>
      </c>
      <c r="M26" s="222">
        <v>0</v>
      </c>
      <c r="N26" s="222">
        <v>0</v>
      </c>
      <c r="O26" s="222">
        <v>0</v>
      </c>
      <c r="P26" s="222">
        <v>0</v>
      </c>
      <c r="Q26" s="222">
        <v>0</v>
      </c>
      <c r="R26" s="222">
        <v>0</v>
      </c>
      <c r="S26" s="222">
        <v>0</v>
      </c>
      <c r="T26" s="222">
        <v>0</v>
      </c>
      <c r="U26" s="223">
        <v>0</v>
      </c>
      <c r="V26" s="223">
        <v>0</v>
      </c>
      <c r="W26" s="223">
        <v>0</v>
      </c>
      <c r="X26" s="223">
        <v>78794.66</v>
      </c>
    </row>
    <row r="27" spans="1:24" s="239" customFormat="1" ht="23.25" customHeight="1" x14ac:dyDescent="0.3">
      <c r="A27" s="238">
        <v>2023</v>
      </c>
      <c r="B27" s="230">
        <v>22</v>
      </c>
      <c r="C27" s="225" t="s">
        <v>3241</v>
      </c>
      <c r="D27" s="230">
        <v>39456</v>
      </c>
      <c r="E27" s="222">
        <v>6511602.7400000002</v>
      </c>
      <c r="F27" s="222">
        <v>6431947.5600000005</v>
      </c>
      <c r="G27" s="218">
        <v>2975051.3800000004</v>
      </c>
      <c r="H27" s="261">
        <v>2980702.58</v>
      </c>
      <c r="I27" s="222">
        <v>0</v>
      </c>
      <c r="J27" s="222">
        <v>255099.6</v>
      </c>
      <c r="K27" s="222">
        <v>221094</v>
      </c>
      <c r="L27" s="222">
        <v>0</v>
      </c>
      <c r="M27" s="222">
        <v>0</v>
      </c>
      <c r="N27" s="222">
        <v>0</v>
      </c>
      <c r="O27" s="222">
        <v>0</v>
      </c>
      <c r="P27" s="222">
        <v>0</v>
      </c>
      <c r="Q27" s="222">
        <v>0</v>
      </c>
      <c r="R27" s="222">
        <v>0</v>
      </c>
      <c r="S27" s="222">
        <v>0</v>
      </c>
      <c r="T27" s="222">
        <v>0</v>
      </c>
      <c r="U27" s="223">
        <v>0</v>
      </c>
      <c r="V27" s="223">
        <v>0</v>
      </c>
      <c r="W27" s="223">
        <v>0</v>
      </c>
      <c r="X27" s="223">
        <v>79655.179999999993</v>
      </c>
    </row>
    <row r="28" spans="1:24" s="239" customFormat="1" ht="23.25" customHeight="1" x14ac:dyDescent="0.3">
      <c r="A28" s="238">
        <v>2023</v>
      </c>
      <c r="B28" s="230">
        <v>23</v>
      </c>
      <c r="C28" s="225" t="s">
        <v>3242</v>
      </c>
      <c r="D28" s="230">
        <v>39645</v>
      </c>
      <c r="E28" s="222">
        <v>7250947.7300000004</v>
      </c>
      <c r="F28" s="222">
        <v>7170942.0600000005</v>
      </c>
      <c r="G28" s="218">
        <v>2977537.86</v>
      </c>
      <c r="H28" s="261">
        <v>0</v>
      </c>
      <c r="I28" s="222">
        <v>0</v>
      </c>
      <c r="J28" s="222">
        <v>0</v>
      </c>
      <c r="K28" s="222">
        <v>0</v>
      </c>
      <c r="L28" s="222">
        <v>0</v>
      </c>
      <c r="M28" s="222">
        <v>0</v>
      </c>
      <c r="N28" s="222">
        <v>0</v>
      </c>
      <c r="O28" s="222">
        <v>0</v>
      </c>
      <c r="P28" s="222">
        <v>0</v>
      </c>
      <c r="Q28" s="222">
        <v>3573235.2</v>
      </c>
      <c r="R28" s="222">
        <v>0</v>
      </c>
      <c r="S28" s="222">
        <v>0</v>
      </c>
      <c r="T28" s="222">
        <v>620169</v>
      </c>
      <c r="U28" s="223">
        <v>0</v>
      </c>
      <c r="V28" s="223">
        <v>0</v>
      </c>
      <c r="W28" s="223">
        <v>0</v>
      </c>
      <c r="X28" s="223">
        <v>80005.67</v>
      </c>
    </row>
    <row r="29" spans="1:24" s="239" customFormat="1" ht="23.25" customHeight="1" x14ac:dyDescent="0.3">
      <c r="A29" s="238">
        <v>2023</v>
      </c>
      <c r="B29" s="230">
        <v>24</v>
      </c>
      <c r="C29" s="225" t="s">
        <v>3243</v>
      </c>
      <c r="D29" s="230">
        <v>39943</v>
      </c>
      <c r="E29" s="222">
        <v>144035.63</v>
      </c>
      <c r="F29" s="222">
        <v>144035.63</v>
      </c>
      <c r="G29" s="218">
        <v>0</v>
      </c>
      <c r="H29" s="261">
        <v>0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2">
        <v>0</v>
      </c>
      <c r="O29" s="222">
        <v>0</v>
      </c>
      <c r="P29" s="222">
        <v>0</v>
      </c>
      <c r="Q29" s="222">
        <v>0</v>
      </c>
      <c r="R29" s="222">
        <v>0</v>
      </c>
      <c r="S29" s="222">
        <v>0</v>
      </c>
      <c r="T29" s="222">
        <v>0</v>
      </c>
      <c r="U29" s="223">
        <v>144035.63</v>
      </c>
      <c r="V29" s="223">
        <v>0</v>
      </c>
      <c r="W29" s="223">
        <v>0</v>
      </c>
      <c r="X29" s="223">
        <v>0</v>
      </c>
    </row>
    <row r="30" spans="1:24" s="239" customFormat="1" ht="22.7" customHeight="1" x14ac:dyDescent="0.3">
      <c r="A30" s="238">
        <v>2023</v>
      </c>
      <c r="B30" s="230">
        <v>25</v>
      </c>
      <c r="C30" s="229" t="s">
        <v>3244</v>
      </c>
      <c r="D30" s="230">
        <v>39898</v>
      </c>
      <c r="E30" s="222">
        <v>63394.79</v>
      </c>
      <c r="F30" s="222">
        <v>63394.79</v>
      </c>
      <c r="G30" s="261">
        <v>0</v>
      </c>
      <c r="H30" s="261">
        <v>0</v>
      </c>
      <c r="I30" s="261">
        <v>0</v>
      </c>
      <c r="J30" s="261">
        <v>0</v>
      </c>
      <c r="K30" s="261">
        <v>0</v>
      </c>
      <c r="L30" s="261">
        <v>0</v>
      </c>
      <c r="M30" s="261">
        <v>0</v>
      </c>
      <c r="N30" s="261">
        <v>0</v>
      </c>
      <c r="O30" s="261">
        <v>0</v>
      </c>
      <c r="P30" s="261">
        <v>0</v>
      </c>
      <c r="Q30" s="261">
        <v>0</v>
      </c>
      <c r="R30" s="261">
        <v>0</v>
      </c>
      <c r="S30" s="261">
        <v>0</v>
      </c>
      <c r="T30" s="261">
        <v>0</v>
      </c>
      <c r="U30" s="261">
        <v>63394.79</v>
      </c>
      <c r="V30" s="261">
        <v>0</v>
      </c>
      <c r="W30" s="261">
        <v>0</v>
      </c>
      <c r="X30" s="261">
        <v>0</v>
      </c>
    </row>
    <row r="31" spans="1:24" s="239" customFormat="1" ht="24" customHeight="1" x14ac:dyDescent="0.3">
      <c r="A31" s="238">
        <v>2023</v>
      </c>
      <c r="B31" s="230">
        <v>26</v>
      </c>
      <c r="C31" s="225" t="s">
        <v>3245</v>
      </c>
      <c r="D31" s="230">
        <v>39932</v>
      </c>
      <c r="E31" s="222">
        <v>131029.07</v>
      </c>
      <c r="F31" s="222">
        <v>131029.07</v>
      </c>
      <c r="G31" s="218">
        <v>0</v>
      </c>
      <c r="H31" s="261">
        <v>0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2">
        <v>0</v>
      </c>
      <c r="O31" s="222">
        <v>0</v>
      </c>
      <c r="P31" s="222">
        <v>0</v>
      </c>
      <c r="Q31" s="222">
        <v>0</v>
      </c>
      <c r="R31" s="222">
        <v>0</v>
      </c>
      <c r="S31" s="222">
        <v>0</v>
      </c>
      <c r="T31" s="222">
        <v>0</v>
      </c>
      <c r="U31" s="223">
        <v>131029.07</v>
      </c>
      <c r="V31" s="223">
        <v>0</v>
      </c>
      <c r="W31" s="223">
        <v>0</v>
      </c>
      <c r="X31" s="223">
        <v>0</v>
      </c>
    </row>
    <row r="32" spans="1:24" s="239" customFormat="1" ht="23.25" customHeight="1" x14ac:dyDescent="0.3">
      <c r="A32" s="238">
        <v>2023</v>
      </c>
      <c r="B32" s="230">
        <v>27</v>
      </c>
      <c r="C32" s="225" t="s">
        <v>3246</v>
      </c>
      <c r="D32" s="230">
        <v>40028</v>
      </c>
      <c r="E32" s="222">
        <v>3544730.14</v>
      </c>
      <c r="F32" s="222">
        <v>3483580.73</v>
      </c>
      <c r="G32" s="218">
        <v>0</v>
      </c>
      <c r="H32" s="261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22">
        <v>3483580.73</v>
      </c>
      <c r="P32" s="222">
        <v>0</v>
      </c>
      <c r="Q32" s="222">
        <v>0</v>
      </c>
      <c r="R32" s="222">
        <v>0</v>
      </c>
      <c r="S32" s="222">
        <v>0</v>
      </c>
      <c r="T32" s="222">
        <v>0</v>
      </c>
      <c r="U32" s="223">
        <v>0</v>
      </c>
      <c r="V32" s="223">
        <v>0</v>
      </c>
      <c r="W32" s="223">
        <v>0</v>
      </c>
      <c r="X32" s="223">
        <v>61149.41</v>
      </c>
    </row>
    <row r="33" spans="1:24" s="239" customFormat="1" ht="23.25" customHeight="1" x14ac:dyDescent="0.3">
      <c r="A33" s="238">
        <v>2023</v>
      </c>
      <c r="B33" s="230">
        <v>28</v>
      </c>
      <c r="C33" s="229" t="s">
        <v>3980</v>
      </c>
      <c r="D33" s="230">
        <v>40155</v>
      </c>
      <c r="E33" s="222">
        <v>4766404.0699999994</v>
      </c>
      <c r="F33" s="222">
        <v>4681203.7699999996</v>
      </c>
      <c r="G33" s="218">
        <v>0</v>
      </c>
      <c r="H33" s="261">
        <v>0</v>
      </c>
      <c r="I33" s="222">
        <v>0</v>
      </c>
      <c r="J33" s="222">
        <v>0</v>
      </c>
      <c r="K33" s="222">
        <v>0</v>
      </c>
      <c r="L33" s="222">
        <v>0</v>
      </c>
      <c r="M33" s="222">
        <v>0</v>
      </c>
      <c r="N33" s="222">
        <v>4572416.0999999996</v>
      </c>
      <c r="O33" s="222">
        <v>0</v>
      </c>
      <c r="P33" s="222">
        <v>0</v>
      </c>
      <c r="Q33" s="222">
        <v>0</v>
      </c>
      <c r="R33" s="222">
        <v>0</v>
      </c>
      <c r="S33" s="222">
        <v>0</v>
      </c>
      <c r="T33" s="222">
        <v>0</v>
      </c>
      <c r="U33" s="223">
        <v>108787.67</v>
      </c>
      <c r="V33" s="223">
        <v>0</v>
      </c>
      <c r="W33" s="223">
        <v>0</v>
      </c>
      <c r="X33" s="223">
        <v>85200.3</v>
      </c>
    </row>
    <row r="34" spans="1:24" s="239" customFormat="1" ht="23.25" customHeight="1" x14ac:dyDescent="0.3">
      <c r="A34" s="238">
        <v>2023</v>
      </c>
      <c r="B34" s="230">
        <v>29</v>
      </c>
      <c r="C34" s="229" t="s">
        <v>1716</v>
      </c>
      <c r="D34" s="230">
        <v>39781</v>
      </c>
      <c r="E34" s="222">
        <v>13142961.710000001</v>
      </c>
      <c r="F34" s="222">
        <v>12907922.210000001</v>
      </c>
      <c r="G34" s="218">
        <v>0</v>
      </c>
      <c r="H34" s="261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2">
        <v>12613786.5</v>
      </c>
      <c r="O34" s="222">
        <v>0</v>
      </c>
      <c r="P34" s="222">
        <v>0</v>
      </c>
      <c r="Q34" s="222">
        <v>0</v>
      </c>
      <c r="R34" s="222">
        <v>0</v>
      </c>
      <c r="S34" s="222">
        <v>0</v>
      </c>
      <c r="T34" s="222">
        <v>0</v>
      </c>
      <c r="U34" s="223">
        <v>294135.71000000002</v>
      </c>
      <c r="V34" s="223">
        <v>0</v>
      </c>
      <c r="W34" s="223">
        <v>0</v>
      </c>
      <c r="X34" s="223">
        <v>235039.5</v>
      </c>
    </row>
    <row r="35" spans="1:24" s="239" customFormat="1" ht="23.25" customHeight="1" x14ac:dyDescent="0.3">
      <c r="A35" s="238">
        <v>2023</v>
      </c>
      <c r="B35" s="230">
        <v>30</v>
      </c>
      <c r="C35" s="229" t="s">
        <v>1712</v>
      </c>
      <c r="D35" s="230">
        <v>46149</v>
      </c>
      <c r="E35" s="222">
        <v>4507318.66</v>
      </c>
      <c r="F35" s="222">
        <v>4426979.59</v>
      </c>
      <c r="G35" s="218">
        <v>0</v>
      </c>
      <c r="H35" s="261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2">
        <v>4311530.09</v>
      </c>
      <c r="O35" s="222">
        <v>0</v>
      </c>
      <c r="P35" s="222">
        <v>0</v>
      </c>
      <c r="Q35" s="222">
        <v>0</v>
      </c>
      <c r="R35" s="222">
        <v>0</v>
      </c>
      <c r="S35" s="222">
        <v>0</v>
      </c>
      <c r="T35" s="222">
        <v>0</v>
      </c>
      <c r="U35" s="223">
        <v>115449.5</v>
      </c>
      <c r="V35" s="223">
        <v>0</v>
      </c>
      <c r="W35" s="223">
        <v>0</v>
      </c>
      <c r="X35" s="223">
        <v>80339.070000000007</v>
      </c>
    </row>
    <row r="36" spans="1:24" s="239" customFormat="1" ht="23.25" customHeight="1" x14ac:dyDescent="0.3">
      <c r="A36" s="238">
        <v>2023</v>
      </c>
      <c r="B36" s="230">
        <v>31</v>
      </c>
      <c r="C36" s="229" t="s">
        <v>2822</v>
      </c>
      <c r="D36" s="230">
        <v>39784</v>
      </c>
      <c r="E36" s="222">
        <v>4467352.8899999997</v>
      </c>
      <c r="F36" s="222">
        <v>4387415.5199999996</v>
      </c>
      <c r="G36" s="218">
        <v>0</v>
      </c>
      <c r="H36" s="261">
        <v>0</v>
      </c>
      <c r="I36" s="222">
        <v>0</v>
      </c>
      <c r="J36" s="222">
        <v>0</v>
      </c>
      <c r="K36" s="222">
        <v>0</v>
      </c>
      <c r="L36" s="222">
        <v>0</v>
      </c>
      <c r="M36" s="222">
        <v>0</v>
      </c>
      <c r="N36" s="222">
        <v>4280640</v>
      </c>
      <c r="O36" s="222">
        <v>0</v>
      </c>
      <c r="P36" s="222">
        <v>0</v>
      </c>
      <c r="Q36" s="222">
        <v>0</v>
      </c>
      <c r="R36" s="222">
        <v>0</v>
      </c>
      <c r="S36" s="222">
        <v>0</v>
      </c>
      <c r="T36" s="222">
        <v>0</v>
      </c>
      <c r="U36" s="223">
        <v>106775.52</v>
      </c>
      <c r="V36" s="223">
        <v>0</v>
      </c>
      <c r="W36" s="223">
        <v>0</v>
      </c>
      <c r="X36" s="223">
        <v>79937.37</v>
      </c>
    </row>
    <row r="37" spans="1:24" s="239" customFormat="1" ht="23.25" customHeight="1" x14ac:dyDescent="0.3">
      <c r="A37" s="238">
        <v>2023</v>
      </c>
      <c r="B37" s="230">
        <v>32</v>
      </c>
      <c r="C37" s="229" t="s">
        <v>1717</v>
      </c>
      <c r="D37" s="230">
        <v>39796</v>
      </c>
      <c r="E37" s="222">
        <v>10735953.879999999</v>
      </c>
      <c r="F37" s="222">
        <v>10544072.77</v>
      </c>
      <c r="G37" s="218">
        <v>0</v>
      </c>
      <c r="H37" s="261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10297619.57</v>
      </c>
      <c r="O37" s="222">
        <v>0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3">
        <v>246453.2</v>
      </c>
      <c r="V37" s="223">
        <v>0</v>
      </c>
      <c r="W37" s="223">
        <v>0</v>
      </c>
      <c r="X37" s="223">
        <v>191881.11</v>
      </c>
    </row>
    <row r="38" spans="1:24" s="239" customFormat="1" ht="23.25" customHeight="1" x14ac:dyDescent="0.3">
      <c r="A38" s="238">
        <v>2023</v>
      </c>
      <c r="B38" s="230">
        <v>33</v>
      </c>
      <c r="C38" s="229" t="s">
        <v>2131</v>
      </c>
      <c r="D38" s="230">
        <v>39813</v>
      </c>
      <c r="E38" s="222">
        <v>13046621.109999999</v>
      </c>
      <c r="F38" s="222">
        <v>12812756.809999999</v>
      </c>
      <c r="G38" s="218">
        <v>0</v>
      </c>
      <c r="H38" s="261">
        <v>0</v>
      </c>
      <c r="I38" s="222">
        <v>0</v>
      </c>
      <c r="J38" s="222">
        <v>0</v>
      </c>
      <c r="K38" s="222">
        <v>0</v>
      </c>
      <c r="L38" s="222">
        <v>0</v>
      </c>
      <c r="M38" s="222">
        <v>0</v>
      </c>
      <c r="N38" s="222">
        <v>12519770.689999999</v>
      </c>
      <c r="O38" s="222">
        <v>0</v>
      </c>
      <c r="P38" s="222">
        <v>0</v>
      </c>
      <c r="Q38" s="222">
        <v>0</v>
      </c>
      <c r="R38" s="222">
        <v>0</v>
      </c>
      <c r="S38" s="222">
        <v>0</v>
      </c>
      <c r="T38" s="222">
        <v>0</v>
      </c>
      <c r="U38" s="223">
        <v>292986.12</v>
      </c>
      <c r="V38" s="223">
        <v>0</v>
      </c>
      <c r="W38" s="223">
        <v>0</v>
      </c>
      <c r="X38" s="223">
        <v>233864.3</v>
      </c>
    </row>
    <row r="39" spans="1:24" s="239" customFormat="1" ht="23.25" customHeight="1" x14ac:dyDescent="0.3">
      <c r="A39" s="238">
        <v>2023</v>
      </c>
      <c r="B39" s="230">
        <v>34</v>
      </c>
      <c r="C39" s="229" t="s">
        <v>2132</v>
      </c>
      <c r="D39" s="230">
        <v>39809</v>
      </c>
      <c r="E39" s="222">
        <v>2381292.94</v>
      </c>
      <c r="F39" s="222">
        <v>2338833.4699999997</v>
      </c>
      <c r="G39" s="218">
        <v>0</v>
      </c>
      <c r="H39" s="261">
        <v>0</v>
      </c>
      <c r="I39" s="222">
        <v>0</v>
      </c>
      <c r="J39" s="222">
        <v>0</v>
      </c>
      <c r="K39" s="222">
        <v>0</v>
      </c>
      <c r="L39" s="222">
        <v>0</v>
      </c>
      <c r="M39" s="222">
        <v>0</v>
      </c>
      <c r="N39" s="222">
        <v>2271616.7999999998</v>
      </c>
      <c r="O39" s="222">
        <v>0</v>
      </c>
      <c r="P39" s="222">
        <v>0</v>
      </c>
      <c r="Q39" s="222">
        <v>0</v>
      </c>
      <c r="R39" s="222">
        <v>0</v>
      </c>
      <c r="S39" s="222">
        <v>0</v>
      </c>
      <c r="T39" s="222">
        <v>0</v>
      </c>
      <c r="U39" s="223">
        <v>67216.67</v>
      </c>
      <c r="V39" s="223">
        <v>0</v>
      </c>
      <c r="W39" s="223">
        <v>0</v>
      </c>
      <c r="X39" s="223">
        <v>42459.47</v>
      </c>
    </row>
    <row r="40" spans="1:24" s="239" customFormat="1" ht="23.25" customHeight="1" x14ac:dyDescent="0.3">
      <c r="A40" s="238">
        <v>2023</v>
      </c>
      <c r="B40" s="230">
        <v>35</v>
      </c>
      <c r="C40" s="229" t="s">
        <v>3247</v>
      </c>
      <c r="D40" s="230">
        <v>40382</v>
      </c>
      <c r="E40" s="222">
        <v>8104799.2600000007</v>
      </c>
      <c r="F40" s="222">
        <v>8016710.4300000006</v>
      </c>
      <c r="G40" s="218">
        <v>2652957.25</v>
      </c>
      <c r="H40" s="261">
        <v>0</v>
      </c>
      <c r="I40" s="222">
        <v>0</v>
      </c>
      <c r="J40" s="222">
        <v>0</v>
      </c>
      <c r="K40" s="222">
        <v>0</v>
      </c>
      <c r="L40" s="222">
        <v>0</v>
      </c>
      <c r="M40" s="222">
        <v>0</v>
      </c>
      <c r="N40" s="222">
        <v>0</v>
      </c>
      <c r="O40" s="222">
        <v>3172535.89</v>
      </c>
      <c r="P40" s="222">
        <v>0</v>
      </c>
      <c r="Q40" s="222">
        <v>2191217.29</v>
      </c>
      <c r="R40" s="222">
        <v>0</v>
      </c>
      <c r="S40" s="222">
        <v>0</v>
      </c>
      <c r="T40" s="222">
        <v>0</v>
      </c>
      <c r="U40" s="223">
        <v>0</v>
      </c>
      <c r="V40" s="223">
        <v>0</v>
      </c>
      <c r="W40" s="223">
        <v>0</v>
      </c>
      <c r="X40" s="223">
        <v>88088.83</v>
      </c>
    </row>
    <row r="41" spans="1:24" s="239" customFormat="1" ht="23.25" customHeight="1" x14ac:dyDescent="0.3">
      <c r="A41" s="238">
        <v>2023</v>
      </c>
      <c r="B41" s="230">
        <v>36</v>
      </c>
      <c r="C41" s="225" t="s">
        <v>796</v>
      </c>
      <c r="D41" s="230">
        <v>40557</v>
      </c>
      <c r="E41" s="222">
        <v>1766962.17</v>
      </c>
      <c r="F41" s="222">
        <v>1737233.93</v>
      </c>
      <c r="G41" s="218">
        <v>0</v>
      </c>
      <c r="H41" s="261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2">
        <v>0</v>
      </c>
      <c r="O41" s="222">
        <v>1737233.93</v>
      </c>
      <c r="P41" s="222">
        <v>0</v>
      </c>
      <c r="Q41" s="222">
        <v>0</v>
      </c>
      <c r="R41" s="222">
        <v>0</v>
      </c>
      <c r="S41" s="222">
        <v>0</v>
      </c>
      <c r="T41" s="222">
        <v>0</v>
      </c>
      <c r="U41" s="223">
        <v>0</v>
      </c>
      <c r="V41" s="223">
        <v>0</v>
      </c>
      <c r="W41" s="223">
        <v>0</v>
      </c>
      <c r="X41" s="223">
        <v>29728.240000000002</v>
      </c>
    </row>
    <row r="42" spans="1:24" s="239" customFormat="1" ht="23.25" customHeight="1" x14ac:dyDescent="0.3">
      <c r="A42" s="238">
        <v>2023</v>
      </c>
      <c r="B42" s="230">
        <v>37</v>
      </c>
      <c r="C42" s="229" t="s">
        <v>2133</v>
      </c>
      <c r="D42" s="230">
        <v>40558</v>
      </c>
      <c r="E42" s="222">
        <v>956777.69</v>
      </c>
      <c r="F42" s="222">
        <v>956777.69</v>
      </c>
      <c r="G42" s="218">
        <v>0</v>
      </c>
      <c r="H42" s="261">
        <v>0</v>
      </c>
      <c r="I42" s="222">
        <v>0</v>
      </c>
      <c r="J42" s="222">
        <v>0</v>
      </c>
      <c r="K42" s="222">
        <v>0</v>
      </c>
      <c r="L42" s="222">
        <v>0</v>
      </c>
      <c r="M42" s="222">
        <v>0</v>
      </c>
      <c r="N42" s="222">
        <v>0</v>
      </c>
      <c r="O42" s="222">
        <v>956777.69</v>
      </c>
      <c r="P42" s="222">
        <v>0</v>
      </c>
      <c r="Q42" s="222">
        <v>0</v>
      </c>
      <c r="R42" s="222">
        <v>0</v>
      </c>
      <c r="S42" s="222">
        <v>0</v>
      </c>
      <c r="T42" s="222">
        <v>0</v>
      </c>
      <c r="U42" s="223">
        <v>0</v>
      </c>
      <c r="V42" s="223">
        <v>0</v>
      </c>
      <c r="W42" s="223">
        <v>0</v>
      </c>
      <c r="X42" s="223">
        <v>0</v>
      </c>
    </row>
    <row r="43" spans="1:24" s="239" customFormat="1" ht="23.25" customHeight="1" x14ac:dyDescent="0.3">
      <c r="A43" s="238">
        <v>2023</v>
      </c>
      <c r="B43" s="230">
        <v>38</v>
      </c>
      <c r="C43" s="229" t="s">
        <v>2754</v>
      </c>
      <c r="D43" s="230">
        <v>39830</v>
      </c>
      <c r="E43" s="222">
        <v>379240.57</v>
      </c>
      <c r="F43" s="222">
        <v>379240.57</v>
      </c>
      <c r="G43" s="218">
        <v>0</v>
      </c>
      <c r="H43" s="261">
        <v>379240.57</v>
      </c>
      <c r="I43" s="222">
        <v>0</v>
      </c>
      <c r="J43" s="222">
        <v>0</v>
      </c>
      <c r="K43" s="222">
        <v>0</v>
      </c>
      <c r="L43" s="222">
        <v>0</v>
      </c>
      <c r="M43" s="222">
        <v>0</v>
      </c>
      <c r="N43" s="222">
        <v>0</v>
      </c>
      <c r="O43" s="222">
        <v>0</v>
      </c>
      <c r="P43" s="222">
        <v>0</v>
      </c>
      <c r="Q43" s="222">
        <v>0</v>
      </c>
      <c r="R43" s="222">
        <v>0</v>
      </c>
      <c r="S43" s="222">
        <v>0</v>
      </c>
      <c r="T43" s="222">
        <v>0</v>
      </c>
      <c r="U43" s="222">
        <v>0</v>
      </c>
      <c r="V43" s="222">
        <v>0</v>
      </c>
      <c r="W43" s="222">
        <v>0</v>
      </c>
      <c r="X43" s="222">
        <v>0</v>
      </c>
    </row>
    <row r="44" spans="1:24" s="239" customFormat="1" ht="23.25" customHeight="1" x14ac:dyDescent="0.3">
      <c r="A44" s="238">
        <v>2023</v>
      </c>
      <c r="B44" s="230">
        <v>39</v>
      </c>
      <c r="C44" s="229" t="s">
        <v>3248</v>
      </c>
      <c r="D44" s="230">
        <v>40681</v>
      </c>
      <c r="E44" s="222">
        <v>5980133.7599999998</v>
      </c>
      <c r="F44" s="222">
        <v>5908508.1899999995</v>
      </c>
      <c r="G44" s="218">
        <v>3116178</v>
      </c>
      <c r="H44" s="261">
        <v>0</v>
      </c>
      <c r="I44" s="222">
        <v>0</v>
      </c>
      <c r="J44" s="222">
        <v>0</v>
      </c>
      <c r="K44" s="222">
        <v>0</v>
      </c>
      <c r="L44" s="222">
        <v>0</v>
      </c>
      <c r="M44" s="222">
        <v>0</v>
      </c>
      <c r="N44" s="222">
        <v>0</v>
      </c>
      <c r="O44" s="222">
        <v>2792330.19</v>
      </c>
      <c r="P44" s="222">
        <v>0</v>
      </c>
      <c r="Q44" s="222">
        <v>0</v>
      </c>
      <c r="R44" s="222">
        <v>0</v>
      </c>
      <c r="S44" s="222">
        <v>0</v>
      </c>
      <c r="T44" s="222">
        <v>0</v>
      </c>
      <c r="U44" s="223">
        <v>0</v>
      </c>
      <c r="V44" s="223">
        <v>0</v>
      </c>
      <c r="W44" s="223">
        <v>0</v>
      </c>
      <c r="X44" s="223">
        <v>71625.570000000007</v>
      </c>
    </row>
    <row r="45" spans="1:24" s="239" customFormat="1" ht="23.25" customHeight="1" x14ac:dyDescent="0.3">
      <c r="A45" s="238">
        <v>2023</v>
      </c>
      <c r="B45" s="230">
        <v>40</v>
      </c>
      <c r="C45" s="229" t="s">
        <v>3249</v>
      </c>
      <c r="D45" s="230">
        <v>40670</v>
      </c>
      <c r="E45" s="222">
        <v>6008721.4799999995</v>
      </c>
      <c r="F45" s="222">
        <v>5944141.3599999994</v>
      </c>
      <c r="G45" s="218">
        <v>2732415.44</v>
      </c>
      <c r="H45" s="261">
        <v>0</v>
      </c>
      <c r="I45" s="222">
        <v>0</v>
      </c>
      <c r="J45" s="222">
        <v>0</v>
      </c>
      <c r="K45" s="222">
        <v>0</v>
      </c>
      <c r="L45" s="222">
        <v>0</v>
      </c>
      <c r="M45" s="222">
        <v>0</v>
      </c>
      <c r="N45" s="222">
        <v>0</v>
      </c>
      <c r="O45" s="222">
        <v>0</v>
      </c>
      <c r="P45" s="222">
        <v>0</v>
      </c>
      <c r="Q45" s="222">
        <v>3211725.92</v>
      </c>
      <c r="R45" s="222">
        <v>0</v>
      </c>
      <c r="S45" s="222">
        <v>0</v>
      </c>
      <c r="T45" s="222">
        <v>0</v>
      </c>
      <c r="U45" s="223">
        <v>0</v>
      </c>
      <c r="V45" s="223">
        <v>0</v>
      </c>
      <c r="W45" s="223">
        <v>0</v>
      </c>
      <c r="X45" s="223">
        <v>64580.119999999995</v>
      </c>
    </row>
    <row r="46" spans="1:24" s="239" customFormat="1" ht="23.25" customHeight="1" x14ac:dyDescent="0.3">
      <c r="A46" s="238">
        <v>2023</v>
      </c>
      <c r="B46" s="230">
        <v>41</v>
      </c>
      <c r="C46" s="229" t="s">
        <v>3250</v>
      </c>
      <c r="D46" s="230">
        <v>40672</v>
      </c>
      <c r="E46" s="222">
        <v>6442618.1600000001</v>
      </c>
      <c r="F46" s="222">
        <v>6368851.2300000004</v>
      </c>
      <c r="G46" s="218">
        <v>3088128</v>
      </c>
      <c r="H46" s="261">
        <v>0</v>
      </c>
      <c r="I46" s="222">
        <v>0</v>
      </c>
      <c r="J46" s="222">
        <v>257084.4</v>
      </c>
      <c r="K46" s="222">
        <v>316628.40000000002</v>
      </c>
      <c r="L46" s="222">
        <v>204710.39999999999</v>
      </c>
      <c r="M46" s="222">
        <v>0</v>
      </c>
      <c r="N46" s="222">
        <v>0</v>
      </c>
      <c r="O46" s="222">
        <v>2502300.0300000003</v>
      </c>
      <c r="P46" s="222">
        <v>0</v>
      </c>
      <c r="Q46" s="222">
        <v>0</v>
      </c>
      <c r="R46" s="222">
        <v>0</v>
      </c>
      <c r="S46" s="222">
        <v>0</v>
      </c>
      <c r="T46" s="222">
        <v>0</v>
      </c>
      <c r="U46" s="223">
        <v>0</v>
      </c>
      <c r="V46" s="223">
        <v>0</v>
      </c>
      <c r="W46" s="223">
        <v>0</v>
      </c>
      <c r="X46" s="223">
        <v>73766.929999999993</v>
      </c>
    </row>
    <row r="47" spans="1:24" s="239" customFormat="1" ht="23.25" customHeight="1" x14ac:dyDescent="0.3">
      <c r="A47" s="238">
        <v>2023</v>
      </c>
      <c r="B47" s="230">
        <v>42</v>
      </c>
      <c r="C47" s="225" t="s">
        <v>3251</v>
      </c>
      <c r="D47" s="230">
        <v>40674</v>
      </c>
      <c r="E47" s="222">
        <v>3533744.06</v>
      </c>
      <c r="F47" s="222">
        <v>3489477.6</v>
      </c>
      <c r="G47" s="218">
        <v>2720654.4</v>
      </c>
      <c r="H47" s="261">
        <v>0</v>
      </c>
      <c r="I47" s="222">
        <v>0</v>
      </c>
      <c r="J47" s="222">
        <v>259153.2</v>
      </c>
      <c r="K47" s="222">
        <v>328370.40000000002</v>
      </c>
      <c r="L47" s="222">
        <v>181299.6</v>
      </c>
      <c r="M47" s="222">
        <v>0</v>
      </c>
      <c r="N47" s="222">
        <v>0</v>
      </c>
      <c r="O47" s="222">
        <v>0</v>
      </c>
      <c r="P47" s="222">
        <v>0</v>
      </c>
      <c r="Q47" s="222">
        <v>0</v>
      </c>
      <c r="R47" s="222">
        <v>0</v>
      </c>
      <c r="S47" s="222">
        <v>0</v>
      </c>
      <c r="T47" s="222">
        <v>0</v>
      </c>
      <c r="U47" s="223">
        <v>0</v>
      </c>
      <c r="V47" s="223">
        <v>0</v>
      </c>
      <c r="W47" s="223">
        <v>0</v>
      </c>
      <c r="X47" s="223">
        <v>44266.46</v>
      </c>
    </row>
    <row r="48" spans="1:24" s="239" customFormat="1" ht="23.25" customHeight="1" x14ac:dyDescent="0.3">
      <c r="A48" s="238">
        <v>2023</v>
      </c>
      <c r="B48" s="230">
        <v>43</v>
      </c>
      <c r="C48" s="229" t="s">
        <v>3252</v>
      </c>
      <c r="D48" s="230">
        <v>40675</v>
      </c>
      <c r="E48" s="222">
        <v>3942424.69</v>
      </c>
      <c r="F48" s="222">
        <v>3896304</v>
      </c>
      <c r="G48" s="218">
        <v>3896304</v>
      </c>
      <c r="H48" s="261">
        <v>0</v>
      </c>
      <c r="I48" s="222">
        <v>0</v>
      </c>
      <c r="J48" s="222">
        <v>0</v>
      </c>
      <c r="K48" s="222">
        <v>0</v>
      </c>
      <c r="L48" s="222">
        <v>0</v>
      </c>
      <c r="M48" s="222">
        <v>0</v>
      </c>
      <c r="N48" s="222">
        <v>0</v>
      </c>
      <c r="O48" s="222">
        <v>0</v>
      </c>
      <c r="P48" s="222">
        <v>0</v>
      </c>
      <c r="Q48" s="222">
        <v>0</v>
      </c>
      <c r="R48" s="222">
        <v>0</v>
      </c>
      <c r="S48" s="222">
        <v>0</v>
      </c>
      <c r="T48" s="222">
        <v>0</v>
      </c>
      <c r="U48" s="223">
        <v>0</v>
      </c>
      <c r="V48" s="223">
        <v>0</v>
      </c>
      <c r="W48" s="223">
        <v>0</v>
      </c>
      <c r="X48" s="223">
        <v>46120.69</v>
      </c>
    </row>
    <row r="49" spans="1:24" s="239" customFormat="1" ht="23.25" customHeight="1" x14ac:dyDescent="0.3">
      <c r="A49" s="238">
        <v>2023</v>
      </c>
      <c r="B49" s="230">
        <v>44</v>
      </c>
      <c r="C49" s="229" t="s">
        <v>2753</v>
      </c>
      <c r="D49" s="230">
        <v>39908</v>
      </c>
      <c r="E49" s="222">
        <v>399603.72</v>
      </c>
      <c r="F49" s="222">
        <v>399603.72</v>
      </c>
      <c r="G49" s="218">
        <v>0</v>
      </c>
      <c r="H49" s="261">
        <v>0</v>
      </c>
      <c r="I49" s="222">
        <v>0</v>
      </c>
      <c r="J49" s="222">
        <v>0</v>
      </c>
      <c r="K49" s="222">
        <v>0</v>
      </c>
      <c r="L49" s="222">
        <v>0</v>
      </c>
      <c r="M49" s="222">
        <v>0</v>
      </c>
      <c r="N49" s="222">
        <v>0</v>
      </c>
      <c r="O49" s="222">
        <v>0</v>
      </c>
      <c r="P49" s="222">
        <v>0</v>
      </c>
      <c r="Q49" s="222">
        <v>399603.72</v>
      </c>
      <c r="R49" s="222">
        <v>0</v>
      </c>
      <c r="S49" s="222">
        <v>0</v>
      </c>
      <c r="T49" s="222">
        <v>0</v>
      </c>
      <c r="U49" s="222">
        <v>0</v>
      </c>
      <c r="V49" s="222">
        <v>0</v>
      </c>
      <c r="W49" s="222">
        <v>0</v>
      </c>
      <c r="X49" s="222">
        <v>0</v>
      </c>
    </row>
    <row r="50" spans="1:24" s="239" customFormat="1" ht="23.25" customHeight="1" x14ac:dyDescent="0.3">
      <c r="A50" s="238">
        <v>2023</v>
      </c>
      <c r="B50" s="230">
        <v>45</v>
      </c>
      <c r="C50" s="229" t="s">
        <v>1838</v>
      </c>
      <c r="D50" s="230">
        <v>40787</v>
      </c>
      <c r="E50" s="222">
        <v>2564635.44</v>
      </c>
      <c r="F50" s="222">
        <v>2564635.44</v>
      </c>
      <c r="G50" s="218">
        <v>0</v>
      </c>
      <c r="H50" s="261">
        <v>1749563.98</v>
      </c>
      <c r="I50" s="222">
        <v>0</v>
      </c>
      <c r="J50" s="222">
        <v>63565.760000000002</v>
      </c>
      <c r="K50" s="222">
        <v>104087.36</v>
      </c>
      <c r="L50" s="222">
        <v>238162.49999999997</v>
      </c>
      <c r="M50" s="222">
        <v>0</v>
      </c>
      <c r="N50" s="222">
        <v>0</v>
      </c>
      <c r="O50" s="222">
        <v>0</v>
      </c>
      <c r="P50" s="222">
        <v>409255.84</v>
      </c>
      <c r="Q50" s="222">
        <v>0</v>
      </c>
      <c r="R50" s="222">
        <v>0</v>
      </c>
      <c r="S50" s="222">
        <v>0</v>
      </c>
      <c r="T50" s="222">
        <v>0</v>
      </c>
      <c r="U50" s="223">
        <v>0</v>
      </c>
      <c r="V50" s="223">
        <v>0</v>
      </c>
      <c r="W50" s="223">
        <v>0</v>
      </c>
      <c r="X50" s="223">
        <v>0</v>
      </c>
    </row>
    <row r="51" spans="1:24" s="239" customFormat="1" ht="23.25" customHeight="1" x14ac:dyDescent="0.3">
      <c r="A51" s="238">
        <v>2023</v>
      </c>
      <c r="B51" s="230">
        <v>46</v>
      </c>
      <c r="C51" s="229" t="s">
        <v>116</v>
      </c>
      <c r="D51" s="230">
        <v>40808</v>
      </c>
      <c r="E51" s="222">
        <v>5363035.43</v>
      </c>
      <c r="F51" s="222">
        <v>5323737.5999999996</v>
      </c>
      <c r="G51" s="218">
        <v>0</v>
      </c>
      <c r="H51" s="261">
        <v>0</v>
      </c>
      <c r="I51" s="222">
        <v>0</v>
      </c>
      <c r="J51" s="222">
        <v>0</v>
      </c>
      <c r="K51" s="222">
        <v>0</v>
      </c>
      <c r="L51" s="222">
        <v>191704.8</v>
      </c>
      <c r="M51" s="222">
        <v>0</v>
      </c>
      <c r="N51" s="222">
        <v>0</v>
      </c>
      <c r="O51" s="222">
        <v>0</v>
      </c>
      <c r="P51" s="222">
        <v>668467.19999999995</v>
      </c>
      <c r="Q51" s="222">
        <v>4463565.5999999996</v>
      </c>
      <c r="R51" s="222">
        <v>0</v>
      </c>
      <c r="S51" s="222">
        <v>0</v>
      </c>
      <c r="T51" s="222">
        <v>0</v>
      </c>
      <c r="U51" s="223">
        <v>0</v>
      </c>
      <c r="V51" s="223">
        <v>0</v>
      </c>
      <c r="W51" s="223">
        <v>0</v>
      </c>
      <c r="X51" s="223">
        <v>39297.83</v>
      </c>
    </row>
    <row r="52" spans="1:24" s="239" customFormat="1" ht="23.25" customHeight="1" x14ac:dyDescent="0.3">
      <c r="A52" s="238">
        <v>2023</v>
      </c>
      <c r="B52" s="230">
        <v>47</v>
      </c>
      <c r="C52" s="229" t="s">
        <v>3253</v>
      </c>
      <c r="D52" s="230">
        <v>40804</v>
      </c>
      <c r="E52" s="222">
        <v>6285697.7199999997</v>
      </c>
      <c r="F52" s="222">
        <v>6210500.0299999993</v>
      </c>
      <c r="G52" s="218">
        <v>2997014.4</v>
      </c>
      <c r="H52" s="261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2">
        <v>0</v>
      </c>
      <c r="O52" s="222">
        <v>3213485.63</v>
      </c>
      <c r="P52" s="222">
        <v>0</v>
      </c>
      <c r="Q52" s="222">
        <v>0</v>
      </c>
      <c r="R52" s="222">
        <v>0</v>
      </c>
      <c r="S52" s="222">
        <v>0</v>
      </c>
      <c r="T52" s="222">
        <v>0</v>
      </c>
      <c r="U52" s="223">
        <v>0</v>
      </c>
      <c r="V52" s="223">
        <v>0</v>
      </c>
      <c r="W52" s="223">
        <v>0</v>
      </c>
      <c r="X52" s="223">
        <v>75197.69</v>
      </c>
    </row>
    <row r="53" spans="1:24" s="239" customFormat="1" ht="23.25" customHeight="1" x14ac:dyDescent="0.3">
      <c r="A53" s="238">
        <v>2023</v>
      </c>
      <c r="B53" s="230">
        <v>48</v>
      </c>
      <c r="C53" s="229" t="s">
        <v>1715</v>
      </c>
      <c r="D53" s="230">
        <v>40836</v>
      </c>
      <c r="E53" s="222">
        <v>4499244.09</v>
      </c>
      <c r="F53" s="222">
        <v>4418905.0199999996</v>
      </c>
      <c r="G53" s="218">
        <v>0</v>
      </c>
      <c r="H53" s="261">
        <v>0</v>
      </c>
      <c r="I53" s="222">
        <v>0</v>
      </c>
      <c r="J53" s="222">
        <v>0</v>
      </c>
      <c r="K53" s="222">
        <v>0</v>
      </c>
      <c r="L53" s="222">
        <v>0</v>
      </c>
      <c r="M53" s="222">
        <v>0</v>
      </c>
      <c r="N53" s="222">
        <v>4311530.09</v>
      </c>
      <c r="O53" s="222">
        <v>0</v>
      </c>
      <c r="P53" s="222">
        <v>0</v>
      </c>
      <c r="Q53" s="222">
        <v>0</v>
      </c>
      <c r="R53" s="222">
        <v>0</v>
      </c>
      <c r="S53" s="222">
        <v>0</v>
      </c>
      <c r="T53" s="222">
        <v>0</v>
      </c>
      <c r="U53" s="223">
        <v>107374.93</v>
      </c>
      <c r="V53" s="223">
        <v>0</v>
      </c>
      <c r="W53" s="223">
        <v>0</v>
      </c>
      <c r="X53" s="223">
        <v>80339.070000000007</v>
      </c>
    </row>
    <row r="54" spans="1:24" s="239" customFormat="1" ht="23.25" customHeight="1" x14ac:dyDescent="0.3">
      <c r="A54" s="238">
        <v>2023</v>
      </c>
      <c r="B54" s="230">
        <v>49</v>
      </c>
      <c r="C54" s="229" t="s">
        <v>3254</v>
      </c>
      <c r="D54" s="230">
        <v>40827</v>
      </c>
      <c r="E54" s="222">
        <v>11849715.040000001</v>
      </c>
      <c r="F54" s="222">
        <v>11710497.98</v>
      </c>
      <c r="G54" s="218">
        <v>5623706.4000000004</v>
      </c>
      <c r="H54" s="261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2">
        <v>0</v>
      </c>
      <c r="O54" s="222">
        <v>0</v>
      </c>
      <c r="P54" s="222">
        <v>0</v>
      </c>
      <c r="Q54" s="222">
        <v>6086791.5800000001</v>
      </c>
      <c r="R54" s="222">
        <v>0</v>
      </c>
      <c r="S54" s="222">
        <v>0</v>
      </c>
      <c r="T54" s="222">
        <v>0</v>
      </c>
      <c r="U54" s="223">
        <v>0</v>
      </c>
      <c r="V54" s="223">
        <v>0</v>
      </c>
      <c r="W54" s="223">
        <v>0</v>
      </c>
      <c r="X54" s="223">
        <v>139217.06</v>
      </c>
    </row>
    <row r="55" spans="1:24" s="239" customFormat="1" ht="23.25" customHeight="1" x14ac:dyDescent="0.3">
      <c r="A55" s="238">
        <v>2023</v>
      </c>
      <c r="B55" s="230">
        <v>50</v>
      </c>
      <c r="C55" s="225" t="s">
        <v>3255</v>
      </c>
      <c r="D55" s="230">
        <v>40829</v>
      </c>
      <c r="E55" s="222">
        <v>14067840.680000002</v>
      </c>
      <c r="F55" s="222">
        <v>13923223.800000001</v>
      </c>
      <c r="G55" s="218">
        <v>4730944.8</v>
      </c>
      <c r="H55" s="261">
        <v>3575236.2</v>
      </c>
      <c r="I55" s="222">
        <v>0</v>
      </c>
      <c r="J55" s="222">
        <v>446984.4</v>
      </c>
      <c r="K55" s="222">
        <v>986778</v>
      </c>
      <c r="L55" s="222">
        <v>329214</v>
      </c>
      <c r="M55" s="222">
        <v>0</v>
      </c>
      <c r="N55" s="222">
        <v>0</v>
      </c>
      <c r="O55" s="222">
        <v>0</v>
      </c>
      <c r="P55" s="222">
        <v>910766.4</v>
      </c>
      <c r="Q55" s="222">
        <v>2943300</v>
      </c>
      <c r="R55" s="222">
        <v>0</v>
      </c>
      <c r="S55" s="222">
        <v>0</v>
      </c>
      <c r="T55" s="222">
        <v>0</v>
      </c>
      <c r="U55" s="223">
        <v>0</v>
      </c>
      <c r="V55" s="223">
        <v>0</v>
      </c>
      <c r="W55" s="223">
        <v>0</v>
      </c>
      <c r="X55" s="223">
        <v>144616.88</v>
      </c>
    </row>
    <row r="56" spans="1:24" s="239" customFormat="1" ht="23.25" customHeight="1" x14ac:dyDescent="0.3">
      <c r="A56" s="238">
        <v>2023</v>
      </c>
      <c r="B56" s="230">
        <v>51</v>
      </c>
      <c r="C56" s="225" t="s">
        <v>3256</v>
      </c>
      <c r="D56" s="230">
        <v>40854</v>
      </c>
      <c r="E56" s="222">
        <v>8240707.7700000005</v>
      </c>
      <c r="F56" s="222">
        <v>8156337.5200000005</v>
      </c>
      <c r="G56" s="218">
        <v>0</v>
      </c>
      <c r="H56" s="261">
        <v>0</v>
      </c>
      <c r="I56" s="222">
        <v>0</v>
      </c>
      <c r="J56" s="222">
        <v>149324.03</v>
      </c>
      <c r="K56" s="222">
        <v>277781.71000000002</v>
      </c>
      <c r="L56" s="222">
        <v>278999.59000000003</v>
      </c>
      <c r="M56" s="222">
        <v>0</v>
      </c>
      <c r="N56" s="222">
        <v>0</v>
      </c>
      <c r="O56" s="222">
        <v>2852017.24</v>
      </c>
      <c r="P56" s="222">
        <v>876444.95000000007</v>
      </c>
      <c r="Q56" s="222">
        <v>3721770</v>
      </c>
      <c r="R56" s="222">
        <v>0</v>
      </c>
      <c r="S56" s="222">
        <v>0</v>
      </c>
      <c r="T56" s="222">
        <v>0</v>
      </c>
      <c r="U56" s="223">
        <v>0</v>
      </c>
      <c r="V56" s="223">
        <v>0</v>
      </c>
      <c r="W56" s="223">
        <v>0</v>
      </c>
      <c r="X56" s="223">
        <v>84370.25</v>
      </c>
    </row>
    <row r="57" spans="1:24" s="239" customFormat="1" ht="23.25" customHeight="1" x14ac:dyDescent="0.3">
      <c r="A57" s="238">
        <v>2023</v>
      </c>
      <c r="B57" s="230">
        <v>52</v>
      </c>
      <c r="C57" s="225" t="s">
        <v>3257</v>
      </c>
      <c r="D57" s="230">
        <v>40856</v>
      </c>
      <c r="E57" s="222">
        <v>9162385.4900000002</v>
      </c>
      <c r="F57" s="222">
        <v>9054663.5999999996</v>
      </c>
      <c r="G57" s="218">
        <v>3903500.4</v>
      </c>
      <c r="H57" s="261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22">
        <v>0</v>
      </c>
      <c r="P57" s="222">
        <v>0</v>
      </c>
      <c r="Q57" s="222">
        <v>5151163.2</v>
      </c>
      <c r="R57" s="222">
        <v>0</v>
      </c>
      <c r="S57" s="222">
        <v>0</v>
      </c>
      <c r="T57" s="222">
        <v>0</v>
      </c>
      <c r="U57" s="223">
        <v>0</v>
      </c>
      <c r="V57" s="223">
        <v>0</v>
      </c>
      <c r="W57" s="223">
        <v>0</v>
      </c>
      <c r="X57" s="223">
        <v>107721.89</v>
      </c>
    </row>
    <row r="58" spans="1:24" s="239" customFormat="1" ht="23.25" customHeight="1" x14ac:dyDescent="0.3">
      <c r="A58" s="238">
        <v>2023</v>
      </c>
      <c r="B58" s="230">
        <v>53</v>
      </c>
      <c r="C58" s="225" t="s">
        <v>123</v>
      </c>
      <c r="D58" s="230">
        <v>40860</v>
      </c>
      <c r="E58" s="222">
        <v>3802111.31</v>
      </c>
      <c r="F58" s="222">
        <v>3755920.59</v>
      </c>
      <c r="G58" s="218">
        <v>0</v>
      </c>
      <c r="H58" s="261">
        <v>2474790.9900000002</v>
      </c>
      <c r="I58" s="222">
        <v>0</v>
      </c>
      <c r="J58" s="222">
        <v>353854.8</v>
      </c>
      <c r="K58" s="222">
        <v>927274.8</v>
      </c>
      <c r="L58" s="222">
        <v>0</v>
      </c>
      <c r="M58" s="222">
        <v>0</v>
      </c>
      <c r="N58" s="222">
        <v>0</v>
      </c>
      <c r="O58" s="222">
        <v>0</v>
      </c>
      <c r="P58" s="222">
        <v>0</v>
      </c>
      <c r="Q58" s="222">
        <v>0</v>
      </c>
      <c r="R58" s="222">
        <v>0</v>
      </c>
      <c r="S58" s="222">
        <v>0</v>
      </c>
      <c r="T58" s="222">
        <v>0</v>
      </c>
      <c r="U58" s="223">
        <v>0</v>
      </c>
      <c r="V58" s="223">
        <v>0</v>
      </c>
      <c r="W58" s="223">
        <v>0</v>
      </c>
      <c r="X58" s="223">
        <v>46190.720000000001</v>
      </c>
    </row>
    <row r="59" spans="1:24" s="239" customFormat="1" ht="23.25" customHeight="1" x14ac:dyDescent="0.3">
      <c r="A59" s="238">
        <v>2023</v>
      </c>
      <c r="B59" s="230">
        <v>54</v>
      </c>
      <c r="C59" s="225" t="s">
        <v>3258</v>
      </c>
      <c r="D59" s="230">
        <v>40861</v>
      </c>
      <c r="E59" s="222">
        <v>3998434.48</v>
      </c>
      <c r="F59" s="222">
        <v>3952173.6</v>
      </c>
      <c r="G59" s="218">
        <v>3952173.6</v>
      </c>
      <c r="H59" s="261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2">
        <v>0</v>
      </c>
      <c r="O59" s="222">
        <v>0</v>
      </c>
      <c r="P59" s="222">
        <v>0</v>
      </c>
      <c r="Q59" s="222">
        <v>0</v>
      </c>
      <c r="R59" s="222">
        <v>0</v>
      </c>
      <c r="S59" s="222">
        <v>0</v>
      </c>
      <c r="T59" s="222">
        <v>0</v>
      </c>
      <c r="U59" s="223">
        <v>0</v>
      </c>
      <c r="V59" s="223">
        <v>0</v>
      </c>
      <c r="W59" s="223">
        <v>0</v>
      </c>
      <c r="X59" s="223">
        <v>46260.88</v>
      </c>
    </row>
    <row r="60" spans="1:24" s="239" customFormat="1" ht="23.25" customHeight="1" x14ac:dyDescent="0.3">
      <c r="A60" s="238">
        <v>2023</v>
      </c>
      <c r="B60" s="230">
        <v>55</v>
      </c>
      <c r="C60" s="225" t="s">
        <v>3259</v>
      </c>
      <c r="D60" s="230">
        <v>40864</v>
      </c>
      <c r="E60" s="222">
        <v>7457552.0200000005</v>
      </c>
      <c r="F60" s="222">
        <v>7367979.0700000003</v>
      </c>
      <c r="G60" s="218">
        <v>3035503.2</v>
      </c>
      <c r="H60" s="261">
        <v>0</v>
      </c>
      <c r="I60" s="222">
        <v>0</v>
      </c>
      <c r="J60" s="222">
        <v>0</v>
      </c>
      <c r="K60" s="222">
        <v>0</v>
      </c>
      <c r="L60" s="222">
        <v>101500.8</v>
      </c>
      <c r="M60" s="222">
        <v>0</v>
      </c>
      <c r="N60" s="222">
        <v>0</v>
      </c>
      <c r="O60" s="222">
        <v>0</v>
      </c>
      <c r="P60" s="222">
        <v>561190.80000000005</v>
      </c>
      <c r="Q60" s="222">
        <v>3669784.27</v>
      </c>
      <c r="R60" s="222">
        <v>0</v>
      </c>
      <c r="S60" s="222">
        <v>0</v>
      </c>
      <c r="T60" s="222">
        <v>0</v>
      </c>
      <c r="U60" s="223">
        <v>0</v>
      </c>
      <c r="V60" s="223">
        <v>0</v>
      </c>
      <c r="W60" s="223">
        <v>0</v>
      </c>
      <c r="X60" s="223">
        <v>89572.95</v>
      </c>
    </row>
    <row r="61" spans="1:24" s="239" customFormat="1" ht="23.25" customHeight="1" x14ac:dyDescent="0.3">
      <c r="A61" s="238">
        <v>2023</v>
      </c>
      <c r="B61" s="230">
        <v>56</v>
      </c>
      <c r="C61" s="229" t="s">
        <v>3260</v>
      </c>
      <c r="D61" s="230">
        <v>40845</v>
      </c>
      <c r="E61" s="222">
        <v>8175797.5100000007</v>
      </c>
      <c r="F61" s="222">
        <v>8099456.8200000003</v>
      </c>
      <c r="G61" s="218">
        <v>0</v>
      </c>
      <c r="H61" s="261">
        <v>0</v>
      </c>
      <c r="I61" s="222">
        <v>0</v>
      </c>
      <c r="J61" s="222">
        <v>0</v>
      </c>
      <c r="K61" s="222">
        <v>0</v>
      </c>
      <c r="L61" s="222">
        <v>247065.60000000001</v>
      </c>
      <c r="M61" s="222">
        <v>0</v>
      </c>
      <c r="N61" s="222">
        <v>0</v>
      </c>
      <c r="O61" s="222">
        <v>3360004.02</v>
      </c>
      <c r="P61" s="222">
        <v>717198</v>
      </c>
      <c r="Q61" s="222">
        <v>3775189.2</v>
      </c>
      <c r="R61" s="222">
        <v>0</v>
      </c>
      <c r="S61" s="222">
        <v>0</v>
      </c>
      <c r="T61" s="222">
        <v>0</v>
      </c>
      <c r="U61" s="223">
        <v>0</v>
      </c>
      <c r="V61" s="223">
        <v>0</v>
      </c>
      <c r="W61" s="223">
        <v>0</v>
      </c>
      <c r="X61" s="223">
        <v>76340.69</v>
      </c>
    </row>
    <row r="62" spans="1:24" s="239" customFormat="1" ht="23.25" customHeight="1" x14ac:dyDescent="0.3">
      <c r="A62" s="238">
        <v>2023</v>
      </c>
      <c r="B62" s="230">
        <v>57</v>
      </c>
      <c r="C62" s="229" t="s">
        <v>3261</v>
      </c>
      <c r="D62" s="230">
        <v>40888</v>
      </c>
      <c r="E62" s="222">
        <v>7588044.5999999996</v>
      </c>
      <c r="F62" s="222">
        <v>7508472.7999999998</v>
      </c>
      <c r="G62" s="218">
        <v>2950212</v>
      </c>
      <c r="H62" s="261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2">
        <v>0</v>
      </c>
      <c r="O62" s="222">
        <v>0</v>
      </c>
      <c r="P62" s="222">
        <v>0</v>
      </c>
      <c r="Q62" s="222">
        <v>4084502</v>
      </c>
      <c r="R62" s="222">
        <v>0</v>
      </c>
      <c r="S62" s="222">
        <v>0</v>
      </c>
      <c r="T62" s="222">
        <v>473758.8</v>
      </c>
      <c r="U62" s="223">
        <v>0</v>
      </c>
      <c r="V62" s="223">
        <v>0</v>
      </c>
      <c r="W62" s="223">
        <v>0</v>
      </c>
      <c r="X62" s="223">
        <v>79571.799999999988</v>
      </c>
    </row>
    <row r="63" spans="1:24" s="239" customFormat="1" ht="23.25" customHeight="1" x14ac:dyDescent="0.3">
      <c r="A63" s="238">
        <v>2023</v>
      </c>
      <c r="B63" s="230">
        <v>58</v>
      </c>
      <c r="C63" s="229" t="s">
        <v>3262</v>
      </c>
      <c r="D63" s="230">
        <v>40876</v>
      </c>
      <c r="E63" s="222">
        <v>8208297.0099999998</v>
      </c>
      <c r="F63" s="222">
        <v>8114111.7299999995</v>
      </c>
      <c r="G63" s="218">
        <v>3972094.8</v>
      </c>
      <c r="H63" s="261">
        <v>0</v>
      </c>
      <c r="I63" s="222">
        <v>0</v>
      </c>
      <c r="J63" s="222">
        <v>0</v>
      </c>
      <c r="K63" s="222">
        <v>0</v>
      </c>
      <c r="L63" s="222">
        <v>267429.59999999998</v>
      </c>
      <c r="M63" s="222">
        <v>0</v>
      </c>
      <c r="N63" s="222">
        <v>0</v>
      </c>
      <c r="O63" s="222">
        <v>3247448.13</v>
      </c>
      <c r="P63" s="222">
        <v>627139.19999999995</v>
      </c>
      <c r="Q63" s="222">
        <v>0</v>
      </c>
      <c r="R63" s="222">
        <v>0</v>
      </c>
      <c r="S63" s="222">
        <v>0</v>
      </c>
      <c r="T63" s="222">
        <v>0</v>
      </c>
      <c r="U63" s="223">
        <v>0</v>
      </c>
      <c r="V63" s="223">
        <v>0</v>
      </c>
      <c r="W63" s="223">
        <v>0</v>
      </c>
      <c r="X63" s="223">
        <v>94185.279999999984</v>
      </c>
    </row>
    <row r="64" spans="1:24" s="239" customFormat="1" ht="23.25" customHeight="1" x14ac:dyDescent="0.3">
      <c r="A64" s="238">
        <v>2023</v>
      </c>
      <c r="B64" s="230">
        <v>59</v>
      </c>
      <c r="C64" s="225" t="s">
        <v>3263</v>
      </c>
      <c r="D64" s="230">
        <v>40877</v>
      </c>
      <c r="E64" s="222">
        <v>10684952.77</v>
      </c>
      <c r="F64" s="222">
        <v>10563369.01</v>
      </c>
      <c r="G64" s="218">
        <v>0</v>
      </c>
      <c r="H64" s="261">
        <v>3679777.86</v>
      </c>
      <c r="I64" s="222">
        <v>0</v>
      </c>
      <c r="J64" s="222">
        <v>346201.2</v>
      </c>
      <c r="K64" s="222">
        <v>297885.59999999998</v>
      </c>
      <c r="L64" s="222">
        <v>0</v>
      </c>
      <c r="M64" s="222">
        <v>0</v>
      </c>
      <c r="N64" s="222">
        <v>0</v>
      </c>
      <c r="O64" s="222">
        <v>3347781.55</v>
      </c>
      <c r="P64" s="222">
        <v>605872.80000000005</v>
      </c>
      <c r="Q64" s="222">
        <v>2285850</v>
      </c>
      <c r="R64" s="222">
        <v>0</v>
      </c>
      <c r="S64" s="222">
        <v>0</v>
      </c>
      <c r="T64" s="222">
        <v>0</v>
      </c>
      <c r="U64" s="223">
        <v>0</v>
      </c>
      <c r="V64" s="223">
        <v>0</v>
      </c>
      <c r="W64" s="223">
        <v>0</v>
      </c>
      <c r="X64" s="223">
        <v>121583.76</v>
      </c>
    </row>
    <row r="65" spans="1:24" s="239" customFormat="1" ht="23.25" customHeight="1" x14ac:dyDescent="0.3">
      <c r="A65" s="238">
        <v>2023</v>
      </c>
      <c r="B65" s="230">
        <v>60</v>
      </c>
      <c r="C65" s="225" t="s">
        <v>3264</v>
      </c>
      <c r="D65" s="230">
        <v>40881</v>
      </c>
      <c r="E65" s="222">
        <v>9691756.0300000012</v>
      </c>
      <c r="F65" s="222">
        <v>9582639.7300000004</v>
      </c>
      <c r="G65" s="218">
        <v>3914043.01</v>
      </c>
      <c r="H65" s="261">
        <v>0</v>
      </c>
      <c r="I65" s="222">
        <v>0</v>
      </c>
      <c r="J65" s="222">
        <v>0</v>
      </c>
      <c r="K65" s="222">
        <v>0</v>
      </c>
      <c r="L65" s="222">
        <v>0</v>
      </c>
      <c r="M65" s="222">
        <v>0</v>
      </c>
      <c r="N65" s="222">
        <v>0</v>
      </c>
      <c r="O65" s="222">
        <v>3388454.06</v>
      </c>
      <c r="P65" s="222">
        <v>0</v>
      </c>
      <c r="Q65" s="222">
        <v>2280142.66</v>
      </c>
      <c r="R65" s="222">
        <v>0</v>
      </c>
      <c r="S65" s="222">
        <v>0</v>
      </c>
      <c r="T65" s="222">
        <v>0</v>
      </c>
      <c r="U65" s="223">
        <v>0</v>
      </c>
      <c r="V65" s="223">
        <v>0</v>
      </c>
      <c r="W65" s="223">
        <v>0</v>
      </c>
      <c r="X65" s="223">
        <v>109116.29999999999</v>
      </c>
    </row>
    <row r="66" spans="1:24" s="239" customFormat="1" ht="23.25" customHeight="1" x14ac:dyDescent="0.3">
      <c r="A66" s="238">
        <v>2023</v>
      </c>
      <c r="B66" s="230">
        <v>61</v>
      </c>
      <c r="C66" s="225" t="s">
        <v>3265</v>
      </c>
      <c r="D66" s="230">
        <v>40897</v>
      </c>
      <c r="E66" s="222">
        <v>4617384.51</v>
      </c>
      <c r="F66" s="222">
        <v>4563453.1399999997</v>
      </c>
      <c r="G66" s="218">
        <v>0</v>
      </c>
      <c r="H66" s="261">
        <v>0</v>
      </c>
      <c r="I66" s="222">
        <v>0</v>
      </c>
      <c r="J66" s="222">
        <v>0</v>
      </c>
      <c r="K66" s="222">
        <v>0</v>
      </c>
      <c r="L66" s="222">
        <v>169671.6</v>
      </c>
      <c r="M66" s="222">
        <v>0</v>
      </c>
      <c r="N66" s="222">
        <v>0</v>
      </c>
      <c r="O66" s="222">
        <v>0</v>
      </c>
      <c r="P66" s="222">
        <v>523351.2</v>
      </c>
      <c r="Q66" s="222">
        <v>3870430.34</v>
      </c>
      <c r="R66" s="222">
        <v>0</v>
      </c>
      <c r="S66" s="222">
        <v>0</v>
      </c>
      <c r="T66" s="222">
        <v>0</v>
      </c>
      <c r="U66" s="223">
        <v>0</v>
      </c>
      <c r="V66" s="223">
        <v>0</v>
      </c>
      <c r="W66" s="223">
        <v>0</v>
      </c>
      <c r="X66" s="223">
        <v>53931.369999999995</v>
      </c>
    </row>
    <row r="67" spans="1:24" s="239" customFormat="1" ht="23.25" customHeight="1" x14ac:dyDescent="0.3">
      <c r="A67" s="238">
        <v>2023</v>
      </c>
      <c r="B67" s="230">
        <v>62</v>
      </c>
      <c r="C67" s="229" t="s">
        <v>3266</v>
      </c>
      <c r="D67" s="230">
        <v>40902</v>
      </c>
      <c r="E67" s="222">
        <v>1894889.32</v>
      </c>
      <c r="F67" s="222">
        <v>1871885.27</v>
      </c>
      <c r="G67" s="218">
        <v>1871885.27</v>
      </c>
      <c r="H67" s="261">
        <v>0</v>
      </c>
      <c r="I67" s="222">
        <v>0</v>
      </c>
      <c r="J67" s="222">
        <v>0</v>
      </c>
      <c r="K67" s="222">
        <v>0</v>
      </c>
      <c r="L67" s="222">
        <v>0</v>
      </c>
      <c r="M67" s="222">
        <v>0</v>
      </c>
      <c r="N67" s="222">
        <v>0</v>
      </c>
      <c r="O67" s="222">
        <v>0</v>
      </c>
      <c r="P67" s="222">
        <v>0</v>
      </c>
      <c r="Q67" s="222">
        <v>0</v>
      </c>
      <c r="R67" s="222">
        <v>0</v>
      </c>
      <c r="S67" s="222">
        <v>0</v>
      </c>
      <c r="T67" s="222">
        <v>0</v>
      </c>
      <c r="U67" s="223">
        <v>0</v>
      </c>
      <c r="V67" s="223">
        <v>0</v>
      </c>
      <c r="W67" s="223">
        <v>0</v>
      </c>
      <c r="X67" s="223">
        <v>23004.05</v>
      </c>
    </row>
    <row r="68" spans="1:24" s="239" customFormat="1" ht="23.25" customHeight="1" x14ac:dyDescent="0.3">
      <c r="A68" s="238">
        <v>2023</v>
      </c>
      <c r="B68" s="230">
        <v>63</v>
      </c>
      <c r="C68" s="229" t="s">
        <v>3267</v>
      </c>
      <c r="D68" s="230">
        <v>40905</v>
      </c>
      <c r="E68" s="222">
        <v>6797401.0299999993</v>
      </c>
      <c r="F68" s="222">
        <v>6717648.5199999996</v>
      </c>
      <c r="G68" s="218">
        <v>0</v>
      </c>
      <c r="H68" s="261">
        <v>0</v>
      </c>
      <c r="I68" s="222">
        <v>0</v>
      </c>
      <c r="J68" s="222">
        <v>220327.2</v>
      </c>
      <c r="K68" s="222">
        <v>318904.8</v>
      </c>
      <c r="L68" s="222">
        <v>0</v>
      </c>
      <c r="M68" s="222">
        <v>0</v>
      </c>
      <c r="N68" s="222">
        <v>0</v>
      </c>
      <c r="O68" s="222">
        <v>0</v>
      </c>
      <c r="P68" s="222">
        <v>1064252.3999999999</v>
      </c>
      <c r="Q68" s="222">
        <v>5114164.12</v>
      </c>
      <c r="R68" s="222">
        <v>0</v>
      </c>
      <c r="S68" s="222">
        <v>0</v>
      </c>
      <c r="T68" s="222">
        <v>0</v>
      </c>
      <c r="U68" s="223">
        <v>0</v>
      </c>
      <c r="V68" s="223">
        <v>0</v>
      </c>
      <c r="W68" s="223">
        <v>0</v>
      </c>
      <c r="X68" s="223">
        <v>79752.50999999998</v>
      </c>
    </row>
    <row r="69" spans="1:24" s="239" customFormat="1" ht="23.25" customHeight="1" x14ac:dyDescent="0.3">
      <c r="A69" s="238">
        <v>2023</v>
      </c>
      <c r="B69" s="230">
        <v>64</v>
      </c>
      <c r="C69" s="229" t="s">
        <v>3268</v>
      </c>
      <c r="D69" s="230">
        <v>40906</v>
      </c>
      <c r="E69" s="222">
        <v>3264396.42</v>
      </c>
      <c r="F69" s="222">
        <v>3223971.83</v>
      </c>
      <c r="G69" s="218">
        <v>1890721.01</v>
      </c>
      <c r="H69" s="261">
        <v>0</v>
      </c>
      <c r="I69" s="222">
        <v>0</v>
      </c>
      <c r="J69" s="222">
        <v>0</v>
      </c>
      <c r="K69" s="222">
        <v>0</v>
      </c>
      <c r="L69" s="222">
        <v>0</v>
      </c>
      <c r="M69" s="222">
        <v>0</v>
      </c>
      <c r="N69" s="222">
        <v>0</v>
      </c>
      <c r="O69" s="222">
        <v>0</v>
      </c>
      <c r="P69" s="222">
        <v>0</v>
      </c>
      <c r="Q69" s="222">
        <v>1333250.8199999998</v>
      </c>
      <c r="R69" s="222">
        <v>0</v>
      </c>
      <c r="S69" s="222">
        <v>0</v>
      </c>
      <c r="T69" s="222">
        <v>0</v>
      </c>
      <c r="U69" s="223">
        <v>0</v>
      </c>
      <c r="V69" s="223">
        <v>0</v>
      </c>
      <c r="W69" s="223">
        <v>0</v>
      </c>
      <c r="X69" s="223">
        <v>40424.589999999997</v>
      </c>
    </row>
    <row r="70" spans="1:24" s="239" customFormat="1" ht="23.25" customHeight="1" x14ac:dyDescent="0.3">
      <c r="A70" s="238">
        <v>2023</v>
      </c>
      <c r="B70" s="230">
        <v>65</v>
      </c>
      <c r="C70" s="225" t="s">
        <v>3269</v>
      </c>
      <c r="D70" s="230">
        <v>40909</v>
      </c>
      <c r="E70" s="222">
        <v>6057403.4100000001</v>
      </c>
      <c r="F70" s="222">
        <v>5985017.6400000006</v>
      </c>
      <c r="G70" s="218">
        <v>2765162.4</v>
      </c>
      <c r="H70" s="261">
        <v>0</v>
      </c>
      <c r="I70" s="222">
        <v>0</v>
      </c>
      <c r="J70" s="222">
        <v>0</v>
      </c>
      <c r="K70" s="222">
        <v>0</v>
      </c>
      <c r="L70" s="222">
        <v>184032</v>
      </c>
      <c r="M70" s="222">
        <v>0</v>
      </c>
      <c r="N70" s="222">
        <v>0</v>
      </c>
      <c r="O70" s="222">
        <v>0</v>
      </c>
      <c r="P70" s="222">
        <v>472048.80000000005</v>
      </c>
      <c r="Q70" s="222">
        <v>2563774.44</v>
      </c>
      <c r="R70" s="222">
        <v>0</v>
      </c>
      <c r="S70" s="222">
        <v>0</v>
      </c>
      <c r="T70" s="222">
        <v>0</v>
      </c>
      <c r="U70" s="223">
        <v>0</v>
      </c>
      <c r="V70" s="223">
        <v>0</v>
      </c>
      <c r="W70" s="223">
        <v>0</v>
      </c>
      <c r="X70" s="223">
        <v>72385.77</v>
      </c>
    </row>
    <row r="71" spans="1:24" s="239" customFormat="1" ht="23.25" customHeight="1" x14ac:dyDescent="0.3">
      <c r="A71" s="238">
        <v>2023</v>
      </c>
      <c r="B71" s="230">
        <v>66</v>
      </c>
      <c r="C71" s="225" t="s">
        <v>136</v>
      </c>
      <c r="D71" s="230">
        <v>39930</v>
      </c>
      <c r="E71" s="222">
        <v>1304043.6400000001</v>
      </c>
      <c r="F71" s="222">
        <v>1279541.78</v>
      </c>
      <c r="G71" s="218">
        <v>0</v>
      </c>
      <c r="H71" s="261">
        <v>0</v>
      </c>
      <c r="I71" s="222">
        <v>0</v>
      </c>
      <c r="J71" s="222">
        <v>0</v>
      </c>
      <c r="K71" s="222">
        <v>0</v>
      </c>
      <c r="L71" s="222">
        <v>0</v>
      </c>
      <c r="M71" s="222">
        <v>0</v>
      </c>
      <c r="N71" s="222">
        <v>0</v>
      </c>
      <c r="O71" s="222">
        <v>1279541.78</v>
      </c>
      <c r="P71" s="222">
        <v>0</v>
      </c>
      <c r="Q71" s="222">
        <v>0</v>
      </c>
      <c r="R71" s="222">
        <v>0</v>
      </c>
      <c r="S71" s="222">
        <v>0</v>
      </c>
      <c r="T71" s="222">
        <v>0</v>
      </c>
      <c r="U71" s="223">
        <v>0</v>
      </c>
      <c r="V71" s="223">
        <v>0</v>
      </c>
      <c r="W71" s="223">
        <v>0</v>
      </c>
      <c r="X71" s="223">
        <v>24501.86</v>
      </c>
    </row>
    <row r="72" spans="1:24" s="239" customFormat="1" ht="23.25" customHeight="1" x14ac:dyDescent="0.3">
      <c r="A72" s="238">
        <v>2023</v>
      </c>
      <c r="B72" s="230">
        <v>67</v>
      </c>
      <c r="C72" s="229" t="s">
        <v>3270</v>
      </c>
      <c r="D72" s="230">
        <v>40936</v>
      </c>
      <c r="E72" s="222">
        <v>9730598.7199999988</v>
      </c>
      <c r="F72" s="222">
        <v>9620910.3599999994</v>
      </c>
      <c r="G72" s="218">
        <v>1893003.16</v>
      </c>
      <c r="H72" s="261">
        <v>0</v>
      </c>
      <c r="I72" s="222">
        <v>0</v>
      </c>
      <c r="J72" s="222">
        <v>0</v>
      </c>
      <c r="K72" s="222">
        <v>0</v>
      </c>
      <c r="L72" s="222">
        <v>0</v>
      </c>
      <c r="M72" s="222">
        <v>0</v>
      </c>
      <c r="N72" s="222">
        <v>0</v>
      </c>
      <c r="O72" s="222">
        <v>3271632.8</v>
      </c>
      <c r="P72" s="222">
        <v>0</v>
      </c>
      <c r="Q72" s="222">
        <v>4456274.4000000004</v>
      </c>
      <c r="R72" s="222">
        <v>0</v>
      </c>
      <c r="S72" s="222">
        <v>0</v>
      </c>
      <c r="T72" s="222">
        <v>0</v>
      </c>
      <c r="U72" s="223">
        <v>0</v>
      </c>
      <c r="V72" s="223">
        <v>0</v>
      </c>
      <c r="W72" s="223">
        <v>0</v>
      </c>
      <c r="X72" s="223">
        <v>109688.35999999999</v>
      </c>
    </row>
    <row r="73" spans="1:24" s="239" customFormat="1" ht="23.25" customHeight="1" x14ac:dyDescent="0.3">
      <c r="A73" s="238">
        <v>2023</v>
      </c>
      <c r="B73" s="230">
        <v>68</v>
      </c>
      <c r="C73" s="225" t="s">
        <v>3271</v>
      </c>
      <c r="D73" s="230">
        <v>40943</v>
      </c>
      <c r="E73" s="222">
        <v>8314985.4200000009</v>
      </c>
      <c r="F73" s="222">
        <v>8226245.7800000012</v>
      </c>
      <c r="G73" s="218">
        <v>2317631.1800000002</v>
      </c>
      <c r="H73" s="261">
        <v>0</v>
      </c>
      <c r="I73" s="222">
        <v>0</v>
      </c>
      <c r="J73" s="222">
        <v>0</v>
      </c>
      <c r="K73" s="222">
        <v>0</v>
      </c>
      <c r="L73" s="222">
        <v>0</v>
      </c>
      <c r="M73" s="222">
        <v>0</v>
      </c>
      <c r="N73" s="222">
        <v>0</v>
      </c>
      <c r="O73" s="222">
        <v>3031860.04</v>
      </c>
      <c r="P73" s="222">
        <v>0</v>
      </c>
      <c r="Q73" s="222">
        <v>2876754.56</v>
      </c>
      <c r="R73" s="222">
        <v>0</v>
      </c>
      <c r="S73" s="222">
        <v>0</v>
      </c>
      <c r="T73" s="222">
        <v>0</v>
      </c>
      <c r="U73" s="223">
        <v>0</v>
      </c>
      <c r="V73" s="223">
        <v>0</v>
      </c>
      <c r="W73" s="223">
        <v>0</v>
      </c>
      <c r="X73" s="223">
        <v>88739.64</v>
      </c>
    </row>
    <row r="74" spans="1:24" s="239" customFormat="1" ht="23.25" customHeight="1" x14ac:dyDescent="0.3">
      <c r="A74" s="238">
        <v>2023</v>
      </c>
      <c r="B74" s="230">
        <v>69</v>
      </c>
      <c r="C74" s="229" t="s">
        <v>3272</v>
      </c>
      <c r="D74" s="230">
        <v>39371</v>
      </c>
      <c r="E74" s="222">
        <v>7017085.5099999988</v>
      </c>
      <c r="F74" s="222">
        <v>6937354.3699999992</v>
      </c>
      <c r="G74" s="218">
        <v>0</v>
      </c>
      <c r="H74" s="261">
        <v>0</v>
      </c>
      <c r="I74" s="222">
        <v>0</v>
      </c>
      <c r="J74" s="222">
        <v>0</v>
      </c>
      <c r="K74" s="222">
        <v>0</v>
      </c>
      <c r="L74" s="222">
        <v>0</v>
      </c>
      <c r="M74" s="222">
        <v>0</v>
      </c>
      <c r="N74" s="222">
        <v>0</v>
      </c>
      <c r="O74" s="222">
        <v>3107919.01</v>
      </c>
      <c r="P74" s="222">
        <v>0</v>
      </c>
      <c r="Q74" s="222">
        <v>3829435.36</v>
      </c>
      <c r="R74" s="222">
        <v>0</v>
      </c>
      <c r="S74" s="222">
        <v>0</v>
      </c>
      <c r="T74" s="222">
        <v>0</v>
      </c>
      <c r="U74" s="223">
        <v>0</v>
      </c>
      <c r="V74" s="223">
        <v>0</v>
      </c>
      <c r="W74" s="223">
        <v>0</v>
      </c>
      <c r="X74" s="223">
        <v>79731.14</v>
      </c>
    </row>
    <row r="75" spans="1:24" s="239" customFormat="1" ht="23.25" customHeight="1" x14ac:dyDescent="0.3">
      <c r="A75" s="238">
        <v>2023</v>
      </c>
      <c r="B75" s="230">
        <v>70</v>
      </c>
      <c r="C75" s="229" t="s">
        <v>3273</v>
      </c>
      <c r="D75" s="230">
        <v>39372</v>
      </c>
      <c r="E75" s="222">
        <v>8241416.4900000002</v>
      </c>
      <c r="F75" s="222">
        <v>8122586.7400000002</v>
      </c>
      <c r="G75" s="218">
        <v>3921645.6</v>
      </c>
      <c r="H75" s="261">
        <v>0</v>
      </c>
      <c r="I75" s="222">
        <v>0</v>
      </c>
      <c r="J75" s="222">
        <v>0</v>
      </c>
      <c r="K75" s="222">
        <v>0</v>
      </c>
      <c r="L75" s="222">
        <v>0</v>
      </c>
      <c r="M75" s="222">
        <v>0</v>
      </c>
      <c r="N75" s="222">
        <v>0</v>
      </c>
      <c r="O75" s="222">
        <v>0</v>
      </c>
      <c r="P75" s="222">
        <v>658815.6</v>
      </c>
      <c r="Q75" s="222">
        <v>3542125.54</v>
      </c>
      <c r="R75" s="222">
        <v>0</v>
      </c>
      <c r="S75" s="222">
        <v>0</v>
      </c>
      <c r="T75" s="222">
        <v>0</v>
      </c>
      <c r="U75" s="223">
        <v>0</v>
      </c>
      <c r="V75" s="223">
        <v>0</v>
      </c>
      <c r="W75" s="223">
        <v>0</v>
      </c>
      <c r="X75" s="223">
        <v>118829.75</v>
      </c>
    </row>
    <row r="76" spans="1:24" s="239" customFormat="1" ht="23.25" customHeight="1" x14ac:dyDescent="0.3">
      <c r="A76" s="238">
        <v>2023</v>
      </c>
      <c r="B76" s="230">
        <v>71</v>
      </c>
      <c r="C76" s="229" t="s">
        <v>3274</v>
      </c>
      <c r="D76" s="230">
        <v>40937</v>
      </c>
      <c r="E76" s="222">
        <v>9452890.7699999996</v>
      </c>
      <c r="F76" s="222">
        <v>9360710.4000000004</v>
      </c>
      <c r="G76" s="218">
        <v>3931164</v>
      </c>
      <c r="H76" s="261">
        <v>0</v>
      </c>
      <c r="I76" s="222">
        <v>0</v>
      </c>
      <c r="J76" s="222">
        <v>0</v>
      </c>
      <c r="K76" s="222">
        <v>0</v>
      </c>
      <c r="L76" s="222">
        <v>0</v>
      </c>
      <c r="M76" s="222">
        <v>0</v>
      </c>
      <c r="N76" s="222">
        <v>0</v>
      </c>
      <c r="O76" s="222">
        <v>0</v>
      </c>
      <c r="P76" s="222">
        <v>0</v>
      </c>
      <c r="Q76" s="222">
        <v>5429546.4000000004</v>
      </c>
      <c r="R76" s="222">
        <v>0</v>
      </c>
      <c r="S76" s="222">
        <v>0</v>
      </c>
      <c r="T76" s="222">
        <v>0</v>
      </c>
      <c r="U76" s="223">
        <v>0</v>
      </c>
      <c r="V76" s="223">
        <v>0</v>
      </c>
      <c r="W76" s="223">
        <v>0</v>
      </c>
      <c r="X76" s="223">
        <v>92180.37</v>
      </c>
    </row>
    <row r="77" spans="1:24" s="239" customFormat="1" ht="23.25" customHeight="1" x14ac:dyDescent="0.3">
      <c r="A77" s="238">
        <v>2023</v>
      </c>
      <c r="B77" s="230">
        <v>72</v>
      </c>
      <c r="C77" s="225" t="s">
        <v>3275</v>
      </c>
      <c r="D77" s="230">
        <v>40938</v>
      </c>
      <c r="E77" s="222">
        <v>7773293.919999999</v>
      </c>
      <c r="F77" s="222">
        <v>7679362.5699999994</v>
      </c>
      <c r="G77" s="218">
        <v>3860179.09</v>
      </c>
      <c r="H77" s="261">
        <v>3092788.68</v>
      </c>
      <c r="I77" s="222">
        <v>0</v>
      </c>
      <c r="J77" s="222">
        <v>0</v>
      </c>
      <c r="K77" s="222">
        <v>0</v>
      </c>
      <c r="L77" s="222">
        <v>0</v>
      </c>
      <c r="M77" s="222">
        <v>0</v>
      </c>
      <c r="N77" s="222">
        <v>0</v>
      </c>
      <c r="O77" s="222">
        <v>0</v>
      </c>
      <c r="P77" s="222">
        <v>726394.8</v>
      </c>
      <c r="Q77" s="222">
        <v>0</v>
      </c>
      <c r="R77" s="222">
        <v>0</v>
      </c>
      <c r="S77" s="222">
        <v>0</v>
      </c>
      <c r="T77" s="222">
        <v>0</v>
      </c>
      <c r="U77" s="223">
        <v>0</v>
      </c>
      <c r="V77" s="223">
        <v>0</v>
      </c>
      <c r="W77" s="223">
        <v>0</v>
      </c>
      <c r="X77" s="223">
        <v>93931.35</v>
      </c>
    </row>
    <row r="78" spans="1:24" s="239" customFormat="1" ht="23.25" customHeight="1" x14ac:dyDescent="0.3">
      <c r="A78" s="238">
        <v>2023</v>
      </c>
      <c r="B78" s="230">
        <v>73</v>
      </c>
      <c r="C78" s="225" t="s">
        <v>3276</v>
      </c>
      <c r="D78" s="230">
        <v>40939</v>
      </c>
      <c r="E78" s="222">
        <v>7713129.5700000012</v>
      </c>
      <c r="F78" s="222">
        <v>7621405.4500000011</v>
      </c>
      <c r="G78" s="218">
        <v>3923545.2</v>
      </c>
      <c r="H78" s="261">
        <v>3086811.85</v>
      </c>
      <c r="I78" s="222">
        <v>0</v>
      </c>
      <c r="J78" s="222">
        <v>0</v>
      </c>
      <c r="K78" s="222">
        <v>0</v>
      </c>
      <c r="L78" s="222">
        <v>0</v>
      </c>
      <c r="M78" s="222">
        <v>0</v>
      </c>
      <c r="N78" s="222">
        <v>0</v>
      </c>
      <c r="O78" s="222">
        <v>0</v>
      </c>
      <c r="P78" s="222">
        <v>611048.4</v>
      </c>
      <c r="Q78" s="222">
        <v>0</v>
      </c>
      <c r="R78" s="222">
        <v>0</v>
      </c>
      <c r="S78" s="222">
        <v>0</v>
      </c>
      <c r="T78" s="222">
        <v>0</v>
      </c>
      <c r="U78" s="223">
        <v>0</v>
      </c>
      <c r="V78" s="223">
        <v>0</v>
      </c>
      <c r="W78" s="223">
        <v>0</v>
      </c>
      <c r="X78" s="223">
        <v>91724.12</v>
      </c>
    </row>
    <row r="79" spans="1:24" s="239" customFormat="1" ht="23.25" customHeight="1" x14ac:dyDescent="0.3">
      <c r="A79" s="238">
        <v>2023</v>
      </c>
      <c r="B79" s="230">
        <v>74</v>
      </c>
      <c r="C79" s="225" t="s">
        <v>3277</v>
      </c>
      <c r="D79" s="230">
        <v>40940</v>
      </c>
      <c r="E79" s="222">
        <v>9654473.4700000007</v>
      </c>
      <c r="F79" s="222">
        <v>9545988.9800000004</v>
      </c>
      <c r="G79" s="218">
        <v>0</v>
      </c>
      <c r="H79" s="261">
        <v>0</v>
      </c>
      <c r="I79" s="222">
        <v>0</v>
      </c>
      <c r="J79" s="222">
        <v>0</v>
      </c>
      <c r="K79" s="222">
        <v>0</v>
      </c>
      <c r="L79" s="222">
        <v>0</v>
      </c>
      <c r="M79" s="222">
        <v>0</v>
      </c>
      <c r="N79" s="222">
        <v>0</v>
      </c>
      <c r="O79" s="222">
        <v>3700484.4</v>
      </c>
      <c r="P79" s="222">
        <v>0</v>
      </c>
      <c r="Q79" s="222">
        <v>5845504.5800000001</v>
      </c>
      <c r="R79" s="222">
        <v>0</v>
      </c>
      <c r="S79" s="222">
        <v>0</v>
      </c>
      <c r="T79" s="222">
        <v>0</v>
      </c>
      <c r="U79" s="223">
        <v>0</v>
      </c>
      <c r="V79" s="223">
        <v>0</v>
      </c>
      <c r="W79" s="223">
        <v>0</v>
      </c>
      <c r="X79" s="223">
        <v>108484.49</v>
      </c>
    </row>
    <row r="80" spans="1:24" s="239" customFormat="1" ht="23.25" customHeight="1" x14ac:dyDescent="0.3">
      <c r="A80" s="238">
        <v>2023</v>
      </c>
      <c r="B80" s="230">
        <v>75</v>
      </c>
      <c r="C80" s="225" t="s">
        <v>3278</v>
      </c>
      <c r="D80" s="230">
        <v>40941</v>
      </c>
      <c r="E80" s="222">
        <v>9397137.0399999991</v>
      </c>
      <c r="F80" s="222">
        <v>9289002.5899999999</v>
      </c>
      <c r="G80" s="218">
        <v>1307118.3799999999</v>
      </c>
      <c r="H80" s="261">
        <v>0</v>
      </c>
      <c r="I80" s="222">
        <v>0</v>
      </c>
      <c r="J80" s="222">
        <v>0</v>
      </c>
      <c r="K80" s="222">
        <v>0</v>
      </c>
      <c r="L80" s="222">
        <v>0</v>
      </c>
      <c r="M80" s="222">
        <v>0</v>
      </c>
      <c r="N80" s="222">
        <v>0</v>
      </c>
      <c r="O80" s="222">
        <v>3498244.89</v>
      </c>
      <c r="P80" s="222">
        <v>0</v>
      </c>
      <c r="Q80" s="222">
        <v>4483639.32</v>
      </c>
      <c r="R80" s="222">
        <v>0</v>
      </c>
      <c r="S80" s="222">
        <v>0</v>
      </c>
      <c r="T80" s="222">
        <v>0</v>
      </c>
      <c r="U80" s="223">
        <v>0</v>
      </c>
      <c r="V80" s="223">
        <v>0</v>
      </c>
      <c r="W80" s="223">
        <v>0</v>
      </c>
      <c r="X80" s="223">
        <v>108134.45000000001</v>
      </c>
    </row>
    <row r="81" spans="1:24" s="239" customFormat="1" ht="23.25" customHeight="1" x14ac:dyDescent="0.3">
      <c r="A81" s="238">
        <v>2023</v>
      </c>
      <c r="B81" s="230">
        <v>76</v>
      </c>
      <c r="C81" s="225" t="s">
        <v>3279</v>
      </c>
      <c r="D81" s="230">
        <v>40942</v>
      </c>
      <c r="E81" s="222">
        <v>8331727.7300000004</v>
      </c>
      <c r="F81" s="222">
        <v>8244211.5200000005</v>
      </c>
      <c r="G81" s="218">
        <v>0</v>
      </c>
      <c r="H81" s="261">
        <v>0</v>
      </c>
      <c r="I81" s="222">
        <v>0</v>
      </c>
      <c r="J81" s="222">
        <v>0</v>
      </c>
      <c r="K81" s="222">
        <v>0</v>
      </c>
      <c r="L81" s="222">
        <v>0</v>
      </c>
      <c r="M81" s="222">
        <v>0</v>
      </c>
      <c r="N81" s="222">
        <v>0</v>
      </c>
      <c r="O81" s="222">
        <v>3779664.04</v>
      </c>
      <c r="P81" s="222">
        <v>0</v>
      </c>
      <c r="Q81" s="222">
        <v>4464547.4800000004</v>
      </c>
      <c r="R81" s="222">
        <v>0</v>
      </c>
      <c r="S81" s="222">
        <v>0</v>
      </c>
      <c r="T81" s="222">
        <v>0</v>
      </c>
      <c r="U81" s="223">
        <v>0</v>
      </c>
      <c r="V81" s="223">
        <v>0</v>
      </c>
      <c r="W81" s="223">
        <v>0</v>
      </c>
      <c r="X81" s="223">
        <v>87516.209999999992</v>
      </c>
    </row>
    <row r="82" spans="1:24" s="239" customFormat="1" ht="23.25" customHeight="1" x14ac:dyDescent="0.3">
      <c r="A82" s="238">
        <v>2023</v>
      </c>
      <c r="B82" s="230">
        <v>77</v>
      </c>
      <c r="C82" s="229" t="s">
        <v>1541</v>
      </c>
      <c r="D82" s="230">
        <v>39409</v>
      </c>
      <c r="E82" s="222">
        <v>1694382.64</v>
      </c>
      <c r="F82" s="222">
        <v>1666615.74</v>
      </c>
      <c r="G82" s="218">
        <v>0</v>
      </c>
      <c r="H82" s="261">
        <v>0</v>
      </c>
      <c r="I82" s="222">
        <v>0</v>
      </c>
      <c r="J82" s="222">
        <v>0</v>
      </c>
      <c r="K82" s="222">
        <v>0</v>
      </c>
      <c r="L82" s="222">
        <v>0</v>
      </c>
      <c r="M82" s="222">
        <v>0</v>
      </c>
      <c r="N82" s="222">
        <v>0</v>
      </c>
      <c r="O82" s="222">
        <v>1666615.74</v>
      </c>
      <c r="P82" s="222">
        <v>0</v>
      </c>
      <c r="Q82" s="222">
        <v>0</v>
      </c>
      <c r="R82" s="222">
        <v>0</v>
      </c>
      <c r="S82" s="222">
        <v>0</v>
      </c>
      <c r="T82" s="222">
        <v>0</v>
      </c>
      <c r="U82" s="223">
        <v>0</v>
      </c>
      <c r="V82" s="223">
        <v>0</v>
      </c>
      <c r="W82" s="223">
        <v>0</v>
      </c>
      <c r="X82" s="223">
        <v>27766.9</v>
      </c>
    </row>
    <row r="83" spans="1:24" s="239" customFormat="1" ht="23.25" customHeight="1" x14ac:dyDescent="0.3">
      <c r="A83" s="238">
        <v>2023</v>
      </c>
      <c r="B83" s="230">
        <v>78</v>
      </c>
      <c r="C83" s="229" t="s">
        <v>3280</v>
      </c>
      <c r="D83" s="230">
        <v>39383</v>
      </c>
      <c r="E83" s="222">
        <v>9471020</v>
      </c>
      <c r="F83" s="222">
        <v>9371284.8000000007</v>
      </c>
      <c r="G83" s="218">
        <v>3872218.8</v>
      </c>
      <c r="H83" s="261">
        <v>0</v>
      </c>
      <c r="I83" s="222">
        <v>0</v>
      </c>
      <c r="J83" s="222">
        <v>0</v>
      </c>
      <c r="K83" s="222">
        <v>0</v>
      </c>
      <c r="L83" s="222">
        <v>0</v>
      </c>
      <c r="M83" s="222">
        <v>0</v>
      </c>
      <c r="N83" s="222">
        <v>0</v>
      </c>
      <c r="O83" s="222">
        <v>0</v>
      </c>
      <c r="P83" s="222">
        <v>0</v>
      </c>
      <c r="Q83" s="222">
        <v>5499066</v>
      </c>
      <c r="R83" s="222">
        <v>0</v>
      </c>
      <c r="S83" s="222">
        <v>0</v>
      </c>
      <c r="T83" s="222">
        <v>0</v>
      </c>
      <c r="U83" s="223">
        <v>0</v>
      </c>
      <c r="V83" s="223">
        <v>0</v>
      </c>
      <c r="W83" s="223">
        <v>0</v>
      </c>
      <c r="X83" s="223">
        <v>99735.2</v>
      </c>
    </row>
    <row r="84" spans="1:24" s="239" customFormat="1" ht="23.25" customHeight="1" x14ac:dyDescent="0.3">
      <c r="A84" s="238">
        <v>2023</v>
      </c>
      <c r="B84" s="230">
        <v>79</v>
      </c>
      <c r="C84" s="229" t="s">
        <v>2163</v>
      </c>
      <c r="D84" s="230">
        <v>39390</v>
      </c>
      <c r="E84" s="222">
        <v>9981950.2600000016</v>
      </c>
      <c r="F84" s="222">
        <v>9875320.8000000007</v>
      </c>
      <c r="G84" s="218">
        <v>0</v>
      </c>
      <c r="H84" s="261">
        <v>0</v>
      </c>
      <c r="I84" s="222">
        <v>0</v>
      </c>
      <c r="J84" s="222">
        <v>0</v>
      </c>
      <c r="K84" s="222">
        <v>0</v>
      </c>
      <c r="L84" s="222">
        <v>0</v>
      </c>
      <c r="M84" s="222">
        <v>0</v>
      </c>
      <c r="N84" s="222">
        <v>0</v>
      </c>
      <c r="O84" s="222">
        <v>0</v>
      </c>
      <c r="P84" s="222">
        <v>0</v>
      </c>
      <c r="Q84" s="222">
        <v>7284877.2000000002</v>
      </c>
      <c r="R84" s="222">
        <v>0</v>
      </c>
      <c r="S84" s="222">
        <v>0</v>
      </c>
      <c r="T84" s="222">
        <v>2590443.6</v>
      </c>
      <c r="U84" s="223">
        <v>0</v>
      </c>
      <c r="V84" s="223">
        <v>0</v>
      </c>
      <c r="W84" s="223">
        <v>0</v>
      </c>
      <c r="X84" s="223">
        <v>106629.45999999999</v>
      </c>
    </row>
    <row r="85" spans="1:24" s="239" customFormat="1" ht="23.25" customHeight="1" x14ac:dyDescent="0.3">
      <c r="A85" s="238">
        <v>2023</v>
      </c>
      <c r="B85" s="230">
        <v>80</v>
      </c>
      <c r="C85" s="229" t="s">
        <v>3281</v>
      </c>
      <c r="D85" s="230">
        <v>39416</v>
      </c>
      <c r="E85" s="222">
        <v>8594870.7200000007</v>
      </c>
      <c r="F85" s="222">
        <v>8502876</v>
      </c>
      <c r="G85" s="218">
        <v>3854716.8</v>
      </c>
      <c r="H85" s="261">
        <v>0</v>
      </c>
      <c r="I85" s="222">
        <v>0</v>
      </c>
      <c r="J85" s="222">
        <v>0</v>
      </c>
      <c r="K85" s="222">
        <v>0</v>
      </c>
      <c r="L85" s="222">
        <v>0</v>
      </c>
      <c r="M85" s="222">
        <v>0</v>
      </c>
      <c r="N85" s="222">
        <v>0</v>
      </c>
      <c r="O85" s="222">
        <v>0</v>
      </c>
      <c r="P85" s="222">
        <v>0</v>
      </c>
      <c r="Q85" s="222">
        <v>3787216.8</v>
      </c>
      <c r="R85" s="222">
        <v>0</v>
      </c>
      <c r="S85" s="222">
        <v>0</v>
      </c>
      <c r="T85" s="222">
        <v>860942.4</v>
      </c>
      <c r="U85" s="223">
        <v>0</v>
      </c>
      <c r="V85" s="223">
        <v>0</v>
      </c>
      <c r="W85" s="223">
        <v>0</v>
      </c>
      <c r="X85" s="223">
        <v>91994.72</v>
      </c>
    </row>
    <row r="86" spans="1:24" s="239" customFormat="1" ht="23.25" customHeight="1" x14ac:dyDescent="0.3">
      <c r="A86" s="238">
        <v>2023</v>
      </c>
      <c r="B86" s="230">
        <v>81</v>
      </c>
      <c r="C86" s="229" t="s">
        <v>3282</v>
      </c>
      <c r="D86" s="230">
        <v>39422</v>
      </c>
      <c r="E86" s="222">
        <v>10792646.149999999</v>
      </c>
      <c r="F86" s="222">
        <v>10689654.449999999</v>
      </c>
      <c r="G86" s="218">
        <v>3973094.7</v>
      </c>
      <c r="H86" s="261">
        <v>0</v>
      </c>
      <c r="I86" s="222">
        <v>0</v>
      </c>
      <c r="J86" s="222">
        <v>0</v>
      </c>
      <c r="K86" s="222">
        <v>0</v>
      </c>
      <c r="L86" s="222">
        <v>0</v>
      </c>
      <c r="M86" s="222">
        <v>0</v>
      </c>
      <c r="N86" s="222">
        <v>0</v>
      </c>
      <c r="O86" s="222">
        <v>2740433.55</v>
      </c>
      <c r="P86" s="222">
        <v>0</v>
      </c>
      <c r="Q86" s="222">
        <v>3976126.2</v>
      </c>
      <c r="R86" s="222">
        <v>0</v>
      </c>
      <c r="S86" s="222">
        <v>0</v>
      </c>
      <c r="T86" s="222">
        <v>0</v>
      </c>
      <c r="U86" s="223">
        <v>0</v>
      </c>
      <c r="V86" s="223">
        <v>0</v>
      </c>
      <c r="W86" s="223">
        <v>0</v>
      </c>
      <c r="X86" s="223">
        <v>102991.70000000001</v>
      </c>
    </row>
    <row r="87" spans="1:24" s="239" customFormat="1" ht="23.25" customHeight="1" x14ac:dyDescent="0.3">
      <c r="A87" s="238">
        <v>2023</v>
      </c>
      <c r="B87" s="230">
        <v>82</v>
      </c>
      <c r="C87" s="229" t="s">
        <v>150</v>
      </c>
      <c r="D87" s="230">
        <v>39442</v>
      </c>
      <c r="E87" s="222">
        <v>144107.85999999999</v>
      </c>
      <c r="F87" s="222">
        <v>144107.85999999999</v>
      </c>
      <c r="G87" s="218">
        <v>0</v>
      </c>
      <c r="H87" s="261">
        <v>0</v>
      </c>
      <c r="I87" s="222">
        <v>0</v>
      </c>
      <c r="J87" s="222">
        <v>0</v>
      </c>
      <c r="K87" s="222">
        <v>0</v>
      </c>
      <c r="L87" s="222">
        <v>0</v>
      </c>
      <c r="M87" s="222">
        <v>0</v>
      </c>
      <c r="N87" s="222">
        <v>0</v>
      </c>
      <c r="O87" s="222">
        <v>0</v>
      </c>
      <c r="P87" s="222">
        <v>0</v>
      </c>
      <c r="Q87" s="222">
        <v>0</v>
      </c>
      <c r="R87" s="222">
        <v>0</v>
      </c>
      <c r="S87" s="222">
        <v>0</v>
      </c>
      <c r="T87" s="222">
        <v>0</v>
      </c>
      <c r="U87" s="223">
        <v>144107.85999999999</v>
      </c>
      <c r="V87" s="223">
        <v>0</v>
      </c>
      <c r="W87" s="223">
        <v>0</v>
      </c>
      <c r="X87" s="223">
        <v>0</v>
      </c>
    </row>
    <row r="88" spans="1:24" s="239" customFormat="1" ht="23.25" customHeight="1" x14ac:dyDescent="0.3">
      <c r="A88" s="238">
        <v>2023</v>
      </c>
      <c r="B88" s="230">
        <v>83</v>
      </c>
      <c r="C88" s="229" t="s">
        <v>3283</v>
      </c>
      <c r="D88" s="230">
        <v>39426</v>
      </c>
      <c r="E88" s="222">
        <v>9665227.4300000016</v>
      </c>
      <c r="F88" s="222">
        <v>9561295.2000000011</v>
      </c>
      <c r="G88" s="218">
        <v>4747626</v>
      </c>
      <c r="H88" s="261">
        <v>0</v>
      </c>
      <c r="I88" s="222">
        <v>0</v>
      </c>
      <c r="J88" s="222">
        <v>0</v>
      </c>
      <c r="K88" s="222">
        <v>0</v>
      </c>
      <c r="L88" s="222">
        <v>0</v>
      </c>
      <c r="M88" s="222">
        <v>0</v>
      </c>
      <c r="N88" s="222">
        <v>0</v>
      </c>
      <c r="O88" s="222">
        <v>0</v>
      </c>
      <c r="P88" s="222">
        <v>0</v>
      </c>
      <c r="Q88" s="222">
        <v>3837014.4</v>
      </c>
      <c r="R88" s="222">
        <v>0</v>
      </c>
      <c r="S88" s="222">
        <v>0</v>
      </c>
      <c r="T88" s="222">
        <v>976654.8</v>
      </c>
      <c r="U88" s="223">
        <v>0</v>
      </c>
      <c r="V88" s="223">
        <v>0</v>
      </c>
      <c r="W88" s="223">
        <v>0</v>
      </c>
      <c r="X88" s="223">
        <v>103932.23000000001</v>
      </c>
    </row>
    <row r="89" spans="1:24" s="239" customFormat="1" ht="23.25" customHeight="1" x14ac:dyDescent="0.3">
      <c r="A89" s="238">
        <v>2023</v>
      </c>
      <c r="B89" s="230">
        <v>84</v>
      </c>
      <c r="C89" s="229" t="s">
        <v>3284</v>
      </c>
      <c r="D89" s="230">
        <v>39427</v>
      </c>
      <c r="E89" s="222">
        <v>6807166.0699999994</v>
      </c>
      <c r="F89" s="222">
        <v>6727005.3099999996</v>
      </c>
      <c r="G89" s="218">
        <v>0</v>
      </c>
      <c r="H89" s="261">
        <v>0</v>
      </c>
      <c r="I89" s="222">
        <v>0</v>
      </c>
      <c r="J89" s="222">
        <v>0</v>
      </c>
      <c r="K89" s="222">
        <v>0</v>
      </c>
      <c r="L89" s="222">
        <v>0</v>
      </c>
      <c r="M89" s="222">
        <v>0</v>
      </c>
      <c r="N89" s="222">
        <v>0</v>
      </c>
      <c r="O89" s="222">
        <v>0</v>
      </c>
      <c r="P89" s="222">
        <v>667057.19999999995</v>
      </c>
      <c r="Q89" s="222">
        <v>5798025.3099999996</v>
      </c>
      <c r="R89" s="222">
        <v>0</v>
      </c>
      <c r="S89" s="222">
        <v>0</v>
      </c>
      <c r="T89" s="222">
        <v>261922.8</v>
      </c>
      <c r="U89" s="223">
        <v>0</v>
      </c>
      <c r="V89" s="223">
        <v>0</v>
      </c>
      <c r="W89" s="223">
        <v>0</v>
      </c>
      <c r="X89" s="223">
        <v>80160.759999999995</v>
      </c>
    </row>
    <row r="90" spans="1:24" s="239" customFormat="1" ht="23.25" customHeight="1" x14ac:dyDescent="0.3">
      <c r="A90" s="238">
        <v>2023</v>
      </c>
      <c r="B90" s="230">
        <v>85</v>
      </c>
      <c r="C90" s="229" t="s">
        <v>3285</v>
      </c>
      <c r="D90" s="230">
        <v>39429</v>
      </c>
      <c r="E90" s="222">
        <v>6145105.9499999993</v>
      </c>
      <c r="F90" s="222">
        <v>6077286.4499999993</v>
      </c>
      <c r="G90" s="218">
        <v>3522553.65</v>
      </c>
      <c r="H90" s="261">
        <v>0</v>
      </c>
      <c r="I90" s="222">
        <v>0</v>
      </c>
      <c r="J90" s="222">
        <v>0</v>
      </c>
      <c r="K90" s="222">
        <v>0</v>
      </c>
      <c r="L90" s="222">
        <v>0</v>
      </c>
      <c r="M90" s="222">
        <v>0</v>
      </c>
      <c r="N90" s="222">
        <v>0</v>
      </c>
      <c r="O90" s="222">
        <v>0</v>
      </c>
      <c r="P90" s="222">
        <v>0</v>
      </c>
      <c r="Q90" s="222">
        <v>2554732.7999999998</v>
      </c>
      <c r="R90" s="222">
        <v>0</v>
      </c>
      <c r="S90" s="222">
        <v>0</v>
      </c>
      <c r="T90" s="222">
        <v>0</v>
      </c>
      <c r="U90" s="223">
        <v>0</v>
      </c>
      <c r="V90" s="223">
        <v>0</v>
      </c>
      <c r="W90" s="223">
        <v>0</v>
      </c>
      <c r="X90" s="223">
        <v>67819.5</v>
      </c>
    </row>
    <row r="91" spans="1:24" s="239" customFormat="1" ht="23.25" customHeight="1" x14ac:dyDescent="0.3">
      <c r="A91" s="238">
        <v>2023</v>
      </c>
      <c r="B91" s="230">
        <v>86</v>
      </c>
      <c r="C91" s="229" t="s">
        <v>3286</v>
      </c>
      <c r="D91" s="230">
        <v>39430</v>
      </c>
      <c r="E91" s="222">
        <v>8655741.4399999995</v>
      </c>
      <c r="F91" s="222">
        <v>8571307.9399999995</v>
      </c>
      <c r="G91" s="218">
        <v>4746814.8</v>
      </c>
      <c r="H91" s="261">
        <v>0</v>
      </c>
      <c r="I91" s="222">
        <v>0</v>
      </c>
      <c r="J91" s="222">
        <v>0</v>
      </c>
      <c r="K91" s="222">
        <v>0</v>
      </c>
      <c r="L91" s="222">
        <v>0</v>
      </c>
      <c r="M91" s="222">
        <v>0</v>
      </c>
      <c r="N91" s="222">
        <v>0</v>
      </c>
      <c r="O91" s="222">
        <v>0</v>
      </c>
      <c r="P91" s="222">
        <v>0</v>
      </c>
      <c r="Q91" s="222">
        <v>3824493.14</v>
      </c>
      <c r="R91" s="222">
        <v>0</v>
      </c>
      <c r="S91" s="222">
        <v>0</v>
      </c>
      <c r="T91" s="222">
        <v>0</v>
      </c>
      <c r="U91" s="223">
        <v>0</v>
      </c>
      <c r="V91" s="223">
        <v>0</v>
      </c>
      <c r="W91" s="223">
        <v>0</v>
      </c>
      <c r="X91" s="223">
        <v>84433.5</v>
      </c>
    </row>
    <row r="92" spans="1:24" s="239" customFormat="1" ht="23.25" customHeight="1" x14ac:dyDescent="0.3">
      <c r="A92" s="238">
        <v>2023</v>
      </c>
      <c r="B92" s="230">
        <v>87</v>
      </c>
      <c r="C92" s="229" t="s">
        <v>3287</v>
      </c>
      <c r="D92" s="230">
        <v>39417</v>
      </c>
      <c r="E92" s="222">
        <v>8990418.0899999999</v>
      </c>
      <c r="F92" s="222">
        <v>8895694.0600000005</v>
      </c>
      <c r="G92" s="218">
        <v>3892657.2</v>
      </c>
      <c r="H92" s="261">
        <v>0</v>
      </c>
      <c r="I92" s="222">
        <v>0</v>
      </c>
      <c r="J92" s="222">
        <v>0</v>
      </c>
      <c r="K92" s="222">
        <v>0</v>
      </c>
      <c r="L92" s="222">
        <v>0</v>
      </c>
      <c r="M92" s="222">
        <v>0</v>
      </c>
      <c r="N92" s="222">
        <v>0</v>
      </c>
      <c r="O92" s="222">
        <v>0</v>
      </c>
      <c r="P92" s="222">
        <v>0</v>
      </c>
      <c r="Q92" s="222">
        <v>5003036.8600000003</v>
      </c>
      <c r="R92" s="222">
        <v>0</v>
      </c>
      <c r="S92" s="222">
        <v>0</v>
      </c>
      <c r="T92" s="222">
        <v>0</v>
      </c>
      <c r="U92" s="223">
        <v>0</v>
      </c>
      <c r="V92" s="223">
        <v>0</v>
      </c>
      <c r="W92" s="223">
        <v>0</v>
      </c>
      <c r="X92" s="223">
        <v>94724.03</v>
      </c>
    </row>
    <row r="93" spans="1:24" s="239" customFormat="1" ht="23.25" customHeight="1" x14ac:dyDescent="0.3">
      <c r="A93" s="238">
        <v>2023</v>
      </c>
      <c r="B93" s="230">
        <v>88</v>
      </c>
      <c r="C93" s="229" t="s">
        <v>3288</v>
      </c>
      <c r="D93" s="230">
        <v>39431</v>
      </c>
      <c r="E93" s="222">
        <v>5925282.21</v>
      </c>
      <c r="F93" s="222">
        <v>5851714.2699999996</v>
      </c>
      <c r="G93" s="218">
        <v>0</v>
      </c>
      <c r="H93" s="261">
        <v>0</v>
      </c>
      <c r="I93" s="222">
        <v>0</v>
      </c>
      <c r="J93" s="222">
        <v>0</v>
      </c>
      <c r="K93" s="222">
        <v>0</v>
      </c>
      <c r="L93" s="222">
        <v>0</v>
      </c>
      <c r="M93" s="222">
        <v>0</v>
      </c>
      <c r="N93" s="222">
        <v>0</v>
      </c>
      <c r="O93" s="222">
        <v>2641704.27</v>
      </c>
      <c r="P93" s="222">
        <v>541539.6</v>
      </c>
      <c r="Q93" s="222">
        <v>2668470.4</v>
      </c>
      <c r="R93" s="222">
        <v>0</v>
      </c>
      <c r="S93" s="222">
        <v>0</v>
      </c>
      <c r="T93" s="222">
        <v>0</v>
      </c>
      <c r="U93" s="223">
        <v>0</v>
      </c>
      <c r="V93" s="223">
        <v>0</v>
      </c>
      <c r="W93" s="223">
        <v>0</v>
      </c>
      <c r="X93" s="223">
        <v>73567.94</v>
      </c>
    </row>
    <row r="94" spans="1:24" s="239" customFormat="1" ht="23.25" customHeight="1" x14ac:dyDescent="0.3">
      <c r="A94" s="238">
        <v>2023</v>
      </c>
      <c r="B94" s="230">
        <v>89</v>
      </c>
      <c r="C94" s="229" t="s">
        <v>3289</v>
      </c>
      <c r="D94" s="230">
        <v>39432</v>
      </c>
      <c r="E94" s="222">
        <v>9406661.2199999988</v>
      </c>
      <c r="F94" s="222">
        <v>9295662.1899999995</v>
      </c>
      <c r="G94" s="218">
        <v>3939226.8</v>
      </c>
      <c r="H94" s="261">
        <v>0</v>
      </c>
      <c r="I94" s="222">
        <v>0</v>
      </c>
      <c r="J94" s="222">
        <v>0</v>
      </c>
      <c r="K94" s="222">
        <v>0</v>
      </c>
      <c r="L94" s="222">
        <v>0</v>
      </c>
      <c r="M94" s="222">
        <v>0</v>
      </c>
      <c r="N94" s="222">
        <v>0</v>
      </c>
      <c r="O94" s="222">
        <v>0</v>
      </c>
      <c r="P94" s="222">
        <v>0</v>
      </c>
      <c r="Q94" s="222">
        <v>5356435.3899999997</v>
      </c>
      <c r="R94" s="222">
        <v>0</v>
      </c>
      <c r="S94" s="222">
        <v>0</v>
      </c>
      <c r="T94" s="222">
        <v>0</v>
      </c>
      <c r="U94" s="223">
        <v>0</v>
      </c>
      <c r="V94" s="223">
        <v>0</v>
      </c>
      <c r="W94" s="223">
        <v>0</v>
      </c>
      <c r="X94" s="223">
        <v>110999.03</v>
      </c>
    </row>
    <row r="95" spans="1:24" s="239" customFormat="1" ht="23.25" customHeight="1" x14ac:dyDescent="0.3">
      <c r="A95" s="238">
        <v>2023</v>
      </c>
      <c r="B95" s="230">
        <v>90</v>
      </c>
      <c r="C95" s="229" t="s">
        <v>3290</v>
      </c>
      <c r="D95" s="230">
        <v>39433</v>
      </c>
      <c r="E95" s="222">
        <v>6854439.4300000006</v>
      </c>
      <c r="F95" s="222">
        <v>6774936.4600000009</v>
      </c>
      <c r="G95" s="218">
        <v>0</v>
      </c>
      <c r="H95" s="261">
        <v>0</v>
      </c>
      <c r="I95" s="222">
        <v>0</v>
      </c>
      <c r="J95" s="222">
        <v>0</v>
      </c>
      <c r="K95" s="222">
        <v>0</v>
      </c>
      <c r="L95" s="222">
        <v>0</v>
      </c>
      <c r="M95" s="222">
        <v>0</v>
      </c>
      <c r="N95" s="222">
        <v>0</v>
      </c>
      <c r="O95" s="222">
        <v>2741606.24</v>
      </c>
      <c r="P95" s="222">
        <v>0</v>
      </c>
      <c r="Q95" s="222">
        <v>4033330.22</v>
      </c>
      <c r="R95" s="222">
        <v>0</v>
      </c>
      <c r="S95" s="222">
        <v>0</v>
      </c>
      <c r="T95" s="222">
        <v>0</v>
      </c>
      <c r="U95" s="223">
        <v>0</v>
      </c>
      <c r="V95" s="223">
        <v>0</v>
      </c>
      <c r="W95" s="223">
        <v>0</v>
      </c>
      <c r="X95" s="223">
        <v>79502.97</v>
      </c>
    </row>
    <row r="96" spans="1:24" s="239" customFormat="1" ht="23.25" customHeight="1" x14ac:dyDescent="0.3">
      <c r="A96" s="238">
        <v>2023</v>
      </c>
      <c r="B96" s="230">
        <v>91</v>
      </c>
      <c r="C96" s="229" t="s">
        <v>3291</v>
      </c>
      <c r="D96" s="230">
        <v>39434</v>
      </c>
      <c r="E96" s="222">
        <v>6181684.1799999997</v>
      </c>
      <c r="F96" s="222">
        <v>6102539.1200000001</v>
      </c>
      <c r="G96" s="218">
        <v>3050852.4</v>
      </c>
      <c r="H96" s="261">
        <v>2409426.3199999998</v>
      </c>
      <c r="I96" s="222">
        <v>0</v>
      </c>
      <c r="J96" s="222">
        <v>236082</v>
      </c>
      <c r="K96" s="222">
        <v>223224</v>
      </c>
      <c r="L96" s="222">
        <v>182954.4</v>
      </c>
      <c r="M96" s="222">
        <v>0</v>
      </c>
      <c r="N96" s="222">
        <v>0</v>
      </c>
      <c r="O96" s="222">
        <v>0</v>
      </c>
      <c r="P96" s="222">
        <v>0</v>
      </c>
      <c r="Q96" s="222">
        <v>0</v>
      </c>
      <c r="R96" s="222">
        <v>0</v>
      </c>
      <c r="S96" s="222">
        <v>0</v>
      </c>
      <c r="T96" s="222">
        <v>0</v>
      </c>
      <c r="U96" s="223">
        <v>0</v>
      </c>
      <c r="V96" s="223">
        <v>0</v>
      </c>
      <c r="W96" s="223">
        <v>0</v>
      </c>
      <c r="X96" s="223">
        <v>79145.060000000012</v>
      </c>
    </row>
    <row r="97" spans="1:24" s="239" customFormat="1" ht="23.25" customHeight="1" x14ac:dyDescent="0.3">
      <c r="A97" s="238">
        <v>2023</v>
      </c>
      <c r="B97" s="230">
        <v>92</v>
      </c>
      <c r="C97" s="229" t="s">
        <v>3292</v>
      </c>
      <c r="D97" s="230">
        <v>39436</v>
      </c>
      <c r="E97" s="222">
        <v>7799905.3899999997</v>
      </c>
      <c r="F97" s="222">
        <v>7716932.5099999998</v>
      </c>
      <c r="G97" s="218">
        <v>3897085.2</v>
      </c>
      <c r="H97" s="261">
        <v>0</v>
      </c>
      <c r="I97" s="222">
        <v>0</v>
      </c>
      <c r="J97" s="222">
        <v>0</v>
      </c>
      <c r="K97" s="222">
        <v>0</v>
      </c>
      <c r="L97" s="222">
        <v>245828.4</v>
      </c>
      <c r="M97" s="222">
        <v>0</v>
      </c>
      <c r="N97" s="222">
        <v>0</v>
      </c>
      <c r="O97" s="222">
        <v>3574018.91</v>
      </c>
      <c r="P97" s="222">
        <v>0</v>
      </c>
      <c r="Q97" s="222">
        <v>0</v>
      </c>
      <c r="R97" s="222">
        <v>0</v>
      </c>
      <c r="S97" s="222">
        <v>0</v>
      </c>
      <c r="T97" s="222">
        <v>0</v>
      </c>
      <c r="U97" s="223">
        <v>0</v>
      </c>
      <c r="V97" s="223">
        <v>0</v>
      </c>
      <c r="W97" s="223">
        <v>0</v>
      </c>
      <c r="X97" s="223">
        <v>82972.88</v>
      </c>
    </row>
    <row r="98" spans="1:24" s="239" customFormat="1" ht="23.25" customHeight="1" x14ac:dyDescent="0.3">
      <c r="A98" s="238">
        <v>2023</v>
      </c>
      <c r="B98" s="230">
        <v>93</v>
      </c>
      <c r="C98" s="229" t="s">
        <v>3293</v>
      </c>
      <c r="D98" s="230">
        <v>39437</v>
      </c>
      <c r="E98" s="222">
        <v>13569253.949999999</v>
      </c>
      <c r="F98" s="222">
        <v>13445929.42</v>
      </c>
      <c r="G98" s="218">
        <v>4081304.4</v>
      </c>
      <c r="H98" s="261">
        <v>0</v>
      </c>
      <c r="I98" s="222">
        <v>0</v>
      </c>
      <c r="J98" s="222">
        <v>0</v>
      </c>
      <c r="K98" s="222">
        <v>0</v>
      </c>
      <c r="L98" s="222">
        <v>0</v>
      </c>
      <c r="M98" s="222">
        <v>0</v>
      </c>
      <c r="N98" s="222">
        <v>0</v>
      </c>
      <c r="O98" s="222">
        <v>4363928.28</v>
      </c>
      <c r="P98" s="222">
        <v>0</v>
      </c>
      <c r="Q98" s="222">
        <v>5000696.74</v>
      </c>
      <c r="R98" s="222">
        <v>0</v>
      </c>
      <c r="S98" s="222">
        <v>0</v>
      </c>
      <c r="T98" s="222">
        <v>0</v>
      </c>
      <c r="U98" s="223">
        <v>0</v>
      </c>
      <c r="V98" s="223">
        <v>0</v>
      </c>
      <c r="W98" s="223">
        <v>0</v>
      </c>
      <c r="X98" s="223">
        <v>123324.53</v>
      </c>
    </row>
    <row r="99" spans="1:24" s="239" customFormat="1" ht="23.25" customHeight="1" x14ac:dyDescent="0.3">
      <c r="A99" s="238">
        <v>2023</v>
      </c>
      <c r="B99" s="230">
        <v>94</v>
      </c>
      <c r="C99" s="229" t="s">
        <v>3294</v>
      </c>
      <c r="D99" s="230">
        <v>39418</v>
      </c>
      <c r="E99" s="222">
        <v>8912518.0099999998</v>
      </c>
      <c r="F99" s="222">
        <v>8841316.9199999999</v>
      </c>
      <c r="G99" s="218">
        <v>3869749.2</v>
      </c>
      <c r="H99" s="261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222">
        <v>0</v>
      </c>
      <c r="O99" s="222">
        <v>0</v>
      </c>
      <c r="P99" s="222">
        <v>703452</v>
      </c>
      <c r="Q99" s="222">
        <v>4268115.72</v>
      </c>
      <c r="R99" s="222">
        <v>0</v>
      </c>
      <c r="S99" s="222">
        <v>0</v>
      </c>
      <c r="T99" s="222">
        <v>0</v>
      </c>
      <c r="U99" s="223">
        <v>0</v>
      </c>
      <c r="V99" s="223">
        <v>0</v>
      </c>
      <c r="W99" s="223">
        <v>0</v>
      </c>
      <c r="X99" s="223">
        <v>71201.09</v>
      </c>
    </row>
    <row r="100" spans="1:24" s="239" customFormat="1" ht="23.25" customHeight="1" x14ac:dyDescent="0.3">
      <c r="A100" s="238">
        <v>2023</v>
      </c>
      <c r="B100" s="230">
        <v>95</v>
      </c>
      <c r="C100" s="229" t="s">
        <v>3295</v>
      </c>
      <c r="D100" s="230">
        <v>39438</v>
      </c>
      <c r="E100" s="222">
        <v>6965322.3299999991</v>
      </c>
      <c r="F100" s="222">
        <v>6885961.9399999995</v>
      </c>
      <c r="G100" s="218">
        <v>0</v>
      </c>
      <c r="H100" s="261">
        <v>0</v>
      </c>
      <c r="I100" s="222">
        <v>0</v>
      </c>
      <c r="J100" s="222">
        <v>0</v>
      </c>
      <c r="K100" s="222">
        <v>0</v>
      </c>
      <c r="L100" s="222">
        <v>0</v>
      </c>
      <c r="M100" s="222">
        <v>0</v>
      </c>
      <c r="N100" s="222">
        <v>0</v>
      </c>
      <c r="O100" s="222">
        <v>2934538.46</v>
      </c>
      <c r="P100" s="222">
        <v>0</v>
      </c>
      <c r="Q100" s="222">
        <v>3951423.48</v>
      </c>
      <c r="R100" s="222">
        <v>0</v>
      </c>
      <c r="S100" s="222">
        <v>0</v>
      </c>
      <c r="T100" s="222">
        <v>0</v>
      </c>
      <c r="U100" s="223">
        <v>0</v>
      </c>
      <c r="V100" s="223">
        <v>0</v>
      </c>
      <c r="W100" s="223">
        <v>0</v>
      </c>
      <c r="X100" s="223">
        <v>79360.390000000014</v>
      </c>
    </row>
    <row r="101" spans="1:24" s="239" customFormat="1" ht="23.25" customHeight="1" x14ac:dyDescent="0.3">
      <c r="A101" s="238">
        <v>2023</v>
      </c>
      <c r="B101" s="230">
        <v>96</v>
      </c>
      <c r="C101" s="229" t="s">
        <v>3296</v>
      </c>
      <c r="D101" s="230">
        <v>39439</v>
      </c>
      <c r="E101" s="222">
        <v>6947207.4399999995</v>
      </c>
      <c r="F101" s="222">
        <v>6868072.2699999996</v>
      </c>
      <c r="G101" s="218">
        <v>0</v>
      </c>
      <c r="H101" s="261">
        <v>0</v>
      </c>
      <c r="I101" s="222">
        <v>0</v>
      </c>
      <c r="J101" s="222">
        <v>0</v>
      </c>
      <c r="K101" s="222">
        <v>0</v>
      </c>
      <c r="L101" s="222">
        <v>0</v>
      </c>
      <c r="M101" s="222">
        <v>0</v>
      </c>
      <c r="N101" s="222">
        <v>0</v>
      </c>
      <c r="O101" s="222">
        <v>2960243.43</v>
      </c>
      <c r="P101" s="222">
        <v>0</v>
      </c>
      <c r="Q101" s="222">
        <v>3907828.84</v>
      </c>
      <c r="R101" s="222">
        <v>0</v>
      </c>
      <c r="S101" s="222">
        <v>0</v>
      </c>
      <c r="T101" s="222">
        <v>0</v>
      </c>
      <c r="U101" s="223">
        <v>0</v>
      </c>
      <c r="V101" s="223">
        <v>0</v>
      </c>
      <c r="W101" s="223">
        <v>0</v>
      </c>
      <c r="X101" s="223">
        <v>79135.17</v>
      </c>
    </row>
    <row r="102" spans="1:24" s="239" customFormat="1" ht="23.25" customHeight="1" x14ac:dyDescent="0.3">
      <c r="A102" s="238">
        <v>2023</v>
      </c>
      <c r="B102" s="230">
        <v>97</v>
      </c>
      <c r="C102" s="229" t="s">
        <v>3297</v>
      </c>
      <c r="D102" s="230">
        <v>39440</v>
      </c>
      <c r="E102" s="222">
        <v>7566008.6400000006</v>
      </c>
      <c r="F102" s="222">
        <v>7484320.6600000001</v>
      </c>
      <c r="G102" s="218">
        <v>3008386.6599999997</v>
      </c>
      <c r="H102" s="261">
        <v>0</v>
      </c>
      <c r="I102" s="222">
        <v>0</v>
      </c>
      <c r="J102" s="222">
        <v>0</v>
      </c>
      <c r="K102" s="222">
        <v>0</v>
      </c>
      <c r="L102" s="222">
        <v>0</v>
      </c>
      <c r="M102" s="222">
        <v>0</v>
      </c>
      <c r="N102" s="222">
        <v>0</v>
      </c>
      <c r="O102" s="222">
        <v>0</v>
      </c>
      <c r="P102" s="222">
        <v>0</v>
      </c>
      <c r="Q102" s="222">
        <v>4475934</v>
      </c>
      <c r="R102" s="222">
        <v>0</v>
      </c>
      <c r="S102" s="222">
        <v>0</v>
      </c>
      <c r="T102" s="222">
        <v>0</v>
      </c>
      <c r="U102" s="223">
        <v>0</v>
      </c>
      <c r="V102" s="223">
        <v>0</v>
      </c>
      <c r="W102" s="223">
        <v>0</v>
      </c>
      <c r="X102" s="223">
        <v>81687.98</v>
      </c>
    </row>
    <row r="103" spans="1:24" s="239" customFormat="1" ht="23.25" customHeight="1" x14ac:dyDescent="0.3">
      <c r="A103" s="238">
        <v>2023</v>
      </c>
      <c r="B103" s="230">
        <v>98</v>
      </c>
      <c r="C103" s="229" t="s">
        <v>3298</v>
      </c>
      <c r="D103" s="230">
        <v>45288</v>
      </c>
      <c r="E103" s="222">
        <v>21410512.620000001</v>
      </c>
      <c r="F103" s="222">
        <v>21185579.310000002</v>
      </c>
      <c r="G103" s="218">
        <v>7482630</v>
      </c>
      <c r="H103" s="261">
        <v>4397559.46</v>
      </c>
      <c r="I103" s="222">
        <v>0</v>
      </c>
      <c r="J103" s="222">
        <v>744866.4</v>
      </c>
      <c r="K103" s="222">
        <v>845096.4</v>
      </c>
      <c r="L103" s="222">
        <v>458742</v>
      </c>
      <c r="M103" s="222">
        <v>0</v>
      </c>
      <c r="N103" s="222">
        <v>0</v>
      </c>
      <c r="O103" s="222">
        <v>0</v>
      </c>
      <c r="P103" s="222">
        <v>1283722.8</v>
      </c>
      <c r="Q103" s="222">
        <v>5972962.25</v>
      </c>
      <c r="R103" s="222">
        <v>0</v>
      </c>
      <c r="S103" s="222">
        <v>0</v>
      </c>
      <c r="T103" s="222">
        <v>0</v>
      </c>
      <c r="U103" s="223">
        <v>0</v>
      </c>
      <c r="V103" s="223">
        <v>0</v>
      </c>
      <c r="W103" s="223">
        <v>0</v>
      </c>
      <c r="X103" s="223">
        <v>224933.31</v>
      </c>
    </row>
    <row r="104" spans="1:24" s="239" customFormat="1" ht="23.25" customHeight="1" x14ac:dyDescent="0.3">
      <c r="A104" s="238">
        <v>2023</v>
      </c>
      <c r="B104" s="230">
        <v>99</v>
      </c>
      <c r="C104" s="229" t="s">
        <v>3299</v>
      </c>
      <c r="D104" s="230">
        <v>39419</v>
      </c>
      <c r="E104" s="222">
        <v>12925319.52</v>
      </c>
      <c r="F104" s="222">
        <v>12789228.609999999</v>
      </c>
      <c r="G104" s="218">
        <v>4802769.5999999996</v>
      </c>
      <c r="H104" s="261">
        <v>0</v>
      </c>
      <c r="I104" s="222">
        <v>0</v>
      </c>
      <c r="J104" s="222">
        <v>0</v>
      </c>
      <c r="K104" s="222">
        <v>0</v>
      </c>
      <c r="L104" s="222">
        <v>0</v>
      </c>
      <c r="M104" s="222">
        <v>0</v>
      </c>
      <c r="N104" s="222">
        <v>0</v>
      </c>
      <c r="O104" s="222">
        <v>0</v>
      </c>
      <c r="P104" s="222">
        <v>837493.2</v>
      </c>
      <c r="Q104" s="222">
        <v>7148965.8099999996</v>
      </c>
      <c r="R104" s="222">
        <v>0</v>
      </c>
      <c r="S104" s="222">
        <v>0</v>
      </c>
      <c r="T104" s="222">
        <v>0</v>
      </c>
      <c r="U104" s="223">
        <v>0</v>
      </c>
      <c r="V104" s="223">
        <v>0</v>
      </c>
      <c r="W104" s="223">
        <v>0</v>
      </c>
      <c r="X104" s="223">
        <v>136090.91</v>
      </c>
    </row>
    <row r="105" spans="1:24" s="239" customFormat="1" ht="23.25" customHeight="1" x14ac:dyDescent="0.3">
      <c r="A105" s="238">
        <v>2023</v>
      </c>
      <c r="B105" s="230">
        <v>100</v>
      </c>
      <c r="C105" s="229" t="s">
        <v>3300</v>
      </c>
      <c r="D105" s="230">
        <v>39420</v>
      </c>
      <c r="E105" s="222">
        <v>6873232.4700000007</v>
      </c>
      <c r="F105" s="222">
        <v>6794097.3000000007</v>
      </c>
      <c r="G105" s="218">
        <v>0</v>
      </c>
      <c r="H105" s="261">
        <v>0</v>
      </c>
      <c r="I105" s="222">
        <v>0</v>
      </c>
      <c r="J105" s="222">
        <v>0</v>
      </c>
      <c r="K105" s="222">
        <v>0</v>
      </c>
      <c r="L105" s="222">
        <v>0</v>
      </c>
      <c r="M105" s="222">
        <v>0</v>
      </c>
      <c r="N105" s="222">
        <v>0</v>
      </c>
      <c r="O105" s="222">
        <v>2727001.99</v>
      </c>
      <c r="P105" s="222">
        <v>0</v>
      </c>
      <c r="Q105" s="222">
        <v>4067095.31</v>
      </c>
      <c r="R105" s="222">
        <v>0</v>
      </c>
      <c r="S105" s="222">
        <v>0</v>
      </c>
      <c r="T105" s="222">
        <v>0</v>
      </c>
      <c r="U105" s="223">
        <v>0</v>
      </c>
      <c r="V105" s="223">
        <v>0</v>
      </c>
      <c r="W105" s="223">
        <v>0</v>
      </c>
      <c r="X105" s="223">
        <v>79135.17</v>
      </c>
    </row>
    <row r="106" spans="1:24" s="239" customFormat="1" ht="23.25" customHeight="1" x14ac:dyDescent="0.3">
      <c r="A106" s="238">
        <v>2023</v>
      </c>
      <c r="B106" s="230">
        <v>101</v>
      </c>
      <c r="C106" s="229" t="s">
        <v>3301</v>
      </c>
      <c r="D106" s="230">
        <v>39421</v>
      </c>
      <c r="E106" s="222">
        <v>8814083.8000000007</v>
      </c>
      <c r="F106" s="222">
        <v>8709456.5800000001</v>
      </c>
      <c r="G106" s="218">
        <v>3931646.4</v>
      </c>
      <c r="H106" s="261">
        <v>3148642.18</v>
      </c>
      <c r="I106" s="222">
        <v>0</v>
      </c>
      <c r="J106" s="222">
        <v>353193.6</v>
      </c>
      <c r="K106" s="222">
        <v>326905.2</v>
      </c>
      <c r="L106" s="222">
        <v>245386.8</v>
      </c>
      <c r="M106" s="222">
        <v>0</v>
      </c>
      <c r="N106" s="222">
        <v>0</v>
      </c>
      <c r="O106" s="222">
        <v>0</v>
      </c>
      <c r="P106" s="222">
        <v>703682.4</v>
      </c>
      <c r="Q106" s="222">
        <v>0</v>
      </c>
      <c r="R106" s="222">
        <v>0</v>
      </c>
      <c r="S106" s="222">
        <v>0</v>
      </c>
      <c r="T106" s="222">
        <v>0</v>
      </c>
      <c r="U106" s="223">
        <v>0</v>
      </c>
      <c r="V106" s="223">
        <v>0</v>
      </c>
      <c r="W106" s="223">
        <v>0</v>
      </c>
      <c r="X106" s="223">
        <v>104627.22000000002</v>
      </c>
    </row>
    <row r="107" spans="1:24" s="239" customFormat="1" ht="23.25" customHeight="1" x14ac:dyDescent="0.3">
      <c r="A107" s="238">
        <v>2023</v>
      </c>
      <c r="B107" s="230">
        <v>102</v>
      </c>
      <c r="C107" s="229" t="s">
        <v>3302</v>
      </c>
      <c r="D107" s="230">
        <v>39457</v>
      </c>
      <c r="E107" s="222">
        <v>13193809.5</v>
      </c>
      <c r="F107" s="222">
        <v>13073632.85</v>
      </c>
      <c r="G107" s="218">
        <v>4716643.33</v>
      </c>
      <c r="H107" s="261">
        <v>0</v>
      </c>
      <c r="I107" s="222">
        <v>0</v>
      </c>
      <c r="J107" s="222">
        <v>0</v>
      </c>
      <c r="K107" s="222">
        <v>0</v>
      </c>
      <c r="L107" s="222">
        <v>0</v>
      </c>
      <c r="M107" s="222">
        <v>0</v>
      </c>
      <c r="N107" s="222">
        <v>0</v>
      </c>
      <c r="O107" s="222">
        <v>0</v>
      </c>
      <c r="P107" s="222">
        <v>906542.4</v>
      </c>
      <c r="Q107" s="222">
        <v>6824236.7199999997</v>
      </c>
      <c r="R107" s="222">
        <v>0</v>
      </c>
      <c r="S107" s="222">
        <v>0</v>
      </c>
      <c r="T107" s="222">
        <v>626210.4</v>
      </c>
      <c r="U107" s="223">
        <v>0</v>
      </c>
      <c r="V107" s="223">
        <v>0</v>
      </c>
      <c r="W107" s="223">
        <v>0</v>
      </c>
      <c r="X107" s="223">
        <v>120176.65</v>
      </c>
    </row>
    <row r="108" spans="1:24" s="239" customFormat="1" ht="23.25" customHeight="1" x14ac:dyDescent="0.3">
      <c r="A108" s="238">
        <v>2023</v>
      </c>
      <c r="B108" s="230">
        <v>103</v>
      </c>
      <c r="C108" s="229" t="s">
        <v>3303</v>
      </c>
      <c r="D108" s="230">
        <v>39491</v>
      </c>
      <c r="E108" s="222">
        <v>8577202.6600000001</v>
      </c>
      <c r="F108" s="222">
        <v>8484825.540000001</v>
      </c>
      <c r="G108" s="218">
        <v>3895701.6</v>
      </c>
      <c r="H108" s="261">
        <v>0</v>
      </c>
      <c r="I108" s="222">
        <v>0</v>
      </c>
      <c r="J108" s="222">
        <v>0</v>
      </c>
      <c r="K108" s="222">
        <v>0</v>
      </c>
      <c r="L108" s="222">
        <v>0</v>
      </c>
      <c r="M108" s="222">
        <v>0</v>
      </c>
      <c r="N108" s="222">
        <v>0</v>
      </c>
      <c r="O108" s="222">
        <v>3501856.12</v>
      </c>
      <c r="P108" s="222">
        <v>0</v>
      </c>
      <c r="Q108" s="222">
        <v>1087267.82</v>
      </c>
      <c r="R108" s="222">
        <v>0</v>
      </c>
      <c r="S108" s="222">
        <v>0</v>
      </c>
      <c r="T108" s="222">
        <v>0</v>
      </c>
      <c r="U108" s="223">
        <v>0</v>
      </c>
      <c r="V108" s="223">
        <v>0</v>
      </c>
      <c r="W108" s="223">
        <v>0</v>
      </c>
      <c r="X108" s="223">
        <v>92377.12</v>
      </c>
    </row>
    <row r="109" spans="1:24" s="239" customFormat="1" ht="23.25" customHeight="1" x14ac:dyDescent="0.3">
      <c r="A109" s="238">
        <v>2023</v>
      </c>
      <c r="B109" s="230">
        <v>104</v>
      </c>
      <c r="C109" s="229" t="s">
        <v>3304</v>
      </c>
      <c r="D109" s="230">
        <v>39487</v>
      </c>
      <c r="E109" s="222">
        <v>11795492.880000001</v>
      </c>
      <c r="F109" s="222">
        <v>11676718.5</v>
      </c>
      <c r="G109" s="218">
        <v>4833750</v>
      </c>
      <c r="H109" s="261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222">
        <v>0</v>
      </c>
      <c r="O109" s="222">
        <v>4125052.44</v>
      </c>
      <c r="P109" s="222">
        <v>0</v>
      </c>
      <c r="Q109" s="222">
        <v>2717916.06</v>
      </c>
      <c r="R109" s="222">
        <v>0</v>
      </c>
      <c r="S109" s="222">
        <v>0</v>
      </c>
      <c r="T109" s="222">
        <v>0</v>
      </c>
      <c r="U109" s="223">
        <v>0</v>
      </c>
      <c r="V109" s="223">
        <v>0</v>
      </c>
      <c r="W109" s="223">
        <v>0</v>
      </c>
      <c r="X109" s="223">
        <v>118774.38</v>
      </c>
    </row>
    <row r="110" spans="1:24" s="239" customFormat="1" ht="23.25" customHeight="1" x14ac:dyDescent="0.3">
      <c r="A110" s="238">
        <v>2023</v>
      </c>
      <c r="B110" s="230">
        <v>105</v>
      </c>
      <c r="C110" s="229" t="s">
        <v>1542</v>
      </c>
      <c r="D110" s="230">
        <v>39513</v>
      </c>
      <c r="E110" s="222">
        <v>29804.880000000001</v>
      </c>
      <c r="F110" s="222">
        <v>29804.880000000001</v>
      </c>
      <c r="G110" s="261">
        <v>0</v>
      </c>
      <c r="H110" s="261">
        <v>0</v>
      </c>
      <c r="I110" s="261">
        <v>0</v>
      </c>
      <c r="J110" s="261">
        <v>0</v>
      </c>
      <c r="K110" s="261">
        <v>0</v>
      </c>
      <c r="L110" s="261">
        <v>0</v>
      </c>
      <c r="M110" s="261">
        <v>0</v>
      </c>
      <c r="N110" s="261">
        <v>0</v>
      </c>
      <c r="O110" s="261">
        <v>0</v>
      </c>
      <c r="P110" s="261">
        <v>0</v>
      </c>
      <c r="Q110" s="261">
        <v>0</v>
      </c>
      <c r="R110" s="261">
        <v>0</v>
      </c>
      <c r="S110" s="261">
        <v>0</v>
      </c>
      <c r="T110" s="261">
        <v>0</v>
      </c>
      <c r="U110" s="261">
        <v>29804.880000000001</v>
      </c>
      <c r="V110" s="261">
        <v>0</v>
      </c>
      <c r="W110" s="261">
        <v>0</v>
      </c>
      <c r="X110" s="261">
        <v>0</v>
      </c>
    </row>
    <row r="111" spans="1:24" s="239" customFormat="1" ht="23.25" customHeight="1" x14ac:dyDescent="0.3">
      <c r="A111" s="238">
        <v>2023</v>
      </c>
      <c r="B111" s="230">
        <v>106</v>
      </c>
      <c r="C111" s="229" t="s">
        <v>3305</v>
      </c>
      <c r="D111" s="230">
        <v>39940</v>
      </c>
      <c r="E111" s="222">
        <v>9968570.1699999962</v>
      </c>
      <c r="F111" s="222">
        <v>9760888.799999997</v>
      </c>
      <c r="G111" s="218">
        <v>0</v>
      </c>
      <c r="H111" s="261">
        <v>0</v>
      </c>
      <c r="I111" s="222">
        <v>0</v>
      </c>
      <c r="J111" s="222">
        <v>0</v>
      </c>
      <c r="K111" s="222">
        <v>0</v>
      </c>
      <c r="L111" s="222">
        <v>0</v>
      </c>
      <c r="M111" s="222">
        <v>0</v>
      </c>
      <c r="N111" s="222">
        <v>0</v>
      </c>
      <c r="O111" s="222">
        <v>0</v>
      </c>
      <c r="P111" s="222">
        <v>1093293.5999999999</v>
      </c>
      <c r="Q111" s="222">
        <v>8667595.1999999974</v>
      </c>
      <c r="R111" s="222">
        <v>0</v>
      </c>
      <c r="S111" s="222">
        <v>0</v>
      </c>
      <c r="T111" s="222">
        <v>0</v>
      </c>
      <c r="U111" s="223">
        <v>0</v>
      </c>
      <c r="V111" s="223">
        <v>0</v>
      </c>
      <c r="W111" s="223">
        <v>0</v>
      </c>
      <c r="X111" s="223">
        <v>207681.37</v>
      </c>
    </row>
    <row r="112" spans="1:24" s="239" customFormat="1" ht="23.25" customHeight="1" x14ac:dyDescent="0.3">
      <c r="A112" s="238">
        <v>2023</v>
      </c>
      <c r="B112" s="230">
        <v>107</v>
      </c>
      <c r="C112" s="229" t="s">
        <v>2143</v>
      </c>
      <c r="D112" s="230">
        <v>40427</v>
      </c>
      <c r="E112" s="222">
        <v>711430.26</v>
      </c>
      <c r="F112" s="222">
        <v>700201.2</v>
      </c>
      <c r="G112" s="218">
        <v>0</v>
      </c>
      <c r="H112" s="261">
        <v>700201.2</v>
      </c>
      <c r="I112" s="222">
        <v>0</v>
      </c>
      <c r="J112" s="222">
        <v>0</v>
      </c>
      <c r="K112" s="222">
        <v>0</v>
      </c>
      <c r="L112" s="222">
        <v>0</v>
      </c>
      <c r="M112" s="222">
        <v>0</v>
      </c>
      <c r="N112" s="222">
        <v>0</v>
      </c>
      <c r="O112" s="222">
        <v>0</v>
      </c>
      <c r="P112" s="222">
        <v>0</v>
      </c>
      <c r="Q112" s="222">
        <v>0</v>
      </c>
      <c r="R112" s="222">
        <v>0</v>
      </c>
      <c r="S112" s="222">
        <v>0</v>
      </c>
      <c r="T112" s="222">
        <v>0</v>
      </c>
      <c r="U112" s="223">
        <v>0</v>
      </c>
      <c r="V112" s="223">
        <v>0</v>
      </c>
      <c r="W112" s="223">
        <v>0</v>
      </c>
      <c r="X112" s="223">
        <v>11229.06</v>
      </c>
    </row>
    <row r="113" spans="1:24" s="239" customFormat="1" ht="23.25" customHeight="1" x14ac:dyDescent="0.3">
      <c r="A113" s="238">
        <v>2023</v>
      </c>
      <c r="B113" s="230">
        <v>108</v>
      </c>
      <c r="C113" s="229" t="s">
        <v>2144</v>
      </c>
      <c r="D113" s="230">
        <v>40471</v>
      </c>
      <c r="E113" s="222">
        <v>2560320.87</v>
      </c>
      <c r="F113" s="222">
        <v>2535823.2000000002</v>
      </c>
      <c r="G113" s="218">
        <v>0</v>
      </c>
      <c r="H113" s="261">
        <v>2535823.2000000002</v>
      </c>
      <c r="I113" s="222">
        <v>0</v>
      </c>
      <c r="J113" s="222">
        <v>0</v>
      </c>
      <c r="K113" s="222">
        <v>0</v>
      </c>
      <c r="L113" s="222">
        <v>0</v>
      </c>
      <c r="M113" s="222">
        <v>0</v>
      </c>
      <c r="N113" s="222">
        <v>0</v>
      </c>
      <c r="O113" s="222">
        <v>0</v>
      </c>
      <c r="P113" s="222">
        <v>0</v>
      </c>
      <c r="Q113" s="222">
        <v>0</v>
      </c>
      <c r="R113" s="222">
        <v>0</v>
      </c>
      <c r="S113" s="222">
        <v>0</v>
      </c>
      <c r="T113" s="222">
        <v>0</v>
      </c>
      <c r="U113" s="223">
        <v>0</v>
      </c>
      <c r="V113" s="223">
        <v>0</v>
      </c>
      <c r="W113" s="223">
        <v>0</v>
      </c>
      <c r="X113" s="223">
        <v>24497.67</v>
      </c>
    </row>
    <row r="114" spans="1:24" s="239" customFormat="1" ht="23.25" customHeight="1" x14ac:dyDescent="0.3">
      <c r="A114" s="238">
        <v>2023</v>
      </c>
      <c r="B114" s="230">
        <v>109</v>
      </c>
      <c r="C114" s="229" t="s">
        <v>3306</v>
      </c>
      <c r="D114" s="230">
        <v>40034</v>
      </c>
      <c r="E114" s="222">
        <v>2096784.15</v>
      </c>
      <c r="F114" s="222">
        <v>2062338</v>
      </c>
      <c r="G114" s="218">
        <v>0</v>
      </c>
      <c r="H114" s="261">
        <v>2062338</v>
      </c>
      <c r="I114" s="222">
        <v>0</v>
      </c>
      <c r="J114" s="222">
        <v>0</v>
      </c>
      <c r="K114" s="222">
        <v>0</v>
      </c>
      <c r="L114" s="222">
        <v>0</v>
      </c>
      <c r="M114" s="222">
        <v>0</v>
      </c>
      <c r="N114" s="222">
        <v>0</v>
      </c>
      <c r="O114" s="222">
        <v>0</v>
      </c>
      <c r="P114" s="222">
        <v>0</v>
      </c>
      <c r="Q114" s="222">
        <v>0</v>
      </c>
      <c r="R114" s="222">
        <v>0</v>
      </c>
      <c r="S114" s="222">
        <v>0</v>
      </c>
      <c r="T114" s="222">
        <v>0</v>
      </c>
      <c r="U114" s="223">
        <v>0</v>
      </c>
      <c r="V114" s="223">
        <v>0</v>
      </c>
      <c r="W114" s="223">
        <v>0</v>
      </c>
      <c r="X114" s="223">
        <v>34446.15</v>
      </c>
    </row>
    <row r="115" spans="1:24" s="239" customFormat="1" ht="23.25" customHeight="1" x14ac:dyDescent="0.3">
      <c r="A115" s="238">
        <v>2023</v>
      </c>
      <c r="B115" s="230">
        <v>110</v>
      </c>
      <c r="C115" s="229" t="s">
        <v>3307</v>
      </c>
      <c r="D115" s="230">
        <v>40668</v>
      </c>
      <c r="E115" s="222">
        <v>2177938.8099999996</v>
      </c>
      <c r="F115" s="222">
        <v>2155135.1999999997</v>
      </c>
      <c r="G115" s="218">
        <v>0</v>
      </c>
      <c r="H115" s="261">
        <v>2155135.1999999997</v>
      </c>
      <c r="I115" s="222">
        <v>0</v>
      </c>
      <c r="J115" s="222">
        <v>0</v>
      </c>
      <c r="K115" s="222">
        <v>0</v>
      </c>
      <c r="L115" s="222">
        <v>0</v>
      </c>
      <c r="M115" s="222">
        <v>0</v>
      </c>
      <c r="N115" s="222">
        <v>0</v>
      </c>
      <c r="O115" s="222">
        <v>0</v>
      </c>
      <c r="P115" s="222">
        <v>0</v>
      </c>
      <c r="Q115" s="222">
        <v>0</v>
      </c>
      <c r="R115" s="222">
        <v>0</v>
      </c>
      <c r="S115" s="222">
        <v>0</v>
      </c>
      <c r="T115" s="222">
        <v>0</v>
      </c>
      <c r="U115" s="223">
        <v>0</v>
      </c>
      <c r="V115" s="223">
        <v>0</v>
      </c>
      <c r="W115" s="223">
        <v>0</v>
      </c>
      <c r="X115" s="223">
        <v>22803.61</v>
      </c>
    </row>
    <row r="116" spans="1:24" s="239" customFormat="1" ht="23.25" customHeight="1" x14ac:dyDescent="0.3">
      <c r="A116" s="238">
        <v>2023</v>
      </c>
      <c r="B116" s="230">
        <v>111</v>
      </c>
      <c r="C116" s="229" t="s">
        <v>2157</v>
      </c>
      <c r="D116" s="230">
        <v>40689</v>
      </c>
      <c r="E116" s="222">
        <v>241636.68000000002</v>
      </c>
      <c r="F116" s="222">
        <v>238375.2</v>
      </c>
      <c r="G116" s="218">
        <v>0</v>
      </c>
      <c r="H116" s="261">
        <v>238375.2</v>
      </c>
      <c r="I116" s="222">
        <v>0</v>
      </c>
      <c r="J116" s="222">
        <v>0</v>
      </c>
      <c r="K116" s="222">
        <v>0</v>
      </c>
      <c r="L116" s="222">
        <v>0</v>
      </c>
      <c r="M116" s="222">
        <v>0</v>
      </c>
      <c r="N116" s="222">
        <v>0</v>
      </c>
      <c r="O116" s="222">
        <v>0</v>
      </c>
      <c r="P116" s="222">
        <v>0</v>
      </c>
      <c r="Q116" s="222">
        <v>0</v>
      </c>
      <c r="R116" s="222">
        <v>0</v>
      </c>
      <c r="S116" s="222">
        <v>0</v>
      </c>
      <c r="T116" s="222">
        <v>0</v>
      </c>
      <c r="U116" s="223">
        <v>0</v>
      </c>
      <c r="V116" s="223">
        <v>0</v>
      </c>
      <c r="W116" s="223">
        <v>0</v>
      </c>
      <c r="X116" s="223">
        <v>3261.48</v>
      </c>
    </row>
    <row r="117" spans="1:24" s="239" customFormat="1" ht="23.25" customHeight="1" x14ac:dyDescent="0.3">
      <c r="A117" s="238">
        <v>2023</v>
      </c>
      <c r="B117" s="230">
        <v>112</v>
      </c>
      <c r="C117" s="229" t="s">
        <v>2139</v>
      </c>
      <c r="D117" s="230">
        <v>40733</v>
      </c>
      <c r="E117" s="222">
        <v>2567869.5699999998</v>
      </c>
      <c r="F117" s="222">
        <v>2543116.7999999998</v>
      </c>
      <c r="G117" s="218">
        <v>0</v>
      </c>
      <c r="H117" s="261">
        <v>2543116.7999999998</v>
      </c>
      <c r="I117" s="222">
        <v>0</v>
      </c>
      <c r="J117" s="222">
        <v>0</v>
      </c>
      <c r="K117" s="222">
        <v>0</v>
      </c>
      <c r="L117" s="222">
        <v>0</v>
      </c>
      <c r="M117" s="222">
        <v>0</v>
      </c>
      <c r="N117" s="222">
        <v>0</v>
      </c>
      <c r="O117" s="222">
        <v>0</v>
      </c>
      <c r="P117" s="222">
        <v>0</v>
      </c>
      <c r="Q117" s="222">
        <v>0</v>
      </c>
      <c r="R117" s="222">
        <v>0</v>
      </c>
      <c r="S117" s="222">
        <v>0</v>
      </c>
      <c r="T117" s="222">
        <v>0</v>
      </c>
      <c r="U117" s="223">
        <v>0</v>
      </c>
      <c r="V117" s="223">
        <v>0</v>
      </c>
      <c r="W117" s="223">
        <v>0</v>
      </c>
      <c r="X117" s="223">
        <v>24752.77</v>
      </c>
    </row>
    <row r="118" spans="1:24" s="239" customFormat="1" ht="23.25" customHeight="1" x14ac:dyDescent="0.3">
      <c r="A118" s="238">
        <v>2023</v>
      </c>
      <c r="B118" s="230">
        <v>113</v>
      </c>
      <c r="C118" s="229" t="s">
        <v>2155</v>
      </c>
      <c r="D118" s="230">
        <v>40786</v>
      </c>
      <c r="E118" s="222">
        <v>2657767.1</v>
      </c>
      <c r="F118" s="222">
        <v>2622603.6</v>
      </c>
      <c r="G118" s="218">
        <v>0</v>
      </c>
      <c r="H118" s="261">
        <v>2622603.6</v>
      </c>
      <c r="I118" s="222">
        <v>0</v>
      </c>
      <c r="J118" s="222">
        <v>0</v>
      </c>
      <c r="K118" s="222">
        <v>0</v>
      </c>
      <c r="L118" s="222">
        <v>0</v>
      </c>
      <c r="M118" s="222">
        <v>0</v>
      </c>
      <c r="N118" s="222">
        <v>0</v>
      </c>
      <c r="O118" s="222">
        <v>0</v>
      </c>
      <c r="P118" s="222">
        <v>0</v>
      </c>
      <c r="Q118" s="222">
        <v>0</v>
      </c>
      <c r="R118" s="222">
        <v>0</v>
      </c>
      <c r="S118" s="222">
        <v>0</v>
      </c>
      <c r="T118" s="222">
        <v>0</v>
      </c>
      <c r="U118" s="223">
        <v>0</v>
      </c>
      <c r="V118" s="223">
        <v>0</v>
      </c>
      <c r="W118" s="223">
        <v>0</v>
      </c>
      <c r="X118" s="223">
        <v>35163.5</v>
      </c>
    </row>
    <row r="119" spans="1:24" s="239" customFormat="1" ht="23.25" customHeight="1" x14ac:dyDescent="0.3">
      <c r="A119" s="238">
        <v>2023</v>
      </c>
      <c r="B119" s="230">
        <v>114</v>
      </c>
      <c r="C119" s="229" t="s">
        <v>3308</v>
      </c>
      <c r="D119" s="230">
        <v>40855</v>
      </c>
      <c r="E119" s="222">
        <v>1156749.54</v>
      </c>
      <c r="F119" s="222">
        <v>1143216</v>
      </c>
      <c r="G119" s="218">
        <v>0</v>
      </c>
      <c r="H119" s="261">
        <v>1143216</v>
      </c>
      <c r="I119" s="222">
        <v>0</v>
      </c>
      <c r="J119" s="222">
        <v>0</v>
      </c>
      <c r="K119" s="222">
        <v>0</v>
      </c>
      <c r="L119" s="222">
        <v>0</v>
      </c>
      <c r="M119" s="222">
        <v>0</v>
      </c>
      <c r="N119" s="222">
        <v>0</v>
      </c>
      <c r="O119" s="222">
        <v>0</v>
      </c>
      <c r="P119" s="222">
        <v>0</v>
      </c>
      <c r="Q119" s="222">
        <v>0</v>
      </c>
      <c r="R119" s="222">
        <v>0</v>
      </c>
      <c r="S119" s="222">
        <v>0</v>
      </c>
      <c r="T119" s="222">
        <v>0</v>
      </c>
      <c r="U119" s="223">
        <v>0</v>
      </c>
      <c r="V119" s="223">
        <v>0</v>
      </c>
      <c r="W119" s="223">
        <v>0</v>
      </c>
      <c r="X119" s="223">
        <v>13533.539999999999</v>
      </c>
    </row>
    <row r="120" spans="1:24" s="239" customFormat="1" ht="23.25" customHeight="1" x14ac:dyDescent="0.3">
      <c r="A120" s="238">
        <v>2023</v>
      </c>
      <c r="B120" s="230">
        <v>115</v>
      </c>
      <c r="C120" s="229" t="s">
        <v>3309</v>
      </c>
      <c r="D120" s="230">
        <v>40900</v>
      </c>
      <c r="E120" s="222">
        <v>1733115.6600000001</v>
      </c>
      <c r="F120" s="222">
        <v>1690623.6</v>
      </c>
      <c r="G120" s="218">
        <v>0</v>
      </c>
      <c r="H120" s="261">
        <v>1690623.6</v>
      </c>
      <c r="I120" s="222">
        <v>0</v>
      </c>
      <c r="J120" s="222">
        <v>0</v>
      </c>
      <c r="K120" s="222">
        <v>0</v>
      </c>
      <c r="L120" s="222">
        <v>0</v>
      </c>
      <c r="M120" s="222">
        <v>0</v>
      </c>
      <c r="N120" s="222">
        <v>0</v>
      </c>
      <c r="O120" s="222">
        <v>0</v>
      </c>
      <c r="P120" s="222">
        <v>0</v>
      </c>
      <c r="Q120" s="222">
        <v>0</v>
      </c>
      <c r="R120" s="222">
        <v>0</v>
      </c>
      <c r="S120" s="222">
        <v>0</v>
      </c>
      <c r="T120" s="222">
        <v>0</v>
      </c>
      <c r="U120" s="223">
        <v>0</v>
      </c>
      <c r="V120" s="223">
        <v>0</v>
      </c>
      <c r="W120" s="223">
        <v>0</v>
      </c>
      <c r="X120" s="223">
        <v>42492.06</v>
      </c>
    </row>
    <row r="121" spans="1:24" s="239" customFormat="1" ht="23.25" customHeight="1" x14ac:dyDescent="0.3">
      <c r="A121" s="238">
        <v>2023</v>
      </c>
      <c r="B121" s="230">
        <v>116</v>
      </c>
      <c r="C121" s="229" t="s">
        <v>3310</v>
      </c>
      <c r="D121" s="230">
        <v>40910</v>
      </c>
      <c r="E121" s="222">
        <v>2495539.3199999998</v>
      </c>
      <c r="F121" s="222">
        <v>2465030.4</v>
      </c>
      <c r="G121" s="218">
        <v>0</v>
      </c>
      <c r="H121" s="261">
        <v>2465030.4</v>
      </c>
      <c r="I121" s="222">
        <v>0</v>
      </c>
      <c r="J121" s="222">
        <v>0</v>
      </c>
      <c r="K121" s="222">
        <v>0</v>
      </c>
      <c r="L121" s="222">
        <v>0</v>
      </c>
      <c r="M121" s="222">
        <v>0</v>
      </c>
      <c r="N121" s="222">
        <v>0</v>
      </c>
      <c r="O121" s="222">
        <v>0</v>
      </c>
      <c r="P121" s="222">
        <v>0</v>
      </c>
      <c r="Q121" s="222">
        <v>0</v>
      </c>
      <c r="R121" s="222">
        <v>0</v>
      </c>
      <c r="S121" s="222">
        <v>0</v>
      </c>
      <c r="T121" s="222">
        <v>0</v>
      </c>
      <c r="U121" s="223">
        <v>0</v>
      </c>
      <c r="V121" s="223">
        <v>0</v>
      </c>
      <c r="W121" s="223">
        <v>0</v>
      </c>
      <c r="X121" s="223">
        <v>30508.92</v>
      </c>
    </row>
    <row r="122" spans="1:24" s="239" customFormat="1" ht="23.25" customHeight="1" x14ac:dyDescent="0.3">
      <c r="A122" s="238">
        <v>2023</v>
      </c>
      <c r="B122" s="230">
        <v>117</v>
      </c>
      <c r="C122" s="229" t="s">
        <v>2136</v>
      </c>
      <c r="D122" s="230">
        <v>40913</v>
      </c>
      <c r="E122" s="222">
        <v>1144455.9200000002</v>
      </c>
      <c r="F122" s="222">
        <v>1128507.6000000001</v>
      </c>
      <c r="G122" s="218">
        <v>0</v>
      </c>
      <c r="H122" s="261">
        <v>1128507.6000000001</v>
      </c>
      <c r="I122" s="222">
        <v>0</v>
      </c>
      <c r="J122" s="222">
        <v>0</v>
      </c>
      <c r="K122" s="222">
        <v>0</v>
      </c>
      <c r="L122" s="222">
        <v>0</v>
      </c>
      <c r="M122" s="222">
        <v>0</v>
      </c>
      <c r="N122" s="222">
        <v>0</v>
      </c>
      <c r="O122" s="222">
        <v>0</v>
      </c>
      <c r="P122" s="222">
        <v>0</v>
      </c>
      <c r="Q122" s="222">
        <v>0</v>
      </c>
      <c r="R122" s="222">
        <v>0</v>
      </c>
      <c r="S122" s="222">
        <v>0</v>
      </c>
      <c r="T122" s="222">
        <v>0</v>
      </c>
      <c r="U122" s="223">
        <v>0</v>
      </c>
      <c r="V122" s="223">
        <v>0</v>
      </c>
      <c r="W122" s="223">
        <v>0</v>
      </c>
      <c r="X122" s="223">
        <v>15948.32</v>
      </c>
    </row>
    <row r="123" spans="1:24" s="239" customFormat="1" ht="23.25" customHeight="1" x14ac:dyDescent="0.3">
      <c r="A123" s="238">
        <v>2023</v>
      </c>
      <c r="B123" s="230">
        <v>118</v>
      </c>
      <c r="C123" s="229" t="s">
        <v>2138</v>
      </c>
      <c r="D123" s="230">
        <v>40920</v>
      </c>
      <c r="E123" s="222">
        <v>1440425.7799999998</v>
      </c>
      <c r="F123" s="222">
        <v>1411310.4</v>
      </c>
      <c r="G123" s="218">
        <v>0</v>
      </c>
      <c r="H123" s="261">
        <v>1411310.4</v>
      </c>
      <c r="I123" s="222">
        <v>0</v>
      </c>
      <c r="J123" s="222">
        <v>0</v>
      </c>
      <c r="K123" s="222">
        <v>0</v>
      </c>
      <c r="L123" s="222">
        <v>0</v>
      </c>
      <c r="M123" s="222">
        <v>0</v>
      </c>
      <c r="N123" s="222">
        <v>0</v>
      </c>
      <c r="O123" s="222">
        <v>0</v>
      </c>
      <c r="P123" s="222">
        <v>0</v>
      </c>
      <c r="Q123" s="222">
        <v>0</v>
      </c>
      <c r="R123" s="222">
        <v>0</v>
      </c>
      <c r="S123" s="222">
        <v>0</v>
      </c>
      <c r="T123" s="222">
        <v>0</v>
      </c>
      <c r="U123" s="223">
        <v>0</v>
      </c>
      <c r="V123" s="223">
        <v>0</v>
      </c>
      <c r="W123" s="223">
        <v>0</v>
      </c>
      <c r="X123" s="223">
        <v>29115.38</v>
      </c>
    </row>
    <row r="124" spans="1:24" s="239" customFormat="1" ht="23.25" customHeight="1" x14ac:dyDescent="0.3">
      <c r="A124" s="238">
        <v>2023</v>
      </c>
      <c r="B124" s="230">
        <v>119</v>
      </c>
      <c r="C124" s="229" t="s">
        <v>2148</v>
      </c>
      <c r="D124" s="230">
        <v>40926</v>
      </c>
      <c r="E124" s="222">
        <v>1800046.5799999998</v>
      </c>
      <c r="F124" s="222">
        <v>1770931.2</v>
      </c>
      <c r="G124" s="218">
        <v>0</v>
      </c>
      <c r="H124" s="261">
        <v>1770931.2</v>
      </c>
      <c r="I124" s="222">
        <v>0</v>
      </c>
      <c r="J124" s="222">
        <v>0</v>
      </c>
      <c r="K124" s="222">
        <v>0</v>
      </c>
      <c r="L124" s="222">
        <v>0</v>
      </c>
      <c r="M124" s="222">
        <v>0</v>
      </c>
      <c r="N124" s="222">
        <v>0</v>
      </c>
      <c r="O124" s="222">
        <v>0</v>
      </c>
      <c r="P124" s="222">
        <v>0</v>
      </c>
      <c r="Q124" s="222">
        <v>0</v>
      </c>
      <c r="R124" s="222">
        <v>0</v>
      </c>
      <c r="S124" s="222">
        <v>0</v>
      </c>
      <c r="T124" s="222">
        <v>0</v>
      </c>
      <c r="U124" s="223">
        <v>0</v>
      </c>
      <c r="V124" s="223">
        <v>0</v>
      </c>
      <c r="W124" s="223">
        <v>0</v>
      </c>
      <c r="X124" s="223">
        <v>29115.38</v>
      </c>
    </row>
    <row r="125" spans="1:24" s="239" customFormat="1" ht="23.25" customHeight="1" x14ac:dyDescent="0.3">
      <c r="A125" s="238">
        <v>2023</v>
      </c>
      <c r="B125" s="230">
        <v>120</v>
      </c>
      <c r="C125" s="229" t="s">
        <v>2137</v>
      </c>
      <c r="D125" s="230">
        <v>40915</v>
      </c>
      <c r="E125" s="222">
        <v>363300.97</v>
      </c>
      <c r="F125" s="222">
        <v>353751.6</v>
      </c>
      <c r="G125" s="218">
        <v>0</v>
      </c>
      <c r="H125" s="261">
        <v>353751.6</v>
      </c>
      <c r="I125" s="222">
        <v>0</v>
      </c>
      <c r="J125" s="222">
        <v>0</v>
      </c>
      <c r="K125" s="222">
        <v>0</v>
      </c>
      <c r="L125" s="222">
        <v>0</v>
      </c>
      <c r="M125" s="222">
        <v>0</v>
      </c>
      <c r="N125" s="222">
        <v>0</v>
      </c>
      <c r="O125" s="222">
        <v>0</v>
      </c>
      <c r="P125" s="222">
        <v>0</v>
      </c>
      <c r="Q125" s="222">
        <v>0</v>
      </c>
      <c r="R125" s="222">
        <v>0</v>
      </c>
      <c r="S125" s="222">
        <v>0</v>
      </c>
      <c r="T125" s="222">
        <v>0</v>
      </c>
      <c r="U125" s="223">
        <v>0</v>
      </c>
      <c r="V125" s="223">
        <v>0</v>
      </c>
      <c r="W125" s="223">
        <v>0</v>
      </c>
      <c r="X125" s="223">
        <v>9549.3700000000008</v>
      </c>
    </row>
    <row r="126" spans="1:24" s="239" customFormat="1" ht="23.25" customHeight="1" x14ac:dyDescent="0.3">
      <c r="A126" s="238">
        <v>2023</v>
      </c>
      <c r="B126" s="230">
        <v>121</v>
      </c>
      <c r="C126" s="229" t="s">
        <v>2152</v>
      </c>
      <c r="D126" s="230">
        <v>40917</v>
      </c>
      <c r="E126" s="222">
        <v>1077521.78</v>
      </c>
      <c r="F126" s="222">
        <v>1048406.4</v>
      </c>
      <c r="G126" s="218">
        <v>0</v>
      </c>
      <c r="H126" s="261">
        <v>1048406.4</v>
      </c>
      <c r="I126" s="222">
        <v>0</v>
      </c>
      <c r="J126" s="222">
        <v>0</v>
      </c>
      <c r="K126" s="222">
        <v>0</v>
      </c>
      <c r="L126" s="222">
        <v>0</v>
      </c>
      <c r="M126" s="222">
        <v>0</v>
      </c>
      <c r="N126" s="222">
        <v>0</v>
      </c>
      <c r="O126" s="222">
        <v>0</v>
      </c>
      <c r="P126" s="222">
        <v>0</v>
      </c>
      <c r="Q126" s="222">
        <v>0</v>
      </c>
      <c r="R126" s="222">
        <v>0</v>
      </c>
      <c r="S126" s="222">
        <v>0</v>
      </c>
      <c r="T126" s="222">
        <v>0</v>
      </c>
      <c r="U126" s="223">
        <v>0</v>
      </c>
      <c r="V126" s="223">
        <v>0</v>
      </c>
      <c r="W126" s="223">
        <v>0</v>
      </c>
      <c r="X126" s="223">
        <v>29115.38</v>
      </c>
    </row>
    <row r="127" spans="1:24" s="239" customFormat="1" ht="23.25" customHeight="1" x14ac:dyDescent="0.3">
      <c r="A127" s="238">
        <v>2023</v>
      </c>
      <c r="B127" s="230">
        <v>122</v>
      </c>
      <c r="C127" s="229" t="s">
        <v>2151</v>
      </c>
      <c r="D127" s="230">
        <v>40918</v>
      </c>
      <c r="E127" s="222">
        <v>1103568.98</v>
      </c>
      <c r="F127" s="222">
        <v>1074453.6000000001</v>
      </c>
      <c r="G127" s="218">
        <v>0</v>
      </c>
      <c r="H127" s="261">
        <v>1074453.6000000001</v>
      </c>
      <c r="I127" s="222">
        <v>0</v>
      </c>
      <c r="J127" s="222">
        <v>0</v>
      </c>
      <c r="K127" s="222">
        <v>0</v>
      </c>
      <c r="L127" s="222">
        <v>0</v>
      </c>
      <c r="M127" s="222">
        <v>0</v>
      </c>
      <c r="N127" s="222">
        <v>0</v>
      </c>
      <c r="O127" s="222">
        <v>0</v>
      </c>
      <c r="P127" s="222">
        <v>0</v>
      </c>
      <c r="Q127" s="222">
        <v>0</v>
      </c>
      <c r="R127" s="222">
        <v>0</v>
      </c>
      <c r="S127" s="222">
        <v>0</v>
      </c>
      <c r="T127" s="222">
        <v>0</v>
      </c>
      <c r="U127" s="223">
        <v>0</v>
      </c>
      <c r="V127" s="223">
        <v>0</v>
      </c>
      <c r="W127" s="223">
        <v>0</v>
      </c>
      <c r="X127" s="223">
        <v>29115.38</v>
      </c>
    </row>
    <row r="128" spans="1:24" s="239" customFormat="1" ht="23.25" customHeight="1" x14ac:dyDescent="0.3">
      <c r="A128" s="238">
        <v>2023</v>
      </c>
      <c r="B128" s="230">
        <v>123</v>
      </c>
      <c r="C128" s="229" t="s">
        <v>2150</v>
      </c>
      <c r="D128" s="230">
        <v>40919</v>
      </c>
      <c r="E128" s="222">
        <v>1186469.8299999998</v>
      </c>
      <c r="F128" s="222">
        <v>1158212.3999999999</v>
      </c>
      <c r="G128" s="218">
        <v>0</v>
      </c>
      <c r="H128" s="262">
        <v>1158212.3999999999</v>
      </c>
      <c r="I128" s="222">
        <v>0</v>
      </c>
      <c r="J128" s="222">
        <v>0</v>
      </c>
      <c r="K128" s="222">
        <v>0</v>
      </c>
      <c r="L128" s="222">
        <v>0</v>
      </c>
      <c r="M128" s="222">
        <v>0</v>
      </c>
      <c r="N128" s="222">
        <v>0</v>
      </c>
      <c r="O128" s="222">
        <v>0</v>
      </c>
      <c r="P128" s="222">
        <v>0</v>
      </c>
      <c r="Q128" s="222">
        <v>0</v>
      </c>
      <c r="R128" s="222">
        <v>0</v>
      </c>
      <c r="S128" s="222">
        <v>0</v>
      </c>
      <c r="T128" s="222">
        <v>0</v>
      </c>
      <c r="U128" s="223">
        <v>0</v>
      </c>
      <c r="V128" s="223">
        <v>0</v>
      </c>
      <c r="W128" s="223">
        <v>0</v>
      </c>
      <c r="X128" s="223">
        <v>28257.43</v>
      </c>
    </row>
    <row r="129" spans="1:24" s="239" customFormat="1" ht="23.25" customHeight="1" x14ac:dyDescent="0.3">
      <c r="A129" s="238">
        <v>2023</v>
      </c>
      <c r="B129" s="230">
        <v>124</v>
      </c>
      <c r="C129" s="229" t="s">
        <v>3311</v>
      </c>
      <c r="D129" s="230">
        <v>39386</v>
      </c>
      <c r="E129" s="222">
        <v>1195804.8499999999</v>
      </c>
      <c r="F129" s="222">
        <v>1164182.3999999999</v>
      </c>
      <c r="G129" s="218">
        <v>0</v>
      </c>
      <c r="H129" s="261">
        <v>1164182.3999999999</v>
      </c>
      <c r="I129" s="222">
        <v>0</v>
      </c>
      <c r="J129" s="222">
        <v>0</v>
      </c>
      <c r="K129" s="222">
        <v>0</v>
      </c>
      <c r="L129" s="222">
        <v>0</v>
      </c>
      <c r="M129" s="222">
        <v>0</v>
      </c>
      <c r="N129" s="222">
        <v>0</v>
      </c>
      <c r="O129" s="222">
        <v>0</v>
      </c>
      <c r="P129" s="222">
        <v>0</v>
      </c>
      <c r="Q129" s="222">
        <v>0</v>
      </c>
      <c r="R129" s="222">
        <v>0</v>
      </c>
      <c r="S129" s="222">
        <v>0</v>
      </c>
      <c r="T129" s="222">
        <v>0</v>
      </c>
      <c r="U129" s="223">
        <v>0</v>
      </c>
      <c r="V129" s="223">
        <v>0</v>
      </c>
      <c r="W129" s="223">
        <v>0</v>
      </c>
      <c r="X129" s="223">
        <v>31622.449999999997</v>
      </c>
    </row>
    <row r="130" spans="1:24" s="239" customFormat="1" ht="23.25" customHeight="1" x14ac:dyDescent="0.3">
      <c r="A130" s="238">
        <v>2023</v>
      </c>
      <c r="B130" s="230">
        <v>125</v>
      </c>
      <c r="C130" s="229" t="s">
        <v>3312</v>
      </c>
      <c r="D130" s="230">
        <v>39396</v>
      </c>
      <c r="E130" s="222">
        <v>3368717.9099999997</v>
      </c>
      <c r="F130" s="222">
        <v>3326632.8</v>
      </c>
      <c r="G130" s="218">
        <v>0</v>
      </c>
      <c r="H130" s="261">
        <v>3326632.8</v>
      </c>
      <c r="I130" s="222">
        <v>0</v>
      </c>
      <c r="J130" s="222">
        <v>0</v>
      </c>
      <c r="K130" s="222">
        <v>0</v>
      </c>
      <c r="L130" s="222">
        <v>0</v>
      </c>
      <c r="M130" s="222">
        <v>0</v>
      </c>
      <c r="N130" s="222">
        <v>0</v>
      </c>
      <c r="O130" s="222">
        <v>0</v>
      </c>
      <c r="P130" s="222">
        <v>0</v>
      </c>
      <c r="Q130" s="222">
        <v>0</v>
      </c>
      <c r="R130" s="222">
        <v>0</v>
      </c>
      <c r="S130" s="222">
        <v>0</v>
      </c>
      <c r="T130" s="222">
        <v>0</v>
      </c>
      <c r="U130" s="223">
        <v>0</v>
      </c>
      <c r="V130" s="223">
        <v>0</v>
      </c>
      <c r="W130" s="223">
        <v>0</v>
      </c>
      <c r="X130" s="223">
        <v>42085.11</v>
      </c>
    </row>
    <row r="131" spans="1:24" s="239" customFormat="1" ht="23.25" customHeight="1" x14ac:dyDescent="0.3">
      <c r="A131" s="238">
        <v>2023</v>
      </c>
      <c r="B131" s="230">
        <v>126</v>
      </c>
      <c r="C131" s="229" t="s">
        <v>2134</v>
      </c>
      <c r="D131" s="230">
        <v>39599</v>
      </c>
      <c r="E131" s="222">
        <v>1879816.3099999998</v>
      </c>
      <c r="F131" s="222">
        <v>1845332.4</v>
      </c>
      <c r="G131" s="218">
        <v>0</v>
      </c>
      <c r="H131" s="261">
        <v>1567537.2</v>
      </c>
      <c r="I131" s="222">
        <v>0</v>
      </c>
      <c r="J131" s="222">
        <v>126898.8</v>
      </c>
      <c r="K131" s="222">
        <v>150896.4</v>
      </c>
      <c r="L131" s="222">
        <v>0</v>
      </c>
      <c r="M131" s="222">
        <v>0</v>
      </c>
      <c r="N131" s="222">
        <v>0</v>
      </c>
      <c r="O131" s="222">
        <v>0</v>
      </c>
      <c r="P131" s="222">
        <v>0</v>
      </c>
      <c r="Q131" s="222">
        <v>0</v>
      </c>
      <c r="R131" s="222">
        <v>0</v>
      </c>
      <c r="S131" s="222">
        <v>0</v>
      </c>
      <c r="T131" s="222">
        <v>0</v>
      </c>
      <c r="U131" s="223">
        <v>0</v>
      </c>
      <c r="V131" s="223">
        <v>0</v>
      </c>
      <c r="W131" s="223">
        <v>0</v>
      </c>
      <c r="X131" s="223">
        <v>34483.909999999996</v>
      </c>
    </row>
    <row r="132" spans="1:24" s="239" customFormat="1" ht="23.25" customHeight="1" x14ac:dyDescent="0.3">
      <c r="A132" s="238">
        <v>2023</v>
      </c>
      <c r="B132" s="230">
        <v>127</v>
      </c>
      <c r="C132" s="229" t="s">
        <v>1813</v>
      </c>
      <c r="D132" s="230">
        <v>39782</v>
      </c>
      <c r="E132" s="222">
        <v>8809033.4600000009</v>
      </c>
      <c r="F132" s="222">
        <v>8687080.8300000001</v>
      </c>
      <c r="G132" s="218">
        <v>0</v>
      </c>
      <c r="H132" s="261">
        <v>0</v>
      </c>
      <c r="I132" s="222">
        <v>0</v>
      </c>
      <c r="J132" s="222">
        <v>0</v>
      </c>
      <c r="K132" s="222">
        <v>0</v>
      </c>
      <c r="L132" s="222">
        <v>0</v>
      </c>
      <c r="M132" s="222">
        <v>0</v>
      </c>
      <c r="N132" s="222">
        <v>8473376.9199999999</v>
      </c>
      <c r="O132" s="222">
        <v>0</v>
      </c>
      <c r="P132" s="222">
        <v>0</v>
      </c>
      <c r="Q132" s="222">
        <v>0</v>
      </c>
      <c r="R132" s="222">
        <v>0</v>
      </c>
      <c r="S132" s="222">
        <v>0</v>
      </c>
      <c r="T132" s="222">
        <v>0</v>
      </c>
      <c r="U132" s="223">
        <v>213703.91</v>
      </c>
      <c r="V132" s="223">
        <v>0</v>
      </c>
      <c r="W132" s="223">
        <v>0</v>
      </c>
      <c r="X132" s="223">
        <v>121952.63</v>
      </c>
    </row>
    <row r="133" spans="1:24" s="239" customFormat="1" ht="23.25" customHeight="1" x14ac:dyDescent="0.3">
      <c r="A133" s="238">
        <v>2023</v>
      </c>
      <c r="B133" s="230">
        <v>128</v>
      </c>
      <c r="C133" s="229" t="s">
        <v>1814</v>
      </c>
      <c r="D133" s="230">
        <v>39783</v>
      </c>
      <c r="E133" s="222">
        <v>14271286.949999999</v>
      </c>
      <c r="F133" s="222">
        <v>14073652.83</v>
      </c>
      <c r="G133" s="218">
        <v>0</v>
      </c>
      <c r="H133" s="261">
        <v>0</v>
      </c>
      <c r="I133" s="222">
        <v>0</v>
      </c>
      <c r="J133" s="222">
        <v>0</v>
      </c>
      <c r="K133" s="222">
        <v>0</v>
      </c>
      <c r="L133" s="222">
        <v>0</v>
      </c>
      <c r="M133" s="222">
        <v>0</v>
      </c>
      <c r="N133" s="222">
        <v>13760706.49</v>
      </c>
      <c r="O133" s="222">
        <v>0</v>
      </c>
      <c r="P133" s="222">
        <v>0</v>
      </c>
      <c r="Q133" s="222">
        <v>0</v>
      </c>
      <c r="R133" s="222">
        <v>0</v>
      </c>
      <c r="S133" s="222">
        <v>0</v>
      </c>
      <c r="T133" s="222">
        <v>0</v>
      </c>
      <c r="U133" s="223">
        <v>312946.34000000003</v>
      </c>
      <c r="V133" s="223">
        <v>0</v>
      </c>
      <c r="W133" s="223">
        <v>0</v>
      </c>
      <c r="X133" s="223">
        <v>197634.12</v>
      </c>
    </row>
    <row r="134" spans="1:24" s="239" customFormat="1" ht="23.25" customHeight="1" x14ac:dyDescent="0.3">
      <c r="A134" s="238">
        <v>2023</v>
      </c>
      <c r="B134" s="230">
        <v>129</v>
      </c>
      <c r="C134" s="229" t="s">
        <v>1815</v>
      </c>
      <c r="D134" s="230">
        <v>39785</v>
      </c>
      <c r="E134" s="222">
        <v>13941903.59</v>
      </c>
      <c r="F134" s="222">
        <v>13749171.189999999</v>
      </c>
      <c r="G134" s="218">
        <v>0</v>
      </c>
      <c r="H134" s="261">
        <v>0</v>
      </c>
      <c r="I134" s="222">
        <v>0</v>
      </c>
      <c r="J134" s="222">
        <v>0</v>
      </c>
      <c r="K134" s="222">
        <v>0</v>
      </c>
      <c r="L134" s="222">
        <v>0</v>
      </c>
      <c r="M134" s="222">
        <v>0</v>
      </c>
      <c r="N134" s="222">
        <v>13435934.779999999</v>
      </c>
      <c r="O134" s="222">
        <v>0</v>
      </c>
      <c r="P134" s="222">
        <v>0</v>
      </c>
      <c r="Q134" s="222">
        <v>0</v>
      </c>
      <c r="R134" s="222">
        <v>0</v>
      </c>
      <c r="S134" s="222">
        <v>0</v>
      </c>
      <c r="T134" s="222">
        <v>0</v>
      </c>
      <c r="U134" s="223">
        <v>313236.40999999997</v>
      </c>
      <c r="V134" s="223">
        <v>0</v>
      </c>
      <c r="W134" s="223">
        <v>0</v>
      </c>
      <c r="X134" s="223">
        <v>192732.4</v>
      </c>
    </row>
    <row r="135" spans="1:24" s="239" customFormat="1" ht="23.25" customHeight="1" x14ac:dyDescent="0.3">
      <c r="A135" s="238">
        <v>2023</v>
      </c>
      <c r="B135" s="230">
        <v>130</v>
      </c>
      <c r="C135" s="229" t="s">
        <v>2675</v>
      </c>
      <c r="D135" s="230">
        <v>39827</v>
      </c>
      <c r="E135" s="222">
        <v>4180460.0599999996</v>
      </c>
      <c r="F135" s="222">
        <v>4119769.9099999997</v>
      </c>
      <c r="G135" s="218">
        <v>4119769.9099999997</v>
      </c>
      <c r="H135" s="261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22">
        <v>0</v>
      </c>
      <c r="S135" s="222">
        <v>0</v>
      </c>
      <c r="T135" s="222">
        <v>0</v>
      </c>
      <c r="U135" s="223">
        <v>0</v>
      </c>
      <c r="V135" s="223">
        <v>0</v>
      </c>
      <c r="W135" s="223">
        <v>0</v>
      </c>
      <c r="X135" s="223">
        <v>60690.15</v>
      </c>
    </row>
    <row r="136" spans="1:24" s="239" customFormat="1" ht="23.25" customHeight="1" x14ac:dyDescent="0.3">
      <c r="A136" s="238">
        <v>2023</v>
      </c>
      <c r="B136" s="230">
        <v>131</v>
      </c>
      <c r="C136" s="229" t="s">
        <v>2145</v>
      </c>
      <c r="D136" s="230">
        <v>39996</v>
      </c>
      <c r="E136" s="222">
        <v>322791.13</v>
      </c>
      <c r="F136" s="222">
        <v>316275.59999999998</v>
      </c>
      <c r="G136" s="218">
        <v>0</v>
      </c>
      <c r="H136" s="261">
        <v>316275.59999999998</v>
      </c>
      <c r="I136" s="222">
        <v>0</v>
      </c>
      <c r="J136" s="222">
        <v>0</v>
      </c>
      <c r="K136" s="222">
        <v>0</v>
      </c>
      <c r="L136" s="222">
        <v>0</v>
      </c>
      <c r="M136" s="222">
        <v>0</v>
      </c>
      <c r="N136" s="222">
        <v>0</v>
      </c>
      <c r="O136" s="222">
        <v>0</v>
      </c>
      <c r="P136" s="222">
        <v>0</v>
      </c>
      <c r="Q136" s="222">
        <v>0</v>
      </c>
      <c r="R136" s="222">
        <v>0</v>
      </c>
      <c r="S136" s="222">
        <v>0</v>
      </c>
      <c r="T136" s="222">
        <v>0</v>
      </c>
      <c r="U136" s="223">
        <v>0</v>
      </c>
      <c r="V136" s="223">
        <v>0</v>
      </c>
      <c r="W136" s="223">
        <v>0</v>
      </c>
      <c r="X136" s="223">
        <v>6515.53</v>
      </c>
    </row>
    <row r="137" spans="1:24" s="239" customFormat="1" ht="23.25" customHeight="1" x14ac:dyDescent="0.3">
      <c r="A137" s="238">
        <v>2023</v>
      </c>
      <c r="B137" s="230">
        <v>132</v>
      </c>
      <c r="C137" s="229" t="s">
        <v>2568</v>
      </c>
      <c r="D137" s="230">
        <v>40985</v>
      </c>
      <c r="E137" s="222">
        <v>601687</v>
      </c>
      <c r="F137" s="222">
        <v>601687</v>
      </c>
      <c r="G137" s="218">
        <v>0</v>
      </c>
      <c r="H137" s="261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601687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3">
        <v>0</v>
      </c>
      <c r="V137" s="223">
        <v>0</v>
      </c>
      <c r="W137" s="223">
        <v>0</v>
      </c>
      <c r="X137" s="223">
        <v>0</v>
      </c>
    </row>
    <row r="138" spans="1:24" s="239" customFormat="1" ht="23.25" customHeight="1" x14ac:dyDescent="0.3">
      <c r="A138" s="238">
        <v>2023</v>
      </c>
      <c r="B138" s="230">
        <v>133</v>
      </c>
      <c r="C138" s="229" t="s">
        <v>1895</v>
      </c>
      <c r="D138" s="230">
        <v>40991</v>
      </c>
      <c r="E138" s="222">
        <v>893851.36999999988</v>
      </c>
      <c r="F138" s="222">
        <v>881636.39999999991</v>
      </c>
      <c r="G138" s="218">
        <v>0</v>
      </c>
      <c r="H138" s="261">
        <v>0</v>
      </c>
      <c r="I138" s="222">
        <v>0</v>
      </c>
      <c r="J138" s="222">
        <v>212092.79999999999</v>
      </c>
      <c r="K138" s="222">
        <v>183268.8</v>
      </c>
      <c r="L138" s="222">
        <v>0</v>
      </c>
      <c r="M138" s="222">
        <v>0</v>
      </c>
      <c r="N138" s="222">
        <v>0</v>
      </c>
      <c r="O138" s="222">
        <v>0</v>
      </c>
      <c r="P138" s="222">
        <v>486274.8</v>
      </c>
      <c r="Q138" s="222">
        <v>0</v>
      </c>
      <c r="R138" s="222">
        <v>0</v>
      </c>
      <c r="S138" s="222">
        <v>0</v>
      </c>
      <c r="T138" s="222">
        <v>0</v>
      </c>
      <c r="U138" s="223">
        <v>0</v>
      </c>
      <c r="V138" s="223">
        <v>0</v>
      </c>
      <c r="W138" s="223">
        <v>0</v>
      </c>
      <c r="X138" s="223">
        <v>12214.970000000001</v>
      </c>
    </row>
    <row r="139" spans="1:24" s="239" customFormat="1" ht="20.25" customHeight="1" x14ac:dyDescent="0.3">
      <c r="A139" s="238"/>
      <c r="B139" s="226" t="s">
        <v>22</v>
      </c>
      <c r="C139" s="231"/>
      <c r="D139" s="263" t="s">
        <v>172</v>
      </c>
      <c r="E139" s="220">
        <v>826135165.39999998</v>
      </c>
      <c r="F139" s="220">
        <v>816273994.26000023</v>
      </c>
      <c r="G139" s="220">
        <v>223425681.45000002</v>
      </c>
      <c r="H139" s="220">
        <v>72710827.000000015</v>
      </c>
      <c r="I139" s="220">
        <v>0</v>
      </c>
      <c r="J139" s="220">
        <v>4280727.79</v>
      </c>
      <c r="K139" s="220">
        <v>5734075.4700000007</v>
      </c>
      <c r="L139" s="220">
        <v>5679958.8100000005</v>
      </c>
      <c r="M139" s="220">
        <v>0</v>
      </c>
      <c r="N139" s="220">
        <v>106826973.63</v>
      </c>
      <c r="O139" s="220">
        <v>113800139.98999999</v>
      </c>
      <c r="P139" s="220">
        <v>23849369.840000004</v>
      </c>
      <c r="Q139" s="220">
        <v>250168692.22</v>
      </c>
      <c r="R139" s="220">
        <v>0</v>
      </c>
      <c r="S139" s="220">
        <v>0</v>
      </c>
      <c r="T139" s="220">
        <v>6410101.8000000007</v>
      </c>
      <c r="U139" s="220">
        <v>3387446.26</v>
      </c>
      <c r="V139" s="220">
        <v>0</v>
      </c>
      <c r="W139" s="220">
        <v>0</v>
      </c>
      <c r="X139" s="220">
        <v>9861171.1400000006</v>
      </c>
    </row>
    <row r="140" spans="1:24" s="239" customFormat="1" ht="20.25" customHeight="1" x14ac:dyDescent="0.3">
      <c r="A140" s="238"/>
      <c r="C140" s="235"/>
      <c r="D140" s="235"/>
      <c r="E140" s="235"/>
      <c r="F140" s="235"/>
      <c r="G140" s="254"/>
      <c r="H140" s="254"/>
      <c r="I140" s="254"/>
      <c r="J140" s="254"/>
      <c r="K140" s="254"/>
      <c r="L140" s="254" t="s">
        <v>1908</v>
      </c>
      <c r="M140" s="26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</row>
    <row r="141" spans="1:24" s="239" customFormat="1" ht="25.35" customHeight="1" x14ac:dyDescent="0.3">
      <c r="A141" s="238">
        <v>2023</v>
      </c>
      <c r="B141" s="230">
        <v>134</v>
      </c>
      <c r="C141" s="233" t="s">
        <v>2262</v>
      </c>
      <c r="D141" s="230">
        <v>30857</v>
      </c>
      <c r="E141" s="222">
        <v>6218176.5899999999</v>
      </c>
      <c r="F141" s="222">
        <v>6152542.0899999999</v>
      </c>
      <c r="G141" s="218">
        <v>0</v>
      </c>
      <c r="H141" s="261">
        <v>0</v>
      </c>
      <c r="I141" s="222">
        <v>0</v>
      </c>
      <c r="J141" s="222">
        <v>0</v>
      </c>
      <c r="K141" s="222">
        <v>0</v>
      </c>
      <c r="L141" s="222">
        <v>0</v>
      </c>
      <c r="M141" s="222">
        <v>0</v>
      </c>
      <c r="N141" s="218">
        <v>6027811.0099999998</v>
      </c>
      <c r="O141" s="222">
        <v>0</v>
      </c>
      <c r="P141" s="222">
        <v>0</v>
      </c>
      <c r="Q141" s="222">
        <v>0</v>
      </c>
      <c r="R141" s="222">
        <v>0</v>
      </c>
      <c r="S141" s="222">
        <v>0</v>
      </c>
      <c r="T141" s="222">
        <v>0</v>
      </c>
      <c r="U141" s="218">
        <v>124731.08</v>
      </c>
      <c r="V141" s="223">
        <v>0</v>
      </c>
      <c r="W141" s="223">
        <v>0</v>
      </c>
      <c r="X141" s="223">
        <v>65634.5</v>
      </c>
    </row>
    <row r="142" spans="1:24" s="239" customFormat="1" ht="25.35" customHeight="1" x14ac:dyDescent="0.3">
      <c r="A142" s="238">
        <v>2023</v>
      </c>
      <c r="B142" s="230">
        <v>135</v>
      </c>
      <c r="C142" s="233" t="s">
        <v>175</v>
      </c>
      <c r="D142" s="230">
        <v>30779</v>
      </c>
      <c r="E142" s="222">
        <v>29658.959999999999</v>
      </c>
      <c r="F142" s="222">
        <v>29658.959999999999</v>
      </c>
      <c r="G142" s="218">
        <v>0</v>
      </c>
      <c r="H142" s="261">
        <v>0</v>
      </c>
      <c r="I142" s="222">
        <v>0</v>
      </c>
      <c r="J142" s="222">
        <v>0</v>
      </c>
      <c r="K142" s="222">
        <v>0</v>
      </c>
      <c r="L142" s="222">
        <v>0</v>
      </c>
      <c r="M142" s="222">
        <v>0</v>
      </c>
      <c r="N142" s="222">
        <v>0</v>
      </c>
      <c r="O142" s="222">
        <v>0</v>
      </c>
      <c r="P142" s="222">
        <v>0</v>
      </c>
      <c r="Q142" s="222">
        <v>0</v>
      </c>
      <c r="R142" s="222">
        <v>0</v>
      </c>
      <c r="S142" s="222">
        <v>0</v>
      </c>
      <c r="T142" s="222">
        <v>0</v>
      </c>
      <c r="U142" s="223">
        <v>0</v>
      </c>
      <c r="V142" s="223">
        <v>29658.959999999999</v>
      </c>
      <c r="W142" s="223">
        <v>0</v>
      </c>
      <c r="X142" s="223">
        <v>0</v>
      </c>
    </row>
    <row r="143" spans="1:24" s="239" customFormat="1" ht="25.35" customHeight="1" x14ac:dyDescent="0.3">
      <c r="A143" s="238">
        <v>2023</v>
      </c>
      <c r="B143" s="230">
        <v>136</v>
      </c>
      <c r="C143" s="233" t="s">
        <v>2815</v>
      </c>
      <c r="D143" s="230">
        <v>30782</v>
      </c>
      <c r="E143" s="222">
        <v>28930.62</v>
      </c>
      <c r="F143" s="222">
        <v>28930.62</v>
      </c>
      <c r="G143" s="218">
        <v>0</v>
      </c>
      <c r="H143" s="261">
        <v>0</v>
      </c>
      <c r="I143" s="222">
        <v>0</v>
      </c>
      <c r="J143" s="222">
        <v>0</v>
      </c>
      <c r="K143" s="222">
        <v>0</v>
      </c>
      <c r="L143" s="222">
        <v>0</v>
      </c>
      <c r="M143" s="222">
        <v>0</v>
      </c>
      <c r="N143" s="222">
        <v>0</v>
      </c>
      <c r="O143" s="222">
        <v>0</v>
      </c>
      <c r="P143" s="222">
        <v>0</v>
      </c>
      <c r="Q143" s="222">
        <v>0</v>
      </c>
      <c r="R143" s="222">
        <v>0</v>
      </c>
      <c r="S143" s="222">
        <v>0</v>
      </c>
      <c r="T143" s="222">
        <v>0</v>
      </c>
      <c r="U143" s="223">
        <v>0</v>
      </c>
      <c r="V143" s="223">
        <v>28930.62</v>
      </c>
      <c r="W143" s="223">
        <v>0</v>
      </c>
      <c r="X143" s="223">
        <v>0</v>
      </c>
    </row>
    <row r="144" spans="1:24" s="239" customFormat="1" ht="25.35" customHeight="1" x14ac:dyDescent="0.3">
      <c r="A144" s="238">
        <v>2023</v>
      </c>
      <c r="B144" s="230">
        <v>137</v>
      </c>
      <c r="C144" s="233" t="s">
        <v>2816</v>
      </c>
      <c r="D144" s="230">
        <v>30785</v>
      </c>
      <c r="E144" s="222">
        <v>29217.18</v>
      </c>
      <c r="F144" s="222">
        <v>29217.18</v>
      </c>
      <c r="G144" s="218">
        <v>0</v>
      </c>
      <c r="H144" s="261">
        <v>0</v>
      </c>
      <c r="I144" s="222">
        <v>0</v>
      </c>
      <c r="J144" s="222">
        <v>0</v>
      </c>
      <c r="K144" s="222">
        <v>0</v>
      </c>
      <c r="L144" s="222">
        <v>0</v>
      </c>
      <c r="M144" s="222">
        <v>0</v>
      </c>
      <c r="N144" s="222">
        <v>0</v>
      </c>
      <c r="O144" s="222">
        <v>0</v>
      </c>
      <c r="P144" s="222">
        <v>0</v>
      </c>
      <c r="Q144" s="222">
        <v>0</v>
      </c>
      <c r="R144" s="222">
        <v>0</v>
      </c>
      <c r="S144" s="222">
        <v>0</v>
      </c>
      <c r="T144" s="222">
        <v>0</v>
      </c>
      <c r="U144" s="223">
        <v>0</v>
      </c>
      <c r="V144" s="223">
        <v>29217.18</v>
      </c>
      <c r="W144" s="223">
        <v>0</v>
      </c>
      <c r="X144" s="223">
        <v>0</v>
      </c>
    </row>
    <row r="145" spans="1:24" s="239" customFormat="1" ht="25.35" customHeight="1" x14ac:dyDescent="0.3">
      <c r="A145" s="238">
        <v>2023</v>
      </c>
      <c r="B145" s="230">
        <v>138</v>
      </c>
      <c r="C145" s="233" t="s">
        <v>178</v>
      </c>
      <c r="D145" s="230">
        <v>30792</v>
      </c>
      <c r="E145" s="222">
        <v>32608.14</v>
      </c>
      <c r="F145" s="222">
        <v>32608.14</v>
      </c>
      <c r="G145" s="218">
        <v>0</v>
      </c>
      <c r="H145" s="261">
        <v>0</v>
      </c>
      <c r="I145" s="222">
        <v>0</v>
      </c>
      <c r="J145" s="222">
        <v>0</v>
      </c>
      <c r="K145" s="222">
        <v>0</v>
      </c>
      <c r="L145" s="222">
        <v>0</v>
      </c>
      <c r="M145" s="222">
        <v>0</v>
      </c>
      <c r="N145" s="222">
        <v>0</v>
      </c>
      <c r="O145" s="222">
        <v>0</v>
      </c>
      <c r="P145" s="222">
        <v>0</v>
      </c>
      <c r="Q145" s="222">
        <v>0</v>
      </c>
      <c r="R145" s="222">
        <v>0</v>
      </c>
      <c r="S145" s="222">
        <v>0</v>
      </c>
      <c r="T145" s="222">
        <v>0</v>
      </c>
      <c r="U145" s="223">
        <v>0</v>
      </c>
      <c r="V145" s="223">
        <v>32608.14</v>
      </c>
      <c r="W145" s="223">
        <v>0</v>
      </c>
      <c r="X145" s="223">
        <v>0</v>
      </c>
    </row>
    <row r="146" spans="1:24" s="239" customFormat="1" ht="25.35" customHeight="1" x14ac:dyDescent="0.3">
      <c r="A146" s="238">
        <v>2023</v>
      </c>
      <c r="B146" s="230">
        <v>139</v>
      </c>
      <c r="C146" s="233" t="s">
        <v>179</v>
      </c>
      <c r="D146" s="230">
        <v>30794</v>
      </c>
      <c r="E146" s="222">
        <v>29432.1</v>
      </c>
      <c r="F146" s="222">
        <v>29432.1</v>
      </c>
      <c r="G146" s="218">
        <v>0</v>
      </c>
      <c r="H146" s="261">
        <v>0</v>
      </c>
      <c r="I146" s="222">
        <v>0</v>
      </c>
      <c r="J146" s="222">
        <v>0</v>
      </c>
      <c r="K146" s="222">
        <v>0</v>
      </c>
      <c r="L146" s="222">
        <v>0</v>
      </c>
      <c r="M146" s="222">
        <v>0</v>
      </c>
      <c r="N146" s="222">
        <v>0</v>
      </c>
      <c r="O146" s="222">
        <v>0</v>
      </c>
      <c r="P146" s="222">
        <v>0</v>
      </c>
      <c r="Q146" s="222">
        <v>0</v>
      </c>
      <c r="R146" s="222">
        <v>0</v>
      </c>
      <c r="S146" s="222">
        <v>0</v>
      </c>
      <c r="T146" s="222">
        <v>0</v>
      </c>
      <c r="U146" s="223">
        <v>0</v>
      </c>
      <c r="V146" s="223">
        <v>29432.1</v>
      </c>
      <c r="W146" s="223">
        <v>0</v>
      </c>
      <c r="X146" s="223">
        <v>0</v>
      </c>
    </row>
    <row r="147" spans="1:24" s="239" customFormat="1" ht="25.35" customHeight="1" x14ac:dyDescent="0.3">
      <c r="A147" s="238">
        <v>2023</v>
      </c>
      <c r="B147" s="230">
        <v>140</v>
      </c>
      <c r="C147" s="233" t="s">
        <v>180</v>
      </c>
      <c r="D147" s="230">
        <v>30797</v>
      </c>
      <c r="E147" s="222">
        <v>32046.959999999999</v>
      </c>
      <c r="F147" s="222">
        <v>32046.959999999999</v>
      </c>
      <c r="G147" s="218">
        <v>0</v>
      </c>
      <c r="H147" s="261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2">
        <v>0</v>
      </c>
      <c r="O147" s="222">
        <v>0</v>
      </c>
      <c r="P147" s="222">
        <v>0</v>
      </c>
      <c r="Q147" s="222">
        <v>0</v>
      </c>
      <c r="R147" s="222">
        <v>0</v>
      </c>
      <c r="S147" s="222">
        <v>0</v>
      </c>
      <c r="T147" s="222">
        <v>0</v>
      </c>
      <c r="U147" s="223">
        <v>0</v>
      </c>
      <c r="V147" s="223">
        <v>32046.959999999999</v>
      </c>
      <c r="W147" s="223">
        <v>0</v>
      </c>
      <c r="X147" s="223">
        <v>0</v>
      </c>
    </row>
    <row r="148" spans="1:24" s="239" customFormat="1" ht="25.35" customHeight="1" x14ac:dyDescent="0.3">
      <c r="A148" s="238">
        <v>2023</v>
      </c>
      <c r="B148" s="230">
        <v>141</v>
      </c>
      <c r="C148" s="233" t="s">
        <v>3081</v>
      </c>
      <c r="D148" s="230">
        <v>30798</v>
      </c>
      <c r="E148" s="222">
        <v>32823.06</v>
      </c>
      <c r="F148" s="222">
        <v>32823.06</v>
      </c>
      <c r="G148" s="218">
        <v>0</v>
      </c>
      <c r="H148" s="261">
        <v>0</v>
      </c>
      <c r="I148" s="222">
        <v>0</v>
      </c>
      <c r="J148" s="222">
        <v>0</v>
      </c>
      <c r="K148" s="222">
        <v>0</v>
      </c>
      <c r="L148" s="222">
        <v>0</v>
      </c>
      <c r="M148" s="222">
        <v>0</v>
      </c>
      <c r="N148" s="222">
        <v>0</v>
      </c>
      <c r="O148" s="222">
        <v>0</v>
      </c>
      <c r="P148" s="222">
        <v>0</v>
      </c>
      <c r="Q148" s="222">
        <v>0</v>
      </c>
      <c r="R148" s="222">
        <v>0</v>
      </c>
      <c r="S148" s="222">
        <v>0</v>
      </c>
      <c r="T148" s="222">
        <v>0</v>
      </c>
      <c r="U148" s="223">
        <v>0</v>
      </c>
      <c r="V148" s="223">
        <v>32823.06</v>
      </c>
      <c r="W148" s="223">
        <v>0</v>
      </c>
      <c r="X148" s="223">
        <v>0</v>
      </c>
    </row>
    <row r="149" spans="1:24" s="239" customFormat="1" ht="25.35" customHeight="1" x14ac:dyDescent="0.3">
      <c r="A149" s="238">
        <v>2023</v>
      </c>
      <c r="B149" s="230">
        <v>142</v>
      </c>
      <c r="C149" s="233" t="s">
        <v>182</v>
      </c>
      <c r="D149" s="230">
        <v>30799</v>
      </c>
      <c r="E149" s="222">
        <v>29157.48</v>
      </c>
      <c r="F149" s="222">
        <v>29157.48</v>
      </c>
      <c r="G149" s="218">
        <v>0</v>
      </c>
      <c r="H149" s="261">
        <v>0</v>
      </c>
      <c r="I149" s="222">
        <v>0</v>
      </c>
      <c r="J149" s="222">
        <v>0</v>
      </c>
      <c r="K149" s="222">
        <v>0</v>
      </c>
      <c r="L149" s="222">
        <v>0</v>
      </c>
      <c r="M149" s="222">
        <v>0</v>
      </c>
      <c r="N149" s="222">
        <v>0</v>
      </c>
      <c r="O149" s="222">
        <v>0</v>
      </c>
      <c r="P149" s="222">
        <v>0</v>
      </c>
      <c r="Q149" s="222">
        <v>0</v>
      </c>
      <c r="R149" s="222">
        <v>0</v>
      </c>
      <c r="S149" s="222">
        <v>0</v>
      </c>
      <c r="T149" s="222">
        <v>0</v>
      </c>
      <c r="U149" s="223">
        <v>0</v>
      </c>
      <c r="V149" s="223">
        <v>29157.48</v>
      </c>
      <c r="W149" s="223">
        <v>0</v>
      </c>
      <c r="X149" s="223">
        <v>0</v>
      </c>
    </row>
    <row r="150" spans="1:24" s="239" customFormat="1" ht="25.35" customHeight="1" x14ac:dyDescent="0.3">
      <c r="A150" s="238">
        <v>2023</v>
      </c>
      <c r="B150" s="230">
        <v>143</v>
      </c>
      <c r="C150" s="233" t="s">
        <v>1574</v>
      </c>
      <c r="D150" s="230">
        <v>30876</v>
      </c>
      <c r="E150" s="222">
        <v>2565851.17</v>
      </c>
      <c r="F150" s="222">
        <v>2528856.39</v>
      </c>
      <c r="G150" s="218">
        <v>0</v>
      </c>
      <c r="H150" s="261">
        <v>0</v>
      </c>
      <c r="I150" s="222">
        <v>0</v>
      </c>
      <c r="J150" s="222">
        <v>0</v>
      </c>
      <c r="K150" s="222">
        <v>0</v>
      </c>
      <c r="L150" s="222">
        <v>0</v>
      </c>
      <c r="M150" s="222">
        <v>0</v>
      </c>
      <c r="N150" s="222">
        <v>2458629.6</v>
      </c>
      <c r="O150" s="222">
        <v>0</v>
      </c>
      <c r="P150" s="222">
        <v>0</v>
      </c>
      <c r="Q150" s="222">
        <v>0</v>
      </c>
      <c r="R150" s="222">
        <v>0</v>
      </c>
      <c r="S150" s="222">
        <v>0</v>
      </c>
      <c r="T150" s="222">
        <v>0</v>
      </c>
      <c r="U150" s="223">
        <v>70226.789999999994</v>
      </c>
      <c r="V150" s="223">
        <v>0</v>
      </c>
      <c r="W150" s="223">
        <v>0</v>
      </c>
      <c r="X150" s="223">
        <v>36994.78</v>
      </c>
    </row>
    <row r="151" spans="1:24" s="239" customFormat="1" ht="25.35" customHeight="1" x14ac:dyDescent="0.3">
      <c r="A151" s="238">
        <v>2023</v>
      </c>
      <c r="B151" s="230">
        <v>144</v>
      </c>
      <c r="C151" s="233" t="s">
        <v>2916</v>
      </c>
      <c r="D151" s="230">
        <v>30935</v>
      </c>
      <c r="E151" s="222">
        <v>29372.400000000001</v>
      </c>
      <c r="F151" s="222">
        <v>29372.400000000001</v>
      </c>
      <c r="G151" s="218">
        <v>0</v>
      </c>
      <c r="H151" s="261">
        <v>0</v>
      </c>
      <c r="I151" s="222">
        <v>0</v>
      </c>
      <c r="J151" s="222">
        <v>0</v>
      </c>
      <c r="K151" s="222">
        <v>0</v>
      </c>
      <c r="L151" s="222">
        <v>0</v>
      </c>
      <c r="M151" s="222">
        <v>0</v>
      </c>
      <c r="N151" s="222">
        <v>0</v>
      </c>
      <c r="O151" s="222">
        <v>0</v>
      </c>
      <c r="P151" s="222">
        <v>0</v>
      </c>
      <c r="Q151" s="222">
        <v>0</v>
      </c>
      <c r="R151" s="222">
        <v>0</v>
      </c>
      <c r="S151" s="222">
        <v>0</v>
      </c>
      <c r="T151" s="222">
        <v>0</v>
      </c>
      <c r="U151" s="223">
        <v>0</v>
      </c>
      <c r="V151" s="223">
        <v>29372.400000000001</v>
      </c>
      <c r="W151" s="223">
        <v>0</v>
      </c>
      <c r="X151" s="223">
        <v>0</v>
      </c>
    </row>
    <row r="152" spans="1:24" s="239" customFormat="1" ht="25.35" customHeight="1" x14ac:dyDescent="0.3">
      <c r="A152" s="238">
        <v>2023</v>
      </c>
      <c r="B152" s="230">
        <v>145</v>
      </c>
      <c r="C152" s="233" t="s">
        <v>2918</v>
      </c>
      <c r="D152" s="230">
        <v>31006</v>
      </c>
      <c r="E152" s="222">
        <v>41876.86</v>
      </c>
      <c r="F152" s="222">
        <v>41876.86</v>
      </c>
      <c r="G152" s="218">
        <v>0</v>
      </c>
      <c r="H152" s="261">
        <v>0</v>
      </c>
      <c r="I152" s="222">
        <v>0</v>
      </c>
      <c r="J152" s="222">
        <v>0</v>
      </c>
      <c r="K152" s="222">
        <v>0</v>
      </c>
      <c r="L152" s="222">
        <v>0</v>
      </c>
      <c r="M152" s="222">
        <v>0</v>
      </c>
      <c r="N152" s="222">
        <v>0</v>
      </c>
      <c r="O152" s="222">
        <v>0</v>
      </c>
      <c r="P152" s="222">
        <v>0</v>
      </c>
      <c r="Q152" s="222">
        <v>0</v>
      </c>
      <c r="R152" s="222">
        <v>0</v>
      </c>
      <c r="S152" s="222">
        <v>0</v>
      </c>
      <c r="T152" s="222">
        <v>0</v>
      </c>
      <c r="U152" s="223">
        <v>0</v>
      </c>
      <c r="V152" s="223">
        <v>41876.86</v>
      </c>
      <c r="W152" s="223">
        <v>0</v>
      </c>
      <c r="X152" s="223">
        <v>0</v>
      </c>
    </row>
    <row r="153" spans="1:24" s="239" customFormat="1" ht="25.35" customHeight="1" x14ac:dyDescent="0.3">
      <c r="A153" s="238">
        <v>2023</v>
      </c>
      <c r="B153" s="230">
        <v>146</v>
      </c>
      <c r="C153" s="233" t="s">
        <v>2921</v>
      </c>
      <c r="D153" s="230">
        <v>31004</v>
      </c>
      <c r="E153" s="222">
        <v>44202.95</v>
      </c>
      <c r="F153" s="222">
        <v>44202.95</v>
      </c>
      <c r="G153" s="218">
        <v>0</v>
      </c>
      <c r="H153" s="261">
        <v>0</v>
      </c>
      <c r="I153" s="222">
        <v>0</v>
      </c>
      <c r="J153" s="222">
        <v>0</v>
      </c>
      <c r="K153" s="222">
        <v>0</v>
      </c>
      <c r="L153" s="222">
        <v>0</v>
      </c>
      <c r="M153" s="222">
        <v>0</v>
      </c>
      <c r="N153" s="222">
        <v>0</v>
      </c>
      <c r="O153" s="222">
        <v>0</v>
      </c>
      <c r="P153" s="222">
        <v>0</v>
      </c>
      <c r="Q153" s="222">
        <v>0</v>
      </c>
      <c r="R153" s="222">
        <v>0</v>
      </c>
      <c r="S153" s="222">
        <v>0</v>
      </c>
      <c r="T153" s="222">
        <v>0</v>
      </c>
      <c r="U153" s="223">
        <v>0</v>
      </c>
      <c r="V153" s="223">
        <v>44202.95</v>
      </c>
      <c r="W153" s="223">
        <v>0</v>
      </c>
      <c r="X153" s="223">
        <v>0</v>
      </c>
    </row>
    <row r="154" spans="1:24" s="239" customFormat="1" ht="25.35" customHeight="1" x14ac:dyDescent="0.3">
      <c r="A154" s="238">
        <v>2023</v>
      </c>
      <c r="B154" s="230">
        <v>147</v>
      </c>
      <c r="C154" s="233" t="s">
        <v>2919</v>
      </c>
      <c r="D154" s="230">
        <v>31029</v>
      </c>
      <c r="E154" s="222">
        <v>32504.62</v>
      </c>
      <c r="F154" s="222">
        <v>32504.62</v>
      </c>
      <c r="G154" s="218">
        <v>0</v>
      </c>
      <c r="H154" s="261">
        <v>0</v>
      </c>
      <c r="I154" s="222">
        <v>0</v>
      </c>
      <c r="J154" s="222">
        <v>0</v>
      </c>
      <c r="K154" s="222">
        <v>0</v>
      </c>
      <c r="L154" s="222">
        <v>0</v>
      </c>
      <c r="M154" s="222">
        <v>0</v>
      </c>
      <c r="N154" s="222">
        <v>0</v>
      </c>
      <c r="O154" s="222">
        <v>0</v>
      </c>
      <c r="P154" s="222">
        <v>0</v>
      </c>
      <c r="Q154" s="222">
        <v>0</v>
      </c>
      <c r="R154" s="222">
        <v>0</v>
      </c>
      <c r="S154" s="222">
        <v>0</v>
      </c>
      <c r="T154" s="222">
        <v>0</v>
      </c>
      <c r="U154" s="223">
        <v>0</v>
      </c>
      <c r="V154" s="223">
        <v>32504.62</v>
      </c>
      <c r="W154" s="223">
        <v>0</v>
      </c>
      <c r="X154" s="223">
        <v>0</v>
      </c>
    </row>
    <row r="155" spans="1:24" s="239" customFormat="1" ht="25.35" customHeight="1" x14ac:dyDescent="0.3">
      <c r="A155" s="238">
        <v>2023</v>
      </c>
      <c r="B155" s="230">
        <v>148</v>
      </c>
      <c r="C155" s="233" t="s">
        <v>207</v>
      </c>
      <c r="D155" s="230">
        <v>31064</v>
      </c>
      <c r="E155" s="222">
        <v>35321.31</v>
      </c>
      <c r="F155" s="222">
        <v>35321.31</v>
      </c>
      <c r="G155" s="218">
        <v>0</v>
      </c>
      <c r="H155" s="261">
        <v>0</v>
      </c>
      <c r="I155" s="222">
        <v>0</v>
      </c>
      <c r="J155" s="222">
        <v>0</v>
      </c>
      <c r="K155" s="222">
        <v>0</v>
      </c>
      <c r="L155" s="222">
        <v>0</v>
      </c>
      <c r="M155" s="222">
        <v>0</v>
      </c>
      <c r="N155" s="222">
        <v>0</v>
      </c>
      <c r="O155" s="222">
        <v>0</v>
      </c>
      <c r="P155" s="222">
        <v>0</v>
      </c>
      <c r="Q155" s="222">
        <v>0</v>
      </c>
      <c r="R155" s="222">
        <v>0</v>
      </c>
      <c r="S155" s="222">
        <v>0</v>
      </c>
      <c r="T155" s="222">
        <v>0</v>
      </c>
      <c r="U155" s="223">
        <v>0</v>
      </c>
      <c r="V155" s="223">
        <v>35321.31</v>
      </c>
      <c r="W155" s="223">
        <v>0</v>
      </c>
      <c r="X155" s="223">
        <v>0</v>
      </c>
    </row>
    <row r="156" spans="1:24" s="239" customFormat="1" ht="25.35" customHeight="1" x14ac:dyDescent="0.3">
      <c r="A156" s="238">
        <v>2023</v>
      </c>
      <c r="B156" s="230">
        <v>149</v>
      </c>
      <c r="C156" s="233" t="s">
        <v>2920</v>
      </c>
      <c r="D156" s="230">
        <v>31073</v>
      </c>
      <c r="E156" s="222">
        <v>32546.41</v>
      </c>
      <c r="F156" s="222">
        <v>32546.41</v>
      </c>
      <c r="G156" s="218">
        <v>0</v>
      </c>
      <c r="H156" s="261">
        <v>0</v>
      </c>
      <c r="I156" s="222">
        <v>0</v>
      </c>
      <c r="J156" s="222">
        <v>0</v>
      </c>
      <c r="K156" s="222">
        <v>0</v>
      </c>
      <c r="L156" s="222">
        <v>0</v>
      </c>
      <c r="M156" s="222">
        <v>0</v>
      </c>
      <c r="N156" s="222">
        <v>0</v>
      </c>
      <c r="O156" s="222">
        <v>0</v>
      </c>
      <c r="P156" s="222">
        <v>0</v>
      </c>
      <c r="Q156" s="222">
        <v>0</v>
      </c>
      <c r="R156" s="222">
        <v>0</v>
      </c>
      <c r="S156" s="222">
        <v>0</v>
      </c>
      <c r="T156" s="222">
        <v>0</v>
      </c>
      <c r="U156" s="223">
        <v>0</v>
      </c>
      <c r="V156" s="223">
        <v>32546.41</v>
      </c>
      <c r="W156" s="223">
        <v>0</v>
      </c>
      <c r="X156" s="223">
        <v>0</v>
      </c>
    </row>
    <row r="157" spans="1:24" s="239" customFormat="1" ht="25.35" customHeight="1" x14ac:dyDescent="0.3">
      <c r="A157" s="238">
        <v>2023</v>
      </c>
      <c r="B157" s="230">
        <v>150</v>
      </c>
      <c r="C157" s="233" t="s">
        <v>209</v>
      </c>
      <c r="D157" s="230">
        <v>31084</v>
      </c>
      <c r="E157" s="222">
        <v>2817495.19</v>
      </c>
      <c r="F157" s="222">
        <v>2777526.5</v>
      </c>
      <c r="G157" s="218">
        <v>0</v>
      </c>
      <c r="H157" s="261">
        <v>0</v>
      </c>
      <c r="I157" s="222">
        <v>0</v>
      </c>
      <c r="J157" s="222">
        <v>0</v>
      </c>
      <c r="K157" s="222">
        <v>0</v>
      </c>
      <c r="L157" s="222">
        <v>0</v>
      </c>
      <c r="M157" s="222">
        <v>0</v>
      </c>
      <c r="N157" s="222">
        <v>2656905.6</v>
      </c>
      <c r="O157" s="222">
        <v>0</v>
      </c>
      <c r="P157" s="222">
        <v>0</v>
      </c>
      <c r="Q157" s="222">
        <v>0</v>
      </c>
      <c r="R157" s="222">
        <v>0</v>
      </c>
      <c r="S157" s="222">
        <v>0</v>
      </c>
      <c r="T157" s="222">
        <v>0</v>
      </c>
      <c r="U157" s="223">
        <v>120620.9</v>
      </c>
      <c r="V157" s="223">
        <v>0</v>
      </c>
      <c r="W157" s="223">
        <v>0</v>
      </c>
      <c r="X157" s="223">
        <v>39968.69</v>
      </c>
    </row>
    <row r="158" spans="1:24" s="239" customFormat="1" ht="25.35" customHeight="1" x14ac:dyDescent="0.3">
      <c r="A158" s="238">
        <v>2023</v>
      </c>
      <c r="B158" s="230">
        <v>151</v>
      </c>
      <c r="C158" s="233" t="s">
        <v>3077</v>
      </c>
      <c r="D158" s="230">
        <v>31392</v>
      </c>
      <c r="E158" s="222">
        <v>32441.919999999998</v>
      </c>
      <c r="F158" s="222">
        <v>32441.919999999998</v>
      </c>
      <c r="G158" s="218">
        <v>0</v>
      </c>
      <c r="H158" s="261">
        <v>0</v>
      </c>
      <c r="I158" s="222">
        <v>0</v>
      </c>
      <c r="J158" s="222">
        <v>0</v>
      </c>
      <c r="K158" s="222">
        <v>0</v>
      </c>
      <c r="L158" s="222">
        <v>0</v>
      </c>
      <c r="M158" s="222">
        <v>0</v>
      </c>
      <c r="N158" s="222">
        <v>0</v>
      </c>
      <c r="O158" s="222">
        <v>0</v>
      </c>
      <c r="P158" s="222">
        <v>0</v>
      </c>
      <c r="Q158" s="222">
        <v>0</v>
      </c>
      <c r="R158" s="222">
        <v>0</v>
      </c>
      <c r="S158" s="222">
        <v>0</v>
      </c>
      <c r="T158" s="222">
        <v>0</v>
      </c>
      <c r="U158" s="223">
        <v>0</v>
      </c>
      <c r="V158" s="223">
        <v>32441.919999999998</v>
      </c>
      <c r="W158" s="223">
        <v>0</v>
      </c>
      <c r="X158" s="223">
        <v>0</v>
      </c>
    </row>
    <row r="159" spans="1:24" s="239" customFormat="1" ht="25.35" customHeight="1" x14ac:dyDescent="0.3">
      <c r="A159" s="238">
        <v>2023</v>
      </c>
      <c r="B159" s="230">
        <v>152</v>
      </c>
      <c r="C159" s="233" t="s">
        <v>2917</v>
      </c>
      <c r="D159" s="230">
        <v>31394</v>
      </c>
      <c r="E159" s="222">
        <v>32609.119999999999</v>
      </c>
      <c r="F159" s="222">
        <v>32609.119999999999</v>
      </c>
      <c r="G159" s="218">
        <v>0</v>
      </c>
      <c r="H159" s="261">
        <v>0</v>
      </c>
      <c r="I159" s="222">
        <v>0</v>
      </c>
      <c r="J159" s="222">
        <v>0</v>
      </c>
      <c r="K159" s="222">
        <v>0</v>
      </c>
      <c r="L159" s="222">
        <v>0</v>
      </c>
      <c r="M159" s="222">
        <v>0</v>
      </c>
      <c r="N159" s="222">
        <v>0</v>
      </c>
      <c r="O159" s="222">
        <v>0</v>
      </c>
      <c r="P159" s="222">
        <v>0</v>
      </c>
      <c r="Q159" s="222">
        <v>0</v>
      </c>
      <c r="R159" s="222">
        <v>0</v>
      </c>
      <c r="S159" s="222">
        <v>0</v>
      </c>
      <c r="T159" s="222">
        <v>0</v>
      </c>
      <c r="U159" s="223">
        <v>0</v>
      </c>
      <c r="V159" s="223">
        <v>32609.119999999999</v>
      </c>
      <c r="W159" s="223">
        <v>0</v>
      </c>
      <c r="X159" s="223">
        <v>0</v>
      </c>
    </row>
    <row r="160" spans="1:24" s="239" customFormat="1" ht="25.35" customHeight="1" x14ac:dyDescent="0.3">
      <c r="A160" s="238">
        <v>2023</v>
      </c>
      <c r="B160" s="230">
        <v>153</v>
      </c>
      <c r="C160" s="233" t="s">
        <v>277</v>
      </c>
      <c r="D160" s="230">
        <v>31586</v>
      </c>
      <c r="E160" s="222">
        <v>32609.119999999999</v>
      </c>
      <c r="F160" s="222">
        <v>32609.119999999999</v>
      </c>
      <c r="G160" s="218">
        <v>0</v>
      </c>
      <c r="H160" s="261">
        <v>0</v>
      </c>
      <c r="I160" s="222">
        <v>0</v>
      </c>
      <c r="J160" s="222">
        <v>0</v>
      </c>
      <c r="K160" s="222">
        <v>0</v>
      </c>
      <c r="L160" s="222">
        <v>0</v>
      </c>
      <c r="M160" s="222">
        <v>0</v>
      </c>
      <c r="N160" s="222">
        <v>0</v>
      </c>
      <c r="O160" s="222">
        <v>0</v>
      </c>
      <c r="P160" s="222">
        <v>0</v>
      </c>
      <c r="Q160" s="222">
        <v>0</v>
      </c>
      <c r="R160" s="222">
        <v>0</v>
      </c>
      <c r="S160" s="222">
        <v>0</v>
      </c>
      <c r="T160" s="222">
        <v>0</v>
      </c>
      <c r="U160" s="223">
        <v>0</v>
      </c>
      <c r="V160" s="223">
        <v>32609.119999999999</v>
      </c>
      <c r="W160" s="223">
        <v>0</v>
      </c>
      <c r="X160" s="223">
        <v>0</v>
      </c>
    </row>
    <row r="161" spans="1:24" s="239" customFormat="1" ht="25.35" customHeight="1" x14ac:dyDescent="0.3">
      <c r="A161" s="238">
        <v>2023</v>
      </c>
      <c r="B161" s="230">
        <v>154</v>
      </c>
      <c r="C161" s="233" t="s">
        <v>1809</v>
      </c>
      <c r="D161" s="230">
        <v>31276</v>
      </c>
      <c r="E161" s="222">
        <v>5110396.8600000003</v>
      </c>
      <c r="F161" s="222">
        <v>5036407.3100000005</v>
      </c>
      <c r="G161" s="218">
        <v>0</v>
      </c>
      <c r="H161" s="261">
        <v>0</v>
      </c>
      <c r="I161" s="222">
        <v>0</v>
      </c>
      <c r="J161" s="222">
        <v>0</v>
      </c>
      <c r="K161" s="222">
        <v>0</v>
      </c>
      <c r="L161" s="222">
        <v>0</v>
      </c>
      <c r="M161" s="222">
        <v>0</v>
      </c>
      <c r="N161" s="222">
        <v>4918958.4000000004</v>
      </c>
      <c r="O161" s="222">
        <v>0</v>
      </c>
      <c r="P161" s="222">
        <v>0</v>
      </c>
      <c r="Q161" s="222">
        <v>0</v>
      </c>
      <c r="R161" s="222">
        <v>0</v>
      </c>
      <c r="S161" s="222">
        <v>0</v>
      </c>
      <c r="T161" s="222">
        <v>0</v>
      </c>
      <c r="U161" s="223">
        <v>117448.91</v>
      </c>
      <c r="V161" s="223">
        <v>0</v>
      </c>
      <c r="W161" s="223">
        <v>0</v>
      </c>
      <c r="X161" s="223">
        <v>73989.55</v>
      </c>
    </row>
    <row r="162" spans="1:24" s="239" customFormat="1" ht="25.35" customHeight="1" x14ac:dyDescent="0.3">
      <c r="A162" s="238">
        <v>2023</v>
      </c>
      <c r="B162" s="230">
        <v>155</v>
      </c>
      <c r="C162" s="233" t="s">
        <v>323</v>
      </c>
      <c r="D162" s="230">
        <v>32056</v>
      </c>
      <c r="E162" s="222">
        <v>33256.71</v>
      </c>
      <c r="F162" s="222">
        <v>33256.71</v>
      </c>
      <c r="G162" s="218">
        <v>0</v>
      </c>
      <c r="H162" s="261">
        <v>0</v>
      </c>
      <c r="I162" s="222">
        <v>0</v>
      </c>
      <c r="J162" s="222">
        <v>0</v>
      </c>
      <c r="K162" s="222">
        <v>0</v>
      </c>
      <c r="L162" s="222">
        <v>0</v>
      </c>
      <c r="M162" s="222">
        <v>0</v>
      </c>
      <c r="N162" s="222">
        <v>0</v>
      </c>
      <c r="O162" s="222">
        <v>0</v>
      </c>
      <c r="P162" s="222">
        <v>0</v>
      </c>
      <c r="Q162" s="222">
        <v>0</v>
      </c>
      <c r="R162" s="222">
        <v>0</v>
      </c>
      <c r="S162" s="222">
        <v>0</v>
      </c>
      <c r="T162" s="222">
        <v>0</v>
      </c>
      <c r="U162" s="223">
        <v>0</v>
      </c>
      <c r="V162" s="223">
        <v>33256.71</v>
      </c>
      <c r="W162" s="223">
        <v>0</v>
      </c>
      <c r="X162" s="223">
        <v>0</v>
      </c>
    </row>
    <row r="163" spans="1:24" s="239" customFormat="1" ht="25.35" customHeight="1" x14ac:dyDescent="0.3">
      <c r="A163" s="238">
        <v>2023</v>
      </c>
      <c r="B163" s="230">
        <v>156</v>
      </c>
      <c r="C163" s="233" t="s">
        <v>2855</v>
      </c>
      <c r="D163" s="230">
        <v>32060</v>
      </c>
      <c r="E163" s="222">
        <v>36912.400000000001</v>
      </c>
      <c r="F163" s="222">
        <v>36912.400000000001</v>
      </c>
      <c r="G163" s="218">
        <v>0</v>
      </c>
      <c r="H163" s="261">
        <v>0</v>
      </c>
      <c r="I163" s="222">
        <v>0</v>
      </c>
      <c r="J163" s="222">
        <v>0</v>
      </c>
      <c r="K163" s="222">
        <v>0</v>
      </c>
      <c r="L163" s="222">
        <v>0</v>
      </c>
      <c r="M163" s="222">
        <v>0</v>
      </c>
      <c r="N163" s="222">
        <v>0</v>
      </c>
      <c r="O163" s="222">
        <v>0</v>
      </c>
      <c r="P163" s="222">
        <v>0</v>
      </c>
      <c r="Q163" s="222">
        <v>0</v>
      </c>
      <c r="R163" s="222">
        <v>0</v>
      </c>
      <c r="S163" s="222">
        <v>0</v>
      </c>
      <c r="T163" s="222">
        <v>0</v>
      </c>
      <c r="U163" s="223">
        <v>0</v>
      </c>
      <c r="V163" s="223">
        <v>36912.400000000001</v>
      </c>
      <c r="W163" s="223">
        <v>0</v>
      </c>
      <c r="X163" s="223">
        <v>0</v>
      </c>
    </row>
    <row r="164" spans="1:24" s="239" customFormat="1" ht="25.35" customHeight="1" x14ac:dyDescent="0.3">
      <c r="A164" s="238">
        <v>2023</v>
      </c>
      <c r="B164" s="230">
        <v>157</v>
      </c>
      <c r="C164" s="233" t="s">
        <v>3082</v>
      </c>
      <c r="D164" s="230">
        <v>32052</v>
      </c>
      <c r="E164" s="222">
        <v>32609.119999999999</v>
      </c>
      <c r="F164" s="222">
        <v>32609.119999999999</v>
      </c>
      <c r="G164" s="218">
        <v>0</v>
      </c>
      <c r="H164" s="261">
        <v>0</v>
      </c>
      <c r="I164" s="222">
        <v>0</v>
      </c>
      <c r="J164" s="222">
        <v>0</v>
      </c>
      <c r="K164" s="222">
        <v>0</v>
      </c>
      <c r="L164" s="222">
        <v>0</v>
      </c>
      <c r="M164" s="222">
        <v>0</v>
      </c>
      <c r="N164" s="222">
        <v>0</v>
      </c>
      <c r="O164" s="222">
        <v>0</v>
      </c>
      <c r="P164" s="222">
        <v>0</v>
      </c>
      <c r="Q164" s="222">
        <v>0</v>
      </c>
      <c r="R164" s="222">
        <v>0</v>
      </c>
      <c r="S164" s="222">
        <v>0</v>
      </c>
      <c r="T164" s="222">
        <v>0</v>
      </c>
      <c r="U164" s="223">
        <v>0</v>
      </c>
      <c r="V164" s="223">
        <v>32609.119999999999</v>
      </c>
      <c r="W164" s="223">
        <v>0</v>
      </c>
      <c r="X164" s="223">
        <v>0</v>
      </c>
    </row>
    <row r="165" spans="1:24" s="239" customFormat="1" ht="25.35" customHeight="1" x14ac:dyDescent="0.3">
      <c r="A165" s="238">
        <v>2023</v>
      </c>
      <c r="B165" s="230">
        <v>158</v>
      </c>
      <c r="C165" s="233" t="s">
        <v>3084</v>
      </c>
      <c r="D165" s="230">
        <v>30817</v>
      </c>
      <c r="E165" s="222">
        <v>29491.8</v>
      </c>
      <c r="F165" s="222">
        <v>29491.8</v>
      </c>
      <c r="G165" s="218">
        <v>0</v>
      </c>
      <c r="H165" s="261">
        <v>0</v>
      </c>
      <c r="I165" s="222">
        <v>0</v>
      </c>
      <c r="J165" s="222">
        <v>0</v>
      </c>
      <c r="K165" s="222">
        <v>0</v>
      </c>
      <c r="L165" s="222">
        <v>0</v>
      </c>
      <c r="M165" s="222">
        <v>0</v>
      </c>
      <c r="N165" s="222">
        <v>0</v>
      </c>
      <c r="O165" s="222">
        <v>0</v>
      </c>
      <c r="P165" s="222">
        <v>0</v>
      </c>
      <c r="Q165" s="222">
        <v>0</v>
      </c>
      <c r="R165" s="222">
        <v>0</v>
      </c>
      <c r="S165" s="222">
        <v>0</v>
      </c>
      <c r="T165" s="222">
        <v>0</v>
      </c>
      <c r="U165" s="223">
        <v>0</v>
      </c>
      <c r="V165" s="223">
        <v>29491.8</v>
      </c>
      <c r="W165" s="223">
        <v>0</v>
      </c>
      <c r="X165" s="223">
        <v>0</v>
      </c>
    </row>
    <row r="166" spans="1:24" s="239" customFormat="1" ht="25.35" customHeight="1" x14ac:dyDescent="0.3">
      <c r="A166" s="238">
        <v>2023</v>
      </c>
      <c r="B166" s="230">
        <v>159</v>
      </c>
      <c r="C166" s="233" t="s">
        <v>2854</v>
      </c>
      <c r="D166" s="230">
        <v>30820</v>
      </c>
      <c r="E166" s="222">
        <v>28488.84</v>
      </c>
      <c r="F166" s="222">
        <v>28488.84</v>
      </c>
      <c r="G166" s="218">
        <v>0</v>
      </c>
      <c r="H166" s="261">
        <v>0</v>
      </c>
      <c r="I166" s="222">
        <v>0</v>
      </c>
      <c r="J166" s="222">
        <v>0</v>
      </c>
      <c r="K166" s="222">
        <v>0</v>
      </c>
      <c r="L166" s="222">
        <v>0</v>
      </c>
      <c r="M166" s="222">
        <v>0</v>
      </c>
      <c r="N166" s="222">
        <v>0</v>
      </c>
      <c r="O166" s="222">
        <v>0</v>
      </c>
      <c r="P166" s="222">
        <v>0</v>
      </c>
      <c r="Q166" s="222">
        <v>0</v>
      </c>
      <c r="R166" s="222">
        <v>0</v>
      </c>
      <c r="S166" s="222">
        <v>0</v>
      </c>
      <c r="T166" s="222">
        <v>0</v>
      </c>
      <c r="U166" s="223">
        <v>0</v>
      </c>
      <c r="V166" s="223">
        <v>28488.84</v>
      </c>
      <c r="W166" s="223">
        <v>0</v>
      </c>
      <c r="X166" s="223">
        <v>0</v>
      </c>
    </row>
    <row r="167" spans="1:24" s="239" customFormat="1" ht="25.35" customHeight="1" x14ac:dyDescent="0.3">
      <c r="A167" s="238">
        <v>2023</v>
      </c>
      <c r="B167" s="230">
        <v>160</v>
      </c>
      <c r="C167" s="233" t="s">
        <v>189</v>
      </c>
      <c r="D167" s="230">
        <v>30821</v>
      </c>
      <c r="E167" s="222">
        <v>28930.62</v>
      </c>
      <c r="F167" s="222">
        <v>28930.62</v>
      </c>
      <c r="G167" s="218">
        <v>0</v>
      </c>
      <c r="H167" s="261">
        <v>0</v>
      </c>
      <c r="I167" s="222">
        <v>0</v>
      </c>
      <c r="J167" s="222">
        <v>0</v>
      </c>
      <c r="K167" s="222">
        <v>0</v>
      </c>
      <c r="L167" s="222">
        <v>0</v>
      </c>
      <c r="M167" s="222">
        <v>0</v>
      </c>
      <c r="N167" s="222">
        <v>0</v>
      </c>
      <c r="O167" s="222">
        <v>0</v>
      </c>
      <c r="P167" s="222">
        <v>0</v>
      </c>
      <c r="Q167" s="222">
        <v>0</v>
      </c>
      <c r="R167" s="222">
        <v>0</v>
      </c>
      <c r="S167" s="222">
        <v>0</v>
      </c>
      <c r="T167" s="222">
        <v>0</v>
      </c>
      <c r="U167" s="223">
        <v>0</v>
      </c>
      <c r="V167" s="223">
        <v>28930.62</v>
      </c>
      <c r="W167" s="223">
        <v>0</v>
      </c>
      <c r="X167" s="223">
        <v>0</v>
      </c>
    </row>
    <row r="168" spans="1:24" s="239" customFormat="1" ht="25.35" customHeight="1" x14ac:dyDescent="0.3">
      <c r="A168" s="238">
        <v>2023</v>
      </c>
      <c r="B168" s="230">
        <v>161</v>
      </c>
      <c r="C168" s="233" t="s">
        <v>183</v>
      </c>
      <c r="D168" s="230">
        <v>30832</v>
      </c>
      <c r="E168" s="222">
        <v>30542.52</v>
      </c>
      <c r="F168" s="222">
        <v>30542.52</v>
      </c>
      <c r="G168" s="218">
        <v>0</v>
      </c>
      <c r="H168" s="261">
        <v>0</v>
      </c>
      <c r="I168" s="222">
        <v>0</v>
      </c>
      <c r="J168" s="222">
        <v>0</v>
      </c>
      <c r="K168" s="222">
        <v>0</v>
      </c>
      <c r="L168" s="222">
        <v>0</v>
      </c>
      <c r="M168" s="222">
        <v>0</v>
      </c>
      <c r="N168" s="222">
        <v>0</v>
      </c>
      <c r="O168" s="222">
        <v>0</v>
      </c>
      <c r="P168" s="222">
        <v>0</v>
      </c>
      <c r="Q168" s="222">
        <v>0</v>
      </c>
      <c r="R168" s="222">
        <v>0</v>
      </c>
      <c r="S168" s="222">
        <v>0</v>
      </c>
      <c r="T168" s="222">
        <v>0</v>
      </c>
      <c r="U168" s="223">
        <v>0</v>
      </c>
      <c r="V168" s="223">
        <v>30542.52</v>
      </c>
      <c r="W168" s="223">
        <v>0</v>
      </c>
      <c r="X168" s="223">
        <v>0</v>
      </c>
    </row>
    <row r="169" spans="1:24" s="239" customFormat="1" ht="25.35" customHeight="1" x14ac:dyDescent="0.3">
      <c r="A169" s="238">
        <v>2023</v>
      </c>
      <c r="B169" s="230">
        <v>162</v>
      </c>
      <c r="C169" s="233" t="s">
        <v>184</v>
      </c>
      <c r="D169" s="230">
        <v>30828</v>
      </c>
      <c r="E169" s="222">
        <v>30435.06</v>
      </c>
      <c r="F169" s="222">
        <v>30435.06</v>
      </c>
      <c r="G169" s="218">
        <v>0</v>
      </c>
      <c r="H169" s="261">
        <v>0</v>
      </c>
      <c r="I169" s="222">
        <v>0</v>
      </c>
      <c r="J169" s="222">
        <v>0</v>
      </c>
      <c r="K169" s="222">
        <v>0</v>
      </c>
      <c r="L169" s="222">
        <v>0</v>
      </c>
      <c r="M169" s="222">
        <v>0</v>
      </c>
      <c r="N169" s="222">
        <v>0</v>
      </c>
      <c r="O169" s="222">
        <v>0</v>
      </c>
      <c r="P169" s="222">
        <v>0</v>
      </c>
      <c r="Q169" s="222">
        <v>0</v>
      </c>
      <c r="R169" s="222">
        <v>0</v>
      </c>
      <c r="S169" s="222">
        <v>0</v>
      </c>
      <c r="T169" s="222">
        <v>0</v>
      </c>
      <c r="U169" s="223">
        <v>0</v>
      </c>
      <c r="V169" s="223">
        <v>30435.06</v>
      </c>
      <c r="W169" s="223">
        <v>0</v>
      </c>
      <c r="X169" s="223">
        <v>0</v>
      </c>
    </row>
    <row r="170" spans="1:24" s="239" customFormat="1" ht="25.35" customHeight="1" x14ac:dyDescent="0.3">
      <c r="A170" s="238">
        <v>2023</v>
      </c>
      <c r="B170" s="230">
        <v>163</v>
      </c>
      <c r="C170" s="233" t="s">
        <v>185</v>
      </c>
      <c r="D170" s="230">
        <v>30830</v>
      </c>
      <c r="E170" s="222">
        <v>30542.52</v>
      </c>
      <c r="F170" s="222">
        <v>30542.52</v>
      </c>
      <c r="G170" s="218">
        <v>0</v>
      </c>
      <c r="H170" s="261">
        <v>0</v>
      </c>
      <c r="I170" s="222">
        <v>0</v>
      </c>
      <c r="J170" s="222">
        <v>0</v>
      </c>
      <c r="K170" s="222">
        <v>0</v>
      </c>
      <c r="L170" s="222">
        <v>0</v>
      </c>
      <c r="M170" s="222">
        <v>0</v>
      </c>
      <c r="N170" s="222">
        <v>0</v>
      </c>
      <c r="O170" s="222">
        <v>0</v>
      </c>
      <c r="P170" s="222">
        <v>0</v>
      </c>
      <c r="Q170" s="222">
        <v>0</v>
      </c>
      <c r="R170" s="222">
        <v>0</v>
      </c>
      <c r="S170" s="222">
        <v>0</v>
      </c>
      <c r="T170" s="222">
        <v>0</v>
      </c>
      <c r="U170" s="223">
        <v>0</v>
      </c>
      <c r="V170" s="223">
        <v>30542.52</v>
      </c>
      <c r="W170" s="223">
        <v>0</v>
      </c>
      <c r="X170" s="223">
        <v>0</v>
      </c>
    </row>
    <row r="171" spans="1:24" s="239" customFormat="1" ht="25.35" customHeight="1" x14ac:dyDescent="0.3">
      <c r="A171" s="238">
        <v>2023</v>
      </c>
      <c r="B171" s="230">
        <v>164</v>
      </c>
      <c r="C171" s="233" t="s">
        <v>4078</v>
      </c>
      <c r="D171" s="230">
        <v>30972</v>
      </c>
      <c r="E171" s="222">
        <v>30100.74</v>
      </c>
      <c r="F171" s="222">
        <v>30100.74</v>
      </c>
      <c r="G171" s="218">
        <v>0</v>
      </c>
      <c r="H171" s="261">
        <v>0</v>
      </c>
      <c r="I171" s="222">
        <v>0</v>
      </c>
      <c r="J171" s="222">
        <v>0</v>
      </c>
      <c r="K171" s="222">
        <v>0</v>
      </c>
      <c r="L171" s="222">
        <v>0</v>
      </c>
      <c r="M171" s="222">
        <v>0</v>
      </c>
      <c r="N171" s="222">
        <v>0</v>
      </c>
      <c r="O171" s="222">
        <v>0</v>
      </c>
      <c r="P171" s="222">
        <v>0</v>
      </c>
      <c r="Q171" s="222">
        <v>0</v>
      </c>
      <c r="R171" s="222">
        <v>0</v>
      </c>
      <c r="S171" s="222">
        <v>0</v>
      </c>
      <c r="T171" s="222">
        <v>0</v>
      </c>
      <c r="U171" s="223">
        <v>0</v>
      </c>
      <c r="V171" s="223">
        <v>30100.74</v>
      </c>
      <c r="W171" s="223">
        <v>0</v>
      </c>
      <c r="X171" s="223">
        <v>0</v>
      </c>
    </row>
    <row r="172" spans="1:24" s="239" customFormat="1" ht="25.35" customHeight="1" x14ac:dyDescent="0.3">
      <c r="A172" s="238">
        <v>2023</v>
      </c>
      <c r="B172" s="230">
        <v>165</v>
      </c>
      <c r="C172" s="233" t="s">
        <v>2817</v>
      </c>
      <c r="D172" s="230">
        <v>30973</v>
      </c>
      <c r="E172" s="222">
        <v>39951.24</v>
      </c>
      <c r="F172" s="222">
        <v>39951.24</v>
      </c>
      <c r="G172" s="218">
        <v>0</v>
      </c>
      <c r="H172" s="261">
        <v>0</v>
      </c>
      <c r="I172" s="222">
        <v>0</v>
      </c>
      <c r="J172" s="222">
        <v>0</v>
      </c>
      <c r="K172" s="222">
        <v>0</v>
      </c>
      <c r="L172" s="222">
        <v>0</v>
      </c>
      <c r="M172" s="222">
        <v>0</v>
      </c>
      <c r="N172" s="222">
        <v>0</v>
      </c>
      <c r="O172" s="222">
        <v>0</v>
      </c>
      <c r="P172" s="222">
        <v>0</v>
      </c>
      <c r="Q172" s="222">
        <v>0</v>
      </c>
      <c r="R172" s="222">
        <v>0</v>
      </c>
      <c r="S172" s="222">
        <v>0</v>
      </c>
      <c r="T172" s="222">
        <v>0</v>
      </c>
      <c r="U172" s="223">
        <v>0</v>
      </c>
      <c r="V172" s="223">
        <v>39951.24</v>
      </c>
      <c r="W172" s="223">
        <v>0</v>
      </c>
      <c r="X172" s="223">
        <v>0</v>
      </c>
    </row>
    <row r="173" spans="1:24" s="239" customFormat="1" ht="25.35" customHeight="1" x14ac:dyDescent="0.3">
      <c r="A173" s="238">
        <v>2023</v>
      </c>
      <c r="B173" s="230">
        <v>166</v>
      </c>
      <c r="C173" s="233" t="s">
        <v>2915</v>
      </c>
      <c r="D173" s="230">
        <v>30974</v>
      </c>
      <c r="E173" s="222">
        <v>30100.74</v>
      </c>
      <c r="F173" s="222">
        <v>30100.74</v>
      </c>
      <c r="G173" s="218">
        <v>0</v>
      </c>
      <c r="H173" s="261">
        <v>0</v>
      </c>
      <c r="I173" s="222">
        <v>0</v>
      </c>
      <c r="J173" s="222">
        <v>0</v>
      </c>
      <c r="K173" s="222">
        <v>0</v>
      </c>
      <c r="L173" s="222">
        <v>0</v>
      </c>
      <c r="M173" s="222">
        <v>0</v>
      </c>
      <c r="N173" s="222">
        <v>0</v>
      </c>
      <c r="O173" s="222">
        <v>0</v>
      </c>
      <c r="P173" s="222">
        <v>0</v>
      </c>
      <c r="Q173" s="222">
        <v>0</v>
      </c>
      <c r="R173" s="222">
        <v>0</v>
      </c>
      <c r="S173" s="222">
        <v>0</v>
      </c>
      <c r="T173" s="222">
        <v>0</v>
      </c>
      <c r="U173" s="223">
        <v>0</v>
      </c>
      <c r="V173" s="223">
        <v>30100.74</v>
      </c>
      <c r="W173" s="223">
        <v>0</v>
      </c>
      <c r="X173" s="223">
        <v>0</v>
      </c>
    </row>
    <row r="174" spans="1:24" s="239" customFormat="1" ht="25.35" customHeight="1" x14ac:dyDescent="0.3">
      <c r="A174" s="238">
        <v>2023</v>
      </c>
      <c r="B174" s="230">
        <v>167</v>
      </c>
      <c r="C174" s="233" t="s">
        <v>2687</v>
      </c>
      <c r="D174" s="230">
        <v>30980</v>
      </c>
      <c r="E174" s="222">
        <v>30041.040000000001</v>
      </c>
      <c r="F174" s="222">
        <v>30041.040000000001</v>
      </c>
      <c r="G174" s="218">
        <v>0</v>
      </c>
      <c r="H174" s="261">
        <v>0</v>
      </c>
      <c r="I174" s="222">
        <v>0</v>
      </c>
      <c r="J174" s="222">
        <v>0</v>
      </c>
      <c r="K174" s="222">
        <v>0</v>
      </c>
      <c r="L174" s="222">
        <v>0</v>
      </c>
      <c r="M174" s="222">
        <v>0</v>
      </c>
      <c r="N174" s="222">
        <v>0</v>
      </c>
      <c r="O174" s="222">
        <v>0</v>
      </c>
      <c r="P174" s="222">
        <v>0</v>
      </c>
      <c r="Q174" s="222">
        <v>0</v>
      </c>
      <c r="R174" s="222">
        <v>0</v>
      </c>
      <c r="S174" s="222">
        <v>0</v>
      </c>
      <c r="T174" s="222">
        <v>0</v>
      </c>
      <c r="U174" s="223">
        <v>0</v>
      </c>
      <c r="V174" s="223">
        <v>30041.040000000001</v>
      </c>
      <c r="W174" s="223">
        <v>0</v>
      </c>
      <c r="X174" s="223">
        <v>0</v>
      </c>
    </row>
    <row r="175" spans="1:24" s="239" customFormat="1" ht="25.35" customHeight="1" x14ac:dyDescent="0.3">
      <c r="A175" s="238">
        <v>2023</v>
      </c>
      <c r="B175" s="230">
        <v>168</v>
      </c>
      <c r="C175" s="233" t="s">
        <v>2818</v>
      </c>
      <c r="D175" s="230">
        <v>30981</v>
      </c>
      <c r="E175" s="222">
        <v>30327.599999999999</v>
      </c>
      <c r="F175" s="222">
        <v>30327.599999999999</v>
      </c>
      <c r="G175" s="218">
        <v>0</v>
      </c>
      <c r="H175" s="261">
        <v>0</v>
      </c>
      <c r="I175" s="222">
        <v>0</v>
      </c>
      <c r="J175" s="222">
        <v>0</v>
      </c>
      <c r="K175" s="222">
        <v>0</v>
      </c>
      <c r="L175" s="222">
        <v>0</v>
      </c>
      <c r="M175" s="222">
        <v>0</v>
      </c>
      <c r="N175" s="222">
        <v>0</v>
      </c>
      <c r="O175" s="222">
        <v>0</v>
      </c>
      <c r="P175" s="222">
        <v>0</v>
      </c>
      <c r="Q175" s="222">
        <v>0</v>
      </c>
      <c r="R175" s="222">
        <v>0</v>
      </c>
      <c r="S175" s="222">
        <v>0</v>
      </c>
      <c r="T175" s="222">
        <v>0</v>
      </c>
      <c r="U175" s="223">
        <v>0</v>
      </c>
      <c r="V175" s="223">
        <v>30327.599999999999</v>
      </c>
      <c r="W175" s="223">
        <v>0</v>
      </c>
      <c r="X175" s="223">
        <v>0</v>
      </c>
    </row>
    <row r="176" spans="1:24" s="239" customFormat="1" ht="25.35" customHeight="1" x14ac:dyDescent="0.3">
      <c r="A176" s="238">
        <v>2023</v>
      </c>
      <c r="B176" s="230">
        <v>169</v>
      </c>
      <c r="C176" s="233" t="s">
        <v>2819</v>
      </c>
      <c r="D176" s="230">
        <v>30984</v>
      </c>
      <c r="E176" s="222">
        <v>45957.06</v>
      </c>
      <c r="F176" s="222">
        <v>45957.06</v>
      </c>
      <c r="G176" s="222">
        <v>0</v>
      </c>
      <c r="H176" s="261">
        <v>0</v>
      </c>
      <c r="I176" s="222">
        <v>0</v>
      </c>
      <c r="J176" s="222">
        <v>0</v>
      </c>
      <c r="K176" s="222">
        <v>0</v>
      </c>
      <c r="L176" s="222">
        <v>0</v>
      </c>
      <c r="M176" s="222">
        <v>0</v>
      </c>
      <c r="N176" s="222">
        <v>0</v>
      </c>
      <c r="O176" s="222">
        <v>0</v>
      </c>
      <c r="P176" s="222">
        <v>0</v>
      </c>
      <c r="Q176" s="222">
        <v>0</v>
      </c>
      <c r="R176" s="222">
        <v>0</v>
      </c>
      <c r="S176" s="222">
        <v>0</v>
      </c>
      <c r="T176" s="222">
        <v>0</v>
      </c>
      <c r="U176" s="223">
        <v>0</v>
      </c>
      <c r="V176" s="223">
        <v>45957.06</v>
      </c>
      <c r="W176" s="223">
        <v>0</v>
      </c>
      <c r="X176" s="223">
        <v>0</v>
      </c>
    </row>
    <row r="177" spans="1:24" s="239" customFormat="1" ht="25.35" customHeight="1" x14ac:dyDescent="0.3">
      <c r="A177" s="238">
        <v>2023</v>
      </c>
      <c r="B177" s="230">
        <v>170</v>
      </c>
      <c r="C177" s="233" t="s">
        <v>197</v>
      </c>
      <c r="D177" s="230">
        <v>30985</v>
      </c>
      <c r="E177" s="222">
        <v>41455.68</v>
      </c>
      <c r="F177" s="222">
        <v>41455.68</v>
      </c>
      <c r="G177" s="218">
        <v>0</v>
      </c>
      <c r="H177" s="261">
        <v>0</v>
      </c>
      <c r="I177" s="222">
        <v>0</v>
      </c>
      <c r="J177" s="222">
        <v>0</v>
      </c>
      <c r="K177" s="222">
        <v>0</v>
      </c>
      <c r="L177" s="222">
        <v>0</v>
      </c>
      <c r="M177" s="222">
        <v>0</v>
      </c>
      <c r="N177" s="222">
        <v>0</v>
      </c>
      <c r="O177" s="222">
        <v>0</v>
      </c>
      <c r="P177" s="222">
        <v>0</v>
      </c>
      <c r="Q177" s="222">
        <v>0</v>
      </c>
      <c r="R177" s="222">
        <v>0</v>
      </c>
      <c r="S177" s="222">
        <v>0</v>
      </c>
      <c r="T177" s="222">
        <v>0</v>
      </c>
      <c r="U177" s="223">
        <v>0</v>
      </c>
      <c r="V177" s="223">
        <v>41455.68</v>
      </c>
      <c r="W177" s="223">
        <v>0</v>
      </c>
      <c r="X177" s="223">
        <v>0</v>
      </c>
    </row>
    <row r="178" spans="1:24" s="239" customFormat="1" ht="25.35" customHeight="1" x14ac:dyDescent="0.3">
      <c r="A178" s="238">
        <v>2023</v>
      </c>
      <c r="B178" s="230">
        <v>171</v>
      </c>
      <c r="C178" s="233" t="s">
        <v>198</v>
      </c>
      <c r="D178" s="230">
        <v>30989</v>
      </c>
      <c r="E178" s="222">
        <v>39843.78</v>
      </c>
      <c r="F178" s="222">
        <v>39843.78</v>
      </c>
      <c r="G178" s="218">
        <v>0</v>
      </c>
      <c r="H178" s="261">
        <v>0</v>
      </c>
      <c r="I178" s="222">
        <v>0</v>
      </c>
      <c r="J178" s="222">
        <v>0</v>
      </c>
      <c r="K178" s="222">
        <v>0</v>
      </c>
      <c r="L178" s="222">
        <v>0</v>
      </c>
      <c r="M178" s="222">
        <v>0</v>
      </c>
      <c r="N178" s="222">
        <v>0</v>
      </c>
      <c r="O178" s="222">
        <v>0</v>
      </c>
      <c r="P178" s="222">
        <v>0</v>
      </c>
      <c r="Q178" s="222">
        <v>0</v>
      </c>
      <c r="R178" s="222">
        <v>0</v>
      </c>
      <c r="S178" s="222">
        <v>0</v>
      </c>
      <c r="T178" s="222">
        <v>0</v>
      </c>
      <c r="U178" s="223">
        <v>0</v>
      </c>
      <c r="V178" s="223">
        <v>39843.78</v>
      </c>
      <c r="W178" s="223">
        <v>0</v>
      </c>
      <c r="X178" s="223">
        <v>0</v>
      </c>
    </row>
    <row r="179" spans="1:24" s="239" customFormat="1" ht="25.35" customHeight="1" x14ac:dyDescent="0.3">
      <c r="A179" s="238">
        <v>2023</v>
      </c>
      <c r="B179" s="230">
        <v>172</v>
      </c>
      <c r="C179" s="233" t="s">
        <v>199</v>
      </c>
      <c r="D179" s="230">
        <v>30993</v>
      </c>
      <c r="E179" s="222">
        <v>35270.76</v>
      </c>
      <c r="F179" s="222">
        <v>35270.76</v>
      </c>
      <c r="G179" s="218">
        <v>0</v>
      </c>
      <c r="H179" s="261">
        <v>0</v>
      </c>
      <c r="I179" s="222">
        <v>0</v>
      </c>
      <c r="J179" s="222">
        <v>0</v>
      </c>
      <c r="K179" s="222">
        <v>0</v>
      </c>
      <c r="L179" s="222">
        <v>0</v>
      </c>
      <c r="M179" s="222">
        <v>0</v>
      </c>
      <c r="N179" s="222">
        <v>0</v>
      </c>
      <c r="O179" s="222">
        <v>0</v>
      </c>
      <c r="P179" s="222">
        <v>0</v>
      </c>
      <c r="Q179" s="222">
        <v>0</v>
      </c>
      <c r="R179" s="222">
        <v>0</v>
      </c>
      <c r="S179" s="222">
        <v>0</v>
      </c>
      <c r="T179" s="222">
        <v>0</v>
      </c>
      <c r="U179" s="223">
        <v>0</v>
      </c>
      <c r="V179" s="223">
        <v>35270.76</v>
      </c>
      <c r="W179" s="223">
        <v>0</v>
      </c>
      <c r="X179" s="223">
        <v>0</v>
      </c>
    </row>
    <row r="180" spans="1:24" s="239" customFormat="1" ht="25.35" customHeight="1" x14ac:dyDescent="0.3">
      <c r="A180" s="238">
        <v>2023</v>
      </c>
      <c r="B180" s="230">
        <v>173</v>
      </c>
      <c r="C180" s="233" t="s">
        <v>200</v>
      </c>
      <c r="D180" s="230">
        <v>30996</v>
      </c>
      <c r="E180" s="222">
        <v>20918.88</v>
      </c>
      <c r="F180" s="222">
        <v>20918.88</v>
      </c>
      <c r="G180" s="218">
        <v>0</v>
      </c>
      <c r="H180" s="261">
        <v>0</v>
      </c>
      <c r="I180" s="222">
        <v>0</v>
      </c>
      <c r="J180" s="222">
        <v>0</v>
      </c>
      <c r="K180" s="222">
        <v>0</v>
      </c>
      <c r="L180" s="222">
        <v>0</v>
      </c>
      <c r="M180" s="222">
        <v>0</v>
      </c>
      <c r="N180" s="222">
        <v>0</v>
      </c>
      <c r="O180" s="222">
        <v>0</v>
      </c>
      <c r="P180" s="222">
        <v>0</v>
      </c>
      <c r="Q180" s="222">
        <v>0</v>
      </c>
      <c r="R180" s="222">
        <v>0</v>
      </c>
      <c r="S180" s="222">
        <v>0</v>
      </c>
      <c r="T180" s="222">
        <v>0</v>
      </c>
      <c r="U180" s="223">
        <v>0</v>
      </c>
      <c r="V180" s="223">
        <v>20918.88</v>
      </c>
      <c r="W180" s="223">
        <v>0</v>
      </c>
      <c r="X180" s="223">
        <v>0</v>
      </c>
    </row>
    <row r="181" spans="1:24" s="239" customFormat="1" ht="25.35" customHeight="1" x14ac:dyDescent="0.3">
      <c r="A181" s="238">
        <v>2023</v>
      </c>
      <c r="B181" s="230">
        <v>174</v>
      </c>
      <c r="C181" s="233" t="s">
        <v>201</v>
      </c>
      <c r="D181" s="230">
        <v>30997</v>
      </c>
      <c r="E181" s="222">
        <v>39951.24</v>
      </c>
      <c r="F181" s="222">
        <v>39951.24</v>
      </c>
      <c r="G181" s="218">
        <v>0</v>
      </c>
      <c r="H181" s="261">
        <v>0</v>
      </c>
      <c r="I181" s="222">
        <v>0</v>
      </c>
      <c r="J181" s="222">
        <v>0</v>
      </c>
      <c r="K181" s="222">
        <v>0</v>
      </c>
      <c r="L181" s="222">
        <v>0</v>
      </c>
      <c r="M181" s="222">
        <v>0</v>
      </c>
      <c r="N181" s="222">
        <v>0</v>
      </c>
      <c r="O181" s="222">
        <v>0</v>
      </c>
      <c r="P181" s="222">
        <v>0</v>
      </c>
      <c r="Q181" s="222">
        <v>0</v>
      </c>
      <c r="R181" s="222">
        <v>0</v>
      </c>
      <c r="S181" s="222">
        <v>0</v>
      </c>
      <c r="T181" s="222">
        <v>0</v>
      </c>
      <c r="U181" s="223">
        <v>0</v>
      </c>
      <c r="V181" s="223">
        <v>39951.24</v>
      </c>
      <c r="W181" s="223">
        <v>0</v>
      </c>
      <c r="X181" s="223">
        <v>0</v>
      </c>
    </row>
    <row r="182" spans="1:24" s="239" customFormat="1" ht="25.35" customHeight="1" x14ac:dyDescent="0.3">
      <c r="A182" s="238">
        <v>2023</v>
      </c>
      <c r="B182" s="230">
        <v>175</v>
      </c>
      <c r="C182" s="233" t="s">
        <v>2913</v>
      </c>
      <c r="D182" s="230">
        <v>31215</v>
      </c>
      <c r="E182" s="222">
        <v>32713.55</v>
      </c>
      <c r="F182" s="222">
        <v>32713.55</v>
      </c>
      <c r="G182" s="218">
        <v>0</v>
      </c>
      <c r="H182" s="261">
        <v>0</v>
      </c>
      <c r="I182" s="222">
        <v>0</v>
      </c>
      <c r="J182" s="222">
        <v>0</v>
      </c>
      <c r="K182" s="222">
        <v>0</v>
      </c>
      <c r="L182" s="222">
        <v>0</v>
      </c>
      <c r="M182" s="222">
        <v>0</v>
      </c>
      <c r="N182" s="222">
        <v>0</v>
      </c>
      <c r="O182" s="222">
        <v>0</v>
      </c>
      <c r="P182" s="222">
        <v>0</v>
      </c>
      <c r="Q182" s="222">
        <v>0</v>
      </c>
      <c r="R182" s="222">
        <v>0</v>
      </c>
      <c r="S182" s="222">
        <v>0</v>
      </c>
      <c r="T182" s="222">
        <v>0</v>
      </c>
      <c r="U182" s="223">
        <v>0</v>
      </c>
      <c r="V182" s="223">
        <v>32713.55</v>
      </c>
      <c r="W182" s="223">
        <v>0</v>
      </c>
      <c r="X182" s="223">
        <v>0</v>
      </c>
    </row>
    <row r="183" spans="1:24" s="239" customFormat="1" ht="25.35" customHeight="1" x14ac:dyDescent="0.3">
      <c r="A183" s="238">
        <v>2023</v>
      </c>
      <c r="B183" s="230">
        <v>176</v>
      </c>
      <c r="C183" s="233" t="s">
        <v>2911</v>
      </c>
      <c r="D183" s="230">
        <v>31526</v>
      </c>
      <c r="E183" s="222">
        <v>47542.21</v>
      </c>
      <c r="F183" s="222">
        <v>47542.21</v>
      </c>
      <c r="G183" s="218">
        <v>0</v>
      </c>
      <c r="H183" s="261">
        <v>0</v>
      </c>
      <c r="I183" s="222">
        <v>0</v>
      </c>
      <c r="J183" s="222">
        <v>0</v>
      </c>
      <c r="K183" s="222">
        <v>0</v>
      </c>
      <c r="L183" s="222">
        <v>0</v>
      </c>
      <c r="M183" s="222">
        <v>0</v>
      </c>
      <c r="N183" s="222">
        <v>0</v>
      </c>
      <c r="O183" s="222">
        <v>0</v>
      </c>
      <c r="P183" s="222">
        <v>0</v>
      </c>
      <c r="Q183" s="222">
        <v>0</v>
      </c>
      <c r="R183" s="222">
        <v>0</v>
      </c>
      <c r="S183" s="222">
        <v>0</v>
      </c>
      <c r="T183" s="222">
        <v>0</v>
      </c>
      <c r="U183" s="223">
        <v>0</v>
      </c>
      <c r="V183" s="223">
        <v>47542.21</v>
      </c>
      <c r="W183" s="223">
        <v>0</v>
      </c>
      <c r="X183" s="223">
        <v>0</v>
      </c>
    </row>
    <row r="184" spans="1:24" s="239" customFormat="1" ht="25.35" customHeight="1" x14ac:dyDescent="0.3">
      <c r="A184" s="238">
        <v>2023</v>
      </c>
      <c r="B184" s="230">
        <v>177</v>
      </c>
      <c r="C184" s="233" t="s">
        <v>3076</v>
      </c>
      <c r="D184" s="230">
        <v>31529</v>
      </c>
      <c r="E184" s="222">
        <v>39064.06</v>
      </c>
      <c r="F184" s="222">
        <v>39064.06</v>
      </c>
      <c r="G184" s="218">
        <v>0</v>
      </c>
      <c r="H184" s="261">
        <v>0</v>
      </c>
      <c r="I184" s="222">
        <v>0</v>
      </c>
      <c r="J184" s="222">
        <v>0</v>
      </c>
      <c r="K184" s="222">
        <v>0</v>
      </c>
      <c r="L184" s="222">
        <v>0</v>
      </c>
      <c r="M184" s="222">
        <v>0</v>
      </c>
      <c r="N184" s="222">
        <v>0</v>
      </c>
      <c r="O184" s="222">
        <v>0</v>
      </c>
      <c r="P184" s="222">
        <v>0</v>
      </c>
      <c r="Q184" s="222">
        <v>0</v>
      </c>
      <c r="R184" s="222">
        <v>0</v>
      </c>
      <c r="S184" s="222">
        <v>0</v>
      </c>
      <c r="T184" s="222">
        <v>0</v>
      </c>
      <c r="U184" s="223">
        <v>0</v>
      </c>
      <c r="V184" s="223">
        <v>39064.06</v>
      </c>
      <c r="W184" s="223">
        <v>0</v>
      </c>
      <c r="X184" s="223">
        <v>0</v>
      </c>
    </row>
    <row r="185" spans="1:24" s="239" customFormat="1" ht="25.35" customHeight="1" x14ac:dyDescent="0.3">
      <c r="A185" s="238">
        <v>2023</v>
      </c>
      <c r="B185" s="230">
        <v>178</v>
      </c>
      <c r="C185" s="233" t="s">
        <v>2909</v>
      </c>
      <c r="D185" s="230">
        <v>31534</v>
      </c>
      <c r="E185" s="222">
        <v>21788.17</v>
      </c>
      <c r="F185" s="222">
        <v>21788.17</v>
      </c>
      <c r="G185" s="218">
        <v>0</v>
      </c>
      <c r="H185" s="261">
        <v>0</v>
      </c>
      <c r="I185" s="222">
        <v>0</v>
      </c>
      <c r="J185" s="222">
        <v>0</v>
      </c>
      <c r="K185" s="222">
        <v>0</v>
      </c>
      <c r="L185" s="222">
        <v>0</v>
      </c>
      <c r="M185" s="222">
        <v>0</v>
      </c>
      <c r="N185" s="222">
        <v>0</v>
      </c>
      <c r="O185" s="222">
        <v>0</v>
      </c>
      <c r="P185" s="222">
        <v>0</v>
      </c>
      <c r="Q185" s="222">
        <v>0</v>
      </c>
      <c r="R185" s="222">
        <v>0</v>
      </c>
      <c r="S185" s="222">
        <v>0</v>
      </c>
      <c r="T185" s="222">
        <v>0</v>
      </c>
      <c r="U185" s="223">
        <v>0</v>
      </c>
      <c r="V185" s="223">
        <v>21788.17</v>
      </c>
      <c r="W185" s="223">
        <v>0</v>
      </c>
      <c r="X185" s="223">
        <v>0</v>
      </c>
    </row>
    <row r="186" spans="1:24" s="239" customFormat="1" ht="25.35" customHeight="1" x14ac:dyDescent="0.3">
      <c r="A186" s="238">
        <v>2023</v>
      </c>
      <c r="B186" s="230">
        <v>179</v>
      </c>
      <c r="C186" s="233" t="s">
        <v>2910</v>
      </c>
      <c r="D186" s="230">
        <v>31536</v>
      </c>
      <c r="E186" s="222">
        <v>21683.63</v>
      </c>
      <c r="F186" s="222">
        <v>21683.63</v>
      </c>
      <c r="G186" s="218">
        <v>0</v>
      </c>
      <c r="H186" s="261">
        <v>0</v>
      </c>
      <c r="I186" s="222">
        <v>0</v>
      </c>
      <c r="J186" s="222">
        <v>0</v>
      </c>
      <c r="K186" s="222">
        <v>0</v>
      </c>
      <c r="L186" s="222">
        <v>0</v>
      </c>
      <c r="M186" s="222">
        <v>0</v>
      </c>
      <c r="N186" s="222">
        <v>0</v>
      </c>
      <c r="O186" s="222">
        <v>0</v>
      </c>
      <c r="P186" s="222">
        <v>0</v>
      </c>
      <c r="Q186" s="222">
        <v>0</v>
      </c>
      <c r="R186" s="222">
        <v>0</v>
      </c>
      <c r="S186" s="222">
        <v>0</v>
      </c>
      <c r="T186" s="222">
        <v>0</v>
      </c>
      <c r="U186" s="223">
        <v>0</v>
      </c>
      <c r="V186" s="223">
        <v>21683.63</v>
      </c>
      <c r="W186" s="223">
        <v>0</v>
      </c>
      <c r="X186" s="223">
        <v>0</v>
      </c>
    </row>
    <row r="187" spans="1:24" s="239" customFormat="1" ht="25.35" customHeight="1" x14ac:dyDescent="0.3">
      <c r="A187" s="238">
        <v>2023</v>
      </c>
      <c r="B187" s="230">
        <v>180</v>
      </c>
      <c r="C187" s="233" t="s">
        <v>257</v>
      </c>
      <c r="D187" s="230">
        <v>31538</v>
      </c>
      <c r="E187" s="222">
        <v>49153.79</v>
      </c>
      <c r="F187" s="222">
        <v>49153.79</v>
      </c>
      <c r="G187" s="218">
        <v>0</v>
      </c>
      <c r="H187" s="261">
        <v>0</v>
      </c>
      <c r="I187" s="222">
        <v>0</v>
      </c>
      <c r="J187" s="222">
        <v>0</v>
      </c>
      <c r="K187" s="222">
        <v>0</v>
      </c>
      <c r="L187" s="222">
        <v>0</v>
      </c>
      <c r="M187" s="222">
        <v>0</v>
      </c>
      <c r="N187" s="222">
        <v>0</v>
      </c>
      <c r="O187" s="222">
        <v>0</v>
      </c>
      <c r="P187" s="222">
        <v>0</v>
      </c>
      <c r="Q187" s="222">
        <v>0</v>
      </c>
      <c r="R187" s="222">
        <v>0</v>
      </c>
      <c r="S187" s="222">
        <v>0</v>
      </c>
      <c r="T187" s="222">
        <v>0</v>
      </c>
      <c r="U187" s="223">
        <v>0</v>
      </c>
      <c r="V187" s="223">
        <v>49153.79</v>
      </c>
      <c r="W187" s="223">
        <v>0</v>
      </c>
      <c r="X187" s="223">
        <v>0</v>
      </c>
    </row>
    <row r="188" spans="1:24" s="239" customFormat="1" ht="25.35" customHeight="1" x14ac:dyDescent="0.3">
      <c r="A188" s="238">
        <v>2023</v>
      </c>
      <c r="B188" s="230">
        <v>181</v>
      </c>
      <c r="C188" s="233" t="s">
        <v>4079</v>
      </c>
      <c r="D188" s="230">
        <v>31541</v>
      </c>
      <c r="E188" s="222">
        <v>33611.760000000002</v>
      </c>
      <c r="F188" s="222">
        <v>33611.760000000002</v>
      </c>
      <c r="G188" s="218">
        <v>0</v>
      </c>
      <c r="H188" s="261">
        <v>0</v>
      </c>
      <c r="I188" s="222">
        <v>0</v>
      </c>
      <c r="J188" s="222">
        <v>0</v>
      </c>
      <c r="K188" s="222">
        <v>0</v>
      </c>
      <c r="L188" s="222">
        <v>0</v>
      </c>
      <c r="M188" s="222">
        <v>0</v>
      </c>
      <c r="N188" s="222">
        <v>0</v>
      </c>
      <c r="O188" s="222">
        <v>0</v>
      </c>
      <c r="P188" s="222">
        <v>0</v>
      </c>
      <c r="Q188" s="222">
        <v>0</v>
      </c>
      <c r="R188" s="222">
        <v>0</v>
      </c>
      <c r="S188" s="222">
        <v>0</v>
      </c>
      <c r="T188" s="222">
        <v>0</v>
      </c>
      <c r="U188" s="223">
        <v>0</v>
      </c>
      <c r="V188" s="223">
        <v>33611.760000000002</v>
      </c>
      <c r="W188" s="223">
        <v>0</v>
      </c>
      <c r="X188" s="223">
        <v>0</v>
      </c>
    </row>
    <row r="189" spans="1:24" s="239" customFormat="1" ht="25.35" customHeight="1" x14ac:dyDescent="0.3">
      <c r="A189" s="238">
        <v>2023</v>
      </c>
      <c r="B189" s="230">
        <v>182</v>
      </c>
      <c r="C189" s="233" t="s">
        <v>259</v>
      </c>
      <c r="D189" s="230">
        <v>31542</v>
      </c>
      <c r="E189" s="222">
        <v>32922.42</v>
      </c>
      <c r="F189" s="222">
        <v>32922.42</v>
      </c>
      <c r="G189" s="218">
        <v>0</v>
      </c>
      <c r="H189" s="261">
        <v>0</v>
      </c>
      <c r="I189" s="222">
        <v>0</v>
      </c>
      <c r="J189" s="222">
        <v>0</v>
      </c>
      <c r="K189" s="222">
        <v>0</v>
      </c>
      <c r="L189" s="222">
        <v>0</v>
      </c>
      <c r="M189" s="222">
        <v>0</v>
      </c>
      <c r="N189" s="222">
        <v>0</v>
      </c>
      <c r="O189" s="222">
        <v>0</v>
      </c>
      <c r="P189" s="222">
        <v>0</v>
      </c>
      <c r="Q189" s="222">
        <v>0</v>
      </c>
      <c r="R189" s="222">
        <v>0</v>
      </c>
      <c r="S189" s="222">
        <v>0</v>
      </c>
      <c r="T189" s="222">
        <v>0</v>
      </c>
      <c r="U189" s="223">
        <v>0</v>
      </c>
      <c r="V189" s="223">
        <v>32922.42</v>
      </c>
      <c r="W189" s="223">
        <v>0</v>
      </c>
      <c r="X189" s="223">
        <v>0</v>
      </c>
    </row>
    <row r="190" spans="1:24" s="239" customFormat="1" ht="25.35" customHeight="1" x14ac:dyDescent="0.3">
      <c r="A190" s="238">
        <v>2023</v>
      </c>
      <c r="B190" s="230">
        <v>183</v>
      </c>
      <c r="C190" s="233" t="s">
        <v>2912</v>
      </c>
      <c r="D190" s="230">
        <v>31543</v>
      </c>
      <c r="E190" s="222">
        <v>33256.71</v>
      </c>
      <c r="F190" s="222">
        <v>33256.71</v>
      </c>
      <c r="G190" s="218">
        <v>0</v>
      </c>
      <c r="H190" s="261">
        <v>0</v>
      </c>
      <c r="I190" s="222">
        <v>0</v>
      </c>
      <c r="J190" s="222">
        <v>0</v>
      </c>
      <c r="K190" s="222">
        <v>0</v>
      </c>
      <c r="L190" s="222">
        <v>0</v>
      </c>
      <c r="M190" s="222">
        <v>0</v>
      </c>
      <c r="N190" s="222">
        <v>0</v>
      </c>
      <c r="O190" s="222">
        <v>0</v>
      </c>
      <c r="P190" s="222">
        <v>0</v>
      </c>
      <c r="Q190" s="222">
        <v>0</v>
      </c>
      <c r="R190" s="222">
        <v>0</v>
      </c>
      <c r="S190" s="222">
        <v>0</v>
      </c>
      <c r="T190" s="222">
        <v>0</v>
      </c>
      <c r="U190" s="223">
        <v>0</v>
      </c>
      <c r="V190" s="223">
        <v>33256.71</v>
      </c>
      <c r="W190" s="223">
        <v>0</v>
      </c>
      <c r="X190" s="223">
        <v>0</v>
      </c>
    </row>
    <row r="191" spans="1:24" s="239" customFormat="1" ht="25.35" customHeight="1" x14ac:dyDescent="0.3">
      <c r="A191" s="238">
        <v>2023</v>
      </c>
      <c r="B191" s="230">
        <v>184</v>
      </c>
      <c r="C191" s="233" t="s">
        <v>206</v>
      </c>
      <c r="D191" s="230">
        <v>30613</v>
      </c>
      <c r="E191" s="222">
        <v>31752.59</v>
      </c>
      <c r="F191" s="222">
        <v>31752.59</v>
      </c>
      <c r="G191" s="218">
        <v>0</v>
      </c>
      <c r="H191" s="261">
        <v>0</v>
      </c>
      <c r="I191" s="222">
        <v>0</v>
      </c>
      <c r="J191" s="222">
        <v>0</v>
      </c>
      <c r="K191" s="222">
        <v>0</v>
      </c>
      <c r="L191" s="222">
        <v>0</v>
      </c>
      <c r="M191" s="222">
        <v>0</v>
      </c>
      <c r="N191" s="222">
        <v>0</v>
      </c>
      <c r="O191" s="222">
        <v>0</v>
      </c>
      <c r="P191" s="222">
        <v>0</v>
      </c>
      <c r="Q191" s="222">
        <v>0</v>
      </c>
      <c r="R191" s="222">
        <v>0</v>
      </c>
      <c r="S191" s="222">
        <v>0</v>
      </c>
      <c r="T191" s="222">
        <v>0</v>
      </c>
      <c r="U191" s="223">
        <v>0</v>
      </c>
      <c r="V191" s="223">
        <v>31752.59</v>
      </c>
      <c r="W191" s="223">
        <v>0</v>
      </c>
      <c r="X191" s="223">
        <v>0</v>
      </c>
    </row>
    <row r="192" spans="1:24" s="239" customFormat="1" ht="25.35" customHeight="1" x14ac:dyDescent="0.3">
      <c r="A192" s="238">
        <v>2023</v>
      </c>
      <c r="B192" s="230">
        <v>185</v>
      </c>
      <c r="C192" s="233" t="s">
        <v>2914</v>
      </c>
      <c r="D192" s="230">
        <v>30626</v>
      </c>
      <c r="E192" s="222">
        <v>33381.96</v>
      </c>
      <c r="F192" s="222">
        <v>33381.96</v>
      </c>
      <c r="G192" s="218">
        <v>0</v>
      </c>
      <c r="H192" s="261">
        <v>0</v>
      </c>
      <c r="I192" s="222">
        <v>0</v>
      </c>
      <c r="J192" s="222">
        <v>0</v>
      </c>
      <c r="K192" s="222">
        <v>0</v>
      </c>
      <c r="L192" s="222">
        <v>0</v>
      </c>
      <c r="M192" s="222">
        <v>0</v>
      </c>
      <c r="N192" s="222">
        <v>0</v>
      </c>
      <c r="O192" s="222">
        <v>0</v>
      </c>
      <c r="P192" s="222">
        <v>0</v>
      </c>
      <c r="Q192" s="222">
        <v>0</v>
      </c>
      <c r="R192" s="222">
        <v>0</v>
      </c>
      <c r="S192" s="222">
        <v>0</v>
      </c>
      <c r="T192" s="222">
        <v>0</v>
      </c>
      <c r="U192" s="223">
        <v>0</v>
      </c>
      <c r="V192" s="223">
        <v>33381.96</v>
      </c>
      <c r="W192" s="223">
        <v>0</v>
      </c>
      <c r="X192" s="223">
        <v>0</v>
      </c>
    </row>
    <row r="193" spans="1:24" s="239" customFormat="1" ht="25.35" customHeight="1" x14ac:dyDescent="0.3">
      <c r="A193" s="238">
        <v>2023</v>
      </c>
      <c r="B193" s="230">
        <v>186</v>
      </c>
      <c r="C193" s="233" t="s">
        <v>316</v>
      </c>
      <c r="D193" s="230">
        <v>31896</v>
      </c>
      <c r="E193" s="222">
        <v>42824.19</v>
      </c>
      <c r="F193" s="222">
        <v>42824.19</v>
      </c>
      <c r="G193" s="218">
        <v>0</v>
      </c>
      <c r="H193" s="261">
        <v>0</v>
      </c>
      <c r="I193" s="222">
        <v>0</v>
      </c>
      <c r="J193" s="222">
        <v>0</v>
      </c>
      <c r="K193" s="222">
        <v>0</v>
      </c>
      <c r="L193" s="222">
        <v>0</v>
      </c>
      <c r="M193" s="222">
        <v>0</v>
      </c>
      <c r="N193" s="222">
        <v>0</v>
      </c>
      <c r="O193" s="222">
        <v>0</v>
      </c>
      <c r="P193" s="222">
        <v>0</v>
      </c>
      <c r="Q193" s="222">
        <v>0</v>
      </c>
      <c r="R193" s="222">
        <v>0</v>
      </c>
      <c r="S193" s="222">
        <v>0</v>
      </c>
      <c r="T193" s="222">
        <v>0</v>
      </c>
      <c r="U193" s="223">
        <v>0</v>
      </c>
      <c r="V193" s="223">
        <v>42824.19</v>
      </c>
      <c r="W193" s="223">
        <v>0</v>
      </c>
      <c r="X193" s="223">
        <v>0</v>
      </c>
    </row>
    <row r="194" spans="1:24" s="239" customFormat="1" ht="25.35" customHeight="1" x14ac:dyDescent="0.3">
      <c r="A194" s="238">
        <v>2023</v>
      </c>
      <c r="B194" s="230">
        <v>187</v>
      </c>
      <c r="C194" s="233" t="s">
        <v>173</v>
      </c>
      <c r="D194" s="230">
        <v>30722</v>
      </c>
      <c r="E194" s="222">
        <v>29706.720000000001</v>
      </c>
      <c r="F194" s="222">
        <v>29706.720000000001</v>
      </c>
      <c r="G194" s="218">
        <v>0</v>
      </c>
      <c r="H194" s="261">
        <v>0</v>
      </c>
      <c r="I194" s="222">
        <v>0</v>
      </c>
      <c r="J194" s="222">
        <v>0</v>
      </c>
      <c r="K194" s="222">
        <v>0</v>
      </c>
      <c r="L194" s="222">
        <v>0</v>
      </c>
      <c r="M194" s="222">
        <v>0</v>
      </c>
      <c r="N194" s="222">
        <v>0</v>
      </c>
      <c r="O194" s="222">
        <v>0</v>
      </c>
      <c r="P194" s="222">
        <v>0</v>
      </c>
      <c r="Q194" s="222">
        <v>0</v>
      </c>
      <c r="R194" s="222">
        <v>0</v>
      </c>
      <c r="S194" s="222">
        <v>0</v>
      </c>
      <c r="T194" s="222">
        <v>0</v>
      </c>
      <c r="U194" s="223">
        <v>0</v>
      </c>
      <c r="V194" s="223">
        <v>29706.720000000001</v>
      </c>
      <c r="W194" s="223">
        <v>0</v>
      </c>
      <c r="X194" s="223">
        <v>0</v>
      </c>
    </row>
    <row r="195" spans="1:24" s="239" customFormat="1" ht="25.35" customHeight="1" x14ac:dyDescent="0.3">
      <c r="A195" s="238">
        <v>2023</v>
      </c>
      <c r="B195" s="230">
        <v>188</v>
      </c>
      <c r="C195" s="233" t="s">
        <v>2908</v>
      </c>
      <c r="D195" s="230">
        <v>30723</v>
      </c>
      <c r="E195" s="222">
        <v>29491.8</v>
      </c>
      <c r="F195" s="222">
        <v>29491.8</v>
      </c>
      <c r="G195" s="218">
        <v>0</v>
      </c>
      <c r="H195" s="261">
        <v>0</v>
      </c>
      <c r="I195" s="222">
        <v>0</v>
      </c>
      <c r="J195" s="222">
        <v>0</v>
      </c>
      <c r="K195" s="222">
        <v>0</v>
      </c>
      <c r="L195" s="222">
        <v>0</v>
      </c>
      <c r="M195" s="222">
        <v>0</v>
      </c>
      <c r="N195" s="222">
        <v>0</v>
      </c>
      <c r="O195" s="222">
        <v>0</v>
      </c>
      <c r="P195" s="222">
        <v>0</v>
      </c>
      <c r="Q195" s="222">
        <v>0</v>
      </c>
      <c r="R195" s="222">
        <v>0</v>
      </c>
      <c r="S195" s="222">
        <v>0</v>
      </c>
      <c r="T195" s="222">
        <v>0</v>
      </c>
      <c r="U195" s="223">
        <v>0</v>
      </c>
      <c r="V195" s="223">
        <v>29491.8</v>
      </c>
      <c r="W195" s="223">
        <v>0</v>
      </c>
      <c r="X195" s="223">
        <v>0</v>
      </c>
    </row>
    <row r="196" spans="1:24" s="239" customFormat="1" ht="25.35" customHeight="1" x14ac:dyDescent="0.3">
      <c r="A196" s="238">
        <v>2023</v>
      </c>
      <c r="B196" s="230">
        <v>189</v>
      </c>
      <c r="C196" s="233" t="s">
        <v>321</v>
      </c>
      <c r="D196" s="230">
        <v>32020</v>
      </c>
      <c r="E196" s="222">
        <v>37100.35</v>
      </c>
      <c r="F196" s="222">
        <v>37100.35</v>
      </c>
      <c r="G196" s="218">
        <v>0</v>
      </c>
      <c r="H196" s="261">
        <v>0</v>
      </c>
      <c r="I196" s="222">
        <v>0</v>
      </c>
      <c r="J196" s="222">
        <v>0</v>
      </c>
      <c r="K196" s="222">
        <v>0</v>
      </c>
      <c r="L196" s="222">
        <v>0</v>
      </c>
      <c r="M196" s="222">
        <v>0</v>
      </c>
      <c r="N196" s="222">
        <v>0</v>
      </c>
      <c r="O196" s="222">
        <v>0</v>
      </c>
      <c r="P196" s="222">
        <v>0</v>
      </c>
      <c r="Q196" s="222">
        <v>0</v>
      </c>
      <c r="R196" s="222">
        <v>0</v>
      </c>
      <c r="S196" s="222">
        <v>0</v>
      </c>
      <c r="T196" s="222">
        <v>0</v>
      </c>
      <c r="U196" s="223">
        <v>0</v>
      </c>
      <c r="V196" s="223">
        <v>37100.35</v>
      </c>
      <c r="W196" s="223">
        <v>0</v>
      </c>
      <c r="X196" s="223">
        <v>0</v>
      </c>
    </row>
    <row r="197" spans="1:24" s="239" customFormat="1" ht="25.35" customHeight="1" x14ac:dyDescent="0.3">
      <c r="A197" s="238">
        <v>2023</v>
      </c>
      <c r="B197" s="230">
        <v>190</v>
      </c>
      <c r="C197" s="233" t="s">
        <v>327</v>
      </c>
      <c r="D197" s="230">
        <v>32090</v>
      </c>
      <c r="E197" s="222">
        <v>35694.32</v>
      </c>
      <c r="F197" s="222">
        <v>35694.32</v>
      </c>
      <c r="G197" s="218">
        <v>0</v>
      </c>
      <c r="H197" s="261">
        <v>0</v>
      </c>
      <c r="I197" s="222">
        <v>0</v>
      </c>
      <c r="J197" s="222">
        <v>0</v>
      </c>
      <c r="K197" s="222">
        <v>0</v>
      </c>
      <c r="L197" s="222">
        <v>0</v>
      </c>
      <c r="M197" s="222">
        <v>0</v>
      </c>
      <c r="N197" s="222">
        <v>0</v>
      </c>
      <c r="O197" s="222">
        <v>0</v>
      </c>
      <c r="P197" s="222">
        <v>0</v>
      </c>
      <c r="Q197" s="222">
        <v>0</v>
      </c>
      <c r="R197" s="222">
        <v>0</v>
      </c>
      <c r="S197" s="222">
        <v>0</v>
      </c>
      <c r="T197" s="222">
        <v>0</v>
      </c>
      <c r="U197" s="223">
        <v>0</v>
      </c>
      <c r="V197" s="223">
        <v>35694.32</v>
      </c>
      <c r="W197" s="223">
        <v>0</v>
      </c>
      <c r="X197" s="223">
        <v>0</v>
      </c>
    </row>
    <row r="198" spans="1:24" s="239" customFormat="1" ht="25.35" customHeight="1" x14ac:dyDescent="0.3">
      <c r="A198" s="238">
        <v>2023</v>
      </c>
      <c r="B198" s="230">
        <v>191</v>
      </c>
      <c r="C198" s="233" t="s">
        <v>186</v>
      </c>
      <c r="D198" s="230">
        <v>30854</v>
      </c>
      <c r="E198" s="222">
        <v>12769672.52</v>
      </c>
      <c r="F198" s="222">
        <v>12584698.639999999</v>
      </c>
      <c r="G198" s="222">
        <v>0</v>
      </c>
      <c r="H198" s="261">
        <v>0</v>
      </c>
      <c r="I198" s="222">
        <v>0</v>
      </c>
      <c r="J198" s="222">
        <v>0</v>
      </c>
      <c r="K198" s="222">
        <v>0</v>
      </c>
      <c r="L198" s="222">
        <v>0</v>
      </c>
      <c r="M198" s="222">
        <v>0</v>
      </c>
      <c r="N198" s="222">
        <v>12316971.6</v>
      </c>
      <c r="O198" s="222">
        <v>0</v>
      </c>
      <c r="P198" s="222">
        <v>0</v>
      </c>
      <c r="Q198" s="222">
        <v>0</v>
      </c>
      <c r="R198" s="222">
        <v>0</v>
      </c>
      <c r="S198" s="222">
        <v>0</v>
      </c>
      <c r="T198" s="222">
        <v>0</v>
      </c>
      <c r="U198" s="223">
        <v>267727.03999999998</v>
      </c>
      <c r="V198" s="223">
        <v>0</v>
      </c>
      <c r="W198" s="223">
        <v>0</v>
      </c>
      <c r="X198" s="223">
        <v>184973.88</v>
      </c>
    </row>
    <row r="199" spans="1:24" s="239" customFormat="1" ht="25.35" customHeight="1" x14ac:dyDescent="0.3">
      <c r="A199" s="238">
        <v>2023</v>
      </c>
      <c r="B199" s="230">
        <v>192</v>
      </c>
      <c r="C199" s="233" t="s">
        <v>205</v>
      </c>
      <c r="D199" s="230">
        <v>31049</v>
      </c>
      <c r="E199" s="222">
        <v>943322.03</v>
      </c>
      <c r="F199" s="222">
        <v>933446.4</v>
      </c>
      <c r="G199" s="218">
        <v>0</v>
      </c>
      <c r="H199" s="261">
        <v>0</v>
      </c>
      <c r="I199" s="222">
        <v>0</v>
      </c>
      <c r="J199" s="222">
        <v>0</v>
      </c>
      <c r="K199" s="222">
        <v>0</v>
      </c>
      <c r="L199" s="222">
        <v>0</v>
      </c>
      <c r="M199" s="222">
        <v>0</v>
      </c>
      <c r="N199" s="222">
        <v>0</v>
      </c>
      <c r="O199" s="222">
        <v>0</v>
      </c>
      <c r="P199" s="222">
        <v>933446.4</v>
      </c>
      <c r="Q199" s="222">
        <v>0</v>
      </c>
      <c r="R199" s="222">
        <v>0</v>
      </c>
      <c r="S199" s="222">
        <v>0</v>
      </c>
      <c r="T199" s="222">
        <v>0</v>
      </c>
      <c r="U199" s="223">
        <v>0</v>
      </c>
      <c r="V199" s="223">
        <v>0</v>
      </c>
      <c r="W199" s="223">
        <v>0</v>
      </c>
      <c r="X199" s="223">
        <v>9875.6299999999992</v>
      </c>
    </row>
    <row r="200" spans="1:24" s="239" customFormat="1" ht="25.35" customHeight="1" x14ac:dyDescent="0.3">
      <c r="A200" s="238">
        <v>2023</v>
      </c>
      <c r="B200" s="230">
        <v>193</v>
      </c>
      <c r="C200" s="233" t="s">
        <v>210</v>
      </c>
      <c r="D200" s="230">
        <v>31180</v>
      </c>
      <c r="E200" s="222">
        <v>133166.06</v>
      </c>
      <c r="F200" s="222">
        <v>133166.06</v>
      </c>
      <c r="G200" s="218">
        <v>0</v>
      </c>
      <c r="H200" s="261">
        <v>0</v>
      </c>
      <c r="I200" s="222">
        <v>0</v>
      </c>
      <c r="J200" s="222">
        <v>0</v>
      </c>
      <c r="K200" s="222">
        <v>0</v>
      </c>
      <c r="L200" s="222">
        <v>0</v>
      </c>
      <c r="M200" s="222">
        <v>0</v>
      </c>
      <c r="N200" s="222">
        <v>0</v>
      </c>
      <c r="O200" s="222">
        <v>0</v>
      </c>
      <c r="P200" s="222">
        <v>0</v>
      </c>
      <c r="Q200" s="222">
        <v>0</v>
      </c>
      <c r="R200" s="222">
        <v>0</v>
      </c>
      <c r="S200" s="222">
        <v>0</v>
      </c>
      <c r="T200" s="222">
        <v>0</v>
      </c>
      <c r="U200" s="223">
        <v>0</v>
      </c>
      <c r="V200" s="223">
        <v>133166.06</v>
      </c>
      <c r="W200" s="223">
        <v>0</v>
      </c>
      <c r="X200" s="223">
        <v>0</v>
      </c>
    </row>
    <row r="201" spans="1:24" s="239" customFormat="1" ht="25.35" customHeight="1" x14ac:dyDescent="0.3">
      <c r="A201" s="238">
        <v>2023</v>
      </c>
      <c r="B201" s="230">
        <v>194</v>
      </c>
      <c r="C201" s="233" t="s">
        <v>211</v>
      </c>
      <c r="D201" s="230">
        <v>31181</v>
      </c>
      <c r="E201" s="222">
        <v>4709745.2600000007</v>
      </c>
      <c r="F201" s="222">
        <v>4611068.4000000004</v>
      </c>
      <c r="G201" s="218">
        <v>0</v>
      </c>
      <c r="H201" s="218">
        <v>0</v>
      </c>
      <c r="I201" s="218">
        <v>0</v>
      </c>
      <c r="J201" s="218">
        <v>0</v>
      </c>
      <c r="K201" s="218">
        <v>0</v>
      </c>
      <c r="L201" s="218">
        <v>0</v>
      </c>
      <c r="M201" s="218">
        <v>0</v>
      </c>
      <c r="N201" s="218">
        <v>0</v>
      </c>
      <c r="O201" s="218">
        <v>4611068.4000000004</v>
      </c>
      <c r="P201" s="218">
        <v>0</v>
      </c>
      <c r="Q201" s="218">
        <v>0</v>
      </c>
      <c r="R201" s="218">
        <v>0</v>
      </c>
      <c r="S201" s="218">
        <v>0</v>
      </c>
      <c r="T201" s="218">
        <v>0</v>
      </c>
      <c r="U201" s="218">
        <v>0</v>
      </c>
      <c r="V201" s="218">
        <v>0</v>
      </c>
      <c r="W201" s="218">
        <v>0</v>
      </c>
      <c r="X201" s="218">
        <v>98676.86</v>
      </c>
    </row>
    <row r="202" spans="1:24" s="239" customFormat="1" ht="25.35" customHeight="1" x14ac:dyDescent="0.3">
      <c r="A202" s="238">
        <v>2023</v>
      </c>
      <c r="B202" s="230">
        <v>195</v>
      </c>
      <c r="C202" s="233" t="s">
        <v>212</v>
      </c>
      <c r="D202" s="230">
        <v>31183</v>
      </c>
      <c r="E202" s="222">
        <v>7006927.9300000006</v>
      </c>
      <c r="F202" s="222">
        <v>6916334.8800000008</v>
      </c>
      <c r="G202" s="218">
        <v>0</v>
      </c>
      <c r="H202" s="218">
        <v>0</v>
      </c>
      <c r="I202" s="218">
        <v>0</v>
      </c>
      <c r="J202" s="218">
        <v>0</v>
      </c>
      <c r="K202" s="218">
        <v>0</v>
      </c>
      <c r="L202" s="218">
        <v>0</v>
      </c>
      <c r="M202" s="218">
        <v>0</v>
      </c>
      <c r="N202" s="218">
        <v>0</v>
      </c>
      <c r="O202" s="218">
        <v>6823503.6000000006</v>
      </c>
      <c r="P202" s="218">
        <v>0</v>
      </c>
      <c r="Q202" s="218">
        <v>0</v>
      </c>
      <c r="R202" s="218">
        <v>0</v>
      </c>
      <c r="S202" s="218">
        <v>0</v>
      </c>
      <c r="T202" s="218">
        <v>0</v>
      </c>
      <c r="U202" s="218">
        <v>92831.28</v>
      </c>
      <c r="V202" s="218">
        <v>0</v>
      </c>
      <c r="W202" s="218">
        <v>0</v>
      </c>
      <c r="X202" s="218">
        <v>90593.05</v>
      </c>
    </row>
    <row r="203" spans="1:24" s="239" customFormat="1" ht="25.35" customHeight="1" x14ac:dyDescent="0.3">
      <c r="A203" s="238">
        <v>2023</v>
      </c>
      <c r="B203" s="230">
        <v>196</v>
      </c>
      <c r="C203" s="233" t="s">
        <v>213</v>
      </c>
      <c r="D203" s="230">
        <v>31173</v>
      </c>
      <c r="E203" s="222">
        <v>5244095.72</v>
      </c>
      <c r="F203" s="222">
        <v>5142529.2</v>
      </c>
      <c r="G203" s="218">
        <v>0</v>
      </c>
      <c r="H203" s="218">
        <v>0</v>
      </c>
      <c r="I203" s="218">
        <v>0</v>
      </c>
      <c r="J203" s="218">
        <v>0</v>
      </c>
      <c r="K203" s="218">
        <v>0</v>
      </c>
      <c r="L203" s="218">
        <v>95004</v>
      </c>
      <c r="M203" s="218">
        <v>0</v>
      </c>
      <c r="N203" s="218">
        <v>0</v>
      </c>
      <c r="O203" s="218">
        <v>5047525.2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101566.52</v>
      </c>
    </row>
    <row r="204" spans="1:24" s="239" customFormat="1" ht="25.35" customHeight="1" x14ac:dyDescent="0.3">
      <c r="A204" s="238">
        <v>2023</v>
      </c>
      <c r="B204" s="230">
        <v>197</v>
      </c>
      <c r="C204" s="233" t="s">
        <v>214</v>
      </c>
      <c r="D204" s="230">
        <v>31174</v>
      </c>
      <c r="E204" s="222">
        <v>68155.98</v>
      </c>
      <c r="F204" s="222">
        <v>68155.98</v>
      </c>
      <c r="G204" s="218">
        <v>0</v>
      </c>
      <c r="H204" s="261">
        <v>0</v>
      </c>
      <c r="I204" s="222">
        <v>0</v>
      </c>
      <c r="J204" s="222">
        <v>0</v>
      </c>
      <c r="K204" s="222">
        <v>0</v>
      </c>
      <c r="L204" s="222">
        <v>0</v>
      </c>
      <c r="M204" s="222">
        <v>0</v>
      </c>
      <c r="N204" s="222">
        <v>0</v>
      </c>
      <c r="O204" s="222">
        <v>0</v>
      </c>
      <c r="P204" s="222">
        <v>0</v>
      </c>
      <c r="Q204" s="222">
        <v>0</v>
      </c>
      <c r="R204" s="222">
        <v>0</v>
      </c>
      <c r="S204" s="222">
        <v>0</v>
      </c>
      <c r="T204" s="222">
        <v>0</v>
      </c>
      <c r="U204" s="223">
        <v>68155.98</v>
      </c>
      <c r="V204" s="223">
        <v>0</v>
      </c>
      <c r="W204" s="223">
        <v>0</v>
      </c>
      <c r="X204" s="223">
        <v>0</v>
      </c>
    </row>
    <row r="205" spans="1:24" s="239" customFormat="1" ht="25.35" customHeight="1" x14ac:dyDescent="0.3">
      <c r="A205" s="238">
        <v>2023</v>
      </c>
      <c r="B205" s="230">
        <v>198</v>
      </c>
      <c r="C205" s="233" t="s">
        <v>216</v>
      </c>
      <c r="D205" s="230">
        <v>31178</v>
      </c>
      <c r="E205" s="222">
        <v>4751464.96</v>
      </c>
      <c r="F205" s="222">
        <v>4651914</v>
      </c>
      <c r="G205" s="218">
        <v>0</v>
      </c>
      <c r="H205" s="218">
        <v>0</v>
      </c>
      <c r="I205" s="218">
        <v>0</v>
      </c>
      <c r="J205" s="218">
        <v>0</v>
      </c>
      <c r="K205" s="218">
        <v>0</v>
      </c>
      <c r="L205" s="218">
        <v>0</v>
      </c>
      <c r="M205" s="218">
        <v>0</v>
      </c>
      <c r="N205" s="218">
        <v>0</v>
      </c>
      <c r="O205" s="218">
        <v>4651914</v>
      </c>
      <c r="P205" s="218">
        <v>0</v>
      </c>
      <c r="Q205" s="218">
        <v>0</v>
      </c>
      <c r="R205" s="218">
        <v>0</v>
      </c>
      <c r="S205" s="218">
        <v>0</v>
      </c>
      <c r="T205" s="218">
        <v>0</v>
      </c>
      <c r="U205" s="218">
        <v>0</v>
      </c>
      <c r="V205" s="218">
        <v>0</v>
      </c>
      <c r="W205" s="218">
        <v>0</v>
      </c>
      <c r="X205" s="218">
        <v>99550.96</v>
      </c>
    </row>
    <row r="206" spans="1:24" s="239" customFormat="1" ht="25.35" customHeight="1" x14ac:dyDescent="0.3">
      <c r="A206" s="238">
        <v>2023</v>
      </c>
      <c r="B206" s="230">
        <v>199</v>
      </c>
      <c r="C206" s="233" t="s">
        <v>218</v>
      </c>
      <c r="D206" s="230">
        <v>31220</v>
      </c>
      <c r="E206" s="222">
        <v>6452676.0299999993</v>
      </c>
      <c r="F206" s="222">
        <v>6321964.7999999989</v>
      </c>
      <c r="G206" s="218">
        <v>0</v>
      </c>
      <c r="H206" s="218">
        <v>0</v>
      </c>
      <c r="I206" s="218">
        <v>0</v>
      </c>
      <c r="J206" s="218">
        <v>0</v>
      </c>
      <c r="K206" s="218">
        <v>0</v>
      </c>
      <c r="L206" s="218">
        <v>412280.4</v>
      </c>
      <c r="M206" s="218">
        <v>0</v>
      </c>
      <c r="N206" s="218">
        <v>0</v>
      </c>
      <c r="O206" s="218">
        <v>5909684.3999999985</v>
      </c>
      <c r="P206" s="218">
        <v>0</v>
      </c>
      <c r="Q206" s="218">
        <v>0</v>
      </c>
      <c r="R206" s="218">
        <v>0</v>
      </c>
      <c r="S206" s="218">
        <v>0</v>
      </c>
      <c r="T206" s="218">
        <v>0</v>
      </c>
      <c r="U206" s="218">
        <v>0</v>
      </c>
      <c r="V206" s="218">
        <v>0</v>
      </c>
      <c r="W206" s="218">
        <v>0</v>
      </c>
      <c r="X206" s="218">
        <v>130711.23000000001</v>
      </c>
    </row>
    <row r="207" spans="1:24" s="239" customFormat="1" ht="25.35" customHeight="1" x14ac:dyDescent="0.3">
      <c r="A207" s="238">
        <v>2023</v>
      </c>
      <c r="B207" s="230">
        <v>200</v>
      </c>
      <c r="C207" s="233" t="s">
        <v>219</v>
      </c>
      <c r="D207" s="230">
        <v>31225</v>
      </c>
      <c r="E207" s="222">
        <v>5115286.16</v>
      </c>
      <c r="F207" s="222">
        <v>5072521.2</v>
      </c>
      <c r="G207" s="218">
        <v>0</v>
      </c>
      <c r="H207" s="218">
        <v>0</v>
      </c>
      <c r="I207" s="218">
        <v>0</v>
      </c>
      <c r="J207" s="218">
        <v>0</v>
      </c>
      <c r="K207" s="218">
        <v>0</v>
      </c>
      <c r="L207" s="218">
        <v>0</v>
      </c>
      <c r="M207" s="218">
        <v>0</v>
      </c>
      <c r="N207" s="218">
        <v>0</v>
      </c>
      <c r="O207" s="218">
        <v>5072521.2</v>
      </c>
      <c r="P207" s="218">
        <v>0</v>
      </c>
      <c r="Q207" s="218">
        <v>0</v>
      </c>
      <c r="R207" s="218">
        <v>0</v>
      </c>
      <c r="S207" s="218">
        <v>0</v>
      </c>
      <c r="T207" s="218">
        <v>0</v>
      </c>
      <c r="U207" s="218">
        <v>0</v>
      </c>
      <c r="V207" s="218">
        <v>0</v>
      </c>
      <c r="W207" s="218">
        <v>0</v>
      </c>
      <c r="X207" s="218">
        <v>42764.959999999999</v>
      </c>
    </row>
    <row r="208" spans="1:24" s="239" customFormat="1" ht="25.35" customHeight="1" x14ac:dyDescent="0.3">
      <c r="A208" s="238">
        <v>2023</v>
      </c>
      <c r="B208" s="230">
        <v>201</v>
      </c>
      <c r="C208" s="233" t="s">
        <v>220</v>
      </c>
      <c r="D208" s="230">
        <v>31226</v>
      </c>
      <c r="E208" s="222">
        <v>2012957.03</v>
      </c>
      <c r="F208" s="222">
        <v>1993996.1400000001</v>
      </c>
      <c r="G208" s="218">
        <v>0</v>
      </c>
      <c r="H208" s="261">
        <v>0</v>
      </c>
      <c r="I208" s="222">
        <v>0</v>
      </c>
      <c r="J208" s="222">
        <v>0</v>
      </c>
      <c r="K208" s="222">
        <v>0</v>
      </c>
      <c r="L208" s="222">
        <v>0</v>
      </c>
      <c r="M208" s="222">
        <v>0</v>
      </c>
      <c r="N208" s="222">
        <v>0</v>
      </c>
      <c r="O208" s="222">
        <v>0</v>
      </c>
      <c r="P208" s="222">
        <v>0</v>
      </c>
      <c r="Q208" s="222">
        <v>1924605.6</v>
      </c>
      <c r="R208" s="222">
        <v>0</v>
      </c>
      <c r="S208" s="222">
        <v>0</v>
      </c>
      <c r="T208" s="222">
        <v>0</v>
      </c>
      <c r="U208" s="223">
        <v>69390.539999999994</v>
      </c>
      <c r="V208" s="223">
        <v>0</v>
      </c>
      <c r="W208" s="223">
        <v>0</v>
      </c>
      <c r="X208" s="223">
        <v>18960.89</v>
      </c>
    </row>
    <row r="209" spans="1:24" s="239" customFormat="1" ht="25.35" customHeight="1" x14ac:dyDescent="0.3">
      <c r="A209" s="238">
        <v>2023</v>
      </c>
      <c r="B209" s="230">
        <v>202</v>
      </c>
      <c r="C209" s="233" t="s">
        <v>221</v>
      </c>
      <c r="D209" s="230">
        <v>31228</v>
      </c>
      <c r="E209" s="222">
        <v>4390968.5699999994</v>
      </c>
      <c r="F209" s="222">
        <v>4314307.1999999993</v>
      </c>
      <c r="G209" s="218">
        <v>0</v>
      </c>
      <c r="H209" s="261">
        <v>0</v>
      </c>
      <c r="I209" s="222">
        <v>0</v>
      </c>
      <c r="J209" s="222">
        <v>0</v>
      </c>
      <c r="K209" s="222">
        <v>0</v>
      </c>
      <c r="L209" s="222">
        <v>405967.2</v>
      </c>
      <c r="M209" s="222">
        <v>0</v>
      </c>
      <c r="N209" s="222">
        <v>0</v>
      </c>
      <c r="O209" s="222">
        <v>0</v>
      </c>
      <c r="P209" s="222">
        <v>0</v>
      </c>
      <c r="Q209" s="222">
        <v>3908339.9999999995</v>
      </c>
      <c r="R209" s="222">
        <v>0</v>
      </c>
      <c r="S209" s="222">
        <v>0</v>
      </c>
      <c r="T209" s="222">
        <v>0</v>
      </c>
      <c r="U209" s="223">
        <v>0</v>
      </c>
      <c r="V209" s="223">
        <v>0</v>
      </c>
      <c r="W209" s="223">
        <v>0</v>
      </c>
      <c r="X209" s="223">
        <v>76661.37</v>
      </c>
    </row>
    <row r="210" spans="1:24" s="239" customFormat="1" ht="25.35" customHeight="1" x14ac:dyDescent="0.3">
      <c r="A210" s="238">
        <v>2023</v>
      </c>
      <c r="B210" s="230">
        <v>203</v>
      </c>
      <c r="C210" s="233" t="s">
        <v>222</v>
      </c>
      <c r="D210" s="230">
        <v>31235</v>
      </c>
      <c r="E210" s="222">
        <v>7243909.4000000013</v>
      </c>
      <c r="F210" s="222">
        <v>7193454.9200000009</v>
      </c>
      <c r="G210" s="218">
        <v>0</v>
      </c>
      <c r="H210" s="261">
        <v>0</v>
      </c>
      <c r="I210" s="222">
        <v>0</v>
      </c>
      <c r="J210" s="222">
        <v>0</v>
      </c>
      <c r="K210" s="222">
        <v>0</v>
      </c>
      <c r="L210" s="222">
        <v>0</v>
      </c>
      <c r="M210" s="222">
        <v>0</v>
      </c>
      <c r="N210" s="222">
        <v>0</v>
      </c>
      <c r="O210" s="222">
        <v>5223906.9200000009</v>
      </c>
      <c r="P210" s="222">
        <v>0</v>
      </c>
      <c r="Q210" s="222">
        <v>1969548.0000000002</v>
      </c>
      <c r="R210" s="222">
        <v>0</v>
      </c>
      <c r="S210" s="222">
        <v>0</v>
      </c>
      <c r="T210" s="222">
        <v>0</v>
      </c>
      <c r="U210" s="223">
        <v>0</v>
      </c>
      <c r="V210" s="223">
        <v>0</v>
      </c>
      <c r="W210" s="223">
        <v>0</v>
      </c>
      <c r="X210" s="223">
        <v>50454.48</v>
      </c>
    </row>
    <row r="211" spans="1:24" s="239" customFormat="1" ht="25.35" customHeight="1" x14ac:dyDescent="0.3">
      <c r="A211" s="238">
        <v>2023</v>
      </c>
      <c r="B211" s="230">
        <v>204</v>
      </c>
      <c r="C211" s="233" t="s">
        <v>223</v>
      </c>
      <c r="D211" s="230">
        <v>31236</v>
      </c>
      <c r="E211" s="222">
        <v>3287877.3</v>
      </c>
      <c r="F211" s="222">
        <v>3282050.36</v>
      </c>
      <c r="G211" s="218">
        <v>0</v>
      </c>
      <c r="H211" s="218">
        <v>0</v>
      </c>
      <c r="I211" s="218">
        <v>0</v>
      </c>
      <c r="J211" s="218">
        <v>0</v>
      </c>
      <c r="K211" s="218">
        <v>0</v>
      </c>
      <c r="L211" s="218">
        <v>0</v>
      </c>
      <c r="M211" s="218">
        <v>0</v>
      </c>
      <c r="N211" s="218">
        <v>0</v>
      </c>
      <c r="O211" s="218">
        <v>0</v>
      </c>
      <c r="P211" s="218">
        <v>0</v>
      </c>
      <c r="Q211" s="218">
        <v>3282050.36</v>
      </c>
      <c r="R211" s="218">
        <v>0</v>
      </c>
      <c r="S211" s="218">
        <v>0</v>
      </c>
      <c r="T211" s="218">
        <v>0</v>
      </c>
      <c r="U211" s="218">
        <v>0</v>
      </c>
      <c r="V211" s="218">
        <v>0</v>
      </c>
      <c r="W211" s="218">
        <v>0</v>
      </c>
      <c r="X211" s="218">
        <v>5826.94</v>
      </c>
    </row>
    <row r="212" spans="1:24" s="239" customFormat="1" ht="25.35" customHeight="1" x14ac:dyDescent="0.3">
      <c r="A212" s="238">
        <v>2023</v>
      </c>
      <c r="B212" s="230">
        <v>205</v>
      </c>
      <c r="C212" s="233" t="s">
        <v>224</v>
      </c>
      <c r="D212" s="230">
        <v>31237</v>
      </c>
      <c r="E212" s="222">
        <v>7861521.8899999997</v>
      </c>
      <c r="F212" s="222">
        <v>7772276.3999999994</v>
      </c>
      <c r="G212" s="218">
        <v>0</v>
      </c>
      <c r="H212" s="261">
        <v>0</v>
      </c>
      <c r="I212" s="222">
        <v>0</v>
      </c>
      <c r="J212" s="222">
        <v>0</v>
      </c>
      <c r="K212" s="222">
        <v>0</v>
      </c>
      <c r="L212" s="222">
        <v>0</v>
      </c>
      <c r="M212" s="222">
        <v>0</v>
      </c>
      <c r="N212" s="222">
        <v>0</v>
      </c>
      <c r="O212" s="222">
        <v>7772276.3999999994</v>
      </c>
      <c r="P212" s="222">
        <v>0</v>
      </c>
      <c r="Q212" s="222">
        <v>0</v>
      </c>
      <c r="R212" s="222">
        <v>0</v>
      </c>
      <c r="S212" s="222">
        <v>0</v>
      </c>
      <c r="T212" s="222">
        <v>0</v>
      </c>
      <c r="U212" s="223">
        <v>0</v>
      </c>
      <c r="V212" s="223">
        <v>0</v>
      </c>
      <c r="W212" s="223">
        <v>0</v>
      </c>
      <c r="X212" s="223">
        <v>89245.49</v>
      </c>
    </row>
    <row r="213" spans="1:24" s="239" customFormat="1" ht="25.35" customHeight="1" x14ac:dyDescent="0.3">
      <c r="A213" s="238">
        <v>2023</v>
      </c>
      <c r="B213" s="230">
        <v>206</v>
      </c>
      <c r="C213" s="233" t="s">
        <v>225</v>
      </c>
      <c r="D213" s="230">
        <v>31239</v>
      </c>
      <c r="E213" s="222">
        <v>7631157.0700000003</v>
      </c>
      <c r="F213" s="222">
        <v>7534430.4000000004</v>
      </c>
      <c r="G213" s="218">
        <v>0</v>
      </c>
      <c r="H213" s="261">
        <v>0</v>
      </c>
      <c r="I213" s="222">
        <v>0</v>
      </c>
      <c r="J213" s="222">
        <v>0</v>
      </c>
      <c r="K213" s="222">
        <v>0</v>
      </c>
      <c r="L213" s="222">
        <v>0</v>
      </c>
      <c r="M213" s="222">
        <v>0</v>
      </c>
      <c r="N213" s="222">
        <v>0</v>
      </c>
      <c r="O213" s="222">
        <v>7534430.4000000004</v>
      </c>
      <c r="P213" s="222">
        <v>0</v>
      </c>
      <c r="Q213" s="222">
        <v>0</v>
      </c>
      <c r="R213" s="222">
        <v>0</v>
      </c>
      <c r="S213" s="222">
        <v>0</v>
      </c>
      <c r="T213" s="222">
        <v>0</v>
      </c>
      <c r="U213" s="223">
        <v>0</v>
      </c>
      <c r="V213" s="223">
        <v>0</v>
      </c>
      <c r="W213" s="223">
        <v>0</v>
      </c>
      <c r="X213" s="223">
        <v>96726.67</v>
      </c>
    </row>
    <row r="214" spans="1:24" s="239" customFormat="1" ht="25.35" customHeight="1" x14ac:dyDescent="0.3">
      <c r="A214" s="238">
        <v>2023</v>
      </c>
      <c r="B214" s="230">
        <v>207</v>
      </c>
      <c r="C214" s="233" t="s">
        <v>226</v>
      </c>
      <c r="D214" s="230">
        <v>31240</v>
      </c>
      <c r="E214" s="222">
        <v>5737150.75</v>
      </c>
      <c r="F214" s="222">
        <v>5648331.5999999996</v>
      </c>
      <c r="G214" s="218">
        <v>0</v>
      </c>
      <c r="H214" s="261">
        <v>0</v>
      </c>
      <c r="I214" s="222">
        <v>0</v>
      </c>
      <c r="J214" s="222">
        <v>0</v>
      </c>
      <c r="K214" s="222">
        <v>0</v>
      </c>
      <c r="L214" s="222">
        <v>0</v>
      </c>
      <c r="M214" s="222">
        <v>0</v>
      </c>
      <c r="N214" s="222">
        <v>0</v>
      </c>
      <c r="O214" s="222">
        <v>5648331.5999999996</v>
      </c>
      <c r="P214" s="222">
        <v>0</v>
      </c>
      <c r="Q214" s="222">
        <v>0</v>
      </c>
      <c r="R214" s="222">
        <v>0</v>
      </c>
      <c r="S214" s="222">
        <v>0</v>
      </c>
      <c r="T214" s="222">
        <v>0</v>
      </c>
      <c r="U214" s="223">
        <v>0</v>
      </c>
      <c r="V214" s="223">
        <v>0</v>
      </c>
      <c r="W214" s="223">
        <v>0</v>
      </c>
      <c r="X214" s="223">
        <v>88819.15</v>
      </c>
    </row>
    <row r="215" spans="1:24" s="239" customFormat="1" ht="25.35" customHeight="1" x14ac:dyDescent="0.3">
      <c r="A215" s="238">
        <v>2023</v>
      </c>
      <c r="B215" s="230">
        <v>208</v>
      </c>
      <c r="C215" s="233" t="s">
        <v>234</v>
      </c>
      <c r="D215" s="230">
        <v>31433</v>
      </c>
      <c r="E215" s="222">
        <v>5483065.7400000012</v>
      </c>
      <c r="F215" s="222">
        <v>5383090.8000000007</v>
      </c>
      <c r="G215" s="218">
        <v>0</v>
      </c>
      <c r="H215" s="218">
        <v>0</v>
      </c>
      <c r="I215" s="218">
        <v>0</v>
      </c>
      <c r="J215" s="218">
        <v>0</v>
      </c>
      <c r="K215" s="218">
        <v>0</v>
      </c>
      <c r="L215" s="218">
        <v>0</v>
      </c>
      <c r="M215" s="218">
        <v>0</v>
      </c>
      <c r="N215" s="218">
        <v>0</v>
      </c>
      <c r="O215" s="218">
        <v>5383090.8000000007</v>
      </c>
      <c r="P215" s="218">
        <v>0</v>
      </c>
      <c r="Q215" s="218">
        <v>0</v>
      </c>
      <c r="R215" s="218">
        <v>0</v>
      </c>
      <c r="S215" s="218">
        <v>0</v>
      </c>
      <c r="T215" s="218">
        <v>0</v>
      </c>
      <c r="U215" s="218">
        <v>0</v>
      </c>
      <c r="V215" s="218">
        <v>0</v>
      </c>
      <c r="W215" s="218">
        <v>0</v>
      </c>
      <c r="X215" s="218">
        <v>99974.94</v>
      </c>
    </row>
    <row r="216" spans="1:24" s="239" customFormat="1" ht="25.35" customHeight="1" x14ac:dyDescent="0.3">
      <c r="A216" s="238">
        <v>2023</v>
      </c>
      <c r="B216" s="230">
        <v>209</v>
      </c>
      <c r="C216" s="233" t="s">
        <v>235</v>
      </c>
      <c r="D216" s="230">
        <v>31436</v>
      </c>
      <c r="E216" s="222">
        <v>5841170.71</v>
      </c>
      <c r="F216" s="222">
        <v>5761499.9199999999</v>
      </c>
      <c r="G216" s="218">
        <v>0</v>
      </c>
      <c r="H216" s="218">
        <v>0</v>
      </c>
      <c r="I216" s="218">
        <v>0</v>
      </c>
      <c r="J216" s="218">
        <v>0</v>
      </c>
      <c r="K216" s="218">
        <v>0</v>
      </c>
      <c r="L216" s="218">
        <v>0</v>
      </c>
      <c r="M216" s="218">
        <v>0</v>
      </c>
      <c r="N216" s="218">
        <v>0</v>
      </c>
      <c r="O216" s="218">
        <v>5761499.9199999999</v>
      </c>
      <c r="P216" s="218">
        <v>0</v>
      </c>
      <c r="Q216" s="218">
        <v>0</v>
      </c>
      <c r="R216" s="218">
        <v>0</v>
      </c>
      <c r="S216" s="218">
        <v>0</v>
      </c>
      <c r="T216" s="218">
        <v>0</v>
      </c>
      <c r="U216" s="218">
        <v>0</v>
      </c>
      <c r="V216" s="218">
        <v>0</v>
      </c>
      <c r="W216" s="218">
        <v>0</v>
      </c>
      <c r="X216" s="218">
        <v>79670.789999999994</v>
      </c>
    </row>
    <row r="217" spans="1:24" s="239" customFormat="1" ht="25.35" customHeight="1" x14ac:dyDescent="0.3">
      <c r="A217" s="238">
        <v>2023</v>
      </c>
      <c r="B217" s="230">
        <v>210</v>
      </c>
      <c r="C217" s="233" t="s">
        <v>236</v>
      </c>
      <c r="D217" s="230">
        <v>31437</v>
      </c>
      <c r="E217" s="222">
        <v>7588319.0700000003</v>
      </c>
      <c r="F217" s="222">
        <v>7487839.2000000002</v>
      </c>
      <c r="G217" s="218">
        <v>0</v>
      </c>
      <c r="H217" s="218">
        <v>0</v>
      </c>
      <c r="I217" s="218">
        <v>0</v>
      </c>
      <c r="J217" s="218">
        <v>0</v>
      </c>
      <c r="K217" s="218">
        <v>0</v>
      </c>
      <c r="L217" s="218">
        <v>0</v>
      </c>
      <c r="M217" s="218">
        <v>0</v>
      </c>
      <c r="N217" s="218">
        <v>0</v>
      </c>
      <c r="O217" s="218">
        <v>7487839.2000000002</v>
      </c>
      <c r="P217" s="218">
        <v>0</v>
      </c>
      <c r="Q217" s="218">
        <v>0</v>
      </c>
      <c r="R217" s="218">
        <v>0</v>
      </c>
      <c r="S217" s="218">
        <v>0</v>
      </c>
      <c r="T217" s="218">
        <v>0</v>
      </c>
      <c r="U217" s="218">
        <v>0</v>
      </c>
      <c r="V217" s="218">
        <v>0</v>
      </c>
      <c r="W217" s="218">
        <v>0</v>
      </c>
      <c r="X217" s="218">
        <v>100479.87</v>
      </c>
    </row>
    <row r="218" spans="1:24" s="239" customFormat="1" ht="25.35" customHeight="1" x14ac:dyDescent="0.3">
      <c r="A218" s="238">
        <v>2023</v>
      </c>
      <c r="B218" s="230">
        <v>211</v>
      </c>
      <c r="C218" s="233" t="s">
        <v>237</v>
      </c>
      <c r="D218" s="230">
        <v>31438</v>
      </c>
      <c r="E218" s="222">
        <v>5845209.6999999993</v>
      </c>
      <c r="F218" s="222">
        <v>5827994.3999999994</v>
      </c>
      <c r="G218" s="218">
        <v>0</v>
      </c>
      <c r="H218" s="218">
        <v>0</v>
      </c>
      <c r="I218" s="218">
        <v>0</v>
      </c>
      <c r="J218" s="218">
        <v>0</v>
      </c>
      <c r="K218" s="218">
        <v>0</v>
      </c>
      <c r="L218" s="218">
        <v>0</v>
      </c>
      <c r="M218" s="218">
        <v>0</v>
      </c>
      <c r="N218" s="218">
        <v>0</v>
      </c>
      <c r="O218" s="218">
        <v>5827994.3999999994</v>
      </c>
      <c r="P218" s="218">
        <v>0</v>
      </c>
      <c r="Q218" s="218">
        <v>0</v>
      </c>
      <c r="R218" s="218">
        <v>0</v>
      </c>
      <c r="S218" s="218">
        <v>0</v>
      </c>
      <c r="T218" s="218">
        <v>0</v>
      </c>
      <c r="U218" s="218">
        <v>0</v>
      </c>
      <c r="V218" s="218">
        <v>0</v>
      </c>
      <c r="W218" s="218">
        <v>0</v>
      </c>
      <c r="X218" s="218">
        <v>17215.3</v>
      </c>
    </row>
    <row r="219" spans="1:24" s="239" customFormat="1" ht="25.35" customHeight="1" x14ac:dyDescent="0.3">
      <c r="A219" s="238">
        <v>2023</v>
      </c>
      <c r="B219" s="230">
        <v>212</v>
      </c>
      <c r="C219" s="233" t="s">
        <v>239</v>
      </c>
      <c r="D219" s="230">
        <v>31440</v>
      </c>
      <c r="E219" s="222">
        <v>5733696.0999999996</v>
      </c>
      <c r="F219" s="222">
        <v>5716480.7999999998</v>
      </c>
      <c r="G219" s="218">
        <v>0</v>
      </c>
      <c r="H219" s="218">
        <v>0</v>
      </c>
      <c r="I219" s="218">
        <v>0</v>
      </c>
      <c r="J219" s="218">
        <v>0</v>
      </c>
      <c r="K219" s="218">
        <v>0</v>
      </c>
      <c r="L219" s="218">
        <v>0</v>
      </c>
      <c r="M219" s="218">
        <v>0</v>
      </c>
      <c r="N219" s="218">
        <v>0</v>
      </c>
      <c r="O219" s="218">
        <v>5716480.7999999998</v>
      </c>
      <c r="P219" s="218">
        <v>0</v>
      </c>
      <c r="Q219" s="218">
        <v>0</v>
      </c>
      <c r="R219" s="218">
        <v>0</v>
      </c>
      <c r="S219" s="218">
        <v>0</v>
      </c>
      <c r="T219" s="218">
        <v>0</v>
      </c>
      <c r="U219" s="218">
        <v>0</v>
      </c>
      <c r="V219" s="218">
        <v>0</v>
      </c>
      <c r="W219" s="218">
        <v>0</v>
      </c>
      <c r="X219" s="218">
        <v>17215.3</v>
      </c>
    </row>
    <row r="220" spans="1:24" s="239" customFormat="1" ht="25.35" customHeight="1" x14ac:dyDescent="0.3">
      <c r="A220" s="238">
        <v>2023</v>
      </c>
      <c r="B220" s="230">
        <v>213</v>
      </c>
      <c r="C220" s="233" t="s">
        <v>240</v>
      </c>
      <c r="D220" s="230">
        <v>31441</v>
      </c>
      <c r="E220" s="222">
        <v>5523540.540000001</v>
      </c>
      <c r="F220" s="222">
        <v>5423565.6000000006</v>
      </c>
      <c r="G220" s="218">
        <v>0</v>
      </c>
      <c r="H220" s="218">
        <v>0</v>
      </c>
      <c r="I220" s="218">
        <v>0</v>
      </c>
      <c r="J220" s="218">
        <v>0</v>
      </c>
      <c r="K220" s="218">
        <v>0</v>
      </c>
      <c r="L220" s="218">
        <v>0</v>
      </c>
      <c r="M220" s="218">
        <v>0</v>
      </c>
      <c r="N220" s="218">
        <v>0</v>
      </c>
      <c r="O220" s="218">
        <v>5423565.6000000006</v>
      </c>
      <c r="P220" s="218">
        <v>0</v>
      </c>
      <c r="Q220" s="218">
        <v>0</v>
      </c>
      <c r="R220" s="218">
        <v>0</v>
      </c>
      <c r="S220" s="218">
        <v>0</v>
      </c>
      <c r="T220" s="218">
        <v>0</v>
      </c>
      <c r="U220" s="218">
        <v>0</v>
      </c>
      <c r="V220" s="218">
        <v>0</v>
      </c>
      <c r="W220" s="218">
        <v>0</v>
      </c>
      <c r="X220" s="223">
        <v>99974.94</v>
      </c>
    </row>
    <row r="221" spans="1:24" s="239" customFormat="1" ht="25.35" customHeight="1" x14ac:dyDescent="0.3">
      <c r="A221" s="238">
        <v>2023</v>
      </c>
      <c r="B221" s="230">
        <v>214</v>
      </c>
      <c r="C221" s="233" t="s">
        <v>241</v>
      </c>
      <c r="D221" s="230">
        <v>31444</v>
      </c>
      <c r="E221" s="222">
        <v>5400419.3400000008</v>
      </c>
      <c r="F221" s="222">
        <v>5300444.4000000004</v>
      </c>
      <c r="G221" s="218">
        <v>0</v>
      </c>
      <c r="H221" s="218">
        <v>0</v>
      </c>
      <c r="I221" s="218">
        <v>0</v>
      </c>
      <c r="J221" s="218">
        <v>0</v>
      </c>
      <c r="K221" s="218">
        <v>0</v>
      </c>
      <c r="L221" s="218">
        <v>0</v>
      </c>
      <c r="M221" s="218">
        <v>0</v>
      </c>
      <c r="N221" s="218">
        <v>0</v>
      </c>
      <c r="O221" s="218">
        <v>5300444.4000000004</v>
      </c>
      <c r="P221" s="218">
        <v>0</v>
      </c>
      <c r="Q221" s="218">
        <v>0</v>
      </c>
      <c r="R221" s="218">
        <v>0</v>
      </c>
      <c r="S221" s="218">
        <v>0</v>
      </c>
      <c r="T221" s="218">
        <v>0</v>
      </c>
      <c r="U221" s="218">
        <v>0</v>
      </c>
      <c r="V221" s="218">
        <v>0</v>
      </c>
      <c r="W221" s="218">
        <v>0</v>
      </c>
      <c r="X221" s="223">
        <v>99974.94</v>
      </c>
    </row>
    <row r="222" spans="1:24" s="239" customFormat="1" ht="25.35" customHeight="1" x14ac:dyDescent="0.3">
      <c r="A222" s="238">
        <v>2023</v>
      </c>
      <c r="B222" s="230">
        <v>215</v>
      </c>
      <c r="C222" s="233" t="s">
        <v>242</v>
      </c>
      <c r="D222" s="230">
        <v>31454</v>
      </c>
      <c r="E222" s="222">
        <v>5895199.3600000003</v>
      </c>
      <c r="F222" s="222">
        <v>5802637.2000000002</v>
      </c>
      <c r="G222" s="218">
        <v>0</v>
      </c>
      <c r="H222" s="218">
        <v>0</v>
      </c>
      <c r="I222" s="218">
        <v>0</v>
      </c>
      <c r="J222" s="218">
        <v>0</v>
      </c>
      <c r="K222" s="218">
        <v>0</v>
      </c>
      <c r="L222" s="218">
        <v>0</v>
      </c>
      <c r="M222" s="218">
        <v>0</v>
      </c>
      <c r="N222" s="218">
        <v>0</v>
      </c>
      <c r="O222" s="218">
        <v>5802637.2000000002</v>
      </c>
      <c r="P222" s="218">
        <v>0</v>
      </c>
      <c r="Q222" s="218">
        <v>0</v>
      </c>
      <c r="R222" s="218">
        <v>0</v>
      </c>
      <c r="S222" s="218">
        <v>0</v>
      </c>
      <c r="T222" s="218">
        <v>0</v>
      </c>
      <c r="U222" s="218">
        <v>0</v>
      </c>
      <c r="V222" s="218">
        <v>0</v>
      </c>
      <c r="W222" s="218">
        <v>0</v>
      </c>
      <c r="X222" s="223">
        <v>92562.16</v>
      </c>
    </row>
    <row r="223" spans="1:24" s="239" customFormat="1" ht="25.35" customHeight="1" x14ac:dyDescent="0.3">
      <c r="A223" s="238">
        <v>2023</v>
      </c>
      <c r="B223" s="230">
        <v>216</v>
      </c>
      <c r="C223" s="233" t="s">
        <v>243</v>
      </c>
      <c r="D223" s="230">
        <v>31458</v>
      </c>
      <c r="E223" s="222">
        <v>7236390.7699999996</v>
      </c>
      <c r="F223" s="222">
        <v>7120891.1999999993</v>
      </c>
      <c r="G223" s="218">
        <v>0</v>
      </c>
      <c r="H223" s="218">
        <v>0</v>
      </c>
      <c r="I223" s="218">
        <v>0</v>
      </c>
      <c r="J223" s="218">
        <v>0</v>
      </c>
      <c r="K223" s="218">
        <v>0</v>
      </c>
      <c r="L223" s="218">
        <v>0</v>
      </c>
      <c r="M223" s="218">
        <v>0</v>
      </c>
      <c r="N223" s="218">
        <v>0</v>
      </c>
      <c r="O223" s="218">
        <v>7120891.1999999993</v>
      </c>
      <c r="P223" s="218">
        <v>0</v>
      </c>
      <c r="Q223" s="218">
        <v>0</v>
      </c>
      <c r="R223" s="218">
        <v>0</v>
      </c>
      <c r="S223" s="218">
        <v>0</v>
      </c>
      <c r="T223" s="218">
        <v>0</v>
      </c>
      <c r="U223" s="218">
        <v>0</v>
      </c>
      <c r="V223" s="218">
        <v>0</v>
      </c>
      <c r="W223" s="218">
        <v>0</v>
      </c>
      <c r="X223" s="223">
        <v>115499.57</v>
      </c>
    </row>
    <row r="224" spans="1:24" s="239" customFormat="1" ht="25.35" customHeight="1" x14ac:dyDescent="0.3">
      <c r="A224" s="238">
        <v>2023</v>
      </c>
      <c r="B224" s="230">
        <v>217</v>
      </c>
      <c r="C224" s="233" t="s">
        <v>244</v>
      </c>
      <c r="D224" s="230">
        <v>31468</v>
      </c>
      <c r="E224" s="222">
        <v>4051292.28</v>
      </c>
      <c r="F224" s="222">
        <v>3985520.4</v>
      </c>
      <c r="G224" s="218">
        <v>0</v>
      </c>
      <c r="H224" s="218">
        <v>1640102.4</v>
      </c>
      <c r="I224" s="218">
        <v>0</v>
      </c>
      <c r="J224" s="218">
        <v>0</v>
      </c>
      <c r="K224" s="218">
        <v>0</v>
      </c>
      <c r="L224" s="218">
        <v>0</v>
      </c>
      <c r="M224" s="218">
        <v>0</v>
      </c>
      <c r="N224" s="218">
        <v>0</v>
      </c>
      <c r="O224" s="218">
        <v>0</v>
      </c>
      <c r="P224" s="218">
        <v>0</v>
      </c>
      <c r="Q224" s="218">
        <v>2345418</v>
      </c>
      <c r="R224" s="218">
        <v>0</v>
      </c>
      <c r="S224" s="218">
        <v>0</v>
      </c>
      <c r="T224" s="218">
        <v>0</v>
      </c>
      <c r="U224" s="218">
        <v>0</v>
      </c>
      <c r="V224" s="218">
        <v>0</v>
      </c>
      <c r="W224" s="218">
        <v>0</v>
      </c>
      <c r="X224" s="223">
        <v>65771.88</v>
      </c>
    </row>
    <row r="225" spans="1:24" s="239" customFormat="1" ht="25.35" customHeight="1" x14ac:dyDescent="0.3">
      <c r="A225" s="238">
        <v>2023</v>
      </c>
      <c r="B225" s="230">
        <v>218</v>
      </c>
      <c r="C225" s="233" t="s">
        <v>2426</v>
      </c>
      <c r="D225" s="230">
        <v>31469</v>
      </c>
      <c r="E225" s="222">
        <v>78486.850000000006</v>
      </c>
      <c r="F225" s="222">
        <v>78486.850000000006</v>
      </c>
      <c r="G225" s="218">
        <v>0</v>
      </c>
      <c r="H225" s="261">
        <v>0</v>
      </c>
      <c r="I225" s="222">
        <v>0</v>
      </c>
      <c r="J225" s="222">
        <v>0</v>
      </c>
      <c r="K225" s="222">
        <v>0</v>
      </c>
      <c r="L225" s="222">
        <v>0</v>
      </c>
      <c r="M225" s="222">
        <v>0</v>
      </c>
      <c r="N225" s="222">
        <v>0</v>
      </c>
      <c r="O225" s="222">
        <v>0</v>
      </c>
      <c r="P225" s="222">
        <v>0</v>
      </c>
      <c r="Q225" s="222">
        <v>0</v>
      </c>
      <c r="R225" s="222">
        <v>0</v>
      </c>
      <c r="S225" s="222">
        <v>0</v>
      </c>
      <c r="T225" s="222">
        <v>0</v>
      </c>
      <c r="U225" s="223">
        <v>0</v>
      </c>
      <c r="V225" s="223">
        <v>78486.850000000006</v>
      </c>
      <c r="W225" s="223">
        <v>0</v>
      </c>
      <c r="X225" s="223">
        <v>0</v>
      </c>
    </row>
    <row r="226" spans="1:24" s="239" customFormat="1" ht="25.35" customHeight="1" x14ac:dyDescent="0.3">
      <c r="A226" s="238">
        <v>2023</v>
      </c>
      <c r="B226" s="230">
        <v>219</v>
      </c>
      <c r="C226" s="233" t="s">
        <v>245</v>
      </c>
      <c r="D226" s="230">
        <v>31428</v>
      </c>
      <c r="E226" s="222">
        <v>5813910.3899999997</v>
      </c>
      <c r="F226" s="222">
        <v>5734239.5999999996</v>
      </c>
      <c r="G226" s="218">
        <v>0</v>
      </c>
      <c r="H226" s="218">
        <v>0</v>
      </c>
      <c r="I226" s="218">
        <v>0</v>
      </c>
      <c r="J226" s="218">
        <v>0</v>
      </c>
      <c r="K226" s="218">
        <v>0</v>
      </c>
      <c r="L226" s="218">
        <v>0</v>
      </c>
      <c r="M226" s="218">
        <v>0</v>
      </c>
      <c r="N226" s="218">
        <v>0</v>
      </c>
      <c r="O226" s="218">
        <v>5734239.5999999996</v>
      </c>
      <c r="P226" s="218">
        <v>0</v>
      </c>
      <c r="Q226" s="218">
        <v>0</v>
      </c>
      <c r="R226" s="218">
        <v>0</v>
      </c>
      <c r="S226" s="218">
        <v>0</v>
      </c>
      <c r="T226" s="218">
        <v>0</v>
      </c>
      <c r="U226" s="218">
        <v>0</v>
      </c>
      <c r="V226" s="218">
        <v>0</v>
      </c>
      <c r="W226" s="218">
        <v>0</v>
      </c>
      <c r="X226" s="223">
        <v>79670.789999999994</v>
      </c>
    </row>
    <row r="227" spans="1:24" s="239" customFormat="1" ht="25.35" customHeight="1" x14ac:dyDescent="0.3">
      <c r="A227" s="238">
        <v>2023</v>
      </c>
      <c r="B227" s="230">
        <v>220</v>
      </c>
      <c r="C227" s="233" t="s">
        <v>247</v>
      </c>
      <c r="D227" s="230">
        <v>31482</v>
      </c>
      <c r="E227" s="222">
        <v>755117</v>
      </c>
      <c r="F227" s="222">
        <v>741180</v>
      </c>
      <c r="G227" s="218">
        <v>0</v>
      </c>
      <c r="H227" s="218">
        <v>0</v>
      </c>
      <c r="I227" s="218">
        <v>0</v>
      </c>
      <c r="J227" s="218">
        <v>0</v>
      </c>
      <c r="K227" s="218">
        <v>0</v>
      </c>
      <c r="L227" s="218">
        <v>0</v>
      </c>
      <c r="M227" s="218">
        <v>0</v>
      </c>
      <c r="N227" s="218">
        <v>0</v>
      </c>
      <c r="O227" s="218">
        <v>0</v>
      </c>
      <c r="P227" s="218">
        <v>0</v>
      </c>
      <c r="Q227" s="218">
        <v>741180</v>
      </c>
      <c r="R227" s="218">
        <v>0</v>
      </c>
      <c r="S227" s="218">
        <v>0</v>
      </c>
      <c r="T227" s="218">
        <v>0</v>
      </c>
      <c r="U227" s="218">
        <v>0</v>
      </c>
      <c r="V227" s="218">
        <v>0</v>
      </c>
      <c r="W227" s="218">
        <v>0</v>
      </c>
      <c r="X227" s="223">
        <v>13937</v>
      </c>
    </row>
    <row r="228" spans="1:24" s="239" customFormat="1" ht="25.35" customHeight="1" x14ac:dyDescent="0.3">
      <c r="A228" s="238">
        <v>2023</v>
      </c>
      <c r="B228" s="230">
        <v>221</v>
      </c>
      <c r="C228" s="233" t="s">
        <v>248</v>
      </c>
      <c r="D228" s="230">
        <v>31486</v>
      </c>
      <c r="E228" s="222">
        <v>712381.39999999991</v>
      </c>
      <c r="F228" s="222">
        <v>698444.39999999991</v>
      </c>
      <c r="G228" s="218">
        <v>0</v>
      </c>
      <c r="H228" s="218">
        <v>0</v>
      </c>
      <c r="I228" s="218">
        <v>0</v>
      </c>
      <c r="J228" s="218">
        <v>0</v>
      </c>
      <c r="K228" s="218">
        <v>0</v>
      </c>
      <c r="L228" s="218">
        <v>0</v>
      </c>
      <c r="M228" s="218">
        <v>0</v>
      </c>
      <c r="N228" s="218">
        <v>0</v>
      </c>
      <c r="O228" s="218">
        <v>0</v>
      </c>
      <c r="P228" s="218">
        <v>0</v>
      </c>
      <c r="Q228" s="218">
        <v>698444.39999999991</v>
      </c>
      <c r="R228" s="218">
        <v>0</v>
      </c>
      <c r="S228" s="218">
        <v>0</v>
      </c>
      <c r="T228" s="218">
        <v>0</v>
      </c>
      <c r="U228" s="218">
        <v>0</v>
      </c>
      <c r="V228" s="218">
        <v>0</v>
      </c>
      <c r="W228" s="218">
        <v>0</v>
      </c>
      <c r="X228" s="223">
        <v>13937</v>
      </c>
    </row>
    <row r="229" spans="1:24" s="239" customFormat="1" ht="25.35" customHeight="1" x14ac:dyDescent="0.3">
      <c r="A229" s="238">
        <v>2023</v>
      </c>
      <c r="B229" s="230">
        <v>222</v>
      </c>
      <c r="C229" s="233" t="s">
        <v>249</v>
      </c>
      <c r="D229" s="230">
        <v>31492</v>
      </c>
      <c r="E229" s="222">
        <v>707156.6</v>
      </c>
      <c r="F229" s="222">
        <v>693219.6</v>
      </c>
      <c r="G229" s="218">
        <v>0</v>
      </c>
      <c r="H229" s="218">
        <v>0</v>
      </c>
      <c r="I229" s="218">
        <v>0</v>
      </c>
      <c r="J229" s="218">
        <v>0</v>
      </c>
      <c r="K229" s="218">
        <v>0</v>
      </c>
      <c r="L229" s="218">
        <v>0</v>
      </c>
      <c r="M229" s="218">
        <v>0</v>
      </c>
      <c r="N229" s="218">
        <v>0</v>
      </c>
      <c r="O229" s="218">
        <v>0</v>
      </c>
      <c r="P229" s="218">
        <v>0</v>
      </c>
      <c r="Q229" s="218">
        <v>693219.6</v>
      </c>
      <c r="R229" s="218">
        <v>0</v>
      </c>
      <c r="S229" s="218">
        <v>0</v>
      </c>
      <c r="T229" s="218">
        <v>0</v>
      </c>
      <c r="U229" s="218">
        <v>0</v>
      </c>
      <c r="V229" s="218">
        <v>0</v>
      </c>
      <c r="W229" s="218">
        <v>0</v>
      </c>
      <c r="X229" s="223">
        <v>13937</v>
      </c>
    </row>
    <row r="230" spans="1:24" s="239" customFormat="1" ht="25.35" customHeight="1" x14ac:dyDescent="0.3">
      <c r="A230" s="238">
        <v>2023</v>
      </c>
      <c r="B230" s="230">
        <v>223</v>
      </c>
      <c r="C230" s="233" t="s">
        <v>250</v>
      </c>
      <c r="D230" s="230">
        <v>31431</v>
      </c>
      <c r="E230" s="222">
        <v>5846768.79</v>
      </c>
      <c r="F230" s="222">
        <v>5767098</v>
      </c>
      <c r="G230" s="218">
        <v>0</v>
      </c>
      <c r="H230" s="218">
        <v>0</v>
      </c>
      <c r="I230" s="218">
        <v>0</v>
      </c>
      <c r="J230" s="218">
        <v>0</v>
      </c>
      <c r="K230" s="218">
        <v>0</v>
      </c>
      <c r="L230" s="218">
        <v>0</v>
      </c>
      <c r="M230" s="218">
        <v>0</v>
      </c>
      <c r="N230" s="218">
        <v>0</v>
      </c>
      <c r="O230" s="218">
        <v>5767098</v>
      </c>
      <c r="P230" s="218">
        <v>0</v>
      </c>
      <c r="Q230" s="218">
        <v>0</v>
      </c>
      <c r="R230" s="218">
        <v>0</v>
      </c>
      <c r="S230" s="218">
        <v>0</v>
      </c>
      <c r="T230" s="218">
        <v>0</v>
      </c>
      <c r="U230" s="218">
        <v>0</v>
      </c>
      <c r="V230" s="218">
        <v>0</v>
      </c>
      <c r="W230" s="218">
        <v>0</v>
      </c>
      <c r="X230" s="223">
        <v>79670.789999999994</v>
      </c>
    </row>
    <row r="231" spans="1:24" s="239" customFormat="1" ht="25.35" customHeight="1" x14ac:dyDescent="0.3">
      <c r="A231" s="238">
        <v>2023</v>
      </c>
      <c r="B231" s="230">
        <v>224</v>
      </c>
      <c r="C231" s="233" t="s">
        <v>251</v>
      </c>
      <c r="D231" s="230">
        <v>31432</v>
      </c>
      <c r="E231" s="222">
        <v>5745149.1899999995</v>
      </c>
      <c r="F231" s="222">
        <v>5665478.3999999994</v>
      </c>
      <c r="G231" s="218">
        <v>0</v>
      </c>
      <c r="H231" s="218">
        <v>0</v>
      </c>
      <c r="I231" s="218">
        <v>0</v>
      </c>
      <c r="J231" s="218">
        <v>0</v>
      </c>
      <c r="K231" s="218">
        <v>0</v>
      </c>
      <c r="L231" s="218">
        <v>0</v>
      </c>
      <c r="M231" s="218">
        <v>0</v>
      </c>
      <c r="N231" s="218">
        <v>0</v>
      </c>
      <c r="O231" s="218">
        <v>5665478.3999999994</v>
      </c>
      <c r="P231" s="218">
        <v>0</v>
      </c>
      <c r="Q231" s="218">
        <v>0</v>
      </c>
      <c r="R231" s="218">
        <v>0</v>
      </c>
      <c r="S231" s="218">
        <v>0</v>
      </c>
      <c r="T231" s="218">
        <v>0</v>
      </c>
      <c r="U231" s="218">
        <v>0</v>
      </c>
      <c r="V231" s="218">
        <v>0</v>
      </c>
      <c r="W231" s="218">
        <v>0</v>
      </c>
      <c r="X231" s="223">
        <v>79670.789999999994</v>
      </c>
    </row>
    <row r="232" spans="1:24" s="239" customFormat="1" ht="25.35" customHeight="1" x14ac:dyDescent="0.3">
      <c r="A232" s="238">
        <v>2023</v>
      </c>
      <c r="B232" s="230">
        <v>225</v>
      </c>
      <c r="C232" s="233" t="s">
        <v>252</v>
      </c>
      <c r="D232" s="230">
        <v>31495</v>
      </c>
      <c r="E232" s="222">
        <v>2769108.33</v>
      </c>
      <c r="F232" s="222">
        <v>2729139.64</v>
      </c>
      <c r="G232" s="218">
        <v>0</v>
      </c>
      <c r="H232" s="261">
        <v>0</v>
      </c>
      <c r="I232" s="222">
        <v>0</v>
      </c>
      <c r="J232" s="222">
        <v>0</v>
      </c>
      <c r="K232" s="222">
        <v>0</v>
      </c>
      <c r="L232" s="222">
        <v>0</v>
      </c>
      <c r="M232" s="222">
        <v>0</v>
      </c>
      <c r="N232" s="222">
        <v>2657268</v>
      </c>
      <c r="O232" s="222">
        <v>0</v>
      </c>
      <c r="P232" s="222">
        <v>0</v>
      </c>
      <c r="Q232" s="222">
        <v>0</v>
      </c>
      <c r="R232" s="222">
        <v>0</v>
      </c>
      <c r="S232" s="222">
        <v>0</v>
      </c>
      <c r="T232" s="222">
        <v>0</v>
      </c>
      <c r="U232" s="223">
        <v>71871.64</v>
      </c>
      <c r="V232" s="223">
        <v>0</v>
      </c>
      <c r="W232" s="223">
        <v>0</v>
      </c>
      <c r="X232" s="223">
        <v>39968.69</v>
      </c>
    </row>
    <row r="233" spans="1:24" s="239" customFormat="1" ht="25.35" customHeight="1" x14ac:dyDescent="0.3">
      <c r="A233" s="238">
        <v>2023</v>
      </c>
      <c r="B233" s="230">
        <v>226</v>
      </c>
      <c r="C233" s="233" t="s">
        <v>278</v>
      </c>
      <c r="D233" s="230">
        <v>31600</v>
      </c>
      <c r="E233" s="222">
        <v>5378583.7700000005</v>
      </c>
      <c r="F233" s="222">
        <v>5316823.2</v>
      </c>
      <c r="G233" s="218">
        <v>0</v>
      </c>
      <c r="H233" s="218">
        <v>0</v>
      </c>
      <c r="I233" s="218">
        <v>0</v>
      </c>
      <c r="J233" s="218">
        <v>0</v>
      </c>
      <c r="K233" s="218">
        <v>0</v>
      </c>
      <c r="L233" s="218">
        <v>97520.4</v>
      </c>
      <c r="M233" s="218">
        <v>0</v>
      </c>
      <c r="N233" s="218">
        <v>0</v>
      </c>
      <c r="O233" s="218">
        <v>0</v>
      </c>
      <c r="P233" s="218">
        <v>84519.600000000093</v>
      </c>
      <c r="Q233" s="218">
        <v>5134783.2</v>
      </c>
      <c r="R233" s="218">
        <v>0</v>
      </c>
      <c r="S233" s="218">
        <v>0</v>
      </c>
      <c r="T233" s="218">
        <v>0</v>
      </c>
      <c r="U233" s="218">
        <v>0</v>
      </c>
      <c r="V233" s="218">
        <v>0</v>
      </c>
      <c r="W233" s="218">
        <v>0</v>
      </c>
      <c r="X233" s="223">
        <v>61760.570000000007</v>
      </c>
    </row>
    <row r="234" spans="1:24" s="239" customFormat="1" ht="25.35" customHeight="1" x14ac:dyDescent="0.3">
      <c r="A234" s="238">
        <v>2023</v>
      </c>
      <c r="B234" s="230">
        <v>227</v>
      </c>
      <c r="C234" s="233" t="s">
        <v>279</v>
      </c>
      <c r="D234" s="230">
        <v>31621</v>
      </c>
      <c r="E234" s="222">
        <v>4876791.2699999996</v>
      </c>
      <c r="F234" s="222">
        <v>4795182</v>
      </c>
      <c r="G234" s="218">
        <v>0</v>
      </c>
      <c r="H234" s="218">
        <v>0</v>
      </c>
      <c r="I234" s="218">
        <v>0</v>
      </c>
      <c r="J234" s="218">
        <v>0</v>
      </c>
      <c r="K234" s="218">
        <v>0</v>
      </c>
      <c r="L234" s="218">
        <v>299895.60000000003</v>
      </c>
      <c r="M234" s="218">
        <v>0</v>
      </c>
      <c r="N234" s="218">
        <v>0</v>
      </c>
      <c r="O234" s="218">
        <v>0</v>
      </c>
      <c r="P234" s="218">
        <v>709496.4</v>
      </c>
      <c r="Q234" s="218">
        <v>3785790</v>
      </c>
      <c r="R234" s="218">
        <v>0</v>
      </c>
      <c r="S234" s="218">
        <v>0</v>
      </c>
      <c r="T234" s="218">
        <v>0</v>
      </c>
      <c r="U234" s="218">
        <v>0</v>
      </c>
      <c r="V234" s="218">
        <v>0</v>
      </c>
      <c r="W234" s="218">
        <v>0</v>
      </c>
      <c r="X234" s="223">
        <v>81609.27</v>
      </c>
    </row>
    <row r="235" spans="1:24" s="239" customFormat="1" ht="25.35" customHeight="1" x14ac:dyDescent="0.3">
      <c r="A235" s="238">
        <v>2023</v>
      </c>
      <c r="B235" s="230">
        <v>228</v>
      </c>
      <c r="C235" s="233" t="s">
        <v>280</v>
      </c>
      <c r="D235" s="230">
        <v>31622</v>
      </c>
      <c r="E235" s="222">
        <v>6166815.7700000005</v>
      </c>
      <c r="F235" s="222">
        <v>6082221.6000000006</v>
      </c>
      <c r="G235" s="218">
        <v>0</v>
      </c>
      <c r="H235" s="218">
        <v>1173057.6000000001</v>
      </c>
      <c r="I235" s="218">
        <v>0</v>
      </c>
      <c r="J235" s="218">
        <v>0</v>
      </c>
      <c r="K235" s="218">
        <v>0</v>
      </c>
      <c r="L235" s="218">
        <v>97156.799999999988</v>
      </c>
      <c r="M235" s="218">
        <v>0</v>
      </c>
      <c r="N235" s="218">
        <v>0</v>
      </c>
      <c r="O235" s="218">
        <v>0</v>
      </c>
      <c r="P235" s="218">
        <v>0</v>
      </c>
      <c r="Q235" s="218">
        <v>4812007.2</v>
      </c>
      <c r="R235" s="218">
        <v>0</v>
      </c>
      <c r="S235" s="218">
        <v>0</v>
      </c>
      <c r="T235" s="218">
        <v>0</v>
      </c>
      <c r="U235" s="218">
        <v>0</v>
      </c>
      <c r="V235" s="218">
        <v>0</v>
      </c>
      <c r="W235" s="218">
        <v>0</v>
      </c>
      <c r="X235" s="223">
        <v>84594.17</v>
      </c>
    </row>
    <row r="236" spans="1:24" s="239" customFormat="1" ht="25.35" customHeight="1" x14ac:dyDescent="0.3">
      <c r="A236" s="238">
        <v>2023</v>
      </c>
      <c r="B236" s="230">
        <v>229</v>
      </c>
      <c r="C236" s="233" t="s">
        <v>281</v>
      </c>
      <c r="D236" s="230">
        <v>31624</v>
      </c>
      <c r="E236" s="222">
        <v>8617657.7899999991</v>
      </c>
      <c r="F236" s="222">
        <v>8487061.1999999993</v>
      </c>
      <c r="G236" s="218">
        <v>0</v>
      </c>
      <c r="H236" s="218">
        <v>1464687.6</v>
      </c>
      <c r="I236" s="218">
        <v>0</v>
      </c>
      <c r="J236" s="218">
        <v>0</v>
      </c>
      <c r="K236" s="218">
        <v>0</v>
      </c>
      <c r="L236" s="218">
        <v>309693.59999999998</v>
      </c>
      <c r="M236" s="218">
        <v>0</v>
      </c>
      <c r="N236" s="218">
        <v>0</v>
      </c>
      <c r="O236" s="218">
        <v>6712680</v>
      </c>
      <c r="P236" s="218">
        <v>0</v>
      </c>
      <c r="Q236" s="218">
        <v>0</v>
      </c>
      <c r="R236" s="218">
        <v>0</v>
      </c>
      <c r="S236" s="218">
        <v>0</v>
      </c>
      <c r="T236" s="218">
        <v>0</v>
      </c>
      <c r="U236" s="218">
        <v>0</v>
      </c>
      <c r="V236" s="218">
        <v>0</v>
      </c>
      <c r="W236" s="218">
        <v>0</v>
      </c>
      <c r="X236" s="223">
        <v>130596.59000000001</v>
      </c>
    </row>
    <row r="237" spans="1:24" s="239" customFormat="1" ht="25.35" customHeight="1" x14ac:dyDescent="0.3">
      <c r="A237" s="238">
        <v>2023</v>
      </c>
      <c r="B237" s="230">
        <v>230</v>
      </c>
      <c r="C237" s="233" t="s">
        <v>282</v>
      </c>
      <c r="D237" s="230">
        <v>31626</v>
      </c>
      <c r="E237" s="222">
        <v>9106209.5500000007</v>
      </c>
      <c r="F237" s="222">
        <v>8973342</v>
      </c>
      <c r="G237" s="218">
        <v>0</v>
      </c>
      <c r="H237" s="218">
        <v>1540624.8</v>
      </c>
      <c r="I237" s="218">
        <v>0</v>
      </c>
      <c r="J237" s="218">
        <v>0</v>
      </c>
      <c r="K237" s="218">
        <v>0</v>
      </c>
      <c r="L237" s="218">
        <v>439645.2</v>
      </c>
      <c r="M237" s="218">
        <v>0</v>
      </c>
      <c r="N237" s="218">
        <v>0</v>
      </c>
      <c r="O237" s="218">
        <v>6993072</v>
      </c>
      <c r="P237" s="218">
        <v>0</v>
      </c>
      <c r="Q237" s="218">
        <v>0</v>
      </c>
      <c r="R237" s="218">
        <v>0</v>
      </c>
      <c r="S237" s="218">
        <v>0</v>
      </c>
      <c r="T237" s="218">
        <v>0</v>
      </c>
      <c r="U237" s="218">
        <v>0</v>
      </c>
      <c r="V237" s="218">
        <v>0</v>
      </c>
      <c r="W237" s="218">
        <v>0</v>
      </c>
      <c r="X237" s="223">
        <v>132867.54999999999</v>
      </c>
    </row>
    <row r="238" spans="1:24" s="239" customFormat="1" ht="25.35" customHeight="1" x14ac:dyDescent="0.3">
      <c r="A238" s="238">
        <v>2023</v>
      </c>
      <c r="B238" s="230">
        <v>231</v>
      </c>
      <c r="C238" s="233" t="s">
        <v>284</v>
      </c>
      <c r="D238" s="230">
        <v>31634</v>
      </c>
      <c r="E238" s="222">
        <v>1674314.95</v>
      </c>
      <c r="F238" s="222">
        <v>1643106</v>
      </c>
      <c r="G238" s="218">
        <v>0</v>
      </c>
      <c r="H238" s="261">
        <v>728467.2</v>
      </c>
      <c r="I238" s="222">
        <v>0</v>
      </c>
      <c r="J238" s="222">
        <v>0</v>
      </c>
      <c r="K238" s="222">
        <v>0</v>
      </c>
      <c r="L238" s="222">
        <v>200670</v>
      </c>
      <c r="M238" s="222">
        <v>0</v>
      </c>
      <c r="N238" s="222">
        <v>0</v>
      </c>
      <c r="O238" s="222">
        <v>0</v>
      </c>
      <c r="P238" s="222">
        <v>498184.8</v>
      </c>
      <c r="Q238" s="222">
        <v>215784</v>
      </c>
      <c r="R238" s="222">
        <v>0</v>
      </c>
      <c r="S238" s="222">
        <v>0</v>
      </c>
      <c r="T238" s="222">
        <v>0</v>
      </c>
      <c r="U238" s="223">
        <v>0</v>
      </c>
      <c r="V238" s="223">
        <v>0</v>
      </c>
      <c r="W238" s="223">
        <v>0</v>
      </c>
      <c r="X238" s="223">
        <v>31208.949999999997</v>
      </c>
    </row>
    <row r="239" spans="1:24" s="239" customFormat="1" ht="25.35" customHeight="1" x14ac:dyDescent="0.3">
      <c r="A239" s="238">
        <v>2023</v>
      </c>
      <c r="B239" s="230">
        <v>232</v>
      </c>
      <c r="C239" s="233" t="s">
        <v>285</v>
      </c>
      <c r="D239" s="230">
        <v>31648</v>
      </c>
      <c r="E239" s="222">
        <v>6217880.2700000005</v>
      </c>
      <c r="F239" s="222">
        <v>6121172.4000000004</v>
      </c>
      <c r="G239" s="218">
        <v>0</v>
      </c>
      <c r="H239" s="261">
        <v>0</v>
      </c>
      <c r="I239" s="222">
        <v>0</v>
      </c>
      <c r="J239" s="222">
        <v>0</v>
      </c>
      <c r="K239" s="222">
        <v>0</v>
      </c>
      <c r="L239" s="222">
        <v>421470</v>
      </c>
      <c r="M239" s="222">
        <v>0</v>
      </c>
      <c r="N239" s="222">
        <v>0</v>
      </c>
      <c r="O239" s="222">
        <v>5699702.4000000004</v>
      </c>
      <c r="P239" s="222">
        <v>0</v>
      </c>
      <c r="Q239" s="222">
        <v>0</v>
      </c>
      <c r="R239" s="222">
        <v>0</v>
      </c>
      <c r="S239" s="222">
        <v>0</v>
      </c>
      <c r="T239" s="222">
        <v>0</v>
      </c>
      <c r="U239" s="223">
        <v>0</v>
      </c>
      <c r="V239" s="223">
        <v>0</v>
      </c>
      <c r="W239" s="223">
        <v>0</v>
      </c>
      <c r="X239" s="223">
        <v>96707.87</v>
      </c>
    </row>
    <row r="240" spans="1:24" s="239" customFormat="1" ht="25.35" customHeight="1" x14ac:dyDescent="0.3">
      <c r="A240" s="238">
        <v>2023</v>
      </c>
      <c r="B240" s="230">
        <v>233</v>
      </c>
      <c r="C240" s="233" t="s">
        <v>286</v>
      </c>
      <c r="D240" s="230">
        <v>31651</v>
      </c>
      <c r="E240" s="222">
        <v>823778.09</v>
      </c>
      <c r="F240" s="222">
        <v>815454.48</v>
      </c>
      <c r="G240" s="218">
        <v>0</v>
      </c>
      <c r="H240" s="218">
        <v>0</v>
      </c>
      <c r="I240" s="218">
        <v>0</v>
      </c>
      <c r="J240" s="218">
        <v>0</v>
      </c>
      <c r="K240" s="218">
        <v>0</v>
      </c>
      <c r="L240" s="218">
        <v>0</v>
      </c>
      <c r="M240" s="218">
        <v>0</v>
      </c>
      <c r="N240" s="218">
        <v>0</v>
      </c>
      <c r="O240" s="218">
        <v>0</v>
      </c>
      <c r="P240" s="218">
        <v>0</v>
      </c>
      <c r="Q240" s="218">
        <v>755374.79999999993</v>
      </c>
      <c r="R240" s="218">
        <v>0</v>
      </c>
      <c r="S240" s="218">
        <v>0</v>
      </c>
      <c r="T240" s="218">
        <v>0</v>
      </c>
      <c r="U240" s="218">
        <v>60079.68</v>
      </c>
      <c r="V240" s="218">
        <v>0</v>
      </c>
      <c r="W240" s="218">
        <v>0</v>
      </c>
      <c r="X240" s="223">
        <v>8323.61</v>
      </c>
    </row>
    <row r="241" spans="1:24" s="239" customFormat="1" ht="25.35" customHeight="1" x14ac:dyDescent="0.3">
      <c r="A241" s="238">
        <v>2023</v>
      </c>
      <c r="B241" s="230">
        <v>234</v>
      </c>
      <c r="C241" s="233" t="s">
        <v>287</v>
      </c>
      <c r="D241" s="230">
        <v>31613</v>
      </c>
      <c r="E241" s="222">
        <v>10223300.940000001</v>
      </c>
      <c r="F241" s="222">
        <v>10078924.800000001</v>
      </c>
      <c r="G241" s="218">
        <v>0</v>
      </c>
      <c r="H241" s="261">
        <v>2318624.4</v>
      </c>
      <c r="I241" s="222">
        <v>0</v>
      </c>
      <c r="J241" s="222">
        <v>0</v>
      </c>
      <c r="K241" s="222">
        <v>0</v>
      </c>
      <c r="L241" s="222">
        <v>103617.60000000001</v>
      </c>
      <c r="M241" s="222">
        <v>0</v>
      </c>
      <c r="N241" s="222">
        <v>0</v>
      </c>
      <c r="O241" s="222">
        <v>7656682.7999999998</v>
      </c>
      <c r="P241" s="222">
        <v>0</v>
      </c>
      <c r="Q241" s="222">
        <v>0</v>
      </c>
      <c r="R241" s="222">
        <v>0</v>
      </c>
      <c r="S241" s="222">
        <v>0</v>
      </c>
      <c r="T241" s="222">
        <v>0</v>
      </c>
      <c r="U241" s="223">
        <v>0</v>
      </c>
      <c r="V241" s="223">
        <v>0</v>
      </c>
      <c r="W241" s="223">
        <v>0</v>
      </c>
      <c r="X241" s="223">
        <v>144376.13999999998</v>
      </c>
    </row>
    <row r="242" spans="1:24" s="239" customFormat="1" ht="25.35" customHeight="1" x14ac:dyDescent="0.3">
      <c r="A242" s="238">
        <v>2023</v>
      </c>
      <c r="B242" s="230">
        <v>235</v>
      </c>
      <c r="C242" s="233" t="s">
        <v>288</v>
      </c>
      <c r="D242" s="230">
        <v>31614</v>
      </c>
      <c r="E242" s="222">
        <v>5236108.88</v>
      </c>
      <c r="F242" s="222">
        <v>5149530</v>
      </c>
      <c r="G242" s="218">
        <v>0</v>
      </c>
      <c r="H242" s="218">
        <v>0</v>
      </c>
      <c r="I242" s="218">
        <v>0</v>
      </c>
      <c r="J242" s="218">
        <v>0</v>
      </c>
      <c r="K242" s="218">
        <v>0</v>
      </c>
      <c r="L242" s="218">
        <v>73018.8</v>
      </c>
      <c r="M242" s="218">
        <v>0</v>
      </c>
      <c r="N242" s="218">
        <v>0</v>
      </c>
      <c r="O242" s="218">
        <v>5076511.2</v>
      </c>
      <c r="P242" s="218">
        <v>0</v>
      </c>
      <c r="Q242" s="218">
        <v>0</v>
      </c>
      <c r="R242" s="218">
        <v>0</v>
      </c>
      <c r="S242" s="218">
        <v>0</v>
      </c>
      <c r="T242" s="218">
        <v>0</v>
      </c>
      <c r="U242" s="218">
        <v>0</v>
      </c>
      <c r="V242" s="218">
        <v>0</v>
      </c>
      <c r="W242" s="218">
        <v>0</v>
      </c>
      <c r="X242" s="223">
        <v>86578.880000000005</v>
      </c>
    </row>
    <row r="243" spans="1:24" s="239" customFormat="1" ht="25.35" customHeight="1" x14ac:dyDescent="0.3">
      <c r="A243" s="238">
        <v>2023</v>
      </c>
      <c r="B243" s="230">
        <v>236</v>
      </c>
      <c r="C243" s="233" t="s">
        <v>2820</v>
      </c>
      <c r="D243" s="230">
        <v>31694</v>
      </c>
      <c r="E243" s="222">
        <v>73969.56</v>
      </c>
      <c r="F243" s="222">
        <v>73969.56</v>
      </c>
      <c r="G243" s="218">
        <v>0</v>
      </c>
      <c r="H243" s="261">
        <v>0</v>
      </c>
      <c r="I243" s="222">
        <v>0</v>
      </c>
      <c r="J243" s="222">
        <v>0</v>
      </c>
      <c r="K243" s="222">
        <v>0</v>
      </c>
      <c r="L243" s="222">
        <v>0</v>
      </c>
      <c r="M243" s="222">
        <v>0</v>
      </c>
      <c r="N243" s="222">
        <v>0</v>
      </c>
      <c r="O243" s="222">
        <v>0</v>
      </c>
      <c r="P243" s="222">
        <v>0</v>
      </c>
      <c r="Q243" s="222">
        <v>0</v>
      </c>
      <c r="R243" s="222">
        <v>0</v>
      </c>
      <c r="S243" s="222">
        <v>0</v>
      </c>
      <c r="T243" s="222">
        <v>0</v>
      </c>
      <c r="U243" s="223">
        <v>0</v>
      </c>
      <c r="V243" s="223">
        <v>73969.56</v>
      </c>
      <c r="W243" s="223">
        <v>0</v>
      </c>
      <c r="X243" s="223">
        <v>0</v>
      </c>
    </row>
    <row r="244" spans="1:24" s="239" customFormat="1" ht="25.35" customHeight="1" x14ac:dyDescent="0.3">
      <c r="A244" s="238">
        <v>2023</v>
      </c>
      <c r="B244" s="230">
        <v>237</v>
      </c>
      <c r="C244" s="233" t="s">
        <v>296</v>
      </c>
      <c r="D244" s="230">
        <v>31760</v>
      </c>
      <c r="E244" s="222">
        <v>7233753.7999999998</v>
      </c>
      <c r="F244" s="222">
        <v>7147687.2000000002</v>
      </c>
      <c r="G244" s="218">
        <v>0</v>
      </c>
      <c r="H244" s="261">
        <v>0</v>
      </c>
      <c r="I244" s="222">
        <v>0</v>
      </c>
      <c r="J244" s="222">
        <v>0</v>
      </c>
      <c r="K244" s="222">
        <v>0</v>
      </c>
      <c r="L244" s="222">
        <v>0</v>
      </c>
      <c r="M244" s="222">
        <v>0</v>
      </c>
      <c r="N244" s="222">
        <v>0</v>
      </c>
      <c r="O244" s="222">
        <v>7147687.2000000002</v>
      </c>
      <c r="P244" s="222">
        <v>0</v>
      </c>
      <c r="Q244" s="222">
        <v>0</v>
      </c>
      <c r="R244" s="222">
        <v>0</v>
      </c>
      <c r="S244" s="222">
        <v>0</v>
      </c>
      <c r="T244" s="222">
        <v>0</v>
      </c>
      <c r="U244" s="223">
        <v>0</v>
      </c>
      <c r="V244" s="223">
        <v>0</v>
      </c>
      <c r="W244" s="223">
        <v>0</v>
      </c>
      <c r="X244" s="223">
        <v>86066.6</v>
      </c>
    </row>
    <row r="245" spans="1:24" s="239" customFormat="1" ht="25.35" customHeight="1" x14ac:dyDescent="0.3">
      <c r="A245" s="238">
        <v>2023</v>
      </c>
      <c r="B245" s="230">
        <v>238</v>
      </c>
      <c r="C245" s="233" t="s">
        <v>298</v>
      </c>
      <c r="D245" s="230">
        <v>31766</v>
      </c>
      <c r="E245" s="222">
        <v>2415406.4700000007</v>
      </c>
      <c r="F245" s="222">
        <v>2399105.6400000006</v>
      </c>
      <c r="G245" s="218">
        <v>0</v>
      </c>
      <c r="H245" s="218">
        <v>0</v>
      </c>
      <c r="I245" s="218">
        <v>0</v>
      </c>
      <c r="J245" s="218">
        <v>0</v>
      </c>
      <c r="K245" s="218">
        <v>0</v>
      </c>
      <c r="L245" s="218">
        <v>0</v>
      </c>
      <c r="M245" s="218">
        <v>0</v>
      </c>
      <c r="N245" s="218">
        <v>0</v>
      </c>
      <c r="O245" s="218">
        <v>0</v>
      </c>
      <c r="P245" s="218">
        <v>0</v>
      </c>
      <c r="Q245" s="218">
        <v>2358260.4000000004</v>
      </c>
      <c r="R245" s="218">
        <v>0</v>
      </c>
      <c r="S245" s="218">
        <v>0</v>
      </c>
      <c r="T245" s="218">
        <v>0</v>
      </c>
      <c r="U245" s="218">
        <v>40845.24</v>
      </c>
      <c r="V245" s="218">
        <v>0</v>
      </c>
      <c r="W245" s="218">
        <v>0</v>
      </c>
      <c r="X245" s="223">
        <v>16300.83</v>
      </c>
    </row>
    <row r="246" spans="1:24" s="239" customFormat="1" ht="25.35" customHeight="1" x14ac:dyDescent="0.3">
      <c r="A246" s="238">
        <v>2023</v>
      </c>
      <c r="B246" s="230">
        <v>239</v>
      </c>
      <c r="C246" s="233" t="s">
        <v>300</v>
      </c>
      <c r="D246" s="230">
        <v>31754</v>
      </c>
      <c r="E246" s="222">
        <v>6820533.21</v>
      </c>
      <c r="F246" s="222">
        <v>6744385.2000000002</v>
      </c>
      <c r="G246" s="218">
        <v>0</v>
      </c>
      <c r="H246" s="261">
        <v>0</v>
      </c>
      <c r="I246" s="222">
        <v>0</v>
      </c>
      <c r="J246" s="222">
        <v>0</v>
      </c>
      <c r="K246" s="222">
        <v>0</v>
      </c>
      <c r="L246" s="222">
        <v>0</v>
      </c>
      <c r="M246" s="222">
        <v>0</v>
      </c>
      <c r="N246" s="222">
        <v>0</v>
      </c>
      <c r="O246" s="222">
        <v>6744385.2000000002</v>
      </c>
      <c r="P246" s="222">
        <v>0</v>
      </c>
      <c r="Q246" s="222">
        <v>0</v>
      </c>
      <c r="R246" s="222">
        <v>0</v>
      </c>
      <c r="S246" s="222">
        <v>0</v>
      </c>
      <c r="T246" s="222">
        <v>0</v>
      </c>
      <c r="U246" s="223">
        <v>0</v>
      </c>
      <c r="V246" s="223">
        <v>0</v>
      </c>
      <c r="W246" s="223">
        <v>0</v>
      </c>
      <c r="X246" s="223">
        <v>76148.009999999995</v>
      </c>
    </row>
    <row r="247" spans="1:24" s="239" customFormat="1" ht="25.35" customHeight="1" x14ac:dyDescent="0.3">
      <c r="A247" s="238">
        <v>2023</v>
      </c>
      <c r="B247" s="230">
        <v>240</v>
      </c>
      <c r="C247" s="233" t="s">
        <v>302</v>
      </c>
      <c r="D247" s="230">
        <v>31755</v>
      </c>
      <c r="E247" s="222">
        <v>7099900.4800000004</v>
      </c>
      <c r="F247" s="222">
        <v>7023102</v>
      </c>
      <c r="G247" s="218">
        <v>0</v>
      </c>
      <c r="H247" s="261">
        <v>0</v>
      </c>
      <c r="I247" s="222">
        <v>0</v>
      </c>
      <c r="J247" s="222">
        <v>0</v>
      </c>
      <c r="K247" s="222">
        <v>0</v>
      </c>
      <c r="L247" s="222">
        <v>0</v>
      </c>
      <c r="M247" s="222">
        <v>0</v>
      </c>
      <c r="N247" s="222">
        <v>0</v>
      </c>
      <c r="O247" s="222">
        <v>7023102</v>
      </c>
      <c r="P247" s="222">
        <v>0</v>
      </c>
      <c r="Q247" s="222">
        <v>0</v>
      </c>
      <c r="R247" s="222">
        <v>0</v>
      </c>
      <c r="S247" s="222">
        <v>0</v>
      </c>
      <c r="T247" s="222">
        <v>0</v>
      </c>
      <c r="U247" s="223">
        <v>0</v>
      </c>
      <c r="V247" s="223">
        <v>0</v>
      </c>
      <c r="W247" s="223">
        <v>0</v>
      </c>
      <c r="X247" s="223">
        <v>76798.48</v>
      </c>
    </row>
    <row r="248" spans="1:24" s="239" customFormat="1" ht="25.35" customHeight="1" x14ac:dyDescent="0.3">
      <c r="A248" s="238">
        <v>2023</v>
      </c>
      <c r="B248" s="230">
        <v>241</v>
      </c>
      <c r="C248" s="233" t="s">
        <v>303</v>
      </c>
      <c r="D248" s="230">
        <v>31756</v>
      </c>
      <c r="E248" s="222">
        <v>5019521.8400000008</v>
      </c>
      <c r="F248" s="222">
        <v>4918815.6000000006</v>
      </c>
      <c r="G248" s="218">
        <v>0</v>
      </c>
      <c r="H248" s="218">
        <v>1592775.5999999999</v>
      </c>
      <c r="I248" s="218">
        <v>0</v>
      </c>
      <c r="J248" s="218">
        <v>0</v>
      </c>
      <c r="K248" s="218">
        <v>0</v>
      </c>
      <c r="L248" s="218">
        <v>0</v>
      </c>
      <c r="M248" s="218">
        <v>0</v>
      </c>
      <c r="N248" s="218">
        <v>0</v>
      </c>
      <c r="O248" s="218">
        <v>0</v>
      </c>
      <c r="P248" s="218">
        <v>0</v>
      </c>
      <c r="Q248" s="218">
        <v>3326040.0000000005</v>
      </c>
      <c r="R248" s="218">
        <v>0</v>
      </c>
      <c r="S248" s="218">
        <v>0</v>
      </c>
      <c r="T248" s="218">
        <v>0</v>
      </c>
      <c r="U248" s="218">
        <v>0</v>
      </c>
      <c r="V248" s="218">
        <v>0</v>
      </c>
      <c r="W248" s="218">
        <v>0</v>
      </c>
      <c r="X248" s="223">
        <v>100706.23999999999</v>
      </c>
    </row>
    <row r="249" spans="1:24" s="239" customFormat="1" ht="25.35" customHeight="1" x14ac:dyDescent="0.3">
      <c r="A249" s="238">
        <v>2023</v>
      </c>
      <c r="B249" s="230">
        <v>242</v>
      </c>
      <c r="C249" s="233" t="s">
        <v>304</v>
      </c>
      <c r="D249" s="230">
        <v>31758</v>
      </c>
      <c r="E249" s="222">
        <v>7345169.1600000001</v>
      </c>
      <c r="F249" s="222">
        <v>7258275.6000000006</v>
      </c>
      <c r="G249" s="218">
        <v>0</v>
      </c>
      <c r="H249" s="261">
        <v>0</v>
      </c>
      <c r="I249" s="222">
        <v>0</v>
      </c>
      <c r="J249" s="222">
        <v>0</v>
      </c>
      <c r="K249" s="222">
        <v>0</v>
      </c>
      <c r="L249" s="222">
        <v>0</v>
      </c>
      <c r="M249" s="222">
        <v>0</v>
      </c>
      <c r="N249" s="222">
        <v>0</v>
      </c>
      <c r="O249" s="222">
        <v>7258275.6000000006</v>
      </c>
      <c r="P249" s="222">
        <v>0</v>
      </c>
      <c r="Q249" s="222">
        <v>0</v>
      </c>
      <c r="R249" s="222">
        <v>0</v>
      </c>
      <c r="S249" s="222">
        <v>0</v>
      </c>
      <c r="T249" s="222">
        <v>0</v>
      </c>
      <c r="U249" s="223">
        <v>0</v>
      </c>
      <c r="V249" s="223">
        <v>0</v>
      </c>
      <c r="W249" s="223">
        <v>0</v>
      </c>
      <c r="X249" s="223">
        <v>86893.56</v>
      </c>
    </row>
    <row r="250" spans="1:24" s="239" customFormat="1" ht="25.35" customHeight="1" x14ac:dyDescent="0.3">
      <c r="A250" s="238">
        <v>2023</v>
      </c>
      <c r="B250" s="230">
        <v>243</v>
      </c>
      <c r="C250" s="233" t="s">
        <v>317</v>
      </c>
      <c r="D250" s="230">
        <v>31923</v>
      </c>
      <c r="E250" s="222">
        <v>6816104.6899999995</v>
      </c>
      <c r="F250" s="222">
        <v>6741061.6299999999</v>
      </c>
      <c r="G250" s="218">
        <v>0</v>
      </c>
      <c r="H250" s="261">
        <v>0</v>
      </c>
      <c r="I250" s="222">
        <v>0</v>
      </c>
      <c r="J250" s="222">
        <v>0</v>
      </c>
      <c r="K250" s="222">
        <v>0</v>
      </c>
      <c r="L250" s="222">
        <v>0</v>
      </c>
      <c r="M250" s="222">
        <v>0</v>
      </c>
      <c r="N250" s="222">
        <v>6523393.2000000002</v>
      </c>
      <c r="O250" s="222">
        <v>0</v>
      </c>
      <c r="P250" s="222">
        <v>0</v>
      </c>
      <c r="Q250" s="222">
        <v>0</v>
      </c>
      <c r="R250" s="222">
        <v>0</v>
      </c>
      <c r="S250" s="222">
        <v>0</v>
      </c>
      <c r="T250" s="222">
        <v>0</v>
      </c>
      <c r="U250" s="223">
        <v>217668.43</v>
      </c>
      <c r="V250" s="223">
        <v>0</v>
      </c>
      <c r="W250" s="223">
        <v>0</v>
      </c>
      <c r="X250" s="223">
        <v>75043.06</v>
      </c>
    </row>
    <row r="251" spans="1:24" s="239" customFormat="1" ht="25.35" customHeight="1" x14ac:dyDescent="0.3">
      <c r="A251" s="238">
        <v>2023</v>
      </c>
      <c r="B251" s="230">
        <v>244</v>
      </c>
      <c r="C251" s="233" t="s">
        <v>238</v>
      </c>
      <c r="D251" s="230">
        <v>31439</v>
      </c>
      <c r="E251" s="222">
        <v>5779231.2999999998</v>
      </c>
      <c r="F251" s="222">
        <v>5762016</v>
      </c>
      <c r="G251" s="218">
        <v>0</v>
      </c>
      <c r="H251" s="218">
        <v>0</v>
      </c>
      <c r="I251" s="218">
        <v>0</v>
      </c>
      <c r="J251" s="218">
        <v>0</v>
      </c>
      <c r="K251" s="218">
        <v>0</v>
      </c>
      <c r="L251" s="218">
        <v>0</v>
      </c>
      <c r="M251" s="218">
        <v>0</v>
      </c>
      <c r="N251" s="218">
        <v>0</v>
      </c>
      <c r="O251" s="218">
        <v>5762016</v>
      </c>
      <c r="P251" s="218">
        <v>0</v>
      </c>
      <c r="Q251" s="218">
        <v>0</v>
      </c>
      <c r="R251" s="218">
        <v>0</v>
      </c>
      <c r="S251" s="218">
        <v>0</v>
      </c>
      <c r="T251" s="218">
        <v>0</v>
      </c>
      <c r="U251" s="218">
        <v>0</v>
      </c>
      <c r="V251" s="218">
        <v>0</v>
      </c>
      <c r="W251" s="218">
        <v>0</v>
      </c>
      <c r="X251" s="223">
        <v>17215.3</v>
      </c>
    </row>
    <row r="252" spans="1:24" s="239" customFormat="1" ht="25.35" customHeight="1" x14ac:dyDescent="0.3">
      <c r="A252" s="238">
        <v>2023</v>
      </c>
      <c r="B252" s="230">
        <v>245</v>
      </c>
      <c r="C252" s="233" t="s">
        <v>246</v>
      </c>
      <c r="D252" s="230">
        <v>31476</v>
      </c>
      <c r="E252" s="222">
        <v>5042280.67</v>
      </c>
      <c r="F252" s="222">
        <v>4967712</v>
      </c>
      <c r="G252" s="218">
        <v>0</v>
      </c>
      <c r="H252" s="218">
        <v>0</v>
      </c>
      <c r="I252" s="218">
        <v>0</v>
      </c>
      <c r="J252" s="218">
        <v>0</v>
      </c>
      <c r="K252" s="218">
        <v>0</v>
      </c>
      <c r="L252" s="218">
        <v>588531.6</v>
      </c>
      <c r="M252" s="218">
        <v>0</v>
      </c>
      <c r="N252" s="218">
        <v>0</v>
      </c>
      <c r="O252" s="218">
        <v>0</v>
      </c>
      <c r="P252" s="218">
        <v>769138.8</v>
      </c>
      <c r="Q252" s="218">
        <v>3610041.5999999996</v>
      </c>
      <c r="R252" s="218">
        <v>0</v>
      </c>
      <c r="S252" s="218">
        <v>0</v>
      </c>
      <c r="T252" s="218">
        <v>0</v>
      </c>
      <c r="U252" s="218">
        <v>0</v>
      </c>
      <c r="V252" s="218">
        <v>0</v>
      </c>
      <c r="W252" s="218">
        <v>0</v>
      </c>
      <c r="X252" s="223">
        <v>74568.67</v>
      </c>
    </row>
    <row r="253" spans="1:24" s="239" customFormat="1" ht="25.35" customHeight="1" x14ac:dyDescent="0.3">
      <c r="A253" s="238">
        <v>2023</v>
      </c>
      <c r="B253" s="230">
        <v>246</v>
      </c>
      <c r="C253" s="233" t="s">
        <v>283</v>
      </c>
      <c r="D253" s="230">
        <v>31627</v>
      </c>
      <c r="E253" s="222">
        <v>6462042.46</v>
      </c>
      <c r="F253" s="222">
        <v>6364910.4000000004</v>
      </c>
      <c r="G253" s="218">
        <v>0</v>
      </c>
      <c r="H253" s="218">
        <v>1841886</v>
      </c>
      <c r="I253" s="218">
        <v>0</v>
      </c>
      <c r="J253" s="218">
        <v>0</v>
      </c>
      <c r="K253" s="218">
        <v>0</v>
      </c>
      <c r="L253" s="218">
        <v>605672.4</v>
      </c>
      <c r="M253" s="218">
        <v>0</v>
      </c>
      <c r="N253" s="218">
        <v>0</v>
      </c>
      <c r="O253" s="218">
        <v>0</v>
      </c>
      <c r="P253" s="218">
        <v>0</v>
      </c>
      <c r="Q253" s="218">
        <v>3917352</v>
      </c>
      <c r="R253" s="218">
        <v>0</v>
      </c>
      <c r="S253" s="218">
        <v>0</v>
      </c>
      <c r="T253" s="218">
        <v>0</v>
      </c>
      <c r="U253" s="218">
        <v>0</v>
      </c>
      <c r="V253" s="218">
        <v>0</v>
      </c>
      <c r="W253" s="218">
        <v>0</v>
      </c>
      <c r="X253" s="223">
        <v>97132.06</v>
      </c>
    </row>
    <row r="254" spans="1:24" s="239" customFormat="1" ht="25.35" customHeight="1" x14ac:dyDescent="0.3">
      <c r="A254" s="238">
        <v>2023</v>
      </c>
      <c r="B254" s="230">
        <v>247</v>
      </c>
      <c r="C254" s="233" t="s">
        <v>297</v>
      </c>
      <c r="D254" s="230">
        <v>31764</v>
      </c>
      <c r="E254" s="222">
        <v>6693405.8399999989</v>
      </c>
      <c r="F254" s="222">
        <v>6595921.1999999993</v>
      </c>
      <c r="G254" s="218">
        <v>0</v>
      </c>
      <c r="H254" s="218">
        <v>0</v>
      </c>
      <c r="I254" s="218">
        <v>0</v>
      </c>
      <c r="J254" s="218">
        <v>0</v>
      </c>
      <c r="K254" s="218">
        <v>0</v>
      </c>
      <c r="L254" s="218">
        <v>389448</v>
      </c>
      <c r="M254" s="218">
        <v>0</v>
      </c>
      <c r="N254" s="218">
        <v>0</v>
      </c>
      <c r="O254" s="218">
        <v>6206473.1999999993</v>
      </c>
      <c r="P254" s="218">
        <v>0</v>
      </c>
      <c r="Q254" s="218">
        <v>0</v>
      </c>
      <c r="R254" s="218">
        <v>0</v>
      </c>
      <c r="S254" s="218">
        <v>0</v>
      </c>
      <c r="T254" s="218">
        <v>0</v>
      </c>
      <c r="U254" s="218">
        <v>0</v>
      </c>
      <c r="V254" s="218">
        <v>0</v>
      </c>
      <c r="W254" s="218">
        <v>0</v>
      </c>
      <c r="X254" s="223">
        <v>97484.640000000014</v>
      </c>
    </row>
    <row r="255" spans="1:24" s="239" customFormat="1" ht="25.35" customHeight="1" x14ac:dyDescent="0.3">
      <c r="A255" s="238">
        <v>2023</v>
      </c>
      <c r="B255" s="230">
        <v>248</v>
      </c>
      <c r="C255" s="233" t="s">
        <v>315</v>
      </c>
      <c r="D255" s="230">
        <v>31868</v>
      </c>
      <c r="E255" s="222">
        <v>6371574.5600000005</v>
      </c>
      <c r="F255" s="222">
        <v>6300583.7000000002</v>
      </c>
      <c r="G255" s="218">
        <v>0</v>
      </c>
      <c r="H255" s="261">
        <v>0</v>
      </c>
      <c r="I255" s="222">
        <v>0</v>
      </c>
      <c r="J255" s="222">
        <v>0</v>
      </c>
      <c r="K255" s="222">
        <v>0</v>
      </c>
      <c r="L255" s="222">
        <v>0</v>
      </c>
      <c r="M255" s="222">
        <v>0</v>
      </c>
      <c r="N255" s="222">
        <v>6185869.2000000002</v>
      </c>
      <c r="O255" s="222">
        <v>0</v>
      </c>
      <c r="P255" s="222">
        <v>0</v>
      </c>
      <c r="Q255" s="222">
        <v>0</v>
      </c>
      <c r="R255" s="222">
        <v>0</v>
      </c>
      <c r="S255" s="222">
        <v>0</v>
      </c>
      <c r="T255" s="222">
        <v>0</v>
      </c>
      <c r="U255" s="223">
        <v>114714.5</v>
      </c>
      <c r="V255" s="223">
        <v>0</v>
      </c>
      <c r="W255" s="223">
        <v>0</v>
      </c>
      <c r="X255" s="223">
        <v>70990.86</v>
      </c>
    </row>
    <row r="256" spans="1:24" s="239" customFormat="1" ht="25.35" customHeight="1" x14ac:dyDescent="0.3">
      <c r="A256" s="238">
        <v>2023</v>
      </c>
      <c r="B256" s="230">
        <v>249</v>
      </c>
      <c r="C256" s="233" t="s">
        <v>332</v>
      </c>
      <c r="D256" s="230">
        <v>32146</v>
      </c>
      <c r="E256" s="222">
        <v>7041040.1800000006</v>
      </c>
      <c r="F256" s="222">
        <v>6998515.2000000002</v>
      </c>
      <c r="G256" s="218">
        <v>0</v>
      </c>
      <c r="H256" s="218">
        <v>0</v>
      </c>
      <c r="I256" s="218">
        <v>0</v>
      </c>
      <c r="J256" s="218">
        <v>0</v>
      </c>
      <c r="K256" s="218">
        <v>0</v>
      </c>
      <c r="L256" s="218">
        <v>0</v>
      </c>
      <c r="M256" s="218">
        <v>0</v>
      </c>
      <c r="N256" s="218">
        <v>0</v>
      </c>
      <c r="O256" s="218">
        <v>6998515.2000000002</v>
      </c>
      <c r="P256" s="218">
        <v>0</v>
      </c>
      <c r="Q256" s="218">
        <v>0</v>
      </c>
      <c r="R256" s="218">
        <v>0</v>
      </c>
      <c r="S256" s="218">
        <v>0</v>
      </c>
      <c r="T256" s="218">
        <v>0</v>
      </c>
      <c r="U256" s="218">
        <v>0</v>
      </c>
      <c r="V256" s="218">
        <v>0</v>
      </c>
      <c r="W256" s="218">
        <v>0</v>
      </c>
      <c r="X256" s="223">
        <v>42524.98</v>
      </c>
    </row>
    <row r="257" spans="1:24" s="239" customFormat="1" ht="25.35" customHeight="1" x14ac:dyDescent="0.3">
      <c r="A257" s="238">
        <v>2023</v>
      </c>
      <c r="B257" s="230">
        <v>250</v>
      </c>
      <c r="C257" s="233" t="s">
        <v>326</v>
      </c>
      <c r="D257" s="230">
        <v>32063</v>
      </c>
      <c r="E257" s="222">
        <v>2740944.58</v>
      </c>
      <c r="F257" s="222">
        <v>2700975.89</v>
      </c>
      <c r="G257" s="218">
        <v>0</v>
      </c>
      <c r="H257" s="261">
        <v>0</v>
      </c>
      <c r="I257" s="222">
        <v>0</v>
      </c>
      <c r="J257" s="222">
        <v>0</v>
      </c>
      <c r="K257" s="222">
        <v>0</v>
      </c>
      <c r="L257" s="222">
        <v>0</v>
      </c>
      <c r="M257" s="222">
        <v>0</v>
      </c>
      <c r="N257" s="222">
        <v>2637273.6</v>
      </c>
      <c r="O257" s="222">
        <v>0</v>
      </c>
      <c r="P257" s="222">
        <v>0</v>
      </c>
      <c r="Q257" s="222">
        <v>0</v>
      </c>
      <c r="R257" s="222">
        <v>0</v>
      </c>
      <c r="S257" s="222">
        <v>0</v>
      </c>
      <c r="T257" s="222">
        <v>0</v>
      </c>
      <c r="U257" s="223">
        <v>63702.29</v>
      </c>
      <c r="V257" s="223">
        <v>0</v>
      </c>
      <c r="W257" s="223">
        <v>0</v>
      </c>
      <c r="X257" s="223">
        <v>39968.69</v>
      </c>
    </row>
    <row r="258" spans="1:24" s="239" customFormat="1" ht="25.35" customHeight="1" x14ac:dyDescent="0.3">
      <c r="A258" s="238">
        <v>2023</v>
      </c>
      <c r="B258" s="230">
        <v>251</v>
      </c>
      <c r="C258" s="233" t="s">
        <v>328</v>
      </c>
      <c r="D258" s="230">
        <v>32109</v>
      </c>
      <c r="E258" s="222">
        <v>5898695.96</v>
      </c>
      <c r="F258" s="222">
        <v>5809666.0199999996</v>
      </c>
      <c r="G258" s="218">
        <v>0</v>
      </c>
      <c r="H258" s="218">
        <v>1867849.1999999997</v>
      </c>
      <c r="I258" s="218">
        <v>0</v>
      </c>
      <c r="J258" s="218">
        <v>0</v>
      </c>
      <c r="K258" s="218">
        <v>0</v>
      </c>
      <c r="L258" s="218">
        <v>0</v>
      </c>
      <c r="M258" s="218">
        <v>0</v>
      </c>
      <c r="N258" s="218">
        <v>0</v>
      </c>
      <c r="O258" s="218">
        <v>3865048.8000000003</v>
      </c>
      <c r="P258" s="218">
        <v>0</v>
      </c>
      <c r="Q258" s="218">
        <v>0</v>
      </c>
      <c r="R258" s="218">
        <v>0</v>
      </c>
      <c r="S258" s="218">
        <v>0</v>
      </c>
      <c r="T258" s="218">
        <v>0</v>
      </c>
      <c r="U258" s="218">
        <v>76768.02</v>
      </c>
      <c r="V258" s="218">
        <v>0</v>
      </c>
      <c r="W258" s="218">
        <v>0</v>
      </c>
      <c r="X258" s="223">
        <v>89029.94</v>
      </c>
    </row>
    <row r="259" spans="1:24" s="239" customFormat="1" ht="25.35" customHeight="1" x14ac:dyDescent="0.3">
      <c r="A259" s="238">
        <v>2023</v>
      </c>
      <c r="B259" s="230">
        <v>252</v>
      </c>
      <c r="C259" s="233" t="s">
        <v>329</v>
      </c>
      <c r="D259" s="230">
        <v>32110</v>
      </c>
      <c r="E259" s="222">
        <v>5526283.6600000001</v>
      </c>
      <c r="F259" s="222">
        <v>5446929.6000000006</v>
      </c>
      <c r="G259" s="218">
        <v>0</v>
      </c>
      <c r="H259" s="218">
        <v>0</v>
      </c>
      <c r="I259" s="218">
        <v>0</v>
      </c>
      <c r="J259" s="218">
        <v>0</v>
      </c>
      <c r="K259" s="218">
        <v>0</v>
      </c>
      <c r="L259" s="218">
        <v>0</v>
      </c>
      <c r="M259" s="218">
        <v>0</v>
      </c>
      <c r="N259" s="218">
        <v>0</v>
      </c>
      <c r="O259" s="218">
        <v>5446929.6000000006</v>
      </c>
      <c r="P259" s="218">
        <v>0</v>
      </c>
      <c r="Q259" s="218">
        <v>0</v>
      </c>
      <c r="R259" s="218">
        <v>0</v>
      </c>
      <c r="S259" s="218">
        <v>0</v>
      </c>
      <c r="T259" s="218">
        <v>0</v>
      </c>
      <c r="U259" s="218">
        <v>0</v>
      </c>
      <c r="V259" s="218">
        <v>0</v>
      </c>
      <c r="W259" s="218">
        <v>0</v>
      </c>
      <c r="X259" s="223">
        <v>79354.06</v>
      </c>
    </row>
    <row r="260" spans="1:24" s="239" customFormat="1" ht="25.35" customHeight="1" x14ac:dyDescent="0.3">
      <c r="A260" s="238">
        <v>2023</v>
      </c>
      <c r="B260" s="230">
        <v>253</v>
      </c>
      <c r="C260" s="233" t="s">
        <v>330</v>
      </c>
      <c r="D260" s="230">
        <v>32111</v>
      </c>
      <c r="E260" s="222">
        <v>5459312.4999999991</v>
      </c>
      <c r="F260" s="222">
        <v>5442097.1999999993</v>
      </c>
      <c r="G260" s="218">
        <v>0</v>
      </c>
      <c r="H260" s="218">
        <v>0</v>
      </c>
      <c r="I260" s="218">
        <v>0</v>
      </c>
      <c r="J260" s="218">
        <v>0</v>
      </c>
      <c r="K260" s="218">
        <v>0</v>
      </c>
      <c r="L260" s="218">
        <v>0</v>
      </c>
      <c r="M260" s="218">
        <v>0</v>
      </c>
      <c r="N260" s="218">
        <v>0</v>
      </c>
      <c r="O260" s="218">
        <v>5442097.1999999993</v>
      </c>
      <c r="P260" s="218">
        <v>0</v>
      </c>
      <c r="Q260" s="218">
        <v>0</v>
      </c>
      <c r="R260" s="218">
        <v>0</v>
      </c>
      <c r="S260" s="218">
        <v>0</v>
      </c>
      <c r="T260" s="218">
        <v>0</v>
      </c>
      <c r="U260" s="218">
        <v>0</v>
      </c>
      <c r="V260" s="218">
        <v>0</v>
      </c>
      <c r="W260" s="218">
        <v>0</v>
      </c>
      <c r="X260" s="223">
        <v>17215.3</v>
      </c>
    </row>
    <row r="261" spans="1:24" s="239" customFormat="1" ht="25.35" customHeight="1" x14ac:dyDescent="0.3">
      <c r="A261" s="238">
        <v>2023</v>
      </c>
      <c r="B261" s="230">
        <v>254</v>
      </c>
      <c r="C261" s="233" t="s">
        <v>331</v>
      </c>
      <c r="D261" s="230">
        <v>32112</v>
      </c>
      <c r="E261" s="222">
        <v>65490.9</v>
      </c>
      <c r="F261" s="222">
        <v>65490.9</v>
      </c>
      <c r="G261" s="218">
        <v>0</v>
      </c>
      <c r="H261" s="261">
        <v>0</v>
      </c>
      <c r="I261" s="222">
        <v>0</v>
      </c>
      <c r="J261" s="222">
        <v>0</v>
      </c>
      <c r="K261" s="222">
        <v>0</v>
      </c>
      <c r="L261" s="222">
        <v>0</v>
      </c>
      <c r="M261" s="222">
        <v>0</v>
      </c>
      <c r="N261" s="222">
        <v>0</v>
      </c>
      <c r="O261" s="222">
        <v>0</v>
      </c>
      <c r="P261" s="222">
        <v>0</v>
      </c>
      <c r="Q261" s="222">
        <v>0</v>
      </c>
      <c r="R261" s="222">
        <v>0</v>
      </c>
      <c r="S261" s="222">
        <v>0</v>
      </c>
      <c r="T261" s="222">
        <v>0</v>
      </c>
      <c r="U261" s="223">
        <v>0</v>
      </c>
      <c r="V261" s="223">
        <v>65490.9</v>
      </c>
      <c r="W261" s="223">
        <v>0</v>
      </c>
      <c r="X261" s="223">
        <v>0</v>
      </c>
    </row>
    <row r="262" spans="1:24" s="239" customFormat="1" ht="25.35" customHeight="1" x14ac:dyDescent="0.3">
      <c r="A262" s="238">
        <v>2023</v>
      </c>
      <c r="B262" s="230">
        <v>255</v>
      </c>
      <c r="C262" s="233" t="s">
        <v>333</v>
      </c>
      <c r="D262" s="230">
        <v>32147</v>
      </c>
      <c r="E262" s="222">
        <v>6883278.7299999995</v>
      </c>
      <c r="F262" s="222">
        <v>6778574.3999999994</v>
      </c>
      <c r="G262" s="218">
        <v>0</v>
      </c>
      <c r="H262" s="218">
        <v>0</v>
      </c>
      <c r="I262" s="218">
        <v>0</v>
      </c>
      <c r="J262" s="218">
        <v>0</v>
      </c>
      <c r="K262" s="218">
        <v>0</v>
      </c>
      <c r="L262" s="218">
        <v>0</v>
      </c>
      <c r="M262" s="218">
        <v>0</v>
      </c>
      <c r="N262" s="218">
        <v>0</v>
      </c>
      <c r="O262" s="218">
        <v>6747508.7999999998</v>
      </c>
      <c r="P262" s="218">
        <v>0</v>
      </c>
      <c r="Q262" s="218">
        <v>0</v>
      </c>
      <c r="R262" s="218">
        <v>0</v>
      </c>
      <c r="S262" s="218">
        <v>0</v>
      </c>
      <c r="T262" s="218">
        <v>0</v>
      </c>
      <c r="U262" s="218">
        <v>31065.599999999999</v>
      </c>
      <c r="V262" s="218">
        <v>0</v>
      </c>
      <c r="W262" s="218">
        <v>0</v>
      </c>
      <c r="X262" s="223">
        <v>104704.33</v>
      </c>
    </row>
    <row r="263" spans="1:24" s="239" customFormat="1" ht="25.35" customHeight="1" x14ac:dyDescent="0.3">
      <c r="A263" s="238">
        <v>2023</v>
      </c>
      <c r="B263" s="230">
        <v>256</v>
      </c>
      <c r="C263" s="233" t="s">
        <v>228</v>
      </c>
      <c r="D263" s="230">
        <v>31350</v>
      </c>
      <c r="E263" s="222">
        <v>4294672.7699999996</v>
      </c>
      <c r="F263" s="222">
        <v>4248720</v>
      </c>
      <c r="G263" s="218">
        <v>0</v>
      </c>
      <c r="H263" s="261">
        <v>0</v>
      </c>
      <c r="I263" s="222">
        <v>0</v>
      </c>
      <c r="J263" s="222">
        <v>0</v>
      </c>
      <c r="K263" s="222">
        <v>0</v>
      </c>
      <c r="L263" s="222">
        <v>0</v>
      </c>
      <c r="M263" s="222">
        <v>0</v>
      </c>
      <c r="N263" s="222">
        <v>0</v>
      </c>
      <c r="O263" s="222">
        <v>4248720</v>
      </c>
      <c r="P263" s="222">
        <v>0</v>
      </c>
      <c r="Q263" s="222">
        <v>0</v>
      </c>
      <c r="R263" s="222">
        <v>0</v>
      </c>
      <c r="S263" s="222">
        <v>0</v>
      </c>
      <c r="T263" s="222">
        <v>0</v>
      </c>
      <c r="U263" s="223">
        <v>0</v>
      </c>
      <c r="V263" s="223">
        <v>0</v>
      </c>
      <c r="W263" s="223">
        <v>0</v>
      </c>
      <c r="X263" s="223">
        <v>45952.77</v>
      </c>
    </row>
    <row r="264" spans="1:24" s="239" customFormat="1" ht="25.35" customHeight="1" x14ac:dyDescent="0.3">
      <c r="A264" s="238">
        <v>2023</v>
      </c>
      <c r="B264" s="230">
        <v>257</v>
      </c>
      <c r="C264" s="233" t="s">
        <v>229</v>
      </c>
      <c r="D264" s="230">
        <v>31352</v>
      </c>
      <c r="E264" s="222">
        <v>7763756.2699999996</v>
      </c>
      <c r="F264" s="222">
        <v>7694041.1999999993</v>
      </c>
      <c r="G264" s="218">
        <v>0</v>
      </c>
      <c r="H264" s="261">
        <v>0</v>
      </c>
      <c r="I264" s="222">
        <v>0</v>
      </c>
      <c r="J264" s="222">
        <v>0</v>
      </c>
      <c r="K264" s="222">
        <v>0</v>
      </c>
      <c r="L264" s="222">
        <v>0</v>
      </c>
      <c r="M264" s="222">
        <v>0</v>
      </c>
      <c r="N264" s="222">
        <v>0</v>
      </c>
      <c r="O264" s="222">
        <v>7694041.1999999993</v>
      </c>
      <c r="P264" s="222">
        <v>0</v>
      </c>
      <c r="Q264" s="222">
        <v>0</v>
      </c>
      <c r="R264" s="222">
        <v>0</v>
      </c>
      <c r="S264" s="222">
        <v>0</v>
      </c>
      <c r="T264" s="222">
        <v>0</v>
      </c>
      <c r="U264" s="223">
        <v>0</v>
      </c>
      <c r="V264" s="223">
        <v>0</v>
      </c>
      <c r="W264" s="223">
        <v>0</v>
      </c>
      <c r="X264" s="223">
        <v>69715.070000000007</v>
      </c>
    </row>
    <row r="265" spans="1:24" s="239" customFormat="1" ht="25.35" customHeight="1" x14ac:dyDescent="0.3">
      <c r="A265" s="238">
        <v>2023</v>
      </c>
      <c r="B265" s="230">
        <v>258</v>
      </c>
      <c r="C265" s="233" t="s">
        <v>230</v>
      </c>
      <c r="D265" s="230">
        <v>31353</v>
      </c>
      <c r="E265" s="222">
        <v>7719144.5</v>
      </c>
      <c r="F265" s="222">
        <v>7649342.4000000004</v>
      </c>
      <c r="G265" s="218">
        <v>0</v>
      </c>
      <c r="H265" s="261">
        <v>0</v>
      </c>
      <c r="I265" s="222">
        <v>0</v>
      </c>
      <c r="J265" s="222">
        <v>0</v>
      </c>
      <c r="K265" s="222">
        <v>0</v>
      </c>
      <c r="L265" s="222">
        <v>0</v>
      </c>
      <c r="M265" s="222">
        <v>0</v>
      </c>
      <c r="N265" s="222">
        <v>0</v>
      </c>
      <c r="O265" s="222">
        <v>7649342.4000000004</v>
      </c>
      <c r="P265" s="222">
        <v>0</v>
      </c>
      <c r="Q265" s="222">
        <v>0</v>
      </c>
      <c r="R265" s="222">
        <v>0</v>
      </c>
      <c r="S265" s="222">
        <v>0</v>
      </c>
      <c r="T265" s="222">
        <v>0</v>
      </c>
      <c r="U265" s="223">
        <v>0</v>
      </c>
      <c r="V265" s="223">
        <v>0</v>
      </c>
      <c r="W265" s="223">
        <v>0</v>
      </c>
      <c r="X265" s="223">
        <v>69802.100000000006</v>
      </c>
    </row>
    <row r="266" spans="1:24" s="239" customFormat="1" ht="25.35" customHeight="1" x14ac:dyDescent="0.3">
      <c r="A266" s="238">
        <v>2023</v>
      </c>
      <c r="B266" s="230">
        <v>259</v>
      </c>
      <c r="C266" s="233" t="s">
        <v>231</v>
      </c>
      <c r="D266" s="230">
        <v>31354</v>
      </c>
      <c r="E266" s="222">
        <v>4162238.0399999996</v>
      </c>
      <c r="F266" s="222">
        <v>4125123.5999999996</v>
      </c>
      <c r="G266" s="218">
        <v>0</v>
      </c>
      <c r="H266" s="261">
        <v>0</v>
      </c>
      <c r="I266" s="222">
        <v>0</v>
      </c>
      <c r="J266" s="222">
        <v>0</v>
      </c>
      <c r="K266" s="222">
        <v>0</v>
      </c>
      <c r="L266" s="222">
        <v>0</v>
      </c>
      <c r="M266" s="222">
        <v>0</v>
      </c>
      <c r="N266" s="222">
        <v>0</v>
      </c>
      <c r="O266" s="222">
        <v>4125123.5999999996</v>
      </c>
      <c r="P266" s="222">
        <v>0</v>
      </c>
      <c r="Q266" s="222">
        <v>0</v>
      </c>
      <c r="R266" s="222">
        <v>0</v>
      </c>
      <c r="S266" s="222">
        <v>0</v>
      </c>
      <c r="T266" s="222">
        <v>0</v>
      </c>
      <c r="U266" s="223">
        <v>0</v>
      </c>
      <c r="V266" s="223">
        <v>0</v>
      </c>
      <c r="W266" s="223">
        <v>0</v>
      </c>
      <c r="X266" s="223">
        <v>37114.44</v>
      </c>
    </row>
    <row r="267" spans="1:24" s="239" customFormat="1" ht="25.35" customHeight="1" x14ac:dyDescent="0.3">
      <c r="A267" s="238">
        <v>2023</v>
      </c>
      <c r="B267" s="230">
        <v>260</v>
      </c>
      <c r="C267" s="233" t="s">
        <v>1575</v>
      </c>
      <c r="D267" s="230">
        <v>31419</v>
      </c>
      <c r="E267" s="222">
        <v>2431646.0199999996</v>
      </c>
      <c r="F267" s="222">
        <v>2404875.9299999997</v>
      </c>
      <c r="G267" s="218">
        <v>0</v>
      </c>
      <c r="H267" s="261">
        <v>0</v>
      </c>
      <c r="I267" s="222">
        <v>0</v>
      </c>
      <c r="J267" s="222">
        <v>0</v>
      </c>
      <c r="K267" s="222">
        <v>0</v>
      </c>
      <c r="L267" s="222">
        <v>0</v>
      </c>
      <c r="M267" s="222">
        <v>0</v>
      </c>
      <c r="N267" s="222">
        <v>2338504.7999999998</v>
      </c>
      <c r="O267" s="222">
        <v>0</v>
      </c>
      <c r="P267" s="222">
        <v>0</v>
      </c>
      <c r="Q267" s="222">
        <v>0</v>
      </c>
      <c r="R267" s="222">
        <v>0</v>
      </c>
      <c r="S267" s="222">
        <v>0</v>
      </c>
      <c r="T267" s="222">
        <v>0</v>
      </c>
      <c r="U267" s="223">
        <v>66371.13</v>
      </c>
      <c r="V267" s="223">
        <v>0</v>
      </c>
      <c r="W267" s="223">
        <v>0</v>
      </c>
      <c r="X267" s="223">
        <v>26770.09</v>
      </c>
    </row>
    <row r="268" spans="1:24" s="239" customFormat="1" ht="25.35" customHeight="1" x14ac:dyDescent="0.3">
      <c r="A268" s="238">
        <v>2023</v>
      </c>
      <c r="B268" s="230">
        <v>261</v>
      </c>
      <c r="C268" s="233" t="s">
        <v>261</v>
      </c>
      <c r="D268" s="230">
        <v>31559</v>
      </c>
      <c r="E268" s="222">
        <v>8059303.0199999996</v>
      </c>
      <c r="F268" s="222">
        <v>7971818.3999999994</v>
      </c>
      <c r="G268" s="218">
        <v>0</v>
      </c>
      <c r="H268" s="261">
        <v>0</v>
      </c>
      <c r="I268" s="222">
        <v>0</v>
      </c>
      <c r="J268" s="222">
        <v>0</v>
      </c>
      <c r="K268" s="222">
        <v>0</v>
      </c>
      <c r="L268" s="222">
        <v>0</v>
      </c>
      <c r="M268" s="222">
        <v>0</v>
      </c>
      <c r="N268" s="222">
        <v>0</v>
      </c>
      <c r="O268" s="222">
        <v>7971818.3999999994</v>
      </c>
      <c r="P268" s="222">
        <v>0</v>
      </c>
      <c r="Q268" s="222">
        <v>0</v>
      </c>
      <c r="R268" s="222">
        <v>0</v>
      </c>
      <c r="S268" s="222">
        <v>0</v>
      </c>
      <c r="T268" s="222">
        <v>0</v>
      </c>
      <c r="U268" s="223">
        <v>0</v>
      </c>
      <c r="V268" s="223">
        <v>0</v>
      </c>
      <c r="W268" s="223">
        <v>0</v>
      </c>
      <c r="X268" s="223">
        <v>87484.62</v>
      </c>
    </row>
    <row r="269" spans="1:24" s="239" customFormat="1" ht="25.35" customHeight="1" x14ac:dyDescent="0.3">
      <c r="A269" s="238">
        <v>2023</v>
      </c>
      <c r="B269" s="230">
        <v>262</v>
      </c>
      <c r="C269" s="233" t="s">
        <v>262</v>
      </c>
      <c r="D269" s="230">
        <v>31560</v>
      </c>
      <c r="E269" s="222">
        <v>4251678.2</v>
      </c>
      <c r="F269" s="222">
        <v>4214334</v>
      </c>
      <c r="G269" s="218">
        <v>0</v>
      </c>
      <c r="H269" s="261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4214334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3">
        <v>0</v>
      </c>
      <c r="V269" s="223">
        <v>0</v>
      </c>
      <c r="W269" s="223">
        <v>0</v>
      </c>
      <c r="X269" s="223">
        <v>37344.199999999997</v>
      </c>
    </row>
    <row r="270" spans="1:24" s="239" customFormat="1" ht="25.35" customHeight="1" x14ac:dyDescent="0.3">
      <c r="A270" s="238">
        <v>2023</v>
      </c>
      <c r="B270" s="230">
        <v>263</v>
      </c>
      <c r="C270" s="233" t="s">
        <v>263</v>
      </c>
      <c r="D270" s="230">
        <v>31561</v>
      </c>
      <c r="E270" s="222">
        <v>3911107.1400000006</v>
      </c>
      <c r="F270" s="222">
        <v>3866343.6000000006</v>
      </c>
      <c r="G270" s="222">
        <v>0</v>
      </c>
      <c r="H270" s="261">
        <v>0</v>
      </c>
      <c r="I270" s="222">
        <v>0</v>
      </c>
      <c r="J270" s="222">
        <v>0</v>
      </c>
      <c r="K270" s="222">
        <v>0</v>
      </c>
      <c r="L270" s="222">
        <v>0</v>
      </c>
      <c r="M270" s="222">
        <v>0</v>
      </c>
      <c r="N270" s="222">
        <v>0</v>
      </c>
      <c r="O270" s="222">
        <v>3866343.6000000006</v>
      </c>
      <c r="P270" s="222">
        <v>0</v>
      </c>
      <c r="Q270" s="222">
        <v>0</v>
      </c>
      <c r="R270" s="222">
        <v>0</v>
      </c>
      <c r="S270" s="222">
        <v>0</v>
      </c>
      <c r="T270" s="222">
        <v>0</v>
      </c>
      <c r="U270" s="223">
        <v>0</v>
      </c>
      <c r="V270" s="223">
        <v>0</v>
      </c>
      <c r="W270" s="223">
        <v>0</v>
      </c>
      <c r="X270" s="223">
        <v>44763.54</v>
      </c>
    </row>
    <row r="271" spans="1:24" s="239" customFormat="1" ht="25.35" customHeight="1" x14ac:dyDescent="0.3">
      <c r="A271" s="238">
        <v>2023</v>
      </c>
      <c r="B271" s="230">
        <v>264</v>
      </c>
      <c r="C271" s="233" t="s">
        <v>265</v>
      </c>
      <c r="D271" s="230">
        <v>31565</v>
      </c>
      <c r="E271" s="222">
        <v>8096520.4399999995</v>
      </c>
      <c r="F271" s="222">
        <v>8007658.7999999998</v>
      </c>
      <c r="G271" s="222">
        <v>0</v>
      </c>
      <c r="H271" s="261">
        <v>0</v>
      </c>
      <c r="I271" s="222">
        <v>0</v>
      </c>
      <c r="J271" s="222">
        <v>0</v>
      </c>
      <c r="K271" s="222">
        <v>0</v>
      </c>
      <c r="L271" s="222">
        <v>0</v>
      </c>
      <c r="M271" s="222">
        <v>0</v>
      </c>
      <c r="N271" s="222">
        <v>0</v>
      </c>
      <c r="O271" s="222">
        <v>8007658.7999999998</v>
      </c>
      <c r="P271" s="222">
        <v>0</v>
      </c>
      <c r="Q271" s="222">
        <v>0</v>
      </c>
      <c r="R271" s="222">
        <v>0</v>
      </c>
      <c r="S271" s="222">
        <v>0</v>
      </c>
      <c r="T271" s="222">
        <v>0</v>
      </c>
      <c r="U271" s="223">
        <v>0</v>
      </c>
      <c r="V271" s="223">
        <v>0</v>
      </c>
      <c r="W271" s="223">
        <v>0</v>
      </c>
      <c r="X271" s="223">
        <v>88861.64</v>
      </c>
    </row>
    <row r="272" spans="1:24" s="239" customFormat="1" ht="25.35" customHeight="1" x14ac:dyDescent="0.3">
      <c r="A272" s="238">
        <v>2023</v>
      </c>
      <c r="B272" s="230">
        <v>265</v>
      </c>
      <c r="C272" s="233" t="s">
        <v>266</v>
      </c>
      <c r="D272" s="230">
        <v>31566</v>
      </c>
      <c r="E272" s="222">
        <v>4238464.8199999994</v>
      </c>
      <c r="F272" s="222">
        <v>4194952.8</v>
      </c>
      <c r="G272" s="218">
        <v>0</v>
      </c>
      <c r="H272" s="261">
        <v>0</v>
      </c>
      <c r="I272" s="222">
        <v>0</v>
      </c>
      <c r="J272" s="222">
        <v>0</v>
      </c>
      <c r="K272" s="222">
        <v>0</v>
      </c>
      <c r="L272" s="222">
        <v>0</v>
      </c>
      <c r="M272" s="222">
        <v>0</v>
      </c>
      <c r="N272" s="222">
        <v>0</v>
      </c>
      <c r="O272" s="222">
        <v>4194952.8</v>
      </c>
      <c r="P272" s="222">
        <v>0</v>
      </c>
      <c r="Q272" s="222">
        <v>0</v>
      </c>
      <c r="R272" s="222">
        <v>0</v>
      </c>
      <c r="S272" s="222">
        <v>0</v>
      </c>
      <c r="T272" s="222">
        <v>0</v>
      </c>
      <c r="U272" s="223">
        <v>0</v>
      </c>
      <c r="V272" s="223">
        <v>0</v>
      </c>
      <c r="W272" s="223">
        <v>0</v>
      </c>
      <c r="X272" s="223">
        <v>43512.02</v>
      </c>
    </row>
    <row r="273" spans="1:24" s="239" customFormat="1" ht="25.35" customHeight="1" x14ac:dyDescent="0.3">
      <c r="A273" s="238">
        <v>2023</v>
      </c>
      <c r="B273" s="230">
        <v>266</v>
      </c>
      <c r="C273" s="233" t="s">
        <v>268</v>
      </c>
      <c r="D273" s="230">
        <v>31571</v>
      </c>
      <c r="E273" s="222">
        <v>7859544.3399999999</v>
      </c>
      <c r="F273" s="222">
        <v>7735808.7400000002</v>
      </c>
      <c r="G273" s="218">
        <v>0</v>
      </c>
      <c r="H273" s="261">
        <v>0</v>
      </c>
      <c r="I273" s="222">
        <v>0</v>
      </c>
      <c r="J273" s="222">
        <v>0</v>
      </c>
      <c r="K273" s="222">
        <v>0</v>
      </c>
      <c r="L273" s="222">
        <v>0</v>
      </c>
      <c r="M273" s="222">
        <v>0</v>
      </c>
      <c r="N273" s="222">
        <v>0</v>
      </c>
      <c r="O273" s="222">
        <v>7693131.6000000006</v>
      </c>
      <c r="P273" s="222">
        <v>0</v>
      </c>
      <c r="Q273" s="222">
        <v>0</v>
      </c>
      <c r="R273" s="222">
        <v>0</v>
      </c>
      <c r="S273" s="222">
        <v>0</v>
      </c>
      <c r="T273" s="222">
        <v>0</v>
      </c>
      <c r="U273" s="223">
        <v>42677.14</v>
      </c>
      <c r="V273" s="223">
        <v>0</v>
      </c>
      <c r="W273" s="223">
        <v>0</v>
      </c>
      <c r="X273" s="223">
        <v>123735.6</v>
      </c>
    </row>
    <row r="274" spans="1:24" s="239" customFormat="1" ht="25.35" customHeight="1" x14ac:dyDescent="0.3">
      <c r="A274" s="238">
        <v>2023</v>
      </c>
      <c r="B274" s="230">
        <v>267</v>
      </c>
      <c r="C274" s="233" t="s">
        <v>269</v>
      </c>
      <c r="D274" s="230">
        <v>31551</v>
      </c>
      <c r="E274" s="222">
        <v>7361674.790000001</v>
      </c>
      <c r="F274" s="222">
        <v>7264840.8000000007</v>
      </c>
      <c r="G274" s="218">
        <v>0</v>
      </c>
      <c r="H274" s="261">
        <v>0</v>
      </c>
      <c r="I274" s="222">
        <v>0</v>
      </c>
      <c r="J274" s="222">
        <v>0</v>
      </c>
      <c r="K274" s="222">
        <v>0</v>
      </c>
      <c r="L274" s="222">
        <v>0</v>
      </c>
      <c r="M274" s="222">
        <v>0</v>
      </c>
      <c r="N274" s="222">
        <v>0</v>
      </c>
      <c r="O274" s="222">
        <v>7264840.8000000007</v>
      </c>
      <c r="P274" s="222">
        <v>0</v>
      </c>
      <c r="Q274" s="222">
        <v>0</v>
      </c>
      <c r="R274" s="222">
        <v>0</v>
      </c>
      <c r="S274" s="222">
        <v>0</v>
      </c>
      <c r="T274" s="222">
        <v>0</v>
      </c>
      <c r="U274" s="223">
        <v>0</v>
      </c>
      <c r="V274" s="223">
        <v>0</v>
      </c>
      <c r="W274" s="223">
        <v>0</v>
      </c>
      <c r="X274" s="223">
        <v>96833.99</v>
      </c>
    </row>
    <row r="275" spans="1:24" s="239" customFormat="1" ht="25.35" customHeight="1" x14ac:dyDescent="0.3">
      <c r="A275" s="238">
        <v>2023</v>
      </c>
      <c r="B275" s="230">
        <v>268</v>
      </c>
      <c r="C275" s="233" t="s">
        <v>270</v>
      </c>
      <c r="D275" s="230">
        <v>31576</v>
      </c>
      <c r="E275" s="222">
        <v>7738999.46</v>
      </c>
      <c r="F275" s="222">
        <v>7615263.8600000003</v>
      </c>
      <c r="G275" s="218">
        <v>0</v>
      </c>
      <c r="H275" s="261">
        <v>0</v>
      </c>
      <c r="I275" s="222">
        <v>0</v>
      </c>
      <c r="J275" s="222">
        <v>0</v>
      </c>
      <c r="K275" s="222">
        <v>0</v>
      </c>
      <c r="L275" s="222">
        <v>0</v>
      </c>
      <c r="M275" s="222">
        <v>0</v>
      </c>
      <c r="N275" s="222">
        <v>0</v>
      </c>
      <c r="O275" s="222">
        <v>7572332.4000000004</v>
      </c>
      <c r="P275" s="222">
        <v>0</v>
      </c>
      <c r="Q275" s="222">
        <v>0</v>
      </c>
      <c r="R275" s="222">
        <v>0</v>
      </c>
      <c r="S275" s="222">
        <v>0</v>
      </c>
      <c r="T275" s="222">
        <v>0</v>
      </c>
      <c r="U275" s="223">
        <v>42931.46</v>
      </c>
      <c r="V275" s="223">
        <v>0</v>
      </c>
      <c r="W275" s="223">
        <v>0</v>
      </c>
      <c r="X275" s="223">
        <v>123735.6</v>
      </c>
    </row>
    <row r="276" spans="1:24" s="239" customFormat="1" ht="25.35" customHeight="1" x14ac:dyDescent="0.3">
      <c r="A276" s="238">
        <v>2023</v>
      </c>
      <c r="B276" s="230">
        <v>269</v>
      </c>
      <c r="C276" s="233" t="s">
        <v>271</v>
      </c>
      <c r="D276" s="230">
        <v>31577</v>
      </c>
      <c r="E276" s="222">
        <v>7686470.4500000002</v>
      </c>
      <c r="F276" s="222">
        <v>7562734.8500000006</v>
      </c>
      <c r="G276" s="218">
        <v>0</v>
      </c>
      <c r="H276" s="261">
        <v>0</v>
      </c>
      <c r="I276" s="222">
        <v>0</v>
      </c>
      <c r="J276" s="222">
        <v>0</v>
      </c>
      <c r="K276" s="222">
        <v>0</v>
      </c>
      <c r="L276" s="222">
        <v>0</v>
      </c>
      <c r="M276" s="222">
        <v>0</v>
      </c>
      <c r="N276" s="222">
        <v>0</v>
      </c>
      <c r="O276" s="222">
        <v>7519760.4000000004</v>
      </c>
      <c r="P276" s="222">
        <v>0</v>
      </c>
      <c r="Q276" s="222">
        <v>0</v>
      </c>
      <c r="R276" s="222">
        <v>0</v>
      </c>
      <c r="S276" s="222">
        <v>0</v>
      </c>
      <c r="T276" s="222">
        <v>0</v>
      </c>
      <c r="U276" s="223">
        <v>42974.45</v>
      </c>
      <c r="V276" s="223">
        <v>0</v>
      </c>
      <c r="W276" s="223">
        <v>0</v>
      </c>
      <c r="X276" s="223">
        <v>123735.6</v>
      </c>
    </row>
    <row r="277" spans="1:24" s="239" customFormat="1" ht="25.35" customHeight="1" x14ac:dyDescent="0.3">
      <c r="A277" s="238">
        <v>2023</v>
      </c>
      <c r="B277" s="230">
        <v>270</v>
      </c>
      <c r="C277" s="233" t="s">
        <v>272</v>
      </c>
      <c r="D277" s="230">
        <v>31578</v>
      </c>
      <c r="E277" s="222">
        <v>8761516.3200000022</v>
      </c>
      <c r="F277" s="222">
        <v>8644586.1800000016</v>
      </c>
      <c r="G277" s="222">
        <v>0</v>
      </c>
      <c r="H277" s="261">
        <v>0</v>
      </c>
      <c r="I277" s="222">
        <v>0</v>
      </c>
      <c r="J277" s="222">
        <v>0</v>
      </c>
      <c r="K277" s="222">
        <v>0</v>
      </c>
      <c r="L277" s="222">
        <v>0</v>
      </c>
      <c r="M277" s="222">
        <v>0</v>
      </c>
      <c r="N277" s="222">
        <v>0</v>
      </c>
      <c r="O277" s="222">
        <v>8601796.8000000007</v>
      </c>
      <c r="P277" s="222">
        <v>0</v>
      </c>
      <c r="Q277" s="222">
        <v>0</v>
      </c>
      <c r="R277" s="222">
        <v>0</v>
      </c>
      <c r="S277" s="222">
        <v>0</v>
      </c>
      <c r="T277" s="222">
        <v>0</v>
      </c>
      <c r="U277" s="223">
        <v>42789.38</v>
      </c>
      <c r="V277" s="223">
        <v>0</v>
      </c>
      <c r="W277" s="223">
        <v>0</v>
      </c>
      <c r="X277" s="223">
        <v>116930.14</v>
      </c>
    </row>
    <row r="278" spans="1:24" s="239" customFormat="1" ht="25.35" customHeight="1" x14ac:dyDescent="0.3">
      <c r="A278" s="238">
        <v>2023</v>
      </c>
      <c r="B278" s="230">
        <v>271</v>
      </c>
      <c r="C278" s="233" t="s">
        <v>273</v>
      </c>
      <c r="D278" s="230">
        <v>31552</v>
      </c>
      <c r="E278" s="222">
        <v>7567383.2500000009</v>
      </c>
      <c r="F278" s="222">
        <v>7467178.8000000007</v>
      </c>
      <c r="G278" s="218">
        <v>0</v>
      </c>
      <c r="H278" s="261">
        <v>0</v>
      </c>
      <c r="I278" s="222">
        <v>0</v>
      </c>
      <c r="J278" s="222">
        <v>0</v>
      </c>
      <c r="K278" s="222">
        <v>0</v>
      </c>
      <c r="L278" s="222">
        <v>0</v>
      </c>
      <c r="M278" s="222">
        <v>0</v>
      </c>
      <c r="N278" s="222">
        <v>0</v>
      </c>
      <c r="O278" s="222">
        <v>7467178.8000000007</v>
      </c>
      <c r="P278" s="222">
        <v>0</v>
      </c>
      <c r="Q278" s="222">
        <v>0</v>
      </c>
      <c r="R278" s="222">
        <v>0</v>
      </c>
      <c r="S278" s="222">
        <v>0</v>
      </c>
      <c r="T278" s="222">
        <v>0</v>
      </c>
      <c r="U278" s="223">
        <v>0</v>
      </c>
      <c r="V278" s="223">
        <v>0</v>
      </c>
      <c r="W278" s="223">
        <v>0</v>
      </c>
      <c r="X278" s="223">
        <v>100204.45</v>
      </c>
    </row>
    <row r="279" spans="1:24" s="239" customFormat="1" ht="25.35" customHeight="1" x14ac:dyDescent="0.3">
      <c r="A279" s="238">
        <v>2023</v>
      </c>
      <c r="B279" s="230">
        <v>272</v>
      </c>
      <c r="C279" s="233" t="s">
        <v>274</v>
      </c>
      <c r="D279" s="230">
        <v>31555</v>
      </c>
      <c r="E279" s="222">
        <v>7619650.2700000005</v>
      </c>
      <c r="F279" s="222">
        <v>7519339.2000000002</v>
      </c>
      <c r="G279" s="218">
        <v>0</v>
      </c>
      <c r="H279" s="261">
        <v>0</v>
      </c>
      <c r="I279" s="222">
        <v>0</v>
      </c>
      <c r="J279" s="222">
        <v>0</v>
      </c>
      <c r="K279" s="222">
        <v>0</v>
      </c>
      <c r="L279" s="222">
        <v>0</v>
      </c>
      <c r="M279" s="222">
        <v>0</v>
      </c>
      <c r="N279" s="222">
        <v>0</v>
      </c>
      <c r="O279" s="222">
        <v>7519339.2000000002</v>
      </c>
      <c r="P279" s="222">
        <v>0</v>
      </c>
      <c r="Q279" s="222">
        <v>0</v>
      </c>
      <c r="R279" s="222">
        <v>0</v>
      </c>
      <c r="S279" s="222">
        <v>0</v>
      </c>
      <c r="T279" s="222">
        <v>0</v>
      </c>
      <c r="U279" s="223">
        <v>0</v>
      </c>
      <c r="V279" s="223">
        <v>0</v>
      </c>
      <c r="W279" s="223">
        <v>0</v>
      </c>
      <c r="X279" s="223">
        <v>100311.07</v>
      </c>
    </row>
    <row r="280" spans="1:24" s="239" customFormat="1" ht="25.35" customHeight="1" x14ac:dyDescent="0.3">
      <c r="A280" s="238">
        <v>2023</v>
      </c>
      <c r="B280" s="230">
        <v>273</v>
      </c>
      <c r="C280" s="233" t="s">
        <v>290</v>
      </c>
      <c r="D280" s="230">
        <v>31706</v>
      </c>
      <c r="E280" s="222">
        <v>7570688.5699999994</v>
      </c>
      <c r="F280" s="222">
        <v>7476033.5999999996</v>
      </c>
      <c r="G280" s="218">
        <v>0</v>
      </c>
      <c r="H280" s="261">
        <v>0</v>
      </c>
      <c r="I280" s="222">
        <v>0</v>
      </c>
      <c r="J280" s="222">
        <v>0</v>
      </c>
      <c r="K280" s="222">
        <v>0</v>
      </c>
      <c r="L280" s="222">
        <v>0</v>
      </c>
      <c r="M280" s="222">
        <v>0</v>
      </c>
      <c r="N280" s="222">
        <v>0</v>
      </c>
      <c r="O280" s="222">
        <v>7476033.5999999996</v>
      </c>
      <c r="P280" s="222">
        <v>0</v>
      </c>
      <c r="Q280" s="222">
        <v>0</v>
      </c>
      <c r="R280" s="222">
        <v>0</v>
      </c>
      <c r="S280" s="222">
        <v>0</v>
      </c>
      <c r="T280" s="222">
        <v>0</v>
      </c>
      <c r="U280" s="223">
        <v>0</v>
      </c>
      <c r="V280" s="223">
        <v>0</v>
      </c>
      <c r="W280" s="223">
        <v>0</v>
      </c>
      <c r="X280" s="223">
        <v>94654.97</v>
      </c>
    </row>
    <row r="281" spans="1:24" s="239" customFormat="1" ht="25.35" customHeight="1" x14ac:dyDescent="0.3">
      <c r="A281" s="238">
        <v>2023</v>
      </c>
      <c r="B281" s="230">
        <v>274</v>
      </c>
      <c r="C281" s="233" t="s">
        <v>291</v>
      </c>
      <c r="D281" s="230">
        <v>31707</v>
      </c>
      <c r="E281" s="222">
        <v>2772463.2800000003</v>
      </c>
      <c r="F281" s="222">
        <v>2738771.3600000003</v>
      </c>
      <c r="G281" s="218">
        <v>0</v>
      </c>
      <c r="H281" s="261">
        <v>1707588</v>
      </c>
      <c r="I281" s="222">
        <v>0</v>
      </c>
      <c r="J281" s="222">
        <v>216076.80000000002</v>
      </c>
      <c r="K281" s="222">
        <v>731426.39999999991</v>
      </c>
      <c r="L281" s="222">
        <v>0</v>
      </c>
      <c r="M281" s="222">
        <v>0</v>
      </c>
      <c r="N281" s="222">
        <v>0</v>
      </c>
      <c r="O281" s="222">
        <v>0</v>
      </c>
      <c r="P281" s="222">
        <v>0</v>
      </c>
      <c r="Q281" s="222">
        <v>0</v>
      </c>
      <c r="R281" s="222">
        <v>0</v>
      </c>
      <c r="S281" s="222">
        <v>0</v>
      </c>
      <c r="T281" s="222">
        <v>0</v>
      </c>
      <c r="U281" s="223">
        <v>83680.160000000003</v>
      </c>
      <c r="V281" s="223">
        <v>0</v>
      </c>
      <c r="W281" s="223">
        <v>0</v>
      </c>
      <c r="X281" s="223">
        <v>33691.919999999998</v>
      </c>
    </row>
    <row r="282" spans="1:24" s="239" customFormat="1" ht="25.35" customHeight="1" x14ac:dyDescent="0.3">
      <c r="A282" s="238">
        <v>2023</v>
      </c>
      <c r="B282" s="230">
        <v>275</v>
      </c>
      <c r="C282" s="233" t="s">
        <v>295</v>
      </c>
      <c r="D282" s="230">
        <v>31744</v>
      </c>
      <c r="E282" s="222">
        <v>7190444.0199999996</v>
      </c>
      <c r="F282" s="222">
        <v>7090832.3999999994</v>
      </c>
      <c r="G282" s="218">
        <v>0</v>
      </c>
      <c r="H282" s="261">
        <v>0</v>
      </c>
      <c r="I282" s="222">
        <v>0</v>
      </c>
      <c r="J282" s="222">
        <v>0</v>
      </c>
      <c r="K282" s="222">
        <v>0</v>
      </c>
      <c r="L282" s="222">
        <v>0</v>
      </c>
      <c r="M282" s="222">
        <v>0</v>
      </c>
      <c r="N282" s="222">
        <v>0</v>
      </c>
      <c r="O282" s="222">
        <v>7090832.3999999994</v>
      </c>
      <c r="P282" s="222">
        <v>0</v>
      </c>
      <c r="Q282" s="222">
        <v>0</v>
      </c>
      <c r="R282" s="222">
        <v>0</v>
      </c>
      <c r="S282" s="222">
        <v>0</v>
      </c>
      <c r="T282" s="222">
        <v>0</v>
      </c>
      <c r="U282" s="223">
        <v>0</v>
      </c>
      <c r="V282" s="223">
        <v>0</v>
      </c>
      <c r="W282" s="223">
        <v>0</v>
      </c>
      <c r="X282" s="223">
        <v>99611.62</v>
      </c>
    </row>
    <row r="283" spans="1:24" s="239" customFormat="1" ht="25.35" customHeight="1" x14ac:dyDescent="0.3">
      <c r="A283" s="238">
        <v>2023</v>
      </c>
      <c r="B283" s="230">
        <v>276</v>
      </c>
      <c r="C283" s="233" t="s">
        <v>305</v>
      </c>
      <c r="D283" s="230">
        <v>31791</v>
      </c>
      <c r="E283" s="222">
        <v>7984374.5300000003</v>
      </c>
      <c r="F283" s="222">
        <v>7894916.4000000004</v>
      </c>
      <c r="G283" s="218">
        <v>0</v>
      </c>
      <c r="H283" s="261">
        <v>0</v>
      </c>
      <c r="I283" s="222">
        <v>0</v>
      </c>
      <c r="J283" s="222">
        <v>0</v>
      </c>
      <c r="K283" s="222">
        <v>0</v>
      </c>
      <c r="L283" s="222">
        <v>0</v>
      </c>
      <c r="M283" s="222">
        <v>0</v>
      </c>
      <c r="N283" s="222">
        <v>0</v>
      </c>
      <c r="O283" s="222">
        <v>7894916.4000000004</v>
      </c>
      <c r="P283" s="222">
        <v>0</v>
      </c>
      <c r="Q283" s="222">
        <v>0</v>
      </c>
      <c r="R283" s="222">
        <v>0</v>
      </c>
      <c r="S283" s="222">
        <v>0</v>
      </c>
      <c r="T283" s="222">
        <v>0</v>
      </c>
      <c r="U283" s="223">
        <v>0</v>
      </c>
      <c r="V283" s="223">
        <v>0</v>
      </c>
      <c r="W283" s="223">
        <v>0</v>
      </c>
      <c r="X283" s="223">
        <v>89458.13</v>
      </c>
    </row>
    <row r="284" spans="1:24" s="239" customFormat="1" ht="25.35" customHeight="1" x14ac:dyDescent="0.3">
      <c r="A284" s="238">
        <v>2023</v>
      </c>
      <c r="B284" s="230">
        <v>277</v>
      </c>
      <c r="C284" s="233" t="s">
        <v>306</v>
      </c>
      <c r="D284" s="230">
        <v>31793</v>
      </c>
      <c r="E284" s="222">
        <v>3954343.2</v>
      </c>
      <c r="F284" s="222">
        <v>3907536</v>
      </c>
      <c r="G284" s="218">
        <v>0</v>
      </c>
      <c r="H284" s="261">
        <v>0</v>
      </c>
      <c r="I284" s="222">
        <v>0</v>
      </c>
      <c r="J284" s="222">
        <v>0</v>
      </c>
      <c r="K284" s="222">
        <v>0</v>
      </c>
      <c r="L284" s="222">
        <v>0</v>
      </c>
      <c r="M284" s="222">
        <v>0</v>
      </c>
      <c r="N284" s="222">
        <v>0</v>
      </c>
      <c r="O284" s="222">
        <v>3907536</v>
      </c>
      <c r="P284" s="222">
        <v>0</v>
      </c>
      <c r="Q284" s="222">
        <v>0</v>
      </c>
      <c r="R284" s="222">
        <v>0</v>
      </c>
      <c r="S284" s="222">
        <v>0</v>
      </c>
      <c r="T284" s="222">
        <v>0</v>
      </c>
      <c r="U284" s="223">
        <v>0</v>
      </c>
      <c r="V284" s="223">
        <v>0</v>
      </c>
      <c r="W284" s="223">
        <v>0</v>
      </c>
      <c r="X284" s="223">
        <v>46807.199999999997</v>
      </c>
    </row>
    <row r="285" spans="1:24" s="239" customFormat="1" ht="25.35" customHeight="1" x14ac:dyDescent="0.3">
      <c r="A285" s="238">
        <v>2023</v>
      </c>
      <c r="B285" s="230">
        <v>278</v>
      </c>
      <c r="C285" s="233" t="s">
        <v>307</v>
      </c>
      <c r="D285" s="230">
        <v>31797</v>
      </c>
      <c r="E285" s="222">
        <v>3879794.4000000004</v>
      </c>
      <c r="F285" s="222">
        <v>3832987.2</v>
      </c>
      <c r="G285" s="218">
        <v>0</v>
      </c>
      <c r="H285" s="261">
        <v>0</v>
      </c>
      <c r="I285" s="222">
        <v>0</v>
      </c>
      <c r="J285" s="222">
        <v>0</v>
      </c>
      <c r="K285" s="222">
        <v>0</v>
      </c>
      <c r="L285" s="222">
        <v>0</v>
      </c>
      <c r="M285" s="222">
        <v>0</v>
      </c>
      <c r="N285" s="222">
        <v>0</v>
      </c>
      <c r="O285" s="222">
        <v>3832987.2</v>
      </c>
      <c r="P285" s="222">
        <v>0</v>
      </c>
      <c r="Q285" s="222">
        <v>0</v>
      </c>
      <c r="R285" s="222">
        <v>0</v>
      </c>
      <c r="S285" s="222">
        <v>0</v>
      </c>
      <c r="T285" s="222">
        <v>0</v>
      </c>
      <c r="U285" s="223">
        <v>0</v>
      </c>
      <c r="V285" s="223">
        <v>0</v>
      </c>
      <c r="W285" s="223">
        <v>0</v>
      </c>
      <c r="X285" s="223">
        <v>46807.199999999997</v>
      </c>
    </row>
    <row r="286" spans="1:24" s="239" customFormat="1" ht="25.35" customHeight="1" x14ac:dyDescent="0.3">
      <c r="A286" s="238">
        <v>2023</v>
      </c>
      <c r="B286" s="230">
        <v>279</v>
      </c>
      <c r="C286" s="233" t="s">
        <v>308</v>
      </c>
      <c r="D286" s="230">
        <v>31800</v>
      </c>
      <c r="E286" s="222">
        <v>4285303.2</v>
      </c>
      <c r="F286" s="222">
        <v>4238496</v>
      </c>
      <c r="G286" s="218">
        <v>0</v>
      </c>
      <c r="H286" s="261">
        <v>0</v>
      </c>
      <c r="I286" s="222">
        <v>0</v>
      </c>
      <c r="J286" s="222">
        <v>0</v>
      </c>
      <c r="K286" s="222">
        <v>0</v>
      </c>
      <c r="L286" s="222">
        <v>0</v>
      </c>
      <c r="M286" s="222">
        <v>0</v>
      </c>
      <c r="N286" s="222">
        <v>0</v>
      </c>
      <c r="O286" s="222">
        <v>4238496</v>
      </c>
      <c r="P286" s="222">
        <v>0</v>
      </c>
      <c r="Q286" s="222">
        <v>0</v>
      </c>
      <c r="R286" s="222">
        <v>0</v>
      </c>
      <c r="S286" s="222">
        <v>0</v>
      </c>
      <c r="T286" s="222">
        <v>0</v>
      </c>
      <c r="U286" s="223">
        <v>0</v>
      </c>
      <c r="V286" s="223">
        <v>0</v>
      </c>
      <c r="W286" s="223">
        <v>0</v>
      </c>
      <c r="X286" s="223">
        <v>46807.199999999997</v>
      </c>
    </row>
    <row r="287" spans="1:24" s="239" customFormat="1" ht="25.35" customHeight="1" x14ac:dyDescent="0.3">
      <c r="A287" s="238">
        <v>2023</v>
      </c>
      <c r="B287" s="230">
        <v>280</v>
      </c>
      <c r="C287" s="233" t="s">
        <v>309</v>
      </c>
      <c r="D287" s="230">
        <v>31802</v>
      </c>
      <c r="E287" s="222">
        <v>8015976.5300000003</v>
      </c>
      <c r="F287" s="222">
        <v>7926518.4000000004</v>
      </c>
      <c r="G287" s="218">
        <v>0</v>
      </c>
      <c r="H287" s="261">
        <v>0</v>
      </c>
      <c r="I287" s="222">
        <v>0</v>
      </c>
      <c r="J287" s="222">
        <v>0</v>
      </c>
      <c r="K287" s="222">
        <v>0</v>
      </c>
      <c r="L287" s="222">
        <v>0</v>
      </c>
      <c r="M287" s="222">
        <v>0</v>
      </c>
      <c r="N287" s="222">
        <v>0</v>
      </c>
      <c r="O287" s="222">
        <v>7926518.4000000004</v>
      </c>
      <c r="P287" s="222">
        <v>0</v>
      </c>
      <c r="Q287" s="222">
        <v>0</v>
      </c>
      <c r="R287" s="222">
        <v>0</v>
      </c>
      <c r="S287" s="222">
        <v>0</v>
      </c>
      <c r="T287" s="222">
        <v>0</v>
      </c>
      <c r="U287" s="223">
        <v>0</v>
      </c>
      <c r="V287" s="223">
        <v>0</v>
      </c>
      <c r="W287" s="223">
        <v>0</v>
      </c>
      <c r="X287" s="223">
        <v>89458.13</v>
      </c>
    </row>
    <row r="288" spans="1:24" s="239" customFormat="1" ht="25.35" customHeight="1" x14ac:dyDescent="0.3">
      <c r="A288" s="238">
        <v>2023</v>
      </c>
      <c r="B288" s="230">
        <v>281</v>
      </c>
      <c r="C288" s="233" t="s">
        <v>310</v>
      </c>
      <c r="D288" s="230">
        <v>31803</v>
      </c>
      <c r="E288" s="222">
        <v>4446831.6000000006</v>
      </c>
      <c r="F288" s="222">
        <v>4400024.4000000004</v>
      </c>
      <c r="G288" s="218">
        <v>0</v>
      </c>
      <c r="H288" s="261">
        <v>0</v>
      </c>
      <c r="I288" s="222">
        <v>0</v>
      </c>
      <c r="J288" s="222">
        <v>0</v>
      </c>
      <c r="K288" s="222">
        <v>0</v>
      </c>
      <c r="L288" s="222">
        <v>0</v>
      </c>
      <c r="M288" s="222">
        <v>0</v>
      </c>
      <c r="N288" s="222">
        <v>0</v>
      </c>
      <c r="O288" s="222">
        <v>4400024.4000000004</v>
      </c>
      <c r="P288" s="222">
        <v>0</v>
      </c>
      <c r="Q288" s="222">
        <v>0</v>
      </c>
      <c r="R288" s="222">
        <v>0</v>
      </c>
      <c r="S288" s="222">
        <v>0</v>
      </c>
      <c r="T288" s="222">
        <v>0</v>
      </c>
      <c r="U288" s="223">
        <v>0</v>
      </c>
      <c r="V288" s="223">
        <v>0</v>
      </c>
      <c r="W288" s="223">
        <v>0</v>
      </c>
      <c r="X288" s="223">
        <v>46807.199999999997</v>
      </c>
    </row>
    <row r="289" spans="1:24" s="239" customFormat="1" ht="25.35" customHeight="1" x14ac:dyDescent="0.3">
      <c r="A289" s="238">
        <v>2023</v>
      </c>
      <c r="B289" s="230">
        <v>282</v>
      </c>
      <c r="C289" s="233" t="s">
        <v>311</v>
      </c>
      <c r="D289" s="230">
        <v>31804</v>
      </c>
      <c r="E289" s="222">
        <v>8518474.4299999997</v>
      </c>
      <c r="F289" s="222">
        <v>8425537.1999999993</v>
      </c>
      <c r="G289" s="218">
        <v>0</v>
      </c>
      <c r="H289" s="261">
        <v>0</v>
      </c>
      <c r="I289" s="222">
        <v>0</v>
      </c>
      <c r="J289" s="222">
        <v>0</v>
      </c>
      <c r="K289" s="222">
        <v>0</v>
      </c>
      <c r="L289" s="222">
        <v>0</v>
      </c>
      <c r="M289" s="222">
        <v>0</v>
      </c>
      <c r="N289" s="222">
        <v>0</v>
      </c>
      <c r="O289" s="222">
        <v>8425537.1999999993</v>
      </c>
      <c r="P289" s="222">
        <v>0</v>
      </c>
      <c r="Q289" s="222">
        <v>0</v>
      </c>
      <c r="R289" s="222">
        <v>0</v>
      </c>
      <c r="S289" s="222">
        <v>0</v>
      </c>
      <c r="T289" s="222">
        <v>0</v>
      </c>
      <c r="U289" s="222">
        <v>0</v>
      </c>
      <c r="V289" s="222">
        <v>0</v>
      </c>
      <c r="W289" s="222">
        <v>0</v>
      </c>
      <c r="X289" s="222">
        <v>92937.23</v>
      </c>
    </row>
    <row r="290" spans="1:24" s="239" customFormat="1" ht="25.35" customHeight="1" x14ac:dyDescent="0.3">
      <c r="A290" s="238">
        <v>2023</v>
      </c>
      <c r="B290" s="230">
        <v>283</v>
      </c>
      <c r="C290" s="233" t="s">
        <v>312</v>
      </c>
      <c r="D290" s="230">
        <v>31783</v>
      </c>
      <c r="E290" s="222">
        <v>7669060.870000001</v>
      </c>
      <c r="F290" s="222">
        <v>7574389.2000000011</v>
      </c>
      <c r="G290" s="218">
        <v>0</v>
      </c>
      <c r="H290" s="261">
        <v>0</v>
      </c>
      <c r="I290" s="222">
        <v>0</v>
      </c>
      <c r="J290" s="222">
        <v>0</v>
      </c>
      <c r="K290" s="222">
        <v>0</v>
      </c>
      <c r="L290" s="222">
        <v>0</v>
      </c>
      <c r="M290" s="222">
        <v>0</v>
      </c>
      <c r="N290" s="222">
        <v>0</v>
      </c>
      <c r="O290" s="222">
        <v>7574389.2000000011</v>
      </c>
      <c r="P290" s="222">
        <v>0</v>
      </c>
      <c r="Q290" s="222">
        <v>0</v>
      </c>
      <c r="R290" s="222">
        <v>0</v>
      </c>
      <c r="S290" s="222">
        <v>0</v>
      </c>
      <c r="T290" s="222">
        <v>0</v>
      </c>
      <c r="U290" s="223">
        <v>0</v>
      </c>
      <c r="V290" s="223">
        <v>0</v>
      </c>
      <c r="W290" s="223">
        <v>0</v>
      </c>
      <c r="X290" s="223">
        <v>94671.67</v>
      </c>
    </row>
    <row r="291" spans="1:24" s="239" customFormat="1" ht="25.35" customHeight="1" x14ac:dyDescent="0.3">
      <c r="A291" s="238">
        <v>2023</v>
      </c>
      <c r="B291" s="230">
        <v>284</v>
      </c>
      <c r="C291" s="233" t="s">
        <v>313</v>
      </c>
      <c r="D291" s="230">
        <v>31824</v>
      </c>
      <c r="E291" s="222">
        <v>8007852.6800000006</v>
      </c>
      <c r="F291" s="222">
        <v>7884117.080000001</v>
      </c>
      <c r="G291" s="218">
        <v>0</v>
      </c>
      <c r="H291" s="261">
        <v>0</v>
      </c>
      <c r="I291" s="222">
        <v>0</v>
      </c>
      <c r="J291" s="222">
        <v>0</v>
      </c>
      <c r="K291" s="222">
        <v>0</v>
      </c>
      <c r="L291" s="222">
        <v>0</v>
      </c>
      <c r="M291" s="222">
        <v>0</v>
      </c>
      <c r="N291" s="222">
        <v>0</v>
      </c>
      <c r="O291" s="222">
        <v>7823598.0000000009</v>
      </c>
      <c r="P291" s="222">
        <v>0</v>
      </c>
      <c r="Q291" s="222">
        <v>0</v>
      </c>
      <c r="R291" s="222">
        <v>0</v>
      </c>
      <c r="S291" s="222">
        <v>0</v>
      </c>
      <c r="T291" s="222">
        <v>0</v>
      </c>
      <c r="U291" s="223">
        <v>60519.08</v>
      </c>
      <c r="V291" s="223">
        <v>0</v>
      </c>
      <c r="W291" s="223">
        <v>0</v>
      </c>
      <c r="X291" s="223">
        <v>123735.6</v>
      </c>
    </row>
    <row r="292" spans="1:24" s="239" customFormat="1" ht="25.35" customHeight="1" x14ac:dyDescent="0.3">
      <c r="A292" s="238">
        <v>2023</v>
      </c>
      <c r="B292" s="230">
        <v>285</v>
      </c>
      <c r="C292" s="233" t="s">
        <v>2264</v>
      </c>
      <c r="D292" s="230">
        <v>31548</v>
      </c>
      <c r="E292" s="222">
        <v>527243.40999999992</v>
      </c>
      <c r="F292" s="222">
        <v>516196.79999999993</v>
      </c>
      <c r="G292" s="218">
        <v>0</v>
      </c>
      <c r="H292" s="261">
        <v>0</v>
      </c>
      <c r="I292" s="222">
        <v>0</v>
      </c>
      <c r="J292" s="222">
        <v>0</v>
      </c>
      <c r="K292" s="222">
        <v>0</v>
      </c>
      <c r="L292" s="222">
        <v>516196.79999999993</v>
      </c>
      <c r="M292" s="222">
        <v>0</v>
      </c>
      <c r="N292" s="218">
        <v>0</v>
      </c>
      <c r="O292" s="222">
        <v>0</v>
      </c>
      <c r="P292" s="222">
        <v>0</v>
      </c>
      <c r="Q292" s="222">
        <v>0</v>
      </c>
      <c r="R292" s="222">
        <v>0</v>
      </c>
      <c r="S292" s="222">
        <v>0</v>
      </c>
      <c r="T292" s="222">
        <v>0</v>
      </c>
      <c r="U292" s="218">
        <v>0</v>
      </c>
      <c r="V292" s="222">
        <v>0</v>
      </c>
      <c r="W292" s="222">
        <v>0</v>
      </c>
      <c r="X292" s="222">
        <v>11046.61</v>
      </c>
    </row>
    <row r="293" spans="1:24" s="239" customFormat="1" ht="25.35" customHeight="1" x14ac:dyDescent="0.3">
      <c r="A293" s="238">
        <v>2023</v>
      </c>
      <c r="B293" s="230">
        <v>286</v>
      </c>
      <c r="C293" s="225" t="s">
        <v>2353</v>
      </c>
      <c r="D293" s="230">
        <v>31570</v>
      </c>
      <c r="E293" s="222">
        <v>502499.37999999989</v>
      </c>
      <c r="F293" s="222">
        <v>491971.1999999999</v>
      </c>
      <c r="G293" s="218">
        <v>0</v>
      </c>
      <c r="H293" s="261">
        <v>0</v>
      </c>
      <c r="I293" s="222">
        <v>0</v>
      </c>
      <c r="J293" s="222">
        <v>0</v>
      </c>
      <c r="K293" s="222">
        <v>0</v>
      </c>
      <c r="L293" s="218">
        <v>491971.1999999999</v>
      </c>
      <c r="M293" s="222">
        <v>0</v>
      </c>
      <c r="N293" s="218">
        <v>0</v>
      </c>
      <c r="O293" s="222">
        <v>0</v>
      </c>
      <c r="P293" s="222">
        <v>0</v>
      </c>
      <c r="Q293" s="222">
        <v>0</v>
      </c>
      <c r="R293" s="222">
        <v>0</v>
      </c>
      <c r="S293" s="222">
        <v>0</v>
      </c>
      <c r="T293" s="222">
        <v>0</v>
      </c>
      <c r="U293" s="218">
        <v>0</v>
      </c>
      <c r="V293" s="223">
        <v>0</v>
      </c>
      <c r="W293" s="223">
        <v>0</v>
      </c>
      <c r="X293" s="223">
        <v>10528.18</v>
      </c>
    </row>
    <row r="294" spans="1:24" s="239" customFormat="1" ht="25.35" customHeight="1" x14ac:dyDescent="0.3">
      <c r="A294" s="238">
        <v>2023</v>
      </c>
      <c r="B294" s="230">
        <v>287</v>
      </c>
      <c r="C294" s="225" t="s">
        <v>2354</v>
      </c>
      <c r="D294" s="230">
        <v>31573</v>
      </c>
      <c r="E294" s="222">
        <v>572206.26</v>
      </c>
      <c r="F294" s="222">
        <v>560217.59999999998</v>
      </c>
      <c r="G294" s="218">
        <v>0</v>
      </c>
      <c r="H294" s="261">
        <v>0</v>
      </c>
      <c r="I294" s="222">
        <v>0</v>
      </c>
      <c r="J294" s="222">
        <v>0</v>
      </c>
      <c r="K294" s="222">
        <v>0</v>
      </c>
      <c r="L294" s="218">
        <v>560217.59999999998</v>
      </c>
      <c r="M294" s="222">
        <v>0</v>
      </c>
      <c r="N294" s="218">
        <v>0</v>
      </c>
      <c r="O294" s="222">
        <v>0</v>
      </c>
      <c r="P294" s="222">
        <v>0</v>
      </c>
      <c r="Q294" s="222">
        <v>0</v>
      </c>
      <c r="R294" s="222">
        <v>0</v>
      </c>
      <c r="S294" s="222">
        <v>0</v>
      </c>
      <c r="T294" s="222">
        <v>0</v>
      </c>
      <c r="U294" s="218">
        <v>0</v>
      </c>
      <c r="V294" s="223">
        <v>0</v>
      </c>
      <c r="W294" s="223">
        <v>0</v>
      </c>
      <c r="X294" s="223">
        <v>11988.66</v>
      </c>
    </row>
    <row r="295" spans="1:24" s="239" customFormat="1" ht="25.35" customHeight="1" x14ac:dyDescent="0.3">
      <c r="A295" s="238">
        <v>2023</v>
      </c>
      <c r="B295" s="230">
        <v>288</v>
      </c>
      <c r="C295" s="233" t="s">
        <v>322</v>
      </c>
      <c r="D295" s="230">
        <v>32027</v>
      </c>
      <c r="E295" s="222">
        <v>7460706.4499999993</v>
      </c>
      <c r="F295" s="222">
        <v>7370108.3999999994</v>
      </c>
      <c r="G295" s="218">
        <v>0</v>
      </c>
      <c r="H295" s="261">
        <v>0</v>
      </c>
      <c r="I295" s="222">
        <v>0</v>
      </c>
      <c r="J295" s="222">
        <v>0</v>
      </c>
      <c r="K295" s="222">
        <v>0</v>
      </c>
      <c r="L295" s="222">
        <v>0</v>
      </c>
      <c r="M295" s="222">
        <v>0</v>
      </c>
      <c r="N295" s="222">
        <v>0</v>
      </c>
      <c r="O295" s="222">
        <v>7370108.3999999994</v>
      </c>
      <c r="P295" s="222">
        <v>0</v>
      </c>
      <c r="Q295" s="222">
        <v>0</v>
      </c>
      <c r="R295" s="222">
        <v>0</v>
      </c>
      <c r="S295" s="222">
        <v>0</v>
      </c>
      <c r="T295" s="222">
        <v>0</v>
      </c>
      <c r="U295" s="223">
        <v>0</v>
      </c>
      <c r="V295" s="223">
        <v>0</v>
      </c>
      <c r="W295" s="223">
        <v>0</v>
      </c>
      <c r="X295" s="223">
        <v>90598.05</v>
      </c>
    </row>
    <row r="296" spans="1:24" s="239" customFormat="1" ht="25.35" customHeight="1" x14ac:dyDescent="0.3">
      <c r="A296" s="238">
        <v>2023</v>
      </c>
      <c r="B296" s="230">
        <v>289</v>
      </c>
      <c r="C296" s="233" t="s">
        <v>4306</v>
      </c>
      <c r="D296" s="230">
        <v>30749</v>
      </c>
      <c r="E296" s="222">
        <v>8258187.0900000008</v>
      </c>
      <c r="F296" s="222">
        <v>8138281.0200000005</v>
      </c>
      <c r="G296" s="218">
        <v>0</v>
      </c>
      <c r="H296" s="261">
        <v>0</v>
      </c>
      <c r="I296" s="222">
        <v>0</v>
      </c>
      <c r="J296" s="222">
        <v>0</v>
      </c>
      <c r="K296" s="222">
        <v>0</v>
      </c>
      <c r="L296" s="222">
        <v>0</v>
      </c>
      <c r="M296" s="222">
        <v>0</v>
      </c>
      <c r="N296" s="222">
        <v>7966070.4000000004</v>
      </c>
      <c r="O296" s="222">
        <v>0</v>
      </c>
      <c r="P296" s="222">
        <v>0</v>
      </c>
      <c r="Q296" s="222">
        <v>0</v>
      </c>
      <c r="R296" s="222">
        <v>0</v>
      </c>
      <c r="S296" s="222">
        <v>0</v>
      </c>
      <c r="T296" s="222">
        <v>0</v>
      </c>
      <c r="U296" s="223">
        <v>172210.62</v>
      </c>
      <c r="V296" s="223">
        <v>0</v>
      </c>
      <c r="W296" s="223">
        <v>0</v>
      </c>
      <c r="X296" s="223">
        <v>119906.07</v>
      </c>
    </row>
    <row r="297" spans="1:24" s="239" customFormat="1" ht="25.35" customHeight="1" x14ac:dyDescent="0.3">
      <c r="A297" s="238">
        <v>2023</v>
      </c>
      <c r="B297" s="230">
        <v>290</v>
      </c>
      <c r="C297" s="233" t="s">
        <v>4307</v>
      </c>
      <c r="D297" s="230">
        <v>31951</v>
      </c>
      <c r="E297" s="222">
        <v>17065624.440000005</v>
      </c>
      <c r="F297" s="222">
        <v>17028203.000000004</v>
      </c>
      <c r="G297" s="261">
        <v>0</v>
      </c>
      <c r="H297" s="261">
        <v>0</v>
      </c>
      <c r="I297" s="222">
        <v>0</v>
      </c>
      <c r="J297" s="222">
        <v>0</v>
      </c>
      <c r="K297" s="222">
        <v>0</v>
      </c>
      <c r="L297" s="222">
        <v>0</v>
      </c>
      <c r="M297" s="222">
        <v>0</v>
      </c>
      <c r="N297" s="218">
        <v>0</v>
      </c>
      <c r="O297" s="218">
        <v>8054592.0600000005</v>
      </c>
      <c r="P297" s="222">
        <v>0</v>
      </c>
      <c r="Q297" s="265">
        <v>8821722.1400000006</v>
      </c>
      <c r="R297" s="222">
        <v>0</v>
      </c>
      <c r="S297" s="222">
        <v>0</v>
      </c>
      <c r="T297" s="222">
        <v>0</v>
      </c>
      <c r="U297" s="265">
        <v>151888.79999999999</v>
      </c>
      <c r="V297" s="223">
        <v>0</v>
      </c>
      <c r="W297" s="223">
        <v>0</v>
      </c>
      <c r="X297" s="265">
        <v>37421.440000000002</v>
      </c>
    </row>
    <row r="298" spans="1:24" s="239" customFormat="1" ht="25.35" customHeight="1" x14ac:dyDescent="0.3">
      <c r="A298" s="238">
        <v>2023</v>
      </c>
      <c r="B298" s="230">
        <v>291</v>
      </c>
      <c r="C298" s="233" t="s">
        <v>4308</v>
      </c>
      <c r="D298" s="230">
        <v>30590</v>
      </c>
      <c r="E298" s="222">
        <v>5165636.8900000006</v>
      </c>
      <c r="F298" s="222">
        <v>5085297.82</v>
      </c>
      <c r="G298" s="218">
        <v>0</v>
      </c>
      <c r="H298" s="261">
        <v>0</v>
      </c>
      <c r="I298" s="222">
        <v>0</v>
      </c>
      <c r="J298" s="222">
        <v>0</v>
      </c>
      <c r="K298" s="222">
        <v>0</v>
      </c>
      <c r="L298" s="222">
        <v>0</v>
      </c>
      <c r="M298" s="222">
        <v>0</v>
      </c>
      <c r="N298" s="222">
        <v>4976732.33</v>
      </c>
      <c r="O298" s="222">
        <v>0</v>
      </c>
      <c r="P298" s="222">
        <v>0</v>
      </c>
      <c r="Q298" s="222">
        <v>0</v>
      </c>
      <c r="R298" s="222">
        <v>0</v>
      </c>
      <c r="S298" s="222">
        <v>0</v>
      </c>
      <c r="T298" s="222">
        <v>0</v>
      </c>
      <c r="U298" s="223">
        <v>108565.49</v>
      </c>
      <c r="V298" s="223">
        <v>0</v>
      </c>
      <c r="W298" s="223">
        <v>0</v>
      </c>
      <c r="X298" s="223">
        <v>80339.070000000007</v>
      </c>
    </row>
    <row r="299" spans="1:24" s="239" customFormat="1" ht="25.35" customHeight="1" x14ac:dyDescent="0.3">
      <c r="A299" s="238">
        <v>2023</v>
      </c>
      <c r="B299" s="230">
        <v>292</v>
      </c>
      <c r="C299" s="233" t="s">
        <v>4309</v>
      </c>
      <c r="D299" s="230">
        <v>30598</v>
      </c>
      <c r="E299" s="222">
        <v>4225457.29</v>
      </c>
      <c r="F299" s="222">
        <v>4180844.4</v>
      </c>
      <c r="G299" s="218">
        <v>0</v>
      </c>
      <c r="H299" s="261">
        <v>0</v>
      </c>
      <c r="I299" s="222">
        <v>0</v>
      </c>
      <c r="J299" s="222">
        <v>0</v>
      </c>
      <c r="K299" s="222">
        <v>0</v>
      </c>
      <c r="L299" s="222">
        <v>0</v>
      </c>
      <c r="M299" s="222">
        <v>0</v>
      </c>
      <c r="N299" s="218">
        <v>0</v>
      </c>
      <c r="O299" s="222">
        <v>0</v>
      </c>
      <c r="P299" s="222">
        <v>0</v>
      </c>
      <c r="Q299" s="222">
        <v>4180844.4</v>
      </c>
      <c r="R299" s="222">
        <v>0</v>
      </c>
      <c r="S299" s="222">
        <v>0</v>
      </c>
      <c r="T299" s="222">
        <v>0</v>
      </c>
      <c r="U299" s="218">
        <v>0</v>
      </c>
      <c r="V299" s="223">
        <v>0</v>
      </c>
      <c r="W299" s="223">
        <v>0</v>
      </c>
      <c r="X299" s="223">
        <v>44612.89</v>
      </c>
    </row>
    <row r="300" spans="1:24" s="239" customFormat="1" ht="25.35" customHeight="1" x14ac:dyDescent="0.3">
      <c r="A300" s="238">
        <v>2023</v>
      </c>
      <c r="B300" s="230">
        <v>293</v>
      </c>
      <c r="C300" s="233" t="s">
        <v>4310</v>
      </c>
      <c r="D300" s="230">
        <v>30848</v>
      </c>
      <c r="E300" s="222">
        <v>19310107.079999998</v>
      </c>
      <c r="F300" s="222">
        <v>19030326.259999998</v>
      </c>
      <c r="G300" s="218">
        <v>0</v>
      </c>
      <c r="H300" s="261">
        <v>0</v>
      </c>
      <c r="I300" s="222">
        <v>0</v>
      </c>
      <c r="J300" s="222">
        <v>0</v>
      </c>
      <c r="K300" s="222">
        <v>0</v>
      </c>
      <c r="L300" s="222">
        <v>0</v>
      </c>
      <c r="M300" s="222">
        <v>0</v>
      </c>
      <c r="N300" s="222">
        <v>18641540.399999999</v>
      </c>
      <c r="O300" s="222">
        <v>0</v>
      </c>
      <c r="P300" s="222">
        <v>0</v>
      </c>
      <c r="Q300" s="222">
        <v>0</v>
      </c>
      <c r="R300" s="222">
        <v>0</v>
      </c>
      <c r="S300" s="222">
        <v>0</v>
      </c>
      <c r="T300" s="222">
        <v>0</v>
      </c>
      <c r="U300" s="223">
        <v>388785.86</v>
      </c>
      <c r="V300" s="223">
        <v>0</v>
      </c>
      <c r="W300" s="223">
        <v>0</v>
      </c>
      <c r="X300" s="223">
        <v>279780.82</v>
      </c>
    </row>
    <row r="301" spans="1:24" s="239" customFormat="1" ht="25.35" customHeight="1" x14ac:dyDescent="0.3">
      <c r="A301" s="238">
        <v>2023</v>
      </c>
      <c r="B301" s="230">
        <v>294</v>
      </c>
      <c r="C301" s="233" t="s">
        <v>4311</v>
      </c>
      <c r="D301" s="230">
        <v>31933</v>
      </c>
      <c r="E301" s="222">
        <v>5796286.9700000007</v>
      </c>
      <c r="F301" s="222">
        <v>5735835.6100000003</v>
      </c>
      <c r="G301" s="218">
        <v>0</v>
      </c>
      <c r="H301" s="218">
        <v>0</v>
      </c>
      <c r="I301" s="218">
        <v>0</v>
      </c>
      <c r="J301" s="218">
        <v>0</v>
      </c>
      <c r="K301" s="218">
        <v>0</v>
      </c>
      <c r="L301" s="218">
        <v>0</v>
      </c>
      <c r="M301" s="218">
        <v>0</v>
      </c>
      <c r="N301" s="222">
        <v>5551796.3799999999</v>
      </c>
      <c r="O301" s="222">
        <v>0</v>
      </c>
      <c r="P301" s="222">
        <v>0</v>
      </c>
      <c r="Q301" s="222">
        <v>0</v>
      </c>
      <c r="R301" s="222">
        <v>0</v>
      </c>
      <c r="S301" s="222">
        <v>0</v>
      </c>
      <c r="T301" s="222">
        <v>0</v>
      </c>
      <c r="U301" s="223">
        <v>184039.23</v>
      </c>
      <c r="V301" s="223">
        <v>0</v>
      </c>
      <c r="W301" s="223">
        <v>0</v>
      </c>
      <c r="X301" s="223">
        <v>60451.360000000001</v>
      </c>
    </row>
    <row r="302" spans="1:24" s="239" customFormat="1" ht="25.35" customHeight="1" x14ac:dyDescent="0.3">
      <c r="A302" s="238">
        <v>2023</v>
      </c>
      <c r="B302" s="230">
        <v>295</v>
      </c>
      <c r="C302" s="233" t="s">
        <v>4312</v>
      </c>
      <c r="D302" s="230">
        <v>31150</v>
      </c>
      <c r="E302" s="222">
        <v>7248460.040000001</v>
      </c>
      <c r="F302" s="222">
        <v>7136918.0000000009</v>
      </c>
      <c r="G302" s="218">
        <v>0</v>
      </c>
      <c r="H302" s="218">
        <v>0</v>
      </c>
      <c r="I302" s="218">
        <v>0</v>
      </c>
      <c r="J302" s="218">
        <v>0</v>
      </c>
      <c r="K302" s="218">
        <v>0</v>
      </c>
      <c r="L302" s="218">
        <v>0</v>
      </c>
      <c r="M302" s="218">
        <v>0</v>
      </c>
      <c r="N302" s="222">
        <v>6964445.8900000006</v>
      </c>
      <c r="O302" s="222">
        <v>0</v>
      </c>
      <c r="P302" s="222">
        <v>0</v>
      </c>
      <c r="Q302" s="222">
        <v>0</v>
      </c>
      <c r="R302" s="222">
        <v>0</v>
      </c>
      <c r="S302" s="222">
        <v>0</v>
      </c>
      <c r="T302" s="222">
        <v>0</v>
      </c>
      <c r="U302" s="223">
        <v>172472.11</v>
      </c>
      <c r="V302" s="223">
        <v>0</v>
      </c>
      <c r="W302" s="223">
        <v>0</v>
      </c>
      <c r="X302" s="223">
        <v>111542.04</v>
      </c>
    </row>
    <row r="303" spans="1:24" s="239" customFormat="1" ht="25.35" customHeight="1" x14ac:dyDescent="0.3">
      <c r="A303" s="238">
        <v>2023</v>
      </c>
      <c r="B303" s="230">
        <v>296</v>
      </c>
      <c r="C303" s="233" t="s">
        <v>4313</v>
      </c>
      <c r="D303" s="230">
        <v>31779</v>
      </c>
      <c r="E303" s="222">
        <v>5877427.3799999999</v>
      </c>
      <c r="F303" s="222">
        <v>5811814.7000000002</v>
      </c>
      <c r="G303" s="218">
        <v>0</v>
      </c>
      <c r="H303" s="261">
        <v>0</v>
      </c>
      <c r="I303" s="222">
        <v>0</v>
      </c>
      <c r="J303" s="222">
        <v>0</v>
      </c>
      <c r="K303" s="222">
        <v>0</v>
      </c>
      <c r="L303" s="222">
        <v>0</v>
      </c>
      <c r="M303" s="222">
        <v>0</v>
      </c>
      <c r="N303" s="222">
        <v>5684970</v>
      </c>
      <c r="O303" s="222">
        <v>0</v>
      </c>
      <c r="P303" s="222">
        <v>0</v>
      </c>
      <c r="Q303" s="222">
        <v>0</v>
      </c>
      <c r="R303" s="222">
        <v>0</v>
      </c>
      <c r="S303" s="222">
        <v>0</v>
      </c>
      <c r="T303" s="222">
        <v>0</v>
      </c>
      <c r="U303" s="223">
        <v>126844.7</v>
      </c>
      <c r="V303" s="223">
        <v>0</v>
      </c>
      <c r="W303" s="223">
        <v>0</v>
      </c>
      <c r="X303" s="223">
        <v>65612.679999999993</v>
      </c>
    </row>
    <row r="304" spans="1:24" s="239" customFormat="1" ht="25.35" customHeight="1" x14ac:dyDescent="0.3">
      <c r="A304" s="238">
        <v>2023</v>
      </c>
      <c r="B304" s="230">
        <v>297</v>
      </c>
      <c r="C304" s="233" t="s">
        <v>4314</v>
      </c>
      <c r="D304" s="230">
        <v>31973</v>
      </c>
      <c r="E304" s="222">
        <v>2058368.3</v>
      </c>
      <c r="F304" s="222">
        <v>2036803.5</v>
      </c>
      <c r="G304" s="218">
        <v>0</v>
      </c>
      <c r="H304" s="218">
        <v>0</v>
      </c>
      <c r="I304" s="218">
        <v>0</v>
      </c>
      <c r="J304" s="218">
        <v>0</v>
      </c>
      <c r="K304" s="218">
        <v>0</v>
      </c>
      <c r="L304" s="218">
        <v>0</v>
      </c>
      <c r="M304" s="218">
        <v>0</v>
      </c>
      <c r="N304" s="222">
        <v>1980490.88</v>
      </c>
      <c r="O304" s="222">
        <v>0</v>
      </c>
      <c r="P304" s="222">
        <v>0</v>
      </c>
      <c r="Q304" s="222">
        <v>0</v>
      </c>
      <c r="R304" s="222">
        <v>0</v>
      </c>
      <c r="S304" s="222">
        <v>0</v>
      </c>
      <c r="T304" s="222">
        <v>0</v>
      </c>
      <c r="U304" s="223">
        <v>56312.62</v>
      </c>
      <c r="V304" s="223">
        <v>0</v>
      </c>
      <c r="W304" s="223">
        <v>0</v>
      </c>
      <c r="X304" s="223">
        <v>21564.799999999999</v>
      </c>
    </row>
    <row r="305" spans="1:24" s="239" customFormat="1" ht="20.25" customHeight="1" x14ac:dyDescent="0.3">
      <c r="A305" s="238"/>
      <c r="B305" s="226" t="s">
        <v>22</v>
      </c>
      <c r="C305" s="231"/>
      <c r="D305" s="263" t="s">
        <v>172</v>
      </c>
      <c r="E305" s="220">
        <v>617869502.63999975</v>
      </c>
      <c r="F305" s="220">
        <v>610063958.39999986</v>
      </c>
      <c r="G305" s="220">
        <v>0</v>
      </c>
      <c r="H305" s="220">
        <v>15875662.799999999</v>
      </c>
      <c r="I305" s="220">
        <v>0</v>
      </c>
      <c r="J305" s="220">
        <v>216076.80000000002</v>
      </c>
      <c r="K305" s="220">
        <v>731426.39999999991</v>
      </c>
      <c r="L305" s="220">
        <v>6107977.1999999993</v>
      </c>
      <c r="M305" s="220">
        <v>0</v>
      </c>
      <c r="N305" s="220">
        <v>100487631.28999999</v>
      </c>
      <c r="O305" s="220">
        <v>421693392.89999986</v>
      </c>
      <c r="P305" s="220">
        <v>2994786</v>
      </c>
      <c r="Q305" s="220">
        <v>56480805.700000003</v>
      </c>
      <c r="R305" s="220">
        <v>0</v>
      </c>
      <c r="S305" s="220">
        <v>0</v>
      </c>
      <c r="T305" s="220">
        <v>0</v>
      </c>
      <c r="U305" s="220">
        <v>3350910.15</v>
      </c>
      <c r="V305" s="220">
        <v>2125289.16</v>
      </c>
      <c r="W305" s="220">
        <v>0</v>
      </c>
      <c r="X305" s="220">
        <v>7805544.2400000002</v>
      </c>
    </row>
    <row r="306" spans="1:24" s="239" customFormat="1" ht="20.25" customHeight="1" x14ac:dyDescent="0.3">
      <c r="A306" s="238"/>
      <c r="C306" s="235"/>
      <c r="D306" s="235"/>
      <c r="E306" s="235"/>
      <c r="F306" s="235"/>
      <c r="G306" s="254"/>
      <c r="H306" s="254"/>
      <c r="I306" s="254"/>
      <c r="J306" s="254"/>
      <c r="K306" s="254"/>
      <c r="L306" s="254" t="s">
        <v>1909</v>
      </c>
      <c r="M306" s="26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</row>
    <row r="307" spans="1:24" s="239" customFormat="1" ht="23.25" customHeight="1" x14ac:dyDescent="0.3">
      <c r="A307" s="238">
        <v>2023</v>
      </c>
      <c r="B307" s="230">
        <v>298</v>
      </c>
      <c r="C307" s="229" t="s">
        <v>337</v>
      </c>
      <c r="D307" s="230">
        <v>32174</v>
      </c>
      <c r="E307" s="222">
        <v>3943268.4600000004</v>
      </c>
      <c r="F307" s="222">
        <v>3879720.0000000005</v>
      </c>
      <c r="G307" s="218">
        <v>0</v>
      </c>
      <c r="H307" s="218">
        <v>0</v>
      </c>
      <c r="I307" s="218">
        <v>0</v>
      </c>
      <c r="J307" s="218">
        <v>0</v>
      </c>
      <c r="K307" s="218">
        <v>0</v>
      </c>
      <c r="L307" s="218">
        <v>0</v>
      </c>
      <c r="M307" s="218">
        <v>0</v>
      </c>
      <c r="N307" s="218">
        <v>0</v>
      </c>
      <c r="O307" s="218">
        <v>3879720.0000000005</v>
      </c>
      <c r="P307" s="218">
        <v>0</v>
      </c>
      <c r="Q307" s="218">
        <v>0</v>
      </c>
      <c r="R307" s="218">
        <v>0</v>
      </c>
      <c r="S307" s="218">
        <v>0</v>
      </c>
      <c r="T307" s="218">
        <v>0</v>
      </c>
      <c r="U307" s="218">
        <v>0</v>
      </c>
      <c r="V307" s="218">
        <v>0</v>
      </c>
      <c r="W307" s="218">
        <v>0</v>
      </c>
      <c r="X307" s="223">
        <v>63548.46</v>
      </c>
    </row>
    <row r="308" spans="1:24" s="239" customFormat="1" ht="23.25" customHeight="1" x14ac:dyDescent="0.3">
      <c r="A308" s="238">
        <v>2023</v>
      </c>
      <c r="B308" s="230">
        <v>299</v>
      </c>
      <c r="C308" s="229" t="s">
        <v>49</v>
      </c>
      <c r="D308" s="230">
        <v>32158</v>
      </c>
      <c r="E308" s="222">
        <v>2760010.9400000004</v>
      </c>
      <c r="F308" s="222">
        <v>2721235.2</v>
      </c>
      <c r="G308" s="218">
        <v>0</v>
      </c>
      <c r="H308" s="218">
        <v>0</v>
      </c>
      <c r="I308" s="218">
        <v>0</v>
      </c>
      <c r="J308" s="218">
        <v>0</v>
      </c>
      <c r="K308" s="218">
        <v>0</v>
      </c>
      <c r="L308" s="218">
        <v>0</v>
      </c>
      <c r="M308" s="218">
        <v>0</v>
      </c>
      <c r="N308" s="218">
        <v>0</v>
      </c>
      <c r="O308" s="218">
        <v>0</v>
      </c>
      <c r="P308" s="218">
        <v>152577.60000000001</v>
      </c>
      <c r="Q308" s="218">
        <v>2568657.6</v>
      </c>
      <c r="R308" s="218">
        <v>0</v>
      </c>
      <c r="S308" s="218">
        <v>0</v>
      </c>
      <c r="T308" s="218">
        <v>0</v>
      </c>
      <c r="U308" s="218">
        <v>0</v>
      </c>
      <c r="V308" s="218">
        <v>0</v>
      </c>
      <c r="W308" s="218">
        <v>0</v>
      </c>
      <c r="X308" s="223">
        <v>38775.74</v>
      </c>
    </row>
    <row r="309" spans="1:24" s="239" customFormat="1" ht="23.25" customHeight="1" x14ac:dyDescent="0.3">
      <c r="A309" s="238">
        <v>2023</v>
      </c>
      <c r="B309" s="230">
        <v>300</v>
      </c>
      <c r="C309" s="229" t="s">
        <v>3313</v>
      </c>
      <c r="D309" s="230">
        <v>32160</v>
      </c>
      <c r="E309" s="222">
        <v>6211487.1100000003</v>
      </c>
      <c r="F309" s="222">
        <v>6099669.96</v>
      </c>
      <c r="G309" s="218">
        <v>0</v>
      </c>
      <c r="H309" s="222">
        <v>0</v>
      </c>
      <c r="I309" s="222">
        <v>0</v>
      </c>
      <c r="J309" s="222">
        <v>0</v>
      </c>
      <c r="K309" s="222">
        <v>0</v>
      </c>
      <c r="L309" s="222">
        <v>0</v>
      </c>
      <c r="M309" s="222">
        <v>0</v>
      </c>
      <c r="N309" s="222">
        <v>0</v>
      </c>
      <c r="O309" s="222">
        <v>4144490.4</v>
      </c>
      <c r="P309" s="222">
        <v>390843.6</v>
      </c>
      <c r="Q309" s="222">
        <v>1495330.8</v>
      </c>
      <c r="R309" s="222">
        <v>0</v>
      </c>
      <c r="S309" s="222">
        <v>0</v>
      </c>
      <c r="T309" s="222">
        <v>0</v>
      </c>
      <c r="U309" s="223">
        <v>0</v>
      </c>
      <c r="V309" s="223">
        <v>69005.16</v>
      </c>
      <c r="W309" s="223">
        <v>0</v>
      </c>
      <c r="X309" s="223">
        <v>111817.15000000001</v>
      </c>
    </row>
    <row r="310" spans="1:24" s="239" customFormat="1" ht="23.25" customHeight="1" x14ac:dyDescent="0.3">
      <c r="A310" s="238">
        <v>2023</v>
      </c>
      <c r="B310" s="230">
        <v>301</v>
      </c>
      <c r="C310" s="231" t="s">
        <v>3314</v>
      </c>
      <c r="D310" s="230">
        <v>32164</v>
      </c>
      <c r="E310" s="222">
        <v>68344.479999999996</v>
      </c>
      <c r="F310" s="222">
        <v>68344.479999999996</v>
      </c>
      <c r="G310" s="218">
        <v>0</v>
      </c>
      <c r="H310" s="222">
        <v>0</v>
      </c>
      <c r="I310" s="222">
        <v>0</v>
      </c>
      <c r="J310" s="222">
        <v>0</v>
      </c>
      <c r="K310" s="222">
        <v>0</v>
      </c>
      <c r="L310" s="222">
        <v>0</v>
      </c>
      <c r="M310" s="222">
        <v>0</v>
      </c>
      <c r="N310" s="222">
        <v>0</v>
      </c>
      <c r="O310" s="222">
        <v>0</v>
      </c>
      <c r="P310" s="222">
        <v>0</v>
      </c>
      <c r="Q310" s="222">
        <v>0</v>
      </c>
      <c r="R310" s="222">
        <v>0</v>
      </c>
      <c r="S310" s="222">
        <v>0</v>
      </c>
      <c r="T310" s="222">
        <v>0</v>
      </c>
      <c r="U310" s="223">
        <v>0</v>
      </c>
      <c r="V310" s="223">
        <v>68344.479999999996</v>
      </c>
      <c r="W310" s="223">
        <v>0</v>
      </c>
      <c r="X310" s="223">
        <v>0</v>
      </c>
    </row>
    <row r="311" spans="1:24" s="239" customFormat="1" ht="22.7" customHeight="1" x14ac:dyDescent="0.3">
      <c r="A311" s="238">
        <v>2023</v>
      </c>
      <c r="B311" s="230">
        <v>302</v>
      </c>
      <c r="C311" s="231" t="s">
        <v>3315</v>
      </c>
      <c r="D311" s="230">
        <v>32149</v>
      </c>
      <c r="E311" s="222">
        <v>4970269.0199999996</v>
      </c>
      <c r="F311" s="222">
        <v>4897340.5999999996</v>
      </c>
      <c r="G311" s="218">
        <v>0</v>
      </c>
      <c r="H311" s="222">
        <v>0</v>
      </c>
      <c r="I311" s="222">
        <v>0</v>
      </c>
      <c r="J311" s="222">
        <v>0</v>
      </c>
      <c r="K311" s="222">
        <v>0</v>
      </c>
      <c r="L311" s="222">
        <v>0</v>
      </c>
      <c r="M311" s="222">
        <v>0</v>
      </c>
      <c r="N311" s="222">
        <v>0</v>
      </c>
      <c r="O311" s="222">
        <v>4788173.18</v>
      </c>
      <c r="P311" s="222">
        <v>0</v>
      </c>
      <c r="Q311" s="222">
        <v>0</v>
      </c>
      <c r="R311" s="222">
        <v>0</v>
      </c>
      <c r="S311" s="222">
        <v>0</v>
      </c>
      <c r="T311" s="222">
        <v>0</v>
      </c>
      <c r="U311" s="223">
        <v>0</v>
      </c>
      <c r="V311" s="223">
        <v>109167.42</v>
      </c>
      <c r="W311" s="223">
        <v>0</v>
      </c>
      <c r="X311" s="223">
        <v>72928.42</v>
      </c>
    </row>
    <row r="312" spans="1:24" s="239" customFormat="1" ht="23.25" customHeight="1" x14ac:dyDescent="0.3">
      <c r="A312" s="238">
        <v>2023</v>
      </c>
      <c r="B312" s="230">
        <v>303</v>
      </c>
      <c r="C312" s="231" t="s">
        <v>3316</v>
      </c>
      <c r="D312" s="230">
        <v>32152</v>
      </c>
      <c r="E312" s="222">
        <v>8706262.5999999996</v>
      </c>
      <c r="F312" s="222">
        <v>8575399.1600000001</v>
      </c>
      <c r="G312" s="218">
        <v>0</v>
      </c>
      <c r="H312" s="222">
        <v>5096002.8</v>
      </c>
      <c r="I312" s="222">
        <v>0</v>
      </c>
      <c r="J312" s="222">
        <v>583255.20000000007</v>
      </c>
      <c r="K312" s="222">
        <v>649080</v>
      </c>
      <c r="L312" s="222">
        <v>1973586.66</v>
      </c>
      <c r="M312" s="222">
        <v>0</v>
      </c>
      <c r="N312" s="222">
        <v>0</v>
      </c>
      <c r="O312" s="222">
        <v>0</v>
      </c>
      <c r="P312" s="222">
        <v>0</v>
      </c>
      <c r="Q312" s="222">
        <v>0</v>
      </c>
      <c r="R312" s="222">
        <v>0</v>
      </c>
      <c r="S312" s="222">
        <v>0</v>
      </c>
      <c r="T312" s="222">
        <v>0</v>
      </c>
      <c r="U312" s="223">
        <v>0</v>
      </c>
      <c r="V312" s="223">
        <v>273474.5</v>
      </c>
      <c r="W312" s="223">
        <v>0</v>
      </c>
      <c r="X312" s="223">
        <v>130863.44</v>
      </c>
    </row>
    <row r="313" spans="1:24" s="239" customFormat="1" ht="23.25" customHeight="1" x14ac:dyDescent="0.3">
      <c r="A313" s="238">
        <v>2023</v>
      </c>
      <c r="B313" s="230">
        <v>304</v>
      </c>
      <c r="C313" s="231" t="s">
        <v>3317</v>
      </c>
      <c r="D313" s="230">
        <v>32153</v>
      </c>
      <c r="E313" s="222">
        <v>8255553.7300000004</v>
      </c>
      <c r="F313" s="222">
        <v>8131029.4500000002</v>
      </c>
      <c r="G313" s="218">
        <v>0</v>
      </c>
      <c r="H313" s="222">
        <v>5337482.4000000004</v>
      </c>
      <c r="I313" s="222">
        <v>0</v>
      </c>
      <c r="J313" s="222">
        <v>435612</v>
      </c>
      <c r="K313" s="222">
        <v>504651.60000000003</v>
      </c>
      <c r="L313" s="222">
        <v>1637372.87</v>
      </c>
      <c r="M313" s="222">
        <v>0</v>
      </c>
      <c r="N313" s="222">
        <v>0</v>
      </c>
      <c r="O313" s="222">
        <v>0</v>
      </c>
      <c r="P313" s="222">
        <v>0</v>
      </c>
      <c r="Q313" s="222">
        <v>0</v>
      </c>
      <c r="R313" s="222">
        <v>0</v>
      </c>
      <c r="S313" s="222">
        <v>0</v>
      </c>
      <c r="T313" s="222">
        <v>0</v>
      </c>
      <c r="U313" s="223">
        <v>0</v>
      </c>
      <c r="V313" s="223">
        <v>215910.58</v>
      </c>
      <c r="W313" s="223">
        <v>0</v>
      </c>
      <c r="X313" s="223">
        <v>124524.28</v>
      </c>
    </row>
    <row r="314" spans="1:24" s="239" customFormat="1" ht="23.25" customHeight="1" x14ac:dyDescent="0.3">
      <c r="A314" s="238">
        <v>2023</v>
      </c>
      <c r="B314" s="230">
        <v>305</v>
      </c>
      <c r="C314" s="231" t="s">
        <v>336</v>
      </c>
      <c r="D314" s="230">
        <v>32302</v>
      </c>
      <c r="E314" s="222">
        <v>6885013.8600000003</v>
      </c>
      <c r="F314" s="222">
        <v>6861906.5600000005</v>
      </c>
      <c r="G314" s="218">
        <v>0</v>
      </c>
      <c r="H314" s="218">
        <v>0</v>
      </c>
      <c r="I314" s="218">
        <v>0</v>
      </c>
      <c r="J314" s="218">
        <v>0</v>
      </c>
      <c r="K314" s="218">
        <v>0</v>
      </c>
      <c r="L314" s="218">
        <v>0</v>
      </c>
      <c r="M314" s="218">
        <v>0</v>
      </c>
      <c r="N314" s="218">
        <v>0</v>
      </c>
      <c r="O314" s="218">
        <v>6517906.8000000007</v>
      </c>
      <c r="P314" s="218">
        <v>0</v>
      </c>
      <c r="Q314" s="218">
        <v>0</v>
      </c>
      <c r="R314" s="218">
        <v>0</v>
      </c>
      <c r="S314" s="218">
        <v>0</v>
      </c>
      <c r="T314" s="218">
        <v>0</v>
      </c>
      <c r="U314" s="218">
        <v>343999.76</v>
      </c>
      <c r="V314" s="218">
        <v>0</v>
      </c>
      <c r="W314" s="218">
        <v>0</v>
      </c>
      <c r="X314" s="223">
        <v>23107.3</v>
      </c>
    </row>
    <row r="315" spans="1:24" s="239" customFormat="1" ht="23.25" customHeight="1" x14ac:dyDescent="0.3">
      <c r="A315" s="238">
        <v>2023</v>
      </c>
      <c r="B315" s="230">
        <v>306</v>
      </c>
      <c r="C315" s="231" t="s">
        <v>1787</v>
      </c>
      <c r="D315" s="230">
        <v>32157</v>
      </c>
      <c r="E315" s="222">
        <v>3643858.4000000004</v>
      </c>
      <c r="F315" s="222">
        <v>3588394.8000000003</v>
      </c>
      <c r="G315" s="218">
        <v>0</v>
      </c>
      <c r="H315" s="218">
        <v>1787756.4000000001</v>
      </c>
      <c r="I315" s="218">
        <v>0</v>
      </c>
      <c r="J315" s="218">
        <v>257487.60000000003</v>
      </c>
      <c r="K315" s="218">
        <v>342453.60000000003</v>
      </c>
      <c r="L315" s="218">
        <v>470397.6</v>
      </c>
      <c r="M315" s="222">
        <v>0</v>
      </c>
      <c r="N315" s="218">
        <v>0</v>
      </c>
      <c r="O315" s="222">
        <v>0</v>
      </c>
      <c r="P315" s="218">
        <v>173520</v>
      </c>
      <c r="Q315" s="218">
        <v>556779.6</v>
      </c>
      <c r="R315" s="222">
        <v>0</v>
      </c>
      <c r="S315" s="222">
        <v>0</v>
      </c>
      <c r="T315" s="222">
        <v>0</v>
      </c>
      <c r="U315" s="218">
        <v>0</v>
      </c>
      <c r="V315" s="223">
        <v>0</v>
      </c>
      <c r="W315" s="223">
        <v>0</v>
      </c>
      <c r="X315" s="223">
        <v>55463.600000000006</v>
      </c>
    </row>
    <row r="316" spans="1:24" s="239" customFormat="1" ht="23.25" customHeight="1" x14ac:dyDescent="0.3">
      <c r="A316" s="238">
        <v>2023</v>
      </c>
      <c r="B316" s="230">
        <v>307</v>
      </c>
      <c r="C316" s="231" t="s">
        <v>1802</v>
      </c>
      <c r="D316" s="230">
        <v>32151</v>
      </c>
      <c r="E316" s="222">
        <v>7678765.4299999997</v>
      </c>
      <c r="F316" s="222">
        <v>7574691.5999999996</v>
      </c>
      <c r="G316" s="218">
        <v>0</v>
      </c>
      <c r="H316" s="261">
        <v>0</v>
      </c>
      <c r="I316" s="218">
        <v>0</v>
      </c>
      <c r="J316" s="218">
        <v>178120.8</v>
      </c>
      <c r="K316" s="218">
        <v>232699.2</v>
      </c>
      <c r="L316" s="222">
        <v>0</v>
      </c>
      <c r="M316" s="222">
        <v>0</v>
      </c>
      <c r="N316" s="218">
        <v>0</v>
      </c>
      <c r="O316" s="218">
        <v>5954869.2000000002</v>
      </c>
      <c r="P316" s="218">
        <v>1209002.3999999999</v>
      </c>
      <c r="Q316" s="222">
        <v>0</v>
      </c>
      <c r="R316" s="222">
        <v>0</v>
      </c>
      <c r="S316" s="222">
        <v>0</v>
      </c>
      <c r="T316" s="222">
        <v>0</v>
      </c>
      <c r="U316" s="218">
        <v>0</v>
      </c>
      <c r="V316" s="223">
        <v>0</v>
      </c>
      <c r="W316" s="223">
        <v>0</v>
      </c>
      <c r="X316" s="223">
        <v>104073.82999999999</v>
      </c>
    </row>
    <row r="317" spans="1:24" s="239" customFormat="1" ht="23.25" customHeight="1" x14ac:dyDescent="0.3">
      <c r="A317" s="238">
        <v>2023</v>
      </c>
      <c r="B317" s="230">
        <v>308</v>
      </c>
      <c r="C317" s="231" t="s">
        <v>1788</v>
      </c>
      <c r="D317" s="230">
        <v>32150</v>
      </c>
      <c r="E317" s="222">
        <v>3921900.5599999996</v>
      </c>
      <c r="F317" s="222">
        <v>3859970.3999999994</v>
      </c>
      <c r="G317" s="218">
        <v>0</v>
      </c>
      <c r="H317" s="261">
        <v>0</v>
      </c>
      <c r="I317" s="218">
        <v>0</v>
      </c>
      <c r="J317" s="218">
        <v>169304.40000000002</v>
      </c>
      <c r="K317" s="218">
        <v>179474.4</v>
      </c>
      <c r="L317" s="222">
        <v>0</v>
      </c>
      <c r="M317" s="222">
        <v>0</v>
      </c>
      <c r="N317" s="218">
        <v>0</v>
      </c>
      <c r="O317" s="218">
        <v>3511191.5999999996</v>
      </c>
      <c r="P317" s="222">
        <v>0</v>
      </c>
      <c r="Q317" s="222">
        <v>0</v>
      </c>
      <c r="R317" s="222">
        <v>0</v>
      </c>
      <c r="S317" s="222">
        <v>0</v>
      </c>
      <c r="T317" s="222">
        <v>0</v>
      </c>
      <c r="U317" s="218">
        <v>0</v>
      </c>
      <c r="V317" s="223">
        <v>0</v>
      </c>
      <c r="W317" s="223">
        <v>0</v>
      </c>
      <c r="X317" s="223">
        <v>61930.16</v>
      </c>
    </row>
    <row r="318" spans="1:24" s="239" customFormat="1" ht="23.25" customHeight="1" x14ac:dyDescent="0.3">
      <c r="A318" s="238">
        <v>2023</v>
      </c>
      <c r="B318" s="230">
        <v>309</v>
      </c>
      <c r="C318" s="231" t="s">
        <v>1789</v>
      </c>
      <c r="D318" s="230">
        <v>32167</v>
      </c>
      <c r="E318" s="222">
        <v>6245709.5800000001</v>
      </c>
      <c r="F318" s="222">
        <v>6146668.2999999998</v>
      </c>
      <c r="G318" s="218">
        <v>0</v>
      </c>
      <c r="H318" s="261">
        <v>0</v>
      </c>
      <c r="I318" s="218">
        <v>0</v>
      </c>
      <c r="J318" s="218">
        <v>351178.8</v>
      </c>
      <c r="K318" s="218">
        <v>481819.19999999995</v>
      </c>
      <c r="L318" s="222">
        <v>1553608.3</v>
      </c>
      <c r="M318" s="222">
        <v>0</v>
      </c>
      <c r="N318" s="218">
        <v>0</v>
      </c>
      <c r="O318" s="218">
        <v>3760062</v>
      </c>
      <c r="P318" s="222">
        <v>0</v>
      </c>
      <c r="Q318" s="222">
        <v>0</v>
      </c>
      <c r="R318" s="222">
        <v>0</v>
      </c>
      <c r="S318" s="222">
        <v>0</v>
      </c>
      <c r="T318" s="222">
        <v>0</v>
      </c>
      <c r="U318" s="218">
        <v>0</v>
      </c>
      <c r="V318" s="223">
        <v>0</v>
      </c>
      <c r="W318" s="223">
        <v>0</v>
      </c>
      <c r="X318" s="223">
        <v>99041.279999999999</v>
      </c>
    </row>
    <row r="319" spans="1:24" s="239" customFormat="1" ht="23.25" customHeight="1" x14ac:dyDescent="0.3">
      <c r="A319" s="238">
        <v>2023</v>
      </c>
      <c r="B319" s="230">
        <v>310</v>
      </c>
      <c r="C319" s="231" t="s">
        <v>1790</v>
      </c>
      <c r="D319" s="230">
        <v>32272</v>
      </c>
      <c r="E319" s="222">
        <v>5049922.8400000008</v>
      </c>
      <c r="F319" s="222">
        <v>4985159.6100000003</v>
      </c>
      <c r="G319" s="218">
        <v>0</v>
      </c>
      <c r="H319" s="261">
        <v>0</v>
      </c>
      <c r="I319" s="218">
        <v>0</v>
      </c>
      <c r="J319" s="222">
        <v>0</v>
      </c>
      <c r="K319" s="222">
        <v>0</v>
      </c>
      <c r="L319" s="222">
        <v>0</v>
      </c>
      <c r="M319" s="222">
        <v>0</v>
      </c>
      <c r="N319" s="218">
        <v>0</v>
      </c>
      <c r="O319" s="218">
        <v>3998968.8</v>
      </c>
      <c r="P319" s="218">
        <v>193903.19999999998</v>
      </c>
      <c r="Q319" s="218">
        <v>721213.20000000007</v>
      </c>
      <c r="R319" s="222">
        <v>0</v>
      </c>
      <c r="S319" s="222">
        <v>0</v>
      </c>
      <c r="T319" s="222">
        <v>0</v>
      </c>
      <c r="U319" s="218">
        <v>71074.41</v>
      </c>
      <c r="V319" s="223">
        <v>0</v>
      </c>
      <c r="W319" s="223">
        <v>0</v>
      </c>
      <c r="X319" s="223">
        <v>64763.229999999996</v>
      </c>
    </row>
    <row r="320" spans="1:24" s="239" customFormat="1" ht="23.25" customHeight="1" x14ac:dyDescent="0.3">
      <c r="A320" s="238">
        <v>2023</v>
      </c>
      <c r="B320" s="230">
        <v>311</v>
      </c>
      <c r="C320" s="231" t="s">
        <v>1791</v>
      </c>
      <c r="D320" s="230">
        <v>32273</v>
      </c>
      <c r="E320" s="222">
        <v>6455657.2299999995</v>
      </c>
      <c r="F320" s="222">
        <v>6366961.1999999993</v>
      </c>
      <c r="G320" s="218">
        <v>0</v>
      </c>
      <c r="H320" s="218">
        <v>1379900.4000000001</v>
      </c>
      <c r="I320" s="218">
        <v>0</v>
      </c>
      <c r="J320" s="218">
        <v>187724.4</v>
      </c>
      <c r="K320" s="222">
        <v>0</v>
      </c>
      <c r="L320" s="222">
        <v>0</v>
      </c>
      <c r="M320" s="222">
        <v>0</v>
      </c>
      <c r="N320" s="218">
        <v>0</v>
      </c>
      <c r="O320" s="218">
        <v>4799336.3999999994</v>
      </c>
      <c r="P320" s="222">
        <v>0</v>
      </c>
      <c r="Q320" s="222">
        <v>0</v>
      </c>
      <c r="R320" s="222">
        <v>0</v>
      </c>
      <c r="S320" s="222">
        <v>0</v>
      </c>
      <c r="T320" s="222">
        <v>0</v>
      </c>
      <c r="U320" s="218">
        <v>0</v>
      </c>
      <c r="V320" s="223">
        <v>0</v>
      </c>
      <c r="W320" s="223">
        <v>0</v>
      </c>
      <c r="X320" s="223">
        <v>88696.03</v>
      </c>
    </row>
    <row r="321" spans="1:24" s="239" customFormat="1" ht="23.25" customHeight="1" x14ac:dyDescent="0.3">
      <c r="A321" s="238">
        <v>2023</v>
      </c>
      <c r="B321" s="230">
        <v>312</v>
      </c>
      <c r="C321" s="231" t="s">
        <v>1792</v>
      </c>
      <c r="D321" s="230">
        <v>32219</v>
      </c>
      <c r="E321" s="222">
        <v>3042230.4199999995</v>
      </c>
      <c r="F321" s="222">
        <v>2998076.3999999994</v>
      </c>
      <c r="G321" s="218">
        <v>0</v>
      </c>
      <c r="H321" s="261">
        <v>0</v>
      </c>
      <c r="I321" s="218">
        <v>0</v>
      </c>
      <c r="J321" s="222">
        <v>0</v>
      </c>
      <c r="K321" s="222">
        <v>0</v>
      </c>
      <c r="L321" s="218">
        <v>270682.80000000005</v>
      </c>
      <c r="M321" s="222">
        <v>0</v>
      </c>
      <c r="N321" s="218">
        <v>0</v>
      </c>
      <c r="O321" s="218">
        <v>2727393.5999999996</v>
      </c>
      <c r="P321" s="222">
        <v>0</v>
      </c>
      <c r="Q321" s="222">
        <v>0</v>
      </c>
      <c r="R321" s="222">
        <v>0</v>
      </c>
      <c r="S321" s="222">
        <v>0</v>
      </c>
      <c r="T321" s="222">
        <v>0</v>
      </c>
      <c r="U321" s="218">
        <v>0</v>
      </c>
      <c r="V321" s="223">
        <v>0</v>
      </c>
      <c r="W321" s="223">
        <v>0</v>
      </c>
      <c r="X321" s="223">
        <v>44154.020000000004</v>
      </c>
    </row>
    <row r="322" spans="1:24" s="239" customFormat="1" ht="23.25" customHeight="1" x14ac:dyDescent="0.3">
      <c r="A322" s="238">
        <v>2023</v>
      </c>
      <c r="B322" s="230">
        <v>313</v>
      </c>
      <c r="C322" s="231" t="s">
        <v>1793</v>
      </c>
      <c r="D322" s="230">
        <v>32220</v>
      </c>
      <c r="E322" s="222">
        <v>4897247.79</v>
      </c>
      <c r="F322" s="222">
        <v>4826378.4000000004</v>
      </c>
      <c r="G322" s="218">
        <v>0</v>
      </c>
      <c r="H322" s="261">
        <v>0</v>
      </c>
      <c r="I322" s="218">
        <v>0</v>
      </c>
      <c r="J322" s="222">
        <v>0</v>
      </c>
      <c r="K322" s="222">
        <v>0</v>
      </c>
      <c r="L322" s="218">
        <v>510633.6</v>
      </c>
      <c r="M322" s="222">
        <v>0</v>
      </c>
      <c r="N322" s="218">
        <v>0</v>
      </c>
      <c r="O322" s="222">
        <v>0</v>
      </c>
      <c r="P322" s="218">
        <v>1219149.6000000001</v>
      </c>
      <c r="Q322" s="218">
        <v>3096595.2</v>
      </c>
      <c r="R322" s="222">
        <v>0</v>
      </c>
      <c r="S322" s="222">
        <v>0</v>
      </c>
      <c r="T322" s="222">
        <v>0</v>
      </c>
      <c r="U322" s="218">
        <v>0</v>
      </c>
      <c r="V322" s="223">
        <v>0</v>
      </c>
      <c r="W322" s="223">
        <v>0</v>
      </c>
      <c r="X322" s="223">
        <v>70869.39</v>
      </c>
    </row>
    <row r="323" spans="1:24" s="239" customFormat="1" ht="23.25" customHeight="1" x14ac:dyDescent="0.3">
      <c r="A323" s="238">
        <v>2023</v>
      </c>
      <c r="B323" s="230">
        <v>314</v>
      </c>
      <c r="C323" s="231" t="s">
        <v>1794</v>
      </c>
      <c r="D323" s="230">
        <v>32207</v>
      </c>
      <c r="E323" s="222">
        <v>6263496.0099999988</v>
      </c>
      <c r="F323" s="222">
        <v>6190885.1999999993</v>
      </c>
      <c r="G323" s="218">
        <v>0</v>
      </c>
      <c r="H323" s="261">
        <v>0</v>
      </c>
      <c r="I323" s="218">
        <v>0</v>
      </c>
      <c r="J323" s="222">
        <v>0</v>
      </c>
      <c r="K323" s="222">
        <v>0</v>
      </c>
      <c r="L323" s="222">
        <v>0</v>
      </c>
      <c r="M323" s="222">
        <v>0</v>
      </c>
      <c r="N323" s="218">
        <v>0</v>
      </c>
      <c r="O323" s="218">
        <v>3791264.4</v>
      </c>
      <c r="P323" s="222">
        <v>0</v>
      </c>
      <c r="Q323" s="218">
        <v>2399620.7999999998</v>
      </c>
      <c r="R323" s="222">
        <v>0</v>
      </c>
      <c r="S323" s="222">
        <v>0</v>
      </c>
      <c r="T323" s="222">
        <v>0</v>
      </c>
      <c r="U323" s="218">
        <v>0</v>
      </c>
      <c r="V323" s="223">
        <v>0</v>
      </c>
      <c r="W323" s="223">
        <v>0</v>
      </c>
      <c r="X323" s="223">
        <v>72610.81</v>
      </c>
    </row>
    <row r="324" spans="1:24" s="239" customFormat="1" ht="23.25" customHeight="1" x14ac:dyDescent="0.3">
      <c r="A324" s="238">
        <v>2023</v>
      </c>
      <c r="B324" s="230">
        <v>315</v>
      </c>
      <c r="C324" s="231" t="s">
        <v>1795</v>
      </c>
      <c r="D324" s="230">
        <v>32209</v>
      </c>
      <c r="E324" s="222">
        <v>5913432.9000000004</v>
      </c>
      <c r="F324" s="222">
        <v>5841217.2000000002</v>
      </c>
      <c r="G324" s="218">
        <v>0</v>
      </c>
      <c r="H324" s="261">
        <v>0</v>
      </c>
      <c r="I324" s="218">
        <v>0</v>
      </c>
      <c r="J324" s="222">
        <v>0</v>
      </c>
      <c r="K324" s="222">
        <v>0</v>
      </c>
      <c r="L324" s="222">
        <v>0</v>
      </c>
      <c r="M324" s="222">
        <v>0</v>
      </c>
      <c r="N324" s="218">
        <v>0</v>
      </c>
      <c r="O324" s="218">
        <v>3326310</v>
      </c>
      <c r="P324" s="222">
        <v>0</v>
      </c>
      <c r="Q324" s="218">
        <v>2514907.2000000002</v>
      </c>
      <c r="R324" s="222">
        <v>0</v>
      </c>
      <c r="S324" s="222">
        <v>0</v>
      </c>
      <c r="T324" s="222">
        <v>0</v>
      </c>
      <c r="U324" s="218">
        <v>0</v>
      </c>
      <c r="V324" s="223">
        <v>0</v>
      </c>
      <c r="W324" s="223">
        <v>0</v>
      </c>
      <c r="X324" s="223">
        <v>72215.7</v>
      </c>
    </row>
    <row r="325" spans="1:24" s="239" customFormat="1" ht="23.25" customHeight="1" x14ac:dyDescent="0.3">
      <c r="A325" s="238">
        <v>2023</v>
      </c>
      <c r="B325" s="230">
        <v>316</v>
      </c>
      <c r="C325" s="231" t="s">
        <v>1796</v>
      </c>
      <c r="D325" s="230">
        <v>32210</v>
      </c>
      <c r="E325" s="222">
        <v>12582319.230000002</v>
      </c>
      <c r="F325" s="222">
        <v>12385173.600000001</v>
      </c>
      <c r="G325" s="218">
        <v>0</v>
      </c>
      <c r="H325" s="261">
        <v>0</v>
      </c>
      <c r="I325" s="218">
        <v>0</v>
      </c>
      <c r="J325" s="222">
        <v>0</v>
      </c>
      <c r="K325" s="222">
        <v>0</v>
      </c>
      <c r="L325" s="222">
        <v>0</v>
      </c>
      <c r="M325" s="222">
        <v>0</v>
      </c>
      <c r="N325" s="218">
        <v>0</v>
      </c>
      <c r="O325" s="218">
        <v>7679180.4000000004</v>
      </c>
      <c r="P325" s="218">
        <v>844552.8</v>
      </c>
      <c r="Q325" s="218">
        <v>3861440.4000000004</v>
      </c>
      <c r="R325" s="222">
        <v>0</v>
      </c>
      <c r="S325" s="222">
        <v>0</v>
      </c>
      <c r="T325" s="222">
        <v>0</v>
      </c>
      <c r="U325" s="218">
        <v>0</v>
      </c>
      <c r="V325" s="223">
        <v>0</v>
      </c>
      <c r="W325" s="223">
        <v>0</v>
      </c>
      <c r="X325" s="223">
        <v>197145.63</v>
      </c>
    </row>
    <row r="326" spans="1:24" s="239" customFormat="1" ht="23.25" customHeight="1" x14ac:dyDescent="0.3">
      <c r="A326" s="238">
        <v>2023</v>
      </c>
      <c r="B326" s="230">
        <v>317</v>
      </c>
      <c r="C326" s="231" t="s">
        <v>1797</v>
      </c>
      <c r="D326" s="230">
        <v>32260</v>
      </c>
      <c r="E326" s="222">
        <v>4384189.9200000009</v>
      </c>
      <c r="F326" s="222">
        <v>4316180.9800000004</v>
      </c>
      <c r="G326" s="218">
        <v>0</v>
      </c>
      <c r="H326" s="261">
        <v>0</v>
      </c>
      <c r="I326" s="218">
        <v>0</v>
      </c>
      <c r="J326" s="222">
        <v>0</v>
      </c>
      <c r="K326" s="222">
        <v>0</v>
      </c>
      <c r="L326" s="222">
        <v>0</v>
      </c>
      <c r="M326" s="222">
        <v>0</v>
      </c>
      <c r="N326" s="218">
        <v>0</v>
      </c>
      <c r="O326" s="218">
        <v>3585865.7800000003</v>
      </c>
      <c r="P326" s="218">
        <v>730315.2</v>
      </c>
      <c r="Q326" s="222">
        <v>0</v>
      </c>
      <c r="R326" s="222">
        <v>0</v>
      </c>
      <c r="S326" s="222">
        <v>0</v>
      </c>
      <c r="T326" s="222">
        <v>0</v>
      </c>
      <c r="U326" s="218">
        <v>0</v>
      </c>
      <c r="V326" s="223">
        <v>0</v>
      </c>
      <c r="W326" s="223">
        <v>0</v>
      </c>
      <c r="X326" s="223">
        <v>68008.94</v>
      </c>
    </row>
    <row r="327" spans="1:24" s="239" customFormat="1" ht="23.25" customHeight="1" x14ac:dyDescent="0.3">
      <c r="A327" s="238">
        <v>2023</v>
      </c>
      <c r="B327" s="230">
        <v>318</v>
      </c>
      <c r="C327" s="231" t="s">
        <v>1798</v>
      </c>
      <c r="D327" s="230">
        <v>32266</v>
      </c>
      <c r="E327" s="222">
        <v>7424518.0499999998</v>
      </c>
      <c r="F327" s="222">
        <v>7309741.4500000002</v>
      </c>
      <c r="G327" s="218">
        <v>0</v>
      </c>
      <c r="H327" s="261">
        <v>0</v>
      </c>
      <c r="I327" s="218">
        <v>0</v>
      </c>
      <c r="J327" s="222">
        <v>0</v>
      </c>
      <c r="K327" s="222">
        <v>0</v>
      </c>
      <c r="L327" s="222">
        <v>0</v>
      </c>
      <c r="M327" s="222">
        <v>0</v>
      </c>
      <c r="N327" s="218">
        <v>0</v>
      </c>
      <c r="O327" s="218">
        <v>4588813.45</v>
      </c>
      <c r="P327" s="218">
        <v>880492.79999999993</v>
      </c>
      <c r="Q327" s="218">
        <v>1840435.2</v>
      </c>
      <c r="R327" s="222">
        <v>0</v>
      </c>
      <c r="S327" s="222">
        <v>0</v>
      </c>
      <c r="T327" s="222">
        <v>0</v>
      </c>
      <c r="U327" s="218">
        <v>0</v>
      </c>
      <c r="V327" s="223">
        <v>0</v>
      </c>
      <c r="W327" s="223">
        <v>0</v>
      </c>
      <c r="X327" s="223">
        <v>114776.6</v>
      </c>
    </row>
    <row r="328" spans="1:24" s="239" customFormat="1" ht="23.25" customHeight="1" x14ac:dyDescent="0.3">
      <c r="A328" s="238">
        <v>2023</v>
      </c>
      <c r="B328" s="230">
        <v>319</v>
      </c>
      <c r="C328" s="231" t="s">
        <v>1799</v>
      </c>
      <c r="D328" s="230">
        <v>32304</v>
      </c>
      <c r="E328" s="222">
        <v>5332643.43</v>
      </c>
      <c r="F328" s="222">
        <v>5261182.8</v>
      </c>
      <c r="G328" s="218">
        <v>0</v>
      </c>
      <c r="H328" s="261">
        <v>0</v>
      </c>
      <c r="I328" s="218">
        <v>0</v>
      </c>
      <c r="J328" s="222">
        <v>0</v>
      </c>
      <c r="K328" s="222">
        <v>0</v>
      </c>
      <c r="L328" s="222">
        <v>0</v>
      </c>
      <c r="M328" s="222">
        <v>0</v>
      </c>
      <c r="N328" s="218">
        <v>0</v>
      </c>
      <c r="O328" s="218">
        <v>4890001.2</v>
      </c>
      <c r="P328" s="218">
        <v>371181.60000000003</v>
      </c>
      <c r="Q328" s="222">
        <v>0</v>
      </c>
      <c r="R328" s="222">
        <v>0</v>
      </c>
      <c r="S328" s="222">
        <v>0</v>
      </c>
      <c r="T328" s="222">
        <v>0</v>
      </c>
      <c r="U328" s="218">
        <v>0</v>
      </c>
      <c r="V328" s="223">
        <v>0</v>
      </c>
      <c r="W328" s="223">
        <v>0</v>
      </c>
      <c r="X328" s="223">
        <v>71460.63</v>
      </c>
    </row>
    <row r="329" spans="1:24" s="239" customFormat="1" ht="23.25" customHeight="1" x14ac:dyDescent="0.3">
      <c r="A329" s="238">
        <v>2023</v>
      </c>
      <c r="B329" s="230">
        <v>320</v>
      </c>
      <c r="C329" s="231" t="s">
        <v>1800</v>
      </c>
      <c r="D329" s="230">
        <v>32298</v>
      </c>
      <c r="E329" s="222">
        <v>4070017.1499999994</v>
      </c>
      <c r="F329" s="222">
        <v>4017033.5999999996</v>
      </c>
      <c r="G329" s="218">
        <v>0</v>
      </c>
      <c r="H329" s="261">
        <v>0</v>
      </c>
      <c r="I329" s="218">
        <v>0</v>
      </c>
      <c r="J329" s="222">
        <v>0</v>
      </c>
      <c r="K329" s="222">
        <v>0</v>
      </c>
      <c r="L329" s="222">
        <v>0</v>
      </c>
      <c r="M329" s="222">
        <v>0</v>
      </c>
      <c r="N329" s="218">
        <v>0</v>
      </c>
      <c r="O329" s="218">
        <v>3656704.8</v>
      </c>
      <c r="P329" s="218">
        <v>360328.8</v>
      </c>
      <c r="Q329" s="222">
        <v>0</v>
      </c>
      <c r="R329" s="222">
        <v>0</v>
      </c>
      <c r="S329" s="222">
        <v>0</v>
      </c>
      <c r="T329" s="222">
        <v>0</v>
      </c>
      <c r="U329" s="218">
        <v>0</v>
      </c>
      <c r="V329" s="223">
        <v>0</v>
      </c>
      <c r="W329" s="223">
        <v>0</v>
      </c>
      <c r="X329" s="223">
        <v>52983.549999999996</v>
      </c>
    </row>
    <row r="330" spans="1:24" s="239" customFormat="1" ht="23.25" customHeight="1" x14ac:dyDescent="0.3">
      <c r="A330" s="238">
        <v>2023</v>
      </c>
      <c r="B330" s="230">
        <v>321</v>
      </c>
      <c r="C330" s="231" t="s">
        <v>1801</v>
      </c>
      <c r="D330" s="230">
        <v>32230</v>
      </c>
      <c r="E330" s="222">
        <v>5854882.6800000006</v>
      </c>
      <c r="F330" s="222">
        <v>5764633.2000000002</v>
      </c>
      <c r="G330" s="218">
        <v>0</v>
      </c>
      <c r="H330" s="218">
        <v>1386828</v>
      </c>
      <c r="I330" s="218">
        <v>0</v>
      </c>
      <c r="J330" s="222">
        <v>0</v>
      </c>
      <c r="K330" s="222">
        <v>0</v>
      </c>
      <c r="L330" s="222">
        <v>0</v>
      </c>
      <c r="M330" s="222">
        <v>0</v>
      </c>
      <c r="N330" s="218">
        <v>0</v>
      </c>
      <c r="O330" s="218">
        <v>4377805.2</v>
      </c>
      <c r="P330" s="222">
        <v>0</v>
      </c>
      <c r="Q330" s="222">
        <v>0</v>
      </c>
      <c r="R330" s="222">
        <v>0</v>
      </c>
      <c r="S330" s="222">
        <v>0</v>
      </c>
      <c r="T330" s="222">
        <v>0</v>
      </c>
      <c r="U330" s="218">
        <v>0</v>
      </c>
      <c r="V330" s="223">
        <v>0</v>
      </c>
      <c r="W330" s="223">
        <v>0</v>
      </c>
      <c r="X330" s="223">
        <v>90249.48000000001</v>
      </c>
    </row>
    <row r="331" spans="1:24" s="239" customFormat="1" ht="20.25" customHeight="1" x14ac:dyDescent="0.3">
      <c r="A331" s="238"/>
      <c r="B331" s="226" t="s">
        <v>22</v>
      </c>
      <c r="C331" s="231"/>
      <c r="D331" s="263" t="s">
        <v>172</v>
      </c>
      <c r="E331" s="220">
        <v>134561001.82000005</v>
      </c>
      <c r="F331" s="220">
        <v>132666994.15000004</v>
      </c>
      <c r="G331" s="220">
        <v>0</v>
      </c>
      <c r="H331" s="220">
        <v>14987970</v>
      </c>
      <c r="I331" s="220">
        <v>0</v>
      </c>
      <c r="J331" s="220">
        <v>2162683.2000000002</v>
      </c>
      <c r="K331" s="220">
        <v>2390178</v>
      </c>
      <c r="L331" s="220">
        <v>6416281.8300000001</v>
      </c>
      <c r="M331" s="220">
        <v>0</v>
      </c>
      <c r="N331" s="220">
        <v>0</v>
      </c>
      <c r="O331" s="220">
        <v>79978057.209999993</v>
      </c>
      <c r="P331" s="220">
        <v>6525867.5999999996</v>
      </c>
      <c r="Q331" s="220">
        <v>19054979.999999996</v>
      </c>
      <c r="R331" s="220">
        <v>0</v>
      </c>
      <c r="S331" s="220">
        <v>0</v>
      </c>
      <c r="T331" s="220">
        <v>0</v>
      </c>
      <c r="U331" s="220">
        <v>415074.17000000004</v>
      </c>
      <c r="V331" s="220">
        <v>735902.14</v>
      </c>
      <c r="W331" s="220">
        <v>0</v>
      </c>
      <c r="X331" s="220">
        <v>1894007.6699999997</v>
      </c>
    </row>
    <row r="332" spans="1:24" s="239" customFormat="1" ht="20.25" customHeight="1" x14ac:dyDescent="0.3">
      <c r="A332" s="238"/>
      <c r="C332" s="235"/>
      <c r="D332" s="235"/>
      <c r="E332" s="235"/>
      <c r="F332" s="235"/>
      <c r="G332" s="254"/>
      <c r="H332" s="254"/>
      <c r="I332" s="254"/>
      <c r="J332" s="254"/>
      <c r="K332" s="254"/>
      <c r="L332" s="254" t="s">
        <v>1910</v>
      </c>
      <c r="M332" s="26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</row>
    <row r="333" spans="1:24" s="239" customFormat="1" ht="20.25" customHeight="1" x14ac:dyDescent="0.3">
      <c r="A333" s="238">
        <v>2023</v>
      </c>
      <c r="B333" s="230">
        <v>322</v>
      </c>
      <c r="C333" s="233" t="s">
        <v>2179</v>
      </c>
      <c r="D333" s="230">
        <v>32591</v>
      </c>
      <c r="E333" s="222">
        <v>2061126.7999999998</v>
      </c>
      <c r="F333" s="222">
        <v>2040305.6099999999</v>
      </c>
      <c r="G333" s="218">
        <v>0</v>
      </c>
      <c r="H333" s="261">
        <v>0</v>
      </c>
      <c r="I333" s="222">
        <v>0</v>
      </c>
      <c r="J333" s="222">
        <v>0</v>
      </c>
      <c r="K333" s="222">
        <v>0</v>
      </c>
      <c r="L333" s="222">
        <v>0</v>
      </c>
      <c r="M333" s="222">
        <v>0</v>
      </c>
      <c r="N333" s="218">
        <v>1980490.88</v>
      </c>
      <c r="O333" s="222">
        <v>0</v>
      </c>
      <c r="P333" s="222">
        <v>0</v>
      </c>
      <c r="Q333" s="222">
        <v>0</v>
      </c>
      <c r="R333" s="222">
        <v>0</v>
      </c>
      <c r="S333" s="222">
        <v>0</v>
      </c>
      <c r="T333" s="222">
        <v>0</v>
      </c>
      <c r="U333" s="218">
        <v>59814.73</v>
      </c>
      <c r="V333" s="223">
        <v>0</v>
      </c>
      <c r="W333" s="223">
        <v>0</v>
      </c>
      <c r="X333" s="223">
        <v>20821.189999999999</v>
      </c>
    </row>
    <row r="334" spans="1:24" s="239" customFormat="1" ht="20.25" customHeight="1" x14ac:dyDescent="0.3">
      <c r="A334" s="238">
        <v>2023</v>
      </c>
      <c r="B334" s="230">
        <v>323</v>
      </c>
      <c r="C334" s="233" t="s">
        <v>2180</v>
      </c>
      <c r="D334" s="230">
        <v>32592</v>
      </c>
      <c r="E334" s="222">
        <v>2061126.7999999998</v>
      </c>
      <c r="F334" s="222">
        <v>2040305.6099999999</v>
      </c>
      <c r="G334" s="218">
        <v>0</v>
      </c>
      <c r="H334" s="261">
        <v>0</v>
      </c>
      <c r="I334" s="222">
        <v>0</v>
      </c>
      <c r="J334" s="222">
        <v>0</v>
      </c>
      <c r="K334" s="222">
        <v>0</v>
      </c>
      <c r="L334" s="222">
        <v>0</v>
      </c>
      <c r="M334" s="222">
        <v>0</v>
      </c>
      <c r="N334" s="218">
        <v>1980490.88</v>
      </c>
      <c r="O334" s="222">
        <v>0</v>
      </c>
      <c r="P334" s="222">
        <v>0</v>
      </c>
      <c r="Q334" s="222">
        <v>0</v>
      </c>
      <c r="R334" s="222">
        <v>0</v>
      </c>
      <c r="S334" s="222">
        <v>0</v>
      </c>
      <c r="T334" s="222">
        <v>0</v>
      </c>
      <c r="U334" s="218">
        <v>59814.73</v>
      </c>
      <c r="V334" s="223">
        <v>0</v>
      </c>
      <c r="W334" s="223">
        <v>0</v>
      </c>
      <c r="X334" s="223">
        <v>20821.189999999999</v>
      </c>
    </row>
    <row r="335" spans="1:24" s="239" customFormat="1" ht="20.25" customHeight="1" x14ac:dyDescent="0.3">
      <c r="A335" s="238">
        <v>2023</v>
      </c>
      <c r="B335" s="230">
        <v>324</v>
      </c>
      <c r="C335" s="233" t="s">
        <v>2181</v>
      </c>
      <c r="D335" s="230">
        <v>35365</v>
      </c>
      <c r="E335" s="222">
        <v>2638764.63</v>
      </c>
      <c r="F335" s="222">
        <v>2630916.54</v>
      </c>
      <c r="G335" s="218">
        <v>0</v>
      </c>
      <c r="H335" s="261">
        <v>0</v>
      </c>
      <c r="I335" s="222">
        <v>0</v>
      </c>
      <c r="J335" s="222">
        <v>0</v>
      </c>
      <c r="K335" s="222">
        <v>0</v>
      </c>
      <c r="L335" s="222">
        <v>0</v>
      </c>
      <c r="M335" s="222">
        <v>0</v>
      </c>
      <c r="N335" s="218">
        <v>0</v>
      </c>
      <c r="O335" s="222">
        <v>2630916.54</v>
      </c>
      <c r="P335" s="222">
        <v>0</v>
      </c>
      <c r="Q335" s="222">
        <v>0</v>
      </c>
      <c r="R335" s="222">
        <v>0</v>
      </c>
      <c r="S335" s="222">
        <v>0</v>
      </c>
      <c r="T335" s="222">
        <v>0</v>
      </c>
      <c r="U335" s="218">
        <v>0</v>
      </c>
      <c r="V335" s="223">
        <v>0</v>
      </c>
      <c r="W335" s="223">
        <v>0</v>
      </c>
      <c r="X335" s="223">
        <v>7848.09</v>
      </c>
    </row>
    <row r="336" spans="1:24" s="239" customFormat="1" ht="20.25" customHeight="1" x14ac:dyDescent="0.3">
      <c r="A336" s="238">
        <v>2023</v>
      </c>
      <c r="B336" s="230">
        <v>325</v>
      </c>
      <c r="C336" s="233" t="s">
        <v>4126</v>
      </c>
      <c r="D336" s="230">
        <v>35457</v>
      </c>
      <c r="E336" s="222">
        <v>15338.9</v>
      </c>
      <c r="F336" s="222">
        <v>15338.9</v>
      </c>
      <c r="G336" s="218">
        <v>0</v>
      </c>
      <c r="H336" s="261">
        <v>0</v>
      </c>
      <c r="I336" s="222">
        <v>0</v>
      </c>
      <c r="J336" s="222">
        <v>0</v>
      </c>
      <c r="K336" s="222">
        <v>0</v>
      </c>
      <c r="L336" s="222">
        <v>0</v>
      </c>
      <c r="M336" s="222">
        <v>0</v>
      </c>
      <c r="N336" s="218">
        <v>0</v>
      </c>
      <c r="O336" s="222">
        <v>0</v>
      </c>
      <c r="P336" s="222">
        <v>0</v>
      </c>
      <c r="Q336" s="222">
        <v>0</v>
      </c>
      <c r="R336" s="222">
        <v>0</v>
      </c>
      <c r="S336" s="222">
        <v>0</v>
      </c>
      <c r="T336" s="222">
        <v>0</v>
      </c>
      <c r="U336" s="218">
        <v>15338.9</v>
      </c>
      <c r="V336" s="223">
        <v>0</v>
      </c>
      <c r="W336" s="223">
        <v>0</v>
      </c>
      <c r="X336" s="223">
        <v>0</v>
      </c>
    </row>
    <row r="337" spans="1:24" s="239" customFormat="1" ht="20.25" customHeight="1" x14ac:dyDescent="0.3">
      <c r="A337" s="238">
        <v>2023</v>
      </c>
      <c r="B337" s="230">
        <v>326</v>
      </c>
      <c r="C337" s="233" t="s">
        <v>2184</v>
      </c>
      <c r="D337" s="230">
        <v>33246</v>
      </c>
      <c r="E337" s="222">
        <v>34580837.600000001</v>
      </c>
      <c r="F337" s="222">
        <v>34455583.700000003</v>
      </c>
      <c r="G337" s="218">
        <v>0</v>
      </c>
      <c r="H337" s="261">
        <v>0</v>
      </c>
      <c r="I337" s="222">
        <v>0</v>
      </c>
      <c r="J337" s="222">
        <v>0</v>
      </c>
      <c r="K337" s="222">
        <v>0</v>
      </c>
      <c r="L337" s="222">
        <v>0</v>
      </c>
      <c r="M337" s="222">
        <v>0</v>
      </c>
      <c r="N337" s="218">
        <v>0</v>
      </c>
      <c r="O337" s="222">
        <v>0</v>
      </c>
      <c r="P337" s="222">
        <v>0</v>
      </c>
      <c r="Q337" s="222">
        <v>34304592.740000002</v>
      </c>
      <c r="R337" s="222">
        <v>0</v>
      </c>
      <c r="S337" s="222">
        <v>0</v>
      </c>
      <c r="T337" s="222">
        <v>0</v>
      </c>
      <c r="U337" s="218">
        <v>150990.96</v>
      </c>
      <c r="V337" s="223">
        <v>0</v>
      </c>
      <c r="W337" s="223">
        <v>0</v>
      </c>
      <c r="X337" s="223">
        <v>125253.9</v>
      </c>
    </row>
    <row r="338" spans="1:24" s="239" customFormat="1" ht="20.25" customHeight="1" x14ac:dyDescent="0.3">
      <c r="A338" s="238">
        <v>2023</v>
      </c>
      <c r="B338" s="230">
        <v>327</v>
      </c>
      <c r="C338" s="233" t="s">
        <v>2183</v>
      </c>
      <c r="D338" s="230">
        <v>36073</v>
      </c>
      <c r="E338" s="222">
        <v>1173905.9899999998</v>
      </c>
      <c r="F338" s="222">
        <v>1169225.5899999999</v>
      </c>
      <c r="G338" s="218">
        <v>0</v>
      </c>
      <c r="H338" s="261">
        <v>729445.67999999993</v>
      </c>
      <c r="I338" s="222">
        <v>0</v>
      </c>
      <c r="J338" s="222">
        <v>80268.700000000012</v>
      </c>
      <c r="K338" s="222">
        <v>197222.26</v>
      </c>
      <c r="L338" s="222">
        <v>162288.95000000001</v>
      </c>
      <c r="M338" s="222">
        <v>0</v>
      </c>
      <c r="N338" s="218">
        <v>0</v>
      </c>
      <c r="O338" s="222">
        <v>0</v>
      </c>
      <c r="P338" s="222">
        <v>0</v>
      </c>
      <c r="Q338" s="222">
        <v>0</v>
      </c>
      <c r="R338" s="222">
        <v>0</v>
      </c>
      <c r="S338" s="222">
        <v>0</v>
      </c>
      <c r="T338" s="222">
        <v>0</v>
      </c>
      <c r="U338" s="218">
        <v>0</v>
      </c>
      <c r="V338" s="223">
        <v>0</v>
      </c>
      <c r="W338" s="223">
        <v>0</v>
      </c>
      <c r="X338" s="223">
        <v>4680.3999999999996</v>
      </c>
    </row>
    <row r="339" spans="1:24" s="239" customFormat="1" ht="20.25" customHeight="1" x14ac:dyDescent="0.3">
      <c r="A339" s="238">
        <v>2023</v>
      </c>
      <c r="B339" s="230">
        <v>328</v>
      </c>
      <c r="C339" s="233" t="s">
        <v>2182</v>
      </c>
      <c r="D339" s="230">
        <v>36431</v>
      </c>
      <c r="E339" s="222">
        <v>6481273.8699999992</v>
      </c>
      <c r="F339" s="222">
        <v>6374501.3499999996</v>
      </c>
      <c r="G339" s="218">
        <v>0</v>
      </c>
      <c r="H339" s="261">
        <v>1777994.4200000002</v>
      </c>
      <c r="I339" s="222">
        <v>0</v>
      </c>
      <c r="J339" s="222">
        <v>0</v>
      </c>
      <c r="K339" s="222">
        <v>0</v>
      </c>
      <c r="L339" s="222">
        <v>0</v>
      </c>
      <c r="M339" s="222">
        <v>0</v>
      </c>
      <c r="N339" s="218">
        <v>0</v>
      </c>
      <c r="O339" s="222">
        <v>4596506.93</v>
      </c>
      <c r="P339" s="222">
        <v>0</v>
      </c>
      <c r="Q339" s="222">
        <v>0</v>
      </c>
      <c r="R339" s="222">
        <v>0</v>
      </c>
      <c r="S339" s="222">
        <v>0</v>
      </c>
      <c r="T339" s="222">
        <v>0</v>
      </c>
      <c r="U339" s="218">
        <v>0</v>
      </c>
      <c r="V339" s="223">
        <v>0</v>
      </c>
      <c r="W339" s="223">
        <v>0</v>
      </c>
      <c r="X339" s="223">
        <v>106772.52</v>
      </c>
    </row>
    <row r="340" spans="1:24" s="239" customFormat="1" ht="20.25" customHeight="1" x14ac:dyDescent="0.3">
      <c r="A340" s="238">
        <v>2023</v>
      </c>
      <c r="B340" s="230">
        <v>329</v>
      </c>
      <c r="C340" s="233" t="s">
        <v>2607</v>
      </c>
      <c r="D340" s="230">
        <v>33103</v>
      </c>
      <c r="E340" s="222">
        <v>198448.8</v>
      </c>
      <c r="F340" s="222">
        <v>198448.8</v>
      </c>
      <c r="G340" s="218">
        <v>0</v>
      </c>
      <c r="H340" s="261">
        <v>0</v>
      </c>
      <c r="I340" s="222">
        <v>0</v>
      </c>
      <c r="J340" s="222">
        <v>0</v>
      </c>
      <c r="K340" s="222">
        <v>0</v>
      </c>
      <c r="L340" s="222">
        <v>0</v>
      </c>
      <c r="M340" s="222">
        <v>0</v>
      </c>
      <c r="N340" s="222">
        <v>0</v>
      </c>
      <c r="O340" s="222">
        <v>0</v>
      </c>
      <c r="P340" s="222">
        <v>0</v>
      </c>
      <c r="Q340" s="222">
        <v>0</v>
      </c>
      <c r="R340" s="222">
        <v>0</v>
      </c>
      <c r="S340" s="222">
        <v>0</v>
      </c>
      <c r="T340" s="222">
        <v>0</v>
      </c>
      <c r="U340" s="223">
        <v>198448.8</v>
      </c>
      <c r="V340" s="223">
        <v>0</v>
      </c>
      <c r="W340" s="223">
        <v>0</v>
      </c>
      <c r="X340" s="223">
        <v>0</v>
      </c>
    </row>
    <row r="341" spans="1:24" s="239" customFormat="1" ht="20.25" customHeight="1" x14ac:dyDescent="0.3">
      <c r="A341" s="238">
        <v>2023</v>
      </c>
      <c r="B341" s="230">
        <v>330</v>
      </c>
      <c r="C341" s="225" t="s">
        <v>342</v>
      </c>
      <c r="D341" s="230">
        <v>33436</v>
      </c>
      <c r="E341" s="222">
        <v>4789569.3099999996</v>
      </c>
      <c r="F341" s="222">
        <v>4775421.5999999996</v>
      </c>
      <c r="G341" s="218">
        <v>0</v>
      </c>
      <c r="H341" s="218">
        <v>0</v>
      </c>
      <c r="I341" s="218">
        <v>0</v>
      </c>
      <c r="J341" s="218">
        <v>0</v>
      </c>
      <c r="K341" s="218">
        <v>0</v>
      </c>
      <c r="L341" s="218">
        <v>315964.80000000005</v>
      </c>
      <c r="M341" s="218">
        <v>0</v>
      </c>
      <c r="N341" s="218">
        <v>0</v>
      </c>
      <c r="O341" s="218">
        <v>0</v>
      </c>
      <c r="P341" s="218">
        <v>0</v>
      </c>
      <c r="Q341" s="218">
        <v>4336939.2</v>
      </c>
      <c r="R341" s="218">
        <v>0</v>
      </c>
      <c r="S341" s="218">
        <v>0</v>
      </c>
      <c r="T341" s="218">
        <v>0</v>
      </c>
      <c r="U341" s="218">
        <v>122517.6</v>
      </c>
      <c r="V341" s="218">
        <v>0</v>
      </c>
      <c r="W341" s="218">
        <v>0</v>
      </c>
      <c r="X341" s="223">
        <v>14147.71</v>
      </c>
    </row>
    <row r="342" spans="1:24" s="239" customFormat="1" ht="20.25" customHeight="1" x14ac:dyDescent="0.3">
      <c r="A342" s="238">
        <v>2023</v>
      </c>
      <c r="B342" s="230">
        <v>331</v>
      </c>
      <c r="C342" s="225" t="s">
        <v>1219</v>
      </c>
      <c r="D342" s="230">
        <v>33449</v>
      </c>
      <c r="E342" s="222">
        <v>4209811.29</v>
      </c>
      <c r="F342" s="222">
        <v>4138293.61</v>
      </c>
      <c r="G342" s="218">
        <v>0</v>
      </c>
      <c r="H342" s="261">
        <v>0</v>
      </c>
      <c r="I342" s="222">
        <v>0</v>
      </c>
      <c r="J342" s="222">
        <v>0</v>
      </c>
      <c r="K342" s="222">
        <v>0</v>
      </c>
      <c r="L342" s="222">
        <v>0</v>
      </c>
      <c r="M342" s="222">
        <v>0</v>
      </c>
      <c r="N342" s="222">
        <v>0</v>
      </c>
      <c r="O342" s="265">
        <v>4138293.61</v>
      </c>
      <c r="P342" s="222">
        <v>0</v>
      </c>
      <c r="Q342" s="222">
        <v>0</v>
      </c>
      <c r="R342" s="222">
        <v>0</v>
      </c>
      <c r="S342" s="222">
        <v>0</v>
      </c>
      <c r="T342" s="222">
        <v>0</v>
      </c>
      <c r="U342" s="223">
        <v>0</v>
      </c>
      <c r="V342" s="223">
        <v>0</v>
      </c>
      <c r="W342" s="223">
        <v>0</v>
      </c>
      <c r="X342" s="265">
        <v>71517.679999999993</v>
      </c>
    </row>
    <row r="343" spans="1:24" s="239" customFormat="1" ht="20.25" customHeight="1" x14ac:dyDescent="0.3">
      <c r="A343" s="238">
        <v>2023</v>
      </c>
      <c r="B343" s="230">
        <v>332</v>
      </c>
      <c r="C343" s="233" t="s">
        <v>61</v>
      </c>
      <c r="D343" s="230">
        <v>33477</v>
      </c>
      <c r="E343" s="222">
        <v>143381.82999999996</v>
      </c>
      <c r="F343" s="222">
        <v>141250.26999999996</v>
      </c>
      <c r="G343" s="218">
        <v>0</v>
      </c>
      <c r="H343" s="218">
        <v>0</v>
      </c>
      <c r="I343" s="218">
        <v>0</v>
      </c>
      <c r="J343" s="218">
        <v>0</v>
      </c>
      <c r="K343" s="218">
        <v>0</v>
      </c>
      <c r="L343" s="218">
        <v>0</v>
      </c>
      <c r="M343" s="218">
        <v>0</v>
      </c>
      <c r="N343" s="218">
        <v>0</v>
      </c>
      <c r="O343" s="218">
        <v>0</v>
      </c>
      <c r="P343" s="218">
        <v>141250.26999999996</v>
      </c>
      <c r="Q343" s="218">
        <v>0</v>
      </c>
      <c r="R343" s="218">
        <v>0</v>
      </c>
      <c r="S343" s="218">
        <v>0</v>
      </c>
      <c r="T343" s="218">
        <v>0</v>
      </c>
      <c r="U343" s="218">
        <v>0</v>
      </c>
      <c r="V343" s="218">
        <v>0</v>
      </c>
      <c r="W343" s="218">
        <v>0</v>
      </c>
      <c r="X343" s="218">
        <v>2131.56</v>
      </c>
    </row>
    <row r="344" spans="1:24" s="239" customFormat="1" ht="20.25" customHeight="1" x14ac:dyDescent="0.3">
      <c r="A344" s="238">
        <v>2023</v>
      </c>
      <c r="B344" s="230">
        <v>333</v>
      </c>
      <c r="C344" s="225" t="s">
        <v>3525</v>
      </c>
      <c r="D344" s="230">
        <v>33566</v>
      </c>
      <c r="E344" s="222">
        <v>116291.9</v>
      </c>
      <c r="F344" s="222">
        <v>116291.9</v>
      </c>
      <c r="G344" s="218">
        <v>0</v>
      </c>
      <c r="H344" s="218">
        <v>0</v>
      </c>
      <c r="I344" s="218">
        <v>0</v>
      </c>
      <c r="J344" s="218">
        <v>0</v>
      </c>
      <c r="K344" s="218">
        <v>0</v>
      </c>
      <c r="L344" s="218">
        <v>0</v>
      </c>
      <c r="M344" s="218">
        <v>0</v>
      </c>
      <c r="N344" s="218">
        <v>0</v>
      </c>
      <c r="O344" s="218">
        <v>0</v>
      </c>
      <c r="P344" s="218">
        <v>0</v>
      </c>
      <c r="Q344" s="218">
        <v>0</v>
      </c>
      <c r="R344" s="218">
        <v>0</v>
      </c>
      <c r="S344" s="218">
        <v>0</v>
      </c>
      <c r="T344" s="218">
        <v>0</v>
      </c>
      <c r="U344" s="218">
        <v>0</v>
      </c>
      <c r="V344" s="218">
        <v>116291.9</v>
      </c>
      <c r="W344" s="218">
        <v>0</v>
      </c>
      <c r="X344" s="218">
        <v>0</v>
      </c>
    </row>
    <row r="345" spans="1:24" s="239" customFormat="1" ht="20.25" customHeight="1" x14ac:dyDescent="0.3">
      <c r="A345" s="238">
        <v>2023</v>
      </c>
      <c r="B345" s="230">
        <v>334</v>
      </c>
      <c r="C345" s="233" t="s">
        <v>1740</v>
      </c>
      <c r="D345" s="230">
        <v>33577</v>
      </c>
      <c r="E345" s="222">
        <v>356895.28</v>
      </c>
      <c r="F345" s="222">
        <v>356895.28</v>
      </c>
      <c r="G345" s="218">
        <v>0</v>
      </c>
      <c r="H345" s="261">
        <v>0</v>
      </c>
      <c r="I345" s="222">
        <v>0</v>
      </c>
      <c r="J345" s="222">
        <v>0</v>
      </c>
      <c r="K345" s="222">
        <v>0</v>
      </c>
      <c r="L345" s="222">
        <v>0</v>
      </c>
      <c r="M345" s="222">
        <v>0</v>
      </c>
      <c r="N345" s="218">
        <v>0</v>
      </c>
      <c r="O345" s="222">
        <v>0</v>
      </c>
      <c r="P345" s="222">
        <v>0</v>
      </c>
      <c r="Q345" s="222">
        <v>0</v>
      </c>
      <c r="R345" s="222">
        <v>0</v>
      </c>
      <c r="S345" s="222">
        <v>0</v>
      </c>
      <c r="T345" s="222">
        <v>0</v>
      </c>
      <c r="U345" s="218">
        <v>356895.28</v>
      </c>
      <c r="V345" s="223">
        <v>0</v>
      </c>
      <c r="W345" s="223">
        <v>0</v>
      </c>
      <c r="X345" s="218">
        <v>0</v>
      </c>
    </row>
    <row r="346" spans="1:24" s="239" customFormat="1" ht="20.25" customHeight="1" x14ac:dyDescent="0.3">
      <c r="A346" s="238">
        <v>2023</v>
      </c>
      <c r="B346" s="230">
        <v>335</v>
      </c>
      <c r="C346" s="225" t="s">
        <v>3318</v>
      </c>
      <c r="D346" s="230">
        <v>33749</v>
      </c>
      <c r="E346" s="222">
        <v>3899976.97</v>
      </c>
      <c r="F346" s="222">
        <v>3888061.3200000003</v>
      </c>
      <c r="G346" s="218">
        <v>0</v>
      </c>
      <c r="H346" s="261">
        <v>0</v>
      </c>
      <c r="I346" s="222">
        <v>0</v>
      </c>
      <c r="J346" s="222">
        <v>0</v>
      </c>
      <c r="K346" s="222">
        <v>0</v>
      </c>
      <c r="L346" s="222">
        <v>0</v>
      </c>
      <c r="M346" s="222">
        <v>0</v>
      </c>
      <c r="N346" s="222">
        <v>0</v>
      </c>
      <c r="O346" s="222">
        <v>3547974</v>
      </c>
      <c r="P346" s="222">
        <v>312081.60000000003</v>
      </c>
      <c r="Q346" s="222">
        <v>0</v>
      </c>
      <c r="R346" s="222">
        <v>0</v>
      </c>
      <c r="S346" s="222">
        <v>0</v>
      </c>
      <c r="T346" s="222">
        <v>0</v>
      </c>
      <c r="U346" s="223">
        <v>0</v>
      </c>
      <c r="V346" s="223">
        <v>28005.72</v>
      </c>
      <c r="W346" s="223">
        <v>0</v>
      </c>
      <c r="X346" s="223">
        <v>11915.65</v>
      </c>
    </row>
    <row r="347" spans="1:24" s="239" customFormat="1" ht="20.25" customHeight="1" x14ac:dyDescent="0.3">
      <c r="A347" s="238">
        <v>2023</v>
      </c>
      <c r="B347" s="230">
        <v>336</v>
      </c>
      <c r="C347" s="225" t="s">
        <v>346</v>
      </c>
      <c r="D347" s="230">
        <v>33875</v>
      </c>
      <c r="E347" s="222">
        <v>5069515.9799999995</v>
      </c>
      <c r="F347" s="222">
        <v>4994500.8</v>
      </c>
      <c r="G347" s="222">
        <v>0</v>
      </c>
      <c r="H347" s="261">
        <v>0</v>
      </c>
      <c r="I347" s="222">
        <v>0</v>
      </c>
      <c r="J347" s="222">
        <v>0</v>
      </c>
      <c r="K347" s="222">
        <v>0</v>
      </c>
      <c r="L347" s="222">
        <v>0</v>
      </c>
      <c r="M347" s="222">
        <v>0</v>
      </c>
      <c r="N347" s="222">
        <v>0</v>
      </c>
      <c r="O347" s="222">
        <v>4994500.8</v>
      </c>
      <c r="P347" s="222">
        <v>0</v>
      </c>
      <c r="Q347" s="222">
        <v>0</v>
      </c>
      <c r="R347" s="222">
        <v>0</v>
      </c>
      <c r="S347" s="222">
        <v>0</v>
      </c>
      <c r="T347" s="222">
        <v>0</v>
      </c>
      <c r="U347" s="223">
        <v>0</v>
      </c>
      <c r="V347" s="223">
        <v>0</v>
      </c>
      <c r="W347" s="223">
        <v>0</v>
      </c>
      <c r="X347" s="223">
        <v>75015.179999999993</v>
      </c>
    </row>
    <row r="348" spans="1:24" s="239" customFormat="1" ht="20.25" customHeight="1" x14ac:dyDescent="0.3">
      <c r="A348" s="238">
        <v>2023</v>
      </c>
      <c r="B348" s="230">
        <v>337</v>
      </c>
      <c r="C348" s="225" t="s">
        <v>2848</v>
      </c>
      <c r="D348" s="230">
        <v>33939</v>
      </c>
      <c r="E348" s="222">
        <v>222837.91</v>
      </c>
      <c r="F348" s="222">
        <v>222837.91</v>
      </c>
      <c r="G348" s="218">
        <v>0</v>
      </c>
      <c r="H348" s="218">
        <v>0</v>
      </c>
      <c r="I348" s="218">
        <v>0</v>
      </c>
      <c r="J348" s="218">
        <v>0</v>
      </c>
      <c r="K348" s="218">
        <v>0</v>
      </c>
      <c r="L348" s="218">
        <v>0</v>
      </c>
      <c r="M348" s="218">
        <v>0</v>
      </c>
      <c r="N348" s="218">
        <v>0</v>
      </c>
      <c r="O348" s="218">
        <v>0</v>
      </c>
      <c r="P348" s="218">
        <v>0</v>
      </c>
      <c r="Q348" s="218">
        <v>0</v>
      </c>
      <c r="R348" s="218">
        <v>0</v>
      </c>
      <c r="S348" s="218">
        <v>0</v>
      </c>
      <c r="T348" s="218">
        <v>0</v>
      </c>
      <c r="U348" s="218">
        <v>0</v>
      </c>
      <c r="V348" s="218">
        <v>222837.91</v>
      </c>
      <c r="W348" s="218">
        <v>0</v>
      </c>
      <c r="X348" s="218">
        <v>0</v>
      </c>
    </row>
    <row r="349" spans="1:24" s="239" customFormat="1" ht="20.25" customHeight="1" x14ac:dyDescent="0.3">
      <c r="A349" s="238">
        <v>2023</v>
      </c>
      <c r="B349" s="230">
        <v>338</v>
      </c>
      <c r="C349" s="233" t="s">
        <v>864</v>
      </c>
      <c r="D349" s="230">
        <v>33945</v>
      </c>
      <c r="E349" s="222">
        <v>2776441.5100000002</v>
      </c>
      <c r="F349" s="222">
        <v>2767395.6</v>
      </c>
      <c r="G349" s="218">
        <v>0</v>
      </c>
      <c r="H349" s="261">
        <v>0</v>
      </c>
      <c r="I349" s="222">
        <v>0</v>
      </c>
      <c r="J349" s="222">
        <v>0</v>
      </c>
      <c r="K349" s="222">
        <v>0</v>
      </c>
      <c r="L349" s="222">
        <v>0</v>
      </c>
      <c r="M349" s="222">
        <v>0</v>
      </c>
      <c r="N349" s="222">
        <v>0</v>
      </c>
      <c r="O349" s="222">
        <v>2767395.6</v>
      </c>
      <c r="P349" s="222">
        <v>0</v>
      </c>
      <c r="Q349" s="222">
        <v>0</v>
      </c>
      <c r="R349" s="222">
        <v>0</v>
      </c>
      <c r="S349" s="222">
        <v>0</v>
      </c>
      <c r="T349" s="222">
        <v>0</v>
      </c>
      <c r="U349" s="223">
        <v>0</v>
      </c>
      <c r="V349" s="223">
        <v>0</v>
      </c>
      <c r="W349" s="223">
        <v>0</v>
      </c>
      <c r="X349" s="223">
        <v>9045.91</v>
      </c>
    </row>
    <row r="350" spans="1:24" s="239" customFormat="1" ht="20.25" customHeight="1" x14ac:dyDescent="0.3">
      <c r="A350" s="238">
        <v>2023</v>
      </c>
      <c r="B350" s="230">
        <v>339</v>
      </c>
      <c r="C350" s="225" t="s">
        <v>3319</v>
      </c>
      <c r="D350" s="230">
        <v>34065</v>
      </c>
      <c r="E350" s="222">
        <v>8987027.3200000003</v>
      </c>
      <c r="F350" s="222">
        <v>8987027.3200000003</v>
      </c>
      <c r="G350" s="222">
        <v>0</v>
      </c>
      <c r="H350" s="261">
        <v>0</v>
      </c>
      <c r="I350" s="222">
        <v>0</v>
      </c>
      <c r="J350" s="222">
        <v>0</v>
      </c>
      <c r="K350" s="222">
        <v>0</v>
      </c>
      <c r="L350" s="222">
        <v>0</v>
      </c>
      <c r="M350" s="218">
        <v>0</v>
      </c>
      <c r="N350" s="222">
        <v>0</v>
      </c>
      <c r="O350" s="222">
        <v>8343037.2000000002</v>
      </c>
      <c r="P350" s="222">
        <v>0</v>
      </c>
      <c r="Q350" s="222">
        <v>0</v>
      </c>
      <c r="R350" s="222">
        <v>0</v>
      </c>
      <c r="S350" s="222">
        <v>0</v>
      </c>
      <c r="T350" s="222">
        <v>0</v>
      </c>
      <c r="U350" s="223">
        <v>350927.32</v>
      </c>
      <c r="V350" s="223">
        <v>293062.8</v>
      </c>
      <c r="W350" s="223">
        <v>0</v>
      </c>
      <c r="X350" s="223">
        <v>0</v>
      </c>
    </row>
    <row r="351" spans="1:24" s="239" customFormat="1" ht="20.25" customHeight="1" x14ac:dyDescent="0.3">
      <c r="A351" s="238">
        <v>2023</v>
      </c>
      <c r="B351" s="230">
        <v>340</v>
      </c>
      <c r="C351" s="225" t="s">
        <v>3320</v>
      </c>
      <c r="D351" s="230">
        <v>34071</v>
      </c>
      <c r="E351" s="222">
        <v>4419413.41</v>
      </c>
      <c r="F351" s="222">
        <v>4419413.41</v>
      </c>
      <c r="G351" s="218">
        <v>0</v>
      </c>
      <c r="H351" s="261">
        <v>0</v>
      </c>
      <c r="I351" s="222">
        <v>0</v>
      </c>
      <c r="J351" s="222">
        <v>0</v>
      </c>
      <c r="K351" s="222">
        <v>0</v>
      </c>
      <c r="L351" s="222">
        <v>0</v>
      </c>
      <c r="M351" s="222">
        <v>0</v>
      </c>
      <c r="N351" s="222">
        <v>0</v>
      </c>
      <c r="O351" s="222">
        <v>4205833.2</v>
      </c>
      <c r="P351" s="222">
        <v>0</v>
      </c>
      <c r="Q351" s="222">
        <v>0</v>
      </c>
      <c r="R351" s="222">
        <v>0</v>
      </c>
      <c r="S351" s="222">
        <v>0</v>
      </c>
      <c r="T351" s="222">
        <v>0</v>
      </c>
      <c r="U351" s="223">
        <v>0</v>
      </c>
      <c r="V351" s="223">
        <v>213580.21</v>
      </c>
      <c r="W351" s="223">
        <v>0</v>
      </c>
      <c r="X351" s="223">
        <v>0</v>
      </c>
    </row>
    <row r="352" spans="1:24" s="239" customFormat="1" ht="20.25" customHeight="1" x14ac:dyDescent="0.3">
      <c r="A352" s="238">
        <v>2023</v>
      </c>
      <c r="B352" s="230">
        <v>341</v>
      </c>
      <c r="C352" s="225" t="s">
        <v>877</v>
      </c>
      <c r="D352" s="230">
        <v>34158</v>
      </c>
      <c r="E352" s="222">
        <v>632109.32000000007</v>
      </c>
      <c r="F352" s="222">
        <v>629650.80000000005</v>
      </c>
      <c r="G352" s="218">
        <v>256100.40000000002</v>
      </c>
      <c r="H352" s="218">
        <v>0</v>
      </c>
      <c r="I352" s="218">
        <v>0</v>
      </c>
      <c r="J352" s="218">
        <v>0</v>
      </c>
      <c r="K352" s="218">
        <v>0</v>
      </c>
      <c r="L352" s="218">
        <v>0</v>
      </c>
      <c r="M352" s="218">
        <v>0</v>
      </c>
      <c r="N352" s="218">
        <v>0</v>
      </c>
      <c r="O352" s="218">
        <v>0</v>
      </c>
      <c r="P352" s="218">
        <v>373550.39999999997</v>
      </c>
      <c r="Q352" s="218">
        <v>0</v>
      </c>
      <c r="R352" s="218">
        <v>0</v>
      </c>
      <c r="S352" s="218">
        <v>0</v>
      </c>
      <c r="T352" s="218">
        <v>0</v>
      </c>
      <c r="U352" s="218">
        <v>0</v>
      </c>
      <c r="V352" s="218">
        <v>0</v>
      </c>
      <c r="W352" s="218">
        <v>0</v>
      </c>
      <c r="X352" s="223">
        <v>2458.52</v>
      </c>
    </row>
    <row r="353" spans="1:24" s="239" customFormat="1" ht="20.25" customHeight="1" x14ac:dyDescent="0.3">
      <c r="A353" s="238">
        <v>2023</v>
      </c>
      <c r="B353" s="230">
        <v>342</v>
      </c>
      <c r="C353" s="225" t="s">
        <v>3523</v>
      </c>
      <c r="D353" s="230">
        <v>34211</v>
      </c>
      <c r="E353" s="222">
        <v>377596.29</v>
      </c>
      <c r="F353" s="222">
        <v>377596.29</v>
      </c>
      <c r="G353" s="218">
        <v>0</v>
      </c>
      <c r="H353" s="261">
        <v>0</v>
      </c>
      <c r="I353" s="222">
        <v>0</v>
      </c>
      <c r="J353" s="222">
        <v>0</v>
      </c>
      <c r="K353" s="222">
        <v>0</v>
      </c>
      <c r="L353" s="222">
        <v>0</v>
      </c>
      <c r="M353" s="222">
        <v>0</v>
      </c>
      <c r="N353" s="222">
        <v>0</v>
      </c>
      <c r="O353" s="222">
        <v>0</v>
      </c>
      <c r="P353" s="222">
        <v>0</v>
      </c>
      <c r="Q353" s="222">
        <v>0</v>
      </c>
      <c r="R353" s="222">
        <v>0</v>
      </c>
      <c r="S353" s="222">
        <v>0</v>
      </c>
      <c r="T353" s="222">
        <v>0</v>
      </c>
      <c r="U353" s="223">
        <v>0</v>
      </c>
      <c r="V353" s="223">
        <v>377596.29</v>
      </c>
      <c r="W353" s="223">
        <v>0</v>
      </c>
      <c r="X353" s="223">
        <v>0</v>
      </c>
    </row>
    <row r="354" spans="1:24" s="239" customFormat="1" ht="20.25" customHeight="1" x14ac:dyDescent="0.3">
      <c r="A354" s="238">
        <v>2023</v>
      </c>
      <c r="B354" s="230">
        <v>343</v>
      </c>
      <c r="C354" s="225" t="s">
        <v>3524</v>
      </c>
      <c r="D354" s="230">
        <v>34213</v>
      </c>
      <c r="E354" s="222">
        <v>87628.800000000003</v>
      </c>
      <c r="F354" s="222">
        <v>87628.800000000003</v>
      </c>
      <c r="G354" s="218">
        <v>0</v>
      </c>
      <c r="H354" s="261">
        <v>0</v>
      </c>
      <c r="I354" s="222">
        <v>0</v>
      </c>
      <c r="J354" s="222">
        <v>0</v>
      </c>
      <c r="K354" s="222">
        <v>0</v>
      </c>
      <c r="L354" s="222">
        <v>0</v>
      </c>
      <c r="M354" s="222">
        <v>0</v>
      </c>
      <c r="N354" s="222">
        <v>0</v>
      </c>
      <c r="O354" s="222">
        <v>0</v>
      </c>
      <c r="P354" s="222">
        <v>0</v>
      </c>
      <c r="Q354" s="222">
        <v>0</v>
      </c>
      <c r="R354" s="222">
        <v>0</v>
      </c>
      <c r="S354" s="222">
        <v>0</v>
      </c>
      <c r="T354" s="222">
        <v>0</v>
      </c>
      <c r="U354" s="223">
        <v>0</v>
      </c>
      <c r="V354" s="223">
        <v>87628.800000000003</v>
      </c>
      <c r="W354" s="223">
        <v>0</v>
      </c>
      <c r="X354" s="223">
        <v>0</v>
      </c>
    </row>
    <row r="355" spans="1:24" s="239" customFormat="1" ht="20.25" customHeight="1" x14ac:dyDescent="0.3">
      <c r="A355" s="238">
        <v>2023</v>
      </c>
      <c r="B355" s="230">
        <v>344</v>
      </c>
      <c r="C355" s="225" t="s">
        <v>1678</v>
      </c>
      <c r="D355" s="230">
        <v>34215</v>
      </c>
      <c r="E355" s="222">
        <v>360983.77</v>
      </c>
      <c r="F355" s="222">
        <v>360983.77</v>
      </c>
      <c r="G355" s="218">
        <v>0</v>
      </c>
      <c r="H355" s="218">
        <v>0</v>
      </c>
      <c r="I355" s="218">
        <v>0</v>
      </c>
      <c r="J355" s="218">
        <v>0</v>
      </c>
      <c r="K355" s="218">
        <v>0</v>
      </c>
      <c r="L355" s="218">
        <v>0</v>
      </c>
      <c r="M355" s="218">
        <v>0</v>
      </c>
      <c r="N355" s="218">
        <v>0</v>
      </c>
      <c r="O355" s="218">
        <v>0</v>
      </c>
      <c r="P355" s="218">
        <v>0</v>
      </c>
      <c r="Q355" s="218">
        <v>0</v>
      </c>
      <c r="R355" s="218">
        <v>0</v>
      </c>
      <c r="S355" s="218">
        <v>0</v>
      </c>
      <c r="T355" s="218">
        <v>0</v>
      </c>
      <c r="U355" s="218">
        <v>0</v>
      </c>
      <c r="V355" s="218">
        <v>360983.77</v>
      </c>
      <c r="W355" s="218">
        <v>0</v>
      </c>
      <c r="X355" s="218">
        <v>0</v>
      </c>
    </row>
    <row r="356" spans="1:24" s="239" customFormat="1" ht="20.25" customHeight="1" x14ac:dyDescent="0.3">
      <c r="A356" s="238">
        <v>2023</v>
      </c>
      <c r="B356" s="230">
        <v>345</v>
      </c>
      <c r="C356" s="225" t="s">
        <v>350</v>
      </c>
      <c r="D356" s="230">
        <v>34247</v>
      </c>
      <c r="E356" s="222">
        <v>52520.5</v>
      </c>
      <c r="F356" s="222">
        <v>52520.5</v>
      </c>
      <c r="G356" s="218">
        <v>0</v>
      </c>
      <c r="H356" s="218">
        <v>0</v>
      </c>
      <c r="I356" s="218">
        <v>0</v>
      </c>
      <c r="J356" s="218">
        <v>0</v>
      </c>
      <c r="K356" s="218">
        <v>0</v>
      </c>
      <c r="L356" s="218">
        <v>0</v>
      </c>
      <c r="M356" s="218">
        <v>0</v>
      </c>
      <c r="N356" s="218">
        <v>0</v>
      </c>
      <c r="O356" s="218">
        <v>0</v>
      </c>
      <c r="P356" s="218">
        <v>0</v>
      </c>
      <c r="Q356" s="218">
        <v>0</v>
      </c>
      <c r="R356" s="218">
        <v>0</v>
      </c>
      <c r="S356" s="218">
        <v>0</v>
      </c>
      <c r="T356" s="218">
        <v>0</v>
      </c>
      <c r="U356" s="218">
        <v>0</v>
      </c>
      <c r="V356" s="218">
        <v>52520.5</v>
      </c>
      <c r="W356" s="218">
        <v>0</v>
      </c>
      <c r="X356" s="218">
        <v>0</v>
      </c>
    </row>
    <row r="357" spans="1:24" s="239" customFormat="1" ht="20.25" customHeight="1" x14ac:dyDescent="0.3">
      <c r="A357" s="238">
        <v>2023</v>
      </c>
      <c r="B357" s="230">
        <v>346</v>
      </c>
      <c r="C357" s="225" t="s">
        <v>351</v>
      </c>
      <c r="D357" s="230">
        <v>34248</v>
      </c>
      <c r="E357" s="222">
        <v>7278929.6900000004</v>
      </c>
      <c r="F357" s="222">
        <v>7258000.8000000007</v>
      </c>
      <c r="G357" s="218">
        <v>0</v>
      </c>
      <c r="H357" s="218">
        <v>0</v>
      </c>
      <c r="I357" s="218">
        <v>0</v>
      </c>
      <c r="J357" s="218">
        <v>389727.6</v>
      </c>
      <c r="K357" s="218">
        <v>0</v>
      </c>
      <c r="L357" s="218">
        <v>0</v>
      </c>
      <c r="M357" s="218">
        <v>0</v>
      </c>
      <c r="N357" s="218">
        <v>0</v>
      </c>
      <c r="O357" s="218">
        <v>6868273.2000000011</v>
      </c>
      <c r="P357" s="218">
        <v>0</v>
      </c>
      <c r="Q357" s="218">
        <v>0</v>
      </c>
      <c r="R357" s="218">
        <v>0</v>
      </c>
      <c r="S357" s="218">
        <v>0</v>
      </c>
      <c r="T357" s="218">
        <v>0</v>
      </c>
      <c r="U357" s="218">
        <v>0</v>
      </c>
      <c r="V357" s="218">
        <v>0</v>
      </c>
      <c r="W357" s="218">
        <v>0</v>
      </c>
      <c r="X357" s="223">
        <v>20928.89</v>
      </c>
    </row>
    <row r="358" spans="1:24" s="239" customFormat="1" ht="20.25" customHeight="1" x14ac:dyDescent="0.3">
      <c r="A358" s="238">
        <v>2023</v>
      </c>
      <c r="B358" s="230">
        <v>347</v>
      </c>
      <c r="C358" s="225" t="s">
        <v>352</v>
      </c>
      <c r="D358" s="230">
        <v>34240</v>
      </c>
      <c r="E358" s="222">
        <v>387209.75</v>
      </c>
      <c r="F358" s="222">
        <v>385707.6</v>
      </c>
      <c r="G358" s="218">
        <v>207792</v>
      </c>
      <c r="H358" s="218">
        <v>177915.6</v>
      </c>
      <c r="I358" s="218">
        <v>0</v>
      </c>
      <c r="J358" s="218">
        <v>0</v>
      </c>
      <c r="K358" s="218">
        <v>0</v>
      </c>
      <c r="L358" s="218">
        <v>0</v>
      </c>
      <c r="M358" s="218">
        <v>0</v>
      </c>
      <c r="N358" s="218">
        <v>0</v>
      </c>
      <c r="O358" s="218">
        <v>0</v>
      </c>
      <c r="P358" s="218">
        <v>0</v>
      </c>
      <c r="Q358" s="218">
        <v>0</v>
      </c>
      <c r="R358" s="218">
        <v>0</v>
      </c>
      <c r="S358" s="218">
        <v>0</v>
      </c>
      <c r="T358" s="218">
        <v>0</v>
      </c>
      <c r="U358" s="218">
        <v>0</v>
      </c>
      <c r="V358" s="218">
        <v>0</v>
      </c>
      <c r="W358" s="218">
        <v>0</v>
      </c>
      <c r="X358" s="223">
        <v>1502.15</v>
      </c>
    </row>
    <row r="359" spans="1:24" s="239" customFormat="1" ht="20.25" customHeight="1" x14ac:dyDescent="0.3">
      <c r="A359" s="238">
        <v>2023</v>
      </c>
      <c r="B359" s="230">
        <v>348</v>
      </c>
      <c r="C359" s="225" t="s">
        <v>353</v>
      </c>
      <c r="D359" s="230">
        <v>34241</v>
      </c>
      <c r="E359" s="222">
        <v>806148.03999999992</v>
      </c>
      <c r="F359" s="222">
        <v>804183.6</v>
      </c>
      <c r="G359" s="218">
        <v>0</v>
      </c>
      <c r="H359" s="218">
        <v>0</v>
      </c>
      <c r="I359" s="218">
        <v>0</v>
      </c>
      <c r="J359" s="218">
        <v>0</v>
      </c>
      <c r="K359" s="218">
        <v>0</v>
      </c>
      <c r="L359" s="218">
        <v>0</v>
      </c>
      <c r="M359" s="218">
        <v>0</v>
      </c>
      <c r="N359" s="218">
        <v>0</v>
      </c>
      <c r="O359" s="218">
        <v>0</v>
      </c>
      <c r="P359" s="218">
        <v>0</v>
      </c>
      <c r="Q359" s="218">
        <v>804183.6</v>
      </c>
      <c r="R359" s="218">
        <v>0</v>
      </c>
      <c r="S359" s="218">
        <v>0</v>
      </c>
      <c r="T359" s="218">
        <v>0</v>
      </c>
      <c r="U359" s="218">
        <v>0</v>
      </c>
      <c r="V359" s="218">
        <v>0</v>
      </c>
      <c r="W359" s="218">
        <v>0</v>
      </c>
      <c r="X359" s="223">
        <v>1964.44</v>
      </c>
    </row>
    <row r="360" spans="1:24" s="239" customFormat="1" ht="20.25" customHeight="1" x14ac:dyDescent="0.3">
      <c r="A360" s="238">
        <v>2023</v>
      </c>
      <c r="B360" s="230">
        <v>349</v>
      </c>
      <c r="C360" s="225" t="s">
        <v>349</v>
      </c>
      <c r="D360" s="230">
        <v>34244</v>
      </c>
      <c r="E360" s="222">
        <v>12026626.15</v>
      </c>
      <c r="F360" s="222">
        <v>11957841.9</v>
      </c>
      <c r="G360" s="218">
        <v>0</v>
      </c>
      <c r="H360" s="261">
        <v>0</v>
      </c>
      <c r="I360" s="222">
        <v>0</v>
      </c>
      <c r="J360" s="222">
        <v>0</v>
      </c>
      <c r="K360" s="222">
        <v>0</v>
      </c>
      <c r="L360" s="222">
        <v>0</v>
      </c>
      <c r="M360" s="222">
        <v>0</v>
      </c>
      <c r="N360" s="222">
        <v>11701576.800000001</v>
      </c>
      <c r="O360" s="222">
        <v>0</v>
      </c>
      <c r="P360" s="222">
        <v>0</v>
      </c>
      <c r="Q360" s="222">
        <v>0</v>
      </c>
      <c r="R360" s="222">
        <v>0</v>
      </c>
      <c r="S360" s="222">
        <v>0</v>
      </c>
      <c r="T360" s="222">
        <v>0</v>
      </c>
      <c r="U360" s="223">
        <v>256265.1</v>
      </c>
      <c r="V360" s="223">
        <v>0</v>
      </c>
      <c r="W360" s="223">
        <v>0</v>
      </c>
      <c r="X360" s="223">
        <v>68784.25</v>
      </c>
    </row>
    <row r="361" spans="1:24" s="239" customFormat="1" ht="20.25" customHeight="1" x14ac:dyDescent="0.3">
      <c r="A361" s="238">
        <v>2023</v>
      </c>
      <c r="B361" s="230">
        <v>350</v>
      </c>
      <c r="C361" s="233" t="s">
        <v>1679</v>
      </c>
      <c r="D361" s="230">
        <v>34322</v>
      </c>
      <c r="E361" s="222">
        <v>232002</v>
      </c>
      <c r="F361" s="222">
        <v>232002</v>
      </c>
      <c r="G361" s="218">
        <v>0</v>
      </c>
      <c r="H361" s="261">
        <v>0</v>
      </c>
      <c r="I361" s="222">
        <v>0</v>
      </c>
      <c r="J361" s="222">
        <v>0</v>
      </c>
      <c r="K361" s="222">
        <v>0</v>
      </c>
      <c r="L361" s="222">
        <v>0</v>
      </c>
      <c r="M361" s="222">
        <v>0</v>
      </c>
      <c r="N361" s="222">
        <v>0</v>
      </c>
      <c r="O361" s="222">
        <v>0</v>
      </c>
      <c r="P361" s="222">
        <v>0</v>
      </c>
      <c r="Q361" s="222">
        <v>0</v>
      </c>
      <c r="R361" s="222">
        <v>0</v>
      </c>
      <c r="S361" s="222">
        <v>0</v>
      </c>
      <c r="T361" s="222">
        <v>0</v>
      </c>
      <c r="U361" s="223">
        <v>0</v>
      </c>
      <c r="V361" s="223">
        <v>232002</v>
      </c>
      <c r="W361" s="223">
        <v>0</v>
      </c>
      <c r="X361" s="223">
        <v>0</v>
      </c>
    </row>
    <row r="362" spans="1:24" s="239" customFormat="1" ht="20.25" customHeight="1" x14ac:dyDescent="0.3">
      <c r="A362" s="238">
        <v>2023</v>
      </c>
      <c r="B362" s="230">
        <v>351</v>
      </c>
      <c r="C362" s="225" t="s">
        <v>1680</v>
      </c>
      <c r="D362" s="230">
        <v>32332</v>
      </c>
      <c r="E362" s="222">
        <v>689561.4</v>
      </c>
      <c r="F362" s="222">
        <v>689561.4</v>
      </c>
      <c r="G362" s="218">
        <v>0</v>
      </c>
      <c r="H362" s="218">
        <v>0</v>
      </c>
      <c r="I362" s="218">
        <v>0</v>
      </c>
      <c r="J362" s="218">
        <v>0</v>
      </c>
      <c r="K362" s="218">
        <v>0</v>
      </c>
      <c r="L362" s="218">
        <v>0</v>
      </c>
      <c r="M362" s="218">
        <v>0</v>
      </c>
      <c r="N362" s="218">
        <v>0</v>
      </c>
      <c r="O362" s="218">
        <v>0</v>
      </c>
      <c r="P362" s="218">
        <v>0</v>
      </c>
      <c r="Q362" s="218">
        <v>0</v>
      </c>
      <c r="R362" s="218">
        <v>0</v>
      </c>
      <c r="S362" s="218">
        <v>0</v>
      </c>
      <c r="T362" s="218">
        <v>0</v>
      </c>
      <c r="U362" s="218">
        <v>615489.6</v>
      </c>
      <c r="V362" s="218">
        <v>74071.8</v>
      </c>
      <c r="W362" s="218">
        <v>0</v>
      </c>
      <c r="X362" s="218">
        <v>0</v>
      </c>
    </row>
    <row r="363" spans="1:24" s="239" customFormat="1" ht="20.25" customHeight="1" x14ac:dyDescent="0.3">
      <c r="A363" s="238">
        <v>2023</v>
      </c>
      <c r="B363" s="230">
        <v>352</v>
      </c>
      <c r="C363" s="233" t="s">
        <v>40</v>
      </c>
      <c r="D363" s="230">
        <v>32336</v>
      </c>
      <c r="E363" s="222">
        <v>2113863.5300000003</v>
      </c>
      <c r="F363" s="222">
        <v>2106992.7000000002</v>
      </c>
      <c r="G363" s="218">
        <v>0</v>
      </c>
      <c r="H363" s="218">
        <v>0</v>
      </c>
      <c r="I363" s="218">
        <v>0</v>
      </c>
      <c r="J363" s="218">
        <v>0</v>
      </c>
      <c r="K363" s="218">
        <v>0</v>
      </c>
      <c r="L363" s="218">
        <v>0</v>
      </c>
      <c r="M363" s="218">
        <v>0</v>
      </c>
      <c r="N363" s="218">
        <v>0</v>
      </c>
      <c r="O363" s="218">
        <v>0</v>
      </c>
      <c r="P363" s="218">
        <v>0</v>
      </c>
      <c r="Q363" s="218">
        <v>2106992.7000000002</v>
      </c>
      <c r="R363" s="218">
        <v>0</v>
      </c>
      <c r="S363" s="218">
        <v>0</v>
      </c>
      <c r="T363" s="218">
        <v>0</v>
      </c>
      <c r="U363" s="218">
        <v>0</v>
      </c>
      <c r="V363" s="218">
        <v>0</v>
      </c>
      <c r="W363" s="218">
        <v>0</v>
      </c>
      <c r="X363" s="218">
        <v>6870.83</v>
      </c>
    </row>
    <row r="364" spans="1:24" s="239" customFormat="1" ht="20.25" customHeight="1" x14ac:dyDescent="0.3">
      <c r="A364" s="238">
        <v>2023</v>
      </c>
      <c r="B364" s="230">
        <v>353</v>
      </c>
      <c r="C364" s="225" t="s">
        <v>2814</v>
      </c>
      <c r="D364" s="230">
        <v>34427</v>
      </c>
      <c r="E364" s="222">
        <v>95326.31</v>
      </c>
      <c r="F364" s="222">
        <v>95326.31</v>
      </c>
      <c r="G364" s="218">
        <v>0</v>
      </c>
      <c r="H364" s="218">
        <v>0</v>
      </c>
      <c r="I364" s="218">
        <v>0</v>
      </c>
      <c r="J364" s="218">
        <v>0</v>
      </c>
      <c r="K364" s="218">
        <v>0</v>
      </c>
      <c r="L364" s="218">
        <v>0</v>
      </c>
      <c r="M364" s="218">
        <v>0</v>
      </c>
      <c r="N364" s="218">
        <v>0</v>
      </c>
      <c r="O364" s="218">
        <v>0</v>
      </c>
      <c r="P364" s="218">
        <v>0</v>
      </c>
      <c r="Q364" s="218">
        <v>0</v>
      </c>
      <c r="R364" s="218">
        <v>0</v>
      </c>
      <c r="S364" s="218">
        <v>0</v>
      </c>
      <c r="T364" s="218">
        <v>0</v>
      </c>
      <c r="U364" s="218">
        <v>0</v>
      </c>
      <c r="V364" s="218">
        <v>95326.31</v>
      </c>
      <c r="W364" s="218">
        <v>0</v>
      </c>
      <c r="X364" s="218">
        <v>0</v>
      </c>
    </row>
    <row r="365" spans="1:24" s="239" customFormat="1" ht="20.25" customHeight="1" x14ac:dyDescent="0.3">
      <c r="A365" s="238">
        <v>2023</v>
      </c>
      <c r="B365" s="230">
        <v>354</v>
      </c>
      <c r="C365" s="225" t="s">
        <v>355</v>
      </c>
      <c r="D365" s="230">
        <v>34482</v>
      </c>
      <c r="E365" s="222">
        <v>31418.400000000001</v>
      </c>
      <c r="F365" s="222">
        <v>31418.400000000001</v>
      </c>
      <c r="G365" s="218">
        <v>0</v>
      </c>
      <c r="H365" s="261">
        <v>0</v>
      </c>
      <c r="I365" s="222">
        <v>0</v>
      </c>
      <c r="J365" s="222">
        <v>0</v>
      </c>
      <c r="K365" s="222">
        <v>0</v>
      </c>
      <c r="L365" s="222">
        <v>0</v>
      </c>
      <c r="M365" s="222">
        <v>0</v>
      </c>
      <c r="N365" s="222">
        <v>0</v>
      </c>
      <c r="O365" s="222">
        <v>0</v>
      </c>
      <c r="P365" s="222">
        <v>0</v>
      </c>
      <c r="Q365" s="222">
        <v>0</v>
      </c>
      <c r="R365" s="222">
        <v>0</v>
      </c>
      <c r="S365" s="222">
        <v>0</v>
      </c>
      <c r="T365" s="222">
        <v>0</v>
      </c>
      <c r="U365" s="223">
        <v>31418.400000000001</v>
      </c>
      <c r="V365" s="223">
        <v>0</v>
      </c>
      <c r="W365" s="223">
        <v>0</v>
      </c>
      <c r="X365" s="223">
        <v>0</v>
      </c>
    </row>
    <row r="366" spans="1:24" s="239" customFormat="1" ht="20.25" customHeight="1" x14ac:dyDescent="0.3">
      <c r="A366" s="238">
        <v>2023</v>
      </c>
      <c r="B366" s="230">
        <v>355</v>
      </c>
      <c r="C366" s="225" t="s">
        <v>1682</v>
      </c>
      <c r="D366" s="230">
        <v>34514</v>
      </c>
      <c r="E366" s="222">
        <v>317987.27</v>
      </c>
      <c r="F366" s="222">
        <v>317987.27</v>
      </c>
      <c r="G366" s="218">
        <v>0</v>
      </c>
      <c r="H366" s="218">
        <v>0</v>
      </c>
      <c r="I366" s="218">
        <v>0</v>
      </c>
      <c r="J366" s="218">
        <v>0</v>
      </c>
      <c r="K366" s="218">
        <v>0</v>
      </c>
      <c r="L366" s="218">
        <v>0</v>
      </c>
      <c r="M366" s="218">
        <v>0</v>
      </c>
      <c r="N366" s="218">
        <v>0</v>
      </c>
      <c r="O366" s="218">
        <v>0</v>
      </c>
      <c r="P366" s="218">
        <v>0</v>
      </c>
      <c r="Q366" s="218">
        <v>0</v>
      </c>
      <c r="R366" s="218">
        <v>0</v>
      </c>
      <c r="S366" s="218">
        <v>0</v>
      </c>
      <c r="T366" s="218">
        <v>0</v>
      </c>
      <c r="U366" s="218">
        <v>0</v>
      </c>
      <c r="V366" s="218">
        <v>317987.27</v>
      </c>
      <c r="W366" s="218">
        <v>0</v>
      </c>
      <c r="X366" s="218">
        <v>0</v>
      </c>
    </row>
    <row r="367" spans="1:24" s="239" customFormat="1" ht="20.25" customHeight="1" x14ac:dyDescent="0.3">
      <c r="A367" s="238">
        <v>2023</v>
      </c>
      <c r="B367" s="230">
        <v>356</v>
      </c>
      <c r="C367" s="225" t="s">
        <v>356</v>
      </c>
      <c r="D367" s="230">
        <v>34552</v>
      </c>
      <c r="E367" s="222">
        <v>3990408.59</v>
      </c>
      <c r="F367" s="222">
        <v>3932380.84</v>
      </c>
      <c r="G367" s="218">
        <v>0</v>
      </c>
      <c r="H367" s="261">
        <v>0</v>
      </c>
      <c r="I367" s="222">
        <v>0</v>
      </c>
      <c r="J367" s="222">
        <v>0</v>
      </c>
      <c r="K367" s="222">
        <v>0</v>
      </c>
      <c r="L367" s="222">
        <v>0</v>
      </c>
      <c r="M367" s="222">
        <v>0</v>
      </c>
      <c r="N367" s="222">
        <v>0</v>
      </c>
      <c r="O367" s="222">
        <v>1440882</v>
      </c>
      <c r="P367" s="222">
        <v>0</v>
      </c>
      <c r="Q367" s="222">
        <v>2491498.84</v>
      </c>
      <c r="R367" s="222">
        <v>0</v>
      </c>
      <c r="S367" s="222">
        <v>0</v>
      </c>
      <c r="T367" s="222">
        <v>0</v>
      </c>
      <c r="U367" s="223">
        <v>0</v>
      </c>
      <c r="V367" s="223">
        <v>0</v>
      </c>
      <c r="W367" s="223">
        <v>0</v>
      </c>
      <c r="X367" s="223">
        <v>58027.75</v>
      </c>
    </row>
    <row r="368" spans="1:24" s="239" customFormat="1" ht="20.25" customHeight="1" x14ac:dyDescent="0.3">
      <c r="A368" s="238">
        <v>2023</v>
      </c>
      <c r="B368" s="230">
        <v>357</v>
      </c>
      <c r="C368" s="233" t="s">
        <v>2404</v>
      </c>
      <c r="D368" s="230">
        <v>34659</v>
      </c>
      <c r="E368" s="222">
        <v>5349076.83</v>
      </c>
      <c r="F368" s="222">
        <v>5349076.83</v>
      </c>
      <c r="G368" s="218">
        <v>703012.04</v>
      </c>
      <c r="H368" s="261">
        <v>228770.68000000005</v>
      </c>
      <c r="I368" s="222">
        <v>0</v>
      </c>
      <c r="J368" s="222">
        <v>408186.01</v>
      </c>
      <c r="K368" s="222">
        <v>0</v>
      </c>
      <c r="L368" s="222">
        <v>63043.310000000005</v>
      </c>
      <c r="M368" s="222">
        <v>0</v>
      </c>
      <c r="N368" s="222">
        <v>0</v>
      </c>
      <c r="O368" s="222">
        <v>2264667.66</v>
      </c>
      <c r="P368" s="222">
        <v>325451.48</v>
      </c>
      <c r="Q368" s="222">
        <v>1355945.65</v>
      </c>
      <c r="R368" s="222">
        <v>0</v>
      </c>
      <c r="S368" s="222">
        <v>0</v>
      </c>
      <c r="T368" s="222">
        <v>0</v>
      </c>
      <c r="U368" s="223">
        <v>0</v>
      </c>
      <c r="V368" s="223">
        <v>0</v>
      </c>
      <c r="W368" s="223">
        <v>0</v>
      </c>
      <c r="X368" s="223">
        <v>0</v>
      </c>
    </row>
    <row r="369" spans="1:24" s="239" customFormat="1" ht="20.25" customHeight="1" x14ac:dyDescent="0.3">
      <c r="A369" s="238">
        <v>2023</v>
      </c>
      <c r="B369" s="230">
        <v>358</v>
      </c>
      <c r="C369" s="233" t="s">
        <v>2394</v>
      </c>
      <c r="D369" s="230">
        <v>34653</v>
      </c>
      <c r="E369" s="222">
        <v>5160981.5299999993</v>
      </c>
      <c r="F369" s="222">
        <v>5160981.5299999993</v>
      </c>
      <c r="G369" s="218">
        <v>1223554.75</v>
      </c>
      <c r="H369" s="261">
        <v>372268.36</v>
      </c>
      <c r="I369" s="222">
        <v>0</v>
      </c>
      <c r="J369" s="222">
        <v>61591.19</v>
      </c>
      <c r="K369" s="222">
        <v>55548.639999999999</v>
      </c>
      <c r="L369" s="222">
        <v>20547.830000000002</v>
      </c>
      <c r="M369" s="222">
        <v>0</v>
      </c>
      <c r="N369" s="218">
        <v>0</v>
      </c>
      <c r="O369" s="222">
        <v>2372566.58</v>
      </c>
      <c r="P369" s="222">
        <v>80119.33</v>
      </c>
      <c r="Q369" s="222">
        <v>974784.85000000009</v>
      </c>
      <c r="R369" s="222">
        <v>0</v>
      </c>
      <c r="S369" s="222">
        <v>0</v>
      </c>
      <c r="T369" s="222">
        <v>0</v>
      </c>
      <c r="U369" s="218">
        <v>0</v>
      </c>
      <c r="V369" s="223">
        <v>0</v>
      </c>
      <c r="W369" s="223">
        <v>0</v>
      </c>
      <c r="X369" s="223">
        <v>0</v>
      </c>
    </row>
    <row r="370" spans="1:24" s="239" customFormat="1" ht="20.25" customHeight="1" x14ac:dyDescent="0.3">
      <c r="A370" s="238">
        <v>2023</v>
      </c>
      <c r="B370" s="230">
        <v>359</v>
      </c>
      <c r="C370" s="225" t="s">
        <v>1243</v>
      </c>
      <c r="D370" s="230">
        <v>34706</v>
      </c>
      <c r="E370" s="222">
        <v>1284207.3099999998</v>
      </c>
      <c r="F370" s="222">
        <v>1268544.3599999999</v>
      </c>
      <c r="G370" s="222">
        <v>0</v>
      </c>
      <c r="H370" s="261">
        <v>0</v>
      </c>
      <c r="I370" s="222">
        <v>0</v>
      </c>
      <c r="J370" s="222">
        <v>0</v>
      </c>
      <c r="K370" s="222">
        <v>0</v>
      </c>
      <c r="L370" s="222">
        <v>0</v>
      </c>
      <c r="M370" s="222">
        <v>0</v>
      </c>
      <c r="N370" s="222">
        <v>0</v>
      </c>
      <c r="O370" s="222">
        <v>0</v>
      </c>
      <c r="P370" s="222">
        <v>0</v>
      </c>
      <c r="Q370" s="265">
        <v>1268544.3599999999</v>
      </c>
      <c r="R370" s="222">
        <v>0</v>
      </c>
      <c r="S370" s="222">
        <v>0</v>
      </c>
      <c r="T370" s="222">
        <v>0</v>
      </c>
      <c r="U370" s="223">
        <v>0</v>
      </c>
      <c r="V370" s="223">
        <v>0</v>
      </c>
      <c r="W370" s="223">
        <v>0</v>
      </c>
      <c r="X370" s="265">
        <v>15662.95</v>
      </c>
    </row>
    <row r="371" spans="1:24" s="239" customFormat="1" ht="20.25" customHeight="1" x14ac:dyDescent="0.3">
      <c r="A371" s="238">
        <v>2023</v>
      </c>
      <c r="B371" s="230">
        <v>360</v>
      </c>
      <c r="C371" s="225" t="s">
        <v>1753</v>
      </c>
      <c r="D371" s="230">
        <v>34748</v>
      </c>
      <c r="E371" s="222">
        <v>93480.84</v>
      </c>
      <c r="F371" s="222">
        <v>93480.84</v>
      </c>
      <c r="G371" s="218">
        <v>0</v>
      </c>
      <c r="H371" s="218">
        <v>0</v>
      </c>
      <c r="I371" s="218">
        <v>0</v>
      </c>
      <c r="J371" s="218">
        <v>0</v>
      </c>
      <c r="K371" s="218">
        <v>0</v>
      </c>
      <c r="L371" s="218">
        <v>0</v>
      </c>
      <c r="M371" s="218">
        <v>0</v>
      </c>
      <c r="N371" s="218">
        <v>0</v>
      </c>
      <c r="O371" s="218">
        <v>0</v>
      </c>
      <c r="P371" s="218">
        <v>0</v>
      </c>
      <c r="Q371" s="218">
        <v>0</v>
      </c>
      <c r="R371" s="218">
        <v>0</v>
      </c>
      <c r="S371" s="218">
        <v>0</v>
      </c>
      <c r="T371" s="218">
        <v>0</v>
      </c>
      <c r="U371" s="218">
        <v>0</v>
      </c>
      <c r="V371" s="218">
        <v>93480.84</v>
      </c>
      <c r="W371" s="218">
        <v>0</v>
      </c>
      <c r="X371" s="218">
        <v>0</v>
      </c>
    </row>
    <row r="372" spans="1:24" s="239" customFormat="1" ht="20.25" customHeight="1" x14ac:dyDescent="0.3">
      <c r="A372" s="238">
        <v>2023</v>
      </c>
      <c r="B372" s="230">
        <v>361</v>
      </c>
      <c r="C372" s="225" t="s">
        <v>1684</v>
      </c>
      <c r="D372" s="230">
        <v>34750</v>
      </c>
      <c r="E372" s="222">
        <v>89106.25</v>
      </c>
      <c r="F372" s="222">
        <v>89106.25</v>
      </c>
      <c r="G372" s="218">
        <v>0</v>
      </c>
      <c r="H372" s="218">
        <v>0</v>
      </c>
      <c r="I372" s="218">
        <v>0</v>
      </c>
      <c r="J372" s="218">
        <v>0</v>
      </c>
      <c r="K372" s="218">
        <v>0</v>
      </c>
      <c r="L372" s="218">
        <v>0</v>
      </c>
      <c r="M372" s="218">
        <v>0</v>
      </c>
      <c r="N372" s="218">
        <v>0</v>
      </c>
      <c r="O372" s="218">
        <v>0</v>
      </c>
      <c r="P372" s="218">
        <v>0</v>
      </c>
      <c r="Q372" s="218">
        <v>0</v>
      </c>
      <c r="R372" s="218">
        <v>0</v>
      </c>
      <c r="S372" s="218">
        <v>0</v>
      </c>
      <c r="T372" s="218">
        <v>0</v>
      </c>
      <c r="U372" s="218">
        <v>0</v>
      </c>
      <c r="V372" s="218">
        <v>89106.25</v>
      </c>
      <c r="W372" s="218">
        <v>0</v>
      </c>
      <c r="X372" s="218">
        <v>0</v>
      </c>
    </row>
    <row r="373" spans="1:24" s="239" customFormat="1" ht="20.25" customHeight="1" x14ac:dyDescent="0.3">
      <c r="A373" s="238">
        <v>2023</v>
      </c>
      <c r="B373" s="230">
        <v>362</v>
      </c>
      <c r="C373" s="225" t="s">
        <v>357</v>
      </c>
      <c r="D373" s="230">
        <v>33151</v>
      </c>
      <c r="E373" s="222">
        <v>3843946.9</v>
      </c>
      <c r="F373" s="222">
        <v>3827519.85</v>
      </c>
      <c r="G373" s="218">
        <v>0</v>
      </c>
      <c r="H373" s="218">
        <v>0</v>
      </c>
      <c r="I373" s="218">
        <v>0</v>
      </c>
      <c r="J373" s="218">
        <v>172031.15000000002</v>
      </c>
      <c r="K373" s="218">
        <v>345554.56999999995</v>
      </c>
      <c r="L373" s="218">
        <v>0</v>
      </c>
      <c r="M373" s="218">
        <v>0</v>
      </c>
      <c r="N373" s="218">
        <v>0</v>
      </c>
      <c r="O373" s="218">
        <v>0</v>
      </c>
      <c r="P373" s="218">
        <v>639221.69000000006</v>
      </c>
      <c r="Q373" s="218">
        <v>2670712.44</v>
      </c>
      <c r="R373" s="218">
        <v>0</v>
      </c>
      <c r="S373" s="218">
        <v>0</v>
      </c>
      <c r="T373" s="218">
        <v>0</v>
      </c>
      <c r="U373" s="218">
        <v>0</v>
      </c>
      <c r="V373" s="218">
        <v>0</v>
      </c>
      <c r="W373" s="218">
        <v>0</v>
      </c>
      <c r="X373" s="218">
        <v>16427.05</v>
      </c>
    </row>
    <row r="374" spans="1:24" s="239" customFormat="1" ht="20.25" customHeight="1" x14ac:dyDescent="0.3">
      <c r="A374" s="238">
        <v>2023</v>
      </c>
      <c r="B374" s="230">
        <v>363</v>
      </c>
      <c r="C374" s="233" t="s">
        <v>1736</v>
      </c>
      <c r="D374" s="230">
        <v>34781</v>
      </c>
      <c r="E374" s="222">
        <v>1097098.6000000001</v>
      </c>
      <c r="F374" s="222">
        <v>1090258.28</v>
      </c>
      <c r="G374" s="218">
        <v>0</v>
      </c>
      <c r="H374" s="261">
        <v>0</v>
      </c>
      <c r="I374" s="222">
        <v>0</v>
      </c>
      <c r="J374" s="222">
        <v>0</v>
      </c>
      <c r="K374" s="222">
        <v>0</v>
      </c>
      <c r="L374" s="222">
        <v>0</v>
      </c>
      <c r="M374" s="222">
        <v>0</v>
      </c>
      <c r="N374" s="218">
        <v>0</v>
      </c>
      <c r="O374" s="222">
        <v>1090258.28</v>
      </c>
      <c r="P374" s="222">
        <v>0</v>
      </c>
      <c r="Q374" s="222">
        <v>0</v>
      </c>
      <c r="R374" s="222">
        <v>0</v>
      </c>
      <c r="S374" s="222">
        <v>0</v>
      </c>
      <c r="T374" s="222">
        <v>0</v>
      </c>
      <c r="U374" s="218">
        <v>0</v>
      </c>
      <c r="V374" s="223">
        <v>0</v>
      </c>
      <c r="W374" s="223">
        <v>0</v>
      </c>
      <c r="X374" s="218">
        <v>6840.32</v>
      </c>
    </row>
    <row r="375" spans="1:24" s="239" customFormat="1" ht="20.25" customHeight="1" x14ac:dyDescent="0.3">
      <c r="A375" s="238">
        <v>2023</v>
      </c>
      <c r="B375" s="230">
        <v>364</v>
      </c>
      <c r="C375" s="225" t="s">
        <v>59</v>
      </c>
      <c r="D375" s="230">
        <v>32588</v>
      </c>
      <c r="E375" s="222">
        <v>4534591.99</v>
      </c>
      <c r="F375" s="222">
        <v>4505307.04</v>
      </c>
      <c r="G375" s="265">
        <v>4430853.71</v>
      </c>
      <c r="H375" s="261">
        <v>0</v>
      </c>
      <c r="I375" s="222">
        <v>0</v>
      </c>
      <c r="J375" s="222">
        <v>0</v>
      </c>
      <c r="K375" s="222">
        <v>0</v>
      </c>
      <c r="L375" s="222">
        <v>0</v>
      </c>
      <c r="M375" s="222">
        <v>0</v>
      </c>
      <c r="N375" s="222">
        <v>0</v>
      </c>
      <c r="O375" s="222">
        <v>0</v>
      </c>
      <c r="P375" s="222">
        <v>0</v>
      </c>
      <c r="Q375" s="222">
        <v>0</v>
      </c>
      <c r="R375" s="222">
        <v>0</v>
      </c>
      <c r="S375" s="222">
        <v>0</v>
      </c>
      <c r="T375" s="222">
        <v>0</v>
      </c>
      <c r="U375" s="265">
        <v>74453.33</v>
      </c>
      <c r="V375" s="223">
        <v>0</v>
      </c>
      <c r="W375" s="223">
        <v>0</v>
      </c>
      <c r="X375" s="223">
        <v>29284.95</v>
      </c>
    </row>
    <row r="376" spans="1:24" s="239" customFormat="1" ht="20.25" customHeight="1" x14ac:dyDescent="0.3">
      <c r="A376" s="238">
        <v>2023</v>
      </c>
      <c r="B376" s="230">
        <v>365</v>
      </c>
      <c r="C376" s="225" t="s">
        <v>1543</v>
      </c>
      <c r="D376" s="230">
        <v>32601</v>
      </c>
      <c r="E376" s="222">
        <v>165955.20000000001</v>
      </c>
      <c r="F376" s="222">
        <v>165955.20000000001</v>
      </c>
      <c r="G376" s="218">
        <v>0</v>
      </c>
      <c r="H376" s="218">
        <v>0</v>
      </c>
      <c r="I376" s="218">
        <v>0</v>
      </c>
      <c r="J376" s="218">
        <v>0</v>
      </c>
      <c r="K376" s="218">
        <v>0</v>
      </c>
      <c r="L376" s="218">
        <v>0</v>
      </c>
      <c r="M376" s="218">
        <v>0</v>
      </c>
      <c r="N376" s="218">
        <v>0</v>
      </c>
      <c r="O376" s="218">
        <v>0</v>
      </c>
      <c r="P376" s="218">
        <v>0</v>
      </c>
      <c r="Q376" s="218">
        <v>0</v>
      </c>
      <c r="R376" s="218">
        <v>0</v>
      </c>
      <c r="S376" s="218">
        <v>0</v>
      </c>
      <c r="T376" s="218">
        <v>0</v>
      </c>
      <c r="U376" s="218">
        <v>165955.20000000001</v>
      </c>
      <c r="V376" s="218">
        <v>0</v>
      </c>
      <c r="W376" s="218">
        <v>0</v>
      </c>
      <c r="X376" s="223">
        <v>0</v>
      </c>
    </row>
    <row r="377" spans="1:24" s="239" customFormat="1" ht="20.25" customHeight="1" x14ac:dyDescent="0.3">
      <c r="A377" s="238">
        <v>2023</v>
      </c>
      <c r="B377" s="230">
        <v>366</v>
      </c>
      <c r="C377" s="225" t="s">
        <v>358</v>
      </c>
      <c r="D377" s="230">
        <v>34852</v>
      </c>
      <c r="E377" s="222">
        <v>4692931.78</v>
      </c>
      <c r="F377" s="222">
        <v>4676503.2</v>
      </c>
      <c r="G377" s="218">
        <v>0</v>
      </c>
      <c r="H377" s="261">
        <v>0</v>
      </c>
      <c r="I377" s="222">
        <v>0</v>
      </c>
      <c r="J377" s="222">
        <v>0</v>
      </c>
      <c r="K377" s="222">
        <v>0</v>
      </c>
      <c r="L377" s="222">
        <v>0</v>
      </c>
      <c r="M377" s="222">
        <v>0</v>
      </c>
      <c r="N377" s="222">
        <v>0</v>
      </c>
      <c r="O377" s="222">
        <v>4676503.2</v>
      </c>
      <c r="P377" s="222">
        <v>0</v>
      </c>
      <c r="Q377" s="222">
        <v>0</v>
      </c>
      <c r="R377" s="222">
        <v>0</v>
      </c>
      <c r="S377" s="222">
        <v>0</v>
      </c>
      <c r="T377" s="222">
        <v>0</v>
      </c>
      <c r="U377" s="223">
        <v>0</v>
      </c>
      <c r="V377" s="223">
        <v>0</v>
      </c>
      <c r="W377" s="223">
        <v>0</v>
      </c>
      <c r="X377" s="223">
        <v>16428.580000000002</v>
      </c>
    </row>
    <row r="378" spans="1:24" s="239" customFormat="1" ht="20.25" customHeight="1" x14ac:dyDescent="0.3">
      <c r="A378" s="238">
        <v>2023</v>
      </c>
      <c r="B378" s="230">
        <v>367</v>
      </c>
      <c r="C378" s="233" t="s">
        <v>1741</v>
      </c>
      <c r="D378" s="230">
        <v>34872</v>
      </c>
      <c r="E378" s="222">
        <v>348547.81</v>
      </c>
      <c r="F378" s="222">
        <v>343676.4</v>
      </c>
      <c r="G378" s="218">
        <v>0</v>
      </c>
      <c r="H378" s="261">
        <v>0</v>
      </c>
      <c r="I378" s="222">
        <v>0</v>
      </c>
      <c r="J378" s="222">
        <v>0</v>
      </c>
      <c r="K378" s="222">
        <v>0</v>
      </c>
      <c r="L378" s="222">
        <v>0</v>
      </c>
      <c r="M378" s="222">
        <v>0</v>
      </c>
      <c r="N378" s="218">
        <v>0</v>
      </c>
      <c r="O378" s="222">
        <v>0</v>
      </c>
      <c r="P378" s="222">
        <v>343676.4</v>
      </c>
      <c r="Q378" s="222">
        <v>0</v>
      </c>
      <c r="R378" s="222">
        <v>0</v>
      </c>
      <c r="S378" s="222">
        <v>0</v>
      </c>
      <c r="T378" s="222">
        <v>0</v>
      </c>
      <c r="U378" s="218">
        <v>0</v>
      </c>
      <c r="V378" s="223">
        <v>0</v>
      </c>
      <c r="W378" s="223">
        <v>0</v>
      </c>
      <c r="X378" s="223">
        <v>4871.41</v>
      </c>
    </row>
    <row r="379" spans="1:24" s="239" customFormat="1" ht="20.25" customHeight="1" x14ac:dyDescent="0.3">
      <c r="A379" s="238">
        <v>2023</v>
      </c>
      <c r="B379" s="230">
        <v>368</v>
      </c>
      <c r="C379" s="225" t="s">
        <v>359</v>
      </c>
      <c r="D379" s="230">
        <v>34957</v>
      </c>
      <c r="E379" s="222">
        <v>5109181.74</v>
      </c>
      <c r="F379" s="222">
        <v>5034820.38</v>
      </c>
      <c r="G379" s="218">
        <v>0</v>
      </c>
      <c r="H379" s="261">
        <v>0</v>
      </c>
      <c r="I379" s="222">
        <v>0</v>
      </c>
      <c r="J379" s="222">
        <v>0</v>
      </c>
      <c r="K379" s="222">
        <v>0</v>
      </c>
      <c r="L379" s="222">
        <v>0</v>
      </c>
      <c r="M379" s="222">
        <v>0</v>
      </c>
      <c r="N379" s="222">
        <v>4918568.5599999996</v>
      </c>
      <c r="O379" s="222">
        <v>0</v>
      </c>
      <c r="P379" s="222">
        <v>0</v>
      </c>
      <c r="Q379" s="222">
        <v>0</v>
      </c>
      <c r="R379" s="222">
        <v>0</v>
      </c>
      <c r="S379" s="222">
        <v>0</v>
      </c>
      <c r="T379" s="222">
        <v>0</v>
      </c>
      <c r="U379" s="223">
        <v>116251.82</v>
      </c>
      <c r="V379" s="223">
        <v>0</v>
      </c>
      <c r="W379" s="223">
        <v>0</v>
      </c>
      <c r="X379" s="223">
        <v>74361.36</v>
      </c>
    </row>
    <row r="380" spans="1:24" s="239" customFormat="1" ht="20.25" customHeight="1" x14ac:dyDescent="0.3">
      <c r="A380" s="238">
        <v>2023</v>
      </c>
      <c r="B380" s="230">
        <v>369</v>
      </c>
      <c r="C380" s="233" t="s">
        <v>2385</v>
      </c>
      <c r="D380" s="230">
        <v>34916</v>
      </c>
      <c r="E380" s="222">
        <v>76010.399999999994</v>
      </c>
      <c r="F380" s="222">
        <v>76010.399999999994</v>
      </c>
      <c r="G380" s="218">
        <v>0</v>
      </c>
      <c r="H380" s="261">
        <v>0</v>
      </c>
      <c r="I380" s="222">
        <v>0</v>
      </c>
      <c r="J380" s="222">
        <v>0</v>
      </c>
      <c r="K380" s="222">
        <v>0</v>
      </c>
      <c r="L380" s="222">
        <v>0</v>
      </c>
      <c r="M380" s="222">
        <v>0</v>
      </c>
      <c r="N380" s="218">
        <v>0</v>
      </c>
      <c r="O380" s="222">
        <v>0</v>
      </c>
      <c r="P380" s="222">
        <v>0</v>
      </c>
      <c r="Q380" s="222">
        <v>0</v>
      </c>
      <c r="R380" s="222">
        <v>0</v>
      </c>
      <c r="S380" s="222">
        <v>0</v>
      </c>
      <c r="T380" s="222">
        <v>0</v>
      </c>
      <c r="U380" s="222">
        <v>76010.399999999994</v>
      </c>
      <c r="V380" s="223">
        <v>0</v>
      </c>
      <c r="W380" s="223">
        <v>0</v>
      </c>
      <c r="X380" s="223">
        <v>0</v>
      </c>
    </row>
    <row r="381" spans="1:24" s="239" customFormat="1" ht="20.25" customHeight="1" x14ac:dyDescent="0.3">
      <c r="A381" s="238">
        <v>2023</v>
      </c>
      <c r="B381" s="230">
        <v>370</v>
      </c>
      <c r="C381" s="225" t="s">
        <v>2087</v>
      </c>
      <c r="D381" s="230">
        <v>34920</v>
      </c>
      <c r="E381" s="222">
        <v>137007.6</v>
      </c>
      <c r="F381" s="222">
        <v>137007.6</v>
      </c>
      <c r="G381" s="218">
        <v>0</v>
      </c>
      <c r="H381" s="261">
        <v>0</v>
      </c>
      <c r="I381" s="222">
        <v>0</v>
      </c>
      <c r="J381" s="222">
        <v>0</v>
      </c>
      <c r="K381" s="222">
        <v>0</v>
      </c>
      <c r="L381" s="222">
        <v>0</v>
      </c>
      <c r="M381" s="222">
        <v>0</v>
      </c>
      <c r="N381" s="222">
        <v>0</v>
      </c>
      <c r="O381" s="222">
        <v>0</v>
      </c>
      <c r="P381" s="222">
        <v>0</v>
      </c>
      <c r="Q381" s="222">
        <v>0</v>
      </c>
      <c r="R381" s="222">
        <v>0</v>
      </c>
      <c r="S381" s="222">
        <v>0</v>
      </c>
      <c r="T381" s="222">
        <v>0</v>
      </c>
      <c r="U381" s="223">
        <v>0</v>
      </c>
      <c r="V381" s="223">
        <v>137007.6</v>
      </c>
      <c r="W381" s="223">
        <v>0</v>
      </c>
      <c r="X381" s="223">
        <v>0</v>
      </c>
    </row>
    <row r="382" spans="1:24" s="239" customFormat="1" ht="20.25" customHeight="1" x14ac:dyDescent="0.3">
      <c r="A382" s="238">
        <v>2023</v>
      </c>
      <c r="B382" s="230">
        <v>371</v>
      </c>
      <c r="C382" s="233" t="s">
        <v>2393</v>
      </c>
      <c r="D382" s="230">
        <v>34903</v>
      </c>
      <c r="E382" s="222">
        <v>2698995.2</v>
      </c>
      <c r="F382" s="222">
        <v>2698995.2</v>
      </c>
      <c r="G382" s="218">
        <v>627552.13</v>
      </c>
      <c r="H382" s="261">
        <v>178993.56999999995</v>
      </c>
      <c r="I382" s="222">
        <v>0</v>
      </c>
      <c r="J382" s="222">
        <v>81330.02</v>
      </c>
      <c r="K382" s="222">
        <v>0</v>
      </c>
      <c r="L382" s="222">
        <v>51031.430000000008</v>
      </c>
      <c r="M382" s="222">
        <v>0</v>
      </c>
      <c r="N382" s="218">
        <v>0</v>
      </c>
      <c r="O382" s="222">
        <v>92335.550000000047</v>
      </c>
      <c r="P382" s="222">
        <v>301572.77999999997</v>
      </c>
      <c r="Q382" s="222">
        <v>1366179.7200000002</v>
      </c>
      <c r="R382" s="222">
        <v>0</v>
      </c>
      <c r="S382" s="222">
        <v>0</v>
      </c>
      <c r="T382" s="222">
        <v>0</v>
      </c>
      <c r="U382" s="218">
        <v>0</v>
      </c>
      <c r="V382" s="223">
        <v>0</v>
      </c>
      <c r="W382" s="223">
        <v>0</v>
      </c>
      <c r="X382" s="223">
        <v>0</v>
      </c>
    </row>
    <row r="383" spans="1:24" s="239" customFormat="1" ht="20.25" customHeight="1" x14ac:dyDescent="0.3">
      <c r="A383" s="238">
        <v>2023</v>
      </c>
      <c r="B383" s="230">
        <v>372</v>
      </c>
      <c r="C383" s="225" t="s">
        <v>362</v>
      </c>
      <c r="D383" s="230">
        <v>34975</v>
      </c>
      <c r="E383" s="222">
        <v>70654.8</v>
      </c>
      <c r="F383" s="222">
        <v>70654.8</v>
      </c>
      <c r="G383" s="218">
        <v>0</v>
      </c>
      <c r="H383" s="218">
        <v>0</v>
      </c>
      <c r="I383" s="218">
        <v>0</v>
      </c>
      <c r="J383" s="218">
        <v>0</v>
      </c>
      <c r="K383" s="218">
        <v>0</v>
      </c>
      <c r="L383" s="218">
        <v>0</v>
      </c>
      <c r="M383" s="218">
        <v>0</v>
      </c>
      <c r="N383" s="218">
        <v>0</v>
      </c>
      <c r="O383" s="218">
        <v>0</v>
      </c>
      <c r="P383" s="218">
        <v>0</v>
      </c>
      <c r="Q383" s="218">
        <v>0</v>
      </c>
      <c r="R383" s="218">
        <v>0</v>
      </c>
      <c r="S383" s="218">
        <v>0</v>
      </c>
      <c r="T383" s="218">
        <v>0</v>
      </c>
      <c r="U383" s="218">
        <v>70654.8</v>
      </c>
      <c r="V383" s="218">
        <v>0</v>
      </c>
      <c r="W383" s="218">
        <v>0</v>
      </c>
      <c r="X383" s="223">
        <v>0</v>
      </c>
    </row>
    <row r="384" spans="1:24" s="239" customFormat="1" ht="20.25" customHeight="1" x14ac:dyDescent="0.3">
      <c r="A384" s="238">
        <v>2023</v>
      </c>
      <c r="B384" s="230">
        <v>373</v>
      </c>
      <c r="C384" s="225" t="s">
        <v>2533</v>
      </c>
      <c r="D384" s="230">
        <v>34981</v>
      </c>
      <c r="E384" s="222">
        <v>75737.740000000005</v>
      </c>
      <c r="F384" s="222">
        <v>75737.740000000005</v>
      </c>
      <c r="G384" s="218">
        <v>0</v>
      </c>
      <c r="H384" s="218">
        <v>0</v>
      </c>
      <c r="I384" s="218">
        <v>0</v>
      </c>
      <c r="J384" s="218">
        <v>0</v>
      </c>
      <c r="K384" s="218">
        <v>0</v>
      </c>
      <c r="L384" s="218">
        <v>0</v>
      </c>
      <c r="M384" s="218">
        <v>0</v>
      </c>
      <c r="N384" s="218">
        <v>0</v>
      </c>
      <c r="O384" s="218">
        <v>0</v>
      </c>
      <c r="P384" s="218">
        <v>0</v>
      </c>
      <c r="Q384" s="218">
        <v>0</v>
      </c>
      <c r="R384" s="218">
        <v>0</v>
      </c>
      <c r="S384" s="218">
        <v>0</v>
      </c>
      <c r="T384" s="218">
        <v>0</v>
      </c>
      <c r="U384" s="218">
        <v>0</v>
      </c>
      <c r="V384" s="218">
        <v>75737.740000000005</v>
      </c>
      <c r="W384" s="218">
        <v>0</v>
      </c>
      <c r="X384" s="218">
        <v>0</v>
      </c>
    </row>
    <row r="385" spans="1:24" s="239" customFormat="1" ht="20.25" customHeight="1" x14ac:dyDescent="0.3">
      <c r="A385" s="238">
        <v>2023</v>
      </c>
      <c r="B385" s="230">
        <v>374</v>
      </c>
      <c r="C385" s="233" t="s">
        <v>1842</v>
      </c>
      <c r="D385" s="230">
        <v>34976</v>
      </c>
      <c r="E385" s="222">
        <v>5820843.8900000006</v>
      </c>
      <c r="F385" s="222">
        <v>5790898.8000000007</v>
      </c>
      <c r="G385" s="218">
        <v>0</v>
      </c>
      <c r="H385" s="261">
        <v>0</v>
      </c>
      <c r="I385" s="222">
        <v>0</v>
      </c>
      <c r="J385" s="222">
        <v>0</v>
      </c>
      <c r="K385" s="222">
        <v>0</v>
      </c>
      <c r="L385" s="222">
        <v>0</v>
      </c>
      <c r="M385" s="222">
        <v>0</v>
      </c>
      <c r="N385" s="218">
        <v>0</v>
      </c>
      <c r="O385" s="222">
        <v>5790898.8000000007</v>
      </c>
      <c r="P385" s="222">
        <v>0</v>
      </c>
      <c r="Q385" s="222">
        <v>0</v>
      </c>
      <c r="R385" s="222">
        <v>0</v>
      </c>
      <c r="S385" s="222">
        <v>0</v>
      </c>
      <c r="T385" s="222">
        <v>0</v>
      </c>
      <c r="U385" s="218">
        <v>0</v>
      </c>
      <c r="V385" s="223">
        <v>0</v>
      </c>
      <c r="W385" s="223">
        <v>0</v>
      </c>
      <c r="X385" s="223">
        <v>29945.09</v>
      </c>
    </row>
    <row r="386" spans="1:24" s="239" customFormat="1" ht="20.25" customHeight="1" x14ac:dyDescent="0.3">
      <c r="A386" s="238">
        <v>2023</v>
      </c>
      <c r="B386" s="230">
        <v>375</v>
      </c>
      <c r="C386" s="225" t="s">
        <v>2853</v>
      </c>
      <c r="D386" s="230">
        <v>35002</v>
      </c>
      <c r="E386" s="222">
        <v>775315.16</v>
      </c>
      <c r="F386" s="222">
        <v>775315.16</v>
      </c>
      <c r="G386" s="218">
        <v>0</v>
      </c>
      <c r="H386" s="218">
        <v>0</v>
      </c>
      <c r="I386" s="218">
        <v>0</v>
      </c>
      <c r="J386" s="218">
        <v>0</v>
      </c>
      <c r="K386" s="218">
        <v>0</v>
      </c>
      <c r="L386" s="218">
        <v>0</v>
      </c>
      <c r="M386" s="218">
        <v>0</v>
      </c>
      <c r="N386" s="218">
        <v>0</v>
      </c>
      <c r="O386" s="218">
        <v>0</v>
      </c>
      <c r="P386" s="218">
        <v>0</v>
      </c>
      <c r="Q386" s="218">
        <v>0</v>
      </c>
      <c r="R386" s="218">
        <v>0</v>
      </c>
      <c r="S386" s="218">
        <v>0</v>
      </c>
      <c r="T386" s="218">
        <v>0</v>
      </c>
      <c r="U386" s="218">
        <v>0</v>
      </c>
      <c r="V386" s="218">
        <v>775315.16</v>
      </c>
      <c r="W386" s="218">
        <v>0</v>
      </c>
      <c r="X386" s="218">
        <v>0</v>
      </c>
    </row>
    <row r="387" spans="1:24" s="239" customFormat="1" ht="20.25" customHeight="1" x14ac:dyDescent="0.3">
      <c r="A387" s="238">
        <v>2023</v>
      </c>
      <c r="B387" s="230">
        <v>376</v>
      </c>
      <c r="C387" s="225" t="s">
        <v>363</v>
      </c>
      <c r="D387" s="230">
        <v>35062</v>
      </c>
      <c r="E387" s="222">
        <v>2543254.1800000002</v>
      </c>
      <c r="F387" s="222">
        <v>2528939.62</v>
      </c>
      <c r="G387" s="222">
        <v>0</v>
      </c>
      <c r="H387" s="261">
        <v>0</v>
      </c>
      <c r="I387" s="222">
        <v>0</v>
      </c>
      <c r="J387" s="222">
        <v>0</v>
      </c>
      <c r="K387" s="222">
        <v>0</v>
      </c>
      <c r="L387" s="222">
        <v>0</v>
      </c>
      <c r="M387" s="222">
        <v>0</v>
      </c>
      <c r="N387" s="222">
        <v>2463471.6</v>
      </c>
      <c r="O387" s="222">
        <v>0</v>
      </c>
      <c r="P387" s="222">
        <v>0</v>
      </c>
      <c r="Q387" s="222">
        <v>0</v>
      </c>
      <c r="R387" s="222">
        <v>0</v>
      </c>
      <c r="S387" s="222">
        <v>0</v>
      </c>
      <c r="T387" s="222">
        <v>0</v>
      </c>
      <c r="U387" s="223">
        <v>65468.02</v>
      </c>
      <c r="V387" s="223">
        <v>0</v>
      </c>
      <c r="W387" s="223">
        <v>0</v>
      </c>
      <c r="X387" s="223">
        <v>14314.56</v>
      </c>
    </row>
    <row r="388" spans="1:24" s="239" customFormat="1" ht="20.25" customHeight="1" x14ac:dyDescent="0.3">
      <c r="A388" s="238">
        <v>2023</v>
      </c>
      <c r="B388" s="230">
        <v>377</v>
      </c>
      <c r="C388" s="225" t="s">
        <v>364</v>
      </c>
      <c r="D388" s="230">
        <v>35064</v>
      </c>
      <c r="E388" s="222">
        <v>2548474.0700000003</v>
      </c>
      <c r="F388" s="222">
        <v>2534159.5100000002</v>
      </c>
      <c r="G388" s="222">
        <v>0</v>
      </c>
      <c r="H388" s="261">
        <v>0</v>
      </c>
      <c r="I388" s="222">
        <v>0</v>
      </c>
      <c r="J388" s="222">
        <v>0</v>
      </c>
      <c r="K388" s="222">
        <v>0</v>
      </c>
      <c r="L388" s="222">
        <v>0</v>
      </c>
      <c r="M388" s="222">
        <v>0</v>
      </c>
      <c r="N388" s="222">
        <v>2464491.6</v>
      </c>
      <c r="O388" s="222">
        <v>0</v>
      </c>
      <c r="P388" s="222">
        <v>0</v>
      </c>
      <c r="Q388" s="222">
        <v>0</v>
      </c>
      <c r="R388" s="222">
        <v>0</v>
      </c>
      <c r="S388" s="222">
        <v>0</v>
      </c>
      <c r="T388" s="222">
        <v>0</v>
      </c>
      <c r="U388" s="223">
        <v>69667.91</v>
      </c>
      <c r="V388" s="223">
        <v>0</v>
      </c>
      <c r="W388" s="223">
        <v>0</v>
      </c>
      <c r="X388" s="223">
        <v>14314.56</v>
      </c>
    </row>
    <row r="389" spans="1:24" s="239" customFormat="1" ht="20.25" customHeight="1" x14ac:dyDescent="0.3">
      <c r="A389" s="238">
        <v>2023</v>
      </c>
      <c r="B389" s="230">
        <v>378</v>
      </c>
      <c r="C389" s="233" t="s">
        <v>37</v>
      </c>
      <c r="D389" s="230">
        <v>35128</v>
      </c>
      <c r="E389" s="222">
        <v>3686901.15</v>
      </c>
      <c r="F389" s="222">
        <v>3640407.6</v>
      </c>
      <c r="G389" s="218">
        <v>0</v>
      </c>
      <c r="H389" s="218">
        <v>0</v>
      </c>
      <c r="I389" s="218">
        <v>0</v>
      </c>
      <c r="J389" s="218">
        <v>0</v>
      </c>
      <c r="K389" s="218">
        <v>0</v>
      </c>
      <c r="L389" s="218">
        <v>0</v>
      </c>
      <c r="M389" s="218">
        <v>0</v>
      </c>
      <c r="N389" s="218">
        <v>0</v>
      </c>
      <c r="O389" s="218">
        <v>3640407.6</v>
      </c>
      <c r="P389" s="218">
        <v>0</v>
      </c>
      <c r="Q389" s="218">
        <v>0</v>
      </c>
      <c r="R389" s="218">
        <v>0</v>
      </c>
      <c r="S389" s="218">
        <v>0</v>
      </c>
      <c r="T389" s="218">
        <v>0</v>
      </c>
      <c r="U389" s="218">
        <v>0</v>
      </c>
      <c r="V389" s="218">
        <v>0</v>
      </c>
      <c r="W389" s="218">
        <v>0</v>
      </c>
      <c r="X389" s="223">
        <v>46493.55</v>
      </c>
    </row>
    <row r="390" spans="1:24" s="239" customFormat="1" ht="20.25" customHeight="1" x14ac:dyDescent="0.3">
      <c r="A390" s="238">
        <v>2023</v>
      </c>
      <c r="B390" s="230">
        <v>379</v>
      </c>
      <c r="C390" s="225" t="s">
        <v>366</v>
      </c>
      <c r="D390" s="230">
        <v>35181</v>
      </c>
      <c r="E390" s="222">
        <v>7635952.6200000001</v>
      </c>
      <c r="F390" s="222">
        <v>7524410.5800000001</v>
      </c>
      <c r="G390" s="218">
        <v>0</v>
      </c>
      <c r="H390" s="261">
        <v>0</v>
      </c>
      <c r="I390" s="222">
        <v>0</v>
      </c>
      <c r="J390" s="222">
        <v>0</v>
      </c>
      <c r="K390" s="222">
        <v>0</v>
      </c>
      <c r="L390" s="222">
        <v>0</v>
      </c>
      <c r="M390" s="222">
        <v>0</v>
      </c>
      <c r="N390" s="222">
        <v>7348123.4400000004</v>
      </c>
      <c r="O390" s="222">
        <v>0</v>
      </c>
      <c r="P390" s="222">
        <v>0</v>
      </c>
      <c r="Q390" s="222">
        <v>0</v>
      </c>
      <c r="R390" s="222">
        <v>0</v>
      </c>
      <c r="S390" s="222">
        <v>0</v>
      </c>
      <c r="T390" s="222">
        <v>0</v>
      </c>
      <c r="U390" s="223">
        <v>176287.14</v>
      </c>
      <c r="V390" s="223">
        <v>0</v>
      </c>
      <c r="W390" s="223">
        <v>0</v>
      </c>
      <c r="X390" s="223">
        <v>111542.04</v>
      </c>
    </row>
    <row r="391" spans="1:24" s="239" customFormat="1" ht="20.25" customHeight="1" x14ac:dyDescent="0.3">
      <c r="A391" s="238">
        <v>2023</v>
      </c>
      <c r="B391" s="230">
        <v>380</v>
      </c>
      <c r="C391" s="225" t="s">
        <v>367</v>
      </c>
      <c r="D391" s="230">
        <v>35199</v>
      </c>
      <c r="E391" s="222">
        <v>56744.2</v>
      </c>
      <c r="F391" s="222">
        <v>56744.2</v>
      </c>
      <c r="G391" s="218">
        <v>0</v>
      </c>
      <c r="H391" s="261">
        <v>0</v>
      </c>
      <c r="I391" s="222">
        <v>0</v>
      </c>
      <c r="J391" s="222">
        <v>0</v>
      </c>
      <c r="K391" s="222">
        <v>0</v>
      </c>
      <c r="L391" s="222">
        <v>0</v>
      </c>
      <c r="M391" s="222">
        <v>0</v>
      </c>
      <c r="N391" s="222">
        <v>0</v>
      </c>
      <c r="O391" s="222">
        <v>0</v>
      </c>
      <c r="P391" s="222">
        <v>0</v>
      </c>
      <c r="Q391" s="222">
        <v>0</v>
      </c>
      <c r="R391" s="222">
        <v>0</v>
      </c>
      <c r="S391" s="222">
        <v>0</v>
      </c>
      <c r="T391" s="222">
        <v>0</v>
      </c>
      <c r="U391" s="223">
        <v>0</v>
      </c>
      <c r="V391" s="223">
        <v>56744.2</v>
      </c>
      <c r="W391" s="223">
        <v>0</v>
      </c>
      <c r="X391" s="223">
        <v>0</v>
      </c>
    </row>
    <row r="392" spans="1:24" s="239" customFormat="1" ht="20.25" customHeight="1" x14ac:dyDescent="0.3">
      <c r="A392" s="238">
        <v>2023</v>
      </c>
      <c r="B392" s="230">
        <v>381</v>
      </c>
      <c r="C392" s="225" t="s">
        <v>368</v>
      </c>
      <c r="D392" s="230">
        <v>35221</v>
      </c>
      <c r="E392" s="222">
        <v>3685531.48</v>
      </c>
      <c r="F392" s="222">
        <v>3670738.8</v>
      </c>
      <c r="G392" s="218">
        <v>0</v>
      </c>
      <c r="H392" s="261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v>0</v>
      </c>
      <c r="N392" s="222">
        <v>0</v>
      </c>
      <c r="O392" s="222">
        <v>3670738.8</v>
      </c>
      <c r="P392" s="222">
        <v>0</v>
      </c>
      <c r="Q392" s="222">
        <v>0</v>
      </c>
      <c r="R392" s="222">
        <v>0</v>
      </c>
      <c r="S392" s="222">
        <v>0</v>
      </c>
      <c r="T392" s="222">
        <v>0</v>
      </c>
      <c r="U392" s="223">
        <v>0</v>
      </c>
      <c r="V392" s="223">
        <v>0</v>
      </c>
      <c r="W392" s="223">
        <v>0</v>
      </c>
      <c r="X392" s="223">
        <v>14792.68</v>
      </c>
    </row>
    <row r="393" spans="1:24" s="239" customFormat="1" ht="20.25" customHeight="1" x14ac:dyDescent="0.3">
      <c r="A393" s="238">
        <v>2023</v>
      </c>
      <c r="B393" s="230">
        <v>382</v>
      </c>
      <c r="C393" s="225" t="s">
        <v>369</v>
      </c>
      <c r="D393" s="230">
        <v>35247</v>
      </c>
      <c r="E393" s="222">
        <v>1170252.3600000001</v>
      </c>
      <c r="F393" s="222">
        <v>1156671.6000000001</v>
      </c>
      <c r="G393" s="218">
        <v>0</v>
      </c>
      <c r="H393" s="218">
        <v>0</v>
      </c>
      <c r="I393" s="218">
        <v>0</v>
      </c>
      <c r="J393" s="218">
        <v>0</v>
      </c>
      <c r="K393" s="218">
        <v>0</v>
      </c>
      <c r="L393" s="218">
        <v>0</v>
      </c>
      <c r="M393" s="218">
        <v>0</v>
      </c>
      <c r="N393" s="218">
        <v>0</v>
      </c>
      <c r="O393" s="218">
        <v>1156671.6000000001</v>
      </c>
      <c r="P393" s="218">
        <v>0</v>
      </c>
      <c r="Q393" s="218">
        <v>0</v>
      </c>
      <c r="R393" s="218">
        <v>0</v>
      </c>
      <c r="S393" s="218">
        <v>0</v>
      </c>
      <c r="T393" s="218">
        <v>0</v>
      </c>
      <c r="U393" s="218">
        <v>0</v>
      </c>
      <c r="V393" s="218">
        <v>0</v>
      </c>
      <c r="W393" s="218">
        <v>0</v>
      </c>
      <c r="X393" s="223">
        <v>13580.76</v>
      </c>
    </row>
    <row r="394" spans="1:24" s="239" customFormat="1" ht="20.25" customHeight="1" x14ac:dyDescent="0.3">
      <c r="A394" s="238">
        <v>2023</v>
      </c>
      <c r="B394" s="230">
        <v>383</v>
      </c>
      <c r="C394" s="225" t="s">
        <v>370</v>
      </c>
      <c r="D394" s="230">
        <v>35248</v>
      </c>
      <c r="E394" s="222">
        <v>1313663.8800000001</v>
      </c>
      <c r="F394" s="222">
        <v>1296723.6000000001</v>
      </c>
      <c r="G394" s="218">
        <v>0</v>
      </c>
      <c r="H394" s="261">
        <v>0</v>
      </c>
      <c r="I394" s="222">
        <v>0</v>
      </c>
      <c r="J394" s="222">
        <v>0</v>
      </c>
      <c r="K394" s="222">
        <v>0</v>
      </c>
      <c r="L394" s="222">
        <v>0</v>
      </c>
      <c r="M394" s="222">
        <v>0</v>
      </c>
      <c r="N394" s="222">
        <v>0</v>
      </c>
      <c r="O394" s="222">
        <v>1296723.6000000001</v>
      </c>
      <c r="P394" s="222">
        <v>0</v>
      </c>
      <c r="Q394" s="222">
        <v>0</v>
      </c>
      <c r="R394" s="222">
        <v>0</v>
      </c>
      <c r="S394" s="222">
        <v>0</v>
      </c>
      <c r="T394" s="222">
        <v>0</v>
      </c>
      <c r="U394" s="223">
        <v>0</v>
      </c>
      <c r="V394" s="223">
        <v>0</v>
      </c>
      <c r="W394" s="223">
        <v>0</v>
      </c>
      <c r="X394" s="223">
        <v>16940.28</v>
      </c>
    </row>
    <row r="395" spans="1:24" s="239" customFormat="1" ht="20.25" customHeight="1" x14ac:dyDescent="0.3">
      <c r="A395" s="238">
        <v>2023</v>
      </c>
      <c r="B395" s="230">
        <v>384</v>
      </c>
      <c r="C395" s="225" t="s">
        <v>371</v>
      </c>
      <c r="D395" s="230">
        <v>35253</v>
      </c>
      <c r="E395" s="222">
        <v>55453.2</v>
      </c>
      <c r="F395" s="222">
        <v>55453.2</v>
      </c>
      <c r="G395" s="218">
        <v>0</v>
      </c>
      <c r="H395" s="218">
        <v>0</v>
      </c>
      <c r="I395" s="218">
        <v>0</v>
      </c>
      <c r="J395" s="218">
        <v>0</v>
      </c>
      <c r="K395" s="218">
        <v>0</v>
      </c>
      <c r="L395" s="218">
        <v>0</v>
      </c>
      <c r="M395" s="218">
        <v>0</v>
      </c>
      <c r="N395" s="218">
        <v>0</v>
      </c>
      <c r="O395" s="218">
        <v>0</v>
      </c>
      <c r="P395" s="218">
        <v>0</v>
      </c>
      <c r="Q395" s="218">
        <v>0</v>
      </c>
      <c r="R395" s="218">
        <v>0</v>
      </c>
      <c r="S395" s="218">
        <v>0</v>
      </c>
      <c r="T395" s="218">
        <v>0</v>
      </c>
      <c r="U395" s="218">
        <v>55453.2</v>
      </c>
      <c r="V395" s="218">
        <v>0</v>
      </c>
      <c r="W395" s="218">
        <v>0</v>
      </c>
      <c r="X395" s="223">
        <v>0</v>
      </c>
    </row>
    <row r="396" spans="1:24" s="239" customFormat="1" ht="20.25" customHeight="1" x14ac:dyDescent="0.3">
      <c r="A396" s="238">
        <v>2023</v>
      </c>
      <c r="B396" s="230">
        <v>385</v>
      </c>
      <c r="C396" s="225" t="s">
        <v>68</v>
      </c>
      <c r="D396" s="230">
        <v>35254</v>
      </c>
      <c r="E396" s="222">
        <v>355652.7</v>
      </c>
      <c r="F396" s="222">
        <v>355652.7</v>
      </c>
      <c r="G396" s="222">
        <v>0</v>
      </c>
      <c r="H396" s="261">
        <v>0</v>
      </c>
      <c r="I396" s="222">
        <v>0</v>
      </c>
      <c r="J396" s="222">
        <v>0</v>
      </c>
      <c r="K396" s="222">
        <v>0</v>
      </c>
      <c r="L396" s="222">
        <v>0</v>
      </c>
      <c r="M396" s="222">
        <v>0</v>
      </c>
      <c r="N396" s="222">
        <v>0</v>
      </c>
      <c r="O396" s="222">
        <v>0</v>
      </c>
      <c r="P396" s="222">
        <v>355652.7</v>
      </c>
      <c r="Q396" s="222">
        <v>0</v>
      </c>
      <c r="R396" s="222">
        <v>0</v>
      </c>
      <c r="S396" s="222">
        <v>0</v>
      </c>
      <c r="T396" s="222">
        <v>0</v>
      </c>
      <c r="U396" s="223">
        <v>0</v>
      </c>
      <c r="V396" s="223">
        <v>0</v>
      </c>
      <c r="W396" s="223">
        <v>0</v>
      </c>
      <c r="X396" s="223">
        <v>0</v>
      </c>
    </row>
    <row r="397" spans="1:24" s="239" customFormat="1" ht="20.25" customHeight="1" x14ac:dyDescent="0.3">
      <c r="A397" s="238">
        <v>2023</v>
      </c>
      <c r="B397" s="230">
        <v>386</v>
      </c>
      <c r="C397" s="225" t="s">
        <v>374</v>
      </c>
      <c r="D397" s="230">
        <v>35311</v>
      </c>
      <c r="E397" s="222">
        <v>4016754.3099999996</v>
      </c>
      <c r="F397" s="222">
        <v>4003316.3999999994</v>
      </c>
      <c r="G397" s="218">
        <v>0</v>
      </c>
      <c r="H397" s="218">
        <v>0</v>
      </c>
      <c r="I397" s="218">
        <v>0</v>
      </c>
      <c r="J397" s="218">
        <v>0</v>
      </c>
      <c r="K397" s="218">
        <v>0</v>
      </c>
      <c r="L397" s="218">
        <v>0</v>
      </c>
      <c r="M397" s="218">
        <v>0</v>
      </c>
      <c r="N397" s="218">
        <v>0</v>
      </c>
      <c r="O397" s="218">
        <v>4003316.3999999994</v>
      </c>
      <c r="P397" s="218">
        <v>0</v>
      </c>
      <c r="Q397" s="218">
        <v>0</v>
      </c>
      <c r="R397" s="218">
        <v>0</v>
      </c>
      <c r="S397" s="218">
        <v>0</v>
      </c>
      <c r="T397" s="218">
        <v>0</v>
      </c>
      <c r="U397" s="218">
        <v>0</v>
      </c>
      <c r="V397" s="218">
        <v>0</v>
      </c>
      <c r="W397" s="218">
        <v>0</v>
      </c>
      <c r="X397" s="223">
        <v>13437.91</v>
      </c>
    </row>
    <row r="398" spans="1:24" s="239" customFormat="1" ht="20.25" customHeight="1" x14ac:dyDescent="0.3">
      <c r="A398" s="238">
        <v>2023</v>
      </c>
      <c r="B398" s="230">
        <v>387</v>
      </c>
      <c r="C398" s="225" t="s">
        <v>28</v>
      </c>
      <c r="D398" s="230">
        <v>35409</v>
      </c>
      <c r="E398" s="222">
        <v>111450</v>
      </c>
      <c r="F398" s="222">
        <v>111450</v>
      </c>
      <c r="G398" s="218">
        <v>0</v>
      </c>
      <c r="H398" s="218">
        <v>0</v>
      </c>
      <c r="I398" s="218">
        <v>0</v>
      </c>
      <c r="J398" s="218">
        <v>0</v>
      </c>
      <c r="K398" s="218">
        <v>0</v>
      </c>
      <c r="L398" s="218">
        <v>0</v>
      </c>
      <c r="M398" s="218">
        <v>0</v>
      </c>
      <c r="N398" s="218">
        <v>0</v>
      </c>
      <c r="O398" s="218">
        <v>0</v>
      </c>
      <c r="P398" s="218">
        <v>0</v>
      </c>
      <c r="Q398" s="218">
        <v>0</v>
      </c>
      <c r="R398" s="218">
        <v>0</v>
      </c>
      <c r="S398" s="218">
        <v>0</v>
      </c>
      <c r="T398" s="218">
        <v>0</v>
      </c>
      <c r="U398" s="218">
        <v>111450</v>
      </c>
      <c r="V398" s="218">
        <v>0</v>
      </c>
      <c r="W398" s="218">
        <v>0</v>
      </c>
      <c r="X398" s="223">
        <v>0</v>
      </c>
    </row>
    <row r="399" spans="1:24" s="239" customFormat="1" ht="20.25" customHeight="1" x14ac:dyDescent="0.3">
      <c r="A399" s="238">
        <v>2023</v>
      </c>
      <c r="B399" s="230">
        <v>388</v>
      </c>
      <c r="C399" s="225" t="s">
        <v>1544</v>
      </c>
      <c r="D399" s="230">
        <v>35430</v>
      </c>
      <c r="E399" s="222">
        <v>3335426.66</v>
      </c>
      <c r="F399" s="222">
        <v>3325586.4000000004</v>
      </c>
      <c r="G399" s="218">
        <v>0</v>
      </c>
      <c r="H399" s="218">
        <v>0</v>
      </c>
      <c r="I399" s="218">
        <v>0</v>
      </c>
      <c r="J399" s="218">
        <v>0</v>
      </c>
      <c r="K399" s="218">
        <v>0</v>
      </c>
      <c r="L399" s="218">
        <v>0</v>
      </c>
      <c r="M399" s="218">
        <v>0</v>
      </c>
      <c r="N399" s="218">
        <v>0</v>
      </c>
      <c r="O399" s="218">
        <v>0</v>
      </c>
      <c r="P399" s="218">
        <v>0</v>
      </c>
      <c r="Q399" s="218">
        <v>3268063.2</v>
      </c>
      <c r="R399" s="218">
        <v>0</v>
      </c>
      <c r="S399" s="218">
        <v>0</v>
      </c>
      <c r="T399" s="218">
        <v>0</v>
      </c>
      <c r="U399" s="218">
        <v>57523.199999999997</v>
      </c>
      <c r="V399" s="218">
        <v>0</v>
      </c>
      <c r="W399" s="218">
        <v>0</v>
      </c>
      <c r="X399" s="223">
        <v>9840.26</v>
      </c>
    </row>
    <row r="400" spans="1:24" s="239" customFormat="1" ht="20.25" customHeight="1" x14ac:dyDescent="0.3">
      <c r="A400" s="238">
        <v>2023</v>
      </c>
      <c r="B400" s="230">
        <v>389</v>
      </c>
      <c r="C400" s="225" t="s">
        <v>1545</v>
      </c>
      <c r="D400" s="230">
        <v>35434</v>
      </c>
      <c r="E400" s="222">
        <v>45487.199999999997</v>
      </c>
      <c r="F400" s="222">
        <v>45487.199999999997</v>
      </c>
      <c r="G400" s="218">
        <v>0</v>
      </c>
      <c r="H400" s="218">
        <v>0</v>
      </c>
      <c r="I400" s="218">
        <v>0</v>
      </c>
      <c r="J400" s="218">
        <v>0</v>
      </c>
      <c r="K400" s="218">
        <v>0</v>
      </c>
      <c r="L400" s="218">
        <v>0</v>
      </c>
      <c r="M400" s="218">
        <v>0</v>
      </c>
      <c r="N400" s="218">
        <v>0</v>
      </c>
      <c r="O400" s="218">
        <v>0</v>
      </c>
      <c r="P400" s="218">
        <v>0</v>
      </c>
      <c r="Q400" s="218">
        <v>0</v>
      </c>
      <c r="R400" s="218">
        <v>0</v>
      </c>
      <c r="S400" s="218">
        <v>0</v>
      </c>
      <c r="T400" s="218">
        <v>0</v>
      </c>
      <c r="U400" s="218">
        <v>45487.199999999997</v>
      </c>
      <c r="V400" s="218">
        <v>0</v>
      </c>
      <c r="W400" s="218">
        <v>0</v>
      </c>
      <c r="X400" s="223">
        <v>0</v>
      </c>
    </row>
    <row r="401" spans="1:24" s="239" customFormat="1" ht="20.25" customHeight="1" x14ac:dyDescent="0.3">
      <c r="A401" s="238">
        <v>2023</v>
      </c>
      <c r="B401" s="230">
        <v>390</v>
      </c>
      <c r="C401" s="225" t="s">
        <v>377</v>
      </c>
      <c r="D401" s="230">
        <v>35451</v>
      </c>
      <c r="E401" s="222">
        <v>859047.22999999986</v>
      </c>
      <c r="F401" s="222">
        <v>855273.59999999986</v>
      </c>
      <c r="G401" s="218">
        <v>0</v>
      </c>
      <c r="H401" s="261">
        <v>0</v>
      </c>
      <c r="I401" s="222">
        <v>0</v>
      </c>
      <c r="J401" s="222">
        <v>0</v>
      </c>
      <c r="K401" s="222">
        <v>0</v>
      </c>
      <c r="L401" s="222">
        <v>0</v>
      </c>
      <c r="M401" s="222">
        <v>0</v>
      </c>
      <c r="N401" s="222">
        <v>0</v>
      </c>
      <c r="O401" s="222">
        <v>0</v>
      </c>
      <c r="P401" s="222">
        <v>289996.79999999999</v>
      </c>
      <c r="Q401" s="222">
        <v>565276.79999999993</v>
      </c>
      <c r="R401" s="222">
        <v>0</v>
      </c>
      <c r="S401" s="222">
        <v>0</v>
      </c>
      <c r="T401" s="222">
        <v>0</v>
      </c>
      <c r="U401" s="223">
        <v>0</v>
      </c>
      <c r="V401" s="223">
        <v>0</v>
      </c>
      <c r="W401" s="223">
        <v>0</v>
      </c>
      <c r="X401" s="223">
        <v>3773.63</v>
      </c>
    </row>
    <row r="402" spans="1:24" s="239" customFormat="1" ht="20.25" customHeight="1" x14ac:dyDescent="0.3">
      <c r="A402" s="238">
        <v>2023</v>
      </c>
      <c r="B402" s="230">
        <v>391</v>
      </c>
      <c r="C402" s="225" t="s">
        <v>379</v>
      </c>
      <c r="D402" s="230">
        <v>35524</v>
      </c>
      <c r="E402" s="222">
        <v>475398.31000000006</v>
      </c>
      <c r="F402" s="222">
        <v>468778.80000000005</v>
      </c>
      <c r="G402" s="218">
        <v>0</v>
      </c>
      <c r="H402" s="261">
        <v>0</v>
      </c>
      <c r="I402" s="222">
        <v>0</v>
      </c>
      <c r="J402" s="222">
        <v>0</v>
      </c>
      <c r="K402" s="222">
        <v>0</v>
      </c>
      <c r="L402" s="222">
        <v>220418.4</v>
      </c>
      <c r="M402" s="222">
        <v>0</v>
      </c>
      <c r="N402" s="222">
        <v>0</v>
      </c>
      <c r="O402" s="222">
        <v>0</v>
      </c>
      <c r="P402" s="222">
        <v>248360.40000000002</v>
      </c>
      <c r="Q402" s="222">
        <v>0</v>
      </c>
      <c r="R402" s="222">
        <v>0</v>
      </c>
      <c r="S402" s="222">
        <v>0</v>
      </c>
      <c r="T402" s="222">
        <v>0</v>
      </c>
      <c r="U402" s="223">
        <v>0</v>
      </c>
      <c r="V402" s="223">
        <v>0</v>
      </c>
      <c r="W402" s="223">
        <v>0</v>
      </c>
      <c r="X402" s="223">
        <v>6619.51</v>
      </c>
    </row>
    <row r="403" spans="1:24" s="239" customFormat="1" ht="20.25" customHeight="1" x14ac:dyDescent="0.3">
      <c r="A403" s="238">
        <v>2023</v>
      </c>
      <c r="B403" s="230">
        <v>392</v>
      </c>
      <c r="C403" s="225" t="s">
        <v>29</v>
      </c>
      <c r="D403" s="230">
        <v>35564</v>
      </c>
      <c r="E403" s="222">
        <v>135288</v>
      </c>
      <c r="F403" s="222">
        <v>135288</v>
      </c>
      <c r="G403" s="218">
        <v>0</v>
      </c>
      <c r="H403" s="261">
        <v>0</v>
      </c>
      <c r="I403" s="222">
        <v>0</v>
      </c>
      <c r="J403" s="222">
        <v>0</v>
      </c>
      <c r="K403" s="222">
        <v>0</v>
      </c>
      <c r="L403" s="222">
        <v>0</v>
      </c>
      <c r="M403" s="222">
        <v>0</v>
      </c>
      <c r="N403" s="222">
        <v>0</v>
      </c>
      <c r="O403" s="222">
        <v>0</v>
      </c>
      <c r="P403" s="222">
        <v>0</v>
      </c>
      <c r="Q403" s="222">
        <v>0</v>
      </c>
      <c r="R403" s="222">
        <v>0</v>
      </c>
      <c r="S403" s="222">
        <v>0</v>
      </c>
      <c r="T403" s="222">
        <v>0</v>
      </c>
      <c r="U403" s="223">
        <v>135288</v>
      </c>
      <c r="V403" s="223">
        <v>0</v>
      </c>
      <c r="W403" s="223">
        <v>0</v>
      </c>
      <c r="X403" s="223">
        <v>0</v>
      </c>
    </row>
    <row r="404" spans="1:24" s="239" customFormat="1" ht="20.25" customHeight="1" x14ac:dyDescent="0.3">
      <c r="A404" s="238">
        <v>2023</v>
      </c>
      <c r="B404" s="230">
        <v>393</v>
      </c>
      <c r="C404" s="233" t="s">
        <v>2386</v>
      </c>
      <c r="D404" s="230">
        <v>35584</v>
      </c>
      <c r="E404" s="222">
        <v>7023694.8799999999</v>
      </c>
      <c r="F404" s="222">
        <v>7023694.8799999999</v>
      </c>
      <c r="G404" s="218">
        <v>0</v>
      </c>
      <c r="H404" s="261">
        <v>0</v>
      </c>
      <c r="I404" s="222">
        <v>0</v>
      </c>
      <c r="J404" s="222">
        <v>0</v>
      </c>
      <c r="K404" s="222">
        <v>0</v>
      </c>
      <c r="L404" s="222">
        <v>0</v>
      </c>
      <c r="M404" s="222">
        <v>0</v>
      </c>
      <c r="N404" s="218">
        <v>0</v>
      </c>
      <c r="O404" s="222">
        <v>7023694.8799999999</v>
      </c>
      <c r="P404" s="222">
        <v>0</v>
      </c>
      <c r="Q404" s="222">
        <v>0</v>
      </c>
      <c r="R404" s="222">
        <v>0</v>
      </c>
      <c r="S404" s="222">
        <v>0</v>
      </c>
      <c r="T404" s="222">
        <v>0</v>
      </c>
      <c r="U404" s="218">
        <v>0</v>
      </c>
      <c r="V404" s="223">
        <v>0</v>
      </c>
      <c r="W404" s="223">
        <v>0</v>
      </c>
      <c r="X404" s="223">
        <v>0</v>
      </c>
    </row>
    <row r="405" spans="1:24" s="239" customFormat="1" ht="20.25" customHeight="1" x14ac:dyDescent="0.3">
      <c r="A405" s="238">
        <v>2023</v>
      </c>
      <c r="B405" s="230">
        <v>394</v>
      </c>
      <c r="C405" s="233" t="s">
        <v>2206</v>
      </c>
      <c r="D405" s="230">
        <v>33292</v>
      </c>
      <c r="E405" s="222">
        <v>4125126.58</v>
      </c>
      <c r="F405" s="222">
        <v>4048713.0300000003</v>
      </c>
      <c r="G405" s="218">
        <v>0</v>
      </c>
      <c r="H405" s="261">
        <v>0</v>
      </c>
      <c r="I405" s="222">
        <v>0</v>
      </c>
      <c r="J405" s="222">
        <v>0</v>
      </c>
      <c r="K405" s="222">
        <v>0</v>
      </c>
      <c r="L405" s="222">
        <v>0</v>
      </c>
      <c r="M405" s="222">
        <v>0</v>
      </c>
      <c r="N405" s="218">
        <v>0</v>
      </c>
      <c r="O405" s="222">
        <v>3762209.95</v>
      </c>
      <c r="P405" s="222">
        <v>286503.07999999996</v>
      </c>
      <c r="Q405" s="222">
        <v>0</v>
      </c>
      <c r="R405" s="222">
        <v>0</v>
      </c>
      <c r="S405" s="222">
        <v>0</v>
      </c>
      <c r="T405" s="222">
        <v>0</v>
      </c>
      <c r="U405" s="218">
        <v>0</v>
      </c>
      <c r="V405" s="223">
        <v>0</v>
      </c>
      <c r="W405" s="223">
        <v>0</v>
      </c>
      <c r="X405" s="223">
        <v>76413.55</v>
      </c>
    </row>
    <row r="406" spans="1:24" s="239" customFormat="1" ht="20.25" customHeight="1" x14ac:dyDescent="0.3">
      <c r="A406" s="238">
        <v>2023</v>
      </c>
      <c r="B406" s="230">
        <v>395</v>
      </c>
      <c r="C406" s="233" t="s">
        <v>1844</v>
      </c>
      <c r="D406" s="230">
        <v>33274</v>
      </c>
      <c r="E406" s="222">
        <v>7584624.5100000007</v>
      </c>
      <c r="F406" s="222">
        <v>7473082.4700000007</v>
      </c>
      <c r="G406" s="218">
        <v>0</v>
      </c>
      <c r="H406" s="261">
        <v>0</v>
      </c>
      <c r="I406" s="222">
        <v>0</v>
      </c>
      <c r="J406" s="222">
        <v>0</v>
      </c>
      <c r="K406" s="222">
        <v>0</v>
      </c>
      <c r="L406" s="222">
        <v>0</v>
      </c>
      <c r="M406" s="222">
        <v>0</v>
      </c>
      <c r="N406" s="222">
        <v>7302762.3500000006</v>
      </c>
      <c r="O406" s="222">
        <v>0</v>
      </c>
      <c r="P406" s="222">
        <v>0</v>
      </c>
      <c r="Q406" s="222">
        <v>0</v>
      </c>
      <c r="R406" s="222">
        <v>0</v>
      </c>
      <c r="S406" s="222">
        <v>0</v>
      </c>
      <c r="T406" s="222">
        <v>0</v>
      </c>
      <c r="U406" s="223">
        <v>170320.12</v>
      </c>
      <c r="V406" s="223">
        <v>0</v>
      </c>
      <c r="W406" s="223">
        <v>0</v>
      </c>
      <c r="X406" s="223">
        <v>111542.04</v>
      </c>
    </row>
    <row r="407" spans="1:24" s="239" customFormat="1" ht="20.25" customHeight="1" x14ac:dyDescent="0.3">
      <c r="A407" s="238">
        <v>2023</v>
      </c>
      <c r="B407" s="230">
        <v>396</v>
      </c>
      <c r="C407" s="233" t="s">
        <v>1733</v>
      </c>
      <c r="D407" s="230">
        <v>35654</v>
      </c>
      <c r="E407" s="222">
        <v>4366604.7</v>
      </c>
      <c r="F407" s="222">
        <v>4299120</v>
      </c>
      <c r="G407" s="218">
        <v>0</v>
      </c>
      <c r="H407" s="218">
        <v>0</v>
      </c>
      <c r="I407" s="218">
        <v>0</v>
      </c>
      <c r="J407" s="218">
        <v>0</v>
      </c>
      <c r="K407" s="218">
        <v>0</v>
      </c>
      <c r="L407" s="218">
        <v>0</v>
      </c>
      <c r="M407" s="218">
        <v>0</v>
      </c>
      <c r="N407" s="218">
        <v>0</v>
      </c>
      <c r="O407" s="218">
        <v>4299120</v>
      </c>
      <c r="P407" s="218">
        <v>0</v>
      </c>
      <c r="Q407" s="218">
        <v>0</v>
      </c>
      <c r="R407" s="218">
        <v>0</v>
      </c>
      <c r="S407" s="218">
        <v>0</v>
      </c>
      <c r="T407" s="218">
        <v>0</v>
      </c>
      <c r="U407" s="218">
        <v>0</v>
      </c>
      <c r="V407" s="218">
        <v>0</v>
      </c>
      <c r="W407" s="218">
        <v>0</v>
      </c>
      <c r="X407" s="223">
        <v>67484.7</v>
      </c>
    </row>
    <row r="408" spans="1:24" s="239" customFormat="1" ht="20.25" customHeight="1" x14ac:dyDescent="0.3">
      <c r="A408" s="238">
        <v>2023</v>
      </c>
      <c r="B408" s="230">
        <v>397</v>
      </c>
      <c r="C408" s="225" t="s">
        <v>3321</v>
      </c>
      <c r="D408" s="230">
        <v>35659</v>
      </c>
      <c r="E408" s="222">
        <v>194718</v>
      </c>
      <c r="F408" s="222">
        <v>194718</v>
      </c>
      <c r="G408" s="222">
        <v>0</v>
      </c>
      <c r="H408" s="261">
        <v>0</v>
      </c>
      <c r="I408" s="222">
        <v>0</v>
      </c>
      <c r="J408" s="222">
        <v>0</v>
      </c>
      <c r="K408" s="222">
        <v>0</v>
      </c>
      <c r="L408" s="222">
        <v>0</v>
      </c>
      <c r="M408" s="222">
        <v>0</v>
      </c>
      <c r="N408" s="222">
        <v>0</v>
      </c>
      <c r="O408" s="222">
        <v>0</v>
      </c>
      <c r="P408" s="222">
        <v>0</v>
      </c>
      <c r="Q408" s="222">
        <v>0</v>
      </c>
      <c r="R408" s="222">
        <v>0</v>
      </c>
      <c r="S408" s="222">
        <v>0</v>
      </c>
      <c r="T408" s="222">
        <v>0</v>
      </c>
      <c r="U408" s="223">
        <v>0</v>
      </c>
      <c r="V408" s="223">
        <v>194718</v>
      </c>
      <c r="W408" s="223">
        <v>0</v>
      </c>
      <c r="X408" s="223">
        <v>0</v>
      </c>
    </row>
    <row r="409" spans="1:24" s="239" customFormat="1" ht="20.25" customHeight="1" x14ac:dyDescent="0.3">
      <c r="A409" s="238">
        <v>2023</v>
      </c>
      <c r="B409" s="230">
        <v>398</v>
      </c>
      <c r="C409" s="225" t="s">
        <v>3322</v>
      </c>
      <c r="D409" s="230">
        <v>35660</v>
      </c>
      <c r="E409" s="222">
        <v>194718</v>
      </c>
      <c r="F409" s="222">
        <v>194718</v>
      </c>
      <c r="G409" s="218">
        <v>0</v>
      </c>
      <c r="H409" s="261">
        <v>0</v>
      </c>
      <c r="I409" s="222">
        <v>0</v>
      </c>
      <c r="J409" s="222">
        <v>0</v>
      </c>
      <c r="K409" s="222">
        <v>0</v>
      </c>
      <c r="L409" s="222">
        <v>0</v>
      </c>
      <c r="M409" s="218">
        <v>0</v>
      </c>
      <c r="N409" s="222">
        <v>0</v>
      </c>
      <c r="O409" s="222">
        <v>0</v>
      </c>
      <c r="P409" s="222">
        <v>0</v>
      </c>
      <c r="Q409" s="222">
        <v>0</v>
      </c>
      <c r="R409" s="222">
        <v>0</v>
      </c>
      <c r="S409" s="222">
        <v>0</v>
      </c>
      <c r="T409" s="222">
        <v>0</v>
      </c>
      <c r="U409" s="223">
        <v>0</v>
      </c>
      <c r="V409" s="223">
        <v>194718</v>
      </c>
      <c r="W409" s="223">
        <v>0</v>
      </c>
      <c r="X409" s="223">
        <v>0</v>
      </c>
    </row>
    <row r="410" spans="1:24" s="239" customFormat="1" ht="20.25" customHeight="1" x14ac:dyDescent="0.3">
      <c r="A410" s="238">
        <v>2023</v>
      </c>
      <c r="B410" s="230">
        <v>399</v>
      </c>
      <c r="C410" s="233" t="s">
        <v>1826</v>
      </c>
      <c r="D410" s="230">
        <v>32593</v>
      </c>
      <c r="E410" s="222">
        <v>4823309.7699999996</v>
      </c>
      <c r="F410" s="222">
        <v>4795796.0699999994</v>
      </c>
      <c r="G410" s="218">
        <v>0</v>
      </c>
      <c r="H410" s="261">
        <v>0</v>
      </c>
      <c r="I410" s="222">
        <v>0</v>
      </c>
      <c r="J410" s="222">
        <v>0</v>
      </c>
      <c r="K410" s="222">
        <v>0</v>
      </c>
      <c r="L410" s="222">
        <v>0</v>
      </c>
      <c r="M410" s="222">
        <v>0</v>
      </c>
      <c r="N410" s="222">
        <v>4683826.8</v>
      </c>
      <c r="O410" s="222">
        <v>0</v>
      </c>
      <c r="P410" s="222">
        <v>0</v>
      </c>
      <c r="Q410" s="222">
        <v>0</v>
      </c>
      <c r="R410" s="222">
        <v>0</v>
      </c>
      <c r="S410" s="222">
        <v>0</v>
      </c>
      <c r="T410" s="222">
        <v>0</v>
      </c>
      <c r="U410" s="223">
        <v>111969.27</v>
      </c>
      <c r="V410" s="223">
        <v>0</v>
      </c>
      <c r="W410" s="223">
        <v>0</v>
      </c>
      <c r="X410" s="223">
        <v>27513.7</v>
      </c>
    </row>
    <row r="411" spans="1:24" s="239" customFormat="1" ht="20.25" customHeight="1" x14ac:dyDescent="0.3">
      <c r="A411" s="238">
        <v>2023</v>
      </c>
      <c r="B411" s="230">
        <v>400</v>
      </c>
      <c r="C411" s="233" t="s">
        <v>2226</v>
      </c>
      <c r="D411" s="230">
        <v>32711</v>
      </c>
      <c r="E411" s="222">
        <v>1629305.1300000001</v>
      </c>
      <c r="F411" s="222">
        <v>1621942.33</v>
      </c>
      <c r="G411" s="218">
        <v>0</v>
      </c>
      <c r="H411" s="261">
        <v>1621942.33</v>
      </c>
      <c r="I411" s="222">
        <v>0</v>
      </c>
      <c r="J411" s="222">
        <v>0</v>
      </c>
      <c r="K411" s="222">
        <v>0</v>
      </c>
      <c r="L411" s="222">
        <v>0</v>
      </c>
      <c r="M411" s="222">
        <v>0</v>
      </c>
      <c r="N411" s="218">
        <v>0</v>
      </c>
      <c r="O411" s="222">
        <v>0</v>
      </c>
      <c r="P411" s="222">
        <v>0</v>
      </c>
      <c r="Q411" s="222">
        <v>0</v>
      </c>
      <c r="R411" s="222">
        <v>0</v>
      </c>
      <c r="S411" s="222">
        <v>0</v>
      </c>
      <c r="T411" s="222">
        <v>0</v>
      </c>
      <c r="U411" s="218">
        <v>0</v>
      </c>
      <c r="V411" s="223">
        <v>0</v>
      </c>
      <c r="W411" s="223">
        <v>0</v>
      </c>
      <c r="X411" s="223">
        <v>7362.7999999999993</v>
      </c>
    </row>
    <row r="412" spans="1:24" s="239" customFormat="1" ht="20.25" customHeight="1" x14ac:dyDescent="0.3">
      <c r="A412" s="238">
        <v>2023</v>
      </c>
      <c r="B412" s="230">
        <v>401</v>
      </c>
      <c r="C412" s="233" t="s">
        <v>1827</v>
      </c>
      <c r="D412" s="230">
        <v>32743</v>
      </c>
      <c r="E412" s="222">
        <v>2199157.4499999997</v>
      </c>
      <c r="F412" s="222">
        <v>2168669.2899999996</v>
      </c>
      <c r="G412" s="218">
        <v>0</v>
      </c>
      <c r="H412" s="261">
        <v>0</v>
      </c>
      <c r="I412" s="222">
        <v>0</v>
      </c>
      <c r="J412" s="222">
        <v>0</v>
      </c>
      <c r="K412" s="222">
        <v>0</v>
      </c>
      <c r="L412" s="222">
        <v>0</v>
      </c>
      <c r="M412" s="222">
        <v>0</v>
      </c>
      <c r="N412" s="222">
        <v>2109834.6599999997</v>
      </c>
      <c r="O412" s="222">
        <v>0</v>
      </c>
      <c r="P412" s="222">
        <v>0</v>
      </c>
      <c r="Q412" s="222">
        <v>0</v>
      </c>
      <c r="R412" s="222">
        <v>0</v>
      </c>
      <c r="S412" s="222">
        <v>0</v>
      </c>
      <c r="T412" s="222">
        <v>0</v>
      </c>
      <c r="U412" s="223">
        <v>58834.63</v>
      </c>
      <c r="V412" s="223">
        <v>0</v>
      </c>
      <c r="W412" s="223">
        <v>0</v>
      </c>
      <c r="X412" s="223">
        <v>30488.16</v>
      </c>
    </row>
    <row r="413" spans="1:24" s="239" customFormat="1" ht="20.25" customHeight="1" x14ac:dyDescent="0.3">
      <c r="A413" s="238">
        <v>2023</v>
      </c>
      <c r="B413" s="230">
        <v>402</v>
      </c>
      <c r="C413" s="233" t="s">
        <v>1828</v>
      </c>
      <c r="D413" s="230">
        <v>56269</v>
      </c>
      <c r="E413" s="222">
        <v>2200027.79</v>
      </c>
      <c r="F413" s="222">
        <v>2169539.63</v>
      </c>
      <c r="G413" s="218">
        <v>0</v>
      </c>
      <c r="H413" s="261">
        <v>0</v>
      </c>
      <c r="I413" s="222">
        <v>0</v>
      </c>
      <c r="J413" s="222">
        <v>0</v>
      </c>
      <c r="K413" s="222">
        <v>0</v>
      </c>
      <c r="L413" s="222">
        <v>0</v>
      </c>
      <c r="M413" s="222">
        <v>0</v>
      </c>
      <c r="N413" s="222">
        <v>2109834.84</v>
      </c>
      <c r="O413" s="222">
        <v>0</v>
      </c>
      <c r="P413" s="222">
        <v>0</v>
      </c>
      <c r="Q413" s="222">
        <v>0</v>
      </c>
      <c r="R413" s="222">
        <v>0</v>
      </c>
      <c r="S413" s="222">
        <v>0</v>
      </c>
      <c r="T413" s="222">
        <v>0</v>
      </c>
      <c r="U413" s="223">
        <v>59704.79</v>
      </c>
      <c r="V413" s="223">
        <v>0</v>
      </c>
      <c r="W413" s="223">
        <v>0</v>
      </c>
      <c r="X413" s="223">
        <v>30488.16</v>
      </c>
    </row>
    <row r="414" spans="1:24" s="239" customFormat="1" ht="20.25" customHeight="1" x14ac:dyDescent="0.3">
      <c r="A414" s="238">
        <v>2023</v>
      </c>
      <c r="B414" s="230">
        <v>403</v>
      </c>
      <c r="C414" s="233" t="s">
        <v>1832</v>
      </c>
      <c r="D414" s="230">
        <v>32744</v>
      </c>
      <c r="E414" s="222">
        <v>2196619.12</v>
      </c>
      <c r="F414" s="222">
        <v>2166130.96</v>
      </c>
      <c r="G414" s="218">
        <v>0</v>
      </c>
      <c r="H414" s="261">
        <v>0</v>
      </c>
      <c r="I414" s="222">
        <v>0</v>
      </c>
      <c r="J414" s="222">
        <v>0</v>
      </c>
      <c r="K414" s="222">
        <v>0</v>
      </c>
      <c r="L414" s="222">
        <v>0</v>
      </c>
      <c r="M414" s="222">
        <v>0</v>
      </c>
      <c r="N414" s="222">
        <v>2110080.36</v>
      </c>
      <c r="O414" s="222">
        <v>0</v>
      </c>
      <c r="P414" s="222">
        <v>0</v>
      </c>
      <c r="Q414" s="222">
        <v>0</v>
      </c>
      <c r="R414" s="222">
        <v>0</v>
      </c>
      <c r="S414" s="222">
        <v>0</v>
      </c>
      <c r="T414" s="222">
        <v>0</v>
      </c>
      <c r="U414" s="223">
        <v>56050.6</v>
      </c>
      <c r="V414" s="223">
        <v>0</v>
      </c>
      <c r="W414" s="223">
        <v>0</v>
      </c>
      <c r="X414" s="223">
        <v>30488.16</v>
      </c>
    </row>
    <row r="415" spans="1:24" s="239" customFormat="1" ht="20.25" customHeight="1" x14ac:dyDescent="0.3">
      <c r="A415" s="238">
        <v>2023</v>
      </c>
      <c r="B415" s="230">
        <v>404</v>
      </c>
      <c r="C415" s="233" t="s">
        <v>1825</v>
      </c>
      <c r="D415" s="230">
        <v>32745</v>
      </c>
      <c r="E415" s="222">
        <v>6619341.3400000008</v>
      </c>
      <c r="F415" s="222">
        <v>6508914.7200000007</v>
      </c>
      <c r="G415" s="218">
        <v>0</v>
      </c>
      <c r="H415" s="261">
        <v>0</v>
      </c>
      <c r="I415" s="222">
        <v>0</v>
      </c>
      <c r="J415" s="222">
        <v>0</v>
      </c>
      <c r="K415" s="222">
        <v>0</v>
      </c>
      <c r="L415" s="222">
        <v>0</v>
      </c>
      <c r="M415" s="222">
        <v>0</v>
      </c>
      <c r="N415" s="222">
        <v>6356242.0700000003</v>
      </c>
      <c r="O415" s="222">
        <v>0</v>
      </c>
      <c r="P415" s="222">
        <v>0</v>
      </c>
      <c r="Q415" s="222">
        <v>0</v>
      </c>
      <c r="R415" s="222">
        <v>0</v>
      </c>
      <c r="S415" s="222">
        <v>0</v>
      </c>
      <c r="T415" s="222">
        <v>0</v>
      </c>
      <c r="U415" s="223">
        <v>152672.65</v>
      </c>
      <c r="V415" s="223">
        <v>0</v>
      </c>
      <c r="W415" s="223">
        <v>0</v>
      </c>
      <c r="X415" s="223">
        <v>110426.62</v>
      </c>
    </row>
    <row r="416" spans="1:24" s="239" customFormat="1" ht="20.25" customHeight="1" x14ac:dyDescent="0.3">
      <c r="A416" s="238">
        <v>2023</v>
      </c>
      <c r="B416" s="230">
        <v>405</v>
      </c>
      <c r="C416" s="233" t="s">
        <v>1829</v>
      </c>
      <c r="D416" s="230">
        <v>32925</v>
      </c>
      <c r="E416" s="222">
        <v>4393950.8899999997</v>
      </c>
      <c r="F416" s="222">
        <v>4332974.5699999994</v>
      </c>
      <c r="G416" s="218">
        <v>0</v>
      </c>
      <c r="H416" s="261">
        <v>0</v>
      </c>
      <c r="I416" s="222">
        <v>0</v>
      </c>
      <c r="J416" s="222">
        <v>0</v>
      </c>
      <c r="K416" s="222">
        <v>0</v>
      </c>
      <c r="L416" s="222">
        <v>0</v>
      </c>
      <c r="M416" s="222">
        <v>0</v>
      </c>
      <c r="N416" s="222">
        <v>4232872.72</v>
      </c>
      <c r="O416" s="222">
        <v>0</v>
      </c>
      <c r="P416" s="222">
        <v>0</v>
      </c>
      <c r="Q416" s="222">
        <v>0</v>
      </c>
      <c r="R416" s="222">
        <v>0</v>
      </c>
      <c r="S416" s="222">
        <v>0</v>
      </c>
      <c r="T416" s="222">
        <v>0</v>
      </c>
      <c r="U416" s="223">
        <v>100101.85</v>
      </c>
      <c r="V416" s="223">
        <v>0</v>
      </c>
      <c r="W416" s="223">
        <v>0</v>
      </c>
      <c r="X416" s="223">
        <v>60976.32</v>
      </c>
    </row>
    <row r="417" spans="1:24" s="239" customFormat="1" ht="20.25" customHeight="1" x14ac:dyDescent="0.3">
      <c r="A417" s="238">
        <v>2023</v>
      </c>
      <c r="B417" s="230">
        <v>406</v>
      </c>
      <c r="C417" s="233" t="s">
        <v>1578</v>
      </c>
      <c r="D417" s="230">
        <v>33094</v>
      </c>
      <c r="E417" s="222">
        <v>217386.1</v>
      </c>
      <c r="F417" s="222">
        <v>217386.1</v>
      </c>
      <c r="G417" s="218">
        <v>0</v>
      </c>
      <c r="H417" s="218">
        <v>0</v>
      </c>
      <c r="I417" s="218">
        <v>0</v>
      </c>
      <c r="J417" s="218">
        <v>0</v>
      </c>
      <c r="K417" s="218">
        <v>0</v>
      </c>
      <c r="L417" s="218">
        <v>0</v>
      </c>
      <c r="M417" s="218">
        <v>0</v>
      </c>
      <c r="N417" s="218">
        <v>0</v>
      </c>
      <c r="O417" s="218">
        <v>0</v>
      </c>
      <c r="P417" s="218">
        <v>0</v>
      </c>
      <c r="Q417" s="218">
        <v>0</v>
      </c>
      <c r="R417" s="218">
        <v>0</v>
      </c>
      <c r="S417" s="218">
        <v>0</v>
      </c>
      <c r="T417" s="218">
        <v>0</v>
      </c>
      <c r="U417" s="218">
        <v>217386.1</v>
      </c>
      <c r="V417" s="218">
        <v>0</v>
      </c>
      <c r="W417" s="218">
        <v>0</v>
      </c>
      <c r="X417" s="218">
        <v>0</v>
      </c>
    </row>
    <row r="418" spans="1:24" s="239" customFormat="1" ht="20.25" customHeight="1" x14ac:dyDescent="0.3">
      <c r="A418" s="238">
        <v>2023</v>
      </c>
      <c r="B418" s="230">
        <v>407</v>
      </c>
      <c r="C418" s="225" t="s">
        <v>464</v>
      </c>
      <c r="D418" s="230">
        <v>35739</v>
      </c>
      <c r="E418" s="222">
        <v>472484.38999999996</v>
      </c>
      <c r="F418" s="222">
        <v>470440.98</v>
      </c>
      <c r="G418" s="218">
        <v>450116.39999999997</v>
      </c>
      <c r="H418" s="261">
        <v>0</v>
      </c>
      <c r="I418" s="222">
        <v>0</v>
      </c>
      <c r="J418" s="222">
        <v>0</v>
      </c>
      <c r="K418" s="222">
        <v>0</v>
      </c>
      <c r="L418" s="222">
        <v>0</v>
      </c>
      <c r="M418" s="222">
        <v>0</v>
      </c>
      <c r="N418" s="222">
        <v>0</v>
      </c>
      <c r="O418" s="222">
        <v>0</v>
      </c>
      <c r="P418" s="222">
        <v>0</v>
      </c>
      <c r="Q418" s="222">
        <v>0</v>
      </c>
      <c r="R418" s="222">
        <v>0</v>
      </c>
      <c r="S418" s="222">
        <v>0</v>
      </c>
      <c r="T418" s="222">
        <v>0</v>
      </c>
      <c r="U418" s="223">
        <v>0</v>
      </c>
      <c r="V418" s="223">
        <v>20324.580000000002</v>
      </c>
      <c r="W418" s="223">
        <v>0</v>
      </c>
      <c r="X418" s="223">
        <v>2043.41</v>
      </c>
    </row>
    <row r="419" spans="1:24" s="239" customFormat="1" ht="20.25" customHeight="1" x14ac:dyDescent="0.3">
      <c r="A419" s="238">
        <v>2023</v>
      </c>
      <c r="B419" s="230">
        <v>408</v>
      </c>
      <c r="C419" s="225" t="s">
        <v>465</v>
      </c>
      <c r="D419" s="230">
        <v>35742</v>
      </c>
      <c r="E419" s="222">
        <v>350959.58</v>
      </c>
      <c r="F419" s="222">
        <v>347640</v>
      </c>
      <c r="G419" s="218">
        <v>347640</v>
      </c>
      <c r="H419" s="261">
        <v>0</v>
      </c>
      <c r="I419" s="222">
        <v>0</v>
      </c>
      <c r="J419" s="222">
        <v>0</v>
      </c>
      <c r="K419" s="222">
        <v>0</v>
      </c>
      <c r="L419" s="222">
        <v>0</v>
      </c>
      <c r="M419" s="222">
        <v>0</v>
      </c>
      <c r="N419" s="222">
        <v>0</v>
      </c>
      <c r="O419" s="222">
        <v>0</v>
      </c>
      <c r="P419" s="222">
        <v>0</v>
      </c>
      <c r="Q419" s="222">
        <v>0</v>
      </c>
      <c r="R419" s="222">
        <v>0</v>
      </c>
      <c r="S419" s="222">
        <v>0</v>
      </c>
      <c r="T419" s="222">
        <v>0</v>
      </c>
      <c r="U419" s="223">
        <v>0</v>
      </c>
      <c r="V419" s="223">
        <v>0</v>
      </c>
      <c r="W419" s="223">
        <v>0</v>
      </c>
      <c r="X419" s="223">
        <v>3319.58</v>
      </c>
    </row>
    <row r="420" spans="1:24" s="239" customFormat="1" ht="20.25" customHeight="1" x14ac:dyDescent="0.3">
      <c r="A420" s="238">
        <v>2023</v>
      </c>
      <c r="B420" s="230">
        <v>409</v>
      </c>
      <c r="C420" s="225" t="s">
        <v>382</v>
      </c>
      <c r="D420" s="230">
        <v>35744</v>
      </c>
      <c r="E420" s="222">
        <v>373792.12</v>
      </c>
      <c r="F420" s="222">
        <v>371602.8</v>
      </c>
      <c r="G420" s="218">
        <v>371602.8</v>
      </c>
      <c r="H420" s="261">
        <v>0</v>
      </c>
      <c r="I420" s="222">
        <v>0</v>
      </c>
      <c r="J420" s="222">
        <v>0</v>
      </c>
      <c r="K420" s="222">
        <v>0</v>
      </c>
      <c r="L420" s="222">
        <v>0</v>
      </c>
      <c r="M420" s="222">
        <v>0</v>
      </c>
      <c r="N420" s="222">
        <v>0</v>
      </c>
      <c r="O420" s="222">
        <v>0</v>
      </c>
      <c r="P420" s="222">
        <v>0</v>
      </c>
      <c r="Q420" s="222">
        <v>0</v>
      </c>
      <c r="R420" s="222">
        <v>0</v>
      </c>
      <c r="S420" s="222">
        <v>0</v>
      </c>
      <c r="T420" s="222">
        <v>0</v>
      </c>
      <c r="U420" s="223">
        <v>0</v>
      </c>
      <c r="V420" s="223">
        <v>0</v>
      </c>
      <c r="W420" s="223">
        <v>0</v>
      </c>
      <c r="X420" s="223">
        <v>2189.3200000000002</v>
      </c>
    </row>
    <row r="421" spans="1:24" s="239" customFormat="1" ht="20.25" customHeight="1" x14ac:dyDescent="0.3">
      <c r="A421" s="238">
        <v>2023</v>
      </c>
      <c r="B421" s="230">
        <v>410</v>
      </c>
      <c r="C421" s="225" t="s">
        <v>383</v>
      </c>
      <c r="D421" s="230">
        <v>35745</v>
      </c>
      <c r="E421" s="222">
        <v>456921.2</v>
      </c>
      <c r="F421" s="222">
        <v>454908</v>
      </c>
      <c r="G421" s="218">
        <v>454908</v>
      </c>
      <c r="H421" s="261">
        <v>0</v>
      </c>
      <c r="I421" s="222">
        <v>0</v>
      </c>
      <c r="J421" s="222">
        <v>0</v>
      </c>
      <c r="K421" s="222">
        <v>0</v>
      </c>
      <c r="L421" s="222">
        <v>0</v>
      </c>
      <c r="M421" s="222">
        <v>0</v>
      </c>
      <c r="N421" s="222">
        <v>0</v>
      </c>
      <c r="O421" s="222">
        <v>0</v>
      </c>
      <c r="P421" s="222">
        <v>0</v>
      </c>
      <c r="Q421" s="222">
        <v>0</v>
      </c>
      <c r="R421" s="222">
        <v>0</v>
      </c>
      <c r="S421" s="222">
        <v>0</v>
      </c>
      <c r="T421" s="222">
        <v>0</v>
      </c>
      <c r="U421" s="223">
        <v>0</v>
      </c>
      <c r="V421" s="223">
        <v>0</v>
      </c>
      <c r="W421" s="223">
        <v>0</v>
      </c>
      <c r="X421" s="223">
        <v>2013.2</v>
      </c>
    </row>
    <row r="422" spans="1:24" s="239" customFormat="1" ht="20.25" customHeight="1" x14ac:dyDescent="0.3">
      <c r="A422" s="238">
        <v>2023</v>
      </c>
      <c r="B422" s="230">
        <v>411</v>
      </c>
      <c r="C422" s="225" t="s">
        <v>384</v>
      </c>
      <c r="D422" s="230">
        <v>35746</v>
      </c>
      <c r="E422" s="222">
        <v>449996.31</v>
      </c>
      <c r="F422" s="222">
        <v>448842</v>
      </c>
      <c r="G422" s="218">
        <v>448842</v>
      </c>
      <c r="H422" s="261">
        <v>0</v>
      </c>
      <c r="I422" s="222">
        <v>0</v>
      </c>
      <c r="J422" s="222">
        <v>0</v>
      </c>
      <c r="K422" s="222">
        <v>0</v>
      </c>
      <c r="L422" s="222">
        <v>0</v>
      </c>
      <c r="M422" s="222">
        <v>0</v>
      </c>
      <c r="N422" s="222">
        <v>0</v>
      </c>
      <c r="O422" s="222">
        <v>0</v>
      </c>
      <c r="P422" s="222">
        <v>0</v>
      </c>
      <c r="Q422" s="222">
        <v>0</v>
      </c>
      <c r="R422" s="222">
        <v>0</v>
      </c>
      <c r="S422" s="222">
        <v>0</v>
      </c>
      <c r="T422" s="222">
        <v>0</v>
      </c>
      <c r="U422" s="223">
        <v>0</v>
      </c>
      <c r="V422" s="223">
        <v>0</v>
      </c>
      <c r="W422" s="223">
        <v>0</v>
      </c>
      <c r="X422" s="223">
        <v>1154.31</v>
      </c>
    </row>
    <row r="423" spans="1:24" s="239" customFormat="1" ht="20.25" customHeight="1" x14ac:dyDescent="0.3">
      <c r="A423" s="238">
        <v>2023</v>
      </c>
      <c r="B423" s="230">
        <v>412</v>
      </c>
      <c r="C423" s="225" t="s">
        <v>466</v>
      </c>
      <c r="D423" s="230">
        <v>35747</v>
      </c>
      <c r="E423" s="222">
        <v>456921.33</v>
      </c>
      <c r="F423" s="222">
        <v>454908</v>
      </c>
      <c r="G423" s="218">
        <v>454908</v>
      </c>
      <c r="H423" s="261">
        <v>0</v>
      </c>
      <c r="I423" s="222">
        <v>0</v>
      </c>
      <c r="J423" s="222">
        <v>0</v>
      </c>
      <c r="K423" s="222">
        <v>0</v>
      </c>
      <c r="L423" s="222">
        <v>0</v>
      </c>
      <c r="M423" s="222">
        <v>0</v>
      </c>
      <c r="N423" s="222">
        <v>0</v>
      </c>
      <c r="O423" s="222">
        <v>0</v>
      </c>
      <c r="P423" s="222">
        <v>0</v>
      </c>
      <c r="Q423" s="222">
        <v>0</v>
      </c>
      <c r="R423" s="222">
        <v>0</v>
      </c>
      <c r="S423" s="222">
        <v>0</v>
      </c>
      <c r="T423" s="222">
        <v>0</v>
      </c>
      <c r="U423" s="223">
        <v>0</v>
      </c>
      <c r="V423" s="223">
        <v>0</v>
      </c>
      <c r="W423" s="223">
        <v>0</v>
      </c>
      <c r="X423" s="223">
        <v>2013.33</v>
      </c>
    </row>
    <row r="424" spans="1:24" s="239" customFormat="1" ht="20.25" customHeight="1" x14ac:dyDescent="0.3">
      <c r="A424" s="238">
        <v>2023</v>
      </c>
      <c r="B424" s="230">
        <v>413</v>
      </c>
      <c r="C424" s="225" t="s">
        <v>467</v>
      </c>
      <c r="D424" s="230">
        <v>35748</v>
      </c>
      <c r="E424" s="222">
        <v>329117.18</v>
      </c>
      <c r="F424" s="222">
        <v>325797.59999999998</v>
      </c>
      <c r="G424" s="218">
        <v>325797.59999999998</v>
      </c>
      <c r="H424" s="261">
        <v>0</v>
      </c>
      <c r="I424" s="222">
        <v>0</v>
      </c>
      <c r="J424" s="222">
        <v>0</v>
      </c>
      <c r="K424" s="222">
        <v>0</v>
      </c>
      <c r="L424" s="222">
        <v>0</v>
      </c>
      <c r="M424" s="222">
        <v>0</v>
      </c>
      <c r="N424" s="222">
        <v>0</v>
      </c>
      <c r="O424" s="222">
        <v>0</v>
      </c>
      <c r="P424" s="222">
        <v>0</v>
      </c>
      <c r="Q424" s="222">
        <v>0</v>
      </c>
      <c r="R424" s="222">
        <v>0</v>
      </c>
      <c r="S424" s="222">
        <v>0</v>
      </c>
      <c r="T424" s="222">
        <v>0</v>
      </c>
      <c r="U424" s="223">
        <v>0</v>
      </c>
      <c r="V424" s="223">
        <v>0</v>
      </c>
      <c r="W424" s="223">
        <v>0</v>
      </c>
      <c r="X424" s="223">
        <v>3319.58</v>
      </c>
    </row>
    <row r="425" spans="1:24" s="239" customFormat="1" ht="20.25" customHeight="1" x14ac:dyDescent="0.3">
      <c r="A425" s="238">
        <v>2023</v>
      </c>
      <c r="B425" s="230">
        <v>414</v>
      </c>
      <c r="C425" s="225" t="s">
        <v>385</v>
      </c>
      <c r="D425" s="230">
        <v>35749</v>
      </c>
      <c r="E425" s="222">
        <v>449996.24</v>
      </c>
      <c r="F425" s="222">
        <v>448842</v>
      </c>
      <c r="G425" s="218">
        <v>448842</v>
      </c>
      <c r="H425" s="261">
        <v>0</v>
      </c>
      <c r="I425" s="222">
        <v>0</v>
      </c>
      <c r="J425" s="222">
        <v>0</v>
      </c>
      <c r="K425" s="222">
        <v>0</v>
      </c>
      <c r="L425" s="222">
        <v>0</v>
      </c>
      <c r="M425" s="222">
        <v>0</v>
      </c>
      <c r="N425" s="222">
        <v>0</v>
      </c>
      <c r="O425" s="222">
        <v>0</v>
      </c>
      <c r="P425" s="222">
        <v>0</v>
      </c>
      <c r="Q425" s="222">
        <v>0</v>
      </c>
      <c r="R425" s="222">
        <v>0</v>
      </c>
      <c r="S425" s="222">
        <v>0</v>
      </c>
      <c r="T425" s="222">
        <v>0</v>
      </c>
      <c r="U425" s="223">
        <v>0</v>
      </c>
      <c r="V425" s="223">
        <v>0</v>
      </c>
      <c r="W425" s="223">
        <v>0</v>
      </c>
      <c r="X425" s="223">
        <v>1154.24</v>
      </c>
    </row>
    <row r="426" spans="1:24" s="239" customFormat="1" ht="20.25" customHeight="1" x14ac:dyDescent="0.3">
      <c r="A426" s="238">
        <v>2023</v>
      </c>
      <c r="B426" s="230">
        <v>415</v>
      </c>
      <c r="C426" s="225" t="s">
        <v>386</v>
      </c>
      <c r="D426" s="230">
        <v>35767</v>
      </c>
      <c r="E426" s="222">
        <v>39637.199999999997</v>
      </c>
      <c r="F426" s="222">
        <v>39637.199999999997</v>
      </c>
      <c r="G426" s="218">
        <v>0</v>
      </c>
      <c r="H426" s="261">
        <v>0</v>
      </c>
      <c r="I426" s="222">
        <v>0</v>
      </c>
      <c r="J426" s="222">
        <v>0</v>
      </c>
      <c r="K426" s="222">
        <v>0</v>
      </c>
      <c r="L426" s="222">
        <v>0</v>
      </c>
      <c r="M426" s="222">
        <v>0</v>
      </c>
      <c r="N426" s="222">
        <v>0</v>
      </c>
      <c r="O426" s="222">
        <v>0</v>
      </c>
      <c r="P426" s="222">
        <v>0</v>
      </c>
      <c r="Q426" s="222">
        <v>0</v>
      </c>
      <c r="R426" s="222">
        <v>0</v>
      </c>
      <c r="S426" s="222">
        <v>0</v>
      </c>
      <c r="T426" s="222">
        <v>0</v>
      </c>
      <c r="U426" s="223">
        <v>39637.199999999997</v>
      </c>
      <c r="V426" s="223">
        <v>0</v>
      </c>
      <c r="W426" s="223">
        <v>0</v>
      </c>
      <c r="X426" s="223">
        <v>0</v>
      </c>
    </row>
    <row r="427" spans="1:24" s="239" customFormat="1" ht="20.25" customHeight="1" x14ac:dyDescent="0.3">
      <c r="A427" s="238">
        <v>2023</v>
      </c>
      <c r="B427" s="230">
        <v>416</v>
      </c>
      <c r="C427" s="225" t="s">
        <v>388</v>
      </c>
      <c r="D427" s="230">
        <v>35898</v>
      </c>
      <c r="E427" s="222">
        <v>152552.4</v>
      </c>
      <c r="F427" s="222">
        <v>152552.4</v>
      </c>
      <c r="G427" s="218">
        <v>0</v>
      </c>
      <c r="H427" s="218">
        <v>0</v>
      </c>
      <c r="I427" s="218">
        <v>0</v>
      </c>
      <c r="J427" s="218">
        <v>0</v>
      </c>
      <c r="K427" s="218">
        <v>0</v>
      </c>
      <c r="L427" s="218">
        <v>0</v>
      </c>
      <c r="M427" s="218">
        <v>0</v>
      </c>
      <c r="N427" s="218">
        <v>0</v>
      </c>
      <c r="O427" s="218">
        <v>0</v>
      </c>
      <c r="P427" s="218">
        <v>0</v>
      </c>
      <c r="Q427" s="218">
        <v>0</v>
      </c>
      <c r="R427" s="218">
        <v>0</v>
      </c>
      <c r="S427" s="218">
        <v>0</v>
      </c>
      <c r="T427" s="218">
        <v>0</v>
      </c>
      <c r="U427" s="218">
        <v>152552.4</v>
      </c>
      <c r="V427" s="218">
        <v>0</v>
      </c>
      <c r="W427" s="218">
        <v>0</v>
      </c>
      <c r="X427" s="223">
        <v>0</v>
      </c>
    </row>
    <row r="428" spans="1:24" s="239" customFormat="1" ht="20.25" customHeight="1" x14ac:dyDescent="0.3">
      <c r="A428" s="238">
        <v>2023</v>
      </c>
      <c r="B428" s="230">
        <v>417</v>
      </c>
      <c r="C428" s="225" t="s">
        <v>3323</v>
      </c>
      <c r="D428" s="230">
        <v>35902</v>
      </c>
      <c r="E428" s="222">
        <v>113444.41</v>
      </c>
      <c r="F428" s="222">
        <v>113444.41</v>
      </c>
      <c r="G428" s="218">
        <v>0</v>
      </c>
      <c r="H428" s="261">
        <v>0</v>
      </c>
      <c r="I428" s="222">
        <v>0</v>
      </c>
      <c r="J428" s="222">
        <v>0</v>
      </c>
      <c r="K428" s="222">
        <v>0</v>
      </c>
      <c r="L428" s="222">
        <v>0</v>
      </c>
      <c r="M428" s="222">
        <v>0</v>
      </c>
      <c r="N428" s="222">
        <v>0</v>
      </c>
      <c r="O428" s="222">
        <v>0</v>
      </c>
      <c r="P428" s="222">
        <v>0</v>
      </c>
      <c r="Q428" s="222">
        <v>0</v>
      </c>
      <c r="R428" s="222">
        <v>0</v>
      </c>
      <c r="S428" s="222">
        <v>0</v>
      </c>
      <c r="T428" s="222">
        <v>0</v>
      </c>
      <c r="U428" s="223">
        <v>0</v>
      </c>
      <c r="V428" s="223">
        <v>113444.41</v>
      </c>
      <c r="W428" s="223">
        <v>0</v>
      </c>
      <c r="X428" s="223">
        <v>0</v>
      </c>
    </row>
    <row r="429" spans="1:24" s="239" customFormat="1" ht="20.25" customHeight="1" x14ac:dyDescent="0.3">
      <c r="A429" s="238">
        <v>2023</v>
      </c>
      <c r="B429" s="230">
        <v>418</v>
      </c>
      <c r="C429" s="225" t="s">
        <v>390</v>
      </c>
      <c r="D429" s="230">
        <v>35924</v>
      </c>
      <c r="E429" s="222">
        <v>70938</v>
      </c>
      <c r="F429" s="222">
        <v>70938</v>
      </c>
      <c r="G429" s="218">
        <v>0</v>
      </c>
      <c r="H429" s="261">
        <v>0</v>
      </c>
      <c r="I429" s="222">
        <v>0</v>
      </c>
      <c r="J429" s="222">
        <v>0</v>
      </c>
      <c r="K429" s="222">
        <v>0</v>
      </c>
      <c r="L429" s="222">
        <v>0</v>
      </c>
      <c r="M429" s="222">
        <v>0</v>
      </c>
      <c r="N429" s="222">
        <v>0</v>
      </c>
      <c r="O429" s="222">
        <v>0</v>
      </c>
      <c r="P429" s="222">
        <v>0</v>
      </c>
      <c r="Q429" s="222">
        <v>0</v>
      </c>
      <c r="R429" s="222">
        <v>0</v>
      </c>
      <c r="S429" s="222">
        <v>0</v>
      </c>
      <c r="T429" s="222">
        <v>0</v>
      </c>
      <c r="U429" s="223">
        <v>70938</v>
      </c>
      <c r="V429" s="223">
        <v>0</v>
      </c>
      <c r="W429" s="223">
        <v>0</v>
      </c>
      <c r="X429" s="223">
        <v>0</v>
      </c>
    </row>
    <row r="430" spans="1:24" s="239" customFormat="1" ht="20.25" customHeight="1" x14ac:dyDescent="0.3">
      <c r="A430" s="238">
        <v>2023</v>
      </c>
      <c r="B430" s="230">
        <v>419</v>
      </c>
      <c r="C430" s="233" t="s">
        <v>2222</v>
      </c>
      <c r="D430" s="230">
        <v>33204</v>
      </c>
      <c r="E430" s="222">
        <v>1121607.8700000001</v>
      </c>
      <c r="F430" s="222">
        <v>1119332.8700000001</v>
      </c>
      <c r="G430" s="218">
        <v>0</v>
      </c>
      <c r="H430" s="261">
        <v>0</v>
      </c>
      <c r="I430" s="222">
        <v>0</v>
      </c>
      <c r="J430" s="222">
        <v>0</v>
      </c>
      <c r="K430" s="222">
        <v>0</v>
      </c>
      <c r="L430" s="222">
        <v>0</v>
      </c>
      <c r="M430" s="222">
        <v>0</v>
      </c>
      <c r="N430" s="218">
        <v>0</v>
      </c>
      <c r="O430" s="222">
        <v>0</v>
      </c>
      <c r="P430" s="222">
        <v>0</v>
      </c>
      <c r="Q430" s="222">
        <v>1119332.8700000001</v>
      </c>
      <c r="R430" s="222">
        <v>0</v>
      </c>
      <c r="S430" s="222">
        <v>0</v>
      </c>
      <c r="T430" s="222">
        <v>0</v>
      </c>
      <c r="U430" s="218">
        <v>0</v>
      </c>
      <c r="V430" s="223">
        <v>0</v>
      </c>
      <c r="W430" s="223">
        <v>0</v>
      </c>
      <c r="X430" s="223">
        <v>2275</v>
      </c>
    </row>
    <row r="431" spans="1:24" s="239" customFormat="1" ht="20.25" customHeight="1" x14ac:dyDescent="0.3">
      <c r="A431" s="238">
        <v>2023</v>
      </c>
      <c r="B431" s="230">
        <v>420</v>
      </c>
      <c r="C431" s="233" t="s">
        <v>3324</v>
      </c>
      <c r="D431" s="230">
        <v>33223</v>
      </c>
      <c r="E431" s="222">
        <v>1127077.7400000002</v>
      </c>
      <c r="F431" s="222">
        <v>1117284.7000000002</v>
      </c>
      <c r="G431" s="218">
        <v>0</v>
      </c>
      <c r="H431" s="265">
        <v>1117284.7000000002</v>
      </c>
      <c r="I431" s="222">
        <v>0</v>
      </c>
      <c r="J431" s="222">
        <v>0</v>
      </c>
      <c r="K431" s="222">
        <v>0</v>
      </c>
      <c r="L431" s="222">
        <v>0</v>
      </c>
      <c r="M431" s="222">
        <v>0</v>
      </c>
      <c r="N431" s="218">
        <v>0</v>
      </c>
      <c r="O431" s="222">
        <v>0</v>
      </c>
      <c r="P431" s="222">
        <v>0</v>
      </c>
      <c r="Q431" s="222">
        <v>0</v>
      </c>
      <c r="R431" s="222">
        <v>0</v>
      </c>
      <c r="S431" s="222">
        <v>0</v>
      </c>
      <c r="T431" s="222">
        <v>0</v>
      </c>
      <c r="U431" s="218">
        <v>0</v>
      </c>
      <c r="V431" s="223">
        <v>0</v>
      </c>
      <c r="W431" s="223">
        <v>0</v>
      </c>
      <c r="X431" s="265">
        <v>9793.0400000000009</v>
      </c>
    </row>
    <row r="432" spans="1:24" s="239" customFormat="1" ht="20.25" customHeight="1" x14ac:dyDescent="0.3">
      <c r="A432" s="238">
        <v>2023</v>
      </c>
      <c r="B432" s="230">
        <v>421</v>
      </c>
      <c r="C432" s="225" t="s">
        <v>391</v>
      </c>
      <c r="D432" s="230">
        <v>32699</v>
      </c>
      <c r="E432" s="222">
        <v>4486770.08</v>
      </c>
      <c r="F432" s="222">
        <v>4406534.4000000004</v>
      </c>
      <c r="G432" s="218">
        <v>0</v>
      </c>
      <c r="H432" s="261">
        <v>0</v>
      </c>
      <c r="I432" s="222">
        <v>0</v>
      </c>
      <c r="J432" s="222">
        <v>0</v>
      </c>
      <c r="K432" s="222">
        <v>0</v>
      </c>
      <c r="L432" s="222">
        <v>0</v>
      </c>
      <c r="M432" s="222">
        <v>0</v>
      </c>
      <c r="N432" s="222">
        <v>0</v>
      </c>
      <c r="O432" s="222">
        <v>4406534.4000000004</v>
      </c>
      <c r="P432" s="222">
        <v>0</v>
      </c>
      <c r="Q432" s="222">
        <v>0</v>
      </c>
      <c r="R432" s="222">
        <v>0</v>
      </c>
      <c r="S432" s="222">
        <v>0</v>
      </c>
      <c r="T432" s="222">
        <v>0</v>
      </c>
      <c r="U432" s="223">
        <v>0</v>
      </c>
      <c r="V432" s="223">
        <v>0</v>
      </c>
      <c r="W432" s="223">
        <v>0</v>
      </c>
      <c r="X432" s="223">
        <v>80235.679999999993</v>
      </c>
    </row>
    <row r="433" spans="1:24" s="239" customFormat="1" ht="20.25" customHeight="1" x14ac:dyDescent="0.3">
      <c r="A433" s="238">
        <v>2023</v>
      </c>
      <c r="B433" s="230">
        <v>422</v>
      </c>
      <c r="C433" s="225" t="s">
        <v>392</v>
      </c>
      <c r="D433" s="230">
        <v>32700</v>
      </c>
      <c r="E433" s="222">
        <v>4924972.5799999991</v>
      </c>
      <c r="F433" s="222">
        <v>4845644.3999999994</v>
      </c>
      <c r="G433" s="222">
        <v>0</v>
      </c>
      <c r="H433" s="261">
        <v>0</v>
      </c>
      <c r="I433" s="222">
        <v>0</v>
      </c>
      <c r="J433" s="222">
        <v>0</v>
      </c>
      <c r="K433" s="222">
        <v>0</v>
      </c>
      <c r="L433" s="222">
        <v>0</v>
      </c>
      <c r="M433" s="222">
        <v>0</v>
      </c>
      <c r="N433" s="222">
        <v>0</v>
      </c>
      <c r="O433" s="222">
        <v>4845644.3999999994</v>
      </c>
      <c r="P433" s="222">
        <v>0</v>
      </c>
      <c r="Q433" s="222">
        <v>0</v>
      </c>
      <c r="R433" s="222">
        <v>0</v>
      </c>
      <c r="S433" s="222">
        <v>0</v>
      </c>
      <c r="T433" s="222">
        <v>0</v>
      </c>
      <c r="U433" s="223">
        <v>0</v>
      </c>
      <c r="V433" s="223">
        <v>0</v>
      </c>
      <c r="W433" s="223">
        <v>0</v>
      </c>
      <c r="X433" s="223">
        <v>79328.179999999993</v>
      </c>
    </row>
    <row r="434" spans="1:24" s="239" customFormat="1" ht="20.25" customHeight="1" x14ac:dyDescent="0.3">
      <c r="A434" s="238">
        <v>2023</v>
      </c>
      <c r="B434" s="230">
        <v>423</v>
      </c>
      <c r="C434" s="225" t="s">
        <v>393</v>
      </c>
      <c r="D434" s="230">
        <v>32703</v>
      </c>
      <c r="E434" s="222">
        <v>5132304.08</v>
      </c>
      <c r="F434" s="222">
        <v>5052068.4000000004</v>
      </c>
      <c r="G434" s="222">
        <v>0</v>
      </c>
      <c r="H434" s="261">
        <v>0</v>
      </c>
      <c r="I434" s="222">
        <v>0</v>
      </c>
      <c r="J434" s="222">
        <v>0</v>
      </c>
      <c r="K434" s="222">
        <v>0</v>
      </c>
      <c r="L434" s="222">
        <v>0</v>
      </c>
      <c r="M434" s="222">
        <v>0</v>
      </c>
      <c r="N434" s="222">
        <v>0</v>
      </c>
      <c r="O434" s="222">
        <v>5052068.4000000004</v>
      </c>
      <c r="P434" s="222">
        <v>0</v>
      </c>
      <c r="Q434" s="222">
        <v>0</v>
      </c>
      <c r="R434" s="222">
        <v>0</v>
      </c>
      <c r="S434" s="222">
        <v>0</v>
      </c>
      <c r="T434" s="222">
        <v>0</v>
      </c>
      <c r="U434" s="223">
        <v>0</v>
      </c>
      <c r="V434" s="223">
        <v>0</v>
      </c>
      <c r="W434" s="223">
        <v>0</v>
      </c>
      <c r="X434" s="223">
        <v>80235.679999999993</v>
      </c>
    </row>
    <row r="435" spans="1:24" s="239" customFormat="1" ht="20.25" customHeight="1" x14ac:dyDescent="0.3">
      <c r="A435" s="238">
        <v>2023</v>
      </c>
      <c r="B435" s="230">
        <v>424</v>
      </c>
      <c r="C435" s="225" t="s">
        <v>394</v>
      </c>
      <c r="D435" s="230">
        <v>32704</v>
      </c>
      <c r="E435" s="222">
        <v>4921463.7799999993</v>
      </c>
      <c r="F435" s="222">
        <v>4842135.5999999996</v>
      </c>
      <c r="G435" s="222">
        <v>0</v>
      </c>
      <c r="H435" s="261">
        <v>0</v>
      </c>
      <c r="I435" s="222">
        <v>0</v>
      </c>
      <c r="J435" s="222">
        <v>0</v>
      </c>
      <c r="K435" s="222">
        <v>0</v>
      </c>
      <c r="L435" s="222">
        <v>0</v>
      </c>
      <c r="M435" s="222">
        <v>0</v>
      </c>
      <c r="N435" s="222">
        <v>0</v>
      </c>
      <c r="O435" s="222">
        <v>4842135.5999999996</v>
      </c>
      <c r="P435" s="222">
        <v>0</v>
      </c>
      <c r="Q435" s="222">
        <v>0</v>
      </c>
      <c r="R435" s="222">
        <v>0</v>
      </c>
      <c r="S435" s="222">
        <v>0</v>
      </c>
      <c r="T435" s="222">
        <v>0</v>
      </c>
      <c r="U435" s="223">
        <v>0</v>
      </c>
      <c r="V435" s="223">
        <v>0</v>
      </c>
      <c r="W435" s="223">
        <v>0</v>
      </c>
      <c r="X435" s="223">
        <v>79328.179999999993</v>
      </c>
    </row>
    <row r="436" spans="1:24" s="239" customFormat="1" ht="20.25" customHeight="1" x14ac:dyDescent="0.3">
      <c r="A436" s="238">
        <v>2023</v>
      </c>
      <c r="B436" s="230">
        <v>425</v>
      </c>
      <c r="C436" s="225" t="s">
        <v>395</v>
      </c>
      <c r="D436" s="230">
        <v>32708</v>
      </c>
      <c r="E436" s="222">
        <v>8126055.29</v>
      </c>
      <c r="F436" s="222">
        <v>8100633.5999999996</v>
      </c>
      <c r="G436" s="218">
        <v>0</v>
      </c>
      <c r="H436" s="218">
        <v>0</v>
      </c>
      <c r="I436" s="218">
        <v>0</v>
      </c>
      <c r="J436" s="218">
        <v>0</v>
      </c>
      <c r="K436" s="218">
        <v>0</v>
      </c>
      <c r="L436" s="218">
        <v>0</v>
      </c>
      <c r="M436" s="218">
        <v>0</v>
      </c>
      <c r="N436" s="218">
        <v>0</v>
      </c>
      <c r="O436" s="218">
        <v>0</v>
      </c>
      <c r="P436" s="218">
        <v>181642.80000000002</v>
      </c>
      <c r="Q436" s="218">
        <v>7918990.7999999998</v>
      </c>
      <c r="R436" s="218">
        <v>0</v>
      </c>
      <c r="S436" s="218">
        <v>0</v>
      </c>
      <c r="T436" s="218">
        <v>0</v>
      </c>
      <c r="U436" s="218">
        <v>0</v>
      </c>
      <c r="V436" s="218">
        <v>0</v>
      </c>
      <c r="W436" s="218">
        <v>0</v>
      </c>
      <c r="X436" s="223">
        <v>25421.69</v>
      </c>
    </row>
    <row r="437" spans="1:24" s="239" customFormat="1" ht="20.25" customHeight="1" x14ac:dyDescent="0.3">
      <c r="A437" s="238">
        <v>2023</v>
      </c>
      <c r="B437" s="230">
        <v>426</v>
      </c>
      <c r="C437" s="225" t="s">
        <v>396</v>
      </c>
      <c r="D437" s="230">
        <v>32719</v>
      </c>
      <c r="E437" s="222">
        <v>52236</v>
      </c>
      <c r="F437" s="222">
        <v>52236</v>
      </c>
      <c r="G437" s="218">
        <v>0</v>
      </c>
      <c r="H437" s="261">
        <v>0</v>
      </c>
      <c r="I437" s="222">
        <v>0</v>
      </c>
      <c r="J437" s="222">
        <v>0</v>
      </c>
      <c r="K437" s="222">
        <v>0</v>
      </c>
      <c r="L437" s="222">
        <v>0</v>
      </c>
      <c r="M437" s="222">
        <v>0</v>
      </c>
      <c r="N437" s="222">
        <v>0</v>
      </c>
      <c r="O437" s="222">
        <v>0</v>
      </c>
      <c r="P437" s="222">
        <v>0</v>
      </c>
      <c r="Q437" s="222">
        <v>0</v>
      </c>
      <c r="R437" s="222">
        <v>0</v>
      </c>
      <c r="S437" s="222">
        <v>0</v>
      </c>
      <c r="T437" s="222">
        <v>0</v>
      </c>
      <c r="U437" s="223">
        <v>52236</v>
      </c>
      <c r="V437" s="223">
        <v>0</v>
      </c>
      <c r="W437" s="223">
        <v>0</v>
      </c>
      <c r="X437" s="223">
        <v>0</v>
      </c>
    </row>
    <row r="438" spans="1:24" s="239" customFormat="1" ht="20.25" customHeight="1" x14ac:dyDescent="0.3">
      <c r="A438" s="238">
        <v>2023</v>
      </c>
      <c r="B438" s="230">
        <v>427</v>
      </c>
      <c r="C438" s="225" t="s">
        <v>397</v>
      </c>
      <c r="D438" s="230">
        <v>32734</v>
      </c>
      <c r="E438" s="222">
        <v>2408953.79</v>
      </c>
      <c r="F438" s="222">
        <v>2395196.94</v>
      </c>
      <c r="G438" s="218">
        <v>0</v>
      </c>
      <c r="H438" s="261">
        <v>0</v>
      </c>
      <c r="I438" s="222">
        <v>0</v>
      </c>
      <c r="J438" s="222">
        <v>0</v>
      </c>
      <c r="K438" s="222">
        <v>0</v>
      </c>
      <c r="L438" s="222">
        <v>0</v>
      </c>
      <c r="M438" s="222">
        <v>0</v>
      </c>
      <c r="N438" s="222">
        <v>2332966.7999999998</v>
      </c>
      <c r="O438" s="222">
        <v>0</v>
      </c>
      <c r="P438" s="222">
        <v>0</v>
      </c>
      <c r="Q438" s="222">
        <v>0</v>
      </c>
      <c r="R438" s="222">
        <v>0</v>
      </c>
      <c r="S438" s="222">
        <v>0</v>
      </c>
      <c r="T438" s="222">
        <v>0</v>
      </c>
      <c r="U438" s="223">
        <v>62230.14</v>
      </c>
      <c r="V438" s="223">
        <v>0</v>
      </c>
      <c r="W438" s="223">
        <v>0</v>
      </c>
      <c r="X438" s="223">
        <v>13756.85</v>
      </c>
    </row>
    <row r="439" spans="1:24" s="239" customFormat="1" ht="20.25" customHeight="1" x14ac:dyDescent="0.3">
      <c r="A439" s="238">
        <v>2023</v>
      </c>
      <c r="B439" s="230">
        <v>428</v>
      </c>
      <c r="C439" s="225" t="s">
        <v>398</v>
      </c>
      <c r="D439" s="230">
        <v>32736</v>
      </c>
      <c r="E439" s="222">
        <v>4818972.37</v>
      </c>
      <c r="F439" s="222">
        <v>4791458.67</v>
      </c>
      <c r="G439" s="222">
        <v>0</v>
      </c>
      <c r="H439" s="261">
        <v>0</v>
      </c>
      <c r="I439" s="222">
        <v>0</v>
      </c>
      <c r="J439" s="222">
        <v>0</v>
      </c>
      <c r="K439" s="222">
        <v>0</v>
      </c>
      <c r="L439" s="222">
        <v>0</v>
      </c>
      <c r="M439" s="222">
        <v>0</v>
      </c>
      <c r="N439" s="222">
        <v>4678998</v>
      </c>
      <c r="O439" s="222">
        <v>0</v>
      </c>
      <c r="P439" s="222">
        <v>0</v>
      </c>
      <c r="Q439" s="222">
        <v>0</v>
      </c>
      <c r="R439" s="222">
        <v>0</v>
      </c>
      <c r="S439" s="222">
        <v>0</v>
      </c>
      <c r="T439" s="222">
        <v>0</v>
      </c>
      <c r="U439" s="223">
        <v>112460.67</v>
      </c>
      <c r="V439" s="223">
        <v>0</v>
      </c>
      <c r="W439" s="223">
        <v>0</v>
      </c>
      <c r="X439" s="223">
        <v>27513.7</v>
      </c>
    </row>
    <row r="440" spans="1:24" s="239" customFormat="1" ht="20.25" customHeight="1" x14ac:dyDescent="0.3">
      <c r="A440" s="238">
        <v>2023</v>
      </c>
      <c r="B440" s="230">
        <v>429</v>
      </c>
      <c r="C440" s="233" t="s">
        <v>2216</v>
      </c>
      <c r="D440" s="230">
        <v>33179</v>
      </c>
      <c r="E440" s="222">
        <v>1481695.7699999998</v>
      </c>
      <c r="F440" s="222">
        <v>1474116.5599999998</v>
      </c>
      <c r="G440" s="218">
        <v>1474116.5599999998</v>
      </c>
      <c r="H440" s="261">
        <v>0</v>
      </c>
      <c r="I440" s="222">
        <v>0</v>
      </c>
      <c r="J440" s="222">
        <v>0</v>
      </c>
      <c r="K440" s="222">
        <v>0</v>
      </c>
      <c r="L440" s="222">
        <v>0</v>
      </c>
      <c r="M440" s="222">
        <v>0</v>
      </c>
      <c r="N440" s="218">
        <v>0</v>
      </c>
      <c r="O440" s="222">
        <v>0</v>
      </c>
      <c r="P440" s="222">
        <v>0</v>
      </c>
      <c r="Q440" s="222">
        <v>0</v>
      </c>
      <c r="R440" s="222">
        <v>0</v>
      </c>
      <c r="S440" s="222">
        <v>0</v>
      </c>
      <c r="T440" s="222">
        <v>0</v>
      </c>
      <c r="U440" s="218">
        <v>0</v>
      </c>
      <c r="V440" s="223">
        <v>0</v>
      </c>
      <c r="W440" s="223">
        <v>0</v>
      </c>
      <c r="X440" s="223">
        <v>7579.21</v>
      </c>
    </row>
    <row r="441" spans="1:24" s="239" customFormat="1" ht="20.25" customHeight="1" x14ac:dyDescent="0.3">
      <c r="A441" s="238">
        <v>2023</v>
      </c>
      <c r="B441" s="230">
        <v>430</v>
      </c>
      <c r="C441" s="233" t="s">
        <v>2670</v>
      </c>
      <c r="D441" s="230">
        <v>33181</v>
      </c>
      <c r="E441" s="222">
        <v>189260.68000000005</v>
      </c>
      <c r="F441" s="222">
        <v>185295.36000000004</v>
      </c>
      <c r="G441" s="218">
        <v>0</v>
      </c>
      <c r="H441" s="261">
        <v>0</v>
      </c>
      <c r="I441" s="222">
        <v>0</v>
      </c>
      <c r="J441" s="222">
        <v>0</v>
      </c>
      <c r="K441" s="222">
        <v>185295.36000000004</v>
      </c>
      <c r="L441" s="222">
        <v>0</v>
      </c>
      <c r="M441" s="222">
        <v>0</v>
      </c>
      <c r="N441" s="222">
        <v>0</v>
      </c>
      <c r="O441" s="222">
        <v>0</v>
      </c>
      <c r="P441" s="222">
        <v>0</v>
      </c>
      <c r="Q441" s="222">
        <v>0</v>
      </c>
      <c r="R441" s="222">
        <v>0</v>
      </c>
      <c r="S441" s="222">
        <v>0</v>
      </c>
      <c r="T441" s="222">
        <v>0</v>
      </c>
      <c r="U441" s="223">
        <v>0</v>
      </c>
      <c r="V441" s="223">
        <v>0</v>
      </c>
      <c r="W441" s="223">
        <v>0</v>
      </c>
      <c r="X441" s="223">
        <v>3965.3199999999997</v>
      </c>
    </row>
    <row r="442" spans="1:24" s="239" customFormat="1" ht="20.25" customHeight="1" x14ac:dyDescent="0.3">
      <c r="A442" s="238">
        <v>2023</v>
      </c>
      <c r="B442" s="230">
        <v>431</v>
      </c>
      <c r="C442" s="225" t="s">
        <v>3061</v>
      </c>
      <c r="D442" s="230">
        <v>36065</v>
      </c>
      <c r="E442" s="222">
        <v>424834.8</v>
      </c>
      <c r="F442" s="222">
        <v>424834.8</v>
      </c>
      <c r="G442" s="218">
        <v>0</v>
      </c>
      <c r="H442" s="218">
        <v>0</v>
      </c>
      <c r="I442" s="218">
        <v>0</v>
      </c>
      <c r="J442" s="218">
        <v>0</v>
      </c>
      <c r="K442" s="218">
        <v>0</v>
      </c>
      <c r="L442" s="218">
        <v>0</v>
      </c>
      <c r="M442" s="218">
        <v>0</v>
      </c>
      <c r="N442" s="218">
        <v>0</v>
      </c>
      <c r="O442" s="218">
        <v>0</v>
      </c>
      <c r="P442" s="218">
        <v>0</v>
      </c>
      <c r="Q442" s="218">
        <v>0</v>
      </c>
      <c r="R442" s="218">
        <v>0</v>
      </c>
      <c r="S442" s="218">
        <v>0</v>
      </c>
      <c r="T442" s="218">
        <v>0</v>
      </c>
      <c r="U442" s="218">
        <v>0</v>
      </c>
      <c r="V442" s="218">
        <v>424834.8</v>
      </c>
      <c r="W442" s="218">
        <v>0</v>
      </c>
      <c r="X442" s="218">
        <v>0</v>
      </c>
    </row>
    <row r="443" spans="1:24" s="239" customFormat="1" ht="20.25" customHeight="1" x14ac:dyDescent="0.3">
      <c r="A443" s="238">
        <v>2023</v>
      </c>
      <c r="B443" s="230">
        <v>432</v>
      </c>
      <c r="C443" s="233" t="s">
        <v>2381</v>
      </c>
      <c r="D443" s="230">
        <v>36066</v>
      </c>
      <c r="E443" s="222">
        <v>2714306.58</v>
      </c>
      <c r="F443" s="222">
        <v>2714306.58</v>
      </c>
      <c r="G443" s="218">
        <v>1044444.98</v>
      </c>
      <c r="H443" s="261">
        <v>0</v>
      </c>
      <c r="I443" s="222">
        <v>0</v>
      </c>
      <c r="J443" s="222">
        <v>0</v>
      </c>
      <c r="K443" s="222">
        <v>0</v>
      </c>
      <c r="L443" s="222">
        <v>0</v>
      </c>
      <c r="M443" s="222">
        <v>0</v>
      </c>
      <c r="N443" s="218">
        <v>0</v>
      </c>
      <c r="O443" s="222">
        <v>1669861.6</v>
      </c>
      <c r="P443" s="222">
        <v>0</v>
      </c>
      <c r="Q443" s="222">
        <v>0</v>
      </c>
      <c r="R443" s="222">
        <v>0</v>
      </c>
      <c r="S443" s="222">
        <v>0</v>
      </c>
      <c r="T443" s="222">
        <v>0</v>
      </c>
      <c r="U443" s="218">
        <v>0</v>
      </c>
      <c r="V443" s="223">
        <v>0</v>
      </c>
      <c r="W443" s="223">
        <v>0</v>
      </c>
      <c r="X443" s="223">
        <v>0</v>
      </c>
    </row>
    <row r="444" spans="1:24" s="239" customFormat="1" ht="20.25" customHeight="1" x14ac:dyDescent="0.3">
      <c r="A444" s="238">
        <v>2023</v>
      </c>
      <c r="B444" s="230">
        <v>433</v>
      </c>
      <c r="C444" s="225" t="s">
        <v>2685</v>
      </c>
      <c r="D444" s="230">
        <v>36068</v>
      </c>
      <c r="E444" s="222">
        <v>362452.8</v>
      </c>
      <c r="F444" s="222">
        <v>362452.8</v>
      </c>
      <c r="G444" s="218">
        <v>0</v>
      </c>
      <c r="H444" s="218">
        <v>0</v>
      </c>
      <c r="I444" s="218">
        <v>0</v>
      </c>
      <c r="J444" s="218">
        <v>0</v>
      </c>
      <c r="K444" s="218">
        <v>0</v>
      </c>
      <c r="L444" s="218">
        <v>0</v>
      </c>
      <c r="M444" s="218">
        <v>0</v>
      </c>
      <c r="N444" s="218">
        <v>0</v>
      </c>
      <c r="O444" s="218">
        <v>0</v>
      </c>
      <c r="P444" s="218">
        <v>0</v>
      </c>
      <c r="Q444" s="218">
        <v>0</v>
      </c>
      <c r="R444" s="218">
        <v>0</v>
      </c>
      <c r="S444" s="218">
        <v>0</v>
      </c>
      <c r="T444" s="218">
        <v>0</v>
      </c>
      <c r="U444" s="218">
        <v>0</v>
      </c>
      <c r="V444" s="218">
        <v>362452.8</v>
      </c>
      <c r="W444" s="218">
        <v>0</v>
      </c>
      <c r="X444" s="218">
        <v>0</v>
      </c>
    </row>
    <row r="445" spans="1:24" s="239" customFormat="1" ht="20.25" customHeight="1" x14ac:dyDescent="0.3">
      <c r="A445" s="238">
        <v>2023</v>
      </c>
      <c r="B445" s="230">
        <v>434</v>
      </c>
      <c r="C445" s="233" t="s">
        <v>2382</v>
      </c>
      <c r="D445" s="230">
        <v>36071</v>
      </c>
      <c r="E445" s="222">
        <v>35488.630000000005</v>
      </c>
      <c r="F445" s="222">
        <v>35488.630000000005</v>
      </c>
      <c r="G445" s="218">
        <v>0</v>
      </c>
      <c r="H445" s="261">
        <v>0</v>
      </c>
      <c r="I445" s="222">
        <v>0</v>
      </c>
      <c r="J445" s="222">
        <v>35488.630000000005</v>
      </c>
      <c r="K445" s="222">
        <v>0</v>
      </c>
      <c r="L445" s="222">
        <v>0</v>
      </c>
      <c r="M445" s="222">
        <v>0</v>
      </c>
      <c r="N445" s="218">
        <v>0</v>
      </c>
      <c r="O445" s="222">
        <v>0</v>
      </c>
      <c r="P445" s="222">
        <v>0</v>
      </c>
      <c r="Q445" s="222">
        <v>0</v>
      </c>
      <c r="R445" s="222">
        <v>0</v>
      </c>
      <c r="S445" s="222">
        <v>0</v>
      </c>
      <c r="T445" s="222">
        <v>0</v>
      </c>
      <c r="U445" s="218">
        <v>0</v>
      </c>
      <c r="V445" s="223">
        <v>0</v>
      </c>
      <c r="W445" s="223">
        <v>0</v>
      </c>
      <c r="X445" s="223">
        <v>0</v>
      </c>
    </row>
    <row r="446" spans="1:24" s="239" customFormat="1" ht="20.25" customHeight="1" x14ac:dyDescent="0.3">
      <c r="A446" s="238">
        <v>2023</v>
      </c>
      <c r="B446" s="230">
        <v>435</v>
      </c>
      <c r="C446" s="225" t="s">
        <v>3325</v>
      </c>
      <c r="D446" s="230">
        <v>32359</v>
      </c>
      <c r="E446" s="222">
        <v>4186515.32</v>
      </c>
      <c r="F446" s="222">
        <v>4176306.84</v>
      </c>
      <c r="G446" s="218">
        <v>0</v>
      </c>
      <c r="H446" s="218">
        <v>0</v>
      </c>
      <c r="I446" s="218">
        <v>0</v>
      </c>
      <c r="J446" s="218">
        <v>0</v>
      </c>
      <c r="K446" s="218">
        <v>0</v>
      </c>
      <c r="L446" s="218">
        <v>0</v>
      </c>
      <c r="M446" s="218">
        <v>0</v>
      </c>
      <c r="N446" s="218">
        <v>0</v>
      </c>
      <c r="O446" s="218">
        <v>3773136</v>
      </c>
      <c r="P446" s="218">
        <v>300530.40000000002</v>
      </c>
      <c r="Q446" s="218">
        <v>0</v>
      </c>
      <c r="R446" s="218">
        <v>0</v>
      </c>
      <c r="S446" s="218">
        <v>0</v>
      </c>
      <c r="T446" s="218">
        <v>0</v>
      </c>
      <c r="U446" s="218">
        <v>0</v>
      </c>
      <c r="V446" s="218">
        <v>102640.44</v>
      </c>
      <c r="W446" s="218">
        <v>0</v>
      </c>
      <c r="X446" s="223">
        <v>10208.48</v>
      </c>
    </row>
    <row r="447" spans="1:24" s="239" customFormat="1" ht="20.25" customHeight="1" x14ac:dyDescent="0.3">
      <c r="A447" s="238">
        <v>2023</v>
      </c>
      <c r="B447" s="230">
        <v>436</v>
      </c>
      <c r="C447" s="225" t="s">
        <v>3326</v>
      </c>
      <c r="D447" s="230">
        <v>32361</v>
      </c>
      <c r="E447" s="222">
        <v>480950.93</v>
      </c>
      <c r="F447" s="222">
        <v>480950.93</v>
      </c>
      <c r="G447" s="218">
        <v>0</v>
      </c>
      <c r="H447" s="218">
        <v>0</v>
      </c>
      <c r="I447" s="218">
        <v>0</v>
      </c>
      <c r="J447" s="218">
        <v>0</v>
      </c>
      <c r="K447" s="218">
        <v>0</v>
      </c>
      <c r="L447" s="218">
        <v>0</v>
      </c>
      <c r="M447" s="218">
        <v>0</v>
      </c>
      <c r="N447" s="218">
        <v>0</v>
      </c>
      <c r="O447" s="218">
        <v>0</v>
      </c>
      <c r="P447" s="218">
        <v>0</v>
      </c>
      <c r="Q447" s="218">
        <v>0</v>
      </c>
      <c r="R447" s="218">
        <v>0</v>
      </c>
      <c r="S447" s="218">
        <v>0</v>
      </c>
      <c r="T447" s="218">
        <v>0</v>
      </c>
      <c r="U447" s="218">
        <v>480950.93</v>
      </c>
      <c r="V447" s="218">
        <v>0</v>
      </c>
      <c r="W447" s="218">
        <v>0</v>
      </c>
      <c r="X447" s="218">
        <v>0</v>
      </c>
    </row>
    <row r="448" spans="1:24" s="239" customFormat="1" ht="20.25" customHeight="1" x14ac:dyDescent="0.3">
      <c r="A448" s="238">
        <v>2023</v>
      </c>
      <c r="B448" s="230">
        <v>437</v>
      </c>
      <c r="C448" s="225" t="s">
        <v>53</v>
      </c>
      <c r="D448" s="230">
        <v>32366</v>
      </c>
      <c r="E448" s="222">
        <v>2440148.5300000003</v>
      </c>
      <c r="F448" s="222">
        <v>2426391.6800000002</v>
      </c>
      <c r="G448" s="218">
        <v>0</v>
      </c>
      <c r="H448" s="261">
        <v>0</v>
      </c>
      <c r="I448" s="222">
        <v>0</v>
      </c>
      <c r="J448" s="222">
        <v>0</v>
      </c>
      <c r="K448" s="222">
        <v>0</v>
      </c>
      <c r="L448" s="222">
        <v>0</v>
      </c>
      <c r="M448" s="222">
        <v>0</v>
      </c>
      <c r="N448" s="222">
        <v>2341800</v>
      </c>
      <c r="O448" s="222">
        <v>0</v>
      </c>
      <c r="P448" s="222">
        <v>0</v>
      </c>
      <c r="Q448" s="222">
        <v>0</v>
      </c>
      <c r="R448" s="222">
        <v>0</v>
      </c>
      <c r="S448" s="222">
        <v>0</v>
      </c>
      <c r="T448" s="222">
        <v>0</v>
      </c>
      <c r="U448" s="223">
        <v>84591.679999999993</v>
      </c>
      <c r="V448" s="223">
        <v>0</v>
      </c>
      <c r="W448" s="223">
        <v>0</v>
      </c>
      <c r="X448" s="223">
        <v>13756.85</v>
      </c>
    </row>
    <row r="449" spans="1:24" s="239" customFormat="1" ht="20.25" customHeight="1" x14ac:dyDescent="0.3">
      <c r="A449" s="238">
        <v>2023</v>
      </c>
      <c r="B449" s="230">
        <v>438</v>
      </c>
      <c r="C449" s="225" t="s">
        <v>3327</v>
      </c>
      <c r="D449" s="230">
        <v>32373</v>
      </c>
      <c r="E449" s="222">
        <v>4295659.7899999991</v>
      </c>
      <c r="F449" s="222">
        <v>4260812.7899999991</v>
      </c>
      <c r="G449" s="218">
        <v>0</v>
      </c>
      <c r="H449" s="218">
        <v>2553046.0599999996</v>
      </c>
      <c r="I449" s="218">
        <v>0</v>
      </c>
      <c r="J449" s="218">
        <v>671187.72</v>
      </c>
      <c r="K449" s="218">
        <v>456649.87000000011</v>
      </c>
      <c r="L449" s="218">
        <v>0</v>
      </c>
      <c r="M449" s="218">
        <v>0</v>
      </c>
      <c r="N449" s="218">
        <v>0</v>
      </c>
      <c r="O449" s="218">
        <v>0</v>
      </c>
      <c r="P449" s="218">
        <v>0</v>
      </c>
      <c r="Q449" s="218">
        <v>0</v>
      </c>
      <c r="R449" s="218">
        <v>0</v>
      </c>
      <c r="S449" s="218">
        <v>0</v>
      </c>
      <c r="T449" s="218">
        <v>0</v>
      </c>
      <c r="U449" s="218">
        <v>0</v>
      </c>
      <c r="V449" s="218">
        <v>579929.14</v>
      </c>
      <c r="W449" s="218">
        <v>0</v>
      </c>
      <c r="X449" s="223">
        <v>34847</v>
      </c>
    </row>
    <row r="450" spans="1:24" s="239" customFormat="1" ht="20.25" customHeight="1" x14ac:dyDescent="0.3">
      <c r="A450" s="238">
        <v>2023</v>
      </c>
      <c r="B450" s="230">
        <v>439</v>
      </c>
      <c r="C450" s="225" t="s">
        <v>3328</v>
      </c>
      <c r="D450" s="230">
        <v>32345</v>
      </c>
      <c r="E450" s="222">
        <v>606697.89999999991</v>
      </c>
      <c r="F450" s="222">
        <v>600026.27999999991</v>
      </c>
      <c r="G450" s="218">
        <v>0</v>
      </c>
      <c r="H450" s="218">
        <v>0</v>
      </c>
      <c r="I450" s="218">
        <v>0</v>
      </c>
      <c r="J450" s="218">
        <v>87926.400000000023</v>
      </c>
      <c r="K450" s="218">
        <v>296949.59999999986</v>
      </c>
      <c r="L450" s="218">
        <v>0</v>
      </c>
      <c r="M450" s="218">
        <v>0</v>
      </c>
      <c r="N450" s="218">
        <v>0</v>
      </c>
      <c r="O450" s="218">
        <v>0</v>
      </c>
      <c r="P450" s="218">
        <v>0</v>
      </c>
      <c r="Q450" s="218">
        <v>0</v>
      </c>
      <c r="R450" s="218">
        <v>0</v>
      </c>
      <c r="S450" s="218">
        <v>0</v>
      </c>
      <c r="T450" s="218">
        <v>0</v>
      </c>
      <c r="U450" s="218">
        <v>93493.2</v>
      </c>
      <c r="V450" s="218">
        <v>121657.08</v>
      </c>
      <c r="W450" s="218">
        <v>0</v>
      </c>
      <c r="X450" s="223">
        <v>6671.62</v>
      </c>
    </row>
    <row r="451" spans="1:24" s="239" customFormat="1" ht="20.25" customHeight="1" x14ac:dyDescent="0.3">
      <c r="A451" s="238">
        <v>2023</v>
      </c>
      <c r="B451" s="230">
        <v>440</v>
      </c>
      <c r="C451" s="225" t="s">
        <v>3329</v>
      </c>
      <c r="D451" s="230">
        <v>32349</v>
      </c>
      <c r="E451" s="222">
        <v>3930050.4499999997</v>
      </c>
      <c r="F451" s="222">
        <v>3919183.8</v>
      </c>
      <c r="G451" s="218">
        <v>0</v>
      </c>
      <c r="H451" s="218">
        <v>0</v>
      </c>
      <c r="I451" s="218">
        <v>0</v>
      </c>
      <c r="J451" s="218">
        <v>0</v>
      </c>
      <c r="K451" s="218">
        <v>0</v>
      </c>
      <c r="L451" s="218">
        <v>0</v>
      </c>
      <c r="M451" s="218">
        <v>0</v>
      </c>
      <c r="N451" s="218">
        <v>0</v>
      </c>
      <c r="O451" s="218">
        <v>3819116.4</v>
      </c>
      <c r="P451" s="218">
        <v>0</v>
      </c>
      <c r="Q451" s="218">
        <v>0</v>
      </c>
      <c r="R451" s="218">
        <v>0</v>
      </c>
      <c r="S451" s="218">
        <v>0</v>
      </c>
      <c r="T451" s="218">
        <v>0</v>
      </c>
      <c r="U451" s="218">
        <v>0</v>
      </c>
      <c r="V451" s="218">
        <v>100067.4</v>
      </c>
      <c r="W451" s="218">
        <v>0</v>
      </c>
      <c r="X451" s="223">
        <v>10866.65</v>
      </c>
    </row>
    <row r="452" spans="1:24" s="239" customFormat="1" ht="20.25" customHeight="1" x14ac:dyDescent="0.3">
      <c r="A452" s="238">
        <v>2023</v>
      </c>
      <c r="B452" s="230">
        <v>441</v>
      </c>
      <c r="C452" s="225" t="s">
        <v>404</v>
      </c>
      <c r="D452" s="230">
        <v>32350</v>
      </c>
      <c r="E452" s="222">
        <v>2544086.4700000002</v>
      </c>
      <c r="F452" s="222">
        <v>2536944</v>
      </c>
      <c r="G452" s="218">
        <v>0</v>
      </c>
      <c r="H452" s="218">
        <v>0</v>
      </c>
      <c r="I452" s="218">
        <v>0</v>
      </c>
      <c r="J452" s="218">
        <v>0</v>
      </c>
      <c r="K452" s="218">
        <v>0</v>
      </c>
      <c r="L452" s="218">
        <v>0</v>
      </c>
      <c r="M452" s="218">
        <v>0</v>
      </c>
      <c r="N452" s="218">
        <v>0</v>
      </c>
      <c r="O452" s="218">
        <v>2536944</v>
      </c>
      <c r="P452" s="218">
        <v>0</v>
      </c>
      <c r="Q452" s="218">
        <v>0</v>
      </c>
      <c r="R452" s="218">
        <v>0</v>
      </c>
      <c r="S452" s="218">
        <v>0</v>
      </c>
      <c r="T452" s="218">
        <v>0</v>
      </c>
      <c r="U452" s="218">
        <v>0</v>
      </c>
      <c r="V452" s="218">
        <v>0</v>
      </c>
      <c r="W452" s="218">
        <v>0</v>
      </c>
      <c r="X452" s="223">
        <v>7142.47</v>
      </c>
    </row>
    <row r="453" spans="1:24" s="239" customFormat="1" ht="20.25" customHeight="1" x14ac:dyDescent="0.3">
      <c r="A453" s="238">
        <v>2023</v>
      </c>
      <c r="B453" s="230">
        <v>442</v>
      </c>
      <c r="C453" s="225" t="s">
        <v>3330</v>
      </c>
      <c r="D453" s="230">
        <v>32351</v>
      </c>
      <c r="E453" s="222">
        <v>5109586.87</v>
      </c>
      <c r="F453" s="222">
        <v>5091511.1500000004</v>
      </c>
      <c r="G453" s="218">
        <v>0</v>
      </c>
      <c r="H453" s="218">
        <v>977374.8</v>
      </c>
      <c r="I453" s="218">
        <v>0</v>
      </c>
      <c r="J453" s="218">
        <v>0</v>
      </c>
      <c r="K453" s="218">
        <v>0</v>
      </c>
      <c r="L453" s="218">
        <v>0</v>
      </c>
      <c r="M453" s="218">
        <v>0</v>
      </c>
      <c r="N453" s="218">
        <v>0</v>
      </c>
      <c r="O453" s="218">
        <v>4014673.87</v>
      </c>
      <c r="P453" s="218">
        <v>0</v>
      </c>
      <c r="Q453" s="218">
        <v>0</v>
      </c>
      <c r="R453" s="218">
        <v>0</v>
      </c>
      <c r="S453" s="218">
        <v>0</v>
      </c>
      <c r="T453" s="218">
        <v>0</v>
      </c>
      <c r="U453" s="218">
        <v>0</v>
      </c>
      <c r="V453" s="218">
        <v>99462.48</v>
      </c>
      <c r="W453" s="218">
        <v>0</v>
      </c>
      <c r="X453" s="223">
        <v>18075.72</v>
      </c>
    </row>
    <row r="454" spans="1:24" s="239" customFormat="1" ht="20.25" customHeight="1" x14ac:dyDescent="0.3">
      <c r="A454" s="238">
        <v>2023</v>
      </c>
      <c r="B454" s="230">
        <v>443</v>
      </c>
      <c r="C454" s="233" t="s">
        <v>1831</v>
      </c>
      <c r="D454" s="230">
        <v>33281</v>
      </c>
      <c r="E454" s="222">
        <v>2517540.4700000002</v>
      </c>
      <c r="F454" s="222">
        <v>2482608.35</v>
      </c>
      <c r="G454" s="218">
        <v>0</v>
      </c>
      <c r="H454" s="261">
        <v>0</v>
      </c>
      <c r="I454" s="222">
        <v>0</v>
      </c>
      <c r="J454" s="222">
        <v>0</v>
      </c>
      <c r="K454" s="222">
        <v>0</v>
      </c>
      <c r="L454" s="222">
        <v>0</v>
      </c>
      <c r="M454" s="222">
        <v>0</v>
      </c>
      <c r="N454" s="222">
        <v>2422885.52</v>
      </c>
      <c r="O454" s="222">
        <v>0</v>
      </c>
      <c r="P454" s="222">
        <v>0</v>
      </c>
      <c r="Q454" s="222">
        <v>0</v>
      </c>
      <c r="R454" s="222">
        <v>0</v>
      </c>
      <c r="S454" s="222">
        <v>0</v>
      </c>
      <c r="T454" s="222">
        <v>0</v>
      </c>
      <c r="U454" s="223">
        <v>59722.83</v>
      </c>
      <c r="V454" s="223">
        <v>0</v>
      </c>
      <c r="W454" s="223">
        <v>0</v>
      </c>
      <c r="X454" s="223">
        <v>34932.120000000003</v>
      </c>
    </row>
    <row r="455" spans="1:24" s="239" customFormat="1" ht="20.25" customHeight="1" x14ac:dyDescent="0.3">
      <c r="A455" s="238">
        <v>2023</v>
      </c>
      <c r="B455" s="230">
        <v>444</v>
      </c>
      <c r="C455" s="225" t="s">
        <v>3331</v>
      </c>
      <c r="D455" s="230">
        <v>36134</v>
      </c>
      <c r="E455" s="222">
        <v>5012582.2</v>
      </c>
      <c r="F455" s="222">
        <v>4995359.4000000004</v>
      </c>
      <c r="G455" s="218">
        <v>0</v>
      </c>
      <c r="H455" s="261">
        <v>0</v>
      </c>
      <c r="I455" s="222">
        <v>0</v>
      </c>
      <c r="J455" s="222">
        <v>0</v>
      </c>
      <c r="K455" s="222">
        <v>0</v>
      </c>
      <c r="L455" s="222">
        <v>0</v>
      </c>
      <c r="M455" s="222">
        <v>0</v>
      </c>
      <c r="N455" s="222">
        <v>0</v>
      </c>
      <c r="O455" s="222">
        <v>4877682</v>
      </c>
      <c r="P455" s="222">
        <v>0</v>
      </c>
      <c r="Q455" s="222">
        <v>0</v>
      </c>
      <c r="R455" s="222">
        <v>0</v>
      </c>
      <c r="S455" s="222">
        <v>0</v>
      </c>
      <c r="T455" s="222">
        <v>0</v>
      </c>
      <c r="U455" s="223">
        <v>0</v>
      </c>
      <c r="V455" s="223">
        <v>117677.4</v>
      </c>
      <c r="W455" s="223">
        <v>0</v>
      </c>
      <c r="X455" s="223">
        <v>17222.8</v>
      </c>
    </row>
    <row r="456" spans="1:24" s="239" customFormat="1" ht="20.25" customHeight="1" x14ac:dyDescent="0.3">
      <c r="A456" s="238">
        <v>2023</v>
      </c>
      <c r="B456" s="230">
        <v>445</v>
      </c>
      <c r="C456" s="225" t="s">
        <v>937</v>
      </c>
      <c r="D456" s="230">
        <v>32759</v>
      </c>
      <c r="E456" s="222">
        <v>8820775.5099999998</v>
      </c>
      <c r="F456" s="222">
        <v>8713164.7400000002</v>
      </c>
      <c r="G456" s="218">
        <v>3761349.91</v>
      </c>
      <c r="H456" s="218">
        <v>0</v>
      </c>
      <c r="I456" s="218">
        <v>0</v>
      </c>
      <c r="J456" s="218">
        <v>0</v>
      </c>
      <c r="K456" s="218">
        <v>0</v>
      </c>
      <c r="L456" s="218">
        <v>0</v>
      </c>
      <c r="M456" s="218">
        <v>0</v>
      </c>
      <c r="N456" s="218">
        <v>0</v>
      </c>
      <c r="O456" s="218">
        <v>4901609.3599999994</v>
      </c>
      <c r="P456" s="218">
        <v>0</v>
      </c>
      <c r="Q456" s="218">
        <v>0</v>
      </c>
      <c r="R456" s="218">
        <v>0</v>
      </c>
      <c r="S456" s="218">
        <v>0</v>
      </c>
      <c r="T456" s="218">
        <v>0</v>
      </c>
      <c r="U456" s="218">
        <v>50205.47</v>
      </c>
      <c r="V456" s="218">
        <v>0</v>
      </c>
      <c r="W456" s="218">
        <v>0</v>
      </c>
      <c r="X456" s="218">
        <v>107610.77</v>
      </c>
    </row>
    <row r="457" spans="1:24" s="239" customFormat="1" ht="20.25" customHeight="1" x14ac:dyDescent="0.3">
      <c r="A457" s="238">
        <v>2023</v>
      </c>
      <c r="B457" s="230">
        <v>446</v>
      </c>
      <c r="C457" s="233" t="s">
        <v>2388</v>
      </c>
      <c r="D457" s="230">
        <v>36142</v>
      </c>
      <c r="E457" s="222">
        <v>10162955.149999999</v>
      </c>
      <c r="F457" s="222">
        <v>10162955.149999999</v>
      </c>
      <c r="G457" s="218">
        <v>820064.6</v>
      </c>
      <c r="H457" s="261">
        <v>1039129.84</v>
      </c>
      <c r="I457" s="222">
        <v>0</v>
      </c>
      <c r="J457" s="222">
        <v>39762.22</v>
      </c>
      <c r="K457" s="222">
        <v>40191.549999999996</v>
      </c>
      <c r="L457" s="222">
        <v>41536.150000000009</v>
      </c>
      <c r="M457" s="222">
        <v>0</v>
      </c>
      <c r="N457" s="218">
        <v>0</v>
      </c>
      <c r="O457" s="222">
        <v>5742841.5099999998</v>
      </c>
      <c r="P457" s="222">
        <v>500789.04000000004</v>
      </c>
      <c r="Q457" s="222">
        <v>1938640.2400000002</v>
      </c>
      <c r="R457" s="222">
        <v>0</v>
      </c>
      <c r="S457" s="222">
        <v>0</v>
      </c>
      <c r="T457" s="222">
        <v>0</v>
      </c>
      <c r="U457" s="218">
        <v>0</v>
      </c>
      <c r="V457" s="223">
        <v>0</v>
      </c>
      <c r="W457" s="223">
        <v>0</v>
      </c>
      <c r="X457" s="223">
        <v>0</v>
      </c>
    </row>
    <row r="458" spans="1:24" s="239" customFormat="1" ht="20.25" customHeight="1" x14ac:dyDescent="0.3">
      <c r="A458" s="238">
        <v>2023</v>
      </c>
      <c r="B458" s="230">
        <v>447</v>
      </c>
      <c r="C458" s="225" t="s">
        <v>407</v>
      </c>
      <c r="D458" s="230">
        <v>33200</v>
      </c>
      <c r="E458" s="222">
        <v>2461215.9299999997</v>
      </c>
      <c r="F458" s="222">
        <v>2449738.38</v>
      </c>
      <c r="G458" s="218">
        <v>0</v>
      </c>
      <c r="H458" s="218">
        <v>0</v>
      </c>
      <c r="I458" s="218">
        <v>0</v>
      </c>
      <c r="J458" s="218">
        <v>0</v>
      </c>
      <c r="K458" s="218">
        <v>0</v>
      </c>
      <c r="L458" s="218">
        <v>0</v>
      </c>
      <c r="M458" s="218">
        <v>0</v>
      </c>
      <c r="N458" s="218">
        <v>0</v>
      </c>
      <c r="O458" s="218">
        <v>2449738.38</v>
      </c>
      <c r="P458" s="218">
        <v>0</v>
      </c>
      <c r="Q458" s="218">
        <v>0</v>
      </c>
      <c r="R458" s="218">
        <v>0</v>
      </c>
      <c r="S458" s="218">
        <v>0</v>
      </c>
      <c r="T458" s="218">
        <v>0</v>
      </c>
      <c r="U458" s="218">
        <v>0</v>
      </c>
      <c r="V458" s="218">
        <v>0</v>
      </c>
      <c r="W458" s="218">
        <v>0</v>
      </c>
      <c r="X458" s="218">
        <v>11477.55</v>
      </c>
    </row>
    <row r="459" spans="1:24" s="239" customFormat="1" ht="20.25" customHeight="1" x14ac:dyDescent="0.3">
      <c r="A459" s="238">
        <v>2023</v>
      </c>
      <c r="B459" s="230">
        <v>448</v>
      </c>
      <c r="C459" s="225" t="s">
        <v>468</v>
      </c>
      <c r="D459" s="230">
        <v>36192</v>
      </c>
      <c r="E459" s="222">
        <v>246169.25</v>
      </c>
      <c r="F459" s="222">
        <v>241011.6</v>
      </c>
      <c r="G459" s="218">
        <v>0</v>
      </c>
      <c r="H459" s="261">
        <v>0</v>
      </c>
      <c r="I459" s="222">
        <v>0</v>
      </c>
      <c r="J459" s="222">
        <v>105681.60000000001</v>
      </c>
      <c r="K459" s="222">
        <v>135330</v>
      </c>
      <c r="L459" s="222">
        <v>0</v>
      </c>
      <c r="M459" s="222">
        <v>0</v>
      </c>
      <c r="N459" s="222">
        <v>0</v>
      </c>
      <c r="O459" s="222">
        <v>0</v>
      </c>
      <c r="P459" s="222">
        <v>0</v>
      </c>
      <c r="Q459" s="222">
        <v>0</v>
      </c>
      <c r="R459" s="222">
        <v>0</v>
      </c>
      <c r="S459" s="222">
        <v>0</v>
      </c>
      <c r="T459" s="222">
        <v>0</v>
      </c>
      <c r="U459" s="223">
        <v>0</v>
      </c>
      <c r="V459" s="223">
        <v>0</v>
      </c>
      <c r="W459" s="223">
        <v>0</v>
      </c>
      <c r="X459" s="223">
        <v>5157.6499999999996</v>
      </c>
    </row>
    <row r="460" spans="1:24" s="239" customFormat="1" ht="20.25" customHeight="1" x14ac:dyDescent="0.3">
      <c r="A460" s="238">
        <v>2023</v>
      </c>
      <c r="B460" s="230">
        <v>449</v>
      </c>
      <c r="C460" s="225" t="s">
        <v>2691</v>
      </c>
      <c r="D460" s="230">
        <v>36205</v>
      </c>
      <c r="E460" s="222">
        <v>84740.98</v>
      </c>
      <c r="F460" s="222">
        <v>84740.98</v>
      </c>
      <c r="G460" s="218">
        <v>0</v>
      </c>
      <c r="H460" s="218">
        <v>0</v>
      </c>
      <c r="I460" s="218">
        <v>0</v>
      </c>
      <c r="J460" s="218">
        <v>0</v>
      </c>
      <c r="K460" s="218">
        <v>0</v>
      </c>
      <c r="L460" s="218">
        <v>0</v>
      </c>
      <c r="M460" s="218">
        <v>0</v>
      </c>
      <c r="N460" s="218">
        <v>0</v>
      </c>
      <c r="O460" s="218">
        <v>0</v>
      </c>
      <c r="P460" s="218">
        <v>0</v>
      </c>
      <c r="Q460" s="218">
        <v>0</v>
      </c>
      <c r="R460" s="218">
        <v>0</v>
      </c>
      <c r="S460" s="218">
        <v>0</v>
      </c>
      <c r="T460" s="218">
        <v>0</v>
      </c>
      <c r="U460" s="218">
        <v>0</v>
      </c>
      <c r="V460" s="218">
        <v>84740.98</v>
      </c>
      <c r="W460" s="218">
        <v>0</v>
      </c>
      <c r="X460" s="218">
        <v>0</v>
      </c>
    </row>
    <row r="461" spans="1:24" s="239" customFormat="1" ht="20.25" customHeight="1" x14ac:dyDescent="0.3">
      <c r="A461" s="238">
        <v>2023</v>
      </c>
      <c r="B461" s="230">
        <v>450</v>
      </c>
      <c r="C461" s="233" t="s">
        <v>1739</v>
      </c>
      <c r="D461" s="230">
        <v>32789</v>
      </c>
      <c r="E461" s="222">
        <v>4160450.3899999997</v>
      </c>
      <c r="F461" s="222">
        <v>4086089.03</v>
      </c>
      <c r="G461" s="218">
        <v>0</v>
      </c>
      <c r="H461" s="218">
        <v>0</v>
      </c>
      <c r="I461" s="218">
        <v>0</v>
      </c>
      <c r="J461" s="218">
        <v>0</v>
      </c>
      <c r="K461" s="218">
        <v>0</v>
      </c>
      <c r="L461" s="218">
        <v>0</v>
      </c>
      <c r="M461" s="218">
        <v>0</v>
      </c>
      <c r="N461" s="222">
        <v>3990726.32</v>
      </c>
      <c r="O461" s="218">
        <v>0</v>
      </c>
      <c r="P461" s="218">
        <v>0</v>
      </c>
      <c r="Q461" s="218">
        <v>0</v>
      </c>
      <c r="R461" s="218">
        <v>0</v>
      </c>
      <c r="S461" s="218">
        <v>0</v>
      </c>
      <c r="T461" s="218">
        <v>0</v>
      </c>
      <c r="U461" s="223">
        <v>95362.71</v>
      </c>
      <c r="V461" s="218">
        <v>0</v>
      </c>
      <c r="W461" s="218">
        <v>0</v>
      </c>
      <c r="X461" s="223">
        <v>74361.36</v>
      </c>
    </row>
    <row r="462" spans="1:24" s="239" customFormat="1" ht="20.25" customHeight="1" x14ac:dyDescent="0.3">
      <c r="A462" s="238">
        <v>2023</v>
      </c>
      <c r="B462" s="230">
        <v>451</v>
      </c>
      <c r="C462" s="225" t="s">
        <v>408</v>
      </c>
      <c r="D462" s="230">
        <v>36342</v>
      </c>
      <c r="E462" s="222">
        <v>11966940.489999998</v>
      </c>
      <c r="F462" s="222">
        <v>11898156.239999998</v>
      </c>
      <c r="G462" s="218">
        <v>0</v>
      </c>
      <c r="H462" s="261">
        <v>0</v>
      </c>
      <c r="I462" s="222">
        <v>0</v>
      </c>
      <c r="J462" s="222">
        <v>0</v>
      </c>
      <c r="K462" s="222">
        <v>0</v>
      </c>
      <c r="L462" s="222">
        <v>0</v>
      </c>
      <c r="M462" s="222">
        <v>0</v>
      </c>
      <c r="N462" s="222">
        <v>11627749.199999999</v>
      </c>
      <c r="O462" s="222">
        <v>0</v>
      </c>
      <c r="P462" s="222">
        <v>0</v>
      </c>
      <c r="Q462" s="222">
        <v>0</v>
      </c>
      <c r="R462" s="222">
        <v>0</v>
      </c>
      <c r="S462" s="222">
        <v>0</v>
      </c>
      <c r="T462" s="222">
        <v>0</v>
      </c>
      <c r="U462" s="223">
        <v>270407.03999999998</v>
      </c>
      <c r="V462" s="223">
        <v>0</v>
      </c>
      <c r="W462" s="223">
        <v>0</v>
      </c>
      <c r="X462" s="223">
        <v>68784.25</v>
      </c>
    </row>
    <row r="463" spans="1:24" s="239" customFormat="1" ht="20.25" customHeight="1" x14ac:dyDescent="0.3">
      <c r="A463" s="238">
        <v>2023</v>
      </c>
      <c r="B463" s="230">
        <v>452</v>
      </c>
      <c r="C463" s="233" t="s">
        <v>954</v>
      </c>
      <c r="D463" s="230">
        <v>36391</v>
      </c>
      <c r="E463" s="222">
        <v>15322826.99</v>
      </c>
      <c r="F463" s="222">
        <v>15099742.91</v>
      </c>
      <c r="G463" s="218">
        <v>0</v>
      </c>
      <c r="H463" s="261">
        <v>0</v>
      </c>
      <c r="I463" s="222">
        <v>0</v>
      </c>
      <c r="J463" s="222">
        <v>0</v>
      </c>
      <c r="K463" s="222">
        <v>0</v>
      </c>
      <c r="L463" s="222">
        <v>0</v>
      </c>
      <c r="M463" s="222">
        <v>0</v>
      </c>
      <c r="N463" s="222">
        <v>14762453.83</v>
      </c>
      <c r="O463" s="222">
        <v>0</v>
      </c>
      <c r="P463" s="222">
        <v>0</v>
      </c>
      <c r="Q463" s="222">
        <v>0</v>
      </c>
      <c r="R463" s="222">
        <v>0</v>
      </c>
      <c r="S463" s="222">
        <v>0</v>
      </c>
      <c r="T463" s="222">
        <v>0</v>
      </c>
      <c r="U463" s="223">
        <v>337289.08</v>
      </c>
      <c r="V463" s="223">
        <v>0</v>
      </c>
      <c r="W463" s="223">
        <v>0</v>
      </c>
      <c r="X463" s="223">
        <v>223084.08</v>
      </c>
    </row>
    <row r="464" spans="1:24" s="239" customFormat="1" ht="20.25" customHeight="1" x14ac:dyDescent="0.3">
      <c r="A464" s="238">
        <v>2023</v>
      </c>
      <c r="B464" s="230">
        <v>453</v>
      </c>
      <c r="C464" s="225" t="s">
        <v>3332</v>
      </c>
      <c r="D464" s="230">
        <v>36402</v>
      </c>
      <c r="E464" s="222">
        <v>339085.78</v>
      </c>
      <c r="F464" s="222">
        <v>339085.78</v>
      </c>
      <c r="G464" s="218">
        <v>0</v>
      </c>
      <c r="H464" s="261">
        <v>0</v>
      </c>
      <c r="I464" s="222">
        <v>0</v>
      </c>
      <c r="J464" s="222">
        <v>0</v>
      </c>
      <c r="K464" s="222">
        <v>0</v>
      </c>
      <c r="L464" s="222">
        <v>0</v>
      </c>
      <c r="M464" s="222">
        <v>0</v>
      </c>
      <c r="N464" s="222">
        <v>0</v>
      </c>
      <c r="O464" s="222">
        <v>0</v>
      </c>
      <c r="P464" s="222">
        <v>0</v>
      </c>
      <c r="Q464" s="222">
        <v>0</v>
      </c>
      <c r="R464" s="222">
        <v>0</v>
      </c>
      <c r="S464" s="222">
        <v>0</v>
      </c>
      <c r="T464" s="222">
        <v>0</v>
      </c>
      <c r="U464" s="223">
        <v>339085.78</v>
      </c>
      <c r="V464" s="223">
        <v>0</v>
      </c>
      <c r="W464" s="223">
        <v>0</v>
      </c>
      <c r="X464" s="223">
        <v>0</v>
      </c>
    </row>
    <row r="465" spans="1:24" s="239" customFormat="1" ht="20.25" customHeight="1" x14ac:dyDescent="0.3">
      <c r="A465" s="238">
        <v>2023</v>
      </c>
      <c r="B465" s="230">
        <v>454</v>
      </c>
      <c r="C465" s="225" t="s">
        <v>3333</v>
      </c>
      <c r="D465" s="230">
        <v>36403</v>
      </c>
      <c r="E465" s="222">
        <v>440587.1</v>
      </c>
      <c r="F465" s="222">
        <v>440587.1</v>
      </c>
      <c r="G465" s="218">
        <v>0</v>
      </c>
      <c r="H465" s="261">
        <v>0</v>
      </c>
      <c r="I465" s="222">
        <v>0</v>
      </c>
      <c r="J465" s="222">
        <v>0</v>
      </c>
      <c r="K465" s="222">
        <v>0</v>
      </c>
      <c r="L465" s="222">
        <v>0</v>
      </c>
      <c r="M465" s="218">
        <v>0</v>
      </c>
      <c r="N465" s="222">
        <v>0</v>
      </c>
      <c r="O465" s="222">
        <v>0</v>
      </c>
      <c r="P465" s="222">
        <v>0</v>
      </c>
      <c r="Q465" s="222">
        <v>0</v>
      </c>
      <c r="R465" s="222">
        <v>0</v>
      </c>
      <c r="S465" s="222">
        <v>0</v>
      </c>
      <c r="T465" s="222">
        <v>0</v>
      </c>
      <c r="U465" s="223">
        <v>281334.8</v>
      </c>
      <c r="V465" s="223">
        <v>159252.29999999999</v>
      </c>
      <c r="W465" s="223">
        <v>0</v>
      </c>
      <c r="X465" s="223">
        <v>0</v>
      </c>
    </row>
    <row r="466" spans="1:24" s="239" customFormat="1" ht="20.25" customHeight="1" x14ac:dyDescent="0.3">
      <c r="A466" s="238">
        <v>2023</v>
      </c>
      <c r="B466" s="230">
        <v>455</v>
      </c>
      <c r="C466" s="225" t="s">
        <v>3334</v>
      </c>
      <c r="D466" s="230">
        <v>36407</v>
      </c>
      <c r="E466" s="222">
        <v>4969421.1999999993</v>
      </c>
      <c r="F466" s="222">
        <v>4949390.7699999996</v>
      </c>
      <c r="G466" s="218">
        <v>0</v>
      </c>
      <c r="H466" s="261">
        <v>0</v>
      </c>
      <c r="I466" s="222">
        <v>0</v>
      </c>
      <c r="J466" s="222">
        <v>0</v>
      </c>
      <c r="K466" s="222">
        <v>0</v>
      </c>
      <c r="L466" s="222">
        <v>0</v>
      </c>
      <c r="M466" s="222">
        <v>0</v>
      </c>
      <c r="N466" s="222">
        <v>0</v>
      </c>
      <c r="O466" s="222">
        <v>4846486.8</v>
      </c>
      <c r="P466" s="222">
        <v>0</v>
      </c>
      <c r="Q466" s="222">
        <v>0</v>
      </c>
      <c r="R466" s="222">
        <v>0</v>
      </c>
      <c r="S466" s="222">
        <v>0</v>
      </c>
      <c r="T466" s="222">
        <v>0</v>
      </c>
      <c r="U466" s="223">
        <v>0</v>
      </c>
      <c r="V466" s="223">
        <v>102903.97</v>
      </c>
      <c r="W466" s="223">
        <v>0</v>
      </c>
      <c r="X466" s="223">
        <v>20030.43</v>
      </c>
    </row>
    <row r="467" spans="1:24" s="239" customFormat="1" ht="20.25" customHeight="1" x14ac:dyDescent="0.3">
      <c r="A467" s="238">
        <v>2023</v>
      </c>
      <c r="B467" s="230">
        <v>456</v>
      </c>
      <c r="C467" s="225" t="s">
        <v>3335</v>
      </c>
      <c r="D467" s="230">
        <v>36410</v>
      </c>
      <c r="E467" s="222">
        <v>7015340.4000000004</v>
      </c>
      <c r="F467" s="222">
        <v>6986173.8200000003</v>
      </c>
      <c r="G467" s="218">
        <v>0</v>
      </c>
      <c r="H467" s="261">
        <v>0</v>
      </c>
      <c r="I467" s="222">
        <v>0</v>
      </c>
      <c r="J467" s="222">
        <v>0</v>
      </c>
      <c r="K467" s="222">
        <v>0</v>
      </c>
      <c r="L467" s="222">
        <v>0</v>
      </c>
      <c r="M467" s="222">
        <v>0</v>
      </c>
      <c r="N467" s="222">
        <v>0</v>
      </c>
      <c r="O467" s="222">
        <v>6832650</v>
      </c>
      <c r="P467" s="222">
        <v>0</v>
      </c>
      <c r="Q467" s="222">
        <v>0</v>
      </c>
      <c r="R467" s="222">
        <v>0</v>
      </c>
      <c r="S467" s="222">
        <v>0</v>
      </c>
      <c r="T467" s="222">
        <v>0</v>
      </c>
      <c r="U467" s="223">
        <v>0</v>
      </c>
      <c r="V467" s="223">
        <v>153523.82</v>
      </c>
      <c r="W467" s="223">
        <v>0</v>
      </c>
      <c r="X467" s="223">
        <v>29166.58</v>
      </c>
    </row>
    <row r="468" spans="1:24" s="239" customFormat="1" ht="20.25" customHeight="1" x14ac:dyDescent="0.3">
      <c r="A468" s="238">
        <v>2023</v>
      </c>
      <c r="B468" s="230">
        <v>457</v>
      </c>
      <c r="C468" s="233" t="s">
        <v>2392</v>
      </c>
      <c r="D468" s="230">
        <v>36428</v>
      </c>
      <c r="E468" s="222">
        <v>13356769.49</v>
      </c>
      <c r="F468" s="222">
        <v>13356769.49</v>
      </c>
      <c r="G468" s="218">
        <v>1418792.4200000002</v>
      </c>
      <c r="H468" s="261">
        <v>0</v>
      </c>
      <c r="I468" s="222">
        <v>0</v>
      </c>
      <c r="J468" s="222">
        <v>212331.02</v>
      </c>
      <c r="K468" s="222">
        <v>0</v>
      </c>
      <c r="L468" s="222">
        <v>0</v>
      </c>
      <c r="M468" s="222">
        <v>0</v>
      </c>
      <c r="N468" s="218">
        <v>0</v>
      </c>
      <c r="O468" s="222">
        <v>8151667.8099999996</v>
      </c>
      <c r="P468" s="222">
        <v>874376.48</v>
      </c>
      <c r="Q468" s="222">
        <v>2699601.7600000002</v>
      </c>
      <c r="R468" s="222">
        <v>0</v>
      </c>
      <c r="S468" s="222">
        <v>0</v>
      </c>
      <c r="T468" s="222">
        <v>0</v>
      </c>
      <c r="U468" s="218">
        <v>0</v>
      </c>
      <c r="V468" s="223">
        <v>0</v>
      </c>
      <c r="W468" s="223">
        <v>0</v>
      </c>
      <c r="X468" s="223">
        <v>0</v>
      </c>
    </row>
    <row r="469" spans="1:24" s="239" customFormat="1" ht="20.25" customHeight="1" x14ac:dyDescent="0.3">
      <c r="A469" s="238">
        <v>2023</v>
      </c>
      <c r="B469" s="230">
        <v>458</v>
      </c>
      <c r="C469" s="225" t="s">
        <v>415</v>
      </c>
      <c r="D469" s="230">
        <v>32374</v>
      </c>
      <c r="E469" s="222">
        <v>50245.2</v>
      </c>
      <c r="F469" s="222">
        <v>50245.2</v>
      </c>
      <c r="G469" s="218">
        <v>0</v>
      </c>
      <c r="H469" s="218">
        <v>0</v>
      </c>
      <c r="I469" s="218">
        <v>0</v>
      </c>
      <c r="J469" s="218">
        <v>0</v>
      </c>
      <c r="K469" s="218">
        <v>0</v>
      </c>
      <c r="L469" s="218">
        <v>0</v>
      </c>
      <c r="M469" s="218">
        <v>0</v>
      </c>
      <c r="N469" s="218">
        <v>0</v>
      </c>
      <c r="O469" s="218">
        <v>0</v>
      </c>
      <c r="P469" s="218">
        <v>0</v>
      </c>
      <c r="Q469" s="218">
        <v>0</v>
      </c>
      <c r="R469" s="218">
        <v>0</v>
      </c>
      <c r="S469" s="218">
        <v>0</v>
      </c>
      <c r="T469" s="218">
        <v>0</v>
      </c>
      <c r="U469" s="218">
        <v>50245.2</v>
      </c>
      <c r="V469" s="218">
        <v>0</v>
      </c>
      <c r="W469" s="218">
        <v>0</v>
      </c>
      <c r="X469" s="223">
        <v>0</v>
      </c>
    </row>
    <row r="470" spans="1:24" s="239" customFormat="1" ht="20.25" customHeight="1" x14ac:dyDescent="0.3">
      <c r="A470" s="238">
        <v>2023</v>
      </c>
      <c r="B470" s="230">
        <v>459</v>
      </c>
      <c r="C470" s="225" t="s">
        <v>416</v>
      </c>
      <c r="D470" s="230">
        <v>32408</v>
      </c>
      <c r="E470" s="222">
        <v>3515742.0800000005</v>
      </c>
      <c r="F470" s="222">
        <v>3464084.4000000004</v>
      </c>
      <c r="G470" s="218">
        <v>0</v>
      </c>
      <c r="H470" s="261">
        <v>0</v>
      </c>
      <c r="I470" s="222">
        <v>0</v>
      </c>
      <c r="J470" s="222">
        <v>0</v>
      </c>
      <c r="K470" s="222">
        <v>0</v>
      </c>
      <c r="L470" s="222">
        <v>0</v>
      </c>
      <c r="M470" s="222">
        <v>0</v>
      </c>
      <c r="N470" s="222">
        <v>0</v>
      </c>
      <c r="O470" s="222">
        <v>3464084.4000000004</v>
      </c>
      <c r="P470" s="222">
        <v>0</v>
      </c>
      <c r="Q470" s="222">
        <v>0</v>
      </c>
      <c r="R470" s="222">
        <v>0</v>
      </c>
      <c r="S470" s="222">
        <v>0</v>
      </c>
      <c r="T470" s="222">
        <v>0</v>
      </c>
      <c r="U470" s="223">
        <v>0</v>
      </c>
      <c r="V470" s="223">
        <v>0</v>
      </c>
      <c r="W470" s="223">
        <v>0</v>
      </c>
      <c r="X470" s="223">
        <v>51657.68</v>
      </c>
    </row>
    <row r="471" spans="1:24" s="239" customFormat="1" ht="20.25" customHeight="1" x14ac:dyDescent="0.3">
      <c r="A471" s="238">
        <v>2023</v>
      </c>
      <c r="B471" s="230">
        <v>460</v>
      </c>
      <c r="C471" s="225" t="s">
        <v>3336</v>
      </c>
      <c r="D471" s="230">
        <v>32410</v>
      </c>
      <c r="E471" s="222">
        <v>3926324.24</v>
      </c>
      <c r="F471" s="222">
        <v>3875860.0300000003</v>
      </c>
      <c r="G471" s="218">
        <v>1582356.58</v>
      </c>
      <c r="H471" s="218">
        <v>0</v>
      </c>
      <c r="I471" s="218">
        <v>0</v>
      </c>
      <c r="J471" s="218">
        <v>0</v>
      </c>
      <c r="K471" s="218">
        <v>0</v>
      </c>
      <c r="L471" s="218">
        <v>0</v>
      </c>
      <c r="M471" s="218">
        <v>0</v>
      </c>
      <c r="N471" s="218">
        <v>0</v>
      </c>
      <c r="O471" s="218">
        <v>2199034.98</v>
      </c>
      <c r="P471" s="218">
        <v>0</v>
      </c>
      <c r="Q471" s="218">
        <v>0</v>
      </c>
      <c r="R471" s="218">
        <v>0</v>
      </c>
      <c r="S471" s="218">
        <v>0</v>
      </c>
      <c r="T471" s="218">
        <v>0</v>
      </c>
      <c r="U471" s="218">
        <v>94468.47</v>
      </c>
      <c r="V471" s="218">
        <v>0</v>
      </c>
      <c r="W471" s="218">
        <v>0</v>
      </c>
      <c r="X471" s="218">
        <v>50464.21</v>
      </c>
    </row>
    <row r="472" spans="1:24" s="239" customFormat="1" ht="20.25" customHeight="1" x14ac:dyDescent="0.3">
      <c r="A472" s="238">
        <v>2023</v>
      </c>
      <c r="B472" s="230">
        <v>461</v>
      </c>
      <c r="C472" s="225" t="s">
        <v>3337</v>
      </c>
      <c r="D472" s="230">
        <v>32416</v>
      </c>
      <c r="E472" s="222">
        <v>3963609.6300000004</v>
      </c>
      <c r="F472" s="222">
        <v>3953487.0100000002</v>
      </c>
      <c r="G472" s="218">
        <v>0</v>
      </c>
      <c r="H472" s="261">
        <v>0</v>
      </c>
      <c r="I472" s="222">
        <v>0</v>
      </c>
      <c r="J472" s="222">
        <v>0</v>
      </c>
      <c r="K472" s="222">
        <v>0</v>
      </c>
      <c r="L472" s="222">
        <v>0</v>
      </c>
      <c r="M472" s="222">
        <v>0</v>
      </c>
      <c r="N472" s="222">
        <v>0</v>
      </c>
      <c r="O472" s="222">
        <v>3833731.2</v>
      </c>
      <c r="P472" s="222">
        <v>0</v>
      </c>
      <c r="Q472" s="222">
        <v>0</v>
      </c>
      <c r="R472" s="222">
        <v>0</v>
      </c>
      <c r="S472" s="222">
        <v>0</v>
      </c>
      <c r="T472" s="222">
        <v>0</v>
      </c>
      <c r="U472" s="223">
        <v>0</v>
      </c>
      <c r="V472" s="223">
        <v>119755.81</v>
      </c>
      <c r="W472" s="223">
        <v>0</v>
      </c>
      <c r="X472" s="223">
        <v>10122.620000000001</v>
      </c>
    </row>
    <row r="473" spans="1:24" s="239" customFormat="1" ht="20.25" customHeight="1" x14ac:dyDescent="0.3">
      <c r="A473" s="238">
        <v>2023</v>
      </c>
      <c r="B473" s="230">
        <v>462</v>
      </c>
      <c r="C473" s="225" t="s">
        <v>3338</v>
      </c>
      <c r="D473" s="230">
        <v>32419</v>
      </c>
      <c r="E473" s="222">
        <v>2798778.4400000004</v>
      </c>
      <c r="F473" s="222">
        <v>2793335.0900000003</v>
      </c>
      <c r="G473" s="218">
        <v>0</v>
      </c>
      <c r="H473" s="261">
        <v>0</v>
      </c>
      <c r="I473" s="222">
        <v>0</v>
      </c>
      <c r="J473" s="222">
        <v>0</v>
      </c>
      <c r="K473" s="222">
        <v>0</v>
      </c>
      <c r="L473" s="222">
        <v>0</v>
      </c>
      <c r="M473" s="222">
        <v>0</v>
      </c>
      <c r="N473" s="222">
        <v>0</v>
      </c>
      <c r="O473" s="222">
        <v>2082296.7100000002</v>
      </c>
      <c r="P473" s="222">
        <v>553190.38</v>
      </c>
      <c r="Q473" s="222">
        <v>0</v>
      </c>
      <c r="R473" s="222">
        <v>0</v>
      </c>
      <c r="S473" s="222">
        <v>0</v>
      </c>
      <c r="T473" s="222">
        <v>0</v>
      </c>
      <c r="U473" s="223">
        <v>0</v>
      </c>
      <c r="V473" s="223">
        <v>157848</v>
      </c>
      <c r="W473" s="223">
        <v>0</v>
      </c>
      <c r="X473" s="223">
        <v>5443.3499999999995</v>
      </c>
    </row>
    <row r="474" spans="1:24" s="239" customFormat="1" ht="20.25" customHeight="1" x14ac:dyDescent="0.3">
      <c r="A474" s="238">
        <v>2023</v>
      </c>
      <c r="B474" s="230">
        <v>463</v>
      </c>
      <c r="C474" s="225" t="s">
        <v>420</v>
      </c>
      <c r="D474" s="230">
        <v>32376</v>
      </c>
      <c r="E474" s="222">
        <v>57968.4</v>
      </c>
      <c r="F474" s="222">
        <v>57968.4</v>
      </c>
      <c r="G474" s="218">
        <v>0</v>
      </c>
      <c r="H474" s="261">
        <v>0</v>
      </c>
      <c r="I474" s="222">
        <v>0</v>
      </c>
      <c r="J474" s="222">
        <v>0</v>
      </c>
      <c r="K474" s="222">
        <v>0</v>
      </c>
      <c r="L474" s="222">
        <v>0</v>
      </c>
      <c r="M474" s="222">
        <v>0</v>
      </c>
      <c r="N474" s="222">
        <v>0</v>
      </c>
      <c r="O474" s="222">
        <v>0</v>
      </c>
      <c r="P474" s="222">
        <v>0</v>
      </c>
      <c r="Q474" s="222">
        <v>0</v>
      </c>
      <c r="R474" s="222">
        <v>0</v>
      </c>
      <c r="S474" s="222">
        <v>0</v>
      </c>
      <c r="T474" s="222">
        <v>0</v>
      </c>
      <c r="U474" s="223">
        <v>57968.4</v>
      </c>
      <c r="V474" s="223">
        <v>0</v>
      </c>
      <c r="W474" s="223">
        <v>0</v>
      </c>
      <c r="X474" s="223">
        <v>0</v>
      </c>
    </row>
    <row r="475" spans="1:24" s="239" customFormat="1" ht="20.25" customHeight="1" x14ac:dyDescent="0.3">
      <c r="A475" s="238">
        <v>2023</v>
      </c>
      <c r="B475" s="230">
        <v>464</v>
      </c>
      <c r="C475" s="225" t="s">
        <v>421</v>
      </c>
      <c r="D475" s="230">
        <v>32380</v>
      </c>
      <c r="E475" s="222">
        <v>2848213.0999999996</v>
      </c>
      <c r="F475" s="222">
        <v>2836168.8</v>
      </c>
      <c r="G475" s="218">
        <v>0</v>
      </c>
      <c r="H475" s="261">
        <v>0</v>
      </c>
      <c r="I475" s="222">
        <v>0</v>
      </c>
      <c r="J475" s="222">
        <v>0</v>
      </c>
      <c r="K475" s="222">
        <v>0</v>
      </c>
      <c r="L475" s="222">
        <v>0</v>
      </c>
      <c r="M475" s="222">
        <v>0</v>
      </c>
      <c r="N475" s="222">
        <v>0</v>
      </c>
      <c r="O475" s="222">
        <v>2784806.4</v>
      </c>
      <c r="P475" s="222">
        <v>0</v>
      </c>
      <c r="Q475" s="222">
        <v>0</v>
      </c>
      <c r="R475" s="222">
        <v>0</v>
      </c>
      <c r="S475" s="222">
        <v>0</v>
      </c>
      <c r="T475" s="222">
        <v>0</v>
      </c>
      <c r="U475" s="223">
        <v>51362.400000000001</v>
      </c>
      <c r="V475" s="223">
        <v>0</v>
      </c>
      <c r="W475" s="223">
        <v>0</v>
      </c>
      <c r="X475" s="223">
        <v>12044.3</v>
      </c>
    </row>
    <row r="476" spans="1:24" s="239" customFormat="1" ht="20.25" customHeight="1" x14ac:dyDescent="0.3">
      <c r="A476" s="238">
        <v>2023</v>
      </c>
      <c r="B476" s="230">
        <v>465</v>
      </c>
      <c r="C476" s="225" t="s">
        <v>3339</v>
      </c>
      <c r="D476" s="230">
        <v>32425</v>
      </c>
      <c r="E476" s="222">
        <v>4159811.1</v>
      </c>
      <c r="F476" s="222">
        <v>4149771.0100000002</v>
      </c>
      <c r="G476" s="218">
        <v>0</v>
      </c>
      <c r="H476" s="261">
        <v>0</v>
      </c>
      <c r="I476" s="222">
        <v>0</v>
      </c>
      <c r="J476" s="222">
        <v>0</v>
      </c>
      <c r="K476" s="222">
        <v>0</v>
      </c>
      <c r="L476" s="222">
        <v>0</v>
      </c>
      <c r="M476" s="222">
        <v>0</v>
      </c>
      <c r="N476" s="222">
        <v>0</v>
      </c>
      <c r="O476" s="222">
        <v>4030015.2</v>
      </c>
      <c r="P476" s="222">
        <v>0</v>
      </c>
      <c r="Q476" s="222">
        <v>0</v>
      </c>
      <c r="R476" s="222">
        <v>0</v>
      </c>
      <c r="S476" s="222">
        <v>0</v>
      </c>
      <c r="T476" s="222">
        <v>0</v>
      </c>
      <c r="U476" s="223">
        <v>0</v>
      </c>
      <c r="V476" s="223">
        <v>119755.81</v>
      </c>
      <c r="W476" s="223">
        <v>0</v>
      </c>
      <c r="X476" s="223">
        <v>10040.09</v>
      </c>
    </row>
    <row r="477" spans="1:24" s="239" customFormat="1" ht="20.25" customHeight="1" x14ac:dyDescent="0.3">
      <c r="A477" s="238">
        <v>2023</v>
      </c>
      <c r="B477" s="230">
        <v>466</v>
      </c>
      <c r="C477" s="225" t="s">
        <v>3340</v>
      </c>
      <c r="D477" s="230">
        <v>32429</v>
      </c>
      <c r="E477" s="222">
        <v>263391.79000000004</v>
      </c>
      <c r="F477" s="222">
        <v>263391.79000000004</v>
      </c>
      <c r="G477" s="218">
        <v>0</v>
      </c>
      <c r="H477" s="261">
        <v>0</v>
      </c>
      <c r="I477" s="222">
        <v>0</v>
      </c>
      <c r="J477" s="222">
        <v>0</v>
      </c>
      <c r="K477" s="222">
        <v>0</v>
      </c>
      <c r="L477" s="222">
        <v>0</v>
      </c>
      <c r="M477" s="222">
        <v>0</v>
      </c>
      <c r="N477" s="222">
        <v>0</v>
      </c>
      <c r="O477" s="222">
        <v>0</v>
      </c>
      <c r="P477" s="222">
        <v>0</v>
      </c>
      <c r="Q477" s="222">
        <v>0</v>
      </c>
      <c r="R477" s="222">
        <v>0</v>
      </c>
      <c r="S477" s="222">
        <v>0</v>
      </c>
      <c r="T477" s="222">
        <v>0</v>
      </c>
      <c r="U477" s="223">
        <v>141717.6</v>
      </c>
      <c r="V477" s="223">
        <v>121674.19</v>
      </c>
      <c r="W477" s="223">
        <v>0</v>
      </c>
      <c r="X477" s="223">
        <v>0</v>
      </c>
    </row>
    <row r="478" spans="1:24" s="239" customFormat="1" ht="20.25" customHeight="1" x14ac:dyDescent="0.3">
      <c r="A478" s="238">
        <v>2023</v>
      </c>
      <c r="B478" s="230">
        <v>467</v>
      </c>
      <c r="C478" s="225" t="s">
        <v>3341</v>
      </c>
      <c r="D478" s="230">
        <v>32430</v>
      </c>
      <c r="E478" s="222">
        <v>3938357.47</v>
      </c>
      <c r="F478" s="222">
        <v>3922481.77</v>
      </c>
      <c r="G478" s="218">
        <v>0</v>
      </c>
      <c r="H478" s="261">
        <v>0</v>
      </c>
      <c r="I478" s="222">
        <v>0</v>
      </c>
      <c r="J478" s="222">
        <v>0</v>
      </c>
      <c r="K478" s="222">
        <v>0</v>
      </c>
      <c r="L478" s="222">
        <v>0</v>
      </c>
      <c r="M478" s="222">
        <v>0</v>
      </c>
      <c r="N478" s="222">
        <v>0</v>
      </c>
      <c r="O478" s="222">
        <v>3793488</v>
      </c>
      <c r="P478" s="222">
        <v>0</v>
      </c>
      <c r="Q478" s="222">
        <v>0</v>
      </c>
      <c r="R478" s="222">
        <v>0</v>
      </c>
      <c r="S478" s="222">
        <v>0</v>
      </c>
      <c r="T478" s="222">
        <v>0</v>
      </c>
      <c r="U478" s="223">
        <v>0</v>
      </c>
      <c r="V478" s="223">
        <v>128993.77</v>
      </c>
      <c r="W478" s="223">
        <v>0</v>
      </c>
      <c r="X478" s="223">
        <v>15875.7</v>
      </c>
    </row>
    <row r="479" spans="1:24" s="239" customFormat="1" ht="20.25" customHeight="1" x14ac:dyDescent="0.3">
      <c r="A479" s="238">
        <v>2023</v>
      </c>
      <c r="B479" s="230">
        <v>468</v>
      </c>
      <c r="C479" s="225" t="s">
        <v>3342</v>
      </c>
      <c r="D479" s="230">
        <v>32432</v>
      </c>
      <c r="E479" s="222">
        <v>368975.94</v>
      </c>
      <c r="F479" s="222">
        <v>368975.94</v>
      </c>
      <c r="G479" s="218">
        <v>0</v>
      </c>
      <c r="H479" s="218">
        <v>0</v>
      </c>
      <c r="I479" s="218">
        <v>0</v>
      </c>
      <c r="J479" s="218">
        <v>0</v>
      </c>
      <c r="K479" s="218">
        <v>0</v>
      </c>
      <c r="L479" s="218">
        <v>0</v>
      </c>
      <c r="M479" s="218">
        <v>0</v>
      </c>
      <c r="N479" s="218">
        <v>0</v>
      </c>
      <c r="O479" s="218">
        <v>0</v>
      </c>
      <c r="P479" s="218">
        <v>0</v>
      </c>
      <c r="Q479" s="218">
        <v>0</v>
      </c>
      <c r="R479" s="218">
        <v>0</v>
      </c>
      <c r="S479" s="218">
        <v>0</v>
      </c>
      <c r="T479" s="218">
        <v>0</v>
      </c>
      <c r="U479" s="218">
        <v>368975.94</v>
      </c>
      <c r="V479" s="218">
        <v>0</v>
      </c>
      <c r="W479" s="218">
        <v>0</v>
      </c>
      <c r="X479" s="218">
        <v>0</v>
      </c>
    </row>
    <row r="480" spans="1:24" s="239" customFormat="1" ht="20.25" customHeight="1" x14ac:dyDescent="0.3">
      <c r="A480" s="238">
        <v>2023</v>
      </c>
      <c r="B480" s="230">
        <v>469</v>
      </c>
      <c r="C480" s="225" t="s">
        <v>425</v>
      </c>
      <c r="D480" s="230">
        <v>32382</v>
      </c>
      <c r="E480" s="222">
        <v>72753.600000000006</v>
      </c>
      <c r="F480" s="222">
        <v>72753.600000000006</v>
      </c>
      <c r="G480" s="218">
        <v>0</v>
      </c>
      <c r="H480" s="261">
        <v>0</v>
      </c>
      <c r="I480" s="222">
        <v>0</v>
      </c>
      <c r="J480" s="222">
        <v>0</v>
      </c>
      <c r="K480" s="222">
        <v>0</v>
      </c>
      <c r="L480" s="222">
        <v>0</v>
      </c>
      <c r="M480" s="222">
        <v>0</v>
      </c>
      <c r="N480" s="222">
        <v>0</v>
      </c>
      <c r="O480" s="222">
        <v>0</v>
      </c>
      <c r="P480" s="222">
        <v>0</v>
      </c>
      <c r="Q480" s="222">
        <v>0</v>
      </c>
      <c r="R480" s="222">
        <v>0</v>
      </c>
      <c r="S480" s="222">
        <v>0</v>
      </c>
      <c r="T480" s="222">
        <v>0</v>
      </c>
      <c r="U480" s="218">
        <v>72753.600000000006</v>
      </c>
      <c r="V480" s="223">
        <v>0</v>
      </c>
      <c r="W480" s="223">
        <v>0</v>
      </c>
      <c r="X480" s="223">
        <v>0</v>
      </c>
    </row>
    <row r="481" spans="1:24" s="239" customFormat="1" ht="20.25" customHeight="1" x14ac:dyDescent="0.3">
      <c r="A481" s="238">
        <v>2023</v>
      </c>
      <c r="B481" s="230">
        <v>470</v>
      </c>
      <c r="C481" s="225" t="s">
        <v>3343</v>
      </c>
      <c r="D481" s="230">
        <v>32470</v>
      </c>
      <c r="E481" s="222">
        <v>4928691.42</v>
      </c>
      <c r="F481" s="222">
        <v>4915389.91</v>
      </c>
      <c r="G481" s="218">
        <v>0</v>
      </c>
      <c r="H481" s="261">
        <v>0</v>
      </c>
      <c r="I481" s="222">
        <v>0</v>
      </c>
      <c r="J481" s="222">
        <v>0</v>
      </c>
      <c r="K481" s="222">
        <v>0</v>
      </c>
      <c r="L481" s="222">
        <v>0</v>
      </c>
      <c r="M481" s="222">
        <v>0</v>
      </c>
      <c r="N481" s="222">
        <v>0</v>
      </c>
      <c r="O481" s="222">
        <v>2749262.35</v>
      </c>
      <c r="P481" s="222">
        <v>0</v>
      </c>
      <c r="Q481" s="222">
        <v>1999999.56</v>
      </c>
      <c r="R481" s="222">
        <v>0</v>
      </c>
      <c r="S481" s="222">
        <v>0</v>
      </c>
      <c r="T481" s="222">
        <v>0</v>
      </c>
      <c r="U481" s="223">
        <v>0</v>
      </c>
      <c r="V481" s="223">
        <v>166128</v>
      </c>
      <c r="W481" s="223">
        <v>0</v>
      </c>
      <c r="X481" s="223">
        <v>13301.51</v>
      </c>
    </row>
    <row r="482" spans="1:24" s="239" customFormat="1" ht="20.25" customHeight="1" x14ac:dyDescent="0.3">
      <c r="A482" s="238">
        <v>2023</v>
      </c>
      <c r="B482" s="230">
        <v>471</v>
      </c>
      <c r="C482" s="225" t="s">
        <v>3344</v>
      </c>
      <c r="D482" s="230">
        <v>32472</v>
      </c>
      <c r="E482" s="222">
        <v>157507.01999999999</v>
      </c>
      <c r="F482" s="222">
        <v>157507.01999999999</v>
      </c>
      <c r="G482" s="218">
        <v>0</v>
      </c>
      <c r="H482" s="261">
        <v>0</v>
      </c>
      <c r="I482" s="222">
        <v>0</v>
      </c>
      <c r="J482" s="222">
        <v>0</v>
      </c>
      <c r="K482" s="222">
        <v>0</v>
      </c>
      <c r="L482" s="222">
        <v>0</v>
      </c>
      <c r="M482" s="222">
        <v>0</v>
      </c>
      <c r="N482" s="222">
        <v>0</v>
      </c>
      <c r="O482" s="222">
        <v>0</v>
      </c>
      <c r="P482" s="222">
        <v>0</v>
      </c>
      <c r="Q482" s="222">
        <v>0</v>
      </c>
      <c r="R482" s="222">
        <v>0</v>
      </c>
      <c r="S482" s="222">
        <v>0</v>
      </c>
      <c r="T482" s="222">
        <v>0</v>
      </c>
      <c r="U482" s="223">
        <v>0</v>
      </c>
      <c r="V482" s="223">
        <v>157507.01999999999</v>
      </c>
      <c r="W482" s="223">
        <v>0</v>
      </c>
      <c r="X482" s="223">
        <v>0</v>
      </c>
    </row>
    <row r="483" spans="1:24" s="239" customFormat="1" ht="20.25" customHeight="1" x14ac:dyDescent="0.3">
      <c r="A483" s="238">
        <v>2023</v>
      </c>
      <c r="B483" s="230">
        <v>472</v>
      </c>
      <c r="C483" s="225" t="s">
        <v>1694</v>
      </c>
      <c r="D483" s="230">
        <v>36486</v>
      </c>
      <c r="E483" s="222">
        <v>309061.09000000003</v>
      </c>
      <c r="F483" s="222">
        <v>309061.09000000003</v>
      </c>
      <c r="G483" s="218">
        <v>0</v>
      </c>
      <c r="H483" s="218">
        <v>0</v>
      </c>
      <c r="I483" s="218">
        <v>0</v>
      </c>
      <c r="J483" s="218">
        <v>0</v>
      </c>
      <c r="K483" s="218">
        <v>0</v>
      </c>
      <c r="L483" s="218">
        <v>0</v>
      </c>
      <c r="M483" s="218">
        <v>0</v>
      </c>
      <c r="N483" s="218">
        <v>0</v>
      </c>
      <c r="O483" s="218">
        <v>0</v>
      </c>
      <c r="P483" s="218">
        <v>0</v>
      </c>
      <c r="Q483" s="218">
        <v>0</v>
      </c>
      <c r="R483" s="218">
        <v>0</v>
      </c>
      <c r="S483" s="218">
        <v>0</v>
      </c>
      <c r="T483" s="218">
        <v>0</v>
      </c>
      <c r="U483" s="218">
        <v>0</v>
      </c>
      <c r="V483" s="218">
        <v>309061.09000000003</v>
      </c>
      <c r="W483" s="218">
        <v>0</v>
      </c>
      <c r="X483" s="218">
        <v>0</v>
      </c>
    </row>
    <row r="484" spans="1:24" s="239" customFormat="1" ht="20.25" customHeight="1" x14ac:dyDescent="0.3">
      <c r="A484" s="238">
        <v>2023</v>
      </c>
      <c r="B484" s="230">
        <v>473</v>
      </c>
      <c r="C484" s="225" t="s">
        <v>3345</v>
      </c>
      <c r="D484" s="230">
        <v>36557</v>
      </c>
      <c r="E484" s="222">
        <v>35460.239999999998</v>
      </c>
      <c r="F484" s="222">
        <v>35460.239999999998</v>
      </c>
      <c r="G484" s="218">
        <v>0</v>
      </c>
      <c r="H484" s="218">
        <v>0</v>
      </c>
      <c r="I484" s="218">
        <v>0</v>
      </c>
      <c r="J484" s="218">
        <v>0</v>
      </c>
      <c r="K484" s="218">
        <v>0</v>
      </c>
      <c r="L484" s="218">
        <v>0</v>
      </c>
      <c r="M484" s="218">
        <v>0</v>
      </c>
      <c r="N484" s="218">
        <v>0</v>
      </c>
      <c r="O484" s="218">
        <v>0</v>
      </c>
      <c r="P484" s="218">
        <v>0</v>
      </c>
      <c r="Q484" s="218">
        <v>0</v>
      </c>
      <c r="R484" s="218">
        <v>0</v>
      </c>
      <c r="S484" s="218">
        <v>0</v>
      </c>
      <c r="T484" s="218">
        <v>0</v>
      </c>
      <c r="U484" s="218">
        <v>0</v>
      </c>
      <c r="V484" s="218">
        <v>35460.239999999998</v>
      </c>
      <c r="W484" s="218">
        <v>0</v>
      </c>
      <c r="X484" s="218">
        <v>0</v>
      </c>
    </row>
    <row r="485" spans="1:24" s="239" customFormat="1" ht="20.25" customHeight="1" x14ac:dyDescent="0.3">
      <c r="A485" s="238">
        <v>2023</v>
      </c>
      <c r="B485" s="230">
        <v>474</v>
      </c>
      <c r="C485" s="233" t="s">
        <v>1734</v>
      </c>
      <c r="D485" s="230">
        <v>36559</v>
      </c>
      <c r="E485" s="222">
        <v>2193088.4</v>
      </c>
      <c r="F485" s="222">
        <v>2185461.6</v>
      </c>
      <c r="G485" s="218">
        <v>0</v>
      </c>
      <c r="H485" s="261">
        <v>0</v>
      </c>
      <c r="I485" s="222">
        <v>0</v>
      </c>
      <c r="J485" s="222">
        <v>0</v>
      </c>
      <c r="K485" s="222">
        <v>0</v>
      </c>
      <c r="L485" s="222">
        <v>0</v>
      </c>
      <c r="M485" s="222">
        <v>0</v>
      </c>
      <c r="N485" s="218">
        <v>0</v>
      </c>
      <c r="O485" s="222">
        <v>0</v>
      </c>
      <c r="P485" s="222">
        <v>0</v>
      </c>
      <c r="Q485" s="222">
        <v>2185461.6</v>
      </c>
      <c r="R485" s="222">
        <v>0</v>
      </c>
      <c r="S485" s="222">
        <v>0</v>
      </c>
      <c r="T485" s="222">
        <v>0</v>
      </c>
      <c r="U485" s="218">
        <v>0</v>
      </c>
      <c r="V485" s="223">
        <v>0</v>
      </c>
      <c r="W485" s="223">
        <v>0</v>
      </c>
      <c r="X485" s="223">
        <v>7626.8</v>
      </c>
    </row>
    <row r="486" spans="1:24" s="239" customFormat="1" ht="20.25" customHeight="1" x14ac:dyDescent="0.3">
      <c r="A486" s="238">
        <v>2023</v>
      </c>
      <c r="B486" s="230">
        <v>475</v>
      </c>
      <c r="C486" s="225" t="s">
        <v>3526</v>
      </c>
      <c r="D486" s="230">
        <v>36640</v>
      </c>
      <c r="E486" s="222">
        <v>718507.07</v>
      </c>
      <c r="F486" s="222">
        <v>718507.07</v>
      </c>
      <c r="G486" s="218">
        <v>0</v>
      </c>
      <c r="H486" s="218">
        <v>0</v>
      </c>
      <c r="I486" s="218">
        <v>0</v>
      </c>
      <c r="J486" s="218">
        <v>0</v>
      </c>
      <c r="K486" s="218">
        <v>0</v>
      </c>
      <c r="L486" s="218">
        <v>0</v>
      </c>
      <c r="M486" s="218">
        <v>0</v>
      </c>
      <c r="N486" s="218">
        <v>0</v>
      </c>
      <c r="O486" s="218">
        <v>0</v>
      </c>
      <c r="P486" s="218">
        <v>0</v>
      </c>
      <c r="Q486" s="218">
        <v>0</v>
      </c>
      <c r="R486" s="218">
        <v>0</v>
      </c>
      <c r="S486" s="218">
        <v>0</v>
      </c>
      <c r="T486" s="218">
        <v>0</v>
      </c>
      <c r="U486" s="218">
        <v>0</v>
      </c>
      <c r="V486" s="218">
        <v>718507.07</v>
      </c>
      <c r="W486" s="218">
        <v>0</v>
      </c>
      <c r="X486" s="218">
        <v>0</v>
      </c>
    </row>
    <row r="487" spans="1:24" s="239" customFormat="1" ht="20.25" customHeight="1" x14ac:dyDescent="0.3">
      <c r="A487" s="238">
        <v>2023</v>
      </c>
      <c r="B487" s="230">
        <v>476</v>
      </c>
      <c r="C487" s="233" t="s">
        <v>2397</v>
      </c>
      <c r="D487" s="230">
        <v>36641</v>
      </c>
      <c r="E487" s="222">
        <v>26004180.650000002</v>
      </c>
      <c r="F487" s="222">
        <v>26004180.650000002</v>
      </c>
      <c r="G487" s="218">
        <v>1907746.52</v>
      </c>
      <c r="H487" s="261">
        <v>0</v>
      </c>
      <c r="I487" s="222">
        <v>0</v>
      </c>
      <c r="J487" s="222">
        <v>303496.32000000001</v>
      </c>
      <c r="K487" s="222">
        <v>0</v>
      </c>
      <c r="L487" s="222">
        <v>584270.63</v>
      </c>
      <c r="M487" s="222">
        <v>0</v>
      </c>
      <c r="N487" s="222">
        <v>0</v>
      </c>
      <c r="O487" s="222">
        <v>10772219.270000001</v>
      </c>
      <c r="P487" s="222">
        <v>1159582.5</v>
      </c>
      <c r="Q487" s="222">
        <v>11276865.41</v>
      </c>
      <c r="R487" s="222">
        <v>0</v>
      </c>
      <c r="S487" s="222">
        <v>0</v>
      </c>
      <c r="T487" s="222">
        <v>0</v>
      </c>
      <c r="U487" s="223">
        <v>0</v>
      </c>
      <c r="V487" s="223">
        <v>0</v>
      </c>
      <c r="W487" s="223">
        <v>0</v>
      </c>
      <c r="X487" s="223">
        <v>0</v>
      </c>
    </row>
    <row r="488" spans="1:24" s="239" customFormat="1" ht="20.25" customHeight="1" x14ac:dyDescent="0.3">
      <c r="A488" s="238">
        <v>2023</v>
      </c>
      <c r="B488" s="230">
        <v>477</v>
      </c>
      <c r="C488" s="225" t="s">
        <v>3527</v>
      </c>
      <c r="D488" s="230">
        <v>36642</v>
      </c>
      <c r="E488" s="222">
        <v>718507.07</v>
      </c>
      <c r="F488" s="222">
        <v>718507.07</v>
      </c>
      <c r="G488" s="218">
        <v>0</v>
      </c>
      <c r="H488" s="218">
        <v>0</v>
      </c>
      <c r="I488" s="218">
        <v>0</v>
      </c>
      <c r="J488" s="218">
        <v>0</v>
      </c>
      <c r="K488" s="218">
        <v>0</v>
      </c>
      <c r="L488" s="218">
        <v>0</v>
      </c>
      <c r="M488" s="218">
        <v>0</v>
      </c>
      <c r="N488" s="218">
        <v>0</v>
      </c>
      <c r="O488" s="218">
        <v>0</v>
      </c>
      <c r="P488" s="218">
        <v>0</v>
      </c>
      <c r="Q488" s="218">
        <v>0</v>
      </c>
      <c r="R488" s="218">
        <v>0</v>
      </c>
      <c r="S488" s="218">
        <v>0</v>
      </c>
      <c r="T488" s="218">
        <v>0</v>
      </c>
      <c r="U488" s="218">
        <v>0</v>
      </c>
      <c r="V488" s="218">
        <v>718507.07</v>
      </c>
      <c r="W488" s="218">
        <v>0</v>
      </c>
      <c r="X488" s="218">
        <v>0</v>
      </c>
    </row>
    <row r="489" spans="1:24" s="239" customFormat="1" ht="20.25" customHeight="1" x14ac:dyDescent="0.3">
      <c r="A489" s="238">
        <v>2023</v>
      </c>
      <c r="B489" s="230">
        <v>478</v>
      </c>
      <c r="C489" s="233" t="s">
        <v>2536</v>
      </c>
      <c r="D489" s="230">
        <v>36672</v>
      </c>
      <c r="E489" s="222">
        <v>615574.79</v>
      </c>
      <c r="F489" s="222">
        <v>615574.79</v>
      </c>
      <c r="G489" s="218">
        <v>0</v>
      </c>
      <c r="H489" s="218">
        <v>0</v>
      </c>
      <c r="I489" s="218">
        <v>0</v>
      </c>
      <c r="J489" s="218">
        <v>0</v>
      </c>
      <c r="K489" s="218">
        <v>0</v>
      </c>
      <c r="L489" s="218">
        <v>0</v>
      </c>
      <c r="M489" s="218">
        <v>0</v>
      </c>
      <c r="N489" s="218">
        <v>0</v>
      </c>
      <c r="O489" s="222">
        <v>615574.79</v>
      </c>
      <c r="P489" s="222">
        <v>0</v>
      </c>
      <c r="Q489" s="222">
        <v>0</v>
      </c>
      <c r="R489" s="222">
        <v>0</v>
      </c>
      <c r="S489" s="222">
        <v>0</v>
      </c>
      <c r="T489" s="222">
        <v>0</v>
      </c>
      <c r="U489" s="222">
        <v>0</v>
      </c>
      <c r="V489" s="222">
        <v>0</v>
      </c>
      <c r="W489" s="222">
        <v>0</v>
      </c>
      <c r="X489" s="222">
        <v>0</v>
      </c>
    </row>
    <row r="490" spans="1:24" s="239" customFormat="1" ht="20.25" customHeight="1" x14ac:dyDescent="0.3">
      <c r="A490" s="238">
        <v>2023</v>
      </c>
      <c r="B490" s="230">
        <v>479</v>
      </c>
      <c r="C490" s="233" t="s">
        <v>2537</v>
      </c>
      <c r="D490" s="230">
        <v>36673</v>
      </c>
      <c r="E490" s="222">
        <v>1297233</v>
      </c>
      <c r="F490" s="222">
        <v>1297233</v>
      </c>
      <c r="G490" s="218">
        <v>0</v>
      </c>
      <c r="H490" s="261">
        <v>367833</v>
      </c>
      <c r="I490" s="222">
        <v>0</v>
      </c>
      <c r="J490" s="222">
        <v>0</v>
      </c>
      <c r="K490" s="222">
        <v>0</v>
      </c>
      <c r="L490" s="222">
        <v>0</v>
      </c>
      <c r="M490" s="222">
        <v>0</v>
      </c>
      <c r="N490" s="222">
        <v>0</v>
      </c>
      <c r="O490" s="222">
        <v>929400</v>
      </c>
      <c r="P490" s="222">
        <v>0</v>
      </c>
      <c r="Q490" s="222">
        <v>0</v>
      </c>
      <c r="R490" s="222">
        <v>0</v>
      </c>
      <c r="S490" s="222">
        <v>0</v>
      </c>
      <c r="T490" s="222">
        <v>0</v>
      </c>
      <c r="U490" s="223">
        <v>0</v>
      </c>
      <c r="V490" s="223">
        <v>0</v>
      </c>
      <c r="W490" s="223">
        <v>0</v>
      </c>
      <c r="X490" s="223">
        <v>0</v>
      </c>
    </row>
    <row r="491" spans="1:24" s="239" customFormat="1" ht="20.25" customHeight="1" x14ac:dyDescent="0.3">
      <c r="A491" s="238">
        <v>2023</v>
      </c>
      <c r="B491" s="230">
        <v>480</v>
      </c>
      <c r="C491" s="233" t="s">
        <v>2538</v>
      </c>
      <c r="D491" s="230">
        <v>36674</v>
      </c>
      <c r="E491" s="222">
        <v>1219765.1499999999</v>
      </c>
      <c r="F491" s="222">
        <v>1219765.1499999999</v>
      </c>
      <c r="G491" s="218">
        <v>0</v>
      </c>
      <c r="H491" s="261">
        <v>301869</v>
      </c>
      <c r="I491" s="222">
        <v>0</v>
      </c>
      <c r="J491" s="222">
        <v>0</v>
      </c>
      <c r="K491" s="222">
        <v>0</v>
      </c>
      <c r="L491" s="222">
        <v>0</v>
      </c>
      <c r="M491" s="222">
        <v>0</v>
      </c>
      <c r="N491" s="222">
        <v>0</v>
      </c>
      <c r="O491" s="222">
        <v>917896.15</v>
      </c>
      <c r="P491" s="222">
        <v>0</v>
      </c>
      <c r="Q491" s="222">
        <v>0</v>
      </c>
      <c r="R491" s="222">
        <v>0</v>
      </c>
      <c r="S491" s="222">
        <v>0</v>
      </c>
      <c r="T491" s="222">
        <v>0</v>
      </c>
      <c r="U491" s="223">
        <v>0</v>
      </c>
      <c r="V491" s="223">
        <v>0</v>
      </c>
      <c r="W491" s="223">
        <v>0</v>
      </c>
      <c r="X491" s="223">
        <v>0</v>
      </c>
    </row>
    <row r="492" spans="1:24" s="239" customFormat="1" ht="20.25" customHeight="1" x14ac:dyDescent="0.3">
      <c r="A492" s="238">
        <v>2023</v>
      </c>
      <c r="B492" s="230">
        <v>481</v>
      </c>
      <c r="C492" s="233" t="s">
        <v>2539</v>
      </c>
      <c r="D492" s="230">
        <v>36676</v>
      </c>
      <c r="E492" s="222">
        <v>1489917.0699999998</v>
      </c>
      <c r="F492" s="222">
        <v>1489917.0699999998</v>
      </c>
      <c r="G492" s="218">
        <v>0</v>
      </c>
      <c r="H492" s="261">
        <v>0</v>
      </c>
      <c r="I492" s="222">
        <v>0</v>
      </c>
      <c r="J492" s="222">
        <v>0</v>
      </c>
      <c r="K492" s="222">
        <v>0</v>
      </c>
      <c r="L492" s="222">
        <v>0</v>
      </c>
      <c r="M492" s="222">
        <v>0</v>
      </c>
      <c r="N492" s="222">
        <v>0</v>
      </c>
      <c r="O492" s="222">
        <v>883898.92</v>
      </c>
      <c r="P492" s="222">
        <v>77867.460000000006</v>
      </c>
      <c r="Q492" s="222">
        <v>528150.68999999994</v>
      </c>
      <c r="R492" s="222">
        <v>0</v>
      </c>
      <c r="S492" s="222">
        <v>0</v>
      </c>
      <c r="T492" s="222">
        <v>0</v>
      </c>
      <c r="U492" s="223">
        <v>0</v>
      </c>
      <c r="V492" s="223">
        <v>0</v>
      </c>
      <c r="W492" s="223">
        <v>0</v>
      </c>
      <c r="X492" s="223">
        <v>0</v>
      </c>
    </row>
    <row r="493" spans="1:24" s="239" customFormat="1" ht="20.25" customHeight="1" x14ac:dyDescent="0.3">
      <c r="A493" s="238">
        <v>2023</v>
      </c>
      <c r="B493" s="230">
        <v>482</v>
      </c>
      <c r="C493" s="233" t="s">
        <v>2540</v>
      </c>
      <c r="D493" s="230">
        <v>36678</v>
      </c>
      <c r="E493" s="222">
        <v>1026114.89</v>
      </c>
      <c r="F493" s="222">
        <v>1026114.89</v>
      </c>
      <c r="G493" s="218">
        <v>0</v>
      </c>
      <c r="H493" s="261">
        <v>0</v>
      </c>
      <c r="I493" s="222">
        <v>0</v>
      </c>
      <c r="J493" s="222">
        <v>0</v>
      </c>
      <c r="K493" s="222">
        <v>0</v>
      </c>
      <c r="L493" s="222">
        <v>0</v>
      </c>
      <c r="M493" s="222">
        <v>0</v>
      </c>
      <c r="N493" s="222">
        <v>0</v>
      </c>
      <c r="O493" s="222">
        <v>560682.89</v>
      </c>
      <c r="P493" s="222">
        <v>465432</v>
      </c>
      <c r="Q493" s="222">
        <v>0</v>
      </c>
      <c r="R493" s="222">
        <v>0</v>
      </c>
      <c r="S493" s="222">
        <v>0</v>
      </c>
      <c r="T493" s="222">
        <v>0</v>
      </c>
      <c r="U493" s="223">
        <v>0</v>
      </c>
      <c r="V493" s="223">
        <v>0</v>
      </c>
      <c r="W493" s="223">
        <v>0</v>
      </c>
      <c r="X493" s="223">
        <v>0</v>
      </c>
    </row>
    <row r="494" spans="1:24" s="239" customFormat="1" ht="20.25" customHeight="1" x14ac:dyDescent="0.3">
      <c r="A494" s="238">
        <v>2023</v>
      </c>
      <c r="B494" s="230">
        <v>483</v>
      </c>
      <c r="C494" s="233" t="s">
        <v>2541</v>
      </c>
      <c r="D494" s="230">
        <v>36680</v>
      </c>
      <c r="E494" s="222">
        <v>859863.5</v>
      </c>
      <c r="F494" s="222">
        <v>859863.5</v>
      </c>
      <c r="G494" s="218">
        <v>0</v>
      </c>
      <c r="H494" s="261">
        <v>145827</v>
      </c>
      <c r="I494" s="222">
        <v>0</v>
      </c>
      <c r="J494" s="222">
        <v>37331</v>
      </c>
      <c r="K494" s="222">
        <v>76851</v>
      </c>
      <c r="L494" s="222">
        <v>0</v>
      </c>
      <c r="M494" s="222">
        <v>0</v>
      </c>
      <c r="N494" s="222">
        <v>569854.5</v>
      </c>
      <c r="O494" s="222">
        <v>0</v>
      </c>
      <c r="P494" s="222">
        <v>0</v>
      </c>
      <c r="Q494" s="222">
        <v>0</v>
      </c>
      <c r="R494" s="222">
        <v>0</v>
      </c>
      <c r="S494" s="222">
        <v>0</v>
      </c>
      <c r="T494" s="222">
        <v>0</v>
      </c>
      <c r="U494" s="223">
        <v>30000</v>
      </c>
      <c r="V494" s="223">
        <v>0</v>
      </c>
      <c r="W494" s="223">
        <v>0</v>
      </c>
      <c r="X494" s="223">
        <v>0</v>
      </c>
    </row>
    <row r="495" spans="1:24" s="239" customFormat="1" ht="20.25" customHeight="1" x14ac:dyDescent="0.3">
      <c r="A495" s="238">
        <v>2023</v>
      </c>
      <c r="B495" s="230">
        <v>484</v>
      </c>
      <c r="C495" s="233" t="s">
        <v>2542</v>
      </c>
      <c r="D495" s="230">
        <v>36681</v>
      </c>
      <c r="E495" s="222">
        <v>562435.4</v>
      </c>
      <c r="F495" s="222">
        <v>562435.4</v>
      </c>
      <c r="G495" s="218">
        <v>0</v>
      </c>
      <c r="H495" s="261">
        <v>357663.4</v>
      </c>
      <c r="I495" s="222">
        <v>0</v>
      </c>
      <c r="J495" s="222">
        <v>0</v>
      </c>
      <c r="K495" s="222">
        <v>0</v>
      </c>
      <c r="L495" s="222">
        <v>0</v>
      </c>
      <c r="M495" s="222">
        <v>0</v>
      </c>
      <c r="N495" s="222">
        <v>0</v>
      </c>
      <c r="O495" s="222">
        <v>0</v>
      </c>
      <c r="P495" s="222">
        <v>204772</v>
      </c>
      <c r="Q495" s="222">
        <v>0</v>
      </c>
      <c r="R495" s="222">
        <v>0</v>
      </c>
      <c r="S495" s="222">
        <v>0</v>
      </c>
      <c r="T495" s="222">
        <v>0</v>
      </c>
      <c r="U495" s="223">
        <v>0</v>
      </c>
      <c r="V495" s="223">
        <v>0</v>
      </c>
      <c r="W495" s="223">
        <v>0</v>
      </c>
      <c r="X495" s="223">
        <v>0</v>
      </c>
    </row>
    <row r="496" spans="1:24" s="239" customFormat="1" ht="20.25" customHeight="1" x14ac:dyDescent="0.3">
      <c r="A496" s="238">
        <v>2023</v>
      </c>
      <c r="B496" s="230">
        <v>485</v>
      </c>
      <c r="C496" s="233" t="s">
        <v>2543</v>
      </c>
      <c r="D496" s="230">
        <v>36682</v>
      </c>
      <c r="E496" s="222">
        <v>342353.68</v>
      </c>
      <c r="F496" s="222">
        <v>342353.68</v>
      </c>
      <c r="G496" s="218">
        <v>0</v>
      </c>
      <c r="H496" s="261">
        <v>342353.68</v>
      </c>
      <c r="I496" s="222">
        <v>0</v>
      </c>
      <c r="J496" s="222">
        <v>0</v>
      </c>
      <c r="K496" s="222">
        <v>0</v>
      </c>
      <c r="L496" s="222">
        <v>0</v>
      </c>
      <c r="M496" s="222">
        <v>0</v>
      </c>
      <c r="N496" s="222">
        <v>0</v>
      </c>
      <c r="O496" s="222">
        <v>0</v>
      </c>
      <c r="P496" s="222">
        <v>0</v>
      </c>
      <c r="Q496" s="222">
        <v>0</v>
      </c>
      <c r="R496" s="222">
        <v>0</v>
      </c>
      <c r="S496" s="222">
        <v>0</v>
      </c>
      <c r="T496" s="222">
        <v>0</v>
      </c>
      <c r="U496" s="223">
        <v>0</v>
      </c>
      <c r="V496" s="223">
        <v>0</v>
      </c>
      <c r="W496" s="223">
        <v>0</v>
      </c>
      <c r="X496" s="223">
        <v>0</v>
      </c>
    </row>
    <row r="497" spans="1:24" s="239" customFormat="1" ht="20.25" customHeight="1" x14ac:dyDescent="0.3">
      <c r="A497" s="238">
        <v>2023</v>
      </c>
      <c r="B497" s="230">
        <v>486</v>
      </c>
      <c r="C497" s="233" t="s">
        <v>2544</v>
      </c>
      <c r="D497" s="230">
        <v>36684</v>
      </c>
      <c r="E497" s="222">
        <v>1409251.31</v>
      </c>
      <c r="F497" s="222">
        <v>1409251.31</v>
      </c>
      <c r="G497" s="218">
        <v>0</v>
      </c>
      <c r="H497" s="261">
        <v>335272.71000000002</v>
      </c>
      <c r="I497" s="222">
        <v>0</v>
      </c>
      <c r="J497" s="222">
        <v>0</v>
      </c>
      <c r="K497" s="222">
        <v>0</v>
      </c>
      <c r="L497" s="222">
        <v>0</v>
      </c>
      <c r="M497" s="222">
        <v>0</v>
      </c>
      <c r="N497" s="222">
        <v>0</v>
      </c>
      <c r="O497" s="222">
        <v>0</v>
      </c>
      <c r="P497" s="222">
        <v>0</v>
      </c>
      <c r="Q497" s="222">
        <v>1004248.6</v>
      </c>
      <c r="R497" s="222">
        <v>0</v>
      </c>
      <c r="S497" s="222">
        <v>0</v>
      </c>
      <c r="T497" s="222">
        <v>0</v>
      </c>
      <c r="U497" s="223">
        <v>69730</v>
      </c>
      <c r="V497" s="223">
        <v>0</v>
      </c>
      <c r="W497" s="223">
        <v>0</v>
      </c>
      <c r="X497" s="223">
        <v>0</v>
      </c>
    </row>
    <row r="498" spans="1:24" s="239" customFormat="1" ht="20.25" customHeight="1" x14ac:dyDescent="0.3">
      <c r="A498" s="238">
        <v>2023</v>
      </c>
      <c r="B498" s="230">
        <v>487</v>
      </c>
      <c r="C498" s="233" t="s">
        <v>2545</v>
      </c>
      <c r="D498" s="230">
        <v>36685</v>
      </c>
      <c r="E498" s="222">
        <v>833837.78</v>
      </c>
      <c r="F498" s="222">
        <v>833837.78</v>
      </c>
      <c r="G498" s="218">
        <v>0</v>
      </c>
      <c r="H498" s="261">
        <v>435120.87</v>
      </c>
      <c r="I498" s="222">
        <v>0</v>
      </c>
      <c r="J498" s="222">
        <v>0</v>
      </c>
      <c r="K498" s="222">
        <v>0</v>
      </c>
      <c r="L498" s="222">
        <v>0</v>
      </c>
      <c r="M498" s="222">
        <v>0</v>
      </c>
      <c r="N498" s="222">
        <v>0</v>
      </c>
      <c r="O498" s="222">
        <v>0</v>
      </c>
      <c r="P498" s="222">
        <v>328986.90999999997</v>
      </c>
      <c r="Q498" s="222">
        <v>0</v>
      </c>
      <c r="R498" s="222">
        <v>0</v>
      </c>
      <c r="S498" s="222">
        <v>0</v>
      </c>
      <c r="T498" s="222">
        <v>0</v>
      </c>
      <c r="U498" s="223">
        <v>69730</v>
      </c>
      <c r="V498" s="223">
        <v>0</v>
      </c>
      <c r="W498" s="223">
        <v>0</v>
      </c>
      <c r="X498" s="223">
        <v>0</v>
      </c>
    </row>
    <row r="499" spans="1:24" s="239" customFormat="1" ht="20.25" customHeight="1" x14ac:dyDescent="0.3">
      <c r="A499" s="238">
        <v>2023</v>
      </c>
      <c r="B499" s="230">
        <v>488</v>
      </c>
      <c r="C499" s="225" t="s">
        <v>1697</v>
      </c>
      <c r="D499" s="230">
        <v>36696</v>
      </c>
      <c r="E499" s="222">
        <v>440245.9</v>
      </c>
      <c r="F499" s="222">
        <v>440245.9</v>
      </c>
      <c r="G499" s="218">
        <v>0</v>
      </c>
      <c r="H499" s="218">
        <v>0</v>
      </c>
      <c r="I499" s="218">
        <v>0</v>
      </c>
      <c r="J499" s="218">
        <v>0</v>
      </c>
      <c r="K499" s="218">
        <v>0</v>
      </c>
      <c r="L499" s="218">
        <v>0</v>
      </c>
      <c r="M499" s="218">
        <v>0</v>
      </c>
      <c r="N499" s="218">
        <v>0</v>
      </c>
      <c r="O499" s="218">
        <v>0</v>
      </c>
      <c r="P499" s="218">
        <v>0</v>
      </c>
      <c r="Q499" s="218">
        <v>0</v>
      </c>
      <c r="R499" s="218">
        <v>0</v>
      </c>
      <c r="S499" s="218">
        <v>0</v>
      </c>
      <c r="T499" s="218">
        <v>0</v>
      </c>
      <c r="U499" s="218">
        <v>0</v>
      </c>
      <c r="V499" s="218">
        <v>440245.9</v>
      </c>
      <c r="W499" s="218">
        <v>0</v>
      </c>
      <c r="X499" s="218">
        <v>0</v>
      </c>
    </row>
    <row r="500" spans="1:24" s="239" customFormat="1" ht="20.25" customHeight="1" x14ac:dyDescent="0.3">
      <c r="A500" s="238">
        <v>2023</v>
      </c>
      <c r="B500" s="230">
        <v>489</v>
      </c>
      <c r="C500" s="233" t="s">
        <v>2546</v>
      </c>
      <c r="D500" s="230">
        <v>36698</v>
      </c>
      <c r="E500" s="222">
        <v>1275696</v>
      </c>
      <c r="F500" s="222">
        <v>1275696</v>
      </c>
      <c r="G500" s="218">
        <v>0</v>
      </c>
      <c r="H500" s="261">
        <v>675816</v>
      </c>
      <c r="I500" s="222">
        <v>0</v>
      </c>
      <c r="J500" s="222">
        <v>0</v>
      </c>
      <c r="K500" s="222">
        <v>0</v>
      </c>
      <c r="L500" s="222">
        <v>0</v>
      </c>
      <c r="M500" s="222">
        <v>0</v>
      </c>
      <c r="N500" s="222">
        <v>0</v>
      </c>
      <c r="O500" s="222">
        <v>599880</v>
      </c>
      <c r="P500" s="222">
        <v>0</v>
      </c>
      <c r="Q500" s="222">
        <v>0</v>
      </c>
      <c r="R500" s="222">
        <v>0</v>
      </c>
      <c r="S500" s="222">
        <v>0</v>
      </c>
      <c r="T500" s="222">
        <v>0</v>
      </c>
      <c r="U500" s="223">
        <v>0</v>
      </c>
      <c r="V500" s="223">
        <v>0</v>
      </c>
      <c r="W500" s="223">
        <v>0</v>
      </c>
      <c r="X500" s="223">
        <v>0</v>
      </c>
    </row>
    <row r="501" spans="1:24" s="239" customFormat="1" ht="20.25" customHeight="1" x14ac:dyDescent="0.3">
      <c r="A501" s="238">
        <v>2023</v>
      </c>
      <c r="B501" s="230">
        <v>490</v>
      </c>
      <c r="C501" s="225" t="s">
        <v>3346</v>
      </c>
      <c r="D501" s="230">
        <v>36714</v>
      </c>
      <c r="E501" s="222">
        <v>191188.7</v>
      </c>
      <c r="F501" s="222">
        <v>191188.7</v>
      </c>
      <c r="G501" s="218">
        <v>0</v>
      </c>
      <c r="H501" s="218">
        <v>0</v>
      </c>
      <c r="I501" s="218">
        <v>0</v>
      </c>
      <c r="J501" s="218">
        <v>0</v>
      </c>
      <c r="K501" s="218">
        <v>0</v>
      </c>
      <c r="L501" s="218">
        <v>0</v>
      </c>
      <c r="M501" s="218">
        <v>0</v>
      </c>
      <c r="N501" s="218">
        <v>0</v>
      </c>
      <c r="O501" s="218">
        <v>0</v>
      </c>
      <c r="P501" s="218">
        <v>0</v>
      </c>
      <c r="Q501" s="218">
        <v>0</v>
      </c>
      <c r="R501" s="218">
        <v>0</v>
      </c>
      <c r="S501" s="218">
        <v>0</v>
      </c>
      <c r="T501" s="218">
        <v>0</v>
      </c>
      <c r="U501" s="218">
        <v>88301.18</v>
      </c>
      <c r="V501" s="218">
        <v>102887.52</v>
      </c>
      <c r="W501" s="218">
        <v>0</v>
      </c>
      <c r="X501" s="218">
        <v>0</v>
      </c>
    </row>
    <row r="502" spans="1:24" s="239" customFormat="1" ht="20.25" customHeight="1" x14ac:dyDescent="0.3">
      <c r="A502" s="238">
        <v>2023</v>
      </c>
      <c r="B502" s="230">
        <v>491</v>
      </c>
      <c r="C502" s="225" t="s">
        <v>3347</v>
      </c>
      <c r="D502" s="230">
        <v>36715</v>
      </c>
      <c r="E502" s="222">
        <v>483008.7</v>
      </c>
      <c r="F502" s="222">
        <v>480899.45</v>
      </c>
      <c r="G502" s="218">
        <v>0</v>
      </c>
      <c r="H502" s="218">
        <v>0</v>
      </c>
      <c r="I502" s="218">
        <v>0</v>
      </c>
      <c r="J502" s="218">
        <v>200486.63</v>
      </c>
      <c r="K502" s="218">
        <v>237485.65000000002</v>
      </c>
      <c r="L502" s="218">
        <v>0</v>
      </c>
      <c r="M502" s="218">
        <v>0</v>
      </c>
      <c r="N502" s="218">
        <v>0</v>
      </c>
      <c r="O502" s="218">
        <v>0</v>
      </c>
      <c r="P502" s="218">
        <v>0</v>
      </c>
      <c r="Q502" s="218">
        <v>0</v>
      </c>
      <c r="R502" s="218">
        <v>0</v>
      </c>
      <c r="S502" s="218">
        <v>0</v>
      </c>
      <c r="T502" s="218">
        <v>0</v>
      </c>
      <c r="U502" s="218">
        <v>0</v>
      </c>
      <c r="V502" s="218">
        <v>42927.17</v>
      </c>
      <c r="W502" s="218">
        <v>0</v>
      </c>
      <c r="X502" s="223">
        <v>2109.25</v>
      </c>
    </row>
    <row r="503" spans="1:24" s="239" customFormat="1" ht="20.25" customHeight="1" x14ac:dyDescent="0.3">
      <c r="A503" s="238">
        <v>2023</v>
      </c>
      <c r="B503" s="230">
        <v>492</v>
      </c>
      <c r="C503" s="225" t="s">
        <v>3348</v>
      </c>
      <c r="D503" s="230">
        <v>36716</v>
      </c>
      <c r="E503" s="222">
        <v>846032.27</v>
      </c>
      <c r="F503" s="222">
        <v>842631.31</v>
      </c>
      <c r="G503" s="218">
        <v>0</v>
      </c>
      <c r="H503" s="218">
        <v>801908.27</v>
      </c>
      <c r="I503" s="218">
        <v>0</v>
      </c>
      <c r="J503" s="218">
        <v>0</v>
      </c>
      <c r="K503" s="218">
        <v>0</v>
      </c>
      <c r="L503" s="218">
        <v>0</v>
      </c>
      <c r="M503" s="218">
        <v>0</v>
      </c>
      <c r="N503" s="218">
        <v>0</v>
      </c>
      <c r="O503" s="218">
        <v>0</v>
      </c>
      <c r="P503" s="218">
        <v>0</v>
      </c>
      <c r="Q503" s="218">
        <v>0</v>
      </c>
      <c r="R503" s="218">
        <v>0</v>
      </c>
      <c r="S503" s="218">
        <v>0</v>
      </c>
      <c r="T503" s="218">
        <v>0</v>
      </c>
      <c r="U503" s="218">
        <v>0</v>
      </c>
      <c r="V503" s="218">
        <v>40723.040000000001</v>
      </c>
      <c r="W503" s="218">
        <v>0</v>
      </c>
      <c r="X503" s="223">
        <v>3400.96</v>
      </c>
    </row>
    <row r="504" spans="1:24" s="239" customFormat="1" ht="20.25" customHeight="1" x14ac:dyDescent="0.3">
      <c r="A504" s="238">
        <v>2023</v>
      </c>
      <c r="B504" s="230">
        <v>493</v>
      </c>
      <c r="C504" s="233" t="s">
        <v>2547</v>
      </c>
      <c r="D504" s="230">
        <v>36717</v>
      </c>
      <c r="E504" s="222">
        <v>101500</v>
      </c>
      <c r="F504" s="222">
        <v>101500</v>
      </c>
      <c r="G504" s="218">
        <v>0</v>
      </c>
      <c r="H504" s="261">
        <v>101500</v>
      </c>
      <c r="I504" s="222">
        <v>0</v>
      </c>
      <c r="J504" s="222">
        <v>0</v>
      </c>
      <c r="K504" s="222">
        <v>0</v>
      </c>
      <c r="L504" s="222">
        <v>0</v>
      </c>
      <c r="M504" s="222">
        <v>0</v>
      </c>
      <c r="N504" s="222">
        <v>0</v>
      </c>
      <c r="O504" s="222">
        <v>0</v>
      </c>
      <c r="P504" s="222">
        <v>0</v>
      </c>
      <c r="Q504" s="222">
        <v>0</v>
      </c>
      <c r="R504" s="222">
        <v>0</v>
      </c>
      <c r="S504" s="222">
        <v>0</v>
      </c>
      <c r="T504" s="222">
        <v>0</v>
      </c>
      <c r="U504" s="223">
        <v>0</v>
      </c>
      <c r="V504" s="223">
        <v>0</v>
      </c>
      <c r="W504" s="223">
        <v>0</v>
      </c>
      <c r="X504" s="223">
        <v>0</v>
      </c>
    </row>
    <row r="505" spans="1:24" s="239" customFormat="1" ht="20.25" customHeight="1" x14ac:dyDescent="0.3">
      <c r="A505" s="238">
        <v>2023</v>
      </c>
      <c r="B505" s="230">
        <v>494</v>
      </c>
      <c r="C505" s="225" t="s">
        <v>3349</v>
      </c>
      <c r="D505" s="230">
        <v>36709</v>
      </c>
      <c r="E505" s="222">
        <v>4102989.52</v>
      </c>
      <c r="F505" s="222">
        <v>4088447.56</v>
      </c>
      <c r="G505" s="218">
        <v>0</v>
      </c>
      <c r="H505" s="218">
        <v>0</v>
      </c>
      <c r="I505" s="218">
        <v>0</v>
      </c>
      <c r="J505" s="218">
        <v>0</v>
      </c>
      <c r="K505" s="218">
        <v>0</v>
      </c>
      <c r="L505" s="218">
        <v>240346.25</v>
      </c>
      <c r="M505" s="218">
        <v>0</v>
      </c>
      <c r="N505" s="218">
        <v>0</v>
      </c>
      <c r="O505" s="218">
        <v>3792247.6</v>
      </c>
      <c r="P505" s="218">
        <v>0</v>
      </c>
      <c r="Q505" s="218">
        <v>0</v>
      </c>
      <c r="R505" s="218">
        <v>0</v>
      </c>
      <c r="S505" s="218">
        <v>0</v>
      </c>
      <c r="T505" s="218">
        <v>0</v>
      </c>
      <c r="U505" s="218">
        <v>0</v>
      </c>
      <c r="V505" s="218">
        <v>55853.71</v>
      </c>
      <c r="W505" s="218">
        <v>0</v>
      </c>
      <c r="X505" s="223">
        <v>14541.960000000001</v>
      </c>
    </row>
    <row r="506" spans="1:24" s="239" customFormat="1" ht="20.25" customHeight="1" x14ac:dyDescent="0.3">
      <c r="A506" s="238">
        <v>2023</v>
      </c>
      <c r="B506" s="230">
        <v>495</v>
      </c>
      <c r="C506" s="233" t="s">
        <v>2548</v>
      </c>
      <c r="D506" s="230">
        <v>36720</v>
      </c>
      <c r="E506" s="222">
        <v>429114</v>
      </c>
      <c r="F506" s="222">
        <v>429114</v>
      </c>
      <c r="G506" s="218">
        <v>0</v>
      </c>
      <c r="H506" s="261">
        <v>203000</v>
      </c>
      <c r="I506" s="222">
        <v>0</v>
      </c>
      <c r="J506" s="222">
        <v>0</v>
      </c>
      <c r="K506" s="222">
        <v>0</v>
      </c>
      <c r="L506" s="222">
        <v>110194</v>
      </c>
      <c r="M506" s="222">
        <v>0</v>
      </c>
      <c r="N506" s="222">
        <v>0</v>
      </c>
      <c r="O506" s="222">
        <v>0</v>
      </c>
      <c r="P506" s="222">
        <v>0</v>
      </c>
      <c r="Q506" s="222">
        <v>115920</v>
      </c>
      <c r="R506" s="222">
        <v>0</v>
      </c>
      <c r="S506" s="222">
        <v>0</v>
      </c>
      <c r="T506" s="222">
        <v>0</v>
      </c>
      <c r="U506" s="223">
        <v>0</v>
      </c>
      <c r="V506" s="223">
        <v>0</v>
      </c>
      <c r="W506" s="223">
        <v>0</v>
      </c>
      <c r="X506" s="223">
        <v>0</v>
      </c>
    </row>
    <row r="507" spans="1:24" s="239" customFormat="1" ht="20.25" customHeight="1" x14ac:dyDescent="0.3">
      <c r="A507" s="238">
        <v>2023</v>
      </c>
      <c r="B507" s="230">
        <v>496</v>
      </c>
      <c r="C507" s="233" t="s">
        <v>2549</v>
      </c>
      <c r="D507" s="230">
        <v>36721</v>
      </c>
      <c r="E507" s="222">
        <v>272271.78000000003</v>
      </c>
      <c r="F507" s="222">
        <v>272271.78000000003</v>
      </c>
      <c r="G507" s="218">
        <v>0</v>
      </c>
      <c r="H507" s="261">
        <v>153733.78</v>
      </c>
      <c r="I507" s="222">
        <v>0</v>
      </c>
      <c r="J507" s="222">
        <v>0</v>
      </c>
      <c r="K507" s="222">
        <v>0</v>
      </c>
      <c r="L507" s="222">
        <v>0</v>
      </c>
      <c r="M507" s="222">
        <v>0</v>
      </c>
      <c r="N507" s="222">
        <v>0</v>
      </c>
      <c r="O507" s="222">
        <v>0</v>
      </c>
      <c r="P507" s="222">
        <v>0</v>
      </c>
      <c r="Q507" s="222">
        <v>118538</v>
      </c>
      <c r="R507" s="222">
        <v>0</v>
      </c>
      <c r="S507" s="222">
        <v>0</v>
      </c>
      <c r="T507" s="222">
        <v>0</v>
      </c>
      <c r="U507" s="223">
        <v>0</v>
      </c>
      <c r="V507" s="223">
        <v>0</v>
      </c>
      <c r="W507" s="223">
        <v>0</v>
      </c>
      <c r="X507" s="223">
        <v>0</v>
      </c>
    </row>
    <row r="508" spans="1:24" s="239" customFormat="1" ht="20.25" customHeight="1" x14ac:dyDescent="0.3">
      <c r="A508" s="238">
        <v>2023</v>
      </c>
      <c r="B508" s="230">
        <v>497</v>
      </c>
      <c r="C508" s="225" t="s">
        <v>3350</v>
      </c>
      <c r="D508" s="230">
        <v>36710</v>
      </c>
      <c r="E508" s="222">
        <v>3924181.81</v>
      </c>
      <c r="F508" s="222">
        <v>3913722.21</v>
      </c>
      <c r="G508" s="218">
        <v>0</v>
      </c>
      <c r="H508" s="218">
        <v>0</v>
      </c>
      <c r="I508" s="218">
        <v>0</v>
      </c>
      <c r="J508" s="218">
        <v>0</v>
      </c>
      <c r="K508" s="218">
        <v>0</v>
      </c>
      <c r="L508" s="218">
        <v>0</v>
      </c>
      <c r="M508" s="218">
        <v>0</v>
      </c>
      <c r="N508" s="218">
        <v>0</v>
      </c>
      <c r="O508" s="218">
        <v>3859401.25</v>
      </c>
      <c r="P508" s="218">
        <v>0</v>
      </c>
      <c r="Q508" s="218">
        <v>0</v>
      </c>
      <c r="R508" s="218">
        <v>0</v>
      </c>
      <c r="S508" s="218">
        <v>0</v>
      </c>
      <c r="T508" s="218">
        <v>0</v>
      </c>
      <c r="U508" s="218">
        <v>0</v>
      </c>
      <c r="V508" s="218">
        <v>54320.959999999999</v>
      </c>
      <c r="W508" s="218">
        <v>0</v>
      </c>
      <c r="X508" s="223">
        <v>10459.6</v>
      </c>
    </row>
    <row r="509" spans="1:24" s="239" customFormat="1" ht="20.25" customHeight="1" x14ac:dyDescent="0.3">
      <c r="A509" s="238">
        <v>2023</v>
      </c>
      <c r="B509" s="230">
        <v>498</v>
      </c>
      <c r="C509" s="225" t="s">
        <v>3351</v>
      </c>
      <c r="D509" s="230">
        <v>36711</v>
      </c>
      <c r="E509" s="222">
        <v>4393204.62</v>
      </c>
      <c r="F509" s="222">
        <v>4382745.0200000005</v>
      </c>
      <c r="G509" s="218">
        <v>0</v>
      </c>
      <c r="H509" s="218">
        <v>0</v>
      </c>
      <c r="I509" s="218">
        <v>0</v>
      </c>
      <c r="J509" s="218">
        <v>0</v>
      </c>
      <c r="K509" s="218">
        <v>0</v>
      </c>
      <c r="L509" s="218">
        <v>0</v>
      </c>
      <c r="M509" s="218">
        <v>0</v>
      </c>
      <c r="N509" s="218">
        <v>0</v>
      </c>
      <c r="O509" s="218">
        <v>4326608.4400000004</v>
      </c>
      <c r="P509" s="218">
        <v>0</v>
      </c>
      <c r="Q509" s="218">
        <v>0</v>
      </c>
      <c r="R509" s="218">
        <v>0</v>
      </c>
      <c r="S509" s="218">
        <v>0</v>
      </c>
      <c r="T509" s="218">
        <v>0</v>
      </c>
      <c r="U509" s="218">
        <v>0</v>
      </c>
      <c r="V509" s="218">
        <v>56136.58</v>
      </c>
      <c r="W509" s="218">
        <v>0</v>
      </c>
      <c r="X509" s="223">
        <v>10459.6</v>
      </c>
    </row>
    <row r="510" spans="1:24" s="239" customFormat="1" ht="20.25" customHeight="1" x14ac:dyDescent="0.3">
      <c r="A510" s="238">
        <v>2023</v>
      </c>
      <c r="B510" s="230">
        <v>499</v>
      </c>
      <c r="C510" s="233" t="s">
        <v>2384</v>
      </c>
      <c r="D510" s="230">
        <v>36733</v>
      </c>
      <c r="E510" s="222">
        <v>109406.34</v>
      </c>
      <c r="F510" s="222">
        <v>109406.34</v>
      </c>
      <c r="G510" s="218">
        <v>0</v>
      </c>
      <c r="H510" s="261">
        <v>0</v>
      </c>
      <c r="I510" s="222">
        <v>0</v>
      </c>
      <c r="J510" s="222">
        <v>0</v>
      </c>
      <c r="K510" s="222">
        <v>0</v>
      </c>
      <c r="L510" s="222">
        <v>61792.739999999991</v>
      </c>
      <c r="M510" s="222">
        <v>0</v>
      </c>
      <c r="N510" s="218">
        <v>0</v>
      </c>
      <c r="O510" s="222">
        <v>0</v>
      </c>
      <c r="P510" s="222">
        <v>0</v>
      </c>
      <c r="Q510" s="222">
        <v>0</v>
      </c>
      <c r="R510" s="222">
        <v>0</v>
      </c>
      <c r="S510" s="222">
        <v>0</v>
      </c>
      <c r="T510" s="222">
        <v>0</v>
      </c>
      <c r="U510" s="218">
        <v>47613.599999999999</v>
      </c>
      <c r="V510" s="223">
        <v>0</v>
      </c>
      <c r="W510" s="223">
        <v>0</v>
      </c>
      <c r="X510" s="223">
        <v>0</v>
      </c>
    </row>
    <row r="511" spans="1:24" s="239" customFormat="1" ht="20.25" customHeight="1" x14ac:dyDescent="0.3">
      <c r="A511" s="238">
        <v>2023</v>
      </c>
      <c r="B511" s="230">
        <v>500</v>
      </c>
      <c r="C511" s="233" t="s">
        <v>2390</v>
      </c>
      <c r="D511" s="230">
        <v>36734</v>
      </c>
      <c r="E511" s="222">
        <v>9849021.4399999995</v>
      </c>
      <c r="F511" s="222">
        <v>9849021.4399999995</v>
      </c>
      <c r="G511" s="218">
        <v>1808279.02</v>
      </c>
      <c r="H511" s="261">
        <v>655077.57999999996</v>
      </c>
      <c r="I511" s="222">
        <v>0</v>
      </c>
      <c r="J511" s="222">
        <v>47222.93</v>
      </c>
      <c r="K511" s="222">
        <v>36362.26</v>
      </c>
      <c r="L511" s="222">
        <v>82531.200000000012</v>
      </c>
      <c r="M511" s="222">
        <v>0</v>
      </c>
      <c r="N511" s="218">
        <v>0</v>
      </c>
      <c r="O511" s="222">
        <v>3920766.4399999995</v>
      </c>
      <c r="P511" s="222">
        <v>328780.51</v>
      </c>
      <c r="Q511" s="222">
        <v>2970001.5</v>
      </c>
      <c r="R511" s="222">
        <v>0</v>
      </c>
      <c r="S511" s="222">
        <v>0</v>
      </c>
      <c r="T511" s="222">
        <v>0</v>
      </c>
      <c r="U511" s="218">
        <v>0</v>
      </c>
      <c r="V511" s="223">
        <v>0</v>
      </c>
      <c r="W511" s="223">
        <v>0</v>
      </c>
      <c r="X511" s="223">
        <v>0</v>
      </c>
    </row>
    <row r="512" spans="1:24" s="239" customFormat="1" ht="20.25" customHeight="1" x14ac:dyDescent="0.3">
      <c r="A512" s="238">
        <v>2023</v>
      </c>
      <c r="B512" s="230">
        <v>501</v>
      </c>
      <c r="C512" s="225" t="s">
        <v>2849</v>
      </c>
      <c r="D512" s="230">
        <v>36738</v>
      </c>
      <c r="E512" s="222">
        <v>253249.79</v>
      </c>
      <c r="F512" s="222">
        <v>253249.79</v>
      </c>
      <c r="G512" s="218">
        <v>0</v>
      </c>
      <c r="H512" s="218">
        <v>0</v>
      </c>
      <c r="I512" s="218">
        <v>0</v>
      </c>
      <c r="J512" s="218">
        <v>0</v>
      </c>
      <c r="K512" s="218">
        <v>0</v>
      </c>
      <c r="L512" s="218">
        <v>0</v>
      </c>
      <c r="M512" s="218">
        <v>0</v>
      </c>
      <c r="N512" s="218">
        <v>0</v>
      </c>
      <c r="O512" s="218">
        <v>0</v>
      </c>
      <c r="P512" s="218">
        <v>0</v>
      </c>
      <c r="Q512" s="218">
        <v>0</v>
      </c>
      <c r="R512" s="218">
        <v>0</v>
      </c>
      <c r="S512" s="218">
        <v>0</v>
      </c>
      <c r="T512" s="218">
        <v>0</v>
      </c>
      <c r="U512" s="218">
        <v>0</v>
      </c>
      <c r="V512" s="218">
        <v>253249.79</v>
      </c>
      <c r="W512" s="218">
        <v>0</v>
      </c>
      <c r="X512" s="218">
        <v>0</v>
      </c>
    </row>
    <row r="513" spans="1:24" s="239" customFormat="1" ht="20.25" customHeight="1" x14ac:dyDescent="0.3">
      <c r="A513" s="238">
        <v>2023</v>
      </c>
      <c r="B513" s="230">
        <v>502</v>
      </c>
      <c r="C513" s="225" t="s">
        <v>2850</v>
      </c>
      <c r="D513" s="230">
        <v>36740</v>
      </c>
      <c r="E513" s="222">
        <v>70564.210000000006</v>
      </c>
      <c r="F513" s="222">
        <v>70564.210000000006</v>
      </c>
      <c r="G513" s="218">
        <v>0</v>
      </c>
      <c r="H513" s="218">
        <v>0</v>
      </c>
      <c r="I513" s="218">
        <v>0</v>
      </c>
      <c r="J513" s="218">
        <v>0</v>
      </c>
      <c r="K513" s="218">
        <v>0</v>
      </c>
      <c r="L513" s="218">
        <v>0</v>
      </c>
      <c r="M513" s="218">
        <v>0</v>
      </c>
      <c r="N513" s="218">
        <v>0</v>
      </c>
      <c r="O513" s="218">
        <v>0</v>
      </c>
      <c r="P513" s="218">
        <v>0</v>
      </c>
      <c r="Q513" s="218">
        <v>0</v>
      </c>
      <c r="R513" s="218">
        <v>0</v>
      </c>
      <c r="S513" s="218">
        <v>0</v>
      </c>
      <c r="T513" s="218">
        <v>0</v>
      </c>
      <c r="U513" s="218">
        <v>0</v>
      </c>
      <c r="V513" s="218">
        <v>70564.210000000006</v>
      </c>
      <c r="W513" s="218">
        <v>0</v>
      </c>
      <c r="X513" s="218">
        <v>0</v>
      </c>
    </row>
    <row r="514" spans="1:24" s="239" customFormat="1" ht="20.25" customHeight="1" x14ac:dyDescent="0.3">
      <c r="A514" s="238">
        <v>2023</v>
      </c>
      <c r="B514" s="230">
        <v>503</v>
      </c>
      <c r="C514" s="225" t="s">
        <v>436</v>
      </c>
      <c r="D514" s="230">
        <v>36848</v>
      </c>
      <c r="E514" s="222">
        <v>5101456.74</v>
      </c>
      <c r="F514" s="222">
        <v>5027095.38</v>
      </c>
      <c r="G514" s="222">
        <v>0</v>
      </c>
      <c r="H514" s="261">
        <v>0</v>
      </c>
      <c r="I514" s="222">
        <v>0</v>
      </c>
      <c r="J514" s="222">
        <v>0</v>
      </c>
      <c r="K514" s="222">
        <v>0</v>
      </c>
      <c r="L514" s="222">
        <v>0</v>
      </c>
      <c r="M514" s="222">
        <v>0</v>
      </c>
      <c r="N514" s="222">
        <v>4910415.71</v>
      </c>
      <c r="O514" s="222">
        <v>0</v>
      </c>
      <c r="P514" s="222">
        <v>0</v>
      </c>
      <c r="Q514" s="222">
        <v>0</v>
      </c>
      <c r="R514" s="222">
        <v>0</v>
      </c>
      <c r="S514" s="222">
        <v>0</v>
      </c>
      <c r="T514" s="222">
        <v>0</v>
      </c>
      <c r="U514" s="223">
        <v>116679.67</v>
      </c>
      <c r="V514" s="223">
        <v>0</v>
      </c>
      <c r="W514" s="223">
        <v>0</v>
      </c>
      <c r="X514" s="223">
        <v>74361.36</v>
      </c>
    </row>
    <row r="515" spans="1:24" s="239" customFormat="1" ht="20.25" customHeight="1" x14ac:dyDescent="0.3">
      <c r="A515" s="238">
        <v>2023</v>
      </c>
      <c r="B515" s="230">
        <v>504</v>
      </c>
      <c r="C515" s="225" t="s">
        <v>437</v>
      </c>
      <c r="D515" s="230">
        <v>36855</v>
      </c>
      <c r="E515" s="222">
        <v>2562061.63</v>
      </c>
      <c r="F515" s="222">
        <v>2524880.9499999997</v>
      </c>
      <c r="G515" s="218">
        <v>0</v>
      </c>
      <c r="H515" s="261">
        <v>0</v>
      </c>
      <c r="I515" s="222">
        <v>0</v>
      </c>
      <c r="J515" s="222">
        <v>0</v>
      </c>
      <c r="K515" s="222">
        <v>0</v>
      </c>
      <c r="L515" s="222">
        <v>0</v>
      </c>
      <c r="M515" s="222">
        <v>0</v>
      </c>
      <c r="N515" s="222">
        <v>2458710.4699999997</v>
      </c>
      <c r="O515" s="222">
        <v>0</v>
      </c>
      <c r="P515" s="222">
        <v>0</v>
      </c>
      <c r="Q515" s="222">
        <v>0</v>
      </c>
      <c r="R515" s="222">
        <v>0</v>
      </c>
      <c r="S515" s="222">
        <v>0</v>
      </c>
      <c r="T515" s="222">
        <v>0</v>
      </c>
      <c r="U515" s="223">
        <v>66170.48</v>
      </c>
      <c r="V515" s="223">
        <v>0</v>
      </c>
      <c r="W515" s="223">
        <v>0</v>
      </c>
      <c r="X515" s="223">
        <v>37180.68</v>
      </c>
    </row>
    <row r="516" spans="1:24" s="239" customFormat="1" ht="20.25" customHeight="1" x14ac:dyDescent="0.3">
      <c r="A516" s="238">
        <v>2023</v>
      </c>
      <c r="B516" s="230">
        <v>505</v>
      </c>
      <c r="C516" s="233" t="s">
        <v>2550</v>
      </c>
      <c r="D516" s="230">
        <v>36835</v>
      </c>
      <c r="E516" s="222">
        <v>646848.6</v>
      </c>
      <c r="F516" s="222">
        <v>646848.6</v>
      </c>
      <c r="G516" s="218">
        <v>0</v>
      </c>
      <c r="H516" s="261">
        <v>0</v>
      </c>
      <c r="I516" s="222">
        <v>0</v>
      </c>
      <c r="J516" s="222">
        <v>0</v>
      </c>
      <c r="K516" s="222">
        <v>0</v>
      </c>
      <c r="L516" s="222">
        <v>0</v>
      </c>
      <c r="M516" s="222">
        <v>0</v>
      </c>
      <c r="N516" s="222">
        <v>0</v>
      </c>
      <c r="O516" s="222">
        <v>0</v>
      </c>
      <c r="P516" s="222">
        <v>0</v>
      </c>
      <c r="Q516" s="222">
        <v>646848.6</v>
      </c>
      <c r="R516" s="222">
        <v>0</v>
      </c>
      <c r="S516" s="222">
        <v>0</v>
      </c>
      <c r="T516" s="222">
        <v>0</v>
      </c>
      <c r="U516" s="223">
        <v>0</v>
      </c>
      <c r="V516" s="223">
        <v>0</v>
      </c>
      <c r="W516" s="223">
        <v>0</v>
      </c>
      <c r="X516" s="223">
        <v>0</v>
      </c>
    </row>
    <row r="517" spans="1:24" s="239" customFormat="1" ht="20.25" customHeight="1" x14ac:dyDescent="0.3">
      <c r="A517" s="238">
        <v>2023</v>
      </c>
      <c r="B517" s="230">
        <v>506</v>
      </c>
      <c r="C517" s="233" t="s">
        <v>1724</v>
      </c>
      <c r="D517" s="230">
        <v>56038</v>
      </c>
      <c r="E517" s="222">
        <v>5069455.5200000005</v>
      </c>
      <c r="F517" s="222">
        <v>5040826.41</v>
      </c>
      <c r="G517" s="218">
        <v>0</v>
      </c>
      <c r="H517" s="261">
        <v>0</v>
      </c>
      <c r="I517" s="222">
        <v>0</v>
      </c>
      <c r="J517" s="222">
        <v>0</v>
      </c>
      <c r="K517" s="222">
        <v>0</v>
      </c>
      <c r="L517" s="222">
        <v>0</v>
      </c>
      <c r="M517" s="222">
        <v>0</v>
      </c>
      <c r="N517" s="222">
        <v>4923736.8</v>
      </c>
      <c r="O517" s="222">
        <v>0</v>
      </c>
      <c r="P517" s="222">
        <v>0</v>
      </c>
      <c r="Q517" s="222">
        <v>0</v>
      </c>
      <c r="R517" s="222">
        <v>0</v>
      </c>
      <c r="S517" s="222">
        <v>0</v>
      </c>
      <c r="T517" s="222">
        <v>0</v>
      </c>
      <c r="U517" s="223">
        <v>117089.61</v>
      </c>
      <c r="V517" s="223">
        <v>0</v>
      </c>
      <c r="W517" s="223">
        <v>0</v>
      </c>
      <c r="X517" s="223">
        <v>28629.11</v>
      </c>
    </row>
    <row r="518" spans="1:24" s="239" customFormat="1" ht="20.25" customHeight="1" x14ac:dyDescent="0.3">
      <c r="A518" s="238">
        <v>2023</v>
      </c>
      <c r="B518" s="230">
        <v>507</v>
      </c>
      <c r="C518" s="225" t="s">
        <v>3352</v>
      </c>
      <c r="D518" s="230">
        <v>36899</v>
      </c>
      <c r="E518" s="222">
        <v>1651327.6400000001</v>
      </c>
      <c r="F518" s="222">
        <v>1620868.6700000002</v>
      </c>
      <c r="G518" s="218">
        <v>0</v>
      </c>
      <c r="H518" s="261">
        <v>0</v>
      </c>
      <c r="I518" s="222">
        <v>0</v>
      </c>
      <c r="J518" s="222">
        <v>245171.99999999994</v>
      </c>
      <c r="K518" s="222">
        <v>470846.4</v>
      </c>
      <c r="L518" s="222">
        <v>780879.60000000009</v>
      </c>
      <c r="M518" s="222">
        <v>0</v>
      </c>
      <c r="N518" s="222">
        <v>0</v>
      </c>
      <c r="O518" s="222">
        <v>0</v>
      </c>
      <c r="P518" s="222">
        <v>0</v>
      </c>
      <c r="Q518" s="222">
        <v>0</v>
      </c>
      <c r="R518" s="222">
        <v>0</v>
      </c>
      <c r="S518" s="222">
        <v>0</v>
      </c>
      <c r="T518" s="222">
        <v>0</v>
      </c>
      <c r="U518" s="223">
        <v>47909.87</v>
      </c>
      <c r="V518" s="223">
        <v>76060.800000000003</v>
      </c>
      <c r="W518" s="223">
        <v>0</v>
      </c>
      <c r="X518" s="223">
        <v>30458.97</v>
      </c>
    </row>
    <row r="519" spans="1:24" s="239" customFormat="1" ht="20.25" customHeight="1" x14ac:dyDescent="0.3">
      <c r="A519" s="238">
        <v>2023</v>
      </c>
      <c r="B519" s="230">
        <v>508</v>
      </c>
      <c r="C519" s="225" t="s">
        <v>3353</v>
      </c>
      <c r="D519" s="230">
        <v>36900</v>
      </c>
      <c r="E519" s="222">
        <v>2790533.8699999996</v>
      </c>
      <c r="F519" s="222">
        <v>2752467.0599999996</v>
      </c>
      <c r="G519" s="218">
        <v>0</v>
      </c>
      <c r="H519" s="261">
        <v>0</v>
      </c>
      <c r="I519" s="222">
        <v>0</v>
      </c>
      <c r="J519" s="222">
        <v>0</v>
      </c>
      <c r="K519" s="222">
        <v>0</v>
      </c>
      <c r="L519" s="222">
        <v>0</v>
      </c>
      <c r="M519" s="222">
        <v>0</v>
      </c>
      <c r="N519" s="222">
        <v>0</v>
      </c>
      <c r="O519" s="222">
        <v>2628730.7999999998</v>
      </c>
      <c r="P519" s="222">
        <v>0</v>
      </c>
      <c r="Q519" s="222">
        <v>0</v>
      </c>
      <c r="R519" s="222">
        <v>0</v>
      </c>
      <c r="S519" s="222">
        <v>0</v>
      </c>
      <c r="T519" s="222">
        <v>0</v>
      </c>
      <c r="U519" s="223">
        <v>47908.98</v>
      </c>
      <c r="V519" s="223">
        <v>75827.28</v>
      </c>
      <c r="W519" s="223">
        <v>0</v>
      </c>
      <c r="X519" s="223">
        <v>38066.81</v>
      </c>
    </row>
    <row r="520" spans="1:24" s="239" customFormat="1" ht="20.25" customHeight="1" x14ac:dyDescent="0.3">
      <c r="A520" s="238">
        <v>2023</v>
      </c>
      <c r="B520" s="230">
        <v>509</v>
      </c>
      <c r="C520" s="225" t="s">
        <v>3354</v>
      </c>
      <c r="D520" s="230">
        <v>36901</v>
      </c>
      <c r="E520" s="222">
        <v>930471.6399999999</v>
      </c>
      <c r="F520" s="222">
        <v>919097.83999999985</v>
      </c>
      <c r="G520" s="218">
        <v>0</v>
      </c>
      <c r="H520" s="261">
        <v>0</v>
      </c>
      <c r="I520" s="222">
        <v>0</v>
      </c>
      <c r="J520" s="222">
        <v>0</v>
      </c>
      <c r="K520" s="222">
        <v>0</v>
      </c>
      <c r="L520" s="222">
        <v>0</v>
      </c>
      <c r="M520" s="222">
        <v>0</v>
      </c>
      <c r="N520" s="222">
        <v>0</v>
      </c>
      <c r="O520" s="222">
        <v>0</v>
      </c>
      <c r="P520" s="222">
        <v>791824.79999999993</v>
      </c>
      <c r="Q520" s="222">
        <v>0</v>
      </c>
      <c r="R520" s="222">
        <v>0</v>
      </c>
      <c r="S520" s="222">
        <v>0</v>
      </c>
      <c r="T520" s="222">
        <v>0</v>
      </c>
      <c r="U520" s="223">
        <v>49427.48</v>
      </c>
      <c r="V520" s="223">
        <v>77845.56</v>
      </c>
      <c r="W520" s="223">
        <v>0</v>
      </c>
      <c r="X520" s="223">
        <v>11373.8</v>
      </c>
    </row>
    <row r="521" spans="1:24" s="239" customFormat="1" ht="20.25" customHeight="1" x14ac:dyDescent="0.3">
      <c r="A521" s="238">
        <v>2023</v>
      </c>
      <c r="B521" s="230">
        <v>510</v>
      </c>
      <c r="C521" s="225" t="s">
        <v>441</v>
      </c>
      <c r="D521" s="230">
        <v>36859</v>
      </c>
      <c r="E521" s="222">
        <v>7657506.9700000007</v>
      </c>
      <c r="F521" s="222">
        <v>7618340.4000000004</v>
      </c>
      <c r="G521" s="218">
        <v>7618340.4000000004</v>
      </c>
      <c r="H521" s="218">
        <v>0</v>
      </c>
      <c r="I521" s="218">
        <v>0</v>
      </c>
      <c r="J521" s="218">
        <v>0</v>
      </c>
      <c r="K521" s="218">
        <v>0</v>
      </c>
      <c r="L521" s="218">
        <v>0</v>
      </c>
      <c r="M521" s="218">
        <v>0</v>
      </c>
      <c r="N521" s="218">
        <v>0</v>
      </c>
      <c r="O521" s="218">
        <v>0</v>
      </c>
      <c r="P521" s="218">
        <v>0</v>
      </c>
      <c r="Q521" s="218">
        <v>0</v>
      </c>
      <c r="R521" s="218">
        <v>0</v>
      </c>
      <c r="S521" s="218">
        <v>0</v>
      </c>
      <c r="T521" s="218">
        <v>0</v>
      </c>
      <c r="U521" s="218">
        <v>0</v>
      </c>
      <c r="V521" s="218">
        <v>0</v>
      </c>
      <c r="W521" s="218">
        <v>0</v>
      </c>
      <c r="X521" s="223">
        <v>39166.57</v>
      </c>
    </row>
    <row r="522" spans="1:24" s="239" customFormat="1" ht="20.25" customHeight="1" x14ac:dyDescent="0.3">
      <c r="A522" s="238">
        <v>2023</v>
      </c>
      <c r="B522" s="230">
        <v>511</v>
      </c>
      <c r="C522" s="233" t="s">
        <v>1723</v>
      </c>
      <c r="D522" s="230">
        <v>36863</v>
      </c>
      <c r="E522" s="222">
        <v>5469922.1299999999</v>
      </c>
      <c r="F522" s="222">
        <v>5438991.5999999996</v>
      </c>
      <c r="G522" s="218">
        <v>0</v>
      </c>
      <c r="H522" s="261">
        <v>0</v>
      </c>
      <c r="I522" s="222">
        <v>0</v>
      </c>
      <c r="J522" s="222">
        <v>0</v>
      </c>
      <c r="K522" s="222">
        <v>0</v>
      </c>
      <c r="L522" s="222">
        <v>0</v>
      </c>
      <c r="M522" s="222">
        <v>0</v>
      </c>
      <c r="N522" s="222">
        <v>5316487.1999999993</v>
      </c>
      <c r="O522" s="222">
        <v>0</v>
      </c>
      <c r="P522" s="222">
        <v>0</v>
      </c>
      <c r="Q522" s="222">
        <v>0</v>
      </c>
      <c r="R522" s="222">
        <v>0</v>
      </c>
      <c r="S522" s="222">
        <v>0</v>
      </c>
      <c r="T522" s="222">
        <v>0</v>
      </c>
      <c r="U522" s="223">
        <v>122504.4</v>
      </c>
      <c r="V522" s="223">
        <v>0</v>
      </c>
      <c r="W522" s="223">
        <v>0</v>
      </c>
      <c r="X522" s="223">
        <v>30930.53</v>
      </c>
    </row>
    <row r="523" spans="1:24" s="239" customFormat="1" ht="20.25" customHeight="1" x14ac:dyDescent="0.3">
      <c r="A523" s="238">
        <v>2023</v>
      </c>
      <c r="B523" s="230">
        <v>512</v>
      </c>
      <c r="C523" s="225" t="s">
        <v>442</v>
      </c>
      <c r="D523" s="230">
        <v>36874</v>
      </c>
      <c r="E523" s="222">
        <v>5533752.3300000001</v>
      </c>
      <c r="F523" s="222">
        <v>5513793.5999999996</v>
      </c>
      <c r="G523" s="218">
        <v>0</v>
      </c>
      <c r="H523" s="261">
        <v>0</v>
      </c>
      <c r="I523" s="222">
        <v>0</v>
      </c>
      <c r="J523" s="222">
        <v>0</v>
      </c>
      <c r="K523" s="222">
        <v>0</v>
      </c>
      <c r="L523" s="222">
        <v>0</v>
      </c>
      <c r="M523" s="218">
        <v>0</v>
      </c>
      <c r="N523" s="222">
        <v>0</v>
      </c>
      <c r="O523" s="222">
        <v>5513793.5999999996</v>
      </c>
      <c r="P523" s="222">
        <v>0</v>
      </c>
      <c r="Q523" s="222">
        <v>0</v>
      </c>
      <c r="R523" s="222">
        <v>0</v>
      </c>
      <c r="S523" s="222">
        <v>0</v>
      </c>
      <c r="T523" s="222">
        <v>0</v>
      </c>
      <c r="U523" s="223">
        <v>0</v>
      </c>
      <c r="V523" s="223">
        <v>0</v>
      </c>
      <c r="W523" s="223">
        <v>0</v>
      </c>
      <c r="X523" s="223">
        <v>19958.73</v>
      </c>
    </row>
    <row r="524" spans="1:24" s="239" customFormat="1" ht="20.25" customHeight="1" x14ac:dyDescent="0.3">
      <c r="A524" s="238">
        <v>2023</v>
      </c>
      <c r="B524" s="230">
        <v>513</v>
      </c>
      <c r="C524" s="233" t="s">
        <v>2554</v>
      </c>
      <c r="D524" s="230">
        <v>33315</v>
      </c>
      <c r="E524" s="222">
        <v>596230.98</v>
      </c>
      <c r="F524" s="222">
        <v>596230.98</v>
      </c>
      <c r="G524" s="218">
        <v>0</v>
      </c>
      <c r="H524" s="261">
        <v>290511</v>
      </c>
      <c r="I524" s="222">
        <v>0</v>
      </c>
      <c r="J524" s="222">
        <v>0</v>
      </c>
      <c r="K524" s="222">
        <v>0</v>
      </c>
      <c r="L524" s="222">
        <v>0</v>
      </c>
      <c r="M524" s="222">
        <v>0</v>
      </c>
      <c r="N524" s="222">
        <v>0</v>
      </c>
      <c r="O524" s="222">
        <v>133203.12</v>
      </c>
      <c r="P524" s="222">
        <v>0</v>
      </c>
      <c r="Q524" s="222">
        <v>172516.86</v>
      </c>
      <c r="R524" s="222">
        <v>0</v>
      </c>
      <c r="S524" s="222">
        <v>0</v>
      </c>
      <c r="T524" s="222">
        <v>0</v>
      </c>
      <c r="U524" s="223">
        <v>0</v>
      </c>
      <c r="V524" s="223">
        <v>0</v>
      </c>
      <c r="W524" s="223">
        <v>0</v>
      </c>
      <c r="X524" s="223">
        <v>0</v>
      </c>
    </row>
    <row r="525" spans="1:24" s="239" customFormat="1" ht="20.25" customHeight="1" x14ac:dyDescent="0.3">
      <c r="A525" s="238">
        <v>2023</v>
      </c>
      <c r="B525" s="230">
        <v>514</v>
      </c>
      <c r="C525" s="225" t="s">
        <v>444</v>
      </c>
      <c r="D525" s="230">
        <v>36928</v>
      </c>
      <c r="E525" s="222">
        <v>1478601.57</v>
      </c>
      <c r="F525" s="222">
        <v>1475257.2</v>
      </c>
      <c r="G525" s="218">
        <v>0</v>
      </c>
      <c r="H525" s="261">
        <v>0</v>
      </c>
      <c r="I525" s="222">
        <v>0</v>
      </c>
      <c r="J525" s="222">
        <v>0</v>
      </c>
      <c r="K525" s="222">
        <v>0</v>
      </c>
      <c r="L525" s="222">
        <v>0</v>
      </c>
      <c r="M525" s="222">
        <v>0</v>
      </c>
      <c r="N525" s="222">
        <v>0</v>
      </c>
      <c r="O525" s="222">
        <v>0</v>
      </c>
      <c r="P525" s="222">
        <v>215136</v>
      </c>
      <c r="Q525" s="222">
        <v>1260121.2</v>
      </c>
      <c r="R525" s="222">
        <v>0</v>
      </c>
      <c r="S525" s="222">
        <v>0</v>
      </c>
      <c r="T525" s="222">
        <v>0</v>
      </c>
      <c r="U525" s="223">
        <v>0</v>
      </c>
      <c r="V525" s="223">
        <v>0</v>
      </c>
      <c r="W525" s="223">
        <v>0</v>
      </c>
      <c r="X525" s="223">
        <v>3344.37</v>
      </c>
    </row>
    <row r="526" spans="1:24" s="239" customFormat="1" ht="20.25" customHeight="1" x14ac:dyDescent="0.3">
      <c r="A526" s="238">
        <v>2023</v>
      </c>
      <c r="B526" s="230">
        <v>515</v>
      </c>
      <c r="C526" s="225" t="s">
        <v>1006</v>
      </c>
      <c r="D526" s="230">
        <v>36930</v>
      </c>
      <c r="E526" s="222">
        <v>1165435.26</v>
      </c>
      <c r="F526" s="222">
        <v>1160879.45</v>
      </c>
      <c r="G526" s="222">
        <v>0</v>
      </c>
      <c r="H526" s="222">
        <v>0</v>
      </c>
      <c r="I526" s="222">
        <v>0</v>
      </c>
      <c r="J526" s="222">
        <v>0</v>
      </c>
      <c r="K526" s="222">
        <v>0</v>
      </c>
      <c r="L526" s="222">
        <v>0</v>
      </c>
      <c r="M526" s="222">
        <v>0</v>
      </c>
      <c r="N526" s="222">
        <v>0</v>
      </c>
      <c r="O526" s="222">
        <v>1160879.45</v>
      </c>
      <c r="P526" s="222">
        <v>0</v>
      </c>
      <c r="Q526" s="222">
        <v>0</v>
      </c>
      <c r="R526" s="222">
        <v>0</v>
      </c>
      <c r="S526" s="222">
        <v>0</v>
      </c>
      <c r="T526" s="222">
        <v>0</v>
      </c>
      <c r="U526" s="223">
        <v>0</v>
      </c>
      <c r="V526" s="223">
        <v>0</v>
      </c>
      <c r="W526" s="223">
        <v>0</v>
      </c>
      <c r="X526" s="223">
        <v>4555.8100000000004</v>
      </c>
    </row>
    <row r="527" spans="1:24" s="239" customFormat="1" ht="20.25" customHeight="1" x14ac:dyDescent="0.3">
      <c r="A527" s="238">
        <v>2023</v>
      </c>
      <c r="B527" s="230">
        <v>516</v>
      </c>
      <c r="C527" s="233" t="s">
        <v>38</v>
      </c>
      <c r="D527" s="230">
        <v>36915</v>
      </c>
      <c r="E527" s="222">
        <v>296263.50000000012</v>
      </c>
      <c r="F527" s="222">
        <v>292836.2300000001</v>
      </c>
      <c r="G527" s="218">
        <v>0</v>
      </c>
      <c r="H527" s="218">
        <v>0</v>
      </c>
      <c r="I527" s="218">
        <v>0</v>
      </c>
      <c r="J527" s="218">
        <v>0</v>
      </c>
      <c r="K527" s="218">
        <v>0</v>
      </c>
      <c r="L527" s="218">
        <v>292836.2300000001</v>
      </c>
      <c r="M527" s="218">
        <v>0</v>
      </c>
      <c r="N527" s="218">
        <v>0</v>
      </c>
      <c r="O527" s="218">
        <v>0</v>
      </c>
      <c r="P527" s="218">
        <v>0</v>
      </c>
      <c r="Q527" s="218">
        <v>0</v>
      </c>
      <c r="R527" s="218">
        <v>0</v>
      </c>
      <c r="S527" s="218">
        <v>0</v>
      </c>
      <c r="T527" s="218">
        <v>0</v>
      </c>
      <c r="U527" s="218">
        <v>0</v>
      </c>
      <c r="V527" s="218">
        <v>0</v>
      </c>
      <c r="W527" s="218">
        <v>0</v>
      </c>
      <c r="X527" s="223">
        <v>3427.27</v>
      </c>
    </row>
    <row r="528" spans="1:24" s="239" customFormat="1" ht="20.25" customHeight="1" x14ac:dyDescent="0.3">
      <c r="A528" s="238">
        <v>2023</v>
      </c>
      <c r="B528" s="230">
        <v>517</v>
      </c>
      <c r="C528" s="233" t="s">
        <v>2175</v>
      </c>
      <c r="D528" s="230">
        <v>36430</v>
      </c>
      <c r="E528" s="222">
        <v>1196372.7300000002</v>
      </c>
      <c r="F528" s="222">
        <v>1192663.8700000001</v>
      </c>
      <c r="G528" s="218">
        <v>0</v>
      </c>
      <c r="H528" s="261">
        <v>838097.59000000008</v>
      </c>
      <c r="I528" s="222">
        <v>0</v>
      </c>
      <c r="J528" s="222">
        <v>193471.67</v>
      </c>
      <c r="K528" s="222">
        <v>116001.66</v>
      </c>
      <c r="L528" s="222">
        <v>0</v>
      </c>
      <c r="M528" s="222">
        <v>0</v>
      </c>
      <c r="N528" s="218">
        <v>0</v>
      </c>
      <c r="O528" s="222">
        <v>0</v>
      </c>
      <c r="P528" s="222">
        <v>0</v>
      </c>
      <c r="Q528" s="222">
        <v>0</v>
      </c>
      <c r="R528" s="222">
        <v>0</v>
      </c>
      <c r="S528" s="222">
        <v>0</v>
      </c>
      <c r="T528" s="222">
        <v>0</v>
      </c>
      <c r="U528" s="218">
        <v>45092.95</v>
      </c>
      <c r="V528" s="223">
        <v>0</v>
      </c>
      <c r="W528" s="223">
        <v>0</v>
      </c>
      <c r="X528" s="223">
        <v>3708.86</v>
      </c>
    </row>
    <row r="529" spans="1:24" s="239" customFormat="1" ht="20.25" customHeight="1" x14ac:dyDescent="0.3">
      <c r="A529" s="238">
        <v>2023</v>
      </c>
      <c r="B529" s="230">
        <v>518</v>
      </c>
      <c r="C529" s="233" t="s">
        <v>2214</v>
      </c>
      <c r="D529" s="230">
        <v>33348</v>
      </c>
      <c r="E529" s="222">
        <v>308522.33</v>
      </c>
      <c r="F529" s="222">
        <v>304885.12</v>
      </c>
      <c r="G529" s="218">
        <v>0</v>
      </c>
      <c r="H529" s="261">
        <v>0</v>
      </c>
      <c r="I529" s="222">
        <v>0</v>
      </c>
      <c r="J529" s="222">
        <v>0</v>
      </c>
      <c r="K529" s="222">
        <v>0</v>
      </c>
      <c r="L529" s="222">
        <v>0</v>
      </c>
      <c r="M529" s="222">
        <v>0</v>
      </c>
      <c r="N529" s="218">
        <v>0</v>
      </c>
      <c r="O529" s="222">
        <v>0</v>
      </c>
      <c r="P529" s="222">
        <v>271001.14999999997</v>
      </c>
      <c r="Q529" s="222">
        <v>0</v>
      </c>
      <c r="R529" s="222">
        <v>0</v>
      </c>
      <c r="S529" s="222">
        <v>0</v>
      </c>
      <c r="T529" s="222">
        <v>0</v>
      </c>
      <c r="U529" s="218">
        <v>33883.97</v>
      </c>
      <c r="V529" s="223">
        <v>0</v>
      </c>
      <c r="W529" s="223">
        <v>0</v>
      </c>
      <c r="X529" s="223">
        <v>3637.21</v>
      </c>
    </row>
    <row r="530" spans="1:24" s="239" customFormat="1" ht="20.25" customHeight="1" x14ac:dyDescent="0.3">
      <c r="A530" s="238">
        <v>2023</v>
      </c>
      <c r="B530" s="230">
        <v>519</v>
      </c>
      <c r="C530" s="233" t="s">
        <v>2186</v>
      </c>
      <c r="D530" s="230">
        <v>33387</v>
      </c>
      <c r="E530" s="222">
        <v>44698.8</v>
      </c>
      <c r="F530" s="222">
        <v>44698.8</v>
      </c>
      <c r="G530" s="218">
        <v>0</v>
      </c>
      <c r="H530" s="261">
        <v>0</v>
      </c>
      <c r="I530" s="222">
        <v>0</v>
      </c>
      <c r="J530" s="222">
        <v>0</v>
      </c>
      <c r="K530" s="222">
        <v>0</v>
      </c>
      <c r="L530" s="222">
        <v>0</v>
      </c>
      <c r="M530" s="222">
        <v>0</v>
      </c>
      <c r="N530" s="218">
        <v>0</v>
      </c>
      <c r="O530" s="222">
        <v>0</v>
      </c>
      <c r="P530" s="222">
        <v>0</v>
      </c>
      <c r="Q530" s="222">
        <v>0</v>
      </c>
      <c r="R530" s="222">
        <v>0</v>
      </c>
      <c r="S530" s="222">
        <v>0</v>
      </c>
      <c r="T530" s="222">
        <v>0</v>
      </c>
      <c r="U530" s="218">
        <v>44698.8</v>
      </c>
      <c r="V530" s="223">
        <v>0</v>
      </c>
      <c r="W530" s="223">
        <v>0</v>
      </c>
      <c r="X530" s="223">
        <v>0</v>
      </c>
    </row>
    <row r="531" spans="1:24" s="239" customFormat="1" ht="20.25" customHeight="1" x14ac:dyDescent="0.3">
      <c r="A531" s="238">
        <v>2023</v>
      </c>
      <c r="B531" s="230">
        <v>520</v>
      </c>
      <c r="C531" s="233" t="s">
        <v>2196</v>
      </c>
      <c r="D531" s="230">
        <v>33397</v>
      </c>
      <c r="E531" s="222">
        <v>8626792.6699999999</v>
      </c>
      <c r="F531" s="222">
        <v>8600335.5099999998</v>
      </c>
      <c r="G531" s="218">
        <v>0</v>
      </c>
      <c r="H531" s="261">
        <v>0</v>
      </c>
      <c r="I531" s="222">
        <v>0</v>
      </c>
      <c r="J531" s="222">
        <v>0</v>
      </c>
      <c r="K531" s="222">
        <v>0</v>
      </c>
      <c r="L531" s="222">
        <v>0</v>
      </c>
      <c r="M531" s="222">
        <v>0</v>
      </c>
      <c r="N531" s="218">
        <v>8408868</v>
      </c>
      <c r="O531" s="222">
        <v>0</v>
      </c>
      <c r="P531" s="222">
        <v>0</v>
      </c>
      <c r="Q531" s="222">
        <v>0</v>
      </c>
      <c r="R531" s="222">
        <v>0</v>
      </c>
      <c r="S531" s="222">
        <v>0</v>
      </c>
      <c r="T531" s="222">
        <v>0</v>
      </c>
      <c r="U531" s="218">
        <v>191467.51</v>
      </c>
      <c r="V531" s="223">
        <v>0</v>
      </c>
      <c r="W531" s="223">
        <v>0</v>
      </c>
      <c r="X531" s="223">
        <v>26457.16</v>
      </c>
    </row>
    <row r="532" spans="1:24" s="239" customFormat="1" ht="20.25" customHeight="1" x14ac:dyDescent="0.3">
      <c r="A532" s="238">
        <v>2023</v>
      </c>
      <c r="B532" s="230">
        <v>521</v>
      </c>
      <c r="C532" s="233" t="s">
        <v>2228</v>
      </c>
      <c r="D532" s="230">
        <v>33452</v>
      </c>
      <c r="E532" s="222">
        <v>3394345.76</v>
      </c>
      <c r="F532" s="222">
        <v>3394345.76</v>
      </c>
      <c r="G532" s="218">
        <v>0</v>
      </c>
      <c r="H532" s="261">
        <v>0</v>
      </c>
      <c r="I532" s="222">
        <v>0</v>
      </c>
      <c r="J532" s="222">
        <v>0</v>
      </c>
      <c r="K532" s="222">
        <v>0</v>
      </c>
      <c r="L532" s="222">
        <v>0</v>
      </c>
      <c r="M532" s="222">
        <v>0</v>
      </c>
      <c r="N532" s="218">
        <v>0</v>
      </c>
      <c r="O532" s="222">
        <v>0</v>
      </c>
      <c r="P532" s="222">
        <v>0</v>
      </c>
      <c r="Q532" s="222">
        <v>3394345.76</v>
      </c>
      <c r="R532" s="222">
        <v>0</v>
      </c>
      <c r="S532" s="222">
        <v>0</v>
      </c>
      <c r="T532" s="222">
        <v>0</v>
      </c>
      <c r="U532" s="218">
        <v>0</v>
      </c>
      <c r="V532" s="223">
        <v>0</v>
      </c>
      <c r="W532" s="223">
        <v>0</v>
      </c>
      <c r="X532" s="223">
        <v>0</v>
      </c>
    </row>
    <row r="533" spans="1:24" s="239" customFormat="1" ht="20.25" customHeight="1" x14ac:dyDescent="0.3">
      <c r="A533" s="238">
        <v>2023</v>
      </c>
      <c r="B533" s="230">
        <v>522</v>
      </c>
      <c r="C533" s="233" t="s">
        <v>2207</v>
      </c>
      <c r="D533" s="230">
        <v>33464</v>
      </c>
      <c r="E533" s="222">
        <v>4005642.85</v>
      </c>
      <c r="F533" s="222">
        <v>3989107.37</v>
      </c>
      <c r="G533" s="218">
        <v>0</v>
      </c>
      <c r="H533" s="261">
        <v>0</v>
      </c>
      <c r="I533" s="222">
        <v>0</v>
      </c>
      <c r="J533" s="222">
        <v>0</v>
      </c>
      <c r="K533" s="222">
        <v>0</v>
      </c>
      <c r="L533" s="222">
        <v>0</v>
      </c>
      <c r="M533" s="222">
        <v>0</v>
      </c>
      <c r="N533" s="218">
        <v>0</v>
      </c>
      <c r="O533" s="222">
        <v>0</v>
      </c>
      <c r="P533" s="222">
        <v>0</v>
      </c>
      <c r="Q533" s="222">
        <v>3989107.37</v>
      </c>
      <c r="R533" s="222">
        <v>0</v>
      </c>
      <c r="S533" s="222">
        <v>0</v>
      </c>
      <c r="T533" s="222">
        <v>0</v>
      </c>
      <c r="U533" s="218">
        <v>0</v>
      </c>
      <c r="V533" s="223">
        <v>0</v>
      </c>
      <c r="W533" s="223">
        <v>0</v>
      </c>
      <c r="X533" s="223">
        <v>16535.48</v>
      </c>
    </row>
    <row r="534" spans="1:24" s="239" customFormat="1" ht="20.25" customHeight="1" x14ac:dyDescent="0.3">
      <c r="A534" s="238">
        <v>2023</v>
      </c>
      <c r="B534" s="230">
        <v>523</v>
      </c>
      <c r="C534" s="233" t="s">
        <v>2232</v>
      </c>
      <c r="D534" s="230">
        <v>33481</v>
      </c>
      <c r="E534" s="222">
        <v>3805886.39</v>
      </c>
      <c r="F534" s="222">
        <v>3792995.39</v>
      </c>
      <c r="G534" s="218">
        <v>0</v>
      </c>
      <c r="H534" s="261">
        <v>0</v>
      </c>
      <c r="I534" s="222">
        <v>0</v>
      </c>
      <c r="J534" s="222">
        <v>0</v>
      </c>
      <c r="K534" s="222">
        <v>0</v>
      </c>
      <c r="L534" s="222">
        <v>0</v>
      </c>
      <c r="M534" s="222">
        <v>0</v>
      </c>
      <c r="N534" s="218">
        <v>0</v>
      </c>
      <c r="O534" s="222">
        <v>0</v>
      </c>
      <c r="P534" s="222">
        <v>0</v>
      </c>
      <c r="Q534" s="222">
        <v>3792995.39</v>
      </c>
      <c r="R534" s="222">
        <v>0</v>
      </c>
      <c r="S534" s="222">
        <v>0</v>
      </c>
      <c r="T534" s="222">
        <v>0</v>
      </c>
      <c r="U534" s="218">
        <v>0</v>
      </c>
      <c r="V534" s="223">
        <v>0</v>
      </c>
      <c r="W534" s="223">
        <v>0</v>
      </c>
      <c r="X534" s="223">
        <v>12891</v>
      </c>
    </row>
    <row r="535" spans="1:24" s="239" customFormat="1" ht="20.25" customHeight="1" x14ac:dyDescent="0.3">
      <c r="A535" s="238">
        <v>2023</v>
      </c>
      <c r="B535" s="230">
        <v>524</v>
      </c>
      <c r="C535" s="233" t="s">
        <v>2229</v>
      </c>
      <c r="D535" s="230">
        <v>33468</v>
      </c>
      <c r="E535" s="222">
        <v>3112036.85</v>
      </c>
      <c r="F535" s="222">
        <v>3074650.74</v>
      </c>
      <c r="G535" s="218">
        <v>0</v>
      </c>
      <c r="H535" s="261">
        <v>0</v>
      </c>
      <c r="I535" s="222">
        <v>0</v>
      </c>
      <c r="J535" s="222">
        <v>0</v>
      </c>
      <c r="K535" s="222">
        <v>0</v>
      </c>
      <c r="L535" s="222">
        <v>0</v>
      </c>
      <c r="M535" s="222">
        <v>0</v>
      </c>
      <c r="N535" s="218">
        <v>0</v>
      </c>
      <c r="O535" s="222">
        <v>3074650.74</v>
      </c>
      <c r="P535" s="222">
        <v>0</v>
      </c>
      <c r="Q535" s="222">
        <v>0</v>
      </c>
      <c r="R535" s="222">
        <v>0</v>
      </c>
      <c r="S535" s="222">
        <v>0</v>
      </c>
      <c r="T535" s="222">
        <v>0</v>
      </c>
      <c r="U535" s="218">
        <v>0</v>
      </c>
      <c r="V535" s="223">
        <v>0</v>
      </c>
      <c r="W535" s="223">
        <v>0</v>
      </c>
      <c r="X535" s="223">
        <v>37386.11</v>
      </c>
    </row>
    <row r="536" spans="1:24" s="239" customFormat="1" ht="20.25" customHeight="1" x14ac:dyDescent="0.3">
      <c r="A536" s="238">
        <v>2023</v>
      </c>
      <c r="B536" s="230">
        <v>525</v>
      </c>
      <c r="C536" s="233" t="s">
        <v>2195</v>
      </c>
      <c r="D536" s="230">
        <v>33509</v>
      </c>
      <c r="E536" s="222">
        <v>418277.08</v>
      </c>
      <c r="F536" s="222">
        <v>416807.7</v>
      </c>
      <c r="G536" s="218">
        <v>0</v>
      </c>
      <c r="H536" s="261">
        <v>0</v>
      </c>
      <c r="I536" s="222">
        <v>0</v>
      </c>
      <c r="J536" s="222">
        <v>0</v>
      </c>
      <c r="K536" s="222">
        <v>0</v>
      </c>
      <c r="L536" s="222">
        <v>0</v>
      </c>
      <c r="M536" s="222">
        <v>0</v>
      </c>
      <c r="N536" s="218">
        <v>0</v>
      </c>
      <c r="O536" s="222">
        <v>0</v>
      </c>
      <c r="P536" s="222">
        <v>416807.7</v>
      </c>
      <c r="Q536" s="222">
        <v>0</v>
      </c>
      <c r="R536" s="222">
        <v>0</v>
      </c>
      <c r="S536" s="222">
        <v>0</v>
      </c>
      <c r="T536" s="222">
        <v>0</v>
      </c>
      <c r="U536" s="218">
        <v>0</v>
      </c>
      <c r="V536" s="223">
        <v>0</v>
      </c>
      <c r="W536" s="223">
        <v>0</v>
      </c>
      <c r="X536" s="223">
        <v>1469.38</v>
      </c>
    </row>
    <row r="537" spans="1:24" s="239" customFormat="1" ht="20.25" customHeight="1" x14ac:dyDescent="0.3">
      <c r="A537" s="238">
        <v>2023</v>
      </c>
      <c r="B537" s="230">
        <v>526</v>
      </c>
      <c r="C537" s="233" t="s">
        <v>2205</v>
      </c>
      <c r="D537" s="230">
        <v>33636</v>
      </c>
      <c r="E537" s="222">
        <v>3059525.0500000003</v>
      </c>
      <c r="F537" s="222">
        <v>3039136.93</v>
      </c>
      <c r="G537" s="218">
        <v>0</v>
      </c>
      <c r="H537" s="261">
        <v>0</v>
      </c>
      <c r="I537" s="222">
        <v>0</v>
      </c>
      <c r="J537" s="222">
        <v>0</v>
      </c>
      <c r="K537" s="222">
        <v>0</v>
      </c>
      <c r="L537" s="222">
        <v>0</v>
      </c>
      <c r="M537" s="222">
        <v>0</v>
      </c>
      <c r="N537" s="218">
        <v>0</v>
      </c>
      <c r="O537" s="222">
        <v>0</v>
      </c>
      <c r="P537" s="222">
        <v>322761.61</v>
      </c>
      <c r="Q537" s="222">
        <v>2716375.3200000003</v>
      </c>
      <c r="R537" s="222">
        <v>0</v>
      </c>
      <c r="S537" s="222">
        <v>0</v>
      </c>
      <c r="T537" s="222">
        <v>0</v>
      </c>
      <c r="U537" s="218">
        <v>0</v>
      </c>
      <c r="V537" s="223">
        <v>0</v>
      </c>
      <c r="W537" s="223">
        <v>0</v>
      </c>
      <c r="X537" s="223">
        <v>20388.12</v>
      </c>
    </row>
    <row r="538" spans="1:24" s="239" customFormat="1" ht="20.25" customHeight="1" x14ac:dyDescent="0.3">
      <c r="A538" s="238">
        <v>2023</v>
      </c>
      <c r="B538" s="230">
        <v>527</v>
      </c>
      <c r="C538" s="233" t="s">
        <v>1817</v>
      </c>
      <c r="D538" s="230">
        <v>33637</v>
      </c>
      <c r="E538" s="222">
        <v>6603762.25</v>
      </c>
      <c r="F538" s="222">
        <v>6493335.6200000001</v>
      </c>
      <c r="G538" s="218">
        <v>0</v>
      </c>
      <c r="H538" s="261">
        <v>0</v>
      </c>
      <c r="I538" s="222">
        <v>0</v>
      </c>
      <c r="J538" s="222">
        <v>0</v>
      </c>
      <c r="K538" s="222">
        <v>0</v>
      </c>
      <c r="L538" s="222">
        <v>0</v>
      </c>
      <c r="M538" s="222">
        <v>0</v>
      </c>
      <c r="N538" s="222">
        <v>6341832.0700000003</v>
      </c>
      <c r="O538" s="222">
        <v>0</v>
      </c>
      <c r="P538" s="222">
        <v>0</v>
      </c>
      <c r="Q538" s="222">
        <v>0</v>
      </c>
      <c r="R538" s="222">
        <v>0</v>
      </c>
      <c r="S538" s="222">
        <v>0</v>
      </c>
      <c r="T538" s="222">
        <v>0</v>
      </c>
      <c r="U538" s="223">
        <v>151503.54999999999</v>
      </c>
      <c r="V538" s="223">
        <v>0</v>
      </c>
      <c r="W538" s="223">
        <v>0</v>
      </c>
      <c r="X538" s="223">
        <v>110426.63</v>
      </c>
    </row>
    <row r="539" spans="1:24" s="239" customFormat="1" ht="20.25" customHeight="1" x14ac:dyDescent="0.3">
      <c r="A539" s="238">
        <v>2023</v>
      </c>
      <c r="B539" s="230">
        <v>528</v>
      </c>
      <c r="C539" s="225" t="s">
        <v>1701</v>
      </c>
      <c r="D539" s="230">
        <v>33646</v>
      </c>
      <c r="E539" s="222">
        <v>493074.65</v>
      </c>
      <c r="F539" s="222">
        <v>493074.65</v>
      </c>
      <c r="G539" s="218">
        <v>0</v>
      </c>
      <c r="H539" s="218">
        <v>0</v>
      </c>
      <c r="I539" s="218">
        <v>0</v>
      </c>
      <c r="J539" s="218">
        <v>0</v>
      </c>
      <c r="K539" s="218">
        <v>0</v>
      </c>
      <c r="L539" s="218">
        <v>0</v>
      </c>
      <c r="M539" s="218">
        <v>0</v>
      </c>
      <c r="N539" s="218">
        <v>0</v>
      </c>
      <c r="O539" s="218">
        <v>0</v>
      </c>
      <c r="P539" s="218">
        <v>0</v>
      </c>
      <c r="Q539" s="218">
        <v>0</v>
      </c>
      <c r="R539" s="218">
        <v>0</v>
      </c>
      <c r="S539" s="218">
        <v>0</v>
      </c>
      <c r="T539" s="218">
        <v>0</v>
      </c>
      <c r="U539" s="218">
        <v>0</v>
      </c>
      <c r="V539" s="218">
        <v>493074.65</v>
      </c>
      <c r="W539" s="218">
        <v>0</v>
      </c>
      <c r="X539" s="218">
        <v>0</v>
      </c>
    </row>
    <row r="540" spans="1:24" s="239" customFormat="1" ht="20.25" customHeight="1" x14ac:dyDescent="0.3">
      <c r="A540" s="238">
        <v>2023</v>
      </c>
      <c r="B540" s="230">
        <v>529</v>
      </c>
      <c r="C540" s="225" t="s">
        <v>1836</v>
      </c>
      <c r="D540" s="230">
        <v>33648</v>
      </c>
      <c r="E540" s="222">
        <v>265142.43</v>
      </c>
      <c r="F540" s="222">
        <v>265142.43</v>
      </c>
      <c r="G540" s="218">
        <v>0</v>
      </c>
      <c r="H540" s="218">
        <v>0</v>
      </c>
      <c r="I540" s="218">
        <v>0</v>
      </c>
      <c r="J540" s="218">
        <v>0</v>
      </c>
      <c r="K540" s="218">
        <v>0</v>
      </c>
      <c r="L540" s="218">
        <v>0</v>
      </c>
      <c r="M540" s="218">
        <v>0</v>
      </c>
      <c r="N540" s="218">
        <v>0</v>
      </c>
      <c r="O540" s="218">
        <v>0</v>
      </c>
      <c r="P540" s="218">
        <v>0</v>
      </c>
      <c r="Q540" s="218">
        <v>0</v>
      </c>
      <c r="R540" s="218">
        <v>0</v>
      </c>
      <c r="S540" s="218">
        <v>0</v>
      </c>
      <c r="T540" s="218">
        <v>0</v>
      </c>
      <c r="U540" s="218">
        <v>0</v>
      </c>
      <c r="V540" s="218">
        <v>265142.43</v>
      </c>
      <c r="W540" s="218">
        <v>0</v>
      </c>
      <c r="X540" s="218">
        <v>0</v>
      </c>
    </row>
    <row r="541" spans="1:24" s="239" customFormat="1" ht="20.100000000000001" customHeight="1" x14ac:dyDescent="0.3">
      <c r="A541" s="238">
        <v>2023</v>
      </c>
      <c r="B541" s="230">
        <v>530</v>
      </c>
      <c r="C541" s="233" t="s">
        <v>2197</v>
      </c>
      <c r="D541" s="230">
        <v>33685</v>
      </c>
      <c r="E541" s="222">
        <v>1351729.25</v>
      </c>
      <c r="F541" s="222">
        <v>1333808.29</v>
      </c>
      <c r="G541" s="218">
        <v>0</v>
      </c>
      <c r="H541" s="261">
        <v>0</v>
      </c>
      <c r="I541" s="222">
        <v>0</v>
      </c>
      <c r="J541" s="222">
        <v>0</v>
      </c>
      <c r="K541" s="222">
        <v>0</v>
      </c>
      <c r="L541" s="222">
        <v>0</v>
      </c>
      <c r="M541" s="222">
        <v>0</v>
      </c>
      <c r="N541" s="218">
        <v>1256486.29</v>
      </c>
      <c r="O541" s="222">
        <v>0</v>
      </c>
      <c r="P541" s="222">
        <v>0</v>
      </c>
      <c r="Q541" s="222">
        <v>0</v>
      </c>
      <c r="R541" s="222">
        <v>0</v>
      </c>
      <c r="S541" s="222">
        <v>0</v>
      </c>
      <c r="T541" s="222">
        <v>0</v>
      </c>
      <c r="U541" s="218">
        <v>77322</v>
      </c>
      <c r="V541" s="223">
        <v>0</v>
      </c>
      <c r="W541" s="223">
        <v>0</v>
      </c>
      <c r="X541" s="223">
        <v>17920.96</v>
      </c>
    </row>
    <row r="542" spans="1:24" s="239" customFormat="1" ht="20.25" customHeight="1" x14ac:dyDescent="0.3">
      <c r="A542" s="238">
        <v>2023</v>
      </c>
      <c r="B542" s="230">
        <v>531</v>
      </c>
      <c r="C542" s="233" t="s">
        <v>2188</v>
      </c>
      <c r="D542" s="230">
        <v>33724</v>
      </c>
      <c r="E542" s="222">
        <v>5335283.2799999993</v>
      </c>
      <c r="F542" s="222">
        <v>5311137.5999999996</v>
      </c>
      <c r="G542" s="218">
        <v>0</v>
      </c>
      <c r="H542" s="261">
        <v>0</v>
      </c>
      <c r="I542" s="222">
        <v>0</v>
      </c>
      <c r="J542" s="222">
        <v>0</v>
      </c>
      <c r="K542" s="222">
        <v>0</v>
      </c>
      <c r="L542" s="222">
        <v>0</v>
      </c>
      <c r="M542" s="222">
        <v>0</v>
      </c>
      <c r="N542" s="218">
        <v>0</v>
      </c>
      <c r="O542" s="222">
        <v>0</v>
      </c>
      <c r="P542" s="222">
        <v>0</v>
      </c>
      <c r="Q542" s="222">
        <v>5311137.5999999996</v>
      </c>
      <c r="R542" s="222">
        <v>0</v>
      </c>
      <c r="S542" s="222">
        <v>0</v>
      </c>
      <c r="T542" s="222">
        <v>0</v>
      </c>
      <c r="U542" s="218">
        <v>0</v>
      </c>
      <c r="V542" s="223">
        <v>0</v>
      </c>
      <c r="W542" s="223">
        <v>0</v>
      </c>
      <c r="X542" s="223">
        <v>24145.68</v>
      </c>
    </row>
    <row r="543" spans="1:24" s="239" customFormat="1" ht="20.25" customHeight="1" x14ac:dyDescent="0.3">
      <c r="A543" s="238">
        <v>2023</v>
      </c>
      <c r="B543" s="230">
        <v>532</v>
      </c>
      <c r="C543" s="233" t="s">
        <v>3355</v>
      </c>
      <c r="D543" s="230">
        <v>33748</v>
      </c>
      <c r="E543" s="222">
        <v>207578.23999999999</v>
      </c>
      <c r="F543" s="222">
        <v>207578.23999999999</v>
      </c>
      <c r="G543" s="218">
        <v>0</v>
      </c>
      <c r="H543" s="261">
        <v>0</v>
      </c>
      <c r="I543" s="222">
        <v>0</v>
      </c>
      <c r="J543" s="222">
        <v>0</v>
      </c>
      <c r="K543" s="222">
        <v>0</v>
      </c>
      <c r="L543" s="222">
        <v>0</v>
      </c>
      <c r="M543" s="222">
        <v>0</v>
      </c>
      <c r="N543" s="218">
        <v>0</v>
      </c>
      <c r="O543" s="222">
        <v>0</v>
      </c>
      <c r="P543" s="222">
        <v>0</v>
      </c>
      <c r="Q543" s="222">
        <v>0</v>
      </c>
      <c r="R543" s="222">
        <v>0</v>
      </c>
      <c r="S543" s="222">
        <v>0</v>
      </c>
      <c r="T543" s="222">
        <v>0</v>
      </c>
      <c r="U543" s="218">
        <v>207578.23999999999</v>
      </c>
      <c r="V543" s="223">
        <v>0</v>
      </c>
      <c r="W543" s="223">
        <v>0</v>
      </c>
      <c r="X543" s="223">
        <v>0</v>
      </c>
    </row>
    <row r="544" spans="1:24" s="239" customFormat="1" ht="20.25" customHeight="1" x14ac:dyDescent="0.3">
      <c r="A544" s="238">
        <v>2023</v>
      </c>
      <c r="B544" s="230">
        <v>533</v>
      </c>
      <c r="C544" s="233" t="s">
        <v>3356</v>
      </c>
      <c r="D544" s="230">
        <v>33767</v>
      </c>
      <c r="E544" s="222">
        <v>4616279.6899999995</v>
      </c>
      <c r="F544" s="222">
        <v>4598273.0599999996</v>
      </c>
      <c r="G544" s="218">
        <v>0</v>
      </c>
      <c r="H544" s="261">
        <v>0</v>
      </c>
      <c r="I544" s="222">
        <v>0</v>
      </c>
      <c r="J544" s="222">
        <v>0</v>
      </c>
      <c r="K544" s="222">
        <v>0</v>
      </c>
      <c r="L544" s="222">
        <v>0</v>
      </c>
      <c r="M544" s="222">
        <v>0</v>
      </c>
      <c r="N544" s="218">
        <v>0</v>
      </c>
      <c r="O544" s="222">
        <v>4598273.0599999996</v>
      </c>
      <c r="P544" s="222">
        <v>0</v>
      </c>
      <c r="Q544" s="222">
        <v>0</v>
      </c>
      <c r="R544" s="222">
        <v>0</v>
      </c>
      <c r="S544" s="222">
        <v>0</v>
      </c>
      <c r="T544" s="222">
        <v>0</v>
      </c>
      <c r="U544" s="218">
        <v>0</v>
      </c>
      <c r="V544" s="223">
        <v>0</v>
      </c>
      <c r="W544" s="223">
        <v>0</v>
      </c>
      <c r="X544" s="223">
        <v>18006.63</v>
      </c>
    </row>
    <row r="545" spans="1:24" s="239" customFormat="1" ht="20.25" customHeight="1" x14ac:dyDescent="0.3">
      <c r="A545" s="238">
        <v>2023</v>
      </c>
      <c r="B545" s="230">
        <v>534</v>
      </c>
      <c r="C545" s="233" t="s">
        <v>2219</v>
      </c>
      <c r="D545" s="230">
        <v>33874</v>
      </c>
      <c r="E545" s="222">
        <v>2542586.69</v>
      </c>
      <c r="F545" s="222">
        <v>2542586.69</v>
      </c>
      <c r="G545" s="218">
        <v>0</v>
      </c>
      <c r="H545" s="261">
        <v>0</v>
      </c>
      <c r="I545" s="222">
        <v>0</v>
      </c>
      <c r="J545" s="222">
        <v>0</v>
      </c>
      <c r="K545" s="222">
        <v>0</v>
      </c>
      <c r="L545" s="222">
        <v>0</v>
      </c>
      <c r="M545" s="222">
        <v>0</v>
      </c>
      <c r="N545" s="218">
        <v>0</v>
      </c>
      <c r="O545" s="222">
        <v>0</v>
      </c>
      <c r="P545" s="222">
        <v>0</v>
      </c>
      <c r="Q545" s="222">
        <v>2542586.69</v>
      </c>
      <c r="R545" s="222">
        <v>0</v>
      </c>
      <c r="S545" s="222">
        <v>0</v>
      </c>
      <c r="T545" s="222">
        <v>0</v>
      </c>
      <c r="U545" s="218">
        <v>0</v>
      </c>
      <c r="V545" s="223">
        <v>0</v>
      </c>
      <c r="W545" s="223">
        <v>0</v>
      </c>
      <c r="X545" s="223">
        <v>0</v>
      </c>
    </row>
    <row r="546" spans="1:24" s="239" customFormat="1" ht="20.25" customHeight="1" x14ac:dyDescent="0.3">
      <c r="A546" s="238">
        <v>2023</v>
      </c>
      <c r="B546" s="230">
        <v>535</v>
      </c>
      <c r="C546" s="233" t="s">
        <v>2643</v>
      </c>
      <c r="D546" s="230">
        <v>33903</v>
      </c>
      <c r="E546" s="222">
        <v>1664059.7799999998</v>
      </c>
      <c r="F546" s="222">
        <v>1664059.7799999998</v>
      </c>
      <c r="G546" s="218">
        <v>0</v>
      </c>
      <c r="H546" s="261">
        <v>0</v>
      </c>
      <c r="I546" s="222">
        <v>0</v>
      </c>
      <c r="J546" s="222">
        <v>0</v>
      </c>
      <c r="K546" s="222">
        <v>0</v>
      </c>
      <c r="L546" s="222">
        <v>0</v>
      </c>
      <c r="M546" s="222">
        <v>0</v>
      </c>
      <c r="N546" s="222">
        <v>0</v>
      </c>
      <c r="O546" s="222">
        <v>0</v>
      </c>
      <c r="P546" s="222">
        <v>0</v>
      </c>
      <c r="Q546" s="222">
        <v>1664059.7799999998</v>
      </c>
      <c r="R546" s="222">
        <v>0</v>
      </c>
      <c r="S546" s="222">
        <v>0</v>
      </c>
      <c r="T546" s="222">
        <v>0</v>
      </c>
      <c r="U546" s="223">
        <v>0</v>
      </c>
      <c r="V546" s="223">
        <v>0</v>
      </c>
      <c r="W546" s="223">
        <v>0</v>
      </c>
      <c r="X546" s="223">
        <v>0</v>
      </c>
    </row>
    <row r="547" spans="1:24" s="239" customFormat="1" ht="20.25" customHeight="1" x14ac:dyDescent="0.3">
      <c r="A547" s="238">
        <v>2023</v>
      </c>
      <c r="B547" s="230">
        <v>536</v>
      </c>
      <c r="C547" s="233" t="s">
        <v>2223</v>
      </c>
      <c r="D547" s="230">
        <v>33907</v>
      </c>
      <c r="E547" s="222">
        <v>7934001.5700000003</v>
      </c>
      <c r="F547" s="222">
        <v>7895160.7300000004</v>
      </c>
      <c r="G547" s="218">
        <v>0</v>
      </c>
      <c r="H547" s="261">
        <v>0</v>
      </c>
      <c r="I547" s="222">
        <v>0</v>
      </c>
      <c r="J547" s="222">
        <v>0</v>
      </c>
      <c r="K547" s="222">
        <v>0</v>
      </c>
      <c r="L547" s="222">
        <v>0</v>
      </c>
      <c r="M547" s="222">
        <v>0</v>
      </c>
      <c r="N547" s="218">
        <v>0</v>
      </c>
      <c r="O547" s="222">
        <v>0</v>
      </c>
      <c r="P547" s="222">
        <v>0</v>
      </c>
      <c r="Q547" s="222">
        <v>7895160.7300000004</v>
      </c>
      <c r="R547" s="222">
        <v>0</v>
      </c>
      <c r="S547" s="222">
        <v>0</v>
      </c>
      <c r="T547" s="222">
        <v>0</v>
      </c>
      <c r="U547" s="218">
        <v>0</v>
      </c>
      <c r="V547" s="223">
        <v>0</v>
      </c>
      <c r="W547" s="223">
        <v>0</v>
      </c>
      <c r="X547" s="223">
        <v>38840.839999999997</v>
      </c>
    </row>
    <row r="548" spans="1:24" s="239" customFormat="1" ht="20.25" customHeight="1" x14ac:dyDescent="0.3">
      <c r="A548" s="238">
        <v>2023</v>
      </c>
      <c r="B548" s="230">
        <v>537</v>
      </c>
      <c r="C548" s="233" t="s">
        <v>2233</v>
      </c>
      <c r="D548" s="230">
        <v>33908</v>
      </c>
      <c r="E548" s="222">
        <v>6114962.9500000002</v>
      </c>
      <c r="F548" s="222">
        <v>6026032.0800000001</v>
      </c>
      <c r="G548" s="218">
        <v>0</v>
      </c>
      <c r="H548" s="261">
        <v>0</v>
      </c>
      <c r="I548" s="222">
        <v>0</v>
      </c>
      <c r="J548" s="222">
        <v>0</v>
      </c>
      <c r="K548" s="222">
        <v>0</v>
      </c>
      <c r="L548" s="222">
        <v>0</v>
      </c>
      <c r="M548" s="222">
        <v>0</v>
      </c>
      <c r="N548" s="218">
        <v>0</v>
      </c>
      <c r="O548" s="222">
        <v>0</v>
      </c>
      <c r="P548" s="222">
        <v>0</v>
      </c>
      <c r="Q548" s="222">
        <v>6026032.0800000001</v>
      </c>
      <c r="R548" s="222">
        <v>0</v>
      </c>
      <c r="S548" s="222">
        <v>0</v>
      </c>
      <c r="T548" s="222">
        <v>0</v>
      </c>
      <c r="U548" s="218">
        <v>0</v>
      </c>
      <c r="V548" s="223">
        <v>0</v>
      </c>
      <c r="W548" s="223">
        <v>0</v>
      </c>
      <c r="X548" s="223">
        <v>88930.87</v>
      </c>
    </row>
    <row r="549" spans="1:24" s="239" customFormat="1" ht="20.25" customHeight="1" x14ac:dyDescent="0.3">
      <c r="A549" s="238">
        <v>2023</v>
      </c>
      <c r="B549" s="230">
        <v>538</v>
      </c>
      <c r="C549" s="233" t="s">
        <v>2234</v>
      </c>
      <c r="D549" s="230">
        <v>34000</v>
      </c>
      <c r="E549" s="222">
        <v>492906.61000000004</v>
      </c>
      <c r="F549" s="222">
        <v>484496.16000000003</v>
      </c>
      <c r="G549" s="218">
        <v>0</v>
      </c>
      <c r="H549" s="261">
        <v>0</v>
      </c>
      <c r="I549" s="222">
        <v>0</v>
      </c>
      <c r="J549" s="222">
        <v>233691.48</v>
      </c>
      <c r="K549" s="222">
        <v>116245.99</v>
      </c>
      <c r="L549" s="222">
        <v>134558.69</v>
      </c>
      <c r="M549" s="222">
        <v>0</v>
      </c>
      <c r="N549" s="218">
        <v>0</v>
      </c>
      <c r="O549" s="222">
        <v>0</v>
      </c>
      <c r="P549" s="222">
        <v>0</v>
      </c>
      <c r="Q549" s="222">
        <v>0</v>
      </c>
      <c r="R549" s="222">
        <v>0</v>
      </c>
      <c r="S549" s="222">
        <v>0</v>
      </c>
      <c r="T549" s="222">
        <v>0</v>
      </c>
      <c r="U549" s="218">
        <v>0</v>
      </c>
      <c r="V549" s="223">
        <v>0</v>
      </c>
      <c r="W549" s="223">
        <v>0</v>
      </c>
      <c r="X549" s="223">
        <v>8410.4499999999989</v>
      </c>
    </row>
    <row r="550" spans="1:24" s="239" customFormat="1" ht="20.25" customHeight="1" x14ac:dyDescent="0.3">
      <c r="A550" s="238">
        <v>2023</v>
      </c>
      <c r="B550" s="230">
        <v>539</v>
      </c>
      <c r="C550" s="233" t="s">
        <v>2225</v>
      </c>
      <c r="D550" s="230">
        <v>54832</v>
      </c>
      <c r="E550" s="222">
        <v>1704060.65</v>
      </c>
      <c r="F550" s="222">
        <v>1673894.66</v>
      </c>
      <c r="G550" s="218">
        <v>0</v>
      </c>
      <c r="H550" s="261">
        <v>0</v>
      </c>
      <c r="I550" s="222">
        <v>0</v>
      </c>
      <c r="J550" s="222">
        <v>0</v>
      </c>
      <c r="K550" s="222">
        <v>0</v>
      </c>
      <c r="L550" s="222">
        <v>0</v>
      </c>
      <c r="M550" s="222">
        <v>0</v>
      </c>
      <c r="N550" s="218">
        <v>0</v>
      </c>
      <c r="O550" s="222">
        <v>0</v>
      </c>
      <c r="P550" s="265">
        <v>1673894.66</v>
      </c>
      <c r="Q550" s="222">
        <v>0</v>
      </c>
      <c r="R550" s="222">
        <v>0</v>
      </c>
      <c r="S550" s="222">
        <v>0</v>
      </c>
      <c r="T550" s="222">
        <v>0</v>
      </c>
      <c r="U550" s="218">
        <v>0</v>
      </c>
      <c r="V550" s="223">
        <v>0</v>
      </c>
      <c r="W550" s="223">
        <v>0</v>
      </c>
      <c r="X550" s="265">
        <v>30165.99</v>
      </c>
    </row>
    <row r="551" spans="1:24" s="239" customFormat="1" ht="20.25" customHeight="1" x14ac:dyDescent="0.3">
      <c r="A551" s="238">
        <v>2023</v>
      </c>
      <c r="B551" s="230">
        <v>540</v>
      </c>
      <c r="C551" s="233" t="s">
        <v>3357</v>
      </c>
      <c r="D551" s="230">
        <v>34032</v>
      </c>
      <c r="E551" s="222">
        <v>3498840.8499999996</v>
      </c>
      <c r="F551" s="222">
        <v>3435437.5799999996</v>
      </c>
      <c r="G551" s="218">
        <v>0</v>
      </c>
      <c r="H551" s="261">
        <v>0</v>
      </c>
      <c r="I551" s="222">
        <v>0</v>
      </c>
      <c r="J551" s="222">
        <v>0</v>
      </c>
      <c r="K551" s="222">
        <v>0</v>
      </c>
      <c r="L551" s="222">
        <v>0</v>
      </c>
      <c r="M551" s="222">
        <v>0</v>
      </c>
      <c r="N551" s="222">
        <v>0</v>
      </c>
      <c r="O551" s="222">
        <v>0</v>
      </c>
      <c r="P551" s="222">
        <v>0</v>
      </c>
      <c r="Q551" s="222">
        <v>3435437.5799999996</v>
      </c>
      <c r="R551" s="222">
        <v>0</v>
      </c>
      <c r="S551" s="222">
        <v>0</v>
      </c>
      <c r="T551" s="222">
        <v>0</v>
      </c>
      <c r="U551" s="223">
        <v>0</v>
      </c>
      <c r="V551" s="223">
        <v>0</v>
      </c>
      <c r="W551" s="223">
        <v>0</v>
      </c>
      <c r="X551" s="223">
        <v>63403.27</v>
      </c>
    </row>
    <row r="552" spans="1:24" s="239" customFormat="1" ht="20.25" customHeight="1" x14ac:dyDescent="0.3">
      <c r="A552" s="238">
        <v>2023</v>
      </c>
      <c r="B552" s="230">
        <v>541</v>
      </c>
      <c r="C552" s="233" t="s">
        <v>1830</v>
      </c>
      <c r="D552" s="230">
        <v>34054</v>
      </c>
      <c r="E552" s="222">
        <v>4161240.0999999996</v>
      </c>
      <c r="F552" s="222">
        <v>4086878.7399999998</v>
      </c>
      <c r="G552" s="218">
        <v>0</v>
      </c>
      <c r="H552" s="261">
        <v>0</v>
      </c>
      <c r="I552" s="222">
        <v>0</v>
      </c>
      <c r="J552" s="222">
        <v>0</v>
      </c>
      <c r="K552" s="222">
        <v>0</v>
      </c>
      <c r="L552" s="222">
        <v>0</v>
      </c>
      <c r="M552" s="222">
        <v>0</v>
      </c>
      <c r="N552" s="222">
        <v>3990726.32</v>
      </c>
      <c r="O552" s="222">
        <v>0</v>
      </c>
      <c r="P552" s="222">
        <v>0</v>
      </c>
      <c r="Q552" s="222">
        <v>0</v>
      </c>
      <c r="R552" s="222">
        <v>0</v>
      </c>
      <c r="S552" s="222">
        <v>0</v>
      </c>
      <c r="T552" s="222">
        <v>0</v>
      </c>
      <c r="U552" s="223">
        <v>96152.42</v>
      </c>
      <c r="V552" s="223">
        <v>0</v>
      </c>
      <c r="W552" s="223">
        <v>0</v>
      </c>
      <c r="X552" s="223">
        <v>74361.36</v>
      </c>
    </row>
    <row r="553" spans="1:24" s="239" customFormat="1" ht="20.25" customHeight="1" x14ac:dyDescent="0.3">
      <c r="A553" s="238">
        <v>2023</v>
      </c>
      <c r="B553" s="230">
        <v>542</v>
      </c>
      <c r="C553" s="225" t="s">
        <v>354</v>
      </c>
      <c r="D553" s="230">
        <v>56115</v>
      </c>
      <c r="E553" s="222">
        <v>581960.66999999993</v>
      </c>
      <c r="F553" s="222">
        <v>580028.39999999991</v>
      </c>
      <c r="G553" s="218">
        <v>0</v>
      </c>
      <c r="H553" s="218">
        <v>0</v>
      </c>
      <c r="I553" s="218">
        <v>0</v>
      </c>
      <c r="J553" s="218">
        <v>0</v>
      </c>
      <c r="K553" s="218">
        <v>0</v>
      </c>
      <c r="L553" s="218">
        <v>0</v>
      </c>
      <c r="M553" s="218">
        <v>0</v>
      </c>
      <c r="N553" s="218">
        <v>0</v>
      </c>
      <c r="O553" s="218">
        <v>0</v>
      </c>
      <c r="P553" s="218">
        <v>0</v>
      </c>
      <c r="Q553" s="218">
        <v>580028.39999999991</v>
      </c>
      <c r="R553" s="218">
        <v>0</v>
      </c>
      <c r="S553" s="218">
        <v>0</v>
      </c>
      <c r="T553" s="218">
        <v>0</v>
      </c>
      <c r="U553" s="218">
        <v>0</v>
      </c>
      <c r="V553" s="218">
        <v>0</v>
      </c>
      <c r="W553" s="218">
        <v>0</v>
      </c>
      <c r="X553" s="223">
        <v>1932.27</v>
      </c>
    </row>
    <row r="554" spans="1:24" s="239" customFormat="1" ht="20.25" customHeight="1" x14ac:dyDescent="0.3">
      <c r="A554" s="238">
        <v>2023</v>
      </c>
      <c r="B554" s="230">
        <v>543</v>
      </c>
      <c r="C554" s="233" t="s">
        <v>2435</v>
      </c>
      <c r="D554" s="230">
        <v>34284</v>
      </c>
      <c r="E554" s="222">
        <v>2570542.4899999998</v>
      </c>
      <c r="F554" s="222">
        <v>2533361.8099999996</v>
      </c>
      <c r="G554" s="218">
        <v>0</v>
      </c>
      <c r="H554" s="261">
        <v>0</v>
      </c>
      <c r="I554" s="222">
        <v>0</v>
      </c>
      <c r="J554" s="222">
        <v>0</v>
      </c>
      <c r="K554" s="222">
        <v>0</v>
      </c>
      <c r="L554" s="222">
        <v>0</v>
      </c>
      <c r="M554" s="222">
        <v>0</v>
      </c>
      <c r="N554" s="222">
        <v>2461475.0499999998</v>
      </c>
      <c r="O554" s="222">
        <v>0</v>
      </c>
      <c r="P554" s="222">
        <v>0</v>
      </c>
      <c r="Q554" s="222">
        <v>0</v>
      </c>
      <c r="R554" s="222">
        <v>0</v>
      </c>
      <c r="S554" s="222">
        <v>0</v>
      </c>
      <c r="T554" s="222">
        <v>0</v>
      </c>
      <c r="U554" s="223">
        <v>71886.759999999995</v>
      </c>
      <c r="V554" s="223">
        <v>0</v>
      </c>
      <c r="W554" s="223">
        <v>0</v>
      </c>
      <c r="X554" s="223">
        <v>37180.68</v>
      </c>
    </row>
    <row r="555" spans="1:24" s="239" customFormat="1" ht="20.25" customHeight="1" x14ac:dyDescent="0.3">
      <c r="A555" s="238">
        <v>2023</v>
      </c>
      <c r="B555" s="230">
        <v>544</v>
      </c>
      <c r="C555" s="233" t="s">
        <v>1833</v>
      </c>
      <c r="D555" s="230">
        <v>34277</v>
      </c>
      <c r="E555" s="222">
        <v>422957.78</v>
      </c>
      <c r="F555" s="222">
        <v>422957.78</v>
      </c>
      <c r="G555" s="218">
        <v>0</v>
      </c>
      <c r="H555" s="261">
        <v>0</v>
      </c>
      <c r="I555" s="222">
        <v>0</v>
      </c>
      <c r="J555" s="222">
        <v>0</v>
      </c>
      <c r="K555" s="222">
        <v>0</v>
      </c>
      <c r="L555" s="222">
        <v>0</v>
      </c>
      <c r="M555" s="222">
        <v>0</v>
      </c>
      <c r="N555" s="218">
        <v>0</v>
      </c>
      <c r="O555" s="222">
        <v>0</v>
      </c>
      <c r="P555" s="222">
        <v>0</v>
      </c>
      <c r="Q555" s="222">
        <v>0</v>
      </c>
      <c r="R555" s="222">
        <v>0</v>
      </c>
      <c r="S555" s="222">
        <v>0</v>
      </c>
      <c r="T555" s="222">
        <v>0</v>
      </c>
      <c r="U555" s="223">
        <v>422957.78</v>
      </c>
      <c r="V555" s="223">
        <v>0</v>
      </c>
      <c r="W555" s="223">
        <v>0</v>
      </c>
      <c r="X555" s="223">
        <v>0</v>
      </c>
    </row>
    <row r="556" spans="1:24" s="239" customFormat="1" ht="20.25" customHeight="1" x14ac:dyDescent="0.3">
      <c r="A556" s="238">
        <v>2023</v>
      </c>
      <c r="B556" s="230">
        <v>545</v>
      </c>
      <c r="C556" s="233" t="s">
        <v>2606</v>
      </c>
      <c r="D556" s="230">
        <v>34291</v>
      </c>
      <c r="E556" s="222">
        <v>76340.399999999994</v>
      </c>
      <c r="F556" s="222">
        <v>76340.399999999994</v>
      </c>
      <c r="G556" s="218">
        <v>0</v>
      </c>
      <c r="H556" s="261">
        <v>0</v>
      </c>
      <c r="I556" s="222">
        <v>0</v>
      </c>
      <c r="J556" s="222">
        <v>0</v>
      </c>
      <c r="K556" s="222">
        <v>0</v>
      </c>
      <c r="L556" s="222">
        <v>0</v>
      </c>
      <c r="M556" s="222">
        <v>0</v>
      </c>
      <c r="N556" s="222">
        <v>0</v>
      </c>
      <c r="O556" s="222">
        <v>0</v>
      </c>
      <c r="P556" s="222">
        <v>0</v>
      </c>
      <c r="Q556" s="222">
        <v>0</v>
      </c>
      <c r="R556" s="222">
        <v>0</v>
      </c>
      <c r="S556" s="222">
        <v>0</v>
      </c>
      <c r="T556" s="222">
        <v>0</v>
      </c>
      <c r="U556" s="223">
        <v>76340.399999999994</v>
      </c>
      <c r="V556" s="223">
        <v>0</v>
      </c>
      <c r="W556" s="223">
        <v>0</v>
      </c>
      <c r="X556" s="223">
        <v>0</v>
      </c>
    </row>
    <row r="557" spans="1:24" s="239" customFormat="1" ht="20.25" customHeight="1" x14ac:dyDescent="0.3">
      <c r="A557" s="238">
        <v>2023</v>
      </c>
      <c r="B557" s="230">
        <v>546</v>
      </c>
      <c r="C557" s="233" t="s">
        <v>1818</v>
      </c>
      <c r="D557" s="230">
        <v>34321</v>
      </c>
      <c r="E557" s="222">
        <v>2206603.02</v>
      </c>
      <c r="F557" s="222">
        <v>2169794.15</v>
      </c>
      <c r="G557" s="218">
        <v>0</v>
      </c>
      <c r="H557" s="261">
        <v>0</v>
      </c>
      <c r="I557" s="222">
        <v>0</v>
      </c>
      <c r="J557" s="222">
        <v>0</v>
      </c>
      <c r="K557" s="222">
        <v>0</v>
      </c>
      <c r="L557" s="222">
        <v>0</v>
      </c>
      <c r="M557" s="222">
        <v>0</v>
      </c>
      <c r="N557" s="222">
        <v>2113369.02</v>
      </c>
      <c r="O557" s="222">
        <v>0</v>
      </c>
      <c r="P557" s="222">
        <v>0</v>
      </c>
      <c r="Q557" s="222">
        <v>0</v>
      </c>
      <c r="R557" s="222">
        <v>0</v>
      </c>
      <c r="S557" s="222">
        <v>0</v>
      </c>
      <c r="T557" s="222">
        <v>0</v>
      </c>
      <c r="U557" s="223">
        <v>56425.13</v>
      </c>
      <c r="V557" s="223">
        <v>0</v>
      </c>
      <c r="W557" s="223">
        <v>0</v>
      </c>
      <c r="X557" s="223">
        <v>36808.870000000003</v>
      </c>
    </row>
    <row r="558" spans="1:24" s="239" customFormat="1" ht="20.25" customHeight="1" x14ac:dyDescent="0.3">
      <c r="A558" s="238">
        <v>2023</v>
      </c>
      <c r="B558" s="230">
        <v>547</v>
      </c>
      <c r="C558" s="233" t="s">
        <v>2208</v>
      </c>
      <c r="D558" s="230">
        <v>34426</v>
      </c>
      <c r="E558" s="222">
        <v>1242009.53</v>
      </c>
      <c r="F558" s="222">
        <v>1218561.26</v>
      </c>
      <c r="G558" s="218">
        <v>0</v>
      </c>
      <c r="H558" s="261">
        <v>699397.21</v>
      </c>
      <c r="I558" s="222">
        <v>0</v>
      </c>
      <c r="J558" s="222">
        <v>519164.05</v>
      </c>
      <c r="K558" s="222">
        <v>0</v>
      </c>
      <c r="L558" s="222">
        <v>0</v>
      </c>
      <c r="M558" s="222">
        <v>0</v>
      </c>
      <c r="N558" s="218">
        <v>0</v>
      </c>
      <c r="O558" s="222">
        <v>0</v>
      </c>
      <c r="P558" s="222">
        <v>0</v>
      </c>
      <c r="Q558" s="222">
        <v>0</v>
      </c>
      <c r="R558" s="222">
        <v>0</v>
      </c>
      <c r="S558" s="222">
        <v>0</v>
      </c>
      <c r="T558" s="222">
        <v>0</v>
      </c>
      <c r="U558" s="218">
        <v>0</v>
      </c>
      <c r="V558" s="223">
        <v>0</v>
      </c>
      <c r="W558" s="223">
        <v>0</v>
      </c>
      <c r="X558" s="223">
        <v>23448.269999999997</v>
      </c>
    </row>
    <row r="559" spans="1:24" s="239" customFormat="1" ht="20.25" customHeight="1" x14ac:dyDescent="0.3">
      <c r="A559" s="238">
        <v>2023</v>
      </c>
      <c r="B559" s="230">
        <v>548</v>
      </c>
      <c r="C559" s="233" t="s">
        <v>2215</v>
      </c>
      <c r="D559" s="230">
        <v>34453</v>
      </c>
      <c r="E559" s="222">
        <v>137684.4</v>
      </c>
      <c r="F559" s="222">
        <v>137684.4</v>
      </c>
      <c r="G559" s="218">
        <v>0</v>
      </c>
      <c r="H559" s="261">
        <v>0</v>
      </c>
      <c r="I559" s="222">
        <v>0</v>
      </c>
      <c r="J559" s="222">
        <v>0</v>
      </c>
      <c r="K559" s="222">
        <v>0</v>
      </c>
      <c r="L559" s="222">
        <v>0</v>
      </c>
      <c r="M559" s="222">
        <v>0</v>
      </c>
      <c r="N559" s="218">
        <v>0</v>
      </c>
      <c r="O559" s="222">
        <v>0</v>
      </c>
      <c r="P559" s="222">
        <v>0</v>
      </c>
      <c r="Q559" s="222">
        <v>0</v>
      </c>
      <c r="R559" s="222">
        <v>0</v>
      </c>
      <c r="S559" s="222">
        <v>0</v>
      </c>
      <c r="T559" s="222">
        <v>0</v>
      </c>
      <c r="U559" s="218">
        <v>137684.4</v>
      </c>
      <c r="V559" s="223">
        <v>0</v>
      </c>
      <c r="W559" s="223">
        <v>0</v>
      </c>
      <c r="X559" s="223">
        <v>0</v>
      </c>
    </row>
    <row r="560" spans="1:24" s="239" customFormat="1" ht="20.25" customHeight="1" x14ac:dyDescent="0.3">
      <c r="A560" s="238">
        <v>2023</v>
      </c>
      <c r="B560" s="230">
        <v>549</v>
      </c>
      <c r="C560" s="233" t="s">
        <v>2189</v>
      </c>
      <c r="D560" s="230">
        <v>34450</v>
      </c>
      <c r="E560" s="222">
        <v>164303.51999999999</v>
      </c>
      <c r="F560" s="222">
        <v>164303.51999999999</v>
      </c>
      <c r="G560" s="218">
        <v>0</v>
      </c>
      <c r="H560" s="261">
        <v>0</v>
      </c>
      <c r="I560" s="222">
        <v>0</v>
      </c>
      <c r="J560" s="222">
        <v>0</v>
      </c>
      <c r="K560" s="222">
        <v>0</v>
      </c>
      <c r="L560" s="222">
        <v>0</v>
      </c>
      <c r="M560" s="222">
        <v>0</v>
      </c>
      <c r="N560" s="218">
        <v>0</v>
      </c>
      <c r="O560" s="222">
        <v>0</v>
      </c>
      <c r="P560" s="222">
        <v>0</v>
      </c>
      <c r="Q560" s="222">
        <v>0</v>
      </c>
      <c r="R560" s="222">
        <v>0</v>
      </c>
      <c r="S560" s="222">
        <v>0</v>
      </c>
      <c r="T560" s="222">
        <v>0</v>
      </c>
      <c r="U560" s="218">
        <v>164303.51999999999</v>
      </c>
      <c r="V560" s="223">
        <v>0</v>
      </c>
      <c r="W560" s="223">
        <v>0</v>
      </c>
      <c r="X560" s="223">
        <v>0</v>
      </c>
    </row>
    <row r="561" spans="1:24" s="239" customFormat="1" ht="20.25" customHeight="1" x14ac:dyDescent="0.3">
      <c r="A561" s="238">
        <v>2023</v>
      </c>
      <c r="B561" s="230">
        <v>550</v>
      </c>
      <c r="C561" s="225" t="s">
        <v>2851</v>
      </c>
      <c r="D561" s="230">
        <v>34470</v>
      </c>
      <c r="E561" s="222">
        <v>287672.81</v>
      </c>
      <c r="F561" s="222">
        <v>287672.81</v>
      </c>
      <c r="G561" s="218">
        <v>0</v>
      </c>
      <c r="H561" s="218">
        <v>0</v>
      </c>
      <c r="I561" s="218">
        <v>0</v>
      </c>
      <c r="J561" s="218">
        <v>0</v>
      </c>
      <c r="K561" s="218">
        <v>0</v>
      </c>
      <c r="L561" s="218">
        <v>0</v>
      </c>
      <c r="M561" s="218">
        <v>0</v>
      </c>
      <c r="N561" s="218">
        <v>0</v>
      </c>
      <c r="O561" s="218">
        <v>0</v>
      </c>
      <c r="P561" s="218">
        <v>0</v>
      </c>
      <c r="Q561" s="218">
        <v>0</v>
      </c>
      <c r="R561" s="218">
        <v>0</v>
      </c>
      <c r="S561" s="218">
        <v>0</v>
      </c>
      <c r="T561" s="218">
        <v>0</v>
      </c>
      <c r="U561" s="218">
        <v>0</v>
      </c>
      <c r="V561" s="218">
        <v>287672.81</v>
      </c>
      <c r="W561" s="218">
        <v>0</v>
      </c>
      <c r="X561" s="218">
        <v>0</v>
      </c>
    </row>
    <row r="562" spans="1:24" s="239" customFormat="1" ht="20.25" customHeight="1" x14ac:dyDescent="0.3">
      <c r="A562" s="238">
        <v>2023</v>
      </c>
      <c r="B562" s="230">
        <v>551</v>
      </c>
      <c r="C562" s="233" t="s">
        <v>2756</v>
      </c>
      <c r="D562" s="230">
        <v>34485</v>
      </c>
      <c r="E562" s="222">
        <v>1062000</v>
      </c>
      <c r="F562" s="222">
        <v>1062000</v>
      </c>
      <c r="G562" s="218">
        <v>0</v>
      </c>
      <c r="H562" s="261">
        <v>0</v>
      </c>
      <c r="I562" s="222">
        <v>0</v>
      </c>
      <c r="J562" s="222">
        <v>0</v>
      </c>
      <c r="K562" s="222">
        <v>0</v>
      </c>
      <c r="L562" s="222">
        <v>0</v>
      </c>
      <c r="M562" s="222">
        <v>0</v>
      </c>
      <c r="N562" s="222">
        <v>0</v>
      </c>
      <c r="O562" s="222">
        <v>1062000</v>
      </c>
      <c r="P562" s="222">
        <v>0</v>
      </c>
      <c r="Q562" s="222">
        <v>0</v>
      </c>
      <c r="R562" s="222">
        <v>0</v>
      </c>
      <c r="S562" s="222">
        <v>0</v>
      </c>
      <c r="T562" s="222">
        <v>0</v>
      </c>
      <c r="U562" s="222">
        <v>0</v>
      </c>
      <c r="V562" s="222">
        <v>0</v>
      </c>
      <c r="W562" s="222">
        <v>0</v>
      </c>
      <c r="X562" s="222">
        <v>0</v>
      </c>
    </row>
    <row r="563" spans="1:24" s="239" customFormat="1" ht="20.25" customHeight="1" x14ac:dyDescent="0.3">
      <c r="A563" s="238">
        <v>2023</v>
      </c>
      <c r="B563" s="230">
        <v>552</v>
      </c>
      <c r="C563" s="233" t="s">
        <v>2202</v>
      </c>
      <c r="D563" s="230">
        <v>34536</v>
      </c>
      <c r="E563" s="222">
        <v>2926469.7299999995</v>
      </c>
      <c r="F563" s="222">
        <v>2907869.8099999996</v>
      </c>
      <c r="G563" s="218">
        <v>0</v>
      </c>
      <c r="H563" s="261">
        <v>1973456.36</v>
      </c>
      <c r="I563" s="222">
        <v>0</v>
      </c>
      <c r="J563" s="222">
        <v>162035.21999999997</v>
      </c>
      <c r="K563" s="222">
        <v>238153.76</v>
      </c>
      <c r="L563" s="222">
        <v>534224.47</v>
      </c>
      <c r="M563" s="222">
        <v>0</v>
      </c>
      <c r="N563" s="218">
        <v>0</v>
      </c>
      <c r="O563" s="222">
        <v>0</v>
      </c>
      <c r="P563" s="222">
        <v>0</v>
      </c>
      <c r="Q563" s="222">
        <v>0</v>
      </c>
      <c r="R563" s="222">
        <v>0</v>
      </c>
      <c r="S563" s="222">
        <v>0</v>
      </c>
      <c r="T563" s="222">
        <v>0</v>
      </c>
      <c r="U563" s="218">
        <v>0</v>
      </c>
      <c r="V563" s="223">
        <v>0</v>
      </c>
      <c r="W563" s="223">
        <v>0</v>
      </c>
      <c r="X563" s="223">
        <v>18599.920000000002</v>
      </c>
    </row>
    <row r="564" spans="1:24" s="239" customFormat="1" ht="20.25" customHeight="1" x14ac:dyDescent="0.3">
      <c r="A564" s="238">
        <v>2023</v>
      </c>
      <c r="B564" s="230">
        <v>553</v>
      </c>
      <c r="C564" s="233" t="s">
        <v>1822</v>
      </c>
      <c r="D564" s="230">
        <v>34526</v>
      </c>
      <c r="E564" s="222">
        <v>2207530.3899999997</v>
      </c>
      <c r="F564" s="222">
        <v>2170721.5199999996</v>
      </c>
      <c r="G564" s="218">
        <v>0</v>
      </c>
      <c r="H564" s="261">
        <v>0</v>
      </c>
      <c r="I564" s="222">
        <v>0</v>
      </c>
      <c r="J564" s="222">
        <v>0</v>
      </c>
      <c r="K564" s="222">
        <v>0</v>
      </c>
      <c r="L564" s="222">
        <v>0</v>
      </c>
      <c r="M564" s="222">
        <v>0</v>
      </c>
      <c r="N564" s="222">
        <v>2111645.5099999998</v>
      </c>
      <c r="O564" s="222">
        <v>0</v>
      </c>
      <c r="P564" s="222">
        <v>0</v>
      </c>
      <c r="Q564" s="222">
        <v>0</v>
      </c>
      <c r="R564" s="222">
        <v>0</v>
      </c>
      <c r="S564" s="222">
        <v>0</v>
      </c>
      <c r="T564" s="222">
        <v>0</v>
      </c>
      <c r="U564" s="223">
        <v>59076.01</v>
      </c>
      <c r="V564" s="223">
        <v>0</v>
      </c>
      <c r="W564" s="223">
        <v>0</v>
      </c>
      <c r="X564" s="223">
        <v>36808.870000000003</v>
      </c>
    </row>
    <row r="565" spans="1:24" s="239" customFormat="1" ht="20.25" customHeight="1" x14ac:dyDescent="0.3">
      <c r="A565" s="238">
        <v>2023</v>
      </c>
      <c r="B565" s="230">
        <v>554</v>
      </c>
      <c r="C565" s="233" t="s">
        <v>2174</v>
      </c>
      <c r="D565" s="230">
        <v>34542</v>
      </c>
      <c r="E565" s="222">
        <v>23654.400000000001</v>
      </c>
      <c r="F565" s="222">
        <v>23654.400000000001</v>
      </c>
      <c r="G565" s="218">
        <v>0</v>
      </c>
      <c r="H565" s="261">
        <v>0</v>
      </c>
      <c r="I565" s="222">
        <v>0</v>
      </c>
      <c r="J565" s="222">
        <v>0</v>
      </c>
      <c r="K565" s="222">
        <v>0</v>
      </c>
      <c r="L565" s="222">
        <v>0</v>
      </c>
      <c r="M565" s="222">
        <v>0</v>
      </c>
      <c r="N565" s="218">
        <v>0</v>
      </c>
      <c r="O565" s="222">
        <v>0</v>
      </c>
      <c r="P565" s="222">
        <v>0</v>
      </c>
      <c r="Q565" s="222">
        <v>0</v>
      </c>
      <c r="R565" s="222">
        <v>0</v>
      </c>
      <c r="S565" s="222">
        <v>0</v>
      </c>
      <c r="T565" s="222">
        <v>0</v>
      </c>
      <c r="U565" s="218">
        <v>23654.400000000001</v>
      </c>
      <c r="V565" s="223">
        <v>0</v>
      </c>
      <c r="W565" s="223">
        <v>0</v>
      </c>
      <c r="X565" s="223">
        <v>0</v>
      </c>
    </row>
    <row r="566" spans="1:24" s="239" customFormat="1" ht="20.25" customHeight="1" x14ac:dyDescent="0.3">
      <c r="A566" s="238">
        <v>2023</v>
      </c>
      <c r="B566" s="230">
        <v>555</v>
      </c>
      <c r="C566" s="233" t="s">
        <v>2217</v>
      </c>
      <c r="D566" s="230">
        <v>34572</v>
      </c>
      <c r="E566" s="222">
        <v>27585.47</v>
      </c>
      <c r="F566" s="222">
        <v>27585.47</v>
      </c>
      <c r="G566" s="218">
        <v>0</v>
      </c>
      <c r="H566" s="261">
        <v>0</v>
      </c>
      <c r="I566" s="222">
        <v>0</v>
      </c>
      <c r="J566" s="222">
        <v>0</v>
      </c>
      <c r="K566" s="222">
        <v>0</v>
      </c>
      <c r="L566" s="222">
        <v>0</v>
      </c>
      <c r="M566" s="222">
        <v>0</v>
      </c>
      <c r="N566" s="218">
        <v>0</v>
      </c>
      <c r="O566" s="222">
        <v>0</v>
      </c>
      <c r="P566" s="222">
        <v>0</v>
      </c>
      <c r="Q566" s="222">
        <v>0</v>
      </c>
      <c r="R566" s="222">
        <v>0</v>
      </c>
      <c r="S566" s="222">
        <v>0</v>
      </c>
      <c r="T566" s="222">
        <v>0</v>
      </c>
      <c r="U566" s="265">
        <v>27585.47</v>
      </c>
      <c r="V566" s="223">
        <v>0</v>
      </c>
      <c r="W566" s="223">
        <v>0</v>
      </c>
      <c r="X566" s="223">
        <v>0</v>
      </c>
    </row>
    <row r="567" spans="1:24" s="239" customFormat="1" ht="20.25" customHeight="1" x14ac:dyDescent="0.3">
      <c r="A567" s="238">
        <v>2023</v>
      </c>
      <c r="B567" s="230">
        <v>556</v>
      </c>
      <c r="C567" s="233" t="s">
        <v>2647</v>
      </c>
      <c r="D567" s="230">
        <v>34581</v>
      </c>
      <c r="E567" s="222">
        <v>884059.6399999999</v>
      </c>
      <c r="F567" s="222">
        <v>869216.96999999986</v>
      </c>
      <c r="G567" s="218">
        <v>0</v>
      </c>
      <c r="H567" s="261">
        <v>0</v>
      </c>
      <c r="I567" s="222">
        <v>0</v>
      </c>
      <c r="J567" s="222">
        <v>0</v>
      </c>
      <c r="K567" s="222">
        <v>0</v>
      </c>
      <c r="L567" s="222">
        <v>0</v>
      </c>
      <c r="M567" s="222">
        <v>0</v>
      </c>
      <c r="N567" s="222">
        <v>0</v>
      </c>
      <c r="O567" s="222">
        <v>761580.34999999986</v>
      </c>
      <c r="P567" s="222">
        <v>107636.62</v>
      </c>
      <c r="Q567" s="222">
        <v>0</v>
      </c>
      <c r="R567" s="222">
        <v>0</v>
      </c>
      <c r="S567" s="222">
        <v>0</v>
      </c>
      <c r="T567" s="222">
        <v>0</v>
      </c>
      <c r="U567" s="223">
        <v>0</v>
      </c>
      <c r="V567" s="223">
        <v>0</v>
      </c>
      <c r="W567" s="223">
        <v>0</v>
      </c>
      <c r="X567" s="223">
        <v>14842.67</v>
      </c>
    </row>
    <row r="568" spans="1:24" s="239" customFormat="1" ht="20.25" customHeight="1" x14ac:dyDescent="0.3">
      <c r="A568" s="238">
        <v>2023</v>
      </c>
      <c r="B568" s="230">
        <v>557</v>
      </c>
      <c r="C568" s="233" t="s">
        <v>2648</v>
      </c>
      <c r="D568" s="230">
        <v>34679</v>
      </c>
      <c r="E568" s="222">
        <v>2390911.7299999995</v>
      </c>
      <c r="F568" s="222">
        <v>2375667.2199999997</v>
      </c>
      <c r="G568" s="218">
        <v>0</v>
      </c>
      <c r="H568" s="261">
        <v>0</v>
      </c>
      <c r="I568" s="222">
        <v>0</v>
      </c>
      <c r="J568" s="222">
        <v>0</v>
      </c>
      <c r="K568" s="222">
        <v>0</v>
      </c>
      <c r="L568" s="222">
        <v>0</v>
      </c>
      <c r="M568" s="222">
        <v>0</v>
      </c>
      <c r="N568" s="222">
        <v>0</v>
      </c>
      <c r="O568" s="222">
        <v>858646.8600000001</v>
      </c>
      <c r="P568" s="222">
        <v>0</v>
      </c>
      <c r="Q568" s="222">
        <v>1517020.3599999999</v>
      </c>
      <c r="R568" s="222">
        <v>0</v>
      </c>
      <c r="S568" s="222">
        <v>0</v>
      </c>
      <c r="T568" s="222">
        <v>0</v>
      </c>
      <c r="U568" s="223">
        <v>0</v>
      </c>
      <c r="V568" s="223">
        <v>0</v>
      </c>
      <c r="W568" s="223">
        <v>0</v>
      </c>
      <c r="X568" s="223">
        <v>15244.509999999998</v>
      </c>
    </row>
    <row r="569" spans="1:24" s="239" customFormat="1" ht="20.25" customHeight="1" x14ac:dyDescent="0.3">
      <c r="A569" s="238">
        <v>2023</v>
      </c>
      <c r="B569" s="230">
        <v>558</v>
      </c>
      <c r="C569" s="233" t="s">
        <v>2171</v>
      </c>
      <c r="D569" s="230">
        <v>34824</v>
      </c>
      <c r="E569" s="222">
        <v>813122.64999999991</v>
      </c>
      <c r="F569" s="222">
        <v>811403.90999999992</v>
      </c>
      <c r="G569" s="218">
        <v>0</v>
      </c>
      <c r="H569" s="261">
        <v>0</v>
      </c>
      <c r="I569" s="222">
        <v>0</v>
      </c>
      <c r="J569" s="222">
        <v>0</v>
      </c>
      <c r="K569" s="222">
        <v>0</v>
      </c>
      <c r="L569" s="222">
        <v>0</v>
      </c>
      <c r="M569" s="222">
        <v>0</v>
      </c>
      <c r="N569" s="218">
        <v>0</v>
      </c>
      <c r="O569" s="222">
        <v>0</v>
      </c>
      <c r="P569" s="222">
        <v>151655</v>
      </c>
      <c r="Q569" s="222">
        <v>659748.90999999992</v>
      </c>
      <c r="R569" s="222">
        <v>0</v>
      </c>
      <c r="S569" s="222">
        <v>0</v>
      </c>
      <c r="T569" s="222">
        <v>0</v>
      </c>
      <c r="U569" s="218">
        <v>0</v>
      </c>
      <c r="V569" s="223">
        <v>0</v>
      </c>
      <c r="W569" s="223">
        <v>0</v>
      </c>
      <c r="X569" s="223">
        <v>1718.74</v>
      </c>
    </row>
    <row r="570" spans="1:24" s="239" customFormat="1" ht="20.25" customHeight="1" x14ac:dyDescent="0.3">
      <c r="A570" s="238">
        <v>2023</v>
      </c>
      <c r="B570" s="230">
        <v>559</v>
      </c>
      <c r="C570" s="233" t="s">
        <v>2211</v>
      </c>
      <c r="D570" s="230">
        <v>34876</v>
      </c>
      <c r="E570" s="222">
        <v>301719.63</v>
      </c>
      <c r="F570" s="222">
        <v>301022.90000000002</v>
      </c>
      <c r="G570" s="218">
        <v>0</v>
      </c>
      <c r="H570" s="261">
        <v>0</v>
      </c>
      <c r="I570" s="222">
        <v>0</v>
      </c>
      <c r="J570" s="222">
        <v>0</v>
      </c>
      <c r="K570" s="222">
        <v>0</v>
      </c>
      <c r="L570" s="222">
        <v>0</v>
      </c>
      <c r="M570" s="222">
        <v>0</v>
      </c>
      <c r="N570" s="218">
        <v>0</v>
      </c>
      <c r="O570" s="222">
        <v>0</v>
      </c>
      <c r="P570" s="222">
        <v>301022.90000000002</v>
      </c>
      <c r="Q570" s="222">
        <v>0</v>
      </c>
      <c r="R570" s="222">
        <v>0</v>
      </c>
      <c r="S570" s="222">
        <v>0</v>
      </c>
      <c r="T570" s="222">
        <v>0</v>
      </c>
      <c r="U570" s="218">
        <v>0</v>
      </c>
      <c r="V570" s="223">
        <v>0</v>
      </c>
      <c r="W570" s="223">
        <v>0</v>
      </c>
      <c r="X570" s="223">
        <v>696.73</v>
      </c>
    </row>
    <row r="571" spans="1:24" s="239" customFormat="1" ht="20.25" customHeight="1" x14ac:dyDescent="0.3">
      <c r="A571" s="238">
        <v>2023</v>
      </c>
      <c r="B571" s="230">
        <v>560</v>
      </c>
      <c r="C571" s="233" t="s">
        <v>1823</v>
      </c>
      <c r="D571" s="230">
        <v>34929</v>
      </c>
      <c r="E571" s="222">
        <v>2218784.4</v>
      </c>
      <c r="F571" s="222">
        <v>2181975.5299999998</v>
      </c>
      <c r="G571" s="218">
        <v>0</v>
      </c>
      <c r="H571" s="261">
        <v>0</v>
      </c>
      <c r="I571" s="222">
        <v>0</v>
      </c>
      <c r="J571" s="222">
        <v>0</v>
      </c>
      <c r="K571" s="222">
        <v>0</v>
      </c>
      <c r="L571" s="222">
        <v>0</v>
      </c>
      <c r="M571" s="222">
        <v>0</v>
      </c>
      <c r="N571" s="222">
        <v>2120632.6199999996</v>
      </c>
      <c r="O571" s="222">
        <v>0</v>
      </c>
      <c r="P571" s="222">
        <v>0</v>
      </c>
      <c r="Q571" s="222">
        <v>0</v>
      </c>
      <c r="R571" s="222">
        <v>0</v>
      </c>
      <c r="S571" s="222">
        <v>0</v>
      </c>
      <c r="T571" s="222">
        <v>0</v>
      </c>
      <c r="U571" s="223">
        <v>61342.91</v>
      </c>
      <c r="V571" s="223">
        <v>0</v>
      </c>
      <c r="W571" s="223">
        <v>0</v>
      </c>
      <c r="X571" s="223">
        <v>36808.870000000003</v>
      </c>
    </row>
    <row r="572" spans="1:24" s="239" customFormat="1" ht="20.25" customHeight="1" x14ac:dyDescent="0.3">
      <c r="A572" s="238">
        <v>2023</v>
      </c>
      <c r="B572" s="230">
        <v>561</v>
      </c>
      <c r="C572" s="233" t="s">
        <v>1824</v>
      </c>
      <c r="D572" s="230">
        <v>34930</v>
      </c>
      <c r="E572" s="222">
        <v>2218526.15</v>
      </c>
      <c r="F572" s="222">
        <v>2181717.2799999998</v>
      </c>
      <c r="G572" s="218">
        <v>0</v>
      </c>
      <c r="H572" s="261">
        <v>0</v>
      </c>
      <c r="I572" s="222">
        <v>0</v>
      </c>
      <c r="J572" s="222">
        <v>0</v>
      </c>
      <c r="K572" s="222">
        <v>0</v>
      </c>
      <c r="L572" s="222">
        <v>0</v>
      </c>
      <c r="M572" s="222">
        <v>0</v>
      </c>
      <c r="N572" s="222">
        <v>2121494.5099999998</v>
      </c>
      <c r="O572" s="222">
        <v>0</v>
      </c>
      <c r="P572" s="222">
        <v>0</v>
      </c>
      <c r="Q572" s="222">
        <v>0</v>
      </c>
      <c r="R572" s="222">
        <v>0</v>
      </c>
      <c r="S572" s="222">
        <v>0</v>
      </c>
      <c r="T572" s="222">
        <v>0</v>
      </c>
      <c r="U572" s="223">
        <v>60222.77</v>
      </c>
      <c r="V572" s="223">
        <v>0</v>
      </c>
      <c r="W572" s="223">
        <v>0</v>
      </c>
      <c r="X572" s="223">
        <v>36808.870000000003</v>
      </c>
    </row>
    <row r="573" spans="1:24" s="239" customFormat="1" ht="20.25" customHeight="1" x14ac:dyDescent="0.3">
      <c r="A573" s="238">
        <v>2023</v>
      </c>
      <c r="B573" s="230">
        <v>562</v>
      </c>
      <c r="C573" s="233" t="s">
        <v>2758</v>
      </c>
      <c r="D573" s="230">
        <v>54885</v>
      </c>
      <c r="E573" s="222">
        <v>96341</v>
      </c>
      <c r="F573" s="222">
        <v>96341</v>
      </c>
      <c r="G573" s="218">
        <v>0</v>
      </c>
      <c r="H573" s="261">
        <v>0</v>
      </c>
      <c r="I573" s="222">
        <v>0</v>
      </c>
      <c r="J573" s="222">
        <v>0</v>
      </c>
      <c r="K573" s="222">
        <v>0</v>
      </c>
      <c r="L573" s="222">
        <v>0</v>
      </c>
      <c r="M573" s="222">
        <v>0</v>
      </c>
      <c r="N573" s="222">
        <v>0</v>
      </c>
      <c r="O573" s="222">
        <v>0</v>
      </c>
      <c r="P573" s="222">
        <v>96341</v>
      </c>
      <c r="Q573" s="222">
        <v>0</v>
      </c>
      <c r="R573" s="222">
        <v>0</v>
      </c>
      <c r="S573" s="222">
        <v>0</v>
      </c>
      <c r="T573" s="222">
        <v>0</v>
      </c>
      <c r="U573" s="222">
        <v>0</v>
      </c>
      <c r="V573" s="222">
        <v>0</v>
      </c>
      <c r="W573" s="222">
        <v>0</v>
      </c>
      <c r="X573" s="222">
        <v>0</v>
      </c>
    </row>
    <row r="574" spans="1:24" s="239" customFormat="1" ht="20.25" customHeight="1" x14ac:dyDescent="0.3">
      <c r="A574" s="238">
        <v>2023</v>
      </c>
      <c r="B574" s="230">
        <v>563</v>
      </c>
      <c r="C574" s="233" t="s">
        <v>3358</v>
      </c>
      <c r="D574" s="230">
        <v>35055</v>
      </c>
      <c r="E574" s="222">
        <v>4757876.05</v>
      </c>
      <c r="F574" s="222">
        <v>4690233.05</v>
      </c>
      <c r="G574" s="218">
        <v>0</v>
      </c>
      <c r="H574" s="261">
        <v>0</v>
      </c>
      <c r="I574" s="222">
        <v>0</v>
      </c>
      <c r="J574" s="222">
        <v>0</v>
      </c>
      <c r="K574" s="222">
        <v>0</v>
      </c>
      <c r="L574" s="222">
        <v>0</v>
      </c>
      <c r="M574" s="222">
        <v>0</v>
      </c>
      <c r="N574" s="218">
        <v>0</v>
      </c>
      <c r="O574" s="222">
        <v>0</v>
      </c>
      <c r="P574" s="222">
        <v>0</v>
      </c>
      <c r="Q574" s="222">
        <v>4690233.05</v>
      </c>
      <c r="R574" s="222">
        <v>0</v>
      </c>
      <c r="S574" s="222">
        <v>0</v>
      </c>
      <c r="T574" s="222">
        <v>0</v>
      </c>
      <c r="U574" s="218">
        <v>0</v>
      </c>
      <c r="V574" s="223">
        <v>0</v>
      </c>
      <c r="W574" s="223">
        <v>0</v>
      </c>
      <c r="X574" s="223">
        <v>67643</v>
      </c>
    </row>
    <row r="575" spans="1:24" s="239" customFormat="1" ht="20.25" customHeight="1" x14ac:dyDescent="0.3">
      <c r="A575" s="238">
        <v>2023</v>
      </c>
      <c r="B575" s="230">
        <v>564</v>
      </c>
      <c r="C575" s="233" t="s">
        <v>2213</v>
      </c>
      <c r="D575" s="230">
        <v>35146</v>
      </c>
      <c r="E575" s="222">
        <v>283239.68000000005</v>
      </c>
      <c r="F575" s="222">
        <v>282192.72000000003</v>
      </c>
      <c r="G575" s="218">
        <v>0</v>
      </c>
      <c r="H575" s="261">
        <v>0</v>
      </c>
      <c r="I575" s="222">
        <v>0</v>
      </c>
      <c r="J575" s="222">
        <v>0</v>
      </c>
      <c r="K575" s="222">
        <v>0</v>
      </c>
      <c r="L575" s="222">
        <v>0</v>
      </c>
      <c r="M575" s="222">
        <v>0</v>
      </c>
      <c r="N575" s="218">
        <v>0</v>
      </c>
      <c r="O575" s="222">
        <v>0</v>
      </c>
      <c r="P575" s="222">
        <v>167333.51</v>
      </c>
      <c r="Q575" s="222">
        <v>0</v>
      </c>
      <c r="R575" s="222">
        <v>0</v>
      </c>
      <c r="S575" s="222">
        <v>0</v>
      </c>
      <c r="T575" s="222">
        <v>0</v>
      </c>
      <c r="U575" s="218">
        <v>114859.21</v>
      </c>
      <c r="V575" s="223">
        <v>0</v>
      </c>
      <c r="W575" s="223">
        <v>0</v>
      </c>
      <c r="X575" s="223">
        <v>1046.96</v>
      </c>
    </row>
    <row r="576" spans="1:24" s="239" customFormat="1" ht="20.25" customHeight="1" x14ac:dyDescent="0.3">
      <c r="A576" s="238">
        <v>2023</v>
      </c>
      <c r="B576" s="230">
        <v>565</v>
      </c>
      <c r="C576" s="233" t="s">
        <v>2224</v>
      </c>
      <c r="D576" s="230">
        <v>35163</v>
      </c>
      <c r="E576" s="222">
        <v>8701719.1099999994</v>
      </c>
      <c r="F576" s="222">
        <v>8586646.9499999993</v>
      </c>
      <c r="G576" s="218">
        <v>0</v>
      </c>
      <c r="H576" s="261">
        <v>0</v>
      </c>
      <c r="I576" s="222">
        <v>0</v>
      </c>
      <c r="J576" s="222">
        <v>0</v>
      </c>
      <c r="K576" s="222">
        <v>0</v>
      </c>
      <c r="L576" s="222">
        <v>150558.59000000003</v>
      </c>
      <c r="M576" s="222">
        <v>0</v>
      </c>
      <c r="N576" s="218">
        <v>0</v>
      </c>
      <c r="O576" s="222">
        <v>5700340.4399999995</v>
      </c>
      <c r="P576" s="222">
        <v>0</v>
      </c>
      <c r="Q576" s="222">
        <v>2735747.92</v>
      </c>
      <c r="R576" s="222">
        <v>0</v>
      </c>
      <c r="S576" s="222">
        <v>0</v>
      </c>
      <c r="T576" s="222">
        <v>0</v>
      </c>
      <c r="U576" s="218">
        <v>0</v>
      </c>
      <c r="V576" s="223">
        <v>0</v>
      </c>
      <c r="W576" s="223">
        <v>0</v>
      </c>
      <c r="X576" s="223">
        <v>115072.16</v>
      </c>
    </row>
    <row r="577" spans="1:24" s="239" customFormat="1" ht="20.25" customHeight="1" x14ac:dyDescent="0.3">
      <c r="A577" s="238">
        <v>2023</v>
      </c>
      <c r="B577" s="230">
        <v>566</v>
      </c>
      <c r="C577" s="233" t="s">
        <v>1819</v>
      </c>
      <c r="D577" s="230">
        <v>35182</v>
      </c>
      <c r="E577" s="222">
        <v>6609440.870000001</v>
      </c>
      <c r="F577" s="222">
        <v>6499014.2500000009</v>
      </c>
      <c r="G577" s="218">
        <v>0</v>
      </c>
      <c r="H577" s="261">
        <v>0</v>
      </c>
      <c r="I577" s="222">
        <v>0</v>
      </c>
      <c r="J577" s="222">
        <v>0</v>
      </c>
      <c r="K577" s="222">
        <v>0</v>
      </c>
      <c r="L577" s="222">
        <v>0</v>
      </c>
      <c r="M577" s="222">
        <v>0</v>
      </c>
      <c r="N577" s="222">
        <v>6350724.2200000007</v>
      </c>
      <c r="O577" s="222">
        <v>0</v>
      </c>
      <c r="P577" s="222">
        <v>0</v>
      </c>
      <c r="Q577" s="222">
        <v>0</v>
      </c>
      <c r="R577" s="222">
        <v>0</v>
      </c>
      <c r="S577" s="222">
        <v>0</v>
      </c>
      <c r="T577" s="222">
        <v>0</v>
      </c>
      <c r="U577" s="223">
        <v>148290.03</v>
      </c>
      <c r="V577" s="223">
        <v>0</v>
      </c>
      <c r="W577" s="223">
        <v>0</v>
      </c>
      <c r="X577" s="223">
        <v>110426.62</v>
      </c>
    </row>
    <row r="578" spans="1:24" s="239" customFormat="1" ht="20.25" customHeight="1" x14ac:dyDescent="0.3">
      <c r="A578" s="238">
        <v>2023</v>
      </c>
      <c r="B578" s="230">
        <v>567</v>
      </c>
      <c r="C578" s="225" t="s">
        <v>1706</v>
      </c>
      <c r="D578" s="230">
        <v>54906</v>
      </c>
      <c r="E578" s="222">
        <v>241697.84</v>
      </c>
      <c r="F578" s="222">
        <v>241697.84</v>
      </c>
      <c r="G578" s="218">
        <v>0</v>
      </c>
      <c r="H578" s="218">
        <v>0</v>
      </c>
      <c r="I578" s="218">
        <v>0</v>
      </c>
      <c r="J578" s="218">
        <v>0</v>
      </c>
      <c r="K578" s="218">
        <v>0</v>
      </c>
      <c r="L578" s="218">
        <v>0</v>
      </c>
      <c r="M578" s="218">
        <v>0</v>
      </c>
      <c r="N578" s="218">
        <v>0</v>
      </c>
      <c r="O578" s="218">
        <v>0</v>
      </c>
      <c r="P578" s="218">
        <v>0</v>
      </c>
      <c r="Q578" s="218">
        <v>0</v>
      </c>
      <c r="R578" s="218">
        <v>0</v>
      </c>
      <c r="S578" s="218">
        <v>0</v>
      </c>
      <c r="T578" s="218">
        <v>0</v>
      </c>
      <c r="U578" s="218">
        <v>0</v>
      </c>
      <c r="V578" s="218">
        <v>241697.84</v>
      </c>
      <c r="W578" s="218">
        <v>0</v>
      </c>
      <c r="X578" s="218">
        <v>0</v>
      </c>
    </row>
    <row r="579" spans="1:24" s="239" customFormat="1" ht="20.25" customHeight="1" x14ac:dyDescent="0.3">
      <c r="A579" s="238">
        <v>2023</v>
      </c>
      <c r="B579" s="230">
        <v>568</v>
      </c>
      <c r="C579" s="233" t="s">
        <v>2218</v>
      </c>
      <c r="D579" s="230">
        <v>35283</v>
      </c>
      <c r="E579" s="222">
        <v>103273.54</v>
      </c>
      <c r="F579" s="222">
        <v>103273.54</v>
      </c>
      <c r="G579" s="218">
        <v>0</v>
      </c>
      <c r="H579" s="261">
        <v>0</v>
      </c>
      <c r="I579" s="222">
        <v>0</v>
      </c>
      <c r="J579" s="222">
        <v>0</v>
      </c>
      <c r="K579" s="222">
        <v>0</v>
      </c>
      <c r="L579" s="222">
        <v>0</v>
      </c>
      <c r="M579" s="222">
        <v>0</v>
      </c>
      <c r="N579" s="218">
        <v>0</v>
      </c>
      <c r="O579" s="222">
        <v>0</v>
      </c>
      <c r="P579" s="222">
        <v>0</v>
      </c>
      <c r="Q579" s="222">
        <v>0</v>
      </c>
      <c r="R579" s="222">
        <v>0</v>
      </c>
      <c r="S579" s="222">
        <v>0</v>
      </c>
      <c r="T579" s="222">
        <v>0</v>
      </c>
      <c r="U579" s="265">
        <v>103273.54</v>
      </c>
      <c r="V579" s="265">
        <v>0</v>
      </c>
      <c r="W579" s="223">
        <v>0</v>
      </c>
      <c r="X579" s="223">
        <v>0</v>
      </c>
    </row>
    <row r="580" spans="1:24" s="239" customFormat="1" ht="20.25" customHeight="1" x14ac:dyDescent="0.3">
      <c r="A580" s="238">
        <v>2023</v>
      </c>
      <c r="B580" s="230">
        <v>569</v>
      </c>
      <c r="C580" s="233" t="s">
        <v>2192</v>
      </c>
      <c r="D580" s="230">
        <v>35404</v>
      </c>
      <c r="E580" s="222">
        <v>1022241.5</v>
      </c>
      <c r="F580" s="222">
        <v>1018312.47</v>
      </c>
      <c r="G580" s="218">
        <v>0</v>
      </c>
      <c r="H580" s="261">
        <v>0</v>
      </c>
      <c r="I580" s="222">
        <v>0</v>
      </c>
      <c r="J580" s="222">
        <v>0</v>
      </c>
      <c r="K580" s="222">
        <v>0</v>
      </c>
      <c r="L580" s="222">
        <v>0</v>
      </c>
      <c r="M580" s="222">
        <v>0</v>
      </c>
      <c r="N580" s="218">
        <v>0</v>
      </c>
      <c r="O580" s="222">
        <v>605044.00999999989</v>
      </c>
      <c r="P580" s="222">
        <v>413268.46</v>
      </c>
      <c r="Q580" s="222">
        <v>0</v>
      </c>
      <c r="R580" s="222">
        <v>0</v>
      </c>
      <c r="S580" s="222">
        <v>0</v>
      </c>
      <c r="T580" s="222">
        <v>0</v>
      </c>
      <c r="U580" s="218">
        <v>0</v>
      </c>
      <c r="V580" s="223">
        <v>0</v>
      </c>
      <c r="W580" s="223">
        <v>0</v>
      </c>
      <c r="X580" s="223">
        <v>3929.0299999999997</v>
      </c>
    </row>
    <row r="581" spans="1:24" s="239" customFormat="1" ht="20.25" customHeight="1" x14ac:dyDescent="0.3">
      <c r="A581" s="238">
        <v>2023</v>
      </c>
      <c r="B581" s="230">
        <v>570</v>
      </c>
      <c r="C581" s="233" t="s">
        <v>2194</v>
      </c>
      <c r="D581" s="230">
        <v>35578</v>
      </c>
      <c r="E581" s="222">
        <v>3933846.1100000003</v>
      </c>
      <c r="F581" s="222">
        <v>3919723.4000000004</v>
      </c>
      <c r="G581" s="218">
        <v>0</v>
      </c>
      <c r="H581" s="261">
        <v>0</v>
      </c>
      <c r="I581" s="222">
        <v>0</v>
      </c>
      <c r="J581" s="222">
        <v>0</v>
      </c>
      <c r="K581" s="222">
        <v>0</v>
      </c>
      <c r="L581" s="222">
        <v>0</v>
      </c>
      <c r="M581" s="222">
        <v>0</v>
      </c>
      <c r="N581" s="218">
        <v>0</v>
      </c>
      <c r="O581" s="222">
        <v>0</v>
      </c>
      <c r="P581" s="222">
        <v>0</v>
      </c>
      <c r="Q581" s="222">
        <v>3919723.4000000004</v>
      </c>
      <c r="R581" s="222">
        <v>0</v>
      </c>
      <c r="S581" s="222">
        <v>0</v>
      </c>
      <c r="T581" s="222">
        <v>0</v>
      </c>
      <c r="U581" s="218">
        <v>0</v>
      </c>
      <c r="V581" s="223">
        <v>0</v>
      </c>
      <c r="W581" s="223">
        <v>0</v>
      </c>
      <c r="X581" s="223">
        <v>14122.71</v>
      </c>
    </row>
    <row r="582" spans="1:24" s="239" customFormat="1" ht="20.25" customHeight="1" x14ac:dyDescent="0.3">
      <c r="A582" s="238">
        <v>2023</v>
      </c>
      <c r="B582" s="230">
        <v>571</v>
      </c>
      <c r="C582" s="233" t="s">
        <v>2389</v>
      </c>
      <c r="D582" s="230">
        <v>35581</v>
      </c>
      <c r="E582" s="222">
        <v>647223.6399999999</v>
      </c>
      <c r="F582" s="222">
        <v>647223.6399999999</v>
      </c>
      <c r="G582" s="218">
        <v>0</v>
      </c>
      <c r="H582" s="261">
        <v>0</v>
      </c>
      <c r="I582" s="222">
        <v>0</v>
      </c>
      <c r="J582" s="222">
        <v>0</v>
      </c>
      <c r="K582" s="222">
        <v>0</v>
      </c>
      <c r="L582" s="222">
        <v>0</v>
      </c>
      <c r="M582" s="222">
        <v>0</v>
      </c>
      <c r="N582" s="218">
        <v>0</v>
      </c>
      <c r="O582" s="222">
        <v>0</v>
      </c>
      <c r="P582" s="222">
        <v>0</v>
      </c>
      <c r="Q582" s="222">
        <v>0</v>
      </c>
      <c r="R582" s="222">
        <v>0</v>
      </c>
      <c r="S582" s="222">
        <v>0</v>
      </c>
      <c r="T582" s="222">
        <v>0</v>
      </c>
      <c r="U582" s="218">
        <v>647223.6399999999</v>
      </c>
      <c r="V582" s="223">
        <v>0</v>
      </c>
      <c r="W582" s="223">
        <v>0</v>
      </c>
      <c r="X582" s="223">
        <v>0</v>
      </c>
    </row>
    <row r="583" spans="1:24" s="239" customFormat="1" ht="20.25" customHeight="1" x14ac:dyDescent="0.3">
      <c r="A583" s="238">
        <v>2023</v>
      </c>
      <c r="B583" s="230">
        <v>572</v>
      </c>
      <c r="C583" s="233" t="s">
        <v>2391</v>
      </c>
      <c r="D583" s="230">
        <v>35588</v>
      </c>
      <c r="E583" s="222">
        <v>5306881.7100000009</v>
      </c>
      <c r="F583" s="222">
        <v>5306881.7100000009</v>
      </c>
      <c r="G583" s="218">
        <v>1032177.24</v>
      </c>
      <c r="H583" s="261">
        <v>0</v>
      </c>
      <c r="I583" s="222">
        <v>0</v>
      </c>
      <c r="J583" s="222">
        <v>0</v>
      </c>
      <c r="K583" s="222">
        <v>0</v>
      </c>
      <c r="L583" s="222">
        <v>0</v>
      </c>
      <c r="M583" s="222">
        <v>0</v>
      </c>
      <c r="N583" s="218">
        <v>0</v>
      </c>
      <c r="O583" s="222">
        <v>2782098.5</v>
      </c>
      <c r="P583" s="222">
        <v>166176.37</v>
      </c>
      <c r="Q583" s="222">
        <v>1326429.6000000001</v>
      </c>
      <c r="R583" s="222">
        <v>0</v>
      </c>
      <c r="S583" s="222">
        <v>0</v>
      </c>
      <c r="T583" s="222">
        <v>0</v>
      </c>
      <c r="U583" s="218">
        <v>0</v>
      </c>
      <c r="V583" s="223">
        <v>0</v>
      </c>
      <c r="W583" s="223">
        <v>0</v>
      </c>
      <c r="X583" s="223">
        <v>0</v>
      </c>
    </row>
    <row r="584" spans="1:24" s="239" customFormat="1" ht="20.25" customHeight="1" x14ac:dyDescent="0.3">
      <c r="A584" s="238">
        <v>2023</v>
      </c>
      <c r="B584" s="230">
        <v>573</v>
      </c>
      <c r="C584" s="233" t="s">
        <v>2201</v>
      </c>
      <c r="D584" s="230">
        <v>35591</v>
      </c>
      <c r="E584" s="222">
        <v>553297.82000000007</v>
      </c>
      <c r="F584" s="222">
        <v>553297.82000000007</v>
      </c>
      <c r="G584" s="218">
        <v>0</v>
      </c>
      <c r="H584" s="261">
        <v>0</v>
      </c>
      <c r="I584" s="222">
        <v>0</v>
      </c>
      <c r="J584" s="222">
        <v>0</v>
      </c>
      <c r="K584" s="222">
        <v>0</v>
      </c>
      <c r="L584" s="222">
        <v>0</v>
      </c>
      <c r="M584" s="222">
        <v>0</v>
      </c>
      <c r="N584" s="218">
        <v>0</v>
      </c>
      <c r="O584" s="222">
        <v>0</v>
      </c>
      <c r="P584" s="222">
        <v>553297.82000000007</v>
      </c>
      <c r="Q584" s="222">
        <v>0</v>
      </c>
      <c r="R584" s="222">
        <v>0</v>
      </c>
      <c r="S584" s="222">
        <v>0</v>
      </c>
      <c r="T584" s="222">
        <v>0</v>
      </c>
      <c r="U584" s="218">
        <v>0</v>
      </c>
      <c r="V584" s="223">
        <v>0</v>
      </c>
      <c r="W584" s="223">
        <v>0</v>
      </c>
      <c r="X584" s="223">
        <v>0</v>
      </c>
    </row>
    <row r="585" spans="1:24" s="239" customFormat="1" ht="20.25" customHeight="1" x14ac:dyDescent="0.3">
      <c r="A585" s="238">
        <v>2023</v>
      </c>
      <c r="B585" s="230">
        <v>574</v>
      </c>
      <c r="C585" s="233" t="s">
        <v>2654</v>
      </c>
      <c r="D585" s="230">
        <v>35670</v>
      </c>
      <c r="E585" s="222">
        <v>33699627.940000005</v>
      </c>
      <c r="F585" s="222">
        <v>33521105.160000004</v>
      </c>
      <c r="G585" s="218">
        <v>0</v>
      </c>
      <c r="H585" s="261">
        <v>0</v>
      </c>
      <c r="I585" s="222">
        <v>0</v>
      </c>
      <c r="J585" s="222">
        <v>0</v>
      </c>
      <c r="K585" s="222">
        <v>0</v>
      </c>
      <c r="L585" s="222">
        <v>0</v>
      </c>
      <c r="M585" s="222">
        <v>0</v>
      </c>
      <c r="N585" s="222">
        <v>0</v>
      </c>
      <c r="O585" s="222">
        <v>0</v>
      </c>
      <c r="P585" s="222">
        <v>0</v>
      </c>
      <c r="Q585" s="222">
        <v>33521105.160000004</v>
      </c>
      <c r="R585" s="222">
        <v>0</v>
      </c>
      <c r="S585" s="222">
        <v>0</v>
      </c>
      <c r="T585" s="222">
        <v>0</v>
      </c>
      <c r="U585" s="223">
        <v>0</v>
      </c>
      <c r="V585" s="223">
        <v>0</v>
      </c>
      <c r="W585" s="223">
        <v>0</v>
      </c>
      <c r="X585" s="223">
        <v>178522.78</v>
      </c>
    </row>
    <row r="586" spans="1:24" s="239" customFormat="1" ht="20.25" customHeight="1" x14ac:dyDescent="0.3">
      <c r="A586" s="238">
        <v>2023</v>
      </c>
      <c r="B586" s="230">
        <v>575</v>
      </c>
      <c r="C586" s="233" t="s">
        <v>2190</v>
      </c>
      <c r="D586" s="230">
        <v>35711</v>
      </c>
      <c r="E586" s="222">
        <v>348724.2699999999</v>
      </c>
      <c r="F586" s="222">
        <v>346870.79999999993</v>
      </c>
      <c r="G586" s="218">
        <v>0</v>
      </c>
      <c r="H586" s="261">
        <v>346870.79999999993</v>
      </c>
      <c r="I586" s="222">
        <v>0</v>
      </c>
      <c r="J586" s="222">
        <v>0</v>
      </c>
      <c r="K586" s="222">
        <v>0</v>
      </c>
      <c r="L586" s="222">
        <v>0</v>
      </c>
      <c r="M586" s="222">
        <v>0</v>
      </c>
      <c r="N586" s="218">
        <v>0</v>
      </c>
      <c r="O586" s="222">
        <v>0</v>
      </c>
      <c r="P586" s="222">
        <v>0</v>
      </c>
      <c r="Q586" s="222">
        <v>0</v>
      </c>
      <c r="R586" s="222">
        <v>0</v>
      </c>
      <c r="S586" s="222">
        <v>0</v>
      </c>
      <c r="T586" s="222">
        <v>0</v>
      </c>
      <c r="U586" s="218">
        <v>0</v>
      </c>
      <c r="V586" s="223">
        <v>0</v>
      </c>
      <c r="W586" s="223">
        <v>0</v>
      </c>
      <c r="X586" s="223">
        <v>1853.47</v>
      </c>
    </row>
    <row r="587" spans="1:24" s="239" customFormat="1" ht="20.25" customHeight="1" x14ac:dyDescent="0.3">
      <c r="A587" s="238">
        <v>2023</v>
      </c>
      <c r="B587" s="230">
        <v>576</v>
      </c>
      <c r="C587" s="233" t="s">
        <v>2755</v>
      </c>
      <c r="D587" s="230">
        <v>54932</v>
      </c>
      <c r="E587" s="222">
        <v>100000</v>
      </c>
      <c r="F587" s="222">
        <v>100000</v>
      </c>
      <c r="G587" s="218">
        <v>0</v>
      </c>
      <c r="H587" s="261">
        <v>0</v>
      </c>
      <c r="I587" s="222">
        <v>0</v>
      </c>
      <c r="J587" s="222">
        <v>0</v>
      </c>
      <c r="K587" s="222">
        <v>0</v>
      </c>
      <c r="L587" s="222">
        <v>0</v>
      </c>
      <c r="M587" s="222">
        <v>0</v>
      </c>
      <c r="N587" s="222">
        <v>0</v>
      </c>
      <c r="O587" s="222">
        <v>0</v>
      </c>
      <c r="P587" s="222">
        <v>100000</v>
      </c>
      <c r="Q587" s="222">
        <v>0</v>
      </c>
      <c r="R587" s="222">
        <v>0</v>
      </c>
      <c r="S587" s="222">
        <v>0</v>
      </c>
      <c r="T587" s="222">
        <v>0</v>
      </c>
      <c r="U587" s="222">
        <v>0</v>
      </c>
      <c r="V587" s="222">
        <v>0</v>
      </c>
      <c r="W587" s="222">
        <v>0</v>
      </c>
      <c r="X587" s="222">
        <v>0</v>
      </c>
    </row>
    <row r="588" spans="1:24" s="239" customFormat="1" ht="20.25" customHeight="1" x14ac:dyDescent="0.3">
      <c r="A588" s="238">
        <v>2023</v>
      </c>
      <c r="B588" s="230">
        <v>577</v>
      </c>
      <c r="C588" s="233" t="s">
        <v>2173</v>
      </c>
      <c r="D588" s="230">
        <v>36075</v>
      </c>
      <c r="E588" s="222">
        <v>94526.399999999994</v>
      </c>
      <c r="F588" s="222">
        <v>94526.399999999994</v>
      </c>
      <c r="G588" s="218">
        <v>0</v>
      </c>
      <c r="H588" s="261">
        <v>0</v>
      </c>
      <c r="I588" s="222">
        <v>0</v>
      </c>
      <c r="J588" s="222">
        <v>0</v>
      </c>
      <c r="K588" s="222">
        <v>0</v>
      </c>
      <c r="L588" s="222">
        <v>0</v>
      </c>
      <c r="M588" s="222">
        <v>0</v>
      </c>
      <c r="N588" s="218">
        <v>0</v>
      </c>
      <c r="O588" s="222">
        <v>0</v>
      </c>
      <c r="P588" s="222">
        <v>0</v>
      </c>
      <c r="Q588" s="222">
        <v>0</v>
      </c>
      <c r="R588" s="222">
        <v>0</v>
      </c>
      <c r="S588" s="222">
        <v>0</v>
      </c>
      <c r="T588" s="222">
        <v>0</v>
      </c>
      <c r="U588" s="218">
        <v>94526.399999999994</v>
      </c>
      <c r="V588" s="223">
        <v>0</v>
      </c>
      <c r="W588" s="223">
        <v>0</v>
      </c>
      <c r="X588" s="223">
        <v>0</v>
      </c>
    </row>
    <row r="589" spans="1:24" s="239" customFormat="1" ht="20.25" customHeight="1" x14ac:dyDescent="0.3">
      <c r="A589" s="238">
        <v>2023</v>
      </c>
      <c r="B589" s="230">
        <v>578</v>
      </c>
      <c r="C589" s="233" t="s">
        <v>2199</v>
      </c>
      <c r="D589" s="230">
        <v>36169</v>
      </c>
      <c r="E589" s="222">
        <v>2896224.2500000005</v>
      </c>
      <c r="F589" s="222">
        <v>2890136.2800000003</v>
      </c>
      <c r="G589" s="218">
        <v>0</v>
      </c>
      <c r="H589" s="261">
        <v>0</v>
      </c>
      <c r="I589" s="222">
        <v>0</v>
      </c>
      <c r="J589" s="222">
        <v>0</v>
      </c>
      <c r="K589" s="222">
        <v>0</v>
      </c>
      <c r="L589" s="222">
        <v>0</v>
      </c>
      <c r="M589" s="222">
        <v>0</v>
      </c>
      <c r="N589" s="218">
        <v>0</v>
      </c>
      <c r="O589" s="222">
        <v>0</v>
      </c>
      <c r="P589" s="222">
        <v>0</v>
      </c>
      <c r="Q589" s="222">
        <v>2890136.2800000003</v>
      </c>
      <c r="R589" s="222">
        <v>0</v>
      </c>
      <c r="S589" s="222">
        <v>0</v>
      </c>
      <c r="T589" s="222">
        <v>0</v>
      </c>
      <c r="U589" s="218">
        <v>0</v>
      </c>
      <c r="V589" s="223">
        <v>0</v>
      </c>
      <c r="W589" s="223">
        <v>0</v>
      </c>
      <c r="X589" s="223">
        <v>6087.97</v>
      </c>
    </row>
    <row r="590" spans="1:24" s="239" customFormat="1" ht="20.25" customHeight="1" x14ac:dyDescent="0.3">
      <c r="A590" s="238">
        <v>2023</v>
      </c>
      <c r="B590" s="230">
        <v>579</v>
      </c>
      <c r="C590" s="225" t="s">
        <v>2362</v>
      </c>
      <c r="D590" s="230">
        <v>36220</v>
      </c>
      <c r="E590" s="222">
        <v>4399640.12</v>
      </c>
      <c r="F590" s="222">
        <v>4391429.3</v>
      </c>
      <c r="G590" s="218">
        <v>2889102</v>
      </c>
      <c r="H590" s="261">
        <v>0</v>
      </c>
      <c r="I590" s="222">
        <v>0</v>
      </c>
      <c r="J590" s="222">
        <v>0</v>
      </c>
      <c r="K590" s="222">
        <v>0</v>
      </c>
      <c r="L590" s="222">
        <v>291556.21000000002</v>
      </c>
      <c r="M590" s="222">
        <v>0</v>
      </c>
      <c r="N590" s="222">
        <v>0</v>
      </c>
      <c r="O590" s="222">
        <v>0</v>
      </c>
      <c r="P590" s="222">
        <v>0</v>
      </c>
      <c r="Q590" s="222">
        <v>1210771.0900000001</v>
      </c>
      <c r="R590" s="222">
        <v>0</v>
      </c>
      <c r="S590" s="222">
        <v>0</v>
      </c>
      <c r="T590" s="222">
        <v>0</v>
      </c>
      <c r="U590" s="223">
        <v>0</v>
      </c>
      <c r="V590" s="223">
        <v>0</v>
      </c>
      <c r="W590" s="223">
        <v>0</v>
      </c>
      <c r="X590" s="223">
        <v>8210.82</v>
      </c>
    </row>
    <row r="591" spans="1:24" s="239" customFormat="1" ht="20.25" customHeight="1" x14ac:dyDescent="0.3">
      <c r="A591" s="238">
        <v>2023</v>
      </c>
      <c r="B591" s="230">
        <v>580</v>
      </c>
      <c r="C591" s="233" t="s">
        <v>2170</v>
      </c>
      <c r="D591" s="230">
        <v>36347</v>
      </c>
      <c r="E591" s="222">
        <v>2416806.7599999998</v>
      </c>
      <c r="F591" s="222">
        <v>2405819.75</v>
      </c>
      <c r="G591" s="218">
        <v>0</v>
      </c>
      <c r="H591" s="261">
        <v>0</v>
      </c>
      <c r="I591" s="222">
        <v>0</v>
      </c>
      <c r="J591" s="222">
        <v>0</v>
      </c>
      <c r="K591" s="222">
        <v>0</v>
      </c>
      <c r="L591" s="222">
        <v>0</v>
      </c>
      <c r="M591" s="222">
        <v>0</v>
      </c>
      <c r="N591" s="218">
        <v>0</v>
      </c>
      <c r="O591" s="222">
        <v>0</v>
      </c>
      <c r="P591" s="222">
        <v>0</v>
      </c>
      <c r="Q591" s="222">
        <v>2405819.75</v>
      </c>
      <c r="R591" s="222">
        <v>0</v>
      </c>
      <c r="S591" s="222">
        <v>0</v>
      </c>
      <c r="T591" s="222">
        <v>0</v>
      </c>
      <c r="U591" s="218">
        <v>0</v>
      </c>
      <c r="V591" s="223">
        <v>0</v>
      </c>
      <c r="W591" s="223">
        <v>0</v>
      </c>
      <c r="X591" s="223">
        <v>10987.01</v>
      </c>
    </row>
    <row r="592" spans="1:24" s="239" customFormat="1" ht="20.25" customHeight="1" x14ac:dyDescent="0.3">
      <c r="A592" s="238">
        <v>2023</v>
      </c>
      <c r="B592" s="230">
        <v>581</v>
      </c>
      <c r="C592" s="233" t="s">
        <v>2656</v>
      </c>
      <c r="D592" s="230">
        <v>36362</v>
      </c>
      <c r="E592" s="222">
        <v>870100.73</v>
      </c>
      <c r="F592" s="222">
        <v>870100.73</v>
      </c>
      <c r="G592" s="218">
        <v>0</v>
      </c>
      <c r="H592" s="261">
        <v>870100.73</v>
      </c>
      <c r="I592" s="222">
        <v>0</v>
      </c>
      <c r="J592" s="222">
        <v>0</v>
      </c>
      <c r="K592" s="222">
        <v>0</v>
      </c>
      <c r="L592" s="222">
        <v>0</v>
      </c>
      <c r="M592" s="222">
        <v>0</v>
      </c>
      <c r="N592" s="222">
        <v>0</v>
      </c>
      <c r="O592" s="222">
        <v>0</v>
      </c>
      <c r="P592" s="222">
        <v>0</v>
      </c>
      <c r="Q592" s="222">
        <v>0</v>
      </c>
      <c r="R592" s="222">
        <v>0</v>
      </c>
      <c r="S592" s="222">
        <v>0</v>
      </c>
      <c r="T592" s="222">
        <v>0</v>
      </c>
      <c r="U592" s="223">
        <v>0</v>
      </c>
      <c r="V592" s="223">
        <v>0</v>
      </c>
      <c r="W592" s="223">
        <v>0</v>
      </c>
      <c r="X592" s="223">
        <v>0</v>
      </c>
    </row>
    <row r="593" spans="1:24" s="239" customFormat="1" ht="20.25" customHeight="1" x14ac:dyDescent="0.3">
      <c r="A593" s="238">
        <v>2023</v>
      </c>
      <c r="B593" s="230">
        <v>582</v>
      </c>
      <c r="C593" s="233" t="s">
        <v>3359</v>
      </c>
      <c r="D593" s="230">
        <v>36376</v>
      </c>
      <c r="E593" s="222">
        <v>3388176.1599999997</v>
      </c>
      <c r="F593" s="222">
        <v>3370489.26</v>
      </c>
      <c r="G593" s="218">
        <v>3370489.26</v>
      </c>
      <c r="H593" s="261">
        <v>0</v>
      </c>
      <c r="I593" s="222">
        <v>0</v>
      </c>
      <c r="J593" s="222">
        <v>0</v>
      </c>
      <c r="K593" s="222">
        <v>0</v>
      </c>
      <c r="L593" s="222">
        <v>0</v>
      </c>
      <c r="M593" s="222">
        <v>0</v>
      </c>
      <c r="N593" s="218">
        <v>0</v>
      </c>
      <c r="O593" s="222">
        <v>0</v>
      </c>
      <c r="P593" s="222">
        <v>0</v>
      </c>
      <c r="Q593" s="222">
        <v>0</v>
      </c>
      <c r="R593" s="222">
        <v>0</v>
      </c>
      <c r="S593" s="222">
        <v>0</v>
      </c>
      <c r="T593" s="222">
        <v>0</v>
      </c>
      <c r="U593" s="218">
        <v>0</v>
      </c>
      <c r="V593" s="223">
        <v>0</v>
      </c>
      <c r="W593" s="223">
        <v>0</v>
      </c>
      <c r="X593" s="223">
        <v>17686.900000000001</v>
      </c>
    </row>
    <row r="594" spans="1:24" s="239" customFormat="1" ht="20.25" customHeight="1" x14ac:dyDescent="0.3">
      <c r="A594" s="238">
        <v>2023</v>
      </c>
      <c r="B594" s="230">
        <v>583</v>
      </c>
      <c r="C594" s="233" t="s">
        <v>2227</v>
      </c>
      <c r="D594" s="230">
        <v>36277</v>
      </c>
      <c r="E594" s="222">
        <v>182736.16999999998</v>
      </c>
      <c r="F594" s="222">
        <v>179919.35999999999</v>
      </c>
      <c r="G594" s="218">
        <v>0</v>
      </c>
      <c r="H594" s="261">
        <v>0</v>
      </c>
      <c r="I594" s="222">
        <v>0</v>
      </c>
      <c r="J594" s="222">
        <v>0</v>
      </c>
      <c r="K594" s="222">
        <v>0</v>
      </c>
      <c r="L594" s="222">
        <v>0</v>
      </c>
      <c r="M594" s="222">
        <v>0</v>
      </c>
      <c r="N594" s="218">
        <v>0</v>
      </c>
      <c r="O594" s="222">
        <v>0</v>
      </c>
      <c r="P594" s="222">
        <v>179919.35999999999</v>
      </c>
      <c r="Q594" s="222">
        <v>0</v>
      </c>
      <c r="R594" s="222">
        <v>0</v>
      </c>
      <c r="S594" s="222">
        <v>0</v>
      </c>
      <c r="T594" s="222">
        <v>0</v>
      </c>
      <c r="U594" s="218">
        <v>0</v>
      </c>
      <c r="V594" s="223">
        <v>0</v>
      </c>
      <c r="W594" s="223">
        <v>0</v>
      </c>
      <c r="X594" s="223">
        <v>2816.81</v>
      </c>
    </row>
    <row r="595" spans="1:24" s="239" customFormat="1" ht="20.25" customHeight="1" x14ac:dyDescent="0.3">
      <c r="A595" s="238">
        <v>2023</v>
      </c>
      <c r="B595" s="230">
        <v>584</v>
      </c>
      <c r="C595" s="225" t="s">
        <v>414</v>
      </c>
      <c r="D595" s="230">
        <v>55459</v>
      </c>
      <c r="E595" s="222">
        <v>692888.5199999999</v>
      </c>
      <c r="F595" s="222">
        <v>691038.89999999991</v>
      </c>
      <c r="G595" s="218">
        <v>0</v>
      </c>
      <c r="H595" s="218">
        <v>0</v>
      </c>
      <c r="I595" s="218">
        <v>0</v>
      </c>
      <c r="J595" s="218">
        <v>0</v>
      </c>
      <c r="K595" s="218">
        <v>0</v>
      </c>
      <c r="L595" s="218">
        <v>0</v>
      </c>
      <c r="M595" s="218">
        <v>0</v>
      </c>
      <c r="N595" s="218">
        <v>0</v>
      </c>
      <c r="O595" s="218">
        <v>691038.89999999991</v>
      </c>
      <c r="P595" s="218">
        <v>0</v>
      </c>
      <c r="Q595" s="218">
        <v>0</v>
      </c>
      <c r="R595" s="218">
        <v>0</v>
      </c>
      <c r="S595" s="218">
        <v>0</v>
      </c>
      <c r="T595" s="218">
        <v>0</v>
      </c>
      <c r="U595" s="218">
        <v>0</v>
      </c>
      <c r="V595" s="218">
        <v>0</v>
      </c>
      <c r="W595" s="218">
        <v>0</v>
      </c>
      <c r="X595" s="223">
        <v>1849.62</v>
      </c>
    </row>
    <row r="596" spans="1:24" s="239" customFormat="1" ht="20.25" customHeight="1" x14ac:dyDescent="0.3">
      <c r="A596" s="238">
        <v>2023</v>
      </c>
      <c r="B596" s="230">
        <v>585</v>
      </c>
      <c r="C596" s="233" t="s">
        <v>2204</v>
      </c>
      <c r="D596" s="230">
        <v>36502</v>
      </c>
      <c r="E596" s="222">
        <v>15703206.729999999</v>
      </c>
      <c r="F596" s="222">
        <v>15662881.199999999</v>
      </c>
      <c r="G596" s="218">
        <v>0</v>
      </c>
      <c r="H596" s="261">
        <v>0</v>
      </c>
      <c r="I596" s="222">
        <v>0</v>
      </c>
      <c r="J596" s="222">
        <v>0</v>
      </c>
      <c r="K596" s="222">
        <v>0</v>
      </c>
      <c r="L596" s="222">
        <v>0</v>
      </c>
      <c r="M596" s="222">
        <v>0</v>
      </c>
      <c r="N596" s="218">
        <v>0</v>
      </c>
      <c r="O596" s="222">
        <v>0</v>
      </c>
      <c r="P596" s="222">
        <v>0</v>
      </c>
      <c r="Q596" s="222">
        <v>15662881.199999999</v>
      </c>
      <c r="R596" s="222">
        <v>0</v>
      </c>
      <c r="S596" s="222">
        <v>0</v>
      </c>
      <c r="T596" s="222">
        <v>0</v>
      </c>
      <c r="U596" s="218">
        <v>0</v>
      </c>
      <c r="V596" s="223">
        <v>0</v>
      </c>
      <c r="W596" s="223">
        <v>0</v>
      </c>
      <c r="X596" s="223">
        <v>40325.53</v>
      </c>
    </row>
    <row r="597" spans="1:24" s="239" customFormat="1" ht="20.25" customHeight="1" x14ac:dyDescent="0.3">
      <c r="A597" s="238">
        <v>2023</v>
      </c>
      <c r="B597" s="230">
        <v>586</v>
      </c>
      <c r="C597" s="233" t="s">
        <v>2230</v>
      </c>
      <c r="D597" s="230">
        <v>36567</v>
      </c>
      <c r="E597" s="222">
        <v>336390.11000000004</v>
      </c>
      <c r="F597" s="222">
        <v>333640.90000000002</v>
      </c>
      <c r="G597" s="218">
        <v>0</v>
      </c>
      <c r="H597" s="261">
        <v>0</v>
      </c>
      <c r="I597" s="222">
        <v>0</v>
      </c>
      <c r="J597" s="222">
        <v>0</v>
      </c>
      <c r="K597" s="222">
        <v>0</v>
      </c>
      <c r="L597" s="222">
        <v>0</v>
      </c>
      <c r="M597" s="222">
        <v>0</v>
      </c>
      <c r="N597" s="218">
        <v>0</v>
      </c>
      <c r="O597" s="222">
        <v>0</v>
      </c>
      <c r="P597" s="222">
        <v>267400.97000000003</v>
      </c>
      <c r="Q597" s="222">
        <v>0</v>
      </c>
      <c r="R597" s="222">
        <v>0</v>
      </c>
      <c r="S597" s="222">
        <v>0</v>
      </c>
      <c r="T597" s="222">
        <v>0</v>
      </c>
      <c r="U597" s="218">
        <v>66239.929999999993</v>
      </c>
      <c r="V597" s="223">
        <v>0</v>
      </c>
      <c r="W597" s="223">
        <v>0</v>
      </c>
      <c r="X597" s="223">
        <v>2749.21</v>
      </c>
    </row>
    <row r="598" spans="1:24" s="239" customFormat="1" ht="20.25" customHeight="1" x14ac:dyDescent="0.3">
      <c r="A598" s="238">
        <v>2023</v>
      </c>
      <c r="B598" s="230">
        <v>587</v>
      </c>
      <c r="C598" s="233" t="s">
        <v>2203</v>
      </c>
      <c r="D598" s="230">
        <v>36583</v>
      </c>
      <c r="E598" s="222">
        <v>73111.199999999997</v>
      </c>
      <c r="F598" s="222">
        <v>73111.199999999997</v>
      </c>
      <c r="G598" s="218">
        <v>0</v>
      </c>
      <c r="H598" s="261">
        <v>0</v>
      </c>
      <c r="I598" s="222">
        <v>0</v>
      </c>
      <c r="J598" s="222">
        <v>0</v>
      </c>
      <c r="K598" s="222">
        <v>0</v>
      </c>
      <c r="L598" s="222">
        <v>0</v>
      </c>
      <c r="M598" s="222">
        <v>0</v>
      </c>
      <c r="N598" s="218">
        <v>0</v>
      </c>
      <c r="O598" s="222">
        <v>0</v>
      </c>
      <c r="P598" s="222">
        <v>0</v>
      </c>
      <c r="Q598" s="222">
        <v>0</v>
      </c>
      <c r="R598" s="222">
        <v>0</v>
      </c>
      <c r="S598" s="222">
        <v>0</v>
      </c>
      <c r="T598" s="222">
        <v>0</v>
      </c>
      <c r="U598" s="218">
        <v>73111.199999999997</v>
      </c>
      <c r="V598" s="223">
        <v>0</v>
      </c>
      <c r="W598" s="223">
        <v>0</v>
      </c>
      <c r="X598" s="223">
        <v>0</v>
      </c>
    </row>
    <row r="599" spans="1:24" s="239" customFormat="1" ht="20.25" customHeight="1" x14ac:dyDescent="0.3">
      <c r="A599" s="238">
        <v>2023</v>
      </c>
      <c r="B599" s="230">
        <v>588</v>
      </c>
      <c r="C599" s="233" t="s">
        <v>2235</v>
      </c>
      <c r="D599" s="230">
        <v>36558</v>
      </c>
      <c r="E599" s="222">
        <v>291812.51</v>
      </c>
      <c r="F599" s="222">
        <v>291812.51</v>
      </c>
      <c r="G599" s="218">
        <v>0</v>
      </c>
      <c r="H599" s="261">
        <v>0</v>
      </c>
      <c r="I599" s="222">
        <v>0</v>
      </c>
      <c r="J599" s="222">
        <v>0</v>
      </c>
      <c r="K599" s="222">
        <v>0</v>
      </c>
      <c r="L599" s="222">
        <v>0</v>
      </c>
      <c r="M599" s="222">
        <v>0</v>
      </c>
      <c r="N599" s="218">
        <v>0</v>
      </c>
      <c r="O599" s="222">
        <v>0</v>
      </c>
      <c r="P599" s="222">
        <v>0</v>
      </c>
      <c r="Q599" s="222">
        <v>0</v>
      </c>
      <c r="R599" s="222">
        <v>0</v>
      </c>
      <c r="S599" s="222">
        <v>0</v>
      </c>
      <c r="T599" s="222">
        <v>0</v>
      </c>
      <c r="U599" s="218">
        <v>206235.86</v>
      </c>
      <c r="V599" s="223">
        <v>85576.65</v>
      </c>
      <c r="W599" s="223">
        <v>0</v>
      </c>
      <c r="X599" s="223">
        <v>0</v>
      </c>
    </row>
    <row r="600" spans="1:24" s="239" customFormat="1" ht="20.25" customHeight="1" x14ac:dyDescent="0.3">
      <c r="A600" s="238">
        <v>2023</v>
      </c>
      <c r="B600" s="230">
        <v>589</v>
      </c>
      <c r="C600" s="233" t="s">
        <v>1834</v>
      </c>
      <c r="D600" s="230">
        <v>36566</v>
      </c>
      <c r="E600" s="222">
        <v>291948.13</v>
      </c>
      <c r="F600" s="222">
        <v>291948.13</v>
      </c>
      <c r="G600" s="218">
        <v>0</v>
      </c>
      <c r="H600" s="261">
        <v>0</v>
      </c>
      <c r="I600" s="222">
        <v>0</v>
      </c>
      <c r="J600" s="222">
        <v>0</v>
      </c>
      <c r="K600" s="222">
        <v>0</v>
      </c>
      <c r="L600" s="222">
        <v>0</v>
      </c>
      <c r="M600" s="222">
        <v>0</v>
      </c>
      <c r="N600" s="218">
        <v>0</v>
      </c>
      <c r="O600" s="222">
        <v>0</v>
      </c>
      <c r="P600" s="222">
        <v>0</v>
      </c>
      <c r="Q600" s="222">
        <v>0</v>
      </c>
      <c r="R600" s="222">
        <v>0</v>
      </c>
      <c r="S600" s="222">
        <v>0</v>
      </c>
      <c r="T600" s="222">
        <v>0</v>
      </c>
      <c r="U600" s="223">
        <v>291948.13</v>
      </c>
      <c r="V600" s="223">
        <v>0</v>
      </c>
      <c r="W600" s="223">
        <v>0</v>
      </c>
      <c r="X600" s="223">
        <v>0</v>
      </c>
    </row>
    <row r="601" spans="1:24" s="239" customFormat="1" ht="20.25" customHeight="1" x14ac:dyDescent="0.3">
      <c r="A601" s="238">
        <v>2023</v>
      </c>
      <c r="B601" s="230">
        <v>590</v>
      </c>
      <c r="C601" s="233" t="s">
        <v>2220</v>
      </c>
      <c r="D601" s="230">
        <v>36631</v>
      </c>
      <c r="E601" s="222">
        <v>1180818.1000000001</v>
      </c>
      <c r="F601" s="222">
        <v>1177629.9000000001</v>
      </c>
      <c r="G601" s="218">
        <v>0</v>
      </c>
      <c r="H601" s="261">
        <v>0</v>
      </c>
      <c r="I601" s="222">
        <v>0</v>
      </c>
      <c r="J601" s="222">
        <v>0</v>
      </c>
      <c r="K601" s="222">
        <v>0</v>
      </c>
      <c r="L601" s="222">
        <v>0</v>
      </c>
      <c r="M601" s="222">
        <v>0</v>
      </c>
      <c r="N601" s="218">
        <v>0</v>
      </c>
      <c r="O601" s="222">
        <v>0</v>
      </c>
      <c r="P601" s="222">
        <v>1136867.1100000001</v>
      </c>
      <c r="Q601" s="222">
        <v>0</v>
      </c>
      <c r="R601" s="222">
        <v>0</v>
      </c>
      <c r="S601" s="222">
        <v>0</v>
      </c>
      <c r="T601" s="222">
        <v>0</v>
      </c>
      <c r="U601" s="218">
        <v>40762.79</v>
      </c>
      <c r="V601" s="223">
        <v>0</v>
      </c>
      <c r="W601" s="223">
        <v>0</v>
      </c>
      <c r="X601" s="223">
        <v>3188.2</v>
      </c>
    </row>
    <row r="602" spans="1:24" s="239" customFormat="1" ht="20.25" customHeight="1" x14ac:dyDescent="0.3">
      <c r="A602" s="238">
        <v>2023</v>
      </c>
      <c r="B602" s="230">
        <v>591</v>
      </c>
      <c r="C602" s="233" t="s">
        <v>2191</v>
      </c>
      <c r="D602" s="230">
        <v>36636</v>
      </c>
      <c r="E602" s="222">
        <v>5468923.5999999996</v>
      </c>
      <c r="F602" s="222">
        <v>5450595.5999999996</v>
      </c>
      <c r="G602" s="218">
        <v>0</v>
      </c>
      <c r="H602" s="261">
        <v>0</v>
      </c>
      <c r="I602" s="222">
        <v>0</v>
      </c>
      <c r="J602" s="222">
        <v>0</v>
      </c>
      <c r="K602" s="222">
        <v>0</v>
      </c>
      <c r="L602" s="222">
        <v>0</v>
      </c>
      <c r="M602" s="222">
        <v>0</v>
      </c>
      <c r="N602" s="218">
        <v>0</v>
      </c>
      <c r="O602" s="222">
        <v>5450595.5999999996</v>
      </c>
      <c r="P602" s="222">
        <v>0</v>
      </c>
      <c r="Q602" s="222">
        <v>0</v>
      </c>
      <c r="R602" s="222">
        <v>0</v>
      </c>
      <c r="S602" s="222">
        <v>0</v>
      </c>
      <c r="T602" s="222">
        <v>0</v>
      </c>
      <c r="U602" s="218">
        <v>0</v>
      </c>
      <c r="V602" s="223">
        <v>0</v>
      </c>
      <c r="W602" s="223">
        <v>0</v>
      </c>
      <c r="X602" s="223">
        <v>18328</v>
      </c>
    </row>
    <row r="603" spans="1:24" s="239" customFormat="1" ht="20.25" customHeight="1" x14ac:dyDescent="0.3">
      <c r="A603" s="238">
        <v>2023</v>
      </c>
      <c r="B603" s="230">
        <v>592</v>
      </c>
      <c r="C603" s="233" t="s">
        <v>2209</v>
      </c>
      <c r="D603" s="230">
        <v>36662</v>
      </c>
      <c r="E603" s="222">
        <v>131628.69999999998</v>
      </c>
      <c r="F603" s="222">
        <v>130688.4</v>
      </c>
      <c r="G603" s="218">
        <v>0</v>
      </c>
      <c r="H603" s="261">
        <v>0</v>
      </c>
      <c r="I603" s="222">
        <v>0</v>
      </c>
      <c r="J603" s="222">
        <v>0</v>
      </c>
      <c r="K603" s="222">
        <v>0</v>
      </c>
      <c r="L603" s="222">
        <v>0</v>
      </c>
      <c r="M603" s="222">
        <v>0</v>
      </c>
      <c r="N603" s="218">
        <v>0</v>
      </c>
      <c r="O603" s="218">
        <v>130688.4</v>
      </c>
      <c r="P603" s="222">
        <v>0</v>
      </c>
      <c r="Q603" s="222">
        <v>0</v>
      </c>
      <c r="R603" s="222">
        <v>0</v>
      </c>
      <c r="S603" s="222">
        <v>0</v>
      </c>
      <c r="T603" s="222">
        <v>0</v>
      </c>
      <c r="U603" s="218">
        <v>0</v>
      </c>
      <c r="V603" s="223">
        <v>0</v>
      </c>
      <c r="W603" s="223">
        <v>0</v>
      </c>
      <c r="X603" s="223">
        <v>940.3</v>
      </c>
    </row>
    <row r="604" spans="1:24" s="239" customFormat="1" ht="20.25" customHeight="1" x14ac:dyDescent="0.3">
      <c r="A604" s="238">
        <v>2023</v>
      </c>
      <c r="B604" s="230">
        <v>593</v>
      </c>
      <c r="C604" s="233" t="s">
        <v>2168</v>
      </c>
      <c r="D604" s="230">
        <v>36667</v>
      </c>
      <c r="E604" s="222">
        <v>2852476.96</v>
      </c>
      <c r="F604" s="222">
        <v>2852476.96</v>
      </c>
      <c r="G604" s="218">
        <v>0</v>
      </c>
      <c r="H604" s="261">
        <v>0</v>
      </c>
      <c r="I604" s="222">
        <v>0</v>
      </c>
      <c r="J604" s="222">
        <v>0</v>
      </c>
      <c r="K604" s="222">
        <v>0</v>
      </c>
      <c r="L604" s="222">
        <v>0</v>
      </c>
      <c r="M604" s="222">
        <v>0</v>
      </c>
      <c r="N604" s="218">
        <v>0</v>
      </c>
      <c r="O604" s="222">
        <v>0</v>
      </c>
      <c r="P604" s="222">
        <v>0</v>
      </c>
      <c r="Q604" s="222">
        <v>2852476.96</v>
      </c>
      <c r="R604" s="222">
        <v>0</v>
      </c>
      <c r="S604" s="222">
        <v>0</v>
      </c>
      <c r="T604" s="222">
        <v>0</v>
      </c>
      <c r="U604" s="218">
        <v>0</v>
      </c>
      <c r="V604" s="223">
        <v>0</v>
      </c>
      <c r="W604" s="223">
        <v>0</v>
      </c>
      <c r="X604" s="223">
        <v>0</v>
      </c>
    </row>
    <row r="605" spans="1:24" s="239" customFormat="1" ht="20.25" customHeight="1" x14ac:dyDescent="0.3">
      <c r="A605" s="238">
        <v>2023</v>
      </c>
      <c r="B605" s="230">
        <v>594</v>
      </c>
      <c r="C605" s="233" t="s">
        <v>2172</v>
      </c>
      <c r="D605" s="230">
        <v>36668</v>
      </c>
      <c r="E605" s="222">
        <v>2703007.2</v>
      </c>
      <c r="F605" s="222">
        <v>2703007.2</v>
      </c>
      <c r="G605" s="218">
        <v>0</v>
      </c>
      <c r="H605" s="261">
        <v>0</v>
      </c>
      <c r="I605" s="222">
        <v>0</v>
      </c>
      <c r="J605" s="222">
        <v>0</v>
      </c>
      <c r="K605" s="222">
        <v>0</v>
      </c>
      <c r="L605" s="222">
        <v>0</v>
      </c>
      <c r="M605" s="222">
        <v>0</v>
      </c>
      <c r="N605" s="218">
        <v>0</v>
      </c>
      <c r="O605" s="222">
        <v>0</v>
      </c>
      <c r="P605" s="222">
        <v>0</v>
      </c>
      <c r="Q605" s="222">
        <v>2703007.2</v>
      </c>
      <c r="R605" s="222">
        <v>0</v>
      </c>
      <c r="S605" s="222">
        <v>0</v>
      </c>
      <c r="T605" s="222">
        <v>0</v>
      </c>
      <c r="U605" s="218">
        <v>0</v>
      </c>
      <c r="V605" s="223">
        <v>0</v>
      </c>
      <c r="W605" s="223">
        <v>0</v>
      </c>
      <c r="X605" s="223">
        <v>0</v>
      </c>
    </row>
    <row r="606" spans="1:24" s="239" customFormat="1" ht="20.25" customHeight="1" x14ac:dyDescent="0.3">
      <c r="A606" s="238">
        <v>2023</v>
      </c>
      <c r="B606" s="230">
        <v>595</v>
      </c>
      <c r="C606" s="233" t="s">
        <v>2198</v>
      </c>
      <c r="D606" s="230">
        <v>36693</v>
      </c>
      <c r="E606" s="222">
        <v>13575116.609999999</v>
      </c>
      <c r="F606" s="222">
        <v>13575116.609999999</v>
      </c>
      <c r="G606" s="218">
        <v>0</v>
      </c>
      <c r="H606" s="261">
        <v>654971.98</v>
      </c>
      <c r="I606" s="222">
        <v>0</v>
      </c>
      <c r="J606" s="222">
        <v>0</v>
      </c>
      <c r="K606" s="222">
        <v>132352.06</v>
      </c>
      <c r="L606" s="222">
        <v>0</v>
      </c>
      <c r="M606" s="222">
        <v>0</v>
      </c>
      <c r="N606" s="218">
        <v>0</v>
      </c>
      <c r="O606" s="222">
        <v>3887515.67</v>
      </c>
      <c r="P606" s="222">
        <v>0</v>
      </c>
      <c r="Q606" s="222">
        <v>8900276.9000000004</v>
      </c>
      <c r="R606" s="222">
        <v>0</v>
      </c>
      <c r="S606" s="222">
        <v>0</v>
      </c>
      <c r="T606" s="222">
        <v>0</v>
      </c>
      <c r="U606" s="218">
        <v>0</v>
      </c>
      <c r="V606" s="223">
        <v>0</v>
      </c>
      <c r="W606" s="223">
        <v>0</v>
      </c>
      <c r="X606" s="223">
        <v>0</v>
      </c>
    </row>
    <row r="607" spans="1:24" s="239" customFormat="1" ht="20.25" customHeight="1" x14ac:dyDescent="0.3">
      <c r="A607" s="238">
        <v>2023</v>
      </c>
      <c r="B607" s="230">
        <v>596</v>
      </c>
      <c r="C607" s="233" t="s">
        <v>2169</v>
      </c>
      <c r="D607" s="230">
        <v>36700</v>
      </c>
      <c r="E607" s="222">
        <v>1447761.25</v>
      </c>
      <c r="F607" s="222">
        <v>1426780.66</v>
      </c>
      <c r="G607" s="218">
        <v>0</v>
      </c>
      <c r="H607" s="261">
        <v>0</v>
      </c>
      <c r="I607" s="222">
        <v>0</v>
      </c>
      <c r="J607" s="222">
        <v>0</v>
      </c>
      <c r="K607" s="222">
        <v>0</v>
      </c>
      <c r="L607" s="222">
        <v>0</v>
      </c>
      <c r="M607" s="222">
        <v>0</v>
      </c>
      <c r="N607" s="218">
        <v>0</v>
      </c>
      <c r="O607" s="222">
        <v>0</v>
      </c>
      <c r="P607" s="222">
        <v>0</v>
      </c>
      <c r="Q607" s="222">
        <v>1426780.66</v>
      </c>
      <c r="R607" s="222">
        <v>0</v>
      </c>
      <c r="S607" s="222">
        <v>0</v>
      </c>
      <c r="T607" s="222">
        <v>0</v>
      </c>
      <c r="U607" s="218">
        <v>0</v>
      </c>
      <c r="V607" s="223">
        <v>0</v>
      </c>
      <c r="W607" s="223">
        <v>0</v>
      </c>
      <c r="X607" s="223">
        <v>20980.59</v>
      </c>
    </row>
    <row r="608" spans="1:24" s="239" customFormat="1" ht="20.25" customHeight="1" x14ac:dyDescent="0.3">
      <c r="A608" s="238">
        <v>2023</v>
      </c>
      <c r="B608" s="230">
        <v>597</v>
      </c>
      <c r="C608" s="233" t="s">
        <v>2231</v>
      </c>
      <c r="D608" s="230">
        <v>36735</v>
      </c>
      <c r="E608" s="222">
        <v>265647.59999999998</v>
      </c>
      <c r="F608" s="222">
        <v>265647.59999999998</v>
      </c>
      <c r="G608" s="218">
        <v>0</v>
      </c>
      <c r="H608" s="261">
        <v>0</v>
      </c>
      <c r="I608" s="222">
        <v>0</v>
      </c>
      <c r="J608" s="222">
        <v>0</v>
      </c>
      <c r="K608" s="222">
        <v>0</v>
      </c>
      <c r="L608" s="222">
        <v>0</v>
      </c>
      <c r="M608" s="222">
        <v>0</v>
      </c>
      <c r="N608" s="218">
        <v>0</v>
      </c>
      <c r="O608" s="222">
        <v>0</v>
      </c>
      <c r="P608" s="222">
        <v>0</v>
      </c>
      <c r="Q608" s="265">
        <v>0</v>
      </c>
      <c r="R608" s="222">
        <v>0</v>
      </c>
      <c r="S608" s="222">
        <v>0</v>
      </c>
      <c r="T608" s="222">
        <v>0</v>
      </c>
      <c r="U608" s="265">
        <v>265647.59999999998</v>
      </c>
      <c r="V608" s="223">
        <v>0</v>
      </c>
      <c r="W608" s="223">
        <v>0</v>
      </c>
      <c r="X608" s="265">
        <v>0</v>
      </c>
    </row>
    <row r="609" spans="1:24" s="239" customFormat="1" ht="20.25" customHeight="1" x14ac:dyDescent="0.3">
      <c r="A609" s="238">
        <v>2023</v>
      </c>
      <c r="B609" s="230">
        <v>598</v>
      </c>
      <c r="C609" s="233" t="s">
        <v>1820</v>
      </c>
      <c r="D609" s="230">
        <v>36852</v>
      </c>
      <c r="E609" s="222">
        <v>4400729.9300000006</v>
      </c>
      <c r="F609" s="222">
        <v>4327112.1800000006</v>
      </c>
      <c r="G609" s="218">
        <v>0</v>
      </c>
      <c r="H609" s="261">
        <v>0</v>
      </c>
      <c r="I609" s="222">
        <v>0</v>
      </c>
      <c r="J609" s="222">
        <v>0</v>
      </c>
      <c r="K609" s="222">
        <v>0</v>
      </c>
      <c r="L609" s="222">
        <v>0</v>
      </c>
      <c r="M609" s="222">
        <v>0</v>
      </c>
      <c r="N609" s="222">
        <v>4225038.07</v>
      </c>
      <c r="O609" s="222">
        <v>0</v>
      </c>
      <c r="P609" s="222">
        <v>0</v>
      </c>
      <c r="Q609" s="222">
        <v>0</v>
      </c>
      <c r="R609" s="222">
        <v>0</v>
      </c>
      <c r="S609" s="222">
        <v>0</v>
      </c>
      <c r="T609" s="222">
        <v>0</v>
      </c>
      <c r="U609" s="223">
        <v>102074.11</v>
      </c>
      <c r="V609" s="223">
        <v>0</v>
      </c>
      <c r="W609" s="223">
        <v>0</v>
      </c>
      <c r="X609" s="223">
        <v>73617.75</v>
      </c>
    </row>
    <row r="610" spans="1:24" s="239" customFormat="1" ht="20.25" customHeight="1" x14ac:dyDescent="0.3">
      <c r="A610" s="238">
        <v>2023</v>
      </c>
      <c r="B610" s="230">
        <v>599</v>
      </c>
      <c r="C610" s="233" t="s">
        <v>1821</v>
      </c>
      <c r="D610" s="230">
        <v>36853</v>
      </c>
      <c r="E610" s="222">
        <v>2205218.02</v>
      </c>
      <c r="F610" s="222">
        <v>2168409.15</v>
      </c>
      <c r="G610" s="218">
        <v>0</v>
      </c>
      <c r="H610" s="261">
        <v>0</v>
      </c>
      <c r="I610" s="222">
        <v>0</v>
      </c>
      <c r="J610" s="222">
        <v>0</v>
      </c>
      <c r="K610" s="222">
        <v>0</v>
      </c>
      <c r="L610" s="222">
        <v>0</v>
      </c>
      <c r="M610" s="222">
        <v>0</v>
      </c>
      <c r="N610" s="222">
        <v>2111670.48</v>
      </c>
      <c r="O610" s="222">
        <v>0</v>
      </c>
      <c r="P610" s="222">
        <v>0</v>
      </c>
      <c r="Q610" s="222">
        <v>0</v>
      </c>
      <c r="R610" s="222">
        <v>0</v>
      </c>
      <c r="S610" s="222">
        <v>0</v>
      </c>
      <c r="T610" s="222">
        <v>0</v>
      </c>
      <c r="U610" s="223">
        <v>56738.67</v>
      </c>
      <c r="V610" s="223">
        <v>0</v>
      </c>
      <c r="W610" s="223">
        <v>0</v>
      </c>
      <c r="X610" s="223">
        <v>36808.870000000003</v>
      </c>
    </row>
    <row r="611" spans="1:24" s="239" customFormat="1" ht="20.25" customHeight="1" x14ac:dyDescent="0.3">
      <c r="A611" s="238">
        <v>2023</v>
      </c>
      <c r="B611" s="230">
        <v>600</v>
      </c>
      <c r="C611" s="233" t="s">
        <v>2212</v>
      </c>
      <c r="D611" s="230">
        <v>36828</v>
      </c>
      <c r="E611" s="222">
        <v>925687.3</v>
      </c>
      <c r="F611" s="222">
        <v>920814.42</v>
      </c>
      <c r="G611" s="218">
        <v>920814.42</v>
      </c>
      <c r="H611" s="261">
        <v>0</v>
      </c>
      <c r="I611" s="222">
        <v>0</v>
      </c>
      <c r="J611" s="222">
        <v>0</v>
      </c>
      <c r="K611" s="222">
        <v>0</v>
      </c>
      <c r="L611" s="222">
        <v>0</v>
      </c>
      <c r="M611" s="222">
        <v>0</v>
      </c>
      <c r="N611" s="218">
        <v>0</v>
      </c>
      <c r="O611" s="222">
        <v>0</v>
      </c>
      <c r="P611" s="222">
        <v>0</v>
      </c>
      <c r="Q611" s="222">
        <v>0</v>
      </c>
      <c r="R611" s="222">
        <v>0</v>
      </c>
      <c r="S611" s="222">
        <v>0</v>
      </c>
      <c r="T611" s="222">
        <v>0</v>
      </c>
      <c r="U611" s="218">
        <v>0</v>
      </c>
      <c r="V611" s="223">
        <v>0</v>
      </c>
      <c r="W611" s="223">
        <v>0</v>
      </c>
      <c r="X611" s="223">
        <v>4872.88</v>
      </c>
    </row>
    <row r="612" spans="1:24" s="239" customFormat="1" ht="20.25" customHeight="1" x14ac:dyDescent="0.3">
      <c r="A612" s="238">
        <v>2023</v>
      </c>
      <c r="B612" s="230">
        <v>601</v>
      </c>
      <c r="C612" s="233" t="s">
        <v>2525</v>
      </c>
      <c r="D612" s="230">
        <v>36892</v>
      </c>
      <c r="E612" s="222">
        <v>2054964.91</v>
      </c>
      <c r="F612" s="222">
        <v>2034143.73</v>
      </c>
      <c r="G612" s="218">
        <v>0</v>
      </c>
      <c r="H612" s="261">
        <v>0</v>
      </c>
      <c r="I612" s="222">
        <v>0</v>
      </c>
      <c r="J612" s="222">
        <v>0</v>
      </c>
      <c r="K612" s="222">
        <v>0</v>
      </c>
      <c r="L612" s="222">
        <v>0</v>
      </c>
      <c r="M612" s="222">
        <v>0</v>
      </c>
      <c r="N612" s="218">
        <v>1980490.88</v>
      </c>
      <c r="O612" s="222">
        <v>0</v>
      </c>
      <c r="P612" s="222">
        <v>0</v>
      </c>
      <c r="Q612" s="222">
        <v>0</v>
      </c>
      <c r="R612" s="222">
        <v>0</v>
      </c>
      <c r="S612" s="222">
        <v>0</v>
      </c>
      <c r="T612" s="222">
        <v>0</v>
      </c>
      <c r="U612" s="218">
        <v>53652.85</v>
      </c>
      <c r="V612" s="223">
        <v>0</v>
      </c>
      <c r="W612" s="223">
        <v>0</v>
      </c>
      <c r="X612" s="223">
        <v>20821.18</v>
      </c>
    </row>
    <row r="613" spans="1:24" s="239" customFormat="1" ht="20.25" customHeight="1" x14ac:dyDescent="0.3">
      <c r="A613" s="238">
        <v>2023</v>
      </c>
      <c r="B613" s="230">
        <v>602</v>
      </c>
      <c r="C613" s="225" t="s">
        <v>443</v>
      </c>
      <c r="D613" s="230">
        <v>56039</v>
      </c>
      <c r="E613" s="222">
        <v>5109440.4399999995</v>
      </c>
      <c r="F613" s="222">
        <v>5035079.0799999991</v>
      </c>
      <c r="G613" s="218">
        <v>0</v>
      </c>
      <c r="H613" s="261">
        <v>0</v>
      </c>
      <c r="I613" s="222">
        <v>0</v>
      </c>
      <c r="J613" s="222">
        <v>0</v>
      </c>
      <c r="K613" s="222">
        <v>0</v>
      </c>
      <c r="L613" s="222">
        <v>0</v>
      </c>
      <c r="M613" s="222">
        <v>0</v>
      </c>
      <c r="N613" s="222">
        <v>4917946.6899999995</v>
      </c>
      <c r="O613" s="222">
        <v>0</v>
      </c>
      <c r="P613" s="222">
        <v>0</v>
      </c>
      <c r="Q613" s="222">
        <v>0</v>
      </c>
      <c r="R613" s="222">
        <v>0</v>
      </c>
      <c r="S613" s="222">
        <v>0</v>
      </c>
      <c r="T613" s="222">
        <v>0</v>
      </c>
      <c r="U613" s="223">
        <v>117132.39</v>
      </c>
      <c r="V613" s="223">
        <v>0</v>
      </c>
      <c r="W613" s="223">
        <v>0</v>
      </c>
      <c r="X613" s="223">
        <v>74361.36</v>
      </c>
    </row>
    <row r="614" spans="1:24" s="239" customFormat="1" ht="20.25" customHeight="1" x14ac:dyDescent="0.3">
      <c r="A614" s="238">
        <v>2023</v>
      </c>
      <c r="B614" s="230">
        <v>603</v>
      </c>
      <c r="C614" s="233" t="s">
        <v>2757</v>
      </c>
      <c r="D614" s="230">
        <v>36869</v>
      </c>
      <c r="E614" s="222">
        <v>1616003</v>
      </c>
      <c r="F614" s="222">
        <v>1616003</v>
      </c>
      <c r="G614" s="218">
        <v>0</v>
      </c>
      <c r="H614" s="261">
        <v>0</v>
      </c>
      <c r="I614" s="222">
        <v>0</v>
      </c>
      <c r="J614" s="222">
        <v>0</v>
      </c>
      <c r="K614" s="222">
        <v>0</v>
      </c>
      <c r="L614" s="222">
        <v>0</v>
      </c>
      <c r="M614" s="222">
        <v>0</v>
      </c>
      <c r="N614" s="222">
        <v>0</v>
      </c>
      <c r="O614" s="222">
        <v>669925</v>
      </c>
      <c r="P614" s="222">
        <v>0</v>
      </c>
      <c r="Q614" s="222">
        <v>946078</v>
      </c>
      <c r="R614" s="222">
        <v>0</v>
      </c>
      <c r="S614" s="222">
        <v>0</v>
      </c>
      <c r="T614" s="222">
        <v>0</v>
      </c>
      <c r="U614" s="222">
        <v>0</v>
      </c>
      <c r="V614" s="222">
        <v>0</v>
      </c>
      <c r="W614" s="222">
        <v>0</v>
      </c>
      <c r="X614" s="222">
        <v>0</v>
      </c>
    </row>
    <row r="615" spans="1:24" s="239" customFormat="1" ht="20.25" customHeight="1" x14ac:dyDescent="0.3">
      <c r="A615" s="238">
        <v>2023</v>
      </c>
      <c r="B615" s="230">
        <v>604</v>
      </c>
      <c r="C615" s="233" t="s">
        <v>2852</v>
      </c>
      <c r="D615" s="230">
        <v>36957</v>
      </c>
      <c r="E615" s="222">
        <v>229257.86</v>
      </c>
      <c r="F615" s="222">
        <v>229257.86</v>
      </c>
      <c r="G615" s="218">
        <v>0</v>
      </c>
      <c r="H615" s="261">
        <v>0</v>
      </c>
      <c r="I615" s="222">
        <v>0</v>
      </c>
      <c r="J615" s="222">
        <v>0</v>
      </c>
      <c r="K615" s="222">
        <v>0</v>
      </c>
      <c r="L615" s="222">
        <v>0</v>
      </c>
      <c r="M615" s="222">
        <v>0</v>
      </c>
      <c r="N615" s="218">
        <v>0</v>
      </c>
      <c r="O615" s="222">
        <v>0</v>
      </c>
      <c r="P615" s="222">
        <v>0</v>
      </c>
      <c r="Q615" s="222">
        <v>0</v>
      </c>
      <c r="R615" s="222">
        <v>0</v>
      </c>
      <c r="S615" s="222">
        <v>0</v>
      </c>
      <c r="T615" s="222">
        <v>0</v>
      </c>
      <c r="U615" s="218">
        <v>0</v>
      </c>
      <c r="V615" s="223">
        <v>229257.86</v>
      </c>
      <c r="W615" s="223">
        <v>0</v>
      </c>
      <c r="X615" s="223">
        <v>0</v>
      </c>
    </row>
    <row r="616" spans="1:24" s="239" customFormat="1" ht="20.25" customHeight="1" x14ac:dyDescent="0.3">
      <c r="A616" s="238">
        <v>2023</v>
      </c>
      <c r="B616" s="230">
        <v>605</v>
      </c>
      <c r="C616" s="233" t="s">
        <v>2185</v>
      </c>
      <c r="D616" s="230">
        <v>37021</v>
      </c>
      <c r="E616" s="222">
        <v>1231371.8600000001</v>
      </c>
      <c r="F616" s="222">
        <v>1224338.6400000001</v>
      </c>
      <c r="G616" s="218">
        <v>0</v>
      </c>
      <c r="H616" s="261">
        <v>0</v>
      </c>
      <c r="I616" s="222">
        <v>0</v>
      </c>
      <c r="J616" s="222">
        <v>0</v>
      </c>
      <c r="K616" s="222">
        <v>0</v>
      </c>
      <c r="L616" s="222">
        <v>0</v>
      </c>
      <c r="M616" s="222">
        <v>0</v>
      </c>
      <c r="N616" s="218">
        <v>0</v>
      </c>
      <c r="O616" s="222">
        <v>1224338.6400000001</v>
      </c>
      <c r="P616" s="222">
        <v>0</v>
      </c>
      <c r="Q616" s="222">
        <v>0</v>
      </c>
      <c r="R616" s="222">
        <v>0</v>
      </c>
      <c r="S616" s="222">
        <v>0</v>
      </c>
      <c r="T616" s="222">
        <v>0</v>
      </c>
      <c r="U616" s="218">
        <v>0</v>
      </c>
      <c r="V616" s="223">
        <v>0</v>
      </c>
      <c r="W616" s="223">
        <v>0</v>
      </c>
      <c r="X616" s="223">
        <v>7033.22</v>
      </c>
    </row>
    <row r="617" spans="1:24" s="239" customFormat="1" ht="20.25" customHeight="1" x14ac:dyDescent="0.3">
      <c r="A617" s="238">
        <v>2023</v>
      </c>
      <c r="B617" s="230">
        <v>606</v>
      </c>
      <c r="C617" s="233" t="s">
        <v>2193</v>
      </c>
      <c r="D617" s="230">
        <v>37034</v>
      </c>
      <c r="E617" s="222">
        <v>1954137.48</v>
      </c>
      <c r="F617" s="222">
        <v>1925065.21</v>
      </c>
      <c r="G617" s="218">
        <v>0</v>
      </c>
      <c r="H617" s="261">
        <v>0</v>
      </c>
      <c r="I617" s="222">
        <v>0</v>
      </c>
      <c r="J617" s="222">
        <v>0</v>
      </c>
      <c r="K617" s="222">
        <v>0</v>
      </c>
      <c r="L617" s="222">
        <v>0</v>
      </c>
      <c r="M617" s="222">
        <v>0</v>
      </c>
      <c r="N617" s="218">
        <v>0</v>
      </c>
      <c r="O617" s="222">
        <v>1925065.21</v>
      </c>
      <c r="P617" s="222">
        <v>0</v>
      </c>
      <c r="Q617" s="222">
        <v>0</v>
      </c>
      <c r="R617" s="222">
        <v>0</v>
      </c>
      <c r="S617" s="222">
        <v>0</v>
      </c>
      <c r="T617" s="222">
        <v>0</v>
      </c>
      <c r="U617" s="218">
        <v>0</v>
      </c>
      <c r="V617" s="223">
        <v>0</v>
      </c>
      <c r="W617" s="223">
        <v>0</v>
      </c>
      <c r="X617" s="223">
        <v>29072.27</v>
      </c>
    </row>
    <row r="618" spans="1:24" s="239" customFormat="1" ht="20.25" customHeight="1" x14ac:dyDescent="0.3">
      <c r="A618" s="238">
        <v>2023</v>
      </c>
      <c r="B618" s="230">
        <v>607</v>
      </c>
      <c r="C618" s="233" t="s">
        <v>1013</v>
      </c>
      <c r="D618" s="230">
        <v>46618</v>
      </c>
      <c r="E618" s="222">
        <v>351716.4</v>
      </c>
      <c r="F618" s="222">
        <v>351716.4</v>
      </c>
      <c r="G618" s="218">
        <v>0</v>
      </c>
      <c r="H618" s="261">
        <v>0</v>
      </c>
      <c r="I618" s="222">
        <v>0</v>
      </c>
      <c r="J618" s="222">
        <v>0</v>
      </c>
      <c r="K618" s="222">
        <v>0</v>
      </c>
      <c r="L618" s="222">
        <v>0</v>
      </c>
      <c r="M618" s="222">
        <v>0</v>
      </c>
      <c r="N618" s="222">
        <v>0</v>
      </c>
      <c r="O618" s="222">
        <v>0</v>
      </c>
      <c r="P618" s="222">
        <v>0</v>
      </c>
      <c r="Q618" s="222">
        <v>0</v>
      </c>
      <c r="R618" s="222">
        <v>0</v>
      </c>
      <c r="S618" s="222">
        <v>0</v>
      </c>
      <c r="T618" s="222">
        <v>0</v>
      </c>
      <c r="U618" s="223">
        <v>197552.4</v>
      </c>
      <c r="V618" s="223">
        <v>154164</v>
      </c>
      <c r="W618" s="223">
        <v>0</v>
      </c>
      <c r="X618" s="223">
        <v>0</v>
      </c>
    </row>
    <row r="619" spans="1:24" s="239" customFormat="1" ht="20.25" customHeight="1" x14ac:dyDescent="0.3">
      <c r="A619" s="238">
        <v>2023</v>
      </c>
      <c r="B619" s="230">
        <v>608</v>
      </c>
      <c r="C619" s="225" t="s">
        <v>451</v>
      </c>
      <c r="D619" s="230">
        <v>46619</v>
      </c>
      <c r="E619" s="222">
        <v>2351489.84</v>
      </c>
      <c r="F619" s="222">
        <v>2343604.7999999998</v>
      </c>
      <c r="G619" s="218">
        <v>0</v>
      </c>
      <c r="H619" s="218">
        <v>0</v>
      </c>
      <c r="I619" s="218">
        <v>0</v>
      </c>
      <c r="J619" s="218">
        <v>0</v>
      </c>
      <c r="K619" s="218">
        <v>0</v>
      </c>
      <c r="L619" s="218">
        <v>0</v>
      </c>
      <c r="M619" s="218">
        <v>0</v>
      </c>
      <c r="N619" s="218">
        <v>0</v>
      </c>
      <c r="O619" s="218">
        <v>2065575.5999999999</v>
      </c>
      <c r="P619" s="218">
        <v>102304.79999999999</v>
      </c>
      <c r="Q619" s="218">
        <v>175724.40000000002</v>
      </c>
      <c r="R619" s="218">
        <v>0</v>
      </c>
      <c r="S619" s="218">
        <v>0</v>
      </c>
      <c r="T619" s="218">
        <v>0</v>
      </c>
      <c r="U619" s="218">
        <v>0</v>
      </c>
      <c r="V619" s="218">
        <v>0</v>
      </c>
      <c r="W619" s="218">
        <v>0</v>
      </c>
      <c r="X619" s="223">
        <v>7885.04</v>
      </c>
    </row>
    <row r="620" spans="1:24" s="239" customFormat="1" ht="20.25" customHeight="1" x14ac:dyDescent="0.3">
      <c r="A620" s="238">
        <v>2023</v>
      </c>
      <c r="B620" s="230">
        <v>609</v>
      </c>
      <c r="C620" s="233" t="s">
        <v>2658</v>
      </c>
      <c r="D620" s="230">
        <v>37027</v>
      </c>
      <c r="E620" s="222">
        <v>44500.49</v>
      </c>
      <c r="F620" s="222">
        <v>44500.49</v>
      </c>
      <c r="G620" s="218">
        <v>0</v>
      </c>
      <c r="H620" s="261">
        <v>0</v>
      </c>
      <c r="I620" s="222">
        <v>0</v>
      </c>
      <c r="J620" s="222">
        <v>0</v>
      </c>
      <c r="K620" s="222">
        <v>0</v>
      </c>
      <c r="L620" s="222">
        <v>0</v>
      </c>
      <c r="M620" s="222">
        <v>0</v>
      </c>
      <c r="N620" s="222">
        <v>0</v>
      </c>
      <c r="O620" s="222">
        <v>0</v>
      </c>
      <c r="P620" s="222">
        <v>0</v>
      </c>
      <c r="Q620" s="222">
        <v>0</v>
      </c>
      <c r="R620" s="222">
        <v>0</v>
      </c>
      <c r="S620" s="222">
        <v>0</v>
      </c>
      <c r="T620" s="222">
        <v>0</v>
      </c>
      <c r="U620" s="223">
        <v>0</v>
      </c>
      <c r="V620" s="223">
        <v>44500.49</v>
      </c>
      <c r="W620" s="223">
        <v>0</v>
      </c>
      <c r="X620" s="223">
        <v>0</v>
      </c>
    </row>
    <row r="621" spans="1:24" s="239" customFormat="1" ht="20.25" customHeight="1" x14ac:dyDescent="0.3">
      <c r="A621" s="238">
        <v>2023</v>
      </c>
      <c r="B621" s="230">
        <v>610</v>
      </c>
      <c r="C621" s="233" t="s">
        <v>2176</v>
      </c>
      <c r="D621" s="230">
        <v>37028</v>
      </c>
      <c r="E621" s="222">
        <v>87076.5</v>
      </c>
      <c r="F621" s="222">
        <v>87076.5</v>
      </c>
      <c r="G621" s="218">
        <v>0</v>
      </c>
      <c r="H621" s="261">
        <v>0</v>
      </c>
      <c r="I621" s="222">
        <v>0</v>
      </c>
      <c r="J621" s="222">
        <v>0</v>
      </c>
      <c r="K621" s="222">
        <v>0</v>
      </c>
      <c r="L621" s="222">
        <v>0</v>
      </c>
      <c r="M621" s="222">
        <v>0</v>
      </c>
      <c r="N621" s="218">
        <v>0</v>
      </c>
      <c r="O621" s="222">
        <v>0</v>
      </c>
      <c r="P621" s="222">
        <v>0</v>
      </c>
      <c r="Q621" s="222">
        <v>0</v>
      </c>
      <c r="R621" s="222">
        <v>0</v>
      </c>
      <c r="S621" s="222">
        <v>0</v>
      </c>
      <c r="T621" s="222">
        <v>0</v>
      </c>
      <c r="U621" s="218">
        <v>87076.5</v>
      </c>
      <c r="V621" s="223">
        <v>0</v>
      </c>
      <c r="W621" s="223">
        <v>0</v>
      </c>
      <c r="X621" s="223">
        <v>0</v>
      </c>
    </row>
    <row r="622" spans="1:24" s="239" customFormat="1" ht="20.25" customHeight="1" x14ac:dyDescent="0.3">
      <c r="A622" s="238">
        <v>2023</v>
      </c>
      <c r="B622" s="230">
        <v>611</v>
      </c>
      <c r="C622" s="233" t="s">
        <v>2759</v>
      </c>
      <c r="D622" s="230">
        <v>37075</v>
      </c>
      <c r="E622" s="222">
        <v>720822.44</v>
      </c>
      <c r="F622" s="222">
        <v>720822.44</v>
      </c>
      <c r="G622" s="218">
        <v>0</v>
      </c>
      <c r="H622" s="261">
        <v>0</v>
      </c>
      <c r="I622" s="222">
        <v>0</v>
      </c>
      <c r="J622" s="222">
        <v>0</v>
      </c>
      <c r="K622" s="222">
        <v>0</v>
      </c>
      <c r="L622" s="222">
        <v>0</v>
      </c>
      <c r="M622" s="222">
        <v>0</v>
      </c>
      <c r="N622" s="222">
        <v>0</v>
      </c>
      <c r="O622" s="222">
        <v>0</v>
      </c>
      <c r="P622" s="222">
        <v>0</v>
      </c>
      <c r="Q622" s="222">
        <v>720822.44</v>
      </c>
      <c r="R622" s="222">
        <v>0</v>
      </c>
      <c r="S622" s="222">
        <v>0</v>
      </c>
      <c r="T622" s="222">
        <v>0</v>
      </c>
      <c r="U622" s="222">
        <v>0</v>
      </c>
      <c r="V622" s="222">
        <v>0</v>
      </c>
      <c r="W622" s="222">
        <v>0</v>
      </c>
      <c r="X622" s="222">
        <v>0</v>
      </c>
    </row>
    <row r="623" spans="1:24" s="239" customFormat="1" ht="20.25" customHeight="1" x14ac:dyDescent="0.3">
      <c r="A623" s="238">
        <v>2023</v>
      </c>
      <c r="B623" s="230">
        <v>612</v>
      </c>
      <c r="C623" s="233" t="s">
        <v>2210</v>
      </c>
      <c r="D623" s="230">
        <v>37124</v>
      </c>
      <c r="E623" s="222">
        <v>752225.83999999985</v>
      </c>
      <c r="F623" s="222">
        <v>752225.83999999985</v>
      </c>
      <c r="G623" s="218">
        <v>0</v>
      </c>
      <c r="H623" s="261">
        <v>0</v>
      </c>
      <c r="I623" s="222">
        <v>0</v>
      </c>
      <c r="J623" s="222">
        <v>0</v>
      </c>
      <c r="K623" s="222">
        <v>0</v>
      </c>
      <c r="L623" s="222">
        <v>0</v>
      </c>
      <c r="M623" s="222">
        <v>0</v>
      </c>
      <c r="N623" s="218">
        <v>0</v>
      </c>
      <c r="O623" s="222">
        <v>752225.83999999985</v>
      </c>
      <c r="P623" s="222">
        <v>0</v>
      </c>
      <c r="Q623" s="222">
        <v>0</v>
      </c>
      <c r="R623" s="222">
        <v>0</v>
      </c>
      <c r="S623" s="222">
        <v>0</v>
      </c>
      <c r="T623" s="222">
        <v>0</v>
      </c>
      <c r="U623" s="218">
        <v>0</v>
      </c>
      <c r="V623" s="223">
        <v>0</v>
      </c>
      <c r="W623" s="223">
        <v>0</v>
      </c>
      <c r="X623" s="223">
        <v>0</v>
      </c>
    </row>
    <row r="624" spans="1:24" s="239" customFormat="1" ht="20.25" customHeight="1" x14ac:dyDescent="0.3">
      <c r="A624" s="238">
        <v>2023</v>
      </c>
      <c r="B624" s="230">
        <v>613</v>
      </c>
      <c r="C624" s="233" t="s">
        <v>3566</v>
      </c>
      <c r="D624" s="230">
        <v>36849</v>
      </c>
      <c r="E624" s="222">
        <v>5180994.6499999994</v>
      </c>
      <c r="F624" s="222">
        <v>5155750.8</v>
      </c>
      <c r="G624" s="218">
        <v>0</v>
      </c>
      <c r="H624" s="261">
        <v>0</v>
      </c>
      <c r="I624" s="222">
        <v>0</v>
      </c>
      <c r="J624" s="222">
        <v>0</v>
      </c>
      <c r="K624" s="222">
        <v>0</v>
      </c>
      <c r="L624" s="222">
        <v>0</v>
      </c>
      <c r="M624" s="222">
        <v>0</v>
      </c>
      <c r="N624" s="218">
        <v>0</v>
      </c>
      <c r="O624" s="222">
        <v>5155750.8</v>
      </c>
      <c r="P624" s="222">
        <v>0</v>
      </c>
      <c r="Q624" s="222">
        <v>0</v>
      </c>
      <c r="R624" s="222">
        <v>0</v>
      </c>
      <c r="S624" s="222">
        <v>0</v>
      </c>
      <c r="T624" s="222">
        <v>0</v>
      </c>
      <c r="U624" s="218">
        <v>0</v>
      </c>
      <c r="V624" s="223">
        <v>0</v>
      </c>
      <c r="W624" s="223">
        <v>0</v>
      </c>
      <c r="X624" s="223">
        <v>25243.85</v>
      </c>
    </row>
    <row r="625" spans="1:24" s="239" customFormat="1" ht="20.25" customHeight="1" x14ac:dyDescent="0.3">
      <c r="A625" s="238">
        <v>2023</v>
      </c>
      <c r="B625" s="230">
        <v>614</v>
      </c>
      <c r="C625" s="233" t="s">
        <v>1721</v>
      </c>
      <c r="D625" s="230">
        <v>32966</v>
      </c>
      <c r="E625" s="222">
        <v>4804378.41</v>
      </c>
      <c r="F625" s="222">
        <v>4730388.8600000003</v>
      </c>
      <c r="G625" s="218">
        <v>0</v>
      </c>
      <c r="H625" s="261">
        <v>0</v>
      </c>
      <c r="I625" s="222">
        <v>0</v>
      </c>
      <c r="J625" s="222">
        <v>0</v>
      </c>
      <c r="K625" s="222">
        <v>0</v>
      </c>
      <c r="L625" s="222">
        <v>0</v>
      </c>
      <c r="M625" s="222">
        <v>0</v>
      </c>
      <c r="N625" s="222">
        <v>4621570.75</v>
      </c>
      <c r="O625" s="222">
        <v>0</v>
      </c>
      <c r="P625" s="222">
        <v>0</v>
      </c>
      <c r="Q625" s="222">
        <v>0</v>
      </c>
      <c r="R625" s="222">
        <v>0</v>
      </c>
      <c r="S625" s="222">
        <v>0</v>
      </c>
      <c r="T625" s="222">
        <v>0</v>
      </c>
      <c r="U625" s="223">
        <v>108818.11</v>
      </c>
      <c r="V625" s="223">
        <v>0</v>
      </c>
      <c r="W625" s="223">
        <v>0</v>
      </c>
      <c r="X625" s="223">
        <v>73989.55</v>
      </c>
    </row>
    <row r="626" spans="1:24" s="239" customFormat="1" ht="20.25" customHeight="1" x14ac:dyDescent="0.3">
      <c r="A626" s="238">
        <v>2023</v>
      </c>
      <c r="B626" s="230">
        <v>615</v>
      </c>
      <c r="C626" s="225" t="s">
        <v>447</v>
      </c>
      <c r="D626" s="230">
        <v>32967</v>
      </c>
      <c r="E626" s="222">
        <v>2412821.35</v>
      </c>
      <c r="F626" s="222">
        <v>2375826.5700000003</v>
      </c>
      <c r="G626" s="218">
        <v>0</v>
      </c>
      <c r="H626" s="261">
        <v>0</v>
      </c>
      <c r="I626" s="222">
        <v>0</v>
      </c>
      <c r="J626" s="222">
        <v>0</v>
      </c>
      <c r="K626" s="222">
        <v>0</v>
      </c>
      <c r="L626" s="222">
        <v>0</v>
      </c>
      <c r="M626" s="222">
        <v>0</v>
      </c>
      <c r="N626" s="222">
        <v>2313904.33</v>
      </c>
      <c r="O626" s="222">
        <v>0</v>
      </c>
      <c r="P626" s="222">
        <v>0</v>
      </c>
      <c r="Q626" s="222">
        <v>0</v>
      </c>
      <c r="R626" s="222">
        <v>0</v>
      </c>
      <c r="S626" s="222">
        <v>0</v>
      </c>
      <c r="T626" s="222">
        <v>0</v>
      </c>
      <c r="U626" s="223">
        <v>61922.239999999998</v>
      </c>
      <c r="V626" s="223">
        <v>0</v>
      </c>
      <c r="W626" s="223">
        <v>0</v>
      </c>
      <c r="X626" s="223">
        <v>36994.78</v>
      </c>
    </row>
    <row r="627" spans="1:24" s="239" customFormat="1" ht="20.25" customHeight="1" x14ac:dyDescent="0.3">
      <c r="A627" s="238">
        <v>2023</v>
      </c>
      <c r="B627" s="230">
        <v>616</v>
      </c>
      <c r="C627" s="225" t="s">
        <v>448</v>
      </c>
      <c r="D627" s="230">
        <v>32968</v>
      </c>
      <c r="E627" s="222">
        <v>2406920.9300000002</v>
      </c>
      <c r="F627" s="222">
        <v>2369926.1500000004</v>
      </c>
      <c r="G627" s="218">
        <v>0</v>
      </c>
      <c r="H627" s="261">
        <v>0</v>
      </c>
      <c r="I627" s="222">
        <v>0</v>
      </c>
      <c r="J627" s="222">
        <v>0</v>
      </c>
      <c r="K627" s="222">
        <v>0</v>
      </c>
      <c r="L627" s="222">
        <v>0</v>
      </c>
      <c r="M627" s="222">
        <v>0</v>
      </c>
      <c r="N627" s="222">
        <v>2308204.9300000002</v>
      </c>
      <c r="O627" s="222">
        <v>0</v>
      </c>
      <c r="P627" s="222">
        <v>0</v>
      </c>
      <c r="Q627" s="222">
        <v>0</v>
      </c>
      <c r="R627" s="222">
        <v>0</v>
      </c>
      <c r="S627" s="222">
        <v>0</v>
      </c>
      <c r="T627" s="222">
        <v>0</v>
      </c>
      <c r="U627" s="223">
        <v>61721.22</v>
      </c>
      <c r="V627" s="223">
        <v>0</v>
      </c>
      <c r="W627" s="223">
        <v>0</v>
      </c>
      <c r="X627" s="223">
        <v>36994.78</v>
      </c>
    </row>
    <row r="628" spans="1:24" s="239" customFormat="1" ht="20.25" customHeight="1" x14ac:dyDescent="0.3">
      <c r="A628" s="238">
        <v>2023</v>
      </c>
      <c r="B628" s="230">
        <v>617</v>
      </c>
      <c r="C628" s="233" t="s">
        <v>2551</v>
      </c>
      <c r="D628" s="230">
        <v>32858</v>
      </c>
      <c r="E628" s="222">
        <v>90129.77</v>
      </c>
      <c r="F628" s="222">
        <v>90129.77</v>
      </c>
      <c r="G628" s="218">
        <v>0</v>
      </c>
      <c r="H628" s="261">
        <v>90129.77</v>
      </c>
      <c r="I628" s="222">
        <v>0</v>
      </c>
      <c r="J628" s="222">
        <v>0</v>
      </c>
      <c r="K628" s="222">
        <v>0</v>
      </c>
      <c r="L628" s="222">
        <v>0</v>
      </c>
      <c r="M628" s="222">
        <v>0</v>
      </c>
      <c r="N628" s="222">
        <v>0</v>
      </c>
      <c r="O628" s="222">
        <v>0</v>
      </c>
      <c r="P628" s="222">
        <v>0</v>
      </c>
      <c r="Q628" s="222">
        <v>0</v>
      </c>
      <c r="R628" s="222">
        <v>0</v>
      </c>
      <c r="S628" s="222">
        <v>0</v>
      </c>
      <c r="T628" s="222">
        <v>0</v>
      </c>
      <c r="U628" s="223">
        <v>0</v>
      </c>
      <c r="V628" s="223">
        <v>0</v>
      </c>
      <c r="W628" s="223">
        <v>0</v>
      </c>
      <c r="X628" s="223">
        <v>0</v>
      </c>
    </row>
    <row r="629" spans="1:24" s="239" customFormat="1" ht="20.25" customHeight="1" x14ac:dyDescent="0.3">
      <c r="A629" s="238">
        <v>2023</v>
      </c>
      <c r="B629" s="230">
        <v>618</v>
      </c>
      <c r="C629" s="233" t="s">
        <v>2553</v>
      </c>
      <c r="D629" s="230">
        <v>32899</v>
      </c>
      <c r="E629" s="222">
        <v>554947</v>
      </c>
      <c r="F629" s="222">
        <v>554947</v>
      </c>
      <c r="G629" s="218">
        <v>0</v>
      </c>
      <c r="H629" s="261">
        <v>0</v>
      </c>
      <c r="I629" s="222">
        <v>0</v>
      </c>
      <c r="J629" s="222">
        <v>0</v>
      </c>
      <c r="K629" s="222">
        <v>0</v>
      </c>
      <c r="L629" s="222">
        <v>0</v>
      </c>
      <c r="M629" s="222">
        <v>0</v>
      </c>
      <c r="N629" s="222">
        <v>0</v>
      </c>
      <c r="O629" s="222">
        <v>554947</v>
      </c>
      <c r="P629" s="222">
        <v>0</v>
      </c>
      <c r="Q629" s="222">
        <v>0</v>
      </c>
      <c r="R629" s="222">
        <v>0</v>
      </c>
      <c r="S629" s="222">
        <v>0</v>
      </c>
      <c r="T629" s="222">
        <v>0</v>
      </c>
      <c r="U629" s="223">
        <v>0</v>
      </c>
      <c r="V629" s="223">
        <v>0</v>
      </c>
      <c r="W629" s="223">
        <v>0</v>
      </c>
      <c r="X629" s="223">
        <v>0</v>
      </c>
    </row>
    <row r="630" spans="1:24" s="239" customFormat="1" ht="20.25" customHeight="1" x14ac:dyDescent="0.3">
      <c r="A630" s="238">
        <v>2023</v>
      </c>
      <c r="B630" s="230">
        <v>619</v>
      </c>
      <c r="C630" s="233" t="s">
        <v>1722</v>
      </c>
      <c r="D630" s="230">
        <v>32928</v>
      </c>
      <c r="E630" s="222">
        <v>7208809.4500000011</v>
      </c>
      <c r="F630" s="222">
        <v>7097825.120000001</v>
      </c>
      <c r="G630" s="218">
        <v>0</v>
      </c>
      <c r="H630" s="261">
        <v>0</v>
      </c>
      <c r="I630" s="222">
        <v>0</v>
      </c>
      <c r="J630" s="222">
        <v>0</v>
      </c>
      <c r="K630" s="222">
        <v>0</v>
      </c>
      <c r="L630" s="222">
        <v>0</v>
      </c>
      <c r="M630" s="222">
        <v>0</v>
      </c>
      <c r="N630" s="222">
        <v>6941744.6400000006</v>
      </c>
      <c r="O630" s="222">
        <v>0</v>
      </c>
      <c r="P630" s="222">
        <v>0</v>
      </c>
      <c r="Q630" s="222">
        <v>0</v>
      </c>
      <c r="R630" s="222">
        <v>0</v>
      </c>
      <c r="S630" s="222">
        <v>0</v>
      </c>
      <c r="T630" s="222">
        <v>0</v>
      </c>
      <c r="U630" s="223">
        <v>156080.48000000001</v>
      </c>
      <c r="V630" s="223">
        <v>0</v>
      </c>
      <c r="W630" s="223">
        <v>0</v>
      </c>
      <c r="X630" s="223">
        <v>110984.33</v>
      </c>
    </row>
    <row r="631" spans="1:24" s="239" customFormat="1" ht="20.25" customHeight="1" x14ac:dyDescent="0.3">
      <c r="A631" s="238">
        <v>2023</v>
      </c>
      <c r="B631" s="230">
        <v>620</v>
      </c>
      <c r="C631" s="233" t="s">
        <v>1719</v>
      </c>
      <c r="D631" s="230">
        <v>32929</v>
      </c>
      <c r="E631" s="222">
        <v>4811896.9399999995</v>
      </c>
      <c r="F631" s="222">
        <v>4737907.3899999997</v>
      </c>
      <c r="G631" s="218">
        <v>0</v>
      </c>
      <c r="H631" s="261">
        <v>0</v>
      </c>
      <c r="I631" s="222">
        <v>0</v>
      </c>
      <c r="J631" s="222">
        <v>0</v>
      </c>
      <c r="K631" s="222">
        <v>0</v>
      </c>
      <c r="L631" s="222">
        <v>0</v>
      </c>
      <c r="M631" s="222">
        <v>0</v>
      </c>
      <c r="N631" s="222">
        <v>4627867.25</v>
      </c>
      <c r="O631" s="222">
        <v>0</v>
      </c>
      <c r="P631" s="222">
        <v>0</v>
      </c>
      <c r="Q631" s="222">
        <v>0</v>
      </c>
      <c r="R631" s="222">
        <v>0</v>
      </c>
      <c r="S631" s="222">
        <v>0</v>
      </c>
      <c r="T631" s="222">
        <v>0</v>
      </c>
      <c r="U631" s="223">
        <v>110040.14</v>
      </c>
      <c r="V631" s="223">
        <v>0</v>
      </c>
      <c r="W631" s="223">
        <v>0</v>
      </c>
      <c r="X631" s="223">
        <v>73989.55</v>
      </c>
    </row>
    <row r="632" spans="1:24" s="239" customFormat="1" ht="20.25" customHeight="1" x14ac:dyDescent="0.3">
      <c r="A632" s="238">
        <v>2023</v>
      </c>
      <c r="B632" s="230">
        <v>621</v>
      </c>
      <c r="C632" s="225" t="s">
        <v>445</v>
      </c>
      <c r="D632" s="230">
        <v>32931</v>
      </c>
      <c r="E632" s="222">
        <v>4774091.95</v>
      </c>
      <c r="F632" s="222">
        <v>4737097.17</v>
      </c>
      <c r="G632" s="218">
        <v>0</v>
      </c>
      <c r="H632" s="261">
        <v>0</v>
      </c>
      <c r="I632" s="222">
        <v>0</v>
      </c>
      <c r="J632" s="222">
        <v>0</v>
      </c>
      <c r="K632" s="222">
        <v>0</v>
      </c>
      <c r="L632" s="222">
        <v>0</v>
      </c>
      <c r="M632" s="222">
        <v>0</v>
      </c>
      <c r="N632" s="222">
        <v>4627807.82</v>
      </c>
      <c r="O632" s="222">
        <v>0</v>
      </c>
      <c r="P632" s="222">
        <v>0</v>
      </c>
      <c r="Q632" s="222">
        <v>0</v>
      </c>
      <c r="R632" s="222">
        <v>0</v>
      </c>
      <c r="S632" s="222">
        <v>0</v>
      </c>
      <c r="T632" s="222">
        <v>0</v>
      </c>
      <c r="U632" s="223">
        <v>109289.35</v>
      </c>
      <c r="V632" s="223">
        <v>0</v>
      </c>
      <c r="W632" s="223">
        <v>0</v>
      </c>
      <c r="X632" s="223">
        <v>36994.78</v>
      </c>
    </row>
    <row r="633" spans="1:24" s="239" customFormat="1" ht="20.25" customHeight="1" x14ac:dyDescent="0.3">
      <c r="A633" s="238">
        <v>2023</v>
      </c>
      <c r="B633" s="230">
        <v>622</v>
      </c>
      <c r="C633" s="233" t="s">
        <v>2318</v>
      </c>
      <c r="D633" s="230">
        <v>32932</v>
      </c>
      <c r="E633" s="222">
        <v>1480539.63</v>
      </c>
      <c r="F633" s="222">
        <v>1449519.9</v>
      </c>
      <c r="G633" s="218">
        <v>0</v>
      </c>
      <c r="H633" s="261">
        <v>0</v>
      </c>
      <c r="I633" s="222">
        <v>0</v>
      </c>
      <c r="J633" s="222">
        <v>0</v>
      </c>
      <c r="K633" s="222">
        <v>0</v>
      </c>
      <c r="L633" s="222">
        <v>0</v>
      </c>
      <c r="M633" s="222">
        <v>1449519.9</v>
      </c>
      <c r="N633" s="222">
        <v>0</v>
      </c>
      <c r="O633" s="222">
        <v>0</v>
      </c>
      <c r="P633" s="222">
        <v>0</v>
      </c>
      <c r="Q633" s="222">
        <v>0</v>
      </c>
      <c r="R633" s="222">
        <v>0</v>
      </c>
      <c r="S633" s="222">
        <v>0</v>
      </c>
      <c r="T633" s="222">
        <v>0</v>
      </c>
      <c r="U633" s="223">
        <v>0</v>
      </c>
      <c r="V633" s="223">
        <v>0</v>
      </c>
      <c r="W633" s="223">
        <v>0</v>
      </c>
      <c r="X633" s="222">
        <v>31019.73</v>
      </c>
    </row>
    <row r="634" spans="1:24" s="239" customFormat="1" ht="20.25" customHeight="1" x14ac:dyDescent="0.3">
      <c r="A634" s="238">
        <v>2023</v>
      </c>
      <c r="B634" s="230">
        <v>623</v>
      </c>
      <c r="C634" s="225" t="s">
        <v>446</v>
      </c>
      <c r="D634" s="230">
        <v>32934</v>
      </c>
      <c r="E634" s="222">
        <v>2424993.6</v>
      </c>
      <c r="F634" s="222">
        <v>2375475.81</v>
      </c>
      <c r="G634" s="218">
        <v>0</v>
      </c>
      <c r="H634" s="261">
        <v>0</v>
      </c>
      <c r="I634" s="222">
        <v>0</v>
      </c>
      <c r="J634" s="222">
        <v>0</v>
      </c>
      <c r="K634" s="222">
        <v>0</v>
      </c>
      <c r="L634" s="222">
        <v>0</v>
      </c>
      <c r="M634" s="222">
        <v>0</v>
      </c>
      <c r="N634" s="222">
        <v>2313915.41</v>
      </c>
      <c r="O634" s="222">
        <v>0</v>
      </c>
      <c r="P634" s="222">
        <v>0</v>
      </c>
      <c r="Q634" s="222">
        <v>0</v>
      </c>
      <c r="R634" s="222">
        <v>0</v>
      </c>
      <c r="S634" s="222">
        <v>0</v>
      </c>
      <c r="T634" s="222">
        <v>0</v>
      </c>
      <c r="U634" s="223">
        <v>61560.4</v>
      </c>
      <c r="V634" s="223">
        <v>0</v>
      </c>
      <c r="W634" s="223">
        <v>0</v>
      </c>
      <c r="X634" s="223">
        <v>49517.79</v>
      </c>
    </row>
    <row r="635" spans="1:24" s="239" customFormat="1" ht="20.25" customHeight="1" x14ac:dyDescent="0.3">
      <c r="A635" s="238">
        <v>2023</v>
      </c>
      <c r="B635" s="230">
        <v>624</v>
      </c>
      <c r="C635" s="233" t="s">
        <v>1720</v>
      </c>
      <c r="D635" s="230">
        <v>32949</v>
      </c>
      <c r="E635" s="222">
        <v>6878851.54</v>
      </c>
      <c r="F635" s="222">
        <v>6767867.21</v>
      </c>
      <c r="G635" s="218">
        <v>0</v>
      </c>
      <c r="H635" s="261">
        <v>0</v>
      </c>
      <c r="I635" s="222">
        <v>0</v>
      </c>
      <c r="J635" s="222">
        <v>0</v>
      </c>
      <c r="K635" s="222">
        <v>0</v>
      </c>
      <c r="L635" s="222">
        <v>0</v>
      </c>
      <c r="M635" s="222">
        <v>0</v>
      </c>
      <c r="N635" s="222">
        <v>6611194.8700000001</v>
      </c>
      <c r="O635" s="222">
        <v>0</v>
      </c>
      <c r="P635" s="222">
        <v>0</v>
      </c>
      <c r="Q635" s="222">
        <v>0</v>
      </c>
      <c r="R635" s="222">
        <v>0</v>
      </c>
      <c r="S635" s="222">
        <v>0</v>
      </c>
      <c r="T635" s="222">
        <v>0</v>
      </c>
      <c r="U635" s="223">
        <v>156672.34</v>
      </c>
      <c r="V635" s="223">
        <v>0</v>
      </c>
      <c r="W635" s="223">
        <v>0</v>
      </c>
      <c r="X635" s="223">
        <v>110984.33</v>
      </c>
    </row>
    <row r="636" spans="1:24" s="239" customFormat="1" ht="20.25" customHeight="1" x14ac:dyDescent="0.3">
      <c r="A636" s="238">
        <v>2023</v>
      </c>
      <c r="B636" s="230">
        <v>625</v>
      </c>
      <c r="C636" s="233" t="s">
        <v>2552</v>
      </c>
      <c r="D636" s="230">
        <v>32875</v>
      </c>
      <c r="E636" s="222">
        <v>314248.48</v>
      </c>
      <c r="F636" s="222">
        <v>314248.48</v>
      </c>
      <c r="G636" s="218">
        <v>0</v>
      </c>
      <c r="H636" s="261">
        <v>314248.48</v>
      </c>
      <c r="I636" s="222">
        <v>0</v>
      </c>
      <c r="J636" s="222">
        <v>0</v>
      </c>
      <c r="K636" s="222">
        <v>0</v>
      </c>
      <c r="L636" s="222">
        <v>0</v>
      </c>
      <c r="M636" s="222">
        <v>0</v>
      </c>
      <c r="N636" s="222">
        <v>0</v>
      </c>
      <c r="O636" s="222">
        <v>0</v>
      </c>
      <c r="P636" s="222">
        <v>0</v>
      </c>
      <c r="Q636" s="222">
        <v>0</v>
      </c>
      <c r="R636" s="222">
        <v>0</v>
      </c>
      <c r="S636" s="222">
        <v>0</v>
      </c>
      <c r="T636" s="222">
        <v>0</v>
      </c>
      <c r="U636" s="223">
        <v>0</v>
      </c>
      <c r="V636" s="223">
        <v>0</v>
      </c>
      <c r="W636" s="223">
        <v>0</v>
      </c>
      <c r="X636" s="223">
        <v>0</v>
      </c>
    </row>
    <row r="637" spans="1:24" s="239" customFormat="1" ht="20.25" customHeight="1" x14ac:dyDescent="0.3">
      <c r="A637" s="238">
        <v>2023</v>
      </c>
      <c r="B637" s="230">
        <v>626</v>
      </c>
      <c r="C637" s="225" t="s">
        <v>1707</v>
      </c>
      <c r="D637" s="230">
        <v>36955</v>
      </c>
      <c r="E637" s="222">
        <v>130139.46</v>
      </c>
      <c r="F637" s="222">
        <v>130139.46</v>
      </c>
      <c r="G637" s="218">
        <v>0</v>
      </c>
      <c r="H637" s="218">
        <v>0</v>
      </c>
      <c r="I637" s="218">
        <v>0</v>
      </c>
      <c r="J637" s="218">
        <v>0</v>
      </c>
      <c r="K637" s="218">
        <v>0</v>
      </c>
      <c r="L637" s="218">
        <v>0</v>
      </c>
      <c r="M637" s="218">
        <v>0</v>
      </c>
      <c r="N637" s="218">
        <v>0</v>
      </c>
      <c r="O637" s="218">
        <v>0</v>
      </c>
      <c r="P637" s="218">
        <v>0</v>
      </c>
      <c r="Q637" s="218">
        <v>0</v>
      </c>
      <c r="R637" s="218">
        <v>0</v>
      </c>
      <c r="S637" s="218">
        <v>0</v>
      </c>
      <c r="T637" s="218">
        <v>0</v>
      </c>
      <c r="U637" s="218">
        <v>0</v>
      </c>
      <c r="V637" s="218">
        <v>130139.46</v>
      </c>
      <c r="W637" s="218">
        <v>0</v>
      </c>
      <c r="X637" s="218">
        <v>0</v>
      </c>
    </row>
    <row r="638" spans="1:24" s="239" customFormat="1" ht="20.25" customHeight="1" x14ac:dyDescent="0.3">
      <c r="A638" s="238">
        <v>2023</v>
      </c>
      <c r="B638" s="230">
        <v>627</v>
      </c>
      <c r="C638" s="233" t="s">
        <v>2395</v>
      </c>
      <c r="D638" s="230">
        <v>36962</v>
      </c>
      <c r="E638" s="222">
        <v>12431802.579999998</v>
      </c>
      <c r="F638" s="222">
        <v>12431802.579999998</v>
      </c>
      <c r="G638" s="218">
        <v>1526677.75</v>
      </c>
      <c r="H638" s="261">
        <v>1134400.78</v>
      </c>
      <c r="I638" s="222">
        <v>0</v>
      </c>
      <c r="J638" s="222">
        <v>310444.61</v>
      </c>
      <c r="K638" s="222">
        <v>310973.94</v>
      </c>
      <c r="L638" s="222">
        <v>57379.09</v>
      </c>
      <c r="M638" s="222">
        <v>0</v>
      </c>
      <c r="N638" s="222">
        <v>0</v>
      </c>
      <c r="O638" s="222">
        <v>2487238.88</v>
      </c>
      <c r="P638" s="222">
        <v>3080232.4</v>
      </c>
      <c r="Q638" s="222">
        <v>3524455.13</v>
      </c>
      <c r="R638" s="222">
        <v>0</v>
      </c>
      <c r="S638" s="222">
        <v>0</v>
      </c>
      <c r="T638" s="222">
        <v>0</v>
      </c>
      <c r="U638" s="223">
        <v>0</v>
      </c>
      <c r="V638" s="223">
        <v>0</v>
      </c>
      <c r="W638" s="223">
        <v>0</v>
      </c>
      <c r="X638" s="223">
        <v>0</v>
      </c>
    </row>
    <row r="639" spans="1:24" s="239" customFormat="1" ht="20.25" customHeight="1" x14ac:dyDescent="0.3">
      <c r="A639" s="238">
        <v>2023</v>
      </c>
      <c r="B639" s="230">
        <v>628</v>
      </c>
      <c r="C639" s="233" t="s">
        <v>2555</v>
      </c>
      <c r="D639" s="230">
        <v>36968</v>
      </c>
      <c r="E639" s="222">
        <v>179234</v>
      </c>
      <c r="F639" s="222">
        <v>179234</v>
      </c>
      <c r="G639" s="218">
        <v>0</v>
      </c>
      <c r="H639" s="261">
        <v>179234</v>
      </c>
      <c r="I639" s="222">
        <v>0</v>
      </c>
      <c r="J639" s="222">
        <v>0</v>
      </c>
      <c r="K639" s="222">
        <v>0</v>
      </c>
      <c r="L639" s="222">
        <v>0</v>
      </c>
      <c r="M639" s="222">
        <v>0</v>
      </c>
      <c r="N639" s="222">
        <v>0</v>
      </c>
      <c r="O639" s="222">
        <v>0</v>
      </c>
      <c r="P639" s="222">
        <v>0</v>
      </c>
      <c r="Q639" s="222">
        <v>0</v>
      </c>
      <c r="R639" s="222">
        <v>0</v>
      </c>
      <c r="S639" s="222">
        <v>0</v>
      </c>
      <c r="T639" s="222">
        <v>0</v>
      </c>
      <c r="U639" s="223">
        <v>0</v>
      </c>
      <c r="V639" s="223">
        <v>0</v>
      </c>
      <c r="W639" s="223">
        <v>0</v>
      </c>
      <c r="X639" s="223">
        <v>0</v>
      </c>
    </row>
    <row r="640" spans="1:24" s="239" customFormat="1" ht="20.25" customHeight="1" x14ac:dyDescent="0.3">
      <c r="A640" s="238">
        <v>2023</v>
      </c>
      <c r="B640" s="230">
        <v>629</v>
      </c>
      <c r="C640" s="233" t="s">
        <v>1846</v>
      </c>
      <c r="D640" s="230">
        <v>36964</v>
      </c>
      <c r="E640" s="222">
        <v>3795521.9900000007</v>
      </c>
      <c r="F640" s="222">
        <v>3726318.0000000005</v>
      </c>
      <c r="G640" s="218">
        <v>0</v>
      </c>
      <c r="H640" s="261">
        <v>0</v>
      </c>
      <c r="I640" s="222">
        <v>0</v>
      </c>
      <c r="J640" s="222">
        <v>0</v>
      </c>
      <c r="K640" s="222">
        <v>0</v>
      </c>
      <c r="L640" s="222">
        <v>0</v>
      </c>
      <c r="M640" s="222">
        <v>0</v>
      </c>
      <c r="N640" s="218">
        <v>0</v>
      </c>
      <c r="O640" s="222">
        <v>3726318.0000000005</v>
      </c>
      <c r="P640" s="222">
        <v>0</v>
      </c>
      <c r="Q640" s="222">
        <v>0</v>
      </c>
      <c r="R640" s="222">
        <v>0</v>
      </c>
      <c r="S640" s="222">
        <v>0</v>
      </c>
      <c r="T640" s="222">
        <v>0</v>
      </c>
      <c r="U640" s="218">
        <v>0</v>
      </c>
      <c r="V640" s="223">
        <v>0</v>
      </c>
      <c r="W640" s="223">
        <v>0</v>
      </c>
      <c r="X640" s="223">
        <v>69203.990000000005</v>
      </c>
    </row>
    <row r="641" spans="1:24" s="239" customFormat="1" ht="20.25" customHeight="1" x14ac:dyDescent="0.3">
      <c r="A641" s="238">
        <v>2023</v>
      </c>
      <c r="B641" s="230">
        <v>630</v>
      </c>
      <c r="C641" s="225" t="s">
        <v>1708</v>
      </c>
      <c r="D641" s="230">
        <v>36989</v>
      </c>
      <c r="E641" s="222">
        <v>466529.98</v>
      </c>
      <c r="F641" s="222">
        <v>466529.98</v>
      </c>
      <c r="G641" s="218">
        <v>0</v>
      </c>
      <c r="H641" s="218">
        <v>0</v>
      </c>
      <c r="I641" s="218">
        <v>0</v>
      </c>
      <c r="J641" s="218">
        <v>0</v>
      </c>
      <c r="K641" s="218">
        <v>0</v>
      </c>
      <c r="L641" s="218">
        <v>0</v>
      </c>
      <c r="M641" s="218">
        <v>0</v>
      </c>
      <c r="N641" s="218">
        <v>0</v>
      </c>
      <c r="O641" s="218">
        <v>0</v>
      </c>
      <c r="P641" s="218">
        <v>0</v>
      </c>
      <c r="Q641" s="218">
        <v>0</v>
      </c>
      <c r="R641" s="218">
        <v>0</v>
      </c>
      <c r="S641" s="218">
        <v>0</v>
      </c>
      <c r="T641" s="218">
        <v>0</v>
      </c>
      <c r="U641" s="218">
        <v>0</v>
      </c>
      <c r="V641" s="218">
        <v>466529.98</v>
      </c>
      <c r="W641" s="218">
        <v>0</v>
      </c>
      <c r="X641" s="218">
        <v>0</v>
      </c>
    </row>
    <row r="642" spans="1:24" s="239" customFormat="1" ht="20.25" customHeight="1" x14ac:dyDescent="0.3">
      <c r="A642" s="238">
        <v>2023</v>
      </c>
      <c r="B642" s="230">
        <v>631</v>
      </c>
      <c r="C642" s="225" t="s">
        <v>449</v>
      </c>
      <c r="D642" s="230">
        <v>37012</v>
      </c>
      <c r="E642" s="222">
        <v>7216185.3299999991</v>
      </c>
      <c r="F642" s="222">
        <v>7174914.7799999993</v>
      </c>
      <c r="G642" s="218">
        <v>0</v>
      </c>
      <c r="H642" s="261">
        <v>0</v>
      </c>
      <c r="I642" s="222">
        <v>0</v>
      </c>
      <c r="J642" s="222">
        <v>0</v>
      </c>
      <c r="K642" s="222">
        <v>0</v>
      </c>
      <c r="L642" s="222">
        <v>0</v>
      </c>
      <c r="M642" s="222">
        <v>0</v>
      </c>
      <c r="N642" s="222">
        <v>7013013.5999999996</v>
      </c>
      <c r="O642" s="222">
        <v>0</v>
      </c>
      <c r="P642" s="222">
        <v>0</v>
      </c>
      <c r="Q642" s="222">
        <v>0</v>
      </c>
      <c r="R642" s="222">
        <v>0</v>
      </c>
      <c r="S642" s="222">
        <v>0</v>
      </c>
      <c r="T642" s="222">
        <v>0</v>
      </c>
      <c r="U642" s="223">
        <v>161901.18</v>
      </c>
      <c r="V642" s="223">
        <v>0</v>
      </c>
      <c r="W642" s="223">
        <v>0</v>
      </c>
      <c r="X642" s="223">
        <v>41270.550000000003</v>
      </c>
    </row>
    <row r="643" spans="1:24" s="239" customFormat="1" ht="20.25" customHeight="1" x14ac:dyDescent="0.3">
      <c r="A643" s="238">
        <v>2023</v>
      </c>
      <c r="B643" s="230">
        <v>632</v>
      </c>
      <c r="C643" s="225" t="s">
        <v>450</v>
      </c>
      <c r="D643" s="230">
        <v>37013</v>
      </c>
      <c r="E643" s="222">
        <v>2417164.54</v>
      </c>
      <c r="F643" s="222">
        <v>2403407.69</v>
      </c>
      <c r="G643" s="218">
        <v>0</v>
      </c>
      <c r="H643" s="261">
        <v>0</v>
      </c>
      <c r="I643" s="222">
        <v>0</v>
      </c>
      <c r="J643" s="222">
        <v>0</v>
      </c>
      <c r="K643" s="222">
        <v>0</v>
      </c>
      <c r="L643" s="222">
        <v>0</v>
      </c>
      <c r="M643" s="222">
        <v>0</v>
      </c>
      <c r="N643" s="222">
        <v>2341138.7999999998</v>
      </c>
      <c r="O643" s="222">
        <v>0</v>
      </c>
      <c r="P643" s="222">
        <v>0</v>
      </c>
      <c r="Q643" s="222">
        <v>0</v>
      </c>
      <c r="R643" s="222">
        <v>0</v>
      </c>
      <c r="S643" s="222">
        <v>0</v>
      </c>
      <c r="T643" s="222">
        <v>0</v>
      </c>
      <c r="U643" s="223">
        <v>62268.89</v>
      </c>
      <c r="V643" s="223">
        <v>0</v>
      </c>
      <c r="W643" s="223">
        <v>0</v>
      </c>
      <c r="X643" s="223">
        <v>13756.85</v>
      </c>
    </row>
    <row r="644" spans="1:24" s="239" customFormat="1" ht="20.25" customHeight="1" x14ac:dyDescent="0.3">
      <c r="A644" s="238">
        <v>2023</v>
      </c>
      <c r="B644" s="230">
        <v>633</v>
      </c>
      <c r="C644" s="225" t="s">
        <v>1709</v>
      </c>
      <c r="D644" s="230">
        <v>37062</v>
      </c>
      <c r="E644" s="222">
        <v>411978.2</v>
      </c>
      <c r="F644" s="222">
        <v>411978.2</v>
      </c>
      <c r="G644" s="218">
        <v>0</v>
      </c>
      <c r="H644" s="218">
        <v>0</v>
      </c>
      <c r="I644" s="218">
        <v>0</v>
      </c>
      <c r="J644" s="218">
        <v>0</v>
      </c>
      <c r="K644" s="218">
        <v>0</v>
      </c>
      <c r="L644" s="218">
        <v>0</v>
      </c>
      <c r="M644" s="218">
        <v>0</v>
      </c>
      <c r="N644" s="218">
        <v>0</v>
      </c>
      <c r="O644" s="218">
        <v>0</v>
      </c>
      <c r="P644" s="218">
        <v>0</v>
      </c>
      <c r="Q644" s="218">
        <v>0</v>
      </c>
      <c r="R644" s="218">
        <v>0</v>
      </c>
      <c r="S644" s="218">
        <v>0</v>
      </c>
      <c r="T644" s="218">
        <v>0</v>
      </c>
      <c r="U644" s="218">
        <v>0</v>
      </c>
      <c r="V644" s="218">
        <v>411978.2</v>
      </c>
      <c r="W644" s="218">
        <v>0</v>
      </c>
      <c r="X644" s="218">
        <v>0</v>
      </c>
    </row>
    <row r="645" spans="1:24" s="239" customFormat="1" ht="20.25" customHeight="1" x14ac:dyDescent="0.3">
      <c r="A645" s="238">
        <v>2023</v>
      </c>
      <c r="B645" s="230">
        <v>634</v>
      </c>
      <c r="C645" s="225" t="s">
        <v>470</v>
      </c>
      <c r="D645" s="230">
        <v>37069</v>
      </c>
      <c r="E645" s="222">
        <v>939032.35000000009</v>
      </c>
      <c r="F645" s="222">
        <v>935698.8</v>
      </c>
      <c r="G645" s="218">
        <v>0</v>
      </c>
      <c r="H645" s="261">
        <v>0</v>
      </c>
      <c r="I645" s="222">
        <v>0</v>
      </c>
      <c r="J645" s="222">
        <v>0</v>
      </c>
      <c r="K645" s="222">
        <v>0</v>
      </c>
      <c r="L645" s="222">
        <v>0</v>
      </c>
      <c r="M645" s="222">
        <v>0</v>
      </c>
      <c r="N645" s="222">
        <v>0</v>
      </c>
      <c r="O645" s="222">
        <v>0</v>
      </c>
      <c r="P645" s="222">
        <v>0</v>
      </c>
      <c r="Q645" s="222">
        <v>935698.8</v>
      </c>
      <c r="R645" s="222">
        <v>0</v>
      </c>
      <c r="S645" s="222">
        <v>0</v>
      </c>
      <c r="T645" s="222">
        <v>0</v>
      </c>
      <c r="U645" s="223">
        <v>0</v>
      </c>
      <c r="V645" s="223">
        <v>0</v>
      </c>
      <c r="W645" s="223">
        <v>0</v>
      </c>
      <c r="X645" s="223">
        <v>3333.55</v>
      </c>
    </row>
    <row r="646" spans="1:24" s="239" customFormat="1" ht="20.25" customHeight="1" x14ac:dyDescent="0.3">
      <c r="A646" s="238">
        <v>2023</v>
      </c>
      <c r="B646" s="230">
        <v>635</v>
      </c>
      <c r="C646" s="225" t="s">
        <v>471</v>
      </c>
      <c r="D646" s="230">
        <v>37070</v>
      </c>
      <c r="E646" s="222">
        <v>1157829.95</v>
      </c>
      <c r="F646" s="222">
        <v>1153760.3999999999</v>
      </c>
      <c r="G646" s="218">
        <v>0</v>
      </c>
      <c r="H646" s="261">
        <v>0</v>
      </c>
      <c r="I646" s="222">
        <v>0</v>
      </c>
      <c r="J646" s="222">
        <v>0</v>
      </c>
      <c r="K646" s="222">
        <v>0</v>
      </c>
      <c r="L646" s="222">
        <v>0</v>
      </c>
      <c r="M646" s="222">
        <v>0</v>
      </c>
      <c r="N646" s="222">
        <v>0</v>
      </c>
      <c r="O646" s="222">
        <v>0</v>
      </c>
      <c r="P646" s="222">
        <v>0</v>
      </c>
      <c r="Q646" s="222">
        <v>1153760.3999999999</v>
      </c>
      <c r="R646" s="222">
        <v>0</v>
      </c>
      <c r="S646" s="222">
        <v>0</v>
      </c>
      <c r="T646" s="222">
        <v>0</v>
      </c>
      <c r="U646" s="223">
        <v>0</v>
      </c>
      <c r="V646" s="223">
        <v>0</v>
      </c>
      <c r="W646" s="223">
        <v>0</v>
      </c>
      <c r="X646" s="223">
        <v>4069.55</v>
      </c>
    </row>
    <row r="647" spans="1:24" s="239" customFormat="1" ht="20.25" customHeight="1" x14ac:dyDescent="0.3">
      <c r="A647" s="238">
        <v>2023</v>
      </c>
      <c r="B647" s="230">
        <v>636</v>
      </c>
      <c r="C647" s="233" t="s">
        <v>3360</v>
      </c>
      <c r="D647" s="230">
        <v>32977</v>
      </c>
      <c r="E647" s="222">
        <v>564745.31000000006</v>
      </c>
      <c r="F647" s="222">
        <v>564745.31000000006</v>
      </c>
      <c r="G647" s="218">
        <v>0</v>
      </c>
      <c r="H647" s="218">
        <v>0</v>
      </c>
      <c r="I647" s="218">
        <v>0</v>
      </c>
      <c r="J647" s="218">
        <v>0</v>
      </c>
      <c r="K647" s="218">
        <v>0</v>
      </c>
      <c r="L647" s="218">
        <v>0</v>
      </c>
      <c r="M647" s="218">
        <v>0</v>
      </c>
      <c r="N647" s="218">
        <v>0</v>
      </c>
      <c r="O647" s="218">
        <v>0</v>
      </c>
      <c r="P647" s="218">
        <v>0</v>
      </c>
      <c r="Q647" s="218">
        <v>0</v>
      </c>
      <c r="R647" s="218">
        <v>0</v>
      </c>
      <c r="S647" s="218">
        <v>0</v>
      </c>
      <c r="T647" s="218">
        <v>0</v>
      </c>
      <c r="U647" s="218">
        <v>272833.78000000003</v>
      </c>
      <c r="V647" s="218">
        <v>291911.53000000003</v>
      </c>
      <c r="W647" s="218">
        <v>0</v>
      </c>
      <c r="X647" s="218">
        <v>0</v>
      </c>
    </row>
    <row r="648" spans="1:24" s="239" customFormat="1" ht="20.25" customHeight="1" x14ac:dyDescent="0.3">
      <c r="A648" s="238">
        <v>2023</v>
      </c>
      <c r="B648" s="230">
        <v>637</v>
      </c>
      <c r="C648" s="233" t="s">
        <v>3361</v>
      </c>
      <c r="D648" s="230">
        <v>33009</v>
      </c>
      <c r="E648" s="222">
        <v>287537.31</v>
      </c>
      <c r="F648" s="222">
        <v>287537.31</v>
      </c>
      <c r="G648" s="218">
        <v>0</v>
      </c>
      <c r="H648" s="218">
        <v>0</v>
      </c>
      <c r="I648" s="218">
        <v>0</v>
      </c>
      <c r="J648" s="218">
        <v>0</v>
      </c>
      <c r="K648" s="218">
        <v>0</v>
      </c>
      <c r="L648" s="218">
        <v>0</v>
      </c>
      <c r="M648" s="218">
        <v>0</v>
      </c>
      <c r="N648" s="218">
        <v>0</v>
      </c>
      <c r="O648" s="218">
        <v>0</v>
      </c>
      <c r="P648" s="218">
        <v>0</v>
      </c>
      <c r="Q648" s="218">
        <v>0</v>
      </c>
      <c r="R648" s="218">
        <v>0</v>
      </c>
      <c r="S648" s="218">
        <v>0</v>
      </c>
      <c r="T648" s="218">
        <v>0</v>
      </c>
      <c r="U648" s="218">
        <v>161773.20000000001</v>
      </c>
      <c r="V648" s="218">
        <v>125764.11</v>
      </c>
      <c r="W648" s="218">
        <v>0</v>
      </c>
      <c r="X648" s="223">
        <v>0</v>
      </c>
    </row>
    <row r="649" spans="1:24" s="239" customFormat="1" ht="20.25" customHeight="1" x14ac:dyDescent="0.3">
      <c r="A649" s="238">
        <v>2023</v>
      </c>
      <c r="B649" s="230">
        <v>638</v>
      </c>
      <c r="C649" s="233" t="s">
        <v>3362</v>
      </c>
      <c r="D649" s="230">
        <v>33010</v>
      </c>
      <c r="E649" s="222">
        <v>4411578.5200000005</v>
      </c>
      <c r="F649" s="222">
        <v>4346524.66</v>
      </c>
      <c r="G649" s="218">
        <v>0</v>
      </c>
      <c r="H649" s="218">
        <v>0</v>
      </c>
      <c r="I649" s="218">
        <v>0</v>
      </c>
      <c r="J649" s="218">
        <v>0</v>
      </c>
      <c r="K649" s="218">
        <v>0</v>
      </c>
      <c r="L649" s="218">
        <v>0</v>
      </c>
      <c r="M649" s="218">
        <v>0</v>
      </c>
      <c r="N649" s="218">
        <v>0</v>
      </c>
      <c r="O649" s="218">
        <v>3983928.43</v>
      </c>
      <c r="P649" s="218">
        <v>297676.44000000006</v>
      </c>
      <c r="Q649" s="218">
        <v>0</v>
      </c>
      <c r="R649" s="218">
        <v>0</v>
      </c>
      <c r="S649" s="218">
        <v>0</v>
      </c>
      <c r="T649" s="218">
        <v>0</v>
      </c>
      <c r="U649" s="218">
        <v>0</v>
      </c>
      <c r="V649" s="218">
        <v>64919.79</v>
      </c>
      <c r="W649" s="218">
        <v>0</v>
      </c>
      <c r="X649" s="223">
        <v>65053.86</v>
      </c>
    </row>
    <row r="650" spans="1:24" s="239" customFormat="1" ht="20.25" customHeight="1" x14ac:dyDescent="0.3">
      <c r="A650" s="238">
        <v>2023</v>
      </c>
      <c r="B650" s="230">
        <v>639</v>
      </c>
      <c r="C650" s="233" t="s">
        <v>3363</v>
      </c>
      <c r="D650" s="230">
        <v>33020</v>
      </c>
      <c r="E650" s="222">
        <v>4682931.93</v>
      </c>
      <c r="F650" s="222">
        <v>4614813.68</v>
      </c>
      <c r="G650" s="218">
        <v>0</v>
      </c>
      <c r="H650" s="218">
        <v>0</v>
      </c>
      <c r="I650" s="218">
        <v>0</v>
      </c>
      <c r="J650" s="218">
        <v>0</v>
      </c>
      <c r="K650" s="218">
        <v>0</v>
      </c>
      <c r="L650" s="218">
        <v>0</v>
      </c>
      <c r="M650" s="218">
        <v>0</v>
      </c>
      <c r="N650" s="218">
        <v>0</v>
      </c>
      <c r="O650" s="218">
        <v>3992086.38</v>
      </c>
      <c r="P650" s="218">
        <v>556999.49</v>
      </c>
      <c r="Q650" s="218">
        <v>0</v>
      </c>
      <c r="R650" s="218">
        <v>0</v>
      </c>
      <c r="S650" s="218">
        <v>0</v>
      </c>
      <c r="T650" s="218">
        <v>0</v>
      </c>
      <c r="U650" s="218">
        <v>0</v>
      </c>
      <c r="V650" s="218">
        <v>65727.81</v>
      </c>
      <c r="W650" s="218">
        <v>0</v>
      </c>
      <c r="X650" s="223">
        <v>68118.25</v>
      </c>
    </row>
    <row r="651" spans="1:24" s="239" customFormat="1" ht="20.25" customHeight="1" x14ac:dyDescent="0.3">
      <c r="A651" s="238">
        <v>2023</v>
      </c>
      <c r="B651" s="230">
        <v>640</v>
      </c>
      <c r="C651" s="233" t="s">
        <v>3364</v>
      </c>
      <c r="D651" s="230">
        <v>33042</v>
      </c>
      <c r="E651" s="222">
        <v>1152202.6500000001</v>
      </c>
      <c r="F651" s="222">
        <v>1145189.82</v>
      </c>
      <c r="G651" s="218">
        <v>0</v>
      </c>
      <c r="H651" s="218">
        <v>0</v>
      </c>
      <c r="I651" s="218">
        <v>0</v>
      </c>
      <c r="J651" s="218">
        <v>316086</v>
      </c>
      <c r="K651" s="218">
        <v>470112</v>
      </c>
      <c r="L651" s="218">
        <v>0</v>
      </c>
      <c r="M651" s="218">
        <v>0</v>
      </c>
      <c r="N651" s="218">
        <v>0</v>
      </c>
      <c r="O651" s="218">
        <v>0</v>
      </c>
      <c r="P651" s="218">
        <v>0</v>
      </c>
      <c r="Q651" s="218">
        <v>0</v>
      </c>
      <c r="R651" s="218">
        <v>0</v>
      </c>
      <c r="S651" s="218">
        <v>0</v>
      </c>
      <c r="T651" s="218">
        <v>0</v>
      </c>
      <c r="U651" s="218">
        <v>145972.79999999999</v>
      </c>
      <c r="V651" s="218">
        <v>213019.02</v>
      </c>
      <c r="W651" s="218">
        <v>0</v>
      </c>
      <c r="X651" s="223">
        <v>7012.83</v>
      </c>
    </row>
    <row r="652" spans="1:24" s="239" customFormat="1" ht="20.25" customHeight="1" x14ac:dyDescent="0.3">
      <c r="A652" s="238">
        <v>2023</v>
      </c>
      <c r="B652" s="230">
        <v>641</v>
      </c>
      <c r="C652" s="233" t="s">
        <v>3365</v>
      </c>
      <c r="D652" s="230">
        <v>33045</v>
      </c>
      <c r="E652" s="222">
        <v>4238871.6899999995</v>
      </c>
      <c r="F652" s="222">
        <v>4177736.67</v>
      </c>
      <c r="G652" s="218">
        <v>0</v>
      </c>
      <c r="H652" s="218">
        <v>0</v>
      </c>
      <c r="I652" s="218">
        <v>0</v>
      </c>
      <c r="J652" s="218">
        <v>0</v>
      </c>
      <c r="K652" s="218">
        <v>0</v>
      </c>
      <c r="L652" s="218">
        <v>357216.79</v>
      </c>
      <c r="M652" s="218">
        <v>0</v>
      </c>
      <c r="N652" s="218">
        <v>0</v>
      </c>
      <c r="O652" s="218">
        <v>3756759.46</v>
      </c>
      <c r="P652" s="218">
        <v>0</v>
      </c>
      <c r="Q652" s="218">
        <v>0</v>
      </c>
      <c r="R652" s="218">
        <v>0</v>
      </c>
      <c r="S652" s="218">
        <v>0</v>
      </c>
      <c r="T652" s="218">
        <v>0</v>
      </c>
      <c r="U652" s="218">
        <v>0</v>
      </c>
      <c r="V652" s="218">
        <v>63760.42</v>
      </c>
      <c r="W652" s="218">
        <v>0</v>
      </c>
      <c r="X652" s="223">
        <v>61135.02</v>
      </c>
    </row>
    <row r="653" spans="1:24" s="239" customFormat="1" ht="20.25" customHeight="1" x14ac:dyDescent="0.3">
      <c r="A653" s="238">
        <v>2023</v>
      </c>
      <c r="B653" s="230">
        <v>642</v>
      </c>
      <c r="C653" s="233" t="s">
        <v>3366</v>
      </c>
      <c r="D653" s="230">
        <v>33046</v>
      </c>
      <c r="E653" s="222">
        <v>5506856.5</v>
      </c>
      <c r="F653" s="222">
        <v>5432289.6200000001</v>
      </c>
      <c r="G653" s="218">
        <v>0</v>
      </c>
      <c r="H653" s="218">
        <v>0</v>
      </c>
      <c r="I653" s="218">
        <v>0</v>
      </c>
      <c r="J653" s="218">
        <v>0</v>
      </c>
      <c r="K653" s="218">
        <v>0</v>
      </c>
      <c r="L653" s="218">
        <v>0</v>
      </c>
      <c r="M653" s="218">
        <v>0</v>
      </c>
      <c r="N653" s="218">
        <v>0</v>
      </c>
      <c r="O653" s="218">
        <v>5340382.76</v>
      </c>
      <c r="P653" s="218">
        <v>0</v>
      </c>
      <c r="Q653" s="218">
        <v>0</v>
      </c>
      <c r="R653" s="218">
        <v>0</v>
      </c>
      <c r="S653" s="218">
        <v>0</v>
      </c>
      <c r="T653" s="218">
        <v>0</v>
      </c>
      <c r="U653" s="218">
        <v>0</v>
      </c>
      <c r="V653" s="218">
        <v>91906.86</v>
      </c>
      <c r="W653" s="218">
        <v>0</v>
      </c>
      <c r="X653" s="223">
        <v>74566.880000000005</v>
      </c>
    </row>
    <row r="654" spans="1:24" s="239" customFormat="1" ht="20.25" customHeight="1" x14ac:dyDescent="0.3">
      <c r="A654" s="238">
        <v>2023</v>
      </c>
      <c r="B654" s="230">
        <v>643</v>
      </c>
      <c r="C654" s="233" t="s">
        <v>3367</v>
      </c>
      <c r="D654" s="230">
        <v>33047</v>
      </c>
      <c r="E654" s="222">
        <v>8526273.7399999984</v>
      </c>
      <c r="F654" s="222">
        <v>8411084.379999999</v>
      </c>
      <c r="G654" s="218">
        <v>0</v>
      </c>
      <c r="H654" s="218">
        <v>1842176.5999999999</v>
      </c>
      <c r="I654" s="218">
        <v>0</v>
      </c>
      <c r="J654" s="218">
        <v>0</v>
      </c>
      <c r="K654" s="218">
        <v>0</v>
      </c>
      <c r="L654" s="218">
        <v>0</v>
      </c>
      <c r="M654" s="218">
        <v>0</v>
      </c>
      <c r="N654" s="218">
        <v>0</v>
      </c>
      <c r="O654" s="218">
        <v>5921533.96</v>
      </c>
      <c r="P654" s="218">
        <v>370664.32999999996</v>
      </c>
      <c r="Q654" s="218">
        <v>0</v>
      </c>
      <c r="R654" s="218">
        <v>0</v>
      </c>
      <c r="S654" s="218">
        <v>0</v>
      </c>
      <c r="T654" s="218">
        <v>0</v>
      </c>
      <c r="U654" s="218">
        <v>0</v>
      </c>
      <c r="V654" s="218">
        <v>276709.49</v>
      </c>
      <c r="W654" s="218">
        <v>0</v>
      </c>
      <c r="X654" s="223">
        <v>115189.36000000002</v>
      </c>
    </row>
    <row r="655" spans="1:24" s="239" customFormat="1" ht="20.25" customHeight="1" x14ac:dyDescent="0.3">
      <c r="A655" s="238">
        <v>2023</v>
      </c>
      <c r="B655" s="230">
        <v>644</v>
      </c>
      <c r="C655" s="233" t="s">
        <v>3368</v>
      </c>
      <c r="D655" s="230">
        <v>33051</v>
      </c>
      <c r="E655" s="222">
        <v>3931342.55</v>
      </c>
      <c r="F655" s="222">
        <v>3912049.1999999997</v>
      </c>
      <c r="G655" s="218">
        <v>0</v>
      </c>
      <c r="H655" s="261">
        <v>0</v>
      </c>
      <c r="I655" s="222">
        <v>0</v>
      </c>
      <c r="J655" s="222">
        <v>0</v>
      </c>
      <c r="K655" s="222">
        <v>0</v>
      </c>
      <c r="L655" s="222">
        <v>0</v>
      </c>
      <c r="M655" s="218">
        <v>0</v>
      </c>
      <c r="N655" s="222">
        <v>0</v>
      </c>
      <c r="O655" s="222">
        <v>3441248.4</v>
      </c>
      <c r="P655" s="222">
        <v>470800.79999999993</v>
      </c>
      <c r="Q655" s="222">
        <v>0</v>
      </c>
      <c r="R655" s="222">
        <v>0</v>
      </c>
      <c r="S655" s="222">
        <v>0</v>
      </c>
      <c r="T655" s="222">
        <v>0</v>
      </c>
      <c r="U655" s="223">
        <v>0</v>
      </c>
      <c r="V655" s="223">
        <v>0</v>
      </c>
      <c r="W655" s="223">
        <v>0</v>
      </c>
      <c r="X655" s="223">
        <v>19293.350000000002</v>
      </c>
    </row>
    <row r="656" spans="1:24" s="239" customFormat="1" ht="20.25" customHeight="1" x14ac:dyDescent="0.3">
      <c r="A656" s="238">
        <v>2023</v>
      </c>
      <c r="B656" s="230">
        <v>645</v>
      </c>
      <c r="C656" s="233" t="s">
        <v>3369</v>
      </c>
      <c r="D656" s="230">
        <v>33065</v>
      </c>
      <c r="E656" s="222">
        <v>1050373.2100000002</v>
      </c>
      <c r="F656" s="222">
        <v>1034145.3400000001</v>
      </c>
      <c r="G656" s="218">
        <v>0</v>
      </c>
      <c r="H656" s="218">
        <v>0</v>
      </c>
      <c r="I656" s="218">
        <v>0</v>
      </c>
      <c r="J656" s="218">
        <v>0</v>
      </c>
      <c r="K656" s="218">
        <v>0</v>
      </c>
      <c r="L656" s="218">
        <v>324928.8</v>
      </c>
      <c r="M656" s="218">
        <v>0</v>
      </c>
      <c r="N656" s="218">
        <v>0</v>
      </c>
      <c r="O656" s="218">
        <v>0</v>
      </c>
      <c r="P656" s="218">
        <v>511096.8</v>
      </c>
      <c r="Q656" s="218">
        <v>0</v>
      </c>
      <c r="R656" s="218">
        <v>0</v>
      </c>
      <c r="S656" s="218">
        <v>0</v>
      </c>
      <c r="T656" s="218">
        <v>0</v>
      </c>
      <c r="U656" s="218">
        <v>135139.20000000001</v>
      </c>
      <c r="V656" s="218">
        <v>62980.54</v>
      </c>
      <c r="W656" s="218">
        <v>0</v>
      </c>
      <c r="X656" s="223">
        <v>16227.870000000003</v>
      </c>
    </row>
    <row r="657" spans="1:24" s="239" customFormat="1" ht="20.25" customHeight="1" x14ac:dyDescent="0.3">
      <c r="A657" s="238">
        <v>2023</v>
      </c>
      <c r="B657" s="230">
        <v>646</v>
      </c>
      <c r="C657" s="233" t="s">
        <v>2558</v>
      </c>
      <c r="D657" s="230">
        <v>37175</v>
      </c>
      <c r="E657" s="222">
        <v>452622.75999999995</v>
      </c>
      <c r="F657" s="222">
        <v>452622.75999999995</v>
      </c>
      <c r="G657" s="218">
        <v>0</v>
      </c>
      <c r="H657" s="261">
        <v>355159.86</v>
      </c>
      <c r="I657" s="222">
        <v>0</v>
      </c>
      <c r="J657" s="222">
        <v>9092.1</v>
      </c>
      <c r="K657" s="222">
        <v>18640.8</v>
      </c>
      <c r="L657" s="222">
        <v>0</v>
      </c>
      <c r="M657" s="222">
        <v>0</v>
      </c>
      <c r="N657" s="222">
        <v>0</v>
      </c>
      <c r="O657" s="222">
        <v>0</v>
      </c>
      <c r="P657" s="222">
        <v>0</v>
      </c>
      <c r="Q657" s="222">
        <v>0</v>
      </c>
      <c r="R657" s="222">
        <v>0</v>
      </c>
      <c r="S657" s="222">
        <v>0</v>
      </c>
      <c r="T657" s="222">
        <v>0</v>
      </c>
      <c r="U657" s="223">
        <v>69730</v>
      </c>
      <c r="V657" s="223">
        <v>0</v>
      </c>
      <c r="W657" s="223">
        <v>0</v>
      </c>
      <c r="X657" s="223">
        <v>0</v>
      </c>
    </row>
    <row r="658" spans="1:24" s="239" customFormat="1" ht="20.25" customHeight="1" x14ac:dyDescent="0.3">
      <c r="A658" s="238">
        <v>2023</v>
      </c>
      <c r="B658" s="230">
        <v>647</v>
      </c>
      <c r="C658" s="233" t="s">
        <v>2559</v>
      </c>
      <c r="D658" s="230">
        <v>37177</v>
      </c>
      <c r="E658" s="222">
        <v>254906</v>
      </c>
      <c r="F658" s="222">
        <v>254906</v>
      </c>
      <c r="G658" s="218">
        <v>0</v>
      </c>
      <c r="H658" s="261">
        <v>254906</v>
      </c>
      <c r="I658" s="222">
        <v>0</v>
      </c>
      <c r="J658" s="222">
        <v>0</v>
      </c>
      <c r="K658" s="222">
        <v>0</v>
      </c>
      <c r="L658" s="222">
        <v>0</v>
      </c>
      <c r="M658" s="222">
        <v>0</v>
      </c>
      <c r="N658" s="222">
        <v>0</v>
      </c>
      <c r="O658" s="222">
        <v>0</v>
      </c>
      <c r="P658" s="222">
        <v>0</v>
      </c>
      <c r="Q658" s="222">
        <v>0</v>
      </c>
      <c r="R658" s="222">
        <v>0</v>
      </c>
      <c r="S658" s="222">
        <v>0</v>
      </c>
      <c r="T658" s="222">
        <v>0</v>
      </c>
      <c r="U658" s="223">
        <v>0</v>
      </c>
      <c r="V658" s="223">
        <v>0</v>
      </c>
      <c r="W658" s="223">
        <v>0</v>
      </c>
      <c r="X658" s="223">
        <v>0</v>
      </c>
    </row>
    <row r="659" spans="1:24" s="239" customFormat="1" ht="20.25" customHeight="1" x14ac:dyDescent="0.3">
      <c r="A659" s="238">
        <v>2023</v>
      </c>
      <c r="B659" s="230">
        <v>648</v>
      </c>
      <c r="C659" s="233" t="s">
        <v>2556</v>
      </c>
      <c r="D659" s="230">
        <v>37165</v>
      </c>
      <c r="E659" s="222">
        <v>746758</v>
      </c>
      <c r="F659" s="222">
        <v>746758</v>
      </c>
      <c r="G659" s="218">
        <v>0</v>
      </c>
      <c r="H659" s="261">
        <v>271558</v>
      </c>
      <c r="I659" s="222">
        <v>0</v>
      </c>
      <c r="J659" s="222">
        <v>0</v>
      </c>
      <c r="K659" s="222">
        <v>0</v>
      </c>
      <c r="L659" s="222">
        <v>0</v>
      </c>
      <c r="M659" s="222">
        <v>0</v>
      </c>
      <c r="N659" s="222">
        <v>0</v>
      </c>
      <c r="O659" s="222">
        <v>475200</v>
      </c>
      <c r="P659" s="222">
        <v>0</v>
      </c>
      <c r="Q659" s="222">
        <v>0</v>
      </c>
      <c r="R659" s="222">
        <v>0</v>
      </c>
      <c r="S659" s="222">
        <v>0</v>
      </c>
      <c r="T659" s="222">
        <v>0</v>
      </c>
      <c r="U659" s="223">
        <v>0</v>
      </c>
      <c r="V659" s="223">
        <v>0</v>
      </c>
      <c r="W659" s="223">
        <v>0</v>
      </c>
      <c r="X659" s="223">
        <v>0</v>
      </c>
    </row>
    <row r="660" spans="1:24" s="239" customFormat="1" ht="20.25" customHeight="1" x14ac:dyDescent="0.3">
      <c r="A660" s="238">
        <v>2023</v>
      </c>
      <c r="B660" s="230">
        <v>649</v>
      </c>
      <c r="C660" s="233" t="s">
        <v>2557</v>
      </c>
      <c r="D660" s="230">
        <v>37167</v>
      </c>
      <c r="E660" s="222">
        <v>473000</v>
      </c>
      <c r="F660" s="222">
        <v>473000</v>
      </c>
      <c r="G660" s="218">
        <v>0</v>
      </c>
      <c r="H660" s="261">
        <v>0</v>
      </c>
      <c r="I660" s="222">
        <v>0</v>
      </c>
      <c r="J660" s="222">
        <v>0</v>
      </c>
      <c r="K660" s="222">
        <v>0</v>
      </c>
      <c r="L660" s="222">
        <v>0</v>
      </c>
      <c r="M660" s="222">
        <v>0</v>
      </c>
      <c r="N660" s="222">
        <v>0</v>
      </c>
      <c r="O660" s="222">
        <v>473000</v>
      </c>
      <c r="P660" s="222">
        <v>0</v>
      </c>
      <c r="Q660" s="222">
        <v>0</v>
      </c>
      <c r="R660" s="222">
        <v>0</v>
      </c>
      <c r="S660" s="222">
        <v>0</v>
      </c>
      <c r="T660" s="222">
        <v>0</v>
      </c>
      <c r="U660" s="223">
        <v>0</v>
      </c>
      <c r="V660" s="223">
        <v>0</v>
      </c>
      <c r="W660" s="223">
        <v>0</v>
      </c>
      <c r="X660" s="223">
        <v>0</v>
      </c>
    </row>
    <row r="661" spans="1:24" s="239" customFormat="1" ht="20.25" customHeight="1" x14ac:dyDescent="0.3">
      <c r="A661" s="238">
        <v>2023</v>
      </c>
      <c r="B661" s="230">
        <v>650</v>
      </c>
      <c r="C661" s="233" t="s">
        <v>2561</v>
      </c>
      <c r="D661" s="230">
        <v>37253</v>
      </c>
      <c r="E661" s="222">
        <v>1693753.67</v>
      </c>
      <c r="F661" s="222">
        <v>1693753.67</v>
      </c>
      <c r="G661" s="218">
        <v>855915</v>
      </c>
      <c r="H661" s="261">
        <v>0</v>
      </c>
      <c r="I661" s="222">
        <v>0</v>
      </c>
      <c r="J661" s="222">
        <v>0</v>
      </c>
      <c r="K661" s="222">
        <v>0</v>
      </c>
      <c r="L661" s="222">
        <v>0</v>
      </c>
      <c r="M661" s="222">
        <v>0</v>
      </c>
      <c r="N661" s="222">
        <v>0</v>
      </c>
      <c r="O661" s="222">
        <v>0</v>
      </c>
      <c r="P661" s="222">
        <v>300849</v>
      </c>
      <c r="Q661" s="222">
        <v>536989.67000000004</v>
      </c>
      <c r="R661" s="222">
        <v>0</v>
      </c>
      <c r="S661" s="222">
        <v>0</v>
      </c>
      <c r="T661" s="222">
        <v>0</v>
      </c>
      <c r="U661" s="223">
        <v>0</v>
      </c>
      <c r="V661" s="223">
        <v>0</v>
      </c>
      <c r="W661" s="223">
        <v>0</v>
      </c>
      <c r="X661" s="223">
        <v>0</v>
      </c>
    </row>
    <row r="662" spans="1:24" s="239" customFormat="1" ht="20.25" customHeight="1" x14ac:dyDescent="0.3">
      <c r="A662" s="238">
        <v>2023</v>
      </c>
      <c r="B662" s="230">
        <v>651</v>
      </c>
      <c r="C662" s="233" t="s">
        <v>2560</v>
      </c>
      <c r="D662" s="230">
        <v>37269</v>
      </c>
      <c r="E662" s="222">
        <v>340000</v>
      </c>
      <c r="F662" s="222">
        <v>340000</v>
      </c>
      <c r="G662" s="218">
        <v>0</v>
      </c>
      <c r="H662" s="261">
        <v>0</v>
      </c>
      <c r="I662" s="222">
        <v>0</v>
      </c>
      <c r="J662" s="222">
        <v>0</v>
      </c>
      <c r="K662" s="222">
        <v>0</v>
      </c>
      <c r="L662" s="222">
        <v>0</v>
      </c>
      <c r="M662" s="222">
        <v>0</v>
      </c>
      <c r="N662" s="222">
        <v>0</v>
      </c>
      <c r="O662" s="222">
        <v>340000</v>
      </c>
      <c r="P662" s="222">
        <v>0</v>
      </c>
      <c r="Q662" s="222">
        <v>0</v>
      </c>
      <c r="R662" s="222">
        <v>0</v>
      </c>
      <c r="S662" s="222">
        <v>0</v>
      </c>
      <c r="T662" s="222">
        <v>0</v>
      </c>
      <c r="U662" s="223">
        <v>0</v>
      </c>
      <c r="V662" s="223">
        <v>0</v>
      </c>
      <c r="W662" s="223">
        <v>0</v>
      </c>
      <c r="X662" s="223">
        <v>0</v>
      </c>
    </row>
    <row r="663" spans="1:24" s="239" customFormat="1" ht="20.25" customHeight="1" x14ac:dyDescent="0.3">
      <c r="A663" s="238"/>
      <c r="B663" s="226" t="s">
        <v>22</v>
      </c>
      <c r="C663" s="231"/>
      <c r="D663" s="263" t="s">
        <v>172</v>
      </c>
      <c r="E663" s="220">
        <v>888026533.49000001</v>
      </c>
      <c r="F663" s="220">
        <v>881840161.5899992</v>
      </c>
      <c r="G663" s="220">
        <v>42782188.490000002</v>
      </c>
      <c r="H663" s="220">
        <v>25766360.490000006</v>
      </c>
      <c r="I663" s="220">
        <v>0</v>
      </c>
      <c r="J663" s="220">
        <v>4923206.2699999996</v>
      </c>
      <c r="K663" s="220">
        <v>3936767.37</v>
      </c>
      <c r="L663" s="220">
        <v>4878104.1599999992</v>
      </c>
      <c r="M663" s="220">
        <v>1449519.9</v>
      </c>
      <c r="N663" s="220">
        <v>216332214.03999996</v>
      </c>
      <c r="O663" s="220">
        <v>302876415.3599999</v>
      </c>
      <c r="P663" s="220">
        <v>21696356.509999998</v>
      </c>
      <c r="Q663" s="220">
        <v>227231905.76999998</v>
      </c>
      <c r="R663" s="220">
        <v>0</v>
      </c>
      <c r="S663" s="220">
        <v>0</v>
      </c>
      <c r="T663" s="220">
        <v>0</v>
      </c>
      <c r="U663" s="220">
        <v>15169214.030000001</v>
      </c>
      <c r="V663" s="220">
        <v>14797909.199999999</v>
      </c>
      <c r="W663" s="220">
        <v>0</v>
      </c>
      <c r="X663" s="220">
        <v>6186371.8999999994</v>
      </c>
    </row>
    <row r="664" spans="1:24" s="239" customFormat="1" ht="20.25" customHeight="1" x14ac:dyDescent="0.3">
      <c r="A664" s="238"/>
      <c r="C664" s="235"/>
      <c r="D664" s="235"/>
      <c r="E664" s="235"/>
      <c r="F664" s="235"/>
      <c r="G664" s="254"/>
      <c r="H664" s="254"/>
      <c r="I664" s="254"/>
      <c r="J664" s="254"/>
      <c r="K664" s="254"/>
      <c r="L664" s="254" t="s">
        <v>1911</v>
      </c>
      <c r="M664" s="26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</row>
    <row r="665" spans="1:24" s="239" customFormat="1" ht="20.25" customHeight="1" x14ac:dyDescent="0.3">
      <c r="A665" s="238">
        <v>2023</v>
      </c>
      <c r="B665" s="230">
        <v>652</v>
      </c>
      <c r="C665" s="229" t="s">
        <v>477</v>
      </c>
      <c r="D665" s="230">
        <v>37310</v>
      </c>
      <c r="E665" s="222">
        <v>12574234.189999999</v>
      </c>
      <c r="F665" s="222">
        <v>12437978.43</v>
      </c>
      <c r="G665" s="218">
        <v>4818169.1999999993</v>
      </c>
      <c r="H665" s="261">
        <v>0</v>
      </c>
      <c r="I665" s="222">
        <v>0</v>
      </c>
      <c r="J665" s="222">
        <v>0</v>
      </c>
      <c r="K665" s="222">
        <v>0</v>
      </c>
      <c r="L665" s="222">
        <v>0</v>
      </c>
      <c r="M665" s="222">
        <v>0</v>
      </c>
      <c r="N665" s="222">
        <v>7122140.7699999996</v>
      </c>
      <c r="O665" s="222">
        <v>0</v>
      </c>
      <c r="P665" s="222">
        <v>0</v>
      </c>
      <c r="Q665" s="222">
        <v>0</v>
      </c>
      <c r="R665" s="222">
        <v>0</v>
      </c>
      <c r="S665" s="222">
        <v>0</v>
      </c>
      <c r="T665" s="222">
        <v>0</v>
      </c>
      <c r="U665" s="223">
        <v>497668.46</v>
      </c>
      <c r="V665" s="223">
        <v>0</v>
      </c>
      <c r="W665" s="223">
        <v>0</v>
      </c>
      <c r="X665" s="223">
        <v>136255.76</v>
      </c>
    </row>
    <row r="666" spans="1:24" s="239" customFormat="1" ht="20.25" customHeight="1" x14ac:dyDescent="0.3">
      <c r="A666" s="238">
        <v>2023</v>
      </c>
      <c r="B666" s="230">
        <v>653</v>
      </c>
      <c r="C666" s="229" t="s">
        <v>476</v>
      </c>
      <c r="D666" s="230">
        <v>37320</v>
      </c>
      <c r="E666" s="222">
        <v>19960476.140000001</v>
      </c>
      <c r="F666" s="222">
        <v>19868164.940000001</v>
      </c>
      <c r="G666" s="218">
        <v>0</v>
      </c>
      <c r="H666" s="261">
        <v>6480431.1699999999</v>
      </c>
      <c r="I666" s="222">
        <v>0</v>
      </c>
      <c r="J666" s="222">
        <v>985799.38</v>
      </c>
      <c r="K666" s="222">
        <v>0</v>
      </c>
      <c r="L666" s="222">
        <v>1815147.19</v>
      </c>
      <c r="M666" s="222">
        <v>0</v>
      </c>
      <c r="N666" s="222">
        <v>0</v>
      </c>
      <c r="O666" s="222">
        <v>10176463.74</v>
      </c>
      <c r="P666" s="222">
        <v>0</v>
      </c>
      <c r="Q666" s="222">
        <v>0</v>
      </c>
      <c r="R666" s="222">
        <v>0</v>
      </c>
      <c r="S666" s="222">
        <v>0</v>
      </c>
      <c r="T666" s="222">
        <v>0</v>
      </c>
      <c r="U666" s="223">
        <v>410323.46</v>
      </c>
      <c r="V666" s="223">
        <v>0</v>
      </c>
      <c r="W666" s="223">
        <v>0</v>
      </c>
      <c r="X666" s="223">
        <v>92311.2</v>
      </c>
    </row>
    <row r="667" spans="1:24" s="239" customFormat="1" ht="20.25" customHeight="1" x14ac:dyDescent="0.3">
      <c r="A667" s="238">
        <v>2023</v>
      </c>
      <c r="B667" s="230">
        <v>654</v>
      </c>
      <c r="C667" s="229" t="s">
        <v>1644</v>
      </c>
      <c r="D667" s="230">
        <v>37329</v>
      </c>
      <c r="E667" s="222">
        <v>2695104</v>
      </c>
      <c r="F667" s="222">
        <v>2695104</v>
      </c>
      <c r="G667" s="218">
        <v>0</v>
      </c>
      <c r="H667" s="261">
        <v>0</v>
      </c>
      <c r="I667" s="222">
        <v>0</v>
      </c>
      <c r="J667" s="222">
        <v>0</v>
      </c>
      <c r="K667" s="222">
        <v>0</v>
      </c>
      <c r="L667" s="222">
        <v>0</v>
      </c>
      <c r="M667" s="222">
        <v>0</v>
      </c>
      <c r="N667" s="222">
        <v>0</v>
      </c>
      <c r="O667" s="222">
        <v>2695104</v>
      </c>
      <c r="P667" s="222">
        <v>0</v>
      </c>
      <c r="Q667" s="222">
        <v>0</v>
      </c>
      <c r="R667" s="222">
        <v>0</v>
      </c>
      <c r="S667" s="222">
        <v>0</v>
      </c>
      <c r="T667" s="222">
        <v>0</v>
      </c>
      <c r="U667" s="223">
        <v>0</v>
      </c>
      <c r="V667" s="223">
        <v>0</v>
      </c>
      <c r="W667" s="223">
        <v>0</v>
      </c>
      <c r="X667" s="223">
        <v>0</v>
      </c>
    </row>
    <row r="668" spans="1:24" s="239" customFormat="1" ht="20.25" customHeight="1" x14ac:dyDescent="0.3">
      <c r="A668" s="238">
        <v>2023</v>
      </c>
      <c r="B668" s="230">
        <v>655</v>
      </c>
      <c r="C668" s="229" t="s">
        <v>1645</v>
      </c>
      <c r="D668" s="230">
        <v>37335</v>
      </c>
      <c r="E668" s="222">
        <v>368796</v>
      </c>
      <c r="F668" s="222">
        <v>368796</v>
      </c>
      <c r="G668" s="218">
        <v>0</v>
      </c>
      <c r="H668" s="261">
        <v>0</v>
      </c>
      <c r="I668" s="222">
        <v>0</v>
      </c>
      <c r="J668" s="222">
        <v>0</v>
      </c>
      <c r="K668" s="222">
        <v>0</v>
      </c>
      <c r="L668" s="222">
        <v>0</v>
      </c>
      <c r="M668" s="222">
        <v>0</v>
      </c>
      <c r="N668" s="222">
        <v>0</v>
      </c>
      <c r="O668" s="222">
        <v>0</v>
      </c>
      <c r="P668" s="222">
        <v>99696</v>
      </c>
      <c r="Q668" s="222">
        <v>269100</v>
      </c>
      <c r="R668" s="222">
        <v>0</v>
      </c>
      <c r="S668" s="222">
        <v>0</v>
      </c>
      <c r="T668" s="222">
        <v>0</v>
      </c>
      <c r="U668" s="223">
        <v>0</v>
      </c>
      <c r="V668" s="223">
        <v>0</v>
      </c>
      <c r="W668" s="223">
        <v>0</v>
      </c>
      <c r="X668" s="223">
        <v>0</v>
      </c>
    </row>
    <row r="669" spans="1:24" s="239" customFormat="1" ht="20.25" customHeight="1" x14ac:dyDescent="0.3">
      <c r="A669" s="238">
        <v>2023</v>
      </c>
      <c r="B669" s="230">
        <v>656</v>
      </c>
      <c r="C669" s="229" t="s">
        <v>1725</v>
      </c>
      <c r="D669" s="230">
        <v>37339</v>
      </c>
      <c r="E669" s="222">
        <v>18292950.210000001</v>
      </c>
      <c r="F669" s="222">
        <v>18092767.66</v>
      </c>
      <c r="G669" s="222">
        <v>7135748.4000000004</v>
      </c>
      <c r="H669" s="261">
        <v>0</v>
      </c>
      <c r="I669" s="222">
        <v>0</v>
      </c>
      <c r="J669" s="222">
        <v>0</v>
      </c>
      <c r="K669" s="222">
        <v>0</v>
      </c>
      <c r="L669" s="222">
        <v>0</v>
      </c>
      <c r="M669" s="222">
        <v>0</v>
      </c>
      <c r="N669" s="222">
        <v>10259515.380000001</v>
      </c>
      <c r="O669" s="222">
        <v>0</v>
      </c>
      <c r="P669" s="222">
        <v>0</v>
      </c>
      <c r="Q669" s="222">
        <v>0</v>
      </c>
      <c r="R669" s="222">
        <v>0</v>
      </c>
      <c r="S669" s="222">
        <v>0</v>
      </c>
      <c r="T669" s="222">
        <v>0</v>
      </c>
      <c r="U669" s="223">
        <v>697503.88</v>
      </c>
      <c r="V669" s="223">
        <v>0</v>
      </c>
      <c r="W669" s="223">
        <v>0</v>
      </c>
      <c r="X669" s="223">
        <v>200182.55</v>
      </c>
    </row>
    <row r="670" spans="1:24" s="239" customFormat="1" ht="20.25" customHeight="1" x14ac:dyDescent="0.3">
      <c r="A670" s="238">
        <v>2023</v>
      </c>
      <c r="B670" s="230">
        <v>657</v>
      </c>
      <c r="C670" s="229" t="s">
        <v>478</v>
      </c>
      <c r="D670" s="230">
        <v>37355</v>
      </c>
      <c r="E670" s="222">
        <v>21681391.589999996</v>
      </c>
      <c r="F670" s="222">
        <v>21577171.589999996</v>
      </c>
      <c r="G670" s="218">
        <v>0</v>
      </c>
      <c r="H670" s="261">
        <v>3223882.54</v>
      </c>
      <c r="I670" s="222">
        <v>0</v>
      </c>
      <c r="J670" s="222">
        <v>1285340.42</v>
      </c>
      <c r="K670" s="222">
        <v>2211848.08</v>
      </c>
      <c r="L670" s="222">
        <v>2631851.29</v>
      </c>
      <c r="M670" s="222">
        <v>0</v>
      </c>
      <c r="N670" s="222">
        <v>0</v>
      </c>
      <c r="O670" s="222">
        <v>11606054.359999999</v>
      </c>
      <c r="P670" s="222">
        <v>0</v>
      </c>
      <c r="Q670" s="222">
        <v>0</v>
      </c>
      <c r="R670" s="222">
        <v>0</v>
      </c>
      <c r="S670" s="222">
        <v>0</v>
      </c>
      <c r="T670" s="222">
        <v>0</v>
      </c>
      <c r="U670" s="223">
        <v>618194.9</v>
      </c>
      <c r="V670" s="223">
        <v>0</v>
      </c>
      <c r="W670" s="223">
        <v>0</v>
      </c>
      <c r="X670" s="223">
        <v>104220</v>
      </c>
    </row>
    <row r="671" spans="1:24" s="239" customFormat="1" ht="20.25" customHeight="1" x14ac:dyDescent="0.3">
      <c r="A671" s="238">
        <v>2023</v>
      </c>
      <c r="B671" s="230">
        <v>658</v>
      </c>
      <c r="C671" s="229" t="s">
        <v>2577</v>
      </c>
      <c r="D671" s="230">
        <v>37288</v>
      </c>
      <c r="E671" s="222">
        <v>755714</v>
      </c>
      <c r="F671" s="222">
        <v>755714</v>
      </c>
      <c r="G671" s="218">
        <v>0</v>
      </c>
      <c r="H671" s="261">
        <v>0</v>
      </c>
      <c r="I671" s="222">
        <v>0</v>
      </c>
      <c r="J671" s="222">
        <v>0</v>
      </c>
      <c r="K671" s="222">
        <v>0</v>
      </c>
      <c r="L671" s="222">
        <v>0</v>
      </c>
      <c r="M671" s="222">
        <v>0</v>
      </c>
      <c r="N671" s="222">
        <v>0</v>
      </c>
      <c r="O671" s="222">
        <v>0</v>
      </c>
      <c r="P671" s="222">
        <v>0</v>
      </c>
      <c r="Q671" s="222">
        <v>755714</v>
      </c>
      <c r="R671" s="222">
        <v>0</v>
      </c>
      <c r="S671" s="222">
        <v>0</v>
      </c>
      <c r="T671" s="222">
        <v>0</v>
      </c>
      <c r="U671" s="223">
        <v>0</v>
      </c>
      <c r="V671" s="223">
        <v>0</v>
      </c>
      <c r="W671" s="223">
        <v>0</v>
      </c>
      <c r="X671" s="223">
        <v>0</v>
      </c>
    </row>
    <row r="672" spans="1:24" s="239" customFormat="1" ht="20.25" customHeight="1" x14ac:dyDescent="0.3">
      <c r="A672" s="238">
        <v>2023</v>
      </c>
      <c r="B672" s="230">
        <v>659</v>
      </c>
      <c r="C672" s="229" t="s">
        <v>2576</v>
      </c>
      <c r="D672" s="230">
        <v>37290</v>
      </c>
      <c r="E672" s="222">
        <v>3189775</v>
      </c>
      <c r="F672" s="222">
        <v>3189775</v>
      </c>
      <c r="G672" s="218">
        <v>3189775</v>
      </c>
      <c r="H672" s="261">
        <v>0</v>
      </c>
      <c r="I672" s="222">
        <v>0</v>
      </c>
      <c r="J672" s="222">
        <v>0</v>
      </c>
      <c r="K672" s="222">
        <v>0</v>
      </c>
      <c r="L672" s="222">
        <v>0</v>
      </c>
      <c r="M672" s="222">
        <v>0</v>
      </c>
      <c r="N672" s="222">
        <v>0</v>
      </c>
      <c r="O672" s="222">
        <v>0</v>
      </c>
      <c r="P672" s="222">
        <v>0</v>
      </c>
      <c r="Q672" s="222">
        <v>0</v>
      </c>
      <c r="R672" s="222">
        <v>0</v>
      </c>
      <c r="S672" s="222">
        <v>0</v>
      </c>
      <c r="T672" s="222">
        <v>0</v>
      </c>
      <c r="U672" s="223">
        <v>0</v>
      </c>
      <c r="V672" s="223">
        <v>0</v>
      </c>
      <c r="W672" s="223">
        <v>0</v>
      </c>
      <c r="X672" s="223">
        <v>0</v>
      </c>
    </row>
    <row r="673" spans="1:24" s="239" customFormat="1" ht="20.25" customHeight="1" x14ac:dyDescent="0.3">
      <c r="A673" s="238">
        <v>2023</v>
      </c>
      <c r="B673" s="230">
        <v>660</v>
      </c>
      <c r="C673" s="229" t="s">
        <v>2578</v>
      </c>
      <c r="D673" s="230">
        <v>37291</v>
      </c>
      <c r="E673" s="222">
        <v>2970089</v>
      </c>
      <c r="F673" s="222">
        <v>2970089</v>
      </c>
      <c r="G673" s="218">
        <v>723509</v>
      </c>
      <c r="H673" s="261">
        <v>0</v>
      </c>
      <c r="I673" s="222">
        <v>0</v>
      </c>
      <c r="J673" s="222">
        <v>0</v>
      </c>
      <c r="K673" s="222">
        <v>0</v>
      </c>
      <c r="L673" s="222">
        <v>0</v>
      </c>
      <c r="M673" s="222">
        <v>0</v>
      </c>
      <c r="N673" s="222">
        <v>0</v>
      </c>
      <c r="O673" s="222">
        <v>0</v>
      </c>
      <c r="P673" s="222">
        <v>701082</v>
      </c>
      <c r="Q673" s="222">
        <v>1545498</v>
      </c>
      <c r="R673" s="222">
        <v>0</v>
      </c>
      <c r="S673" s="222">
        <v>0</v>
      </c>
      <c r="T673" s="222">
        <v>0</v>
      </c>
      <c r="U673" s="223">
        <v>0</v>
      </c>
      <c r="V673" s="223">
        <v>0</v>
      </c>
      <c r="W673" s="223">
        <v>0</v>
      </c>
      <c r="X673" s="223">
        <v>0</v>
      </c>
    </row>
    <row r="674" spans="1:24" s="239" customFormat="1" ht="20.25" customHeight="1" x14ac:dyDescent="0.3">
      <c r="A674" s="238">
        <v>2023</v>
      </c>
      <c r="B674" s="230">
        <v>661</v>
      </c>
      <c r="C674" s="229" t="s">
        <v>2579</v>
      </c>
      <c r="D674" s="230">
        <v>37292</v>
      </c>
      <c r="E674" s="222">
        <v>3461478</v>
      </c>
      <c r="F674" s="222">
        <v>3461478</v>
      </c>
      <c r="G674" s="218">
        <v>0</v>
      </c>
      <c r="H674" s="261">
        <v>0</v>
      </c>
      <c r="I674" s="222">
        <v>0</v>
      </c>
      <c r="J674" s="222">
        <v>2072816</v>
      </c>
      <c r="K674" s="222">
        <v>0</v>
      </c>
      <c r="L674" s="222">
        <v>0</v>
      </c>
      <c r="M674" s="222">
        <v>0</v>
      </c>
      <c r="N674" s="222">
        <v>0</v>
      </c>
      <c r="O674" s="222">
        <v>0</v>
      </c>
      <c r="P674" s="222">
        <v>400488</v>
      </c>
      <c r="Q674" s="222">
        <v>988174</v>
      </c>
      <c r="R674" s="222">
        <v>0</v>
      </c>
      <c r="S674" s="222">
        <v>0</v>
      </c>
      <c r="T674" s="222">
        <v>0</v>
      </c>
      <c r="U674" s="223">
        <v>0</v>
      </c>
      <c r="V674" s="223">
        <v>0</v>
      </c>
      <c r="W674" s="223">
        <v>0</v>
      </c>
      <c r="X674" s="223">
        <v>0</v>
      </c>
    </row>
    <row r="675" spans="1:24" s="239" customFormat="1" ht="20.25" customHeight="1" x14ac:dyDescent="0.3">
      <c r="A675" s="238">
        <v>2023</v>
      </c>
      <c r="B675" s="230">
        <v>662</v>
      </c>
      <c r="C675" s="229" t="s">
        <v>2580</v>
      </c>
      <c r="D675" s="230">
        <v>37293</v>
      </c>
      <c r="E675" s="222">
        <v>610673</v>
      </c>
      <c r="F675" s="222">
        <v>610673</v>
      </c>
      <c r="G675" s="218">
        <v>0</v>
      </c>
      <c r="H675" s="261">
        <v>0</v>
      </c>
      <c r="I675" s="222">
        <v>0</v>
      </c>
      <c r="J675" s="222">
        <v>0</v>
      </c>
      <c r="K675" s="222">
        <v>0</v>
      </c>
      <c r="L675" s="222">
        <v>0</v>
      </c>
      <c r="M675" s="222">
        <v>0</v>
      </c>
      <c r="N675" s="222">
        <v>0</v>
      </c>
      <c r="O675" s="222">
        <v>0</v>
      </c>
      <c r="P675" s="222">
        <v>610673</v>
      </c>
      <c r="Q675" s="222">
        <v>0</v>
      </c>
      <c r="R675" s="222">
        <v>0</v>
      </c>
      <c r="S675" s="222">
        <v>0</v>
      </c>
      <c r="T675" s="222">
        <v>0</v>
      </c>
      <c r="U675" s="223">
        <v>0</v>
      </c>
      <c r="V675" s="223">
        <v>0</v>
      </c>
      <c r="W675" s="223">
        <v>0</v>
      </c>
      <c r="X675" s="223">
        <v>0</v>
      </c>
    </row>
    <row r="676" spans="1:24" s="239" customFormat="1" ht="20.25" customHeight="1" x14ac:dyDescent="0.3">
      <c r="A676" s="238">
        <v>2023</v>
      </c>
      <c r="B676" s="230">
        <v>663</v>
      </c>
      <c r="C676" s="229" t="s">
        <v>2581</v>
      </c>
      <c r="D676" s="230">
        <v>37296</v>
      </c>
      <c r="E676" s="222">
        <v>73930</v>
      </c>
      <c r="F676" s="222">
        <v>73930</v>
      </c>
      <c r="G676" s="218">
        <v>0</v>
      </c>
      <c r="H676" s="261">
        <v>0</v>
      </c>
      <c r="I676" s="222">
        <v>0</v>
      </c>
      <c r="J676" s="222">
        <v>0</v>
      </c>
      <c r="K676" s="222">
        <v>0</v>
      </c>
      <c r="L676" s="222">
        <v>0</v>
      </c>
      <c r="M676" s="222">
        <v>0</v>
      </c>
      <c r="N676" s="222">
        <v>0</v>
      </c>
      <c r="O676" s="222">
        <v>73930</v>
      </c>
      <c r="P676" s="222">
        <v>0</v>
      </c>
      <c r="Q676" s="222">
        <v>0</v>
      </c>
      <c r="R676" s="222">
        <v>0</v>
      </c>
      <c r="S676" s="222">
        <v>0</v>
      </c>
      <c r="T676" s="222">
        <v>0</v>
      </c>
      <c r="U676" s="223">
        <v>0</v>
      </c>
      <c r="V676" s="223">
        <v>0</v>
      </c>
      <c r="W676" s="223">
        <v>0</v>
      </c>
      <c r="X676" s="223">
        <v>0</v>
      </c>
    </row>
    <row r="677" spans="1:24" s="239" customFormat="1" ht="20.25" customHeight="1" x14ac:dyDescent="0.3">
      <c r="A677" s="238">
        <v>2023</v>
      </c>
      <c r="B677" s="230">
        <v>664</v>
      </c>
      <c r="C677" s="229" t="s">
        <v>2582</v>
      </c>
      <c r="D677" s="230">
        <v>37297</v>
      </c>
      <c r="E677" s="222">
        <v>39965</v>
      </c>
      <c r="F677" s="222">
        <v>39965</v>
      </c>
      <c r="G677" s="218">
        <v>0</v>
      </c>
      <c r="H677" s="261">
        <v>0</v>
      </c>
      <c r="I677" s="222">
        <v>0</v>
      </c>
      <c r="J677" s="222">
        <v>0</v>
      </c>
      <c r="K677" s="222">
        <v>0</v>
      </c>
      <c r="L677" s="222">
        <v>0</v>
      </c>
      <c r="M677" s="222">
        <v>0</v>
      </c>
      <c r="N677" s="222">
        <v>0</v>
      </c>
      <c r="O677" s="222">
        <v>39965</v>
      </c>
      <c r="P677" s="222">
        <v>0</v>
      </c>
      <c r="Q677" s="222">
        <v>0</v>
      </c>
      <c r="R677" s="222">
        <v>0</v>
      </c>
      <c r="S677" s="222">
        <v>0</v>
      </c>
      <c r="T677" s="222">
        <v>0</v>
      </c>
      <c r="U677" s="223">
        <v>0</v>
      </c>
      <c r="V677" s="223">
        <v>0</v>
      </c>
      <c r="W677" s="223">
        <v>0</v>
      </c>
      <c r="X677" s="223">
        <v>0</v>
      </c>
    </row>
    <row r="678" spans="1:24" s="239" customFormat="1" ht="20.25" customHeight="1" x14ac:dyDescent="0.3">
      <c r="A678" s="238">
        <v>2023</v>
      </c>
      <c r="B678" s="230">
        <v>665</v>
      </c>
      <c r="C678" s="229" t="s">
        <v>2583</v>
      </c>
      <c r="D678" s="230">
        <v>37298</v>
      </c>
      <c r="E678" s="222">
        <v>277320</v>
      </c>
      <c r="F678" s="222">
        <v>277320</v>
      </c>
      <c r="G678" s="218">
        <v>0</v>
      </c>
      <c r="H678" s="261">
        <v>0</v>
      </c>
      <c r="I678" s="222">
        <v>0</v>
      </c>
      <c r="J678" s="222">
        <v>0</v>
      </c>
      <c r="K678" s="222">
        <v>0</v>
      </c>
      <c r="L678" s="222">
        <v>0</v>
      </c>
      <c r="M678" s="222">
        <v>0</v>
      </c>
      <c r="N678" s="222">
        <v>0</v>
      </c>
      <c r="O678" s="222">
        <v>0</v>
      </c>
      <c r="P678" s="222">
        <v>0</v>
      </c>
      <c r="Q678" s="222">
        <v>277320</v>
      </c>
      <c r="R678" s="222">
        <v>0</v>
      </c>
      <c r="S678" s="222">
        <v>0</v>
      </c>
      <c r="T678" s="222">
        <v>0</v>
      </c>
      <c r="U678" s="223">
        <v>0</v>
      </c>
      <c r="V678" s="223">
        <v>0</v>
      </c>
      <c r="W678" s="223">
        <v>0</v>
      </c>
      <c r="X678" s="223">
        <v>0</v>
      </c>
    </row>
    <row r="679" spans="1:24" s="239" customFormat="1" ht="20.25" customHeight="1" x14ac:dyDescent="0.3">
      <c r="A679" s="238">
        <v>2023</v>
      </c>
      <c r="B679" s="230">
        <v>666</v>
      </c>
      <c r="C679" s="229" t="s">
        <v>2584</v>
      </c>
      <c r="D679" s="230">
        <v>37302</v>
      </c>
      <c r="E679" s="222">
        <v>1040000</v>
      </c>
      <c r="F679" s="222">
        <v>1040000</v>
      </c>
      <c r="G679" s="218">
        <v>0</v>
      </c>
      <c r="H679" s="261">
        <v>0</v>
      </c>
      <c r="I679" s="222">
        <v>0</v>
      </c>
      <c r="J679" s="222">
        <v>0</v>
      </c>
      <c r="K679" s="222">
        <v>0</v>
      </c>
      <c r="L679" s="222">
        <v>0</v>
      </c>
      <c r="M679" s="222">
        <v>0</v>
      </c>
      <c r="N679" s="222">
        <v>0</v>
      </c>
      <c r="O679" s="222">
        <v>0</v>
      </c>
      <c r="P679" s="222">
        <v>0</v>
      </c>
      <c r="Q679" s="222">
        <v>1040000</v>
      </c>
      <c r="R679" s="222">
        <v>0</v>
      </c>
      <c r="S679" s="222">
        <v>0</v>
      </c>
      <c r="T679" s="222">
        <v>0</v>
      </c>
      <c r="U679" s="223">
        <v>0</v>
      </c>
      <c r="V679" s="223">
        <v>0</v>
      </c>
      <c r="W679" s="223">
        <v>0</v>
      </c>
      <c r="X679" s="223">
        <v>0</v>
      </c>
    </row>
    <row r="680" spans="1:24" s="239" customFormat="1" ht="20.25" customHeight="1" x14ac:dyDescent="0.3">
      <c r="A680" s="238">
        <v>2023</v>
      </c>
      <c r="B680" s="230">
        <v>667</v>
      </c>
      <c r="C680" s="229" t="s">
        <v>2585</v>
      </c>
      <c r="D680" s="230">
        <v>37303</v>
      </c>
      <c r="E680" s="222">
        <v>1572504</v>
      </c>
      <c r="F680" s="222">
        <v>1572504</v>
      </c>
      <c r="G680" s="218">
        <v>0</v>
      </c>
      <c r="H680" s="261">
        <v>0</v>
      </c>
      <c r="I680" s="222">
        <v>0</v>
      </c>
      <c r="J680" s="222">
        <v>265102</v>
      </c>
      <c r="K680" s="222">
        <v>1307402</v>
      </c>
      <c r="L680" s="222">
        <v>0</v>
      </c>
      <c r="M680" s="222">
        <v>0</v>
      </c>
      <c r="N680" s="222">
        <v>0</v>
      </c>
      <c r="O680" s="222">
        <v>0</v>
      </c>
      <c r="P680" s="222">
        <v>0</v>
      </c>
      <c r="Q680" s="222">
        <v>0</v>
      </c>
      <c r="R680" s="222">
        <v>0</v>
      </c>
      <c r="S680" s="222">
        <v>0</v>
      </c>
      <c r="T680" s="222">
        <v>0</v>
      </c>
      <c r="U680" s="223">
        <v>0</v>
      </c>
      <c r="V680" s="223">
        <v>0</v>
      </c>
      <c r="W680" s="223">
        <v>0</v>
      </c>
      <c r="X680" s="223">
        <v>0</v>
      </c>
    </row>
    <row r="681" spans="1:24" s="239" customFormat="1" ht="20.25" customHeight="1" x14ac:dyDescent="0.3">
      <c r="A681" s="238">
        <v>2023</v>
      </c>
      <c r="B681" s="230">
        <v>668</v>
      </c>
      <c r="C681" s="229" t="s">
        <v>2586</v>
      </c>
      <c r="D681" s="230">
        <v>37316</v>
      </c>
      <c r="E681" s="222">
        <v>2550007</v>
      </c>
      <c r="F681" s="222">
        <v>2550007</v>
      </c>
      <c r="G681" s="218">
        <v>0</v>
      </c>
      <c r="H681" s="261">
        <v>0</v>
      </c>
      <c r="I681" s="222">
        <v>0</v>
      </c>
      <c r="J681" s="222">
        <v>0</v>
      </c>
      <c r="K681" s="222">
        <v>0</v>
      </c>
      <c r="L681" s="222">
        <v>0</v>
      </c>
      <c r="M681" s="222">
        <v>0</v>
      </c>
      <c r="N681" s="222">
        <v>0</v>
      </c>
      <c r="O681" s="222">
        <v>2000000</v>
      </c>
      <c r="P681" s="222">
        <v>0</v>
      </c>
      <c r="Q681" s="222">
        <v>550007</v>
      </c>
      <c r="R681" s="222">
        <v>0</v>
      </c>
      <c r="S681" s="222">
        <v>0</v>
      </c>
      <c r="T681" s="222">
        <v>0</v>
      </c>
      <c r="U681" s="223">
        <v>0</v>
      </c>
      <c r="V681" s="223">
        <v>0</v>
      </c>
      <c r="W681" s="223">
        <v>0</v>
      </c>
      <c r="X681" s="223">
        <v>0</v>
      </c>
    </row>
    <row r="682" spans="1:24" s="239" customFormat="1" ht="20.25" customHeight="1" x14ac:dyDescent="0.3">
      <c r="A682" s="238">
        <v>2023</v>
      </c>
      <c r="B682" s="230">
        <v>669</v>
      </c>
      <c r="C682" s="229" t="s">
        <v>2587</v>
      </c>
      <c r="D682" s="230">
        <v>37324</v>
      </c>
      <c r="E682" s="222">
        <v>782419</v>
      </c>
      <c r="F682" s="222">
        <v>782419</v>
      </c>
      <c r="G682" s="218">
        <v>0</v>
      </c>
      <c r="H682" s="261">
        <v>0</v>
      </c>
      <c r="I682" s="222">
        <v>0</v>
      </c>
      <c r="J682" s="222">
        <v>0</v>
      </c>
      <c r="K682" s="222">
        <v>0</v>
      </c>
      <c r="L682" s="222">
        <v>0</v>
      </c>
      <c r="M682" s="222">
        <v>0</v>
      </c>
      <c r="N682" s="222">
        <v>0</v>
      </c>
      <c r="O682" s="222">
        <v>0</v>
      </c>
      <c r="P682" s="222">
        <v>0</v>
      </c>
      <c r="Q682" s="222">
        <v>630000</v>
      </c>
      <c r="R682" s="222">
        <v>0</v>
      </c>
      <c r="S682" s="222">
        <v>0</v>
      </c>
      <c r="T682" s="222">
        <v>152419</v>
      </c>
      <c r="U682" s="223">
        <v>0</v>
      </c>
      <c r="V682" s="223">
        <v>0</v>
      </c>
      <c r="W682" s="223">
        <v>0</v>
      </c>
      <c r="X682" s="223">
        <v>0</v>
      </c>
    </row>
    <row r="683" spans="1:24" s="239" customFormat="1" ht="20.25" customHeight="1" x14ac:dyDescent="0.3">
      <c r="A683" s="238">
        <v>2023</v>
      </c>
      <c r="B683" s="230">
        <v>670</v>
      </c>
      <c r="C683" s="229" t="s">
        <v>2588</v>
      </c>
      <c r="D683" s="230">
        <v>37326</v>
      </c>
      <c r="E683" s="222">
        <v>220000</v>
      </c>
      <c r="F683" s="222">
        <v>220000</v>
      </c>
      <c r="G683" s="218">
        <v>0</v>
      </c>
      <c r="H683" s="261">
        <v>0</v>
      </c>
      <c r="I683" s="222">
        <v>0</v>
      </c>
      <c r="J683" s="222">
        <v>0</v>
      </c>
      <c r="K683" s="222">
        <v>0</v>
      </c>
      <c r="L683" s="222">
        <v>0</v>
      </c>
      <c r="M683" s="222">
        <v>0</v>
      </c>
      <c r="N683" s="222">
        <v>0</v>
      </c>
      <c r="O683" s="222">
        <v>0</v>
      </c>
      <c r="P683" s="222">
        <v>0</v>
      </c>
      <c r="Q683" s="222">
        <v>220000</v>
      </c>
      <c r="R683" s="222">
        <v>0</v>
      </c>
      <c r="S683" s="222">
        <v>0</v>
      </c>
      <c r="T683" s="222">
        <v>0</v>
      </c>
      <c r="U683" s="223">
        <v>0</v>
      </c>
      <c r="V683" s="223">
        <v>0</v>
      </c>
      <c r="W683" s="223">
        <v>0</v>
      </c>
      <c r="X683" s="223">
        <v>0</v>
      </c>
    </row>
    <row r="684" spans="1:24" s="239" customFormat="1" ht="20.25" customHeight="1" x14ac:dyDescent="0.3">
      <c r="A684" s="238">
        <v>2023</v>
      </c>
      <c r="B684" s="230">
        <v>671</v>
      </c>
      <c r="C684" s="229" t="s">
        <v>2589</v>
      </c>
      <c r="D684" s="230">
        <v>37327</v>
      </c>
      <c r="E684" s="222">
        <v>1336500</v>
      </c>
      <c r="F684" s="222">
        <v>1336500</v>
      </c>
      <c r="G684" s="218">
        <v>0</v>
      </c>
      <c r="H684" s="261">
        <v>0</v>
      </c>
      <c r="I684" s="222">
        <v>0</v>
      </c>
      <c r="J684" s="222">
        <v>0</v>
      </c>
      <c r="K684" s="222">
        <v>0</v>
      </c>
      <c r="L684" s="222">
        <v>0</v>
      </c>
      <c r="M684" s="222">
        <v>0</v>
      </c>
      <c r="N684" s="222">
        <v>0</v>
      </c>
      <c r="O684" s="222">
        <v>1336500</v>
      </c>
      <c r="P684" s="222">
        <v>0</v>
      </c>
      <c r="Q684" s="222">
        <v>0</v>
      </c>
      <c r="R684" s="222">
        <v>0</v>
      </c>
      <c r="S684" s="222">
        <v>0</v>
      </c>
      <c r="T684" s="222">
        <v>0</v>
      </c>
      <c r="U684" s="223">
        <v>0</v>
      </c>
      <c r="V684" s="223">
        <v>0</v>
      </c>
      <c r="W684" s="223">
        <v>0</v>
      </c>
      <c r="X684" s="223">
        <v>0</v>
      </c>
    </row>
    <row r="685" spans="1:24" s="239" customFormat="1" ht="20.25" customHeight="1" x14ac:dyDescent="0.3">
      <c r="A685" s="238">
        <v>2023</v>
      </c>
      <c r="B685" s="230">
        <v>672</v>
      </c>
      <c r="C685" s="229" t="s">
        <v>2590</v>
      </c>
      <c r="D685" s="230">
        <v>37334</v>
      </c>
      <c r="E685" s="222">
        <v>402172</v>
      </c>
      <c r="F685" s="222">
        <v>402172</v>
      </c>
      <c r="G685" s="218">
        <v>0</v>
      </c>
      <c r="H685" s="261">
        <v>0</v>
      </c>
      <c r="I685" s="222">
        <v>0</v>
      </c>
      <c r="J685" s="222">
        <v>0</v>
      </c>
      <c r="K685" s="222">
        <v>0</v>
      </c>
      <c r="L685" s="222">
        <v>0</v>
      </c>
      <c r="M685" s="222">
        <v>0</v>
      </c>
      <c r="N685" s="222">
        <v>0</v>
      </c>
      <c r="O685" s="222">
        <v>0</v>
      </c>
      <c r="P685" s="222">
        <v>0</v>
      </c>
      <c r="Q685" s="222">
        <v>402172</v>
      </c>
      <c r="R685" s="222">
        <v>0</v>
      </c>
      <c r="S685" s="222">
        <v>0</v>
      </c>
      <c r="T685" s="222">
        <v>0</v>
      </c>
      <c r="U685" s="223">
        <v>0</v>
      </c>
      <c r="V685" s="223">
        <v>0</v>
      </c>
      <c r="W685" s="223">
        <v>0</v>
      </c>
      <c r="X685" s="223">
        <v>0</v>
      </c>
    </row>
    <row r="686" spans="1:24" s="239" customFormat="1" ht="20.25" customHeight="1" x14ac:dyDescent="0.3">
      <c r="A686" s="238">
        <v>2023</v>
      </c>
      <c r="B686" s="230">
        <v>673</v>
      </c>
      <c r="C686" s="229" t="s">
        <v>2591</v>
      </c>
      <c r="D686" s="230">
        <v>37343</v>
      </c>
      <c r="E686" s="222">
        <v>3599180</v>
      </c>
      <c r="F686" s="222">
        <v>3599180</v>
      </c>
      <c r="G686" s="218">
        <v>0</v>
      </c>
      <c r="H686" s="261">
        <v>0</v>
      </c>
      <c r="I686" s="222">
        <v>0</v>
      </c>
      <c r="J686" s="222">
        <v>0</v>
      </c>
      <c r="K686" s="222">
        <v>0</v>
      </c>
      <c r="L686" s="222">
        <v>0</v>
      </c>
      <c r="M686" s="222">
        <v>0</v>
      </c>
      <c r="N686" s="222">
        <v>0</v>
      </c>
      <c r="O686" s="222">
        <v>3599180</v>
      </c>
      <c r="P686" s="222">
        <v>0</v>
      </c>
      <c r="Q686" s="222">
        <v>0</v>
      </c>
      <c r="R686" s="222">
        <v>0</v>
      </c>
      <c r="S686" s="222">
        <v>0</v>
      </c>
      <c r="T686" s="222">
        <v>0</v>
      </c>
      <c r="U686" s="223">
        <v>0</v>
      </c>
      <c r="V686" s="223">
        <v>0</v>
      </c>
      <c r="W686" s="223">
        <v>0</v>
      </c>
      <c r="X686" s="223">
        <v>0</v>
      </c>
    </row>
    <row r="687" spans="1:24" s="239" customFormat="1" ht="20.25" customHeight="1" x14ac:dyDescent="0.3">
      <c r="A687" s="238">
        <v>2023</v>
      </c>
      <c r="B687" s="230">
        <v>674</v>
      </c>
      <c r="C687" s="229" t="s">
        <v>2592</v>
      </c>
      <c r="D687" s="230">
        <v>37344</v>
      </c>
      <c r="E687" s="222">
        <v>1326176.75</v>
      </c>
      <c r="F687" s="222">
        <v>1326176.75</v>
      </c>
      <c r="G687" s="218">
        <v>1011653</v>
      </c>
      <c r="H687" s="261">
        <v>0</v>
      </c>
      <c r="I687" s="222">
        <v>0</v>
      </c>
      <c r="J687" s="222">
        <v>209682.5</v>
      </c>
      <c r="K687" s="222">
        <v>104841.25</v>
      </c>
      <c r="L687" s="222">
        <v>0</v>
      </c>
      <c r="M687" s="222">
        <v>0</v>
      </c>
      <c r="N687" s="222">
        <v>0</v>
      </c>
      <c r="O687" s="222">
        <v>0</v>
      </c>
      <c r="P687" s="222">
        <v>0</v>
      </c>
      <c r="Q687" s="222">
        <v>0</v>
      </c>
      <c r="R687" s="222">
        <v>0</v>
      </c>
      <c r="S687" s="222">
        <v>0</v>
      </c>
      <c r="T687" s="222">
        <v>0</v>
      </c>
      <c r="U687" s="223">
        <v>0</v>
      </c>
      <c r="V687" s="223">
        <v>0</v>
      </c>
      <c r="W687" s="223">
        <v>0</v>
      </c>
      <c r="X687" s="223">
        <v>0</v>
      </c>
    </row>
    <row r="688" spans="1:24" s="239" customFormat="1" ht="20.25" customHeight="1" x14ac:dyDescent="0.3">
      <c r="A688" s="238">
        <v>2023</v>
      </c>
      <c r="B688" s="230">
        <v>675</v>
      </c>
      <c r="C688" s="229" t="s">
        <v>2593</v>
      </c>
      <c r="D688" s="230">
        <v>37345</v>
      </c>
      <c r="E688" s="222">
        <v>2963538</v>
      </c>
      <c r="F688" s="222">
        <v>2963538</v>
      </c>
      <c r="G688" s="218">
        <v>0</v>
      </c>
      <c r="H688" s="261">
        <v>0</v>
      </c>
      <c r="I688" s="222">
        <v>0</v>
      </c>
      <c r="J688" s="222">
        <v>0</v>
      </c>
      <c r="K688" s="222">
        <v>0</v>
      </c>
      <c r="L688" s="222">
        <v>0</v>
      </c>
      <c r="M688" s="222">
        <v>0</v>
      </c>
      <c r="N688" s="222">
        <v>0</v>
      </c>
      <c r="O688" s="222">
        <v>0</v>
      </c>
      <c r="P688" s="222">
        <v>655499</v>
      </c>
      <c r="Q688" s="222">
        <v>2308039</v>
      </c>
      <c r="R688" s="222">
        <v>0</v>
      </c>
      <c r="S688" s="222">
        <v>0</v>
      </c>
      <c r="T688" s="222">
        <v>0</v>
      </c>
      <c r="U688" s="223">
        <v>0</v>
      </c>
      <c r="V688" s="223">
        <v>0</v>
      </c>
      <c r="W688" s="223">
        <v>0</v>
      </c>
      <c r="X688" s="223">
        <v>0</v>
      </c>
    </row>
    <row r="689" spans="1:24" s="239" customFormat="1" ht="20.25" customHeight="1" x14ac:dyDescent="0.3">
      <c r="A689" s="238">
        <v>2023</v>
      </c>
      <c r="B689" s="230">
        <v>676</v>
      </c>
      <c r="C689" s="229" t="s">
        <v>2594</v>
      </c>
      <c r="D689" s="230">
        <v>37358</v>
      </c>
      <c r="E689" s="222">
        <v>832522</v>
      </c>
      <c r="F689" s="222">
        <v>832522</v>
      </c>
      <c r="G689" s="218">
        <v>832522</v>
      </c>
      <c r="H689" s="261">
        <v>0</v>
      </c>
      <c r="I689" s="222">
        <v>0</v>
      </c>
      <c r="J689" s="222">
        <v>0</v>
      </c>
      <c r="K689" s="222">
        <v>0</v>
      </c>
      <c r="L689" s="222">
        <v>0</v>
      </c>
      <c r="M689" s="222">
        <v>0</v>
      </c>
      <c r="N689" s="222">
        <v>0</v>
      </c>
      <c r="O689" s="222">
        <v>0</v>
      </c>
      <c r="P689" s="222">
        <v>0</v>
      </c>
      <c r="Q689" s="222">
        <v>0</v>
      </c>
      <c r="R689" s="222">
        <v>0</v>
      </c>
      <c r="S689" s="222">
        <v>0</v>
      </c>
      <c r="T689" s="222">
        <v>0</v>
      </c>
      <c r="U689" s="223">
        <v>0</v>
      </c>
      <c r="V689" s="223">
        <v>0</v>
      </c>
      <c r="W689" s="223">
        <v>0</v>
      </c>
      <c r="X689" s="223">
        <v>0</v>
      </c>
    </row>
    <row r="690" spans="1:24" s="239" customFormat="1" ht="20.25" customHeight="1" x14ac:dyDescent="0.3">
      <c r="A690" s="238">
        <v>2023</v>
      </c>
      <c r="B690" s="230">
        <v>677</v>
      </c>
      <c r="C690" s="229" t="s">
        <v>2595</v>
      </c>
      <c r="D690" s="230">
        <v>37394</v>
      </c>
      <c r="E690" s="222">
        <v>414800</v>
      </c>
      <c r="F690" s="222">
        <v>414800</v>
      </c>
      <c r="G690" s="218">
        <v>0</v>
      </c>
      <c r="H690" s="261">
        <v>0</v>
      </c>
      <c r="I690" s="222">
        <v>0</v>
      </c>
      <c r="J690" s="222">
        <v>0</v>
      </c>
      <c r="K690" s="222">
        <v>0</v>
      </c>
      <c r="L690" s="222">
        <v>0</v>
      </c>
      <c r="M690" s="222">
        <v>0</v>
      </c>
      <c r="N690" s="222">
        <v>0</v>
      </c>
      <c r="O690" s="222">
        <v>0</v>
      </c>
      <c r="P690" s="222">
        <v>0</v>
      </c>
      <c r="Q690" s="222">
        <v>414800</v>
      </c>
      <c r="R690" s="222">
        <v>0</v>
      </c>
      <c r="S690" s="222">
        <v>0</v>
      </c>
      <c r="T690" s="222">
        <v>0</v>
      </c>
      <c r="U690" s="223">
        <v>0</v>
      </c>
      <c r="V690" s="223">
        <v>0</v>
      </c>
      <c r="W690" s="223">
        <v>0</v>
      </c>
      <c r="X690" s="223">
        <v>0</v>
      </c>
    </row>
    <row r="691" spans="1:24" s="239" customFormat="1" ht="20.25" customHeight="1" x14ac:dyDescent="0.3">
      <c r="A691" s="238">
        <v>2023</v>
      </c>
      <c r="B691" s="230">
        <v>678</v>
      </c>
      <c r="C691" s="229" t="s">
        <v>2596</v>
      </c>
      <c r="D691" s="230">
        <v>37399</v>
      </c>
      <c r="E691" s="222">
        <v>2356370</v>
      </c>
      <c r="F691" s="222">
        <v>2356370</v>
      </c>
      <c r="G691" s="218">
        <v>0</v>
      </c>
      <c r="H691" s="261">
        <v>0</v>
      </c>
      <c r="I691" s="222">
        <v>0</v>
      </c>
      <c r="J691" s="222">
        <v>0</v>
      </c>
      <c r="K691" s="222">
        <v>0</v>
      </c>
      <c r="L691" s="222">
        <v>0</v>
      </c>
      <c r="M691" s="222">
        <v>0</v>
      </c>
      <c r="N691" s="222">
        <v>0</v>
      </c>
      <c r="O691" s="222">
        <v>2356370</v>
      </c>
      <c r="P691" s="222">
        <v>0</v>
      </c>
      <c r="Q691" s="222">
        <v>0</v>
      </c>
      <c r="R691" s="222">
        <v>0</v>
      </c>
      <c r="S691" s="222">
        <v>0</v>
      </c>
      <c r="T691" s="222">
        <v>0</v>
      </c>
      <c r="U691" s="223">
        <v>0</v>
      </c>
      <c r="V691" s="223">
        <v>0</v>
      </c>
      <c r="W691" s="223">
        <v>0</v>
      </c>
      <c r="X691" s="223">
        <v>0</v>
      </c>
    </row>
    <row r="692" spans="1:24" s="239" customFormat="1" ht="20.25" customHeight="1" x14ac:dyDescent="0.3">
      <c r="A692" s="238"/>
      <c r="B692" s="226" t="s">
        <v>22</v>
      </c>
      <c r="C692" s="231"/>
      <c r="D692" s="263" t="s">
        <v>172</v>
      </c>
      <c r="E692" s="220">
        <v>106348084.88</v>
      </c>
      <c r="F692" s="220">
        <v>105815115.37</v>
      </c>
      <c r="G692" s="220">
        <v>17711376.600000001</v>
      </c>
      <c r="H692" s="220">
        <v>9704313.7100000009</v>
      </c>
      <c r="I692" s="220">
        <v>0</v>
      </c>
      <c r="J692" s="220">
        <v>4818740.3</v>
      </c>
      <c r="K692" s="220">
        <v>3624091.33</v>
      </c>
      <c r="L692" s="220">
        <v>4446998.4800000004</v>
      </c>
      <c r="M692" s="220">
        <v>0</v>
      </c>
      <c r="N692" s="220">
        <v>17381656.149999999</v>
      </c>
      <c r="O692" s="220">
        <v>33883567.100000001</v>
      </c>
      <c r="P692" s="220">
        <v>2467438</v>
      </c>
      <c r="Q692" s="220">
        <v>9400824</v>
      </c>
      <c r="R692" s="220">
        <v>0</v>
      </c>
      <c r="S692" s="220">
        <v>0</v>
      </c>
      <c r="T692" s="220">
        <v>152419</v>
      </c>
      <c r="U692" s="220">
        <v>2223690.7000000002</v>
      </c>
      <c r="V692" s="220">
        <v>0</v>
      </c>
      <c r="W692" s="220">
        <v>0</v>
      </c>
      <c r="X692" s="220">
        <v>532969.51</v>
      </c>
    </row>
    <row r="693" spans="1:24" s="239" customFormat="1" ht="20.25" customHeight="1" x14ac:dyDescent="0.3">
      <c r="A693" s="238"/>
      <c r="C693" s="235"/>
      <c r="D693" s="235"/>
      <c r="E693" s="235"/>
      <c r="F693" s="235"/>
      <c r="G693" s="254"/>
      <c r="H693" s="254"/>
      <c r="I693" s="254"/>
      <c r="J693" s="254"/>
      <c r="K693" s="254"/>
      <c r="L693" s="254" t="s">
        <v>2454</v>
      </c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66"/>
    </row>
    <row r="694" spans="1:24" s="239" customFormat="1" ht="20.25" customHeight="1" x14ac:dyDescent="0.3">
      <c r="A694" s="238">
        <v>2023</v>
      </c>
      <c r="B694" s="230">
        <v>679</v>
      </c>
      <c r="C694" s="229" t="s">
        <v>2368</v>
      </c>
      <c r="D694" s="230">
        <v>37503</v>
      </c>
      <c r="E694" s="222">
        <v>2221488.86</v>
      </c>
      <c r="F694" s="222">
        <v>2176286.63</v>
      </c>
      <c r="G694" s="218">
        <v>229304.4</v>
      </c>
      <c r="H694" s="261">
        <v>697628.4</v>
      </c>
      <c r="I694" s="222">
        <v>0</v>
      </c>
      <c r="J694" s="222">
        <v>74983.199999999997</v>
      </c>
      <c r="K694" s="222">
        <v>84493.2</v>
      </c>
      <c r="L694" s="222">
        <v>76930.8</v>
      </c>
      <c r="M694" s="222">
        <v>0</v>
      </c>
      <c r="N694" s="222">
        <v>0</v>
      </c>
      <c r="O694" s="222">
        <v>0</v>
      </c>
      <c r="P694" s="222">
        <v>0</v>
      </c>
      <c r="Q694" s="222">
        <v>1012946.63</v>
      </c>
      <c r="R694" s="222">
        <v>0</v>
      </c>
      <c r="S694" s="222">
        <v>0</v>
      </c>
      <c r="T694" s="222">
        <v>0</v>
      </c>
      <c r="U694" s="223">
        <v>0</v>
      </c>
      <c r="V694" s="223">
        <v>0</v>
      </c>
      <c r="W694" s="223">
        <v>0</v>
      </c>
      <c r="X694" s="223">
        <v>45202.23</v>
      </c>
    </row>
    <row r="695" spans="1:24" s="239" customFormat="1" ht="20.25" customHeight="1" x14ac:dyDescent="0.3">
      <c r="A695" s="238"/>
      <c r="B695" s="226" t="s">
        <v>22</v>
      </c>
      <c r="C695" s="229"/>
      <c r="D695" s="230" t="s">
        <v>172</v>
      </c>
      <c r="E695" s="220">
        <v>2221488.86</v>
      </c>
      <c r="F695" s="220">
        <v>2176286.63</v>
      </c>
      <c r="G695" s="220">
        <v>229304.4</v>
      </c>
      <c r="H695" s="220">
        <v>697628.4</v>
      </c>
      <c r="I695" s="220">
        <v>0</v>
      </c>
      <c r="J695" s="220">
        <v>74983.199999999997</v>
      </c>
      <c r="K695" s="220">
        <v>84493.2</v>
      </c>
      <c r="L695" s="220">
        <v>76930.8</v>
      </c>
      <c r="M695" s="220">
        <v>0</v>
      </c>
      <c r="N695" s="220">
        <v>0</v>
      </c>
      <c r="O695" s="220">
        <v>0</v>
      </c>
      <c r="P695" s="220">
        <v>0</v>
      </c>
      <c r="Q695" s="220">
        <v>1012946.63</v>
      </c>
      <c r="R695" s="220">
        <v>0</v>
      </c>
      <c r="S695" s="220">
        <v>0</v>
      </c>
      <c r="T695" s="220">
        <v>0</v>
      </c>
      <c r="U695" s="220">
        <v>0</v>
      </c>
      <c r="V695" s="220">
        <v>0</v>
      </c>
      <c r="W695" s="220">
        <v>0</v>
      </c>
      <c r="X695" s="220">
        <v>45202.23</v>
      </c>
    </row>
    <row r="696" spans="1:24" s="239" customFormat="1" ht="20.25" customHeight="1" x14ac:dyDescent="0.3">
      <c r="A696" s="238"/>
      <c r="C696" s="235"/>
      <c r="D696" s="235"/>
      <c r="E696" s="235"/>
      <c r="F696" s="235"/>
      <c r="G696" s="254"/>
      <c r="H696" s="254"/>
      <c r="I696" s="254"/>
      <c r="J696" s="254"/>
      <c r="K696" s="254"/>
      <c r="L696" s="254" t="s">
        <v>2455</v>
      </c>
      <c r="M696" s="26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</row>
    <row r="697" spans="1:24" s="239" customFormat="1" ht="20.25" customHeight="1" x14ac:dyDescent="0.3">
      <c r="A697" s="238">
        <v>2023</v>
      </c>
      <c r="B697" s="230">
        <v>680</v>
      </c>
      <c r="C697" s="229" t="s">
        <v>485</v>
      </c>
      <c r="D697" s="230">
        <v>37653</v>
      </c>
      <c r="E697" s="222">
        <v>804315.68</v>
      </c>
      <c r="F697" s="222">
        <v>795139.78</v>
      </c>
      <c r="G697" s="218">
        <v>0</v>
      </c>
      <c r="H697" s="218">
        <v>0</v>
      </c>
      <c r="I697" s="218">
        <v>0</v>
      </c>
      <c r="J697" s="218">
        <v>0</v>
      </c>
      <c r="K697" s="218">
        <v>0</v>
      </c>
      <c r="L697" s="218">
        <v>0</v>
      </c>
      <c r="M697" s="218">
        <v>0</v>
      </c>
      <c r="N697" s="218">
        <v>0</v>
      </c>
      <c r="O697" s="218">
        <v>731204.4</v>
      </c>
      <c r="P697" s="218">
        <v>0</v>
      </c>
      <c r="Q697" s="218">
        <v>0</v>
      </c>
      <c r="R697" s="218">
        <v>0</v>
      </c>
      <c r="S697" s="218">
        <v>0</v>
      </c>
      <c r="T697" s="218">
        <v>0</v>
      </c>
      <c r="U697" s="218">
        <v>0</v>
      </c>
      <c r="V697" s="218">
        <v>63935.38</v>
      </c>
      <c r="W697" s="218">
        <v>0</v>
      </c>
      <c r="X697" s="223">
        <v>9175.9</v>
      </c>
    </row>
    <row r="698" spans="1:24" s="239" customFormat="1" ht="20.25" customHeight="1" x14ac:dyDescent="0.3">
      <c r="A698" s="238">
        <v>2023</v>
      </c>
      <c r="B698" s="230">
        <v>681</v>
      </c>
      <c r="C698" s="229" t="s">
        <v>3370</v>
      </c>
      <c r="D698" s="230">
        <v>37690</v>
      </c>
      <c r="E698" s="222">
        <v>3690585.16</v>
      </c>
      <c r="F698" s="222">
        <v>3638484</v>
      </c>
      <c r="G698" s="218">
        <v>0</v>
      </c>
      <c r="H698" s="218">
        <v>0</v>
      </c>
      <c r="I698" s="218">
        <v>0</v>
      </c>
      <c r="J698" s="218">
        <v>0</v>
      </c>
      <c r="K698" s="218">
        <v>0</v>
      </c>
      <c r="L698" s="218">
        <v>0</v>
      </c>
      <c r="M698" s="218">
        <v>0</v>
      </c>
      <c r="N698" s="218">
        <v>0</v>
      </c>
      <c r="O698" s="218">
        <v>3638484</v>
      </c>
      <c r="P698" s="218">
        <v>0</v>
      </c>
      <c r="Q698" s="218">
        <v>0</v>
      </c>
      <c r="R698" s="218">
        <v>0</v>
      </c>
      <c r="S698" s="218">
        <v>0</v>
      </c>
      <c r="T698" s="218">
        <v>0</v>
      </c>
      <c r="U698" s="218">
        <v>0</v>
      </c>
      <c r="V698" s="218">
        <v>0</v>
      </c>
      <c r="W698" s="218">
        <v>0</v>
      </c>
      <c r="X698" s="223">
        <v>52101.16</v>
      </c>
    </row>
    <row r="699" spans="1:24" s="239" customFormat="1" ht="20.25" customHeight="1" x14ac:dyDescent="0.3">
      <c r="A699" s="238">
        <v>2023</v>
      </c>
      <c r="B699" s="230">
        <v>682</v>
      </c>
      <c r="C699" s="229" t="s">
        <v>488</v>
      </c>
      <c r="D699" s="230">
        <v>37752</v>
      </c>
      <c r="E699" s="222">
        <v>50749.48</v>
      </c>
      <c r="F699" s="222">
        <v>50749.48</v>
      </c>
      <c r="G699" s="218">
        <v>0</v>
      </c>
      <c r="H699" s="218">
        <v>0</v>
      </c>
      <c r="I699" s="218">
        <v>0</v>
      </c>
      <c r="J699" s="218">
        <v>0</v>
      </c>
      <c r="K699" s="218">
        <v>0</v>
      </c>
      <c r="L699" s="218">
        <v>0</v>
      </c>
      <c r="M699" s="218">
        <v>0</v>
      </c>
      <c r="N699" s="218">
        <v>0</v>
      </c>
      <c r="O699" s="218">
        <v>0</v>
      </c>
      <c r="P699" s="218">
        <v>0</v>
      </c>
      <c r="Q699" s="218">
        <v>0</v>
      </c>
      <c r="R699" s="218">
        <v>0</v>
      </c>
      <c r="S699" s="218">
        <v>0</v>
      </c>
      <c r="T699" s="218">
        <v>0</v>
      </c>
      <c r="U699" s="218">
        <v>0</v>
      </c>
      <c r="V699" s="218">
        <v>50749.48</v>
      </c>
      <c r="W699" s="218">
        <v>0</v>
      </c>
      <c r="X699" s="218">
        <v>0</v>
      </c>
    </row>
    <row r="700" spans="1:24" s="239" customFormat="1" ht="20.25" customHeight="1" x14ac:dyDescent="0.3">
      <c r="A700" s="238">
        <v>2023</v>
      </c>
      <c r="B700" s="230">
        <v>683</v>
      </c>
      <c r="C700" s="229" t="s">
        <v>33</v>
      </c>
      <c r="D700" s="230">
        <v>37571</v>
      </c>
      <c r="E700" s="222">
        <v>602232.06000000006</v>
      </c>
      <c r="F700" s="222">
        <v>590946</v>
      </c>
      <c r="G700" s="218">
        <v>0</v>
      </c>
      <c r="H700" s="218">
        <v>0</v>
      </c>
      <c r="I700" s="218">
        <v>0</v>
      </c>
      <c r="J700" s="218">
        <v>0</v>
      </c>
      <c r="K700" s="218">
        <v>0</v>
      </c>
      <c r="L700" s="218">
        <v>0</v>
      </c>
      <c r="M700" s="218">
        <v>0</v>
      </c>
      <c r="N700" s="218">
        <v>0</v>
      </c>
      <c r="O700" s="218">
        <v>0</v>
      </c>
      <c r="P700" s="218">
        <v>142089.60000000001</v>
      </c>
      <c r="Q700" s="218">
        <v>448856.39999999997</v>
      </c>
      <c r="R700" s="218">
        <v>0</v>
      </c>
      <c r="S700" s="218">
        <v>0</v>
      </c>
      <c r="T700" s="218">
        <v>0</v>
      </c>
      <c r="U700" s="218">
        <v>0</v>
      </c>
      <c r="V700" s="218">
        <v>0</v>
      </c>
      <c r="W700" s="218">
        <v>0</v>
      </c>
      <c r="X700" s="223">
        <v>11286.06</v>
      </c>
    </row>
    <row r="701" spans="1:24" s="239" customFormat="1" ht="20.25" customHeight="1" x14ac:dyDescent="0.3">
      <c r="A701" s="238">
        <v>2023</v>
      </c>
      <c r="B701" s="230">
        <v>684</v>
      </c>
      <c r="C701" s="229" t="s">
        <v>2244</v>
      </c>
      <c r="D701" s="230">
        <v>37642</v>
      </c>
      <c r="E701" s="222">
        <v>2485064</v>
      </c>
      <c r="F701" s="222">
        <v>2485064</v>
      </c>
      <c r="G701" s="218">
        <v>0</v>
      </c>
      <c r="H701" s="261">
        <v>0</v>
      </c>
      <c r="I701" s="222">
        <v>0</v>
      </c>
      <c r="J701" s="222">
        <v>0</v>
      </c>
      <c r="K701" s="222">
        <v>0</v>
      </c>
      <c r="L701" s="222">
        <v>0</v>
      </c>
      <c r="M701" s="222">
        <v>0</v>
      </c>
      <c r="N701" s="218">
        <v>0</v>
      </c>
      <c r="O701" s="223">
        <v>2485064</v>
      </c>
      <c r="P701" s="222">
        <v>0</v>
      </c>
      <c r="Q701" s="222">
        <v>0</v>
      </c>
      <c r="R701" s="222">
        <v>0</v>
      </c>
      <c r="S701" s="222">
        <v>0</v>
      </c>
      <c r="T701" s="222">
        <v>0</v>
      </c>
      <c r="U701" s="218">
        <v>0</v>
      </c>
      <c r="V701" s="223">
        <v>0</v>
      </c>
      <c r="W701" s="223">
        <v>0</v>
      </c>
      <c r="X701" s="223">
        <v>0</v>
      </c>
    </row>
    <row r="702" spans="1:24" s="239" customFormat="1" ht="20.25" customHeight="1" x14ac:dyDescent="0.3">
      <c r="A702" s="238">
        <v>2023</v>
      </c>
      <c r="B702" s="230">
        <v>685</v>
      </c>
      <c r="C702" s="229" t="s">
        <v>2245</v>
      </c>
      <c r="D702" s="230">
        <v>37661</v>
      </c>
      <c r="E702" s="222">
        <v>1532590.8900000001</v>
      </c>
      <c r="F702" s="222">
        <v>1505330.57</v>
      </c>
      <c r="G702" s="265">
        <v>1505330.57</v>
      </c>
      <c r="H702" s="261">
        <v>0</v>
      </c>
      <c r="I702" s="222">
        <v>0</v>
      </c>
      <c r="J702" s="222">
        <v>0</v>
      </c>
      <c r="K702" s="222">
        <v>0</v>
      </c>
      <c r="L702" s="222">
        <v>0</v>
      </c>
      <c r="M702" s="222">
        <v>0</v>
      </c>
      <c r="N702" s="218">
        <v>0</v>
      </c>
      <c r="O702" s="222">
        <v>0</v>
      </c>
      <c r="P702" s="222">
        <v>0</v>
      </c>
      <c r="Q702" s="222">
        <v>0</v>
      </c>
      <c r="R702" s="222">
        <v>0</v>
      </c>
      <c r="S702" s="222">
        <v>0</v>
      </c>
      <c r="T702" s="222">
        <v>0</v>
      </c>
      <c r="U702" s="218">
        <v>0</v>
      </c>
      <c r="V702" s="223">
        <v>0</v>
      </c>
      <c r="W702" s="223">
        <v>0</v>
      </c>
      <c r="X702" s="265">
        <v>27260.32</v>
      </c>
    </row>
    <row r="703" spans="1:24" s="239" customFormat="1" ht="20.25" customHeight="1" x14ac:dyDescent="0.3">
      <c r="A703" s="238"/>
      <c r="B703" s="226" t="s">
        <v>22</v>
      </c>
      <c r="C703" s="231"/>
      <c r="D703" s="263" t="s">
        <v>172</v>
      </c>
      <c r="E703" s="220">
        <v>9165537.2700000014</v>
      </c>
      <c r="F703" s="220">
        <v>9065713.8300000001</v>
      </c>
      <c r="G703" s="220">
        <v>1505330.57</v>
      </c>
      <c r="H703" s="220">
        <v>0</v>
      </c>
      <c r="I703" s="220">
        <v>0</v>
      </c>
      <c r="J703" s="220">
        <v>0</v>
      </c>
      <c r="K703" s="220">
        <v>0</v>
      </c>
      <c r="L703" s="220">
        <v>0</v>
      </c>
      <c r="M703" s="220">
        <v>0</v>
      </c>
      <c r="N703" s="220">
        <v>0</v>
      </c>
      <c r="O703" s="220">
        <v>6854752.4000000004</v>
      </c>
      <c r="P703" s="220">
        <v>142089.60000000001</v>
      </c>
      <c r="Q703" s="220">
        <v>448856.39999999997</v>
      </c>
      <c r="R703" s="220">
        <v>0</v>
      </c>
      <c r="S703" s="220">
        <v>0</v>
      </c>
      <c r="T703" s="220">
        <v>0</v>
      </c>
      <c r="U703" s="220">
        <v>0</v>
      </c>
      <c r="V703" s="220">
        <v>114684.86</v>
      </c>
      <c r="W703" s="220">
        <v>0</v>
      </c>
      <c r="X703" s="220">
        <v>99823.44</v>
      </c>
    </row>
    <row r="704" spans="1:24" s="239" customFormat="1" ht="20.25" customHeight="1" x14ac:dyDescent="0.3">
      <c r="A704" s="238"/>
      <c r="C704" s="235"/>
      <c r="D704" s="235"/>
      <c r="E704" s="235"/>
      <c r="F704" s="235"/>
      <c r="G704" s="254"/>
      <c r="H704" s="254"/>
      <c r="I704" s="254"/>
      <c r="J704" s="254"/>
      <c r="K704" s="254"/>
      <c r="L704" s="254" t="s">
        <v>2456</v>
      </c>
      <c r="M704" s="26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</row>
    <row r="705" spans="1:24" s="239" customFormat="1" ht="20.25" customHeight="1" x14ac:dyDescent="0.3">
      <c r="A705" s="238">
        <v>2023</v>
      </c>
      <c r="B705" s="230">
        <v>686</v>
      </c>
      <c r="C705" s="225" t="s">
        <v>489</v>
      </c>
      <c r="D705" s="230">
        <v>37978</v>
      </c>
      <c r="E705" s="222">
        <v>1647219.8900000001</v>
      </c>
      <c r="F705" s="222">
        <v>1621581.2200000002</v>
      </c>
      <c r="G705" s="222">
        <v>0</v>
      </c>
      <c r="H705" s="261">
        <v>0</v>
      </c>
      <c r="I705" s="222">
        <v>0</v>
      </c>
      <c r="J705" s="222">
        <v>0</v>
      </c>
      <c r="K705" s="222">
        <v>0</v>
      </c>
      <c r="L705" s="222">
        <v>0</v>
      </c>
      <c r="M705" s="222">
        <v>0</v>
      </c>
      <c r="N705" s="222">
        <v>0</v>
      </c>
      <c r="O705" s="222">
        <v>0</v>
      </c>
      <c r="P705" s="222">
        <v>179010.34000000003</v>
      </c>
      <c r="Q705" s="222">
        <v>1442570.8800000001</v>
      </c>
      <c r="R705" s="222">
        <v>0</v>
      </c>
      <c r="S705" s="222">
        <v>0</v>
      </c>
      <c r="T705" s="222">
        <v>0</v>
      </c>
      <c r="U705" s="223">
        <v>0</v>
      </c>
      <c r="V705" s="223">
        <v>0</v>
      </c>
      <c r="W705" s="223">
        <v>0</v>
      </c>
      <c r="X705" s="223">
        <v>25638.67</v>
      </c>
    </row>
    <row r="706" spans="1:24" s="239" customFormat="1" ht="20.25" customHeight="1" x14ac:dyDescent="0.3">
      <c r="A706" s="238">
        <v>2023</v>
      </c>
      <c r="B706" s="230">
        <v>687</v>
      </c>
      <c r="C706" s="225" t="s">
        <v>1361</v>
      </c>
      <c r="D706" s="230">
        <v>37979</v>
      </c>
      <c r="E706" s="222">
        <v>1797170.0799999998</v>
      </c>
      <c r="F706" s="222">
        <v>1770610.68</v>
      </c>
      <c r="G706" s="218">
        <v>0</v>
      </c>
      <c r="H706" s="261">
        <v>0</v>
      </c>
      <c r="I706" s="222">
        <v>0</v>
      </c>
      <c r="J706" s="222">
        <v>0</v>
      </c>
      <c r="K706" s="222">
        <v>0</v>
      </c>
      <c r="L706" s="222">
        <v>0</v>
      </c>
      <c r="M706" s="222">
        <v>0</v>
      </c>
      <c r="N706" s="222">
        <v>0</v>
      </c>
      <c r="O706" s="222">
        <v>1770610.68</v>
      </c>
      <c r="P706" s="222">
        <v>0</v>
      </c>
      <c r="Q706" s="222">
        <v>0</v>
      </c>
      <c r="R706" s="222">
        <v>0</v>
      </c>
      <c r="S706" s="222">
        <v>0</v>
      </c>
      <c r="T706" s="222">
        <v>0</v>
      </c>
      <c r="U706" s="223">
        <v>0</v>
      </c>
      <c r="V706" s="223">
        <v>0</v>
      </c>
      <c r="W706" s="223">
        <v>0</v>
      </c>
      <c r="X706" s="222">
        <v>26559.4</v>
      </c>
    </row>
    <row r="707" spans="1:24" s="239" customFormat="1" ht="20.25" customHeight="1" x14ac:dyDescent="0.3">
      <c r="A707" s="238">
        <v>2023</v>
      </c>
      <c r="B707" s="230">
        <v>688</v>
      </c>
      <c r="C707" s="225" t="s">
        <v>1362</v>
      </c>
      <c r="D707" s="230">
        <v>37981</v>
      </c>
      <c r="E707" s="222">
        <v>1712912.73</v>
      </c>
      <c r="F707" s="222">
        <v>1687434.65</v>
      </c>
      <c r="G707" s="218">
        <v>0</v>
      </c>
      <c r="H707" s="261">
        <v>0</v>
      </c>
      <c r="I707" s="222">
        <v>0</v>
      </c>
      <c r="J707" s="222">
        <v>0</v>
      </c>
      <c r="K707" s="222">
        <v>0</v>
      </c>
      <c r="L707" s="222">
        <v>0</v>
      </c>
      <c r="M707" s="222">
        <v>0</v>
      </c>
      <c r="N707" s="222">
        <v>0</v>
      </c>
      <c r="O707" s="222">
        <v>1687434.65</v>
      </c>
      <c r="P707" s="222">
        <v>0</v>
      </c>
      <c r="Q707" s="222">
        <v>0</v>
      </c>
      <c r="R707" s="222">
        <v>0</v>
      </c>
      <c r="S707" s="222">
        <v>0</v>
      </c>
      <c r="T707" s="222">
        <v>0</v>
      </c>
      <c r="U707" s="223">
        <v>0</v>
      </c>
      <c r="V707" s="223">
        <v>0</v>
      </c>
      <c r="W707" s="223">
        <v>0</v>
      </c>
      <c r="X707" s="222">
        <v>25478.080000000002</v>
      </c>
    </row>
    <row r="708" spans="1:24" s="239" customFormat="1" ht="20.25" customHeight="1" x14ac:dyDescent="0.3">
      <c r="A708" s="238">
        <v>2023</v>
      </c>
      <c r="B708" s="230">
        <v>689</v>
      </c>
      <c r="C708" s="225" t="s">
        <v>491</v>
      </c>
      <c r="D708" s="230">
        <v>37980</v>
      </c>
      <c r="E708" s="222">
        <v>943204.32000000007</v>
      </c>
      <c r="F708" s="222">
        <v>928760.17</v>
      </c>
      <c r="G708" s="222">
        <v>0</v>
      </c>
      <c r="H708" s="261">
        <v>0</v>
      </c>
      <c r="I708" s="222">
        <v>0</v>
      </c>
      <c r="J708" s="222">
        <v>0</v>
      </c>
      <c r="K708" s="222">
        <v>0</v>
      </c>
      <c r="L708" s="222">
        <v>0</v>
      </c>
      <c r="M708" s="222">
        <v>0</v>
      </c>
      <c r="N708" s="222">
        <v>0</v>
      </c>
      <c r="O708" s="222">
        <v>0</v>
      </c>
      <c r="P708" s="222">
        <v>0</v>
      </c>
      <c r="Q708" s="222">
        <v>928760.17</v>
      </c>
      <c r="R708" s="222">
        <v>0</v>
      </c>
      <c r="S708" s="222">
        <v>0</v>
      </c>
      <c r="T708" s="222">
        <v>0</v>
      </c>
      <c r="U708" s="223">
        <v>0</v>
      </c>
      <c r="V708" s="223">
        <v>0</v>
      </c>
      <c r="W708" s="223">
        <v>0</v>
      </c>
      <c r="X708" s="223">
        <v>14444.15</v>
      </c>
    </row>
    <row r="709" spans="1:24" s="239" customFormat="1" ht="20.25" customHeight="1" x14ac:dyDescent="0.3">
      <c r="A709" s="238">
        <v>2023</v>
      </c>
      <c r="B709" s="230">
        <v>690</v>
      </c>
      <c r="C709" s="225" t="s">
        <v>492</v>
      </c>
      <c r="D709" s="230">
        <v>37982</v>
      </c>
      <c r="E709" s="222">
        <v>1663785.74</v>
      </c>
      <c r="F709" s="222">
        <v>1639154.14</v>
      </c>
      <c r="G709" s="222">
        <v>0</v>
      </c>
      <c r="H709" s="261">
        <v>0</v>
      </c>
      <c r="I709" s="222">
        <v>0</v>
      </c>
      <c r="J709" s="222">
        <v>0</v>
      </c>
      <c r="K709" s="222">
        <v>0</v>
      </c>
      <c r="L709" s="222">
        <v>0</v>
      </c>
      <c r="M709" s="222">
        <v>0</v>
      </c>
      <c r="N709" s="222">
        <v>0</v>
      </c>
      <c r="O709" s="222">
        <v>0</v>
      </c>
      <c r="P709" s="222">
        <v>0</v>
      </c>
      <c r="Q709" s="222">
        <v>1639154.14</v>
      </c>
      <c r="R709" s="222">
        <v>0</v>
      </c>
      <c r="S709" s="222">
        <v>0</v>
      </c>
      <c r="T709" s="222">
        <v>0</v>
      </c>
      <c r="U709" s="223">
        <v>0</v>
      </c>
      <c r="V709" s="223">
        <v>0</v>
      </c>
      <c r="W709" s="223">
        <v>0</v>
      </c>
      <c r="X709" s="223">
        <v>24631.599999999999</v>
      </c>
    </row>
    <row r="710" spans="1:24" s="239" customFormat="1" ht="20.25" customHeight="1" x14ac:dyDescent="0.3">
      <c r="A710" s="238">
        <v>2023</v>
      </c>
      <c r="B710" s="230">
        <v>691</v>
      </c>
      <c r="C710" s="225" t="s">
        <v>1035</v>
      </c>
      <c r="D710" s="230">
        <v>37983</v>
      </c>
      <c r="E710" s="222">
        <v>1557741.05</v>
      </c>
      <c r="F710" s="222">
        <v>1534720.04</v>
      </c>
      <c r="G710" s="218">
        <v>0</v>
      </c>
      <c r="H710" s="261">
        <v>0</v>
      </c>
      <c r="I710" s="222">
        <v>0</v>
      </c>
      <c r="J710" s="222">
        <v>0</v>
      </c>
      <c r="K710" s="222">
        <v>0</v>
      </c>
      <c r="L710" s="222">
        <v>0</v>
      </c>
      <c r="M710" s="222">
        <v>0</v>
      </c>
      <c r="N710" s="222">
        <v>0</v>
      </c>
      <c r="O710" s="222">
        <v>1534720.04</v>
      </c>
      <c r="P710" s="222">
        <v>0</v>
      </c>
      <c r="Q710" s="222">
        <v>0</v>
      </c>
      <c r="R710" s="222">
        <v>0</v>
      </c>
      <c r="S710" s="222">
        <v>0</v>
      </c>
      <c r="T710" s="222">
        <v>0</v>
      </c>
      <c r="U710" s="223">
        <v>0</v>
      </c>
      <c r="V710" s="223">
        <v>0</v>
      </c>
      <c r="W710" s="223">
        <v>0</v>
      </c>
      <c r="X710" s="223">
        <v>23021.01</v>
      </c>
    </row>
    <row r="711" spans="1:24" s="239" customFormat="1" ht="20.25" customHeight="1" x14ac:dyDescent="0.3">
      <c r="A711" s="238">
        <v>2023</v>
      </c>
      <c r="B711" s="230">
        <v>692</v>
      </c>
      <c r="C711" s="225" t="s">
        <v>1036</v>
      </c>
      <c r="D711" s="230">
        <v>37986</v>
      </c>
      <c r="E711" s="222">
        <v>1721693.5</v>
      </c>
      <c r="F711" s="222">
        <v>1696249.52</v>
      </c>
      <c r="G711" s="218">
        <v>0</v>
      </c>
      <c r="H711" s="261">
        <v>0</v>
      </c>
      <c r="I711" s="222">
        <v>0</v>
      </c>
      <c r="J711" s="222">
        <v>0</v>
      </c>
      <c r="K711" s="222">
        <v>0</v>
      </c>
      <c r="L711" s="222">
        <v>0</v>
      </c>
      <c r="M711" s="222">
        <v>0</v>
      </c>
      <c r="N711" s="222">
        <v>0</v>
      </c>
      <c r="O711" s="222">
        <v>1696249.52</v>
      </c>
      <c r="P711" s="222">
        <v>0</v>
      </c>
      <c r="Q711" s="222">
        <v>0</v>
      </c>
      <c r="R711" s="222">
        <v>0</v>
      </c>
      <c r="S711" s="222">
        <v>0</v>
      </c>
      <c r="T711" s="222">
        <v>0</v>
      </c>
      <c r="U711" s="223">
        <v>0</v>
      </c>
      <c r="V711" s="223">
        <v>0</v>
      </c>
      <c r="W711" s="223">
        <v>0</v>
      </c>
      <c r="X711" s="223">
        <v>25443.98</v>
      </c>
    </row>
    <row r="712" spans="1:24" s="239" customFormat="1" ht="20.25" customHeight="1" x14ac:dyDescent="0.3">
      <c r="A712" s="238">
        <v>2023</v>
      </c>
      <c r="B712" s="230">
        <v>693</v>
      </c>
      <c r="C712" s="225" t="s">
        <v>1037</v>
      </c>
      <c r="D712" s="230">
        <v>37990</v>
      </c>
      <c r="E712" s="222">
        <v>1626918.56</v>
      </c>
      <c r="F712" s="222">
        <v>1602697.85</v>
      </c>
      <c r="G712" s="218">
        <v>0</v>
      </c>
      <c r="H712" s="261">
        <v>0</v>
      </c>
      <c r="I712" s="222">
        <v>0</v>
      </c>
      <c r="J712" s="222">
        <v>0</v>
      </c>
      <c r="K712" s="222">
        <v>0</v>
      </c>
      <c r="L712" s="222">
        <v>0</v>
      </c>
      <c r="M712" s="222">
        <v>0</v>
      </c>
      <c r="N712" s="222">
        <v>0</v>
      </c>
      <c r="O712" s="222">
        <v>1602697.85</v>
      </c>
      <c r="P712" s="222">
        <v>0</v>
      </c>
      <c r="Q712" s="222">
        <v>0</v>
      </c>
      <c r="R712" s="222">
        <v>0</v>
      </c>
      <c r="S712" s="222">
        <v>0</v>
      </c>
      <c r="T712" s="222">
        <v>0</v>
      </c>
      <c r="U712" s="223">
        <v>0</v>
      </c>
      <c r="V712" s="223">
        <v>0</v>
      </c>
      <c r="W712" s="223">
        <v>0</v>
      </c>
      <c r="X712" s="223">
        <v>24220.71</v>
      </c>
    </row>
    <row r="713" spans="1:24" s="239" customFormat="1" ht="20.25" customHeight="1" x14ac:dyDescent="0.3">
      <c r="A713" s="238">
        <v>2023</v>
      </c>
      <c r="B713" s="230">
        <v>694</v>
      </c>
      <c r="C713" s="225" t="s">
        <v>1038</v>
      </c>
      <c r="D713" s="230">
        <v>37992</v>
      </c>
      <c r="E713" s="222">
        <v>1589984.96</v>
      </c>
      <c r="F713" s="222">
        <v>1566248.99</v>
      </c>
      <c r="G713" s="218">
        <v>0</v>
      </c>
      <c r="H713" s="261">
        <v>0</v>
      </c>
      <c r="I713" s="222">
        <v>0</v>
      </c>
      <c r="J713" s="222">
        <v>0</v>
      </c>
      <c r="K713" s="222">
        <v>0</v>
      </c>
      <c r="L713" s="222">
        <v>0</v>
      </c>
      <c r="M713" s="222">
        <v>0</v>
      </c>
      <c r="N713" s="222">
        <v>0</v>
      </c>
      <c r="O713" s="222">
        <v>1566248.99</v>
      </c>
      <c r="P713" s="222">
        <v>0</v>
      </c>
      <c r="Q713" s="222">
        <v>0</v>
      </c>
      <c r="R713" s="222">
        <v>0</v>
      </c>
      <c r="S713" s="222">
        <v>0</v>
      </c>
      <c r="T713" s="222">
        <v>0</v>
      </c>
      <c r="U713" s="223">
        <v>0</v>
      </c>
      <c r="V713" s="223">
        <v>0</v>
      </c>
      <c r="W713" s="223">
        <v>0</v>
      </c>
      <c r="X713" s="223">
        <v>23735.97</v>
      </c>
    </row>
    <row r="714" spans="1:24" s="239" customFormat="1" ht="20.25" customHeight="1" x14ac:dyDescent="0.3">
      <c r="A714" s="238">
        <v>2023</v>
      </c>
      <c r="B714" s="230">
        <v>695</v>
      </c>
      <c r="C714" s="225" t="s">
        <v>1039</v>
      </c>
      <c r="D714" s="230">
        <v>37993</v>
      </c>
      <c r="E714" s="222">
        <v>1606108.5899999999</v>
      </c>
      <c r="F714" s="222">
        <v>1582372.6199999999</v>
      </c>
      <c r="G714" s="218">
        <v>0</v>
      </c>
      <c r="H714" s="261">
        <v>0</v>
      </c>
      <c r="I714" s="222">
        <v>0</v>
      </c>
      <c r="J714" s="222">
        <v>0</v>
      </c>
      <c r="K714" s="222">
        <v>0</v>
      </c>
      <c r="L714" s="222">
        <v>0</v>
      </c>
      <c r="M714" s="222">
        <v>0</v>
      </c>
      <c r="N714" s="222">
        <v>0</v>
      </c>
      <c r="O714" s="222">
        <v>1582372.6199999999</v>
      </c>
      <c r="P714" s="222">
        <v>0</v>
      </c>
      <c r="Q714" s="222">
        <v>0</v>
      </c>
      <c r="R714" s="222">
        <v>0</v>
      </c>
      <c r="S714" s="222">
        <v>0</v>
      </c>
      <c r="T714" s="222">
        <v>0</v>
      </c>
      <c r="U714" s="223">
        <v>0</v>
      </c>
      <c r="V714" s="223">
        <v>0</v>
      </c>
      <c r="W714" s="223">
        <v>0</v>
      </c>
      <c r="X714" s="223">
        <v>23735.97</v>
      </c>
    </row>
    <row r="715" spans="1:24" s="239" customFormat="1" ht="20.25" customHeight="1" x14ac:dyDescent="0.3">
      <c r="A715" s="238">
        <v>2023</v>
      </c>
      <c r="B715" s="230">
        <v>696</v>
      </c>
      <c r="C715" s="225" t="s">
        <v>490</v>
      </c>
      <c r="D715" s="230">
        <v>37994</v>
      </c>
      <c r="E715" s="222">
        <v>1522478.2599999998</v>
      </c>
      <c r="F715" s="222">
        <v>1498297.2799999998</v>
      </c>
      <c r="G715" s="222">
        <v>0</v>
      </c>
      <c r="H715" s="261">
        <v>0</v>
      </c>
      <c r="I715" s="222">
        <v>0</v>
      </c>
      <c r="J715" s="222">
        <v>0</v>
      </c>
      <c r="K715" s="222">
        <v>0</v>
      </c>
      <c r="L715" s="222">
        <v>0</v>
      </c>
      <c r="M715" s="222">
        <v>0</v>
      </c>
      <c r="N715" s="222">
        <v>0</v>
      </c>
      <c r="O715" s="222">
        <v>0</v>
      </c>
      <c r="P715" s="222">
        <v>0</v>
      </c>
      <c r="Q715" s="222">
        <v>1498297.2799999998</v>
      </c>
      <c r="R715" s="222">
        <v>0</v>
      </c>
      <c r="S715" s="222">
        <v>0</v>
      </c>
      <c r="T715" s="222">
        <v>0</v>
      </c>
      <c r="U715" s="223">
        <v>0</v>
      </c>
      <c r="V715" s="223">
        <v>0</v>
      </c>
      <c r="W715" s="223">
        <v>0</v>
      </c>
      <c r="X715" s="223">
        <v>24180.98</v>
      </c>
    </row>
    <row r="716" spans="1:24" s="239" customFormat="1" ht="20.25" customHeight="1" x14ac:dyDescent="0.3">
      <c r="A716" s="238">
        <v>2023</v>
      </c>
      <c r="B716" s="230">
        <v>697</v>
      </c>
      <c r="C716" s="225" t="s">
        <v>3371</v>
      </c>
      <c r="D716" s="230">
        <v>38038</v>
      </c>
      <c r="E716" s="222">
        <v>124461.85</v>
      </c>
      <c r="F716" s="222">
        <v>124461.85</v>
      </c>
      <c r="G716" s="222">
        <v>0</v>
      </c>
      <c r="H716" s="261">
        <v>0</v>
      </c>
      <c r="I716" s="222">
        <v>0</v>
      </c>
      <c r="J716" s="222">
        <v>0</v>
      </c>
      <c r="K716" s="222">
        <v>0</v>
      </c>
      <c r="L716" s="222">
        <v>0</v>
      </c>
      <c r="M716" s="222">
        <v>0</v>
      </c>
      <c r="N716" s="222">
        <v>0</v>
      </c>
      <c r="O716" s="222">
        <v>0</v>
      </c>
      <c r="P716" s="222">
        <v>0</v>
      </c>
      <c r="Q716" s="222">
        <v>0</v>
      </c>
      <c r="R716" s="222">
        <v>0</v>
      </c>
      <c r="S716" s="222">
        <v>0</v>
      </c>
      <c r="T716" s="222">
        <v>0</v>
      </c>
      <c r="U716" s="223">
        <v>0</v>
      </c>
      <c r="V716" s="223">
        <v>124461.85</v>
      </c>
      <c r="W716" s="223">
        <v>0</v>
      </c>
      <c r="X716" s="223">
        <v>0</v>
      </c>
    </row>
    <row r="717" spans="1:24" s="239" customFormat="1" ht="20.25" customHeight="1" x14ac:dyDescent="0.3">
      <c r="A717" s="238">
        <v>2023</v>
      </c>
      <c r="B717" s="230">
        <v>698</v>
      </c>
      <c r="C717" s="225" t="s">
        <v>3372</v>
      </c>
      <c r="D717" s="230">
        <v>38044</v>
      </c>
      <c r="E717" s="222">
        <v>132410.70000000001</v>
      </c>
      <c r="F717" s="222">
        <v>132410.70000000001</v>
      </c>
      <c r="G717" s="222">
        <v>0</v>
      </c>
      <c r="H717" s="261">
        <v>0</v>
      </c>
      <c r="I717" s="222">
        <v>0</v>
      </c>
      <c r="J717" s="222">
        <v>0</v>
      </c>
      <c r="K717" s="222">
        <v>0</v>
      </c>
      <c r="L717" s="222">
        <v>0</v>
      </c>
      <c r="M717" s="222">
        <v>0</v>
      </c>
      <c r="N717" s="222">
        <v>0</v>
      </c>
      <c r="O717" s="222">
        <v>0</v>
      </c>
      <c r="P717" s="222">
        <v>0</v>
      </c>
      <c r="Q717" s="222">
        <v>0</v>
      </c>
      <c r="R717" s="222">
        <v>0</v>
      </c>
      <c r="S717" s="222">
        <v>0</v>
      </c>
      <c r="T717" s="222">
        <v>0</v>
      </c>
      <c r="U717" s="223">
        <v>0</v>
      </c>
      <c r="V717" s="223">
        <v>132410.70000000001</v>
      </c>
      <c r="W717" s="223">
        <v>0</v>
      </c>
      <c r="X717" s="223">
        <v>0</v>
      </c>
    </row>
    <row r="718" spans="1:24" s="267" customFormat="1" ht="20.25" customHeight="1" x14ac:dyDescent="0.3">
      <c r="A718" s="238">
        <v>2023</v>
      </c>
      <c r="B718" s="230">
        <v>699</v>
      </c>
      <c r="C718" s="236" t="s">
        <v>1729</v>
      </c>
      <c r="D718" s="230">
        <v>38046</v>
      </c>
      <c r="E718" s="222">
        <v>112243.61</v>
      </c>
      <c r="F718" s="222">
        <v>112243.61</v>
      </c>
      <c r="G718" s="223">
        <v>0</v>
      </c>
      <c r="H718" s="223">
        <v>0</v>
      </c>
      <c r="I718" s="223">
        <v>0</v>
      </c>
      <c r="J718" s="223">
        <v>0</v>
      </c>
      <c r="K718" s="223">
        <v>0</v>
      </c>
      <c r="L718" s="223">
        <v>0</v>
      </c>
      <c r="M718" s="223">
        <v>0</v>
      </c>
      <c r="N718" s="223">
        <v>0</v>
      </c>
      <c r="O718" s="223">
        <v>0</v>
      </c>
      <c r="P718" s="223">
        <v>0</v>
      </c>
      <c r="Q718" s="223">
        <v>0</v>
      </c>
      <c r="R718" s="223">
        <v>0</v>
      </c>
      <c r="S718" s="223">
        <v>0</v>
      </c>
      <c r="T718" s="223">
        <v>0</v>
      </c>
      <c r="U718" s="223">
        <v>0</v>
      </c>
      <c r="V718" s="223">
        <v>112243.61</v>
      </c>
      <c r="W718" s="223">
        <v>0</v>
      </c>
      <c r="X718" s="223">
        <v>0</v>
      </c>
    </row>
    <row r="719" spans="1:24" s="267" customFormat="1" ht="20.25" customHeight="1" x14ac:dyDescent="0.3">
      <c r="A719" s="238">
        <v>2023</v>
      </c>
      <c r="B719" s="230">
        <v>700</v>
      </c>
      <c r="C719" s="236" t="s">
        <v>2377</v>
      </c>
      <c r="D719" s="230">
        <v>38033</v>
      </c>
      <c r="E719" s="222">
        <v>3626651.2499999995</v>
      </c>
      <c r="F719" s="222">
        <v>3557715.7399999998</v>
      </c>
      <c r="G719" s="223">
        <v>0</v>
      </c>
      <c r="H719" s="223">
        <v>0</v>
      </c>
      <c r="I719" s="223">
        <v>0</v>
      </c>
      <c r="J719" s="223">
        <v>0</v>
      </c>
      <c r="K719" s="223">
        <v>0</v>
      </c>
      <c r="L719" s="223">
        <v>0</v>
      </c>
      <c r="M719" s="223">
        <v>0</v>
      </c>
      <c r="N719" s="223">
        <v>0</v>
      </c>
      <c r="O719" s="223">
        <v>0</v>
      </c>
      <c r="P719" s="223">
        <v>0</v>
      </c>
      <c r="Q719" s="223">
        <v>3557715.7399999998</v>
      </c>
      <c r="R719" s="223">
        <v>0</v>
      </c>
      <c r="S719" s="246">
        <v>0</v>
      </c>
      <c r="T719" s="222">
        <v>0</v>
      </c>
      <c r="U719" s="223">
        <v>0</v>
      </c>
      <c r="V719" s="223">
        <v>0</v>
      </c>
      <c r="W719" s="223">
        <v>0</v>
      </c>
      <c r="X719" s="223">
        <v>68935.509999999995</v>
      </c>
    </row>
    <row r="720" spans="1:24" s="267" customFormat="1" ht="20.25" customHeight="1" x14ac:dyDescent="0.3">
      <c r="A720" s="238">
        <v>2023</v>
      </c>
      <c r="B720" s="230">
        <v>701</v>
      </c>
      <c r="C720" s="236" t="s">
        <v>1732</v>
      </c>
      <c r="D720" s="230">
        <v>38051</v>
      </c>
      <c r="E720" s="222">
        <v>111106.95</v>
      </c>
      <c r="F720" s="222">
        <v>111106.95</v>
      </c>
      <c r="G720" s="223">
        <v>0</v>
      </c>
      <c r="H720" s="223">
        <v>0</v>
      </c>
      <c r="I720" s="223">
        <v>0</v>
      </c>
      <c r="J720" s="223">
        <v>0</v>
      </c>
      <c r="K720" s="223">
        <v>0</v>
      </c>
      <c r="L720" s="223">
        <v>0</v>
      </c>
      <c r="M720" s="223">
        <v>0</v>
      </c>
      <c r="N720" s="223">
        <v>0</v>
      </c>
      <c r="O720" s="223">
        <v>0</v>
      </c>
      <c r="P720" s="223">
        <v>0</v>
      </c>
      <c r="Q720" s="223">
        <v>0</v>
      </c>
      <c r="R720" s="223">
        <v>0</v>
      </c>
      <c r="S720" s="223">
        <v>0</v>
      </c>
      <c r="T720" s="223">
        <v>0</v>
      </c>
      <c r="U720" s="223">
        <v>0</v>
      </c>
      <c r="V720" s="223">
        <v>111106.95</v>
      </c>
      <c r="W720" s="223">
        <v>0</v>
      </c>
      <c r="X720" s="223">
        <v>0</v>
      </c>
    </row>
    <row r="721" spans="1:24" s="239" customFormat="1" ht="20.25" customHeight="1" x14ac:dyDescent="0.3">
      <c r="A721" s="238">
        <v>2023</v>
      </c>
      <c r="B721" s="230">
        <v>702</v>
      </c>
      <c r="C721" s="225" t="s">
        <v>495</v>
      </c>
      <c r="D721" s="230">
        <v>38055</v>
      </c>
      <c r="E721" s="222">
        <v>1819066.25</v>
      </c>
      <c r="F721" s="222">
        <v>1792175.72</v>
      </c>
      <c r="G721" s="222">
        <v>0</v>
      </c>
      <c r="H721" s="261">
        <v>0</v>
      </c>
      <c r="I721" s="222">
        <v>0</v>
      </c>
      <c r="J721" s="222">
        <v>0</v>
      </c>
      <c r="K721" s="222">
        <v>0</v>
      </c>
      <c r="L721" s="222">
        <v>0</v>
      </c>
      <c r="M721" s="222">
        <v>0</v>
      </c>
      <c r="N721" s="222">
        <v>0</v>
      </c>
      <c r="O721" s="222">
        <v>0</v>
      </c>
      <c r="P721" s="222">
        <v>0</v>
      </c>
      <c r="Q721" s="222">
        <v>1792175.72</v>
      </c>
      <c r="R721" s="222">
        <v>0</v>
      </c>
      <c r="S721" s="222">
        <v>0</v>
      </c>
      <c r="T721" s="222">
        <v>0</v>
      </c>
      <c r="U721" s="223">
        <v>0</v>
      </c>
      <c r="V721" s="223">
        <v>0</v>
      </c>
      <c r="W721" s="223">
        <v>0</v>
      </c>
      <c r="X721" s="223">
        <v>26890.53</v>
      </c>
    </row>
    <row r="722" spans="1:24" s="239" customFormat="1" ht="20.25" customHeight="1" x14ac:dyDescent="0.3">
      <c r="A722" s="238">
        <v>2023</v>
      </c>
      <c r="B722" s="230">
        <v>703</v>
      </c>
      <c r="C722" s="225" t="s">
        <v>496</v>
      </c>
      <c r="D722" s="230">
        <v>38056</v>
      </c>
      <c r="E722" s="222">
        <v>1796889.5</v>
      </c>
      <c r="F722" s="222">
        <v>1770316.5</v>
      </c>
      <c r="G722" s="222">
        <v>0</v>
      </c>
      <c r="H722" s="261">
        <v>0</v>
      </c>
      <c r="I722" s="222">
        <v>0</v>
      </c>
      <c r="J722" s="222">
        <v>0</v>
      </c>
      <c r="K722" s="222">
        <v>0</v>
      </c>
      <c r="L722" s="222">
        <v>0</v>
      </c>
      <c r="M722" s="222">
        <v>0</v>
      </c>
      <c r="N722" s="222">
        <v>0</v>
      </c>
      <c r="O722" s="222">
        <v>0</v>
      </c>
      <c r="P722" s="222">
        <v>0</v>
      </c>
      <c r="Q722" s="222">
        <v>1770316.5</v>
      </c>
      <c r="R722" s="222">
        <v>0</v>
      </c>
      <c r="S722" s="222">
        <v>0</v>
      </c>
      <c r="T722" s="222">
        <v>0</v>
      </c>
      <c r="U722" s="223">
        <v>0</v>
      </c>
      <c r="V722" s="223">
        <v>0</v>
      </c>
      <c r="W722" s="223">
        <v>0</v>
      </c>
      <c r="X722" s="223">
        <v>26573</v>
      </c>
    </row>
    <row r="723" spans="1:24" s="239" customFormat="1" ht="20.25" customHeight="1" x14ac:dyDescent="0.3">
      <c r="A723" s="238">
        <v>2023</v>
      </c>
      <c r="B723" s="230">
        <v>704</v>
      </c>
      <c r="C723" s="225" t="s">
        <v>497</v>
      </c>
      <c r="D723" s="230">
        <v>38057</v>
      </c>
      <c r="E723" s="222">
        <v>4242728.8100000005</v>
      </c>
      <c r="F723" s="222">
        <v>4179992.0100000002</v>
      </c>
      <c r="G723" s="222">
        <v>0</v>
      </c>
      <c r="H723" s="261">
        <v>0</v>
      </c>
      <c r="I723" s="222">
        <v>0</v>
      </c>
      <c r="J723" s="222">
        <v>0</v>
      </c>
      <c r="K723" s="222">
        <v>0</v>
      </c>
      <c r="L723" s="222">
        <v>0</v>
      </c>
      <c r="M723" s="222">
        <v>0</v>
      </c>
      <c r="N723" s="222">
        <v>0</v>
      </c>
      <c r="O723" s="222">
        <v>1914437.92</v>
      </c>
      <c r="P723" s="222">
        <v>0</v>
      </c>
      <c r="Q723" s="222">
        <v>2265554.0900000003</v>
      </c>
      <c r="R723" s="222">
        <v>0</v>
      </c>
      <c r="S723" s="222">
        <v>0</v>
      </c>
      <c r="T723" s="222">
        <v>0</v>
      </c>
      <c r="U723" s="223">
        <v>0</v>
      </c>
      <c r="V723" s="223">
        <v>0</v>
      </c>
      <c r="W723" s="223">
        <v>0</v>
      </c>
      <c r="X723" s="223">
        <v>62736.800000000003</v>
      </c>
    </row>
    <row r="724" spans="1:24" s="239" customFormat="1" ht="20.25" customHeight="1" x14ac:dyDescent="0.3">
      <c r="A724" s="238">
        <v>2023</v>
      </c>
      <c r="B724" s="230">
        <v>705</v>
      </c>
      <c r="C724" s="225" t="s">
        <v>3373</v>
      </c>
      <c r="D724" s="230">
        <v>37798</v>
      </c>
      <c r="E724" s="222">
        <v>91062.38</v>
      </c>
      <c r="F724" s="222">
        <v>91062.38</v>
      </c>
      <c r="G724" s="222">
        <v>0</v>
      </c>
      <c r="H724" s="261">
        <v>0</v>
      </c>
      <c r="I724" s="222">
        <v>0</v>
      </c>
      <c r="J724" s="222">
        <v>0</v>
      </c>
      <c r="K724" s="222">
        <v>0</v>
      </c>
      <c r="L724" s="222">
        <v>0</v>
      </c>
      <c r="M724" s="222">
        <v>0</v>
      </c>
      <c r="N724" s="222">
        <v>0</v>
      </c>
      <c r="O724" s="222">
        <v>0</v>
      </c>
      <c r="P724" s="222">
        <v>0</v>
      </c>
      <c r="Q724" s="222">
        <v>0</v>
      </c>
      <c r="R724" s="222">
        <v>0</v>
      </c>
      <c r="S724" s="222">
        <v>0</v>
      </c>
      <c r="T724" s="222">
        <v>0</v>
      </c>
      <c r="U724" s="223">
        <v>0</v>
      </c>
      <c r="V724" s="223">
        <v>91062.38</v>
      </c>
      <c r="W724" s="223">
        <v>0</v>
      </c>
      <c r="X724" s="223">
        <v>0</v>
      </c>
    </row>
    <row r="725" spans="1:24" s="239" customFormat="1" ht="20.25" customHeight="1" x14ac:dyDescent="0.3">
      <c r="A725" s="238">
        <v>2023</v>
      </c>
      <c r="B725" s="230">
        <v>706</v>
      </c>
      <c r="C725" s="225" t="s">
        <v>499</v>
      </c>
      <c r="D725" s="230">
        <v>37799</v>
      </c>
      <c r="E725" s="222">
        <v>1398841.22</v>
      </c>
      <c r="F725" s="222">
        <v>1377935.79</v>
      </c>
      <c r="G725" s="222">
        <v>0</v>
      </c>
      <c r="H725" s="261">
        <v>0</v>
      </c>
      <c r="I725" s="222">
        <v>0</v>
      </c>
      <c r="J725" s="222">
        <v>0</v>
      </c>
      <c r="K725" s="222">
        <v>0</v>
      </c>
      <c r="L725" s="222">
        <v>0</v>
      </c>
      <c r="M725" s="222">
        <v>0</v>
      </c>
      <c r="N725" s="222">
        <v>0</v>
      </c>
      <c r="O725" s="222">
        <v>0</v>
      </c>
      <c r="P725" s="222">
        <v>141782.03</v>
      </c>
      <c r="Q725" s="222">
        <v>1236153.76</v>
      </c>
      <c r="R725" s="222">
        <v>0</v>
      </c>
      <c r="S725" s="222">
        <v>0</v>
      </c>
      <c r="T725" s="222">
        <v>0</v>
      </c>
      <c r="U725" s="223">
        <v>0</v>
      </c>
      <c r="V725" s="223">
        <v>0</v>
      </c>
      <c r="W725" s="223">
        <v>0</v>
      </c>
      <c r="X725" s="223">
        <v>20905.43</v>
      </c>
    </row>
    <row r="726" spans="1:24" s="239" customFormat="1" ht="20.25" customHeight="1" x14ac:dyDescent="0.3">
      <c r="A726" s="238">
        <v>2023</v>
      </c>
      <c r="B726" s="230">
        <v>707</v>
      </c>
      <c r="C726" s="225" t="s">
        <v>500</v>
      </c>
      <c r="D726" s="230">
        <v>37801</v>
      </c>
      <c r="E726" s="222">
        <v>1045651.4600000001</v>
      </c>
      <c r="F726" s="222">
        <v>1029289.42</v>
      </c>
      <c r="G726" s="222">
        <v>0</v>
      </c>
      <c r="H726" s="261">
        <v>0</v>
      </c>
      <c r="I726" s="222">
        <v>0</v>
      </c>
      <c r="J726" s="222">
        <v>0</v>
      </c>
      <c r="K726" s="222">
        <v>0</v>
      </c>
      <c r="L726" s="222">
        <v>0</v>
      </c>
      <c r="M726" s="222">
        <v>0</v>
      </c>
      <c r="N726" s="222">
        <v>0</v>
      </c>
      <c r="O726" s="222">
        <v>0</v>
      </c>
      <c r="P726" s="222">
        <v>0</v>
      </c>
      <c r="Q726" s="222">
        <v>1029289.42</v>
      </c>
      <c r="R726" s="222">
        <v>0</v>
      </c>
      <c r="S726" s="222">
        <v>0</v>
      </c>
      <c r="T726" s="222">
        <v>0</v>
      </c>
      <c r="U726" s="223">
        <v>0</v>
      </c>
      <c r="V726" s="223">
        <v>0</v>
      </c>
      <c r="W726" s="223">
        <v>0</v>
      </c>
      <c r="X726" s="223">
        <v>16362.04</v>
      </c>
    </row>
    <row r="727" spans="1:24" s="239" customFormat="1" ht="20.25" customHeight="1" x14ac:dyDescent="0.3">
      <c r="A727" s="238">
        <v>2023</v>
      </c>
      <c r="B727" s="230">
        <v>708</v>
      </c>
      <c r="C727" s="268" t="s">
        <v>501</v>
      </c>
      <c r="D727" s="230">
        <v>37802</v>
      </c>
      <c r="E727" s="222">
        <v>1788508.1900000002</v>
      </c>
      <c r="F727" s="222">
        <v>1762076.4400000002</v>
      </c>
      <c r="G727" s="222">
        <v>0</v>
      </c>
      <c r="H727" s="261">
        <v>0</v>
      </c>
      <c r="I727" s="222">
        <v>0</v>
      </c>
      <c r="J727" s="222">
        <v>0</v>
      </c>
      <c r="K727" s="222">
        <v>0</v>
      </c>
      <c r="L727" s="222">
        <v>0</v>
      </c>
      <c r="M727" s="222">
        <v>0</v>
      </c>
      <c r="N727" s="222">
        <v>0</v>
      </c>
      <c r="O727" s="222">
        <v>1762076.4400000002</v>
      </c>
      <c r="P727" s="222">
        <v>0</v>
      </c>
      <c r="Q727" s="222">
        <v>0</v>
      </c>
      <c r="R727" s="222">
        <v>0</v>
      </c>
      <c r="S727" s="222">
        <v>0</v>
      </c>
      <c r="T727" s="222">
        <v>0</v>
      </c>
      <c r="U727" s="223">
        <v>0</v>
      </c>
      <c r="V727" s="223">
        <v>0</v>
      </c>
      <c r="W727" s="223">
        <v>0</v>
      </c>
      <c r="X727" s="223">
        <v>26431.75</v>
      </c>
    </row>
    <row r="728" spans="1:24" s="239" customFormat="1" ht="20.25" customHeight="1" x14ac:dyDescent="0.3">
      <c r="A728" s="238">
        <v>2023</v>
      </c>
      <c r="B728" s="230">
        <v>709</v>
      </c>
      <c r="C728" s="225" t="s">
        <v>3374</v>
      </c>
      <c r="D728" s="230">
        <v>37792</v>
      </c>
      <c r="E728" s="222">
        <v>129640.53</v>
      </c>
      <c r="F728" s="222">
        <v>129640.53</v>
      </c>
      <c r="G728" s="222">
        <v>0</v>
      </c>
      <c r="H728" s="261">
        <v>0</v>
      </c>
      <c r="I728" s="222">
        <v>0</v>
      </c>
      <c r="J728" s="222">
        <v>0</v>
      </c>
      <c r="K728" s="222">
        <v>0</v>
      </c>
      <c r="L728" s="222">
        <v>0</v>
      </c>
      <c r="M728" s="222">
        <v>0</v>
      </c>
      <c r="N728" s="222">
        <v>0</v>
      </c>
      <c r="O728" s="222">
        <v>0</v>
      </c>
      <c r="P728" s="222">
        <v>0</v>
      </c>
      <c r="Q728" s="222">
        <v>0</v>
      </c>
      <c r="R728" s="222">
        <v>0</v>
      </c>
      <c r="S728" s="222">
        <v>0</v>
      </c>
      <c r="T728" s="222">
        <v>0</v>
      </c>
      <c r="U728" s="223">
        <v>0</v>
      </c>
      <c r="V728" s="223">
        <v>129640.53</v>
      </c>
      <c r="W728" s="223">
        <v>0</v>
      </c>
      <c r="X728" s="223">
        <v>0</v>
      </c>
    </row>
    <row r="729" spans="1:24" s="239" customFormat="1" ht="20.25" customHeight="1" x14ac:dyDescent="0.3">
      <c r="A729" s="238">
        <v>2023</v>
      </c>
      <c r="B729" s="230">
        <v>710</v>
      </c>
      <c r="C729" s="225" t="s">
        <v>503</v>
      </c>
      <c r="D729" s="230">
        <v>37793</v>
      </c>
      <c r="E729" s="222">
        <v>1238342.2</v>
      </c>
      <c r="F729" s="222">
        <v>1219794.96</v>
      </c>
      <c r="G729" s="222">
        <v>0</v>
      </c>
      <c r="H729" s="261">
        <v>0</v>
      </c>
      <c r="I729" s="222">
        <v>0</v>
      </c>
      <c r="J729" s="222">
        <v>0</v>
      </c>
      <c r="K729" s="222">
        <v>0</v>
      </c>
      <c r="L729" s="222">
        <v>0</v>
      </c>
      <c r="M729" s="222">
        <v>0</v>
      </c>
      <c r="N729" s="222">
        <v>0</v>
      </c>
      <c r="O729" s="222">
        <v>0</v>
      </c>
      <c r="P729" s="222">
        <v>0</v>
      </c>
      <c r="Q729" s="222">
        <v>1219794.96</v>
      </c>
      <c r="R729" s="222">
        <v>0</v>
      </c>
      <c r="S729" s="222">
        <v>0</v>
      </c>
      <c r="T729" s="222">
        <v>0</v>
      </c>
      <c r="U729" s="223">
        <v>0</v>
      </c>
      <c r="V729" s="223">
        <v>0</v>
      </c>
      <c r="W729" s="223">
        <v>0</v>
      </c>
      <c r="X729" s="223">
        <v>18547.240000000002</v>
      </c>
    </row>
    <row r="730" spans="1:24" s="267" customFormat="1" ht="20.25" customHeight="1" x14ac:dyDescent="0.3">
      <c r="A730" s="238">
        <v>2023</v>
      </c>
      <c r="B730" s="230">
        <v>711</v>
      </c>
      <c r="C730" s="236" t="s">
        <v>1731</v>
      </c>
      <c r="D730" s="230">
        <v>37807</v>
      </c>
      <c r="E730" s="222">
        <v>127591.83</v>
      </c>
      <c r="F730" s="222">
        <v>127591.83</v>
      </c>
      <c r="G730" s="223">
        <v>0</v>
      </c>
      <c r="H730" s="223">
        <v>0</v>
      </c>
      <c r="I730" s="223">
        <v>0</v>
      </c>
      <c r="J730" s="223">
        <v>0</v>
      </c>
      <c r="K730" s="223">
        <v>0</v>
      </c>
      <c r="L730" s="223">
        <v>0</v>
      </c>
      <c r="M730" s="223">
        <v>0</v>
      </c>
      <c r="N730" s="223">
        <v>0</v>
      </c>
      <c r="O730" s="223">
        <v>0</v>
      </c>
      <c r="P730" s="223">
        <v>0</v>
      </c>
      <c r="Q730" s="223">
        <v>0</v>
      </c>
      <c r="R730" s="223">
        <v>0</v>
      </c>
      <c r="S730" s="223">
        <v>0</v>
      </c>
      <c r="T730" s="223">
        <v>0</v>
      </c>
      <c r="U730" s="223">
        <v>0</v>
      </c>
      <c r="V730" s="223">
        <v>127591.83</v>
      </c>
      <c r="W730" s="223">
        <v>0</v>
      </c>
      <c r="X730" s="223">
        <v>0</v>
      </c>
    </row>
    <row r="731" spans="1:24" s="267" customFormat="1" ht="20.25" customHeight="1" x14ac:dyDescent="0.3">
      <c r="A731" s="238">
        <v>2023</v>
      </c>
      <c r="B731" s="230">
        <v>712</v>
      </c>
      <c r="C731" s="236" t="s">
        <v>2378</v>
      </c>
      <c r="D731" s="230">
        <v>37810</v>
      </c>
      <c r="E731" s="222">
        <v>2617807.06</v>
      </c>
      <c r="F731" s="222">
        <v>2579115.1800000002</v>
      </c>
      <c r="G731" s="223">
        <v>0</v>
      </c>
      <c r="H731" s="223">
        <v>0</v>
      </c>
      <c r="I731" s="223">
        <v>0</v>
      </c>
      <c r="J731" s="223">
        <v>0</v>
      </c>
      <c r="K731" s="223">
        <v>0</v>
      </c>
      <c r="L731" s="223">
        <v>0</v>
      </c>
      <c r="M731" s="223">
        <v>0</v>
      </c>
      <c r="N731" s="223">
        <v>0</v>
      </c>
      <c r="O731" s="223">
        <v>0</v>
      </c>
      <c r="P731" s="223">
        <v>0</v>
      </c>
      <c r="Q731" s="223">
        <v>2579115.1800000002</v>
      </c>
      <c r="R731" s="223">
        <v>0</v>
      </c>
      <c r="S731" s="246">
        <v>0</v>
      </c>
      <c r="T731" s="222">
        <v>0</v>
      </c>
      <c r="U731" s="223">
        <v>0</v>
      </c>
      <c r="V731" s="223">
        <v>0</v>
      </c>
      <c r="W731" s="223">
        <v>0</v>
      </c>
      <c r="X731" s="223">
        <v>38691.879999999997</v>
      </c>
    </row>
    <row r="732" spans="1:24" s="267" customFormat="1" ht="20.25" customHeight="1" x14ac:dyDescent="0.3">
      <c r="A732" s="238">
        <v>2023</v>
      </c>
      <c r="B732" s="230">
        <v>713</v>
      </c>
      <c r="C732" s="236" t="s">
        <v>2379</v>
      </c>
      <c r="D732" s="230">
        <v>37821</v>
      </c>
      <c r="E732" s="222">
        <v>2027314.48</v>
      </c>
      <c r="F732" s="222">
        <v>1983393.6</v>
      </c>
      <c r="G732" s="223">
        <v>0</v>
      </c>
      <c r="H732" s="223">
        <v>0</v>
      </c>
      <c r="I732" s="223">
        <v>0</v>
      </c>
      <c r="J732" s="223">
        <v>0</v>
      </c>
      <c r="K732" s="223">
        <v>0</v>
      </c>
      <c r="L732" s="223">
        <v>0</v>
      </c>
      <c r="M732" s="223">
        <v>0</v>
      </c>
      <c r="N732" s="223">
        <v>0</v>
      </c>
      <c r="O732" s="223">
        <v>0</v>
      </c>
      <c r="P732" s="223">
        <v>0</v>
      </c>
      <c r="Q732" s="223">
        <v>1983393.6</v>
      </c>
      <c r="R732" s="223">
        <v>0</v>
      </c>
      <c r="S732" s="246">
        <v>0</v>
      </c>
      <c r="T732" s="222">
        <v>0</v>
      </c>
      <c r="U732" s="223">
        <v>0</v>
      </c>
      <c r="V732" s="223">
        <v>0</v>
      </c>
      <c r="W732" s="223">
        <v>0</v>
      </c>
      <c r="X732" s="223">
        <v>43920.88</v>
      </c>
    </row>
    <row r="733" spans="1:24" s="239" customFormat="1" ht="20.25" customHeight="1" x14ac:dyDescent="0.3">
      <c r="A733" s="238">
        <v>2023</v>
      </c>
      <c r="B733" s="230">
        <v>714</v>
      </c>
      <c r="C733" s="225" t="s">
        <v>3375</v>
      </c>
      <c r="D733" s="230">
        <v>37794</v>
      </c>
      <c r="E733" s="222">
        <v>90973.9</v>
      </c>
      <c r="F733" s="222">
        <v>90973.9</v>
      </c>
      <c r="G733" s="222">
        <v>0</v>
      </c>
      <c r="H733" s="261">
        <v>0</v>
      </c>
      <c r="I733" s="222">
        <v>0</v>
      </c>
      <c r="J733" s="222">
        <v>0</v>
      </c>
      <c r="K733" s="222">
        <v>0</v>
      </c>
      <c r="L733" s="222">
        <v>0</v>
      </c>
      <c r="M733" s="222">
        <v>0</v>
      </c>
      <c r="N733" s="222">
        <v>0</v>
      </c>
      <c r="O733" s="222">
        <v>0</v>
      </c>
      <c r="P733" s="222">
        <v>0</v>
      </c>
      <c r="Q733" s="222">
        <v>0</v>
      </c>
      <c r="R733" s="222">
        <v>0</v>
      </c>
      <c r="S733" s="222">
        <v>0</v>
      </c>
      <c r="T733" s="222">
        <v>0</v>
      </c>
      <c r="U733" s="223">
        <v>0</v>
      </c>
      <c r="V733" s="223">
        <v>90973.9</v>
      </c>
      <c r="W733" s="223">
        <v>0</v>
      </c>
      <c r="X733" s="223">
        <v>0</v>
      </c>
    </row>
    <row r="734" spans="1:24" s="239" customFormat="1" ht="20.25" customHeight="1" x14ac:dyDescent="0.3">
      <c r="A734" s="238">
        <v>2023</v>
      </c>
      <c r="B734" s="230">
        <v>715</v>
      </c>
      <c r="C734" s="225" t="s">
        <v>3376</v>
      </c>
      <c r="D734" s="230">
        <v>37824</v>
      </c>
      <c r="E734" s="222">
        <v>90858.19</v>
      </c>
      <c r="F734" s="222">
        <v>90858.19</v>
      </c>
      <c r="G734" s="222">
        <v>0</v>
      </c>
      <c r="H734" s="261">
        <v>0</v>
      </c>
      <c r="I734" s="222">
        <v>0</v>
      </c>
      <c r="J734" s="222">
        <v>0</v>
      </c>
      <c r="K734" s="222">
        <v>0</v>
      </c>
      <c r="L734" s="222">
        <v>0</v>
      </c>
      <c r="M734" s="222">
        <v>0</v>
      </c>
      <c r="N734" s="222">
        <v>0</v>
      </c>
      <c r="O734" s="222">
        <v>0</v>
      </c>
      <c r="P734" s="222">
        <v>0</v>
      </c>
      <c r="Q734" s="222">
        <v>0</v>
      </c>
      <c r="R734" s="222">
        <v>0</v>
      </c>
      <c r="S734" s="222">
        <v>0</v>
      </c>
      <c r="T734" s="222">
        <v>0</v>
      </c>
      <c r="U734" s="223">
        <v>0</v>
      </c>
      <c r="V734" s="223">
        <v>90858.19</v>
      </c>
      <c r="W734" s="223">
        <v>0</v>
      </c>
      <c r="X734" s="223">
        <v>0</v>
      </c>
    </row>
    <row r="735" spans="1:24" s="267" customFormat="1" ht="20.25" customHeight="1" x14ac:dyDescent="0.3">
      <c r="A735" s="238">
        <v>2023</v>
      </c>
      <c r="B735" s="230">
        <v>716</v>
      </c>
      <c r="C735" s="236" t="s">
        <v>1852</v>
      </c>
      <c r="D735" s="230">
        <v>37826</v>
      </c>
      <c r="E735" s="222">
        <v>4200757.5999999996</v>
      </c>
      <c r="F735" s="222">
        <v>4138674</v>
      </c>
      <c r="G735" s="218">
        <v>0</v>
      </c>
      <c r="H735" s="261">
        <v>0</v>
      </c>
      <c r="I735" s="222">
        <v>0</v>
      </c>
      <c r="J735" s="222">
        <v>0</v>
      </c>
      <c r="K735" s="222">
        <v>0</v>
      </c>
      <c r="L735" s="222">
        <v>0</v>
      </c>
      <c r="M735" s="222">
        <v>0</v>
      </c>
      <c r="N735" s="218">
        <v>0</v>
      </c>
      <c r="O735" s="222">
        <v>0</v>
      </c>
      <c r="P735" s="222">
        <v>0</v>
      </c>
      <c r="Q735" s="222">
        <v>4138674</v>
      </c>
      <c r="R735" s="222">
        <v>0</v>
      </c>
      <c r="S735" s="222">
        <v>0</v>
      </c>
      <c r="T735" s="222">
        <v>0</v>
      </c>
      <c r="U735" s="218">
        <v>0</v>
      </c>
      <c r="V735" s="223">
        <v>0</v>
      </c>
      <c r="W735" s="223">
        <v>0</v>
      </c>
      <c r="X735" s="218">
        <v>62083.6</v>
      </c>
    </row>
    <row r="736" spans="1:24" s="239" customFormat="1" ht="20.25" customHeight="1" x14ac:dyDescent="0.3">
      <c r="A736" s="238">
        <v>2023</v>
      </c>
      <c r="B736" s="230">
        <v>717</v>
      </c>
      <c r="C736" s="225" t="s">
        <v>3377</v>
      </c>
      <c r="D736" s="230">
        <v>37838</v>
      </c>
      <c r="E736" s="222">
        <v>6537030.6200000001</v>
      </c>
      <c r="F736" s="222">
        <v>6440728.6500000004</v>
      </c>
      <c r="G736" s="222">
        <v>0</v>
      </c>
      <c r="H736" s="261">
        <v>0</v>
      </c>
      <c r="I736" s="222">
        <v>0</v>
      </c>
      <c r="J736" s="222">
        <v>0</v>
      </c>
      <c r="K736" s="222">
        <v>0</v>
      </c>
      <c r="L736" s="222">
        <v>0</v>
      </c>
      <c r="M736" s="222">
        <v>0</v>
      </c>
      <c r="N736" s="222">
        <v>0</v>
      </c>
      <c r="O736" s="222">
        <v>0</v>
      </c>
      <c r="P736" s="222">
        <v>0</v>
      </c>
      <c r="Q736" s="222">
        <v>6315056.2000000002</v>
      </c>
      <c r="R736" s="222">
        <v>0</v>
      </c>
      <c r="S736" s="222">
        <v>0</v>
      </c>
      <c r="T736" s="222">
        <v>0</v>
      </c>
      <c r="U736" s="223">
        <v>0</v>
      </c>
      <c r="V736" s="223">
        <v>125672.45</v>
      </c>
      <c r="W736" s="223">
        <v>0</v>
      </c>
      <c r="X736" s="223">
        <v>96301.97</v>
      </c>
    </row>
    <row r="737" spans="1:24" s="239" customFormat="1" ht="20.25" customHeight="1" x14ac:dyDescent="0.3">
      <c r="A737" s="238">
        <v>2023</v>
      </c>
      <c r="B737" s="230">
        <v>718</v>
      </c>
      <c r="C737" s="225" t="s">
        <v>3378</v>
      </c>
      <c r="D737" s="230">
        <v>37839</v>
      </c>
      <c r="E737" s="222">
        <v>4837580.9799999995</v>
      </c>
      <c r="F737" s="222">
        <v>4766010.8499999996</v>
      </c>
      <c r="G737" s="222">
        <v>0</v>
      </c>
      <c r="H737" s="261">
        <v>0</v>
      </c>
      <c r="I737" s="222">
        <v>0</v>
      </c>
      <c r="J737" s="222">
        <v>0</v>
      </c>
      <c r="K737" s="222">
        <v>0</v>
      </c>
      <c r="L737" s="222">
        <v>0</v>
      </c>
      <c r="M737" s="222">
        <v>0</v>
      </c>
      <c r="N737" s="222">
        <v>0</v>
      </c>
      <c r="O737" s="222">
        <v>0</v>
      </c>
      <c r="P737" s="222">
        <v>0</v>
      </c>
      <c r="Q737" s="222">
        <v>4661948.42</v>
      </c>
      <c r="R737" s="222">
        <v>0</v>
      </c>
      <c r="S737" s="222">
        <v>0</v>
      </c>
      <c r="T737" s="222">
        <v>0</v>
      </c>
      <c r="U737" s="223">
        <v>0</v>
      </c>
      <c r="V737" s="223">
        <v>104062.43</v>
      </c>
      <c r="W737" s="223">
        <v>0</v>
      </c>
      <c r="X737" s="223">
        <v>71570.13</v>
      </c>
    </row>
    <row r="738" spans="1:24" s="239" customFormat="1" ht="20.25" customHeight="1" x14ac:dyDescent="0.3">
      <c r="A738" s="238">
        <v>2023</v>
      </c>
      <c r="B738" s="230">
        <v>719</v>
      </c>
      <c r="C738" s="225" t="s">
        <v>509</v>
      </c>
      <c r="D738" s="230">
        <v>37842</v>
      </c>
      <c r="E738" s="222">
        <v>1243838.1600000001</v>
      </c>
      <c r="F738" s="222">
        <v>1225530.08</v>
      </c>
      <c r="G738" s="222">
        <v>0</v>
      </c>
      <c r="H738" s="261">
        <v>0</v>
      </c>
      <c r="I738" s="222">
        <v>0</v>
      </c>
      <c r="J738" s="222">
        <v>0</v>
      </c>
      <c r="K738" s="222">
        <v>0</v>
      </c>
      <c r="L738" s="222">
        <v>0</v>
      </c>
      <c r="M738" s="222">
        <v>0</v>
      </c>
      <c r="N738" s="222">
        <v>0</v>
      </c>
      <c r="O738" s="222">
        <v>0</v>
      </c>
      <c r="P738" s="222">
        <v>0</v>
      </c>
      <c r="Q738" s="222">
        <v>1225530.08</v>
      </c>
      <c r="R738" s="222">
        <v>0</v>
      </c>
      <c r="S738" s="222">
        <v>0</v>
      </c>
      <c r="T738" s="222">
        <v>0</v>
      </c>
      <c r="U738" s="223">
        <v>0</v>
      </c>
      <c r="V738" s="223">
        <v>0</v>
      </c>
      <c r="W738" s="223">
        <v>0</v>
      </c>
      <c r="X738" s="223">
        <v>18308.080000000002</v>
      </c>
    </row>
    <row r="739" spans="1:24" s="239" customFormat="1" ht="20.25" customHeight="1" x14ac:dyDescent="0.3">
      <c r="A739" s="238">
        <v>2023</v>
      </c>
      <c r="B739" s="230">
        <v>720</v>
      </c>
      <c r="C739" s="225" t="s">
        <v>1041</v>
      </c>
      <c r="D739" s="230">
        <v>37843</v>
      </c>
      <c r="E739" s="222">
        <v>6800697.6200000001</v>
      </c>
      <c r="F739" s="222">
        <v>6700105.2400000002</v>
      </c>
      <c r="G739" s="218">
        <v>0</v>
      </c>
      <c r="H739" s="261">
        <v>0</v>
      </c>
      <c r="I739" s="222">
        <v>0</v>
      </c>
      <c r="J739" s="222">
        <v>0</v>
      </c>
      <c r="K739" s="222">
        <v>0</v>
      </c>
      <c r="L739" s="222">
        <v>0</v>
      </c>
      <c r="M739" s="222">
        <v>0</v>
      </c>
      <c r="N739" s="222">
        <v>0</v>
      </c>
      <c r="O739" s="222">
        <v>3681210.1</v>
      </c>
      <c r="P739" s="222">
        <v>0</v>
      </c>
      <c r="Q739" s="222">
        <v>3018895.14</v>
      </c>
      <c r="R739" s="222">
        <v>0</v>
      </c>
      <c r="S739" s="222">
        <v>0</v>
      </c>
      <c r="T739" s="222">
        <v>0</v>
      </c>
      <c r="U739" s="223">
        <v>0</v>
      </c>
      <c r="V739" s="223">
        <v>0</v>
      </c>
      <c r="W739" s="223">
        <v>0</v>
      </c>
      <c r="X739" s="223">
        <v>100592.38</v>
      </c>
    </row>
    <row r="740" spans="1:24" s="239" customFormat="1" ht="20.25" customHeight="1" x14ac:dyDescent="0.3">
      <c r="A740" s="238">
        <v>2023</v>
      </c>
      <c r="B740" s="230">
        <v>721</v>
      </c>
      <c r="C740" s="225" t="s">
        <v>511</v>
      </c>
      <c r="D740" s="230">
        <v>38076</v>
      </c>
      <c r="E740" s="222">
        <v>1522521.1199999999</v>
      </c>
      <c r="F740" s="222">
        <v>1496944.8199999998</v>
      </c>
      <c r="G740" s="222">
        <v>0</v>
      </c>
      <c r="H740" s="261">
        <v>0</v>
      </c>
      <c r="I740" s="222">
        <v>0</v>
      </c>
      <c r="J740" s="222">
        <v>0</v>
      </c>
      <c r="K740" s="222">
        <v>0</v>
      </c>
      <c r="L740" s="222">
        <v>0</v>
      </c>
      <c r="M740" s="222">
        <v>0</v>
      </c>
      <c r="N740" s="222">
        <v>0</v>
      </c>
      <c r="O740" s="222">
        <v>1496944.8199999998</v>
      </c>
      <c r="P740" s="222">
        <v>0</v>
      </c>
      <c r="Q740" s="222">
        <v>0</v>
      </c>
      <c r="R740" s="222">
        <v>0</v>
      </c>
      <c r="S740" s="222">
        <v>0</v>
      </c>
      <c r="T740" s="222">
        <v>0</v>
      </c>
      <c r="U740" s="223">
        <v>0</v>
      </c>
      <c r="V740" s="223">
        <v>0</v>
      </c>
      <c r="W740" s="223">
        <v>0</v>
      </c>
      <c r="X740" s="223">
        <v>25576.3</v>
      </c>
    </row>
    <row r="741" spans="1:24" s="239" customFormat="1" ht="20.25" customHeight="1" x14ac:dyDescent="0.3">
      <c r="A741" s="238">
        <v>2023</v>
      </c>
      <c r="B741" s="230">
        <v>722</v>
      </c>
      <c r="C741" s="225" t="s">
        <v>3379</v>
      </c>
      <c r="D741" s="230">
        <v>38082</v>
      </c>
      <c r="E741" s="222">
        <v>111692.3</v>
      </c>
      <c r="F741" s="222">
        <v>111692.3</v>
      </c>
      <c r="G741" s="222">
        <v>0</v>
      </c>
      <c r="H741" s="261">
        <v>0</v>
      </c>
      <c r="I741" s="222">
        <v>0</v>
      </c>
      <c r="J741" s="222">
        <v>0</v>
      </c>
      <c r="K741" s="222">
        <v>0</v>
      </c>
      <c r="L741" s="222">
        <v>0</v>
      </c>
      <c r="M741" s="222">
        <v>0</v>
      </c>
      <c r="N741" s="222">
        <v>0</v>
      </c>
      <c r="O741" s="222">
        <v>0</v>
      </c>
      <c r="P741" s="222">
        <v>0</v>
      </c>
      <c r="Q741" s="222">
        <v>0</v>
      </c>
      <c r="R741" s="222">
        <v>0</v>
      </c>
      <c r="S741" s="222">
        <v>0</v>
      </c>
      <c r="T741" s="222">
        <v>0</v>
      </c>
      <c r="U741" s="223">
        <v>0</v>
      </c>
      <c r="V741" s="223">
        <v>111692.3</v>
      </c>
      <c r="W741" s="223">
        <v>0</v>
      </c>
      <c r="X741" s="223">
        <v>0</v>
      </c>
    </row>
    <row r="742" spans="1:24" s="239" customFormat="1" ht="20.25" customHeight="1" x14ac:dyDescent="0.3">
      <c r="A742" s="238">
        <v>2023</v>
      </c>
      <c r="B742" s="230">
        <v>723</v>
      </c>
      <c r="C742" s="225" t="s">
        <v>3380</v>
      </c>
      <c r="D742" s="230">
        <v>38083</v>
      </c>
      <c r="E742" s="222">
        <v>114748.33</v>
      </c>
      <c r="F742" s="222">
        <v>114748.33</v>
      </c>
      <c r="G742" s="222">
        <v>0</v>
      </c>
      <c r="H742" s="261">
        <v>0</v>
      </c>
      <c r="I742" s="222">
        <v>0</v>
      </c>
      <c r="J742" s="222">
        <v>0</v>
      </c>
      <c r="K742" s="222">
        <v>0</v>
      </c>
      <c r="L742" s="222">
        <v>0</v>
      </c>
      <c r="M742" s="222">
        <v>0</v>
      </c>
      <c r="N742" s="222">
        <v>0</v>
      </c>
      <c r="O742" s="222">
        <v>0</v>
      </c>
      <c r="P742" s="222">
        <v>0</v>
      </c>
      <c r="Q742" s="222">
        <v>0</v>
      </c>
      <c r="R742" s="222">
        <v>0</v>
      </c>
      <c r="S742" s="222">
        <v>0</v>
      </c>
      <c r="T742" s="222">
        <v>0</v>
      </c>
      <c r="U742" s="223">
        <v>0</v>
      </c>
      <c r="V742" s="223">
        <v>114748.33</v>
      </c>
      <c r="W742" s="223">
        <v>0</v>
      </c>
      <c r="X742" s="223">
        <v>0</v>
      </c>
    </row>
    <row r="743" spans="1:24" s="239" customFormat="1" ht="20.25" customHeight="1" x14ac:dyDescent="0.3">
      <c r="A743" s="238">
        <v>2023</v>
      </c>
      <c r="B743" s="230">
        <v>724</v>
      </c>
      <c r="C743" s="225" t="s">
        <v>514</v>
      </c>
      <c r="D743" s="230">
        <v>38072</v>
      </c>
      <c r="E743" s="222">
        <v>3038402.6599999997</v>
      </c>
      <c r="F743" s="222">
        <v>2993474.63</v>
      </c>
      <c r="G743" s="222">
        <v>0</v>
      </c>
      <c r="H743" s="261">
        <v>0</v>
      </c>
      <c r="I743" s="222">
        <v>0</v>
      </c>
      <c r="J743" s="222">
        <v>0</v>
      </c>
      <c r="K743" s="222">
        <v>0</v>
      </c>
      <c r="L743" s="222">
        <v>0</v>
      </c>
      <c r="M743" s="222">
        <v>0</v>
      </c>
      <c r="N743" s="222">
        <v>0</v>
      </c>
      <c r="O743" s="222">
        <v>1469557.55</v>
      </c>
      <c r="P743" s="222">
        <v>148422.54999999999</v>
      </c>
      <c r="Q743" s="222">
        <v>1375494.53</v>
      </c>
      <c r="R743" s="222">
        <v>0</v>
      </c>
      <c r="S743" s="222">
        <v>0</v>
      </c>
      <c r="T743" s="222">
        <v>0</v>
      </c>
      <c r="U743" s="223">
        <v>0</v>
      </c>
      <c r="V743" s="223">
        <v>0</v>
      </c>
      <c r="W743" s="223">
        <v>0</v>
      </c>
      <c r="X743" s="223">
        <v>44928.03</v>
      </c>
    </row>
    <row r="744" spans="1:24" s="239" customFormat="1" ht="20.25" customHeight="1" x14ac:dyDescent="0.3">
      <c r="A744" s="238">
        <v>2023</v>
      </c>
      <c r="B744" s="230">
        <v>725</v>
      </c>
      <c r="C744" s="225" t="s">
        <v>515</v>
      </c>
      <c r="D744" s="230">
        <v>38131</v>
      </c>
      <c r="E744" s="222">
        <v>3835461.75</v>
      </c>
      <c r="F744" s="222">
        <v>3784172.05</v>
      </c>
      <c r="G744" s="222">
        <v>0</v>
      </c>
      <c r="H744" s="261">
        <v>0</v>
      </c>
      <c r="I744" s="222">
        <v>0</v>
      </c>
      <c r="J744" s="222">
        <v>0</v>
      </c>
      <c r="K744" s="222">
        <v>0</v>
      </c>
      <c r="L744" s="222">
        <v>0</v>
      </c>
      <c r="M744" s="222">
        <v>0</v>
      </c>
      <c r="N744" s="222">
        <v>0</v>
      </c>
      <c r="O744" s="222">
        <v>3784172.05</v>
      </c>
      <c r="P744" s="222">
        <v>0</v>
      </c>
      <c r="Q744" s="222">
        <v>0</v>
      </c>
      <c r="R744" s="222">
        <v>0</v>
      </c>
      <c r="S744" s="222">
        <v>0</v>
      </c>
      <c r="T744" s="222">
        <v>0</v>
      </c>
      <c r="U744" s="223">
        <v>0</v>
      </c>
      <c r="V744" s="223">
        <v>0</v>
      </c>
      <c r="W744" s="223">
        <v>0</v>
      </c>
      <c r="X744" s="223">
        <v>51289.7</v>
      </c>
    </row>
    <row r="745" spans="1:24" s="239" customFormat="1" ht="20.25" customHeight="1" x14ac:dyDescent="0.3">
      <c r="A745" s="238">
        <v>2023</v>
      </c>
      <c r="B745" s="230">
        <v>726</v>
      </c>
      <c r="C745" s="225" t="s">
        <v>3381</v>
      </c>
      <c r="D745" s="230">
        <v>38150</v>
      </c>
      <c r="E745" s="222">
        <v>108894.9</v>
      </c>
      <c r="F745" s="222">
        <v>108894.9</v>
      </c>
      <c r="G745" s="222">
        <v>0</v>
      </c>
      <c r="H745" s="261">
        <v>0</v>
      </c>
      <c r="I745" s="222">
        <v>0</v>
      </c>
      <c r="J745" s="222">
        <v>0</v>
      </c>
      <c r="K745" s="222">
        <v>0</v>
      </c>
      <c r="L745" s="222">
        <v>0</v>
      </c>
      <c r="M745" s="222">
        <v>0</v>
      </c>
      <c r="N745" s="222">
        <v>0</v>
      </c>
      <c r="O745" s="222">
        <v>0</v>
      </c>
      <c r="P745" s="222">
        <v>0</v>
      </c>
      <c r="Q745" s="222">
        <v>0</v>
      </c>
      <c r="R745" s="222">
        <v>0</v>
      </c>
      <c r="S745" s="222">
        <v>0</v>
      </c>
      <c r="T745" s="222">
        <v>0</v>
      </c>
      <c r="U745" s="223">
        <v>0</v>
      </c>
      <c r="V745" s="223">
        <v>108894.9</v>
      </c>
      <c r="W745" s="223">
        <v>0</v>
      </c>
      <c r="X745" s="223">
        <v>0</v>
      </c>
    </row>
    <row r="746" spans="1:24" s="239" customFormat="1" ht="20.25" customHeight="1" x14ac:dyDescent="0.3">
      <c r="A746" s="238">
        <v>2023</v>
      </c>
      <c r="B746" s="230">
        <v>727</v>
      </c>
      <c r="C746" s="225" t="s">
        <v>3382</v>
      </c>
      <c r="D746" s="230">
        <v>38161</v>
      </c>
      <c r="E746" s="222">
        <v>104001.17</v>
      </c>
      <c r="F746" s="222">
        <v>104001.17</v>
      </c>
      <c r="G746" s="222">
        <v>0</v>
      </c>
      <c r="H746" s="261">
        <v>0</v>
      </c>
      <c r="I746" s="222">
        <v>0</v>
      </c>
      <c r="J746" s="222">
        <v>0</v>
      </c>
      <c r="K746" s="222">
        <v>0</v>
      </c>
      <c r="L746" s="222">
        <v>0</v>
      </c>
      <c r="M746" s="222">
        <v>0</v>
      </c>
      <c r="N746" s="222">
        <v>0</v>
      </c>
      <c r="O746" s="222">
        <v>0</v>
      </c>
      <c r="P746" s="222">
        <v>0</v>
      </c>
      <c r="Q746" s="222">
        <v>0</v>
      </c>
      <c r="R746" s="222">
        <v>0</v>
      </c>
      <c r="S746" s="222">
        <v>0</v>
      </c>
      <c r="T746" s="222">
        <v>0</v>
      </c>
      <c r="U746" s="223">
        <v>0</v>
      </c>
      <c r="V746" s="223">
        <v>104001.17</v>
      </c>
      <c r="W746" s="223">
        <v>0</v>
      </c>
      <c r="X746" s="223">
        <v>0</v>
      </c>
    </row>
    <row r="747" spans="1:24" s="239" customFormat="1" ht="20.25" customHeight="1" x14ac:dyDescent="0.3">
      <c r="A747" s="238">
        <v>2023</v>
      </c>
      <c r="B747" s="230">
        <v>728</v>
      </c>
      <c r="C747" s="225" t="s">
        <v>3383</v>
      </c>
      <c r="D747" s="230">
        <v>37949</v>
      </c>
      <c r="E747" s="222">
        <v>127224.29</v>
      </c>
      <c r="F747" s="222">
        <v>127224.29</v>
      </c>
      <c r="G747" s="222">
        <v>0</v>
      </c>
      <c r="H747" s="261">
        <v>0</v>
      </c>
      <c r="I747" s="222">
        <v>0</v>
      </c>
      <c r="J747" s="222">
        <v>0</v>
      </c>
      <c r="K747" s="222">
        <v>0</v>
      </c>
      <c r="L747" s="222">
        <v>0</v>
      </c>
      <c r="M747" s="222">
        <v>0</v>
      </c>
      <c r="N747" s="222">
        <v>0</v>
      </c>
      <c r="O747" s="222">
        <v>0</v>
      </c>
      <c r="P747" s="222">
        <v>0</v>
      </c>
      <c r="Q747" s="222">
        <v>0</v>
      </c>
      <c r="R747" s="222">
        <v>0</v>
      </c>
      <c r="S747" s="222">
        <v>0</v>
      </c>
      <c r="T747" s="222">
        <v>0</v>
      </c>
      <c r="U747" s="223">
        <v>0</v>
      </c>
      <c r="V747" s="223">
        <v>127224.29</v>
      </c>
      <c r="W747" s="223">
        <v>0</v>
      </c>
      <c r="X747" s="223">
        <v>0</v>
      </c>
    </row>
    <row r="748" spans="1:24" s="239" customFormat="1" ht="20.25" customHeight="1" x14ac:dyDescent="0.3">
      <c r="A748" s="238">
        <v>2023</v>
      </c>
      <c r="B748" s="230">
        <v>729</v>
      </c>
      <c r="C748" s="225" t="s">
        <v>3384</v>
      </c>
      <c r="D748" s="230">
        <v>37951</v>
      </c>
      <c r="E748" s="222">
        <v>126863.56</v>
      </c>
      <c r="F748" s="222">
        <v>126863.56</v>
      </c>
      <c r="G748" s="222">
        <v>0</v>
      </c>
      <c r="H748" s="261">
        <v>0</v>
      </c>
      <c r="I748" s="222">
        <v>0</v>
      </c>
      <c r="J748" s="222">
        <v>0</v>
      </c>
      <c r="K748" s="222">
        <v>0</v>
      </c>
      <c r="L748" s="222">
        <v>0</v>
      </c>
      <c r="M748" s="222">
        <v>0</v>
      </c>
      <c r="N748" s="222">
        <v>0</v>
      </c>
      <c r="O748" s="222">
        <v>0</v>
      </c>
      <c r="P748" s="222">
        <v>0</v>
      </c>
      <c r="Q748" s="222">
        <v>0</v>
      </c>
      <c r="R748" s="222">
        <v>0</v>
      </c>
      <c r="S748" s="222">
        <v>0</v>
      </c>
      <c r="T748" s="222">
        <v>0</v>
      </c>
      <c r="U748" s="223">
        <v>0</v>
      </c>
      <c r="V748" s="223">
        <v>126863.56</v>
      </c>
      <c r="W748" s="223">
        <v>0</v>
      </c>
      <c r="X748" s="223">
        <v>0</v>
      </c>
    </row>
    <row r="749" spans="1:24" s="239" customFormat="1" ht="20.25" customHeight="1" x14ac:dyDescent="0.3">
      <c r="A749" s="238">
        <v>2023</v>
      </c>
      <c r="B749" s="230">
        <v>730</v>
      </c>
      <c r="C749" s="225" t="s">
        <v>3385</v>
      </c>
      <c r="D749" s="230">
        <v>37953</v>
      </c>
      <c r="E749" s="222">
        <v>126523.24</v>
      </c>
      <c r="F749" s="222">
        <v>126523.24</v>
      </c>
      <c r="G749" s="222">
        <v>0</v>
      </c>
      <c r="H749" s="261">
        <v>0</v>
      </c>
      <c r="I749" s="222">
        <v>0</v>
      </c>
      <c r="J749" s="222">
        <v>0</v>
      </c>
      <c r="K749" s="222">
        <v>0</v>
      </c>
      <c r="L749" s="222">
        <v>0</v>
      </c>
      <c r="M749" s="222">
        <v>0</v>
      </c>
      <c r="N749" s="222">
        <v>0</v>
      </c>
      <c r="O749" s="222">
        <v>0</v>
      </c>
      <c r="P749" s="222">
        <v>0</v>
      </c>
      <c r="Q749" s="222">
        <v>0</v>
      </c>
      <c r="R749" s="222">
        <v>0</v>
      </c>
      <c r="S749" s="222">
        <v>0</v>
      </c>
      <c r="T749" s="222">
        <v>0</v>
      </c>
      <c r="U749" s="223">
        <v>0</v>
      </c>
      <c r="V749" s="223">
        <v>126523.24</v>
      </c>
      <c r="W749" s="223">
        <v>0</v>
      </c>
      <c r="X749" s="223">
        <v>0</v>
      </c>
    </row>
    <row r="750" spans="1:24" s="239" customFormat="1" ht="20.25" customHeight="1" x14ac:dyDescent="0.3">
      <c r="A750" s="238">
        <v>2023</v>
      </c>
      <c r="B750" s="230">
        <v>731</v>
      </c>
      <c r="C750" s="225" t="s">
        <v>3386</v>
      </c>
      <c r="D750" s="230">
        <v>37934</v>
      </c>
      <c r="E750" s="222">
        <v>126019.57</v>
      </c>
      <c r="F750" s="222">
        <v>126019.57</v>
      </c>
      <c r="G750" s="222">
        <v>0</v>
      </c>
      <c r="H750" s="261">
        <v>0</v>
      </c>
      <c r="I750" s="222">
        <v>0</v>
      </c>
      <c r="J750" s="222">
        <v>0</v>
      </c>
      <c r="K750" s="222">
        <v>0</v>
      </c>
      <c r="L750" s="222">
        <v>0</v>
      </c>
      <c r="M750" s="222">
        <v>0</v>
      </c>
      <c r="N750" s="222">
        <v>0</v>
      </c>
      <c r="O750" s="222">
        <v>0</v>
      </c>
      <c r="P750" s="222">
        <v>0</v>
      </c>
      <c r="Q750" s="222">
        <v>0</v>
      </c>
      <c r="R750" s="222">
        <v>0</v>
      </c>
      <c r="S750" s="222">
        <v>0</v>
      </c>
      <c r="T750" s="222">
        <v>0</v>
      </c>
      <c r="U750" s="223">
        <v>0</v>
      </c>
      <c r="V750" s="223">
        <v>126019.57</v>
      </c>
      <c r="W750" s="223">
        <v>0</v>
      </c>
      <c r="X750" s="223">
        <v>0</v>
      </c>
    </row>
    <row r="751" spans="1:24" s="239" customFormat="1" ht="20.25" customHeight="1" x14ac:dyDescent="0.3">
      <c r="A751" s="238">
        <v>2023</v>
      </c>
      <c r="B751" s="230">
        <v>732</v>
      </c>
      <c r="C751" s="225" t="s">
        <v>3387</v>
      </c>
      <c r="D751" s="230">
        <v>37936</v>
      </c>
      <c r="E751" s="222">
        <v>126019.57</v>
      </c>
      <c r="F751" s="222">
        <v>126019.57</v>
      </c>
      <c r="G751" s="222">
        <v>0</v>
      </c>
      <c r="H751" s="261">
        <v>0</v>
      </c>
      <c r="I751" s="222">
        <v>0</v>
      </c>
      <c r="J751" s="222">
        <v>0</v>
      </c>
      <c r="K751" s="222">
        <v>0</v>
      </c>
      <c r="L751" s="222">
        <v>0</v>
      </c>
      <c r="M751" s="222">
        <v>0</v>
      </c>
      <c r="N751" s="222">
        <v>0</v>
      </c>
      <c r="O751" s="222">
        <v>0</v>
      </c>
      <c r="P751" s="222">
        <v>0</v>
      </c>
      <c r="Q751" s="222">
        <v>0</v>
      </c>
      <c r="R751" s="222">
        <v>0</v>
      </c>
      <c r="S751" s="222">
        <v>0</v>
      </c>
      <c r="T751" s="222">
        <v>0</v>
      </c>
      <c r="U751" s="223">
        <v>0</v>
      </c>
      <c r="V751" s="223">
        <v>126019.57</v>
      </c>
      <c r="W751" s="223">
        <v>0</v>
      </c>
      <c r="X751" s="223">
        <v>0</v>
      </c>
    </row>
    <row r="752" spans="1:24" s="239" customFormat="1" ht="20.25" customHeight="1" x14ac:dyDescent="0.3">
      <c r="A752" s="238">
        <v>2023</v>
      </c>
      <c r="B752" s="230">
        <v>733</v>
      </c>
      <c r="C752" s="225" t="s">
        <v>3388</v>
      </c>
      <c r="D752" s="230">
        <v>38299</v>
      </c>
      <c r="E752" s="222">
        <v>90864.99</v>
      </c>
      <c r="F752" s="222">
        <v>90864.99</v>
      </c>
      <c r="G752" s="222">
        <v>0</v>
      </c>
      <c r="H752" s="261">
        <v>0</v>
      </c>
      <c r="I752" s="222">
        <v>0</v>
      </c>
      <c r="J752" s="222">
        <v>0</v>
      </c>
      <c r="K752" s="222">
        <v>0</v>
      </c>
      <c r="L752" s="222">
        <v>0</v>
      </c>
      <c r="M752" s="222">
        <v>0</v>
      </c>
      <c r="N752" s="222">
        <v>0</v>
      </c>
      <c r="O752" s="222">
        <v>0</v>
      </c>
      <c r="P752" s="222">
        <v>0</v>
      </c>
      <c r="Q752" s="222">
        <v>0</v>
      </c>
      <c r="R752" s="222">
        <v>0</v>
      </c>
      <c r="S752" s="222">
        <v>0</v>
      </c>
      <c r="T752" s="222">
        <v>0</v>
      </c>
      <c r="U752" s="223">
        <v>0</v>
      </c>
      <c r="V752" s="223">
        <v>90864.99</v>
      </c>
      <c r="W752" s="223">
        <v>0</v>
      </c>
      <c r="X752" s="223">
        <v>0</v>
      </c>
    </row>
    <row r="753" spans="1:24" s="239" customFormat="1" ht="20.25" customHeight="1" x14ac:dyDescent="0.3">
      <c r="A753" s="238">
        <v>2023</v>
      </c>
      <c r="B753" s="230">
        <v>734</v>
      </c>
      <c r="C753" s="225" t="s">
        <v>528</v>
      </c>
      <c r="D753" s="230">
        <v>38361</v>
      </c>
      <c r="E753" s="222">
        <v>784928.04</v>
      </c>
      <c r="F753" s="222">
        <v>768919.98</v>
      </c>
      <c r="G753" s="222">
        <v>0</v>
      </c>
      <c r="H753" s="261">
        <v>0</v>
      </c>
      <c r="I753" s="222">
        <v>0</v>
      </c>
      <c r="J753" s="222">
        <v>0</v>
      </c>
      <c r="K753" s="222">
        <v>0</v>
      </c>
      <c r="L753" s="222">
        <v>0</v>
      </c>
      <c r="M753" s="222">
        <v>0</v>
      </c>
      <c r="N753" s="222">
        <v>0</v>
      </c>
      <c r="O753" s="222">
        <v>0</v>
      </c>
      <c r="P753" s="222">
        <v>0</v>
      </c>
      <c r="Q753" s="222">
        <v>768919.98</v>
      </c>
      <c r="R753" s="222">
        <v>0</v>
      </c>
      <c r="S753" s="222">
        <v>0</v>
      </c>
      <c r="T753" s="222">
        <v>0</v>
      </c>
      <c r="U753" s="223">
        <v>0</v>
      </c>
      <c r="V753" s="223">
        <v>0</v>
      </c>
      <c r="W753" s="223">
        <v>0</v>
      </c>
      <c r="X753" s="223">
        <v>16008.06</v>
      </c>
    </row>
    <row r="754" spans="1:24" s="239" customFormat="1" ht="20.25" customHeight="1" x14ac:dyDescent="0.3">
      <c r="A754" s="238">
        <v>2023</v>
      </c>
      <c r="B754" s="230">
        <v>735</v>
      </c>
      <c r="C754" s="225" t="s">
        <v>530</v>
      </c>
      <c r="D754" s="230">
        <v>38362</v>
      </c>
      <c r="E754" s="222">
        <v>760183.96000000008</v>
      </c>
      <c r="F754" s="222">
        <v>744046.8</v>
      </c>
      <c r="G754" s="222">
        <v>0</v>
      </c>
      <c r="H754" s="261">
        <v>0</v>
      </c>
      <c r="I754" s="222">
        <v>0</v>
      </c>
      <c r="J754" s="222">
        <v>0</v>
      </c>
      <c r="K754" s="222">
        <v>0</v>
      </c>
      <c r="L754" s="222">
        <v>0</v>
      </c>
      <c r="M754" s="222">
        <v>0</v>
      </c>
      <c r="N754" s="222">
        <v>0</v>
      </c>
      <c r="O754" s="222">
        <v>0</v>
      </c>
      <c r="P754" s="222">
        <v>0</v>
      </c>
      <c r="Q754" s="222">
        <v>744046.8</v>
      </c>
      <c r="R754" s="222">
        <v>0</v>
      </c>
      <c r="S754" s="222">
        <v>0</v>
      </c>
      <c r="T754" s="222">
        <v>0</v>
      </c>
      <c r="U754" s="223">
        <v>0</v>
      </c>
      <c r="V754" s="223">
        <v>0</v>
      </c>
      <c r="W754" s="223">
        <v>0</v>
      </c>
      <c r="X754" s="223">
        <v>16137.16</v>
      </c>
    </row>
    <row r="755" spans="1:24" s="239" customFormat="1" ht="20.25" customHeight="1" x14ac:dyDescent="0.3">
      <c r="A755" s="238">
        <v>2023</v>
      </c>
      <c r="B755" s="230">
        <v>736</v>
      </c>
      <c r="C755" s="225" t="s">
        <v>531</v>
      </c>
      <c r="D755" s="230">
        <v>38350</v>
      </c>
      <c r="E755" s="222">
        <v>1158473.75</v>
      </c>
      <c r="F755" s="222">
        <v>1137063.6000000001</v>
      </c>
      <c r="G755" s="222">
        <v>0</v>
      </c>
      <c r="H755" s="261">
        <v>0</v>
      </c>
      <c r="I755" s="222">
        <v>0</v>
      </c>
      <c r="J755" s="222">
        <v>0</v>
      </c>
      <c r="K755" s="222">
        <v>0</v>
      </c>
      <c r="L755" s="222">
        <v>0</v>
      </c>
      <c r="M755" s="222">
        <v>0</v>
      </c>
      <c r="N755" s="222">
        <v>0</v>
      </c>
      <c r="O755" s="222">
        <v>1137063.6000000001</v>
      </c>
      <c r="P755" s="222">
        <v>0</v>
      </c>
      <c r="Q755" s="222">
        <v>0</v>
      </c>
      <c r="R755" s="222">
        <v>0</v>
      </c>
      <c r="S755" s="222">
        <v>0</v>
      </c>
      <c r="T755" s="222">
        <v>0</v>
      </c>
      <c r="U755" s="223">
        <v>0</v>
      </c>
      <c r="V755" s="223">
        <v>0</v>
      </c>
      <c r="W755" s="223">
        <v>0</v>
      </c>
      <c r="X755" s="223">
        <v>21410.15</v>
      </c>
    </row>
    <row r="756" spans="1:24" s="239" customFormat="1" ht="20.25" customHeight="1" x14ac:dyDescent="0.3">
      <c r="A756" s="238">
        <v>2023</v>
      </c>
      <c r="B756" s="230">
        <v>737</v>
      </c>
      <c r="C756" s="225" t="s">
        <v>533</v>
      </c>
      <c r="D756" s="230">
        <v>38353</v>
      </c>
      <c r="E756" s="222">
        <v>1082363.1300000001</v>
      </c>
      <c r="F756" s="222">
        <v>1064512.8</v>
      </c>
      <c r="G756" s="222">
        <v>0</v>
      </c>
      <c r="H756" s="261">
        <v>0</v>
      </c>
      <c r="I756" s="222">
        <v>0</v>
      </c>
      <c r="J756" s="222">
        <v>0</v>
      </c>
      <c r="K756" s="222">
        <v>0</v>
      </c>
      <c r="L756" s="222">
        <v>0</v>
      </c>
      <c r="M756" s="222">
        <v>0</v>
      </c>
      <c r="N756" s="222">
        <v>0</v>
      </c>
      <c r="O756" s="222">
        <v>1064512.8</v>
      </c>
      <c r="P756" s="222">
        <v>0</v>
      </c>
      <c r="Q756" s="222">
        <v>0</v>
      </c>
      <c r="R756" s="222">
        <v>0</v>
      </c>
      <c r="S756" s="222">
        <v>0</v>
      </c>
      <c r="T756" s="222">
        <v>0</v>
      </c>
      <c r="U756" s="223">
        <v>0</v>
      </c>
      <c r="V756" s="223">
        <v>0</v>
      </c>
      <c r="W756" s="223">
        <v>0</v>
      </c>
      <c r="X756" s="223">
        <v>17850.330000000002</v>
      </c>
    </row>
    <row r="757" spans="1:24" s="239" customFormat="1" ht="20.25" customHeight="1" x14ac:dyDescent="0.3">
      <c r="A757" s="238">
        <v>2023</v>
      </c>
      <c r="B757" s="230">
        <v>738</v>
      </c>
      <c r="C757" s="225" t="s">
        <v>534</v>
      </c>
      <c r="D757" s="230">
        <v>38355</v>
      </c>
      <c r="E757" s="222">
        <v>1125085.02</v>
      </c>
      <c r="F757" s="222">
        <v>1106050.9099999999</v>
      </c>
      <c r="G757" s="222">
        <v>0</v>
      </c>
      <c r="H757" s="261">
        <v>0</v>
      </c>
      <c r="I757" s="222">
        <v>0</v>
      </c>
      <c r="J757" s="222">
        <v>0</v>
      </c>
      <c r="K757" s="222">
        <v>0</v>
      </c>
      <c r="L757" s="222">
        <v>0</v>
      </c>
      <c r="M757" s="222">
        <v>0</v>
      </c>
      <c r="N757" s="222">
        <v>0</v>
      </c>
      <c r="O757" s="222">
        <v>0</v>
      </c>
      <c r="P757" s="222">
        <v>0</v>
      </c>
      <c r="Q757" s="222">
        <v>1106050.9099999999</v>
      </c>
      <c r="R757" s="222">
        <v>0</v>
      </c>
      <c r="S757" s="222">
        <v>0</v>
      </c>
      <c r="T757" s="222">
        <v>0</v>
      </c>
      <c r="U757" s="223">
        <v>0</v>
      </c>
      <c r="V757" s="223">
        <v>0</v>
      </c>
      <c r="W757" s="223">
        <v>0</v>
      </c>
      <c r="X757" s="223">
        <v>19034.11</v>
      </c>
    </row>
    <row r="758" spans="1:24" s="239" customFormat="1" ht="20.25" customHeight="1" x14ac:dyDescent="0.3">
      <c r="A758" s="238">
        <v>2023</v>
      </c>
      <c r="B758" s="230">
        <v>739</v>
      </c>
      <c r="C758" s="225" t="s">
        <v>535</v>
      </c>
      <c r="D758" s="230">
        <v>38356</v>
      </c>
      <c r="E758" s="222">
        <v>954098.72</v>
      </c>
      <c r="F758" s="222">
        <v>937074.34</v>
      </c>
      <c r="G758" s="222">
        <v>0</v>
      </c>
      <c r="H758" s="261">
        <v>0</v>
      </c>
      <c r="I758" s="222">
        <v>0</v>
      </c>
      <c r="J758" s="222">
        <v>0</v>
      </c>
      <c r="K758" s="222">
        <v>0</v>
      </c>
      <c r="L758" s="222">
        <v>0</v>
      </c>
      <c r="M758" s="222">
        <v>0</v>
      </c>
      <c r="N758" s="222">
        <v>0</v>
      </c>
      <c r="O758" s="222">
        <v>0</v>
      </c>
      <c r="P758" s="222">
        <v>0</v>
      </c>
      <c r="Q758" s="222">
        <v>937074.34</v>
      </c>
      <c r="R758" s="222">
        <v>0</v>
      </c>
      <c r="S758" s="222">
        <v>0</v>
      </c>
      <c r="T758" s="222">
        <v>0</v>
      </c>
      <c r="U758" s="223">
        <v>0</v>
      </c>
      <c r="V758" s="223">
        <v>0</v>
      </c>
      <c r="W758" s="223">
        <v>0</v>
      </c>
      <c r="X758" s="223">
        <v>17024.38</v>
      </c>
    </row>
    <row r="759" spans="1:24" s="239" customFormat="1" ht="20.25" customHeight="1" x14ac:dyDescent="0.3">
      <c r="A759" s="238">
        <v>2023</v>
      </c>
      <c r="B759" s="230">
        <v>740</v>
      </c>
      <c r="C759" s="225" t="s">
        <v>3389</v>
      </c>
      <c r="D759" s="230">
        <v>38376</v>
      </c>
      <c r="E759" s="222">
        <v>90817.35</v>
      </c>
      <c r="F759" s="222">
        <v>90817.35</v>
      </c>
      <c r="G759" s="222">
        <v>0</v>
      </c>
      <c r="H759" s="261">
        <v>0</v>
      </c>
      <c r="I759" s="222">
        <v>0</v>
      </c>
      <c r="J759" s="222">
        <v>0</v>
      </c>
      <c r="K759" s="222">
        <v>0</v>
      </c>
      <c r="L759" s="222">
        <v>0</v>
      </c>
      <c r="M759" s="222">
        <v>0</v>
      </c>
      <c r="N759" s="222">
        <v>0</v>
      </c>
      <c r="O759" s="222">
        <v>0</v>
      </c>
      <c r="P759" s="222">
        <v>0</v>
      </c>
      <c r="Q759" s="222">
        <v>0</v>
      </c>
      <c r="R759" s="222">
        <v>0</v>
      </c>
      <c r="S759" s="222">
        <v>0</v>
      </c>
      <c r="T759" s="222">
        <v>0</v>
      </c>
      <c r="U759" s="223">
        <v>0</v>
      </c>
      <c r="V759" s="223">
        <v>90817.35</v>
      </c>
      <c r="W759" s="223">
        <v>0</v>
      </c>
      <c r="X759" s="223">
        <v>0</v>
      </c>
    </row>
    <row r="760" spans="1:24" s="239" customFormat="1" ht="20.25" customHeight="1" x14ac:dyDescent="0.3">
      <c r="A760" s="238">
        <v>2023</v>
      </c>
      <c r="B760" s="230">
        <v>741</v>
      </c>
      <c r="C760" s="225" t="s">
        <v>3390</v>
      </c>
      <c r="D760" s="230">
        <v>38399</v>
      </c>
      <c r="E760" s="222">
        <v>108894.9</v>
      </c>
      <c r="F760" s="222">
        <v>108894.9</v>
      </c>
      <c r="G760" s="222">
        <v>0</v>
      </c>
      <c r="H760" s="261">
        <v>0</v>
      </c>
      <c r="I760" s="222">
        <v>0</v>
      </c>
      <c r="J760" s="222">
        <v>0</v>
      </c>
      <c r="K760" s="222">
        <v>0</v>
      </c>
      <c r="L760" s="222">
        <v>0</v>
      </c>
      <c r="M760" s="222">
        <v>0</v>
      </c>
      <c r="N760" s="222">
        <v>0</v>
      </c>
      <c r="O760" s="222">
        <v>0</v>
      </c>
      <c r="P760" s="222">
        <v>0</v>
      </c>
      <c r="Q760" s="222">
        <v>0</v>
      </c>
      <c r="R760" s="222">
        <v>0</v>
      </c>
      <c r="S760" s="222">
        <v>0</v>
      </c>
      <c r="T760" s="222">
        <v>0</v>
      </c>
      <c r="U760" s="223">
        <v>0</v>
      </c>
      <c r="V760" s="223">
        <v>108894.9</v>
      </c>
      <c r="W760" s="223">
        <v>0</v>
      </c>
      <c r="X760" s="223">
        <v>0</v>
      </c>
    </row>
    <row r="761" spans="1:24" s="239" customFormat="1" ht="20.25" customHeight="1" x14ac:dyDescent="0.3">
      <c r="A761" s="238">
        <v>2023</v>
      </c>
      <c r="B761" s="230">
        <v>742</v>
      </c>
      <c r="C761" s="225" t="s">
        <v>539</v>
      </c>
      <c r="D761" s="230">
        <v>38405</v>
      </c>
      <c r="E761" s="222">
        <v>3928748.79</v>
      </c>
      <c r="F761" s="222">
        <v>3869971.06</v>
      </c>
      <c r="G761" s="222">
        <v>0</v>
      </c>
      <c r="H761" s="261">
        <v>0</v>
      </c>
      <c r="I761" s="222">
        <v>0</v>
      </c>
      <c r="J761" s="222">
        <v>0</v>
      </c>
      <c r="K761" s="222">
        <v>0</v>
      </c>
      <c r="L761" s="222">
        <v>0</v>
      </c>
      <c r="M761" s="222">
        <v>0</v>
      </c>
      <c r="N761" s="222">
        <v>0</v>
      </c>
      <c r="O761" s="222">
        <v>3869971.06</v>
      </c>
      <c r="P761" s="222">
        <v>0</v>
      </c>
      <c r="Q761" s="222">
        <v>0</v>
      </c>
      <c r="R761" s="222">
        <v>0</v>
      </c>
      <c r="S761" s="222">
        <v>0</v>
      </c>
      <c r="T761" s="222">
        <v>0</v>
      </c>
      <c r="U761" s="223">
        <v>0</v>
      </c>
      <c r="V761" s="223">
        <v>0</v>
      </c>
      <c r="W761" s="223">
        <v>0</v>
      </c>
      <c r="X761" s="223">
        <v>58777.73</v>
      </c>
    </row>
    <row r="762" spans="1:24" s="239" customFormat="1" ht="20.25" customHeight="1" x14ac:dyDescent="0.3">
      <c r="A762" s="238">
        <v>2023</v>
      </c>
      <c r="B762" s="230">
        <v>743</v>
      </c>
      <c r="C762" s="225" t="s">
        <v>3391</v>
      </c>
      <c r="D762" s="230">
        <v>38374</v>
      </c>
      <c r="E762" s="222">
        <v>90374.94</v>
      </c>
      <c r="F762" s="222">
        <v>90374.94</v>
      </c>
      <c r="G762" s="222">
        <v>0</v>
      </c>
      <c r="H762" s="261">
        <v>0</v>
      </c>
      <c r="I762" s="222">
        <v>0</v>
      </c>
      <c r="J762" s="222">
        <v>0</v>
      </c>
      <c r="K762" s="222">
        <v>0</v>
      </c>
      <c r="L762" s="222">
        <v>0</v>
      </c>
      <c r="M762" s="222">
        <v>0</v>
      </c>
      <c r="N762" s="222">
        <v>0</v>
      </c>
      <c r="O762" s="222">
        <v>0</v>
      </c>
      <c r="P762" s="222">
        <v>0</v>
      </c>
      <c r="Q762" s="222">
        <v>0</v>
      </c>
      <c r="R762" s="222">
        <v>0</v>
      </c>
      <c r="S762" s="222">
        <v>0</v>
      </c>
      <c r="T762" s="222">
        <v>0</v>
      </c>
      <c r="U762" s="223">
        <v>0</v>
      </c>
      <c r="V762" s="223">
        <v>90374.94</v>
      </c>
      <c r="W762" s="223">
        <v>0</v>
      </c>
      <c r="X762" s="223">
        <v>0</v>
      </c>
    </row>
    <row r="763" spans="1:24" s="239" customFormat="1" ht="20.25" customHeight="1" x14ac:dyDescent="0.3">
      <c r="A763" s="238">
        <v>2023</v>
      </c>
      <c r="B763" s="230">
        <v>744</v>
      </c>
      <c r="C763" s="225" t="s">
        <v>517</v>
      </c>
      <c r="D763" s="230">
        <v>56122</v>
      </c>
      <c r="E763" s="222">
        <v>3094029.02</v>
      </c>
      <c r="F763" s="222">
        <v>3054059.48</v>
      </c>
      <c r="G763" s="222">
        <v>0</v>
      </c>
      <c r="H763" s="261">
        <v>0</v>
      </c>
      <c r="I763" s="222">
        <v>0</v>
      </c>
      <c r="J763" s="222">
        <v>0</v>
      </c>
      <c r="K763" s="222">
        <v>0</v>
      </c>
      <c r="L763" s="222">
        <v>0</v>
      </c>
      <c r="M763" s="222">
        <v>0</v>
      </c>
      <c r="N763" s="222">
        <v>0</v>
      </c>
      <c r="O763" s="222">
        <v>3054059.48</v>
      </c>
      <c r="P763" s="222">
        <v>0</v>
      </c>
      <c r="Q763" s="222">
        <v>0</v>
      </c>
      <c r="R763" s="222">
        <v>0</v>
      </c>
      <c r="S763" s="222">
        <v>0</v>
      </c>
      <c r="T763" s="222">
        <v>0</v>
      </c>
      <c r="U763" s="223">
        <v>0</v>
      </c>
      <c r="V763" s="223">
        <v>0</v>
      </c>
      <c r="W763" s="223">
        <v>0</v>
      </c>
      <c r="X763" s="223">
        <v>39969.54</v>
      </c>
    </row>
    <row r="764" spans="1:24" s="267" customFormat="1" ht="20.25" customHeight="1" x14ac:dyDescent="0.3">
      <c r="A764" s="238">
        <v>2023</v>
      </c>
      <c r="B764" s="230">
        <v>745</v>
      </c>
      <c r="C764" s="236" t="s">
        <v>1580</v>
      </c>
      <c r="D764" s="230">
        <v>37900</v>
      </c>
      <c r="E764" s="222">
        <v>2310949.3600000003</v>
      </c>
      <c r="F764" s="222">
        <v>2267447.9700000002</v>
      </c>
      <c r="G764" s="223">
        <v>0</v>
      </c>
      <c r="H764" s="223">
        <v>0</v>
      </c>
      <c r="I764" s="223">
        <v>0</v>
      </c>
      <c r="J764" s="223">
        <v>0</v>
      </c>
      <c r="K764" s="223">
        <v>0</v>
      </c>
      <c r="L764" s="223">
        <v>0</v>
      </c>
      <c r="M764" s="223">
        <v>0</v>
      </c>
      <c r="N764" s="223">
        <v>2203779.4600000004</v>
      </c>
      <c r="O764" s="223">
        <v>0</v>
      </c>
      <c r="P764" s="223">
        <v>0</v>
      </c>
      <c r="Q764" s="223">
        <v>0</v>
      </c>
      <c r="R764" s="223">
        <v>0</v>
      </c>
      <c r="S764" s="246">
        <v>0</v>
      </c>
      <c r="T764" s="222">
        <v>0</v>
      </c>
      <c r="U764" s="223">
        <v>63668.51</v>
      </c>
      <c r="V764" s="223">
        <v>0</v>
      </c>
      <c r="W764" s="223">
        <v>0</v>
      </c>
      <c r="X764" s="223">
        <v>43501.39</v>
      </c>
    </row>
    <row r="765" spans="1:24" s="267" customFormat="1" ht="20.25" customHeight="1" x14ac:dyDescent="0.3">
      <c r="A765" s="238">
        <v>2023</v>
      </c>
      <c r="B765" s="230">
        <v>746</v>
      </c>
      <c r="C765" s="236" t="s">
        <v>1581</v>
      </c>
      <c r="D765" s="230">
        <v>37901</v>
      </c>
      <c r="E765" s="222">
        <v>4551275.4000000004</v>
      </c>
      <c r="F765" s="222">
        <v>4536774.9400000004</v>
      </c>
      <c r="G765" s="223">
        <v>0</v>
      </c>
      <c r="H765" s="223">
        <v>0</v>
      </c>
      <c r="I765" s="223">
        <v>0</v>
      </c>
      <c r="J765" s="223">
        <v>0</v>
      </c>
      <c r="K765" s="223">
        <v>0</v>
      </c>
      <c r="L765" s="223">
        <v>0</v>
      </c>
      <c r="M765" s="223">
        <v>0</v>
      </c>
      <c r="N765" s="223">
        <v>4419089.6000000006</v>
      </c>
      <c r="O765" s="223">
        <v>0</v>
      </c>
      <c r="P765" s="223">
        <v>0</v>
      </c>
      <c r="Q765" s="223">
        <v>0</v>
      </c>
      <c r="R765" s="223">
        <v>0</v>
      </c>
      <c r="S765" s="246">
        <v>0</v>
      </c>
      <c r="T765" s="222">
        <v>0</v>
      </c>
      <c r="U765" s="223">
        <v>117685.34</v>
      </c>
      <c r="V765" s="223">
        <v>0</v>
      </c>
      <c r="W765" s="223">
        <v>0</v>
      </c>
      <c r="X765" s="223">
        <v>14500.46</v>
      </c>
    </row>
    <row r="766" spans="1:24" s="267" customFormat="1" ht="20.25" customHeight="1" x14ac:dyDescent="0.3">
      <c r="A766" s="238">
        <v>2023</v>
      </c>
      <c r="B766" s="230">
        <v>747</v>
      </c>
      <c r="C766" s="236" t="s">
        <v>1582</v>
      </c>
      <c r="D766" s="230">
        <v>37902</v>
      </c>
      <c r="E766" s="222">
        <v>4566954.2299999995</v>
      </c>
      <c r="F766" s="222">
        <v>4537953.3</v>
      </c>
      <c r="G766" s="223">
        <v>0</v>
      </c>
      <c r="H766" s="223">
        <v>0</v>
      </c>
      <c r="I766" s="223">
        <v>0</v>
      </c>
      <c r="J766" s="223">
        <v>0</v>
      </c>
      <c r="K766" s="223">
        <v>0</v>
      </c>
      <c r="L766" s="223">
        <v>0</v>
      </c>
      <c r="M766" s="223">
        <v>0</v>
      </c>
      <c r="N766" s="223">
        <v>4422206.53</v>
      </c>
      <c r="O766" s="223">
        <v>0</v>
      </c>
      <c r="P766" s="223">
        <v>0</v>
      </c>
      <c r="Q766" s="223">
        <v>0</v>
      </c>
      <c r="R766" s="223">
        <v>0</v>
      </c>
      <c r="S766" s="246">
        <v>0</v>
      </c>
      <c r="T766" s="222">
        <v>0</v>
      </c>
      <c r="U766" s="223">
        <v>115746.77</v>
      </c>
      <c r="V766" s="223">
        <v>0</v>
      </c>
      <c r="W766" s="223">
        <v>0</v>
      </c>
      <c r="X766" s="223">
        <v>29000.93</v>
      </c>
    </row>
    <row r="767" spans="1:24" s="267" customFormat="1" ht="20.25" customHeight="1" x14ac:dyDescent="0.3">
      <c r="A767" s="238">
        <v>2023</v>
      </c>
      <c r="B767" s="230">
        <v>748</v>
      </c>
      <c r="C767" s="236" t="s">
        <v>1586</v>
      </c>
      <c r="D767" s="230">
        <v>38330</v>
      </c>
      <c r="E767" s="222">
        <v>3629665.6199999996</v>
      </c>
      <c r="F767" s="222">
        <v>3576024.7399999998</v>
      </c>
      <c r="G767" s="223">
        <v>0</v>
      </c>
      <c r="H767" s="223">
        <v>0</v>
      </c>
      <c r="I767" s="223">
        <v>0</v>
      </c>
      <c r="J767" s="223">
        <v>0</v>
      </c>
      <c r="K767" s="223">
        <v>0</v>
      </c>
      <c r="L767" s="223">
        <v>0</v>
      </c>
      <c r="M767" s="223">
        <v>0</v>
      </c>
      <c r="N767" s="223">
        <v>0</v>
      </c>
      <c r="O767" s="223">
        <v>0</v>
      </c>
      <c r="P767" s="223">
        <v>0</v>
      </c>
      <c r="Q767" s="223">
        <v>3576024.7399999998</v>
      </c>
      <c r="R767" s="223">
        <v>0</v>
      </c>
      <c r="S767" s="246">
        <v>0</v>
      </c>
      <c r="T767" s="222">
        <v>0</v>
      </c>
      <c r="U767" s="223">
        <v>0</v>
      </c>
      <c r="V767" s="223">
        <v>0</v>
      </c>
      <c r="W767" s="223">
        <v>0</v>
      </c>
      <c r="X767" s="223">
        <v>53640.88</v>
      </c>
    </row>
    <row r="768" spans="1:24" s="267" customFormat="1" ht="20.25" customHeight="1" x14ac:dyDescent="0.3">
      <c r="A768" s="238">
        <v>2023</v>
      </c>
      <c r="B768" s="230">
        <v>749</v>
      </c>
      <c r="C768" s="236" t="s">
        <v>1730</v>
      </c>
      <c r="D768" s="230">
        <v>38334</v>
      </c>
      <c r="E768" s="222">
        <v>102551.43</v>
      </c>
      <c r="F768" s="222">
        <v>102551.43</v>
      </c>
      <c r="G768" s="223">
        <v>0</v>
      </c>
      <c r="H768" s="223">
        <v>0</v>
      </c>
      <c r="I768" s="223">
        <v>0</v>
      </c>
      <c r="J768" s="223">
        <v>0</v>
      </c>
      <c r="K768" s="223">
        <v>0</v>
      </c>
      <c r="L768" s="223">
        <v>0</v>
      </c>
      <c r="M768" s="223">
        <v>0</v>
      </c>
      <c r="N768" s="223">
        <v>0</v>
      </c>
      <c r="O768" s="223">
        <v>0</v>
      </c>
      <c r="P768" s="223">
        <v>0</v>
      </c>
      <c r="Q768" s="223">
        <v>0</v>
      </c>
      <c r="R768" s="223">
        <v>0</v>
      </c>
      <c r="S768" s="223">
        <v>0</v>
      </c>
      <c r="T768" s="223">
        <v>0</v>
      </c>
      <c r="U768" s="223">
        <v>0</v>
      </c>
      <c r="V768" s="223">
        <v>102551.43</v>
      </c>
      <c r="W768" s="223">
        <v>0</v>
      </c>
      <c r="X768" s="223">
        <v>0</v>
      </c>
    </row>
    <row r="769" spans="1:24" s="267" customFormat="1" ht="20.25" customHeight="1" x14ac:dyDescent="0.3">
      <c r="A769" s="238">
        <v>2023</v>
      </c>
      <c r="B769" s="230">
        <v>750</v>
      </c>
      <c r="C769" s="236" t="s">
        <v>1807</v>
      </c>
      <c r="D769" s="230">
        <v>37846</v>
      </c>
      <c r="E769" s="222">
        <v>6844823.3699999992</v>
      </c>
      <c r="F769" s="222">
        <v>6815822.4399999995</v>
      </c>
      <c r="G769" s="223">
        <v>0</v>
      </c>
      <c r="H769" s="261">
        <v>0</v>
      </c>
      <c r="I769" s="222">
        <v>0</v>
      </c>
      <c r="J769" s="222">
        <v>0</v>
      </c>
      <c r="K769" s="222">
        <v>0</v>
      </c>
      <c r="L769" s="222">
        <v>0</v>
      </c>
      <c r="M769" s="222">
        <v>0</v>
      </c>
      <c r="N769" s="223">
        <v>6647841.6799999997</v>
      </c>
      <c r="O769" s="222">
        <v>0</v>
      </c>
      <c r="P769" s="222">
        <v>0</v>
      </c>
      <c r="Q769" s="222">
        <v>0</v>
      </c>
      <c r="R769" s="222">
        <v>0</v>
      </c>
      <c r="S769" s="222">
        <v>0</v>
      </c>
      <c r="T769" s="222">
        <v>0</v>
      </c>
      <c r="U769" s="223">
        <v>167980.76</v>
      </c>
      <c r="V769" s="223">
        <v>0</v>
      </c>
      <c r="W769" s="223">
        <v>0</v>
      </c>
      <c r="X769" s="223">
        <v>29000.93</v>
      </c>
    </row>
    <row r="770" spans="1:24" s="267" customFormat="1" ht="20.25" customHeight="1" x14ac:dyDescent="0.3">
      <c r="A770" s="238">
        <v>2023</v>
      </c>
      <c r="B770" s="230">
        <v>751</v>
      </c>
      <c r="C770" s="236" t="s">
        <v>1856</v>
      </c>
      <c r="D770" s="230">
        <v>37888</v>
      </c>
      <c r="E770" s="222">
        <v>10466891.179999998</v>
      </c>
      <c r="F770" s="222">
        <v>10292367.489999998</v>
      </c>
      <c r="G770" s="218">
        <v>0</v>
      </c>
      <c r="H770" s="261">
        <v>0</v>
      </c>
      <c r="I770" s="222">
        <v>0</v>
      </c>
      <c r="J770" s="222">
        <v>0</v>
      </c>
      <c r="K770" s="222">
        <v>0</v>
      </c>
      <c r="L770" s="222">
        <v>0</v>
      </c>
      <c r="M770" s="222">
        <v>0</v>
      </c>
      <c r="N770" s="218">
        <v>0</v>
      </c>
      <c r="O770" s="222">
        <v>4748015.88</v>
      </c>
      <c r="P770" s="222">
        <v>0</v>
      </c>
      <c r="Q770" s="222">
        <v>5544351.6099999994</v>
      </c>
      <c r="R770" s="222">
        <v>0</v>
      </c>
      <c r="S770" s="222">
        <v>0</v>
      </c>
      <c r="T770" s="222">
        <v>0</v>
      </c>
      <c r="U770" s="218">
        <v>0</v>
      </c>
      <c r="V770" s="223">
        <v>0</v>
      </c>
      <c r="W770" s="223">
        <v>0</v>
      </c>
      <c r="X770" s="218">
        <v>174523.69</v>
      </c>
    </row>
    <row r="771" spans="1:24" s="267" customFormat="1" ht="20.25" customHeight="1" x14ac:dyDescent="0.3">
      <c r="A771" s="238">
        <v>2023</v>
      </c>
      <c r="B771" s="230">
        <v>752</v>
      </c>
      <c r="C771" s="236" t="s">
        <v>1858</v>
      </c>
      <c r="D771" s="230">
        <v>37890</v>
      </c>
      <c r="E771" s="222">
        <v>7933345.9900000002</v>
      </c>
      <c r="F771" s="222">
        <v>7794811.9100000001</v>
      </c>
      <c r="G771" s="218">
        <v>0</v>
      </c>
      <c r="H771" s="261">
        <v>0</v>
      </c>
      <c r="I771" s="222">
        <v>0</v>
      </c>
      <c r="J771" s="222">
        <v>0</v>
      </c>
      <c r="K771" s="222">
        <v>0</v>
      </c>
      <c r="L771" s="222">
        <v>0</v>
      </c>
      <c r="M771" s="222">
        <v>0</v>
      </c>
      <c r="N771" s="218">
        <v>0</v>
      </c>
      <c r="O771" s="222">
        <v>3057903.06</v>
      </c>
      <c r="P771" s="222">
        <v>0</v>
      </c>
      <c r="Q771" s="222">
        <v>4736908.8500000006</v>
      </c>
      <c r="R771" s="222">
        <v>0</v>
      </c>
      <c r="S771" s="222">
        <v>0</v>
      </c>
      <c r="T771" s="222">
        <v>0</v>
      </c>
      <c r="U771" s="218">
        <v>0</v>
      </c>
      <c r="V771" s="223">
        <v>0</v>
      </c>
      <c r="W771" s="223">
        <v>0</v>
      </c>
      <c r="X771" s="218">
        <v>138534.07999999999</v>
      </c>
    </row>
    <row r="772" spans="1:24" s="267" customFormat="1" ht="20.25" customHeight="1" x14ac:dyDescent="0.3">
      <c r="A772" s="238">
        <v>2023</v>
      </c>
      <c r="B772" s="230">
        <v>753</v>
      </c>
      <c r="C772" s="236" t="s">
        <v>1859</v>
      </c>
      <c r="D772" s="230">
        <v>37947</v>
      </c>
      <c r="E772" s="222">
        <v>3789598.17</v>
      </c>
      <c r="F772" s="222">
        <v>3733033.52</v>
      </c>
      <c r="G772" s="218">
        <v>0</v>
      </c>
      <c r="H772" s="261">
        <v>0</v>
      </c>
      <c r="I772" s="222">
        <v>0</v>
      </c>
      <c r="J772" s="222">
        <v>0</v>
      </c>
      <c r="K772" s="222">
        <v>0</v>
      </c>
      <c r="L772" s="222">
        <v>0</v>
      </c>
      <c r="M772" s="222">
        <v>0</v>
      </c>
      <c r="N772" s="218">
        <v>0</v>
      </c>
      <c r="O772" s="222">
        <v>0</v>
      </c>
      <c r="P772" s="222">
        <v>0</v>
      </c>
      <c r="Q772" s="222">
        <v>3733033.52</v>
      </c>
      <c r="R772" s="222">
        <v>0</v>
      </c>
      <c r="S772" s="222">
        <v>0</v>
      </c>
      <c r="T772" s="222">
        <v>0</v>
      </c>
      <c r="U772" s="218">
        <v>0</v>
      </c>
      <c r="V772" s="223">
        <v>0</v>
      </c>
      <c r="W772" s="223">
        <v>0</v>
      </c>
      <c r="X772" s="218">
        <v>56564.65</v>
      </c>
    </row>
    <row r="773" spans="1:24" s="267" customFormat="1" ht="20.25" customHeight="1" x14ac:dyDescent="0.3">
      <c r="A773" s="238">
        <v>2023</v>
      </c>
      <c r="B773" s="230">
        <v>754</v>
      </c>
      <c r="C773" s="236" t="s">
        <v>1860</v>
      </c>
      <c r="D773" s="230">
        <v>37957</v>
      </c>
      <c r="E773" s="222">
        <v>3106832.43</v>
      </c>
      <c r="F773" s="222">
        <v>3054640.87</v>
      </c>
      <c r="G773" s="218">
        <v>0</v>
      </c>
      <c r="H773" s="261">
        <v>1587344.4</v>
      </c>
      <c r="I773" s="222">
        <v>0</v>
      </c>
      <c r="J773" s="222">
        <v>282280.8</v>
      </c>
      <c r="K773" s="222">
        <v>487236</v>
      </c>
      <c r="L773" s="222">
        <v>651516</v>
      </c>
      <c r="M773" s="222">
        <v>0</v>
      </c>
      <c r="N773" s="218">
        <v>0</v>
      </c>
      <c r="O773" s="222">
        <v>0</v>
      </c>
      <c r="P773" s="222">
        <v>0</v>
      </c>
      <c r="Q773" s="222">
        <v>0</v>
      </c>
      <c r="R773" s="222">
        <v>0</v>
      </c>
      <c r="S773" s="222">
        <v>0</v>
      </c>
      <c r="T773" s="222">
        <v>0</v>
      </c>
      <c r="U773" s="218">
        <v>46263.67</v>
      </c>
      <c r="V773" s="223">
        <v>0</v>
      </c>
      <c r="W773" s="223">
        <v>0</v>
      </c>
      <c r="X773" s="218">
        <v>52191.56</v>
      </c>
    </row>
    <row r="774" spans="1:24" s="267" customFormat="1" ht="20.25" customHeight="1" x14ac:dyDescent="0.3">
      <c r="A774" s="238">
        <v>2023</v>
      </c>
      <c r="B774" s="230">
        <v>755</v>
      </c>
      <c r="C774" s="236" t="s">
        <v>1861</v>
      </c>
      <c r="D774" s="230">
        <v>38345</v>
      </c>
      <c r="E774" s="222">
        <v>151713.39000000001</v>
      </c>
      <c r="F774" s="222">
        <v>151713.39000000001</v>
      </c>
      <c r="G774" s="218">
        <v>0</v>
      </c>
      <c r="H774" s="261">
        <v>0</v>
      </c>
      <c r="I774" s="222">
        <v>0</v>
      </c>
      <c r="J774" s="222">
        <v>0</v>
      </c>
      <c r="K774" s="222">
        <v>0</v>
      </c>
      <c r="L774" s="222">
        <v>0</v>
      </c>
      <c r="M774" s="222">
        <v>0</v>
      </c>
      <c r="N774" s="218">
        <v>0</v>
      </c>
      <c r="O774" s="222">
        <v>0</v>
      </c>
      <c r="P774" s="222">
        <v>0</v>
      </c>
      <c r="Q774" s="222">
        <v>0</v>
      </c>
      <c r="R774" s="222">
        <v>0</v>
      </c>
      <c r="S774" s="222">
        <v>0</v>
      </c>
      <c r="T774" s="222">
        <v>0</v>
      </c>
      <c r="U774" s="218">
        <v>0</v>
      </c>
      <c r="V774" s="223">
        <v>151713.39000000001</v>
      </c>
      <c r="W774" s="223">
        <v>0</v>
      </c>
      <c r="X774" s="218">
        <v>0</v>
      </c>
    </row>
    <row r="775" spans="1:24" s="267" customFormat="1" ht="20.25" customHeight="1" x14ac:dyDescent="0.3">
      <c r="A775" s="238">
        <v>2023</v>
      </c>
      <c r="B775" s="230">
        <v>756</v>
      </c>
      <c r="C775" s="236" t="s">
        <v>1862</v>
      </c>
      <c r="D775" s="230">
        <v>37918</v>
      </c>
      <c r="E775" s="222">
        <v>7345056.2199999997</v>
      </c>
      <c r="F775" s="222">
        <v>7250484.0800000001</v>
      </c>
      <c r="G775" s="218">
        <v>0</v>
      </c>
      <c r="H775" s="261">
        <v>0</v>
      </c>
      <c r="I775" s="222">
        <v>0</v>
      </c>
      <c r="J775" s="222">
        <v>0</v>
      </c>
      <c r="K775" s="222">
        <v>0</v>
      </c>
      <c r="L775" s="222">
        <v>0</v>
      </c>
      <c r="M775" s="222">
        <v>0</v>
      </c>
      <c r="N775" s="218">
        <v>0</v>
      </c>
      <c r="O775" s="222">
        <v>7250484.0800000001</v>
      </c>
      <c r="P775" s="222">
        <v>0</v>
      </c>
      <c r="Q775" s="222">
        <v>0</v>
      </c>
      <c r="R775" s="222">
        <v>0</v>
      </c>
      <c r="S775" s="222">
        <v>0</v>
      </c>
      <c r="T775" s="222">
        <v>0</v>
      </c>
      <c r="U775" s="218">
        <v>0</v>
      </c>
      <c r="V775" s="223">
        <v>0</v>
      </c>
      <c r="W775" s="223">
        <v>0</v>
      </c>
      <c r="X775" s="218">
        <v>94572.14</v>
      </c>
    </row>
    <row r="776" spans="1:24" s="267" customFormat="1" ht="20.25" customHeight="1" x14ac:dyDescent="0.3">
      <c r="A776" s="238">
        <v>2023</v>
      </c>
      <c r="B776" s="230">
        <v>757</v>
      </c>
      <c r="C776" s="236" t="s">
        <v>1863</v>
      </c>
      <c r="D776" s="230">
        <v>37920</v>
      </c>
      <c r="E776" s="222">
        <v>3256776.5100000002</v>
      </c>
      <c r="F776" s="222">
        <v>3208882.6100000003</v>
      </c>
      <c r="G776" s="218">
        <v>0</v>
      </c>
      <c r="H776" s="261">
        <v>0</v>
      </c>
      <c r="I776" s="222">
        <v>0</v>
      </c>
      <c r="J776" s="222">
        <v>0</v>
      </c>
      <c r="K776" s="222">
        <v>0</v>
      </c>
      <c r="L776" s="222">
        <v>0</v>
      </c>
      <c r="M776" s="222">
        <v>0</v>
      </c>
      <c r="N776" s="218">
        <v>0</v>
      </c>
      <c r="O776" s="222">
        <v>3208882.6100000003</v>
      </c>
      <c r="P776" s="222">
        <v>0</v>
      </c>
      <c r="Q776" s="222">
        <v>0</v>
      </c>
      <c r="R776" s="222">
        <v>0</v>
      </c>
      <c r="S776" s="222">
        <v>0</v>
      </c>
      <c r="T776" s="222">
        <v>0</v>
      </c>
      <c r="U776" s="218">
        <v>0</v>
      </c>
      <c r="V776" s="223">
        <v>0</v>
      </c>
      <c r="W776" s="223">
        <v>0</v>
      </c>
      <c r="X776" s="218">
        <v>47893.9</v>
      </c>
    </row>
    <row r="777" spans="1:24" s="239" customFormat="1" ht="20.25" customHeight="1" x14ac:dyDescent="0.3">
      <c r="A777" s="238">
        <v>2023</v>
      </c>
      <c r="B777" s="230">
        <v>758</v>
      </c>
      <c r="C777" s="225" t="s">
        <v>1042</v>
      </c>
      <c r="D777" s="230">
        <v>38419</v>
      </c>
      <c r="E777" s="222">
        <v>1522609.48</v>
      </c>
      <c r="F777" s="222">
        <v>1491471.59</v>
      </c>
      <c r="G777" s="218">
        <v>0</v>
      </c>
      <c r="H777" s="261">
        <v>0</v>
      </c>
      <c r="I777" s="222">
        <v>0</v>
      </c>
      <c r="J777" s="222">
        <v>0</v>
      </c>
      <c r="K777" s="222">
        <v>0</v>
      </c>
      <c r="L777" s="222">
        <v>0</v>
      </c>
      <c r="M777" s="222">
        <v>0</v>
      </c>
      <c r="N777" s="222">
        <v>0</v>
      </c>
      <c r="O777" s="222">
        <v>0</v>
      </c>
      <c r="P777" s="222">
        <v>278933.95</v>
      </c>
      <c r="Q777" s="222">
        <v>1212537.6400000001</v>
      </c>
      <c r="R777" s="222">
        <v>0</v>
      </c>
      <c r="S777" s="222">
        <v>0</v>
      </c>
      <c r="T777" s="222">
        <v>0</v>
      </c>
      <c r="U777" s="223">
        <v>0</v>
      </c>
      <c r="V777" s="223">
        <v>0</v>
      </c>
      <c r="W777" s="223">
        <v>0</v>
      </c>
      <c r="X777" s="223">
        <v>31137.89</v>
      </c>
    </row>
    <row r="778" spans="1:24" s="267" customFormat="1" ht="20.25" customHeight="1" x14ac:dyDescent="0.3">
      <c r="A778" s="238">
        <v>2023</v>
      </c>
      <c r="B778" s="230">
        <v>759</v>
      </c>
      <c r="C778" s="236" t="s">
        <v>2251</v>
      </c>
      <c r="D778" s="230">
        <v>38392</v>
      </c>
      <c r="E778" s="222">
        <v>1301080.19</v>
      </c>
      <c r="F778" s="222">
        <v>1280530.49</v>
      </c>
      <c r="G778" s="218">
        <v>0</v>
      </c>
      <c r="H778" s="261">
        <v>0</v>
      </c>
      <c r="I778" s="222">
        <v>0</v>
      </c>
      <c r="J778" s="222">
        <v>0</v>
      </c>
      <c r="K778" s="222">
        <v>0</v>
      </c>
      <c r="L778" s="222">
        <v>0</v>
      </c>
      <c r="M778" s="222">
        <v>0</v>
      </c>
      <c r="N778" s="218">
        <v>0</v>
      </c>
      <c r="O778" s="222">
        <v>0</v>
      </c>
      <c r="P778" s="222">
        <v>0</v>
      </c>
      <c r="Q778" s="222">
        <v>1280530.49</v>
      </c>
      <c r="R778" s="222">
        <v>0</v>
      </c>
      <c r="S778" s="222">
        <v>0</v>
      </c>
      <c r="T778" s="222">
        <v>0</v>
      </c>
      <c r="U778" s="218">
        <v>0</v>
      </c>
      <c r="V778" s="223">
        <v>0</v>
      </c>
      <c r="W778" s="223">
        <v>0</v>
      </c>
      <c r="X778" s="218">
        <v>20549.7</v>
      </c>
    </row>
    <row r="779" spans="1:24" s="267" customFormat="1" ht="20.25" customHeight="1" x14ac:dyDescent="0.3">
      <c r="A779" s="238">
        <v>2023</v>
      </c>
      <c r="B779" s="230">
        <v>760</v>
      </c>
      <c r="C779" s="236" t="s">
        <v>2252</v>
      </c>
      <c r="D779" s="230">
        <v>38159</v>
      </c>
      <c r="E779" s="222">
        <v>2171828.52</v>
      </c>
      <c r="F779" s="222">
        <v>2138072.54</v>
      </c>
      <c r="G779" s="218">
        <v>0</v>
      </c>
      <c r="H779" s="261">
        <v>0</v>
      </c>
      <c r="I779" s="222">
        <v>0</v>
      </c>
      <c r="J779" s="222">
        <v>0</v>
      </c>
      <c r="K779" s="222">
        <v>0</v>
      </c>
      <c r="L779" s="222">
        <v>0</v>
      </c>
      <c r="M779" s="222">
        <v>0</v>
      </c>
      <c r="N779" s="218">
        <v>0</v>
      </c>
      <c r="O779" s="222">
        <v>0</v>
      </c>
      <c r="P779" s="222">
        <v>0</v>
      </c>
      <c r="Q779" s="222">
        <v>2138072.54</v>
      </c>
      <c r="R779" s="222">
        <v>0</v>
      </c>
      <c r="S779" s="222">
        <v>0</v>
      </c>
      <c r="T779" s="222">
        <v>0</v>
      </c>
      <c r="U779" s="218">
        <v>0</v>
      </c>
      <c r="V779" s="223">
        <v>0</v>
      </c>
      <c r="W779" s="223">
        <v>0</v>
      </c>
      <c r="X779" s="218">
        <v>33755.980000000003</v>
      </c>
    </row>
    <row r="780" spans="1:24" s="267" customFormat="1" ht="20.25" customHeight="1" x14ac:dyDescent="0.3">
      <c r="A780" s="238">
        <v>2023</v>
      </c>
      <c r="B780" s="230">
        <v>761</v>
      </c>
      <c r="C780" s="236" t="s">
        <v>2253</v>
      </c>
      <c r="D780" s="230">
        <v>38158</v>
      </c>
      <c r="E780" s="222">
        <v>1710197.1600000001</v>
      </c>
      <c r="F780" s="222">
        <v>1681557.6</v>
      </c>
      <c r="G780" s="218">
        <v>0</v>
      </c>
      <c r="H780" s="261">
        <v>1519537.2000000002</v>
      </c>
      <c r="I780" s="222">
        <v>0</v>
      </c>
      <c r="J780" s="222">
        <v>162020.40000000002</v>
      </c>
      <c r="K780" s="222">
        <v>0</v>
      </c>
      <c r="L780" s="222">
        <v>0</v>
      </c>
      <c r="M780" s="222">
        <v>0</v>
      </c>
      <c r="N780" s="218">
        <v>0</v>
      </c>
      <c r="O780" s="222">
        <v>0</v>
      </c>
      <c r="P780" s="222">
        <v>0</v>
      </c>
      <c r="Q780" s="222">
        <v>0</v>
      </c>
      <c r="R780" s="222">
        <v>0</v>
      </c>
      <c r="S780" s="222">
        <v>0</v>
      </c>
      <c r="T780" s="222">
        <v>0</v>
      </c>
      <c r="U780" s="218">
        <v>0</v>
      </c>
      <c r="V780" s="223">
        <v>0</v>
      </c>
      <c r="W780" s="223">
        <v>0</v>
      </c>
      <c r="X780" s="218">
        <v>28639.56</v>
      </c>
    </row>
    <row r="781" spans="1:24" s="267" customFormat="1" ht="20.25" customHeight="1" x14ac:dyDescent="0.3">
      <c r="A781" s="238">
        <v>2023</v>
      </c>
      <c r="B781" s="230">
        <v>762</v>
      </c>
      <c r="C781" s="236" t="s">
        <v>2751</v>
      </c>
      <c r="D781" s="230">
        <v>38390</v>
      </c>
      <c r="E781" s="222">
        <v>1198945.19</v>
      </c>
      <c r="F781" s="222">
        <v>1177757.6499999999</v>
      </c>
      <c r="G781" s="218">
        <v>0</v>
      </c>
      <c r="H781" s="261">
        <v>0</v>
      </c>
      <c r="I781" s="222">
        <v>0</v>
      </c>
      <c r="J781" s="222">
        <v>0</v>
      </c>
      <c r="K781" s="222">
        <v>0</v>
      </c>
      <c r="L781" s="222">
        <v>0</v>
      </c>
      <c r="M781" s="222">
        <v>0</v>
      </c>
      <c r="N781" s="218">
        <v>0</v>
      </c>
      <c r="O781" s="222">
        <v>0</v>
      </c>
      <c r="P781" s="222">
        <v>0</v>
      </c>
      <c r="Q781" s="222">
        <v>1177757.6499999999</v>
      </c>
      <c r="R781" s="222">
        <v>0</v>
      </c>
      <c r="S781" s="222">
        <v>0</v>
      </c>
      <c r="T781" s="222">
        <v>0</v>
      </c>
      <c r="U781" s="218">
        <v>0</v>
      </c>
      <c r="V781" s="223">
        <v>0</v>
      </c>
      <c r="W781" s="223">
        <v>0</v>
      </c>
      <c r="X781" s="218">
        <v>21187.54</v>
      </c>
    </row>
    <row r="782" spans="1:24" s="267" customFormat="1" ht="20.25" customHeight="1" x14ac:dyDescent="0.3">
      <c r="A782" s="238">
        <v>2023</v>
      </c>
      <c r="B782" s="230">
        <v>763</v>
      </c>
      <c r="C782" s="236" t="s">
        <v>2255</v>
      </c>
      <c r="D782" s="230">
        <v>37884</v>
      </c>
      <c r="E782" s="222">
        <v>2478860.4300000002</v>
      </c>
      <c r="F782" s="222">
        <v>2441679.75</v>
      </c>
      <c r="G782" s="218">
        <v>0</v>
      </c>
      <c r="H782" s="261">
        <v>0</v>
      </c>
      <c r="I782" s="222">
        <v>0</v>
      </c>
      <c r="J782" s="222">
        <v>0</v>
      </c>
      <c r="K782" s="222">
        <v>0</v>
      </c>
      <c r="L782" s="222">
        <v>0</v>
      </c>
      <c r="M782" s="222">
        <v>0</v>
      </c>
      <c r="N782" s="218">
        <v>2378342.94</v>
      </c>
      <c r="O782" s="222">
        <v>0</v>
      </c>
      <c r="P782" s="222">
        <v>0</v>
      </c>
      <c r="Q782" s="222">
        <v>0</v>
      </c>
      <c r="R782" s="222">
        <v>0</v>
      </c>
      <c r="S782" s="222">
        <v>0</v>
      </c>
      <c r="T782" s="222">
        <v>0</v>
      </c>
      <c r="U782" s="218">
        <v>63336.81</v>
      </c>
      <c r="V782" s="223">
        <v>0</v>
      </c>
      <c r="W782" s="223">
        <v>0</v>
      </c>
      <c r="X782" s="218">
        <v>37180.68</v>
      </c>
    </row>
    <row r="783" spans="1:24" s="267" customFormat="1" ht="20.25" customHeight="1" x14ac:dyDescent="0.3">
      <c r="A783" s="238">
        <v>2023</v>
      </c>
      <c r="B783" s="230">
        <v>764</v>
      </c>
      <c r="C783" s="236" t="s">
        <v>2256</v>
      </c>
      <c r="D783" s="230">
        <v>37885</v>
      </c>
      <c r="E783" s="222">
        <v>2478839.2000000002</v>
      </c>
      <c r="F783" s="222">
        <v>2441658.52</v>
      </c>
      <c r="G783" s="218">
        <v>0</v>
      </c>
      <c r="H783" s="261">
        <v>0</v>
      </c>
      <c r="I783" s="222">
        <v>0</v>
      </c>
      <c r="J783" s="222">
        <v>0</v>
      </c>
      <c r="K783" s="222">
        <v>0</v>
      </c>
      <c r="L783" s="222">
        <v>0</v>
      </c>
      <c r="M783" s="222">
        <v>0</v>
      </c>
      <c r="N783" s="218">
        <v>2378342.94</v>
      </c>
      <c r="O783" s="222">
        <v>0</v>
      </c>
      <c r="P783" s="222">
        <v>0</v>
      </c>
      <c r="Q783" s="222">
        <v>0</v>
      </c>
      <c r="R783" s="222">
        <v>0</v>
      </c>
      <c r="S783" s="222">
        <v>0</v>
      </c>
      <c r="T783" s="222">
        <v>0</v>
      </c>
      <c r="U783" s="218">
        <v>63315.58</v>
      </c>
      <c r="V783" s="223">
        <v>0</v>
      </c>
      <c r="W783" s="223">
        <v>0</v>
      </c>
      <c r="X783" s="218">
        <v>37180.68</v>
      </c>
    </row>
    <row r="784" spans="1:24" s="267" customFormat="1" ht="20.25" customHeight="1" x14ac:dyDescent="0.3">
      <c r="A784" s="238">
        <v>2023</v>
      </c>
      <c r="B784" s="230">
        <v>765</v>
      </c>
      <c r="C784" s="236" t="s">
        <v>2257</v>
      </c>
      <c r="D784" s="230">
        <v>37886</v>
      </c>
      <c r="E784" s="222">
        <v>2481736.08</v>
      </c>
      <c r="F784" s="222">
        <v>2444555.4</v>
      </c>
      <c r="G784" s="218">
        <v>0</v>
      </c>
      <c r="H784" s="261">
        <v>0</v>
      </c>
      <c r="I784" s="222">
        <v>0</v>
      </c>
      <c r="J784" s="222">
        <v>0</v>
      </c>
      <c r="K784" s="222">
        <v>0</v>
      </c>
      <c r="L784" s="222">
        <v>0</v>
      </c>
      <c r="M784" s="222">
        <v>0</v>
      </c>
      <c r="N784" s="218">
        <v>2381025.59</v>
      </c>
      <c r="O784" s="222">
        <v>0</v>
      </c>
      <c r="P784" s="222">
        <v>0</v>
      </c>
      <c r="Q784" s="222">
        <v>0</v>
      </c>
      <c r="R784" s="222">
        <v>0</v>
      </c>
      <c r="S784" s="222">
        <v>0</v>
      </c>
      <c r="T784" s="222">
        <v>0</v>
      </c>
      <c r="U784" s="218">
        <v>63529.81</v>
      </c>
      <c r="V784" s="223">
        <v>0</v>
      </c>
      <c r="W784" s="223">
        <v>0</v>
      </c>
      <c r="X784" s="218">
        <v>37180.68</v>
      </c>
    </row>
    <row r="785" spans="1:24" s="267" customFormat="1" ht="20.25" customHeight="1" x14ac:dyDescent="0.3">
      <c r="A785" s="238">
        <v>2023</v>
      </c>
      <c r="B785" s="230">
        <v>766</v>
      </c>
      <c r="C785" s="236" t="s">
        <v>3392</v>
      </c>
      <c r="D785" s="230">
        <v>38052</v>
      </c>
      <c r="E785" s="222">
        <v>49397.41</v>
      </c>
      <c r="F785" s="222">
        <v>49397.41</v>
      </c>
      <c r="G785" s="218">
        <v>0</v>
      </c>
      <c r="H785" s="261">
        <v>0</v>
      </c>
      <c r="I785" s="222">
        <v>0</v>
      </c>
      <c r="J785" s="222">
        <v>0</v>
      </c>
      <c r="K785" s="222">
        <v>0</v>
      </c>
      <c r="L785" s="222">
        <v>0</v>
      </c>
      <c r="M785" s="222">
        <v>0</v>
      </c>
      <c r="N785" s="218">
        <v>0</v>
      </c>
      <c r="O785" s="222">
        <v>0</v>
      </c>
      <c r="P785" s="222">
        <v>0</v>
      </c>
      <c r="Q785" s="222">
        <v>0</v>
      </c>
      <c r="R785" s="222">
        <v>0</v>
      </c>
      <c r="S785" s="222">
        <v>0</v>
      </c>
      <c r="T785" s="222">
        <v>0</v>
      </c>
      <c r="U785" s="218">
        <v>49397.41</v>
      </c>
      <c r="V785" s="223">
        <v>0</v>
      </c>
      <c r="W785" s="223">
        <v>0</v>
      </c>
      <c r="X785" s="218">
        <v>0</v>
      </c>
    </row>
    <row r="786" spans="1:24" s="267" customFormat="1" ht="20.25" customHeight="1" x14ac:dyDescent="0.3">
      <c r="A786" s="238">
        <v>2023</v>
      </c>
      <c r="B786" s="230">
        <v>767</v>
      </c>
      <c r="C786" s="269" t="s">
        <v>2598</v>
      </c>
      <c r="D786" s="230">
        <v>37883</v>
      </c>
      <c r="E786" s="222">
        <v>948040.45</v>
      </c>
      <c r="F786" s="222">
        <v>948040.45</v>
      </c>
      <c r="G786" s="218">
        <v>0</v>
      </c>
      <c r="H786" s="261">
        <v>229040.45</v>
      </c>
      <c r="I786" s="222">
        <v>0</v>
      </c>
      <c r="J786" s="222">
        <v>0</v>
      </c>
      <c r="K786" s="222">
        <v>0</v>
      </c>
      <c r="L786" s="222">
        <v>0</v>
      </c>
      <c r="M786" s="222">
        <v>0</v>
      </c>
      <c r="N786" s="222">
        <v>0</v>
      </c>
      <c r="O786" s="222">
        <v>0</v>
      </c>
      <c r="P786" s="222">
        <v>0</v>
      </c>
      <c r="Q786" s="222">
        <v>719000</v>
      </c>
      <c r="R786" s="222">
        <v>0</v>
      </c>
      <c r="S786" s="222">
        <v>0</v>
      </c>
      <c r="T786" s="222">
        <v>0</v>
      </c>
      <c r="U786" s="223">
        <v>0</v>
      </c>
      <c r="V786" s="223">
        <v>0</v>
      </c>
      <c r="W786" s="223">
        <v>0</v>
      </c>
      <c r="X786" s="223">
        <v>0</v>
      </c>
    </row>
    <row r="787" spans="1:24" s="267" customFormat="1" ht="20.25" customHeight="1" x14ac:dyDescent="0.3">
      <c r="A787" s="238">
        <v>2023</v>
      </c>
      <c r="B787" s="230">
        <v>768</v>
      </c>
      <c r="C787" s="269" t="s">
        <v>2599</v>
      </c>
      <c r="D787" s="230">
        <v>38065</v>
      </c>
      <c r="E787" s="222">
        <v>251428.89</v>
      </c>
      <c r="F787" s="222">
        <v>251428.89</v>
      </c>
      <c r="G787" s="218">
        <v>0</v>
      </c>
      <c r="H787" s="261">
        <v>0</v>
      </c>
      <c r="I787" s="222">
        <v>0</v>
      </c>
      <c r="J787" s="222">
        <v>0</v>
      </c>
      <c r="K787" s="222">
        <v>0</v>
      </c>
      <c r="L787" s="222">
        <v>0</v>
      </c>
      <c r="M787" s="222">
        <v>0</v>
      </c>
      <c r="N787" s="222">
        <v>0</v>
      </c>
      <c r="O787" s="222">
        <v>0</v>
      </c>
      <c r="P787" s="222">
        <v>0</v>
      </c>
      <c r="Q787" s="222">
        <v>251428.89</v>
      </c>
      <c r="R787" s="222">
        <v>0</v>
      </c>
      <c r="S787" s="222">
        <v>0</v>
      </c>
      <c r="T787" s="222">
        <v>0</v>
      </c>
      <c r="U787" s="223">
        <v>0</v>
      </c>
      <c r="V787" s="223">
        <v>0</v>
      </c>
      <c r="W787" s="223">
        <v>0</v>
      </c>
      <c r="X787" s="223">
        <v>0</v>
      </c>
    </row>
    <row r="788" spans="1:24" s="267" customFormat="1" ht="20.25" customHeight="1" x14ac:dyDescent="0.3">
      <c r="A788" s="238">
        <v>2023</v>
      </c>
      <c r="B788" s="230">
        <v>769</v>
      </c>
      <c r="C788" s="226" t="s">
        <v>2600</v>
      </c>
      <c r="D788" s="230">
        <v>37903</v>
      </c>
      <c r="E788" s="222">
        <v>579000</v>
      </c>
      <c r="F788" s="222">
        <v>579000</v>
      </c>
      <c r="G788" s="218">
        <v>0</v>
      </c>
      <c r="H788" s="261">
        <v>0</v>
      </c>
      <c r="I788" s="222">
        <v>0</v>
      </c>
      <c r="J788" s="222">
        <v>0</v>
      </c>
      <c r="K788" s="222">
        <v>0</v>
      </c>
      <c r="L788" s="222">
        <v>0</v>
      </c>
      <c r="M788" s="222">
        <v>0</v>
      </c>
      <c r="N788" s="222">
        <v>0</v>
      </c>
      <c r="O788" s="222">
        <v>0</v>
      </c>
      <c r="P788" s="222">
        <v>0</v>
      </c>
      <c r="Q788" s="222">
        <v>579000</v>
      </c>
      <c r="R788" s="222">
        <v>0</v>
      </c>
      <c r="S788" s="222">
        <v>0</v>
      </c>
      <c r="T788" s="222">
        <v>0</v>
      </c>
      <c r="U788" s="223">
        <v>0</v>
      </c>
      <c r="V788" s="223">
        <v>0</v>
      </c>
      <c r="W788" s="223">
        <v>0</v>
      </c>
      <c r="X788" s="223">
        <v>0</v>
      </c>
    </row>
    <row r="789" spans="1:24" s="267" customFormat="1" ht="20.25" customHeight="1" x14ac:dyDescent="0.3">
      <c r="A789" s="238">
        <v>2023</v>
      </c>
      <c r="B789" s="230">
        <v>770</v>
      </c>
      <c r="C789" s="236" t="s">
        <v>2601</v>
      </c>
      <c r="D789" s="230">
        <v>38242</v>
      </c>
      <c r="E789" s="222">
        <v>50000</v>
      </c>
      <c r="F789" s="222">
        <v>50000</v>
      </c>
      <c r="G789" s="218">
        <v>0</v>
      </c>
      <c r="H789" s="261">
        <v>0</v>
      </c>
      <c r="I789" s="222">
        <v>0</v>
      </c>
      <c r="J789" s="222">
        <v>0</v>
      </c>
      <c r="K789" s="222">
        <v>0</v>
      </c>
      <c r="L789" s="222">
        <v>0</v>
      </c>
      <c r="M789" s="222">
        <v>0</v>
      </c>
      <c r="N789" s="222">
        <v>0</v>
      </c>
      <c r="O789" s="222">
        <v>0</v>
      </c>
      <c r="P789" s="222">
        <v>0</v>
      </c>
      <c r="Q789" s="222">
        <v>0</v>
      </c>
      <c r="R789" s="222">
        <v>0</v>
      </c>
      <c r="S789" s="222">
        <v>0</v>
      </c>
      <c r="T789" s="222">
        <v>0</v>
      </c>
      <c r="U789" s="218">
        <v>50000</v>
      </c>
      <c r="V789" s="223">
        <v>0</v>
      </c>
      <c r="W789" s="223">
        <v>0</v>
      </c>
      <c r="X789" s="223">
        <v>0</v>
      </c>
    </row>
    <row r="790" spans="1:24" s="267" customFormat="1" ht="20.25" customHeight="1" x14ac:dyDescent="0.3">
      <c r="A790" s="238">
        <v>2023</v>
      </c>
      <c r="B790" s="230">
        <v>771</v>
      </c>
      <c r="C790" s="236" t="s">
        <v>2602</v>
      </c>
      <c r="D790" s="230">
        <v>38272</v>
      </c>
      <c r="E790" s="222">
        <v>256188</v>
      </c>
      <c r="F790" s="222">
        <v>256188</v>
      </c>
      <c r="G790" s="218">
        <v>0</v>
      </c>
      <c r="H790" s="261">
        <v>0</v>
      </c>
      <c r="I790" s="222">
        <v>0</v>
      </c>
      <c r="J790" s="222">
        <v>0</v>
      </c>
      <c r="K790" s="222">
        <v>0</v>
      </c>
      <c r="L790" s="222">
        <v>0</v>
      </c>
      <c r="M790" s="222">
        <v>0</v>
      </c>
      <c r="N790" s="222">
        <v>0</v>
      </c>
      <c r="O790" s="222">
        <v>0</v>
      </c>
      <c r="P790" s="222">
        <v>0</v>
      </c>
      <c r="Q790" s="222">
        <v>256188</v>
      </c>
      <c r="R790" s="222">
        <v>0</v>
      </c>
      <c r="S790" s="222">
        <v>0</v>
      </c>
      <c r="T790" s="222">
        <v>0</v>
      </c>
      <c r="U790" s="223">
        <v>0</v>
      </c>
      <c r="V790" s="223">
        <v>0</v>
      </c>
      <c r="W790" s="223">
        <v>0</v>
      </c>
      <c r="X790" s="223">
        <v>0</v>
      </c>
    </row>
    <row r="791" spans="1:24" s="239" customFormat="1" ht="20.25" customHeight="1" x14ac:dyDescent="0.3">
      <c r="A791" s="238"/>
      <c r="B791" s="226" t="s">
        <v>22</v>
      </c>
      <c r="C791" s="231"/>
      <c r="D791" s="263" t="s">
        <v>172</v>
      </c>
      <c r="E791" s="220">
        <v>161893092.38999996</v>
      </c>
      <c r="F791" s="220">
        <v>159624407.83999997</v>
      </c>
      <c r="G791" s="220">
        <v>0</v>
      </c>
      <c r="H791" s="220">
        <v>3335922.0500000003</v>
      </c>
      <c r="I791" s="220">
        <v>0</v>
      </c>
      <c r="J791" s="220">
        <v>444301.2</v>
      </c>
      <c r="K791" s="220">
        <v>487236</v>
      </c>
      <c r="L791" s="220">
        <v>651516</v>
      </c>
      <c r="M791" s="220">
        <v>0</v>
      </c>
      <c r="N791" s="220">
        <v>24830628.740000002</v>
      </c>
      <c r="O791" s="220">
        <v>52939625.800000004</v>
      </c>
      <c r="P791" s="220">
        <v>748148.87</v>
      </c>
      <c r="Q791" s="220">
        <v>72438815.770000011</v>
      </c>
      <c r="R791" s="220">
        <v>0</v>
      </c>
      <c r="S791" s="220">
        <v>0</v>
      </c>
      <c r="T791" s="220">
        <v>0</v>
      </c>
      <c r="U791" s="220">
        <v>800924.66</v>
      </c>
      <c r="V791" s="220">
        <v>2947288.75</v>
      </c>
      <c r="W791" s="220">
        <v>0</v>
      </c>
      <c r="X791" s="220">
        <v>2268684.5499999998</v>
      </c>
    </row>
    <row r="792" spans="1:24" s="239" customFormat="1" ht="20.25" customHeight="1" x14ac:dyDescent="0.3">
      <c r="A792" s="238"/>
      <c r="C792" s="235"/>
      <c r="D792" s="235"/>
      <c r="E792" s="235"/>
      <c r="F792" s="235"/>
      <c r="G792" s="254"/>
      <c r="H792" s="254"/>
      <c r="I792" s="254"/>
      <c r="J792" s="254"/>
      <c r="K792" s="254"/>
      <c r="L792" s="254" t="s">
        <v>2457</v>
      </c>
      <c r="M792" s="264"/>
      <c r="N792" s="254"/>
      <c r="O792" s="254"/>
      <c r="P792" s="254"/>
      <c r="Q792" s="254"/>
      <c r="R792" s="254"/>
      <c r="S792" s="254"/>
      <c r="T792" s="254"/>
      <c r="U792" s="254"/>
      <c r="V792" s="254"/>
      <c r="W792" s="254"/>
      <c r="X792" s="254"/>
    </row>
    <row r="793" spans="1:24" s="239" customFormat="1" ht="23.25" customHeight="1" x14ac:dyDescent="0.3">
      <c r="A793" s="238">
        <v>2023</v>
      </c>
      <c r="B793" s="230">
        <v>772</v>
      </c>
      <c r="C793" s="225" t="s">
        <v>540</v>
      </c>
      <c r="D793" s="230">
        <v>38498</v>
      </c>
      <c r="E793" s="222">
        <v>7274998.1899999995</v>
      </c>
      <c r="F793" s="222">
        <v>7210860.8899999997</v>
      </c>
      <c r="G793" s="222">
        <v>0</v>
      </c>
      <c r="H793" s="222">
        <v>0</v>
      </c>
      <c r="I793" s="222">
        <v>0</v>
      </c>
      <c r="J793" s="222">
        <v>0</v>
      </c>
      <c r="K793" s="222">
        <v>0</v>
      </c>
      <c r="L793" s="222">
        <v>0</v>
      </c>
      <c r="M793" s="222">
        <v>0</v>
      </c>
      <c r="N793" s="222">
        <v>7043478.4399999995</v>
      </c>
      <c r="O793" s="222">
        <v>0</v>
      </c>
      <c r="P793" s="222">
        <v>0</v>
      </c>
      <c r="Q793" s="222">
        <v>0</v>
      </c>
      <c r="R793" s="222">
        <v>0</v>
      </c>
      <c r="S793" s="222">
        <v>0</v>
      </c>
      <c r="T793" s="222">
        <v>0</v>
      </c>
      <c r="U793" s="223">
        <v>167382.45000000001</v>
      </c>
      <c r="V793" s="223">
        <v>0</v>
      </c>
      <c r="W793" s="223">
        <v>0</v>
      </c>
      <c r="X793" s="223">
        <v>64137.3</v>
      </c>
    </row>
    <row r="794" spans="1:24" s="239" customFormat="1" ht="23.25" customHeight="1" x14ac:dyDescent="0.3">
      <c r="A794" s="238">
        <v>2023</v>
      </c>
      <c r="B794" s="230">
        <v>773</v>
      </c>
      <c r="C794" s="225" t="s">
        <v>541</v>
      </c>
      <c r="D794" s="230">
        <v>38500</v>
      </c>
      <c r="E794" s="222">
        <v>17402407.690000001</v>
      </c>
      <c r="F794" s="222">
        <v>17364117.300000001</v>
      </c>
      <c r="G794" s="218">
        <v>0</v>
      </c>
      <c r="H794" s="218">
        <v>3901668.67</v>
      </c>
      <c r="I794" s="218">
        <v>0</v>
      </c>
      <c r="J794" s="218">
        <v>0</v>
      </c>
      <c r="K794" s="218">
        <v>0</v>
      </c>
      <c r="L794" s="218">
        <v>0</v>
      </c>
      <c r="M794" s="218">
        <v>0</v>
      </c>
      <c r="N794" s="218">
        <v>6146491.3700000001</v>
      </c>
      <c r="O794" s="218">
        <v>7075895.0600000005</v>
      </c>
      <c r="P794" s="218">
        <v>0</v>
      </c>
      <c r="Q794" s="218">
        <v>0</v>
      </c>
      <c r="R794" s="218">
        <v>0</v>
      </c>
      <c r="S794" s="218">
        <v>0</v>
      </c>
      <c r="T794" s="218">
        <v>0</v>
      </c>
      <c r="U794" s="218">
        <v>240062.2</v>
      </c>
      <c r="V794" s="218">
        <v>0</v>
      </c>
      <c r="W794" s="218">
        <v>0</v>
      </c>
      <c r="X794" s="218">
        <v>38290.39</v>
      </c>
    </row>
    <row r="795" spans="1:24" s="239" customFormat="1" ht="23.25" customHeight="1" x14ac:dyDescent="0.3">
      <c r="A795" s="238">
        <v>2023</v>
      </c>
      <c r="B795" s="230">
        <v>774</v>
      </c>
      <c r="C795" s="225" t="s">
        <v>1766</v>
      </c>
      <c r="D795" s="230">
        <v>38502</v>
      </c>
      <c r="E795" s="222">
        <v>15083910.93</v>
      </c>
      <c r="F795" s="222">
        <v>15042629.640000001</v>
      </c>
      <c r="G795" s="218">
        <v>0</v>
      </c>
      <c r="H795" s="218">
        <v>0</v>
      </c>
      <c r="I795" s="218">
        <v>0</v>
      </c>
      <c r="J795" s="218">
        <v>0</v>
      </c>
      <c r="K795" s="218">
        <v>0</v>
      </c>
      <c r="L795" s="218">
        <v>0</v>
      </c>
      <c r="M795" s="218">
        <v>0</v>
      </c>
      <c r="N795" s="218">
        <v>14717275.200000001</v>
      </c>
      <c r="O795" s="218">
        <v>0</v>
      </c>
      <c r="P795" s="218">
        <v>0</v>
      </c>
      <c r="Q795" s="218">
        <v>0</v>
      </c>
      <c r="R795" s="218">
        <v>0</v>
      </c>
      <c r="S795" s="218">
        <v>0</v>
      </c>
      <c r="T795" s="218">
        <v>0</v>
      </c>
      <c r="U795" s="218">
        <v>325354.44</v>
      </c>
      <c r="V795" s="218">
        <v>0</v>
      </c>
      <c r="W795" s="218">
        <v>0</v>
      </c>
      <c r="X795" s="218">
        <v>41281.29</v>
      </c>
    </row>
    <row r="796" spans="1:24" s="239" customFormat="1" ht="23.25" customHeight="1" x14ac:dyDescent="0.3">
      <c r="A796" s="238">
        <v>2023</v>
      </c>
      <c r="B796" s="230">
        <v>775</v>
      </c>
      <c r="C796" s="225" t="s">
        <v>542</v>
      </c>
      <c r="D796" s="230">
        <v>38508</v>
      </c>
      <c r="E796" s="222">
        <v>6480240.5799999991</v>
      </c>
      <c r="F796" s="222">
        <v>6456834.0899999989</v>
      </c>
      <c r="G796" s="218">
        <v>0</v>
      </c>
      <c r="H796" s="218">
        <v>2056759.1400000001</v>
      </c>
      <c r="I796" s="218">
        <v>0</v>
      </c>
      <c r="J796" s="218">
        <v>391551.92000000004</v>
      </c>
      <c r="K796" s="218">
        <v>750276.74</v>
      </c>
      <c r="L796" s="218">
        <v>1093975.3899999999</v>
      </c>
      <c r="M796" s="218">
        <v>0</v>
      </c>
      <c r="N796" s="218">
        <v>0</v>
      </c>
      <c r="O796" s="218">
        <v>0</v>
      </c>
      <c r="P796" s="218">
        <v>0</v>
      </c>
      <c r="Q796" s="218">
        <v>2053725.6</v>
      </c>
      <c r="R796" s="218">
        <v>0</v>
      </c>
      <c r="S796" s="218">
        <v>0</v>
      </c>
      <c r="T796" s="218">
        <v>0</v>
      </c>
      <c r="U796" s="218">
        <v>110545.3</v>
      </c>
      <c r="V796" s="218">
        <v>0</v>
      </c>
      <c r="W796" s="218">
        <v>0</v>
      </c>
      <c r="X796" s="218">
        <v>23406.49</v>
      </c>
    </row>
    <row r="797" spans="1:24" s="239" customFormat="1" ht="23.25" customHeight="1" x14ac:dyDescent="0.3">
      <c r="A797" s="238">
        <v>2023</v>
      </c>
      <c r="B797" s="230">
        <v>776</v>
      </c>
      <c r="C797" s="225" t="s">
        <v>543</v>
      </c>
      <c r="D797" s="230">
        <v>38524</v>
      </c>
      <c r="E797" s="222">
        <v>19946312.240000002</v>
      </c>
      <c r="F797" s="222">
        <v>19893318.370000001</v>
      </c>
      <c r="G797" s="218">
        <v>0</v>
      </c>
      <c r="H797" s="218">
        <v>6256336.75</v>
      </c>
      <c r="I797" s="218">
        <v>0</v>
      </c>
      <c r="J797" s="218">
        <v>672562.74</v>
      </c>
      <c r="K797" s="218">
        <v>1386045.9</v>
      </c>
      <c r="L797" s="218">
        <v>1156678.25</v>
      </c>
      <c r="M797" s="218">
        <v>0</v>
      </c>
      <c r="N797" s="218">
        <v>0</v>
      </c>
      <c r="O797" s="218">
        <v>10205694.16</v>
      </c>
      <c r="P797" s="218">
        <v>0</v>
      </c>
      <c r="Q797" s="218">
        <v>0</v>
      </c>
      <c r="R797" s="218">
        <v>0</v>
      </c>
      <c r="S797" s="218">
        <v>0</v>
      </c>
      <c r="T797" s="218">
        <v>0</v>
      </c>
      <c r="U797" s="218">
        <v>216000.57</v>
      </c>
      <c r="V797" s="218">
        <v>0</v>
      </c>
      <c r="W797" s="218">
        <v>0</v>
      </c>
      <c r="X797" s="218">
        <v>52993.869999999995</v>
      </c>
    </row>
    <row r="798" spans="1:24" s="239" customFormat="1" ht="23.25" customHeight="1" x14ac:dyDescent="0.3">
      <c r="A798" s="238">
        <v>2023</v>
      </c>
      <c r="B798" s="230">
        <v>777</v>
      </c>
      <c r="C798" s="225" t="s">
        <v>544</v>
      </c>
      <c r="D798" s="230">
        <v>38526</v>
      </c>
      <c r="E798" s="222">
        <v>30020625.399999999</v>
      </c>
      <c r="F798" s="222">
        <v>29939746.059999999</v>
      </c>
      <c r="G798" s="218">
        <v>0</v>
      </c>
      <c r="H798" s="218">
        <v>6109082.7699999996</v>
      </c>
      <c r="I798" s="218">
        <v>0</v>
      </c>
      <c r="J798" s="218">
        <v>720032.72</v>
      </c>
      <c r="K798" s="218">
        <v>1365349.45</v>
      </c>
      <c r="L798" s="218">
        <v>1207638.19</v>
      </c>
      <c r="M798" s="218">
        <v>0</v>
      </c>
      <c r="N798" s="218">
        <v>9914569.2000000011</v>
      </c>
      <c r="O798" s="218">
        <v>10170088.940000001</v>
      </c>
      <c r="P798" s="218">
        <v>0</v>
      </c>
      <c r="Q798" s="218">
        <v>0</v>
      </c>
      <c r="R798" s="218">
        <v>0</v>
      </c>
      <c r="S798" s="218">
        <v>0</v>
      </c>
      <c r="T798" s="218">
        <v>0</v>
      </c>
      <c r="U798" s="218">
        <v>452984.79000000004</v>
      </c>
      <c r="V798" s="218">
        <v>0</v>
      </c>
      <c r="W798" s="218">
        <v>0</v>
      </c>
      <c r="X798" s="218">
        <v>80879.34</v>
      </c>
    </row>
    <row r="799" spans="1:24" s="239" customFormat="1" ht="23.25" customHeight="1" x14ac:dyDescent="0.3">
      <c r="A799" s="238">
        <v>2023</v>
      </c>
      <c r="B799" s="230">
        <v>778</v>
      </c>
      <c r="C799" s="225" t="s">
        <v>545</v>
      </c>
      <c r="D799" s="230">
        <v>38531</v>
      </c>
      <c r="E799" s="222">
        <v>2761657.36</v>
      </c>
      <c r="F799" s="222">
        <v>2721688.67</v>
      </c>
      <c r="G799" s="222">
        <v>0</v>
      </c>
      <c r="H799" s="222">
        <v>0</v>
      </c>
      <c r="I799" s="222">
        <v>0</v>
      </c>
      <c r="J799" s="222">
        <v>0</v>
      </c>
      <c r="K799" s="222">
        <v>0</v>
      </c>
      <c r="L799" s="222">
        <v>0</v>
      </c>
      <c r="M799" s="222">
        <v>0</v>
      </c>
      <c r="N799" s="222">
        <v>2645378.4</v>
      </c>
      <c r="O799" s="222">
        <v>0</v>
      </c>
      <c r="P799" s="222">
        <v>0</v>
      </c>
      <c r="Q799" s="222">
        <v>0</v>
      </c>
      <c r="R799" s="222">
        <v>0</v>
      </c>
      <c r="S799" s="222">
        <v>0</v>
      </c>
      <c r="T799" s="222">
        <v>0</v>
      </c>
      <c r="U799" s="223">
        <v>76310.27</v>
      </c>
      <c r="V799" s="223">
        <v>0</v>
      </c>
      <c r="W799" s="223">
        <v>0</v>
      </c>
      <c r="X799" s="223">
        <v>39968.69</v>
      </c>
    </row>
    <row r="800" spans="1:24" s="239" customFormat="1" ht="23.25" customHeight="1" x14ac:dyDescent="0.3">
      <c r="A800" s="238">
        <v>2023</v>
      </c>
      <c r="B800" s="230">
        <v>779</v>
      </c>
      <c r="C800" s="225" t="s">
        <v>546</v>
      </c>
      <c r="D800" s="230">
        <v>38521</v>
      </c>
      <c r="E800" s="222">
        <v>4000236.22</v>
      </c>
      <c r="F800" s="222">
        <v>3986820.54</v>
      </c>
      <c r="G800" s="218">
        <v>0</v>
      </c>
      <c r="H800" s="218">
        <v>0</v>
      </c>
      <c r="I800" s="218">
        <v>0</v>
      </c>
      <c r="J800" s="218">
        <v>0</v>
      </c>
      <c r="K800" s="218">
        <v>0</v>
      </c>
      <c r="L800" s="218">
        <v>0</v>
      </c>
      <c r="M800" s="218">
        <v>0</v>
      </c>
      <c r="N800" s="218">
        <v>2145846</v>
      </c>
      <c r="O800" s="218">
        <v>1789820.81</v>
      </c>
      <c r="P800" s="218">
        <v>0</v>
      </c>
      <c r="Q800" s="218">
        <v>0</v>
      </c>
      <c r="R800" s="218">
        <v>0</v>
      </c>
      <c r="S800" s="218">
        <v>0</v>
      </c>
      <c r="T800" s="218">
        <v>0</v>
      </c>
      <c r="U800" s="218">
        <v>51153.73</v>
      </c>
      <c r="V800" s="218">
        <v>0</v>
      </c>
      <c r="W800" s="218">
        <v>0</v>
      </c>
      <c r="X800" s="218">
        <v>13415.68</v>
      </c>
    </row>
    <row r="801" spans="1:24" s="239" customFormat="1" ht="23.25" customHeight="1" x14ac:dyDescent="0.3">
      <c r="A801" s="238">
        <v>2023</v>
      </c>
      <c r="B801" s="230">
        <v>780</v>
      </c>
      <c r="C801" s="225" t="s">
        <v>547</v>
      </c>
      <c r="D801" s="230">
        <v>38523</v>
      </c>
      <c r="E801" s="222">
        <v>10083217.76</v>
      </c>
      <c r="F801" s="222">
        <v>10054310.029999999</v>
      </c>
      <c r="G801" s="218">
        <v>0</v>
      </c>
      <c r="H801" s="218">
        <v>1294157.1200000001</v>
      </c>
      <c r="I801" s="218">
        <v>0</v>
      </c>
      <c r="J801" s="218">
        <v>184193.94999999998</v>
      </c>
      <c r="K801" s="218">
        <v>369753.73</v>
      </c>
      <c r="L801" s="218">
        <v>381108.18</v>
      </c>
      <c r="M801" s="218">
        <v>0</v>
      </c>
      <c r="N801" s="218">
        <v>4311530.09</v>
      </c>
      <c r="O801" s="218">
        <v>3421324.4200000004</v>
      </c>
      <c r="P801" s="218">
        <v>0</v>
      </c>
      <c r="Q801" s="218">
        <v>0</v>
      </c>
      <c r="R801" s="218">
        <v>0</v>
      </c>
      <c r="S801" s="218">
        <v>0</v>
      </c>
      <c r="T801" s="218">
        <v>0</v>
      </c>
      <c r="U801" s="218">
        <v>92242.54</v>
      </c>
      <c r="V801" s="218">
        <v>0</v>
      </c>
      <c r="W801" s="218">
        <v>0</v>
      </c>
      <c r="X801" s="218">
        <v>28907.729999999996</v>
      </c>
    </row>
    <row r="802" spans="1:24" s="239" customFormat="1" ht="23.25" customHeight="1" x14ac:dyDescent="0.3">
      <c r="A802" s="238">
        <v>2023</v>
      </c>
      <c r="B802" s="230">
        <v>781</v>
      </c>
      <c r="C802" s="225" t="s">
        <v>549</v>
      </c>
      <c r="D802" s="230">
        <v>38566</v>
      </c>
      <c r="E802" s="222">
        <v>7492927.6800000006</v>
      </c>
      <c r="F802" s="222">
        <v>7484708.4800000004</v>
      </c>
      <c r="G802" s="218">
        <v>0</v>
      </c>
      <c r="H802" s="218">
        <v>0</v>
      </c>
      <c r="I802" s="218">
        <v>0</v>
      </c>
      <c r="J802" s="218">
        <v>0</v>
      </c>
      <c r="K802" s="218">
        <v>0</v>
      </c>
      <c r="L802" s="218">
        <v>0</v>
      </c>
      <c r="M802" s="218">
        <v>0</v>
      </c>
      <c r="N802" s="218">
        <v>0</v>
      </c>
      <c r="O802" s="218">
        <v>7484708.4800000004</v>
      </c>
      <c r="P802" s="218">
        <v>0</v>
      </c>
      <c r="Q802" s="218">
        <v>0</v>
      </c>
      <c r="R802" s="218">
        <v>0</v>
      </c>
      <c r="S802" s="218">
        <v>0</v>
      </c>
      <c r="T802" s="218">
        <v>0</v>
      </c>
      <c r="U802" s="218">
        <v>0</v>
      </c>
      <c r="V802" s="218">
        <v>0</v>
      </c>
      <c r="W802" s="218">
        <v>0</v>
      </c>
      <c r="X802" s="218">
        <v>8219.2000000000007</v>
      </c>
    </row>
    <row r="803" spans="1:24" s="239" customFormat="1" ht="23.25" customHeight="1" x14ac:dyDescent="0.3">
      <c r="A803" s="238">
        <v>2023</v>
      </c>
      <c r="B803" s="230">
        <v>782</v>
      </c>
      <c r="C803" s="225" t="s">
        <v>550</v>
      </c>
      <c r="D803" s="230">
        <v>38562</v>
      </c>
      <c r="E803" s="222">
        <v>11840703.540000001</v>
      </c>
      <c r="F803" s="222">
        <v>11816038.000000002</v>
      </c>
      <c r="G803" s="218">
        <v>0</v>
      </c>
      <c r="H803" s="218">
        <v>0</v>
      </c>
      <c r="I803" s="218">
        <v>0</v>
      </c>
      <c r="J803" s="218">
        <v>363579.04000000004</v>
      </c>
      <c r="K803" s="218">
        <v>678919.27</v>
      </c>
      <c r="L803" s="218">
        <v>984129.49</v>
      </c>
      <c r="M803" s="218">
        <v>0</v>
      </c>
      <c r="N803" s="218">
        <v>0</v>
      </c>
      <c r="O803" s="218">
        <v>9728042.1800000016</v>
      </c>
      <c r="P803" s="218">
        <v>0</v>
      </c>
      <c r="Q803" s="218">
        <v>0</v>
      </c>
      <c r="R803" s="218">
        <v>0</v>
      </c>
      <c r="S803" s="218">
        <v>0</v>
      </c>
      <c r="T803" s="218">
        <v>0</v>
      </c>
      <c r="U803" s="218">
        <v>61368.02</v>
      </c>
      <c r="V803" s="218">
        <v>0</v>
      </c>
      <c r="W803" s="218">
        <v>0</v>
      </c>
      <c r="X803" s="218">
        <v>24665.54</v>
      </c>
    </row>
    <row r="804" spans="1:24" s="239" customFormat="1" ht="23.25" customHeight="1" x14ac:dyDescent="0.3">
      <c r="A804" s="238">
        <v>2023</v>
      </c>
      <c r="B804" s="230">
        <v>783</v>
      </c>
      <c r="C804" s="225" t="s">
        <v>551</v>
      </c>
      <c r="D804" s="230">
        <v>38563</v>
      </c>
      <c r="E804" s="222">
        <v>12179457.140000002</v>
      </c>
      <c r="F804" s="222">
        <v>12155186.340000002</v>
      </c>
      <c r="G804" s="218">
        <v>0</v>
      </c>
      <c r="H804" s="218">
        <v>0</v>
      </c>
      <c r="I804" s="218">
        <v>0</v>
      </c>
      <c r="J804" s="218">
        <v>350220.32</v>
      </c>
      <c r="K804" s="218">
        <v>695108.22000000009</v>
      </c>
      <c r="L804" s="218">
        <v>996651.37000000011</v>
      </c>
      <c r="M804" s="218">
        <v>0</v>
      </c>
      <c r="N804" s="218">
        <v>0</v>
      </c>
      <c r="O804" s="218">
        <v>10052917.790000001</v>
      </c>
      <c r="P804" s="218">
        <v>0</v>
      </c>
      <c r="Q804" s="218">
        <v>0</v>
      </c>
      <c r="R804" s="218">
        <v>0</v>
      </c>
      <c r="S804" s="218">
        <v>0</v>
      </c>
      <c r="T804" s="218">
        <v>0</v>
      </c>
      <c r="U804" s="218">
        <v>60288.639999999999</v>
      </c>
      <c r="V804" s="218">
        <v>0</v>
      </c>
      <c r="W804" s="218">
        <v>0</v>
      </c>
      <c r="X804" s="218">
        <v>24270.800000000003</v>
      </c>
    </row>
    <row r="805" spans="1:24" s="239" customFormat="1" ht="23.25" customHeight="1" x14ac:dyDescent="0.3">
      <c r="A805" s="238">
        <v>2023</v>
      </c>
      <c r="B805" s="230">
        <v>784</v>
      </c>
      <c r="C805" s="225" t="s">
        <v>1550</v>
      </c>
      <c r="D805" s="230">
        <v>38469</v>
      </c>
      <c r="E805" s="222">
        <v>11762777.300000001</v>
      </c>
      <c r="F805" s="222">
        <v>11658671.4</v>
      </c>
      <c r="G805" s="222">
        <v>0</v>
      </c>
      <c r="H805" s="222">
        <v>0</v>
      </c>
      <c r="I805" s="222">
        <v>0</v>
      </c>
      <c r="J805" s="222">
        <v>0</v>
      </c>
      <c r="K805" s="222">
        <v>0</v>
      </c>
      <c r="L805" s="222">
        <v>0</v>
      </c>
      <c r="M805" s="222">
        <v>0</v>
      </c>
      <c r="N805" s="222">
        <v>11413676.83</v>
      </c>
      <c r="O805" s="222">
        <v>0</v>
      </c>
      <c r="P805" s="222">
        <v>0</v>
      </c>
      <c r="Q805" s="222">
        <v>0</v>
      </c>
      <c r="R805" s="222">
        <v>0</v>
      </c>
      <c r="S805" s="222">
        <v>0</v>
      </c>
      <c r="T805" s="222">
        <v>0</v>
      </c>
      <c r="U805" s="223">
        <v>244994.57</v>
      </c>
      <c r="V805" s="223">
        <v>0</v>
      </c>
      <c r="W805" s="223">
        <v>0</v>
      </c>
      <c r="X805" s="223">
        <v>104105.9</v>
      </c>
    </row>
    <row r="806" spans="1:24" s="239" customFormat="1" ht="23.25" customHeight="1" x14ac:dyDescent="0.3">
      <c r="A806" s="238">
        <v>2023</v>
      </c>
      <c r="B806" s="230">
        <v>785</v>
      </c>
      <c r="C806" s="225" t="s">
        <v>552</v>
      </c>
      <c r="D806" s="230">
        <v>38492</v>
      </c>
      <c r="E806" s="222">
        <v>10109154.880000001</v>
      </c>
      <c r="F806" s="222">
        <v>10084335.640000001</v>
      </c>
      <c r="G806" s="218">
        <v>0</v>
      </c>
      <c r="H806" s="218">
        <v>1321312.6199999999</v>
      </c>
      <c r="I806" s="218">
        <v>0</v>
      </c>
      <c r="J806" s="218">
        <v>184193.94999999998</v>
      </c>
      <c r="K806" s="218">
        <v>362351.1</v>
      </c>
      <c r="L806" s="218">
        <v>357207.69999999995</v>
      </c>
      <c r="M806" s="218">
        <v>0</v>
      </c>
      <c r="N806" s="218">
        <v>4294480.8</v>
      </c>
      <c r="O806" s="218">
        <v>3463263.6700000004</v>
      </c>
      <c r="P806" s="218">
        <v>0</v>
      </c>
      <c r="Q806" s="218">
        <v>0</v>
      </c>
      <c r="R806" s="218">
        <v>0</v>
      </c>
      <c r="S806" s="218">
        <v>0</v>
      </c>
      <c r="T806" s="218">
        <v>0</v>
      </c>
      <c r="U806" s="218">
        <v>101525.8</v>
      </c>
      <c r="V806" s="218">
        <v>0</v>
      </c>
      <c r="W806" s="218">
        <v>0</v>
      </c>
      <c r="X806" s="218">
        <v>24819.24</v>
      </c>
    </row>
    <row r="807" spans="1:24" s="239" customFormat="1" ht="23.25" customHeight="1" x14ac:dyDescent="0.3">
      <c r="A807" s="238">
        <v>2023</v>
      </c>
      <c r="B807" s="230">
        <v>786</v>
      </c>
      <c r="C807" s="225" t="s">
        <v>553</v>
      </c>
      <c r="D807" s="230">
        <v>38496</v>
      </c>
      <c r="E807" s="222">
        <v>6798080.1099999994</v>
      </c>
      <c r="F807" s="222">
        <v>6743447.8299999991</v>
      </c>
      <c r="G807" s="218">
        <v>0</v>
      </c>
      <c r="H807" s="218">
        <v>2032728.2799999998</v>
      </c>
      <c r="I807" s="218">
        <v>0</v>
      </c>
      <c r="J807" s="218">
        <v>0</v>
      </c>
      <c r="K807" s="218">
        <v>0</v>
      </c>
      <c r="L807" s="218">
        <v>0</v>
      </c>
      <c r="M807" s="218">
        <v>0</v>
      </c>
      <c r="N807" s="218">
        <v>1995363.16</v>
      </c>
      <c r="O807" s="218">
        <v>2613299.75</v>
      </c>
      <c r="P807" s="218">
        <v>0</v>
      </c>
      <c r="Q807" s="218">
        <v>0</v>
      </c>
      <c r="R807" s="218">
        <v>0</v>
      </c>
      <c r="S807" s="218">
        <v>0</v>
      </c>
      <c r="T807" s="218">
        <v>0</v>
      </c>
      <c r="U807" s="218">
        <v>102056.64000000001</v>
      </c>
      <c r="V807" s="218">
        <v>0</v>
      </c>
      <c r="W807" s="218">
        <v>0</v>
      </c>
      <c r="X807" s="218">
        <v>54632.28</v>
      </c>
    </row>
    <row r="808" spans="1:24" s="239" customFormat="1" ht="23.25" customHeight="1" x14ac:dyDescent="0.3">
      <c r="A808" s="238">
        <v>2023</v>
      </c>
      <c r="B808" s="230">
        <v>787</v>
      </c>
      <c r="C808" s="225" t="s">
        <v>554</v>
      </c>
      <c r="D808" s="230">
        <v>38497</v>
      </c>
      <c r="E808" s="222">
        <v>6793716.4400000004</v>
      </c>
      <c r="F808" s="222">
        <v>6739981.0800000001</v>
      </c>
      <c r="G808" s="218">
        <v>0</v>
      </c>
      <c r="H808" s="218">
        <v>1990816.44</v>
      </c>
      <c r="I808" s="218">
        <v>0</v>
      </c>
      <c r="J808" s="218">
        <v>0</v>
      </c>
      <c r="K808" s="218">
        <v>0</v>
      </c>
      <c r="L808" s="218">
        <v>0</v>
      </c>
      <c r="M808" s="218">
        <v>0</v>
      </c>
      <c r="N808" s="218">
        <v>1982359.2</v>
      </c>
      <c r="O808" s="218">
        <v>2664850.0100000002</v>
      </c>
      <c r="P808" s="218">
        <v>0</v>
      </c>
      <c r="Q808" s="218">
        <v>0</v>
      </c>
      <c r="R808" s="218">
        <v>0</v>
      </c>
      <c r="S808" s="218">
        <v>0</v>
      </c>
      <c r="T808" s="218">
        <v>0</v>
      </c>
      <c r="U808" s="218">
        <v>101955.43</v>
      </c>
      <c r="V808" s="218">
        <v>0</v>
      </c>
      <c r="W808" s="218">
        <v>0</v>
      </c>
      <c r="X808" s="218">
        <v>53735.360000000001</v>
      </c>
    </row>
    <row r="809" spans="1:24" s="239" customFormat="1" ht="23.25" customHeight="1" x14ac:dyDescent="0.3">
      <c r="A809" s="238">
        <v>2023</v>
      </c>
      <c r="B809" s="230">
        <v>788</v>
      </c>
      <c r="C809" s="225" t="s">
        <v>555</v>
      </c>
      <c r="D809" s="230">
        <v>38623</v>
      </c>
      <c r="E809" s="222">
        <v>15217602.880000001</v>
      </c>
      <c r="F809" s="222">
        <v>15049369.590000002</v>
      </c>
      <c r="G809" s="218">
        <v>0</v>
      </c>
      <c r="H809" s="218">
        <v>2265909.64</v>
      </c>
      <c r="I809" s="218">
        <v>0</v>
      </c>
      <c r="J809" s="218">
        <v>0</v>
      </c>
      <c r="K809" s="218">
        <v>0</v>
      </c>
      <c r="L809" s="218">
        <v>704177.9</v>
      </c>
      <c r="M809" s="218">
        <v>0</v>
      </c>
      <c r="N809" s="218">
        <v>5957097.6000000006</v>
      </c>
      <c r="O809" s="218">
        <v>5919408.6500000004</v>
      </c>
      <c r="P809" s="218">
        <v>0</v>
      </c>
      <c r="Q809" s="218">
        <v>0</v>
      </c>
      <c r="R809" s="218">
        <v>0</v>
      </c>
      <c r="S809" s="218">
        <v>0</v>
      </c>
      <c r="T809" s="218">
        <v>0</v>
      </c>
      <c r="U809" s="218">
        <v>202775.80000000002</v>
      </c>
      <c r="V809" s="218">
        <v>0</v>
      </c>
      <c r="W809" s="218">
        <v>0</v>
      </c>
      <c r="X809" s="218">
        <v>168233.29</v>
      </c>
    </row>
    <row r="810" spans="1:24" s="239" customFormat="1" ht="23.25" customHeight="1" x14ac:dyDescent="0.3">
      <c r="A810" s="238">
        <v>2023</v>
      </c>
      <c r="B810" s="230">
        <v>789</v>
      </c>
      <c r="C810" s="225" t="s">
        <v>556</v>
      </c>
      <c r="D810" s="230">
        <v>38627</v>
      </c>
      <c r="E810" s="222">
        <v>24419162.610000003</v>
      </c>
      <c r="F810" s="222">
        <v>24169969.680000003</v>
      </c>
      <c r="G810" s="218">
        <v>0</v>
      </c>
      <c r="H810" s="218">
        <v>4581118.540000001</v>
      </c>
      <c r="I810" s="218">
        <v>0</v>
      </c>
      <c r="J810" s="218">
        <v>0</v>
      </c>
      <c r="K810" s="218">
        <v>0</v>
      </c>
      <c r="L810" s="218">
        <v>989513.9</v>
      </c>
      <c r="M810" s="218">
        <v>0</v>
      </c>
      <c r="N810" s="218">
        <v>9956714.4000000004</v>
      </c>
      <c r="O810" s="218">
        <v>8330760.2000000011</v>
      </c>
      <c r="P810" s="218">
        <v>0</v>
      </c>
      <c r="Q810" s="218">
        <v>0</v>
      </c>
      <c r="R810" s="218">
        <v>0</v>
      </c>
      <c r="S810" s="218">
        <v>0</v>
      </c>
      <c r="T810" s="218">
        <v>0</v>
      </c>
      <c r="U810" s="218">
        <v>311862.64</v>
      </c>
      <c r="V810" s="218">
        <v>0</v>
      </c>
      <c r="W810" s="218">
        <v>0</v>
      </c>
      <c r="X810" s="218">
        <v>249192.93</v>
      </c>
    </row>
    <row r="811" spans="1:24" s="239" customFormat="1" ht="23.25" customHeight="1" x14ac:dyDescent="0.3">
      <c r="A811" s="238">
        <v>2023</v>
      </c>
      <c r="B811" s="230">
        <v>790</v>
      </c>
      <c r="C811" s="225" t="s">
        <v>557</v>
      </c>
      <c r="D811" s="230">
        <v>38630</v>
      </c>
      <c r="E811" s="222">
        <v>4744806.99</v>
      </c>
      <c r="F811" s="222">
        <v>4703164.63</v>
      </c>
      <c r="G811" s="218">
        <v>0</v>
      </c>
      <c r="H811" s="218">
        <v>0</v>
      </c>
      <c r="I811" s="218">
        <v>0</v>
      </c>
      <c r="J811" s="218">
        <v>0</v>
      </c>
      <c r="K811" s="218">
        <v>0</v>
      </c>
      <c r="L811" s="218">
        <v>0</v>
      </c>
      <c r="M811" s="218">
        <v>0</v>
      </c>
      <c r="N811" s="218">
        <v>4597620.28</v>
      </c>
      <c r="O811" s="218">
        <v>0</v>
      </c>
      <c r="P811" s="218">
        <v>0</v>
      </c>
      <c r="Q811" s="218">
        <v>0</v>
      </c>
      <c r="R811" s="218">
        <v>0</v>
      </c>
      <c r="S811" s="218">
        <v>0</v>
      </c>
      <c r="T811" s="218">
        <v>0</v>
      </c>
      <c r="U811" s="218">
        <v>105544.35</v>
      </c>
      <c r="V811" s="218">
        <v>0</v>
      </c>
      <c r="W811" s="218">
        <v>0</v>
      </c>
      <c r="X811" s="223">
        <v>41642.36</v>
      </c>
    </row>
    <row r="812" spans="1:24" s="239" customFormat="1" ht="23.25" customHeight="1" x14ac:dyDescent="0.3">
      <c r="A812" s="238">
        <v>2023</v>
      </c>
      <c r="B812" s="230">
        <v>791</v>
      </c>
      <c r="C812" s="225" t="s">
        <v>558</v>
      </c>
      <c r="D812" s="230">
        <v>38632</v>
      </c>
      <c r="E812" s="222">
        <v>29336405.330000002</v>
      </c>
      <c r="F812" s="222">
        <v>29073633.180000003</v>
      </c>
      <c r="G812" s="218">
        <v>0</v>
      </c>
      <c r="H812" s="218">
        <v>5780950.6100000003</v>
      </c>
      <c r="I812" s="218">
        <v>0</v>
      </c>
      <c r="J812" s="218">
        <v>0</v>
      </c>
      <c r="K812" s="218">
        <v>0</v>
      </c>
      <c r="L812" s="218">
        <v>0</v>
      </c>
      <c r="M812" s="218">
        <v>0</v>
      </c>
      <c r="N812" s="218">
        <v>11972178.960000001</v>
      </c>
      <c r="O812" s="218">
        <v>10870401.85</v>
      </c>
      <c r="P812" s="218">
        <v>0</v>
      </c>
      <c r="Q812" s="218">
        <v>0</v>
      </c>
      <c r="R812" s="218">
        <v>0</v>
      </c>
      <c r="S812" s="218">
        <v>0</v>
      </c>
      <c r="T812" s="218">
        <v>0</v>
      </c>
      <c r="U812" s="218">
        <v>450101.76000000001</v>
      </c>
      <c r="V812" s="218">
        <v>0</v>
      </c>
      <c r="W812" s="218">
        <v>0</v>
      </c>
      <c r="X812" s="218">
        <v>262772.15000000002</v>
      </c>
    </row>
    <row r="813" spans="1:24" s="239" customFormat="1" ht="23.25" customHeight="1" x14ac:dyDescent="0.3">
      <c r="A813" s="238">
        <v>2023</v>
      </c>
      <c r="B813" s="230">
        <v>792</v>
      </c>
      <c r="C813" s="225" t="s">
        <v>559</v>
      </c>
      <c r="D813" s="230">
        <v>38624</v>
      </c>
      <c r="E813" s="222">
        <v>15890885.890000001</v>
      </c>
      <c r="F813" s="222">
        <v>15722623.890000001</v>
      </c>
      <c r="G813" s="218">
        <v>0</v>
      </c>
      <c r="H813" s="218">
        <v>2319114.1</v>
      </c>
      <c r="I813" s="218">
        <v>0</v>
      </c>
      <c r="J813" s="218">
        <v>0</v>
      </c>
      <c r="K813" s="218">
        <v>0</v>
      </c>
      <c r="L813" s="218">
        <v>641186.56999999995</v>
      </c>
      <c r="M813" s="218">
        <v>0</v>
      </c>
      <c r="N813" s="218">
        <v>5973789.6000000006</v>
      </c>
      <c r="O813" s="218">
        <v>6583412.1500000004</v>
      </c>
      <c r="P813" s="218">
        <v>0</v>
      </c>
      <c r="Q813" s="218">
        <v>0</v>
      </c>
      <c r="R813" s="218">
        <v>0</v>
      </c>
      <c r="S813" s="218">
        <v>0</v>
      </c>
      <c r="T813" s="218">
        <v>0</v>
      </c>
      <c r="U813" s="218">
        <v>205121.47</v>
      </c>
      <c r="V813" s="218">
        <v>0</v>
      </c>
      <c r="W813" s="218">
        <v>0</v>
      </c>
      <c r="X813" s="218">
        <v>168262</v>
      </c>
    </row>
    <row r="814" spans="1:24" s="239" customFormat="1" ht="23.25" customHeight="1" x14ac:dyDescent="0.3">
      <c r="A814" s="238">
        <v>2023</v>
      </c>
      <c r="B814" s="230">
        <v>793</v>
      </c>
      <c r="C814" s="225" t="s">
        <v>560</v>
      </c>
      <c r="D814" s="230">
        <v>38636</v>
      </c>
      <c r="E814" s="222">
        <v>5009390.4399999995</v>
      </c>
      <c r="F814" s="222">
        <v>4966270.4099999992</v>
      </c>
      <c r="G814" s="218">
        <v>0</v>
      </c>
      <c r="H814" s="218">
        <v>0</v>
      </c>
      <c r="I814" s="218">
        <v>0</v>
      </c>
      <c r="J814" s="218">
        <v>181944.5</v>
      </c>
      <c r="K814" s="218">
        <v>351883.6</v>
      </c>
      <c r="L814" s="218">
        <v>268967.78000000003</v>
      </c>
      <c r="M814" s="218">
        <v>0</v>
      </c>
      <c r="N814" s="218">
        <v>1985012.4</v>
      </c>
      <c r="O814" s="218">
        <v>2121510.1999999997</v>
      </c>
      <c r="P814" s="218">
        <v>0</v>
      </c>
      <c r="Q814" s="218">
        <v>0</v>
      </c>
      <c r="R814" s="218">
        <v>0</v>
      </c>
      <c r="S814" s="218">
        <v>0</v>
      </c>
      <c r="T814" s="218">
        <v>0</v>
      </c>
      <c r="U814" s="218">
        <v>56951.93</v>
      </c>
      <c r="V814" s="218">
        <v>0</v>
      </c>
      <c r="W814" s="218">
        <v>0</v>
      </c>
      <c r="X814" s="218">
        <v>43120.030000000006</v>
      </c>
    </row>
    <row r="815" spans="1:24" s="239" customFormat="1" ht="23.25" customHeight="1" x14ac:dyDescent="0.3">
      <c r="A815" s="238">
        <v>2023</v>
      </c>
      <c r="B815" s="230">
        <v>794</v>
      </c>
      <c r="C815" s="225" t="s">
        <v>561</v>
      </c>
      <c r="D815" s="230">
        <v>38637</v>
      </c>
      <c r="E815" s="222">
        <v>4977405.3</v>
      </c>
      <c r="F815" s="222">
        <v>4934285.2699999996</v>
      </c>
      <c r="G815" s="218">
        <v>0</v>
      </c>
      <c r="H815" s="218">
        <v>0</v>
      </c>
      <c r="I815" s="218">
        <v>0</v>
      </c>
      <c r="J815" s="218">
        <v>169961.63999999998</v>
      </c>
      <c r="K815" s="218">
        <v>309300.19</v>
      </c>
      <c r="L815" s="218">
        <v>283074.32</v>
      </c>
      <c r="M815" s="218">
        <v>0</v>
      </c>
      <c r="N815" s="218">
        <v>1982586</v>
      </c>
      <c r="O815" s="218">
        <v>2132487.79</v>
      </c>
      <c r="P815" s="218">
        <v>0</v>
      </c>
      <c r="Q815" s="218">
        <v>0</v>
      </c>
      <c r="R815" s="218">
        <v>0</v>
      </c>
      <c r="S815" s="218">
        <v>0</v>
      </c>
      <c r="T815" s="218">
        <v>0</v>
      </c>
      <c r="U815" s="218">
        <v>56875.33</v>
      </c>
      <c r="V815" s="218">
        <v>0</v>
      </c>
      <c r="W815" s="218">
        <v>0</v>
      </c>
      <c r="X815" s="218">
        <v>43120.030000000006</v>
      </c>
    </row>
    <row r="816" spans="1:24" s="239" customFormat="1" ht="23.25" customHeight="1" x14ac:dyDescent="0.3">
      <c r="A816" s="238">
        <v>2023</v>
      </c>
      <c r="B816" s="230">
        <v>795</v>
      </c>
      <c r="C816" s="225" t="s">
        <v>562</v>
      </c>
      <c r="D816" s="230">
        <v>38638</v>
      </c>
      <c r="E816" s="222">
        <v>5109732.8299999991</v>
      </c>
      <c r="F816" s="222">
        <v>5066612.7999999989</v>
      </c>
      <c r="G816" s="218">
        <v>0</v>
      </c>
      <c r="H816" s="218">
        <v>0</v>
      </c>
      <c r="I816" s="218">
        <v>0</v>
      </c>
      <c r="J816" s="218">
        <v>182982.6</v>
      </c>
      <c r="K816" s="218">
        <v>352116.41</v>
      </c>
      <c r="L816" s="218">
        <v>295046.82</v>
      </c>
      <c r="M816" s="218">
        <v>0</v>
      </c>
      <c r="N816" s="218">
        <v>1983651.5999999999</v>
      </c>
      <c r="O816" s="218">
        <v>2200454.9499999997</v>
      </c>
      <c r="P816" s="218">
        <v>0</v>
      </c>
      <c r="Q816" s="218">
        <v>0</v>
      </c>
      <c r="R816" s="218">
        <v>0</v>
      </c>
      <c r="S816" s="218">
        <v>0</v>
      </c>
      <c r="T816" s="218">
        <v>0</v>
      </c>
      <c r="U816" s="218">
        <v>52360.42</v>
      </c>
      <c r="V816" s="218">
        <v>0</v>
      </c>
      <c r="W816" s="218">
        <v>0</v>
      </c>
      <c r="X816" s="218">
        <v>43120.030000000006</v>
      </c>
    </row>
    <row r="817" spans="1:24" s="239" customFormat="1" ht="23.25" customHeight="1" x14ac:dyDescent="0.3">
      <c r="A817" s="238">
        <v>2023</v>
      </c>
      <c r="B817" s="230">
        <v>796</v>
      </c>
      <c r="C817" s="225" t="s">
        <v>563</v>
      </c>
      <c r="D817" s="230">
        <v>38642</v>
      </c>
      <c r="E817" s="222">
        <v>32491233.930000003</v>
      </c>
      <c r="F817" s="222">
        <v>32264246.010000002</v>
      </c>
      <c r="G817" s="218">
        <v>0</v>
      </c>
      <c r="H817" s="218">
        <v>6157046.4099999992</v>
      </c>
      <c r="I817" s="218">
        <v>0</v>
      </c>
      <c r="J817" s="218">
        <v>734787.54</v>
      </c>
      <c r="K817" s="218">
        <v>1279688.8</v>
      </c>
      <c r="L817" s="218">
        <v>1327004.2000000002</v>
      </c>
      <c r="M817" s="218">
        <v>0</v>
      </c>
      <c r="N817" s="218">
        <v>9924310.8000000007</v>
      </c>
      <c r="O817" s="218">
        <v>12410299.91</v>
      </c>
      <c r="P817" s="218">
        <v>0</v>
      </c>
      <c r="Q817" s="218">
        <v>0</v>
      </c>
      <c r="R817" s="218">
        <v>0</v>
      </c>
      <c r="S817" s="218">
        <v>0</v>
      </c>
      <c r="T817" s="218">
        <v>0</v>
      </c>
      <c r="U817" s="218">
        <v>431108.35</v>
      </c>
      <c r="V817" s="218">
        <v>0</v>
      </c>
      <c r="W817" s="218">
        <v>0</v>
      </c>
      <c r="X817" s="218">
        <v>226987.92</v>
      </c>
    </row>
    <row r="818" spans="1:24" s="239" customFormat="1" ht="23.25" customHeight="1" x14ac:dyDescent="0.3">
      <c r="A818" s="238">
        <v>2023</v>
      </c>
      <c r="B818" s="230">
        <v>797</v>
      </c>
      <c r="C818" s="225" t="s">
        <v>564</v>
      </c>
      <c r="D818" s="230">
        <v>38643</v>
      </c>
      <c r="E818" s="222">
        <v>4736024.58</v>
      </c>
      <c r="F818" s="222">
        <v>4694382.22</v>
      </c>
      <c r="G818" s="222">
        <v>0</v>
      </c>
      <c r="H818" s="222">
        <v>0</v>
      </c>
      <c r="I818" s="222">
        <v>0</v>
      </c>
      <c r="J818" s="222">
        <v>0</v>
      </c>
      <c r="K818" s="222">
        <v>0</v>
      </c>
      <c r="L818" s="222">
        <v>0</v>
      </c>
      <c r="M818" s="222">
        <v>0</v>
      </c>
      <c r="N818" s="222">
        <v>4576521.8</v>
      </c>
      <c r="O818" s="222">
        <v>0</v>
      </c>
      <c r="P818" s="222">
        <v>0</v>
      </c>
      <c r="Q818" s="222">
        <v>0</v>
      </c>
      <c r="R818" s="222">
        <v>0</v>
      </c>
      <c r="S818" s="222">
        <v>0</v>
      </c>
      <c r="T818" s="222">
        <v>0</v>
      </c>
      <c r="U818" s="223">
        <v>117860.42</v>
      </c>
      <c r="V818" s="223">
        <v>0</v>
      </c>
      <c r="W818" s="223">
        <v>0</v>
      </c>
      <c r="X818" s="223">
        <v>41642.36</v>
      </c>
    </row>
    <row r="819" spans="1:24" s="239" customFormat="1" ht="23.25" customHeight="1" x14ac:dyDescent="0.3">
      <c r="A819" s="238">
        <v>2023</v>
      </c>
      <c r="B819" s="230">
        <v>798</v>
      </c>
      <c r="C819" s="225" t="s">
        <v>565</v>
      </c>
      <c r="D819" s="230">
        <v>38673</v>
      </c>
      <c r="E819" s="222">
        <v>2420629.9899999998</v>
      </c>
      <c r="F819" s="222">
        <v>2393859.9</v>
      </c>
      <c r="G819" s="222">
        <v>0</v>
      </c>
      <c r="H819" s="222">
        <v>0</v>
      </c>
      <c r="I819" s="222">
        <v>0</v>
      </c>
      <c r="J819" s="222">
        <v>0</v>
      </c>
      <c r="K819" s="222">
        <v>0</v>
      </c>
      <c r="L819" s="222">
        <v>0</v>
      </c>
      <c r="M819" s="222">
        <v>0</v>
      </c>
      <c r="N819" s="222">
        <v>2329618.7999999998</v>
      </c>
      <c r="O819" s="222">
        <v>0</v>
      </c>
      <c r="P819" s="222">
        <v>0</v>
      </c>
      <c r="Q819" s="222">
        <v>0</v>
      </c>
      <c r="R819" s="222">
        <v>0</v>
      </c>
      <c r="S819" s="222">
        <v>0</v>
      </c>
      <c r="T819" s="222">
        <v>0</v>
      </c>
      <c r="U819" s="223">
        <v>64241.1</v>
      </c>
      <c r="V819" s="223">
        <v>0</v>
      </c>
      <c r="W819" s="223">
        <v>0</v>
      </c>
      <c r="X819" s="223">
        <v>26770.09</v>
      </c>
    </row>
    <row r="820" spans="1:24" s="239" customFormat="1" ht="23.25" customHeight="1" x14ac:dyDescent="0.3">
      <c r="A820" s="238">
        <v>2023</v>
      </c>
      <c r="B820" s="230">
        <v>799</v>
      </c>
      <c r="C820" s="225" t="s">
        <v>566</v>
      </c>
      <c r="D820" s="230">
        <v>38674</v>
      </c>
      <c r="E820" s="222">
        <v>2421031.54</v>
      </c>
      <c r="F820" s="222">
        <v>2394261.4500000002</v>
      </c>
      <c r="G820" s="222">
        <v>0</v>
      </c>
      <c r="H820" s="222">
        <v>0</v>
      </c>
      <c r="I820" s="222">
        <v>0</v>
      </c>
      <c r="J820" s="222">
        <v>0</v>
      </c>
      <c r="K820" s="222">
        <v>0</v>
      </c>
      <c r="L820" s="222">
        <v>0</v>
      </c>
      <c r="M820" s="222">
        <v>0</v>
      </c>
      <c r="N820" s="222">
        <v>2329992</v>
      </c>
      <c r="O820" s="222">
        <v>0</v>
      </c>
      <c r="P820" s="222">
        <v>0</v>
      </c>
      <c r="Q820" s="222">
        <v>0</v>
      </c>
      <c r="R820" s="222">
        <v>0</v>
      </c>
      <c r="S820" s="222">
        <v>0</v>
      </c>
      <c r="T820" s="222">
        <v>0</v>
      </c>
      <c r="U820" s="223">
        <v>64269.45</v>
      </c>
      <c r="V820" s="223">
        <v>0</v>
      </c>
      <c r="W820" s="223">
        <v>0</v>
      </c>
      <c r="X820" s="223">
        <v>26770.09</v>
      </c>
    </row>
    <row r="821" spans="1:24" s="239" customFormat="1" ht="23.25" customHeight="1" x14ac:dyDescent="0.3">
      <c r="A821" s="238">
        <v>2023</v>
      </c>
      <c r="B821" s="230">
        <v>800</v>
      </c>
      <c r="C821" s="225" t="s">
        <v>567</v>
      </c>
      <c r="D821" s="230">
        <v>38667</v>
      </c>
      <c r="E821" s="222">
        <v>9370006.4099999983</v>
      </c>
      <c r="F821" s="222">
        <v>9314130.9399999976</v>
      </c>
      <c r="G821" s="218">
        <v>0</v>
      </c>
      <c r="H821" s="218">
        <v>2163004.25</v>
      </c>
      <c r="I821" s="218">
        <v>0</v>
      </c>
      <c r="J821" s="218">
        <v>0</v>
      </c>
      <c r="K821" s="218">
        <v>0</v>
      </c>
      <c r="L821" s="218">
        <v>0</v>
      </c>
      <c r="M821" s="218">
        <v>0</v>
      </c>
      <c r="N821" s="218">
        <v>0</v>
      </c>
      <c r="O821" s="218">
        <v>7089160.8999999994</v>
      </c>
      <c r="P821" s="218">
        <v>0</v>
      </c>
      <c r="Q821" s="218">
        <v>0</v>
      </c>
      <c r="R821" s="218">
        <v>0</v>
      </c>
      <c r="S821" s="218">
        <v>0</v>
      </c>
      <c r="T821" s="218">
        <v>0</v>
      </c>
      <c r="U821" s="218">
        <v>61965.79</v>
      </c>
      <c r="V821" s="218">
        <v>0</v>
      </c>
      <c r="W821" s="218">
        <v>0</v>
      </c>
      <c r="X821" s="218">
        <v>55875.47</v>
      </c>
    </row>
    <row r="822" spans="1:24" s="239" customFormat="1" ht="23.25" customHeight="1" x14ac:dyDescent="0.3">
      <c r="A822" s="238">
        <v>2023</v>
      </c>
      <c r="B822" s="230">
        <v>801</v>
      </c>
      <c r="C822" s="225" t="s">
        <v>568</v>
      </c>
      <c r="D822" s="230">
        <v>38671</v>
      </c>
      <c r="E822" s="222">
        <v>9226481.4499999993</v>
      </c>
      <c r="F822" s="222">
        <v>9172188.0999999996</v>
      </c>
      <c r="G822" s="218">
        <v>0</v>
      </c>
      <c r="H822" s="218">
        <v>2018358.95</v>
      </c>
      <c r="I822" s="218">
        <v>0</v>
      </c>
      <c r="J822" s="218">
        <v>0</v>
      </c>
      <c r="K822" s="218">
        <v>0</v>
      </c>
      <c r="L822" s="218">
        <v>0</v>
      </c>
      <c r="M822" s="218">
        <v>0</v>
      </c>
      <c r="N822" s="218">
        <v>0</v>
      </c>
      <c r="O822" s="218">
        <v>7089160.8999999994</v>
      </c>
      <c r="P822" s="218">
        <v>0</v>
      </c>
      <c r="Q822" s="218">
        <v>0</v>
      </c>
      <c r="R822" s="218">
        <v>0</v>
      </c>
      <c r="S822" s="218">
        <v>0</v>
      </c>
      <c r="T822" s="218">
        <v>0</v>
      </c>
      <c r="U822" s="218">
        <v>64668.25</v>
      </c>
      <c r="V822" s="218">
        <v>0</v>
      </c>
      <c r="W822" s="218">
        <v>0</v>
      </c>
      <c r="X822" s="218">
        <v>54293.35</v>
      </c>
    </row>
    <row r="823" spans="1:24" s="239" customFormat="1" ht="23.25" customHeight="1" x14ac:dyDescent="0.3">
      <c r="A823" s="238">
        <v>2023</v>
      </c>
      <c r="B823" s="230">
        <v>802</v>
      </c>
      <c r="C823" s="225" t="s">
        <v>569</v>
      </c>
      <c r="D823" s="230">
        <v>38676</v>
      </c>
      <c r="E823" s="222">
        <v>2367579.83</v>
      </c>
      <c r="F823" s="222">
        <v>2346758.65</v>
      </c>
      <c r="G823" s="222">
        <v>0</v>
      </c>
      <c r="H823" s="222">
        <v>0</v>
      </c>
      <c r="I823" s="222">
        <v>0</v>
      </c>
      <c r="J823" s="222">
        <v>0</v>
      </c>
      <c r="K823" s="222">
        <v>0</v>
      </c>
      <c r="L823" s="222">
        <v>0</v>
      </c>
      <c r="M823" s="222">
        <v>0</v>
      </c>
      <c r="N823" s="222">
        <v>2288405.02</v>
      </c>
      <c r="O823" s="222">
        <v>0</v>
      </c>
      <c r="P823" s="222">
        <v>0</v>
      </c>
      <c r="Q823" s="222">
        <v>0</v>
      </c>
      <c r="R823" s="222">
        <v>0</v>
      </c>
      <c r="S823" s="222">
        <v>0</v>
      </c>
      <c r="T823" s="222">
        <v>0</v>
      </c>
      <c r="U823" s="223">
        <v>58353.63</v>
      </c>
      <c r="V823" s="223">
        <v>0</v>
      </c>
      <c r="W823" s="223">
        <v>0</v>
      </c>
      <c r="X823" s="223">
        <v>20821.18</v>
      </c>
    </row>
    <row r="824" spans="1:24" s="239" customFormat="1" ht="22.9" customHeight="1" x14ac:dyDescent="0.3">
      <c r="A824" s="238">
        <v>2023</v>
      </c>
      <c r="B824" s="230">
        <v>803</v>
      </c>
      <c r="C824" s="225" t="s">
        <v>570</v>
      </c>
      <c r="D824" s="230">
        <v>38685</v>
      </c>
      <c r="E824" s="222">
        <v>12389743.120000001</v>
      </c>
      <c r="F824" s="222">
        <v>12334726.98</v>
      </c>
      <c r="G824" s="218">
        <v>0</v>
      </c>
      <c r="H824" s="218">
        <v>2178693.65</v>
      </c>
      <c r="I824" s="218">
        <v>0</v>
      </c>
      <c r="J824" s="218">
        <v>0</v>
      </c>
      <c r="K824" s="218">
        <v>0</v>
      </c>
      <c r="L824" s="218">
        <v>0</v>
      </c>
      <c r="M824" s="218">
        <v>0</v>
      </c>
      <c r="N824" s="218">
        <v>0</v>
      </c>
      <c r="O824" s="218">
        <v>10094083.67</v>
      </c>
      <c r="P824" s="218">
        <v>0</v>
      </c>
      <c r="Q824" s="218">
        <v>0</v>
      </c>
      <c r="R824" s="218">
        <v>0</v>
      </c>
      <c r="S824" s="218">
        <v>0</v>
      </c>
      <c r="T824" s="218">
        <v>0</v>
      </c>
      <c r="U824" s="218">
        <v>61949.66</v>
      </c>
      <c r="V824" s="218">
        <v>0</v>
      </c>
      <c r="W824" s="218">
        <v>0</v>
      </c>
      <c r="X824" s="218">
        <v>55016.14</v>
      </c>
    </row>
    <row r="825" spans="1:24" s="239" customFormat="1" ht="23.25" customHeight="1" x14ac:dyDescent="0.3">
      <c r="A825" s="238">
        <v>2023</v>
      </c>
      <c r="B825" s="230">
        <v>804</v>
      </c>
      <c r="C825" s="225" t="s">
        <v>571</v>
      </c>
      <c r="D825" s="230">
        <v>38709</v>
      </c>
      <c r="E825" s="222">
        <v>10769186.029999999</v>
      </c>
      <c r="F825" s="222">
        <v>10611510.68</v>
      </c>
      <c r="G825" s="218">
        <v>0</v>
      </c>
      <c r="H825" s="218">
        <v>3679869.73</v>
      </c>
      <c r="I825" s="218">
        <v>0</v>
      </c>
      <c r="J825" s="218">
        <v>0</v>
      </c>
      <c r="K825" s="218">
        <v>0</v>
      </c>
      <c r="L825" s="218">
        <v>0</v>
      </c>
      <c r="M825" s="218">
        <v>0</v>
      </c>
      <c r="N825" s="218">
        <v>4311530.09</v>
      </c>
      <c r="O825" s="218">
        <v>0</v>
      </c>
      <c r="P825" s="218">
        <v>0</v>
      </c>
      <c r="Q825" s="218">
        <v>2409787.2000000002</v>
      </c>
      <c r="R825" s="218">
        <v>0</v>
      </c>
      <c r="S825" s="218">
        <v>0</v>
      </c>
      <c r="T825" s="218">
        <v>0</v>
      </c>
      <c r="U825" s="218">
        <v>210323.65999999997</v>
      </c>
      <c r="V825" s="218">
        <v>0</v>
      </c>
      <c r="W825" s="218">
        <v>0</v>
      </c>
      <c r="X825" s="218">
        <v>157675.34999999998</v>
      </c>
    </row>
    <row r="826" spans="1:24" s="239" customFormat="1" ht="23.25" customHeight="1" x14ac:dyDescent="0.3">
      <c r="A826" s="238">
        <v>2023</v>
      </c>
      <c r="B826" s="230">
        <v>805</v>
      </c>
      <c r="C826" s="225" t="s">
        <v>572</v>
      </c>
      <c r="D826" s="230">
        <v>38710</v>
      </c>
      <c r="E826" s="222">
        <v>13345298.960000003</v>
      </c>
      <c r="F826" s="222">
        <v>13176969.150000002</v>
      </c>
      <c r="G826" s="218">
        <v>0</v>
      </c>
      <c r="H826" s="218">
        <v>2251656.7200000002</v>
      </c>
      <c r="I826" s="218">
        <v>0</v>
      </c>
      <c r="J826" s="218">
        <v>440735.26</v>
      </c>
      <c r="K826" s="218">
        <v>788660.95</v>
      </c>
      <c r="L826" s="218">
        <v>752379.15999999992</v>
      </c>
      <c r="M826" s="218">
        <v>0</v>
      </c>
      <c r="N826" s="218">
        <v>5954763.6000000006</v>
      </c>
      <c r="O826" s="218">
        <v>0</v>
      </c>
      <c r="P826" s="218">
        <v>0</v>
      </c>
      <c r="Q826" s="218">
        <v>2784302.0600000005</v>
      </c>
      <c r="R826" s="218">
        <v>0</v>
      </c>
      <c r="S826" s="218">
        <v>0</v>
      </c>
      <c r="T826" s="218">
        <v>0</v>
      </c>
      <c r="U826" s="218">
        <v>204471.4</v>
      </c>
      <c r="V826" s="218">
        <v>0</v>
      </c>
      <c r="W826" s="218">
        <v>0</v>
      </c>
      <c r="X826" s="218">
        <v>168329.81</v>
      </c>
    </row>
    <row r="827" spans="1:24" s="239" customFormat="1" ht="23.25" customHeight="1" x14ac:dyDescent="0.3">
      <c r="A827" s="238">
        <v>2023</v>
      </c>
      <c r="B827" s="230">
        <v>806</v>
      </c>
      <c r="C827" s="225" t="s">
        <v>573</v>
      </c>
      <c r="D827" s="230">
        <v>38713</v>
      </c>
      <c r="E827" s="222">
        <v>20522687.110000003</v>
      </c>
      <c r="F827" s="222">
        <v>20306501.000000004</v>
      </c>
      <c r="G827" s="218">
        <v>0</v>
      </c>
      <c r="H827" s="218">
        <v>0</v>
      </c>
      <c r="I827" s="218">
        <v>0</v>
      </c>
      <c r="J827" s="218">
        <v>0</v>
      </c>
      <c r="K827" s="218">
        <v>0</v>
      </c>
      <c r="L827" s="218">
        <v>0</v>
      </c>
      <c r="M827" s="218">
        <v>0</v>
      </c>
      <c r="N827" s="218">
        <v>9855654</v>
      </c>
      <c r="O827" s="218">
        <v>10076460.130000001</v>
      </c>
      <c r="P827" s="218">
        <v>0</v>
      </c>
      <c r="Q827" s="218">
        <v>0</v>
      </c>
      <c r="R827" s="218">
        <v>0</v>
      </c>
      <c r="S827" s="218">
        <v>0</v>
      </c>
      <c r="T827" s="218">
        <v>0</v>
      </c>
      <c r="U827" s="218">
        <v>374386.87</v>
      </c>
      <c r="V827" s="218">
        <v>0</v>
      </c>
      <c r="W827" s="218">
        <v>0</v>
      </c>
      <c r="X827" s="218">
        <v>216186.11000000002</v>
      </c>
    </row>
    <row r="828" spans="1:24" s="239" customFormat="1" ht="23.25" customHeight="1" x14ac:dyDescent="0.3">
      <c r="A828" s="238">
        <v>2023</v>
      </c>
      <c r="B828" s="230">
        <v>807</v>
      </c>
      <c r="C828" s="225" t="s">
        <v>574</v>
      </c>
      <c r="D828" s="230">
        <v>38714</v>
      </c>
      <c r="E828" s="222">
        <v>10501890.920000002</v>
      </c>
      <c r="F828" s="222">
        <v>10411326.040000001</v>
      </c>
      <c r="G828" s="218">
        <v>0</v>
      </c>
      <c r="H828" s="218">
        <v>2101016.56</v>
      </c>
      <c r="I828" s="218">
        <v>0</v>
      </c>
      <c r="J828" s="218">
        <v>0</v>
      </c>
      <c r="K828" s="218">
        <v>0</v>
      </c>
      <c r="L828" s="218">
        <v>0</v>
      </c>
      <c r="M828" s="218">
        <v>0</v>
      </c>
      <c r="N828" s="218">
        <v>1987364.4</v>
      </c>
      <c r="O828" s="218">
        <v>6223593.7000000011</v>
      </c>
      <c r="P828" s="218">
        <v>0</v>
      </c>
      <c r="Q828" s="218">
        <v>0</v>
      </c>
      <c r="R828" s="218">
        <v>0</v>
      </c>
      <c r="S828" s="218">
        <v>0</v>
      </c>
      <c r="T828" s="218">
        <v>0</v>
      </c>
      <c r="U828" s="218">
        <v>99351.38</v>
      </c>
      <c r="V828" s="218">
        <v>0</v>
      </c>
      <c r="W828" s="218">
        <v>0</v>
      </c>
      <c r="X828" s="218">
        <v>90564.88</v>
      </c>
    </row>
    <row r="829" spans="1:24" s="239" customFormat="1" ht="23.25" customHeight="1" x14ac:dyDescent="0.3">
      <c r="A829" s="238">
        <v>2023</v>
      </c>
      <c r="B829" s="230">
        <v>808</v>
      </c>
      <c r="C829" s="225" t="s">
        <v>575</v>
      </c>
      <c r="D829" s="230">
        <v>38764</v>
      </c>
      <c r="E829" s="222">
        <v>7096908.3899999997</v>
      </c>
      <c r="F829" s="222">
        <v>7034444.8499999996</v>
      </c>
      <c r="G829" s="222">
        <v>0</v>
      </c>
      <c r="H829" s="222">
        <v>0</v>
      </c>
      <c r="I829" s="222">
        <v>0</v>
      </c>
      <c r="J829" s="222">
        <v>0</v>
      </c>
      <c r="K829" s="222">
        <v>0</v>
      </c>
      <c r="L829" s="222">
        <v>0</v>
      </c>
      <c r="M829" s="222">
        <v>0</v>
      </c>
      <c r="N829" s="222">
        <v>6882337.8499999996</v>
      </c>
      <c r="O829" s="222">
        <v>0</v>
      </c>
      <c r="P829" s="222">
        <v>0</v>
      </c>
      <c r="Q829" s="222">
        <v>0</v>
      </c>
      <c r="R829" s="222">
        <v>0</v>
      </c>
      <c r="S829" s="222">
        <v>0</v>
      </c>
      <c r="T829" s="222">
        <v>0</v>
      </c>
      <c r="U829" s="223">
        <v>152107</v>
      </c>
      <c r="V829" s="223">
        <v>0</v>
      </c>
      <c r="W829" s="223">
        <v>0</v>
      </c>
      <c r="X829" s="223">
        <v>62463.54</v>
      </c>
    </row>
    <row r="830" spans="1:24" s="239" customFormat="1" ht="23.25" customHeight="1" x14ac:dyDescent="0.3">
      <c r="A830" s="238">
        <v>2023</v>
      </c>
      <c r="B830" s="230">
        <v>809</v>
      </c>
      <c r="C830" s="225" t="s">
        <v>576</v>
      </c>
      <c r="D830" s="230">
        <v>38797</v>
      </c>
      <c r="E830" s="222">
        <v>18295248.140000001</v>
      </c>
      <c r="F830" s="222">
        <v>18261980.120000001</v>
      </c>
      <c r="G830" s="218">
        <v>0</v>
      </c>
      <c r="H830" s="218">
        <v>2611361.88</v>
      </c>
      <c r="I830" s="218">
        <v>0</v>
      </c>
      <c r="J830" s="218">
        <v>515042.92</v>
      </c>
      <c r="K830" s="218">
        <v>818095.54999999993</v>
      </c>
      <c r="L830" s="218">
        <v>727769.96</v>
      </c>
      <c r="M830" s="218">
        <v>0</v>
      </c>
      <c r="N830" s="218">
        <v>0</v>
      </c>
      <c r="O830" s="218">
        <v>8508364.5099999998</v>
      </c>
      <c r="P830" s="218">
        <v>0</v>
      </c>
      <c r="Q830" s="218">
        <v>5081345.3000000007</v>
      </c>
      <c r="R830" s="218">
        <v>0</v>
      </c>
      <c r="S830" s="218">
        <v>0</v>
      </c>
      <c r="T830" s="218">
        <v>0</v>
      </c>
      <c r="U830" s="218">
        <v>0</v>
      </c>
      <c r="V830" s="218">
        <v>0</v>
      </c>
      <c r="W830" s="218">
        <v>0</v>
      </c>
      <c r="X830" s="218">
        <v>33268.020000000004</v>
      </c>
    </row>
    <row r="831" spans="1:24" s="239" customFormat="1" ht="23.25" customHeight="1" x14ac:dyDescent="0.3">
      <c r="A831" s="238">
        <v>2023</v>
      </c>
      <c r="B831" s="230">
        <v>810</v>
      </c>
      <c r="C831" s="225" t="s">
        <v>577</v>
      </c>
      <c r="D831" s="230">
        <v>38811</v>
      </c>
      <c r="E831" s="222">
        <v>10764578.130000001</v>
      </c>
      <c r="F831" s="222">
        <v>10707284.65</v>
      </c>
      <c r="G831" s="218">
        <v>0</v>
      </c>
      <c r="H831" s="218">
        <v>2282671.0099999998</v>
      </c>
      <c r="I831" s="218">
        <v>0</v>
      </c>
      <c r="J831" s="218">
        <v>431324.10000000003</v>
      </c>
      <c r="K831" s="218">
        <v>710283.38</v>
      </c>
      <c r="L831" s="218">
        <v>611048.35</v>
      </c>
      <c r="M831" s="218">
        <v>0</v>
      </c>
      <c r="N831" s="218">
        <v>0</v>
      </c>
      <c r="O831" s="218">
        <v>6612843.6400000006</v>
      </c>
      <c r="P831" s="218">
        <v>0</v>
      </c>
      <c r="Q831" s="218">
        <v>0</v>
      </c>
      <c r="R831" s="218">
        <v>0</v>
      </c>
      <c r="S831" s="218">
        <v>0</v>
      </c>
      <c r="T831" s="218">
        <v>0</v>
      </c>
      <c r="U831" s="218">
        <v>59114.17</v>
      </c>
      <c r="V831" s="218">
        <v>0</v>
      </c>
      <c r="W831" s="218">
        <v>0</v>
      </c>
      <c r="X831" s="218">
        <v>57293.48</v>
      </c>
    </row>
    <row r="832" spans="1:24" s="239" customFormat="1" ht="23.25" customHeight="1" x14ac:dyDescent="0.3">
      <c r="A832" s="238">
        <v>2023</v>
      </c>
      <c r="B832" s="230">
        <v>811</v>
      </c>
      <c r="C832" s="225" t="s">
        <v>578</v>
      </c>
      <c r="D832" s="230">
        <v>38730</v>
      </c>
      <c r="E832" s="222">
        <v>48065481.920000002</v>
      </c>
      <c r="F832" s="222">
        <v>47962848.600000001</v>
      </c>
      <c r="G832" s="218">
        <v>0</v>
      </c>
      <c r="H832" s="218">
        <v>6438332.4100000001</v>
      </c>
      <c r="I832" s="218">
        <v>0</v>
      </c>
      <c r="J832" s="218">
        <v>1126273.22</v>
      </c>
      <c r="K832" s="218">
        <v>2285555.5</v>
      </c>
      <c r="L832" s="218">
        <v>2003495.32</v>
      </c>
      <c r="M832" s="218">
        <v>0</v>
      </c>
      <c r="N832" s="218">
        <v>0</v>
      </c>
      <c r="O832" s="218">
        <v>15785519.75</v>
      </c>
      <c r="P832" s="218">
        <v>0</v>
      </c>
      <c r="Q832" s="218">
        <v>20323672.400000002</v>
      </c>
      <c r="R832" s="218">
        <v>0</v>
      </c>
      <c r="S832" s="218">
        <v>0</v>
      </c>
      <c r="T832" s="218">
        <v>0</v>
      </c>
      <c r="U832" s="218">
        <v>0</v>
      </c>
      <c r="V832" s="218">
        <v>0</v>
      </c>
      <c r="W832" s="218">
        <v>0</v>
      </c>
      <c r="X832" s="218">
        <v>102633.31999999999</v>
      </c>
    </row>
    <row r="833" spans="1:24" s="239" customFormat="1" ht="23.25" customHeight="1" x14ac:dyDescent="0.3">
      <c r="A833" s="238">
        <v>2023</v>
      </c>
      <c r="B833" s="230">
        <v>812</v>
      </c>
      <c r="C833" s="225" t="s">
        <v>579</v>
      </c>
      <c r="D833" s="230">
        <v>38740</v>
      </c>
      <c r="E833" s="222">
        <v>11747899.740000002</v>
      </c>
      <c r="F833" s="222">
        <v>11725550.090000002</v>
      </c>
      <c r="G833" s="218">
        <v>0</v>
      </c>
      <c r="H833" s="218">
        <v>0</v>
      </c>
      <c r="I833" s="218">
        <v>0</v>
      </c>
      <c r="J833" s="218">
        <v>356249.38</v>
      </c>
      <c r="K833" s="218">
        <v>656223.30000000005</v>
      </c>
      <c r="L833" s="218">
        <v>491838.89</v>
      </c>
      <c r="M833" s="218">
        <v>0</v>
      </c>
      <c r="N833" s="218">
        <v>0</v>
      </c>
      <c r="O833" s="218">
        <v>10221238.520000001</v>
      </c>
      <c r="P833" s="218">
        <v>0</v>
      </c>
      <c r="Q833" s="218">
        <v>0</v>
      </c>
      <c r="R833" s="218">
        <v>0</v>
      </c>
      <c r="S833" s="218">
        <v>0</v>
      </c>
      <c r="T833" s="218">
        <v>0</v>
      </c>
      <c r="U833" s="218">
        <v>0</v>
      </c>
      <c r="V833" s="218">
        <v>0</v>
      </c>
      <c r="W833" s="218">
        <v>0</v>
      </c>
      <c r="X833" s="218">
        <v>22349.65</v>
      </c>
    </row>
    <row r="834" spans="1:24" s="239" customFormat="1" ht="23.25" customHeight="1" x14ac:dyDescent="0.3">
      <c r="A834" s="238">
        <v>2023</v>
      </c>
      <c r="B834" s="230">
        <v>813</v>
      </c>
      <c r="C834" s="225" t="s">
        <v>580</v>
      </c>
      <c r="D834" s="230">
        <v>38758</v>
      </c>
      <c r="E834" s="222">
        <v>7630581.4799999995</v>
      </c>
      <c r="F834" s="222">
        <v>7563096.6699999999</v>
      </c>
      <c r="G834" s="222">
        <v>0</v>
      </c>
      <c r="H834" s="222">
        <v>0</v>
      </c>
      <c r="I834" s="222">
        <v>0</v>
      </c>
      <c r="J834" s="222">
        <v>0</v>
      </c>
      <c r="K834" s="222">
        <v>0</v>
      </c>
      <c r="L834" s="222">
        <v>0</v>
      </c>
      <c r="M834" s="222">
        <v>0</v>
      </c>
      <c r="N834" s="222">
        <v>7409975.8700000001</v>
      </c>
      <c r="O834" s="222">
        <v>0</v>
      </c>
      <c r="P834" s="222">
        <v>0</v>
      </c>
      <c r="Q834" s="222">
        <v>0</v>
      </c>
      <c r="R834" s="222">
        <v>0</v>
      </c>
      <c r="S834" s="222">
        <v>0</v>
      </c>
      <c r="T834" s="222">
        <v>0</v>
      </c>
      <c r="U834" s="223">
        <v>153120.79999999999</v>
      </c>
      <c r="V834" s="223">
        <v>0</v>
      </c>
      <c r="W834" s="223">
        <v>0</v>
      </c>
      <c r="X834" s="223">
        <v>67484.81</v>
      </c>
    </row>
    <row r="835" spans="1:24" s="239" customFormat="1" ht="23.25" customHeight="1" x14ac:dyDescent="0.3">
      <c r="A835" s="238">
        <v>2023</v>
      </c>
      <c r="B835" s="230">
        <v>814</v>
      </c>
      <c r="C835" s="225" t="s">
        <v>581</v>
      </c>
      <c r="D835" s="230">
        <v>38742</v>
      </c>
      <c r="E835" s="222">
        <v>9525224.1399999987</v>
      </c>
      <c r="F835" s="222">
        <v>9504455.6199999992</v>
      </c>
      <c r="G835" s="218">
        <v>0</v>
      </c>
      <c r="H835" s="218">
        <v>3766541.04</v>
      </c>
      <c r="I835" s="218">
        <v>0</v>
      </c>
      <c r="J835" s="218">
        <v>274976.26</v>
      </c>
      <c r="K835" s="218">
        <v>488765.83</v>
      </c>
      <c r="L835" s="218">
        <v>396767.89</v>
      </c>
      <c r="M835" s="218">
        <v>0</v>
      </c>
      <c r="N835" s="218">
        <v>0</v>
      </c>
      <c r="O835" s="218">
        <v>4492254.49</v>
      </c>
      <c r="P835" s="218">
        <v>0</v>
      </c>
      <c r="Q835" s="218">
        <v>0</v>
      </c>
      <c r="R835" s="218">
        <v>0</v>
      </c>
      <c r="S835" s="218">
        <v>0</v>
      </c>
      <c r="T835" s="218">
        <v>0</v>
      </c>
      <c r="U835" s="218">
        <v>85150.11</v>
      </c>
      <c r="V835" s="218">
        <v>0</v>
      </c>
      <c r="W835" s="218">
        <v>0</v>
      </c>
      <c r="X835" s="218">
        <v>20768.52</v>
      </c>
    </row>
    <row r="836" spans="1:24" s="239" customFormat="1" ht="23.25" customHeight="1" x14ac:dyDescent="0.3">
      <c r="A836" s="238">
        <v>2023</v>
      </c>
      <c r="B836" s="230">
        <v>815</v>
      </c>
      <c r="C836" s="225" t="s">
        <v>582</v>
      </c>
      <c r="D836" s="230">
        <v>38747</v>
      </c>
      <c r="E836" s="222">
        <v>9898461.6399999987</v>
      </c>
      <c r="F836" s="222">
        <v>9878683.9399999995</v>
      </c>
      <c r="G836" s="218">
        <v>0</v>
      </c>
      <c r="H836" s="218">
        <v>2159262.94</v>
      </c>
      <c r="I836" s="218">
        <v>0</v>
      </c>
      <c r="J836" s="218">
        <v>339449.69</v>
      </c>
      <c r="K836" s="218">
        <v>670283.96</v>
      </c>
      <c r="L836" s="218">
        <v>0</v>
      </c>
      <c r="M836" s="218">
        <v>0</v>
      </c>
      <c r="N836" s="218">
        <v>0</v>
      </c>
      <c r="O836" s="218">
        <v>6632772.2599999998</v>
      </c>
      <c r="P836" s="218">
        <v>0</v>
      </c>
      <c r="Q836" s="218">
        <v>0</v>
      </c>
      <c r="R836" s="218">
        <v>0</v>
      </c>
      <c r="S836" s="218">
        <v>0</v>
      </c>
      <c r="T836" s="218">
        <v>0</v>
      </c>
      <c r="U836" s="218">
        <v>76915.09</v>
      </c>
      <c r="V836" s="218">
        <v>0</v>
      </c>
      <c r="W836" s="218">
        <v>0</v>
      </c>
      <c r="X836" s="218">
        <v>19777.699999999997</v>
      </c>
    </row>
    <row r="837" spans="1:24" s="239" customFormat="1" ht="23.25" customHeight="1" x14ac:dyDescent="0.3">
      <c r="A837" s="238">
        <v>2023</v>
      </c>
      <c r="B837" s="230">
        <v>816</v>
      </c>
      <c r="C837" s="225" t="s">
        <v>583</v>
      </c>
      <c r="D837" s="230">
        <v>38833</v>
      </c>
      <c r="E837" s="222">
        <v>9530475.8699999992</v>
      </c>
      <c r="F837" s="222">
        <v>9509241.129999999</v>
      </c>
      <c r="G837" s="218">
        <v>0</v>
      </c>
      <c r="H837" s="218">
        <v>0</v>
      </c>
      <c r="I837" s="218">
        <v>0</v>
      </c>
      <c r="J837" s="218">
        <v>343273.28</v>
      </c>
      <c r="K837" s="218">
        <v>659859.01</v>
      </c>
      <c r="L837" s="218">
        <v>0</v>
      </c>
      <c r="M837" s="218">
        <v>0</v>
      </c>
      <c r="N837" s="218">
        <v>0</v>
      </c>
      <c r="O837" s="218">
        <v>8506108.8399999999</v>
      </c>
      <c r="P837" s="218">
        <v>0</v>
      </c>
      <c r="Q837" s="218">
        <v>0</v>
      </c>
      <c r="R837" s="218">
        <v>0</v>
      </c>
      <c r="S837" s="218">
        <v>0</v>
      </c>
      <c r="T837" s="218">
        <v>0</v>
      </c>
      <c r="U837" s="218">
        <v>0</v>
      </c>
      <c r="V837" s="218">
        <v>0</v>
      </c>
      <c r="W837" s="218">
        <v>0</v>
      </c>
      <c r="X837" s="218">
        <v>21234.74</v>
      </c>
    </row>
    <row r="838" spans="1:24" s="239" customFormat="1" ht="23.25" customHeight="1" x14ac:dyDescent="0.3">
      <c r="A838" s="238">
        <v>2023</v>
      </c>
      <c r="B838" s="230">
        <v>817</v>
      </c>
      <c r="C838" s="225" t="s">
        <v>584</v>
      </c>
      <c r="D838" s="230">
        <v>38836</v>
      </c>
      <c r="E838" s="222">
        <v>2352089.8800000004</v>
      </c>
      <c r="F838" s="222">
        <v>2331268.7000000002</v>
      </c>
      <c r="G838" s="222">
        <v>0</v>
      </c>
      <c r="H838" s="222">
        <v>0</v>
      </c>
      <c r="I838" s="222">
        <v>0</v>
      </c>
      <c r="J838" s="222">
        <v>0</v>
      </c>
      <c r="K838" s="222">
        <v>0</v>
      </c>
      <c r="L838" s="222">
        <v>0</v>
      </c>
      <c r="M838" s="222">
        <v>0</v>
      </c>
      <c r="N838" s="222">
        <v>2270017.98</v>
      </c>
      <c r="O838" s="222">
        <v>0</v>
      </c>
      <c r="P838" s="222">
        <v>0</v>
      </c>
      <c r="Q838" s="222">
        <v>0</v>
      </c>
      <c r="R838" s="222">
        <v>0</v>
      </c>
      <c r="S838" s="222">
        <v>0</v>
      </c>
      <c r="T838" s="222">
        <v>0</v>
      </c>
      <c r="U838" s="223">
        <v>61250.720000000001</v>
      </c>
      <c r="V838" s="223">
        <v>0</v>
      </c>
      <c r="W838" s="223">
        <v>0</v>
      </c>
      <c r="X838" s="223">
        <v>20821.18</v>
      </c>
    </row>
    <row r="839" spans="1:24" s="239" customFormat="1" ht="23.25" customHeight="1" x14ac:dyDescent="0.3">
      <c r="A839" s="238">
        <v>2023</v>
      </c>
      <c r="B839" s="230">
        <v>818</v>
      </c>
      <c r="C839" s="225" t="s">
        <v>585</v>
      </c>
      <c r="D839" s="230">
        <v>38837</v>
      </c>
      <c r="E839" s="222">
        <v>5450220.9399999995</v>
      </c>
      <c r="F839" s="222">
        <v>5397851.5499999998</v>
      </c>
      <c r="G839" s="218">
        <v>0</v>
      </c>
      <c r="H839" s="218">
        <v>2031143.8199999998</v>
      </c>
      <c r="I839" s="218">
        <v>0</v>
      </c>
      <c r="J839" s="218">
        <v>166320.43</v>
      </c>
      <c r="K839" s="218">
        <v>318982.83999999997</v>
      </c>
      <c r="L839" s="218">
        <v>133821.29999999999</v>
      </c>
      <c r="M839" s="218">
        <v>0</v>
      </c>
      <c r="N839" s="218">
        <v>0</v>
      </c>
      <c r="O839" s="218">
        <v>2704341.97</v>
      </c>
      <c r="P839" s="218">
        <v>0</v>
      </c>
      <c r="Q839" s="218">
        <v>0</v>
      </c>
      <c r="R839" s="218">
        <v>0</v>
      </c>
      <c r="S839" s="218">
        <v>0</v>
      </c>
      <c r="T839" s="218">
        <v>0</v>
      </c>
      <c r="U839" s="218">
        <v>43241.19</v>
      </c>
      <c r="V839" s="218">
        <v>0</v>
      </c>
      <c r="W839" s="218">
        <v>0</v>
      </c>
      <c r="X839" s="218">
        <v>52369.39</v>
      </c>
    </row>
    <row r="840" spans="1:24" s="239" customFormat="1" ht="23.25" customHeight="1" x14ac:dyDescent="0.3">
      <c r="A840" s="238">
        <v>2023</v>
      </c>
      <c r="B840" s="230">
        <v>819</v>
      </c>
      <c r="C840" s="225" t="s">
        <v>586</v>
      </c>
      <c r="D840" s="230">
        <v>38825</v>
      </c>
      <c r="E840" s="222">
        <v>2557131.5599999996</v>
      </c>
      <c r="F840" s="222">
        <v>2534636.6199999996</v>
      </c>
      <c r="G840" s="222">
        <v>0</v>
      </c>
      <c r="H840" s="222">
        <v>0</v>
      </c>
      <c r="I840" s="222">
        <v>0</v>
      </c>
      <c r="J840" s="222">
        <v>0</v>
      </c>
      <c r="K840" s="222">
        <v>0</v>
      </c>
      <c r="L840" s="222">
        <v>0</v>
      </c>
      <c r="M840" s="222">
        <v>0</v>
      </c>
      <c r="N840" s="222">
        <v>2470768.1399999997</v>
      </c>
      <c r="O840" s="222">
        <v>0</v>
      </c>
      <c r="P840" s="222">
        <v>0</v>
      </c>
      <c r="Q840" s="222">
        <v>0</v>
      </c>
      <c r="R840" s="222">
        <v>0</v>
      </c>
      <c r="S840" s="222">
        <v>0</v>
      </c>
      <c r="T840" s="222">
        <v>0</v>
      </c>
      <c r="U840" s="223">
        <v>63868.480000000003</v>
      </c>
      <c r="V840" s="223">
        <v>0</v>
      </c>
      <c r="W840" s="223">
        <v>0</v>
      </c>
      <c r="X840" s="223">
        <v>22494.94</v>
      </c>
    </row>
    <row r="841" spans="1:24" s="239" customFormat="1" ht="23.25" customHeight="1" x14ac:dyDescent="0.3">
      <c r="A841" s="238">
        <v>2023</v>
      </c>
      <c r="B841" s="230">
        <v>820</v>
      </c>
      <c r="C841" s="225" t="s">
        <v>587</v>
      </c>
      <c r="D841" s="230">
        <v>38830</v>
      </c>
      <c r="E841" s="222">
        <v>2557114.69</v>
      </c>
      <c r="F841" s="222">
        <v>2534619.75</v>
      </c>
      <c r="G841" s="222">
        <v>0</v>
      </c>
      <c r="H841" s="222">
        <v>0</v>
      </c>
      <c r="I841" s="222">
        <v>0</v>
      </c>
      <c r="J841" s="222">
        <v>0</v>
      </c>
      <c r="K841" s="222">
        <v>0</v>
      </c>
      <c r="L841" s="222">
        <v>0</v>
      </c>
      <c r="M841" s="222">
        <v>0</v>
      </c>
      <c r="N841" s="222">
        <v>2470729.0699999998</v>
      </c>
      <c r="O841" s="222">
        <v>0</v>
      </c>
      <c r="P841" s="222">
        <v>0</v>
      </c>
      <c r="Q841" s="222">
        <v>0</v>
      </c>
      <c r="R841" s="222">
        <v>0</v>
      </c>
      <c r="S841" s="222">
        <v>0</v>
      </c>
      <c r="T841" s="222">
        <v>0</v>
      </c>
      <c r="U841" s="223">
        <v>63890.68</v>
      </c>
      <c r="V841" s="223">
        <v>0</v>
      </c>
      <c r="W841" s="223">
        <v>0</v>
      </c>
      <c r="X841" s="223">
        <v>22494.94</v>
      </c>
    </row>
    <row r="842" spans="1:24" s="239" customFormat="1" ht="23.25" customHeight="1" x14ac:dyDescent="0.3">
      <c r="A842" s="238">
        <v>2023</v>
      </c>
      <c r="B842" s="230">
        <v>821</v>
      </c>
      <c r="C842" s="225" t="s">
        <v>589</v>
      </c>
      <c r="D842" s="230">
        <v>38858</v>
      </c>
      <c r="E842" s="222">
        <v>11855058.640000001</v>
      </c>
      <c r="F842" s="222">
        <v>11750952.74</v>
      </c>
      <c r="G842" s="222">
        <v>0</v>
      </c>
      <c r="H842" s="222">
        <v>0</v>
      </c>
      <c r="I842" s="222">
        <v>0</v>
      </c>
      <c r="J842" s="222">
        <v>0</v>
      </c>
      <c r="K842" s="222">
        <v>0</v>
      </c>
      <c r="L842" s="222">
        <v>0</v>
      </c>
      <c r="M842" s="222">
        <v>0</v>
      </c>
      <c r="N842" s="222">
        <v>11498634.02</v>
      </c>
      <c r="O842" s="222">
        <v>0</v>
      </c>
      <c r="P842" s="222">
        <v>0</v>
      </c>
      <c r="Q842" s="222">
        <v>0</v>
      </c>
      <c r="R842" s="222">
        <v>0</v>
      </c>
      <c r="S842" s="222">
        <v>0</v>
      </c>
      <c r="T842" s="222">
        <v>0</v>
      </c>
      <c r="U842" s="223">
        <v>252318.72</v>
      </c>
      <c r="V842" s="223">
        <v>0</v>
      </c>
      <c r="W842" s="223">
        <v>0</v>
      </c>
      <c r="X842" s="223">
        <v>104105.9</v>
      </c>
    </row>
    <row r="843" spans="1:24" s="239" customFormat="1" ht="23.25" customHeight="1" x14ac:dyDescent="0.3">
      <c r="A843" s="238">
        <v>2023</v>
      </c>
      <c r="B843" s="230">
        <v>822</v>
      </c>
      <c r="C843" s="225" t="s">
        <v>590</v>
      </c>
      <c r="D843" s="230">
        <v>38854</v>
      </c>
      <c r="E843" s="222">
        <v>11313884.810000001</v>
      </c>
      <c r="F843" s="222">
        <v>11299890.17</v>
      </c>
      <c r="G843" s="218">
        <v>0</v>
      </c>
      <c r="H843" s="218">
        <v>0</v>
      </c>
      <c r="I843" s="218">
        <v>0</v>
      </c>
      <c r="J843" s="218">
        <v>0</v>
      </c>
      <c r="K843" s="218">
        <v>0</v>
      </c>
      <c r="L843" s="218">
        <v>0</v>
      </c>
      <c r="M843" s="218">
        <v>0</v>
      </c>
      <c r="N843" s="218">
        <v>0</v>
      </c>
      <c r="O843" s="218">
        <v>11299890.17</v>
      </c>
      <c r="P843" s="218">
        <v>0</v>
      </c>
      <c r="Q843" s="218">
        <v>0</v>
      </c>
      <c r="R843" s="218">
        <v>0</v>
      </c>
      <c r="S843" s="218">
        <v>0</v>
      </c>
      <c r="T843" s="218">
        <v>0</v>
      </c>
      <c r="U843" s="218">
        <v>0</v>
      </c>
      <c r="V843" s="218">
        <v>0</v>
      </c>
      <c r="W843" s="218">
        <v>0</v>
      </c>
      <c r="X843" s="218">
        <v>13994.64</v>
      </c>
    </row>
    <row r="844" spans="1:24" s="239" customFormat="1" ht="23.25" customHeight="1" x14ac:dyDescent="0.3">
      <c r="A844" s="238">
        <v>2023</v>
      </c>
      <c r="B844" s="230">
        <v>823</v>
      </c>
      <c r="C844" s="225" t="s">
        <v>591</v>
      </c>
      <c r="D844" s="230">
        <v>38867</v>
      </c>
      <c r="E844" s="222">
        <v>14168223.67</v>
      </c>
      <c r="F844" s="222">
        <v>14043296.59</v>
      </c>
      <c r="G844" s="222">
        <v>0</v>
      </c>
      <c r="H844" s="222">
        <v>0</v>
      </c>
      <c r="I844" s="222">
        <v>0</v>
      </c>
      <c r="J844" s="222">
        <v>0</v>
      </c>
      <c r="K844" s="222">
        <v>0</v>
      </c>
      <c r="L844" s="222">
        <v>0</v>
      </c>
      <c r="M844" s="222">
        <v>0</v>
      </c>
      <c r="N844" s="222">
        <v>13744706.59</v>
      </c>
      <c r="O844" s="222">
        <v>0</v>
      </c>
      <c r="P844" s="222">
        <v>0</v>
      </c>
      <c r="Q844" s="222">
        <v>0</v>
      </c>
      <c r="R844" s="222">
        <v>0</v>
      </c>
      <c r="S844" s="222">
        <v>0</v>
      </c>
      <c r="T844" s="222">
        <v>0</v>
      </c>
      <c r="U844" s="223">
        <v>298590</v>
      </c>
      <c r="V844" s="223">
        <v>0</v>
      </c>
      <c r="W844" s="223">
        <v>0</v>
      </c>
      <c r="X844" s="223">
        <v>124927.08</v>
      </c>
    </row>
    <row r="845" spans="1:24" s="239" customFormat="1" ht="23.25" customHeight="1" x14ac:dyDescent="0.3">
      <c r="A845" s="238">
        <v>2023</v>
      </c>
      <c r="B845" s="230">
        <v>824</v>
      </c>
      <c r="C845" s="225" t="s">
        <v>592</v>
      </c>
      <c r="D845" s="230">
        <v>38869</v>
      </c>
      <c r="E845" s="222">
        <v>14197065.989999998</v>
      </c>
      <c r="F845" s="222">
        <v>14072138.909999998</v>
      </c>
      <c r="G845" s="222">
        <v>0</v>
      </c>
      <c r="H845" s="222">
        <v>0</v>
      </c>
      <c r="I845" s="222">
        <v>0</v>
      </c>
      <c r="J845" s="222">
        <v>0</v>
      </c>
      <c r="K845" s="222">
        <v>0</v>
      </c>
      <c r="L845" s="222">
        <v>0</v>
      </c>
      <c r="M845" s="222">
        <v>0</v>
      </c>
      <c r="N845" s="222">
        <v>13773572.039999999</v>
      </c>
      <c r="O845" s="222">
        <v>0</v>
      </c>
      <c r="P845" s="222">
        <v>0</v>
      </c>
      <c r="Q845" s="222">
        <v>0</v>
      </c>
      <c r="R845" s="222">
        <v>0</v>
      </c>
      <c r="S845" s="222">
        <v>0</v>
      </c>
      <c r="T845" s="222">
        <v>0</v>
      </c>
      <c r="U845" s="223">
        <v>298566.87</v>
      </c>
      <c r="V845" s="223">
        <v>0</v>
      </c>
      <c r="W845" s="223">
        <v>0</v>
      </c>
      <c r="X845" s="223">
        <v>124927.08</v>
      </c>
    </row>
    <row r="846" spans="1:24" s="239" customFormat="1" ht="23.25" customHeight="1" x14ac:dyDescent="0.3">
      <c r="A846" s="238">
        <v>2023</v>
      </c>
      <c r="B846" s="230">
        <v>825</v>
      </c>
      <c r="C846" s="225" t="s">
        <v>593</v>
      </c>
      <c r="D846" s="230">
        <v>38879</v>
      </c>
      <c r="E846" s="222">
        <v>7074084.5800000001</v>
      </c>
      <c r="F846" s="222">
        <v>7011621.04</v>
      </c>
      <c r="G846" s="222">
        <v>0</v>
      </c>
      <c r="H846" s="222">
        <v>0</v>
      </c>
      <c r="I846" s="222">
        <v>0</v>
      </c>
      <c r="J846" s="222">
        <v>0</v>
      </c>
      <c r="K846" s="222">
        <v>0</v>
      </c>
      <c r="L846" s="222">
        <v>0</v>
      </c>
      <c r="M846" s="222">
        <v>0</v>
      </c>
      <c r="N846" s="222">
        <v>6845559.9699999997</v>
      </c>
      <c r="O846" s="222">
        <v>0</v>
      </c>
      <c r="P846" s="222">
        <v>0</v>
      </c>
      <c r="Q846" s="222">
        <v>0</v>
      </c>
      <c r="R846" s="222">
        <v>0</v>
      </c>
      <c r="S846" s="222">
        <v>0</v>
      </c>
      <c r="T846" s="222">
        <v>0</v>
      </c>
      <c r="U846" s="223">
        <v>166061.07</v>
      </c>
      <c r="V846" s="223">
        <v>0</v>
      </c>
      <c r="W846" s="223">
        <v>0</v>
      </c>
      <c r="X846" s="223">
        <v>62463.54</v>
      </c>
    </row>
    <row r="847" spans="1:24" s="239" customFormat="1" ht="23.25" customHeight="1" x14ac:dyDescent="0.3">
      <c r="A847" s="238">
        <v>2023</v>
      </c>
      <c r="B847" s="230">
        <v>826</v>
      </c>
      <c r="C847" s="225" t="s">
        <v>1748</v>
      </c>
      <c r="D847" s="230">
        <v>38798</v>
      </c>
      <c r="E847" s="222">
        <v>2035655.79</v>
      </c>
      <c r="F847" s="222">
        <v>2030078.7</v>
      </c>
      <c r="G847" s="222">
        <v>0</v>
      </c>
      <c r="H847" s="222">
        <v>0</v>
      </c>
      <c r="I847" s="222">
        <v>0</v>
      </c>
      <c r="J847" s="222">
        <v>0</v>
      </c>
      <c r="K847" s="222">
        <v>0</v>
      </c>
      <c r="L847" s="222">
        <v>0</v>
      </c>
      <c r="M847" s="222">
        <v>0</v>
      </c>
      <c r="N847" s="222">
        <v>1975161.5999999999</v>
      </c>
      <c r="O847" s="222">
        <v>0</v>
      </c>
      <c r="P847" s="222">
        <v>0</v>
      </c>
      <c r="Q847" s="222">
        <v>0</v>
      </c>
      <c r="R847" s="222">
        <v>0</v>
      </c>
      <c r="S847" s="222">
        <v>0</v>
      </c>
      <c r="T847" s="222">
        <v>0</v>
      </c>
      <c r="U847" s="223">
        <v>54917.1</v>
      </c>
      <c r="V847" s="223">
        <v>0</v>
      </c>
      <c r="W847" s="223">
        <v>0</v>
      </c>
      <c r="X847" s="223">
        <v>5577.09</v>
      </c>
    </row>
    <row r="848" spans="1:24" s="239" customFormat="1" ht="23.25" customHeight="1" x14ac:dyDescent="0.3">
      <c r="A848" s="238">
        <v>2023</v>
      </c>
      <c r="B848" s="230">
        <v>827</v>
      </c>
      <c r="C848" s="225" t="s">
        <v>1866</v>
      </c>
      <c r="D848" s="230">
        <v>38856</v>
      </c>
      <c r="E848" s="222">
        <v>11023722.960000001</v>
      </c>
      <c r="F848" s="222">
        <v>11008499.560000001</v>
      </c>
      <c r="G848" s="222">
        <v>0</v>
      </c>
      <c r="H848" s="222">
        <v>0</v>
      </c>
      <c r="I848" s="222">
        <v>0</v>
      </c>
      <c r="J848" s="222">
        <v>0</v>
      </c>
      <c r="K848" s="222">
        <v>618936.54999999993</v>
      </c>
      <c r="L848" s="222">
        <v>373744.36</v>
      </c>
      <c r="M848" s="222">
        <v>0</v>
      </c>
      <c r="N848" s="222">
        <v>0</v>
      </c>
      <c r="O848" s="222">
        <v>10015818.65</v>
      </c>
      <c r="P848" s="222">
        <v>0</v>
      </c>
      <c r="Q848" s="222">
        <v>0</v>
      </c>
      <c r="R848" s="222">
        <v>0</v>
      </c>
      <c r="S848" s="222">
        <v>0</v>
      </c>
      <c r="T848" s="222">
        <v>0</v>
      </c>
      <c r="U848" s="223">
        <v>0</v>
      </c>
      <c r="V848" s="223">
        <v>0</v>
      </c>
      <c r="W848" s="223">
        <v>0</v>
      </c>
      <c r="X848" s="223">
        <v>15223.4</v>
      </c>
    </row>
    <row r="849" spans="1:24" s="239" customFormat="1" ht="23.25" customHeight="1" x14ac:dyDescent="0.3">
      <c r="A849" s="238">
        <v>2023</v>
      </c>
      <c r="B849" s="230">
        <v>828</v>
      </c>
      <c r="C849" s="225" t="s">
        <v>2259</v>
      </c>
      <c r="D849" s="230">
        <v>38598</v>
      </c>
      <c r="E849" s="222">
        <v>1832401.44</v>
      </c>
      <c r="F849" s="222">
        <v>1819176</v>
      </c>
      <c r="G849" s="218">
        <v>0</v>
      </c>
      <c r="H849" s="261">
        <v>0</v>
      </c>
      <c r="I849" s="222">
        <v>0</v>
      </c>
      <c r="J849" s="222">
        <v>0</v>
      </c>
      <c r="K849" s="222">
        <v>0</v>
      </c>
      <c r="L849" s="222">
        <v>0</v>
      </c>
      <c r="M849" s="222">
        <v>0</v>
      </c>
      <c r="N849" s="218">
        <v>0</v>
      </c>
      <c r="O849" s="222">
        <v>1819176</v>
      </c>
      <c r="P849" s="222">
        <v>0</v>
      </c>
      <c r="Q849" s="222">
        <v>0</v>
      </c>
      <c r="R849" s="222">
        <v>0</v>
      </c>
      <c r="S849" s="222">
        <v>0</v>
      </c>
      <c r="T849" s="222">
        <v>0</v>
      </c>
      <c r="U849" s="218">
        <v>0</v>
      </c>
      <c r="V849" s="223">
        <v>0</v>
      </c>
      <c r="W849" s="223">
        <v>0</v>
      </c>
      <c r="X849" s="218">
        <v>13225.44</v>
      </c>
    </row>
    <row r="850" spans="1:24" s="239" customFormat="1" ht="23.25" customHeight="1" x14ac:dyDescent="0.3">
      <c r="A850" s="238">
        <v>2023</v>
      </c>
      <c r="B850" s="230">
        <v>829</v>
      </c>
      <c r="C850" s="225" t="s">
        <v>2260</v>
      </c>
      <c r="D850" s="230">
        <v>38789</v>
      </c>
      <c r="E850" s="222">
        <v>1878217.9</v>
      </c>
      <c r="F850" s="222">
        <v>1861311.5999999999</v>
      </c>
      <c r="G850" s="218">
        <v>0</v>
      </c>
      <c r="H850" s="261">
        <v>0</v>
      </c>
      <c r="I850" s="222">
        <v>0</v>
      </c>
      <c r="J850" s="222">
        <v>0</v>
      </c>
      <c r="K850" s="222">
        <v>0</v>
      </c>
      <c r="L850" s="222">
        <v>0</v>
      </c>
      <c r="M850" s="222">
        <v>0</v>
      </c>
      <c r="N850" s="218">
        <v>0</v>
      </c>
      <c r="O850" s="222">
        <v>1861311.5999999999</v>
      </c>
      <c r="P850" s="222">
        <v>0</v>
      </c>
      <c r="Q850" s="222">
        <v>0</v>
      </c>
      <c r="R850" s="222">
        <v>0</v>
      </c>
      <c r="S850" s="222">
        <v>0</v>
      </c>
      <c r="T850" s="222">
        <v>0</v>
      </c>
      <c r="U850" s="218">
        <v>0</v>
      </c>
      <c r="V850" s="223">
        <v>0</v>
      </c>
      <c r="W850" s="223">
        <v>0</v>
      </c>
      <c r="X850" s="218">
        <v>16906.3</v>
      </c>
    </row>
    <row r="851" spans="1:24" s="239" customFormat="1" ht="20.25" customHeight="1" x14ac:dyDescent="0.3">
      <c r="A851" s="238"/>
      <c r="B851" s="226" t="s">
        <v>22</v>
      </c>
      <c r="C851" s="231"/>
      <c r="D851" s="263" t="s">
        <v>172</v>
      </c>
      <c r="E851" s="220">
        <v>636147341.9000001</v>
      </c>
      <c r="F851" s="220">
        <v>632302412.53000009</v>
      </c>
      <c r="G851" s="220">
        <v>0</v>
      </c>
      <c r="H851" s="220">
        <v>79748914.049999997</v>
      </c>
      <c r="I851" s="220">
        <v>0</v>
      </c>
      <c r="J851" s="220">
        <v>8129655.46</v>
      </c>
      <c r="K851" s="220">
        <v>15916440.280000003</v>
      </c>
      <c r="L851" s="220">
        <v>16177225.290000005</v>
      </c>
      <c r="M851" s="220">
        <v>0</v>
      </c>
      <c r="N851" s="220">
        <v>223918723.16999996</v>
      </c>
      <c r="O851" s="220">
        <v>248270740.67000002</v>
      </c>
      <c r="P851" s="220">
        <v>0</v>
      </c>
      <c r="Q851" s="220">
        <v>32652832.560000002</v>
      </c>
      <c r="R851" s="220">
        <v>0</v>
      </c>
      <c r="S851" s="220">
        <v>0</v>
      </c>
      <c r="T851" s="220">
        <v>0</v>
      </c>
      <c r="U851" s="220">
        <v>7487881.0500000007</v>
      </c>
      <c r="V851" s="220">
        <v>0</v>
      </c>
      <c r="W851" s="220">
        <v>0</v>
      </c>
      <c r="X851" s="220">
        <v>3844929.3700000006</v>
      </c>
    </row>
    <row r="852" spans="1:24" s="239" customFormat="1" ht="20.25" customHeight="1" x14ac:dyDescent="0.3">
      <c r="A852" s="238"/>
      <c r="C852" s="235"/>
      <c r="D852" s="235"/>
      <c r="E852" s="235"/>
      <c r="F852" s="235"/>
      <c r="G852" s="254"/>
      <c r="H852" s="254"/>
      <c r="I852" s="254"/>
      <c r="J852" s="254"/>
      <c r="K852" s="254"/>
      <c r="L852" s="254" t="s">
        <v>2458</v>
      </c>
      <c r="M852" s="26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</row>
    <row r="853" spans="1:24" s="239" customFormat="1" ht="23.25" customHeight="1" x14ac:dyDescent="0.3">
      <c r="A853" s="238">
        <v>2023</v>
      </c>
      <c r="B853" s="230">
        <v>830</v>
      </c>
      <c r="C853" s="229" t="s">
        <v>2417</v>
      </c>
      <c r="D853" s="230">
        <v>39009</v>
      </c>
      <c r="E853" s="222">
        <v>45812.799999999996</v>
      </c>
      <c r="F853" s="222">
        <v>45812.799999999996</v>
      </c>
      <c r="G853" s="218">
        <v>0</v>
      </c>
      <c r="H853" s="218">
        <v>0</v>
      </c>
      <c r="I853" s="218">
        <v>0</v>
      </c>
      <c r="J853" s="218">
        <v>0</v>
      </c>
      <c r="K853" s="218">
        <v>0</v>
      </c>
      <c r="L853" s="218">
        <v>0</v>
      </c>
      <c r="M853" s="218">
        <v>0</v>
      </c>
      <c r="N853" s="218">
        <v>0</v>
      </c>
      <c r="O853" s="218">
        <v>0</v>
      </c>
      <c r="P853" s="218">
        <v>0</v>
      </c>
      <c r="Q853" s="218">
        <v>0</v>
      </c>
      <c r="R853" s="218">
        <v>0</v>
      </c>
      <c r="S853" s="218">
        <v>0</v>
      </c>
      <c r="T853" s="218">
        <v>0</v>
      </c>
      <c r="U853" s="218">
        <v>0</v>
      </c>
      <c r="V853" s="218">
        <v>45812.799999999996</v>
      </c>
      <c r="W853" s="218">
        <v>0</v>
      </c>
      <c r="X853" s="218">
        <v>0</v>
      </c>
    </row>
    <row r="854" spans="1:24" s="239" customFormat="1" ht="23.25" customHeight="1" x14ac:dyDescent="0.3">
      <c r="A854" s="238">
        <v>2023</v>
      </c>
      <c r="B854" s="230">
        <v>831</v>
      </c>
      <c r="C854" s="229" t="s">
        <v>596</v>
      </c>
      <c r="D854" s="230">
        <v>39026</v>
      </c>
      <c r="E854" s="222">
        <v>43191.76</v>
      </c>
      <c r="F854" s="222">
        <v>43191.76</v>
      </c>
      <c r="G854" s="218">
        <v>0</v>
      </c>
      <c r="H854" s="218">
        <v>0</v>
      </c>
      <c r="I854" s="218">
        <v>0</v>
      </c>
      <c r="J854" s="218">
        <v>0</v>
      </c>
      <c r="K854" s="218">
        <v>0</v>
      </c>
      <c r="L854" s="218">
        <v>0</v>
      </c>
      <c r="M854" s="218">
        <v>0</v>
      </c>
      <c r="N854" s="218">
        <v>0</v>
      </c>
      <c r="O854" s="218">
        <v>0</v>
      </c>
      <c r="P854" s="218">
        <v>0</v>
      </c>
      <c r="Q854" s="218">
        <v>0</v>
      </c>
      <c r="R854" s="218">
        <v>0</v>
      </c>
      <c r="S854" s="218">
        <v>0</v>
      </c>
      <c r="T854" s="218">
        <v>0</v>
      </c>
      <c r="U854" s="218">
        <v>43191.76</v>
      </c>
      <c r="V854" s="218">
        <v>0</v>
      </c>
      <c r="W854" s="218">
        <v>0</v>
      </c>
      <c r="X854" s="223">
        <v>0</v>
      </c>
    </row>
    <row r="855" spans="1:24" s="239" customFormat="1" ht="23.25" customHeight="1" x14ac:dyDescent="0.3">
      <c r="A855" s="238">
        <v>2023</v>
      </c>
      <c r="B855" s="230">
        <v>832</v>
      </c>
      <c r="C855" s="229" t="s">
        <v>597</v>
      </c>
      <c r="D855" s="230">
        <v>39033</v>
      </c>
      <c r="E855" s="222">
        <v>1034876.7</v>
      </c>
      <c r="F855" s="222">
        <v>1018001.39</v>
      </c>
      <c r="G855" s="218">
        <v>0</v>
      </c>
      <c r="H855" s="218">
        <v>0</v>
      </c>
      <c r="I855" s="218">
        <v>0</v>
      </c>
      <c r="J855" s="218">
        <v>270670.80000000005</v>
      </c>
      <c r="K855" s="218">
        <v>0</v>
      </c>
      <c r="L855" s="218">
        <v>648141.6</v>
      </c>
      <c r="M855" s="218">
        <v>0</v>
      </c>
      <c r="N855" s="218">
        <v>0</v>
      </c>
      <c r="O855" s="218">
        <v>0</v>
      </c>
      <c r="P855" s="218">
        <v>0</v>
      </c>
      <c r="Q855" s="218">
        <v>0</v>
      </c>
      <c r="R855" s="218">
        <v>0</v>
      </c>
      <c r="S855" s="218">
        <v>0</v>
      </c>
      <c r="T855" s="218">
        <v>0</v>
      </c>
      <c r="U855" s="218">
        <v>99188.99</v>
      </c>
      <c r="V855" s="218">
        <v>0</v>
      </c>
      <c r="W855" s="218">
        <v>0</v>
      </c>
      <c r="X855" s="223">
        <v>16875.309999999998</v>
      </c>
    </row>
    <row r="856" spans="1:24" s="239" customFormat="1" ht="23.25" customHeight="1" x14ac:dyDescent="0.3">
      <c r="A856" s="238">
        <v>2023</v>
      </c>
      <c r="B856" s="230">
        <v>833</v>
      </c>
      <c r="C856" s="229" t="s">
        <v>598</v>
      </c>
      <c r="D856" s="230">
        <v>39034</v>
      </c>
      <c r="E856" s="222">
        <v>4875329.6499999994</v>
      </c>
      <c r="F856" s="222">
        <v>4824448.72</v>
      </c>
      <c r="G856" s="218">
        <v>0</v>
      </c>
      <c r="H856" s="218">
        <v>0</v>
      </c>
      <c r="I856" s="218">
        <v>0</v>
      </c>
      <c r="J856" s="218">
        <v>0</v>
      </c>
      <c r="K856" s="218">
        <v>0</v>
      </c>
      <c r="L856" s="218">
        <v>0</v>
      </c>
      <c r="M856" s="218">
        <v>0</v>
      </c>
      <c r="N856" s="218">
        <v>0</v>
      </c>
      <c r="O856" s="218">
        <v>4743336</v>
      </c>
      <c r="P856" s="218">
        <v>0</v>
      </c>
      <c r="Q856" s="218">
        <v>0</v>
      </c>
      <c r="R856" s="218">
        <v>0</v>
      </c>
      <c r="S856" s="218">
        <v>0</v>
      </c>
      <c r="T856" s="218">
        <v>0</v>
      </c>
      <c r="U856" s="218">
        <v>81112.72</v>
      </c>
      <c r="V856" s="218">
        <v>0</v>
      </c>
      <c r="W856" s="218">
        <v>0</v>
      </c>
      <c r="X856" s="223">
        <v>50880.93</v>
      </c>
    </row>
    <row r="857" spans="1:24" s="239" customFormat="1" ht="23.25" customHeight="1" x14ac:dyDescent="0.3">
      <c r="A857" s="238">
        <v>2023</v>
      </c>
      <c r="B857" s="230">
        <v>834</v>
      </c>
      <c r="C857" s="229" t="s">
        <v>599</v>
      </c>
      <c r="D857" s="230">
        <v>39104</v>
      </c>
      <c r="E857" s="222">
        <v>3387351.63</v>
      </c>
      <c r="F857" s="222">
        <v>3316743.6</v>
      </c>
      <c r="G857" s="218">
        <v>0</v>
      </c>
      <c r="H857" s="218">
        <v>0</v>
      </c>
      <c r="I857" s="218">
        <v>0</v>
      </c>
      <c r="J857" s="218">
        <v>0</v>
      </c>
      <c r="K857" s="218">
        <v>0</v>
      </c>
      <c r="L857" s="218">
        <v>0</v>
      </c>
      <c r="M857" s="218">
        <v>0</v>
      </c>
      <c r="N857" s="218">
        <v>0</v>
      </c>
      <c r="O857" s="218">
        <v>3316743.6</v>
      </c>
      <c r="P857" s="218">
        <v>0</v>
      </c>
      <c r="Q857" s="218">
        <v>0</v>
      </c>
      <c r="R857" s="218">
        <v>0</v>
      </c>
      <c r="S857" s="218">
        <v>0</v>
      </c>
      <c r="T857" s="218">
        <v>0</v>
      </c>
      <c r="U857" s="218">
        <v>0</v>
      </c>
      <c r="V857" s="218">
        <v>0</v>
      </c>
      <c r="W857" s="218">
        <v>0</v>
      </c>
      <c r="X857" s="223">
        <v>70608.03</v>
      </c>
    </row>
    <row r="858" spans="1:24" s="239" customFormat="1" ht="23.25" customHeight="1" x14ac:dyDescent="0.3">
      <c r="A858" s="238">
        <v>2023</v>
      </c>
      <c r="B858" s="230">
        <v>835</v>
      </c>
      <c r="C858" s="229" t="s">
        <v>3393</v>
      </c>
      <c r="D858" s="230">
        <v>39124</v>
      </c>
      <c r="E858" s="222">
        <v>3938918.2600000007</v>
      </c>
      <c r="F858" s="222">
        <v>3868222.8000000007</v>
      </c>
      <c r="G858" s="218">
        <v>0</v>
      </c>
      <c r="H858" s="218">
        <v>0</v>
      </c>
      <c r="I858" s="218">
        <v>0</v>
      </c>
      <c r="J858" s="218">
        <v>0</v>
      </c>
      <c r="K858" s="218">
        <v>0</v>
      </c>
      <c r="L858" s="218">
        <v>0</v>
      </c>
      <c r="M858" s="218">
        <v>0</v>
      </c>
      <c r="N858" s="218">
        <v>0</v>
      </c>
      <c r="O858" s="218">
        <v>3868222.8000000007</v>
      </c>
      <c r="P858" s="218">
        <v>0</v>
      </c>
      <c r="Q858" s="218">
        <v>0</v>
      </c>
      <c r="R858" s="218">
        <v>0</v>
      </c>
      <c r="S858" s="218">
        <v>0</v>
      </c>
      <c r="T858" s="218">
        <v>0</v>
      </c>
      <c r="U858" s="218">
        <v>0</v>
      </c>
      <c r="V858" s="218">
        <v>0</v>
      </c>
      <c r="W858" s="218">
        <v>0</v>
      </c>
      <c r="X858" s="223">
        <v>70695.460000000006</v>
      </c>
    </row>
    <row r="859" spans="1:24" s="239" customFormat="1" ht="23.25" customHeight="1" x14ac:dyDescent="0.3">
      <c r="A859" s="238">
        <v>2023</v>
      </c>
      <c r="B859" s="230">
        <v>836</v>
      </c>
      <c r="C859" s="229" t="s">
        <v>602</v>
      </c>
      <c r="D859" s="230">
        <v>39149</v>
      </c>
      <c r="E859" s="222">
        <v>1935912.61</v>
      </c>
      <c r="F859" s="222">
        <v>1904068.85</v>
      </c>
      <c r="G859" s="218">
        <v>0</v>
      </c>
      <c r="H859" s="218">
        <v>0</v>
      </c>
      <c r="I859" s="218">
        <v>0</v>
      </c>
      <c r="J859" s="218">
        <v>0</v>
      </c>
      <c r="K859" s="218">
        <v>0</v>
      </c>
      <c r="L859" s="218">
        <v>0</v>
      </c>
      <c r="M859" s="218">
        <v>0</v>
      </c>
      <c r="N859" s="218">
        <v>0</v>
      </c>
      <c r="O859" s="218">
        <v>1904068.85</v>
      </c>
      <c r="P859" s="218">
        <v>0</v>
      </c>
      <c r="Q859" s="218">
        <v>0</v>
      </c>
      <c r="R859" s="218">
        <v>0</v>
      </c>
      <c r="S859" s="218">
        <v>0</v>
      </c>
      <c r="T859" s="218">
        <v>0</v>
      </c>
      <c r="U859" s="218">
        <v>0</v>
      </c>
      <c r="V859" s="218">
        <v>0</v>
      </c>
      <c r="W859" s="218">
        <v>0</v>
      </c>
      <c r="X859" s="218">
        <v>31843.759999999998</v>
      </c>
    </row>
    <row r="860" spans="1:24" s="239" customFormat="1" ht="23.25" customHeight="1" x14ac:dyDescent="0.3">
      <c r="A860" s="238">
        <v>2023</v>
      </c>
      <c r="B860" s="230">
        <v>837</v>
      </c>
      <c r="C860" s="229" t="s">
        <v>603</v>
      </c>
      <c r="D860" s="230">
        <v>39150</v>
      </c>
      <c r="E860" s="222">
        <v>2074907.1</v>
      </c>
      <c r="F860" s="222">
        <v>2063454.83</v>
      </c>
      <c r="G860" s="218">
        <v>0</v>
      </c>
      <c r="H860" s="218">
        <v>0</v>
      </c>
      <c r="I860" s="218">
        <v>0</v>
      </c>
      <c r="J860" s="218">
        <v>0</v>
      </c>
      <c r="K860" s="218">
        <v>0</v>
      </c>
      <c r="L860" s="218">
        <v>0</v>
      </c>
      <c r="M860" s="218">
        <v>0</v>
      </c>
      <c r="N860" s="218">
        <v>0</v>
      </c>
      <c r="O860" s="218">
        <v>2063454.83</v>
      </c>
      <c r="P860" s="218">
        <v>0</v>
      </c>
      <c r="Q860" s="218">
        <v>0</v>
      </c>
      <c r="R860" s="218">
        <v>0</v>
      </c>
      <c r="S860" s="218">
        <v>0</v>
      </c>
      <c r="T860" s="218">
        <v>0</v>
      </c>
      <c r="U860" s="218">
        <v>0</v>
      </c>
      <c r="V860" s="218">
        <v>0</v>
      </c>
      <c r="W860" s="218">
        <v>0</v>
      </c>
      <c r="X860" s="223">
        <v>11452.27</v>
      </c>
    </row>
    <row r="861" spans="1:24" s="239" customFormat="1" ht="23.25" customHeight="1" x14ac:dyDescent="0.3">
      <c r="A861" s="238">
        <v>2023</v>
      </c>
      <c r="B861" s="230">
        <v>838</v>
      </c>
      <c r="C861" s="229" t="s">
        <v>604</v>
      </c>
      <c r="D861" s="230">
        <v>39278</v>
      </c>
      <c r="E861" s="222">
        <v>3661193.47</v>
      </c>
      <c r="F861" s="222">
        <v>3608080.64</v>
      </c>
      <c r="G861" s="218">
        <v>0</v>
      </c>
      <c r="H861" s="218">
        <v>0</v>
      </c>
      <c r="I861" s="218">
        <v>0</v>
      </c>
      <c r="J861" s="218">
        <v>0</v>
      </c>
      <c r="K861" s="218">
        <v>0</v>
      </c>
      <c r="L861" s="218">
        <v>0</v>
      </c>
      <c r="M861" s="218">
        <v>0</v>
      </c>
      <c r="N861" s="218">
        <v>0</v>
      </c>
      <c r="O861" s="218">
        <v>3608080.64</v>
      </c>
      <c r="P861" s="218">
        <v>0</v>
      </c>
      <c r="Q861" s="218">
        <v>0</v>
      </c>
      <c r="R861" s="218">
        <v>0</v>
      </c>
      <c r="S861" s="218">
        <v>0</v>
      </c>
      <c r="T861" s="218">
        <v>0</v>
      </c>
      <c r="U861" s="218">
        <v>0</v>
      </c>
      <c r="V861" s="218">
        <v>0</v>
      </c>
      <c r="W861" s="218">
        <v>0</v>
      </c>
      <c r="X861" s="223">
        <v>53112.83</v>
      </c>
    </row>
    <row r="862" spans="1:24" s="239" customFormat="1" ht="23.25" customHeight="1" x14ac:dyDescent="0.3">
      <c r="A862" s="238">
        <v>2023</v>
      </c>
      <c r="B862" s="230">
        <v>839</v>
      </c>
      <c r="C862" s="229" t="s">
        <v>605</v>
      </c>
      <c r="D862" s="230">
        <v>39285</v>
      </c>
      <c r="E862" s="222">
        <v>3995687.47</v>
      </c>
      <c r="F862" s="222">
        <v>3940454.75</v>
      </c>
      <c r="G862" s="218">
        <v>0</v>
      </c>
      <c r="H862" s="218">
        <v>0</v>
      </c>
      <c r="I862" s="218">
        <v>0</v>
      </c>
      <c r="J862" s="218">
        <v>0</v>
      </c>
      <c r="K862" s="218">
        <v>0</v>
      </c>
      <c r="L862" s="218">
        <v>0</v>
      </c>
      <c r="M862" s="218">
        <v>0</v>
      </c>
      <c r="N862" s="218">
        <v>0</v>
      </c>
      <c r="O862" s="218">
        <v>3940454.75</v>
      </c>
      <c r="P862" s="218">
        <v>0</v>
      </c>
      <c r="Q862" s="218">
        <v>0</v>
      </c>
      <c r="R862" s="218">
        <v>0</v>
      </c>
      <c r="S862" s="218">
        <v>0</v>
      </c>
      <c r="T862" s="218">
        <v>0</v>
      </c>
      <c r="U862" s="218">
        <v>0</v>
      </c>
      <c r="V862" s="218">
        <v>0</v>
      </c>
      <c r="W862" s="218">
        <v>0</v>
      </c>
      <c r="X862" s="223">
        <v>55232.72</v>
      </c>
    </row>
    <row r="863" spans="1:24" s="239" customFormat="1" ht="23.25" customHeight="1" x14ac:dyDescent="0.3">
      <c r="A863" s="238">
        <v>2023</v>
      </c>
      <c r="B863" s="230">
        <v>840</v>
      </c>
      <c r="C863" s="229" t="s">
        <v>3394</v>
      </c>
      <c r="D863" s="230">
        <v>39319</v>
      </c>
      <c r="E863" s="222">
        <v>147910.32999999999</v>
      </c>
      <c r="F863" s="222">
        <v>147910.32999999999</v>
      </c>
      <c r="G863" s="218">
        <v>0</v>
      </c>
      <c r="H863" s="218">
        <v>0</v>
      </c>
      <c r="I863" s="218">
        <v>0</v>
      </c>
      <c r="J863" s="218">
        <v>0</v>
      </c>
      <c r="K863" s="218">
        <v>0</v>
      </c>
      <c r="L863" s="218">
        <v>0</v>
      </c>
      <c r="M863" s="218">
        <v>0</v>
      </c>
      <c r="N863" s="218">
        <v>0</v>
      </c>
      <c r="O863" s="218">
        <v>0</v>
      </c>
      <c r="P863" s="218">
        <v>0</v>
      </c>
      <c r="Q863" s="218">
        <v>0</v>
      </c>
      <c r="R863" s="218">
        <v>0</v>
      </c>
      <c r="S863" s="218">
        <v>0</v>
      </c>
      <c r="T863" s="218">
        <v>0</v>
      </c>
      <c r="U863" s="218">
        <v>147910.32999999999</v>
      </c>
      <c r="V863" s="218">
        <v>0</v>
      </c>
      <c r="W863" s="218">
        <v>0</v>
      </c>
      <c r="X863" s="218">
        <v>0</v>
      </c>
    </row>
    <row r="864" spans="1:24" s="239" customFormat="1" ht="23.25" customHeight="1" x14ac:dyDescent="0.3">
      <c r="A864" s="238">
        <v>2023</v>
      </c>
      <c r="B864" s="230">
        <v>841</v>
      </c>
      <c r="C864" s="229" t="s">
        <v>3395</v>
      </c>
      <c r="D864" s="230">
        <v>39324</v>
      </c>
      <c r="E864" s="222">
        <v>1384890.6799999995</v>
      </c>
      <c r="F864" s="222">
        <v>1358472.2499999995</v>
      </c>
      <c r="G864" s="218">
        <v>0</v>
      </c>
      <c r="H864" s="218">
        <v>1234505.9999999995</v>
      </c>
      <c r="I864" s="218">
        <v>0</v>
      </c>
      <c r="J864" s="218">
        <v>0</v>
      </c>
      <c r="K864" s="218">
        <v>0</v>
      </c>
      <c r="L864" s="218">
        <v>0</v>
      </c>
      <c r="M864" s="218">
        <v>0</v>
      </c>
      <c r="N864" s="218">
        <v>0</v>
      </c>
      <c r="O864" s="218">
        <v>0</v>
      </c>
      <c r="P864" s="218">
        <v>0</v>
      </c>
      <c r="Q864" s="218">
        <v>0</v>
      </c>
      <c r="R864" s="218">
        <v>0</v>
      </c>
      <c r="S864" s="218">
        <v>0</v>
      </c>
      <c r="T864" s="218">
        <v>0</v>
      </c>
      <c r="U864" s="218">
        <v>94033.33</v>
      </c>
      <c r="V864" s="218">
        <v>29932.92</v>
      </c>
      <c r="W864" s="218">
        <v>0</v>
      </c>
      <c r="X864" s="223">
        <v>26418.43</v>
      </c>
    </row>
    <row r="865" spans="1:24" s="239" customFormat="1" ht="23.25" customHeight="1" x14ac:dyDescent="0.3">
      <c r="A865" s="238">
        <v>2023</v>
      </c>
      <c r="B865" s="230">
        <v>842</v>
      </c>
      <c r="C865" s="229" t="s">
        <v>609</v>
      </c>
      <c r="D865" s="230">
        <v>39325</v>
      </c>
      <c r="E865" s="222">
        <v>2157042.04</v>
      </c>
      <c r="F865" s="222">
        <v>2144295.6</v>
      </c>
      <c r="G865" s="218">
        <v>0</v>
      </c>
      <c r="H865" s="218">
        <v>0</v>
      </c>
      <c r="I865" s="218">
        <v>0</v>
      </c>
      <c r="J865" s="218">
        <v>0</v>
      </c>
      <c r="K865" s="218">
        <v>0</v>
      </c>
      <c r="L865" s="218">
        <v>0</v>
      </c>
      <c r="M865" s="218">
        <v>0</v>
      </c>
      <c r="N865" s="218">
        <v>0</v>
      </c>
      <c r="O865" s="218">
        <v>0</v>
      </c>
      <c r="P865" s="218">
        <v>295328.40000000002</v>
      </c>
      <c r="Q865" s="218">
        <v>1848967.2</v>
      </c>
      <c r="R865" s="218">
        <v>0</v>
      </c>
      <c r="S865" s="218">
        <v>0</v>
      </c>
      <c r="T865" s="218">
        <v>0</v>
      </c>
      <c r="U865" s="218">
        <v>0</v>
      </c>
      <c r="V865" s="218">
        <v>0</v>
      </c>
      <c r="W865" s="218">
        <v>0</v>
      </c>
      <c r="X865" s="223">
        <v>12746.44</v>
      </c>
    </row>
    <row r="866" spans="1:24" s="239" customFormat="1" ht="23.25" customHeight="1" x14ac:dyDescent="0.3">
      <c r="A866" s="238">
        <v>2023</v>
      </c>
      <c r="B866" s="230">
        <v>843</v>
      </c>
      <c r="C866" s="229" t="s">
        <v>610</v>
      </c>
      <c r="D866" s="230">
        <v>39330</v>
      </c>
      <c r="E866" s="222">
        <v>73231.360000000001</v>
      </c>
      <c r="F866" s="222">
        <v>73231.360000000001</v>
      </c>
      <c r="G866" s="218">
        <v>0</v>
      </c>
      <c r="H866" s="218">
        <v>0</v>
      </c>
      <c r="I866" s="218">
        <v>0</v>
      </c>
      <c r="J866" s="218">
        <v>0</v>
      </c>
      <c r="K866" s="218">
        <v>0</v>
      </c>
      <c r="L866" s="218">
        <v>0</v>
      </c>
      <c r="M866" s="218">
        <v>0</v>
      </c>
      <c r="N866" s="218">
        <v>0</v>
      </c>
      <c r="O866" s="222">
        <v>0</v>
      </c>
      <c r="P866" s="218">
        <v>0</v>
      </c>
      <c r="Q866" s="218">
        <v>0</v>
      </c>
      <c r="R866" s="218">
        <v>0</v>
      </c>
      <c r="S866" s="218">
        <v>0</v>
      </c>
      <c r="T866" s="218">
        <v>0</v>
      </c>
      <c r="U866" s="218">
        <v>0</v>
      </c>
      <c r="V866" s="218">
        <v>73231.360000000001</v>
      </c>
      <c r="W866" s="218">
        <v>0</v>
      </c>
      <c r="X866" s="223">
        <v>0</v>
      </c>
    </row>
    <row r="867" spans="1:24" s="239" customFormat="1" ht="23.25" customHeight="1" x14ac:dyDescent="0.3">
      <c r="A867" s="238">
        <v>2023</v>
      </c>
      <c r="B867" s="230">
        <v>844</v>
      </c>
      <c r="C867" s="229" t="s">
        <v>611</v>
      </c>
      <c r="D867" s="230">
        <v>39332</v>
      </c>
      <c r="E867" s="222">
        <v>931885.21</v>
      </c>
      <c r="F867" s="222">
        <v>919444.79999999993</v>
      </c>
      <c r="G867" s="222">
        <v>0</v>
      </c>
      <c r="H867" s="222">
        <v>0</v>
      </c>
      <c r="I867" s="222">
        <v>0</v>
      </c>
      <c r="J867" s="222">
        <v>0</v>
      </c>
      <c r="K867" s="222">
        <v>0</v>
      </c>
      <c r="L867" s="222">
        <v>0</v>
      </c>
      <c r="M867" s="222">
        <v>0</v>
      </c>
      <c r="N867" s="222">
        <v>0</v>
      </c>
      <c r="O867" s="222">
        <v>919444.79999999993</v>
      </c>
      <c r="P867" s="222">
        <v>0</v>
      </c>
      <c r="Q867" s="222">
        <v>0</v>
      </c>
      <c r="R867" s="222">
        <v>0</v>
      </c>
      <c r="S867" s="222">
        <v>0</v>
      </c>
      <c r="T867" s="222">
        <v>0</v>
      </c>
      <c r="U867" s="223">
        <v>0</v>
      </c>
      <c r="V867" s="223">
        <v>0</v>
      </c>
      <c r="W867" s="223">
        <v>0</v>
      </c>
      <c r="X867" s="223">
        <v>12440.41</v>
      </c>
    </row>
    <row r="868" spans="1:24" s="239" customFormat="1" ht="23.25" customHeight="1" x14ac:dyDescent="0.3">
      <c r="A868" s="238">
        <v>2023</v>
      </c>
      <c r="B868" s="230">
        <v>845</v>
      </c>
      <c r="C868" s="229" t="s">
        <v>612</v>
      </c>
      <c r="D868" s="230">
        <v>39334</v>
      </c>
      <c r="E868" s="222">
        <v>901873.21</v>
      </c>
      <c r="F868" s="222">
        <v>889432.79999999993</v>
      </c>
      <c r="G868" s="222">
        <v>0</v>
      </c>
      <c r="H868" s="222">
        <v>0</v>
      </c>
      <c r="I868" s="222">
        <v>0</v>
      </c>
      <c r="J868" s="222">
        <v>0</v>
      </c>
      <c r="K868" s="222">
        <v>0</v>
      </c>
      <c r="L868" s="222">
        <v>0</v>
      </c>
      <c r="M868" s="222">
        <v>0</v>
      </c>
      <c r="N868" s="222">
        <v>0</v>
      </c>
      <c r="O868" s="222">
        <v>889432.79999999993</v>
      </c>
      <c r="P868" s="222">
        <v>0</v>
      </c>
      <c r="Q868" s="222">
        <v>0</v>
      </c>
      <c r="R868" s="222">
        <v>0</v>
      </c>
      <c r="S868" s="222">
        <v>0</v>
      </c>
      <c r="T868" s="222">
        <v>0</v>
      </c>
      <c r="U868" s="223">
        <v>0</v>
      </c>
      <c r="V868" s="223">
        <v>0</v>
      </c>
      <c r="W868" s="223">
        <v>0</v>
      </c>
      <c r="X868" s="223">
        <v>12440.41</v>
      </c>
    </row>
    <row r="869" spans="1:24" s="239" customFormat="1" ht="23.25" customHeight="1" x14ac:dyDescent="0.3">
      <c r="A869" s="238">
        <v>2023</v>
      </c>
      <c r="B869" s="230">
        <v>846</v>
      </c>
      <c r="C869" s="229" t="s">
        <v>1756</v>
      </c>
      <c r="D869" s="230">
        <v>39119</v>
      </c>
      <c r="E869" s="222">
        <v>4420456.29</v>
      </c>
      <c r="F869" s="222">
        <v>4365128.4000000004</v>
      </c>
      <c r="G869" s="222">
        <v>0</v>
      </c>
      <c r="H869" s="222">
        <v>0</v>
      </c>
      <c r="I869" s="222">
        <v>0</v>
      </c>
      <c r="J869" s="222">
        <v>0</v>
      </c>
      <c r="K869" s="222">
        <v>0</v>
      </c>
      <c r="L869" s="222">
        <v>0</v>
      </c>
      <c r="M869" s="222">
        <v>0</v>
      </c>
      <c r="N869" s="222">
        <v>0</v>
      </c>
      <c r="O869" s="222">
        <v>4365128.4000000004</v>
      </c>
      <c r="P869" s="222">
        <v>0</v>
      </c>
      <c r="Q869" s="222">
        <v>0</v>
      </c>
      <c r="R869" s="222">
        <v>0</v>
      </c>
      <c r="S869" s="222">
        <v>0</v>
      </c>
      <c r="T869" s="222">
        <v>0</v>
      </c>
      <c r="U869" s="222">
        <v>0</v>
      </c>
      <c r="V869" s="222">
        <v>0</v>
      </c>
      <c r="W869" s="222">
        <v>0</v>
      </c>
      <c r="X869" s="223">
        <v>55327.89</v>
      </c>
    </row>
    <row r="870" spans="1:24" s="239" customFormat="1" ht="23.25" customHeight="1" x14ac:dyDescent="0.3">
      <c r="A870" s="238">
        <v>2023</v>
      </c>
      <c r="B870" s="230">
        <v>847</v>
      </c>
      <c r="C870" s="229" t="s">
        <v>1757</v>
      </c>
      <c r="D870" s="230">
        <v>39120</v>
      </c>
      <c r="E870" s="222">
        <v>3574751.3099999996</v>
      </c>
      <c r="F870" s="222">
        <v>3517792.8</v>
      </c>
      <c r="G870" s="222">
        <v>0</v>
      </c>
      <c r="H870" s="222">
        <v>0</v>
      </c>
      <c r="I870" s="222">
        <v>0</v>
      </c>
      <c r="J870" s="222">
        <v>0</v>
      </c>
      <c r="K870" s="222">
        <v>0</v>
      </c>
      <c r="L870" s="222">
        <v>0</v>
      </c>
      <c r="M870" s="222">
        <v>0</v>
      </c>
      <c r="N870" s="222">
        <v>0</v>
      </c>
      <c r="O870" s="222">
        <v>3517792.8</v>
      </c>
      <c r="P870" s="222">
        <v>0</v>
      </c>
      <c r="Q870" s="222">
        <v>0</v>
      </c>
      <c r="R870" s="222">
        <v>0</v>
      </c>
      <c r="S870" s="222">
        <v>0</v>
      </c>
      <c r="T870" s="222">
        <v>0</v>
      </c>
      <c r="U870" s="222">
        <v>0</v>
      </c>
      <c r="V870" s="222">
        <v>0</v>
      </c>
      <c r="W870" s="222">
        <v>0</v>
      </c>
      <c r="X870" s="223">
        <v>56958.51</v>
      </c>
    </row>
    <row r="871" spans="1:24" s="239" customFormat="1" ht="23.25" customHeight="1" x14ac:dyDescent="0.3">
      <c r="A871" s="238">
        <v>2023</v>
      </c>
      <c r="B871" s="230">
        <v>848</v>
      </c>
      <c r="C871" s="229" t="s">
        <v>1786</v>
      </c>
      <c r="D871" s="230">
        <v>39121</v>
      </c>
      <c r="E871" s="222">
        <v>3919797.34</v>
      </c>
      <c r="F871" s="222">
        <v>3867590.4</v>
      </c>
      <c r="G871" s="222">
        <v>0</v>
      </c>
      <c r="H871" s="222">
        <v>0</v>
      </c>
      <c r="I871" s="222">
        <v>0</v>
      </c>
      <c r="J871" s="222">
        <v>0</v>
      </c>
      <c r="K871" s="222">
        <v>0</v>
      </c>
      <c r="L871" s="222">
        <v>0</v>
      </c>
      <c r="M871" s="222">
        <v>0</v>
      </c>
      <c r="N871" s="222">
        <v>0</v>
      </c>
      <c r="O871" s="222">
        <v>3867590.4</v>
      </c>
      <c r="P871" s="222">
        <v>0</v>
      </c>
      <c r="Q871" s="222">
        <v>0</v>
      </c>
      <c r="R871" s="222">
        <v>0</v>
      </c>
      <c r="S871" s="222">
        <v>0</v>
      </c>
      <c r="T871" s="222">
        <v>0</v>
      </c>
      <c r="U871" s="222">
        <v>0</v>
      </c>
      <c r="V871" s="222">
        <v>0</v>
      </c>
      <c r="W871" s="222">
        <v>0</v>
      </c>
      <c r="X871" s="223">
        <v>52206.94</v>
      </c>
    </row>
    <row r="872" spans="1:24" s="239" customFormat="1" ht="23.25" customHeight="1" x14ac:dyDescent="0.3">
      <c r="A872" s="238">
        <v>2023</v>
      </c>
      <c r="B872" s="230">
        <v>849</v>
      </c>
      <c r="C872" s="229" t="s">
        <v>1772</v>
      </c>
      <c r="D872" s="230">
        <v>39169</v>
      </c>
      <c r="E872" s="222">
        <v>2115205.79</v>
      </c>
      <c r="F872" s="222">
        <v>2083977.38</v>
      </c>
      <c r="G872" s="222">
        <v>0</v>
      </c>
      <c r="H872" s="222">
        <v>0</v>
      </c>
      <c r="I872" s="222">
        <v>0</v>
      </c>
      <c r="J872" s="222">
        <v>0</v>
      </c>
      <c r="K872" s="222">
        <v>0</v>
      </c>
      <c r="L872" s="222">
        <v>0</v>
      </c>
      <c r="M872" s="222">
        <v>0</v>
      </c>
      <c r="N872" s="222">
        <v>0</v>
      </c>
      <c r="O872" s="222">
        <v>2083977.38</v>
      </c>
      <c r="P872" s="222">
        <v>0</v>
      </c>
      <c r="Q872" s="222">
        <v>0</v>
      </c>
      <c r="R872" s="222">
        <v>0</v>
      </c>
      <c r="S872" s="222">
        <v>0</v>
      </c>
      <c r="T872" s="222">
        <v>0</v>
      </c>
      <c r="U872" s="222">
        <v>0</v>
      </c>
      <c r="V872" s="222">
        <v>0</v>
      </c>
      <c r="W872" s="222">
        <v>0</v>
      </c>
      <c r="X872" s="222">
        <v>31228.41</v>
      </c>
    </row>
    <row r="873" spans="1:24" s="239" customFormat="1" ht="23.25" customHeight="1" x14ac:dyDescent="0.3">
      <c r="A873" s="238">
        <v>2023</v>
      </c>
      <c r="B873" s="230">
        <v>850</v>
      </c>
      <c r="C873" s="229" t="s">
        <v>1867</v>
      </c>
      <c r="D873" s="230">
        <v>39135</v>
      </c>
      <c r="E873" s="222">
        <v>3755467.2</v>
      </c>
      <c r="F873" s="222">
        <v>3692394</v>
      </c>
      <c r="G873" s="218">
        <v>0</v>
      </c>
      <c r="H873" s="261">
        <v>0</v>
      </c>
      <c r="I873" s="222">
        <v>0</v>
      </c>
      <c r="J873" s="222">
        <v>0</v>
      </c>
      <c r="K873" s="222">
        <v>0</v>
      </c>
      <c r="L873" s="222">
        <v>0</v>
      </c>
      <c r="M873" s="222">
        <v>0</v>
      </c>
      <c r="N873" s="218">
        <v>0</v>
      </c>
      <c r="O873" s="222">
        <v>3692394</v>
      </c>
      <c r="P873" s="222">
        <v>0</v>
      </c>
      <c r="Q873" s="222">
        <v>0</v>
      </c>
      <c r="R873" s="222">
        <v>0</v>
      </c>
      <c r="S873" s="222">
        <v>0</v>
      </c>
      <c r="T873" s="222">
        <v>0</v>
      </c>
      <c r="U873" s="218">
        <v>0</v>
      </c>
      <c r="V873" s="223">
        <v>0</v>
      </c>
      <c r="W873" s="223">
        <v>0</v>
      </c>
      <c r="X873" s="223">
        <v>63073.2</v>
      </c>
    </row>
    <row r="874" spans="1:24" s="239" customFormat="1" ht="23.25" customHeight="1" x14ac:dyDescent="0.3">
      <c r="A874" s="238">
        <v>2023</v>
      </c>
      <c r="B874" s="230">
        <v>851</v>
      </c>
      <c r="C874" s="229" t="s">
        <v>1868</v>
      </c>
      <c r="D874" s="230">
        <v>39238</v>
      </c>
      <c r="E874" s="222">
        <v>3697935.14</v>
      </c>
      <c r="F874" s="222">
        <v>3641142</v>
      </c>
      <c r="G874" s="218">
        <v>0</v>
      </c>
      <c r="H874" s="261">
        <v>0</v>
      </c>
      <c r="I874" s="222">
        <v>0</v>
      </c>
      <c r="J874" s="222">
        <v>0</v>
      </c>
      <c r="K874" s="222">
        <v>0</v>
      </c>
      <c r="L874" s="222">
        <v>0</v>
      </c>
      <c r="M874" s="222">
        <v>0</v>
      </c>
      <c r="N874" s="218">
        <v>0</v>
      </c>
      <c r="O874" s="222">
        <v>3641142</v>
      </c>
      <c r="P874" s="222">
        <v>0</v>
      </c>
      <c r="Q874" s="222">
        <v>0</v>
      </c>
      <c r="R874" s="222">
        <v>0</v>
      </c>
      <c r="S874" s="222">
        <v>0</v>
      </c>
      <c r="T874" s="222">
        <v>0</v>
      </c>
      <c r="U874" s="218">
        <v>0</v>
      </c>
      <c r="V874" s="223">
        <v>0</v>
      </c>
      <c r="W874" s="223">
        <v>0</v>
      </c>
      <c r="X874" s="223">
        <v>56793.14</v>
      </c>
    </row>
    <row r="875" spans="1:24" s="239" customFormat="1" ht="23.25" customHeight="1" x14ac:dyDescent="0.3">
      <c r="A875" s="238">
        <v>2023</v>
      </c>
      <c r="B875" s="230">
        <v>852</v>
      </c>
      <c r="C875" s="229" t="s">
        <v>2241</v>
      </c>
      <c r="D875" s="230">
        <v>39241</v>
      </c>
      <c r="E875" s="222">
        <v>223471.06000000003</v>
      </c>
      <c r="F875" s="222">
        <v>223471.06000000003</v>
      </c>
      <c r="G875" s="218">
        <v>0</v>
      </c>
      <c r="H875" s="218">
        <v>0</v>
      </c>
      <c r="I875" s="218">
        <v>0</v>
      </c>
      <c r="J875" s="218">
        <v>0</v>
      </c>
      <c r="K875" s="218">
        <v>0</v>
      </c>
      <c r="L875" s="218">
        <v>0</v>
      </c>
      <c r="M875" s="218">
        <v>0</v>
      </c>
      <c r="N875" s="218">
        <v>0</v>
      </c>
      <c r="O875" s="218">
        <v>0</v>
      </c>
      <c r="P875" s="218">
        <v>0</v>
      </c>
      <c r="Q875" s="218">
        <v>0</v>
      </c>
      <c r="R875" s="218">
        <v>0</v>
      </c>
      <c r="S875" s="218">
        <v>0</v>
      </c>
      <c r="T875" s="218">
        <v>0</v>
      </c>
      <c r="U875" s="218">
        <v>223471.06000000003</v>
      </c>
      <c r="V875" s="218">
        <v>0</v>
      </c>
      <c r="W875" s="218">
        <v>0</v>
      </c>
      <c r="X875" s="218">
        <v>0</v>
      </c>
    </row>
    <row r="876" spans="1:24" s="239" customFormat="1" ht="23.25" customHeight="1" x14ac:dyDescent="0.3">
      <c r="A876" s="238">
        <v>2023</v>
      </c>
      <c r="B876" s="230">
        <v>853</v>
      </c>
      <c r="C876" s="229" t="s">
        <v>2242</v>
      </c>
      <c r="D876" s="230">
        <v>39200</v>
      </c>
      <c r="E876" s="222">
        <v>254614.43000000002</v>
      </c>
      <c r="F876" s="222">
        <v>251352.74000000002</v>
      </c>
      <c r="G876" s="218">
        <v>0</v>
      </c>
      <c r="H876" s="261">
        <v>0</v>
      </c>
      <c r="I876" s="222">
        <v>0</v>
      </c>
      <c r="J876" s="222">
        <v>0</v>
      </c>
      <c r="K876" s="222">
        <v>0</v>
      </c>
      <c r="L876" s="222">
        <v>0</v>
      </c>
      <c r="M876" s="222">
        <v>0</v>
      </c>
      <c r="N876" s="218">
        <v>0</v>
      </c>
      <c r="O876" s="222">
        <v>0</v>
      </c>
      <c r="P876" s="222">
        <v>251352.74000000002</v>
      </c>
      <c r="Q876" s="222">
        <v>0</v>
      </c>
      <c r="R876" s="222">
        <v>0</v>
      </c>
      <c r="S876" s="222">
        <v>0</v>
      </c>
      <c r="T876" s="222">
        <v>0</v>
      </c>
      <c r="U876" s="218">
        <v>0</v>
      </c>
      <c r="V876" s="223">
        <v>0</v>
      </c>
      <c r="W876" s="223">
        <v>0</v>
      </c>
      <c r="X876" s="218">
        <v>3261.69</v>
      </c>
    </row>
    <row r="877" spans="1:24" s="239" customFormat="1" ht="23.25" customHeight="1" x14ac:dyDescent="0.3">
      <c r="A877" s="238">
        <v>2023</v>
      </c>
      <c r="B877" s="230">
        <v>854</v>
      </c>
      <c r="C877" s="229" t="s">
        <v>2243</v>
      </c>
      <c r="D877" s="230">
        <v>39147</v>
      </c>
      <c r="E877" s="222">
        <v>1525493.7999999998</v>
      </c>
      <c r="F877" s="222">
        <v>1512155.41</v>
      </c>
      <c r="G877" s="218">
        <v>0</v>
      </c>
      <c r="H877" s="270">
        <v>1512155.41</v>
      </c>
      <c r="I877" s="222">
        <v>0</v>
      </c>
      <c r="J877" s="222">
        <v>0</v>
      </c>
      <c r="K877" s="222">
        <v>0</v>
      </c>
      <c r="L877" s="222">
        <v>0</v>
      </c>
      <c r="M877" s="222">
        <v>0</v>
      </c>
      <c r="N877" s="218">
        <v>0</v>
      </c>
      <c r="O877" s="222">
        <v>0</v>
      </c>
      <c r="P877" s="222">
        <v>0</v>
      </c>
      <c r="Q877" s="222">
        <v>0</v>
      </c>
      <c r="R877" s="222">
        <v>0</v>
      </c>
      <c r="S877" s="222">
        <v>0</v>
      </c>
      <c r="T877" s="222">
        <v>0</v>
      </c>
      <c r="U877" s="218">
        <v>0</v>
      </c>
      <c r="V877" s="223">
        <v>0</v>
      </c>
      <c r="W877" s="223">
        <v>0</v>
      </c>
      <c r="X877" s="218">
        <v>13338.39</v>
      </c>
    </row>
    <row r="878" spans="1:24" s="239" customFormat="1" ht="23.25" customHeight="1" x14ac:dyDescent="0.3">
      <c r="A878" s="238">
        <v>2023</v>
      </c>
      <c r="B878" s="230">
        <v>855</v>
      </c>
      <c r="C878" s="229" t="s">
        <v>2246</v>
      </c>
      <c r="D878" s="230">
        <v>39263</v>
      </c>
      <c r="E878" s="222">
        <v>65435.799999999996</v>
      </c>
      <c r="F878" s="222">
        <v>64064.81</v>
      </c>
      <c r="G878" s="218">
        <v>0</v>
      </c>
      <c r="H878" s="261">
        <v>0</v>
      </c>
      <c r="I878" s="222">
        <v>0</v>
      </c>
      <c r="J878" s="222">
        <v>0</v>
      </c>
      <c r="K878" s="222">
        <v>0</v>
      </c>
      <c r="L878" s="222">
        <v>64064.81</v>
      </c>
      <c r="M878" s="222">
        <v>0</v>
      </c>
      <c r="N878" s="218">
        <v>0</v>
      </c>
      <c r="O878" s="222">
        <v>0</v>
      </c>
      <c r="P878" s="222">
        <v>0</v>
      </c>
      <c r="Q878" s="222">
        <v>0</v>
      </c>
      <c r="R878" s="222">
        <v>0</v>
      </c>
      <c r="S878" s="222">
        <v>0</v>
      </c>
      <c r="T878" s="222">
        <v>0</v>
      </c>
      <c r="U878" s="218">
        <v>0</v>
      </c>
      <c r="V878" s="223">
        <v>0</v>
      </c>
      <c r="W878" s="223">
        <v>0</v>
      </c>
      <c r="X878" s="223">
        <v>1370.9900000000002</v>
      </c>
    </row>
    <row r="879" spans="1:24" s="239" customFormat="1" ht="23.25" customHeight="1" x14ac:dyDescent="0.3">
      <c r="A879" s="238">
        <v>2023</v>
      </c>
      <c r="B879" s="230">
        <v>856</v>
      </c>
      <c r="C879" s="229" t="s">
        <v>2247</v>
      </c>
      <c r="D879" s="230">
        <v>39281</v>
      </c>
      <c r="E879" s="222">
        <v>312587.07</v>
      </c>
      <c r="F879" s="222">
        <v>311616</v>
      </c>
      <c r="G879" s="218">
        <v>0</v>
      </c>
      <c r="H879" s="261">
        <v>0</v>
      </c>
      <c r="I879" s="222">
        <v>0</v>
      </c>
      <c r="J879" s="222">
        <v>0</v>
      </c>
      <c r="K879" s="222">
        <v>0</v>
      </c>
      <c r="L879" s="222">
        <v>0</v>
      </c>
      <c r="M879" s="222">
        <v>0</v>
      </c>
      <c r="N879" s="218">
        <v>0</v>
      </c>
      <c r="O879" s="222">
        <v>0</v>
      </c>
      <c r="P879" s="222">
        <v>311616</v>
      </c>
      <c r="Q879" s="222">
        <v>0</v>
      </c>
      <c r="R879" s="222">
        <v>0</v>
      </c>
      <c r="S879" s="222">
        <v>0</v>
      </c>
      <c r="T879" s="222">
        <v>0</v>
      </c>
      <c r="U879" s="218">
        <v>0</v>
      </c>
      <c r="V879" s="223">
        <v>0</v>
      </c>
      <c r="W879" s="223">
        <v>0</v>
      </c>
      <c r="X879" s="223">
        <v>971.07</v>
      </c>
    </row>
    <row r="880" spans="1:24" s="239" customFormat="1" ht="23.25" customHeight="1" x14ac:dyDescent="0.3">
      <c r="A880" s="238">
        <v>2023</v>
      </c>
      <c r="B880" s="230">
        <v>857</v>
      </c>
      <c r="C880" s="229" t="s">
        <v>2665</v>
      </c>
      <c r="D880" s="230">
        <v>39153</v>
      </c>
      <c r="E880" s="222">
        <v>2144970.48</v>
      </c>
      <c r="F880" s="222">
        <v>2123714.62</v>
      </c>
      <c r="G880" s="218">
        <v>0</v>
      </c>
      <c r="H880" s="261">
        <v>0</v>
      </c>
      <c r="I880" s="222">
        <v>0</v>
      </c>
      <c r="J880" s="222">
        <v>0</v>
      </c>
      <c r="K880" s="222">
        <v>0</v>
      </c>
      <c r="L880" s="222">
        <v>0</v>
      </c>
      <c r="M880" s="222">
        <v>0</v>
      </c>
      <c r="N880" s="222">
        <v>0</v>
      </c>
      <c r="O880" s="222">
        <v>0</v>
      </c>
      <c r="P880" s="222">
        <v>0</v>
      </c>
      <c r="Q880" s="222">
        <v>2123714.62</v>
      </c>
      <c r="R880" s="222">
        <v>0</v>
      </c>
      <c r="S880" s="222">
        <v>0</v>
      </c>
      <c r="T880" s="222">
        <v>0</v>
      </c>
      <c r="U880" s="223">
        <v>0</v>
      </c>
      <c r="V880" s="223">
        <v>0</v>
      </c>
      <c r="W880" s="223">
        <v>0</v>
      </c>
      <c r="X880" s="223">
        <v>21255.86</v>
      </c>
    </row>
    <row r="881" spans="1:24" s="239" customFormat="1" ht="23.25" customHeight="1" x14ac:dyDescent="0.3">
      <c r="A881" s="238">
        <v>2023</v>
      </c>
      <c r="B881" s="230">
        <v>858</v>
      </c>
      <c r="C881" s="229" t="s">
        <v>2666</v>
      </c>
      <c r="D881" s="230">
        <v>39155</v>
      </c>
      <c r="E881" s="222">
        <v>4524067.21</v>
      </c>
      <c r="F881" s="222">
        <v>4486863</v>
      </c>
      <c r="G881" s="218">
        <v>0</v>
      </c>
      <c r="H881" s="261">
        <v>0</v>
      </c>
      <c r="I881" s="222">
        <v>0</v>
      </c>
      <c r="J881" s="222">
        <v>0</v>
      </c>
      <c r="K881" s="222">
        <v>0</v>
      </c>
      <c r="L881" s="222">
        <v>0</v>
      </c>
      <c r="M881" s="222">
        <v>0</v>
      </c>
      <c r="N881" s="222">
        <v>0</v>
      </c>
      <c r="O881" s="222">
        <v>0</v>
      </c>
      <c r="P881" s="222">
        <v>0</v>
      </c>
      <c r="Q881" s="222">
        <v>4486863</v>
      </c>
      <c r="R881" s="222">
        <v>0</v>
      </c>
      <c r="S881" s="222">
        <v>0</v>
      </c>
      <c r="T881" s="222">
        <v>0</v>
      </c>
      <c r="U881" s="223">
        <v>0</v>
      </c>
      <c r="V881" s="223">
        <v>0</v>
      </c>
      <c r="W881" s="223">
        <v>0</v>
      </c>
      <c r="X881" s="223">
        <v>37204.21</v>
      </c>
    </row>
    <row r="882" spans="1:24" s="239" customFormat="1" ht="23.25" customHeight="1" x14ac:dyDescent="0.3">
      <c r="A882" s="238">
        <v>2023</v>
      </c>
      <c r="B882" s="230">
        <v>859</v>
      </c>
      <c r="C882" s="229" t="s">
        <v>2667</v>
      </c>
      <c r="D882" s="230">
        <v>39156</v>
      </c>
      <c r="E882" s="222">
        <v>3761715.4400000004</v>
      </c>
      <c r="F882" s="222">
        <v>3724960.2</v>
      </c>
      <c r="G882" s="218">
        <v>0</v>
      </c>
      <c r="H882" s="261">
        <v>0</v>
      </c>
      <c r="I882" s="222">
        <v>0</v>
      </c>
      <c r="J882" s="222">
        <v>0</v>
      </c>
      <c r="K882" s="222">
        <v>0</v>
      </c>
      <c r="L882" s="222">
        <v>0</v>
      </c>
      <c r="M882" s="222">
        <v>0</v>
      </c>
      <c r="N882" s="222">
        <v>0</v>
      </c>
      <c r="O882" s="222">
        <v>0</v>
      </c>
      <c r="P882" s="222">
        <v>0</v>
      </c>
      <c r="Q882" s="222">
        <v>3724960.2</v>
      </c>
      <c r="R882" s="222">
        <v>0</v>
      </c>
      <c r="S882" s="222">
        <v>0</v>
      </c>
      <c r="T882" s="222">
        <v>0</v>
      </c>
      <c r="U882" s="223">
        <v>0</v>
      </c>
      <c r="V882" s="223">
        <v>0</v>
      </c>
      <c r="W882" s="223">
        <v>0</v>
      </c>
      <c r="X882" s="223">
        <v>36755.24</v>
      </c>
    </row>
    <row r="883" spans="1:24" s="239" customFormat="1" ht="23.25" customHeight="1" x14ac:dyDescent="0.3">
      <c r="A883" s="238">
        <v>2023</v>
      </c>
      <c r="B883" s="230">
        <v>860</v>
      </c>
      <c r="C883" s="229" t="s">
        <v>2668</v>
      </c>
      <c r="D883" s="230">
        <v>39157</v>
      </c>
      <c r="E883" s="222">
        <v>3691126.33</v>
      </c>
      <c r="F883" s="222">
        <v>3659065.16</v>
      </c>
      <c r="G883" s="218">
        <v>0</v>
      </c>
      <c r="H883" s="261">
        <v>0</v>
      </c>
      <c r="I883" s="222">
        <v>0</v>
      </c>
      <c r="J883" s="222">
        <v>0</v>
      </c>
      <c r="K883" s="222">
        <v>0</v>
      </c>
      <c r="L883" s="222">
        <v>0</v>
      </c>
      <c r="M883" s="222">
        <v>0</v>
      </c>
      <c r="N883" s="222">
        <v>0</v>
      </c>
      <c r="O883" s="222">
        <v>0</v>
      </c>
      <c r="P883" s="222">
        <v>0</v>
      </c>
      <c r="Q883" s="222">
        <v>3659065.16</v>
      </c>
      <c r="R883" s="222">
        <v>0</v>
      </c>
      <c r="S883" s="222">
        <v>0</v>
      </c>
      <c r="T883" s="222">
        <v>0</v>
      </c>
      <c r="U883" s="223">
        <v>0</v>
      </c>
      <c r="V883" s="223">
        <v>0</v>
      </c>
      <c r="W883" s="223">
        <v>0</v>
      </c>
      <c r="X883" s="223">
        <v>32061.17</v>
      </c>
    </row>
    <row r="884" spans="1:24" s="273" customFormat="1" ht="20.25" customHeight="1" x14ac:dyDescent="0.3">
      <c r="A884" s="238"/>
      <c r="B884" s="271" t="s">
        <v>22</v>
      </c>
      <c r="C884" s="272"/>
      <c r="D884" s="263" t="s">
        <v>172</v>
      </c>
      <c r="E884" s="220">
        <v>68577108.969999999</v>
      </c>
      <c r="F884" s="220">
        <v>67690555.260000005</v>
      </c>
      <c r="G884" s="220">
        <v>0</v>
      </c>
      <c r="H884" s="220">
        <v>2746661.4099999992</v>
      </c>
      <c r="I884" s="220">
        <v>0</v>
      </c>
      <c r="J884" s="220">
        <v>270670.80000000005</v>
      </c>
      <c r="K884" s="220">
        <v>0</v>
      </c>
      <c r="L884" s="220">
        <v>712206.40999999992</v>
      </c>
      <c r="M884" s="220">
        <v>0</v>
      </c>
      <c r="N884" s="220">
        <v>0</v>
      </c>
      <c r="O884" s="220">
        <v>46421264.050000004</v>
      </c>
      <c r="P884" s="220">
        <v>858297.14</v>
      </c>
      <c r="Q884" s="220">
        <v>15843570.18</v>
      </c>
      <c r="R884" s="220">
        <v>0</v>
      </c>
      <c r="S884" s="220">
        <v>0</v>
      </c>
      <c r="T884" s="220">
        <v>0</v>
      </c>
      <c r="U884" s="220">
        <v>688908.19000000006</v>
      </c>
      <c r="V884" s="220">
        <v>148977.08000000002</v>
      </c>
      <c r="W884" s="220">
        <v>0</v>
      </c>
      <c r="X884" s="220">
        <v>886553.70999999973</v>
      </c>
    </row>
    <row r="885" spans="1:24" s="239" customFormat="1" ht="20.25" customHeight="1" x14ac:dyDescent="0.3">
      <c r="A885" s="238"/>
      <c r="C885" s="235"/>
      <c r="D885" s="235"/>
      <c r="E885" s="235"/>
      <c r="F885" s="235"/>
      <c r="G885" s="254"/>
      <c r="H885" s="254"/>
      <c r="I885" s="254"/>
      <c r="J885" s="254"/>
      <c r="K885" s="254"/>
      <c r="L885" s="254" t="s">
        <v>2459</v>
      </c>
      <c r="M885" s="26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</row>
    <row r="886" spans="1:24" s="239" customFormat="1" ht="23.25" customHeight="1" x14ac:dyDescent="0.3">
      <c r="A886" s="238">
        <v>2023</v>
      </c>
      <c r="B886" s="230">
        <v>861</v>
      </c>
      <c r="C886" s="225" t="s">
        <v>1587</v>
      </c>
      <c r="D886" s="230">
        <v>56279</v>
      </c>
      <c r="E886" s="222">
        <v>2923635.9499999997</v>
      </c>
      <c r="F886" s="222">
        <v>2898202.4299999997</v>
      </c>
      <c r="G886" s="222">
        <v>0</v>
      </c>
      <c r="H886" s="222">
        <v>0</v>
      </c>
      <c r="I886" s="222">
        <v>0</v>
      </c>
      <c r="J886" s="265">
        <v>561745.93999999994</v>
      </c>
      <c r="K886" s="265">
        <v>1103361.5</v>
      </c>
      <c r="L886" s="265">
        <v>349405.6399999999</v>
      </c>
      <c r="M886" s="222">
        <v>0</v>
      </c>
      <c r="N886" s="222">
        <v>0</v>
      </c>
      <c r="O886" s="222">
        <v>0</v>
      </c>
      <c r="P886" s="265">
        <v>883689.35</v>
      </c>
      <c r="Q886" s="222">
        <v>0</v>
      </c>
      <c r="R886" s="222">
        <v>0</v>
      </c>
      <c r="S886" s="222">
        <v>0</v>
      </c>
      <c r="T886" s="222">
        <v>0</v>
      </c>
      <c r="U886" s="223">
        <v>0</v>
      </c>
      <c r="V886" s="223">
        <v>0</v>
      </c>
      <c r="W886" s="223">
        <v>0</v>
      </c>
      <c r="X886" s="265">
        <v>25433.519999999997</v>
      </c>
    </row>
    <row r="887" spans="1:24" s="239" customFormat="1" ht="23.25" customHeight="1" x14ac:dyDescent="0.3">
      <c r="A887" s="238">
        <v>2023</v>
      </c>
      <c r="B887" s="230">
        <v>862</v>
      </c>
      <c r="C887" s="225" t="s">
        <v>1588</v>
      </c>
      <c r="D887" s="230">
        <v>56280</v>
      </c>
      <c r="E887" s="222">
        <v>2989920.55</v>
      </c>
      <c r="F887" s="222">
        <v>2966759.38</v>
      </c>
      <c r="G887" s="222">
        <v>0</v>
      </c>
      <c r="H887" s="222">
        <v>0</v>
      </c>
      <c r="I887" s="222">
        <v>0</v>
      </c>
      <c r="J887" s="265">
        <v>565824.02</v>
      </c>
      <c r="K887" s="265">
        <v>1164046.81</v>
      </c>
      <c r="L887" s="265">
        <v>343965.78</v>
      </c>
      <c r="M887" s="222">
        <v>0</v>
      </c>
      <c r="N887" s="222">
        <v>0</v>
      </c>
      <c r="O887" s="222">
        <v>0</v>
      </c>
      <c r="P887" s="265">
        <v>892922.77</v>
      </c>
      <c r="Q887" s="222">
        <v>0</v>
      </c>
      <c r="R887" s="222">
        <v>0</v>
      </c>
      <c r="S887" s="222">
        <v>0</v>
      </c>
      <c r="T887" s="222">
        <v>0</v>
      </c>
      <c r="U887" s="223">
        <v>0</v>
      </c>
      <c r="V887" s="223">
        <v>0</v>
      </c>
      <c r="W887" s="223">
        <v>0</v>
      </c>
      <c r="X887" s="265">
        <v>23161.17</v>
      </c>
    </row>
    <row r="888" spans="1:24" s="239" customFormat="1" ht="23.25" customHeight="1" x14ac:dyDescent="0.3">
      <c r="A888" s="238">
        <v>2023</v>
      </c>
      <c r="B888" s="230">
        <v>863</v>
      </c>
      <c r="C888" s="225" t="s">
        <v>1589</v>
      </c>
      <c r="D888" s="230">
        <v>56282</v>
      </c>
      <c r="E888" s="222">
        <v>209828.04</v>
      </c>
      <c r="F888" s="222">
        <v>209828.04</v>
      </c>
      <c r="G888" s="222">
        <v>0</v>
      </c>
      <c r="H888" s="222">
        <v>0</v>
      </c>
      <c r="I888" s="222">
        <v>0</v>
      </c>
      <c r="J888" s="222">
        <v>0</v>
      </c>
      <c r="K888" s="222">
        <v>0</v>
      </c>
      <c r="L888" s="222">
        <v>0</v>
      </c>
      <c r="M888" s="222">
        <v>0</v>
      </c>
      <c r="N888" s="222">
        <v>0</v>
      </c>
      <c r="O888" s="222">
        <v>0</v>
      </c>
      <c r="P888" s="222">
        <v>0</v>
      </c>
      <c r="Q888" s="222">
        <v>0</v>
      </c>
      <c r="R888" s="222">
        <v>0</v>
      </c>
      <c r="S888" s="222">
        <v>0</v>
      </c>
      <c r="T888" s="222">
        <v>0</v>
      </c>
      <c r="U888" s="223">
        <v>0</v>
      </c>
      <c r="V888" s="223">
        <v>209828.04</v>
      </c>
      <c r="W888" s="223">
        <v>0</v>
      </c>
      <c r="X888" s="223">
        <v>0</v>
      </c>
    </row>
    <row r="889" spans="1:24" s="239" customFormat="1" ht="20.25" customHeight="1" x14ac:dyDescent="0.3">
      <c r="A889" s="238"/>
      <c r="B889" s="272" t="s">
        <v>34</v>
      </c>
      <c r="C889" s="272"/>
      <c r="D889" s="263" t="s">
        <v>172</v>
      </c>
      <c r="E889" s="220">
        <v>6123384.54</v>
      </c>
      <c r="F889" s="220">
        <v>6074789.8499999996</v>
      </c>
      <c r="G889" s="220">
        <v>0</v>
      </c>
      <c r="H889" s="220">
        <v>0</v>
      </c>
      <c r="I889" s="220">
        <v>0</v>
      </c>
      <c r="J889" s="220">
        <v>1127569.96</v>
      </c>
      <c r="K889" s="220">
        <v>2267408.31</v>
      </c>
      <c r="L889" s="220">
        <v>693371.41999999993</v>
      </c>
      <c r="M889" s="220">
        <v>0</v>
      </c>
      <c r="N889" s="220">
        <v>0</v>
      </c>
      <c r="O889" s="220">
        <v>0</v>
      </c>
      <c r="P889" s="220">
        <v>1776612.12</v>
      </c>
      <c r="Q889" s="220">
        <v>0</v>
      </c>
      <c r="R889" s="220">
        <v>0</v>
      </c>
      <c r="S889" s="220">
        <v>0</v>
      </c>
      <c r="T889" s="220">
        <v>0</v>
      </c>
      <c r="U889" s="220">
        <v>0</v>
      </c>
      <c r="V889" s="220">
        <v>209828.04</v>
      </c>
      <c r="W889" s="220">
        <v>0</v>
      </c>
      <c r="X889" s="220">
        <v>48594.689999999995</v>
      </c>
    </row>
    <row r="890" spans="1:24" s="239" customFormat="1" ht="20.25" customHeight="1" x14ac:dyDescent="0.3">
      <c r="A890" s="238"/>
      <c r="C890" s="235"/>
      <c r="D890" s="235"/>
      <c r="E890" s="235"/>
      <c r="F890" s="235"/>
      <c r="G890" s="254"/>
      <c r="H890" s="254"/>
      <c r="I890" s="254"/>
      <c r="J890" s="254"/>
      <c r="K890" s="254"/>
      <c r="L890" s="254" t="s">
        <v>2460</v>
      </c>
      <c r="M890" s="26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</row>
    <row r="891" spans="1:24" s="239" customFormat="1" ht="20.25" customHeight="1" x14ac:dyDescent="0.3">
      <c r="A891" s="238"/>
      <c r="C891" s="274"/>
      <c r="D891" s="274"/>
      <c r="E891" s="274"/>
      <c r="F891" s="274"/>
      <c r="G891" s="275"/>
      <c r="H891" s="275"/>
      <c r="I891" s="275"/>
      <c r="J891" s="275"/>
      <c r="K891" s="276"/>
      <c r="L891" s="275" t="s">
        <v>2461</v>
      </c>
      <c r="M891" s="264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</row>
    <row r="892" spans="1:24" s="239" customFormat="1" ht="23.25" customHeight="1" x14ac:dyDescent="0.3">
      <c r="A892" s="238">
        <v>2023</v>
      </c>
      <c r="B892" s="230">
        <v>864</v>
      </c>
      <c r="C892" s="225" t="s">
        <v>613</v>
      </c>
      <c r="D892" s="230">
        <v>41010</v>
      </c>
      <c r="E892" s="222">
        <v>1117940.54</v>
      </c>
      <c r="F892" s="222">
        <v>1096903.56</v>
      </c>
      <c r="G892" s="218">
        <v>0</v>
      </c>
      <c r="H892" s="218">
        <v>0</v>
      </c>
      <c r="I892" s="218">
        <v>0</v>
      </c>
      <c r="J892" s="218">
        <v>0</v>
      </c>
      <c r="K892" s="218">
        <v>0</v>
      </c>
      <c r="L892" s="218">
        <v>0</v>
      </c>
      <c r="M892" s="218">
        <v>0</v>
      </c>
      <c r="N892" s="218">
        <v>0</v>
      </c>
      <c r="O892" s="218">
        <v>1096903.56</v>
      </c>
      <c r="P892" s="218">
        <v>0</v>
      </c>
      <c r="Q892" s="218">
        <v>0</v>
      </c>
      <c r="R892" s="218">
        <v>0</v>
      </c>
      <c r="S892" s="218">
        <v>0</v>
      </c>
      <c r="T892" s="218">
        <v>0</v>
      </c>
      <c r="U892" s="218">
        <v>0</v>
      </c>
      <c r="V892" s="218">
        <v>0</v>
      </c>
      <c r="W892" s="218">
        <v>0</v>
      </c>
      <c r="X892" s="218">
        <v>21036.98</v>
      </c>
    </row>
    <row r="893" spans="1:24" s="239" customFormat="1" ht="20.25" customHeight="1" x14ac:dyDescent="0.3">
      <c r="A893" s="238"/>
      <c r="B893" s="226" t="s">
        <v>22</v>
      </c>
      <c r="C893" s="231"/>
      <c r="D893" s="263" t="s">
        <v>172</v>
      </c>
      <c r="E893" s="220">
        <v>1117940.54</v>
      </c>
      <c r="F893" s="220">
        <v>1096903.56</v>
      </c>
      <c r="G893" s="220">
        <v>0</v>
      </c>
      <c r="H893" s="220">
        <v>0</v>
      </c>
      <c r="I893" s="220">
        <v>0</v>
      </c>
      <c r="J893" s="220">
        <v>0</v>
      </c>
      <c r="K893" s="220">
        <v>0</v>
      </c>
      <c r="L893" s="220">
        <v>0</v>
      </c>
      <c r="M893" s="220">
        <v>0</v>
      </c>
      <c r="N893" s="220">
        <v>0</v>
      </c>
      <c r="O893" s="220">
        <v>1096903.56</v>
      </c>
      <c r="P893" s="220">
        <v>0</v>
      </c>
      <c r="Q893" s="220">
        <v>0</v>
      </c>
      <c r="R893" s="220">
        <v>0</v>
      </c>
      <c r="S893" s="220">
        <v>0</v>
      </c>
      <c r="T893" s="220">
        <v>0</v>
      </c>
      <c r="U893" s="220">
        <v>0</v>
      </c>
      <c r="V893" s="220">
        <v>0</v>
      </c>
      <c r="W893" s="220">
        <v>0</v>
      </c>
      <c r="X893" s="220">
        <v>21036.98</v>
      </c>
    </row>
    <row r="894" spans="1:24" s="239" customFormat="1" ht="22.7" customHeight="1" x14ac:dyDescent="0.3">
      <c r="A894" s="238"/>
      <c r="B894" s="272" t="s">
        <v>34</v>
      </c>
      <c r="C894" s="272"/>
      <c r="D894" s="263" t="s">
        <v>172</v>
      </c>
      <c r="E894" s="220">
        <v>1117940.54</v>
      </c>
      <c r="F894" s="220">
        <v>1096903.56</v>
      </c>
      <c r="G894" s="220">
        <v>0</v>
      </c>
      <c r="H894" s="220">
        <v>0</v>
      </c>
      <c r="I894" s="220">
        <v>0</v>
      </c>
      <c r="J894" s="220">
        <v>0</v>
      </c>
      <c r="K894" s="220">
        <v>0</v>
      </c>
      <c r="L894" s="220">
        <v>0</v>
      </c>
      <c r="M894" s="220">
        <v>0</v>
      </c>
      <c r="N894" s="220">
        <v>0</v>
      </c>
      <c r="O894" s="220">
        <v>1096903.56</v>
      </c>
      <c r="P894" s="220">
        <v>0</v>
      </c>
      <c r="Q894" s="220">
        <v>0</v>
      </c>
      <c r="R894" s="220">
        <v>0</v>
      </c>
      <c r="S894" s="220">
        <v>0</v>
      </c>
      <c r="T894" s="220">
        <v>0</v>
      </c>
      <c r="U894" s="220">
        <v>0</v>
      </c>
      <c r="V894" s="220">
        <v>0</v>
      </c>
      <c r="W894" s="220">
        <v>0</v>
      </c>
      <c r="X894" s="220">
        <v>21036.98</v>
      </c>
    </row>
    <row r="895" spans="1:24" s="239" customFormat="1" ht="20.25" customHeight="1" x14ac:dyDescent="0.3">
      <c r="A895" s="238"/>
      <c r="C895" s="235"/>
      <c r="D895" s="235"/>
      <c r="E895" s="235"/>
      <c r="F895" s="235"/>
      <c r="G895" s="254"/>
      <c r="H895" s="254"/>
      <c r="I895" s="254"/>
      <c r="J895" s="254"/>
      <c r="K895" s="277"/>
      <c r="L895" s="254" t="s">
        <v>2462</v>
      </c>
      <c r="M895" s="26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</row>
    <row r="896" spans="1:24" s="239" customFormat="1" ht="20.25" customHeight="1" x14ac:dyDescent="0.3">
      <c r="A896" s="238"/>
      <c r="C896" s="274"/>
      <c r="D896" s="274"/>
      <c r="E896" s="274"/>
      <c r="F896" s="274"/>
      <c r="G896" s="275"/>
      <c r="H896" s="275"/>
      <c r="I896" s="275"/>
      <c r="J896" s="275"/>
      <c r="K896" s="278"/>
      <c r="L896" s="275" t="s">
        <v>2463</v>
      </c>
      <c r="M896" s="264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</row>
    <row r="897" spans="1:24" s="239" customFormat="1" ht="20.25" customHeight="1" x14ac:dyDescent="0.3">
      <c r="A897" s="238">
        <v>2023</v>
      </c>
      <c r="B897" s="279">
        <v>865</v>
      </c>
      <c r="C897" s="231" t="s">
        <v>1770</v>
      </c>
      <c r="D897" s="231">
        <v>41406</v>
      </c>
      <c r="E897" s="222">
        <v>1661643.19</v>
      </c>
      <c r="F897" s="222">
        <v>1636152</v>
      </c>
      <c r="G897" s="218">
        <v>0</v>
      </c>
      <c r="H897" s="218">
        <v>0</v>
      </c>
      <c r="I897" s="218">
        <v>0</v>
      </c>
      <c r="J897" s="218">
        <v>0</v>
      </c>
      <c r="K897" s="218">
        <v>0</v>
      </c>
      <c r="L897" s="218">
        <v>0</v>
      </c>
      <c r="M897" s="218">
        <v>0</v>
      </c>
      <c r="N897" s="218">
        <v>0</v>
      </c>
      <c r="O897" s="218">
        <v>0</v>
      </c>
      <c r="P897" s="218">
        <v>0</v>
      </c>
      <c r="Q897" s="218">
        <v>1636152</v>
      </c>
      <c r="R897" s="218">
        <v>0</v>
      </c>
      <c r="S897" s="218">
        <v>0</v>
      </c>
      <c r="T897" s="218">
        <v>0</v>
      </c>
      <c r="U897" s="218">
        <v>0</v>
      </c>
      <c r="V897" s="218">
        <v>0</v>
      </c>
      <c r="W897" s="218">
        <v>0</v>
      </c>
      <c r="X897" s="223">
        <v>25491.19</v>
      </c>
    </row>
    <row r="898" spans="1:24" s="239" customFormat="1" ht="20.25" customHeight="1" x14ac:dyDescent="0.3">
      <c r="A898" s="238">
        <v>2023</v>
      </c>
      <c r="B898" s="279">
        <v>866</v>
      </c>
      <c r="C898" s="231" t="s">
        <v>1883</v>
      </c>
      <c r="D898" s="231">
        <v>41389</v>
      </c>
      <c r="E898" s="222">
        <v>3112817.96</v>
      </c>
      <c r="F898" s="222">
        <v>3059659.2</v>
      </c>
      <c r="G898" s="218">
        <v>0</v>
      </c>
      <c r="H898" s="261">
        <v>0</v>
      </c>
      <c r="I898" s="222">
        <v>0</v>
      </c>
      <c r="J898" s="222">
        <v>0</v>
      </c>
      <c r="K898" s="222">
        <v>0</v>
      </c>
      <c r="L898" s="222">
        <v>0</v>
      </c>
      <c r="M898" s="222">
        <v>0</v>
      </c>
      <c r="N898" s="218">
        <v>0</v>
      </c>
      <c r="O898" s="222">
        <v>0</v>
      </c>
      <c r="P898" s="222">
        <v>0</v>
      </c>
      <c r="Q898" s="222">
        <v>3059659.2</v>
      </c>
      <c r="R898" s="222">
        <v>0</v>
      </c>
      <c r="S898" s="222">
        <v>0</v>
      </c>
      <c r="T898" s="222">
        <v>0</v>
      </c>
      <c r="U898" s="218">
        <v>0</v>
      </c>
      <c r="V898" s="223">
        <v>0</v>
      </c>
      <c r="W898" s="223">
        <v>0</v>
      </c>
      <c r="X898" s="223">
        <v>53158.76</v>
      </c>
    </row>
    <row r="899" spans="1:24" s="239" customFormat="1" ht="20.25" customHeight="1" x14ac:dyDescent="0.3">
      <c r="A899" s="238">
        <v>2023</v>
      </c>
      <c r="B899" s="279">
        <v>867</v>
      </c>
      <c r="C899" s="231" t="s">
        <v>2167</v>
      </c>
      <c r="D899" s="231">
        <v>41330</v>
      </c>
      <c r="E899" s="222">
        <v>6237813.6200000001</v>
      </c>
      <c r="F899" s="222">
        <v>6227710.4900000002</v>
      </c>
      <c r="G899" s="218">
        <v>0</v>
      </c>
      <c r="H899" s="261">
        <v>0</v>
      </c>
      <c r="I899" s="222">
        <v>0</v>
      </c>
      <c r="J899" s="222">
        <v>0</v>
      </c>
      <c r="K899" s="222">
        <v>0</v>
      </c>
      <c r="L899" s="222">
        <v>0</v>
      </c>
      <c r="M899" s="222">
        <v>0</v>
      </c>
      <c r="N899" s="218">
        <v>0</v>
      </c>
      <c r="O899" s="222">
        <v>0</v>
      </c>
      <c r="P899" s="222">
        <v>0</v>
      </c>
      <c r="Q899" s="222">
        <v>6227710.4900000002</v>
      </c>
      <c r="R899" s="222">
        <v>0</v>
      </c>
      <c r="S899" s="222">
        <v>0</v>
      </c>
      <c r="T899" s="222">
        <v>0</v>
      </c>
      <c r="U899" s="218">
        <v>0</v>
      </c>
      <c r="V899" s="223">
        <v>0</v>
      </c>
      <c r="W899" s="223">
        <v>0</v>
      </c>
      <c r="X899" s="218">
        <v>10103.129999999999</v>
      </c>
    </row>
    <row r="900" spans="1:24" s="239" customFormat="1" ht="20.25" customHeight="1" x14ac:dyDescent="0.3">
      <c r="A900" s="238">
        <v>2023</v>
      </c>
      <c r="B900" s="279">
        <v>868</v>
      </c>
      <c r="C900" s="225" t="s">
        <v>1080</v>
      </c>
      <c r="D900" s="230">
        <v>41332</v>
      </c>
      <c r="E900" s="222">
        <v>67920.84</v>
      </c>
      <c r="F900" s="222">
        <v>67920.84</v>
      </c>
      <c r="G900" s="218">
        <v>0</v>
      </c>
      <c r="H900" s="218">
        <v>0</v>
      </c>
      <c r="I900" s="218">
        <v>0</v>
      </c>
      <c r="J900" s="218">
        <v>0</v>
      </c>
      <c r="K900" s="218">
        <v>0</v>
      </c>
      <c r="L900" s="218">
        <v>0</v>
      </c>
      <c r="M900" s="218">
        <v>0</v>
      </c>
      <c r="N900" s="218">
        <v>0</v>
      </c>
      <c r="O900" s="218">
        <v>0</v>
      </c>
      <c r="P900" s="218">
        <v>0</v>
      </c>
      <c r="Q900" s="218">
        <v>0</v>
      </c>
      <c r="R900" s="218">
        <v>0</v>
      </c>
      <c r="S900" s="218">
        <v>0</v>
      </c>
      <c r="T900" s="218">
        <v>0</v>
      </c>
      <c r="U900" s="218">
        <v>67920.84</v>
      </c>
      <c r="V900" s="218">
        <v>0</v>
      </c>
      <c r="W900" s="218">
        <v>0</v>
      </c>
      <c r="X900" s="218">
        <v>0</v>
      </c>
    </row>
    <row r="901" spans="1:24" s="239" customFormat="1" ht="20.25" customHeight="1" x14ac:dyDescent="0.3">
      <c r="A901" s="238">
        <v>2023</v>
      </c>
      <c r="B901" s="279">
        <v>869</v>
      </c>
      <c r="C901" s="225" t="s">
        <v>1084</v>
      </c>
      <c r="D901" s="230">
        <v>41385</v>
      </c>
      <c r="E901" s="222">
        <v>61690.13</v>
      </c>
      <c r="F901" s="222">
        <v>61690.13</v>
      </c>
      <c r="G901" s="218">
        <v>0</v>
      </c>
      <c r="H901" s="218">
        <v>0</v>
      </c>
      <c r="I901" s="218">
        <v>0</v>
      </c>
      <c r="J901" s="218">
        <v>0</v>
      </c>
      <c r="K901" s="218">
        <v>0</v>
      </c>
      <c r="L901" s="218">
        <v>0</v>
      </c>
      <c r="M901" s="218">
        <v>0</v>
      </c>
      <c r="N901" s="218">
        <v>0</v>
      </c>
      <c r="O901" s="218">
        <v>0</v>
      </c>
      <c r="P901" s="218">
        <v>0</v>
      </c>
      <c r="Q901" s="218">
        <v>0</v>
      </c>
      <c r="R901" s="218">
        <v>0</v>
      </c>
      <c r="S901" s="218">
        <v>0</v>
      </c>
      <c r="T901" s="218">
        <v>0</v>
      </c>
      <c r="U901" s="218">
        <v>61690.13</v>
      </c>
      <c r="V901" s="218">
        <v>0</v>
      </c>
      <c r="W901" s="218">
        <v>0</v>
      </c>
      <c r="X901" s="218">
        <v>0</v>
      </c>
    </row>
    <row r="902" spans="1:24" s="239" customFormat="1" ht="20.25" customHeight="1" x14ac:dyDescent="0.3">
      <c r="A902" s="238">
        <v>2023</v>
      </c>
      <c r="B902" s="279">
        <v>870</v>
      </c>
      <c r="C902" s="225" t="s">
        <v>1085</v>
      </c>
      <c r="D902" s="230">
        <v>41386</v>
      </c>
      <c r="E902" s="222">
        <v>62510.69</v>
      </c>
      <c r="F902" s="222">
        <v>62510.69</v>
      </c>
      <c r="G902" s="218">
        <v>0</v>
      </c>
      <c r="H902" s="218">
        <v>0</v>
      </c>
      <c r="I902" s="218">
        <v>0</v>
      </c>
      <c r="J902" s="218">
        <v>0</v>
      </c>
      <c r="K902" s="218">
        <v>0</v>
      </c>
      <c r="L902" s="218">
        <v>0</v>
      </c>
      <c r="M902" s="218">
        <v>0</v>
      </c>
      <c r="N902" s="218">
        <v>0</v>
      </c>
      <c r="O902" s="218">
        <v>0</v>
      </c>
      <c r="P902" s="218">
        <v>0</v>
      </c>
      <c r="Q902" s="218">
        <v>0</v>
      </c>
      <c r="R902" s="218">
        <v>0</v>
      </c>
      <c r="S902" s="218">
        <v>0</v>
      </c>
      <c r="T902" s="218">
        <v>0</v>
      </c>
      <c r="U902" s="218">
        <v>62510.69</v>
      </c>
      <c r="V902" s="218">
        <v>0</v>
      </c>
      <c r="W902" s="218">
        <v>0</v>
      </c>
      <c r="X902" s="218">
        <v>0</v>
      </c>
    </row>
    <row r="903" spans="1:24" s="239" customFormat="1" ht="20.25" customHeight="1" x14ac:dyDescent="0.3">
      <c r="A903" s="238">
        <v>2023</v>
      </c>
      <c r="B903" s="279">
        <v>871</v>
      </c>
      <c r="C903" s="225" t="s">
        <v>1086</v>
      </c>
      <c r="D903" s="230">
        <v>41387</v>
      </c>
      <c r="E903" s="222">
        <v>62767.37</v>
      </c>
      <c r="F903" s="222">
        <v>62767.37</v>
      </c>
      <c r="G903" s="218">
        <v>0</v>
      </c>
      <c r="H903" s="218">
        <v>0</v>
      </c>
      <c r="I903" s="218">
        <v>0</v>
      </c>
      <c r="J903" s="218">
        <v>0</v>
      </c>
      <c r="K903" s="218">
        <v>0</v>
      </c>
      <c r="L903" s="218">
        <v>0</v>
      </c>
      <c r="M903" s="218">
        <v>0</v>
      </c>
      <c r="N903" s="218">
        <v>0</v>
      </c>
      <c r="O903" s="218">
        <v>0</v>
      </c>
      <c r="P903" s="218">
        <v>0</v>
      </c>
      <c r="Q903" s="218">
        <v>0</v>
      </c>
      <c r="R903" s="218">
        <v>0</v>
      </c>
      <c r="S903" s="218">
        <v>0</v>
      </c>
      <c r="T903" s="218">
        <v>0</v>
      </c>
      <c r="U903" s="218">
        <v>62767.37</v>
      </c>
      <c r="V903" s="218">
        <v>0</v>
      </c>
      <c r="W903" s="218">
        <v>0</v>
      </c>
      <c r="X903" s="218">
        <v>0</v>
      </c>
    </row>
    <row r="904" spans="1:24" s="239" customFormat="1" ht="20.25" customHeight="1" x14ac:dyDescent="0.3">
      <c r="A904" s="238"/>
      <c r="B904" s="226" t="s">
        <v>22</v>
      </c>
      <c r="C904" s="231"/>
      <c r="D904" s="263" t="s">
        <v>172</v>
      </c>
      <c r="E904" s="220">
        <v>11267163.799999999</v>
      </c>
      <c r="F904" s="220">
        <v>11178410.720000001</v>
      </c>
      <c r="G904" s="220">
        <v>0</v>
      </c>
      <c r="H904" s="220">
        <v>0</v>
      </c>
      <c r="I904" s="220">
        <v>0</v>
      </c>
      <c r="J904" s="220">
        <v>0</v>
      </c>
      <c r="K904" s="220">
        <v>0</v>
      </c>
      <c r="L904" s="220">
        <v>0</v>
      </c>
      <c r="M904" s="220">
        <v>0</v>
      </c>
      <c r="N904" s="220">
        <v>0</v>
      </c>
      <c r="O904" s="220">
        <v>0</v>
      </c>
      <c r="P904" s="220">
        <v>0</v>
      </c>
      <c r="Q904" s="220">
        <v>10923521.690000001</v>
      </c>
      <c r="R904" s="220">
        <v>0</v>
      </c>
      <c r="S904" s="220">
        <v>0</v>
      </c>
      <c r="T904" s="220">
        <v>0</v>
      </c>
      <c r="U904" s="220">
        <v>254889.03</v>
      </c>
      <c r="V904" s="220">
        <v>0</v>
      </c>
      <c r="W904" s="220">
        <v>0</v>
      </c>
      <c r="X904" s="220">
        <v>88753.08</v>
      </c>
    </row>
    <row r="905" spans="1:24" s="239" customFormat="1" ht="20.25" customHeight="1" x14ac:dyDescent="0.3">
      <c r="A905" s="238"/>
      <c r="B905" s="272" t="s">
        <v>34</v>
      </c>
      <c r="C905" s="272"/>
      <c r="D905" s="263" t="s">
        <v>172</v>
      </c>
      <c r="E905" s="220">
        <v>11267163.799999999</v>
      </c>
      <c r="F905" s="220">
        <v>11178410.720000001</v>
      </c>
      <c r="G905" s="220">
        <v>0</v>
      </c>
      <c r="H905" s="220">
        <v>0</v>
      </c>
      <c r="I905" s="220">
        <v>0</v>
      </c>
      <c r="J905" s="220">
        <v>0</v>
      </c>
      <c r="K905" s="220">
        <v>0</v>
      </c>
      <c r="L905" s="220">
        <v>0</v>
      </c>
      <c r="M905" s="220">
        <v>0</v>
      </c>
      <c r="N905" s="220">
        <v>0</v>
      </c>
      <c r="O905" s="220">
        <v>0</v>
      </c>
      <c r="P905" s="220">
        <v>0</v>
      </c>
      <c r="Q905" s="220">
        <v>10923521.690000001</v>
      </c>
      <c r="R905" s="220">
        <v>0</v>
      </c>
      <c r="S905" s="220">
        <v>0</v>
      </c>
      <c r="T905" s="220">
        <v>0</v>
      </c>
      <c r="U905" s="220">
        <v>254889.03</v>
      </c>
      <c r="V905" s="220">
        <v>0</v>
      </c>
      <c r="W905" s="220">
        <v>0</v>
      </c>
      <c r="X905" s="220">
        <v>88753.08</v>
      </c>
    </row>
    <row r="906" spans="1:24" s="239" customFormat="1" ht="20.25" customHeight="1" x14ac:dyDescent="0.3">
      <c r="A906" s="238"/>
      <c r="C906" s="235"/>
      <c r="D906" s="235"/>
      <c r="E906" s="235"/>
      <c r="F906" s="235"/>
      <c r="G906" s="254"/>
      <c r="H906" s="254"/>
      <c r="I906" s="254"/>
      <c r="J906" s="254"/>
      <c r="K906" s="254"/>
      <c r="L906" s="254" t="s">
        <v>2464</v>
      </c>
      <c r="M906" s="26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</row>
    <row r="907" spans="1:24" s="239" customFormat="1" ht="20.25" customHeight="1" x14ac:dyDescent="0.3">
      <c r="A907" s="238"/>
      <c r="C907" s="274"/>
      <c r="D907" s="274"/>
      <c r="E907" s="274"/>
      <c r="F907" s="274"/>
      <c r="G907" s="275"/>
      <c r="H907" s="275"/>
      <c r="I907" s="275"/>
      <c r="J907" s="275"/>
      <c r="K907" s="278"/>
      <c r="L907" s="275" t="s">
        <v>2465</v>
      </c>
      <c r="M907" s="264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</row>
    <row r="908" spans="1:24" s="239" customFormat="1" ht="23.25" customHeight="1" x14ac:dyDescent="0.3">
      <c r="A908" s="238">
        <v>2023</v>
      </c>
      <c r="B908" s="230">
        <v>872</v>
      </c>
      <c r="C908" s="225" t="s">
        <v>3396</v>
      </c>
      <c r="D908" s="230">
        <v>41052</v>
      </c>
      <c r="E908" s="222">
        <v>9178086.3499999996</v>
      </c>
      <c r="F908" s="222">
        <v>9049514.4000000004</v>
      </c>
      <c r="G908" s="222">
        <v>0</v>
      </c>
      <c r="H908" s="261">
        <v>0</v>
      </c>
      <c r="I908" s="222">
        <v>0</v>
      </c>
      <c r="J908" s="222">
        <v>0</v>
      </c>
      <c r="K908" s="222">
        <v>0</v>
      </c>
      <c r="L908" s="222">
        <v>0</v>
      </c>
      <c r="M908" s="222">
        <v>0</v>
      </c>
      <c r="N908" s="222">
        <v>0</v>
      </c>
      <c r="O908" s="222">
        <v>8958420</v>
      </c>
      <c r="P908" s="222">
        <v>0</v>
      </c>
      <c r="Q908" s="222">
        <v>0</v>
      </c>
      <c r="R908" s="222">
        <v>0</v>
      </c>
      <c r="S908" s="222">
        <v>0</v>
      </c>
      <c r="T908" s="222">
        <v>0</v>
      </c>
      <c r="U908" s="223">
        <v>91094.399999999994</v>
      </c>
      <c r="V908" s="223">
        <v>0</v>
      </c>
      <c r="W908" s="223">
        <v>0</v>
      </c>
      <c r="X908" s="223">
        <v>128571.95</v>
      </c>
    </row>
    <row r="909" spans="1:24" s="239" customFormat="1" ht="23.25" customHeight="1" x14ac:dyDescent="0.3">
      <c r="A909" s="238">
        <v>2023</v>
      </c>
      <c r="B909" s="230">
        <v>873</v>
      </c>
      <c r="C909" s="225" t="s">
        <v>2827</v>
      </c>
      <c r="D909" s="230">
        <v>46233</v>
      </c>
      <c r="E909" s="222">
        <v>68422.13</v>
      </c>
      <c r="F909" s="222">
        <v>68422.13</v>
      </c>
      <c r="G909" s="222">
        <v>0</v>
      </c>
      <c r="H909" s="261">
        <v>0</v>
      </c>
      <c r="I909" s="222">
        <v>0</v>
      </c>
      <c r="J909" s="222">
        <v>0</v>
      </c>
      <c r="K909" s="222">
        <v>0</v>
      </c>
      <c r="L909" s="222">
        <v>0</v>
      </c>
      <c r="M909" s="222">
        <v>0</v>
      </c>
      <c r="N909" s="222">
        <v>0</v>
      </c>
      <c r="O909" s="222">
        <v>0</v>
      </c>
      <c r="P909" s="222">
        <v>0</v>
      </c>
      <c r="Q909" s="222">
        <v>0</v>
      </c>
      <c r="R909" s="222">
        <v>0</v>
      </c>
      <c r="S909" s="222">
        <v>0</v>
      </c>
      <c r="T909" s="222">
        <v>0</v>
      </c>
      <c r="U909" s="223">
        <v>0</v>
      </c>
      <c r="V909" s="223">
        <v>68422.13</v>
      </c>
      <c r="W909" s="223">
        <v>0</v>
      </c>
      <c r="X909" s="223">
        <v>0</v>
      </c>
    </row>
    <row r="910" spans="1:24" s="239" customFormat="1" ht="23.25" customHeight="1" x14ac:dyDescent="0.3">
      <c r="A910" s="238">
        <v>2023</v>
      </c>
      <c r="B910" s="230">
        <v>874</v>
      </c>
      <c r="C910" s="229" t="s">
        <v>2828</v>
      </c>
      <c r="D910" s="230">
        <v>46234</v>
      </c>
      <c r="E910" s="222">
        <v>68422.13</v>
      </c>
      <c r="F910" s="222">
        <v>68422.13</v>
      </c>
      <c r="G910" s="222">
        <v>0</v>
      </c>
      <c r="H910" s="222">
        <v>0</v>
      </c>
      <c r="I910" s="222">
        <v>0</v>
      </c>
      <c r="J910" s="222">
        <v>0</v>
      </c>
      <c r="K910" s="222">
        <v>0</v>
      </c>
      <c r="L910" s="222">
        <v>0</v>
      </c>
      <c r="M910" s="222">
        <v>0</v>
      </c>
      <c r="N910" s="222">
        <v>0</v>
      </c>
      <c r="O910" s="222">
        <v>0</v>
      </c>
      <c r="P910" s="222">
        <v>0</v>
      </c>
      <c r="Q910" s="222">
        <v>0</v>
      </c>
      <c r="R910" s="222">
        <v>0</v>
      </c>
      <c r="S910" s="222">
        <v>0</v>
      </c>
      <c r="T910" s="222">
        <v>0</v>
      </c>
      <c r="U910" s="223">
        <v>0</v>
      </c>
      <c r="V910" s="223">
        <v>68422.13</v>
      </c>
      <c r="W910" s="223">
        <v>0</v>
      </c>
      <c r="X910" s="223">
        <v>0</v>
      </c>
    </row>
    <row r="911" spans="1:24" s="239" customFormat="1" ht="23.25" customHeight="1" x14ac:dyDescent="0.3">
      <c r="A911" s="238">
        <v>2023</v>
      </c>
      <c r="B911" s="230">
        <v>875</v>
      </c>
      <c r="C911" s="229" t="s">
        <v>2829</v>
      </c>
      <c r="D911" s="230">
        <v>46235</v>
      </c>
      <c r="E911" s="222">
        <v>68422.13</v>
      </c>
      <c r="F911" s="222">
        <v>68422.13</v>
      </c>
      <c r="G911" s="222">
        <v>0</v>
      </c>
      <c r="H911" s="222">
        <v>0</v>
      </c>
      <c r="I911" s="222">
        <v>0</v>
      </c>
      <c r="J911" s="222">
        <v>0</v>
      </c>
      <c r="K911" s="222">
        <v>0</v>
      </c>
      <c r="L911" s="222">
        <v>0</v>
      </c>
      <c r="M911" s="222">
        <v>0</v>
      </c>
      <c r="N911" s="222">
        <v>0</v>
      </c>
      <c r="O911" s="222">
        <v>0</v>
      </c>
      <c r="P911" s="222">
        <v>0</v>
      </c>
      <c r="Q911" s="222">
        <v>0</v>
      </c>
      <c r="R911" s="222">
        <v>0</v>
      </c>
      <c r="S911" s="222">
        <v>0</v>
      </c>
      <c r="T911" s="222">
        <v>0</v>
      </c>
      <c r="U911" s="223">
        <v>0</v>
      </c>
      <c r="V911" s="223">
        <v>68422.13</v>
      </c>
      <c r="W911" s="223">
        <v>0</v>
      </c>
      <c r="X911" s="223">
        <v>0</v>
      </c>
    </row>
    <row r="912" spans="1:24" s="273" customFormat="1" ht="20.25" customHeight="1" x14ac:dyDescent="0.3">
      <c r="A912" s="238"/>
      <c r="B912" s="226" t="s">
        <v>22</v>
      </c>
      <c r="C912" s="231"/>
      <c r="D912" s="263" t="s">
        <v>172</v>
      </c>
      <c r="E912" s="220">
        <v>9383352.7400000021</v>
      </c>
      <c r="F912" s="220">
        <v>9254780.7900000028</v>
      </c>
      <c r="G912" s="220">
        <v>0</v>
      </c>
      <c r="H912" s="220">
        <v>0</v>
      </c>
      <c r="I912" s="220">
        <v>0</v>
      </c>
      <c r="J912" s="220">
        <v>0</v>
      </c>
      <c r="K912" s="220">
        <v>0</v>
      </c>
      <c r="L912" s="220">
        <v>0</v>
      </c>
      <c r="M912" s="220">
        <v>0</v>
      </c>
      <c r="N912" s="220">
        <v>0</v>
      </c>
      <c r="O912" s="220">
        <v>8958420</v>
      </c>
      <c r="P912" s="220">
        <v>0</v>
      </c>
      <c r="Q912" s="220">
        <v>0</v>
      </c>
      <c r="R912" s="220">
        <v>0</v>
      </c>
      <c r="S912" s="220">
        <v>0</v>
      </c>
      <c r="T912" s="220">
        <v>0</v>
      </c>
      <c r="U912" s="220">
        <v>91094.399999999994</v>
      </c>
      <c r="V912" s="220">
        <v>205266.39</v>
      </c>
      <c r="W912" s="220">
        <v>0</v>
      </c>
      <c r="X912" s="220">
        <v>128571.95</v>
      </c>
    </row>
    <row r="913" spans="1:24" s="273" customFormat="1" ht="20.25" customHeight="1" x14ac:dyDescent="0.3">
      <c r="A913" s="238"/>
      <c r="C913" s="274"/>
      <c r="D913" s="274"/>
      <c r="E913" s="274"/>
      <c r="F913" s="274"/>
      <c r="G913" s="275"/>
      <c r="H913" s="275"/>
      <c r="I913" s="275"/>
      <c r="J913" s="275"/>
      <c r="K913" s="278"/>
      <c r="L913" s="275" t="s">
        <v>2466</v>
      </c>
      <c r="M913" s="280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</row>
    <row r="914" spans="1:24" s="273" customFormat="1" ht="20.25" customHeight="1" x14ac:dyDescent="0.3">
      <c r="A914" s="238">
        <v>2023</v>
      </c>
      <c r="B914" s="230">
        <v>876</v>
      </c>
      <c r="C914" s="231" t="s">
        <v>626</v>
      </c>
      <c r="D914" s="230">
        <v>41221</v>
      </c>
      <c r="E914" s="222">
        <v>1190218.3499999999</v>
      </c>
      <c r="F914" s="222">
        <v>1172158.0999999999</v>
      </c>
      <c r="G914" s="223">
        <v>0</v>
      </c>
      <c r="H914" s="223">
        <v>0</v>
      </c>
      <c r="I914" s="223">
        <v>0</v>
      </c>
      <c r="J914" s="223">
        <v>0</v>
      </c>
      <c r="K914" s="222">
        <v>0</v>
      </c>
      <c r="L914" s="223">
        <v>0</v>
      </c>
      <c r="M914" s="223">
        <v>0</v>
      </c>
      <c r="N914" s="222">
        <v>0</v>
      </c>
      <c r="O914" s="222">
        <v>0</v>
      </c>
      <c r="P914" s="222">
        <v>0</v>
      </c>
      <c r="Q914" s="222">
        <v>1172158.0999999999</v>
      </c>
      <c r="R914" s="222">
        <v>0</v>
      </c>
      <c r="S914" s="222">
        <v>0</v>
      </c>
      <c r="T914" s="222">
        <v>0</v>
      </c>
      <c r="U914" s="223">
        <v>0</v>
      </c>
      <c r="V914" s="223">
        <v>0</v>
      </c>
      <c r="W914" s="223">
        <v>0</v>
      </c>
      <c r="X914" s="223">
        <v>18060.25</v>
      </c>
    </row>
    <row r="915" spans="1:24" s="273" customFormat="1" ht="20.25" customHeight="1" x14ac:dyDescent="0.3">
      <c r="A915" s="238">
        <v>2023</v>
      </c>
      <c r="B915" s="230">
        <v>877</v>
      </c>
      <c r="C915" s="231" t="s">
        <v>627</v>
      </c>
      <c r="D915" s="230">
        <v>41222</v>
      </c>
      <c r="E915" s="222">
        <v>349437.16000000003</v>
      </c>
      <c r="F915" s="222">
        <v>342115.88</v>
      </c>
      <c r="G915" s="223">
        <v>0</v>
      </c>
      <c r="H915" s="223">
        <v>0</v>
      </c>
      <c r="I915" s="223">
        <v>0</v>
      </c>
      <c r="J915" s="223">
        <v>0</v>
      </c>
      <c r="K915" s="222">
        <v>0</v>
      </c>
      <c r="L915" s="223">
        <v>342115.88</v>
      </c>
      <c r="M915" s="223">
        <v>0</v>
      </c>
      <c r="N915" s="222">
        <v>0</v>
      </c>
      <c r="O915" s="222">
        <v>0</v>
      </c>
      <c r="P915" s="222">
        <v>0</v>
      </c>
      <c r="Q915" s="222">
        <v>0</v>
      </c>
      <c r="R915" s="222">
        <v>0</v>
      </c>
      <c r="S915" s="222">
        <v>0</v>
      </c>
      <c r="T915" s="222">
        <v>0</v>
      </c>
      <c r="U915" s="223">
        <v>0</v>
      </c>
      <c r="V915" s="223">
        <v>0</v>
      </c>
      <c r="W915" s="223">
        <v>0</v>
      </c>
      <c r="X915" s="223">
        <v>7321.2799999999988</v>
      </c>
    </row>
    <row r="916" spans="1:24" s="273" customFormat="1" ht="20.25" customHeight="1" x14ac:dyDescent="0.3">
      <c r="A916" s="238">
        <v>2023</v>
      </c>
      <c r="B916" s="230">
        <v>878</v>
      </c>
      <c r="C916" s="231" t="s">
        <v>628</v>
      </c>
      <c r="D916" s="230">
        <v>41204</v>
      </c>
      <c r="E916" s="222">
        <v>422598.06999999995</v>
      </c>
      <c r="F916" s="222">
        <v>413993.32999999996</v>
      </c>
      <c r="G916" s="223">
        <v>0</v>
      </c>
      <c r="H916" s="223">
        <v>0</v>
      </c>
      <c r="I916" s="223">
        <v>0</v>
      </c>
      <c r="J916" s="223">
        <v>0</v>
      </c>
      <c r="K916" s="222">
        <v>0</v>
      </c>
      <c r="L916" s="223">
        <v>413993.32999999996</v>
      </c>
      <c r="M916" s="223">
        <v>0</v>
      </c>
      <c r="N916" s="222">
        <v>0</v>
      </c>
      <c r="O916" s="222">
        <v>0</v>
      </c>
      <c r="P916" s="222">
        <v>0</v>
      </c>
      <c r="Q916" s="222">
        <v>0</v>
      </c>
      <c r="R916" s="222">
        <v>0</v>
      </c>
      <c r="S916" s="222">
        <v>0</v>
      </c>
      <c r="T916" s="222">
        <v>0</v>
      </c>
      <c r="U916" s="223">
        <v>0</v>
      </c>
      <c r="V916" s="223">
        <v>0</v>
      </c>
      <c r="W916" s="223">
        <v>0</v>
      </c>
      <c r="X916" s="223">
        <v>8604.74</v>
      </c>
    </row>
    <row r="917" spans="1:24" s="273" customFormat="1" ht="20.25" customHeight="1" x14ac:dyDescent="0.3">
      <c r="A917" s="238">
        <v>2023</v>
      </c>
      <c r="B917" s="230">
        <v>879</v>
      </c>
      <c r="C917" s="231" t="s">
        <v>629</v>
      </c>
      <c r="D917" s="230">
        <v>41207</v>
      </c>
      <c r="E917" s="222">
        <v>303992.05</v>
      </c>
      <c r="F917" s="222">
        <v>297622.92</v>
      </c>
      <c r="G917" s="223">
        <v>0</v>
      </c>
      <c r="H917" s="223">
        <v>0</v>
      </c>
      <c r="I917" s="223">
        <v>0</v>
      </c>
      <c r="J917" s="223">
        <v>0</v>
      </c>
      <c r="K917" s="222">
        <v>0</v>
      </c>
      <c r="L917" s="223">
        <v>0</v>
      </c>
      <c r="M917" s="223">
        <v>0</v>
      </c>
      <c r="N917" s="222">
        <v>0</v>
      </c>
      <c r="O917" s="222">
        <v>0</v>
      </c>
      <c r="P917" s="222">
        <v>297622.92</v>
      </c>
      <c r="Q917" s="222">
        <v>0</v>
      </c>
      <c r="R917" s="222">
        <v>0</v>
      </c>
      <c r="S917" s="222">
        <v>0</v>
      </c>
      <c r="T917" s="222">
        <v>0</v>
      </c>
      <c r="U917" s="223">
        <v>0</v>
      </c>
      <c r="V917" s="223">
        <v>0</v>
      </c>
      <c r="W917" s="223">
        <v>0</v>
      </c>
      <c r="X917" s="223">
        <v>6369.13</v>
      </c>
    </row>
    <row r="918" spans="1:24" s="273" customFormat="1" ht="20.25" customHeight="1" x14ac:dyDescent="0.3">
      <c r="A918" s="238">
        <v>2023</v>
      </c>
      <c r="B918" s="230">
        <v>880</v>
      </c>
      <c r="C918" s="231" t="s">
        <v>630</v>
      </c>
      <c r="D918" s="230">
        <v>41224</v>
      </c>
      <c r="E918" s="222">
        <v>208839.5</v>
      </c>
      <c r="F918" s="222">
        <v>204463.97</v>
      </c>
      <c r="G918" s="223">
        <v>0</v>
      </c>
      <c r="H918" s="223">
        <v>0</v>
      </c>
      <c r="I918" s="223">
        <v>0</v>
      </c>
      <c r="J918" s="223">
        <v>0</v>
      </c>
      <c r="K918" s="222">
        <v>0</v>
      </c>
      <c r="L918" s="223">
        <v>0</v>
      </c>
      <c r="M918" s="223">
        <v>0</v>
      </c>
      <c r="N918" s="222">
        <v>0</v>
      </c>
      <c r="O918" s="222">
        <v>0</v>
      </c>
      <c r="P918" s="222">
        <v>204463.97</v>
      </c>
      <c r="Q918" s="222">
        <v>0</v>
      </c>
      <c r="R918" s="222">
        <v>0</v>
      </c>
      <c r="S918" s="222">
        <v>0</v>
      </c>
      <c r="T918" s="222">
        <v>0</v>
      </c>
      <c r="U918" s="223">
        <v>0</v>
      </c>
      <c r="V918" s="223">
        <v>0</v>
      </c>
      <c r="W918" s="223">
        <v>0</v>
      </c>
      <c r="X918" s="223">
        <v>4375.53</v>
      </c>
    </row>
    <row r="919" spans="1:24" s="273" customFormat="1" ht="20.25" customHeight="1" x14ac:dyDescent="0.3">
      <c r="A919" s="238">
        <v>2023</v>
      </c>
      <c r="B919" s="230">
        <v>881</v>
      </c>
      <c r="C919" s="231" t="s">
        <v>631</v>
      </c>
      <c r="D919" s="230">
        <v>41225</v>
      </c>
      <c r="E919" s="222">
        <v>754880.83</v>
      </c>
      <c r="F919" s="222">
        <v>741715.2</v>
      </c>
      <c r="G919" s="223">
        <v>0</v>
      </c>
      <c r="H919" s="223">
        <v>0</v>
      </c>
      <c r="I919" s="223">
        <v>0</v>
      </c>
      <c r="J919" s="223">
        <v>0</v>
      </c>
      <c r="K919" s="222">
        <v>0</v>
      </c>
      <c r="L919" s="223">
        <v>0</v>
      </c>
      <c r="M919" s="223">
        <v>0</v>
      </c>
      <c r="N919" s="222">
        <v>0</v>
      </c>
      <c r="O919" s="222">
        <v>0</v>
      </c>
      <c r="P919" s="222">
        <v>741715.2</v>
      </c>
      <c r="Q919" s="222">
        <v>0</v>
      </c>
      <c r="R919" s="222">
        <v>0</v>
      </c>
      <c r="S919" s="222">
        <v>0</v>
      </c>
      <c r="T919" s="222">
        <v>0</v>
      </c>
      <c r="U919" s="223">
        <v>0</v>
      </c>
      <c r="V919" s="223">
        <v>0</v>
      </c>
      <c r="W919" s="223">
        <v>0</v>
      </c>
      <c r="X919" s="223">
        <v>13165.63</v>
      </c>
    </row>
    <row r="920" spans="1:24" s="273" customFormat="1" ht="20.25" customHeight="1" x14ac:dyDescent="0.3">
      <c r="A920" s="238">
        <v>2023</v>
      </c>
      <c r="B920" s="230">
        <v>882</v>
      </c>
      <c r="C920" s="231" t="s">
        <v>632</v>
      </c>
      <c r="D920" s="230">
        <v>41228</v>
      </c>
      <c r="E920" s="222">
        <v>838812.17</v>
      </c>
      <c r="F920" s="222">
        <v>823328.02</v>
      </c>
      <c r="G920" s="223">
        <v>0</v>
      </c>
      <c r="H920" s="223">
        <v>0</v>
      </c>
      <c r="I920" s="223">
        <v>0</v>
      </c>
      <c r="J920" s="223">
        <v>0</v>
      </c>
      <c r="K920" s="222">
        <v>0</v>
      </c>
      <c r="L920" s="223">
        <v>0</v>
      </c>
      <c r="M920" s="223">
        <v>0</v>
      </c>
      <c r="N920" s="222">
        <v>0</v>
      </c>
      <c r="O920" s="222">
        <v>0</v>
      </c>
      <c r="P920" s="222">
        <v>823328.02</v>
      </c>
      <c r="Q920" s="222">
        <v>0</v>
      </c>
      <c r="R920" s="222">
        <v>0</v>
      </c>
      <c r="S920" s="222">
        <v>0</v>
      </c>
      <c r="T920" s="222">
        <v>0</v>
      </c>
      <c r="U920" s="223">
        <v>0</v>
      </c>
      <c r="V920" s="223">
        <v>0</v>
      </c>
      <c r="W920" s="223">
        <v>0</v>
      </c>
      <c r="X920" s="223">
        <v>15484.15</v>
      </c>
    </row>
    <row r="921" spans="1:24" s="273" customFormat="1" ht="20.25" customHeight="1" x14ac:dyDescent="0.3">
      <c r="A921" s="238"/>
      <c r="B921" s="226" t="s">
        <v>22</v>
      </c>
      <c r="C921" s="231"/>
      <c r="D921" s="263" t="s">
        <v>172</v>
      </c>
      <c r="E921" s="220">
        <v>4068778.1299999994</v>
      </c>
      <c r="F921" s="220">
        <v>3995397.4200000004</v>
      </c>
      <c r="G921" s="220">
        <v>0</v>
      </c>
      <c r="H921" s="220">
        <v>0</v>
      </c>
      <c r="I921" s="220">
        <v>0</v>
      </c>
      <c r="J921" s="220">
        <v>0</v>
      </c>
      <c r="K921" s="220">
        <v>0</v>
      </c>
      <c r="L921" s="220">
        <v>756109.21</v>
      </c>
      <c r="M921" s="220">
        <v>0</v>
      </c>
      <c r="N921" s="220">
        <v>0</v>
      </c>
      <c r="O921" s="220">
        <v>0</v>
      </c>
      <c r="P921" s="220">
        <v>2067130.1099999999</v>
      </c>
      <c r="Q921" s="220">
        <v>1172158.0999999999</v>
      </c>
      <c r="R921" s="220">
        <v>0</v>
      </c>
      <c r="S921" s="220">
        <v>0</v>
      </c>
      <c r="T921" s="220">
        <v>0</v>
      </c>
      <c r="U921" s="220">
        <v>0</v>
      </c>
      <c r="V921" s="220">
        <v>0</v>
      </c>
      <c r="W921" s="220">
        <v>0</v>
      </c>
      <c r="X921" s="220">
        <v>73380.709999999992</v>
      </c>
    </row>
    <row r="922" spans="1:24" s="239" customFormat="1" ht="20.25" customHeight="1" x14ac:dyDescent="0.3">
      <c r="A922" s="238"/>
      <c r="B922" s="273"/>
      <c r="C922" s="274"/>
      <c r="D922" s="274"/>
      <c r="E922" s="274"/>
      <c r="F922" s="274"/>
      <c r="G922" s="275"/>
      <c r="H922" s="275"/>
      <c r="I922" s="275"/>
      <c r="J922" s="275"/>
      <c r="K922" s="278"/>
      <c r="L922" s="275" t="s">
        <v>2467</v>
      </c>
      <c r="M922" s="280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</row>
    <row r="923" spans="1:24" s="239" customFormat="1" ht="20.25" customHeight="1" x14ac:dyDescent="0.3">
      <c r="A923" s="238">
        <v>2023</v>
      </c>
      <c r="B923" s="230">
        <v>883</v>
      </c>
      <c r="C923" s="231" t="s">
        <v>1869</v>
      </c>
      <c r="D923" s="230">
        <v>41237</v>
      </c>
      <c r="E923" s="222">
        <v>1440043.36</v>
      </c>
      <c r="F923" s="222">
        <v>1415637.29</v>
      </c>
      <c r="G923" s="222">
        <v>0</v>
      </c>
      <c r="H923" s="222">
        <v>0</v>
      </c>
      <c r="I923" s="222">
        <v>0</v>
      </c>
      <c r="J923" s="222">
        <v>0</v>
      </c>
      <c r="K923" s="222">
        <v>0</v>
      </c>
      <c r="L923" s="222">
        <v>0</v>
      </c>
      <c r="M923" s="222">
        <v>0</v>
      </c>
      <c r="N923" s="222">
        <v>0</v>
      </c>
      <c r="O923" s="222">
        <v>1415637.29</v>
      </c>
      <c r="P923" s="222">
        <v>0</v>
      </c>
      <c r="Q923" s="222">
        <v>0</v>
      </c>
      <c r="R923" s="222">
        <v>0</v>
      </c>
      <c r="S923" s="222">
        <v>0</v>
      </c>
      <c r="T923" s="222">
        <v>0</v>
      </c>
      <c r="U923" s="222">
        <v>0</v>
      </c>
      <c r="V923" s="222">
        <v>0</v>
      </c>
      <c r="W923" s="222">
        <v>0</v>
      </c>
      <c r="X923" s="222">
        <v>24406.07</v>
      </c>
    </row>
    <row r="924" spans="1:24" s="239" customFormat="1" ht="20.25" customHeight="1" x14ac:dyDescent="0.3">
      <c r="A924" s="238">
        <v>2023</v>
      </c>
      <c r="B924" s="230">
        <v>884</v>
      </c>
      <c r="C924" s="231" t="s">
        <v>1870</v>
      </c>
      <c r="D924" s="230">
        <v>41238</v>
      </c>
      <c r="E924" s="222">
        <v>961722.16</v>
      </c>
      <c r="F924" s="222">
        <v>943440.82000000007</v>
      </c>
      <c r="G924" s="222">
        <v>0</v>
      </c>
      <c r="H924" s="222">
        <v>0</v>
      </c>
      <c r="I924" s="222">
        <v>0</v>
      </c>
      <c r="J924" s="222">
        <v>0</v>
      </c>
      <c r="K924" s="222">
        <v>0</v>
      </c>
      <c r="L924" s="222">
        <v>0</v>
      </c>
      <c r="M924" s="222">
        <v>0</v>
      </c>
      <c r="N924" s="222">
        <v>0</v>
      </c>
      <c r="O924" s="222">
        <v>0</v>
      </c>
      <c r="P924" s="222">
        <v>943440.82000000007</v>
      </c>
      <c r="Q924" s="222">
        <v>0</v>
      </c>
      <c r="R924" s="222">
        <v>0</v>
      </c>
      <c r="S924" s="222">
        <v>0</v>
      </c>
      <c r="T924" s="222">
        <v>0</v>
      </c>
      <c r="U924" s="222">
        <v>0</v>
      </c>
      <c r="V924" s="222">
        <v>0</v>
      </c>
      <c r="W924" s="222">
        <v>0</v>
      </c>
      <c r="X924" s="222">
        <v>18281.339999999997</v>
      </c>
    </row>
    <row r="925" spans="1:24" s="239" customFormat="1" ht="20.25" customHeight="1" x14ac:dyDescent="0.3">
      <c r="A925" s="238">
        <v>2023</v>
      </c>
      <c r="B925" s="230">
        <v>885</v>
      </c>
      <c r="C925" s="231" t="s">
        <v>1871</v>
      </c>
      <c r="D925" s="230">
        <v>41239</v>
      </c>
      <c r="E925" s="222">
        <v>1095799.9800000002</v>
      </c>
      <c r="F925" s="222">
        <v>1077518.6400000001</v>
      </c>
      <c r="G925" s="222">
        <v>0</v>
      </c>
      <c r="H925" s="222">
        <v>0</v>
      </c>
      <c r="I925" s="222">
        <v>0</v>
      </c>
      <c r="J925" s="222">
        <v>0</v>
      </c>
      <c r="K925" s="222">
        <v>0</v>
      </c>
      <c r="L925" s="222">
        <v>0</v>
      </c>
      <c r="M925" s="222">
        <v>0</v>
      </c>
      <c r="N925" s="222">
        <v>0</v>
      </c>
      <c r="O925" s="222">
        <v>0</v>
      </c>
      <c r="P925" s="222">
        <v>1077518.6400000001</v>
      </c>
      <c r="Q925" s="222">
        <v>0</v>
      </c>
      <c r="R925" s="222">
        <v>0</v>
      </c>
      <c r="S925" s="222">
        <v>0</v>
      </c>
      <c r="T925" s="222">
        <v>0</v>
      </c>
      <c r="U925" s="222">
        <v>0</v>
      </c>
      <c r="V925" s="222">
        <v>0</v>
      </c>
      <c r="W925" s="222">
        <v>0</v>
      </c>
      <c r="X925" s="222">
        <v>18281.34</v>
      </c>
    </row>
    <row r="926" spans="1:24" s="239" customFormat="1" ht="20.25" customHeight="1" x14ac:dyDescent="0.3">
      <c r="A926" s="238">
        <v>2023</v>
      </c>
      <c r="B926" s="230">
        <v>886</v>
      </c>
      <c r="C926" s="231" t="s">
        <v>1872</v>
      </c>
      <c r="D926" s="230">
        <v>41240</v>
      </c>
      <c r="E926" s="222">
        <v>2167943.19</v>
      </c>
      <c r="F926" s="222">
        <v>2135991.61</v>
      </c>
      <c r="G926" s="222">
        <v>0</v>
      </c>
      <c r="H926" s="222">
        <v>0</v>
      </c>
      <c r="I926" s="222">
        <v>0</v>
      </c>
      <c r="J926" s="222">
        <v>0</v>
      </c>
      <c r="K926" s="222">
        <v>0</v>
      </c>
      <c r="L926" s="222">
        <v>0</v>
      </c>
      <c r="M926" s="222">
        <v>0</v>
      </c>
      <c r="N926" s="222">
        <v>0</v>
      </c>
      <c r="O926" s="222">
        <v>2135991.61</v>
      </c>
      <c r="P926" s="222">
        <v>0</v>
      </c>
      <c r="Q926" s="222">
        <v>0</v>
      </c>
      <c r="R926" s="222">
        <v>0</v>
      </c>
      <c r="S926" s="222">
        <v>0</v>
      </c>
      <c r="T926" s="222">
        <v>0</v>
      </c>
      <c r="U926" s="222">
        <v>0</v>
      </c>
      <c r="V926" s="222">
        <v>0</v>
      </c>
      <c r="W926" s="222">
        <v>0</v>
      </c>
      <c r="X926" s="222">
        <v>31951.58</v>
      </c>
    </row>
    <row r="927" spans="1:24" s="239" customFormat="1" ht="20.25" customHeight="1" x14ac:dyDescent="0.3">
      <c r="A927" s="238">
        <v>2023</v>
      </c>
      <c r="B927" s="230">
        <v>887</v>
      </c>
      <c r="C927" s="231" t="s">
        <v>1873</v>
      </c>
      <c r="D927" s="230">
        <v>41242</v>
      </c>
      <c r="E927" s="222">
        <v>1493539.36</v>
      </c>
      <c r="F927" s="222">
        <v>1469133.29</v>
      </c>
      <c r="G927" s="222">
        <v>0</v>
      </c>
      <c r="H927" s="222">
        <v>0</v>
      </c>
      <c r="I927" s="222">
        <v>0</v>
      </c>
      <c r="J927" s="222">
        <v>0</v>
      </c>
      <c r="K927" s="222">
        <v>0</v>
      </c>
      <c r="L927" s="222">
        <v>0</v>
      </c>
      <c r="M927" s="222">
        <v>0</v>
      </c>
      <c r="N927" s="222">
        <v>0</v>
      </c>
      <c r="O927" s="222">
        <v>1469133.29</v>
      </c>
      <c r="P927" s="222">
        <v>0</v>
      </c>
      <c r="Q927" s="222">
        <v>0</v>
      </c>
      <c r="R927" s="222">
        <v>0</v>
      </c>
      <c r="S927" s="222">
        <v>0</v>
      </c>
      <c r="T927" s="222">
        <v>0</v>
      </c>
      <c r="U927" s="222">
        <v>0</v>
      </c>
      <c r="V927" s="222">
        <v>0</v>
      </c>
      <c r="W927" s="222">
        <v>0</v>
      </c>
      <c r="X927" s="222">
        <v>24406.07</v>
      </c>
    </row>
    <row r="928" spans="1:24" s="239" customFormat="1" ht="20.25" customHeight="1" x14ac:dyDescent="0.3">
      <c r="A928" s="238">
        <v>2023</v>
      </c>
      <c r="B928" s="230">
        <v>888</v>
      </c>
      <c r="C928" s="231" t="s">
        <v>1874</v>
      </c>
      <c r="D928" s="230">
        <v>41243</v>
      </c>
      <c r="E928" s="222">
        <v>1390584.71</v>
      </c>
      <c r="F928" s="222">
        <v>1376758.91</v>
      </c>
      <c r="G928" s="222">
        <v>0</v>
      </c>
      <c r="H928" s="222">
        <v>0</v>
      </c>
      <c r="I928" s="222">
        <v>0</v>
      </c>
      <c r="J928" s="222">
        <v>0</v>
      </c>
      <c r="K928" s="222">
        <v>0</v>
      </c>
      <c r="L928" s="222">
        <v>0</v>
      </c>
      <c r="M928" s="222">
        <v>0</v>
      </c>
      <c r="N928" s="222">
        <v>0</v>
      </c>
      <c r="O928" s="222">
        <v>0</v>
      </c>
      <c r="P928" s="222">
        <v>1376758.91</v>
      </c>
      <c r="Q928" s="222">
        <v>0</v>
      </c>
      <c r="R928" s="222">
        <v>0</v>
      </c>
      <c r="S928" s="222">
        <v>0</v>
      </c>
      <c r="T928" s="222">
        <v>0</v>
      </c>
      <c r="U928" s="222">
        <v>0</v>
      </c>
      <c r="V928" s="222">
        <v>0</v>
      </c>
      <c r="W928" s="222">
        <v>0</v>
      </c>
      <c r="X928" s="222">
        <v>13825.8</v>
      </c>
    </row>
    <row r="929" spans="1:24" s="239" customFormat="1" ht="20.25" customHeight="1" x14ac:dyDescent="0.3">
      <c r="A929" s="238">
        <v>2023</v>
      </c>
      <c r="B929" s="230">
        <v>889</v>
      </c>
      <c r="C929" s="231" t="s">
        <v>1876</v>
      </c>
      <c r="D929" s="230">
        <v>41248</v>
      </c>
      <c r="E929" s="222">
        <v>871754.42</v>
      </c>
      <c r="F929" s="222">
        <v>857928.62</v>
      </c>
      <c r="G929" s="222">
        <v>0</v>
      </c>
      <c r="H929" s="222">
        <v>0</v>
      </c>
      <c r="I929" s="222">
        <v>0</v>
      </c>
      <c r="J929" s="222">
        <v>0</v>
      </c>
      <c r="K929" s="222">
        <v>0</v>
      </c>
      <c r="L929" s="222">
        <v>0</v>
      </c>
      <c r="M929" s="222">
        <v>0</v>
      </c>
      <c r="N929" s="222">
        <v>0</v>
      </c>
      <c r="O929" s="222">
        <v>0</v>
      </c>
      <c r="P929" s="222">
        <v>857928.62</v>
      </c>
      <c r="Q929" s="222">
        <v>0</v>
      </c>
      <c r="R929" s="222">
        <v>0</v>
      </c>
      <c r="S929" s="222">
        <v>0</v>
      </c>
      <c r="T929" s="222">
        <v>0</v>
      </c>
      <c r="U929" s="222">
        <v>0</v>
      </c>
      <c r="V929" s="222">
        <v>0</v>
      </c>
      <c r="W929" s="222">
        <v>0</v>
      </c>
      <c r="X929" s="222">
        <v>13825.8</v>
      </c>
    </row>
    <row r="930" spans="1:24" s="239" customFormat="1" ht="20.25" customHeight="1" x14ac:dyDescent="0.3">
      <c r="A930" s="238">
        <v>2023</v>
      </c>
      <c r="B930" s="230">
        <v>890</v>
      </c>
      <c r="C930" s="231" t="s">
        <v>1877</v>
      </c>
      <c r="D930" s="230">
        <v>41251</v>
      </c>
      <c r="E930" s="222">
        <v>1374730.1700000002</v>
      </c>
      <c r="F930" s="222">
        <v>1350324.1</v>
      </c>
      <c r="G930" s="222">
        <v>0</v>
      </c>
      <c r="H930" s="222">
        <v>0</v>
      </c>
      <c r="I930" s="222">
        <v>0</v>
      </c>
      <c r="J930" s="222">
        <v>0</v>
      </c>
      <c r="K930" s="222">
        <v>0</v>
      </c>
      <c r="L930" s="222">
        <v>0</v>
      </c>
      <c r="M930" s="222">
        <v>0</v>
      </c>
      <c r="N930" s="222">
        <v>0</v>
      </c>
      <c r="O930" s="222">
        <v>1350324.1</v>
      </c>
      <c r="P930" s="222">
        <v>0</v>
      </c>
      <c r="Q930" s="222">
        <v>0</v>
      </c>
      <c r="R930" s="222">
        <v>0</v>
      </c>
      <c r="S930" s="222">
        <v>0</v>
      </c>
      <c r="T930" s="222">
        <v>0</v>
      </c>
      <c r="U930" s="222">
        <v>0</v>
      </c>
      <c r="V930" s="222">
        <v>0</v>
      </c>
      <c r="W930" s="222">
        <v>0</v>
      </c>
      <c r="X930" s="222">
        <v>24406.07</v>
      </c>
    </row>
    <row r="931" spans="1:24" s="239" customFormat="1" ht="20.25" customHeight="1" x14ac:dyDescent="0.3">
      <c r="A931" s="238">
        <v>2023</v>
      </c>
      <c r="B931" s="230">
        <v>891</v>
      </c>
      <c r="C931" s="231" t="s">
        <v>1878</v>
      </c>
      <c r="D931" s="230">
        <v>41252</v>
      </c>
      <c r="E931" s="222">
        <v>736757.72</v>
      </c>
      <c r="F931" s="222">
        <v>722931.91999999993</v>
      </c>
      <c r="G931" s="222">
        <v>0</v>
      </c>
      <c r="H931" s="222">
        <v>0</v>
      </c>
      <c r="I931" s="222">
        <v>0</v>
      </c>
      <c r="J931" s="222">
        <v>0</v>
      </c>
      <c r="K931" s="222">
        <v>0</v>
      </c>
      <c r="L931" s="222">
        <v>0</v>
      </c>
      <c r="M931" s="222">
        <v>0</v>
      </c>
      <c r="N931" s="222">
        <v>0</v>
      </c>
      <c r="O931" s="222">
        <v>0</v>
      </c>
      <c r="P931" s="222">
        <v>722931.91999999993</v>
      </c>
      <c r="Q931" s="222">
        <v>0</v>
      </c>
      <c r="R931" s="222">
        <v>0</v>
      </c>
      <c r="S931" s="222">
        <v>0</v>
      </c>
      <c r="T931" s="222">
        <v>0</v>
      </c>
      <c r="U931" s="222">
        <v>0</v>
      </c>
      <c r="V931" s="222">
        <v>0</v>
      </c>
      <c r="W931" s="222">
        <v>0</v>
      </c>
      <c r="X931" s="222">
        <v>13825.8</v>
      </c>
    </row>
    <row r="932" spans="1:24" s="239" customFormat="1" ht="20.25" customHeight="1" x14ac:dyDescent="0.3">
      <c r="A932" s="238">
        <v>2023</v>
      </c>
      <c r="B932" s="230">
        <v>892</v>
      </c>
      <c r="C932" s="231" t="s">
        <v>1879</v>
      </c>
      <c r="D932" s="230">
        <v>41253</v>
      </c>
      <c r="E932" s="222">
        <v>1438554.3300000003</v>
      </c>
      <c r="F932" s="222">
        <v>1414148.2600000002</v>
      </c>
      <c r="G932" s="222">
        <v>0</v>
      </c>
      <c r="H932" s="222">
        <v>0</v>
      </c>
      <c r="I932" s="222">
        <v>0</v>
      </c>
      <c r="J932" s="222">
        <v>0</v>
      </c>
      <c r="K932" s="222">
        <v>0</v>
      </c>
      <c r="L932" s="222">
        <v>0</v>
      </c>
      <c r="M932" s="222">
        <v>0</v>
      </c>
      <c r="N932" s="222">
        <v>0</v>
      </c>
      <c r="O932" s="222">
        <v>1414148.2600000002</v>
      </c>
      <c r="P932" s="222">
        <v>0</v>
      </c>
      <c r="Q932" s="222">
        <v>0</v>
      </c>
      <c r="R932" s="222">
        <v>0</v>
      </c>
      <c r="S932" s="222">
        <v>0</v>
      </c>
      <c r="T932" s="222">
        <v>0</v>
      </c>
      <c r="U932" s="222">
        <v>0</v>
      </c>
      <c r="V932" s="222">
        <v>0</v>
      </c>
      <c r="W932" s="222">
        <v>0</v>
      </c>
      <c r="X932" s="222">
        <v>24406.07</v>
      </c>
    </row>
    <row r="933" spans="1:24" s="239" customFormat="1" ht="20.25" customHeight="1" x14ac:dyDescent="0.3">
      <c r="A933" s="238"/>
      <c r="B933" s="226" t="s">
        <v>22</v>
      </c>
      <c r="C933" s="231"/>
      <c r="D933" s="263" t="s">
        <v>172</v>
      </c>
      <c r="E933" s="220">
        <v>12971429.4</v>
      </c>
      <c r="F933" s="220">
        <v>12763813.459999999</v>
      </c>
      <c r="G933" s="220">
        <v>0</v>
      </c>
      <c r="H933" s="220">
        <v>0</v>
      </c>
      <c r="I933" s="220">
        <v>0</v>
      </c>
      <c r="J933" s="220">
        <v>0</v>
      </c>
      <c r="K933" s="220">
        <v>0</v>
      </c>
      <c r="L933" s="220">
        <v>0</v>
      </c>
      <c r="M933" s="220">
        <v>0</v>
      </c>
      <c r="N933" s="220">
        <v>0</v>
      </c>
      <c r="O933" s="220">
        <v>7785234.5499999989</v>
      </c>
      <c r="P933" s="220">
        <v>4978578.91</v>
      </c>
      <c r="Q933" s="220">
        <v>0</v>
      </c>
      <c r="R933" s="220">
        <v>0</v>
      </c>
      <c r="S933" s="220">
        <v>0</v>
      </c>
      <c r="T933" s="220">
        <v>0</v>
      </c>
      <c r="U933" s="220">
        <v>0</v>
      </c>
      <c r="V933" s="220">
        <v>0</v>
      </c>
      <c r="W933" s="220">
        <v>0</v>
      </c>
      <c r="X933" s="220">
        <v>207615.93999999997</v>
      </c>
    </row>
    <row r="934" spans="1:24" s="239" customFormat="1" ht="20.25" customHeight="1" x14ac:dyDescent="0.3">
      <c r="A934" s="238"/>
      <c r="B934" s="272" t="s">
        <v>34</v>
      </c>
      <c r="C934" s="272"/>
      <c r="D934" s="263" t="s">
        <v>172</v>
      </c>
      <c r="E934" s="220">
        <v>26423560.270000003</v>
      </c>
      <c r="F934" s="220">
        <v>26013991.670000002</v>
      </c>
      <c r="G934" s="220">
        <v>0</v>
      </c>
      <c r="H934" s="220">
        <v>0</v>
      </c>
      <c r="I934" s="220">
        <v>0</v>
      </c>
      <c r="J934" s="220">
        <v>0</v>
      </c>
      <c r="K934" s="220">
        <v>0</v>
      </c>
      <c r="L934" s="220">
        <v>756109.21</v>
      </c>
      <c r="M934" s="220">
        <v>0</v>
      </c>
      <c r="N934" s="220">
        <v>0</v>
      </c>
      <c r="O934" s="220">
        <v>16743654.549999999</v>
      </c>
      <c r="P934" s="220">
        <v>7045709.0199999996</v>
      </c>
      <c r="Q934" s="220">
        <v>1172158.0999999999</v>
      </c>
      <c r="R934" s="220">
        <v>0</v>
      </c>
      <c r="S934" s="220">
        <v>0</v>
      </c>
      <c r="T934" s="220">
        <v>0</v>
      </c>
      <c r="U934" s="220">
        <v>91094.399999999994</v>
      </c>
      <c r="V934" s="220">
        <v>205266.39</v>
      </c>
      <c r="W934" s="220">
        <v>0</v>
      </c>
      <c r="X934" s="220">
        <v>409568.6</v>
      </c>
    </row>
    <row r="935" spans="1:24" s="239" customFormat="1" ht="20.25" customHeight="1" x14ac:dyDescent="0.3">
      <c r="A935" s="238"/>
      <c r="C935" s="235"/>
      <c r="D935" s="235"/>
      <c r="E935" s="235"/>
      <c r="F935" s="235"/>
      <c r="G935" s="254"/>
      <c r="H935" s="254"/>
      <c r="I935" s="254"/>
      <c r="J935" s="254"/>
      <c r="K935" s="254"/>
      <c r="L935" s="254" t="s">
        <v>2468</v>
      </c>
      <c r="M935" s="254"/>
      <c r="N935" s="254"/>
      <c r="O935" s="254"/>
      <c r="P935" s="254"/>
      <c r="Q935" s="254"/>
      <c r="R935" s="254"/>
      <c r="S935" s="254"/>
      <c r="T935" s="254"/>
      <c r="U935" s="254"/>
      <c r="V935" s="254"/>
      <c r="W935" s="254"/>
      <c r="X935" s="254"/>
    </row>
    <row r="936" spans="1:24" s="239" customFormat="1" ht="20.25" customHeight="1" x14ac:dyDescent="0.3">
      <c r="A936" s="238"/>
      <c r="C936" s="274"/>
      <c r="D936" s="274"/>
      <c r="E936" s="274"/>
      <c r="F936" s="274"/>
      <c r="G936" s="275"/>
      <c r="H936" s="275"/>
      <c r="I936" s="275"/>
      <c r="J936" s="275"/>
      <c r="K936" s="278"/>
      <c r="L936" s="281" t="s">
        <v>2470</v>
      </c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</row>
    <row r="937" spans="1:24" s="239" customFormat="1" ht="20.25" customHeight="1" x14ac:dyDescent="0.3">
      <c r="A937" s="238">
        <v>2023</v>
      </c>
      <c r="B937" s="230">
        <v>893</v>
      </c>
      <c r="C937" s="231" t="s">
        <v>1385</v>
      </c>
      <c r="D937" s="230">
        <v>41302</v>
      </c>
      <c r="E937" s="222">
        <v>1273695.77</v>
      </c>
      <c r="F937" s="222">
        <v>1254181.31</v>
      </c>
      <c r="G937" s="223">
        <v>0</v>
      </c>
      <c r="H937" s="223">
        <v>899877.23</v>
      </c>
      <c r="I937" s="223">
        <v>0</v>
      </c>
      <c r="J937" s="223">
        <v>135256.24</v>
      </c>
      <c r="K937" s="222">
        <v>0</v>
      </c>
      <c r="L937" s="223">
        <v>219047.84</v>
      </c>
      <c r="M937" s="223">
        <v>0</v>
      </c>
      <c r="N937" s="222">
        <v>0</v>
      </c>
      <c r="O937" s="222">
        <v>0</v>
      </c>
      <c r="P937" s="222">
        <v>0</v>
      </c>
      <c r="Q937" s="222">
        <v>0</v>
      </c>
      <c r="R937" s="222">
        <v>0</v>
      </c>
      <c r="S937" s="222">
        <v>0</v>
      </c>
      <c r="T937" s="222">
        <v>0</v>
      </c>
      <c r="U937" s="223">
        <v>0</v>
      </c>
      <c r="V937" s="223">
        <v>0</v>
      </c>
      <c r="W937" s="223">
        <v>0</v>
      </c>
      <c r="X937" s="223">
        <v>19514.46</v>
      </c>
    </row>
    <row r="938" spans="1:24" s="239" customFormat="1" ht="20.25" customHeight="1" x14ac:dyDescent="0.3">
      <c r="A938" s="238">
        <v>2023</v>
      </c>
      <c r="B938" s="230">
        <v>894</v>
      </c>
      <c r="C938" s="231" t="s">
        <v>1386</v>
      </c>
      <c r="D938" s="230">
        <v>41303</v>
      </c>
      <c r="E938" s="222">
        <v>1339716.67</v>
      </c>
      <c r="F938" s="222">
        <v>1321602</v>
      </c>
      <c r="G938" s="223">
        <v>0</v>
      </c>
      <c r="H938" s="223">
        <v>0</v>
      </c>
      <c r="I938" s="223">
        <v>0</v>
      </c>
      <c r="J938" s="223">
        <v>0</v>
      </c>
      <c r="K938" s="222">
        <v>0</v>
      </c>
      <c r="L938" s="223">
        <v>0</v>
      </c>
      <c r="M938" s="223">
        <v>0</v>
      </c>
      <c r="N938" s="222">
        <v>0</v>
      </c>
      <c r="O938" s="222">
        <v>1321602</v>
      </c>
      <c r="P938" s="222">
        <v>0</v>
      </c>
      <c r="Q938" s="222">
        <v>0</v>
      </c>
      <c r="R938" s="222">
        <v>0</v>
      </c>
      <c r="S938" s="222">
        <v>0</v>
      </c>
      <c r="T938" s="222">
        <v>0</v>
      </c>
      <c r="U938" s="223">
        <v>0</v>
      </c>
      <c r="V938" s="223">
        <v>0</v>
      </c>
      <c r="W938" s="223">
        <v>0</v>
      </c>
      <c r="X938" s="223">
        <v>18114.669999999998</v>
      </c>
    </row>
    <row r="939" spans="1:24" s="239" customFormat="1" ht="20.25" customHeight="1" x14ac:dyDescent="0.3">
      <c r="A939" s="238">
        <v>2023</v>
      </c>
      <c r="B939" s="230">
        <v>895</v>
      </c>
      <c r="C939" s="231" t="s">
        <v>1387</v>
      </c>
      <c r="D939" s="230">
        <v>41305</v>
      </c>
      <c r="E939" s="222">
        <v>1436094.7</v>
      </c>
      <c r="F939" s="222">
        <v>1417552.8</v>
      </c>
      <c r="G939" s="223">
        <v>0</v>
      </c>
      <c r="H939" s="223">
        <v>0</v>
      </c>
      <c r="I939" s="223">
        <v>0</v>
      </c>
      <c r="J939" s="223">
        <v>0</v>
      </c>
      <c r="K939" s="222">
        <v>0</v>
      </c>
      <c r="L939" s="223">
        <v>0</v>
      </c>
      <c r="M939" s="223">
        <v>0</v>
      </c>
      <c r="N939" s="222">
        <v>0</v>
      </c>
      <c r="O939" s="222">
        <v>1417552.8</v>
      </c>
      <c r="P939" s="222">
        <v>0</v>
      </c>
      <c r="Q939" s="222">
        <v>0</v>
      </c>
      <c r="R939" s="222">
        <v>0</v>
      </c>
      <c r="S939" s="222">
        <v>0</v>
      </c>
      <c r="T939" s="222">
        <v>0</v>
      </c>
      <c r="U939" s="223">
        <v>0</v>
      </c>
      <c r="V939" s="223">
        <v>0</v>
      </c>
      <c r="W939" s="223">
        <v>0</v>
      </c>
      <c r="X939" s="223">
        <v>18541.900000000001</v>
      </c>
    </row>
    <row r="940" spans="1:24" s="239" customFormat="1" ht="20.25" customHeight="1" x14ac:dyDescent="0.3">
      <c r="A940" s="238"/>
      <c r="B940" s="226" t="s">
        <v>22</v>
      </c>
      <c r="C940" s="231"/>
      <c r="D940" s="230" t="s">
        <v>172</v>
      </c>
      <c r="E940" s="220">
        <v>4049507.1399999997</v>
      </c>
      <c r="F940" s="220">
        <v>3993336.1100000003</v>
      </c>
      <c r="G940" s="220">
        <v>0</v>
      </c>
      <c r="H940" s="220">
        <v>899877.23</v>
      </c>
      <c r="I940" s="220">
        <v>0</v>
      </c>
      <c r="J940" s="220">
        <v>135256.24</v>
      </c>
      <c r="K940" s="220">
        <v>0</v>
      </c>
      <c r="L940" s="220">
        <v>219047.84</v>
      </c>
      <c r="M940" s="220">
        <v>0</v>
      </c>
      <c r="N940" s="220">
        <v>0</v>
      </c>
      <c r="O940" s="220">
        <v>2739154.8</v>
      </c>
      <c r="P940" s="220">
        <v>0</v>
      </c>
      <c r="Q940" s="220">
        <v>0</v>
      </c>
      <c r="R940" s="220">
        <v>0</v>
      </c>
      <c r="S940" s="220">
        <v>0</v>
      </c>
      <c r="T940" s="220">
        <v>0</v>
      </c>
      <c r="U940" s="220">
        <v>0</v>
      </c>
      <c r="V940" s="220">
        <v>0</v>
      </c>
      <c r="W940" s="220">
        <v>0</v>
      </c>
      <c r="X940" s="220">
        <v>56171.03</v>
      </c>
    </row>
    <row r="941" spans="1:24" s="239" customFormat="1" ht="20.25" customHeight="1" x14ac:dyDescent="0.3">
      <c r="A941" s="238"/>
      <c r="B941" s="272" t="s">
        <v>34</v>
      </c>
      <c r="C941" s="272"/>
      <c r="D941" s="263" t="s">
        <v>172</v>
      </c>
      <c r="E941" s="220">
        <v>4049507.1399999997</v>
      </c>
      <c r="F941" s="220">
        <v>3993336.1100000003</v>
      </c>
      <c r="G941" s="220">
        <v>0</v>
      </c>
      <c r="H941" s="220">
        <v>899877.23</v>
      </c>
      <c r="I941" s="220">
        <v>0</v>
      </c>
      <c r="J941" s="220">
        <v>135256.24</v>
      </c>
      <c r="K941" s="220">
        <v>0</v>
      </c>
      <c r="L941" s="220">
        <v>219047.84</v>
      </c>
      <c r="M941" s="220">
        <v>0</v>
      </c>
      <c r="N941" s="220">
        <v>0</v>
      </c>
      <c r="O941" s="220">
        <v>2739154.8</v>
      </c>
      <c r="P941" s="220">
        <v>0</v>
      </c>
      <c r="Q941" s="220">
        <v>0</v>
      </c>
      <c r="R941" s="220">
        <v>0</v>
      </c>
      <c r="S941" s="220">
        <v>0</v>
      </c>
      <c r="T941" s="220">
        <v>0</v>
      </c>
      <c r="U941" s="220">
        <v>0</v>
      </c>
      <c r="V941" s="220">
        <v>0</v>
      </c>
      <c r="W941" s="220">
        <v>0</v>
      </c>
      <c r="X941" s="220">
        <v>56171.03</v>
      </c>
    </row>
    <row r="942" spans="1:24" s="239" customFormat="1" ht="20.25" customHeight="1" x14ac:dyDescent="0.3">
      <c r="A942" s="238"/>
      <c r="C942" s="235"/>
      <c r="D942" s="235"/>
      <c r="E942" s="235"/>
      <c r="F942" s="235"/>
      <c r="G942" s="254"/>
      <c r="H942" s="254"/>
      <c r="I942" s="254"/>
      <c r="J942" s="254"/>
      <c r="K942" s="254"/>
      <c r="L942" s="254" t="s">
        <v>2469</v>
      </c>
      <c r="M942" s="264"/>
      <c r="N942" s="254"/>
      <c r="O942" s="254"/>
      <c r="P942" s="254"/>
      <c r="Q942" s="254"/>
      <c r="R942" s="254"/>
      <c r="S942" s="254"/>
      <c r="T942" s="254"/>
      <c r="U942" s="254"/>
      <c r="V942" s="254"/>
      <c r="W942" s="254"/>
      <c r="X942" s="254"/>
    </row>
    <row r="943" spans="1:24" s="239" customFormat="1" ht="20.25" customHeight="1" x14ac:dyDescent="0.3">
      <c r="A943" s="238"/>
      <c r="C943" s="274"/>
      <c r="D943" s="274"/>
      <c r="E943" s="274"/>
      <c r="F943" s="274"/>
      <c r="G943" s="275"/>
      <c r="H943" s="275"/>
      <c r="I943" s="275"/>
      <c r="J943" s="275"/>
      <c r="K943" s="275"/>
      <c r="L943" s="274" t="s">
        <v>2953</v>
      </c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</row>
    <row r="944" spans="1:24" s="239" customFormat="1" ht="20.25" customHeight="1" x14ac:dyDescent="0.3">
      <c r="A944" s="238">
        <v>2023</v>
      </c>
      <c r="B944" s="230">
        <v>896</v>
      </c>
      <c r="C944" s="231" t="s">
        <v>1590</v>
      </c>
      <c r="D944" s="230">
        <v>41520</v>
      </c>
      <c r="E944" s="222">
        <v>2340686.7799999998</v>
      </c>
      <c r="F944" s="222">
        <v>2324542.7999999998</v>
      </c>
      <c r="G944" s="218">
        <v>0</v>
      </c>
      <c r="H944" s="218">
        <v>0</v>
      </c>
      <c r="I944" s="218">
        <v>0</v>
      </c>
      <c r="J944" s="218">
        <v>0</v>
      </c>
      <c r="K944" s="218">
        <v>0</v>
      </c>
      <c r="L944" s="218">
        <v>0</v>
      </c>
      <c r="M944" s="218">
        <v>0</v>
      </c>
      <c r="N944" s="218">
        <v>0</v>
      </c>
      <c r="O944" s="218">
        <v>1941770.4</v>
      </c>
      <c r="P944" s="218">
        <v>382772.4</v>
      </c>
      <c r="Q944" s="218">
        <v>0</v>
      </c>
      <c r="R944" s="218">
        <v>0</v>
      </c>
      <c r="S944" s="218">
        <v>0</v>
      </c>
      <c r="T944" s="218">
        <v>0</v>
      </c>
      <c r="U944" s="218">
        <v>0</v>
      </c>
      <c r="V944" s="218">
        <v>0</v>
      </c>
      <c r="W944" s="218">
        <v>0</v>
      </c>
      <c r="X944" s="223">
        <v>16143.98</v>
      </c>
    </row>
    <row r="945" spans="1:24" s="239" customFormat="1" ht="20.25" customHeight="1" x14ac:dyDescent="0.3">
      <c r="A945" s="238"/>
      <c r="B945" s="226" t="s">
        <v>22</v>
      </c>
      <c r="C945" s="231"/>
      <c r="D945" s="263" t="s">
        <v>172</v>
      </c>
      <c r="E945" s="220">
        <v>2340686.7799999998</v>
      </c>
      <c r="F945" s="220">
        <v>2324542.7999999998</v>
      </c>
      <c r="G945" s="220">
        <v>0</v>
      </c>
      <c r="H945" s="220">
        <v>0</v>
      </c>
      <c r="I945" s="220">
        <v>0</v>
      </c>
      <c r="J945" s="220">
        <v>0</v>
      </c>
      <c r="K945" s="220">
        <v>0</v>
      </c>
      <c r="L945" s="220">
        <v>0</v>
      </c>
      <c r="M945" s="220">
        <v>0</v>
      </c>
      <c r="N945" s="220">
        <v>0</v>
      </c>
      <c r="O945" s="220">
        <v>1941770.4</v>
      </c>
      <c r="P945" s="220">
        <v>382772.4</v>
      </c>
      <c r="Q945" s="220">
        <v>0</v>
      </c>
      <c r="R945" s="220">
        <v>0</v>
      </c>
      <c r="S945" s="220">
        <v>0</v>
      </c>
      <c r="T945" s="220">
        <v>0</v>
      </c>
      <c r="U945" s="220">
        <v>0</v>
      </c>
      <c r="V945" s="220">
        <v>0</v>
      </c>
      <c r="W945" s="220">
        <v>0</v>
      </c>
      <c r="X945" s="220">
        <v>16143.98</v>
      </c>
    </row>
    <row r="946" spans="1:24" s="239" customFormat="1" ht="20.25" customHeight="1" x14ac:dyDescent="0.3">
      <c r="A946" s="238"/>
      <c r="B946" s="272" t="s">
        <v>34</v>
      </c>
      <c r="C946" s="272"/>
      <c r="D946" s="263" t="s">
        <v>172</v>
      </c>
      <c r="E946" s="220">
        <v>2340686.7799999998</v>
      </c>
      <c r="F946" s="220">
        <v>2324542.7999999998</v>
      </c>
      <c r="G946" s="220">
        <v>0</v>
      </c>
      <c r="H946" s="220">
        <v>0</v>
      </c>
      <c r="I946" s="220">
        <v>0</v>
      </c>
      <c r="J946" s="220">
        <v>0</v>
      </c>
      <c r="K946" s="220">
        <v>0</v>
      </c>
      <c r="L946" s="220">
        <v>0</v>
      </c>
      <c r="M946" s="220">
        <v>0</v>
      </c>
      <c r="N946" s="220">
        <v>0</v>
      </c>
      <c r="O946" s="220">
        <v>1941770.4</v>
      </c>
      <c r="P946" s="220">
        <v>382772.4</v>
      </c>
      <c r="Q946" s="220">
        <v>0</v>
      </c>
      <c r="R946" s="220">
        <v>0</v>
      </c>
      <c r="S946" s="220">
        <v>0</v>
      </c>
      <c r="T946" s="220">
        <v>0</v>
      </c>
      <c r="U946" s="220">
        <v>0</v>
      </c>
      <c r="V946" s="220">
        <v>0</v>
      </c>
      <c r="W946" s="220">
        <v>0</v>
      </c>
      <c r="X946" s="220">
        <v>16143.98</v>
      </c>
    </row>
    <row r="947" spans="1:24" s="239" customFormat="1" ht="20.25" customHeight="1" x14ac:dyDescent="0.3">
      <c r="A947" s="238"/>
      <c r="C947" s="235"/>
      <c r="D947" s="282"/>
      <c r="E947" s="283"/>
      <c r="F947" s="283"/>
      <c r="G947" s="283"/>
      <c r="H947" s="283"/>
      <c r="I947" s="283"/>
      <c r="J947" s="283"/>
      <c r="L947" s="235" t="s">
        <v>2471</v>
      </c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</row>
    <row r="948" spans="1:24" s="239" customFormat="1" ht="20.25" customHeight="1" x14ac:dyDescent="0.3">
      <c r="A948" s="238"/>
      <c r="C948" s="235"/>
      <c r="D948" s="282"/>
      <c r="E948" s="283"/>
      <c r="F948" s="283"/>
      <c r="G948" s="283"/>
      <c r="H948" s="283"/>
      <c r="I948" s="283"/>
      <c r="J948" s="283"/>
      <c r="K948" s="283"/>
      <c r="L948" s="274" t="s">
        <v>2947</v>
      </c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</row>
    <row r="949" spans="1:24" s="239" customFormat="1" ht="20.25" customHeight="1" x14ac:dyDescent="0.3">
      <c r="A949" s="238">
        <v>2023</v>
      </c>
      <c r="B949" s="230">
        <v>897</v>
      </c>
      <c r="C949" s="231" t="s">
        <v>1887</v>
      </c>
      <c r="D949" s="230">
        <v>41535</v>
      </c>
      <c r="E949" s="222">
        <v>1352478</v>
      </c>
      <c r="F949" s="222">
        <v>1352478</v>
      </c>
      <c r="G949" s="218">
        <v>0</v>
      </c>
      <c r="H949" s="261">
        <v>0</v>
      </c>
      <c r="I949" s="222">
        <v>0</v>
      </c>
      <c r="J949" s="222">
        <v>0</v>
      </c>
      <c r="K949" s="222">
        <v>0</v>
      </c>
      <c r="L949" s="222">
        <v>0</v>
      </c>
      <c r="M949" s="222">
        <v>0</v>
      </c>
      <c r="N949" s="218">
        <v>0</v>
      </c>
      <c r="O949" s="222">
        <v>1352478</v>
      </c>
      <c r="P949" s="222">
        <v>0</v>
      </c>
      <c r="Q949" s="222">
        <v>0</v>
      </c>
      <c r="R949" s="222">
        <v>0</v>
      </c>
      <c r="S949" s="222">
        <v>0</v>
      </c>
      <c r="T949" s="222">
        <v>0</v>
      </c>
      <c r="U949" s="218">
        <v>0</v>
      </c>
      <c r="V949" s="223">
        <v>0</v>
      </c>
      <c r="W949" s="223">
        <v>0</v>
      </c>
      <c r="X949" s="218">
        <v>0</v>
      </c>
    </row>
    <row r="950" spans="1:24" s="239" customFormat="1" ht="20.25" customHeight="1" x14ac:dyDescent="0.3">
      <c r="A950" s="238">
        <v>2023</v>
      </c>
      <c r="B950" s="230">
        <v>898</v>
      </c>
      <c r="C950" s="231" t="s">
        <v>1888</v>
      </c>
      <c r="D950" s="230">
        <v>41536</v>
      </c>
      <c r="E950" s="222">
        <v>1384341.5999999999</v>
      </c>
      <c r="F950" s="222">
        <v>1384341.5999999999</v>
      </c>
      <c r="G950" s="218">
        <v>0</v>
      </c>
      <c r="H950" s="261">
        <v>0</v>
      </c>
      <c r="I950" s="222">
        <v>0</v>
      </c>
      <c r="J950" s="222">
        <v>0</v>
      </c>
      <c r="K950" s="222">
        <v>0</v>
      </c>
      <c r="L950" s="222">
        <v>0</v>
      </c>
      <c r="M950" s="222">
        <v>0</v>
      </c>
      <c r="N950" s="218">
        <v>0</v>
      </c>
      <c r="O950" s="222">
        <v>1384341.5999999999</v>
      </c>
      <c r="P950" s="222">
        <v>0</v>
      </c>
      <c r="Q950" s="222">
        <v>0</v>
      </c>
      <c r="R950" s="222">
        <v>0</v>
      </c>
      <c r="S950" s="222">
        <v>0</v>
      </c>
      <c r="T950" s="222">
        <v>0</v>
      </c>
      <c r="U950" s="218">
        <v>0</v>
      </c>
      <c r="V950" s="223">
        <v>0</v>
      </c>
      <c r="W950" s="223">
        <v>0</v>
      </c>
      <c r="X950" s="218">
        <v>0</v>
      </c>
    </row>
    <row r="951" spans="1:24" s="239" customFormat="1" ht="20.25" customHeight="1" x14ac:dyDescent="0.3">
      <c r="A951" s="238"/>
      <c r="B951" s="226" t="s">
        <v>22</v>
      </c>
      <c r="C951" s="231"/>
      <c r="D951" s="230" t="s">
        <v>172</v>
      </c>
      <c r="E951" s="220">
        <v>2736819.5999999996</v>
      </c>
      <c r="F951" s="220">
        <v>2736819.5999999996</v>
      </c>
      <c r="G951" s="220">
        <v>0</v>
      </c>
      <c r="H951" s="220">
        <v>0</v>
      </c>
      <c r="I951" s="220">
        <v>0</v>
      </c>
      <c r="J951" s="220">
        <v>0</v>
      </c>
      <c r="K951" s="220">
        <v>0</v>
      </c>
      <c r="L951" s="220">
        <v>0</v>
      </c>
      <c r="M951" s="220">
        <v>0</v>
      </c>
      <c r="N951" s="220">
        <v>0</v>
      </c>
      <c r="O951" s="220">
        <v>2736819.5999999996</v>
      </c>
      <c r="P951" s="220">
        <v>0</v>
      </c>
      <c r="Q951" s="220">
        <v>0</v>
      </c>
      <c r="R951" s="220">
        <v>0</v>
      </c>
      <c r="S951" s="220">
        <v>0</v>
      </c>
      <c r="T951" s="220">
        <v>0</v>
      </c>
      <c r="U951" s="220">
        <v>0</v>
      </c>
      <c r="V951" s="220">
        <v>0</v>
      </c>
      <c r="W951" s="220">
        <v>0</v>
      </c>
      <c r="X951" s="220">
        <v>0</v>
      </c>
    </row>
    <row r="952" spans="1:24" s="239" customFormat="1" ht="20.25" customHeight="1" x14ac:dyDescent="0.3">
      <c r="A952" s="238"/>
      <c r="B952" s="272" t="s">
        <v>34</v>
      </c>
      <c r="C952" s="272"/>
      <c r="D952" s="263" t="s">
        <v>172</v>
      </c>
      <c r="E952" s="220">
        <v>2736819.5999999996</v>
      </c>
      <c r="F952" s="220">
        <v>2736819.5999999996</v>
      </c>
      <c r="G952" s="220">
        <v>0</v>
      </c>
      <c r="H952" s="220">
        <v>0</v>
      </c>
      <c r="I952" s="220">
        <v>0</v>
      </c>
      <c r="J952" s="220">
        <v>0</v>
      </c>
      <c r="K952" s="220">
        <v>0</v>
      </c>
      <c r="L952" s="220">
        <v>0</v>
      </c>
      <c r="M952" s="220">
        <v>0</v>
      </c>
      <c r="N952" s="220">
        <v>0</v>
      </c>
      <c r="O952" s="220">
        <v>2736819.5999999996</v>
      </c>
      <c r="P952" s="220">
        <v>0</v>
      </c>
      <c r="Q952" s="220">
        <v>0</v>
      </c>
      <c r="R952" s="220">
        <v>0</v>
      </c>
      <c r="S952" s="220">
        <v>0</v>
      </c>
      <c r="T952" s="220">
        <v>0</v>
      </c>
      <c r="U952" s="220">
        <v>0</v>
      </c>
      <c r="V952" s="220">
        <v>0</v>
      </c>
      <c r="W952" s="220">
        <v>0</v>
      </c>
      <c r="X952" s="220">
        <v>0</v>
      </c>
    </row>
    <row r="953" spans="1:24" s="239" customFormat="1" ht="20.25" customHeight="1" x14ac:dyDescent="0.3">
      <c r="A953" s="238"/>
      <c r="C953" s="235"/>
      <c r="D953" s="235"/>
      <c r="E953" s="235"/>
      <c r="F953" s="235"/>
      <c r="G953" s="254"/>
      <c r="H953" s="254"/>
      <c r="I953" s="254"/>
      <c r="J953" s="254"/>
      <c r="K953" s="254"/>
      <c r="L953" s="254" t="s">
        <v>2472</v>
      </c>
      <c r="M953" s="264"/>
      <c r="N953" s="254"/>
      <c r="O953" s="254"/>
      <c r="P953" s="254"/>
      <c r="Q953" s="254"/>
      <c r="R953" s="254"/>
      <c r="S953" s="254"/>
      <c r="T953" s="254"/>
      <c r="U953" s="254"/>
      <c r="V953" s="254"/>
      <c r="W953" s="254"/>
      <c r="X953" s="254"/>
    </row>
    <row r="954" spans="1:24" s="239" customFormat="1" ht="20.25" customHeight="1" x14ac:dyDescent="0.3">
      <c r="A954" s="238"/>
      <c r="C954" s="274"/>
      <c r="D954" s="274"/>
      <c r="E954" s="274"/>
      <c r="F954" s="274"/>
      <c r="G954" s="275"/>
      <c r="H954" s="275"/>
      <c r="I954" s="275"/>
      <c r="J954" s="275"/>
      <c r="K954" s="275"/>
      <c r="L954" s="275" t="s">
        <v>2473</v>
      </c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</row>
    <row r="955" spans="1:24" s="239" customFormat="1" ht="20.25" customHeight="1" x14ac:dyDescent="0.3">
      <c r="A955" s="238">
        <v>2023</v>
      </c>
      <c r="B955" s="230">
        <v>899</v>
      </c>
      <c r="C955" s="229" t="s">
        <v>1413</v>
      </c>
      <c r="D955" s="230">
        <v>41547</v>
      </c>
      <c r="E955" s="222">
        <v>1550819.7100000002</v>
      </c>
      <c r="F955" s="222">
        <v>1541097.6</v>
      </c>
      <c r="G955" s="218">
        <v>0</v>
      </c>
      <c r="H955" s="218">
        <v>0</v>
      </c>
      <c r="I955" s="218">
        <v>0</v>
      </c>
      <c r="J955" s="218">
        <v>0</v>
      </c>
      <c r="K955" s="218">
        <v>0</v>
      </c>
      <c r="L955" s="218">
        <v>0</v>
      </c>
      <c r="M955" s="218">
        <v>0</v>
      </c>
      <c r="N955" s="218">
        <v>0</v>
      </c>
      <c r="O955" s="218">
        <v>1541097.6</v>
      </c>
      <c r="P955" s="218">
        <v>0</v>
      </c>
      <c r="Q955" s="218">
        <v>0</v>
      </c>
      <c r="R955" s="218">
        <v>0</v>
      </c>
      <c r="S955" s="218">
        <v>0</v>
      </c>
      <c r="T955" s="218">
        <v>0</v>
      </c>
      <c r="U955" s="218">
        <v>0</v>
      </c>
      <c r="V955" s="218">
        <v>0</v>
      </c>
      <c r="W955" s="218">
        <v>0</v>
      </c>
      <c r="X955" s="223">
        <v>9722.11</v>
      </c>
    </row>
    <row r="956" spans="1:24" s="239" customFormat="1" ht="20.25" customHeight="1" x14ac:dyDescent="0.3">
      <c r="A956" s="238"/>
      <c r="B956" s="226" t="s">
        <v>22</v>
      </c>
      <c r="C956" s="231"/>
      <c r="D956" s="263" t="s">
        <v>172</v>
      </c>
      <c r="E956" s="220">
        <v>1550819.7100000002</v>
      </c>
      <c r="F956" s="220">
        <v>1541097.6</v>
      </c>
      <c r="G956" s="220">
        <v>0</v>
      </c>
      <c r="H956" s="220">
        <v>0</v>
      </c>
      <c r="I956" s="220">
        <v>0</v>
      </c>
      <c r="J956" s="220">
        <v>0</v>
      </c>
      <c r="K956" s="220">
        <v>0</v>
      </c>
      <c r="L956" s="220">
        <v>0</v>
      </c>
      <c r="M956" s="220">
        <v>0</v>
      </c>
      <c r="N956" s="220">
        <v>0</v>
      </c>
      <c r="O956" s="220">
        <v>1541097.6</v>
      </c>
      <c r="P956" s="220">
        <v>0</v>
      </c>
      <c r="Q956" s="220">
        <v>0</v>
      </c>
      <c r="R956" s="220">
        <v>0</v>
      </c>
      <c r="S956" s="220">
        <v>0</v>
      </c>
      <c r="T956" s="220">
        <v>0</v>
      </c>
      <c r="U956" s="220">
        <v>0</v>
      </c>
      <c r="V956" s="220">
        <v>0</v>
      </c>
      <c r="W956" s="220">
        <v>0</v>
      </c>
      <c r="X956" s="220">
        <v>9722.11</v>
      </c>
    </row>
    <row r="957" spans="1:24" s="239" customFormat="1" ht="20.25" customHeight="1" x14ac:dyDescent="0.3">
      <c r="A957" s="238"/>
      <c r="C957" s="274"/>
      <c r="D957" s="274"/>
      <c r="E957" s="274"/>
      <c r="F957" s="274"/>
      <c r="G957" s="275"/>
      <c r="H957" s="275"/>
      <c r="I957" s="275"/>
      <c r="J957" s="275"/>
      <c r="K957" s="275"/>
      <c r="L957" s="274" t="s">
        <v>2474</v>
      </c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</row>
    <row r="958" spans="1:24" s="239" customFormat="1" ht="23.25" customHeight="1" x14ac:dyDescent="0.3">
      <c r="A958" s="238">
        <v>2023</v>
      </c>
      <c r="B958" s="230">
        <v>900</v>
      </c>
      <c r="C958" s="229" t="s">
        <v>633</v>
      </c>
      <c r="D958" s="230">
        <v>41597</v>
      </c>
      <c r="E958" s="222">
        <v>5151347.6100000003</v>
      </c>
      <c r="F958" s="222">
        <v>5084064</v>
      </c>
      <c r="G958" s="222">
        <v>0</v>
      </c>
      <c r="H958" s="222">
        <v>0</v>
      </c>
      <c r="I958" s="222">
        <v>0</v>
      </c>
      <c r="J958" s="222">
        <v>0</v>
      </c>
      <c r="K958" s="222">
        <v>0</v>
      </c>
      <c r="L958" s="222">
        <v>0</v>
      </c>
      <c r="M958" s="222">
        <v>0</v>
      </c>
      <c r="N958" s="222">
        <v>0</v>
      </c>
      <c r="O958" s="222">
        <v>5084064</v>
      </c>
      <c r="P958" s="222">
        <v>0</v>
      </c>
      <c r="Q958" s="222">
        <v>0</v>
      </c>
      <c r="R958" s="222">
        <v>0</v>
      </c>
      <c r="S958" s="222">
        <v>0</v>
      </c>
      <c r="T958" s="222">
        <v>0</v>
      </c>
      <c r="U958" s="223">
        <v>0</v>
      </c>
      <c r="V958" s="223">
        <v>0</v>
      </c>
      <c r="W958" s="223">
        <v>0</v>
      </c>
      <c r="X958" s="223">
        <v>67283.61</v>
      </c>
    </row>
    <row r="959" spans="1:24" s="273" customFormat="1" ht="20.25" customHeight="1" x14ac:dyDescent="0.3">
      <c r="A959" s="238"/>
      <c r="B959" s="226" t="s">
        <v>22</v>
      </c>
      <c r="C959" s="231"/>
      <c r="D959" s="263" t="s">
        <v>172</v>
      </c>
      <c r="E959" s="220">
        <v>5151347.6100000003</v>
      </c>
      <c r="F959" s="220">
        <v>5084064</v>
      </c>
      <c r="G959" s="220">
        <v>0</v>
      </c>
      <c r="H959" s="220">
        <v>0</v>
      </c>
      <c r="I959" s="220">
        <v>0</v>
      </c>
      <c r="J959" s="220">
        <v>0</v>
      </c>
      <c r="K959" s="220">
        <v>0</v>
      </c>
      <c r="L959" s="220">
        <v>0</v>
      </c>
      <c r="M959" s="220">
        <v>0</v>
      </c>
      <c r="N959" s="220">
        <v>0</v>
      </c>
      <c r="O959" s="220">
        <v>5084064</v>
      </c>
      <c r="P959" s="220">
        <v>0</v>
      </c>
      <c r="Q959" s="220">
        <v>0</v>
      </c>
      <c r="R959" s="220">
        <v>0</v>
      </c>
      <c r="S959" s="220">
        <v>0</v>
      </c>
      <c r="T959" s="220">
        <v>0</v>
      </c>
      <c r="U959" s="220">
        <v>0</v>
      </c>
      <c r="V959" s="220">
        <v>0</v>
      </c>
      <c r="W959" s="220">
        <v>0</v>
      </c>
      <c r="X959" s="220">
        <v>67283.61</v>
      </c>
    </row>
    <row r="960" spans="1:24" s="239" customFormat="1" ht="20.25" customHeight="1" x14ac:dyDescent="0.3">
      <c r="A960" s="238"/>
      <c r="C960" s="274"/>
      <c r="D960" s="274"/>
      <c r="E960" s="274"/>
      <c r="F960" s="274"/>
      <c r="G960" s="275"/>
      <c r="H960" s="275"/>
      <c r="I960" s="275"/>
      <c r="J960" s="275"/>
      <c r="K960" s="275"/>
      <c r="L960" s="274" t="s">
        <v>2475</v>
      </c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</row>
    <row r="961" spans="1:24" s="239" customFormat="1" ht="23.25" customHeight="1" x14ac:dyDescent="0.3">
      <c r="A961" s="238">
        <v>2023</v>
      </c>
      <c r="B961" s="230">
        <v>901</v>
      </c>
      <c r="C961" s="225" t="s">
        <v>2440</v>
      </c>
      <c r="D961" s="230">
        <v>41563</v>
      </c>
      <c r="E961" s="222">
        <v>1271786.03</v>
      </c>
      <c r="F961" s="222">
        <v>1259424</v>
      </c>
      <c r="G961" s="218">
        <v>0</v>
      </c>
      <c r="H961" s="222">
        <v>0</v>
      </c>
      <c r="I961" s="222">
        <v>0</v>
      </c>
      <c r="J961" s="222">
        <v>254817.60000000003</v>
      </c>
      <c r="K961" s="222">
        <v>482082</v>
      </c>
      <c r="L961" s="222">
        <v>0</v>
      </c>
      <c r="M961" s="222">
        <v>0</v>
      </c>
      <c r="N961" s="218">
        <v>0</v>
      </c>
      <c r="O961" s="222">
        <v>0</v>
      </c>
      <c r="P961" s="222">
        <v>491004</v>
      </c>
      <c r="Q961" s="222">
        <v>0</v>
      </c>
      <c r="R961" s="222">
        <v>0</v>
      </c>
      <c r="S961" s="222">
        <v>0</v>
      </c>
      <c r="T961" s="222">
        <v>0</v>
      </c>
      <c r="U961" s="223">
        <v>31520.400000000001</v>
      </c>
      <c r="V961" s="223">
        <v>0</v>
      </c>
      <c r="W961" s="223">
        <v>0</v>
      </c>
      <c r="X961" s="223">
        <v>12362.029999999999</v>
      </c>
    </row>
    <row r="962" spans="1:24" s="239" customFormat="1" ht="23.25" customHeight="1" x14ac:dyDescent="0.3">
      <c r="A962" s="238">
        <v>2023</v>
      </c>
      <c r="B962" s="230">
        <v>902</v>
      </c>
      <c r="C962" s="225" t="s">
        <v>2441</v>
      </c>
      <c r="D962" s="230">
        <v>41567</v>
      </c>
      <c r="E962" s="222">
        <v>952538.93</v>
      </c>
      <c r="F962" s="222">
        <v>947372.4</v>
      </c>
      <c r="G962" s="218">
        <v>0</v>
      </c>
      <c r="H962" s="222">
        <v>0</v>
      </c>
      <c r="I962" s="222">
        <v>0</v>
      </c>
      <c r="J962" s="222">
        <v>0</v>
      </c>
      <c r="K962" s="222">
        <v>0</v>
      </c>
      <c r="L962" s="222">
        <v>0</v>
      </c>
      <c r="M962" s="222">
        <v>0</v>
      </c>
      <c r="N962" s="218">
        <v>0</v>
      </c>
      <c r="O962" s="222">
        <v>0</v>
      </c>
      <c r="P962" s="222">
        <v>905292</v>
      </c>
      <c r="Q962" s="222">
        <v>0</v>
      </c>
      <c r="R962" s="222">
        <v>0</v>
      </c>
      <c r="S962" s="222">
        <v>0</v>
      </c>
      <c r="T962" s="222">
        <v>0</v>
      </c>
      <c r="U962" s="223">
        <v>42080.4</v>
      </c>
      <c r="V962" s="223">
        <v>0</v>
      </c>
      <c r="W962" s="223">
        <v>0</v>
      </c>
      <c r="X962" s="223">
        <v>5166.53</v>
      </c>
    </row>
    <row r="963" spans="1:24" s="239" customFormat="1" ht="20.25" customHeight="1" x14ac:dyDescent="0.3">
      <c r="A963" s="238"/>
      <c r="B963" s="226" t="s">
        <v>22</v>
      </c>
      <c r="C963" s="231"/>
      <c r="D963" s="263" t="s">
        <v>172</v>
      </c>
      <c r="E963" s="220">
        <v>2224324.96</v>
      </c>
      <c r="F963" s="220">
        <v>2206796.4</v>
      </c>
      <c r="G963" s="220">
        <v>0</v>
      </c>
      <c r="H963" s="220">
        <v>0</v>
      </c>
      <c r="I963" s="220">
        <v>0</v>
      </c>
      <c r="J963" s="220">
        <v>254817.60000000003</v>
      </c>
      <c r="K963" s="220">
        <v>482082</v>
      </c>
      <c r="L963" s="220">
        <v>0</v>
      </c>
      <c r="M963" s="220">
        <v>0</v>
      </c>
      <c r="N963" s="220">
        <v>0</v>
      </c>
      <c r="O963" s="220">
        <v>0</v>
      </c>
      <c r="P963" s="220">
        <v>1396296</v>
      </c>
      <c r="Q963" s="220">
        <v>0</v>
      </c>
      <c r="R963" s="220">
        <v>0</v>
      </c>
      <c r="S963" s="220">
        <v>0</v>
      </c>
      <c r="T963" s="220">
        <v>0</v>
      </c>
      <c r="U963" s="220">
        <v>73600.800000000003</v>
      </c>
      <c r="V963" s="220">
        <v>0</v>
      </c>
      <c r="W963" s="220">
        <v>0</v>
      </c>
      <c r="X963" s="220">
        <v>17528.559999999998</v>
      </c>
    </row>
    <row r="964" spans="1:24" s="239" customFormat="1" ht="20.25" customHeight="1" x14ac:dyDescent="0.3">
      <c r="A964" s="238"/>
      <c r="C964" s="274"/>
      <c r="D964" s="274"/>
      <c r="E964" s="274"/>
      <c r="F964" s="274"/>
      <c r="G964" s="275"/>
      <c r="H964" s="275"/>
      <c r="I964" s="275"/>
      <c r="J964" s="275"/>
      <c r="K964" s="275"/>
      <c r="L964" s="274" t="s">
        <v>2476</v>
      </c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</row>
    <row r="965" spans="1:24" s="239" customFormat="1" ht="23.25" customHeight="1" x14ac:dyDescent="0.3">
      <c r="A965" s="238">
        <v>2023</v>
      </c>
      <c r="B965" s="230">
        <v>903</v>
      </c>
      <c r="C965" s="225" t="s">
        <v>638</v>
      </c>
      <c r="D965" s="230">
        <v>41559</v>
      </c>
      <c r="E965" s="222">
        <v>1251292.18</v>
      </c>
      <c r="F965" s="222">
        <v>1244324.3999999999</v>
      </c>
      <c r="G965" s="222">
        <v>0</v>
      </c>
      <c r="H965" s="222">
        <v>0</v>
      </c>
      <c r="I965" s="222">
        <v>0</v>
      </c>
      <c r="J965" s="222">
        <v>199078.8</v>
      </c>
      <c r="K965" s="222">
        <v>0</v>
      </c>
      <c r="L965" s="222">
        <v>322197.59999999998</v>
      </c>
      <c r="M965" s="222">
        <v>0</v>
      </c>
      <c r="N965" s="222">
        <v>0</v>
      </c>
      <c r="O965" s="222">
        <v>0</v>
      </c>
      <c r="P965" s="222">
        <v>723048</v>
      </c>
      <c r="Q965" s="222">
        <v>0</v>
      </c>
      <c r="R965" s="222">
        <v>0</v>
      </c>
      <c r="S965" s="222">
        <v>0</v>
      </c>
      <c r="T965" s="222">
        <v>0</v>
      </c>
      <c r="U965" s="223">
        <v>0</v>
      </c>
      <c r="V965" s="223">
        <v>0</v>
      </c>
      <c r="W965" s="223">
        <v>0</v>
      </c>
      <c r="X965" s="223">
        <v>6967.78</v>
      </c>
    </row>
    <row r="966" spans="1:24" s="239" customFormat="1" ht="23.25" customHeight="1" x14ac:dyDescent="0.3">
      <c r="A966" s="238">
        <v>2023</v>
      </c>
      <c r="B966" s="230">
        <v>904</v>
      </c>
      <c r="C966" s="225" t="s">
        <v>2238</v>
      </c>
      <c r="D966" s="230">
        <v>41558</v>
      </c>
      <c r="E966" s="222">
        <v>1449118.78</v>
      </c>
      <c r="F966" s="222">
        <v>1449118.78</v>
      </c>
      <c r="G966" s="218">
        <v>0</v>
      </c>
      <c r="H966" s="222">
        <v>0</v>
      </c>
      <c r="I966" s="222">
        <v>0</v>
      </c>
      <c r="J966" s="222">
        <v>0</v>
      </c>
      <c r="K966" s="222">
        <v>0</v>
      </c>
      <c r="L966" s="222">
        <v>0</v>
      </c>
      <c r="M966" s="222">
        <v>0</v>
      </c>
      <c r="N966" s="218">
        <v>0</v>
      </c>
      <c r="O966" s="222">
        <v>1449118.78</v>
      </c>
      <c r="P966" s="222">
        <v>0</v>
      </c>
      <c r="Q966" s="222">
        <v>0</v>
      </c>
      <c r="R966" s="222">
        <v>0</v>
      </c>
      <c r="S966" s="222">
        <v>0</v>
      </c>
      <c r="T966" s="222">
        <v>0</v>
      </c>
      <c r="U966" s="218">
        <v>0</v>
      </c>
      <c r="V966" s="223">
        <v>0</v>
      </c>
      <c r="W966" s="223">
        <v>0</v>
      </c>
      <c r="X966" s="223">
        <v>0</v>
      </c>
    </row>
    <row r="967" spans="1:24" s="239" customFormat="1" ht="23.25" customHeight="1" x14ac:dyDescent="0.3">
      <c r="A967" s="238">
        <v>2023</v>
      </c>
      <c r="B967" s="230">
        <v>905</v>
      </c>
      <c r="C967" s="225" t="s">
        <v>2239</v>
      </c>
      <c r="D967" s="230">
        <v>41557</v>
      </c>
      <c r="E967" s="222">
        <v>1942621.64</v>
      </c>
      <c r="F967" s="222">
        <v>1920122.42</v>
      </c>
      <c r="G967" s="218">
        <v>0</v>
      </c>
      <c r="H967" s="222">
        <v>1013852.16</v>
      </c>
      <c r="I967" s="222">
        <v>0</v>
      </c>
      <c r="J967" s="222">
        <v>192177.98</v>
      </c>
      <c r="K967" s="222">
        <v>0</v>
      </c>
      <c r="L967" s="222">
        <v>328056.44</v>
      </c>
      <c r="M967" s="222">
        <v>0</v>
      </c>
      <c r="N967" s="218">
        <v>0</v>
      </c>
      <c r="O967" s="222">
        <v>0</v>
      </c>
      <c r="P967" s="222">
        <v>386035.83999999997</v>
      </c>
      <c r="Q967" s="222">
        <v>0</v>
      </c>
      <c r="R967" s="222">
        <v>0</v>
      </c>
      <c r="S967" s="222">
        <v>0</v>
      </c>
      <c r="T967" s="222">
        <v>0</v>
      </c>
      <c r="U967" s="218">
        <v>0</v>
      </c>
      <c r="V967" s="223">
        <v>0</v>
      </c>
      <c r="W967" s="223">
        <v>0</v>
      </c>
      <c r="X967" s="223">
        <v>22499.22</v>
      </c>
    </row>
    <row r="968" spans="1:24" s="239" customFormat="1" ht="20.25" customHeight="1" x14ac:dyDescent="0.3">
      <c r="A968" s="238"/>
      <c r="B968" s="226" t="s">
        <v>22</v>
      </c>
      <c r="C968" s="231"/>
      <c r="D968" s="263" t="s">
        <v>172</v>
      </c>
      <c r="E968" s="220">
        <v>4643032.5999999996</v>
      </c>
      <c r="F968" s="220">
        <v>4613565.5999999996</v>
      </c>
      <c r="G968" s="220">
        <v>0</v>
      </c>
      <c r="H968" s="220">
        <v>1013852.16</v>
      </c>
      <c r="I968" s="220">
        <v>0</v>
      </c>
      <c r="J968" s="220">
        <v>391256.78</v>
      </c>
      <c r="K968" s="220">
        <v>0</v>
      </c>
      <c r="L968" s="220">
        <v>650254.04</v>
      </c>
      <c r="M968" s="220">
        <v>0</v>
      </c>
      <c r="N968" s="220">
        <v>0</v>
      </c>
      <c r="O968" s="220">
        <v>1449118.78</v>
      </c>
      <c r="P968" s="220">
        <v>1109083.8399999999</v>
      </c>
      <c r="Q968" s="220">
        <v>0</v>
      </c>
      <c r="R968" s="220">
        <v>0</v>
      </c>
      <c r="S968" s="220">
        <v>0</v>
      </c>
      <c r="T968" s="220">
        <v>0</v>
      </c>
      <c r="U968" s="220">
        <v>0</v>
      </c>
      <c r="V968" s="220">
        <v>0</v>
      </c>
      <c r="W968" s="220">
        <v>0</v>
      </c>
      <c r="X968" s="220">
        <v>29467</v>
      </c>
    </row>
    <row r="969" spans="1:24" s="239" customFormat="1" ht="20.25" customHeight="1" x14ac:dyDescent="0.3">
      <c r="A969" s="238"/>
      <c r="C969" s="274"/>
      <c r="D969" s="274"/>
      <c r="E969" s="274"/>
      <c r="F969" s="274"/>
      <c r="G969" s="275"/>
      <c r="H969" s="275"/>
      <c r="I969" s="275"/>
      <c r="J969" s="275"/>
      <c r="K969" s="275"/>
      <c r="L969" s="275" t="s">
        <v>2477</v>
      </c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</row>
    <row r="970" spans="1:24" s="239" customFormat="1" ht="20.25" customHeight="1" x14ac:dyDescent="0.3">
      <c r="A970" s="238">
        <v>2023</v>
      </c>
      <c r="B970" s="230">
        <v>906</v>
      </c>
      <c r="C970" s="225" t="s">
        <v>1433</v>
      </c>
      <c r="D970" s="230">
        <v>41678</v>
      </c>
      <c r="E970" s="222">
        <v>10226378.739999998</v>
      </c>
      <c r="F970" s="222">
        <v>10193362.799999999</v>
      </c>
      <c r="G970" s="218">
        <v>0</v>
      </c>
      <c r="H970" s="218">
        <v>0</v>
      </c>
      <c r="I970" s="218">
        <v>0</v>
      </c>
      <c r="J970" s="218">
        <v>0</v>
      </c>
      <c r="K970" s="218">
        <v>0</v>
      </c>
      <c r="L970" s="218">
        <v>0</v>
      </c>
      <c r="M970" s="218">
        <v>0</v>
      </c>
      <c r="N970" s="218">
        <v>0</v>
      </c>
      <c r="O970" s="218">
        <v>0</v>
      </c>
      <c r="P970" s="218">
        <v>0</v>
      </c>
      <c r="Q970" s="218">
        <v>10193362.799999999</v>
      </c>
      <c r="R970" s="218">
        <v>0</v>
      </c>
      <c r="S970" s="218">
        <v>0</v>
      </c>
      <c r="T970" s="218">
        <v>0</v>
      </c>
      <c r="U970" s="218">
        <v>0</v>
      </c>
      <c r="V970" s="218">
        <v>0</v>
      </c>
      <c r="W970" s="218">
        <v>0</v>
      </c>
      <c r="X970" s="223">
        <v>33015.94</v>
      </c>
    </row>
    <row r="971" spans="1:24" s="239" customFormat="1" ht="20.25" customHeight="1" x14ac:dyDescent="0.3">
      <c r="A971" s="238">
        <v>2023</v>
      </c>
      <c r="B971" s="230">
        <v>907</v>
      </c>
      <c r="C971" s="225" t="s">
        <v>1434</v>
      </c>
      <c r="D971" s="230">
        <v>41683</v>
      </c>
      <c r="E971" s="222">
        <v>6481296.4199999999</v>
      </c>
      <c r="F971" s="222">
        <v>6408593.1600000001</v>
      </c>
      <c r="G971" s="218">
        <v>0</v>
      </c>
      <c r="H971" s="218">
        <v>0</v>
      </c>
      <c r="I971" s="218">
        <v>0</v>
      </c>
      <c r="J971" s="218">
        <v>0</v>
      </c>
      <c r="K971" s="218">
        <v>0</v>
      </c>
      <c r="L971" s="218">
        <v>0</v>
      </c>
      <c r="M971" s="218">
        <v>0</v>
      </c>
      <c r="N971" s="218">
        <v>0</v>
      </c>
      <c r="O971" s="218">
        <v>0</v>
      </c>
      <c r="P971" s="218">
        <v>827261.96</v>
      </c>
      <c r="Q971" s="218">
        <v>5581331.2000000002</v>
      </c>
      <c r="R971" s="218">
        <v>0</v>
      </c>
      <c r="S971" s="218">
        <v>0</v>
      </c>
      <c r="T971" s="218">
        <v>0</v>
      </c>
      <c r="U971" s="218">
        <v>0</v>
      </c>
      <c r="V971" s="218">
        <v>0</v>
      </c>
      <c r="W971" s="218">
        <v>0</v>
      </c>
      <c r="X971" s="223">
        <v>72703.259999999995</v>
      </c>
    </row>
    <row r="972" spans="1:24" s="239" customFormat="1" ht="20.25" customHeight="1" x14ac:dyDescent="0.3">
      <c r="A972" s="238">
        <v>2023</v>
      </c>
      <c r="B972" s="230">
        <v>908</v>
      </c>
      <c r="C972" s="225" t="s">
        <v>1435</v>
      </c>
      <c r="D972" s="230">
        <v>41685</v>
      </c>
      <c r="E972" s="222">
        <v>6701841.9199999999</v>
      </c>
      <c r="F972" s="222">
        <v>6678640.7999999998</v>
      </c>
      <c r="G972" s="218">
        <v>0</v>
      </c>
      <c r="H972" s="222">
        <v>0</v>
      </c>
      <c r="I972" s="222">
        <v>0</v>
      </c>
      <c r="J972" s="222">
        <v>0</v>
      </c>
      <c r="K972" s="222">
        <v>0</v>
      </c>
      <c r="L972" s="222">
        <v>0</v>
      </c>
      <c r="M972" s="222">
        <v>0</v>
      </c>
      <c r="N972" s="222">
        <v>0</v>
      </c>
      <c r="O972" s="222">
        <v>0</v>
      </c>
      <c r="P972" s="222">
        <v>543490.79999999993</v>
      </c>
      <c r="Q972" s="222">
        <v>6135150</v>
      </c>
      <c r="R972" s="222">
        <v>0</v>
      </c>
      <c r="S972" s="222">
        <v>0</v>
      </c>
      <c r="T972" s="222">
        <v>0</v>
      </c>
      <c r="U972" s="223">
        <v>0</v>
      </c>
      <c r="V972" s="223">
        <v>0</v>
      </c>
      <c r="W972" s="223">
        <v>0</v>
      </c>
      <c r="X972" s="223">
        <v>23201.119999999999</v>
      </c>
    </row>
    <row r="973" spans="1:24" s="239" customFormat="1" ht="20.25" customHeight="1" x14ac:dyDescent="0.3">
      <c r="A973" s="238">
        <v>2023</v>
      </c>
      <c r="B973" s="230">
        <v>909</v>
      </c>
      <c r="C973" s="225" t="s">
        <v>1436</v>
      </c>
      <c r="D973" s="230">
        <v>41688</v>
      </c>
      <c r="E973" s="222">
        <v>4074611.9</v>
      </c>
      <c r="F973" s="222">
        <v>4063882.8</v>
      </c>
      <c r="G973" s="218">
        <v>0</v>
      </c>
      <c r="H973" s="218">
        <v>0</v>
      </c>
      <c r="I973" s="218">
        <v>0</v>
      </c>
      <c r="J973" s="218">
        <v>0</v>
      </c>
      <c r="K973" s="218">
        <v>0</v>
      </c>
      <c r="L973" s="218">
        <v>238430.39999999997</v>
      </c>
      <c r="M973" s="218">
        <v>0</v>
      </c>
      <c r="N973" s="218">
        <v>0</v>
      </c>
      <c r="O973" s="218">
        <v>0</v>
      </c>
      <c r="P973" s="218">
        <v>622629.6</v>
      </c>
      <c r="Q973" s="218">
        <v>3202822.8</v>
      </c>
      <c r="R973" s="218">
        <v>0</v>
      </c>
      <c r="S973" s="218">
        <v>0</v>
      </c>
      <c r="T973" s="218">
        <v>0</v>
      </c>
      <c r="U973" s="218">
        <v>0</v>
      </c>
      <c r="V973" s="218">
        <v>0</v>
      </c>
      <c r="W973" s="218">
        <v>0</v>
      </c>
      <c r="X973" s="223">
        <v>10729.1</v>
      </c>
    </row>
    <row r="974" spans="1:24" s="239" customFormat="1" ht="20.25" customHeight="1" x14ac:dyDescent="0.3">
      <c r="A974" s="238">
        <v>2023</v>
      </c>
      <c r="B974" s="230">
        <v>910</v>
      </c>
      <c r="C974" s="225" t="s">
        <v>1437</v>
      </c>
      <c r="D974" s="230">
        <v>41690</v>
      </c>
      <c r="E974" s="222">
        <v>6973644.7000000002</v>
      </c>
      <c r="F974" s="222">
        <v>6877062.6299999999</v>
      </c>
      <c r="G974" s="218">
        <v>0</v>
      </c>
      <c r="H974" s="218">
        <v>0</v>
      </c>
      <c r="I974" s="218">
        <v>0</v>
      </c>
      <c r="J974" s="218">
        <v>0</v>
      </c>
      <c r="K974" s="218">
        <v>0</v>
      </c>
      <c r="L974" s="218">
        <v>0</v>
      </c>
      <c r="M974" s="218">
        <v>0</v>
      </c>
      <c r="N974" s="218">
        <v>0</v>
      </c>
      <c r="O974" s="218">
        <v>0</v>
      </c>
      <c r="P974" s="218">
        <v>444655.01</v>
      </c>
      <c r="Q974" s="218">
        <v>6432407.6200000001</v>
      </c>
      <c r="R974" s="218">
        <v>0</v>
      </c>
      <c r="S974" s="218">
        <v>0</v>
      </c>
      <c r="T974" s="218">
        <v>0</v>
      </c>
      <c r="U974" s="218">
        <v>0</v>
      </c>
      <c r="V974" s="218">
        <v>0</v>
      </c>
      <c r="W974" s="218">
        <v>0</v>
      </c>
      <c r="X974" s="223">
        <v>96582.069999999992</v>
      </c>
    </row>
    <row r="975" spans="1:24" s="239" customFormat="1" ht="20.25" customHeight="1" x14ac:dyDescent="0.3">
      <c r="A975" s="238"/>
      <c r="B975" s="226" t="s">
        <v>22</v>
      </c>
      <c r="C975" s="231"/>
      <c r="D975" s="263" t="s">
        <v>172</v>
      </c>
      <c r="E975" s="220">
        <v>34457773.68</v>
      </c>
      <c r="F975" s="220">
        <v>34221542.189999998</v>
      </c>
      <c r="G975" s="220">
        <v>0</v>
      </c>
      <c r="H975" s="220">
        <v>0</v>
      </c>
      <c r="I975" s="220">
        <v>0</v>
      </c>
      <c r="J975" s="220">
        <v>0</v>
      </c>
      <c r="K975" s="220">
        <v>0</v>
      </c>
      <c r="L975" s="220">
        <v>238430.39999999997</v>
      </c>
      <c r="M975" s="220">
        <v>0</v>
      </c>
      <c r="N975" s="220">
        <v>0</v>
      </c>
      <c r="O975" s="220">
        <v>0</v>
      </c>
      <c r="P975" s="220">
        <v>2438037.37</v>
      </c>
      <c r="Q975" s="220">
        <v>31545074.420000002</v>
      </c>
      <c r="R975" s="220">
        <v>0</v>
      </c>
      <c r="S975" s="220">
        <v>0</v>
      </c>
      <c r="T975" s="220">
        <v>0</v>
      </c>
      <c r="U975" s="220">
        <v>0</v>
      </c>
      <c r="V975" s="220">
        <v>0</v>
      </c>
      <c r="W975" s="220">
        <v>0</v>
      </c>
      <c r="X975" s="220">
        <v>236231.49</v>
      </c>
    </row>
    <row r="976" spans="1:24" s="239" customFormat="1" ht="20.25" customHeight="1" x14ac:dyDescent="0.3">
      <c r="A976" s="238"/>
      <c r="C976" s="274"/>
      <c r="D976" s="274"/>
      <c r="E976" s="274"/>
      <c r="F976" s="274"/>
      <c r="G976" s="275"/>
      <c r="H976" s="275"/>
      <c r="I976" s="275"/>
      <c r="J976" s="275"/>
      <c r="K976" s="275"/>
      <c r="L976" s="274" t="s">
        <v>2478</v>
      </c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</row>
    <row r="977" spans="1:24" s="239" customFormat="1" ht="23.25" customHeight="1" x14ac:dyDescent="0.3">
      <c r="A977" s="238">
        <v>2023</v>
      </c>
      <c r="B977" s="230">
        <v>911</v>
      </c>
      <c r="C977" s="225" t="s">
        <v>634</v>
      </c>
      <c r="D977" s="230">
        <v>41784</v>
      </c>
      <c r="E977" s="222">
        <v>684420.82</v>
      </c>
      <c r="F977" s="222">
        <v>679971.6</v>
      </c>
      <c r="G977" s="218">
        <v>0</v>
      </c>
      <c r="H977" s="218">
        <v>0</v>
      </c>
      <c r="I977" s="218">
        <v>0</v>
      </c>
      <c r="J977" s="218">
        <v>0</v>
      </c>
      <c r="K977" s="218">
        <v>0</v>
      </c>
      <c r="L977" s="218">
        <v>0</v>
      </c>
      <c r="M977" s="218">
        <v>0</v>
      </c>
      <c r="N977" s="218">
        <v>0</v>
      </c>
      <c r="O977" s="218">
        <v>679971.6</v>
      </c>
      <c r="P977" s="218">
        <v>0</v>
      </c>
      <c r="Q977" s="218">
        <v>0</v>
      </c>
      <c r="R977" s="218">
        <v>0</v>
      </c>
      <c r="S977" s="218">
        <v>0</v>
      </c>
      <c r="T977" s="218">
        <v>0</v>
      </c>
      <c r="U977" s="218">
        <v>0</v>
      </c>
      <c r="V977" s="218">
        <v>0</v>
      </c>
      <c r="W977" s="218">
        <v>0</v>
      </c>
      <c r="X977" s="223">
        <v>4449.22</v>
      </c>
    </row>
    <row r="978" spans="1:24" s="239" customFormat="1" ht="20.25" customHeight="1" x14ac:dyDescent="0.3">
      <c r="A978" s="238"/>
      <c r="B978" s="226" t="s">
        <v>22</v>
      </c>
      <c r="C978" s="231"/>
      <c r="D978" s="263" t="s">
        <v>172</v>
      </c>
      <c r="E978" s="220">
        <v>684420.82</v>
      </c>
      <c r="F978" s="220">
        <v>679971.6</v>
      </c>
      <c r="G978" s="220">
        <v>0</v>
      </c>
      <c r="H978" s="220">
        <v>0</v>
      </c>
      <c r="I978" s="220">
        <v>0</v>
      </c>
      <c r="J978" s="220">
        <v>0</v>
      </c>
      <c r="K978" s="220">
        <v>0</v>
      </c>
      <c r="L978" s="220">
        <v>0</v>
      </c>
      <c r="M978" s="220">
        <v>0</v>
      </c>
      <c r="N978" s="220">
        <v>0</v>
      </c>
      <c r="O978" s="220">
        <v>679971.6</v>
      </c>
      <c r="P978" s="220">
        <v>0</v>
      </c>
      <c r="Q978" s="220">
        <v>0</v>
      </c>
      <c r="R978" s="220">
        <v>0</v>
      </c>
      <c r="S978" s="220">
        <v>0</v>
      </c>
      <c r="T978" s="220">
        <v>0</v>
      </c>
      <c r="U978" s="220">
        <v>0</v>
      </c>
      <c r="V978" s="220">
        <v>0</v>
      </c>
      <c r="W978" s="220">
        <v>0</v>
      </c>
      <c r="X978" s="220">
        <v>4449.22</v>
      </c>
    </row>
    <row r="979" spans="1:24" s="239" customFormat="1" ht="20.25" customHeight="1" x14ac:dyDescent="0.3">
      <c r="A979" s="238"/>
      <c r="C979" s="274"/>
      <c r="D979" s="274"/>
      <c r="E979" s="274"/>
      <c r="F979" s="274"/>
      <c r="G979" s="275"/>
      <c r="H979" s="275"/>
      <c r="I979" s="275"/>
      <c r="J979" s="275"/>
      <c r="K979" s="275"/>
      <c r="L979" s="274" t="s">
        <v>2479</v>
      </c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</row>
    <row r="980" spans="1:24" s="239" customFormat="1" ht="23.25" customHeight="1" x14ac:dyDescent="0.3">
      <c r="A980" s="238">
        <v>2023</v>
      </c>
      <c r="B980" s="230">
        <v>912</v>
      </c>
      <c r="C980" s="225" t="s">
        <v>3397</v>
      </c>
      <c r="D980" s="230">
        <v>41793</v>
      </c>
      <c r="E980" s="222">
        <v>5189129.74</v>
      </c>
      <c r="F980" s="222">
        <v>5101331.53</v>
      </c>
      <c r="G980" s="218">
        <v>0</v>
      </c>
      <c r="H980" s="218">
        <v>0</v>
      </c>
      <c r="I980" s="218">
        <v>0</v>
      </c>
      <c r="J980" s="218">
        <v>0</v>
      </c>
      <c r="K980" s="218">
        <v>0</v>
      </c>
      <c r="L980" s="218">
        <v>0</v>
      </c>
      <c r="M980" s="218">
        <v>0</v>
      </c>
      <c r="N980" s="218">
        <v>0</v>
      </c>
      <c r="O980" s="218">
        <v>0</v>
      </c>
      <c r="P980" s="218">
        <v>0</v>
      </c>
      <c r="Q980" s="218">
        <v>5101331.53</v>
      </c>
      <c r="R980" s="218">
        <v>0</v>
      </c>
      <c r="S980" s="218">
        <v>0</v>
      </c>
      <c r="T980" s="218">
        <v>0</v>
      </c>
      <c r="U980" s="218">
        <v>0</v>
      </c>
      <c r="V980" s="218">
        <v>0</v>
      </c>
      <c r="W980" s="218">
        <v>0</v>
      </c>
      <c r="X980" s="223">
        <v>87798.21</v>
      </c>
    </row>
    <row r="981" spans="1:24" s="239" customFormat="1" ht="23.25" customHeight="1" x14ac:dyDescent="0.3">
      <c r="A981" s="238">
        <v>2023</v>
      </c>
      <c r="B981" s="230">
        <v>913</v>
      </c>
      <c r="C981" s="225" t="s">
        <v>2240</v>
      </c>
      <c r="D981" s="230">
        <v>41788</v>
      </c>
      <c r="E981" s="222">
        <v>628522.87</v>
      </c>
      <c r="F981" s="222">
        <v>617750.34</v>
      </c>
      <c r="G981" s="218">
        <v>394073.64999999997</v>
      </c>
      <c r="H981" s="261">
        <v>0</v>
      </c>
      <c r="I981" s="222">
        <v>0</v>
      </c>
      <c r="J981" s="218">
        <v>61071.520000000004</v>
      </c>
      <c r="K981" s="222">
        <v>0</v>
      </c>
      <c r="L981" s="222">
        <v>0</v>
      </c>
      <c r="M981" s="222">
        <v>0</v>
      </c>
      <c r="N981" s="222">
        <v>0</v>
      </c>
      <c r="O981" s="222">
        <v>0</v>
      </c>
      <c r="P981" s="218">
        <v>162605.16999999998</v>
      </c>
      <c r="Q981" s="222">
        <v>0</v>
      </c>
      <c r="R981" s="222">
        <v>0</v>
      </c>
      <c r="S981" s="222">
        <v>0</v>
      </c>
      <c r="T981" s="222">
        <v>0</v>
      </c>
      <c r="U981" s="223">
        <v>0</v>
      </c>
      <c r="V981" s="223">
        <v>0</v>
      </c>
      <c r="W981" s="223">
        <v>0</v>
      </c>
      <c r="X981" s="218">
        <v>10772.53</v>
      </c>
    </row>
    <row r="982" spans="1:24" s="239" customFormat="1" ht="20.25" customHeight="1" x14ac:dyDescent="0.3">
      <c r="A982" s="238"/>
      <c r="B982" s="226" t="s">
        <v>22</v>
      </c>
      <c r="C982" s="231"/>
      <c r="D982" s="263" t="s">
        <v>172</v>
      </c>
      <c r="E982" s="220">
        <v>5817652.6100000003</v>
      </c>
      <c r="F982" s="220">
        <v>5719081.8700000001</v>
      </c>
      <c r="G982" s="220">
        <v>394073.64999999997</v>
      </c>
      <c r="H982" s="220">
        <v>0</v>
      </c>
      <c r="I982" s="220">
        <v>0</v>
      </c>
      <c r="J982" s="220">
        <v>61071.520000000004</v>
      </c>
      <c r="K982" s="220">
        <v>0</v>
      </c>
      <c r="L982" s="220">
        <v>0</v>
      </c>
      <c r="M982" s="220">
        <v>0</v>
      </c>
      <c r="N982" s="220">
        <v>0</v>
      </c>
      <c r="O982" s="220">
        <v>0</v>
      </c>
      <c r="P982" s="220">
        <v>162605.16999999998</v>
      </c>
      <c r="Q982" s="220">
        <v>5101331.53</v>
      </c>
      <c r="R982" s="220">
        <v>0</v>
      </c>
      <c r="S982" s="220">
        <v>0</v>
      </c>
      <c r="T982" s="220">
        <v>0</v>
      </c>
      <c r="U982" s="220">
        <v>0</v>
      </c>
      <c r="V982" s="220">
        <v>0</v>
      </c>
      <c r="W982" s="220">
        <v>0</v>
      </c>
      <c r="X982" s="220">
        <v>98570.74</v>
      </c>
    </row>
    <row r="983" spans="1:24" s="239" customFormat="1" ht="20.25" customHeight="1" x14ac:dyDescent="0.3">
      <c r="A983" s="238"/>
      <c r="C983" s="274"/>
      <c r="D983" s="274"/>
      <c r="E983" s="274"/>
      <c r="F983" s="274"/>
      <c r="G983" s="275"/>
      <c r="H983" s="275"/>
      <c r="I983" s="275"/>
      <c r="J983" s="275"/>
      <c r="K983" s="275"/>
      <c r="L983" s="274" t="s">
        <v>2480</v>
      </c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</row>
    <row r="984" spans="1:24" s="239" customFormat="1" ht="23.25" customHeight="1" x14ac:dyDescent="0.3">
      <c r="A984" s="238">
        <v>2023</v>
      </c>
      <c r="B984" s="230">
        <v>914</v>
      </c>
      <c r="C984" s="225" t="s">
        <v>636</v>
      </c>
      <c r="D984" s="230">
        <v>41804</v>
      </c>
      <c r="E984" s="222">
        <v>1704945.6900000002</v>
      </c>
      <c r="F984" s="222">
        <v>1678189.2000000002</v>
      </c>
      <c r="G984" s="222">
        <v>0</v>
      </c>
      <c r="H984" s="222">
        <v>0</v>
      </c>
      <c r="I984" s="222">
        <v>0</v>
      </c>
      <c r="J984" s="222">
        <v>0</v>
      </c>
      <c r="K984" s="222">
        <v>0</v>
      </c>
      <c r="L984" s="222">
        <v>0</v>
      </c>
      <c r="M984" s="222">
        <v>0</v>
      </c>
      <c r="N984" s="222">
        <v>0</v>
      </c>
      <c r="O984" s="222">
        <v>1678189.2000000002</v>
      </c>
      <c r="P984" s="222">
        <v>0</v>
      </c>
      <c r="Q984" s="222">
        <v>0</v>
      </c>
      <c r="R984" s="222">
        <v>0</v>
      </c>
      <c r="S984" s="222">
        <v>0</v>
      </c>
      <c r="T984" s="222">
        <v>0</v>
      </c>
      <c r="U984" s="223">
        <v>0</v>
      </c>
      <c r="V984" s="223">
        <v>0</v>
      </c>
      <c r="W984" s="223">
        <v>0</v>
      </c>
      <c r="X984" s="223">
        <v>26756.49</v>
      </c>
    </row>
    <row r="985" spans="1:24" s="239" customFormat="1" ht="20.25" customHeight="1" x14ac:dyDescent="0.3">
      <c r="A985" s="238"/>
      <c r="B985" s="226" t="s">
        <v>22</v>
      </c>
      <c r="C985" s="231"/>
      <c r="D985" s="263" t="s">
        <v>172</v>
      </c>
      <c r="E985" s="220">
        <v>1704945.6900000002</v>
      </c>
      <c r="F985" s="220">
        <v>1678189.2000000002</v>
      </c>
      <c r="G985" s="220">
        <v>0</v>
      </c>
      <c r="H985" s="220">
        <v>0</v>
      </c>
      <c r="I985" s="220">
        <v>0</v>
      </c>
      <c r="J985" s="220">
        <v>0</v>
      </c>
      <c r="K985" s="220">
        <v>0</v>
      </c>
      <c r="L985" s="220">
        <v>0</v>
      </c>
      <c r="M985" s="220">
        <v>0</v>
      </c>
      <c r="N985" s="220">
        <v>0</v>
      </c>
      <c r="O985" s="220">
        <v>1678189.2000000002</v>
      </c>
      <c r="P985" s="220">
        <v>0</v>
      </c>
      <c r="Q985" s="220">
        <v>0</v>
      </c>
      <c r="R985" s="220">
        <v>0</v>
      </c>
      <c r="S985" s="220">
        <v>0</v>
      </c>
      <c r="T985" s="220">
        <v>0</v>
      </c>
      <c r="U985" s="220">
        <v>0</v>
      </c>
      <c r="V985" s="220">
        <v>0</v>
      </c>
      <c r="W985" s="220">
        <v>0</v>
      </c>
      <c r="X985" s="220">
        <v>26756.49</v>
      </c>
    </row>
    <row r="986" spans="1:24" s="239" customFormat="1" ht="20.25" customHeight="1" x14ac:dyDescent="0.3">
      <c r="A986" s="238"/>
      <c r="B986" s="272" t="s">
        <v>34</v>
      </c>
      <c r="C986" s="272"/>
      <c r="D986" s="263" t="s">
        <v>172</v>
      </c>
      <c r="E986" s="220">
        <v>56234317.68</v>
      </c>
      <c r="F986" s="220">
        <v>55744308.460000001</v>
      </c>
      <c r="G986" s="220">
        <v>394073.64999999997</v>
      </c>
      <c r="H986" s="220">
        <v>1013852.16</v>
      </c>
      <c r="I986" s="220">
        <v>0</v>
      </c>
      <c r="J986" s="220">
        <v>707145.90000000014</v>
      </c>
      <c r="K986" s="220">
        <v>482082</v>
      </c>
      <c r="L986" s="220">
        <v>888684.44</v>
      </c>
      <c r="M986" s="220">
        <v>0</v>
      </c>
      <c r="N986" s="220">
        <v>0</v>
      </c>
      <c r="O986" s="220">
        <v>10432441.18</v>
      </c>
      <c r="P986" s="220">
        <v>5106022.38</v>
      </c>
      <c r="Q986" s="220">
        <v>36646405.950000003</v>
      </c>
      <c r="R986" s="220">
        <v>0</v>
      </c>
      <c r="S986" s="220">
        <v>0</v>
      </c>
      <c r="T986" s="220">
        <v>0</v>
      </c>
      <c r="U986" s="220">
        <v>73600.800000000003</v>
      </c>
      <c r="V986" s="220">
        <v>0</v>
      </c>
      <c r="W986" s="220">
        <v>0</v>
      </c>
      <c r="X986" s="220">
        <v>490009.22</v>
      </c>
    </row>
    <row r="987" spans="1:24" s="239" customFormat="1" ht="20.25" customHeight="1" x14ac:dyDescent="0.3">
      <c r="A987" s="238"/>
      <c r="C987" s="235"/>
      <c r="D987" s="235"/>
      <c r="E987" s="235"/>
      <c r="F987" s="235"/>
      <c r="G987" s="254"/>
      <c r="H987" s="254"/>
      <c r="I987" s="254"/>
      <c r="J987" s="254"/>
      <c r="K987" s="254"/>
      <c r="L987" s="254" t="s">
        <v>2481</v>
      </c>
      <c r="M987" s="264"/>
      <c r="N987" s="254"/>
      <c r="O987" s="254"/>
      <c r="P987" s="254"/>
      <c r="Q987" s="254"/>
      <c r="R987" s="254"/>
      <c r="S987" s="254"/>
      <c r="T987" s="254"/>
      <c r="U987" s="254"/>
      <c r="V987" s="254"/>
      <c r="W987" s="254"/>
      <c r="X987" s="254"/>
    </row>
    <row r="988" spans="1:24" s="239" customFormat="1" ht="20.25" customHeight="1" x14ac:dyDescent="0.3">
      <c r="A988" s="238"/>
      <c r="C988" s="274"/>
      <c r="D988" s="274"/>
      <c r="E988" s="274"/>
      <c r="F988" s="274"/>
      <c r="G988" s="275"/>
      <c r="H988" s="275"/>
      <c r="I988" s="275"/>
      <c r="J988" s="275"/>
      <c r="K988" s="275"/>
      <c r="L988" s="274" t="s">
        <v>2482</v>
      </c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</row>
    <row r="989" spans="1:24" s="239" customFormat="1" ht="23.25" customHeight="1" x14ac:dyDescent="0.3">
      <c r="A989" s="238">
        <v>2023</v>
      </c>
      <c r="B989" s="230">
        <v>915</v>
      </c>
      <c r="C989" s="225" t="s">
        <v>639</v>
      </c>
      <c r="D989" s="230">
        <v>42968</v>
      </c>
      <c r="E989" s="222">
        <v>66935.64</v>
      </c>
      <c r="F989" s="222">
        <v>66935.64</v>
      </c>
      <c r="G989" s="222">
        <v>0</v>
      </c>
      <c r="H989" s="222">
        <v>0</v>
      </c>
      <c r="I989" s="222">
        <v>0</v>
      </c>
      <c r="J989" s="222">
        <v>0</v>
      </c>
      <c r="K989" s="222">
        <v>0</v>
      </c>
      <c r="L989" s="222">
        <v>0</v>
      </c>
      <c r="M989" s="222">
        <v>0</v>
      </c>
      <c r="N989" s="222">
        <v>0</v>
      </c>
      <c r="O989" s="222">
        <v>0</v>
      </c>
      <c r="P989" s="222">
        <v>0</v>
      </c>
      <c r="Q989" s="222">
        <v>0</v>
      </c>
      <c r="R989" s="222">
        <v>0</v>
      </c>
      <c r="S989" s="222">
        <v>0</v>
      </c>
      <c r="T989" s="222">
        <v>0</v>
      </c>
      <c r="U989" s="223">
        <v>0</v>
      </c>
      <c r="V989" s="223">
        <v>66935.64</v>
      </c>
      <c r="W989" s="223">
        <v>0</v>
      </c>
      <c r="X989" s="223">
        <v>0</v>
      </c>
    </row>
    <row r="990" spans="1:24" s="239" customFormat="1" ht="23.25" customHeight="1" x14ac:dyDescent="0.3">
      <c r="A990" s="238">
        <v>2023</v>
      </c>
      <c r="B990" s="230">
        <v>916</v>
      </c>
      <c r="C990" s="225" t="s">
        <v>640</v>
      </c>
      <c r="D990" s="230">
        <v>42970</v>
      </c>
      <c r="E990" s="222">
        <v>63090.96</v>
      </c>
      <c r="F990" s="222">
        <v>63090.96</v>
      </c>
      <c r="G990" s="222">
        <v>0</v>
      </c>
      <c r="H990" s="222">
        <v>0</v>
      </c>
      <c r="I990" s="222">
        <v>0</v>
      </c>
      <c r="J990" s="222">
        <v>0</v>
      </c>
      <c r="K990" s="222">
        <v>0</v>
      </c>
      <c r="L990" s="222">
        <v>0</v>
      </c>
      <c r="M990" s="222">
        <v>0</v>
      </c>
      <c r="N990" s="222">
        <v>0</v>
      </c>
      <c r="O990" s="222">
        <v>0</v>
      </c>
      <c r="P990" s="222">
        <v>0</v>
      </c>
      <c r="Q990" s="222">
        <v>0</v>
      </c>
      <c r="R990" s="222">
        <v>0</v>
      </c>
      <c r="S990" s="222">
        <v>0</v>
      </c>
      <c r="T990" s="222">
        <v>0</v>
      </c>
      <c r="U990" s="223">
        <v>0</v>
      </c>
      <c r="V990" s="223">
        <v>63090.96</v>
      </c>
      <c r="W990" s="223">
        <v>0</v>
      </c>
      <c r="X990" s="223">
        <v>0</v>
      </c>
    </row>
    <row r="991" spans="1:24" s="239" customFormat="1" ht="20.25" customHeight="1" x14ac:dyDescent="0.3">
      <c r="A991" s="238"/>
      <c r="B991" s="226" t="s">
        <v>22</v>
      </c>
      <c r="C991" s="231"/>
      <c r="D991" s="263" t="s">
        <v>172</v>
      </c>
      <c r="E991" s="220">
        <v>130026.6</v>
      </c>
      <c r="F991" s="220">
        <v>130026.6</v>
      </c>
      <c r="G991" s="220">
        <v>0</v>
      </c>
      <c r="H991" s="220">
        <v>0</v>
      </c>
      <c r="I991" s="220">
        <v>0</v>
      </c>
      <c r="J991" s="220">
        <v>0</v>
      </c>
      <c r="K991" s="220">
        <v>0</v>
      </c>
      <c r="L991" s="220">
        <v>0</v>
      </c>
      <c r="M991" s="220">
        <v>0</v>
      </c>
      <c r="N991" s="220">
        <v>0</v>
      </c>
      <c r="O991" s="220">
        <v>0</v>
      </c>
      <c r="P991" s="220">
        <v>0</v>
      </c>
      <c r="Q991" s="220">
        <v>0</v>
      </c>
      <c r="R991" s="220">
        <v>0</v>
      </c>
      <c r="S991" s="220">
        <v>0</v>
      </c>
      <c r="T991" s="220">
        <v>0</v>
      </c>
      <c r="U991" s="220">
        <v>0</v>
      </c>
      <c r="V991" s="220">
        <v>130026.6</v>
      </c>
      <c r="W991" s="220">
        <v>0</v>
      </c>
      <c r="X991" s="220">
        <v>0</v>
      </c>
    </row>
    <row r="992" spans="1:24" s="239" customFormat="1" ht="20.25" customHeight="1" x14ac:dyDescent="0.3">
      <c r="A992" s="238"/>
      <c r="B992" s="272" t="s">
        <v>34</v>
      </c>
      <c r="C992" s="272"/>
      <c r="D992" s="263" t="s">
        <v>172</v>
      </c>
      <c r="E992" s="220">
        <v>130026.6</v>
      </c>
      <c r="F992" s="220">
        <v>130026.6</v>
      </c>
      <c r="G992" s="220">
        <v>0</v>
      </c>
      <c r="H992" s="220">
        <v>0</v>
      </c>
      <c r="I992" s="220">
        <v>0</v>
      </c>
      <c r="J992" s="220">
        <v>0</v>
      </c>
      <c r="K992" s="220">
        <v>0</v>
      </c>
      <c r="L992" s="220">
        <v>0</v>
      </c>
      <c r="M992" s="220">
        <v>0</v>
      </c>
      <c r="N992" s="220">
        <v>0</v>
      </c>
      <c r="O992" s="220">
        <v>0</v>
      </c>
      <c r="P992" s="220">
        <v>0</v>
      </c>
      <c r="Q992" s="220">
        <v>0</v>
      </c>
      <c r="R992" s="220">
        <v>0</v>
      </c>
      <c r="S992" s="220">
        <v>0</v>
      </c>
      <c r="T992" s="220">
        <v>0</v>
      </c>
      <c r="U992" s="220">
        <v>0</v>
      </c>
      <c r="V992" s="220">
        <v>130026.6</v>
      </c>
      <c r="W992" s="220">
        <v>0</v>
      </c>
      <c r="X992" s="220">
        <v>0</v>
      </c>
    </row>
    <row r="993" spans="1:24" s="239" customFormat="1" ht="20.25" customHeight="1" x14ac:dyDescent="0.3">
      <c r="A993" s="238"/>
      <c r="C993" s="235"/>
      <c r="D993" s="235"/>
      <c r="E993" s="235"/>
      <c r="F993" s="235"/>
      <c r="G993" s="254"/>
      <c r="H993" s="254"/>
      <c r="I993" s="254"/>
      <c r="J993" s="254"/>
      <c r="K993" s="254"/>
      <c r="L993" s="254" t="s">
        <v>2483</v>
      </c>
      <c r="M993" s="264"/>
      <c r="N993" s="254"/>
      <c r="O993" s="254"/>
      <c r="P993" s="254"/>
      <c r="Q993" s="254"/>
      <c r="R993" s="254"/>
      <c r="S993" s="254"/>
      <c r="T993" s="254"/>
      <c r="U993" s="254"/>
      <c r="V993" s="254"/>
      <c r="W993" s="254"/>
      <c r="X993" s="254"/>
    </row>
    <row r="994" spans="1:24" s="239" customFormat="1" ht="20.25" customHeight="1" x14ac:dyDescent="0.3">
      <c r="A994" s="238"/>
      <c r="C994" s="274"/>
      <c r="D994" s="274"/>
      <c r="E994" s="274"/>
      <c r="F994" s="274"/>
      <c r="G994" s="275"/>
      <c r="H994" s="275"/>
      <c r="I994" s="275"/>
      <c r="J994" s="275"/>
      <c r="K994" s="275"/>
      <c r="L994" s="274" t="s">
        <v>2484</v>
      </c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</row>
    <row r="995" spans="1:24" s="239" customFormat="1" ht="29.1" customHeight="1" x14ac:dyDescent="0.3">
      <c r="A995" s="238">
        <v>2023</v>
      </c>
      <c r="B995" s="230">
        <v>917</v>
      </c>
      <c r="C995" s="225" t="s">
        <v>642</v>
      </c>
      <c r="D995" s="230">
        <v>42004</v>
      </c>
      <c r="E995" s="222">
        <v>45849.599999999999</v>
      </c>
      <c r="F995" s="222">
        <v>45849.599999999999</v>
      </c>
      <c r="G995" s="222">
        <v>0</v>
      </c>
      <c r="H995" s="222">
        <v>0</v>
      </c>
      <c r="I995" s="222">
        <v>0</v>
      </c>
      <c r="J995" s="222">
        <v>0</v>
      </c>
      <c r="K995" s="222">
        <v>0</v>
      </c>
      <c r="L995" s="222">
        <v>0</v>
      </c>
      <c r="M995" s="222">
        <v>0</v>
      </c>
      <c r="N995" s="222">
        <v>0</v>
      </c>
      <c r="O995" s="222">
        <v>0</v>
      </c>
      <c r="P995" s="222">
        <v>0</v>
      </c>
      <c r="Q995" s="222">
        <v>0</v>
      </c>
      <c r="R995" s="222">
        <v>0</v>
      </c>
      <c r="S995" s="222">
        <v>0</v>
      </c>
      <c r="T995" s="222">
        <v>0</v>
      </c>
      <c r="U995" s="223">
        <v>0</v>
      </c>
      <c r="V995" s="223">
        <v>45849.599999999999</v>
      </c>
      <c r="W995" s="223">
        <v>0</v>
      </c>
      <c r="X995" s="223">
        <v>0</v>
      </c>
    </row>
    <row r="996" spans="1:24" s="239" customFormat="1" ht="29.1" customHeight="1" x14ac:dyDescent="0.3">
      <c r="A996" s="238">
        <v>2023</v>
      </c>
      <c r="B996" s="230">
        <v>918</v>
      </c>
      <c r="C996" s="233" t="s">
        <v>2686</v>
      </c>
      <c r="D996" s="230">
        <v>42101</v>
      </c>
      <c r="E996" s="222">
        <v>43843.68</v>
      </c>
      <c r="F996" s="222">
        <v>43843.68</v>
      </c>
      <c r="G996" s="222">
        <v>0</v>
      </c>
      <c r="H996" s="222">
        <v>0</v>
      </c>
      <c r="I996" s="222">
        <v>0</v>
      </c>
      <c r="J996" s="222">
        <v>0</v>
      </c>
      <c r="K996" s="222">
        <v>0</v>
      </c>
      <c r="L996" s="222">
        <v>0</v>
      </c>
      <c r="M996" s="222">
        <v>0</v>
      </c>
      <c r="N996" s="222">
        <v>0</v>
      </c>
      <c r="O996" s="222">
        <v>0</v>
      </c>
      <c r="P996" s="222">
        <v>0</v>
      </c>
      <c r="Q996" s="222">
        <v>0</v>
      </c>
      <c r="R996" s="222">
        <v>0</v>
      </c>
      <c r="S996" s="222">
        <v>0</v>
      </c>
      <c r="T996" s="222">
        <v>0</v>
      </c>
      <c r="U996" s="223">
        <v>0</v>
      </c>
      <c r="V996" s="223">
        <v>43843.68</v>
      </c>
      <c r="W996" s="223">
        <v>0</v>
      </c>
      <c r="X996" s="223">
        <v>0</v>
      </c>
    </row>
    <row r="997" spans="1:24" s="239" customFormat="1" ht="29.1" customHeight="1" x14ac:dyDescent="0.3">
      <c r="A997" s="238">
        <v>2023</v>
      </c>
      <c r="B997" s="230">
        <v>919</v>
      </c>
      <c r="C997" s="233" t="s">
        <v>2562</v>
      </c>
      <c r="D997" s="230">
        <v>42001</v>
      </c>
      <c r="E997" s="222">
        <v>36930.03</v>
      </c>
      <c r="F997" s="222">
        <v>36930.03</v>
      </c>
      <c r="G997" s="218">
        <v>0</v>
      </c>
      <c r="H997" s="222">
        <v>28930.03</v>
      </c>
      <c r="I997" s="222">
        <v>0</v>
      </c>
      <c r="J997" s="222">
        <v>0</v>
      </c>
      <c r="K997" s="222">
        <v>0</v>
      </c>
      <c r="L997" s="222">
        <v>8000</v>
      </c>
      <c r="M997" s="222">
        <v>0</v>
      </c>
      <c r="N997" s="222">
        <v>0</v>
      </c>
      <c r="O997" s="222">
        <v>0</v>
      </c>
      <c r="P997" s="222">
        <v>0</v>
      </c>
      <c r="Q997" s="222">
        <v>0</v>
      </c>
      <c r="R997" s="222">
        <v>0</v>
      </c>
      <c r="S997" s="222">
        <v>0</v>
      </c>
      <c r="T997" s="222">
        <v>0</v>
      </c>
      <c r="U997" s="223">
        <v>0</v>
      </c>
      <c r="V997" s="223">
        <v>0</v>
      </c>
      <c r="W997" s="223">
        <v>0</v>
      </c>
      <c r="X997" s="223">
        <v>0</v>
      </c>
    </row>
    <row r="998" spans="1:24" s="239" customFormat="1" ht="29.1" customHeight="1" x14ac:dyDescent="0.3">
      <c r="A998" s="238">
        <v>2023</v>
      </c>
      <c r="B998" s="230">
        <v>920</v>
      </c>
      <c r="C998" s="233" t="s">
        <v>2563</v>
      </c>
      <c r="D998" s="230">
        <v>42078</v>
      </c>
      <c r="E998" s="222">
        <v>87000</v>
      </c>
      <c r="F998" s="222">
        <v>87000</v>
      </c>
      <c r="G998" s="222">
        <v>49000</v>
      </c>
      <c r="H998" s="261">
        <v>0</v>
      </c>
      <c r="I998" s="222">
        <v>0</v>
      </c>
      <c r="J998" s="222">
        <v>0</v>
      </c>
      <c r="K998" s="222">
        <v>38000</v>
      </c>
      <c r="L998" s="222">
        <v>0</v>
      </c>
      <c r="M998" s="222">
        <v>0</v>
      </c>
      <c r="N998" s="222">
        <v>0</v>
      </c>
      <c r="O998" s="222">
        <v>0</v>
      </c>
      <c r="P998" s="222">
        <v>0</v>
      </c>
      <c r="Q998" s="222">
        <v>0</v>
      </c>
      <c r="R998" s="222">
        <v>0</v>
      </c>
      <c r="S998" s="222">
        <v>0</v>
      </c>
      <c r="T998" s="222">
        <v>0</v>
      </c>
      <c r="U998" s="223">
        <v>0</v>
      </c>
      <c r="V998" s="223">
        <v>0</v>
      </c>
      <c r="W998" s="223">
        <v>0</v>
      </c>
      <c r="X998" s="223">
        <v>0</v>
      </c>
    </row>
    <row r="999" spans="1:24" s="239" customFormat="1" ht="29.1" customHeight="1" x14ac:dyDescent="0.3">
      <c r="A999" s="238">
        <v>2023</v>
      </c>
      <c r="B999" s="230">
        <v>921</v>
      </c>
      <c r="C999" s="233" t="s">
        <v>2564</v>
      </c>
      <c r="D999" s="230">
        <v>42081</v>
      </c>
      <c r="E999" s="222">
        <v>500000</v>
      </c>
      <c r="F999" s="222">
        <v>500000</v>
      </c>
      <c r="G999" s="222">
        <v>340000</v>
      </c>
      <c r="H999" s="222">
        <v>100000</v>
      </c>
      <c r="I999" s="222">
        <v>0</v>
      </c>
      <c r="J999" s="222">
        <v>0</v>
      </c>
      <c r="K999" s="222">
        <v>0</v>
      </c>
      <c r="L999" s="222">
        <v>0</v>
      </c>
      <c r="M999" s="222">
        <v>0</v>
      </c>
      <c r="N999" s="222">
        <v>0</v>
      </c>
      <c r="O999" s="222">
        <v>0</v>
      </c>
      <c r="P999" s="222">
        <v>60000</v>
      </c>
      <c r="Q999" s="222">
        <v>0</v>
      </c>
      <c r="R999" s="222">
        <v>0</v>
      </c>
      <c r="S999" s="222">
        <v>0</v>
      </c>
      <c r="T999" s="222">
        <v>0</v>
      </c>
      <c r="U999" s="223">
        <v>0</v>
      </c>
      <c r="V999" s="223">
        <v>0</v>
      </c>
      <c r="W999" s="223">
        <v>0</v>
      </c>
      <c r="X999" s="223">
        <v>0</v>
      </c>
    </row>
    <row r="1000" spans="1:24" s="239" customFormat="1" ht="29.1" customHeight="1" x14ac:dyDescent="0.3">
      <c r="A1000" s="238">
        <v>2023</v>
      </c>
      <c r="B1000" s="230">
        <v>922</v>
      </c>
      <c r="C1000" s="233" t="s">
        <v>2565</v>
      </c>
      <c r="D1000" s="230">
        <v>42089</v>
      </c>
      <c r="E1000" s="222">
        <v>51000</v>
      </c>
      <c r="F1000" s="222">
        <v>51000</v>
      </c>
      <c r="G1000" s="222">
        <v>51000</v>
      </c>
      <c r="H1000" s="261">
        <v>0</v>
      </c>
      <c r="I1000" s="222">
        <v>0</v>
      </c>
      <c r="J1000" s="222">
        <v>0</v>
      </c>
      <c r="K1000" s="222">
        <v>0</v>
      </c>
      <c r="L1000" s="222">
        <v>0</v>
      </c>
      <c r="M1000" s="222">
        <v>0</v>
      </c>
      <c r="N1000" s="222">
        <v>0</v>
      </c>
      <c r="O1000" s="222">
        <v>0</v>
      </c>
      <c r="P1000" s="222">
        <v>0</v>
      </c>
      <c r="Q1000" s="222">
        <v>0</v>
      </c>
      <c r="R1000" s="222">
        <v>0</v>
      </c>
      <c r="S1000" s="222">
        <v>0</v>
      </c>
      <c r="T1000" s="222">
        <v>0</v>
      </c>
      <c r="U1000" s="223">
        <v>0</v>
      </c>
      <c r="V1000" s="223">
        <v>0</v>
      </c>
      <c r="W1000" s="223">
        <v>0</v>
      </c>
      <c r="X1000" s="223">
        <v>0</v>
      </c>
    </row>
    <row r="1001" spans="1:24" s="239" customFormat="1" ht="29.1" customHeight="1" x14ac:dyDescent="0.3">
      <c r="A1001" s="238">
        <v>2023</v>
      </c>
      <c r="B1001" s="230">
        <v>923</v>
      </c>
      <c r="C1001" s="233" t="s">
        <v>2566</v>
      </c>
      <c r="D1001" s="230">
        <v>42093</v>
      </c>
      <c r="E1001" s="222">
        <v>1118288</v>
      </c>
      <c r="F1001" s="222">
        <v>1118288</v>
      </c>
      <c r="G1001" s="222">
        <v>71122</v>
      </c>
      <c r="H1001" s="222">
        <v>791738</v>
      </c>
      <c r="I1001" s="222">
        <v>0</v>
      </c>
      <c r="J1001" s="222">
        <v>255428</v>
      </c>
      <c r="K1001" s="222">
        <v>0</v>
      </c>
      <c r="L1001" s="222">
        <v>0</v>
      </c>
      <c r="M1001" s="222">
        <v>0</v>
      </c>
      <c r="N1001" s="222">
        <v>0</v>
      </c>
      <c r="O1001" s="222">
        <v>0</v>
      </c>
      <c r="P1001" s="222">
        <v>0</v>
      </c>
      <c r="Q1001" s="222">
        <v>0</v>
      </c>
      <c r="R1001" s="222">
        <v>0</v>
      </c>
      <c r="S1001" s="222">
        <v>0</v>
      </c>
      <c r="T1001" s="222">
        <v>0</v>
      </c>
      <c r="U1001" s="223">
        <v>0</v>
      </c>
      <c r="V1001" s="223">
        <v>0</v>
      </c>
      <c r="W1001" s="223">
        <v>0</v>
      </c>
      <c r="X1001" s="223">
        <v>0</v>
      </c>
    </row>
    <row r="1002" spans="1:24" s="239" customFormat="1" ht="29.1" customHeight="1" x14ac:dyDescent="0.3">
      <c r="A1002" s="238">
        <v>2023</v>
      </c>
      <c r="B1002" s="230">
        <v>924</v>
      </c>
      <c r="C1002" s="233" t="s">
        <v>2567</v>
      </c>
      <c r="D1002" s="230">
        <v>42107</v>
      </c>
      <c r="E1002" s="222">
        <v>705270</v>
      </c>
      <c r="F1002" s="222">
        <v>705270</v>
      </c>
      <c r="G1002" s="222">
        <v>421122</v>
      </c>
      <c r="H1002" s="261">
        <v>0</v>
      </c>
      <c r="I1002" s="222">
        <v>0</v>
      </c>
      <c r="J1002" s="222">
        <v>284148</v>
      </c>
      <c r="K1002" s="222">
        <v>0</v>
      </c>
      <c r="L1002" s="222">
        <v>0</v>
      </c>
      <c r="M1002" s="222">
        <v>0</v>
      </c>
      <c r="N1002" s="222">
        <v>0</v>
      </c>
      <c r="O1002" s="222">
        <v>0</v>
      </c>
      <c r="P1002" s="222">
        <v>0</v>
      </c>
      <c r="Q1002" s="222">
        <v>0</v>
      </c>
      <c r="R1002" s="222">
        <v>0</v>
      </c>
      <c r="S1002" s="222">
        <v>0</v>
      </c>
      <c r="T1002" s="222">
        <v>0</v>
      </c>
      <c r="U1002" s="223">
        <v>0</v>
      </c>
      <c r="V1002" s="223">
        <v>0</v>
      </c>
      <c r="W1002" s="223">
        <v>0</v>
      </c>
      <c r="X1002" s="223">
        <v>0</v>
      </c>
    </row>
    <row r="1003" spans="1:24" s="239" customFormat="1" ht="20.25" customHeight="1" x14ac:dyDescent="0.3">
      <c r="A1003" s="238"/>
      <c r="B1003" s="226" t="s">
        <v>22</v>
      </c>
      <c r="C1003" s="231"/>
      <c r="D1003" s="263" t="s">
        <v>172</v>
      </c>
      <c r="E1003" s="220">
        <v>2588181.31</v>
      </c>
      <c r="F1003" s="220">
        <v>2588181.31</v>
      </c>
      <c r="G1003" s="220">
        <v>932244</v>
      </c>
      <c r="H1003" s="220">
        <v>920668.03</v>
      </c>
      <c r="I1003" s="220">
        <v>0</v>
      </c>
      <c r="J1003" s="220">
        <v>539576</v>
      </c>
      <c r="K1003" s="220">
        <v>38000</v>
      </c>
      <c r="L1003" s="220">
        <v>8000</v>
      </c>
      <c r="M1003" s="220">
        <v>0</v>
      </c>
      <c r="N1003" s="220">
        <v>0</v>
      </c>
      <c r="O1003" s="220">
        <v>0</v>
      </c>
      <c r="P1003" s="220">
        <v>60000</v>
      </c>
      <c r="Q1003" s="220">
        <v>0</v>
      </c>
      <c r="R1003" s="220">
        <v>0</v>
      </c>
      <c r="S1003" s="220">
        <v>0</v>
      </c>
      <c r="T1003" s="220">
        <v>0</v>
      </c>
      <c r="U1003" s="220">
        <v>0</v>
      </c>
      <c r="V1003" s="220">
        <v>89693.28</v>
      </c>
      <c r="W1003" s="220">
        <v>0</v>
      </c>
      <c r="X1003" s="220">
        <v>0</v>
      </c>
    </row>
    <row r="1004" spans="1:24" s="239" customFormat="1" ht="20.25" customHeight="1" x14ac:dyDescent="0.3">
      <c r="A1004" s="238"/>
      <c r="C1004" s="274"/>
      <c r="D1004" s="274"/>
      <c r="E1004" s="274"/>
      <c r="F1004" s="274"/>
      <c r="G1004" s="275"/>
      <c r="H1004" s="275"/>
      <c r="I1004" s="275"/>
      <c r="J1004" s="275"/>
      <c r="K1004" s="275"/>
      <c r="L1004" s="274" t="s">
        <v>2485</v>
      </c>
      <c r="M1004" s="275"/>
      <c r="N1004" s="275"/>
      <c r="O1004" s="275"/>
      <c r="P1004" s="275"/>
      <c r="Q1004" s="275"/>
      <c r="R1004" s="275"/>
      <c r="S1004" s="275"/>
      <c r="T1004" s="275"/>
      <c r="U1004" s="275"/>
      <c r="V1004" s="275"/>
      <c r="W1004" s="275"/>
      <c r="X1004" s="275"/>
    </row>
    <row r="1005" spans="1:24" s="239" customFormat="1" ht="20.25" customHeight="1" x14ac:dyDescent="0.3">
      <c r="A1005" s="238">
        <v>2023</v>
      </c>
      <c r="B1005" s="230">
        <v>925</v>
      </c>
      <c r="C1005" s="225" t="s">
        <v>648</v>
      </c>
      <c r="D1005" s="230">
        <v>55897</v>
      </c>
      <c r="E1005" s="222">
        <v>951927.6</v>
      </c>
      <c r="F1005" s="222">
        <v>951927.6</v>
      </c>
      <c r="G1005" s="222">
        <v>0</v>
      </c>
      <c r="H1005" s="222">
        <v>699997.2</v>
      </c>
      <c r="I1005" s="222">
        <v>0</v>
      </c>
      <c r="J1005" s="222">
        <v>251930.4</v>
      </c>
      <c r="K1005" s="222">
        <v>0</v>
      </c>
      <c r="L1005" s="222">
        <v>0</v>
      </c>
      <c r="M1005" s="222">
        <v>0</v>
      </c>
      <c r="N1005" s="222">
        <v>0</v>
      </c>
      <c r="O1005" s="222">
        <v>0</v>
      </c>
      <c r="P1005" s="222">
        <v>0</v>
      </c>
      <c r="Q1005" s="222">
        <v>0</v>
      </c>
      <c r="R1005" s="222">
        <v>0</v>
      </c>
      <c r="S1005" s="222">
        <v>0</v>
      </c>
      <c r="T1005" s="222">
        <v>0</v>
      </c>
      <c r="U1005" s="223">
        <v>0</v>
      </c>
      <c r="V1005" s="223">
        <v>0</v>
      </c>
      <c r="W1005" s="223">
        <v>0</v>
      </c>
      <c r="X1005" s="223">
        <v>0</v>
      </c>
    </row>
    <row r="1006" spans="1:24" s="239" customFormat="1" ht="20.25" customHeight="1" x14ac:dyDescent="0.3">
      <c r="A1006" s="238">
        <v>2023</v>
      </c>
      <c r="B1006" s="230">
        <v>926</v>
      </c>
      <c r="C1006" s="225" t="s">
        <v>1546</v>
      </c>
      <c r="D1006" s="230">
        <v>42123</v>
      </c>
      <c r="E1006" s="222">
        <v>182119.15</v>
      </c>
      <c r="F1006" s="222">
        <v>178770</v>
      </c>
      <c r="G1006" s="218">
        <v>0</v>
      </c>
      <c r="H1006" s="218">
        <v>0</v>
      </c>
      <c r="I1006" s="218">
        <v>0</v>
      </c>
      <c r="J1006" s="218">
        <v>0</v>
      </c>
      <c r="K1006" s="218">
        <v>0</v>
      </c>
      <c r="L1006" s="218">
        <v>0</v>
      </c>
      <c r="M1006" s="218">
        <v>0</v>
      </c>
      <c r="N1006" s="218">
        <v>0</v>
      </c>
      <c r="O1006" s="218">
        <v>178770</v>
      </c>
      <c r="P1006" s="218">
        <v>0</v>
      </c>
      <c r="Q1006" s="218">
        <v>0</v>
      </c>
      <c r="R1006" s="218">
        <v>0</v>
      </c>
      <c r="S1006" s="218">
        <v>0</v>
      </c>
      <c r="T1006" s="218">
        <v>0</v>
      </c>
      <c r="U1006" s="218">
        <v>0</v>
      </c>
      <c r="V1006" s="218">
        <v>0</v>
      </c>
      <c r="W1006" s="218">
        <v>0</v>
      </c>
      <c r="X1006" s="223">
        <v>3349.15</v>
      </c>
    </row>
    <row r="1007" spans="1:24" s="239" customFormat="1" ht="20.25" customHeight="1" x14ac:dyDescent="0.3">
      <c r="A1007" s="238">
        <v>2023</v>
      </c>
      <c r="B1007" s="230">
        <v>927</v>
      </c>
      <c r="C1007" s="225" t="s">
        <v>646</v>
      </c>
      <c r="D1007" s="230">
        <v>42113</v>
      </c>
      <c r="E1007" s="222">
        <v>700821.60000000009</v>
      </c>
      <c r="F1007" s="222">
        <v>700821.60000000009</v>
      </c>
      <c r="G1007" s="222">
        <v>700821.60000000009</v>
      </c>
      <c r="H1007" s="222">
        <v>0</v>
      </c>
      <c r="I1007" s="222">
        <v>0</v>
      </c>
      <c r="J1007" s="222">
        <v>0</v>
      </c>
      <c r="K1007" s="222">
        <v>0</v>
      </c>
      <c r="L1007" s="222">
        <v>0</v>
      </c>
      <c r="M1007" s="222">
        <v>0</v>
      </c>
      <c r="N1007" s="222">
        <v>0</v>
      </c>
      <c r="O1007" s="222">
        <v>0</v>
      </c>
      <c r="P1007" s="222">
        <v>0</v>
      </c>
      <c r="Q1007" s="222">
        <v>0</v>
      </c>
      <c r="R1007" s="222">
        <v>0</v>
      </c>
      <c r="S1007" s="222">
        <v>0</v>
      </c>
      <c r="T1007" s="222">
        <v>0</v>
      </c>
      <c r="U1007" s="223">
        <v>0</v>
      </c>
      <c r="V1007" s="223">
        <v>0</v>
      </c>
      <c r="W1007" s="223">
        <v>0</v>
      </c>
      <c r="X1007" s="223">
        <v>0</v>
      </c>
    </row>
    <row r="1008" spans="1:24" s="239" customFormat="1" ht="20.25" customHeight="1" x14ac:dyDescent="0.3">
      <c r="A1008" s="238">
        <v>2023</v>
      </c>
      <c r="B1008" s="230">
        <v>928</v>
      </c>
      <c r="C1008" s="225" t="s">
        <v>647</v>
      </c>
      <c r="D1008" s="230">
        <v>42114</v>
      </c>
      <c r="E1008" s="222">
        <v>834410.74000000011</v>
      </c>
      <c r="F1008" s="222">
        <v>820369.20000000007</v>
      </c>
      <c r="G1008" s="222">
        <v>0</v>
      </c>
      <c r="H1008" s="222">
        <v>682651.20000000007</v>
      </c>
      <c r="I1008" s="222">
        <v>0</v>
      </c>
      <c r="J1008" s="222">
        <v>137718</v>
      </c>
      <c r="K1008" s="222">
        <v>0</v>
      </c>
      <c r="L1008" s="222">
        <v>0</v>
      </c>
      <c r="M1008" s="218">
        <v>0</v>
      </c>
      <c r="N1008" s="222">
        <v>0</v>
      </c>
      <c r="O1008" s="222">
        <v>0</v>
      </c>
      <c r="P1008" s="222">
        <v>0</v>
      </c>
      <c r="Q1008" s="222">
        <v>0</v>
      </c>
      <c r="R1008" s="222">
        <v>0</v>
      </c>
      <c r="S1008" s="222">
        <v>0</v>
      </c>
      <c r="T1008" s="222">
        <v>0</v>
      </c>
      <c r="U1008" s="223">
        <v>0</v>
      </c>
      <c r="V1008" s="223">
        <v>0</v>
      </c>
      <c r="W1008" s="223">
        <v>0</v>
      </c>
      <c r="X1008" s="223">
        <v>14041.54</v>
      </c>
    </row>
    <row r="1009" spans="1:24" s="239" customFormat="1" ht="20.25" customHeight="1" x14ac:dyDescent="0.3">
      <c r="A1009" s="238">
        <v>2023</v>
      </c>
      <c r="B1009" s="230">
        <v>929</v>
      </c>
      <c r="C1009" s="225" t="s">
        <v>650</v>
      </c>
      <c r="D1009" s="230">
        <v>42117</v>
      </c>
      <c r="E1009" s="222">
        <v>571092.08000000007</v>
      </c>
      <c r="F1009" s="222">
        <v>571092.08000000007</v>
      </c>
      <c r="G1009" s="218">
        <v>571092.08000000007</v>
      </c>
      <c r="H1009" s="218">
        <v>0</v>
      </c>
      <c r="I1009" s="218">
        <v>0</v>
      </c>
      <c r="J1009" s="218">
        <v>0</v>
      </c>
      <c r="K1009" s="218">
        <v>0</v>
      </c>
      <c r="L1009" s="218">
        <v>0</v>
      </c>
      <c r="M1009" s="218">
        <v>0</v>
      </c>
      <c r="N1009" s="218">
        <v>0</v>
      </c>
      <c r="O1009" s="218">
        <v>0</v>
      </c>
      <c r="P1009" s="218">
        <v>0</v>
      </c>
      <c r="Q1009" s="218">
        <v>0</v>
      </c>
      <c r="R1009" s="218">
        <v>0</v>
      </c>
      <c r="S1009" s="218">
        <v>0</v>
      </c>
      <c r="T1009" s="218">
        <v>0</v>
      </c>
      <c r="U1009" s="218">
        <v>0</v>
      </c>
      <c r="V1009" s="218">
        <v>0</v>
      </c>
      <c r="W1009" s="218">
        <v>0</v>
      </c>
      <c r="X1009" s="218">
        <v>0</v>
      </c>
    </row>
    <row r="1010" spans="1:24" s="239" customFormat="1" ht="20.25" customHeight="1" x14ac:dyDescent="0.3">
      <c r="A1010" s="238">
        <v>2023</v>
      </c>
      <c r="B1010" s="230">
        <v>930</v>
      </c>
      <c r="C1010" s="225" t="s">
        <v>652</v>
      </c>
      <c r="D1010" s="230">
        <v>42133</v>
      </c>
      <c r="E1010" s="222">
        <v>922492.8</v>
      </c>
      <c r="F1010" s="222">
        <v>922492.8</v>
      </c>
      <c r="G1010" s="222">
        <v>0</v>
      </c>
      <c r="H1010" s="222">
        <v>778983.6</v>
      </c>
      <c r="I1010" s="222">
        <v>0</v>
      </c>
      <c r="J1010" s="222">
        <v>143509.20000000001</v>
      </c>
      <c r="K1010" s="222">
        <v>0</v>
      </c>
      <c r="L1010" s="222">
        <v>0</v>
      </c>
      <c r="M1010" s="222">
        <v>0</v>
      </c>
      <c r="N1010" s="222">
        <v>0</v>
      </c>
      <c r="O1010" s="222">
        <v>0</v>
      </c>
      <c r="P1010" s="222">
        <v>0</v>
      </c>
      <c r="Q1010" s="222">
        <v>0</v>
      </c>
      <c r="R1010" s="222">
        <v>0</v>
      </c>
      <c r="S1010" s="222">
        <v>0</v>
      </c>
      <c r="T1010" s="222">
        <v>0</v>
      </c>
      <c r="U1010" s="223">
        <v>0</v>
      </c>
      <c r="V1010" s="223">
        <v>0</v>
      </c>
      <c r="W1010" s="223">
        <v>0</v>
      </c>
      <c r="X1010" s="223">
        <v>0</v>
      </c>
    </row>
    <row r="1011" spans="1:24" s="239" customFormat="1" ht="20.25" customHeight="1" x14ac:dyDescent="0.3">
      <c r="A1011" s="238">
        <v>2023</v>
      </c>
      <c r="B1011" s="230">
        <v>931</v>
      </c>
      <c r="C1011" s="225" t="s">
        <v>653</v>
      </c>
      <c r="D1011" s="230">
        <v>42134</v>
      </c>
      <c r="E1011" s="222">
        <v>899082.88</v>
      </c>
      <c r="F1011" s="222">
        <v>886297.2</v>
      </c>
      <c r="G1011" s="218">
        <v>0</v>
      </c>
      <c r="H1011" s="218">
        <v>740504.39999999991</v>
      </c>
      <c r="I1011" s="218">
        <v>0</v>
      </c>
      <c r="J1011" s="218">
        <v>145792.80000000002</v>
      </c>
      <c r="K1011" s="218">
        <v>0</v>
      </c>
      <c r="L1011" s="218">
        <v>0</v>
      </c>
      <c r="M1011" s="218">
        <v>0</v>
      </c>
      <c r="N1011" s="218">
        <v>0</v>
      </c>
      <c r="O1011" s="218">
        <v>0</v>
      </c>
      <c r="P1011" s="218">
        <v>0</v>
      </c>
      <c r="Q1011" s="218">
        <v>0</v>
      </c>
      <c r="R1011" s="218">
        <v>0</v>
      </c>
      <c r="S1011" s="218">
        <v>0</v>
      </c>
      <c r="T1011" s="218">
        <v>0</v>
      </c>
      <c r="U1011" s="218">
        <v>0</v>
      </c>
      <c r="V1011" s="218">
        <v>0</v>
      </c>
      <c r="W1011" s="218">
        <v>0</v>
      </c>
      <c r="X1011" s="223">
        <v>12785.679999999998</v>
      </c>
    </row>
    <row r="1012" spans="1:24" s="239" customFormat="1" ht="20.25" customHeight="1" x14ac:dyDescent="0.3">
      <c r="A1012" s="238">
        <v>2023</v>
      </c>
      <c r="B1012" s="230">
        <v>932</v>
      </c>
      <c r="C1012" s="225" t="s">
        <v>2453</v>
      </c>
      <c r="D1012" s="230">
        <v>42127</v>
      </c>
      <c r="E1012" s="222">
        <v>32375.88</v>
      </c>
      <c r="F1012" s="222">
        <v>32375.88</v>
      </c>
      <c r="G1012" s="222">
        <v>0</v>
      </c>
      <c r="H1012" s="222">
        <v>0</v>
      </c>
      <c r="I1012" s="222">
        <v>0</v>
      </c>
      <c r="J1012" s="222">
        <v>0</v>
      </c>
      <c r="K1012" s="222">
        <v>0</v>
      </c>
      <c r="L1012" s="222">
        <v>0</v>
      </c>
      <c r="M1012" s="222">
        <v>0</v>
      </c>
      <c r="N1012" s="222">
        <v>0</v>
      </c>
      <c r="O1012" s="222">
        <v>0</v>
      </c>
      <c r="P1012" s="222">
        <v>0</v>
      </c>
      <c r="Q1012" s="222">
        <v>0</v>
      </c>
      <c r="R1012" s="222">
        <v>0</v>
      </c>
      <c r="S1012" s="222">
        <v>0</v>
      </c>
      <c r="T1012" s="222">
        <v>0</v>
      </c>
      <c r="U1012" s="223">
        <v>0</v>
      </c>
      <c r="V1012" s="223">
        <v>32375.88</v>
      </c>
      <c r="W1012" s="223">
        <v>0</v>
      </c>
      <c r="X1012" s="223">
        <v>0</v>
      </c>
    </row>
    <row r="1013" spans="1:24" s="239" customFormat="1" ht="20.25" customHeight="1" x14ac:dyDescent="0.3">
      <c r="A1013" s="238">
        <v>2023</v>
      </c>
      <c r="B1013" s="230">
        <v>933</v>
      </c>
      <c r="C1013" s="225" t="s">
        <v>657</v>
      </c>
      <c r="D1013" s="230">
        <v>42136</v>
      </c>
      <c r="E1013" s="222">
        <v>1280271.25</v>
      </c>
      <c r="F1013" s="222">
        <v>1261260</v>
      </c>
      <c r="G1013" s="222">
        <v>0</v>
      </c>
      <c r="H1013" s="222">
        <v>0</v>
      </c>
      <c r="I1013" s="222">
        <v>0</v>
      </c>
      <c r="J1013" s="222">
        <v>0</v>
      </c>
      <c r="K1013" s="222">
        <v>0</v>
      </c>
      <c r="L1013" s="222">
        <v>0</v>
      </c>
      <c r="M1013" s="222">
        <v>0</v>
      </c>
      <c r="N1013" s="222">
        <v>0</v>
      </c>
      <c r="O1013" s="222">
        <v>0</v>
      </c>
      <c r="P1013" s="222">
        <v>0</v>
      </c>
      <c r="Q1013" s="222">
        <v>1261260</v>
      </c>
      <c r="R1013" s="222">
        <v>0</v>
      </c>
      <c r="S1013" s="222">
        <v>0</v>
      </c>
      <c r="T1013" s="222">
        <v>0</v>
      </c>
      <c r="U1013" s="223">
        <v>0</v>
      </c>
      <c r="V1013" s="223">
        <v>0</v>
      </c>
      <c r="W1013" s="223">
        <v>0</v>
      </c>
      <c r="X1013" s="223">
        <v>19011.25</v>
      </c>
    </row>
    <row r="1014" spans="1:24" s="239" customFormat="1" ht="20.25" customHeight="1" x14ac:dyDescent="0.3">
      <c r="A1014" s="238">
        <v>2023</v>
      </c>
      <c r="B1014" s="230">
        <v>934</v>
      </c>
      <c r="C1014" s="225" t="s">
        <v>2452</v>
      </c>
      <c r="D1014" s="230">
        <v>42139</v>
      </c>
      <c r="E1014" s="222">
        <v>32375.88</v>
      </c>
      <c r="F1014" s="222">
        <v>32375.88</v>
      </c>
      <c r="G1014" s="222">
        <v>0</v>
      </c>
      <c r="H1014" s="222">
        <v>0</v>
      </c>
      <c r="I1014" s="222">
        <v>0</v>
      </c>
      <c r="J1014" s="222">
        <v>0</v>
      </c>
      <c r="K1014" s="222">
        <v>0</v>
      </c>
      <c r="L1014" s="222">
        <v>0</v>
      </c>
      <c r="M1014" s="222">
        <v>0</v>
      </c>
      <c r="N1014" s="222">
        <v>0</v>
      </c>
      <c r="O1014" s="222">
        <v>0</v>
      </c>
      <c r="P1014" s="222">
        <v>0</v>
      </c>
      <c r="Q1014" s="222">
        <v>0</v>
      </c>
      <c r="R1014" s="222">
        <v>0</v>
      </c>
      <c r="S1014" s="222">
        <v>0</v>
      </c>
      <c r="T1014" s="222">
        <v>0</v>
      </c>
      <c r="U1014" s="223">
        <v>0</v>
      </c>
      <c r="V1014" s="223">
        <v>32375.88</v>
      </c>
      <c r="W1014" s="223">
        <v>0</v>
      </c>
      <c r="X1014" s="223">
        <v>0</v>
      </c>
    </row>
    <row r="1015" spans="1:24" s="239" customFormat="1" ht="20.25" customHeight="1" x14ac:dyDescent="0.3">
      <c r="A1015" s="238"/>
      <c r="B1015" s="226" t="s">
        <v>22</v>
      </c>
      <c r="C1015" s="231"/>
      <c r="D1015" s="263" t="s">
        <v>172</v>
      </c>
      <c r="E1015" s="220">
        <v>6406969.8600000003</v>
      </c>
      <c r="F1015" s="220">
        <v>6357782.2400000002</v>
      </c>
      <c r="G1015" s="220">
        <v>1271913.6800000002</v>
      </c>
      <c r="H1015" s="220">
        <v>2902136.4</v>
      </c>
      <c r="I1015" s="220">
        <v>0</v>
      </c>
      <c r="J1015" s="220">
        <v>678950.40000000014</v>
      </c>
      <c r="K1015" s="220">
        <v>0</v>
      </c>
      <c r="L1015" s="220">
        <v>0</v>
      </c>
      <c r="M1015" s="220">
        <v>0</v>
      </c>
      <c r="N1015" s="220">
        <v>0</v>
      </c>
      <c r="O1015" s="220">
        <v>178770</v>
      </c>
      <c r="P1015" s="220">
        <v>0</v>
      </c>
      <c r="Q1015" s="220">
        <v>1261260</v>
      </c>
      <c r="R1015" s="220">
        <v>0</v>
      </c>
      <c r="S1015" s="220">
        <v>0</v>
      </c>
      <c r="T1015" s="220">
        <v>0</v>
      </c>
      <c r="U1015" s="220">
        <v>0</v>
      </c>
      <c r="V1015" s="220">
        <v>64751.76</v>
      </c>
      <c r="W1015" s="220">
        <v>0</v>
      </c>
      <c r="X1015" s="220">
        <v>49187.62</v>
      </c>
    </row>
    <row r="1016" spans="1:24" s="273" customFormat="1" ht="20.25" customHeight="1" x14ac:dyDescent="0.3">
      <c r="A1016" s="238"/>
      <c r="B1016" s="272" t="s">
        <v>34</v>
      </c>
      <c r="C1016" s="272"/>
      <c r="D1016" s="263" t="s">
        <v>172</v>
      </c>
      <c r="E1016" s="220">
        <v>8995151.1699999999</v>
      </c>
      <c r="F1016" s="220">
        <v>8945963.5500000007</v>
      </c>
      <c r="G1016" s="220">
        <v>2204157.6800000002</v>
      </c>
      <c r="H1016" s="220">
        <v>3822804.4299999997</v>
      </c>
      <c r="I1016" s="220">
        <v>0</v>
      </c>
      <c r="J1016" s="220">
        <v>1218526.4000000001</v>
      </c>
      <c r="K1016" s="220">
        <v>38000</v>
      </c>
      <c r="L1016" s="220">
        <v>8000</v>
      </c>
      <c r="M1016" s="220">
        <v>0</v>
      </c>
      <c r="N1016" s="220">
        <v>0</v>
      </c>
      <c r="O1016" s="220">
        <v>178770</v>
      </c>
      <c r="P1016" s="220">
        <v>60000</v>
      </c>
      <c r="Q1016" s="220">
        <v>1261260</v>
      </c>
      <c r="R1016" s="220">
        <v>0</v>
      </c>
      <c r="S1016" s="220">
        <v>0</v>
      </c>
      <c r="T1016" s="220">
        <v>0</v>
      </c>
      <c r="U1016" s="220">
        <v>0</v>
      </c>
      <c r="V1016" s="220">
        <v>154445.04</v>
      </c>
      <c r="W1016" s="220">
        <v>0</v>
      </c>
      <c r="X1016" s="220">
        <v>49187.62</v>
      </c>
    </row>
    <row r="1017" spans="1:24" s="239" customFormat="1" ht="20.25" customHeight="1" x14ac:dyDescent="0.3">
      <c r="A1017" s="238"/>
      <c r="C1017" s="235"/>
      <c r="D1017" s="235"/>
      <c r="E1017" s="235"/>
      <c r="F1017" s="235"/>
      <c r="G1017" s="254"/>
      <c r="H1017" s="254"/>
      <c r="I1017" s="254"/>
      <c r="J1017" s="254"/>
      <c r="K1017" s="254"/>
      <c r="L1017" s="254" t="s">
        <v>2486</v>
      </c>
      <c r="M1017" s="264"/>
      <c r="N1017" s="254"/>
      <c r="O1017" s="254"/>
      <c r="P1017" s="254"/>
      <c r="Q1017" s="254"/>
      <c r="R1017" s="254"/>
      <c r="S1017" s="254"/>
      <c r="T1017" s="254"/>
      <c r="U1017" s="254"/>
      <c r="V1017" s="254"/>
      <c r="W1017" s="254"/>
      <c r="X1017" s="254"/>
    </row>
    <row r="1018" spans="1:24" s="239" customFormat="1" ht="20.25" customHeight="1" x14ac:dyDescent="0.3">
      <c r="A1018" s="238"/>
      <c r="C1018" s="274"/>
      <c r="D1018" s="274"/>
      <c r="E1018" s="274"/>
      <c r="F1018" s="274"/>
      <c r="G1018" s="275"/>
      <c r="H1018" s="275"/>
      <c r="I1018" s="275"/>
      <c r="J1018" s="275"/>
      <c r="K1018" s="275"/>
      <c r="L1018" s="275" t="s">
        <v>2487</v>
      </c>
      <c r="M1018" s="275"/>
      <c r="N1018" s="275"/>
      <c r="O1018" s="275"/>
      <c r="P1018" s="275"/>
      <c r="Q1018" s="275"/>
      <c r="R1018" s="275"/>
      <c r="S1018" s="275"/>
      <c r="T1018" s="275"/>
      <c r="U1018" s="275"/>
      <c r="V1018" s="275"/>
      <c r="W1018" s="275"/>
      <c r="X1018" s="275"/>
    </row>
    <row r="1019" spans="1:24" s="239" customFormat="1" ht="20.25" customHeight="1" x14ac:dyDescent="0.3">
      <c r="A1019" s="238">
        <v>2023</v>
      </c>
      <c r="B1019" s="230">
        <v>935</v>
      </c>
      <c r="C1019" s="229" t="s">
        <v>1455</v>
      </c>
      <c r="D1019" s="230">
        <v>42316</v>
      </c>
      <c r="E1019" s="222">
        <v>314166.10000000003</v>
      </c>
      <c r="F1019" s="222">
        <v>309577.2</v>
      </c>
      <c r="G1019" s="218">
        <v>0</v>
      </c>
      <c r="H1019" s="222">
        <v>0</v>
      </c>
      <c r="I1019" s="222">
        <v>0</v>
      </c>
      <c r="J1019" s="222">
        <v>73402.8</v>
      </c>
      <c r="K1019" s="222">
        <v>0</v>
      </c>
      <c r="L1019" s="222">
        <v>236174.4</v>
      </c>
      <c r="M1019" s="222">
        <v>0</v>
      </c>
      <c r="N1019" s="222">
        <v>0</v>
      </c>
      <c r="O1019" s="222">
        <v>0</v>
      </c>
      <c r="P1019" s="222">
        <v>0</v>
      </c>
      <c r="Q1019" s="222">
        <v>0</v>
      </c>
      <c r="R1019" s="222">
        <v>0</v>
      </c>
      <c r="S1019" s="222">
        <v>0</v>
      </c>
      <c r="T1019" s="222">
        <v>0</v>
      </c>
      <c r="U1019" s="223">
        <v>0</v>
      </c>
      <c r="V1019" s="223">
        <v>0</v>
      </c>
      <c r="W1019" s="223">
        <v>0</v>
      </c>
      <c r="X1019" s="223">
        <v>4588.9000000000015</v>
      </c>
    </row>
    <row r="1020" spans="1:24" s="239" customFormat="1" ht="20.25" customHeight="1" x14ac:dyDescent="0.3">
      <c r="A1020" s="238"/>
      <c r="B1020" s="226" t="s">
        <v>22</v>
      </c>
      <c r="C1020" s="231"/>
      <c r="D1020" s="263" t="s">
        <v>172</v>
      </c>
      <c r="E1020" s="220">
        <v>314166.10000000003</v>
      </c>
      <c r="F1020" s="220">
        <v>309577.2</v>
      </c>
      <c r="G1020" s="220">
        <v>0</v>
      </c>
      <c r="H1020" s="220">
        <v>0</v>
      </c>
      <c r="I1020" s="220">
        <v>0</v>
      </c>
      <c r="J1020" s="220">
        <v>73402.8</v>
      </c>
      <c r="K1020" s="220">
        <v>0</v>
      </c>
      <c r="L1020" s="220">
        <v>236174.4</v>
      </c>
      <c r="M1020" s="220">
        <v>0</v>
      </c>
      <c r="N1020" s="220">
        <v>0</v>
      </c>
      <c r="O1020" s="220">
        <v>0</v>
      </c>
      <c r="P1020" s="220">
        <v>0</v>
      </c>
      <c r="Q1020" s="220">
        <v>0</v>
      </c>
      <c r="R1020" s="220">
        <v>0</v>
      </c>
      <c r="S1020" s="220">
        <v>0</v>
      </c>
      <c r="T1020" s="220">
        <v>0</v>
      </c>
      <c r="U1020" s="220">
        <v>0</v>
      </c>
      <c r="V1020" s="220">
        <v>0</v>
      </c>
      <c r="W1020" s="220">
        <v>0</v>
      </c>
      <c r="X1020" s="220">
        <v>4588.9000000000015</v>
      </c>
    </row>
    <row r="1021" spans="1:24" s="239" customFormat="1" ht="20.25" customHeight="1" x14ac:dyDescent="0.3">
      <c r="A1021" s="238"/>
      <c r="C1021" s="274"/>
      <c r="D1021" s="274"/>
      <c r="E1021" s="274"/>
      <c r="F1021" s="274"/>
      <c r="G1021" s="275"/>
      <c r="H1021" s="275"/>
      <c r="I1021" s="275"/>
      <c r="J1021" s="275"/>
      <c r="K1021" s="275"/>
      <c r="L1021" s="274" t="s">
        <v>2488</v>
      </c>
      <c r="M1021" s="275"/>
      <c r="N1021" s="275"/>
      <c r="O1021" s="275"/>
      <c r="P1021" s="275"/>
      <c r="Q1021" s="275"/>
      <c r="R1021" s="275"/>
      <c r="S1021" s="275"/>
      <c r="T1021" s="275"/>
      <c r="U1021" s="275"/>
      <c r="V1021" s="275"/>
      <c r="W1021" s="275"/>
      <c r="X1021" s="275"/>
    </row>
    <row r="1022" spans="1:24" s="239" customFormat="1" ht="20.25" customHeight="1" x14ac:dyDescent="0.3">
      <c r="A1022" s="238">
        <v>2023</v>
      </c>
      <c r="B1022" s="230">
        <v>936</v>
      </c>
      <c r="C1022" s="229" t="s">
        <v>41</v>
      </c>
      <c r="D1022" s="230">
        <v>42481</v>
      </c>
      <c r="E1022" s="222">
        <v>4182256.07</v>
      </c>
      <c r="F1022" s="222">
        <v>4135868.29</v>
      </c>
      <c r="G1022" s="222">
        <v>0</v>
      </c>
      <c r="H1022" s="222">
        <v>0</v>
      </c>
      <c r="I1022" s="222">
        <v>0</v>
      </c>
      <c r="J1022" s="222">
        <v>0</v>
      </c>
      <c r="K1022" s="222">
        <v>0</v>
      </c>
      <c r="L1022" s="222">
        <v>0</v>
      </c>
      <c r="M1022" s="222">
        <v>0</v>
      </c>
      <c r="N1022" s="222">
        <v>0</v>
      </c>
      <c r="O1022" s="222">
        <v>0</v>
      </c>
      <c r="P1022" s="222">
        <v>0</v>
      </c>
      <c r="Q1022" s="222">
        <v>4135868.29</v>
      </c>
      <c r="R1022" s="222">
        <v>0</v>
      </c>
      <c r="S1022" s="222">
        <v>0</v>
      </c>
      <c r="T1022" s="222">
        <v>0</v>
      </c>
      <c r="U1022" s="223">
        <v>0</v>
      </c>
      <c r="V1022" s="223">
        <v>0</v>
      </c>
      <c r="W1022" s="223">
        <v>0</v>
      </c>
      <c r="X1022" s="223">
        <v>46387.78</v>
      </c>
    </row>
    <row r="1023" spans="1:24" s="239" customFormat="1" ht="20.25" customHeight="1" x14ac:dyDescent="0.3">
      <c r="A1023" s="238">
        <v>2023</v>
      </c>
      <c r="B1023" s="230">
        <v>937</v>
      </c>
      <c r="C1023" s="229" t="s">
        <v>2083</v>
      </c>
      <c r="D1023" s="230">
        <v>42441</v>
      </c>
      <c r="E1023" s="222">
        <v>2767233.7800000003</v>
      </c>
      <c r="F1023" s="222">
        <v>2727265.0900000003</v>
      </c>
      <c r="G1023" s="222">
        <v>0</v>
      </c>
      <c r="H1023" s="222">
        <v>0</v>
      </c>
      <c r="I1023" s="222">
        <v>0</v>
      </c>
      <c r="J1023" s="222">
        <v>0</v>
      </c>
      <c r="K1023" s="222">
        <v>0</v>
      </c>
      <c r="L1023" s="222">
        <v>0</v>
      </c>
      <c r="M1023" s="222">
        <v>0</v>
      </c>
      <c r="N1023" s="222">
        <v>2651781.6</v>
      </c>
      <c r="O1023" s="222">
        <v>0</v>
      </c>
      <c r="P1023" s="222">
        <v>0</v>
      </c>
      <c r="Q1023" s="222">
        <v>0</v>
      </c>
      <c r="R1023" s="222">
        <v>0</v>
      </c>
      <c r="S1023" s="222">
        <v>0</v>
      </c>
      <c r="T1023" s="222">
        <v>0</v>
      </c>
      <c r="U1023" s="223">
        <v>75483.490000000005</v>
      </c>
      <c r="V1023" s="223">
        <v>0</v>
      </c>
      <c r="W1023" s="223">
        <v>0</v>
      </c>
      <c r="X1023" s="223">
        <v>39968.69</v>
      </c>
    </row>
    <row r="1024" spans="1:24" s="239" customFormat="1" ht="20.25" customHeight="1" x14ac:dyDescent="0.3">
      <c r="A1024" s="238">
        <v>2023</v>
      </c>
      <c r="B1024" s="230">
        <v>938</v>
      </c>
      <c r="C1024" s="229" t="s">
        <v>2084</v>
      </c>
      <c r="D1024" s="230">
        <v>42474</v>
      </c>
      <c r="E1024" s="222">
        <v>2560209.6800000002</v>
      </c>
      <c r="F1024" s="222">
        <v>2523214.9000000004</v>
      </c>
      <c r="G1024" s="222">
        <v>0</v>
      </c>
      <c r="H1024" s="222">
        <v>0</v>
      </c>
      <c r="I1024" s="222">
        <v>0</v>
      </c>
      <c r="J1024" s="222">
        <v>0</v>
      </c>
      <c r="K1024" s="222">
        <v>0</v>
      </c>
      <c r="L1024" s="222">
        <v>0</v>
      </c>
      <c r="M1024" s="222">
        <v>0</v>
      </c>
      <c r="N1024" s="222">
        <v>2447719.2000000002</v>
      </c>
      <c r="O1024" s="222">
        <v>0</v>
      </c>
      <c r="P1024" s="222">
        <v>0</v>
      </c>
      <c r="Q1024" s="222">
        <v>0</v>
      </c>
      <c r="R1024" s="222">
        <v>0</v>
      </c>
      <c r="S1024" s="222">
        <v>0</v>
      </c>
      <c r="T1024" s="222">
        <v>0</v>
      </c>
      <c r="U1024" s="223">
        <v>75495.7</v>
      </c>
      <c r="V1024" s="223">
        <v>0</v>
      </c>
      <c r="W1024" s="223">
        <v>0</v>
      </c>
      <c r="X1024" s="223">
        <v>36994.78</v>
      </c>
    </row>
    <row r="1025" spans="1:24" s="239" customFormat="1" ht="20.25" customHeight="1" x14ac:dyDescent="0.3">
      <c r="A1025" s="238">
        <v>2023</v>
      </c>
      <c r="B1025" s="230">
        <v>939</v>
      </c>
      <c r="C1025" s="229" t="s">
        <v>1890</v>
      </c>
      <c r="D1025" s="230">
        <v>42414</v>
      </c>
      <c r="E1025" s="222">
        <v>5339342.7300000004</v>
      </c>
      <c r="F1025" s="222">
        <v>5278659.4800000004</v>
      </c>
      <c r="G1025" s="222">
        <v>0</v>
      </c>
      <c r="H1025" s="222">
        <v>0</v>
      </c>
      <c r="I1025" s="222">
        <v>0</v>
      </c>
      <c r="J1025" s="222">
        <v>0</v>
      </c>
      <c r="K1025" s="222">
        <v>0</v>
      </c>
      <c r="L1025" s="222">
        <v>0</v>
      </c>
      <c r="M1025" s="222">
        <v>0</v>
      </c>
      <c r="N1025" s="222">
        <v>0</v>
      </c>
      <c r="O1025" s="222">
        <v>5278659.4800000004</v>
      </c>
      <c r="P1025" s="222">
        <v>0</v>
      </c>
      <c r="Q1025" s="222">
        <v>0</v>
      </c>
      <c r="R1025" s="222">
        <v>0</v>
      </c>
      <c r="S1025" s="222">
        <v>0</v>
      </c>
      <c r="T1025" s="222">
        <v>0</v>
      </c>
      <c r="U1025" s="223">
        <v>0</v>
      </c>
      <c r="V1025" s="223">
        <v>0</v>
      </c>
      <c r="W1025" s="223">
        <v>0</v>
      </c>
      <c r="X1025" s="223">
        <v>60683.25</v>
      </c>
    </row>
    <row r="1026" spans="1:24" s="239" customFormat="1" ht="20.25" customHeight="1" x14ac:dyDescent="0.3">
      <c r="A1026" s="238">
        <v>2023</v>
      </c>
      <c r="B1026" s="230">
        <v>940</v>
      </c>
      <c r="C1026" s="229" t="s">
        <v>1891</v>
      </c>
      <c r="D1026" s="230">
        <v>42415</v>
      </c>
      <c r="E1026" s="222">
        <v>3447978.1999999997</v>
      </c>
      <c r="F1026" s="222">
        <v>3395332.8899999997</v>
      </c>
      <c r="G1026" s="222">
        <v>0</v>
      </c>
      <c r="H1026" s="222">
        <v>1794629.1</v>
      </c>
      <c r="I1026" s="222">
        <v>0</v>
      </c>
      <c r="J1026" s="222">
        <v>224946.94</v>
      </c>
      <c r="K1026" s="222">
        <v>359037.71</v>
      </c>
      <c r="L1026" s="222">
        <v>397349.69000000006</v>
      </c>
      <c r="M1026" s="222">
        <v>0</v>
      </c>
      <c r="N1026" s="222">
        <v>0</v>
      </c>
      <c r="O1026" s="222">
        <v>0</v>
      </c>
      <c r="P1026" s="222">
        <v>619369.44999999995</v>
      </c>
      <c r="Q1026" s="222">
        <v>0</v>
      </c>
      <c r="R1026" s="222">
        <v>0</v>
      </c>
      <c r="S1026" s="222">
        <v>0</v>
      </c>
      <c r="T1026" s="222">
        <v>0</v>
      </c>
      <c r="U1026" s="223">
        <v>0</v>
      </c>
      <c r="V1026" s="223">
        <v>0</v>
      </c>
      <c r="W1026" s="223">
        <v>0</v>
      </c>
      <c r="X1026" s="223">
        <v>52645.310000000005</v>
      </c>
    </row>
    <row r="1027" spans="1:24" s="239" customFormat="1" ht="20.25" customHeight="1" x14ac:dyDescent="0.3">
      <c r="A1027" s="238">
        <v>2023</v>
      </c>
      <c r="B1027" s="230">
        <v>941</v>
      </c>
      <c r="C1027" s="229" t="s">
        <v>1892</v>
      </c>
      <c r="D1027" s="230">
        <v>42420</v>
      </c>
      <c r="E1027" s="222">
        <v>3856802.4299999997</v>
      </c>
      <c r="F1027" s="222">
        <v>3794474.6199999996</v>
      </c>
      <c r="G1027" s="222">
        <v>0</v>
      </c>
      <c r="H1027" s="222">
        <v>1985434.5</v>
      </c>
      <c r="I1027" s="222">
        <v>0</v>
      </c>
      <c r="J1027" s="222">
        <v>217613.44999999998</v>
      </c>
      <c r="K1027" s="222">
        <v>244284.13</v>
      </c>
      <c r="L1027" s="222">
        <v>409663.80000000005</v>
      </c>
      <c r="M1027" s="222">
        <v>0</v>
      </c>
      <c r="N1027" s="222">
        <v>0</v>
      </c>
      <c r="O1027" s="222">
        <v>0</v>
      </c>
      <c r="P1027" s="222">
        <v>937478.73999999987</v>
      </c>
      <c r="Q1027" s="222">
        <v>0</v>
      </c>
      <c r="R1027" s="222">
        <v>0</v>
      </c>
      <c r="S1027" s="222">
        <v>0</v>
      </c>
      <c r="T1027" s="222">
        <v>0</v>
      </c>
      <c r="U1027" s="223">
        <v>0</v>
      </c>
      <c r="V1027" s="223">
        <v>0</v>
      </c>
      <c r="W1027" s="223">
        <v>0</v>
      </c>
      <c r="X1027" s="223">
        <v>62327.81</v>
      </c>
    </row>
    <row r="1028" spans="1:24" s="239" customFormat="1" ht="20.25" customHeight="1" x14ac:dyDescent="0.3">
      <c r="A1028" s="238">
        <v>2023</v>
      </c>
      <c r="B1028" s="230">
        <v>942</v>
      </c>
      <c r="C1028" s="229" t="s">
        <v>1893</v>
      </c>
      <c r="D1028" s="230">
        <v>42423</v>
      </c>
      <c r="E1028" s="222">
        <v>4576664.29</v>
      </c>
      <c r="F1028" s="222">
        <v>4524124.34</v>
      </c>
      <c r="G1028" s="222">
        <v>0</v>
      </c>
      <c r="H1028" s="222">
        <v>0</v>
      </c>
      <c r="I1028" s="222">
        <v>0</v>
      </c>
      <c r="J1028" s="222">
        <v>0</v>
      </c>
      <c r="K1028" s="222">
        <v>0</v>
      </c>
      <c r="L1028" s="222">
        <v>0</v>
      </c>
      <c r="M1028" s="222">
        <v>0</v>
      </c>
      <c r="N1028" s="222">
        <v>0</v>
      </c>
      <c r="O1028" s="222">
        <v>4524124.34</v>
      </c>
      <c r="P1028" s="222">
        <v>0</v>
      </c>
      <c r="Q1028" s="222">
        <v>0</v>
      </c>
      <c r="R1028" s="222">
        <v>0</v>
      </c>
      <c r="S1028" s="222">
        <v>0</v>
      </c>
      <c r="T1028" s="222">
        <v>0</v>
      </c>
      <c r="U1028" s="223">
        <v>0</v>
      </c>
      <c r="V1028" s="223">
        <v>0</v>
      </c>
      <c r="W1028" s="223">
        <v>0</v>
      </c>
      <c r="X1028" s="223">
        <v>52539.95</v>
      </c>
    </row>
    <row r="1029" spans="1:24" s="239" customFormat="1" ht="20.25" customHeight="1" x14ac:dyDescent="0.3">
      <c r="A1029" s="238">
        <v>2023</v>
      </c>
      <c r="B1029" s="230">
        <v>943</v>
      </c>
      <c r="C1029" s="229" t="s">
        <v>2248</v>
      </c>
      <c r="D1029" s="230">
        <v>42361</v>
      </c>
      <c r="E1029" s="222">
        <v>2212849.35</v>
      </c>
      <c r="F1029" s="222">
        <v>2170389.88</v>
      </c>
      <c r="G1029" s="218">
        <v>0</v>
      </c>
      <c r="H1029" s="261">
        <v>0</v>
      </c>
      <c r="I1029" s="222">
        <v>0</v>
      </c>
      <c r="J1029" s="222">
        <v>0</v>
      </c>
      <c r="K1029" s="222">
        <v>0</v>
      </c>
      <c r="L1029" s="222">
        <v>0</v>
      </c>
      <c r="M1029" s="222">
        <v>0</v>
      </c>
      <c r="N1029" s="218">
        <v>2119416.98</v>
      </c>
      <c r="O1029" s="222">
        <v>0</v>
      </c>
      <c r="P1029" s="222">
        <v>0</v>
      </c>
      <c r="Q1029" s="222">
        <v>0</v>
      </c>
      <c r="R1029" s="222">
        <v>0</v>
      </c>
      <c r="S1029" s="222">
        <v>0</v>
      </c>
      <c r="T1029" s="222">
        <v>0</v>
      </c>
      <c r="U1029" s="218">
        <v>50972.9</v>
      </c>
      <c r="V1029" s="223">
        <v>0</v>
      </c>
      <c r="W1029" s="223">
        <v>0</v>
      </c>
      <c r="X1029" s="218">
        <v>42459.47</v>
      </c>
    </row>
    <row r="1030" spans="1:24" s="239" customFormat="1" ht="20.25" customHeight="1" x14ac:dyDescent="0.3">
      <c r="A1030" s="238">
        <v>2023</v>
      </c>
      <c r="B1030" s="230">
        <v>944</v>
      </c>
      <c r="C1030" s="229" t="s">
        <v>2249</v>
      </c>
      <c r="D1030" s="230">
        <v>42362</v>
      </c>
      <c r="E1030" s="222">
        <v>2212844.86</v>
      </c>
      <c r="F1030" s="222">
        <v>2170385.4</v>
      </c>
      <c r="G1030" s="218">
        <v>0</v>
      </c>
      <c r="H1030" s="261">
        <v>0</v>
      </c>
      <c r="I1030" s="222">
        <v>0</v>
      </c>
      <c r="J1030" s="222">
        <v>0</v>
      </c>
      <c r="K1030" s="222">
        <v>0</v>
      </c>
      <c r="L1030" s="222">
        <v>0</v>
      </c>
      <c r="M1030" s="222">
        <v>0</v>
      </c>
      <c r="N1030" s="218">
        <v>2119416.98</v>
      </c>
      <c r="O1030" s="222">
        <v>0</v>
      </c>
      <c r="P1030" s="222">
        <v>0</v>
      </c>
      <c r="Q1030" s="222">
        <v>0</v>
      </c>
      <c r="R1030" s="222">
        <v>0</v>
      </c>
      <c r="S1030" s="222">
        <v>0</v>
      </c>
      <c r="T1030" s="222">
        <v>0</v>
      </c>
      <c r="U1030" s="218">
        <v>50968.42</v>
      </c>
      <c r="V1030" s="223">
        <v>0</v>
      </c>
      <c r="W1030" s="223">
        <v>0</v>
      </c>
      <c r="X1030" s="218">
        <v>42459.46</v>
      </c>
    </row>
    <row r="1031" spans="1:24" s="239" customFormat="1" ht="20.25" customHeight="1" x14ac:dyDescent="0.3">
      <c r="A1031" s="238">
        <v>2023</v>
      </c>
      <c r="B1031" s="230">
        <v>945</v>
      </c>
      <c r="C1031" s="229" t="s">
        <v>2250</v>
      </c>
      <c r="D1031" s="230">
        <v>42435</v>
      </c>
      <c r="E1031" s="222">
        <v>9450595.7399999984</v>
      </c>
      <c r="F1031" s="222">
        <v>9448659.2899999991</v>
      </c>
      <c r="G1031" s="218">
        <v>0</v>
      </c>
      <c r="H1031" s="261">
        <v>0</v>
      </c>
      <c r="I1031" s="222">
        <v>0</v>
      </c>
      <c r="J1031" s="265">
        <v>978203.69</v>
      </c>
      <c r="K1031" s="222">
        <v>0</v>
      </c>
      <c r="L1031" s="222">
        <v>0</v>
      </c>
      <c r="M1031" s="222">
        <v>0</v>
      </c>
      <c r="N1031" s="218">
        <v>0</v>
      </c>
      <c r="O1031" s="222">
        <v>8470455.5999999996</v>
      </c>
      <c r="P1031" s="222">
        <v>0</v>
      </c>
      <c r="Q1031" s="222">
        <v>0</v>
      </c>
      <c r="R1031" s="222">
        <v>0</v>
      </c>
      <c r="S1031" s="222">
        <v>0</v>
      </c>
      <c r="T1031" s="222">
        <v>0</v>
      </c>
      <c r="U1031" s="218">
        <v>0</v>
      </c>
      <c r="V1031" s="223">
        <v>0</v>
      </c>
      <c r="W1031" s="223">
        <v>0</v>
      </c>
      <c r="X1031" s="265">
        <v>1936.45</v>
      </c>
    </row>
    <row r="1032" spans="1:24" s="239" customFormat="1" ht="20.25" customHeight="1" x14ac:dyDescent="0.3">
      <c r="A1032" s="238"/>
      <c r="B1032" s="226" t="s">
        <v>22</v>
      </c>
      <c r="C1032" s="231"/>
      <c r="D1032" s="263" t="s">
        <v>172</v>
      </c>
      <c r="E1032" s="220">
        <v>40606777.129999995</v>
      </c>
      <c r="F1032" s="220">
        <v>40168374.18</v>
      </c>
      <c r="G1032" s="220">
        <v>0</v>
      </c>
      <c r="H1032" s="220">
        <v>3780063.6</v>
      </c>
      <c r="I1032" s="220">
        <v>0</v>
      </c>
      <c r="J1032" s="220">
        <v>1420764.08</v>
      </c>
      <c r="K1032" s="220">
        <v>603321.84000000008</v>
      </c>
      <c r="L1032" s="220">
        <v>807013.49000000011</v>
      </c>
      <c r="M1032" s="220">
        <v>0</v>
      </c>
      <c r="N1032" s="220">
        <v>9338334.7600000016</v>
      </c>
      <c r="O1032" s="220">
        <v>18273239.420000002</v>
      </c>
      <c r="P1032" s="220">
        <v>1556848.19</v>
      </c>
      <c r="Q1032" s="220">
        <v>4135868.29</v>
      </c>
      <c r="R1032" s="220">
        <v>0</v>
      </c>
      <c r="S1032" s="220">
        <v>0</v>
      </c>
      <c r="T1032" s="220">
        <v>0</v>
      </c>
      <c r="U1032" s="220">
        <v>252920.51</v>
      </c>
      <c r="V1032" s="220">
        <v>0</v>
      </c>
      <c r="W1032" s="220">
        <v>0</v>
      </c>
      <c r="X1032" s="220">
        <v>438402.95000000007</v>
      </c>
    </row>
    <row r="1033" spans="1:24" s="239" customFormat="1" ht="20.25" customHeight="1" x14ac:dyDescent="0.3">
      <c r="A1033" s="238"/>
      <c r="C1033" s="274"/>
      <c r="D1033" s="274"/>
      <c r="E1033" s="274"/>
      <c r="F1033" s="274"/>
      <c r="G1033" s="275"/>
      <c r="H1033" s="275"/>
      <c r="I1033" s="275"/>
      <c r="J1033" s="275"/>
      <c r="K1033" s="275"/>
      <c r="L1033" s="274" t="s">
        <v>2489</v>
      </c>
      <c r="M1033" s="275"/>
      <c r="N1033" s="275"/>
      <c r="O1033" s="275"/>
      <c r="P1033" s="275"/>
      <c r="Q1033" s="275"/>
      <c r="R1033" s="275"/>
      <c r="S1033" s="275"/>
      <c r="T1033" s="275"/>
      <c r="U1033" s="275"/>
      <c r="V1033" s="275"/>
      <c r="W1033" s="275"/>
      <c r="X1033" s="275"/>
    </row>
    <row r="1034" spans="1:24" s="239" customFormat="1" ht="20.25" customHeight="1" x14ac:dyDescent="0.3">
      <c r="A1034" s="238">
        <v>2023</v>
      </c>
      <c r="B1034" s="230">
        <v>946</v>
      </c>
      <c r="C1034" s="231" t="s">
        <v>1803</v>
      </c>
      <c r="D1034" s="230">
        <v>42617</v>
      </c>
      <c r="E1034" s="222">
        <v>5329625.96</v>
      </c>
      <c r="F1034" s="222">
        <v>5262595.2</v>
      </c>
      <c r="G1034" s="222">
        <v>0</v>
      </c>
      <c r="H1034" s="222">
        <v>0</v>
      </c>
      <c r="I1034" s="222">
        <v>0</v>
      </c>
      <c r="J1034" s="222">
        <v>0</v>
      </c>
      <c r="K1034" s="222">
        <v>0</v>
      </c>
      <c r="L1034" s="222">
        <v>995941.2</v>
      </c>
      <c r="M1034" s="222">
        <v>0</v>
      </c>
      <c r="N1034" s="222">
        <v>0</v>
      </c>
      <c r="O1034" s="222">
        <v>0</v>
      </c>
      <c r="P1034" s="222">
        <v>0</v>
      </c>
      <c r="Q1034" s="222">
        <v>4266654</v>
      </c>
      <c r="R1034" s="222">
        <v>0</v>
      </c>
      <c r="S1034" s="222">
        <v>0</v>
      </c>
      <c r="T1034" s="222">
        <v>0</v>
      </c>
      <c r="U1034" s="222">
        <v>0</v>
      </c>
      <c r="V1034" s="222">
        <v>0</v>
      </c>
      <c r="W1034" s="222">
        <v>0</v>
      </c>
      <c r="X1034" s="223">
        <v>67030.760000000009</v>
      </c>
    </row>
    <row r="1035" spans="1:24" s="239" customFormat="1" ht="20.25" customHeight="1" x14ac:dyDescent="0.3">
      <c r="A1035" s="238">
        <v>2023</v>
      </c>
      <c r="B1035" s="230">
        <v>947</v>
      </c>
      <c r="C1035" s="231" t="s">
        <v>1804</v>
      </c>
      <c r="D1035" s="230">
        <v>42618</v>
      </c>
      <c r="E1035" s="222">
        <v>4358599.6500000004</v>
      </c>
      <c r="F1035" s="222">
        <v>4299750</v>
      </c>
      <c r="G1035" s="222">
        <v>0</v>
      </c>
      <c r="H1035" s="222">
        <v>0</v>
      </c>
      <c r="I1035" s="222">
        <v>0</v>
      </c>
      <c r="J1035" s="222">
        <v>0</v>
      </c>
      <c r="K1035" s="222">
        <v>0</v>
      </c>
      <c r="L1035" s="222">
        <v>786159.60000000009</v>
      </c>
      <c r="M1035" s="222">
        <v>0</v>
      </c>
      <c r="N1035" s="222">
        <v>0</v>
      </c>
      <c r="O1035" s="222">
        <v>0</v>
      </c>
      <c r="P1035" s="222">
        <v>0</v>
      </c>
      <c r="Q1035" s="222">
        <v>3513590.4000000004</v>
      </c>
      <c r="R1035" s="222">
        <v>0</v>
      </c>
      <c r="S1035" s="222">
        <v>0</v>
      </c>
      <c r="T1035" s="222">
        <v>0</v>
      </c>
      <c r="U1035" s="222">
        <v>0</v>
      </c>
      <c r="V1035" s="222">
        <v>0</v>
      </c>
      <c r="W1035" s="222">
        <v>0</v>
      </c>
      <c r="X1035" s="223">
        <v>58849.649999999994</v>
      </c>
    </row>
    <row r="1036" spans="1:24" s="239" customFormat="1" ht="20.25" customHeight="1" x14ac:dyDescent="0.3">
      <c r="A1036" s="238">
        <v>2023</v>
      </c>
      <c r="B1036" s="230">
        <v>948</v>
      </c>
      <c r="C1036" s="231" t="s">
        <v>1805</v>
      </c>
      <c r="D1036" s="230">
        <v>42622</v>
      </c>
      <c r="E1036" s="222">
        <v>1853542.75</v>
      </c>
      <c r="F1036" s="222">
        <v>1827134.4</v>
      </c>
      <c r="G1036" s="222">
        <v>0</v>
      </c>
      <c r="H1036" s="222">
        <v>0</v>
      </c>
      <c r="I1036" s="222">
        <v>0</v>
      </c>
      <c r="J1036" s="222">
        <v>0</v>
      </c>
      <c r="K1036" s="222">
        <v>0</v>
      </c>
      <c r="L1036" s="222">
        <v>0</v>
      </c>
      <c r="M1036" s="222">
        <v>0</v>
      </c>
      <c r="N1036" s="222">
        <v>0</v>
      </c>
      <c r="O1036" s="222">
        <v>0</v>
      </c>
      <c r="P1036" s="222">
        <v>0</v>
      </c>
      <c r="Q1036" s="222">
        <v>1827134.4</v>
      </c>
      <c r="R1036" s="222">
        <v>0</v>
      </c>
      <c r="S1036" s="222">
        <v>0</v>
      </c>
      <c r="T1036" s="222">
        <v>0</v>
      </c>
      <c r="U1036" s="222">
        <v>0</v>
      </c>
      <c r="V1036" s="222">
        <v>0</v>
      </c>
      <c r="W1036" s="222">
        <v>0</v>
      </c>
      <c r="X1036" s="223">
        <v>26408.35</v>
      </c>
    </row>
    <row r="1037" spans="1:24" s="239" customFormat="1" ht="20.25" customHeight="1" x14ac:dyDescent="0.3">
      <c r="A1037" s="238">
        <v>2023</v>
      </c>
      <c r="B1037" s="230">
        <v>949</v>
      </c>
      <c r="C1037" s="231" t="s">
        <v>1806</v>
      </c>
      <c r="D1037" s="230">
        <v>42623</v>
      </c>
      <c r="E1037" s="222">
        <v>5623547.0200000005</v>
      </c>
      <c r="F1037" s="222">
        <v>5539454.4000000004</v>
      </c>
      <c r="G1037" s="222">
        <v>0</v>
      </c>
      <c r="H1037" s="222">
        <v>0</v>
      </c>
      <c r="I1037" s="222">
        <v>0</v>
      </c>
      <c r="J1037" s="222">
        <v>0</v>
      </c>
      <c r="K1037" s="222">
        <v>0</v>
      </c>
      <c r="L1037" s="222">
        <v>0</v>
      </c>
      <c r="M1037" s="222">
        <v>0</v>
      </c>
      <c r="N1037" s="222">
        <v>0</v>
      </c>
      <c r="O1037" s="222">
        <v>4111640.4</v>
      </c>
      <c r="P1037" s="222">
        <v>0</v>
      </c>
      <c r="Q1037" s="222">
        <v>1427814</v>
      </c>
      <c r="R1037" s="222">
        <v>0</v>
      </c>
      <c r="S1037" s="222">
        <v>0</v>
      </c>
      <c r="T1037" s="222">
        <v>0</v>
      </c>
      <c r="U1037" s="222">
        <v>0</v>
      </c>
      <c r="V1037" s="222">
        <v>0</v>
      </c>
      <c r="W1037" s="222">
        <v>0</v>
      </c>
      <c r="X1037" s="223">
        <v>84092.62</v>
      </c>
    </row>
    <row r="1038" spans="1:24" s="239" customFormat="1" ht="20.25" customHeight="1" x14ac:dyDescent="0.3">
      <c r="A1038" s="238"/>
      <c r="B1038" s="226" t="s">
        <v>22</v>
      </c>
      <c r="C1038" s="231"/>
      <c r="D1038" s="263" t="s">
        <v>172</v>
      </c>
      <c r="E1038" s="220">
        <v>17165315.379999999</v>
      </c>
      <c r="F1038" s="220">
        <v>16928934</v>
      </c>
      <c r="G1038" s="220">
        <v>0</v>
      </c>
      <c r="H1038" s="220">
        <v>0</v>
      </c>
      <c r="I1038" s="220">
        <v>0</v>
      </c>
      <c r="J1038" s="220">
        <v>0</v>
      </c>
      <c r="K1038" s="220">
        <v>0</v>
      </c>
      <c r="L1038" s="220">
        <v>1782100.8</v>
      </c>
      <c r="M1038" s="220">
        <v>0</v>
      </c>
      <c r="N1038" s="220">
        <v>0</v>
      </c>
      <c r="O1038" s="220">
        <v>4111640.4</v>
      </c>
      <c r="P1038" s="220">
        <v>0</v>
      </c>
      <c r="Q1038" s="220">
        <v>11035192.800000001</v>
      </c>
      <c r="R1038" s="220">
        <v>0</v>
      </c>
      <c r="S1038" s="220">
        <v>0</v>
      </c>
      <c r="T1038" s="220">
        <v>0</v>
      </c>
      <c r="U1038" s="220">
        <v>0</v>
      </c>
      <c r="V1038" s="220">
        <v>0</v>
      </c>
      <c r="W1038" s="220">
        <v>0</v>
      </c>
      <c r="X1038" s="220">
        <v>236381.38</v>
      </c>
    </row>
    <row r="1039" spans="1:24" s="239" customFormat="1" ht="20.25" customHeight="1" x14ac:dyDescent="0.3">
      <c r="A1039" s="238"/>
      <c r="B1039" s="272" t="s">
        <v>34</v>
      </c>
      <c r="C1039" s="272"/>
      <c r="D1039" s="263" t="s">
        <v>172</v>
      </c>
      <c r="E1039" s="220">
        <v>58086258.609999999</v>
      </c>
      <c r="F1039" s="220">
        <v>57406885.380000003</v>
      </c>
      <c r="G1039" s="220">
        <v>0</v>
      </c>
      <c r="H1039" s="220">
        <v>3780063.6</v>
      </c>
      <c r="I1039" s="220">
        <v>0</v>
      </c>
      <c r="J1039" s="220">
        <v>1494166.8800000001</v>
      </c>
      <c r="K1039" s="220">
        <v>603321.84000000008</v>
      </c>
      <c r="L1039" s="220">
        <v>2825288.6900000004</v>
      </c>
      <c r="M1039" s="220">
        <v>0</v>
      </c>
      <c r="N1039" s="220">
        <v>9338334.7600000016</v>
      </c>
      <c r="O1039" s="220">
        <v>22384879.82</v>
      </c>
      <c r="P1039" s="220">
        <v>1556848.19</v>
      </c>
      <c r="Q1039" s="220">
        <v>15171061.09</v>
      </c>
      <c r="R1039" s="220">
        <v>0</v>
      </c>
      <c r="S1039" s="220">
        <v>0</v>
      </c>
      <c r="T1039" s="220">
        <v>0</v>
      </c>
      <c r="U1039" s="220">
        <v>252920.51</v>
      </c>
      <c r="V1039" s="220">
        <v>0</v>
      </c>
      <c r="W1039" s="220">
        <v>0</v>
      </c>
      <c r="X1039" s="220">
        <v>679373.2300000001</v>
      </c>
    </row>
    <row r="1040" spans="1:24" s="239" customFormat="1" ht="20.25" customHeight="1" x14ac:dyDescent="0.3">
      <c r="A1040" s="238"/>
      <c r="C1040" s="235"/>
      <c r="D1040" s="235"/>
      <c r="E1040" s="235"/>
      <c r="F1040" s="235"/>
      <c r="G1040" s="254"/>
      <c r="H1040" s="254"/>
      <c r="I1040" s="254"/>
      <c r="J1040" s="254"/>
      <c r="K1040" s="254"/>
      <c r="L1040" s="254" t="s">
        <v>2490</v>
      </c>
      <c r="M1040" s="264"/>
      <c r="N1040" s="254"/>
      <c r="O1040" s="254"/>
      <c r="P1040" s="254"/>
      <c r="Q1040" s="254"/>
      <c r="R1040" s="254"/>
      <c r="S1040" s="254"/>
      <c r="T1040" s="254"/>
      <c r="U1040" s="254"/>
      <c r="V1040" s="254"/>
      <c r="W1040" s="254"/>
      <c r="X1040" s="254"/>
    </row>
    <row r="1041" spans="1:24" s="239" customFormat="1" ht="20.25" customHeight="1" x14ac:dyDescent="0.3">
      <c r="A1041" s="238"/>
      <c r="C1041" s="274"/>
      <c r="D1041" s="274"/>
      <c r="E1041" s="274"/>
      <c r="F1041" s="274"/>
      <c r="G1041" s="275"/>
      <c r="H1041" s="275"/>
      <c r="I1041" s="275"/>
      <c r="J1041" s="275"/>
      <c r="K1041" s="275"/>
      <c r="L1041" s="274" t="s">
        <v>2491</v>
      </c>
      <c r="M1041" s="275"/>
      <c r="N1041" s="275"/>
      <c r="O1041" s="275"/>
      <c r="P1041" s="275"/>
      <c r="Q1041" s="275"/>
      <c r="R1041" s="275"/>
      <c r="S1041" s="275"/>
      <c r="T1041" s="275"/>
      <c r="U1041" s="275"/>
      <c r="V1041" s="275"/>
      <c r="W1041" s="275"/>
      <c r="X1041" s="275"/>
    </row>
    <row r="1042" spans="1:24" s="239" customFormat="1" ht="20.25" customHeight="1" x14ac:dyDescent="0.3">
      <c r="A1042" s="238">
        <v>2023</v>
      </c>
      <c r="B1042" s="230">
        <v>950</v>
      </c>
      <c r="C1042" s="229" t="s">
        <v>659</v>
      </c>
      <c r="D1042" s="230">
        <v>42662</v>
      </c>
      <c r="E1042" s="222">
        <v>3827816.27</v>
      </c>
      <c r="F1042" s="222">
        <v>3781818</v>
      </c>
      <c r="G1042" s="218">
        <v>0</v>
      </c>
      <c r="H1042" s="218">
        <v>0</v>
      </c>
      <c r="I1042" s="218">
        <v>0</v>
      </c>
      <c r="J1042" s="218">
        <v>0</v>
      </c>
      <c r="K1042" s="218">
        <v>0</v>
      </c>
      <c r="L1042" s="218">
        <v>0</v>
      </c>
      <c r="M1042" s="218">
        <v>0</v>
      </c>
      <c r="N1042" s="218">
        <v>0</v>
      </c>
      <c r="O1042" s="218">
        <v>3781818</v>
      </c>
      <c r="P1042" s="218">
        <v>0</v>
      </c>
      <c r="Q1042" s="218">
        <v>0</v>
      </c>
      <c r="R1042" s="218">
        <v>0</v>
      </c>
      <c r="S1042" s="218">
        <v>0</v>
      </c>
      <c r="T1042" s="218">
        <v>0</v>
      </c>
      <c r="U1042" s="218">
        <v>0</v>
      </c>
      <c r="V1042" s="218">
        <v>0</v>
      </c>
      <c r="W1042" s="218">
        <v>0</v>
      </c>
      <c r="X1042" s="223">
        <v>45998.27</v>
      </c>
    </row>
    <row r="1043" spans="1:24" s="239" customFormat="1" ht="20.25" customHeight="1" x14ac:dyDescent="0.3">
      <c r="A1043" s="238">
        <v>2023</v>
      </c>
      <c r="B1043" s="230">
        <v>951</v>
      </c>
      <c r="C1043" s="229" t="s">
        <v>660</v>
      </c>
      <c r="D1043" s="230">
        <v>42710</v>
      </c>
      <c r="E1043" s="222">
        <v>10776760.879999999</v>
      </c>
      <c r="F1043" s="222">
        <v>10731313.199999999</v>
      </c>
      <c r="G1043" s="218">
        <v>0</v>
      </c>
      <c r="H1043" s="218">
        <v>0</v>
      </c>
      <c r="I1043" s="218">
        <v>0</v>
      </c>
      <c r="J1043" s="218">
        <v>0</v>
      </c>
      <c r="K1043" s="218">
        <v>0</v>
      </c>
      <c r="L1043" s="218">
        <v>0</v>
      </c>
      <c r="M1043" s="218">
        <v>0</v>
      </c>
      <c r="N1043" s="218">
        <v>0</v>
      </c>
      <c r="O1043" s="218">
        <v>10172367.6</v>
      </c>
      <c r="P1043" s="218">
        <v>558945.6</v>
      </c>
      <c r="Q1043" s="218">
        <v>0</v>
      </c>
      <c r="R1043" s="218">
        <v>0</v>
      </c>
      <c r="S1043" s="218">
        <v>0</v>
      </c>
      <c r="T1043" s="218">
        <v>0</v>
      </c>
      <c r="U1043" s="218">
        <v>0</v>
      </c>
      <c r="V1043" s="218">
        <v>0</v>
      </c>
      <c r="W1043" s="218">
        <v>0</v>
      </c>
      <c r="X1043" s="223">
        <v>45447.68</v>
      </c>
    </row>
    <row r="1044" spans="1:24" s="239" customFormat="1" ht="20.25" customHeight="1" x14ac:dyDescent="0.3">
      <c r="A1044" s="238">
        <v>2023</v>
      </c>
      <c r="B1044" s="230">
        <v>952</v>
      </c>
      <c r="C1044" s="229" t="s">
        <v>661</v>
      </c>
      <c r="D1044" s="230">
        <v>42712</v>
      </c>
      <c r="E1044" s="222">
        <v>10672418.6</v>
      </c>
      <c r="F1044" s="222">
        <v>10627011.6</v>
      </c>
      <c r="G1044" s="218">
        <v>0</v>
      </c>
      <c r="H1044" s="218">
        <v>0</v>
      </c>
      <c r="I1044" s="218">
        <v>0</v>
      </c>
      <c r="J1044" s="218">
        <v>0</v>
      </c>
      <c r="K1044" s="218">
        <v>0</v>
      </c>
      <c r="L1044" s="218">
        <v>0</v>
      </c>
      <c r="M1044" s="218">
        <v>0</v>
      </c>
      <c r="N1044" s="218">
        <v>0</v>
      </c>
      <c r="O1044" s="218">
        <v>10076997.6</v>
      </c>
      <c r="P1044" s="218">
        <v>550014</v>
      </c>
      <c r="Q1044" s="218">
        <v>0</v>
      </c>
      <c r="R1044" s="218">
        <v>0</v>
      </c>
      <c r="S1044" s="218">
        <v>0</v>
      </c>
      <c r="T1044" s="218">
        <v>0</v>
      </c>
      <c r="U1044" s="218">
        <v>0</v>
      </c>
      <c r="V1044" s="218">
        <v>0</v>
      </c>
      <c r="W1044" s="218">
        <v>0</v>
      </c>
      <c r="X1044" s="223">
        <v>45407</v>
      </c>
    </row>
    <row r="1045" spans="1:24" s="239" customFormat="1" ht="20.25" customHeight="1" x14ac:dyDescent="0.3">
      <c r="A1045" s="238">
        <v>2023</v>
      </c>
      <c r="B1045" s="230">
        <v>953</v>
      </c>
      <c r="C1045" s="229" t="s">
        <v>662</v>
      </c>
      <c r="D1045" s="230">
        <v>42714</v>
      </c>
      <c r="E1045" s="222">
        <v>10978803.169999998</v>
      </c>
      <c r="F1045" s="222">
        <v>10933493.999999998</v>
      </c>
      <c r="G1045" s="218">
        <v>0</v>
      </c>
      <c r="H1045" s="218">
        <v>0</v>
      </c>
      <c r="I1045" s="218">
        <v>0</v>
      </c>
      <c r="J1045" s="218">
        <v>0</v>
      </c>
      <c r="K1045" s="218">
        <v>0</v>
      </c>
      <c r="L1045" s="218">
        <v>0</v>
      </c>
      <c r="M1045" s="218">
        <v>0</v>
      </c>
      <c r="N1045" s="218">
        <v>0</v>
      </c>
      <c r="O1045" s="218">
        <v>10375280.399999999</v>
      </c>
      <c r="P1045" s="218">
        <v>558213.60000000009</v>
      </c>
      <c r="Q1045" s="218">
        <v>0</v>
      </c>
      <c r="R1045" s="218">
        <v>0</v>
      </c>
      <c r="S1045" s="218">
        <v>0</v>
      </c>
      <c r="T1045" s="218">
        <v>0</v>
      </c>
      <c r="U1045" s="218">
        <v>0</v>
      </c>
      <c r="V1045" s="218">
        <v>0</v>
      </c>
      <c r="W1045" s="218">
        <v>0</v>
      </c>
      <c r="X1045" s="223">
        <v>45309.17</v>
      </c>
    </row>
    <row r="1046" spans="1:24" s="239" customFormat="1" ht="20.25" customHeight="1" x14ac:dyDescent="0.3">
      <c r="A1046" s="238">
        <v>2023</v>
      </c>
      <c r="B1046" s="230">
        <v>954</v>
      </c>
      <c r="C1046" s="229" t="s">
        <v>663</v>
      </c>
      <c r="D1046" s="230">
        <v>42792</v>
      </c>
      <c r="E1046" s="222">
        <v>10501500.140000001</v>
      </c>
      <c r="F1046" s="222">
        <v>10455720</v>
      </c>
      <c r="G1046" s="218">
        <v>0</v>
      </c>
      <c r="H1046" s="218">
        <v>0</v>
      </c>
      <c r="I1046" s="218">
        <v>0</v>
      </c>
      <c r="J1046" s="218">
        <v>0</v>
      </c>
      <c r="K1046" s="218">
        <v>0</v>
      </c>
      <c r="L1046" s="218">
        <v>0</v>
      </c>
      <c r="M1046" s="218">
        <v>0</v>
      </c>
      <c r="N1046" s="218">
        <v>0</v>
      </c>
      <c r="O1046" s="218">
        <v>9891061.1999999993</v>
      </c>
      <c r="P1046" s="218">
        <v>564658.80000000005</v>
      </c>
      <c r="Q1046" s="218">
        <v>0</v>
      </c>
      <c r="R1046" s="218">
        <v>0</v>
      </c>
      <c r="S1046" s="218">
        <v>0</v>
      </c>
      <c r="T1046" s="218">
        <v>0</v>
      </c>
      <c r="U1046" s="218">
        <v>0</v>
      </c>
      <c r="V1046" s="218">
        <v>0</v>
      </c>
      <c r="W1046" s="218">
        <v>0</v>
      </c>
      <c r="X1046" s="223">
        <v>45780.14</v>
      </c>
    </row>
    <row r="1047" spans="1:24" s="239" customFormat="1" ht="20.25" customHeight="1" x14ac:dyDescent="0.3">
      <c r="A1047" s="238">
        <v>2023</v>
      </c>
      <c r="B1047" s="230">
        <v>955</v>
      </c>
      <c r="C1047" s="229" t="s">
        <v>665</v>
      </c>
      <c r="D1047" s="230">
        <v>42816</v>
      </c>
      <c r="E1047" s="222">
        <v>4817188.63</v>
      </c>
      <c r="F1047" s="222">
        <v>4766638.82</v>
      </c>
      <c r="G1047" s="218">
        <v>0</v>
      </c>
      <c r="H1047" s="218">
        <v>0</v>
      </c>
      <c r="I1047" s="218">
        <v>0</v>
      </c>
      <c r="J1047" s="218">
        <v>0</v>
      </c>
      <c r="K1047" s="218">
        <v>0</v>
      </c>
      <c r="L1047" s="218">
        <v>0</v>
      </c>
      <c r="M1047" s="218">
        <v>0</v>
      </c>
      <c r="N1047" s="218">
        <v>0</v>
      </c>
      <c r="O1047" s="218">
        <v>4561225.2</v>
      </c>
      <c r="P1047" s="218">
        <v>0</v>
      </c>
      <c r="Q1047" s="218">
        <v>0</v>
      </c>
      <c r="R1047" s="218">
        <v>0</v>
      </c>
      <c r="S1047" s="218">
        <v>0</v>
      </c>
      <c r="T1047" s="218">
        <v>0</v>
      </c>
      <c r="U1047" s="218">
        <v>0</v>
      </c>
      <c r="V1047" s="218">
        <v>205413.62</v>
      </c>
      <c r="W1047" s="218">
        <v>0</v>
      </c>
      <c r="X1047" s="223">
        <v>50549.81</v>
      </c>
    </row>
    <row r="1048" spans="1:24" s="239" customFormat="1" ht="20.25" customHeight="1" x14ac:dyDescent="0.3">
      <c r="A1048" s="238">
        <v>2023</v>
      </c>
      <c r="B1048" s="230">
        <v>956</v>
      </c>
      <c r="C1048" s="229" t="s">
        <v>667</v>
      </c>
      <c r="D1048" s="230">
        <v>42843</v>
      </c>
      <c r="E1048" s="222">
        <v>3744661.1</v>
      </c>
      <c r="F1048" s="222">
        <v>3701106</v>
      </c>
      <c r="G1048" s="218">
        <v>0</v>
      </c>
      <c r="H1048" s="218">
        <v>0</v>
      </c>
      <c r="I1048" s="218">
        <v>0</v>
      </c>
      <c r="J1048" s="218">
        <v>0</v>
      </c>
      <c r="K1048" s="218">
        <v>0</v>
      </c>
      <c r="L1048" s="218">
        <v>0</v>
      </c>
      <c r="M1048" s="218">
        <v>0</v>
      </c>
      <c r="N1048" s="218">
        <v>0</v>
      </c>
      <c r="O1048" s="218">
        <v>3701106</v>
      </c>
      <c r="P1048" s="218">
        <v>0</v>
      </c>
      <c r="Q1048" s="218">
        <v>0</v>
      </c>
      <c r="R1048" s="218">
        <v>0</v>
      </c>
      <c r="S1048" s="218">
        <v>0</v>
      </c>
      <c r="T1048" s="218">
        <v>0</v>
      </c>
      <c r="U1048" s="218">
        <v>0</v>
      </c>
      <c r="V1048" s="218">
        <v>0</v>
      </c>
      <c r="W1048" s="218">
        <v>0</v>
      </c>
      <c r="X1048" s="223">
        <v>43555.1</v>
      </c>
    </row>
    <row r="1049" spans="1:24" s="239" customFormat="1" ht="20.25" customHeight="1" x14ac:dyDescent="0.3">
      <c r="A1049" s="238">
        <v>2023</v>
      </c>
      <c r="B1049" s="230">
        <v>957</v>
      </c>
      <c r="C1049" s="229" t="s">
        <v>668</v>
      </c>
      <c r="D1049" s="230">
        <v>42846</v>
      </c>
      <c r="E1049" s="222">
        <v>851499.21000000008</v>
      </c>
      <c r="F1049" s="222">
        <v>841299.60000000009</v>
      </c>
      <c r="G1049" s="218">
        <v>0</v>
      </c>
      <c r="H1049" s="218">
        <v>0</v>
      </c>
      <c r="I1049" s="218">
        <v>0</v>
      </c>
      <c r="J1049" s="218">
        <v>0</v>
      </c>
      <c r="K1049" s="218">
        <v>0</v>
      </c>
      <c r="L1049" s="218">
        <v>0</v>
      </c>
      <c r="M1049" s="218">
        <v>0</v>
      </c>
      <c r="N1049" s="218">
        <v>0</v>
      </c>
      <c r="O1049" s="218">
        <v>841299.60000000009</v>
      </c>
      <c r="P1049" s="218">
        <v>0</v>
      </c>
      <c r="Q1049" s="218">
        <v>0</v>
      </c>
      <c r="R1049" s="218">
        <v>0</v>
      </c>
      <c r="S1049" s="218">
        <v>0</v>
      </c>
      <c r="T1049" s="218">
        <v>0</v>
      </c>
      <c r="U1049" s="218">
        <v>0</v>
      </c>
      <c r="V1049" s="218">
        <v>0</v>
      </c>
      <c r="W1049" s="218">
        <v>0</v>
      </c>
      <c r="X1049" s="223">
        <v>10199.61</v>
      </c>
    </row>
    <row r="1050" spans="1:24" s="239" customFormat="1" ht="20.25" customHeight="1" x14ac:dyDescent="0.3">
      <c r="A1050" s="238">
        <v>2023</v>
      </c>
      <c r="B1050" s="230">
        <v>958</v>
      </c>
      <c r="C1050" s="229" t="s">
        <v>669</v>
      </c>
      <c r="D1050" s="230">
        <v>42850</v>
      </c>
      <c r="E1050" s="222">
        <v>958669.76</v>
      </c>
      <c r="F1050" s="222">
        <v>945728.4</v>
      </c>
      <c r="G1050" s="218">
        <v>0</v>
      </c>
      <c r="H1050" s="218">
        <v>0</v>
      </c>
      <c r="I1050" s="218">
        <v>0</v>
      </c>
      <c r="J1050" s="218">
        <v>0</v>
      </c>
      <c r="K1050" s="218">
        <v>0</v>
      </c>
      <c r="L1050" s="218">
        <v>0</v>
      </c>
      <c r="M1050" s="218">
        <v>0</v>
      </c>
      <c r="N1050" s="218">
        <v>0</v>
      </c>
      <c r="O1050" s="218">
        <v>945728.4</v>
      </c>
      <c r="P1050" s="218">
        <v>0</v>
      </c>
      <c r="Q1050" s="218">
        <v>0</v>
      </c>
      <c r="R1050" s="218">
        <v>0</v>
      </c>
      <c r="S1050" s="218">
        <v>0</v>
      </c>
      <c r="T1050" s="218">
        <v>0</v>
      </c>
      <c r="U1050" s="218">
        <v>0</v>
      </c>
      <c r="V1050" s="218">
        <v>0</v>
      </c>
      <c r="W1050" s="218">
        <v>0</v>
      </c>
      <c r="X1050" s="223">
        <v>12941.36</v>
      </c>
    </row>
    <row r="1051" spans="1:24" s="239" customFormat="1" ht="20.25" customHeight="1" x14ac:dyDescent="0.3">
      <c r="A1051" s="238">
        <v>2023</v>
      </c>
      <c r="B1051" s="230">
        <v>959</v>
      </c>
      <c r="C1051" s="229" t="s">
        <v>670</v>
      </c>
      <c r="D1051" s="230">
        <v>42851</v>
      </c>
      <c r="E1051" s="222">
        <v>1129690.6000000001</v>
      </c>
      <c r="F1051" s="222">
        <v>1115540.4000000001</v>
      </c>
      <c r="G1051" s="218">
        <v>0</v>
      </c>
      <c r="H1051" s="218">
        <v>0</v>
      </c>
      <c r="I1051" s="218">
        <v>0</v>
      </c>
      <c r="J1051" s="218">
        <v>0</v>
      </c>
      <c r="K1051" s="218">
        <v>0</v>
      </c>
      <c r="L1051" s="218">
        <v>0</v>
      </c>
      <c r="M1051" s="218">
        <v>0</v>
      </c>
      <c r="N1051" s="218">
        <v>0</v>
      </c>
      <c r="O1051" s="218">
        <v>1115540.4000000001</v>
      </c>
      <c r="P1051" s="218">
        <v>0</v>
      </c>
      <c r="Q1051" s="218">
        <v>0</v>
      </c>
      <c r="R1051" s="218">
        <v>0</v>
      </c>
      <c r="S1051" s="218">
        <v>0</v>
      </c>
      <c r="T1051" s="218">
        <v>0</v>
      </c>
      <c r="U1051" s="218">
        <v>0</v>
      </c>
      <c r="V1051" s="218">
        <v>0</v>
      </c>
      <c r="W1051" s="218">
        <v>0</v>
      </c>
      <c r="X1051" s="223">
        <v>14150.2</v>
      </c>
    </row>
    <row r="1052" spans="1:24" s="239" customFormat="1" ht="20.25" customHeight="1" x14ac:dyDescent="0.3">
      <c r="A1052" s="238">
        <v>2023</v>
      </c>
      <c r="B1052" s="230">
        <v>960</v>
      </c>
      <c r="C1052" s="229" t="s">
        <v>671</v>
      </c>
      <c r="D1052" s="230">
        <v>42636</v>
      </c>
      <c r="E1052" s="222">
        <v>6103616.9800000004</v>
      </c>
      <c r="F1052" s="222">
        <v>6015697.2000000002</v>
      </c>
      <c r="G1052" s="222">
        <v>0</v>
      </c>
      <c r="H1052" s="222">
        <v>0</v>
      </c>
      <c r="I1052" s="222">
        <v>0</v>
      </c>
      <c r="J1052" s="222">
        <v>0</v>
      </c>
      <c r="K1052" s="222">
        <v>0</v>
      </c>
      <c r="L1052" s="222">
        <v>0</v>
      </c>
      <c r="M1052" s="222">
        <v>0</v>
      </c>
      <c r="N1052" s="222">
        <v>0</v>
      </c>
      <c r="O1052" s="222">
        <v>6015697.2000000002</v>
      </c>
      <c r="P1052" s="222">
        <v>0</v>
      </c>
      <c r="Q1052" s="222">
        <v>0</v>
      </c>
      <c r="R1052" s="222">
        <v>0</v>
      </c>
      <c r="S1052" s="222">
        <v>0</v>
      </c>
      <c r="T1052" s="222">
        <v>0</v>
      </c>
      <c r="U1052" s="223">
        <v>0</v>
      </c>
      <c r="V1052" s="223">
        <v>0</v>
      </c>
      <c r="W1052" s="223">
        <v>0</v>
      </c>
      <c r="X1052" s="223">
        <v>87919.78</v>
      </c>
    </row>
    <row r="1053" spans="1:24" s="239" customFormat="1" ht="20.25" customHeight="1" x14ac:dyDescent="0.3">
      <c r="A1053" s="238">
        <v>2023</v>
      </c>
      <c r="B1053" s="230">
        <v>961</v>
      </c>
      <c r="C1053" s="229" t="s">
        <v>672</v>
      </c>
      <c r="D1053" s="230">
        <v>42876</v>
      </c>
      <c r="E1053" s="222">
        <v>2544785.04</v>
      </c>
      <c r="F1053" s="222">
        <v>2514104.4</v>
      </c>
      <c r="G1053" s="222">
        <v>0</v>
      </c>
      <c r="H1053" s="222">
        <v>0</v>
      </c>
      <c r="I1053" s="222">
        <v>0</v>
      </c>
      <c r="J1053" s="222">
        <v>0</v>
      </c>
      <c r="K1053" s="222">
        <v>0</v>
      </c>
      <c r="L1053" s="222">
        <v>0</v>
      </c>
      <c r="M1053" s="222">
        <v>0</v>
      </c>
      <c r="N1053" s="222">
        <v>0</v>
      </c>
      <c r="O1053" s="222">
        <v>2514104.4</v>
      </c>
      <c r="P1053" s="222">
        <v>0</v>
      </c>
      <c r="Q1053" s="222">
        <v>0</v>
      </c>
      <c r="R1053" s="222">
        <v>0</v>
      </c>
      <c r="S1053" s="222">
        <v>0</v>
      </c>
      <c r="T1053" s="222">
        <v>0</v>
      </c>
      <c r="U1053" s="222">
        <v>0</v>
      </c>
      <c r="V1053" s="222">
        <v>0</v>
      </c>
      <c r="W1053" s="222">
        <v>0</v>
      </c>
      <c r="X1053" s="223">
        <v>30680.639999999999</v>
      </c>
    </row>
    <row r="1054" spans="1:24" s="239" customFormat="1" ht="20.25" customHeight="1" x14ac:dyDescent="0.3">
      <c r="A1054" s="238">
        <v>2023</v>
      </c>
      <c r="B1054" s="230">
        <v>962</v>
      </c>
      <c r="C1054" s="229" t="s">
        <v>673</v>
      </c>
      <c r="D1054" s="230">
        <v>42933</v>
      </c>
      <c r="E1054" s="222">
        <v>13782640.75</v>
      </c>
      <c r="F1054" s="222">
        <v>13613418</v>
      </c>
      <c r="G1054" s="222">
        <v>0</v>
      </c>
      <c r="H1054" s="222">
        <v>0</v>
      </c>
      <c r="I1054" s="222">
        <v>0</v>
      </c>
      <c r="J1054" s="222">
        <v>0</v>
      </c>
      <c r="K1054" s="222">
        <v>0</v>
      </c>
      <c r="L1054" s="222">
        <v>0</v>
      </c>
      <c r="M1054" s="222">
        <v>0</v>
      </c>
      <c r="N1054" s="222">
        <v>0</v>
      </c>
      <c r="O1054" s="222">
        <v>13613418</v>
      </c>
      <c r="P1054" s="222">
        <v>0</v>
      </c>
      <c r="Q1054" s="222">
        <v>0</v>
      </c>
      <c r="R1054" s="222">
        <v>0</v>
      </c>
      <c r="S1054" s="222">
        <v>0</v>
      </c>
      <c r="T1054" s="222">
        <v>0</v>
      </c>
      <c r="U1054" s="223">
        <v>0</v>
      </c>
      <c r="V1054" s="223">
        <v>0</v>
      </c>
      <c r="W1054" s="223">
        <v>0</v>
      </c>
      <c r="X1054" s="223">
        <v>169222.75</v>
      </c>
    </row>
    <row r="1055" spans="1:24" s="239" customFormat="1" ht="20.25" customHeight="1" x14ac:dyDescent="0.3">
      <c r="A1055" s="238">
        <v>2023</v>
      </c>
      <c r="B1055" s="230">
        <v>963</v>
      </c>
      <c r="C1055" s="229" t="s">
        <v>674</v>
      </c>
      <c r="D1055" s="230">
        <v>42936</v>
      </c>
      <c r="E1055" s="222">
        <v>5621563.6800000006</v>
      </c>
      <c r="F1055" s="222">
        <v>5600644.8000000007</v>
      </c>
      <c r="G1055" s="222">
        <v>0</v>
      </c>
      <c r="H1055" s="222">
        <v>0</v>
      </c>
      <c r="I1055" s="222">
        <v>0</v>
      </c>
      <c r="J1055" s="222">
        <v>0</v>
      </c>
      <c r="K1055" s="222">
        <v>0</v>
      </c>
      <c r="L1055" s="222">
        <v>0</v>
      </c>
      <c r="M1055" s="222">
        <v>0</v>
      </c>
      <c r="N1055" s="222">
        <v>0</v>
      </c>
      <c r="O1055" s="222">
        <v>5600644.8000000007</v>
      </c>
      <c r="P1055" s="222">
        <v>0</v>
      </c>
      <c r="Q1055" s="222">
        <v>0</v>
      </c>
      <c r="R1055" s="222">
        <v>0</v>
      </c>
      <c r="S1055" s="222">
        <v>0</v>
      </c>
      <c r="T1055" s="222">
        <v>0</v>
      </c>
      <c r="U1055" s="223">
        <v>0</v>
      </c>
      <c r="V1055" s="223">
        <v>0</v>
      </c>
      <c r="W1055" s="223">
        <v>0</v>
      </c>
      <c r="X1055" s="223">
        <v>20918.88</v>
      </c>
    </row>
    <row r="1056" spans="1:24" s="239" customFormat="1" ht="20.25" customHeight="1" x14ac:dyDescent="0.3">
      <c r="A1056" s="238">
        <v>2023</v>
      </c>
      <c r="B1056" s="230">
        <v>964</v>
      </c>
      <c r="C1056" s="229" t="s">
        <v>2662</v>
      </c>
      <c r="D1056" s="230">
        <v>42800</v>
      </c>
      <c r="E1056" s="222">
        <v>2170660.7599999998</v>
      </c>
      <c r="F1056" s="222">
        <v>2144487.5999999996</v>
      </c>
      <c r="G1056" s="218">
        <v>0</v>
      </c>
      <c r="H1056" s="222">
        <v>1634164.7999999998</v>
      </c>
      <c r="I1056" s="222">
        <v>0</v>
      </c>
      <c r="J1056" s="222">
        <v>0</v>
      </c>
      <c r="K1056" s="222">
        <v>0</v>
      </c>
      <c r="L1056" s="222">
        <v>510322.8</v>
      </c>
      <c r="M1056" s="222">
        <v>0</v>
      </c>
      <c r="N1056" s="222">
        <v>0</v>
      </c>
      <c r="O1056" s="222">
        <v>0</v>
      </c>
      <c r="P1056" s="222">
        <v>0</v>
      </c>
      <c r="Q1056" s="222">
        <v>0</v>
      </c>
      <c r="R1056" s="222">
        <v>0</v>
      </c>
      <c r="S1056" s="222">
        <v>0</v>
      </c>
      <c r="T1056" s="222">
        <v>0</v>
      </c>
      <c r="U1056" s="223">
        <v>0</v>
      </c>
      <c r="V1056" s="223">
        <v>0</v>
      </c>
      <c r="W1056" s="223">
        <v>0</v>
      </c>
      <c r="X1056" s="223">
        <v>26173.16</v>
      </c>
    </row>
    <row r="1057" spans="1:24" s="239" customFormat="1" ht="20.25" customHeight="1" x14ac:dyDescent="0.3">
      <c r="A1057" s="238"/>
      <c r="B1057" s="226" t="s">
        <v>22</v>
      </c>
      <c r="C1057" s="231"/>
      <c r="D1057" s="263" t="s">
        <v>172</v>
      </c>
      <c r="E1057" s="220">
        <v>88482275.570000008</v>
      </c>
      <c r="F1057" s="220">
        <v>87788022.019999996</v>
      </c>
      <c r="G1057" s="220">
        <v>0</v>
      </c>
      <c r="H1057" s="220">
        <v>1634164.7999999998</v>
      </c>
      <c r="I1057" s="220">
        <v>0</v>
      </c>
      <c r="J1057" s="220">
        <v>0</v>
      </c>
      <c r="K1057" s="220">
        <v>0</v>
      </c>
      <c r="L1057" s="220">
        <v>510322.8</v>
      </c>
      <c r="M1057" s="220">
        <v>0</v>
      </c>
      <c r="N1057" s="220">
        <v>0</v>
      </c>
      <c r="O1057" s="220">
        <v>83206288.799999997</v>
      </c>
      <c r="P1057" s="220">
        <v>2231832</v>
      </c>
      <c r="Q1057" s="220">
        <v>0</v>
      </c>
      <c r="R1057" s="220">
        <v>0</v>
      </c>
      <c r="S1057" s="220">
        <v>0</v>
      </c>
      <c r="T1057" s="220">
        <v>0</v>
      </c>
      <c r="U1057" s="220">
        <v>0</v>
      </c>
      <c r="V1057" s="220">
        <v>205413.62</v>
      </c>
      <c r="W1057" s="220">
        <v>0</v>
      </c>
      <c r="X1057" s="220">
        <v>694253.55</v>
      </c>
    </row>
    <row r="1058" spans="1:24" s="239" customFormat="1" ht="20.25" customHeight="1" x14ac:dyDescent="0.3">
      <c r="A1058" s="238"/>
      <c r="B1058" s="272" t="s">
        <v>34</v>
      </c>
      <c r="C1058" s="272"/>
      <c r="D1058" s="263" t="s">
        <v>172</v>
      </c>
      <c r="E1058" s="220">
        <v>88482275.570000008</v>
      </c>
      <c r="F1058" s="220">
        <v>87788022.019999996</v>
      </c>
      <c r="G1058" s="220">
        <v>0</v>
      </c>
      <c r="H1058" s="220">
        <v>1634164.7999999998</v>
      </c>
      <c r="I1058" s="220">
        <v>0</v>
      </c>
      <c r="J1058" s="220">
        <v>0</v>
      </c>
      <c r="K1058" s="220">
        <v>0</v>
      </c>
      <c r="L1058" s="220">
        <v>510322.8</v>
      </c>
      <c r="M1058" s="220">
        <v>0</v>
      </c>
      <c r="N1058" s="220">
        <v>0</v>
      </c>
      <c r="O1058" s="220">
        <v>83206288.799999997</v>
      </c>
      <c r="P1058" s="220">
        <v>2231832</v>
      </c>
      <c r="Q1058" s="220">
        <v>0</v>
      </c>
      <c r="R1058" s="220">
        <v>0</v>
      </c>
      <c r="S1058" s="220">
        <v>0</v>
      </c>
      <c r="T1058" s="220">
        <v>0</v>
      </c>
      <c r="U1058" s="220">
        <v>0</v>
      </c>
      <c r="V1058" s="220">
        <v>205413.62</v>
      </c>
      <c r="W1058" s="220">
        <v>0</v>
      </c>
      <c r="X1058" s="220">
        <v>694253.55</v>
      </c>
    </row>
    <row r="1059" spans="1:24" s="239" customFormat="1" ht="20.25" customHeight="1" x14ac:dyDescent="0.3">
      <c r="A1059" s="238"/>
      <c r="C1059" s="235"/>
      <c r="D1059" s="235"/>
      <c r="E1059" s="235"/>
      <c r="F1059" s="235"/>
      <c r="G1059" s="254"/>
      <c r="H1059" s="254"/>
      <c r="I1059" s="254"/>
      <c r="J1059" s="254"/>
      <c r="K1059" s="254"/>
      <c r="L1059" s="254" t="s">
        <v>2492</v>
      </c>
      <c r="M1059" s="264"/>
      <c r="N1059" s="254"/>
      <c r="O1059" s="254"/>
      <c r="P1059" s="254"/>
      <c r="Q1059" s="254"/>
      <c r="R1059" s="254"/>
      <c r="S1059" s="254"/>
      <c r="T1059" s="254"/>
      <c r="U1059" s="254"/>
      <c r="V1059" s="254"/>
      <c r="W1059" s="254"/>
      <c r="X1059" s="254"/>
    </row>
    <row r="1060" spans="1:24" s="239" customFormat="1" ht="20.25" customHeight="1" x14ac:dyDescent="0.3">
      <c r="A1060" s="238"/>
      <c r="C1060" s="274"/>
      <c r="D1060" s="274"/>
      <c r="E1060" s="274"/>
      <c r="F1060" s="274"/>
      <c r="G1060" s="275"/>
      <c r="H1060" s="275"/>
      <c r="I1060" s="275"/>
      <c r="J1060" s="275"/>
      <c r="K1060" s="275"/>
      <c r="L1060" s="275" t="s">
        <v>2635</v>
      </c>
      <c r="M1060" s="275"/>
      <c r="N1060" s="275"/>
      <c r="O1060" s="275"/>
      <c r="P1060" s="275"/>
      <c r="Q1060" s="275"/>
      <c r="R1060" s="275"/>
      <c r="S1060" s="275"/>
      <c r="T1060" s="275"/>
      <c r="U1060" s="275"/>
      <c r="V1060" s="275"/>
      <c r="W1060" s="275"/>
      <c r="X1060" s="275"/>
    </row>
    <row r="1061" spans="1:24" s="239" customFormat="1" ht="20.25" customHeight="1" x14ac:dyDescent="0.3">
      <c r="A1061" s="238">
        <v>2023</v>
      </c>
      <c r="B1061" s="230">
        <v>965</v>
      </c>
      <c r="C1061" s="225" t="s">
        <v>2634</v>
      </c>
      <c r="D1061" s="230">
        <v>43117</v>
      </c>
      <c r="E1061" s="222">
        <v>106361.52</v>
      </c>
      <c r="F1061" s="222">
        <v>106361.52</v>
      </c>
      <c r="G1061" s="218">
        <v>0</v>
      </c>
      <c r="H1061" s="222">
        <v>0</v>
      </c>
      <c r="I1061" s="222">
        <v>0</v>
      </c>
      <c r="J1061" s="222">
        <v>0</v>
      </c>
      <c r="K1061" s="222">
        <v>0</v>
      </c>
      <c r="L1061" s="222">
        <v>0</v>
      </c>
      <c r="M1061" s="222">
        <v>0</v>
      </c>
      <c r="N1061" s="222">
        <v>0</v>
      </c>
      <c r="O1061" s="222">
        <v>0</v>
      </c>
      <c r="P1061" s="222">
        <v>0</v>
      </c>
      <c r="Q1061" s="222">
        <v>0</v>
      </c>
      <c r="R1061" s="222">
        <v>0</v>
      </c>
      <c r="S1061" s="222">
        <v>0</v>
      </c>
      <c r="T1061" s="222">
        <v>0</v>
      </c>
      <c r="U1061" s="223">
        <v>0</v>
      </c>
      <c r="V1061" s="223">
        <v>106361.52</v>
      </c>
      <c r="W1061" s="223">
        <v>0</v>
      </c>
      <c r="X1061" s="223">
        <v>0</v>
      </c>
    </row>
    <row r="1062" spans="1:24" s="239" customFormat="1" ht="20.25" customHeight="1" x14ac:dyDescent="0.3">
      <c r="A1062" s="238">
        <v>2023</v>
      </c>
      <c r="B1062" s="230">
        <v>966</v>
      </c>
      <c r="C1062" s="225" t="s">
        <v>2676</v>
      </c>
      <c r="D1062" s="230">
        <v>43118</v>
      </c>
      <c r="E1062" s="222">
        <v>124223.76</v>
      </c>
      <c r="F1062" s="222">
        <v>124223.76</v>
      </c>
      <c r="G1062" s="218">
        <v>0</v>
      </c>
      <c r="H1062" s="261">
        <v>0</v>
      </c>
      <c r="I1062" s="222">
        <v>0</v>
      </c>
      <c r="J1062" s="222">
        <v>0</v>
      </c>
      <c r="K1062" s="222">
        <v>0</v>
      </c>
      <c r="L1062" s="222">
        <v>0</v>
      </c>
      <c r="M1062" s="222">
        <v>0</v>
      </c>
      <c r="N1062" s="222">
        <v>0</v>
      </c>
      <c r="O1062" s="222">
        <v>0</v>
      </c>
      <c r="P1062" s="222">
        <v>0</v>
      </c>
      <c r="Q1062" s="222">
        <v>0</v>
      </c>
      <c r="R1062" s="222">
        <v>0</v>
      </c>
      <c r="S1062" s="222">
        <v>0</v>
      </c>
      <c r="T1062" s="222">
        <v>0</v>
      </c>
      <c r="U1062" s="223">
        <v>0</v>
      </c>
      <c r="V1062" s="223">
        <v>124223.76</v>
      </c>
      <c r="W1062" s="223">
        <v>0</v>
      </c>
      <c r="X1062" s="223">
        <v>0</v>
      </c>
    </row>
    <row r="1063" spans="1:24" s="239" customFormat="1" ht="20.25" customHeight="1" x14ac:dyDescent="0.3">
      <c r="A1063" s="238">
        <v>2023</v>
      </c>
      <c r="B1063" s="230">
        <v>967</v>
      </c>
      <c r="C1063" s="225" t="s">
        <v>2677</v>
      </c>
      <c r="D1063" s="230">
        <v>43119</v>
      </c>
      <c r="E1063" s="222">
        <v>185272.98</v>
      </c>
      <c r="F1063" s="222">
        <v>185272.98</v>
      </c>
      <c r="G1063" s="218">
        <v>0</v>
      </c>
      <c r="H1063" s="261">
        <v>0</v>
      </c>
      <c r="I1063" s="222">
        <v>0</v>
      </c>
      <c r="J1063" s="222">
        <v>0</v>
      </c>
      <c r="K1063" s="222">
        <v>0</v>
      </c>
      <c r="L1063" s="222">
        <v>0</v>
      </c>
      <c r="M1063" s="222">
        <v>0</v>
      </c>
      <c r="N1063" s="222">
        <v>0</v>
      </c>
      <c r="O1063" s="222">
        <v>0</v>
      </c>
      <c r="P1063" s="222">
        <v>0</v>
      </c>
      <c r="Q1063" s="222">
        <v>0</v>
      </c>
      <c r="R1063" s="222">
        <v>0</v>
      </c>
      <c r="S1063" s="222">
        <v>0</v>
      </c>
      <c r="T1063" s="222">
        <v>0</v>
      </c>
      <c r="U1063" s="223">
        <v>0</v>
      </c>
      <c r="V1063" s="223">
        <v>185272.98</v>
      </c>
      <c r="W1063" s="223">
        <v>0</v>
      </c>
      <c r="X1063" s="223">
        <v>0</v>
      </c>
    </row>
    <row r="1064" spans="1:24" s="239" customFormat="1" ht="20.25" customHeight="1" x14ac:dyDescent="0.3">
      <c r="A1064" s="238">
        <v>2023</v>
      </c>
      <c r="B1064" s="230">
        <v>968</v>
      </c>
      <c r="C1064" s="225" t="s">
        <v>2678</v>
      </c>
      <c r="D1064" s="230">
        <v>43057</v>
      </c>
      <c r="E1064" s="222">
        <v>127865.46</v>
      </c>
      <c r="F1064" s="222">
        <v>127865.46</v>
      </c>
      <c r="G1064" s="218">
        <v>0</v>
      </c>
      <c r="H1064" s="261">
        <v>0</v>
      </c>
      <c r="I1064" s="222">
        <v>0</v>
      </c>
      <c r="J1064" s="222">
        <v>0</v>
      </c>
      <c r="K1064" s="222">
        <v>0</v>
      </c>
      <c r="L1064" s="222">
        <v>0</v>
      </c>
      <c r="M1064" s="222">
        <v>0</v>
      </c>
      <c r="N1064" s="222">
        <v>0</v>
      </c>
      <c r="O1064" s="222">
        <v>0</v>
      </c>
      <c r="P1064" s="222">
        <v>0</v>
      </c>
      <c r="Q1064" s="222">
        <v>0</v>
      </c>
      <c r="R1064" s="222">
        <v>0</v>
      </c>
      <c r="S1064" s="222">
        <v>0</v>
      </c>
      <c r="T1064" s="222">
        <v>0</v>
      </c>
      <c r="U1064" s="223">
        <v>0</v>
      </c>
      <c r="V1064" s="223">
        <v>127865.46</v>
      </c>
      <c r="W1064" s="223">
        <v>0</v>
      </c>
      <c r="X1064" s="223">
        <v>0</v>
      </c>
    </row>
    <row r="1065" spans="1:24" s="239" customFormat="1" ht="20.25" customHeight="1" x14ac:dyDescent="0.3">
      <c r="A1065" s="238">
        <v>2023</v>
      </c>
      <c r="B1065" s="230">
        <v>969</v>
      </c>
      <c r="C1065" s="225" t="s">
        <v>2679</v>
      </c>
      <c r="D1065" s="230">
        <v>43067</v>
      </c>
      <c r="E1065" s="222">
        <v>167351.04000000001</v>
      </c>
      <c r="F1065" s="222">
        <v>167351.04000000001</v>
      </c>
      <c r="G1065" s="218">
        <v>0</v>
      </c>
      <c r="H1065" s="261">
        <v>0</v>
      </c>
      <c r="I1065" s="222">
        <v>0</v>
      </c>
      <c r="J1065" s="222">
        <v>0</v>
      </c>
      <c r="K1065" s="222">
        <v>0</v>
      </c>
      <c r="L1065" s="222">
        <v>0</v>
      </c>
      <c r="M1065" s="222">
        <v>0</v>
      </c>
      <c r="N1065" s="222">
        <v>0</v>
      </c>
      <c r="O1065" s="222">
        <v>0</v>
      </c>
      <c r="P1065" s="222">
        <v>0</v>
      </c>
      <c r="Q1065" s="222">
        <v>0</v>
      </c>
      <c r="R1065" s="222">
        <v>0</v>
      </c>
      <c r="S1065" s="222">
        <v>0</v>
      </c>
      <c r="T1065" s="222">
        <v>0</v>
      </c>
      <c r="U1065" s="223">
        <v>0</v>
      </c>
      <c r="V1065" s="223">
        <v>167351.04000000001</v>
      </c>
      <c r="W1065" s="223">
        <v>0</v>
      </c>
      <c r="X1065" s="223">
        <v>0</v>
      </c>
    </row>
    <row r="1066" spans="1:24" s="239" customFormat="1" ht="20.25" customHeight="1" x14ac:dyDescent="0.3">
      <c r="A1066" s="238">
        <v>2023</v>
      </c>
      <c r="B1066" s="230">
        <v>970</v>
      </c>
      <c r="C1066" s="225" t="s">
        <v>2684</v>
      </c>
      <c r="D1066" s="230">
        <v>43073</v>
      </c>
      <c r="E1066" s="222">
        <v>124032.72</v>
      </c>
      <c r="F1066" s="222">
        <v>124032.72</v>
      </c>
      <c r="G1066" s="218">
        <v>0</v>
      </c>
      <c r="H1066" s="261">
        <v>0</v>
      </c>
      <c r="I1066" s="222">
        <v>0</v>
      </c>
      <c r="J1066" s="222">
        <v>0</v>
      </c>
      <c r="K1066" s="222">
        <v>0</v>
      </c>
      <c r="L1066" s="222">
        <v>0</v>
      </c>
      <c r="M1066" s="222">
        <v>0</v>
      </c>
      <c r="N1066" s="222">
        <v>0</v>
      </c>
      <c r="O1066" s="222">
        <v>0</v>
      </c>
      <c r="P1066" s="222">
        <v>0</v>
      </c>
      <c r="Q1066" s="222">
        <v>0</v>
      </c>
      <c r="R1066" s="222">
        <v>0</v>
      </c>
      <c r="S1066" s="222">
        <v>0</v>
      </c>
      <c r="T1066" s="222">
        <v>0</v>
      </c>
      <c r="U1066" s="223">
        <v>0</v>
      </c>
      <c r="V1066" s="223">
        <v>124032.72</v>
      </c>
      <c r="W1066" s="223">
        <v>0</v>
      </c>
      <c r="X1066" s="223">
        <v>0</v>
      </c>
    </row>
    <row r="1067" spans="1:24" s="239" customFormat="1" ht="20.25" customHeight="1" x14ac:dyDescent="0.3">
      <c r="A1067" s="238">
        <v>2023</v>
      </c>
      <c r="B1067" s="230">
        <v>971</v>
      </c>
      <c r="C1067" s="225" t="s">
        <v>2680</v>
      </c>
      <c r="D1067" s="230">
        <v>43087</v>
      </c>
      <c r="E1067" s="222">
        <v>124032.72</v>
      </c>
      <c r="F1067" s="222">
        <v>124032.72</v>
      </c>
      <c r="G1067" s="218">
        <v>0</v>
      </c>
      <c r="H1067" s="261">
        <v>0</v>
      </c>
      <c r="I1067" s="222">
        <v>0</v>
      </c>
      <c r="J1067" s="222">
        <v>0</v>
      </c>
      <c r="K1067" s="222">
        <v>0</v>
      </c>
      <c r="L1067" s="222">
        <v>0</v>
      </c>
      <c r="M1067" s="222">
        <v>0</v>
      </c>
      <c r="N1067" s="222">
        <v>0</v>
      </c>
      <c r="O1067" s="222">
        <v>0</v>
      </c>
      <c r="P1067" s="222">
        <v>0</v>
      </c>
      <c r="Q1067" s="222">
        <v>0</v>
      </c>
      <c r="R1067" s="222">
        <v>0</v>
      </c>
      <c r="S1067" s="222">
        <v>0</v>
      </c>
      <c r="T1067" s="222">
        <v>0</v>
      </c>
      <c r="U1067" s="223">
        <v>0</v>
      </c>
      <c r="V1067" s="223">
        <v>124032.72</v>
      </c>
      <c r="W1067" s="223">
        <v>0</v>
      </c>
      <c r="X1067" s="223">
        <v>0</v>
      </c>
    </row>
    <row r="1068" spans="1:24" s="239" customFormat="1" ht="20.25" customHeight="1" x14ac:dyDescent="0.3">
      <c r="A1068" s="238">
        <v>2023</v>
      </c>
      <c r="B1068" s="230">
        <v>972</v>
      </c>
      <c r="C1068" s="225" t="s">
        <v>2683</v>
      </c>
      <c r="D1068" s="230">
        <v>43114</v>
      </c>
      <c r="E1068" s="222">
        <v>119614.92</v>
      </c>
      <c r="F1068" s="222">
        <v>119614.92</v>
      </c>
      <c r="G1068" s="218">
        <v>0</v>
      </c>
      <c r="H1068" s="261">
        <v>0</v>
      </c>
      <c r="I1068" s="222">
        <v>0</v>
      </c>
      <c r="J1068" s="222">
        <v>0</v>
      </c>
      <c r="K1068" s="222">
        <v>0</v>
      </c>
      <c r="L1068" s="222">
        <v>0</v>
      </c>
      <c r="M1068" s="222">
        <v>0</v>
      </c>
      <c r="N1068" s="222">
        <v>0</v>
      </c>
      <c r="O1068" s="222">
        <v>0</v>
      </c>
      <c r="P1068" s="222">
        <v>0</v>
      </c>
      <c r="Q1068" s="222">
        <v>0</v>
      </c>
      <c r="R1068" s="222">
        <v>0</v>
      </c>
      <c r="S1068" s="222">
        <v>0</v>
      </c>
      <c r="T1068" s="222">
        <v>0</v>
      </c>
      <c r="U1068" s="223">
        <v>0</v>
      </c>
      <c r="V1068" s="223">
        <v>119614.92</v>
      </c>
      <c r="W1068" s="223">
        <v>0</v>
      </c>
      <c r="X1068" s="223">
        <v>0</v>
      </c>
    </row>
    <row r="1069" spans="1:24" s="239" customFormat="1" ht="20.25" customHeight="1" x14ac:dyDescent="0.3">
      <c r="A1069" s="238">
        <v>2023</v>
      </c>
      <c r="B1069" s="230">
        <v>973</v>
      </c>
      <c r="C1069" s="225" t="s">
        <v>2681</v>
      </c>
      <c r="D1069" s="230">
        <v>43115</v>
      </c>
      <c r="E1069" s="222">
        <v>124152.12</v>
      </c>
      <c r="F1069" s="222">
        <v>124152.12</v>
      </c>
      <c r="G1069" s="218">
        <v>0</v>
      </c>
      <c r="H1069" s="261">
        <v>0</v>
      </c>
      <c r="I1069" s="222">
        <v>0</v>
      </c>
      <c r="J1069" s="222">
        <v>0</v>
      </c>
      <c r="K1069" s="222">
        <v>0</v>
      </c>
      <c r="L1069" s="222">
        <v>0</v>
      </c>
      <c r="M1069" s="222">
        <v>0</v>
      </c>
      <c r="N1069" s="222">
        <v>0</v>
      </c>
      <c r="O1069" s="222">
        <v>0</v>
      </c>
      <c r="P1069" s="222">
        <v>0</v>
      </c>
      <c r="Q1069" s="222">
        <v>0</v>
      </c>
      <c r="R1069" s="222">
        <v>0</v>
      </c>
      <c r="S1069" s="222">
        <v>0</v>
      </c>
      <c r="T1069" s="222">
        <v>0</v>
      </c>
      <c r="U1069" s="223">
        <v>0</v>
      </c>
      <c r="V1069" s="223">
        <v>124152.12</v>
      </c>
      <c r="W1069" s="223">
        <v>0</v>
      </c>
      <c r="X1069" s="223">
        <v>0</v>
      </c>
    </row>
    <row r="1070" spans="1:24" s="239" customFormat="1" ht="20.25" customHeight="1" x14ac:dyDescent="0.3">
      <c r="A1070" s="238">
        <v>2023</v>
      </c>
      <c r="B1070" s="230">
        <v>974</v>
      </c>
      <c r="C1070" s="225" t="s">
        <v>2682</v>
      </c>
      <c r="D1070" s="230">
        <v>43083</v>
      </c>
      <c r="E1070" s="222">
        <v>116474.7</v>
      </c>
      <c r="F1070" s="222">
        <v>116474.7</v>
      </c>
      <c r="G1070" s="218">
        <v>0</v>
      </c>
      <c r="H1070" s="261">
        <v>0</v>
      </c>
      <c r="I1070" s="222">
        <v>0</v>
      </c>
      <c r="J1070" s="222">
        <v>0</v>
      </c>
      <c r="K1070" s="222">
        <v>0</v>
      </c>
      <c r="L1070" s="222">
        <v>0</v>
      </c>
      <c r="M1070" s="222">
        <v>0</v>
      </c>
      <c r="N1070" s="222">
        <v>0</v>
      </c>
      <c r="O1070" s="222">
        <v>0</v>
      </c>
      <c r="P1070" s="222">
        <v>0</v>
      </c>
      <c r="Q1070" s="222">
        <v>0</v>
      </c>
      <c r="R1070" s="222">
        <v>0</v>
      </c>
      <c r="S1070" s="222">
        <v>0</v>
      </c>
      <c r="T1070" s="222">
        <v>0</v>
      </c>
      <c r="U1070" s="223">
        <v>0</v>
      </c>
      <c r="V1070" s="223">
        <v>116474.7</v>
      </c>
      <c r="W1070" s="223">
        <v>0</v>
      </c>
      <c r="X1070" s="223">
        <v>0</v>
      </c>
    </row>
    <row r="1071" spans="1:24" s="239" customFormat="1" ht="20.25" customHeight="1" x14ac:dyDescent="0.3">
      <c r="A1071" s="238">
        <v>2023</v>
      </c>
      <c r="B1071" s="230">
        <v>975</v>
      </c>
      <c r="C1071" s="225" t="s">
        <v>1114</v>
      </c>
      <c r="D1071" s="230">
        <v>43075</v>
      </c>
      <c r="E1071" s="222">
        <v>122814.84</v>
      </c>
      <c r="F1071" s="222">
        <v>122814.84</v>
      </c>
      <c r="G1071" s="218">
        <v>0</v>
      </c>
      <c r="H1071" s="222">
        <v>0</v>
      </c>
      <c r="I1071" s="222">
        <v>0</v>
      </c>
      <c r="J1071" s="222">
        <v>0</v>
      </c>
      <c r="K1071" s="222">
        <v>0</v>
      </c>
      <c r="L1071" s="222">
        <v>0</v>
      </c>
      <c r="M1071" s="222">
        <v>0</v>
      </c>
      <c r="N1071" s="222">
        <v>0</v>
      </c>
      <c r="O1071" s="222">
        <v>0</v>
      </c>
      <c r="P1071" s="222">
        <v>0</v>
      </c>
      <c r="Q1071" s="222">
        <v>0</v>
      </c>
      <c r="R1071" s="222">
        <v>0</v>
      </c>
      <c r="S1071" s="222">
        <v>0</v>
      </c>
      <c r="T1071" s="222">
        <v>0</v>
      </c>
      <c r="U1071" s="223">
        <v>0</v>
      </c>
      <c r="V1071" s="223">
        <v>122814.84</v>
      </c>
      <c r="W1071" s="223">
        <v>0</v>
      </c>
      <c r="X1071" s="223">
        <v>0</v>
      </c>
    </row>
    <row r="1072" spans="1:24" s="239" customFormat="1" ht="20.25" customHeight="1" x14ac:dyDescent="0.3">
      <c r="A1072" s="238">
        <v>2023</v>
      </c>
      <c r="B1072" s="230">
        <v>976</v>
      </c>
      <c r="C1072" s="225" t="s">
        <v>2701</v>
      </c>
      <c r="D1072" s="230">
        <v>43149</v>
      </c>
      <c r="E1072" s="222">
        <v>163840.68</v>
      </c>
      <c r="F1072" s="222">
        <v>163840.68</v>
      </c>
      <c r="G1072" s="218">
        <v>0</v>
      </c>
      <c r="H1072" s="261">
        <v>0</v>
      </c>
      <c r="I1072" s="222">
        <v>0</v>
      </c>
      <c r="J1072" s="222">
        <v>0</v>
      </c>
      <c r="K1072" s="222">
        <v>0</v>
      </c>
      <c r="L1072" s="222">
        <v>0</v>
      </c>
      <c r="M1072" s="222">
        <v>0</v>
      </c>
      <c r="N1072" s="222">
        <v>0</v>
      </c>
      <c r="O1072" s="222">
        <v>0</v>
      </c>
      <c r="P1072" s="222">
        <v>0</v>
      </c>
      <c r="Q1072" s="222">
        <v>0</v>
      </c>
      <c r="R1072" s="222">
        <v>0</v>
      </c>
      <c r="S1072" s="222">
        <v>0</v>
      </c>
      <c r="T1072" s="222">
        <v>0</v>
      </c>
      <c r="U1072" s="223">
        <v>0</v>
      </c>
      <c r="V1072" s="223">
        <v>163840.68</v>
      </c>
      <c r="W1072" s="223">
        <v>0</v>
      </c>
      <c r="X1072" s="223">
        <v>0</v>
      </c>
    </row>
    <row r="1073" spans="1:24" s="239" customFormat="1" ht="20.25" customHeight="1" x14ac:dyDescent="0.3">
      <c r="A1073" s="238">
        <v>2023</v>
      </c>
      <c r="B1073" s="230">
        <v>977</v>
      </c>
      <c r="C1073" s="225" t="s">
        <v>2702</v>
      </c>
      <c r="D1073" s="230">
        <v>43153</v>
      </c>
      <c r="E1073" s="222">
        <v>163840.68</v>
      </c>
      <c r="F1073" s="222">
        <v>163840.68</v>
      </c>
      <c r="G1073" s="218">
        <v>0</v>
      </c>
      <c r="H1073" s="261">
        <v>0</v>
      </c>
      <c r="I1073" s="222">
        <v>0</v>
      </c>
      <c r="J1073" s="222">
        <v>0</v>
      </c>
      <c r="K1073" s="222">
        <v>0</v>
      </c>
      <c r="L1073" s="222">
        <v>0</v>
      </c>
      <c r="M1073" s="222">
        <v>0</v>
      </c>
      <c r="N1073" s="222">
        <v>0</v>
      </c>
      <c r="O1073" s="222">
        <v>0</v>
      </c>
      <c r="P1073" s="222">
        <v>0</v>
      </c>
      <c r="Q1073" s="222">
        <v>0</v>
      </c>
      <c r="R1073" s="222">
        <v>0</v>
      </c>
      <c r="S1073" s="222">
        <v>0</v>
      </c>
      <c r="T1073" s="222">
        <v>0</v>
      </c>
      <c r="U1073" s="223">
        <v>0</v>
      </c>
      <c r="V1073" s="223">
        <v>163840.68</v>
      </c>
      <c r="W1073" s="223">
        <v>0</v>
      </c>
      <c r="X1073" s="223">
        <v>0</v>
      </c>
    </row>
    <row r="1074" spans="1:24" s="239" customFormat="1" ht="20.25" customHeight="1" x14ac:dyDescent="0.3">
      <c r="A1074" s="238">
        <v>2023</v>
      </c>
      <c r="B1074" s="230">
        <v>978</v>
      </c>
      <c r="C1074" s="225" t="s">
        <v>2703</v>
      </c>
      <c r="D1074" s="230">
        <v>43157</v>
      </c>
      <c r="E1074" s="222">
        <v>163840.68</v>
      </c>
      <c r="F1074" s="222">
        <v>163840.68</v>
      </c>
      <c r="G1074" s="218">
        <v>0</v>
      </c>
      <c r="H1074" s="261">
        <v>0</v>
      </c>
      <c r="I1074" s="222">
        <v>0</v>
      </c>
      <c r="J1074" s="222">
        <v>0</v>
      </c>
      <c r="K1074" s="222">
        <v>0</v>
      </c>
      <c r="L1074" s="222">
        <v>0</v>
      </c>
      <c r="M1074" s="222">
        <v>0</v>
      </c>
      <c r="N1074" s="222">
        <v>0</v>
      </c>
      <c r="O1074" s="222">
        <v>0</v>
      </c>
      <c r="P1074" s="222">
        <v>0</v>
      </c>
      <c r="Q1074" s="222">
        <v>0</v>
      </c>
      <c r="R1074" s="222">
        <v>0</v>
      </c>
      <c r="S1074" s="222">
        <v>0</v>
      </c>
      <c r="T1074" s="222">
        <v>0</v>
      </c>
      <c r="U1074" s="223">
        <v>0</v>
      </c>
      <c r="V1074" s="223">
        <v>163840.68</v>
      </c>
      <c r="W1074" s="223">
        <v>0</v>
      </c>
      <c r="X1074" s="223">
        <v>0</v>
      </c>
    </row>
    <row r="1075" spans="1:24" s="239" customFormat="1" ht="20.25" customHeight="1" x14ac:dyDescent="0.3">
      <c r="A1075" s="238">
        <v>2023</v>
      </c>
      <c r="B1075" s="230">
        <v>979</v>
      </c>
      <c r="C1075" s="225" t="s">
        <v>2704</v>
      </c>
      <c r="D1075" s="230">
        <v>43165</v>
      </c>
      <c r="E1075" s="222">
        <v>81789</v>
      </c>
      <c r="F1075" s="222">
        <v>81789</v>
      </c>
      <c r="G1075" s="218">
        <v>0</v>
      </c>
      <c r="H1075" s="261">
        <v>0</v>
      </c>
      <c r="I1075" s="222">
        <v>0</v>
      </c>
      <c r="J1075" s="222">
        <v>0</v>
      </c>
      <c r="K1075" s="222">
        <v>0</v>
      </c>
      <c r="L1075" s="222">
        <v>0</v>
      </c>
      <c r="M1075" s="222">
        <v>0</v>
      </c>
      <c r="N1075" s="222">
        <v>0</v>
      </c>
      <c r="O1075" s="222">
        <v>0</v>
      </c>
      <c r="P1075" s="222">
        <v>0</v>
      </c>
      <c r="Q1075" s="222">
        <v>0</v>
      </c>
      <c r="R1075" s="222">
        <v>0</v>
      </c>
      <c r="S1075" s="222">
        <v>0</v>
      </c>
      <c r="T1075" s="222">
        <v>0</v>
      </c>
      <c r="U1075" s="223">
        <v>0</v>
      </c>
      <c r="V1075" s="223">
        <v>81789</v>
      </c>
      <c r="W1075" s="223">
        <v>0</v>
      </c>
      <c r="X1075" s="223">
        <v>0</v>
      </c>
    </row>
    <row r="1076" spans="1:24" s="239" customFormat="1" ht="20.25" customHeight="1" x14ac:dyDescent="0.3">
      <c r="A1076" s="238">
        <v>2023</v>
      </c>
      <c r="B1076" s="230">
        <v>980</v>
      </c>
      <c r="C1076" s="225" t="s">
        <v>2705</v>
      </c>
      <c r="D1076" s="230">
        <v>43168</v>
      </c>
      <c r="E1076" s="222">
        <v>200890.5</v>
      </c>
      <c r="F1076" s="222">
        <v>200890.5</v>
      </c>
      <c r="G1076" s="218">
        <v>0</v>
      </c>
      <c r="H1076" s="261">
        <v>0</v>
      </c>
      <c r="I1076" s="222">
        <v>0</v>
      </c>
      <c r="J1076" s="222">
        <v>0</v>
      </c>
      <c r="K1076" s="222">
        <v>0</v>
      </c>
      <c r="L1076" s="222">
        <v>0</v>
      </c>
      <c r="M1076" s="222">
        <v>0</v>
      </c>
      <c r="N1076" s="222">
        <v>0</v>
      </c>
      <c r="O1076" s="222">
        <v>0</v>
      </c>
      <c r="P1076" s="222">
        <v>0</v>
      </c>
      <c r="Q1076" s="222">
        <v>0</v>
      </c>
      <c r="R1076" s="222">
        <v>0</v>
      </c>
      <c r="S1076" s="222">
        <v>0</v>
      </c>
      <c r="T1076" s="222">
        <v>0</v>
      </c>
      <c r="U1076" s="223">
        <v>0</v>
      </c>
      <c r="V1076" s="223">
        <v>200890.5</v>
      </c>
      <c r="W1076" s="223">
        <v>0</v>
      </c>
      <c r="X1076" s="223">
        <v>0</v>
      </c>
    </row>
    <row r="1077" spans="1:24" s="239" customFormat="1" ht="20.25" customHeight="1" x14ac:dyDescent="0.3">
      <c r="A1077" s="238">
        <v>2023</v>
      </c>
      <c r="B1077" s="230">
        <v>981</v>
      </c>
      <c r="C1077" s="225" t="s">
        <v>2706</v>
      </c>
      <c r="D1077" s="230">
        <v>43171</v>
      </c>
      <c r="E1077" s="222">
        <v>200890.5</v>
      </c>
      <c r="F1077" s="222">
        <v>200890.5</v>
      </c>
      <c r="G1077" s="218">
        <v>0</v>
      </c>
      <c r="H1077" s="261">
        <v>0</v>
      </c>
      <c r="I1077" s="222">
        <v>0</v>
      </c>
      <c r="J1077" s="222">
        <v>0</v>
      </c>
      <c r="K1077" s="222">
        <v>0</v>
      </c>
      <c r="L1077" s="222">
        <v>0</v>
      </c>
      <c r="M1077" s="222">
        <v>0</v>
      </c>
      <c r="N1077" s="222">
        <v>0</v>
      </c>
      <c r="O1077" s="222">
        <v>0</v>
      </c>
      <c r="P1077" s="222">
        <v>0</v>
      </c>
      <c r="Q1077" s="222">
        <v>0</v>
      </c>
      <c r="R1077" s="222">
        <v>0</v>
      </c>
      <c r="S1077" s="222">
        <v>0</v>
      </c>
      <c r="T1077" s="222">
        <v>0</v>
      </c>
      <c r="U1077" s="223">
        <v>0</v>
      </c>
      <c r="V1077" s="223">
        <v>200890.5</v>
      </c>
      <c r="W1077" s="223">
        <v>0</v>
      </c>
      <c r="X1077" s="223">
        <v>0</v>
      </c>
    </row>
    <row r="1078" spans="1:24" s="239" customFormat="1" ht="20.25" customHeight="1" x14ac:dyDescent="0.3">
      <c r="A1078" s="238">
        <v>2023</v>
      </c>
      <c r="B1078" s="230">
        <v>982</v>
      </c>
      <c r="C1078" s="225" t="s">
        <v>2707</v>
      </c>
      <c r="D1078" s="230">
        <v>43175</v>
      </c>
      <c r="E1078" s="222">
        <v>248698.26</v>
      </c>
      <c r="F1078" s="222">
        <v>248698.26</v>
      </c>
      <c r="G1078" s="218">
        <v>0</v>
      </c>
      <c r="H1078" s="261">
        <v>0</v>
      </c>
      <c r="I1078" s="222">
        <v>0</v>
      </c>
      <c r="J1078" s="222">
        <v>0</v>
      </c>
      <c r="K1078" s="222">
        <v>0</v>
      </c>
      <c r="L1078" s="222">
        <v>0</v>
      </c>
      <c r="M1078" s="222">
        <v>0</v>
      </c>
      <c r="N1078" s="222">
        <v>0</v>
      </c>
      <c r="O1078" s="222">
        <v>0</v>
      </c>
      <c r="P1078" s="222">
        <v>0</v>
      </c>
      <c r="Q1078" s="222">
        <v>0</v>
      </c>
      <c r="R1078" s="222">
        <v>0</v>
      </c>
      <c r="S1078" s="222">
        <v>0</v>
      </c>
      <c r="T1078" s="222">
        <v>0</v>
      </c>
      <c r="U1078" s="223">
        <v>0</v>
      </c>
      <c r="V1078" s="223">
        <v>248698.26</v>
      </c>
      <c r="W1078" s="223">
        <v>0</v>
      </c>
      <c r="X1078" s="223">
        <v>0</v>
      </c>
    </row>
    <row r="1079" spans="1:24" s="239" customFormat="1" ht="20.25" customHeight="1" x14ac:dyDescent="0.3">
      <c r="A1079" s="238">
        <v>2023</v>
      </c>
      <c r="B1079" s="230">
        <v>983</v>
      </c>
      <c r="C1079" s="225" t="s">
        <v>2708</v>
      </c>
      <c r="D1079" s="230">
        <v>43178</v>
      </c>
      <c r="E1079" s="222">
        <v>247993.8</v>
      </c>
      <c r="F1079" s="222">
        <v>247993.8</v>
      </c>
      <c r="G1079" s="218">
        <v>0</v>
      </c>
      <c r="H1079" s="261">
        <v>0</v>
      </c>
      <c r="I1079" s="222">
        <v>0</v>
      </c>
      <c r="J1079" s="222">
        <v>0</v>
      </c>
      <c r="K1079" s="222">
        <v>0</v>
      </c>
      <c r="L1079" s="222">
        <v>0</v>
      </c>
      <c r="M1079" s="222">
        <v>0</v>
      </c>
      <c r="N1079" s="222">
        <v>0</v>
      </c>
      <c r="O1079" s="222">
        <v>0</v>
      </c>
      <c r="P1079" s="222">
        <v>0</v>
      </c>
      <c r="Q1079" s="222">
        <v>0</v>
      </c>
      <c r="R1079" s="222">
        <v>0</v>
      </c>
      <c r="S1079" s="222">
        <v>0</v>
      </c>
      <c r="T1079" s="222">
        <v>0</v>
      </c>
      <c r="U1079" s="223">
        <v>0</v>
      </c>
      <c r="V1079" s="223">
        <v>247993.8</v>
      </c>
      <c r="W1079" s="223">
        <v>0</v>
      </c>
      <c r="X1079" s="223">
        <v>0</v>
      </c>
    </row>
    <row r="1080" spans="1:24" s="239" customFormat="1" ht="20.25" customHeight="1" x14ac:dyDescent="0.3">
      <c r="A1080" s="238">
        <v>2023</v>
      </c>
      <c r="B1080" s="230">
        <v>984</v>
      </c>
      <c r="C1080" s="225" t="s">
        <v>2709</v>
      </c>
      <c r="D1080" s="230">
        <v>43183</v>
      </c>
      <c r="E1080" s="222">
        <v>200890.5</v>
      </c>
      <c r="F1080" s="222">
        <v>200890.5</v>
      </c>
      <c r="G1080" s="218">
        <v>0</v>
      </c>
      <c r="H1080" s="261">
        <v>0</v>
      </c>
      <c r="I1080" s="222">
        <v>0</v>
      </c>
      <c r="J1080" s="222">
        <v>0</v>
      </c>
      <c r="K1080" s="222">
        <v>0</v>
      </c>
      <c r="L1080" s="222">
        <v>0</v>
      </c>
      <c r="M1080" s="222">
        <v>0</v>
      </c>
      <c r="N1080" s="222">
        <v>0</v>
      </c>
      <c r="O1080" s="222">
        <v>0</v>
      </c>
      <c r="P1080" s="222">
        <v>0</v>
      </c>
      <c r="Q1080" s="222">
        <v>0</v>
      </c>
      <c r="R1080" s="222">
        <v>0</v>
      </c>
      <c r="S1080" s="222">
        <v>0</v>
      </c>
      <c r="T1080" s="222">
        <v>0</v>
      </c>
      <c r="U1080" s="223">
        <v>0</v>
      </c>
      <c r="V1080" s="223">
        <v>200890.5</v>
      </c>
      <c r="W1080" s="223">
        <v>0</v>
      </c>
      <c r="X1080" s="223">
        <v>0</v>
      </c>
    </row>
    <row r="1081" spans="1:24" s="239" customFormat="1" ht="20.25" customHeight="1" x14ac:dyDescent="0.3">
      <c r="A1081" s="238">
        <v>2023</v>
      </c>
      <c r="B1081" s="230">
        <v>985</v>
      </c>
      <c r="C1081" s="225" t="s">
        <v>2710</v>
      </c>
      <c r="D1081" s="230">
        <v>43198</v>
      </c>
      <c r="E1081" s="222">
        <v>247993.8</v>
      </c>
      <c r="F1081" s="222">
        <v>247993.8</v>
      </c>
      <c r="G1081" s="218">
        <v>0</v>
      </c>
      <c r="H1081" s="261">
        <v>0</v>
      </c>
      <c r="I1081" s="222">
        <v>0</v>
      </c>
      <c r="J1081" s="222">
        <v>0</v>
      </c>
      <c r="K1081" s="222">
        <v>0</v>
      </c>
      <c r="L1081" s="222">
        <v>0</v>
      </c>
      <c r="M1081" s="222">
        <v>0</v>
      </c>
      <c r="N1081" s="222">
        <v>0</v>
      </c>
      <c r="O1081" s="222">
        <v>0</v>
      </c>
      <c r="P1081" s="222">
        <v>0</v>
      </c>
      <c r="Q1081" s="222">
        <v>0</v>
      </c>
      <c r="R1081" s="222">
        <v>0</v>
      </c>
      <c r="S1081" s="222">
        <v>0</v>
      </c>
      <c r="T1081" s="222">
        <v>0</v>
      </c>
      <c r="U1081" s="223">
        <v>0</v>
      </c>
      <c r="V1081" s="223">
        <v>247993.8</v>
      </c>
      <c r="W1081" s="223">
        <v>0</v>
      </c>
      <c r="X1081" s="223">
        <v>0</v>
      </c>
    </row>
    <row r="1082" spans="1:24" s="239" customFormat="1" ht="20.25" customHeight="1" x14ac:dyDescent="0.3">
      <c r="A1082" s="238">
        <v>2023</v>
      </c>
      <c r="B1082" s="230">
        <v>986</v>
      </c>
      <c r="C1082" s="225" t="s">
        <v>2711</v>
      </c>
      <c r="D1082" s="230">
        <v>43071</v>
      </c>
      <c r="E1082" s="222">
        <v>124032.72</v>
      </c>
      <c r="F1082" s="222">
        <v>124032.72</v>
      </c>
      <c r="G1082" s="218">
        <v>0</v>
      </c>
      <c r="H1082" s="261">
        <v>0</v>
      </c>
      <c r="I1082" s="222">
        <v>0</v>
      </c>
      <c r="J1082" s="222">
        <v>0</v>
      </c>
      <c r="K1082" s="222">
        <v>0</v>
      </c>
      <c r="L1082" s="222">
        <v>0</v>
      </c>
      <c r="M1082" s="222">
        <v>0</v>
      </c>
      <c r="N1082" s="222">
        <v>0</v>
      </c>
      <c r="O1082" s="222">
        <v>0</v>
      </c>
      <c r="P1082" s="222">
        <v>0</v>
      </c>
      <c r="Q1082" s="222">
        <v>0</v>
      </c>
      <c r="R1082" s="222">
        <v>0</v>
      </c>
      <c r="S1082" s="222">
        <v>0</v>
      </c>
      <c r="T1082" s="222">
        <v>0</v>
      </c>
      <c r="U1082" s="223">
        <v>0</v>
      </c>
      <c r="V1082" s="223">
        <v>124032.72</v>
      </c>
      <c r="W1082" s="223">
        <v>0</v>
      </c>
      <c r="X1082" s="223">
        <v>0</v>
      </c>
    </row>
    <row r="1083" spans="1:24" s="239" customFormat="1" ht="20.25" customHeight="1" x14ac:dyDescent="0.3">
      <c r="A1083" s="238">
        <v>2023</v>
      </c>
      <c r="B1083" s="230">
        <v>987</v>
      </c>
      <c r="C1083" s="225" t="s">
        <v>2712</v>
      </c>
      <c r="D1083" s="230">
        <v>43078</v>
      </c>
      <c r="E1083" s="222">
        <v>127805.75999999999</v>
      </c>
      <c r="F1083" s="222">
        <v>127805.75999999999</v>
      </c>
      <c r="G1083" s="218">
        <v>0</v>
      </c>
      <c r="H1083" s="261">
        <v>0</v>
      </c>
      <c r="I1083" s="222">
        <v>0</v>
      </c>
      <c r="J1083" s="222">
        <v>0</v>
      </c>
      <c r="K1083" s="222">
        <v>0</v>
      </c>
      <c r="L1083" s="222">
        <v>0</v>
      </c>
      <c r="M1083" s="222">
        <v>0</v>
      </c>
      <c r="N1083" s="222">
        <v>0</v>
      </c>
      <c r="O1083" s="222">
        <v>0</v>
      </c>
      <c r="P1083" s="222">
        <v>0</v>
      </c>
      <c r="Q1083" s="222">
        <v>0</v>
      </c>
      <c r="R1083" s="222">
        <v>0</v>
      </c>
      <c r="S1083" s="222">
        <v>0</v>
      </c>
      <c r="T1083" s="222">
        <v>0</v>
      </c>
      <c r="U1083" s="223">
        <v>0</v>
      </c>
      <c r="V1083" s="223">
        <v>127805.75999999999</v>
      </c>
      <c r="W1083" s="223">
        <v>0</v>
      </c>
      <c r="X1083" s="223">
        <v>0</v>
      </c>
    </row>
    <row r="1084" spans="1:24" s="239" customFormat="1" ht="20.25" customHeight="1" x14ac:dyDescent="0.3">
      <c r="A1084" s="238">
        <v>2023</v>
      </c>
      <c r="B1084" s="230">
        <v>988</v>
      </c>
      <c r="C1084" s="225" t="s">
        <v>2713</v>
      </c>
      <c r="D1084" s="230">
        <v>43080</v>
      </c>
      <c r="E1084" s="222">
        <v>127805.75999999999</v>
      </c>
      <c r="F1084" s="222">
        <v>127805.75999999999</v>
      </c>
      <c r="G1084" s="218">
        <v>0</v>
      </c>
      <c r="H1084" s="261">
        <v>0</v>
      </c>
      <c r="I1084" s="222">
        <v>0</v>
      </c>
      <c r="J1084" s="222">
        <v>0</v>
      </c>
      <c r="K1084" s="222">
        <v>0</v>
      </c>
      <c r="L1084" s="222">
        <v>0</v>
      </c>
      <c r="M1084" s="222">
        <v>0</v>
      </c>
      <c r="N1084" s="222">
        <v>0</v>
      </c>
      <c r="O1084" s="222">
        <v>0</v>
      </c>
      <c r="P1084" s="222">
        <v>0</v>
      </c>
      <c r="Q1084" s="222">
        <v>0</v>
      </c>
      <c r="R1084" s="222">
        <v>0</v>
      </c>
      <c r="S1084" s="222">
        <v>0</v>
      </c>
      <c r="T1084" s="222">
        <v>0</v>
      </c>
      <c r="U1084" s="223">
        <v>0</v>
      </c>
      <c r="V1084" s="223">
        <v>127805.75999999999</v>
      </c>
      <c r="W1084" s="223">
        <v>0</v>
      </c>
      <c r="X1084" s="223">
        <v>0</v>
      </c>
    </row>
    <row r="1085" spans="1:24" s="239" customFormat="1" ht="20.25" customHeight="1" x14ac:dyDescent="0.3">
      <c r="A1085" s="238">
        <v>2023</v>
      </c>
      <c r="B1085" s="230">
        <v>989</v>
      </c>
      <c r="C1085" s="225" t="s">
        <v>2714</v>
      </c>
      <c r="D1085" s="230">
        <v>43220</v>
      </c>
      <c r="E1085" s="222">
        <v>112247.94</v>
      </c>
      <c r="F1085" s="222">
        <v>112247.94</v>
      </c>
      <c r="G1085" s="218">
        <v>0</v>
      </c>
      <c r="H1085" s="261">
        <v>0</v>
      </c>
      <c r="I1085" s="222">
        <v>0</v>
      </c>
      <c r="J1085" s="222">
        <v>0</v>
      </c>
      <c r="K1085" s="222">
        <v>0</v>
      </c>
      <c r="L1085" s="222">
        <v>0</v>
      </c>
      <c r="M1085" s="222">
        <v>0</v>
      </c>
      <c r="N1085" s="222">
        <v>0</v>
      </c>
      <c r="O1085" s="222">
        <v>0</v>
      </c>
      <c r="P1085" s="222">
        <v>0</v>
      </c>
      <c r="Q1085" s="222">
        <v>0</v>
      </c>
      <c r="R1085" s="222">
        <v>0</v>
      </c>
      <c r="S1085" s="222">
        <v>0</v>
      </c>
      <c r="T1085" s="222">
        <v>0</v>
      </c>
      <c r="U1085" s="223">
        <v>0</v>
      </c>
      <c r="V1085" s="223">
        <v>112247.94</v>
      </c>
      <c r="W1085" s="223">
        <v>0</v>
      </c>
      <c r="X1085" s="223">
        <v>0</v>
      </c>
    </row>
    <row r="1086" spans="1:24" s="239" customFormat="1" ht="20.25" customHeight="1" x14ac:dyDescent="0.3">
      <c r="A1086" s="238">
        <v>2023</v>
      </c>
      <c r="B1086" s="230">
        <v>990</v>
      </c>
      <c r="C1086" s="225" t="s">
        <v>2715</v>
      </c>
      <c r="D1086" s="230">
        <v>43223</v>
      </c>
      <c r="E1086" s="222">
        <v>112247.94</v>
      </c>
      <c r="F1086" s="222">
        <v>112247.94</v>
      </c>
      <c r="G1086" s="218">
        <v>0</v>
      </c>
      <c r="H1086" s="261">
        <v>0</v>
      </c>
      <c r="I1086" s="222">
        <v>0</v>
      </c>
      <c r="J1086" s="222">
        <v>0</v>
      </c>
      <c r="K1086" s="222">
        <v>0</v>
      </c>
      <c r="L1086" s="222">
        <v>0</v>
      </c>
      <c r="M1086" s="222">
        <v>0</v>
      </c>
      <c r="N1086" s="222">
        <v>0</v>
      </c>
      <c r="O1086" s="222">
        <v>0</v>
      </c>
      <c r="P1086" s="222">
        <v>0</v>
      </c>
      <c r="Q1086" s="222">
        <v>0</v>
      </c>
      <c r="R1086" s="222">
        <v>0</v>
      </c>
      <c r="S1086" s="222">
        <v>0</v>
      </c>
      <c r="T1086" s="222">
        <v>0</v>
      </c>
      <c r="U1086" s="223">
        <v>0</v>
      </c>
      <c r="V1086" s="223">
        <v>112247.94</v>
      </c>
      <c r="W1086" s="223">
        <v>0</v>
      </c>
      <c r="X1086" s="223">
        <v>0</v>
      </c>
    </row>
    <row r="1087" spans="1:24" s="239" customFormat="1" ht="20.25" customHeight="1" x14ac:dyDescent="0.3">
      <c r="A1087" s="238">
        <v>2023</v>
      </c>
      <c r="B1087" s="230">
        <v>991</v>
      </c>
      <c r="C1087" s="225" t="s">
        <v>2716</v>
      </c>
      <c r="D1087" s="230">
        <v>43224</v>
      </c>
      <c r="E1087" s="222">
        <v>112247.94</v>
      </c>
      <c r="F1087" s="222">
        <v>112247.94</v>
      </c>
      <c r="G1087" s="218">
        <v>0</v>
      </c>
      <c r="H1087" s="261">
        <v>0</v>
      </c>
      <c r="I1087" s="222">
        <v>0</v>
      </c>
      <c r="J1087" s="222">
        <v>0</v>
      </c>
      <c r="K1087" s="222">
        <v>0</v>
      </c>
      <c r="L1087" s="222">
        <v>0</v>
      </c>
      <c r="M1087" s="222">
        <v>0</v>
      </c>
      <c r="N1087" s="222">
        <v>0</v>
      </c>
      <c r="O1087" s="222">
        <v>0</v>
      </c>
      <c r="P1087" s="222">
        <v>0</v>
      </c>
      <c r="Q1087" s="222">
        <v>0</v>
      </c>
      <c r="R1087" s="222">
        <v>0</v>
      </c>
      <c r="S1087" s="222">
        <v>0</v>
      </c>
      <c r="T1087" s="222">
        <v>0</v>
      </c>
      <c r="U1087" s="223">
        <v>0</v>
      </c>
      <c r="V1087" s="223">
        <v>112247.94</v>
      </c>
      <c r="W1087" s="223">
        <v>0</v>
      </c>
      <c r="X1087" s="223">
        <v>0</v>
      </c>
    </row>
    <row r="1088" spans="1:24" s="239" customFormat="1" ht="20.25" customHeight="1" x14ac:dyDescent="0.3">
      <c r="A1088" s="238">
        <v>2023</v>
      </c>
      <c r="B1088" s="230">
        <v>992</v>
      </c>
      <c r="C1088" s="225" t="s">
        <v>2717</v>
      </c>
      <c r="D1088" s="230">
        <v>43225</v>
      </c>
      <c r="E1088" s="222">
        <v>107961.48</v>
      </c>
      <c r="F1088" s="222">
        <v>107961.48</v>
      </c>
      <c r="G1088" s="218">
        <v>0</v>
      </c>
      <c r="H1088" s="261">
        <v>0</v>
      </c>
      <c r="I1088" s="222">
        <v>0</v>
      </c>
      <c r="J1088" s="222">
        <v>0</v>
      </c>
      <c r="K1088" s="222">
        <v>0</v>
      </c>
      <c r="L1088" s="222">
        <v>0</v>
      </c>
      <c r="M1088" s="222">
        <v>0</v>
      </c>
      <c r="N1088" s="222">
        <v>0</v>
      </c>
      <c r="O1088" s="222">
        <v>0</v>
      </c>
      <c r="P1088" s="222">
        <v>0</v>
      </c>
      <c r="Q1088" s="222">
        <v>0</v>
      </c>
      <c r="R1088" s="222">
        <v>0</v>
      </c>
      <c r="S1088" s="222">
        <v>0</v>
      </c>
      <c r="T1088" s="222">
        <v>0</v>
      </c>
      <c r="U1088" s="223">
        <v>0</v>
      </c>
      <c r="V1088" s="223">
        <v>107961.48</v>
      </c>
      <c r="W1088" s="223">
        <v>0</v>
      </c>
      <c r="X1088" s="223">
        <v>0</v>
      </c>
    </row>
    <row r="1089" spans="1:24" s="239" customFormat="1" ht="20.25" customHeight="1" x14ac:dyDescent="0.3">
      <c r="A1089" s="238">
        <v>2023</v>
      </c>
      <c r="B1089" s="230">
        <v>993</v>
      </c>
      <c r="C1089" s="225" t="s">
        <v>2718</v>
      </c>
      <c r="D1089" s="230">
        <v>43226</v>
      </c>
      <c r="E1089" s="222">
        <v>166264.5</v>
      </c>
      <c r="F1089" s="222">
        <v>166264.5</v>
      </c>
      <c r="G1089" s="218">
        <v>0</v>
      </c>
      <c r="H1089" s="261">
        <v>0</v>
      </c>
      <c r="I1089" s="222">
        <v>0</v>
      </c>
      <c r="J1089" s="222">
        <v>0</v>
      </c>
      <c r="K1089" s="222">
        <v>0</v>
      </c>
      <c r="L1089" s="222">
        <v>0</v>
      </c>
      <c r="M1089" s="222">
        <v>0</v>
      </c>
      <c r="N1089" s="222">
        <v>0</v>
      </c>
      <c r="O1089" s="222">
        <v>0</v>
      </c>
      <c r="P1089" s="222">
        <v>0</v>
      </c>
      <c r="Q1089" s="222">
        <v>0</v>
      </c>
      <c r="R1089" s="222">
        <v>0</v>
      </c>
      <c r="S1089" s="222">
        <v>0</v>
      </c>
      <c r="T1089" s="222">
        <v>0</v>
      </c>
      <c r="U1089" s="223">
        <v>0</v>
      </c>
      <c r="V1089" s="223">
        <v>166264.5</v>
      </c>
      <c r="W1089" s="223">
        <v>0</v>
      </c>
      <c r="X1089" s="223">
        <v>0</v>
      </c>
    </row>
    <row r="1090" spans="1:24" s="239" customFormat="1" ht="20.25" customHeight="1" x14ac:dyDescent="0.3">
      <c r="A1090" s="238">
        <v>2023</v>
      </c>
      <c r="B1090" s="230">
        <v>994</v>
      </c>
      <c r="C1090" s="225" t="s">
        <v>2719</v>
      </c>
      <c r="D1090" s="230">
        <v>43204</v>
      </c>
      <c r="E1090" s="222">
        <v>110397.24</v>
      </c>
      <c r="F1090" s="222">
        <v>110397.24</v>
      </c>
      <c r="G1090" s="218">
        <v>0</v>
      </c>
      <c r="H1090" s="261">
        <v>0</v>
      </c>
      <c r="I1090" s="222">
        <v>0</v>
      </c>
      <c r="J1090" s="222">
        <v>0</v>
      </c>
      <c r="K1090" s="222">
        <v>0</v>
      </c>
      <c r="L1090" s="222">
        <v>0</v>
      </c>
      <c r="M1090" s="222">
        <v>0</v>
      </c>
      <c r="N1090" s="222">
        <v>0</v>
      </c>
      <c r="O1090" s="222">
        <v>0</v>
      </c>
      <c r="P1090" s="222">
        <v>0</v>
      </c>
      <c r="Q1090" s="222">
        <v>0</v>
      </c>
      <c r="R1090" s="222">
        <v>0</v>
      </c>
      <c r="S1090" s="222">
        <v>0</v>
      </c>
      <c r="T1090" s="222">
        <v>0</v>
      </c>
      <c r="U1090" s="223">
        <v>0</v>
      </c>
      <c r="V1090" s="223">
        <v>110397.24</v>
      </c>
      <c r="W1090" s="223">
        <v>0</v>
      </c>
      <c r="X1090" s="223">
        <v>0</v>
      </c>
    </row>
    <row r="1091" spans="1:24" s="239" customFormat="1" ht="20.25" customHeight="1" x14ac:dyDescent="0.3">
      <c r="A1091" s="238">
        <v>2023</v>
      </c>
      <c r="B1091" s="230">
        <v>995</v>
      </c>
      <c r="C1091" s="225" t="s">
        <v>2720</v>
      </c>
      <c r="D1091" s="230">
        <v>43208</v>
      </c>
      <c r="E1091" s="222">
        <v>110397.24</v>
      </c>
      <c r="F1091" s="222">
        <v>110397.24</v>
      </c>
      <c r="G1091" s="218">
        <v>0</v>
      </c>
      <c r="H1091" s="261">
        <v>0</v>
      </c>
      <c r="I1091" s="222">
        <v>0</v>
      </c>
      <c r="J1091" s="222">
        <v>0</v>
      </c>
      <c r="K1091" s="222">
        <v>0</v>
      </c>
      <c r="L1091" s="222">
        <v>0</v>
      </c>
      <c r="M1091" s="222">
        <v>0</v>
      </c>
      <c r="N1091" s="222">
        <v>0</v>
      </c>
      <c r="O1091" s="222">
        <v>0</v>
      </c>
      <c r="P1091" s="222">
        <v>0</v>
      </c>
      <c r="Q1091" s="222">
        <v>0</v>
      </c>
      <c r="R1091" s="222">
        <v>0</v>
      </c>
      <c r="S1091" s="222">
        <v>0</v>
      </c>
      <c r="T1091" s="222">
        <v>0</v>
      </c>
      <c r="U1091" s="223">
        <v>0</v>
      </c>
      <c r="V1091" s="223">
        <v>110397.24</v>
      </c>
      <c r="W1091" s="223">
        <v>0</v>
      </c>
      <c r="X1091" s="223">
        <v>0</v>
      </c>
    </row>
    <row r="1092" spans="1:24" s="239" customFormat="1" ht="20.25" customHeight="1" x14ac:dyDescent="0.3">
      <c r="A1092" s="238">
        <v>2023</v>
      </c>
      <c r="B1092" s="230">
        <v>996</v>
      </c>
      <c r="C1092" s="225" t="s">
        <v>2721</v>
      </c>
      <c r="D1092" s="230">
        <v>43215</v>
      </c>
      <c r="E1092" s="222">
        <v>110397.24</v>
      </c>
      <c r="F1092" s="222">
        <v>110397.24</v>
      </c>
      <c r="G1092" s="218">
        <v>0</v>
      </c>
      <c r="H1092" s="261">
        <v>0</v>
      </c>
      <c r="I1092" s="222">
        <v>0</v>
      </c>
      <c r="J1092" s="222">
        <v>0</v>
      </c>
      <c r="K1092" s="222">
        <v>0</v>
      </c>
      <c r="L1092" s="222">
        <v>0</v>
      </c>
      <c r="M1092" s="222">
        <v>0</v>
      </c>
      <c r="N1092" s="222">
        <v>0</v>
      </c>
      <c r="O1092" s="222">
        <v>0</v>
      </c>
      <c r="P1092" s="222">
        <v>0</v>
      </c>
      <c r="Q1092" s="222">
        <v>0</v>
      </c>
      <c r="R1092" s="222">
        <v>0</v>
      </c>
      <c r="S1092" s="222">
        <v>0</v>
      </c>
      <c r="T1092" s="222">
        <v>0</v>
      </c>
      <c r="U1092" s="223">
        <v>0</v>
      </c>
      <c r="V1092" s="223">
        <v>110397.24</v>
      </c>
      <c r="W1092" s="223">
        <v>0</v>
      </c>
      <c r="X1092" s="223">
        <v>0</v>
      </c>
    </row>
    <row r="1093" spans="1:24" s="239" customFormat="1" ht="20.25" customHeight="1" x14ac:dyDescent="0.3">
      <c r="A1093" s="238">
        <v>2023</v>
      </c>
      <c r="B1093" s="230">
        <v>997</v>
      </c>
      <c r="C1093" s="225" t="s">
        <v>2722</v>
      </c>
      <c r="D1093" s="230">
        <v>43216</v>
      </c>
      <c r="E1093" s="222">
        <v>92033.52</v>
      </c>
      <c r="F1093" s="222">
        <v>92033.52</v>
      </c>
      <c r="G1093" s="218">
        <v>0</v>
      </c>
      <c r="H1093" s="261">
        <v>0</v>
      </c>
      <c r="I1093" s="222">
        <v>0</v>
      </c>
      <c r="J1093" s="222">
        <v>0</v>
      </c>
      <c r="K1093" s="222">
        <v>0</v>
      </c>
      <c r="L1093" s="222">
        <v>0</v>
      </c>
      <c r="M1093" s="222">
        <v>0</v>
      </c>
      <c r="N1093" s="222">
        <v>0</v>
      </c>
      <c r="O1093" s="222">
        <v>0</v>
      </c>
      <c r="P1093" s="222">
        <v>0</v>
      </c>
      <c r="Q1093" s="222">
        <v>0</v>
      </c>
      <c r="R1093" s="222">
        <v>0</v>
      </c>
      <c r="S1093" s="222">
        <v>0</v>
      </c>
      <c r="T1093" s="222">
        <v>0</v>
      </c>
      <c r="U1093" s="223">
        <v>0</v>
      </c>
      <c r="V1093" s="223">
        <v>92033.52</v>
      </c>
      <c r="W1093" s="223">
        <v>0</v>
      </c>
      <c r="X1093" s="223">
        <v>0</v>
      </c>
    </row>
    <row r="1094" spans="1:24" s="239" customFormat="1" ht="20.25" customHeight="1" x14ac:dyDescent="0.3">
      <c r="A1094" s="238">
        <v>2023</v>
      </c>
      <c r="B1094" s="230">
        <v>998</v>
      </c>
      <c r="C1094" s="225" t="s">
        <v>2723</v>
      </c>
      <c r="D1094" s="230">
        <v>43136</v>
      </c>
      <c r="E1094" s="222">
        <v>200890.5</v>
      </c>
      <c r="F1094" s="222">
        <v>200890.5</v>
      </c>
      <c r="G1094" s="218">
        <v>0</v>
      </c>
      <c r="H1094" s="261">
        <v>0</v>
      </c>
      <c r="I1094" s="222">
        <v>0</v>
      </c>
      <c r="J1094" s="222">
        <v>0</v>
      </c>
      <c r="K1094" s="222">
        <v>0</v>
      </c>
      <c r="L1094" s="222">
        <v>0</v>
      </c>
      <c r="M1094" s="222">
        <v>0</v>
      </c>
      <c r="N1094" s="222">
        <v>0</v>
      </c>
      <c r="O1094" s="222">
        <v>0</v>
      </c>
      <c r="P1094" s="222">
        <v>0</v>
      </c>
      <c r="Q1094" s="222">
        <v>0</v>
      </c>
      <c r="R1094" s="222">
        <v>0</v>
      </c>
      <c r="S1094" s="222">
        <v>0</v>
      </c>
      <c r="T1094" s="222">
        <v>0</v>
      </c>
      <c r="U1094" s="223">
        <v>0</v>
      </c>
      <c r="V1094" s="223">
        <v>200890.5</v>
      </c>
      <c r="W1094" s="223">
        <v>0</v>
      </c>
      <c r="X1094" s="223">
        <v>0</v>
      </c>
    </row>
    <row r="1095" spans="1:24" s="239" customFormat="1" ht="20.25" customHeight="1" x14ac:dyDescent="0.3">
      <c r="A1095" s="238">
        <v>2023</v>
      </c>
      <c r="B1095" s="230">
        <v>999</v>
      </c>
      <c r="C1095" s="225" t="s">
        <v>2724</v>
      </c>
      <c r="D1095" s="230">
        <v>43137</v>
      </c>
      <c r="E1095" s="222">
        <v>247993.8</v>
      </c>
      <c r="F1095" s="222">
        <v>247993.8</v>
      </c>
      <c r="G1095" s="218">
        <v>0</v>
      </c>
      <c r="H1095" s="261">
        <v>0</v>
      </c>
      <c r="I1095" s="222">
        <v>0</v>
      </c>
      <c r="J1095" s="222">
        <v>0</v>
      </c>
      <c r="K1095" s="222">
        <v>0</v>
      </c>
      <c r="L1095" s="222">
        <v>0</v>
      </c>
      <c r="M1095" s="222">
        <v>0</v>
      </c>
      <c r="N1095" s="222">
        <v>0</v>
      </c>
      <c r="O1095" s="222">
        <v>0</v>
      </c>
      <c r="P1095" s="222">
        <v>0</v>
      </c>
      <c r="Q1095" s="222">
        <v>0</v>
      </c>
      <c r="R1095" s="222">
        <v>0</v>
      </c>
      <c r="S1095" s="222">
        <v>0</v>
      </c>
      <c r="T1095" s="222">
        <v>0</v>
      </c>
      <c r="U1095" s="223">
        <v>0</v>
      </c>
      <c r="V1095" s="223">
        <v>247993.8</v>
      </c>
      <c r="W1095" s="223">
        <v>0</v>
      </c>
      <c r="X1095" s="223">
        <v>0</v>
      </c>
    </row>
    <row r="1096" spans="1:24" s="239" customFormat="1" ht="20.25" customHeight="1" x14ac:dyDescent="0.3">
      <c r="A1096" s="238">
        <v>2023</v>
      </c>
      <c r="B1096" s="230">
        <v>1000</v>
      </c>
      <c r="C1096" s="225" t="s">
        <v>2725</v>
      </c>
      <c r="D1096" s="230">
        <v>43161</v>
      </c>
      <c r="E1096" s="222">
        <v>112379.28</v>
      </c>
      <c r="F1096" s="222">
        <v>112379.28</v>
      </c>
      <c r="G1096" s="218">
        <v>0</v>
      </c>
      <c r="H1096" s="261">
        <v>0</v>
      </c>
      <c r="I1096" s="222">
        <v>0</v>
      </c>
      <c r="J1096" s="222">
        <v>0</v>
      </c>
      <c r="K1096" s="222">
        <v>0</v>
      </c>
      <c r="L1096" s="222">
        <v>0</v>
      </c>
      <c r="M1096" s="222">
        <v>0</v>
      </c>
      <c r="N1096" s="222">
        <v>0</v>
      </c>
      <c r="O1096" s="222">
        <v>0</v>
      </c>
      <c r="P1096" s="222">
        <v>0</v>
      </c>
      <c r="Q1096" s="222">
        <v>0</v>
      </c>
      <c r="R1096" s="222">
        <v>0</v>
      </c>
      <c r="S1096" s="222">
        <v>0</v>
      </c>
      <c r="T1096" s="222">
        <v>0</v>
      </c>
      <c r="U1096" s="223">
        <v>0</v>
      </c>
      <c r="V1096" s="223">
        <v>112379.28</v>
      </c>
      <c r="W1096" s="223">
        <v>0</v>
      </c>
      <c r="X1096" s="223">
        <v>0</v>
      </c>
    </row>
    <row r="1097" spans="1:24" s="239" customFormat="1" ht="20.25" customHeight="1" x14ac:dyDescent="0.3">
      <c r="A1097" s="238">
        <v>2023</v>
      </c>
      <c r="B1097" s="230">
        <v>1001</v>
      </c>
      <c r="C1097" s="225" t="s">
        <v>2726</v>
      </c>
      <c r="D1097" s="230">
        <v>43167</v>
      </c>
      <c r="E1097" s="222">
        <v>144832.20000000001</v>
      </c>
      <c r="F1097" s="222">
        <v>144832.20000000001</v>
      </c>
      <c r="G1097" s="218">
        <v>0</v>
      </c>
      <c r="H1097" s="261">
        <v>0</v>
      </c>
      <c r="I1097" s="222">
        <v>0</v>
      </c>
      <c r="J1097" s="222">
        <v>0</v>
      </c>
      <c r="K1097" s="222">
        <v>0</v>
      </c>
      <c r="L1097" s="222">
        <v>0</v>
      </c>
      <c r="M1097" s="222">
        <v>0</v>
      </c>
      <c r="N1097" s="222">
        <v>0</v>
      </c>
      <c r="O1097" s="222">
        <v>0</v>
      </c>
      <c r="P1097" s="222">
        <v>0</v>
      </c>
      <c r="Q1097" s="222">
        <v>0</v>
      </c>
      <c r="R1097" s="222">
        <v>0</v>
      </c>
      <c r="S1097" s="222">
        <v>0</v>
      </c>
      <c r="T1097" s="222">
        <v>0</v>
      </c>
      <c r="U1097" s="223">
        <v>0</v>
      </c>
      <c r="V1097" s="223">
        <v>144832.20000000001</v>
      </c>
      <c r="W1097" s="223">
        <v>0</v>
      </c>
      <c r="X1097" s="223">
        <v>0</v>
      </c>
    </row>
    <row r="1098" spans="1:24" s="239" customFormat="1" ht="20.25" customHeight="1" x14ac:dyDescent="0.3">
      <c r="A1098" s="238">
        <v>2023</v>
      </c>
      <c r="B1098" s="230">
        <v>1002</v>
      </c>
      <c r="C1098" s="225" t="s">
        <v>2727</v>
      </c>
      <c r="D1098" s="230">
        <v>43173</v>
      </c>
      <c r="E1098" s="222">
        <v>247993.8</v>
      </c>
      <c r="F1098" s="222">
        <v>247993.8</v>
      </c>
      <c r="G1098" s="218">
        <v>0</v>
      </c>
      <c r="H1098" s="261">
        <v>0</v>
      </c>
      <c r="I1098" s="222">
        <v>0</v>
      </c>
      <c r="J1098" s="222">
        <v>0</v>
      </c>
      <c r="K1098" s="222">
        <v>0</v>
      </c>
      <c r="L1098" s="222">
        <v>0</v>
      </c>
      <c r="M1098" s="222">
        <v>0</v>
      </c>
      <c r="N1098" s="222">
        <v>0</v>
      </c>
      <c r="O1098" s="222">
        <v>0</v>
      </c>
      <c r="P1098" s="222">
        <v>0</v>
      </c>
      <c r="Q1098" s="222">
        <v>0</v>
      </c>
      <c r="R1098" s="222">
        <v>0</v>
      </c>
      <c r="S1098" s="222">
        <v>0</v>
      </c>
      <c r="T1098" s="222">
        <v>0</v>
      </c>
      <c r="U1098" s="223">
        <v>0</v>
      </c>
      <c r="V1098" s="223">
        <v>247993.8</v>
      </c>
      <c r="W1098" s="223">
        <v>0</v>
      </c>
      <c r="X1098" s="223">
        <v>0</v>
      </c>
    </row>
    <row r="1099" spans="1:24" s="239" customFormat="1" ht="20.25" customHeight="1" x14ac:dyDescent="0.3">
      <c r="A1099" s="238">
        <v>2023</v>
      </c>
      <c r="B1099" s="230">
        <v>1003</v>
      </c>
      <c r="C1099" s="225" t="s">
        <v>2728</v>
      </c>
      <c r="D1099" s="230">
        <v>43177</v>
      </c>
      <c r="E1099" s="222">
        <v>200890.5</v>
      </c>
      <c r="F1099" s="222">
        <v>200890.5</v>
      </c>
      <c r="G1099" s="218">
        <v>0</v>
      </c>
      <c r="H1099" s="261">
        <v>0</v>
      </c>
      <c r="I1099" s="222">
        <v>0</v>
      </c>
      <c r="J1099" s="222">
        <v>0</v>
      </c>
      <c r="K1099" s="222">
        <v>0</v>
      </c>
      <c r="L1099" s="222">
        <v>0</v>
      </c>
      <c r="M1099" s="222">
        <v>0</v>
      </c>
      <c r="N1099" s="222">
        <v>0</v>
      </c>
      <c r="O1099" s="222">
        <v>0</v>
      </c>
      <c r="P1099" s="222">
        <v>0</v>
      </c>
      <c r="Q1099" s="222">
        <v>0</v>
      </c>
      <c r="R1099" s="222">
        <v>0</v>
      </c>
      <c r="S1099" s="222">
        <v>0</v>
      </c>
      <c r="T1099" s="222">
        <v>0</v>
      </c>
      <c r="U1099" s="223">
        <v>0</v>
      </c>
      <c r="V1099" s="223">
        <v>200890.5</v>
      </c>
      <c r="W1099" s="223">
        <v>0</v>
      </c>
      <c r="X1099" s="223">
        <v>0</v>
      </c>
    </row>
    <row r="1100" spans="1:24" s="239" customFormat="1" ht="20.25" customHeight="1" x14ac:dyDescent="0.3">
      <c r="A1100" s="238">
        <v>2023</v>
      </c>
      <c r="B1100" s="230">
        <v>1004</v>
      </c>
      <c r="C1100" s="225" t="s">
        <v>2729</v>
      </c>
      <c r="D1100" s="230">
        <v>43186</v>
      </c>
      <c r="E1100" s="222">
        <v>200890.5</v>
      </c>
      <c r="F1100" s="222">
        <v>200890.5</v>
      </c>
      <c r="G1100" s="218">
        <v>0</v>
      </c>
      <c r="H1100" s="261">
        <v>0</v>
      </c>
      <c r="I1100" s="222">
        <v>0</v>
      </c>
      <c r="J1100" s="222">
        <v>0</v>
      </c>
      <c r="K1100" s="222">
        <v>0</v>
      </c>
      <c r="L1100" s="222">
        <v>0</v>
      </c>
      <c r="M1100" s="222">
        <v>0</v>
      </c>
      <c r="N1100" s="222">
        <v>0</v>
      </c>
      <c r="O1100" s="222">
        <v>0</v>
      </c>
      <c r="P1100" s="222">
        <v>0</v>
      </c>
      <c r="Q1100" s="222">
        <v>0</v>
      </c>
      <c r="R1100" s="222">
        <v>0</v>
      </c>
      <c r="S1100" s="222">
        <v>0</v>
      </c>
      <c r="T1100" s="222">
        <v>0</v>
      </c>
      <c r="U1100" s="223">
        <v>0</v>
      </c>
      <c r="V1100" s="223">
        <v>200890.5</v>
      </c>
      <c r="W1100" s="223">
        <v>0</v>
      </c>
      <c r="X1100" s="223">
        <v>0</v>
      </c>
    </row>
    <row r="1101" spans="1:24" s="239" customFormat="1" ht="20.25" customHeight="1" x14ac:dyDescent="0.3">
      <c r="A1101" s="238">
        <v>2023</v>
      </c>
      <c r="B1101" s="230">
        <v>1005</v>
      </c>
      <c r="C1101" s="225" t="s">
        <v>2730</v>
      </c>
      <c r="D1101" s="230">
        <v>43188</v>
      </c>
      <c r="E1101" s="222">
        <v>247993.8</v>
      </c>
      <c r="F1101" s="222">
        <v>247993.8</v>
      </c>
      <c r="G1101" s="218">
        <v>0</v>
      </c>
      <c r="H1101" s="261">
        <v>0</v>
      </c>
      <c r="I1101" s="222">
        <v>0</v>
      </c>
      <c r="J1101" s="222">
        <v>0</v>
      </c>
      <c r="K1101" s="222">
        <v>0</v>
      </c>
      <c r="L1101" s="222">
        <v>0</v>
      </c>
      <c r="M1101" s="222">
        <v>0</v>
      </c>
      <c r="N1101" s="222">
        <v>0</v>
      </c>
      <c r="O1101" s="222">
        <v>0</v>
      </c>
      <c r="P1101" s="222">
        <v>0</v>
      </c>
      <c r="Q1101" s="222">
        <v>0</v>
      </c>
      <c r="R1101" s="222">
        <v>0</v>
      </c>
      <c r="S1101" s="222">
        <v>0</v>
      </c>
      <c r="T1101" s="222">
        <v>0</v>
      </c>
      <c r="U1101" s="223">
        <v>0</v>
      </c>
      <c r="V1101" s="223">
        <v>247993.8</v>
      </c>
      <c r="W1101" s="223">
        <v>0</v>
      </c>
      <c r="X1101" s="223">
        <v>0</v>
      </c>
    </row>
    <row r="1102" spans="1:24" s="239" customFormat="1" ht="20.25" customHeight="1" x14ac:dyDescent="0.3">
      <c r="A1102" s="238">
        <v>2023</v>
      </c>
      <c r="B1102" s="230">
        <v>1006</v>
      </c>
      <c r="C1102" s="225" t="s">
        <v>2731</v>
      </c>
      <c r="D1102" s="230">
        <v>43190</v>
      </c>
      <c r="E1102" s="222">
        <v>200890.5</v>
      </c>
      <c r="F1102" s="222">
        <v>200890.5</v>
      </c>
      <c r="G1102" s="218">
        <v>0</v>
      </c>
      <c r="H1102" s="261">
        <v>0</v>
      </c>
      <c r="I1102" s="222">
        <v>0</v>
      </c>
      <c r="J1102" s="222">
        <v>0</v>
      </c>
      <c r="K1102" s="222">
        <v>0</v>
      </c>
      <c r="L1102" s="222">
        <v>0</v>
      </c>
      <c r="M1102" s="222">
        <v>0</v>
      </c>
      <c r="N1102" s="222">
        <v>0</v>
      </c>
      <c r="O1102" s="222">
        <v>0</v>
      </c>
      <c r="P1102" s="222">
        <v>0</v>
      </c>
      <c r="Q1102" s="222">
        <v>0</v>
      </c>
      <c r="R1102" s="222">
        <v>0</v>
      </c>
      <c r="S1102" s="222">
        <v>0</v>
      </c>
      <c r="T1102" s="222">
        <v>0</v>
      </c>
      <c r="U1102" s="223">
        <v>0</v>
      </c>
      <c r="V1102" s="223">
        <v>200890.5</v>
      </c>
      <c r="W1102" s="223">
        <v>0</v>
      </c>
      <c r="X1102" s="223">
        <v>0</v>
      </c>
    </row>
    <row r="1103" spans="1:24" s="239" customFormat="1" ht="20.25" customHeight="1" x14ac:dyDescent="0.3">
      <c r="A1103" s="238">
        <v>2023</v>
      </c>
      <c r="B1103" s="230">
        <v>1007</v>
      </c>
      <c r="C1103" s="225" t="s">
        <v>2732</v>
      </c>
      <c r="D1103" s="230">
        <v>43055</v>
      </c>
      <c r="E1103" s="222">
        <v>123256.62</v>
      </c>
      <c r="F1103" s="222">
        <v>123256.62</v>
      </c>
      <c r="G1103" s="218">
        <v>0</v>
      </c>
      <c r="H1103" s="261">
        <v>0</v>
      </c>
      <c r="I1103" s="222">
        <v>0</v>
      </c>
      <c r="J1103" s="222">
        <v>0</v>
      </c>
      <c r="K1103" s="222">
        <v>0</v>
      </c>
      <c r="L1103" s="222">
        <v>0</v>
      </c>
      <c r="M1103" s="222">
        <v>0</v>
      </c>
      <c r="N1103" s="222">
        <v>0</v>
      </c>
      <c r="O1103" s="222">
        <v>0</v>
      </c>
      <c r="P1103" s="222">
        <v>0</v>
      </c>
      <c r="Q1103" s="222">
        <v>0</v>
      </c>
      <c r="R1103" s="222">
        <v>0</v>
      </c>
      <c r="S1103" s="222">
        <v>0</v>
      </c>
      <c r="T1103" s="222">
        <v>0</v>
      </c>
      <c r="U1103" s="223">
        <v>0</v>
      </c>
      <c r="V1103" s="223">
        <v>123256.62</v>
      </c>
      <c r="W1103" s="223">
        <v>0</v>
      </c>
      <c r="X1103" s="223">
        <v>0</v>
      </c>
    </row>
    <row r="1104" spans="1:24" s="239" customFormat="1" ht="20.25" customHeight="1" x14ac:dyDescent="0.3">
      <c r="A1104" s="238">
        <v>2023</v>
      </c>
      <c r="B1104" s="230">
        <v>1008</v>
      </c>
      <c r="C1104" s="225" t="s">
        <v>2733</v>
      </c>
      <c r="D1104" s="230">
        <v>43070</v>
      </c>
      <c r="E1104" s="222">
        <v>115197.12</v>
      </c>
      <c r="F1104" s="222">
        <v>115197.12</v>
      </c>
      <c r="G1104" s="218">
        <v>0</v>
      </c>
      <c r="H1104" s="261">
        <v>0</v>
      </c>
      <c r="I1104" s="222">
        <v>0</v>
      </c>
      <c r="J1104" s="222">
        <v>0</v>
      </c>
      <c r="K1104" s="222">
        <v>0</v>
      </c>
      <c r="L1104" s="222">
        <v>0</v>
      </c>
      <c r="M1104" s="222">
        <v>0</v>
      </c>
      <c r="N1104" s="222">
        <v>0</v>
      </c>
      <c r="O1104" s="222">
        <v>0</v>
      </c>
      <c r="P1104" s="222">
        <v>0</v>
      </c>
      <c r="Q1104" s="222">
        <v>0</v>
      </c>
      <c r="R1104" s="222">
        <v>0</v>
      </c>
      <c r="S1104" s="222">
        <v>0</v>
      </c>
      <c r="T1104" s="222">
        <v>0</v>
      </c>
      <c r="U1104" s="223">
        <v>0</v>
      </c>
      <c r="V1104" s="223">
        <v>115197.12</v>
      </c>
      <c r="W1104" s="223">
        <v>0</v>
      </c>
      <c r="X1104" s="223">
        <v>0</v>
      </c>
    </row>
    <row r="1105" spans="1:24" s="239" customFormat="1" ht="20.25" customHeight="1" x14ac:dyDescent="0.3">
      <c r="A1105" s="238">
        <v>2023</v>
      </c>
      <c r="B1105" s="230">
        <v>1009</v>
      </c>
      <c r="C1105" s="225" t="s">
        <v>1113</v>
      </c>
      <c r="D1105" s="230">
        <v>43082</v>
      </c>
      <c r="E1105" s="222">
        <v>124032.72</v>
      </c>
      <c r="F1105" s="222">
        <v>124032.72</v>
      </c>
      <c r="G1105" s="218">
        <v>0</v>
      </c>
      <c r="H1105" s="261">
        <v>0</v>
      </c>
      <c r="I1105" s="222">
        <v>0</v>
      </c>
      <c r="J1105" s="222">
        <v>0</v>
      </c>
      <c r="K1105" s="222">
        <v>0</v>
      </c>
      <c r="L1105" s="222">
        <v>0</v>
      </c>
      <c r="M1105" s="222">
        <v>0</v>
      </c>
      <c r="N1105" s="222">
        <v>0</v>
      </c>
      <c r="O1105" s="222">
        <v>0</v>
      </c>
      <c r="P1105" s="222">
        <v>0</v>
      </c>
      <c r="Q1105" s="222">
        <v>0</v>
      </c>
      <c r="R1105" s="222">
        <v>0</v>
      </c>
      <c r="S1105" s="222">
        <v>0</v>
      </c>
      <c r="T1105" s="222">
        <v>0</v>
      </c>
      <c r="U1105" s="223">
        <v>0</v>
      </c>
      <c r="V1105" s="223">
        <v>124032.72</v>
      </c>
      <c r="W1105" s="223">
        <v>0</v>
      </c>
      <c r="X1105" s="223">
        <v>0</v>
      </c>
    </row>
    <row r="1106" spans="1:24" s="239" customFormat="1" ht="20.25" customHeight="1" x14ac:dyDescent="0.3">
      <c r="A1106" s="238">
        <v>2023</v>
      </c>
      <c r="B1106" s="230">
        <v>1010</v>
      </c>
      <c r="C1106" s="225" t="s">
        <v>1116</v>
      </c>
      <c r="D1106" s="230">
        <v>43098</v>
      </c>
      <c r="E1106" s="222">
        <v>124152.12</v>
      </c>
      <c r="F1106" s="222">
        <v>124152.12</v>
      </c>
      <c r="G1106" s="218">
        <v>0</v>
      </c>
      <c r="H1106" s="261">
        <v>0</v>
      </c>
      <c r="I1106" s="222">
        <v>0</v>
      </c>
      <c r="J1106" s="222">
        <v>0</v>
      </c>
      <c r="K1106" s="222">
        <v>0</v>
      </c>
      <c r="L1106" s="222">
        <v>0</v>
      </c>
      <c r="M1106" s="222">
        <v>0</v>
      </c>
      <c r="N1106" s="222">
        <v>0</v>
      </c>
      <c r="O1106" s="222">
        <v>0</v>
      </c>
      <c r="P1106" s="222">
        <v>0</v>
      </c>
      <c r="Q1106" s="222">
        <v>0</v>
      </c>
      <c r="R1106" s="222">
        <v>0</v>
      </c>
      <c r="S1106" s="222">
        <v>0</v>
      </c>
      <c r="T1106" s="222">
        <v>0</v>
      </c>
      <c r="U1106" s="223">
        <v>0</v>
      </c>
      <c r="V1106" s="223">
        <v>124152.12</v>
      </c>
      <c r="W1106" s="223">
        <v>0</v>
      </c>
      <c r="X1106" s="223">
        <v>0</v>
      </c>
    </row>
    <row r="1107" spans="1:24" s="239" customFormat="1" ht="20.25" customHeight="1" x14ac:dyDescent="0.3">
      <c r="A1107" s="238"/>
      <c r="B1107" s="226" t="s">
        <v>22</v>
      </c>
      <c r="C1107" s="231"/>
      <c r="D1107" s="263" t="s">
        <v>172</v>
      </c>
      <c r="E1107" s="220">
        <v>7068097.919999999</v>
      </c>
      <c r="F1107" s="220">
        <v>7068097.919999999</v>
      </c>
      <c r="G1107" s="220">
        <v>0</v>
      </c>
      <c r="H1107" s="220">
        <v>0</v>
      </c>
      <c r="I1107" s="220">
        <v>0</v>
      </c>
      <c r="J1107" s="220">
        <v>0</v>
      </c>
      <c r="K1107" s="220">
        <v>0</v>
      </c>
      <c r="L1107" s="220">
        <v>0</v>
      </c>
      <c r="M1107" s="220">
        <v>0</v>
      </c>
      <c r="N1107" s="220">
        <v>0</v>
      </c>
      <c r="O1107" s="220">
        <v>0</v>
      </c>
      <c r="P1107" s="220">
        <v>0</v>
      </c>
      <c r="Q1107" s="220">
        <v>0</v>
      </c>
      <c r="R1107" s="220">
        <v>0</v>
      </c>
      <c r="S1107" s="220">
        <v>0</v>
      </c>
      <c r="T1107" s="220">
        <v>0</v>
      </c>
      <c r="U1107" s="220">
        <v>0</v>
      </c>
      <c r="V1107" s="220">
        <v>7068097.919999999</v>
      </c>
      <c r="W1107" s="220">
        <v>0</v>
      </c>
      <c r="X1107" s="220">
        <v>0</v>
      </c>
    </row>
    <row r="1108" spans="1:24" s="239" customFormat="1" ht="20.25" customHeight="1" x14ac:dyDescent="0.3">
      <c r="A1108" s="238"/>
      <c r="C1108" s="274"/>
      <c r="D1108" s="274"/>
      <c r="E1108" s="274"/>
      <c r="F1108" s="274"/>
      <c r="G1108" s="275"/>
      <c r="H1108" s="275"/>
      <c r="I1108" s="275"/>
      <c r="J1108" s="275"/>
      <c r="K1108" s="275"/>
      <c r="L1108" s="274" t="s">
        <v>2636</v>
      </c>
      <c r="M1108" s="275"/>
      <c r="N1108" s="275"/>
      <c r="O1108" s="275"/>
      <c r="P1108" s="275"/>
      <c r="Q1108" s="275"/>
      <c r="R1108" s="275"/>
      <c r="S1108" s="275"/>
      <c r="T1108" s="275"/>
      <c r="U1108" s="275"/>
      <c r="V1108" s="275"/>
      <c r="W1108" s="275"/>
      <c r="X1108" s="275"/>
    </row>
    <row r="1109" spans="1:24" s="239" customFormat="1" ht="28.15" customHeight="1" x14ac:dyDescent="0.3">
      <c r="A1109" s="238">
        <v>2023</v>
      </c>
      <c r="B1109" s="230">
        <v>1011</v>
      </c>
      <c r="C1109" s="229" t="s">
        <v>2749</v>
      </c>
      <c r="D1109" s="230">
        <v>43312</v>
      </c>
      <c r="E1109" s="222">
        <v>49440</v>
      </c>
      <c r="F1109" s="222">
        <v>49440</v>
      </c>
      <c r="G1109" s="222">
        <v>0</v>
      </c>
      <c r="H1109" s="222">
        <v>0</v>
      </c>
      <c r="I1109" s="222">
        <v>0</v>
      </c>
      <c r="J1109" s="222">
        <v>0</v>
      </c>
      <c r="K1109" s="222">
        <v>0</v>
      </c>
      <c r="L1109" s="222">
        <v>0</v>
      </c>
      <c r="M1109" s="222">
        <v>0</v>
      </c>
      <c r="N1109" s="222">
        <v>0</v>
      </c>
      <c r="O1109" s="222">
        <v>0</v>
      </c>
      <c r="P1109" s="222">
        <v>0</v>
      </c>
      <c r="Q1109" s="222">
        <v>0</v>
      </c>
      <c r="R1109" s="222">
        <v>0</v>
      </c>
      <c r="S1109" s="222">
        <v>0</v>
      </c>
      <c r="T1109" s="222">
        <v>0</v>
      </c>
      <c r="U1109" s="223">
        <v>0</v>
      </c>
      <c r="V1109" s="223">
        <v>49440</v>
      </c>
      <c r="W1109" s="223">
        <v>0</v>
      </c>
      <c r="X1109" s="223">
        <v>0</v>
      </c>
    </row>
    <row r="1110" spans="1:24" s="239" customFormat="1" ht="20.25" customHeight="1" x14ac:dyDescent="0.3">
      <c r="A1110" s="238">
        <v>2023</v>
      </c>
      <c r="B1110" s="230">
        <v>1012</v>
      </c>
      <c r="C1110" s="229" t="s">
        <v>677</v>
      </c>
      <c r="D1110" s="230">
        <v>43298</v>
      </c>
      <c r="E1110" s="222">
        <v>189888.16</v>
      </c>
      <c r="F1110" s="222">
        <v>188087.99</v>
      </c>
      <c r="G1110" s="218">
        <v>0</v>
      </c>
      <c r="H1110" s="218">
        <v>0</v>
      </c>
      <c r="I1110" s="218">
        <v>0</v>
      </c>
      <c r="J1110" s="218">
        <v>0</v>
      </c>
      <c r="K1110" s="218">
        <v>0</v>
      </c>
      <c r="L1110" s="218">
        <v>0</v>
      </c>
      <c r="M1110" s="218">
        <v>0</v>
      </c>
      <c r="N1110" s="218">
        <v>0</v>
      </c>
      <c r="O1110" s="218">
        <v>0</v>
      </c>
      <c r="P1110" s="218">
        <v>156004.79999999999</v>
      </c>
      <c r="Q1110" s="218">
        <v>0</v>
      </c>
      <c r="R1110" s="218">
        <v>0</v>
      </c>
      <c r="S1110" s="218">
        <v>0</v>
      </c>
      <c r="T1110" s="218">
        <v>0</v>
      </c>
      <c r="U1110" s="218">
        <v>32083.19</v>
      </c>
      <c r="V1110" s="218">
        <v>0</v>
      </c>
      <c r="W1110" s="218">
        <v>0</v>
      </c>
      <c r="X1110" s="223">
        <v>1800.17</v>
      </c>
    </row>
    <row r="1111" spans="1:24" s="239" customFormat="1" ht="22.9" customHeight="1" x14ac:dyDescent="0.3">
      <c r="A1111" s="238">
        <v>2023</v>
      </c>
      <c r="B1111" s="230">
        <v>1013</v>
      </c>
      <c r="C1111" s="229" t="s">
        <v>2750</v>
      </c>
      <c r="D1111" s="230">
        <v>43381</v>
      </c>
      <c r="E1111" s="222">
        <v>96003.6</v>
      </c>
      <c r="F1111" s="222">
        <v>96003.6</v>
      </c>
      <c r="G1111" s="222">
        <v>0</v>
      </c>
      <c r="H1111" s="222">
        <v>0</v>
      </c>
      <c r="I1111" s="222">
        <v>0</v>
      </c>
      <c r="J1111" s="222">
        <v>0</v>
      </c>
      <c r="K1111" s="222">
        <v>0</v>
      </c>
      <c r="L1111" s="222">
        <v>0</v>
      </c>
      <c r="M1111" s="222">
        <v>0</v>
      </c>
      <c r="N1111" s="222">
        <v>0</v>
      </c>
      <c r="O1111" s="222">
        <v>0</v>
      </c>
      <c r="P1111" s="222">
        <v>0</v>
      </c>
      <c r="Q1111" s="222">
        <v>0</v>
      </c>
      <c r="R1111" s="222">
        <v>0</v>
      </c>
      <c r="S1111" s="222">
        <v>0</v>
      </c>
      <c r="T1111" s="222">
        <v>0</v>
      </c>
      <c r="U1111" s="223">
        <v>0</v>
      </c>
      <c r="V1111" s="223">
        <v>96003.6</v>
      </c>
      <c r="W1111" s="223">
        <v>0</v>
      </c>
      <c r="X1111" s="223">
        <v>0</v>
      </c>
    </row>
    <row r="1112" spans="1:24" s="239" customFormat="1" ht="20.25" customHeight="1" x14ac:dyDescent="0.3">
      <c r="A1112" s="238">
        <v>2023</v>
      </c>
      <c r="B1112" s="230">
        <v>1014</v>
      </c>
      <c r="C1112" s="229" t="s">
        <v>680</v>
      </c>
      <c r="D1112" s="230">
        <v>43416</v>
      </c>
      <c r="E1112" s="222">
        <v>1997197.36</v>
      </c>
      <c r="F1112" s="222">
        <v>1974246</v>
      </c>
      <c r="G1112" s="222">
        <v>0</v>
      </c>
      <c r="H1112" s="222">
        <v>0</v>
      </c>
      <c r="I1112" s="222">
        <v>0</v>
      </c>
      <c r="J1112" s="222">
        <v>0</v>
      </c>
      <c r="K1112" s="222">
        <v>0</v>
      </c>
      <c r="L1112" s="222">
        <v>0</v>
      </c>
      <c r="M1112" s="222">
        <v>0</v>
      </c>
      <c r="N1112" s="222">
        <v>0</v>
      </c>
      <c r="O1112" s="222">
        <v>1974246</v>
      </c>
      <c r="P1112" s="222">
        <v>0</v>
      </c>
      <c r="Q1112" s="222">
        <v>0</v>
      </c>
      <c r="R1112" s="222">
        <v>0</v>
      </c>
      <c r="S1112" s="222">
        <v>0</v>
      </c>
      <c r="T1112" s="222">
        <v>0</v>
      </c>
      <c r="U1112" s="223">
        <v>0</v>
      </c>
      <c r="V1112" s="223">
        <v>0</v>
      </c>
      <c r="W1112" s="223">
        <v>0</v>
      </c>
      <c r="X1112" s="223">
        <v>22951.360000000001</v>
      </c>
    </row>
    <row r="1113" spans="1:24" s="239" customFormat="1" ht="20.25" customHeight="1" x14ac:dyDescent="0.3">
      <c r="A1113" s="238">
        <v>2023</v>
      </c>
      <c r="B1113" s="230">
        <v>1015</v>
      </c>
      <c r="C1113" s="229" t="s">
        <v>681</v>
      </c>
      <c r="D1113" s="230">
        <v>43419</v>
      </c>
      <c r="E1113" s="222">
        <v>1759771.65</v>
      </c>
      <c r="F1113" s="222">
        <v>1735651.2</v>
      </c>
      <c r="G1113" s="222">
        <v>0</v>
      </c>
      <c r="H1113" s="222">
        <v>0</v>
      </c>
      <c r="I1113" s="222">
        <v>0</v>
      </c>
      <c r="J1113" s="222">
        <v>0</v>
      </c>
      <c r="K1113" s="222">
        <v>0</v>
      </c>
      <c r="L1113" s="222">
        <v>0</v>
      </c>
      <c r="M1113" s="222">
        <v>0</v>
      </c>
      <c r="N1113" s="222">
        <v>0</v>
      </c>
      <c r="O1113" s="222">
        <v>1735651.2</v>
      </c>
      <c r="P1113" s="222">
        <v>0</v>
      </c>
      <c r="Q1113" s="222">
        <v>0</v>
      </c>
      <c r="R1113" s="222">
        <v>0</v>
      </c>
      <c r="S1113" s="222">
        <v>0</v>
      </c>
      <c r="T1113" s="222">
        <v>0</v>
      </c>
      <c r="U1113" s="223">
        <v>0</v>
      </c>
      <c r="V1113" s="223">
        <v>0</v>
      </c>
      <c r="W1113" s="223">
        <v>0</v>
      </c>
      <c r="X1113" s="223">
        <v>24120.45</v>
      </c>
    </row>
    <row r="1114" spans="1:24" s="239" customFormat="1" ht="20.25" customHeight="1" x14ac:dyDescent="0.3">
      <c r="A1114" s="238">
        <v>2023</v>
      </c>
      <c r="B1114" s="230">
        <v>1016</v>
      </c>
      <c r="C1114" s="229" t="s">
        <v>684</v>
      </c>
      <c r="D1114" s="230">
        <v>43519</v>
      </c>
      <c r="E1114" s="222">
        <v>92004</v>
      </c>
      <c r="F1114" s="222">
        <v>92004</v>
      </c>
      <c r="G1114" s="222">
        <v>0</v>
      </c>
      <c r="H1114" s="222">
        <v>0</v>
      </c>
      <c r="I1114" s="222">
        <v>0</v>
      </c>
      <c r="J1114" s="222">
        <v>0</v>
      </c>
      <c r="K1114" s="222">
        <v>0</v>
      </c>
      <c r="L1114" s="222">
        <v>0</v>
      </c>
      <c r="M1114" s="222">
        <v>0</v>
      </c>
      <c r="N1114" s="222">
        <v>0</v>
      </c>
      <c r="O1114" s="222">
        <v>0</v>
      </c>
      <c r="P1114" s="222">
        <v>0</v>
      </c>
      <c r="Q1114" s="222">
        <v>0</v>
      </c>
      <c r="R1114" s="222">
        <v>0</v>
      </c>
      <c r="S1114" s="222">
        <v>0</v>
      </c>
      <c r="T1114" s="222">
        <v>0</v>
      </c>
      <c r="U1114" s="223">
        <v>0</v>
      </c>
      <c r="V1114" s="223">
        <v>92004</v>
      </c>
      <c r="W1114" s="223">
        <v>0</v>
      </c>
      <c r="X1114" s="223">
        <v>0</v>
      </c>
    </row>
    <row r="1115" spans="1:24" s="239" customFormat="1" ht="20.25" customHeight="1" x14ac:dyDescent="0.3">
      <c r="A1115" s="238">
        <v>2023</v>
      </c>
      <c r="B1115" s="230">
        <v>1017</v>
      </c>
      <c r="C1115" s="229" t="s">
        <v>683</v>
      </c>
      <c r="D1115" s="230">
        <v>46734</v>
      </c>
      <c r="E1115" s="222">
        <v>5658615.6600000001</v>
      </c>
      <c r="F1115" s="222">
        <v>5581282.7999999998</v>
      </c>
      <c r="G1115" s="222">
        <v>0</v>
      </c>
      <c r="H1115" s="222">
        <v>0</v>
      </c>
      <c r="I1115" s="222">
        <v>0</v>
      </c>
      <c r="J1115" s="222">
        <v>0</v>
      </c>
      <c r="K1115" s="222">
        <v>0</v>
      </c>
      <c r="L1115" s="222">
        <v>0</v>
      </c>
      <c r="M1115" s="222">
        <v>0</v>
      </c>
      <c r="N1115" s="222">
        <v>0</v>
      </c>
      <c r="O1115" s="222">
        <v>5581282.7999999998</v>
      </c>
      <c r="P1115" s="222">
        <v>0</v>
      </c>
      <c r="Q1115" s="222">
        <v>0</v>
      </c>
      <c r="R1115" s="222">
        <v>0</v>
      </c>
      <c r="S1115" s="222">
        <v>0</v>
      </c>
      <c r="T1115" s="222">
        <v>0</v>
      </c>
      <c r="U1115" s="223">
        <v>0</v>
      </c>
      <c r="V1115" s="223">
        <v>0</v>
      </c>
      <c r="W1115" s="223">
        <v>0</v>
      </c>
      <c r="X1115" s="223">
        <v>77332.86</v>
      </c>
    </row>
    <row r="1116" spans="1:24" s="239" customFormat="1" ht="20.25" customHeight="1" x14ac:dyDescent="0.3">
      <c r="A1116" s="238">
        <v>2023</v>
      </c>
      <c r="B1116" s="230">
        <v>1018</v>
      </c>
      <c r="C1116" s="229" t="s">
        <v>685</v>
      </c>
      <c r="D1116" s="230">
        <v>43278</v>
      </c>
      <c r="E1116" s="222">
        <v>348779.5</v>
      </c>
      <c r="F1116" s="222">
        <v>341472</v>
      </c>
      <c r="G1116" s="222">
        <v>341472</v>
      </c>
      <c r="H1116" s="222">
        <v>0</v>
      </c>
      <c r="I1116" s="222">
        <v>0</v>
      </c>
      <c r="J1116" s="222">
        <v>0</v>
      </c>
      <c r="K1116" s="222">
        <v>0</v>
      </c>
      <c r="L1116" s="222">
        <v>0</v>
      </c>
      <c r="M1116" s="222">
        <v>0</v>
      </c>
      <c r="N1116" s="222">
        <v>0</v>
      </c>
      <c r="O1116" s="222">
        <v>0</v>
      </c>
      <c r="P1116" s="222">
        <v>0</v>
      </c>
      <c r="Q1116" s="222">
        <v>0</v>
      </c>
      <c r="R1116" s="222">
        <v>0</v>
      </c>
      <c r="S1116" s="222">
        <v>0</v>
      </c>
      <c r="T1116" s="222">
        <v>0</v>
      </c>
      <c r="U1116" s="223">
        <v>0</v>
      </c>
      <c r="V1116" s="223">
        <v>0</v>
      </c>
      <c r="W1116" s="223">
        <v>0</v>
      </c>
      <c r="X1116" s="223">
        <v>7307.5</v>
      </c>
    </row>
    <row r="1117" spans="1:24" s="239" customFormat="1" ht="20.25" customHeight="1" x14ac:dyDescent="0.3">
      <c r="A1117" s="238">
        <v>2023</v>
      </c>
      <c r="B1117" s="230">
        <v>1019</v>
      </c>
      <c r="C1117" s="229" t="s">
        <v>687</v>
      </c>
      <c r="D1117" s="230">
        <v>43281</v>
      </c>
      <c r="E1117" s="222">
        <v>1902233.7400000002</v>
      </c>
      <c r="F1117" s="222">
        <v>1877150.4000000001</v>
      </c>
      <c r="G1117" s="222">
        <v>0</v>
      </c>
      <c r="H1117" s="222">
        <v>0</v>
      </c>
      <c r="I1117" s="222">
        <v>0</v>
      </c>
      <c r="J1117" s="222">
        <v>0</v>
      </c>
      <c r="K1117" s="222">
        <v>0</v>
      </c>
      <c r="L1117" s="222">
        <v>0</v>
      </c>
      <c r="M1117" s="222">
        <v>0</v>
      </c>
      <c r="N1117" s="222">
        <v>0</v>
      </c>
      <c r="O1117" s="222">
        <v>1877150.4000000001</v>
      </c>
      <c r="P1117" s="222">
        <v>0</v>
      </c>
      <c r="Q1117" s="222">
        <v>0</v>
      </c>
      <c r="R1117" s="222">
        <v>0</v>
      </c>
      <c r="S1117" s="222">
        <v>0</v>
      </c>
      <c r="T1117" s="222">
        <v>0</v>
      </c>
      <c r="U1117" s="223">
        <v>0</v>
      </c>
      <c r="V1117" s="223">
        <v>0</v>
      </c>
      <c r="W1117" s="223">
        <v>0</v>
      </c>
      <c r="X1117" s="223">
        <v>25083.34</v>
      </c>
    </row>
    <row r="1118" spans="1:24" s="239" customFormat="1" ht="20.25" customHeight="1" x14ac:dyDescent="0.3">
      <c r="A1118" s="238">
        <v>2023</v>
      </c>
      <c r="B1118" s="230">
        <v>1020</v>
      </c>
      <c r="C1118" s="229" t="s">
        <v>688</v>
      </c>
      <c r="D1118" s="230">
        <v>43282</v>
      </c>
      <c r="E1118" s="222">
        <v>247482.51</v>
      </c>
      <c r="F1118" s="222">
        <v>242941.2</v>
      </c>
      <c r="G1118" s="222">
        <v>242941.2</v>
      </c>
      <c r="H1118" s="222">
        <v>0</v>
      </c>
      <c r="I1118" s="222">
        <v>0</v>
      </c>
      <c r="J1118" s="222">
        <v>0</v>
      </c>
      <c r="K1118" s="222">
        <v>0</v>
      </c>
      <c r="L1118" s="222">
        <v>0</v>
      </c>
      <c r="M1118" s="222">
        <v>0</v>
      </c>
      <c r="N1118" s="222">
        <v>0</v>
      </c>
      <c r="O1118" s="222">
        <v>0</v>
      </c>
      <c r="P1118" s="222">
        <v>0</v>
      </c>
      <c r="Q1118" s="222">
        <v>0</v>
      </c>
      <c r="R1118" s="222">
        <v>0</v>
      </c>
      <c r="S1118" s="222">
        <v>0</v>
      </c>
      <c r="T1118" s="222">
        <v>0</v>
      </c>
      <c r="U1118" s="223">
        <v>0</v>
      </c>
      <c r="V1118" s="223">
        <v>0</v>
      </c>
      <c r="W1118" s="223">
        <v>0</v>
      </c>
      <c r="X1118" s="223">
        <v>4541.3100000000004</v>
      </c>
    </row>
    <row r="1119" spans="1:24" s="239" customFormat="1" ht="20.25" customHeight="1" x14ac:dyDescent="0.3">
      <c r="A1119" s="238">
        <v>2023</v>
      </c>
      <c r="B1119" s="230">
        <v>1021</v>
      </c>
      <c r="C1119" s="229" t="s">
        <v>689</v>
      </c>
      <c r="D1119" s="230">
        <v>43272</v>
      </c>
      <c r="E1119" s="222">
        <v>1940157.82</v>
      </c>
      <c r="F1119" s="222">
        <v>1914268.8</v>
      </c>
      <c r="G1119" s="222">
        <v>0</v>
      </c>
      <c r="H1119" s="222">
        <v>0</v>
      </c>
      <c r="I1119" s="222">
        <v>0</v>
      </c>
      <c r="J1119" s="222">
        <v>0</v>
      </c>
      <c r="K1119" s="222">
        <v>0</v>
      </c>
      <c r="L1119" s="222">
        <v>0</v>
      </c>
      <c r="M1119" s="222">
        <v>0</v>
      </c>
      <c r="N1119" s="222">
        <v>0</v>
      </c>
      <c r="O1119" s="222">
        <v>1914268.8</v>
      </c>
      <c r="P1119" s="222">
        <v>0</v>
      </c>
      <c r="Q1119" s="222">
        <v>0</v>
      </c>
      <c r="R1119" s="222">
        <v>0</v>
      </c>
      <c r="S1119" s="222">
        <v>0</v>
      </c>
      <c r="T1119" s="222">
        <v>0</v>
      </c>
      <c r="U1119" s="223">
        <v>0</v>
      </c>
      <c r="V1119" s="223">
        <v>0</v>
      </c>
      <c r="W1119" s="223">
        <v>0</v>
      </c>
      <c r="X1119" s="223">
        <v>25889.02</v>
      </c>
    </row>
    <row r="1120" spans="1:24" s="239" customFormat="1" ht="20.25" customHeight="1" x14ac:dyDescent="0.3">
      <c r="A1120" s="238">
        <v>2023</v>
      </c>
      <c r="B1120" s="230">
        <v>1022</v>
      </c>
      <c r="C1120" s="229" t="s">
        <v>690</v>
      </c>
      <c r="D1120" s="230">
        <v>43275</v>
      </c>
      <c r="E1120" s="222">
        <v>1371765.3499999996</v>
      </c>
      <c r="F1120" s="222">
        <v>1354873.1999999997</v>
      </c>
      <c r="G1120" s="222">
        <v>0</v>
      </c>
      <c r="H1120" s="222">
        <v>0</v>
      </c>
      <c r="I1120" s="222">
        <v>0</v>
      </c>
      <c r="J1120" s="222">
        <v>0</v>
      </c>
      <c r="K1120" s="222">
        <v>0</v>
      </c>
      <c r="L1120" s="222">
        <v>0</v>
      </c>
      <c r="M1120" s="222">
        <v>0</v>
      </c>
      <c r="N1120" s="222">
        <v>0</v>
      </c>
      <c r="O1120" s="222">
        <v>0</v>
      </c>
      <c r="P1120" s="222">
        <v>0</v>
      </c>
      <c r="Q1120" s="222">
        <v>1354873.1999999997</v>
      </c>
      <c r="R1120" s="222">
        <v>0</v>
      </c>
      <c r="S1120" s="222">
        <v>0</v>
      </c>
      <c r="T1120" s="222">
        <v>0</v>
      </c>
      <c r="U1120" s="223">
        <v>0</v>
      </c>
      <c r="V1120" s="223">
        <v>0</v>
      </c>
      <c r="W1120" s="223">
        <v>0</v>
      </c>
      <c r="X1120" s="223">
        <v>16892.150000000001</v>
      </c>
    </row>
    <row r="1121" spans="1:24" s="239" customFormat="1" ht="20.25" customHeight="1" x14ac:dyDescent="0.3">
      <c r="A1121" s="238">
        <v>2023</v>
      </c>
      <c r="B1121" s="230">
        <v>1023</v>
      </c>
      <c r="C1121" s="229" t="s">
        <v>2265</v>
      </c>
      <c r="D1121" s="230">
        <v>55727</v>
      </c>
      <c r="E1121" s="222">
        <v>159645.6</v>
      </c>
      <c r="F1121" s="222">
        <v>159645.6</v>
      </c>
      <c r="G1121" s="218">
        <v>0</v>
      </c>
      <c r="H1121" s="261">
        <v>0</v>
      </c>
      <c r="I1121" s="222">
        <v>0</v>
      </c>
      <c r="J1121" s="222">
        <v>0</v>
      </c>
      <c r="K1121" s="222">
        <v>0</v>
      </c>
      <c r="L1121" s="222">
        <v>0</v>
      </c>
      <c r="M1121" s="222">
        <v>0</v>
      </c>
      <c r="N1121" s="218">
        <v>0</v>
      </c>
      <c r="O1121" s="222">
        <v>0</v>
      </c>
      <c r="P1121" s="222">
        <v>0</v>
      </c>
      <c r="Q1121" s="222">
        <v>0</v>
      </c>
      <c r="R1121" s="222">
        <v>0</v>
      </c>
      <c r="S1121" s="222">
        <v>0</v>
      </c>
      <c r="T1121" s="222">
        <v>0</v>
      </c>
      <c r="U1121" s="223">
        <v>159645.6</v>
      </c>
      <c r="V1121" s="223">
        <v>0</v>
      </c>
      <c r="W1121" s="223">
        <v>0</v>
      </c>
      <c r="X1121" s="223">
        <v>0</v>
      </c>
    </row>
    <row r="1122" spans="1:24" s="239" customFormat="1" ht="20.25" customHeight="1" x14ac:dyDescent="0.3">
      <c r="A1122" s="238"/>
      <c r="B1122" s="226" t="s">
        <v>22</v>
      </c>
      <c r="C1122" s="231"/>
      <c r="D1122" s="263" t="s">
        <v>172</v>
      </c>
      <c r="E1122" s="220">
        <v>15812984.949999999</v>
      </c>
      <c r="F1122" s="220">
        <v>15607066.789999999</v>
      </c>
      <c r="G1122" s="220">
        <v>584413.19999999995</v>
      </c>
      <c r="H1122" s="220">
        <v>0</v>
      </c>
      <c r="I1122" s="220">
        <v>0</v>
      </c>
      <c r="J1122" s="220">
        <v>0</v>
      </c>
      <c r="K1122" s="220">
        <v>0</v>
      </c>
      <c r="L1122" s="220">
        <v>0</v>
      </c>
      <c r="M1122" s="220">
        <v>0</v>
      </c>
      <c r="N1122" s="220">
        <v>0</v>
      </c>
      <c r="O1122" s="220">
        <v>13082599.200000001</v>
      </c>
      <c r="P1122" s="220">
        <v>156004.79999999999</v>
      </c>
      <c r="Q1122" s="220">
        <v>1354873.1999999997</v>
      </c>
      <c r="R1122" s="220">
        <v>0</v>
      </c>
      <c r="S1122" s="220">
        <v>0</v>
      </c>
      <c r="T1122" s="220">
        <v>0</v>
      </c>
      <c r="U1122" s="220">
        <v>191728.79</v>
      </c>
      <c r="V1122" s="220">
        <v>237447.6</v>
      </c>
      <c r="W1122" s="220">
        <v>0</v>
      </c>
      <c r="X1122" s="220">
        <v>205918.15999999997</v>
      </c>
    </row>
    <row r="1123" spans="1:24" s="239" customFormat="1" ht="20.25" customHeight="1" x14ac:dyDescent="0.3">
      <c r="A1123" s="238"/>
      <c r="B1123" s="272" t="s">
        <v>34</v>
      </c>
      <c r="C1123" s="272"/>
      <c r="D1123" s="263" t="s">
        <v>172</v>
      </c>
      <c r="E1123" s="220">
        <v>22881082.869999997</v>
      </c>
      <c r="F1123" s="220">
        <v>22675164.709999997</v>
      </c>
      <c r="G1123" s="220">
        <v>584413.19999999995</v>
      </c>
      <c r="H1123" s="220">
        <v>0</v>
      </c>
      <c r="I1123" s="220">
        <v>0</v>
      </c>
      <c r="J1123" s="220">
        <v>0</v>
      </c>
      <c r="K1123" s="220">
        <v>0</v>
      </c>
      <c r="L1123" s="220">
        <v>0</v>
      </c>
      <c r="M1123" s="220">
        <v>0</v>
      </c>
      <c r="N1123" s="220">
        <v>0</v>
      </c>
      <c r="O1123" s="220">
        <v>13082599.200000001</v>
      </c>
      <c r="P1123" s="220">
        <v>156004.79999999999</v>
      </c>
      <c r="Q1123" s="220">
        <v>1354873.1999999997</v>
      </c>
      <c r="R1123" s="220">
        <v>0</v>
      </c>
      <c r="S1123" s="220">
        <v>0</v>
      </c>
      <c r="T1123" s="220">
        <v>0</v>
      </c>
      <c r="U1123" s="220">
        <v>191728.79</v>
      </c>
      <c r="V1123" s="220">
        <v>7305545.5199999986</v>
      </c>
      <c r="W1123" s="220">
        <v>0</v>
      </c>
      <c r="X1123" s="220">
        <v>205918.15999999997</v>
      </c>
    </row>
    <row r="1124" spans="1:24" s="239" customFormat="1" ht="20.25" customHeight="1" x14ac:dyDescent="0.3">
      <c r="A1124" s="238"/>
      <c r="C1124" s="235"/>
      <c r="D1124" s="235"/>
      <c r="E1124" s="235"/>
      <c r="F1124" s="235"/>
      <c r="G1124" s="254"/>
      <c r="H1124" s="254"/>
      <c r="I1124" s="254"/>
      <c r="J1124" s="254"/>
      <c r="K1124" s="254"/>
      <c r="L1124" s="254" t="s">
        <v>2493</v>
      </c>
      <c r="M1124" s="254"/>
      <c r="N1124" s="254"/>
      <c r="O1124" s="254"/>
      <c r="P1124" s="254"/>
      <c r="Q1124" s="254"/>
      <c r="R1124" s="254"/>
      <c r="S1124" s="254"/>
      <c r="T1124" s="254"/>
      <c r="U1124" s="254"/>
      <c r="V1124" s="254"/>
      <c r="W1124" s="254"/>
      <c r="X1124" s="254"/>
    </row>
    <row r="1125" spans="1:24" s="239" customFormat="1" ht="20.25" customHeight="1" x14ac:dyDescent="0.3">
      <c r="A1125" s="238"/>
      <c r="C1125" s="274"/>
      <c r="D1125" s="274"/>
      <c r="E1125" s="274"/>
      <c r="F1125" s="274"/>
      <c r="G1125" s="275"/>
      <c r="H1125" s="275"/>
      <c r="I1125" s="275"/>
      <c r="J1125" s="275"/>
      <c r="K1125" s="275"/>
      <c r="L1125" s="275" t="s">
        <v>2494</v>
      </c>
      <c r="M1125" s="275"/>
      <c r="N1125" s="275"/>
      <c r="O1125" s="275"/>
      <c r="P1125" s="275"/>
      <c r="Q1125" s="275"/>
      <c r="R1125" s="275"/>
      <c r="S1125" s="275"/>
      <c r="T1125" s="275"/>
      <c r="U1125" s="275"/>
      <c r="V1125" s="275"/>
      <c r="W1125" s="275"/>
      <c r="X1125" s="275"/>
    </row>
    <row r="1126" spans="1:24" s="239" customFormat="1" ht="20.25" customHeight="1" x14ac:dyDescent="0.3">
      <c r="A1126" s="238">
        <v>2023</v>
      </c>
      <c r="B1126" s="230">
        <v>1024</v>
      </c>
      <c r="C1126" s="229" t="s">
        <v>1536</v>
      </c>
      <c r="D1126" s="230">
        <v>41455</v>
      </c>
      <c r="E1126" s="222">
        <v>1211909.25</v>
      </c>
      <c r="F1126" s="222">
        <v>1199225.18</v>
      </c>
      <c r="G1126" s="218">
        <v>763322.38</v>
      </c>
      <c r="H1126" s="222">
        <v>0</v>
      </c>
      <c r="I1126" s="222">
        <v>0</v>
      </c>
      <c r="J1126" s="222">
        <v>0</v>
      </c>
      <c r="K1126" s="222">
        <v>0</v>
      </c>
      <c r="L1126" s="222">
        <v>0</v>
      </c>
      <c r="M1126" s="222">
        <v>0</v>
      </c>
      <c r="N1126" s="222">
        <v>0</v>
      </c>
      <c r="O1126" s="222">
        <v>0</v>
      </c>
      <c r="P1126" s="222">
        <v>435902.8</v>
      </c>
      <c r="Q1126" s="222">
        <v>0</v>
      </c>
      <c r="R1126" s="222">
        <v>0</v>
      </c>
      <c r="S1126" s="222">
        <v>0</v>
      </c>
      <c r="T1126" s="222">
        <v>0</v>
      </c>
      <c r="U1126" s="223">
        <v>0</v>
      </c>
      <c r="V1126" s="223">
        <v>0</v>
      </c>
      <c r="W1126" s="223">
        <v>0</v>
      </c>
      <c r="X1126" s="223">
        <v>12684.07</v>
      </c>
    </row>
    <row r="1127" spans="1:24" s="239" customFormat="1" ht="20.25" customHeight="1" x14ac:dyDescent="0.3">
      <c r="A1127" s="238"/>
      <c r="B1127" s="226" t="s">
        <v>22</v>
      </c>
      <c r="C1127" s="231"/>
      <c r="D1127" s="263" t="s">
        <v>172</v>
      </c>
      <c r="E1127" s="220">
        <v>1211909.25</v>
      </c>
      <c r="F1127" s="220">
        <v>1199225.18</v>
      </c>
      <c r="G1127" s="220">
        <v>763322.38</v>
      </c>
      <c r="H1127" s="220">
        <v>0</v>
      </c>
      <c r="I1127" s="220">
        <v>0</v>
      </c>
      <c r="J1127" s="220">
        <v>0</v>
      </c>
      <c r="K1127" s="220">
        <v>0</v>
      </c>
      <c r="L1127" s="220">
        <v>0</v>
      </c>
      <c r="M1127" s="220">
        <v>0</v>
      </c>
      <c r="N1127" s="220">
        <v>0</v>
      </c>
      <c r="O1127" s="220">
        <v>0</v>
      </c>
      <c r="P1127" s="220">
        <v>435902.8</v>
      </c>
      <c r="Q1127" s="220">
        <v>0</v>
      </c>
      <c r="R1127" s="220">
        <v>0</v>
      </c>
      <c r="S1127" s="220">
        <v>0</v>
      </c>
      <c r="T1127" s="220">
        <v>0</v>
      </c>
      <c r="U1127" s="220">
        <v>0</v>
      </c>
      <c r="V1127" s="220">
        <v>0</v>
      </c>
      <c r="W1127" s="220">
        <v>0</v>
      </c>
      <c r="X1127" s="220">
        <v>12684.07</v>
      </c>
    </row>
    <row r="1128" spans="1:24" s="239" customFormat="1" ht="20.25" customHeight="1" x14ac:dyDescent="0.3">
      <c r="A1128" s="238"/>
      <c r="B1128" s="272" t="s">
        <v>34</v>
      </c>
      <c r="C1128" s="272"/>
      <c r="D1128" s="263" t="s">
        <v>172</v>
      </c>
      <c r="E1128" s="220">
        <v>1211909.25</v>
      </c>
      <c r="F1128" s="220">
        <v>1199225.18</v>
      </c>
      <c r="G1128" s="220">
        <v>763322.38</v>
      </c>
      <c r="H1128" s="220">
        <v>0</v>
      </c>
      <c r="I1128" s="220">
        <v>0</v>
      </c>
      <c r="J1128" s="220">
        <v>0</v>
      </c>
      <c r="K1128" s="220">
        <v>0</v>
      </c>
      <c r="L1128" s="220">
        <v>0</v>
      </c>
      <c r="M1128" s="220">
        <v>0</v>
      </c>
      <c r="N1128" s="220">
        <v>0</v>
      </c>
      <c r="O1128" s="220">
        <v>0</v>
      </c>
      <c r="P1128" s="220">
        <v>435902.8</v>
      </c>
      <c r="Q1128" s="220">
        <v>0</v>
      </c>
      <c r="R1128" s="220">
        <v>0</v>
      </c>
      <c r="S1128" s="220">
        <v>0</v>
      </c>
      <c r="T1128" s="220">
        <v>0</v>
      </c>
      <c r="U1128" s="220">
        <v>0</v>
      </c>
      <c r="V1128" s="220">
        <v>0</v>
      </c>
      <c r="W1128" s="220">
        <v>0</v>
      </c>
      <c r="X1128" s="220">
        <v>12684.07</v>
      </c>
    </row>
    <row r="1129" spans="1:24" s="239" customFormat="1" ht="20.25" customHeight="1" x14ac:dyDescent="0.3">
      <c r="A1129" s="238"/>
      <c r="C1129" s="235"/>
      <c r="D1129" s="235"/>
      <c r="E1129" s="235"/>
      <c r="F1129" s="235"/>
      <c r="G1129" s="254"/>
      <c r="H1129" s="254"/>
      <c r="I1129" s="254"/>
      <c r="J1129" s="254"/>
      <c r="K1129" s="254"/>
      <c r="L1129" s="254" t="s">
        <v>2495</v>
      </c>
      <c r="M1129" s="264"/>
      <c r="N1129" s="254"/>
      <c r="O1129" s="254"/>
      <c r="P1129" s="254"/>
      <c r="Q1129" s="254"/>
      <c r="R1129" s="254"/>
      <c r="S1129" s="254"/>
      <c r="T1129" s="254"/>
      <c r="U1129" s="254"/>
      <c r="V1129" s="254"/>
      <c r="W1129" s="254"/>
      <c r="X1129" s="254"/>
    </row>
    <row r="1130" spans="1:24" s="239" customFormat="1" ht="20.25" customHeight="1" x14ac:dyDescent="0.3">
      <c r="A1130" s="238"/>
      <c r="C1130" s="274"/>
      <c r="D1130" s="274"/>
      <c r="E1130" s="274"/>
      <c r="F1130" s="274"/>
      <c r="G1130" s="275"/>
      <c r="H1130" s="275"/>
      <c r="I1130" s="275"/>
      <c r="J1130" s="275"/>
      <c r="K1130" s="275"/>
      <c r="L1130" s="274" t="s">
        <v>2496</v>
      </c>
      <c r="M1130" s="275"/>
      <c r="N1130" s="275"/>
      <c r="O1130" s="275"/>
      <c r="P1130" s="275"/>
      <c r="Q1130" s="275"/>
      <c r="R1130" s="275"/>
      <c r="S1130" s="275"/>
      <c r="T1130" s="275"/>
      <c r="U1130" s="275"/>
      <c r="V1130" s="275"/>
      <c r="W1130" s="275"/>
      <c r="X1130" s="275"/>
    </row>
    <row r="1131" spans="1:24" s="239" customFormat="1" ht="20.25" customHeight="1" x14ac:dyDescent="0.3">
      <c r="A1131" s="238">
        <v>2023</v>
      </c>
      <c r="B1131" s="230">
        <v>1025</v>
      </c>
      <c r="C1131" s="229" t="s">
        <v>692</v>
      </c>
      <c r="D1131" s="230">
        <v>42213</v>
      </c>
      <c r="E1131" s="222">
        <v>197264.61</v>
      </c>
      <c r="F1131" s="222">
        <v>195423.61</v>
      </c>
      <c r="G1131" s="222">
        <v>0</v>
      </c>
      <c r="H1131" s="222">
        <v>0</v>
      </c>
      <c r="I1131" s="222">
        <v>0</v>
      </c>
      <c r="J1131" s="222">
        <v>0</v>
      </c>
      <c r="K1131" s="222">
        <v>0</v>
      </c>
      <c r="L1131" s="222">
        <v>0</v>
      </c>
      <c r="M1131" s="222">
        <v>0</v>
      </c>
      <c r="N1131" s="222">
        <v>0</v>
      </c>
      <c r="O1131" s="222">
        <v>0</v>
      </c>
      <c r="P1131" s="222">
        <v>158686.79999999999</v>
      </c>
      <c r="Q1131" s="222">
        <v>0</v>
      </c>
      <c r="R1131" s="222">
        <v>0</v>
      </c>
      <c r="S1131" s="222">
        <v>0</v>
      </c>
      <c r="T1131" s="222">
        <v>0</v>
      </c>
      <c r="U1131" s="223">
        <v>36736.81</v>
      </c>
      <c r="V1131" s="223">
        <v>0</v>
      </c>
      <c r="W1131" s="223">
        <v>0</v>
      </c>
      <c r="X1131" s="223">
        <v>1841</v>
      </c>
    </row>
    <row r="1132" spans="1:24" s="239" customFormat="1" ht="20.25" customHeight="1" x14ac:dyDescent="0.3">
      <c r="A1132" s="238">
        <v>2023</v>
      </c>
      <c r="B1132" s="230">
        <v>1026</v>
      </c>
      <c r="C1132" s="229" t="s">
        <v>2355</v>
      </c>
      <c r="D1132" s="230">
        <v>42280</v>
      </c>
      <c r="E1132" s="222">
        <v>1270569.79</v>
      </c>
      <c r="F1132" s="222">
        <v>1250628.72</v>
      </c>
      <c r="G1132" s="222">
        <v>0</v>
      </c>
      <c r="H1132" s="222">
        <v>0</v>
      </c>
      <c r="I1132" s="222">
        <v>0</v>
      </c>
      <c r="J1132" s="222">
        <v>0</v>
      </c>
      <c r="K1132" s="222">
        <v>0</v>
      </c>
      <c r="L1132" s="222">
        <v>0</v>
      </c>
      <c r="M1132" s="222">
        <v>0</v>
      </c>
      <c r="N1132" s="222">
        <v>0</v>
      </c>
      <c r="O1132" s="222">
        <v>0</v>
      </c>
      <c r="P1132" s="222">
        <v>0</v>
      </c>
      <c r="Q1132" s="222">
        <v>1250628.72</v>
      </c>
      <c r="R1132" s="222">
        <v>0</v>
      </c>
      <c r="S1132" s="222">
        <v>0</v>
      </c>
      <c r="T1132" s="222">
        <v>0</v>
      </c>
      <c r="U1132" s="222">
        <v>0</v>
      </c>
      <c r="V1132" s="222">
        <v>0</v>
      </c>
      <c r="W1132" s="222">
        <v>0</v>
      </c>
      <c r="X1132" s="223">
        <v>19941.07</v>
      </c>
    </row>
    <row r="1133" spans="1:24" s="239" customFormat="1" ht="24" customHeight="1" x14ac:dyDescent="0.3">
      <c r="A1133" s="238"/>
      <c r="B1133" s="226" t="s">
        <v>22</v>
      </c>
      <c r="C1133" s="231"/>
      <c r="D1133" s="263" t="s">
        <v>172</v>
      </c>
      <c r="E1133" s="220">
        <v>1467834.4</v>
      </c>
      <c r="F1133" s="220">
        <v>1446052.33</v>
      </c>
      <c r="G1133" s="220">
        <v>0</v>
      </c>
      <c r="H1133" s="220">
        <v>0</v>
      </c>
      <c r="I1133" s="220">
        <v>0</v>
      </c>
      <c r="J1133" s="220">
        <v>0</v>
      </c>
      <c r="K1133" s="220">
        <v>0</v>
      </c>
      <c r="L1133" s="220">
        <v>0</v>
      </c>
      <c r="M1133" s="220">
        <v>0</v>
      </c>
      <c r="N1133" s="220">
        <v>0</v>
      </c>
      <c r="O1133" s="220">
        <v>0</v>
      </c>
      <c r="P1133" s="220">
        <v>158686.79999999999</v>
      </c>
      <c r="Q1133" s="220">
        <v>1250628.72</v>
      </c>
      <c r="R1133" s="220">
        <v>0</v>
      </c>
      <c r="S1133" s="220">
        <v>0</v>
      </c>
      <c r="T1133" s="220">
        <v>0</v>
      </c>
      <c r="U1133" s="220">
        <v>36736.81</v>
      </c>
      <c r="V1133" s="220">
        <v>0</v>
      </c>
      <c r="W1133" s="220">
        <v>0</v>
      </c>
      <c r="X1133" s="220">
        <v>21782.07</v>
      </c>
    </row>
    <row r="1134" spans="1:24" s="239" customFormat="1" ht="20.25" customHeight="1" x14ac:dyDescent="0.3">
      <c r="A1134" s="238"/>
      <c r="B1134" s="272" t="s">
        <v>34</v>
      </c>
      <c r="C1134" s="272"/>
      <c r="D1134" s="263" t="s">
        <v>172</v>
      </c>
      <c r="E1134" s="220">
        <v>1467834.4</v>
      </c>
      <c r="F1134" s="220">
        <v>1446052.33</v>
      </c>
      <c r="G1134" s="220">
        <v>0</v>
      </c>
      <c r="H1134" s="220">
        <v>0</v>
      </c>
      <c r="I1134" s="220">
        <v>0</v>
      </c>
      <c r="J1134" s="220">
        <v>0</v>
      </c>
      <c r="K1134" s="220">
        <v>0</v>
      </c>
      <c r="L1134" s="220">
        <v>0</v>
      </c>
      <c r="M1134" s="220">
        <v>0</v>
      </c>
      <c r="N1134" s="220">
        <v>0</v>
      </c>
      <c r="O1134" s="220">
        <v>0</v>
      </c>
      <c r="P1134" s="220">
        <v>158686.79999999999</v>
      </c>
      <c r="Q1134" s="220">
        <v>1250628.72</v>
      </c>
      <c r="R1134" s="220">
        <v>0</v>
      </c>
      <c r="S1134" s="220">
        <v>0</v>
      </c>
      <c r="T1134" s="220">
        <v>0</v>
      </c>
      <c r="U1134" s="220">
        <v>36736.81</v>
      </c>
      <c r="V1134" s="220">
        <v>0</v>
      </c>
      <c r="W1134" s="220">
        <v>0</v>
      </c>
      <c r="X1134" s="220">
        <v>21782.07</v>
      </c>
    </row>
    <row r="1135" spans="1:24" s="239" customFormat="1" ht="20.25" customHeight="1" x14ac:dyDescent="0.3">
      <c r="A1135" s="238"/>
      <c r="C1135" s="235"/>
      <c r="D1135" s="235"/>
      <c r="E1135" s="235"/>
      <c r="F1135" s="235"/>
      <c r="G1135" s="254"/>
      <c r="H1135" s="254"/>
      <c r="I1135" s="254"/>
      <c r="J1135" s="254"/>
      <c r="K1135" s="254"/>
      <c r="L1135" s="254" t="s">
        <v>2497</v>
      </c>
      <c r="M1135" s="264"/>
      <c r="N1135" s="254"/>
      <c r="O1135" s="254"/>
      <c r="P1135" s="254"/>
      <c r="Q1135" s="254"/>
      <c r="R1135" s="254"/>
      <c r="S1135" s="254"/>
      <c r="T1135" s="254"/>
      <c r="U1135" s="254"/>
      <c r="V1135" s="254"/>
      <c r="W1135" s="254"/>
      <c r="X1135" s="254"/>
    </row>
    <row r="1136" spans="1:24" s="239" customFormat="1" ht="20.25" customHeight="1" x14ac:dyDescent="0.3">
      <c r="A1136" s="238"/>
      <c r="C1136" s="274"/>
      <c r="D1136" s="274"/>
      <c r="E1136" s="274"/>
      <c r="F1136" s="274"/>
      <c r="G1136" s="275"/>
      <c r="H1136" s="275"/>
      <c r="I1136" s="275"/>
      <c r="J1136" s="275"/>
      <c r="K1136" s="275"/>
      <c r="L1136" s="274" t="s">
        <v>2498</v>
      </c>
      <c r="M1136" s="275"/>
      <c r="N1136" s="275"/>
      <c r="O1136" s="275"/>
      <c r="P1136" s="275"/>
      <c r="Q1136" s="275"/>
      <c r="R1136" s="275"/>
      <c r="S1136" s="275"/>
      <c r="T1136" s="275"/>
      <c r="U1136" s="275"/>
      <c r="V1136" s="275"/>
      <c r="W1136" s="275"/>
      <c r="X1136" s="275"/>
    </row>
    <row r="1137" spans="1:24" s="239" customFormat="1" ht="20.25" customHeight="1" x14ac:dyDescent="0.3">
      <c r="A1137" s="238">
        <v>2023</v>
      </c>
      <c r="B1137" s="230">
        <v>1027</v>
      </c>
      <c r="C1137" s="229" t="s">
        <v>1129</v>
      </c>
      <c r="D1137" s="230">
        <v>43720</v>
      </c>
      <c r="E1137" s="222">
        <v>1379021.4200000002</v>
      </c>
      <c r="F1137" s="222">
        <v>1359398.86</v>
      </c>
      <c r="G1137" s="218">
        <v>0</v>
      </c>
      <c r="H1137" s="218">
        <v>0</v>
      </c>
      <c r="I1137" s="218">
        <v>0</v>
      </c>
      <c r="J1137" s="218">
        <v>0</v>
      </c>
      <c r="K1137" s="218">
        <v>0</v>
      </c>
      <c r="L1137" s="218">
        <v>0</v>
      </c>
      <c r="M1137" s="218">
        <v>0</v>
      </c>
      <c r="N1137" s="218">
        <v>0</v>
      </c>
      <c r="O1137" s="218">
        <v>1359398.86</v>
      </c>
      <c r="P1137" s="218">
        <v>0</v>
      </c>
      <c r="Q1137" s="218">
        <v>0</v>
      </c>
      <c r="R1137" s="218">
        <v>0</v>
      </c>
      <c r="S1137" s="218">
        <v>0</v>
      </c>
      <c r="T1137" s="218">
        <v>0</v>
      </c>
      <c r="U1137" s="218">
        <v>0</v>
      </c>
      <c r="V1137" s="218">
        <v>0</v>
      </c>
      <c r="W1137" s="218">
        <v>0</v>
      </c>
      <c r="X1137" s="223">
        <v>19622.560000000001</v>
      </c>
    </row>
    <row r="1138" spans="1:24" s="239" customFormat="1" ht="20.25" customHeight="1" x14ac:dyDescent="0.3">
      <c r="A1138" s="238">
        <v>2023</v>
      </c>
      <c r="B1138" s="230">
        <v>1028</v>
      </c>
      <c r="C1138" s="229" t="s">
        <v>1130</v>
      </c>
      <c r="D1138" s="230">
        <v>43738</v>
      </c>
      <c r="E1138" s="222">
        <v>1340511.44</v>
      </c>
      <c r="F1138" s="222">
        <v>1321022.19</v>
      </c>
      <c r="G1138" s="218">
        <v>0</v>
      </c>
      <c r="H1138" s="218">
        <v>0</v>
      </c>
      <c r="I1138" s="218">
        <v>0</v>
      </c>
      <c r="J1138" s="218">
        <v>0</v>
      </c>
      <c r="K1138" s="218">
        <v>0</v>
      </c>
      <c r="L1138" s="218">
        <v>0</v>
      </c>
      <c r="M1138" s="218">
        <v>0</v>
      </c>
      <c r="N1138" s="218">
        <v>0</v>
      </c>
      <c r="O1138" s="218">
        <v>1321022.19</v>
      </c>
      <c r="P1138" s="218">
        <v>0</v>
      </c>
      <c r="Q1138" s="218">
        <v>0</v>
      </c>
      <c r="R1138" s="218">
        <v>0</v>
      </c>
      <c r="S1138" s="218">
        <v>0</v>
      </c>
      <c r="T1138" s="218">
        <v>0</v>
      </c>
      <c r="U1138" s="218">
        <v>0</v>
      </c>
      <c r="V1138" s="218">
        <v>0</v>
      </c>
      <c r="W1138" s="218">
        <v>0</v>
      </c>
      <c r="X1138" s="223">
        <v>19489.25</v>
      </c>
    </row>
    <row r="1139" spans="1:24" s="239" customFormat="1" ht="20.25" customHeight="1" x14ac:dyDescent="0.3">
      <c r="A1139" s="238">
        <v>2023</v>
      </c>
      <c r="B1139" s="230">
        <v>1029</v>
      </c>
      <c r="C1139" s="229" t="s">
        <v>1131</v>
      </c>
      <c r="D1139" s="230">
        <v>43740</v>
      </c>
      <c r="E1139" s="222">
        <v>2255461.5500000003</v>
      </c>
      <c r="F1139" s="222">
        <v>2219840.8400000003</v>
      </c>
      <c r="G1139" s="218">
        <v>0</v>
      </c>
      <c r="H1139" s="218">
        <v>0</v>
      </c>
      <c r="I1139" s="218">
        <v>0</v>
      </c>
      <c r="J1139" s="218">
        <v>0</v>
      </c>
      <c r="K1139" s="218">
        <v>0</v>
      </c>
      <c r="L1139" s="218">
        <v>0</v>
      </c>
      <c r="M1139" s="218">
        <v>0</v>
      </c>
      <c r="N1139" s="218">
        <v>0</v>
      </c>
      <c r="O1139" s="218">
        <v>2219840.8400000003</v>
      </c>
      <c r="P1139" s="218">
        <v>0</v>
      </c>
      <c r="Q1139" s="218">
        <v>0</v>
      </c>
      <c r="R1139" s="218">
        <v>0</v>
      </c>
      <c r="S1139" s="218">
        <v>0</v>
      </c>
      <c r="T1139" s="218">
        <v>0</v>
      </c>
      <c r="U1139" s="218">
        <v>0</v>
      </c>
      <c r="V1139" s="218">
        <v>0</v>
      </c>
      <c r="W1139" s="218">
        <v>0</v>
      </c>
      <c r="X1139" s="223">
        <v>35620.71</v>
      </c>
    </row>
    <row r="1140" spans="1:24" s="239" customFormat="1" ht="20.25" customHeight="1" x14ac:dyDescent="0.3">
      <c r="A1140" s="238">
        <v>2023</v>
      </c>
      <c r="B1140" s="230">
        <v>1030</v>
      </c>
      <c r="C1140" s="229" t="s">
        <v>1132</v>
      </c>
      <c r="D1140" s="230">
        <v>43741</v>
      </c>
      <c r="E1140" s="222">
        <v>2137752.1</v>
      </c>
      <c r="F1140" s="222">
        <v>2103723.06</v>
      </c>
      <c r="G1140" s="218">
        <v>0</v>
      </c>
      <c r="H1140" s="218">
        <v>0</v>
      </c>
      <c r="I1140" s="218">
        <v>0</v>
      </c>
      <c r="J1140" s="218">
        <v>0</v>
      </c>
      <c r="K1140" s="218">
        <v>0</v>
      </c>
      <c r="L1140" s="218">
        <v>0</v>
      </c>
      <c r="M1140" s="218">
        <v>0</v>
      </c>
      <c r="N1140" s="218">
        <v>0</v>
      </c>
      <c r="O1140" s="218">
        <v>2103723.06</v>
      </c>
      <c r="P1140" s="218">
        <v>0</v>
      </c>
      <c r="Q1140" s="218">
        <v>0</v>
      </c>
      <c r="R1140" s="218">
        <v>0</v>
      </c>
      <c r="S1140" s="218">
        <v>0</v>
      </c>
      <c r="T1140" s="218">
        <v>0</v>
      </c>
      <c r="U1140" s="218">
        <v>0</v>
      </c>
      <c r="V1140" s="218">
        <v>0</v>
      </c>
      <c r="W1140" s="218">
        <v>0</v>
      </c>
      <c r="X1140" s="223">
        <v>34029.040000000001</v>
      </c>
    </row>
    <row r="1141" spans="1:24" s="239" customFormat="1" ht="20.25" customHeight="1" x14ac:dyDescent="0.3">
      <c r="A1141" s="238">
        <v>2023</v>
      </c>
      <c r="B1141" s="230">
        <v>1031</v>
      </c>
      <c r="C1141" s="229" t="s">
        <v>1505</v>
      </c>
      <c r="D1141" s="230">
        <v>43750</v>
      </c>
      <c r="E1141" s="222">
        <v>4468033.4799999995</v>
      </c>
      <c r="F1141" s="222">
        <v>4401101.55</v>
      </c>
      <c r="G1141" s="218">
        <v>0</v>
      </c>
      <c r="H1141" s="218">
        <v>0</v>
      </c>
      <c r="I1141" s="218">
        <v>0</v>
      </c>
      <c r="J1141" s="218">
        <v>0</v>
      </c>
      <c r="K1141" s="218">
        <v>0</v>
      </c>
      <c r="L1141" s="218">
        <v>0</v>
      </c>
      <c r="M1141" s="218">
        <v>0</v>
      </c>
      <c r="N1141" s="218">
        <v>0</v>
      </c>
      <c r="O1141" s="218">
        <v>3977204.8299999996</v>
      </c>
      <c r="P1141" s="218">
        <v>338866.01</v>
      </c>
      <c r="Q1141" s="218">
        <v>0</v>
      </c>
      <c r="R1141" s="218">
        <v>0</v>
      </c>
      <c r="S1141" s="218">
        <v>0</v>
      </c>
      <c r="T1141" s="218">
        <v>0</v>
      </c>
      <c r="U1141" s="218">
        <v>85030.71</v>
      </c>
      <c r="V1141" s="218">
        <v>0</v>
      </c>
      <c r="W1141" s="218">
        <v>0</v>
      </c>
      <c r="X1141" s="223">
        <v>66931.930000000008</v>
      </c>
    </row>
    <row r="1142" spans="1:24" s="239" customFormat="1" ht="20.25" customHeight="1" x14ac:dyDescent="0.3">
      <c r="A1142" s="238">
        <v>2023</v>
      </c>
      <c r="B1142" s="230">
        <v>1032</v>
      </c>
      <c r="C1142" s="229" t="s">
        <v>703</v>
      </c>
      <c r="D1142" s="230">
        <v>43769</v>
      </c>
      <c r="E1142" s="222">
        <v>5146791.2100000009</v>
      </c>
      <c r="F1142" s="222">
        <v>5081019.3900000006</v>
      </c>
      <c r="G1142" s="222">
        <v>0</v>
      </c>
      <c r="H1142" s="261">
        <v>0</v>
      </c>
      <c r="I1142" s="222">
        <v>0</v>
      </c>
      <c r="J1142" s="222">
        <v>0</v>
      </c>
      <c r="K1142" s="222">
        <v>0</v>
      </c>
      <c r="L1142" s="222">
        <v>0</v>
      </c>
      <c r="M1142" s="222">
        <v>0</v>
      </c>
      <c r="N1142" s="222">
        <v>0</v>
      </c>
      <c r="O1142" s="222">
        <v>5081019.3900000006</v>
      </c>
      <c r="P1142" s="222">
        <v>0</v>
      </c>
      <c r="Q1142" s="222">
        <v>0</v>
      </c>
      <c r="R1142" s="222">
        <v>0</v>
      </c>
      <c r="S1142" s="222">
        <v>0</v>
      </c>
      <c r="T1142" s="222">
        <v>0</v>
      </c>
      <c r="U1142" s="223">
        <v>0</v>
      </c>
      <c r="V1142" s="223">
        <v>0</v>
      </c>
      <c r="W1142" s="223">
        <v>0</v>
      </c>
      <c r="X1142" s="223">
        <v>65771.820000000007</v>
      </c>
    </row>
    <row r="1143" spans="1:24" s="239" customFormat="1" ht="20.25" customHeight="1" x14ac:dyDescent="0.3">
      <c r="A1143" s="238">
        <v>2023</v>
      </c>
      <c r="B1143" s="230">
        <v>1033</v>
      </c>
      <c r="C1143" s="229" t="s">
        <v>704</v>
      </c>
      <c r="D1143" s="230">
        <v>43790</v>
      </c>
      <c r="E1143" s="222">
        <v>4259195.92</v>
      </c>
      <c r="F1143" s="222">
        <v>4203564.29</v>
      </c>
      <c r="G1143" s="222">
        <v>0</v>
      </c>
      <c r="H1143" s="261">
        <v>0</v>
      </c>
      <c r="I1143" s="222">
        <v>0</v>
      </c>
      <c r="J1143" s="222">
        <v>0</v>
      </c>
      <c r="K1143" s="222">
        <v>0</v>
      </c>
      <c r="L1143" s="222">
        <v>0</v>
      </c>
      <c r="M1143" s="222">
        <v>0</v>
      </c>
      <c r="N1143" s="222">
        <v>0</v>
      </c>
      <c r="O1143" s="222">
        <v>4203564.29</v>
      </c>
      <c r="P1143" s="222">
        <v>0</v>
      </c>
      <c r="Q1143" s="222">
        <v>0</v>
      </c>
      <c r="R1143" s="222">
        <v>0</v>
      </c>
      <c r="S1143" s="222">
        <v>0</v>
      </c>
      <c r="T1143" s="222">
        <v>0</v>
      </c>
      <c r="U1143" s="223">
        <v>0</v>
      </c>
      <c r="V1143" s="223">
        <v>0</v>
      </c>
      <c r="W1143" s="223">
        <v>0</v>
      </c>
      <c r="X1143" s="223">
        <v>55631.63</v>
      </c>
    </row>
    <row r="1144" spans="1:24" s="239" customFormat="1" ht="20.25" customHeight="1" x14ac:dyDescent="0.3">
      <c r="A1144" s="238">
        <v>2023</v>
      </c>
      <c r="B1144" s="230">
        <v>1034</v>
      </c>
      <c r="C1144" s="229" t="s">
        <v>705</v>
      </c>
      <c r="D1144" s="230">
        <v>43821</v>
      </c>
      <c r="E1144" s="222">
        <v>5173122.43</v>
      </c>
      <c r="F1144" s="222">
        <v>5092997.55</v>
      </c>
      <c r="G1144" s="222">
        <v>0</v>
      </c>
      <c r="H1144" s="261">
        <v>0</v>
      </c>
      <c r="I1144" s="222">
        <v>0</v>
      </c>
      <c r="J1144" s="222">
        <v>0</v>
      </c>
      <c r="K1144" s="222">
        <v>0</v>
      </c>
      <c r="L1144" s="222">
        <v>0</v>
      </c>
      <c r="M1144" s="222">
        <v>0</v>
      </c>
      <c r="N1144" s="222">
        <v>0</v>
      </c>
      <c r="O1144" s="222">
        <v>5092997.55</v>
      </c>
      <c r="P1144" s="222">
        <v>0</v>
      </c>
      <c r="Q1144" s="222">
        <v>0</v>
      </c>
      <c r="R1144" s="222">
        <v>0</v>
      </c>
      <c r="S1144" s="222">
        <v>0</v>
      </c>
      <c r="T1144" s="222">
        <v>0</v>
      </c>
      <c r="U1144" s="223">
        <v>0</v>
      </c>
      <c r="V1144" s="223">
        <v>0</v>
      </c>
      <c r="W1144" s="223">
        <v>0</v>
      </c>
      <c r="X1144" s="223">
        <v>80124.88</v>
      </c>
    </row>
    <row r="1145" spans="1:24" s="239" customFormat="1" ht="20.25" customHeight="1" x14ac:dyDescent="0.3">
      <c r="A1145" s="238">
        <v>2023</v>
      </c>
      <c r="B1145" s="230">
        <v>1035</v>
      </c>
      <c r="C1145" s="229" t="s">
        <v>706</v>
      </c>
      <c r="D1145" s="230">
        <v>43822</v>
      </c>
      <c r="E1145" s="222">
        <v>5151061.62</v>
      </c>
      <c r="F1145" s="222">
        <v>5070987.1100000003</v>
      </c>
      <c r="G1145" s="222">
        <v>0</v>
      </c>
      <c r="H1145" s="261">
        <v>0</v>
      </c>
      <c r="I1145" s="222">
        <v>0</v>
      </c>
      <c r="J1145" s="222">
        <v>0</v>
      </c>
      <c r="K1145" s="222">
        <v>0</v>
      </c>
      <c r="L1145" s="222">
        <v>0</v>
      </c>
      <c r="M1145" s="222">
        <v>0</v>
      </c>
      <c r="N1145" s="222">
        <v>0</v>
      </c>
      <c r="O1145" s="222">
        <v>5070987.1100000003</v>
      </c>
      <c r="P1145" s="222">
        <v>0</v>
      </c>
      <c r="Q1145" s="222">
        <v>0</v>
      </c>
      <c r="R1145" s="222">
        <v>0</v>
      </c>
      <c r="S1145" s="222">
        <v>0</v>
      </c>
      <c r="T1145" s="222">
        <v>0</v>
      </c>
      <c r="U1145" s="223">
        <v>0</v>
      </c>
      <c r="V1145" s="223">
        <v>0</v>
      </c>
      <c r="W1145" s="223">
        <v>0</v>
      </c>
      <c r="X1145" s="223">
        <v>80074.509999999995</v>
      </c>
    </row>
    <row r="1146" spans="1:24" s="239" customFormat="1" ht="20.25" customHeight="1" x14ac:dyDescent="0.3">
      <c r="A1146" s="238">
        <v>2023</v>
      </c>
      <c r="B1146" s="230">
        <v>1036</v>
      </c>
      <c r="C1146" s="229" t="s">
        <v>1509</v>
      </c>
      <c r="D1146" s="230">
        <v>43817</v>
      </c>
      <c r="E1146" s="222">
        <v>1589457.7800000003</v>
      </c>
      <c r="F1146" s="222">
        <v>1569813.1700000002</v>
      </c>
      <c r="G1146" s="218">
        <v>0</v>
      </c>
      <c r="H1146" s="218">
        <v>0</v>
      </c>
      <c r="I1146" s="218">
        <v>0</v>
      </c>
      <c r="J1146" s="218">
        <v>0</v>
      </c>
      <c r="K1146" s="218">
        <v>0</v>
      </c>
      <c r="L1146" s="218">
        <v>0</v>
      </c>
      <c r="M1146" s="218">
        <v>0</v>
      </c>
      <c r="N1146" s="218">
        <v>0</v>
      </c>
      <c r="O1146" s="218">
        <v>1569813.1700000002</v>
      </c>
      <c r="P1146" s="218">
        <v>0</v>
      </c>
      <c r="Q1146" s="218">
        <v>0</v>
      </c>
      <c r="R1146" s="218">
        <v>0</v>
      </c>
      <c r="S1146" s="218">
        <v>0</v>
      </c>
      <c r="T1146" s="218">
        <v>0</v>
      </c>
      <c r="U1146" s="218">
        <v>0</v>
      </c>
      <c r="V1146" s="218">
        <v>0</v>
      </c>
      <c r="W1146" s="218">
        <v>0</v>
      </c>
      <c r="X1146" s="223">
        <v>19644.61</v>
      </c>
    </row>
    <row r="1147" spans="1:24" s="239" customFormat="1" ht="20.25" customHeight="1" x14ac:dyDescent="0.3">
      <c r="A1147" s="238">
        <v>2023</v>
      </c>
      <c r="B1147" s="230">
        <v>1037</v>
      </c>
      <c r="C1147" s="229" t="s">
        <v>1848</v>
      </c>
      <c r="D1147" s="230">
        <v>43768</v>
      </c>
      <c r="E1147" s="222">
        <v>3010870.2199999997</v>
      </c>
      <c r="F1147" s="222">
        <v>2998000.2399999998</v>
      </c>
      <c r="G1147" s="222">
        <v>0</v>
      </c>
      <c r="H1147" s="222">
        <v>0</v>
      </c>
      <c r="I1147" s="222">
        <v>0</v>
      </c>
      <c r="J1147" s="222">
        <v>0</v>
      </c>
      <c r="K1147" s="222">
        <v>0</v>
      </c>
      <c r="L1147" s="222">
        <v>0</v>
      </c>
      <c r="M1147" s="222">
        <v>0</v>
      </c>
      <c r="N1147" s="222">
        <v>0</v>
      </c>
      <c r="O1147" s="222">
        <v>2998000.2399999998</v>
      </c>
      <c r="P1147" s="222">
        <v>0</v>
      </c>
      <c r="Q1147" s="222">
        <v>0</v>
      </c>
      <c r="R1147" s="222">
        <v>0</v>
      </c>
      <c r="S1147" s="222">
        <v>0</v>
      </c>
      <c r="T1147" s="222">
        <v>0</v>
      </c>
      <c r="U1147" s="223">
        <v>0</v>
      </c>
      <c r="V1147" s="223">
        <v>0</v>
      </c>
      <c r="W1147" s="223">
        <v>0</v>
      </c>
      <c r="X1147" s="223">
        <v>12869.98</v>
      </c>
    </row>
    <row r="1148" spans="1:24" s="239" customFormat="1" ht="20.25" customHeight="1" x14ac:dyDescent="0.3">
      <c r="A1148" s="238">
        <v>2023</v>
      </c>
      <c r="B1148" s="230">
        <v>1038</v>
      </c>
      <c r="C1148" s="229" t="s">
        <v>1849</v>
      </c>
      <c r="D1148" s="230">
        <v>43770</v>
      </c>
      <c r="E1148" s="222">
        <v>3965682.76</v>
      </c>
      <c r="F1148" s="222">
        <v>3949251.01</v>
      </c>
      <c r="G1148" s="222">
        <v>0</v>
      </c>
      <c r="H1148" s="222">
        <v>0</v>
      </c>
      <c r="I1148" s="222">
        <v>0</v>
      </c>
      <c r="J1148" s="222">
        <v>0</v>
      </c>
      <c r="K1148" s="222">
        <v>0</v>
      </c>
      <c r="L1148" s="222">
        <v>0</v>
      </c>
      <c r="M1148" s="222">
        <v>0</v>
      </c>
      <c r="N1148" s="222">
        <v>0</v>
      </c>
      <c r="O1148" s="222">
        <v>3949251.01</v>
      </c>
      <c r="P1148" s="222">
        <v>0</v>
      </c>
      <c r="Q1148" s="222">
        <v>0</v>
      </c>
      <c r="R1148" s="222">
        <v>0</v>
      </c>
      <c r="S1148" s="222">
        <v>0</v>
      </c>
      <c r="T1148" s="222">
        <v>0</v>
      </c>
      <c r="U1148" s="223">
        <v>0</v>
      </c>
      <c r="V1148" s="223">
        <v>0</v>
      </c>
      <c r="W1148" s="223">
        <v>0</v>
      </c>
      <c r="X1148" s="223">
        <v>16431.75</v>
      </c>
    </row>
    <row r="1149" spans="1:24" s="239" customFormat="1" ht="20.25" customHeight="1" x14ac:dyDescent="0.3">
      <c r="A1149" s="238">
        <v>2023</v>
      </c>
      <c r="B1149" s="230">
        <v>1039</v>
      </c>
      <c r="C1149" s="229" t="s">
        <v>1850</v>
      </c>
      <c r="D1149" s="230">
        <v>43792</v>
      </c>
      <c r="E1149" s="222">
        <v>4931389.04</v>
      </c>
      <c r="F1149" s="222">
        <v>4910883.9800000004</v>
      </c>
      <c r="G1149" s="222">
        <v>0</v>
      </c>
      <c r="H1149" s="222">
        <v>0</v>
      </c>
      <c r="I1149" s="222">
        <v>0</v>
      </c>
      <c r="J1149" s="222">
        <v>0</v>
      </c>
      <c r="K1149" s="222">
        <v>0</v>
      </c>
      <c r="L1149" s="222">
        <v>0</v>
      </c>
      <c r="M1149" s="222">
        <v>0</v>
      </c>
      <c r="N1149" s="222">
        <v>0</v>
      </c>
      <c r="O1149" s="222">
        <v>4812888.3800000008</v>
      </c>
      <c r="P1149" s="222">
        <v>0</v>
      </c>
      <c r="Q1149" s="222">
        <v>0</v>
      </c>
      <c r="R1149" s="222">
        <v>0</v>
      </c>
      <c r="S1149" s="222">
        <v>0</v>
      </c>
      <c r="T1149" s="222">
        <v>0</v>
      </c>
      <c r="U1149" s="223">
        <v>97995.6</v>
      </c>
      <c r="V1149" s="223">
        <v>0</v>
      </c>
      <c r="W1149" s="223">
        <v>0</v>
      </c>
      <c r="X1149" s="223">
        <v>20505.060000000001</v>
      </c>
    </row>
    <row r="1150" spans="1:24" s="239" customFormat="1" ht="20.25" customHeight="1" x14ac:dyDescent="0.3">
      <c r="A1150" s="238">
        <v>2023</v>
      </c>
      <c r="B1150" s="230">
        <v>1040</v>
      </c>
      <c r="C1150" s="229" t="s">
        <v>1851</v>
      </c>
      <c r="D1150" s="230">
        <v>43794</v>
      </c>
      <c r="E1150" s="222">
        <v>3152816.36</v>
      </c>
      <c r="F1150" s="222">
        <v>3138391.98</v>
      </c>
      <c r="G1150" s="222">
        <v>0</v>
      </c>
      <c r="H1150" s="222">
        <v>0</v>
      </c>
      <c r="I1150" s="222">
        <v>0</v>
      </c>
      <c r="J1150" s="222">
        <v>0</v>
      </c>
      <c r="K1150" s="222">
        <v>0</v>
      </c>
      <c r="L1150" s="222">
        <v>0</v>
      </c>
      <c r="M1150" s="222">
        <v>0</v>
      </c>
      <c r="N1150" s="222">
        <v>0</v>
      </c>
      <c r="O1150" s="222">
        <v>3064177.98</v>
      </c>
      <c r="P1150" s="222">
        <v>0</v>
      </c>
      <c r="Q1150" s="222">
        <v>0</v>
      </c>
      <c r="R1150" s="222">
        <v>0</v>
      </c>
      <c r="S1150" s="222">
        <v>0</v>
      </c>
      <c r="T1150" s="222">
        <v>0</v>
      </c>
      <c r="U1150" s="223">
        <v>74214</v>
      </c>
      <c r="V1150" s="223">
        <v>0</v>
      </c>
      <c r="W1150" s="223">
        <v>0</v>
      </c>
      <c r="X1150" s="223">
        <v>14424.38</v>
      </c>
    </row>
    <row r="1151" spans="1:24" s="239" customFormat="1" ht="20.25" customHeight="1" x14ac:dyDescent="0.3">
      <c r="A1151" s="238">
        <v>2023</v>
      </c>
      <c r="B1151" s="230">
        <v>1041</v>
      </c>
      <c r="C1151" s="229" t="s">
        <v>2597</v>
      </c>
      <c r="D1151" s="230">
        <v>43812</v>
      </c>
      <c r="E1151" s="222">
        <v>574099.39</v>
      </c>
      <c r="F1151" s="222">
        <v>574099.39</v>
      </c>
      <c r="G1151" s="218">
        <v>0</v>
      </c>
      <c r="H1151" s="222">
        <v>574099.39</v>
      </c>
      <c r="I1151" s="222">
        <v>0</v>
      </c>
      <c r="J1151" s="222">
        <v>0</v>
      </c>
      <c r="K1151" s="222">
        <v>0</v>
      </c>
      <c r="L1151" s="222">
        <v>0</v>
      </c>
      <c r="M1151" s="222">
        <v>0</v>
      </c>
      <c r="N1151" s="222">
        <v>0</v>
      </c>
      <c r="O1151" s="222">
        <v>0</v>
      </c>
      <c r="P1151" s="222">
        <v>0</v>
      </c>
      <c r="Q1151" s="222">
        <v>0</v>
      </c>
      <c r="R1151" s="222">
        <v>0</v>
      </c>
      <c r="S1151" s="222">
        <v>0</v>
      </c>
      <c r="T1151" s="222">
        <v>0</v>
      </c>
      <c r="U1151" s="223">
        <v>0</v>
      </c>
      <c r="V1151" s="223">
        <v>0</v>
      </c>
      <c r="W1151" s="223">
        <v>0</v>
      </c>
      <c r="X1151" s="223">
        <v>0</v>
      </c>
    </row>
    <row r="1152" spans="1:24" s="239" customFormat="1" ht="20.25" customHeight="1" x14ac:dyDescent="0.3">
      <c r="A1152" s="238"/>
      <c r="B1152" s="226" t="s">
        <v>22</v>
      </c>
      <c r="C1152" s="231"/>
      <c r="D1152" s="263" t="s">
        <v>172</v>
      </c>
      <c r="E1152" s="220">
        <v>48535266.719999999</v>
      </c>
      <c r="F1152" s="220">
        <v>47994094.609999992</v>
      </c>
      <c r="G1152" s="220">
        <v>0</v>
      </c>
      <c r="H1152" s="220">
        <v>574099.39</v>
      </c>
      <c r="I1152" s="220">
        <v>0</v>
      </c>
      <c r="J1152" s="220">
        <v>0</v>
      </c>
      <c r="K1152" s="220">
        <v>0</v>
      </c>
      <c r="L1152" s="220">
        <v>0</v>
      </c>
      <c r="M1152" s="220">
        <v>0</v>
      </c>
      <c r="N1152" s="220">
        <v>0</v>
      </c>
      <c r="O1152" s="220">
        <v>46823888.899999999</v>
      </c>
      <c r="P1152" s="220">
        <v>338866.01</v>
      </c>
      <c r="Q1152" s="220">
        <v>0</v>
      </c>
      <c r="R1152" s="220">
        <v>0</v>
      </c>
      <c r="S1152" s="220">
        <v>0</v>
      </c>
      <c r="T1152" s="220">
        <v>0</v>
      </c>
      <c r="U1152" s="220">
        <v>257240.31</v>
      </c>
      <c r="V1152" s="220">
        <v>0</v>
      </c>
      <c r="W1152" s="220">
        <v>0</v>
      </c>
      <c r="X1152" s="220">
        <v>541172.11</v>
      </c>
    </row>
    <row r="1153" spans="1:24" s="239" customFormat="1" ht="20.25" customHeight="1" x14ac:dyDescent="0.3">
      <c r="A1153" s="238"/>
      <c r="C1153" s="274"/>
      <c r="D1153" s="274"/>
      <c r="E1153" s="274"/>
      <c r="F1153" s="274"/>
      <c r="G1153" s="275"/>
      <c r="H1153" s="275"/>
      <c r="I1153" s="275"/>
      <c r="J1153" s="275"/>
      <c r="K1153" s="275"/>
      <c r="L1153" s="274" t="s">
        <v>2499</v>
      </c>
      <c r="M1153" s="275"/>
      <c r="N1153" s="275"/>
      <c r="O1153" s="275"/>
      <c r="P1153" s="275"/>
      <c r="Q1153" s="275"/>
      <c r="R1153" s="275"/>
      <c r="S1153" s="275"/>
      <c r="T1153" s="275"/>
      <c r="U1153" s="275"/>
      <c r="V1153" s="275"/>
      <c r="W1153" s="275"/>
      <c r="X1153" s="275"/>
    </row>
    <row r="1154" spans="1:24" s="239" customFormat="1" ht="20.25" customHeight="1" x14ac:dyDescent="0.3">
      <c r="A1154" s="238">
        <v>2023</v>
      </c>
      <c r="B1154" s="230">
        <v>1042</v>
      </c>
      <c r="C1154" s="229" t="s">
        <v>707</v>
      </c>
      <c r="D1154" s="230">
        <v>55991</v>
      </c>
      <c r="E1154" s="222">
        <v>1742072</v>
      </c>
      <c r="F1154" s="222">
        <v>1742072</v>
      </c>
      <c r="G1154" s="222">
        <v>0</v>
      </c>
      <c r="H1154" s="261">
        <v>0</v>
      </c>
      <c r="I1154" s="222">
        <v>0</v>
      </c>
      <c r="J1154" s="222">
        <v>0</v>
      </c>
      <c r="K1154" s="222">
        <v>0</v>
      </c>
      <c r="L1154" s="222">
        <v>0</v>
      </c>
      <c r="M1154" s="222">
        <v>0</v>
      </c>
      <c r="N1154" s="222">
        <v>0</v>
      </c>
      <c r="O1154" s="222">
        <v>0</v>
      </c>
      <c r="P1154" s="222">
        <v>0</v>
      </c>
      <c r="Q1154" s="222">
        <v>1742072</v>
      </c>
      <c r="R1154" s="222">
        <v>0</v>
      </c>
      <c r="S1154" s="222">
        <v>0</v>
      </c>
      <c r="T1154" s="222">
        <v>0</v>
      </c>
      <c r="U1154" s="223">
        <v>0</v>
      </c>
      <c r="V1154" s="223">
        <v>0</v>
      </c>
      <c r="W1154" s="223">
        <v>0</v>
      </c>
      <c r="X1154" s="223">
        <v>0</v>
      </c>
    </row>
    <row r="1155" spans="1:24" s="239" customFormat="1" ht="20.25" customHeight="1" x14ac:dyDescent="0.3">
      <c r="A1155" s="238">
        <v>2023</v>
      </c>
      <c r="B1155" s="230">
        <v>1043</v>
      </c>
      <c r="C1155" s="229" t="s">
        <v>2164</v>
      </c>
      <c r="D1155" s="230">
        <v>43567</v>
      </c>
      <c r="E1155" s="222">
        <v>6539295.3099999996</v>
      </c>
      <c r="F1155" s="222">
        <v>6539295.3099999996</v>
      </c>
      <c r="G1155" s="218">
        <v>0</v>
      </c>
      <c r="H1155" s="261">
        <v>0</v>
      </c>
      <c r="I1155" s="222">
        <v>0</v>
      </c>
      <c r="J1155" s="222">
        <v>252153.40999999997</v>
      </c>
      <c r="K1155" s="222">
        <v>573703.43999999994</v>
      </c>
      <c r="L1155" s="222">
        <v>536622.65999999992</v>
      </c>
      <c r="M1155" s="222">
        <v>0</v>
      </c>
      <c r="N1155" s="218">
        <v>0</v>
      </c>
      <c r="O1155" s="222">
        <v>5176815.8</v>
      </c>
      <c r="P1155" s="222">
        <v>0</v>
      </c>
      <c r="Q1155" s="222">
        <v>0</v>
      </c>
      <c r="R1155" s="222">
        <v>0</v>
      </c>
      <c r="S1155" s="222">
        <v>0</v>
      </c>
      <c r="T1155" s="222">
        <v>0</v>
      </c>
      <c r="U1155" s="218">
        <v>0</v>
      </c>
      <c r="V1155" s="223">
        <v>0</v>
      </c>
      <c r="W1155" s="223">
        <v>0</v>
      </c>
      <c r="X1155" s="223">
        <v>0</v>
      </c>
    </row>
    <row r="1156" spans="1:24" s="239" customFormat="1" ht="20.25" customHeight="1" x14ac:dyDescent="0.3">
      <c r="A1156" s="238">
        <v>2023</v>
      </c>
      <c r="B1156" s="230">
        <v>1044</v>
      </c>
      <c r="C1156" s="229" t="s">
        <v>2165</v>
      </c>
      <c r="D1156" s="230">
        <v>43592</v>
      </c>
      <c r="E1156" s="222">
        <v>5815133.9100000001</v>
      </c>
      <c r="F1156" s="222">
        <v>5815133.9100000001</v>
      </c>
      <c r="G1156" s="218">
        <v>0</v>
      </c>
      <c r="H1156" s="261">
        <v>0</v>
      </c>
      <c r="I1156" s="222">
        <v>0</v>
      </c>
      <c r="J1156" s="222">
        <v>225585.59</v>
      </c>
      <c r="K1156" s="222">
        <v>531036.77</v>
      </c>
      <c r="L1156" s="222">
        <v>0</v>
      </c>
      <c r="M1156" s="222">
        <v>0</v>
      </c>
      <c r="N1156" s="218">
        <v>0</v>
      </c>
      <c r="O1156" s="222">
        <v>5058511.55</v>
      </c>
      <c r="P1156" s="222">
        <v>0</v>
      </c>
      <c r="Q1156" s="222">
        <v>0</v>
      </c>
      <c r="R1156" s="222">
        <v>0</v>
      </c>
      <c r="S1156" s="222">
        <v>0</v>
      </c>
      <c r="T1156" s="222">
        <v>0</v>
      </c>
      <c r="U1156" s="218">
        <v>0</v>
      </c>
      <c r="V1156" s="223">
        <v>0</v>
      </c>
      <c r="W1156" s="223">
        <v>0</v>
      </c>
      <c r="X1156" s="223">
        <v>0</v>
      </c>
    </row>
    <row r="1157" spans="1:24" s="239" customFormat="1" ht="20.25" customHeight="1" x14ac:dyDescent="0.3">
      <c r="A1157" s="238">
        <v>2023</v>
      </c>
      <c r="B1157" s="230">
        <v>1045</v>
      </c>
      <c r="C1157" s="229" t="s">
        <v>2166</v>
      </c>
      <c r="D1157" s="230">
        <v>43593</v>
      </c>
      <c r="E1157" s="222">
        <v>7354003.4000000004</v>
      </c>
      <c r="F1157" s="222">
        <v>7354003.4000000004</v>
      </c>
      <c r="G1157" s="218">
        <v>0</v>
      </c>
      <c r="H1157" s="261">
        <v>1888618.37</v>
      </c>
      <c r="I1157" s="222">
        <v>0</v>
      </c>
      <c r="J1157" s="222">
        <v>195568.04</v>
      </c>
      <c r="K1157" s="222">
        <v>0</v>
      </c>
      <c r="L1157" s="222">
        <v>0</v>
      </c>
      <c r="M1157" s="222">
        <v>0</v>
      </c>
      <c r="N1157" s="218">
        <v>0</v>
      </c>
      <c r="O1157" s="222">
        <v>5269816.99</v>
      </c>
      <c r="P1157" s="222">
        <v>0</v>
      </c>
      <c r="Q1157" s="222">
        <v>0</v>
      </c>
      <c r="R1157" s="222">
        <v>0</v>
      </c>
      <c r="S1157" s="222">
        <v>0</v>
      </c>
      <c r="T1157" s="222">
        <v>0</v>
      </c>
      <c r="U1157" s="218">
        <v>0</v>
      </c>
      <c r="V1157" s="223">
        <v>0</v>
      </c>
      <c r="W1157" s="223">
        <v>0</v>
      </c>
      <c r="X1157" s="223">
        <v>0</v>
      </c>
    </row>
    <row r="1158" spans="1:24" s="239" customFormat="1" ht="20.25" customHeight="1" x14ac:dyDescent="0.3">
      <c r="A1158" s="238"/>
      <c r="B1158" s="226" t="s">
        <v>22</v>
      </c>
      <c r="C1158" s="231"/>
      <c r="D1158" s="263" t="s">
        <v>172</v>
      </c>
      <c r="E1158" s="220">
        <v>21450504.619999997</v>
      </c>
      <c r="F1158" s="220">
        <v>21450504.619999997</v>
      </c>
      <c r="G1158" s="220">
        <v>0</v>
      </c>
      <c r="H1158" s="220">
        <v>1888618.37</v>
      </c>
      <c r="I1158" s="220">
        <v>0</v>
      </c>
      <c r="J1158" s="220">
        <v>673307.04</v>
      </c>
      <c r="K1158" s="220">
        <v>1104740.21</v>
      </c>
      <c r="L1158" s="220">
        <v>536622.65999999992</v>
      </c>
      <c r="M1158" s="220">
        <v>0</v>
      </c>
      <c r="N1158" s="220">
        <v>0</v>
      </c>
      <c r="O1158" s="220">
        <v>15505144.34</v>
      </c>
      <c r="P1158" s="220">
        <v>0</v>
      </c>
      <c r="Q1158" s="220">
        <v>1742072</v>
      </c>
      <c r="R1158" s="220">
        <v>0</v>
      </c>
      <c r="S1158" s="220">
        <v>0</v>
      </c>
      <c r="T1158" s="220">
        <v>0</v>
      </c>
      <c r="U1158" s="220">
        <v>0</v>
      </c>
      <c r="V1158" s="220">
        <v>0</v>
      </c>
      <c r="W1158" s="220">
        <v>0</v>
      </c>
      <c r="X1158" s="220">
        <v>0</v>
      </c>
    </row>
    <row r="1159" spans="1:24" s="239" customFormat="1" ht="20.25" customHeight="1" x14ac:dyDescent="0.3">
      <c r="A1159" s="238"/>
      <c r="C1159" s="274"/>
      <c r="D1159" s="274"/>
      <c r="E1159" s="274"/>
      <c r="F1159" s="274"/>
      <c r="G1159" s="275"/>
      <c r="H1159" s="275"/>
      <c r="I1159" s="275"/>
      <c r="J1159" s="275"/>
      <c r="K1159" s="275"/>
      <c r="L1159" s="274" t="s">
        <v>2500</v>
      </c>
      <c r="M1159" s="275"/>
      <c r="N1159" s="275"/>
      <c r="O1159" s="275"/>
      <c r="P1159" s="275"/>
      <c r="Q1159" s="275"/>
      <c r="R1159" s="275"/>
      <c r="S1159" s="275"/>
      <c r="T1159" s="275"/>
      <c r="U1159" s="275"/>
      <c r="V1159" s="275"/>
      <c r="W1159" s="275"/>
      <c r="X1159" s="275"/>
    </row>
    <row r="1160" spans="1:24" s="239" customFormat="1" ht="20.25" customHeight="1" x14ac:dyDescent="0.3">
      <c r="A1160" s="238">
        <v>2023</v>
      </c>
      <c r="B1160" s="230">
        <v>1046</v>
      </c>
      <c r="C1160" s="229" t="s">
        <v>1501</v>
      </c>
      <c r="D1160" s="230">
        <v>43919</v>
      </c>
      <c r="E1160" s="222">
        <v>543953.22</v>
      </c>
      <c r="F1160" s="222">
        <v>539584.21</v>
      </c>
      <c r="G1160" s="218">
        <v>0</v>
      </c>
      <c r="H1160" s="218">
        <v>236144.12999999995</v>
      </c>
      <c r="I1160" s="218">
        <v>0</v>
      </c>
      <c r="J1160" s="218">
        <v>121455.62</v>
      </c>
      <c r="K1160" s="218">
        <v>0</v>
      </c>
      <c r="L1160" s="218">
        <v>181984.46</v>
      </c>
      <c r="M1160" s="218">
        <v>0</v>
      </c>
      <c r="N1160" s="218">
        <v>0</v>
      </c>
      <c r="O1160" s="218">
        <v>0</v>
      </c>
      <c r="P1160" s="218">
        <v>0</v>
      </c>
      <c r="Q1160" s="218">
        <v>0</v>
      </c>
      <c r="R1160" s="218">
        <v>0</v>
      </c>
      <c r="S1160" s="218">
        <v>0</v>
      </c>
      <c r="T1160" s="218">
        <v>0</v>
      </c>
      <c r="U1160" s="218">
        <v>0</v>
      </c>
      <c r="V1160" s="218">
        <v>0</v>
      </c>
      <c r="W1160" s="218">
        <v>0</v>
      </c>
      <c r="X1160" s="218">
        <v>4369.01</v>
      </c>
    </row>
    <row r="1161" spans="1:24" s="239" customFormat="1" ht="20.25" customHeight="1" x14ac:dyDescent="0.3">
      <c r="A1161" s="238"/>
      <c r="B1161" s="226" t="s">
        <v>22</v>
      </c>
      <c r="C1161" s="231"/>
      <c r="D1161" s="263" t="s">
        <v>172</v>
      </c>
      <c r="E1161" s="220">
        <v>543953.22</v>
      </c>
      <c r="F1161" s="220">
        <v>539584.21</v>
      </c>
      <c r="G1161" s="220">
        <v>0</v>
      </c>
      <c r="H1161" s="220">
        <v>236144.12999999995</v>
      </c>
      <c r="I1161" s="220">
        <v>0</v>
      </c>
      <c r="J1161" s="220">
        <v>121455.62</v>
      </c>
      <c r="K1161" s="220">
        <v>0</v>
      </c>
      <c r="L1161" s="220">
        <v>181984.46</v>
      </c>
      <c r="M1161" s="220">
        <v>0</v>
      </c>
      <c r="N1161" s="220">
        <v>0</v>
      </c>
      <c r="O1161" s="220">
        <v>0</v>
      </c>
      <c r="P1161" s="220">
        <v>0</v>
      </c>
      <c r="Q1161" s="220">
        <v>0</v>
      </c>
      <c r="R1161" s="220">
        <v>0</v>
      </c>
      <c r="S1161" s="220">
        <v>0</v>
      </c>
      <c r="T1161" s="220">
        <v>0</v>
      </c>
      <c r="U1161" s="220">
        <v>0</v>
      </c>
      <c r="V1161" s="220">
        <v>0</v>
      </c>
      <c r="W1161" s="220">
        <v>0</v>
      </c>
      <c r="X1161" s="220">
        <v>4369.01</v>
      </c>
    </row>
    <row r="1162" spans="1:24" s="239" customFormat="1" ht="20.25" customHeight="1" x14ac:dyDescent="0.3">
      <c r="A1162" s="238"/>
      <c r="B1162" s="272" t="s">
        <v>34</v>
      </c>
      <c r="C1162" s="272"/>
      <c r="D1162" s="263" t="s">
        <v>172</v>
      </c>
      <c r="E1162" s="220">
        <v>70529724.560000002</v>
      </c>
      <c r="F1162" s="220">
        <v>69984183.439999998</v>
      </c>
      <c r="G1162" s="220">
        <v>0</v>
      </c>
      <c r="H1162" s="220">
        <v>2698861.89</v>
      </c>
      <c r="I1162" s="220">
        <v>0</v>
      </c>
      <c r="J1162" s="220">
        <v>794762.66</v>
      </c>
      <c r="K1162" s="220">
        <v>1104740.21</v>
      </c>
      <c r="L1162" s="220">
        <v>718607.11999999988</v>
      </c>
      <c r="M1162" s="220">
        <v>0</v>
      </c>
      <c r="N1162" s="220">
        <v>0</v>
      </c>
      <c r="O1162" s="220">
        <v>62329033.239999995</v>
      </c>
      <c r="P1162" s="220">
        <v>338866.01</v>
      </c>
      <c r="Q1162" s="220">
        <v>1742072</v>
      </c>
      <c r="R1162" s="220">
        <v>0</v>
      </c>
      <c r="S1162" s="220">
        <v>0</v>
      </c>
      <c r="T1162" s="220">
        <v>0</v>
      </c>
      <c r="U1162" s="220">
        <v>257240.31</v>
      </c>
      <c r="V1162" s="220">
        <v>0</v>
      </c>
      <c r="W1162" s="220">
        <v>0</v>
      </c>
      <c r="X1162" s="220">
        <v>545541.12</v>
      </c>
    </row>
    <row r="1163" spans="1:24" s="239" customFormat="1" ht="20.25" customHeight="1" x14ac:dyDescent="0.3">
      <c r="A1163" s="238"/>
      <c r="C1163" s="235"/>
      <c r="D1163" s="235"/>
      <c r="E1163" s="235"/>
      <c r="F1163" s="235"/>
      <c r="G1163" s="254"/>
      <c r="H1163" s="254"/>
      <c r="I1163" s="254"/>
      <c r="J1163" s="254"/>
      <c r="K1163" s="254"/>
      <c r="L1163" s="254" t="s">
        <v>2501</v>
      </c>
      <c r="M1163" s="264"/>
      <c r="N1163" s="254"/>
      <c r="O1163" s="254"/>
      <c r="P1163" s="254"/>
      <c r="Q1163" s="254"/>
      <c r="R1163" s="254"/>
      <c r="S1163" s="254"/>
      <c r="T1163" s="254"/>
      <c r="U1163" s="254"/>
      <c r="V1163" s="254"/>
      <c r="W1163" s="254"/>
      <c r="X1163" s="254"/>
    </row>
    <row r="1164" spans="1:24" s="239" customFormat="1" ht="20.25" customHeight="1" x14ac:dyDescent="0.3">
      <c r="A1164" s="238"/>
      <c r="C1164" s="274"/>
      <c r="D1164" s="274"/>
      <c r="E1164" s="274"/>
      <c r="F1164" s="274"/>
      <c r="G1164" s="275"/>
      <c r="H1164" s="275"/>
      <c r="I1164" s="275"/>
      <c r="J1164" s="275"/>
      <c r="K1164" s="275"/>
      <c r="L1164" s="274" t="s">
        <v>2502</v>
      </c>
      <c r="M1164" s="275"/>
      <c r="N1164" s="275"/>
      <c r="O1164" s="275"/>
      <c r="P1164" s="275"/>
      <c r="Q1164" s="275"/>
      <c r="R1164" s="275"/>
      <c r="S1164" s="275"/>
      <c r="T1164" s="275"/>
      <c r="U1164" s="275"/>
      <c r="V1164" s="275"/>
      <c r="W1164" s="275"/>
      <c r="X1164" s="275"/>
    </row>
    <row r="1165" spans="1:24" s="239" customFormat="1" ht="20.25" customHeight="1" x14ac:dyDescent="0.3">
      <c r="A1165" s="238">
        <v>2023</v>
      </c>
      <c r="B1165" s="230">
        <v>1047</v>
      </c>
      <c r="C1165" s="225" t="s">
        <v>717</v>
      </c>
      <c r="D1165" s="230">
        <v>43935</v>
      </c>
      <c r="E1165" s="222">
        <v>1279885.19</v>
      </c>
      <c r="F1165" s="222">
        <v>1260678</v>
      </c>
      <c r="G1165" s="222">
        <v>0</v>
      </c>
      <c r="H1165" s="222">
        <v>852514.8</v>
      </c>
      <c r="I1165" s="222">
        <v>0</v>
      </c>
      <c r="J1165" s="222">
        <v>115135.2</v>
      </c>
      <c r="K1165" s="222">
        <v>127541.99999999999</v>
      </c>
      <c r="L1165" s="222">
        <v>165486</v>
      </c>
      <c r="M1165" s="218">
        <v>0</v>
      </c>
      <c r="N1165" s="222">
        <v>0</v>
      </c>
      <c r="O1165" s="222">
        <v>0</v>
      </c>
      <c r="P1165" s="222">
        <v>0</v>
      </c>
      <c r="Q1165" s="222">
        <v>0</v>
      </c>
      <c r="R1165" s="222">
        <v>0</v>
      </c>
      <c r="S1165" s="222">
        <v>0</v>
      </c>
      <c r="T1165" s="222">
        <v>0</v>
      </c>
      <c r="U1165" s="223">
        <v>0</v>
      </c>
      <c r="V1165" s="223">
        <v>0</v>
      </c>
      <c r="W1165" s="223">
        <v>0</v>
      </c>
      <c r="X1165" s="223">
        <v>19207.189999999999</v>
      </c>
    </row>
    <row r="1166" spans="1:24" s="239" customFormat="1" ht="20.25" customHeight="1" x14ac:dyDescent="0.3">
      <c r="A1166" s="238"/>
      <c r="B1166" s="226" t="s">
        <v>22</v>
      </c>
      <c r="C1166" s="231"/>
      <c r="D1166" s="263" t="s">
        <v>172</v>
      </c>
      <c r="E1166" s="220">
        <v>1279885.19</v>
      </c>
      <c r="F1166" s="220">
        <v>1260678</v>
      </c>
      <c r="G1166" s="220">
        <v>0</v>
      </c>
      <c r="H1166" s="220">
        <v>852514.8</v>
      </c>
      <c r="I1166" s="220">
        <v>0</v>
      </c>
      <c r="J1166" s="220">
        <v>115135.2</v>
      </c>
      <c r="K1166" s="220">
        <v>127541.99999999999</v>
      </c>
      <c r="L1166" s="220">
        <v>165486</v>
      </c>
      <c r="M1166" s="220">
        <v>0</v>
      </c>
      <c r="N1166" s="220">
        <v>0</v>
      </c>
      <c r="O1166" s="220">
        <v>0</v>
      </c>
      <c r="P1166" s="220">
        <v>0</v>
      </c>
      <c r="Q1166" s="220">
        <v>0</v>
      </c>
      <c r="R1166" s="220">
        <v>0</v>
      </c>
      <c r="S1166" s="220">
        <v>0</v>
      </c>
      <c r="T1166" s="220">
        <v>0</v>
      </c>
      <c r="U1166" s="220">
        <v>0</v>
      </c>
      <c r="V1166" s="220">
        <v>0</v>
      </c>
      <c r="W1166" s="220">
        <v>0</v>
      </c>
      <c r="X1166" s="220">
        <v>19207.189999999999</v>
      </c>
    </row>
    <row r="1167" spans="1:24" s="239" customFormat="1" ht="20.25" customHeight="1" x14ac:dyDescent="0.3">
      <c r="A1167" s="238"/>
      <c r="C1167" s="274"/>
      <c r="D1167" s="274"/>
      <c r="E1167" s="274"/>
      <c r="F1167" s="274"/>
      <c r="G1167" s="275"/>
      <c r="H1167" s="275"/>
      <c r="I1167" s="275"/>
      <c r="J1167" s="275"/>
      <c r="K1167" s="275"/>
      <c r="L1167" s="274" t="s">
        <v>2503</v>
      </c>
      <c r="M1167" s="275"/>
      <c r="N1167" s="275"/>
      <c r="O1167" s="275"/>
      <c r="P1167" s="275"/>
      <c r="Q1167" s="275"/>
      <c r="R1167" s="275"/>
      <c r="S1167" s="275"/>
      <c r="T1167" s="275"/>
      <c r="U1167" s="275"/>
      <c r="V1167" s="275"/>
      <c r="W1167" s="275"/>
      <c r="X1167" s="275"/>
    </row>
    <row r="1168" spans="1:24" s="239" customFormat="1" ht="20.25" customHeight="1" x14ac:dyDescent="0.3">
      <c r="A1168" s="238">
        <v>2023</v>
      </c>
      <c r="B1168" s="230">
        <v>1048</v>
      </c>
      <c r="C1168" s="225" t="s">
        <v>718</v>
      </c>
      <c r="D1168" s="230">
        <v>43943</v>
      </c>
      <c r="E1168" s="222">
        <v>574416.65999999992</v>
      </c>
      <c r="F1168" s="222">
        <v>565177.19999999995</v>
      </c>
      <c r="G1168" s="218">
        <v>0</v>
      </c>
      <c r="H1168" s="218">
        <v>0</v>
      </c>
      <c r="I1168" s="218">
        <v>0</v>
      </c>
      <c r="J1168" s="218">
        <v>0</v>
      </c>
      <c r="K1168" s="218">
        <v>0</v>
      </c>
      <c r="L1168" s="218">
        <v>0</v>
      </c>
      <c r="M1168" s="218">
        <v>0</v>
      </c>
      <c r="N1168" s="218">
        <v>0</v>
      </c>
      <c r="O1168" s="218">
        <v>565177.19999999995</v>
      </c>
      <c r="P1168" s="218">
        <v>0</v>
      </c>
      <c r="Q1168" s="218">
        <v>0</v>
      </c>
      <c r="R1168" s="218">
        <v>0</v>
      </c>
      <c r="S1168" s="218">
        <v>0</v>
      </c>
      <c r="T1168" s="218">
        <v>0</v>
      </c>
      <c r="U1168" s="218">
        <v>0</v>
      </c>
      <c r="V1168" s="218">
        <v>0</v>
      </c>
      <c r="W1168" s="218">
        <v>0</v>
      </c>
      <c r="X1168" s="218">
        <v>9239.4599999999991</v>
      </c>
    </row>
    <row r="1169" spans="1:24" s="239" customFormat="1" ht="20.25" customHeight="1" x14ac:dyDescent="0.3">
      <c r="A1169" s="238"/>
      <c r="B1169" s="226" t="s">
        <v>22</v>
      </c>
      <c r="C1169" s="231"/>
      <c r="D1169" s="263" t="s">
        <v>172</v>
      </c>
      <c r="E1169" s="220">
        <v>574416.65999999992</v>
      </c>
      <c r="F1169" s="220">
        <v>565177.19999999995</v>
      </c>
      <c r="G1169" s="220">
        <v>0</v>
      </c>
      <c r="H1169" s="220">
        <v>0</v>
      </c>
      <c r="I1169" s="220">
        <v>0</v>
      </c>
      <c r="J1169" s="220">
        <v>0</v>
      </c>
      <c r="K1169" s="220">
        <v>0</v>
      </c>
      <c r="L1169" s="220">
        <v>0</v>
      </c>
      <c r="M1169" s="220">
        <v>0</v>
      </c>
      <c r="N1169" s="220">
        <v>0</v>
      </c>
      <c r="O1169" s="220">
        <v>565177.19999999995</v>
      </c>
      <c r="P1169" s="220">
        <v>0</v>
      </c>
      <c r="Q1169" s="220">
        <v>0</v>
      </c>
      <c r="R1169" s="220">
        <v>0</v>
      </c>
      <c r="S1169" s="220">
        <v>0</v>
      </c>
      <c r="T1169" s="220">
        <v>0</v>
      </c>
      <c r="U1169" s="220">
        <v>0</v>
      </c>
      <c r="V1169" s="220">
        <v>0</v>
      </c>
      <c r="W1169" s="220">
        <v>0</v>
      </c>
      <c r="X1169" s="220">
        <v>9239.4599999999991</v>
      </c>
    </row>
    <row r="1170" spans="1:24" s="239" customFormat="1" ht="20.25" customHeight="1" x14ac:dyDescent="0.3">
      <c r="A1170" s="238"/>
      <c r="C1170" s="274"/>
      <c r="D1170" s="274"/>
      <c r="E1170" s="274"/>
      <c r="F1170" s="274"/>
      <c r="G1170" s="275"/>
      <c r="H1170" s="275"/>
      <c r="I1170" s="275"/>
      <c r="J1170" s="275"/>
      <c r="K1170" s="275"/>
      <c r="L1170" s="274" t="s">
        <v>2504</v>
      </c>
      <c r="M1170" s="275"/>
      <c r="N1170" s="275"/>
      <c r="O1170" s="275"/>
      <c r="P1170" s="275"/>
      <c r="Q1170" s="275"/>
      <c r="R1170" s="275"/>
      <c r="S1170" s="275"/>
      <c r="T1170" s="275"/>
      <c r="U1170" s="275"/>
      <c r="V1170" s="275"/>
      <c r="W1170" s="275"/>
      <c r="X1170" s="275"/>
    </row>
    <row r="1171" spans="1:24" s="239" customFormat="1" ht="20.25" customHeight="1" x14ac:dyDescent="0.3">
      <c r="A1171" s="238">
        <v>2023</v>
      </c>
      <c r="B1171" s="230">
        <v>1049</v>
      </c>
      <c r="C1171" s="225" t="s">
        <v>719</v>
      </c>
      <c r="D1171" s="230">
        <v>43950</v>
      </c>
      <c r="E1171" s="222">
        <v>1294518.44</v>
      </c>
      <c r="F1171" s="222">
        <v>1276045.2</v>
      </c>
      <c r="G1171" s="218">
        <v>0</v>
      </c>
      <c r="H1171" s="218">
        <v>434935.2</v>
      </c>
      <c r="I1171" s="218">
        <v>0</v>
      </c>
      <c r="J1171" s="218">
        <v>0</v>
      </c>
      <c r="K1171" s="218">
        <v>0</v>
      </c>
      <c r="L1171" s="218">
        <v>0</v>
      </c>
      <c r="M1171" s="218">
        <v>0</v>
      </c>
      <c r="N1171" s="218">
        <v>0</v>
      </c>
      <c r="O1171" s="218">
        <v>841110</v>
      </c>
      <c r="P1171" s="218">
        <v>0</v>
      </c>
      <c r="Q1171" s="218">
        <v>0</v>
      </c>
      <c r="R1171" s="218">
        <v>0</v>
      </c>
      <c r="S1171" s="218">
        <v>0</v>
      </c>
      <c r="T1171" s="218">
        <v>0</v>
      </c>
      <c r="U1171" s="218">
        <v>0</v>
      </c>
      <c r="V1171" s="218">
        <v>0</v>
      </c>
      <c r="W1171" s="218">
        <v>0</v>
      </c>
      <c r="X1171" s="223">
        <v>18473.240000000002</v>
      </c>
    </row>
    <row r="1172" spans="1:24" s="239" customFormat="1" ht="20.25" customHeight="1" x14ac:dyDescent="0.3">
      <c r="A1172" s="238"/>
      <c r="B1172" s="226" t="s">
        <v>22</v>
      </c>
      <c r="C1172" s="231"/>
      <c r="D1172" s="263" t="s">
        <v>172</v>
      </c>
      <c r="E1172" s="220">
        <v>1294518.44</v>
      </c>
      <c r="F1172" s="220">
        <v>1276045.2</v>
      </c>
      <c r="G1172" s="220">
        <v>0</v>
      </c>
      <c r="H1172" s="220">
        <v>434935.2</v>
      </c>
      <c r="I1172" s="220">
        <v>0</v>
      </c>
      <c r="J1172" s="220">
        <v>0</v>
      </c>
      <c r="K1172" s="220">
        <v>0</v>
      </c>
      <c r="L1172" s="220">
        <v>0</v>
      </c>
      <c r="M1172" s="220">
        <v>0</v>
      </c>
      <c r="N1172" s="220">
        <v>0</v>
      </c>
      <c r="O1172" s="220">
        <v>841110</v>
      </c>
      <c r="P1172" s="220">
        <v>0</v>
      </c>
      <c r="Q1172" s="220">
        <v>0</v>
      </c>
      <c r="R1172" s="220">
        <v>0</v>
      </c>
      <c r="S1172" s="220">
        <v>0</v>
      </c>
      <c r="T1172" s="220">
        <v>0</v>
      </c>
      <c r="U1172" s="220">
        <v>0</v>
      </c>
      <c r="V1172" s="220">
        <v>0</v>
      </c>
      <c r="W1172" s="220">
        <v>0</v>
      </c>
      <c r="X1172" s="220">
        <v>18473.240000000002</v>
      </c>
    </row>
    <row r="1173" spans="1:24" s="239" customFormat="1" ht="20.25" customHeight="1" x14ac:dyDescent="0.3">
      <c r="A1173" s="238"/>
      <c r="B1173" s="272" t="s">
        <v>34</v>
      </c>
      <c r="C1173" s="272"/>
      <c r="D1173" s="263" t="s">
        <v>172</v>
      </c>
      <c r="E1173" s="220">
        <v>3148820.29</v>
      </c>
      <c r="F1173" s="220">
        <v>3101900.4</v>
      </c>
      <c r="G1173" s="220">
        <v>0</v>
      </c>
      <c r="H1173" s="220">
        <v>1287450</v>
      </c>
      <c r="I1173" s="220">
        <v>0</v>
      </c>
      <c r="J1173" s="220">
        <v>115135.2</v>
      </c>
      <c r="K1173" s="220">
        <v>127541.99999999999</v>
      </c>
      <c r="L1173" s="220">
        <v>165486</v>
      </c>
      <c r="M1173" s="220">
        <v>0</v>
      </c>
      <c r="N1173" s="220">
        <v>0</v>
      </c>
      <c r="O1173" s="220">
        <v>1406287.2</v>
      </c>
      <c r="P1173" s="220">
        <v>0</v>
      </c>
      <c r="Q1173" s="220">
        <v>0</v>
      </c>
      <c r="R1173" s="220">
        <v>0</v>
      </c>
      <c r="S1173" s="220">
        <v>0</v>
      </c>
      <c r="T1173" s="220">
        <v>0</v>
      </c>
      <c r="U1173" s="220">
        <v>0</v>
      </c>
      <c r="V1173" s="220">
        <v>0</v>
      </c>
      <c r="W1173" s="220">
        <v>0</v>
      </c>
      <c r="X1173" s="220">
        <v>46919.89</v>
      </c>
    </row>
    <row r="1174" spans="1:24" s="239" customFormat="1" ht="20.25" customHeight="1" x14ac:dyDescent="0.3">
      <c r="A1174" s="238"/>
      <c r="C1174" s="235"/>
      <c r="D1174" s="235"/>
      <c r="E1174" s="235"/>
      <c r="F1174" s="235"/>
      <c r="G1174" s="254"/>
      <c r="H1174" s="254"/>
      <c r="I1174" s="254"/>
      <c r="J1174" s="254"/>
      <c r="K1174" s="254"/>
      <c r="L1174" s="254" t="s">
        <v>2505</v>
      </c>
      <c r="M1174" s="264"/>
      <c r="N1174" s="254"/>
      <c r="O1174" s="254"/>
      <c r="P1174" s="254"/>
      <c r="Q1174" s="254"/>
      <c r="R1174" s="254"/>
      <c r="S1174" s="254"/>
      <c r="T1174" s="254"/>
      <c r="U1174" s="254"/>
      <c r="V1174" s="254"/>
      <c r="W1174" s="254"/>
      <c r="X1174" s="254"/>
    </row>
    <row r="1175" spans="1:24" s="239" customFormat="1" ht="20.25" customHeight="1" x14ac:dyDescent="0.3">
      <c r="A1175" s="238"/>
      <c r="C1175" s="274"/>
      <c r="D1175" s="274"/>
      <c r="E1175" s="274"/>
      <c r="F1175" s="274"/>
      <c r="G1175" s="275"/>
      <c r="H1175" s="275"/>
      <c r="I1175" s="275"/>
      <c r="J1175" s="275"/>
      <c r="K1175" s="275"/>
      <c r="L1175" s="275" t="s">
        <v>2528</v>
      </c>
      <c r="M1175" s="264"/>
      <c r="N1175" s="275"/>
      <c r="O1175" s="275"/>
      <c r="P1175" s="275"/>
      <c r="Q1175" s="275"/>
      <c r="R1175" s="275"/>
      <c r="S1175" s="275"/>
      <c r="T1175" s="275"/>
      <c r="U1175" s="275"/>
      <c r="V1175" s="275"/>
      <c r="W1175" s="275"/>
      <c r="X1175" s="283"/>
    </row>
    <row r="1176" spans="1:24" s="239" customFormat="1" ht="20.25" customHeight="1" x14ac:dyDescent="0.3">
      <c r="A1176" s="238">
        <v>2023</v>
      </c>
      <c r="B1176" s="230">
        <v>1050</v>
      </c>
      <c r="C1176" s="229" t="s">
        <v>1510</v>
      </c>
      <c r="D1176" s="230">
        <v>43953</v>
      </c>
      <c r="E1176" s="222">
        <v>1281222.49</v>
      </c>
      <c r="F1176" s="222">
        <v>1266486.06</v>
      </c>
      <c r="G1176" s="218">
        <v>0</v>
      </c>
      <c r="H1176" s="222">
        <v>0</v>
      </c>
      <c r="I1176" s="222">
        <v>0</v>
      </c>
      <c r="J1176" s="222">
        <v>0</v>
      </c>
      <c r="K1176" s="222">
        <v>0</v>
      </c>
      <c r="L1176" s="222">
        <v>0</v>
      </c>
      <c r="M1176" s="222">
        <v>0</v>
      </c>
      <c r="N1176" s="222">
        <v>0</v>
      </c>
      <c r="O1176" s="222">
        <v>1266486.06</v>
      </c>
      <c r="P1176" s="222">
        <v>0</v>
      </c>
      <c r="Q1176" s="222">
        <v>0</v>
      </c>
      <c r="R1176" s="222">
        <v>0</v>
      </c>
      <c r="S1176" s="222">
        <v>0</v>
      </c>
      <c r="T1176" s="222">
        <v>0</v>
      </c>
      <c r="U1176" s="223">
        <v>0</v>
      </c>
      <c r="V1176" s="223">
        <v>0</v>
      </c>
      <c r="W1176" s="223">
        <v>0</v>
      </c>
      <c r="X1176" s="222">
        <v>14736.43</v>
      </c>
    </row>
    <row r="1177" spans="1:24" s="239" customFormat="1" ht="20.25" customHeight="1" x14ac:dyDescent="0.3">
      <c r="A1177" s="238">
        <v>2023</v>
      </c>
      <c r="B1177" s="230">
        <v>1051</v>
      </c>
      <c r="C1177" s="229" t="s">
        <v>1511</v>
      </c>
      <c r="D1177" s="230">
        <v>43954</v>
      </c>
      <c r="E1177" s="222">
        <v>1216166.1199999999</v>
      </c>
      <c r="F1177" s="222">
        <v>1203248.4099999999</v>
      </c>
      <c r="G1177" s="218">
        <v>0</v>
      </c>
      <c r="H1177" s="222">
        <v>0</v>
      </c>
      <c r="I1177" s="222">
        <v>0</v>
      </c>
      <c r="J1177" s="222">
        <v>0</v>
      </c>
      <c r="K1177" s="222">
        <v>0</v>
      </c>
      <c r="L1177" s="222">
        <v>0</v>
      </c>
      <c r="M1177" s="222">
        <v>0</v>
      </c>
      <c r="N1177" s="222">
        <v>0</v>
      </c>
      <c r="O1177" s="222">
        <v>1203248.4099999999</v>
      </c>
      <c r="P1177" s="222">
        <v>0</v>
      </c>
      <c r="Q1177" s="222">
        <v>0</v>
      </c>
      <c r="R1177" s="222">
        <v>0</v>
      </c>
      <c r="S1177" s="222">
        <v>0</v>
      </c>
      <c r="T1177" s="222">
        <v>0</v>
      </c>
      <c r="U1177" s="223">
        <v>0</v>
      </c>
      <c r="V1177" s="223">
        <v>0</v>
      </c>
      <c r="W1177" s="223">
        <v>0</v>
      </c>
      <c r="X1177" s="222">
        <v>12917.71</v>
      </c>
    </row>
    <row r="1178" spans="1:24" s="239" customFormat="1" ht="20.25" customHeight="1" x14ac:dyDescent="0.3">
      <c r="A1178" s="238">
        <v>2023</v>
      </c>
      <c r="B1178" s="230">
        <v>1052</v>
      </c>
      <c r="C1178" s="229" t="s">
        <v>1512</v>
      </c>
      <c r="D1178" s="230">
        <v>43955</v>
      </c>
      <c r="E1178" s="222">
        <v>1089361.49</v>
      </c>
      <c r="F1178" s="222">
        <v>1074572.53</v>
      </c>
      <c r="G1178" s="218">
        <v>0</v>
      </c>
      <c r="H1178" s="222">
        <v>0</v>
      </c>
      <c r="I1178" s="222">
        <v>0</v>
      </c>
      <c r="J1178" s="222">
        <v>0</v>
      </c>
      <c r="K1178" s="222">
        <v>0</v>
      </c>
      <c r="L1178" s="222">
        <v>0</v>
      </c>
      <c r="M1178" s="222">
        <v>0</v>
      </c>
      <c r="N1178" s="222">
        <v>0</v>
      </c>
      <c r="O1178" s="222">
        <v>1074572.53</v>
      </c>
      <c r="P1178" s="222">
        <v>0</v>
      </c>
      <c r="Q1178" s="222">
        <v>0</v>
      </c>
      <c r="R1178" s="222">
        <v>0</v>
      </c>
      <c r="S1178" s="222">
        <v>0</v>
      </c>
      <c r="T1178" s="222">
        <v>0</v>
      </c>
      <c r="U1178" s="223">
        <v>0</v>
      </c>
      <c r="V1178" s="223">
        <v>0</v>
      </c>
      <c r="W1178" s="223">
        <v>0</v>
      </c>
      <c r="X1178" s="222">
        <v>14788.96</v>
      </c>
    </row>
    <row r="1179" spans="1:24" s="239" customFormat="1" ht="20.25" customHeight="1" x14ac:dyDescent="0.3">
      <c r="A1179" s="238">
        <v>2023</v>
      </c>
      <c r="B1179" s="230">
        <v>1053</v>
      </c>
      <c r="C1179" s="229" t="s">
        <v>1513</v>
      </c>
      <c r="D1179" s="230">
        <v>43956</v>
      </c>
      <c r="E1179" s="222">
        <v>1181579.3</v>
      </c>
      <c r="F1179" s="222">
        <v>1180144.25</v>
      </c>
      <c r="G1179" s="218">
        <v>0</v>
      </c>
      <c r="H1179" s="222">
        <v>0</v>
      </c>
      <c r="I1179" s="222">
        <v>0</v>
      </c>
      <c r="J1179" s="222">
        <v>0</v>
      </c>
      <c r="K1179" s="222">
        <v>0</v>
      </c>
      <c r="L1179" s="222">
        <v>0</v>
      </c>
      <c r="M1179" s="222">
        <v>0</v>
      </c>
      <c r="N1179" s="222">
        <v>0</v>
      </c>
      <c r="O1179" s="222">
        <v>1180144.25</v>
      </c>
      <c r="P1179" s="222">
        <v>0</v>
      </c>
      <c r="Q1179" s="222">
        <v>0</v>
      </c>
      <c r="R1179" s="222">
        <v>0</v>
      </c>
      <c r="S1179" s="222">
        <v>0</v>
      </c>
      <c r="T1179" s="222">
        <v>0</v>
      </c>
      <c r="U1179" s="223">
        <v>0</v>
      </c>
      <c r="V1179" s="223">
        <v>0</v>
      </c>
      <c r="W1179" s="223">
        <v>0</v>
      </c>
      <c r="X1179" s="223">
        <v>1435.05</v>
      </c>
    </row>
    <row r="1180" spans="1:24" s="239" customFormat="1" ht="20.25" customHeight="1" x14ac:dyDescent="0.3">
      <c r="A1180" s="238"/>
      <c r="B1180" s="226" t="s">
        <v>22</v>
      </c>
      <c r="C1180" s="231"/>
      <c r="D1180" s="263" t="s">
        <v>172</v>
      </c>
      <c r="E1180" s="220">
        <v>4768329.3999999994</v>
      </c>
      <c r="F1180" s="220">
        <v>4724451.25</v>
      </c>
      <c r="G1180" s="220">
        <v>0</v>
      </c>
      <c r="H1180" s="220">
        <v>0</v>
      </c>
      <c r="I1180" s="220">
        <v>0</v>
      </c>
      <c r="J1180" s="220">
        <v>0</v>
      </c>
      <c r="K1180" s="220">
        <v>0</v>
      </c>
      <c r="L1180" s="220">
        <v>0</v>
      </c>
      <c r="M1180" s="220">
        <v>0</v>
      </c>
      <c r="N11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<c r="S1180" s="220">
        <v>0</v>
      </c>
      <c r="T1180" s="220">
        <v>0</v>
      </c>
      <c r="U1180" s="220">
        <v>0</v>
      </c>
      <c r="V1180" s="220">
        <v>0</v>
      </c>
      <c r="W1180" s="220">
        <v>0</v>
      </c>
      <c r="X1180" s="220">
        <v>43878.15</v>
      </c>
    </row>
    <row r="1181" spans="1:24" s="239" customFormat="1" ht="20.25" customHeight="1" x14ac:dyDescent="0.3">
      <c r="A1181" s="238"/>
      <c r="C1181" s="274"/>
      <c r="D1181" s="274"/>
      <c r="E1181" s="274"/>
      <c r="F1181" s="274"/>
      <c r="G1181" s="275"/>
      <c r="H1181" s="275"/>
      <c r="I1181" s="275"/>
      <c r="J1181" s="275"/>
      <c r="K1181" s="275"/>
      <c r="L1181" s="274" t="s">
        <v>2529</v>
      </c>
      <c r="M1181" s="275"/>
      <c r="N1181" s="275"/>
      <c r="O1181" s="275"/>
      <c r="P1181" s="275"/>
      <c r="Q1181" s="275"/>
      <c r="R1181" s="275"/>
      <c r="S1181" s="275"/>
      <c r="T1181" s="275"/>
      <c r="U1181" s="275"/>
      <c r="V1181" s="275"/>
      <c r="W1181" s="275"/>
      <c r="X1181" s="275"/>
    </row>
    <row r="1182" spans="1:24" s="239" customFormat="1" ht="20.25" customHeight="1" x14ac:dyDescent="0.3">
      <c r="A1182" s="238">
        <v>2023</v>
      </c>
      <c r="B1182" s="230">
        <v>1054</v>
      </c>
      <c r="C1182" s="229" t="s">
        <v>720</v>
      </c>
      <c r="D1182" s="230">
        <v>44062</v>
      </c>
      <c r="E1182" s="222">
        <v>1685427.68</v>
      </c>
      <c r="F1182" s="222">
        <v>1660261.2</v>
      </c>
      <c r="G1182" s="218">
        <v>0</v>
      </c>
      <c r="H1182" s="218">
        <v>843241.2</v>
      </c>
      <c r="I1182" s="218">
        <v>0</v>
      </c>
      <c r="J1182" s="218">
        <v>183744</v>
      </c>
      <c r="K1182" s="218">
        <v>138547.19999999998</v>
      </c>
      <c r="L1182" s="218">
        <v>0</v>
      </c>
      <c r="M1182" s="218">
        <v>0</v>
      </c>
      <c r="N1182" s="218">
        <v>0</v>
      </c>
      <c r="O1182" s="218">
        <v>0</v>
      </c>
      <c r="P1182" s="218">
        <v>494728.8</v>
      </c>
      <c r="Q1182" s="218">
        <v>0</v>
      </c>
      <c r="R1182" s="218">
        <v>0</v>
      </c>
      <c r="S1182" s="218">
        <v>0</v>
      </c>
      <c r="T1182" s="218">
        <v>0</v>
      </c>
      <c r="U1182" s="218">
        <v>0</v>
      </c>
      <c r="V1182" s="218">
        <v>0</v>
      </c>
      <c r="W1182" s="218">
        <v>0</v>
      </c>
      <c r="X1182" s="223">
        <v>25166.48</v>
      </c>
    </row>
    <row r="1183" spans="1:24" s="239" customFormat="1" ht="20.25" customHeight="1" x14ac:dyDescent="0.3">
      <c r="A1183" s="238">
        <v>2023</v>
      </c>
      <c r="B1183" s="230">
        <v>1055</v>
      </c>
      <c r="C1183" s="229" t="s">
        <v>2572</v>
      </c>
      <c r="D1183" s="230">
        <v>44063</v>
      </c>
      <c r="E1183" s="222">
        <v>2320850.3199999998</v>
      </c>
      <c r="F1183" s="222">
        <v>2291061.0099999998</v>
      </c>
      <c r="G1183" s="218">
        <v>0</v>
      </c>
      <c r="H1183" s="261">
        <v>0</v>
      </c>
      <c r="I1183" s="222">
        <v>0</v>
      </c>
      <c r="J1183" s="222">
        <v>0</v>
      </c>
      <c r="K1183" s="222">
        <v>0</v>
      </c>
      <c r="L1183" s="222">
        <v>438930.54000000004</v>
      </c>
      <c r="M1183" s="222">
        <v>0</v>
      </c>
      <c r="N1183" s="218">
        <v>0</v>
      </c>
      <c r="O1183" s="222">
        <v>0</v>
      </c>
      <c r="P1183" s="222">
        <v>0</v>
      </c>
      <c r="Q1183" s="222">
        <v>1852130.47</v>
      </c>
      <c r="R1183" s="222">
        <v>0</v>
      </c>
      <c r="S1183" s="222">
        <v>0</v>
      </c>
      <c r="T1183" s="222">
        <v>0</v>
      </c>
      <c r="U1183" s="218">
        <v>0</v>
      </c>
      <c r="V1183" s="223">
        <v>0</v>
      </c>
      <c r="W1183" s="223">
        <v>0</v>
      </c>
      <c r="X1183" s="265">
        <v>29789.31</v>
      </c>
    </row>
    <row r="1184" spans="1:24" s="239" customFormat="1" ht="20.25" customHeight="1" x14ac:dyDescent="0.3">
      <c r="A1184" s="238">
        <v>2023</v>
      </c>
      <c r="B1184" s="230">
        <v>1056</v>
      </c>
      <c r="C1184" s="229" t="s">
        <v>2574</v>
      </c>
      <c r="D1184" s="230">
        <v>44060</v>
      </c>
      <c r="E1184" s="222">
        <v>2386012.79</v>
      </c>
      <c r="F1184" s="222">
        <v>2361295.9</v>
      </c>
      <c r="G1184" s="218">
        <v>0</v>
      </c>
      <c r="H1184" s="261">
        <v>0</v>
      </c>
      <c r="I1184" s="222">
        <v>0</v>
      </c>
      <c r="J1184" s="222">
        <v>0</v>
      </c>
      <c r="K1184" s="222">
        <v>0</v>
      </c>
      <c r="L1184" s="222">
        <v>0</v>
      </c>
      <c r="M1184" s="222">
        <v>0</v>
      </c>
      <c r="N1184" s="218">
        <v>0</v>
      </c>
      <c r="O1184" s="222">
        <v>0</v>
      </c>
      <c r="P1184" s="222">
        <v>0</v>
      </c>
      <c r="Q1184" s="265">
        <v>2361295.9</v>
      </c>
      <c r="R1184" s="222">
        <v>0</v>
      </c>
      <c r="S1184" s="222">
        <v>0</v>
      </c>
      <c r="T1184" s="222">
        <v>0</v>
      </c>
      <c r="U1184" s="218">
        <v>0</v>
      </c>
      <c r="V1184" s="223">
        <v>0</v>
      </c>
      <c r="W1184" s="223">
        <v>0</v>
      </c>
      <c r="X1184" s="265">
        <v>24716.89</v>
      </c>
    </row>
    <row r="1185" spans="1:24" s="239" customFormat="1" ht="20.25" customHeight="1" x14ac:dyDescent="0.3">
      <c r="A1185" s="238">
        <v>2023</v>
      </c>
      <c r="B1185" s="230">
        <v>1057</v>
      </c>
      <c r="C1185" s="229" t="s">
        <v>2573</v>
      </c>
      <c r="D1185" s="230">
        <v>44064</v>
      </c>
      <c r="E1185" s="222">
        <v>3034548.41</v>
      </c>
      <c r="F1185" s="222">
        <v>3000269.83</v>
      </c>
      <c r="G1185" s="218">
        <v>0</v>
      </c>
      <c r="H1185" s="261">
        <v>0</v>
      </c>
      <c r="I1185" s="222">
        <v>0</v>
      </c>
      <c r="J1185" s="222">
        <v>0</v>
      </c>
      <c r="K1185" s="222">
        <v>0</v>
      </c>
      <c r="L1185" s="222">
        <v>0</v>
      </c>
      <c r="M1185" s="222">
        <v>0</v>
      </c>
      <c r="N1185" s="218">
        <v>0</v>
      </c>
      <c r="O1185" s="222">
        <v>0</v>
      </c>
      <c r="P1185" s="222">
        <v>0</v>
      </c>
      <c r="Q1185" s="265">
        <v>3000269.83</v>
      </c>
      <c r="R1185" s="222">
        <v>0</v>
      </c>
      <c r="S1185" s="222">
        <v>0</v>
      </c>
      <c r="T1185" s="222">
        <v>0</v>
      </c>
      <c r="U1185" s="218">
        <v>0</v>
      </c>
      <c r="V1185" s="223">
        <v>0</v>
      </c>
      <c r="W1185" s="223">
        <v>0</v>
      </c>
      <c r="X1185" s="265">
        <v>34278.58</v>
      </c>
    </row>
    <row r="1186" spans="1:24" s="239" customFormat="1" ht="20.25" customHeight="1" x14ac:dyDescent="0.3">
      <c r="A1186" s="238">
        <v>2023</v>
      </c>
      <c r="B1186" s="230">
        <v>1058</v>
      </c>
      <c r="C1186" s="229" t="s">
        <v>2526</v>
      </c>
      <c r="D1186" s="230">
        <v>44061</v>
      </c>
      <c r="E1186" s="222">
        <v>1043491.9500000001</v>
      </c>
      <c r="F1186" s="222">
        <v>1032928.81</v>
      </c>
      <c r="G1186" s="222">
        <v>0</v>
      </c>
      <c r="H1186" s="222">
        <v>0</v>
      </c>
      <c r="I1186" s="222">
        <v>0</v>
      </c>
      <c r="J1186" s="222">
        <v>0</v>
      </c>
      <c r="K1186" s="222">
        <v>0</v>
      </c>
      <c r="L1186" s="222">
        <v>0</v>
      </c>
      <c r="M1186" s="222">
        <v>0</v>
      </c>
      <c r="N1186" s="222">
        <v>0</v>
      </c>
      <c r="O1186" s="222">
        <v>0</v>
      </c>
      <c r="P1186" s="222">
        <v>0</v>
      </c>
      <c r="Q1186" s="222">
        <v>1032928.81</v>
      </c>
      <c r="R1186" s="222">
        <v>0</v>
      </c>
      <c r="S1186" s="222">
        <v>0</v>
      </c>
      <c r="T1186" s="222">
        <v>0</v>
      </c>
      <c r="U1186" s="223">
        <v>0</v>
      </c>
      <c r="V1186" s="223">
        <v>0</v>
      </c>
      <c r="W1186" s="223">
        <v>0</v>
      </c>
      <c r="X1186" s="223">
        <v>10563.14</v>
      </c>
    </row>
    <row r="1187" spans="1:24" s="239" customFormat="1" ht="20.25" customHeight="1" x14ac:dyDescent="0.3">
      <c r="A1187" s="238">
        <v>2023</v>
      </c>
      <c r="B1187" s="230">
        <v>1059</v>
      </c>
      <c r="C1187" s="229" t="s">
        <v>1894</v>
      </c>
      <c r="D1187" s="230">
        <v>44068</v>
      </c>
      <c r="E1187" s="222">
        <v>1227537.44</v>
      </c>
      <c r="F1187" s="222">
        <v>1211645.72</v>
      </c>
      <c r="G1187" s="218">
        <v>0</v>
      </c>
      <c r="H1187" s="261">
        <v>0</v>
      </c>
      <c r="I1187" s="222">
        <v>0</v>
      </c>
      <c r="J1187" s="222">
        <v>0</v>
      </c>
      <c r="K1187" s="222">
        <v>0</v>
      </c>
      <c r="L1187" s="222">
        <v>0</v>
      </c>
      <c r="M1187" s="222">
        <v>0</v>
      </c>
      <c r="N1187" s="222">
        <v>0</v>
      </c>
      <c r="O1187" s="222">
        <v>1211645.72</v>
      </c>
      <c r="P1187" s="222">
        <v>0</v>
      </c>
      <c r="Q1187" s="222">
        <v>0</v>
      </c>
      <c r="R1187" s="222">
        <v>0</v>
      </c>
      <c r="S1187" s="222">
        <v>0</v>
      </c>
      <c r="T1187" s="222">
        <v>0</v>
      </c>
      <c r="U1187" s="223">
        <v>0</v>
      </c>
      <c r="V1187" s="223">
        <v>0</v>
      </c>
      <c r="W1187" s="223">
        <v>0</v>
      </c>
      <c r="X1187" s="223">
        <v>15891.72</v>
      </c>
    </row>
    <row r="1188" spans="1:24" s="239" customFormat="1" ht="20.25" customHeight="1" x14ac:dyDescent="0.3">
      <c r="A1188" s="238">
        <v>2023</v>
      </c>
      <c r="B1188" s="230">
        <v>1060</v>
      </c>
      <c r="C1188" s="229" t="s">
        <v>2575</v>
      </c>
      <c r="D1188" s="230">
        <v>44070</v>
      </c>
      <c r="E1188" s="222">
        <v>1459527.96</v>
      </c>
      <c r="F1188" s="222">
        <v>1459527.96</v>
      </c>
      <c r="G1188" s="218">
        <v>0</v>
      </c>
      <c r="H1188" s="261">
        <v>655441.79</v>
      </c>
      <c r="I1188" s="222">
        <v>0</v>
      </c>
      <c r="J1188" s="222">
        <v>0</v>
      </c>
      <c r="K1188" s="222">
        <v>0</v>
      </c>
      <c r="L1188" s="222">
        <v>0</v>
      </c>
      <c r="M1188" s="222">
        <v>0</v>
      </c>
      <c r="N1188" s="222">
        <v>0</v>
      </c>
      <c r="O1188" s="222">
        <v>0</v>
      </c>
      <c r="P1188" s="222">
        <v>0</v>
      </c>
      <c r="Q1188" s="222">
        <v>804086.16999999993</v>
      </c>
      <c r="R1188" s="222">
        <v>0</v>
      </c>
      <c r="S1188" s="222">
        <v>0</v>
      </c>
      <c r="T1188" s="222">
        <v>0</v>
      </c>
      <c r="U1188" s="223">
        <v>0</v>
      </c>
      <c r="V1188" s="223">
        <v>0</v>
      </c>
      <c r="W1188" s="223">
        <v>0</v>
      </c>
      <c r="X1188" s="223">
        <v>0</v>
      </c>
    </row>
    <row r="1189" spans="1:24" s="239" customFormat="1" ht="20.25" customHeight="1" x14ac:dyDescent="0.3">
      <c r="A1189" s="238"/>
      <c r="B1189" s="226" t="s">
        <v>22</v>
      </c>
      <c r="C1189" s="231"/>
      <c r="D1189" s="263" t="s">
        <v>172</v>
      </c>
      <c r="E1189" s="220">
        <v>13157396.549999997</v>
      </c>
      <c r="F1189" s="220">
        <v>13016990.43</v>
      </c>
      <c r="G1189" s="220">
        <v>0</v>
      </c>
      <c r="H1189" s="220">
        <v>1498682.99</v>
      </c>
      <c r="I1189" s="220">
        <v>0</v>
      </c>
      <c r="J1189" s="220">
        <v>183744</v>
      </c>
      <c r="K1189" s="220">
        <v>138547.19999999998</v>
      </c>
      <c r="L1189" s="220">
        <v>438930.54000000004</v>
      </c>
      <c r="M1189" s="220">
        <v>0</v>
      </c>
      <c r="N1189" s="220">
        <v>0</v>
      </c>
      <c r="O1189" s="220">
        <v>1211645.72</v>
      </c>
      <c r="P1189" s="220">
        <v>494728.8</v>
      </c>
      <c r="Q1189" s="220">
        <v>9050711.1799999997</v>
      </c>
      <c r="R1189" s="220">
        <v>0</v>
      </c>
      <c r="S1189" s="220">
        <v>0</v>
      </c>
      <c r="T1189" s="220">
        <v>0</v>
      </c>
      <c r="U1189" s="220">
        <v>0</v>
      </c>
      <c r="V1189" s="220">
        <v>0</v>
      </c>
      <c r="W1189" s="220">
        <v>0</v>
      </c>
      <c r="X1189" s="220">
        <v>140406.12</v>
      </c>
    </row>
    <row r="1190" spans="1:24" s="239" customFormat="1" ht="20.25" customHeight="1" x14ac:dyDescent="0.3">
      <c r="A1190" s="238"/>
      <c r="C1190" s="274"/>
      <c r="D1190" s="274"/>
      <c r="E1190" s="274"/>
      <c r="F1190" s="274"/>
      <c r="G1190" s="275"/>
      <c r="H1190" s="275"/>
      <c r="I1190" s="275"/>
      <c r="J1190" s="275"/>
      <c r="K1190" s="275"/>
      <c r="L1190" s="274" t="s">
        <v>2530</v>
      </c>
      <c r="M1190" s="275"/>
      <c r="N1190" s="275"/>
      <c r="O1190" s="275"/>
      <c r="P1190" s="275"/>
      <c r="Q1190" s="275"/>
      <c r="R1190" s="275"/>
      <c r="S1190" s="275"/>
      <c r="T1190" s="275"/>
      <c r="U1190" s="275"/>
      <c r="V1190" s="275"/>
      <c r="W1190" s="275"/>
      <c r="X1190" s="275"/>
    </row>
    <row r="1191" spans="1:24" s="239" customFormat="1" ht="20.25" customHeight="1" x14ac:dyDescent="0.3">
      <c r="A1191" s="238">
        <v>2023</v>
      </c>
      <c r="B1191" s="230">
        <v>1061</v>
      </c>
      <c r="C1191" s="225" t="s">
        <v>2269</v>
      </c>
      <c r="D1191" s="230">
        <v>55823</v>
      </c>
      <c r="E1191" s="222">
        <v>40254.519999999997</v>
      </c>
      <c r="F1191" s="222">
        <v>40254.519999999997</v>
      </c>
      <c r="G1191" s="218">
        <v>0</v>
      </c>
      <c r="H1191" s="261">
        <v>0</v>
      </c>
      <c r="I1191" s="222">
        <v>0</v>
      </c>
      <c r="J1191" s="222">
        <v>0</v>
      </c>
      <c r="K1191" s="222">
        <v>0</v>
      </c>
      <c r="L1191" s="222">
        <v>0</v>
      </c>
      <c r="M1191" s="222">
        <v>0</v>
      </c>
      <c r="N1191" s="218">
        <v>0</v>
      </c>
      <c r="O1191" s="222">
        <v>0</v>
      </c>
      <c r="P1191" s="222">
        <v>0</v>
      </c>
      <c r="Q1191" s="222">
        <v>0</v>
      </c>
      <c r="R1191" s="222">
        <v>0</v>
      </c>
      <c r="S1191" s="222">
        <v>0</v>
      </c>
      <c r="T1191" s="222">
        <v>0</v>
      </c>
      <c r="U1191" s="223">
        <v>40254.519999999997</v>
      </c>
      <c r="V1191" s="223">
        <v>0</v>
      </c>
      <c r="W1191" s="223">
        <v>0</v>
      </c>
      <c r="X1191" s="223">
        <v>0</v>
      </c>
    </row>
    <row r="1192" spans="1:24" s="239" customFormat="1" ht="20.25" customHeight="1" x14ac:dyDescent="0.3">
      <c r="A1192" s="238"/>
      <c r="B1192" s="226" t="s">
        <v>22</v>
      </c>
      <c r="C1192" s="231"/>
      <c r="D1192" s="263" t="s">
        <v>172</v>
      </c>
      <c r="E1192" s="220">
        <v>40254.519999999997</v>
      </c>
      <c r="F1192" s="220">
        <v>40254.519999999997</v>
      </c>
      <c r="G1192" s="220">
        <v>0</v>
      </c>
      <c r="H1192" s="220">
        <v>0</v>
      </c>
      <c r="I1192" s="220">
        <v>0</v>
      </c>
      <c r="J1192" s="220">
        <v>0</v>
      </c>
      <c r="K1192" s="220">
        <v>0</v>
      </c>
      <c r="L1192" s="220">
        <v>0</v>
      </c>
      <c r="M1192" s="220">
        <v>0</v>
      </c>
      <c r="N1192" s="220">
        <v>0</v>
      </c>
      <c r="O1192" s="220">
        <v>0</v>
      </c>
      <c r="P1192" s="220">
        <v>0</v>
      </c>
      <c r="Q1192" s="220">
        <v>0</v>
      </c>
      <c r="R1192" s="220">
        <v>0</v>
      </c>
      <c r="S1192" s="220">
        <v>0</v>
      </c>
      <c r="T1192" s="220">
        <v>0</v>
      </c>
      <c r="U1192" s="220">
        <v>40254.519999999997</v>
      </c>
      <c r="V1192" s="220">
        <v>0</v>
      </c>
      <c r="W1192" s="220">
        <v>0</v>
      </c>
      <c r="X1192" s="220">
        <v>0</v>
      </c>
    </row>
    <row r="1193" spans="1:24" s="239" customFormat="1" ht="20.25" customHeight="1" x14ac:dyDescent="0.3">
      <c r="A1193" s="238"/>
      <c r="C1193" s="274"/>
      <c r="D1193" s="274"/>
      <c r="E1193" s="274"/>
      <c r="F1193" s="274"/>
      <c r="G1193" s="275"/>
      <c r="H1193" s="275"/>
      <c r="I1193" s="275"/>
      <c r="J1193" s="275"/>
      <c r="K1193" s="275"/>
      <c r="L1193" s="274" t="s">
        <v>2531</v>
      </c>
      <c r="M1193" s="275"/>
      <c r="N1193" s="275"/>
      <c r="O1193" s="275"/>
      <c r="P1193" s="275"/>
      <c r="Q1193" s="275"/>
      <c r="R1193" s="275"/>
      <c r="S1193" s="275"/>
      <c r="T1193" s="275"/>
      <c r="U1193" s="275"/>
      <c r="V1193" s="275"/>
      <c r="W1193" s="275"/>
      <c r="X1193" s="275"/>
    </row>
    <row r="1194" spans="1:24" s="239" customFormat="1" ht="20.25" customHeight="1" x14ac:dyDescent="0.3">
      <c r="A1194" s="238">
        <v>2023</v>
      </c>
      <c r="B1194" s="230">
        <v>1062</v>
      </c>
      <c r="C1194" s="225" t="s">
        <v>3398</v>
      </c>
      <c r="D1194" s="230">
        <v>44121</v>
      </c>
      <c r="E1194" s="222">
        <v>4271063.2</v>
      </c>
      <c r="F1194" s="222">
        <v>4201860.3</v>
      </c>
      <c r="G1194" s="222">
        <v>0</v>
      </c>
      <c r="H1194" s="222">
        <v>0</v>
      </c>
      <c r="I1194" s="222">
        <v>0</v>
      </c>
      <c r="J1194" s="222">
        <v>0</v>
      </c>
      <c r="K1194" s="222">
        <v>0</v>
      </c>
      <c r="L1194" s="222">
        <v>0</v>
      </c>
      <c r="M1194" s="222">
        <v>0</v>
      </c>
      <c r="N1194" s="222">
        <v>0</v>
      </c>
      <c r="O1194" s="222">
        <v>4042274.3999999994</v>
      </c>
      <c r="P1194" s="222">
        <v>0</v>
      </c>
      <c r="Q1194" s="222">
        <v>0</v>
      </c>
      <c r="R1194" s="222">
        <v>0</v>
      </c>
      <c r="S1194" s="222">
        <v>0</v>
      </c>
      <c r="T1194" s="222">
        <v>0</v>
      </c>
      <c r="U1194" s="223">
        <v>0</v>
      </c>
      <c r="V1194" s="223">
        <v>159585.9</v>
      </c>
      <c r="W1194" s="223">
        <v>0</v>
      </c>
      <c r="X1194" s="223">
        <v>69202.899999999994</v>
      </c>
    </row>
    <row r="1195" spans="1:24" s="239" customFormat="1" ht="20.25" customHeight="1" x14ac:dyDescent="0.3">
      <c r="A1195" s="238">
        <v>2023</v>
      </c>
      <c r="B1195" s="230">
        <v>1063</v>
      </c>
      <c r="C1195" s="225" t="s">
        <v>3399</v>
      </c>
      <c r="D1195" s="230">
        <v>44120</v>
      </c>
      <c r="E1195" s="222">
        <v>4312925.7699999996</v>
      </c>
      <c r="F1195" s="222">
        <v>4249345.5</v>
      </c>
      <c r="G1195" s="218">
        <v>0</v>
      </c>
      <c r="H1195" s="218">
        <v>0</v>
      </c>
      <c r="I1195" s="218">
        <v>0</v>
      </c>
      <c r="J1195" s="218">
        <v>0</v>
      </c>
      <c r="K1195" s="218">
        <v>0</v>
      </c>
      <c r="L1195" s="218">
        <v>0</v>
      </c>
      <c r="M1195" s="218">
        <v>0</v>
      </c>
      <c r="N1195" s="218">
        <v>0</v>
      </c>
      <c r="O1195" s="218">
        <v>4089759.6</v>
      </c>
      <c r="P1195" s="218">
        <v>0</v>
      </c>
      <c r="Q1195" s="218">
        <v>0</v>
      </c>
      <c r="R1195" s="218">
        <v>0</v>
      </c>
      <c r="S1195" s="218">
        <v>0</v>
      </c>
      <c r="T1195" s="218">
        <v>0</v>
      </c>
      <c r="U1195" s="218">
        <v>0</v>
      </c>
      <c r="V1195" s="218">
        <v>159585.9</v>
      </c>
      <c r="W1195" s="218">
        <v>0</v>
      </c>
      <c r="X1195" s="223">
        <v>63580.27</v>
      </c>
    </row>
    <row r="1196" spans="1:24" s="239" customFormat="1" ht="20.25" customHeight="1" x14ac:dyDescent="0.3">
      <c r="A1196" s="238"/>
      <c r="B1196" s="226" t="s">
        <v>22</v>
      </c>
      <c r="C1196" s="231"/>
      <c r="D1196" s="263" t="s">
        <v>172</v>
      </c>
      <c r="E1196" s="220">
        <v>8583988.9699999988</v>
      </c>
      <c r="F1196" s="220">
        <v>8451205.8000000007</v>
      </c>
      <c r="G1196" s="220">
        <v>0</v>
      </c>
      <c r="H1196" s="220">
        <v>0</v>
      </c>
      <c r="I1196" s="220">
        <v>0</v>
      </c>
      <c r="J1196" s="220">
        <v>0</v>
      </c>
      <c r="K1196" s="220">
        <v>0</v>
      </c>
      <c r="L1196" s="220">
        <v>0</v>
      </c>
      <c r="M1196" s="220">
        <v>0</v>
      </c>
      <c r="N1196" s="220">
        <v>0</v>
      </c>
      <c r="O1196" s="220">
        <v>8132034</v>
      </c>
      <c r="P1196" s="220">
        <v>0</v>
      </c>
      <c r="Q1196" s="220">
        <v>0</v>
      </c>
      <c r="R1196" s="220">
        <v>0</v>
      </c>
      <c r="S1196" s="220">
        <v>0</v>
      </c>
      <c r="T1196" s="220">
        <v>0</v>
      </c>
      <c r="U1196" s="220">
        <v>0</v>
      </c>
      <c r="V1196" s="220">
        <v>319171.8</v>
      </c>
      <c r="W1196" s="220">
        <v>0</v>
      </c>
      <c r="X1196" s="220">
        <v>132783.16999999998</v>
      </c>
    </row>
    <row r="1197" spans="1:24" s="239" customFormat="1" ht="20.25" customHeight="1" x14ac:dyDescent="0.3">
      <c r="A1197" s="238"/>
      <c r="C1197" s="274"/>
      <c r="D1197" s="274"/>
      <c r="E1197" s="274"/>
      <c r="F1197" s="274"/>
      <c r="G1197" s="275"/>
      <c r="H1197" s="275"/>
      <c r="I1197" s="275"/>
      <c r="J1197" s="275"/>
      <c r="K1197" s="275"/>
      <c r="L1197" s="274" t="s">
        <v>2532</v>
      </c>
      <c r="M1197" s="275"/>
      <c r="N1197" s="275"/>
      <c r="O1197" s="275"/>
      <c r="P1197" s="275"/>
      <c r="Q1197" s="275"/>
      <c r="R1197" s="275"/>
      <c r="S1197" s="275"/>
      <c r="T1197" s="275"/>
      <c r="U1197" s="275"/>
      <c r="V1197" s="275"/>
      <c r="W1197" s="275"/>
      <c r="X1197" s="275"/>
    </row>
    <row r="1198" spans="1:24" s="239" customFormat="1" ht="20.25" customHeight="1" x14ac:dyDescent="0.3">
      <c r="A1198" s="238">
        <v>2023</v>
      </c>
      <c r="B1198" s="230">
        <v>1064</v>
      </c>
      <c r="C1198" s="225" t="s">
        <v>726</v>
      </c>
      <c r="D1198" s="230">
        <v>44137</v>
      </c>
      <c r="E1198" s="222">
        <v>1300839.7500000002</v>
      </c>
      <c r="F1198" s="222">
        <v>1281674.4000000001</v>
      </c>
      <c r="G1198" s="218">
        <v>0</v>
      </c>
      <c r="H1198" s="218">
        <v>0</v>
      </c>
      <c r="I1198" s="218">
        <v>0</v>
      </c>
      <c r="J1198" s="218">
        <v>0</v>
      </c>
      <c r="K1198" s="218">
        <v>0</v>
      </c>
      <c r="L1198" s="218">
        <v>0</v>
      </c>
      <c r="M1198" s="218">
        <v>0</v>
      </c>
      <c r="N1198" s="218">
        <v>0</v>
      </c>
      <c r="O1198" s="218">
        <v>1281674.4000000001</v>
      </c>
      <c r="P1198" s="218">
        <v>0</v>
      </c>
      <c r="Q1198" s="218">
        <v>0</v>
      </c>
      <c r="R1198" s="218">
        <v>0</v>
      </c>
      <c r="S1198" s="218">
        <v>0</v>
      </c>
      <c r="T1198" s="218">
        <v>0</v>
      </c>
      <c r="U1198" s="218">
        <v>0</v>
      </c>
      <c r="V1198" s="218">
        <v>0</v>
      </c>
      <c r="W1198" s="218">
        <v>0</v>
      </c>
      <c r="X1198" s="223">
        <v>19165.349999999999</v>
      </c>
    </row>
    <row r="1199" spans="1:24" s="239" customFormat="1" ht="20.25" customHeight="1" x14ac:dyDescent="0.3">
      <c r="A1199" s="238"/>
      <c r="B1199" s="226" t="s">
        <v>22</v>
      </c>
      <c r="C1199" s="231"/>
      <c r="D1199" s="263" t="s">
        <v>172</v>
      </c>
      <c r="E1199" s="220">
        <v>1300839.7500000002</v>
      </c>
      <c r="F1199" s="220">
        <v>1281674.4000000001</v>
      </c>
      <c r="G1199" s="220">
        <v>0</v>
      </c>
      <c r="H1199" s="220">
        <v>0</v>
      </c>
      <c r="I1199" s="220">
        <v>0</v>
      </c>
      <c r="J1199" s="220">
        <v>0</v>
      </c>
      <c r="K1199" s="220">
        <v>0</v>
      </c>
      <c r="L1199" s="220">
        <v>0</v>
      </c>
      <c r="M1199" s="220">
        <v>0</v>
      </c>
      <c r="N1199" s="220">
        <v>0</v>
      </c>
      <c r="O1199" s="220">
        <v>1281674.4000000001</v>
      </c>
      <c r="P1199" s="220">
        <v>0</v>
      </c>
      <c r="Q1199" s="220">
        <v>0</v>
      </c>
      <c r="R1199" s="220">
        <v>0</v>
      </c>
      <c r="S1199" s="220">
        <v>0</v>
      </c>
      <c r="T1199" s="220">
        <v>0</v>
      </c>
      <c r="U1199" s="220">
        <v>0</v>
      </c>
      <c r="V1199" s="220">
        <v>0</v>
      </c>
      <c r="W1199" s="220">
        <v>0</v>
      </c>
      <c r="X1199" s="220">
        <v>19165.349999999999</v>
      </c>
    </row>
    <row r="1200" spans="1:24" s="239" customFormat="1" ht="20.25" customHeight="1" x14ac:dyDescent="0.3">
      <c r="A1200" s="238"/>
      <c r="B1200" s="272" t="s">
        <v>34</v>
      </c>
      <c r="C1200" s="272"/>
      <c r="D1200" s="263" t="s">
        <v>172</v>
      </c>
      <c r="E1200" s="220">
        <v>27850809.189999994</v>
      </c>
      <c r="F1200" s="220">
        <v>27514576.399999999</v>
      </c>
      <c r="G1200" s="220">
        <v>0</v>
      </c>
      <c r="H1200" s="220">
        <v>1498682.99</v>
      </c>
      <c r="I1200" s="220">
        <v>0</v>
      </c>
      <c r="J1200" s="220">
        <v>183744</v>
      </c>
      <c r="K1200" s="220">
        <v>138547.19999999998</v>
      </c>
      <c r="L1200" s="220">
        <v>438930.54000000004</v>
      </c>
      <c r="M1200" s="220">
        <v>0</v>
      </c>
      <c r="N1200" s="220">
        <v>0</v>
      </c>
      <c r="O1200" s="220">
        <v>15349805.369999999</v>
      </c>
      <c r="P1200" s="220">
        <v>494728.8</v>
      </c>
      <c r="Q1200" s="220">
        <v>9050711.1799999997</v>
      </c>
      <c r="R1200" s="220">
        <v>0</v>
      </c>
      <c r="S1200" s="220">
        <v>0</v>
      </c>
      <c r="T1200" s="220">
        <v>0</v>
      </c>
      <c r="U1200" s="220">
        <v>40254.519999999997</v>
      </c>
      <c r="V1200" s="220">
        <v>319171.8</v>
      </c>
      <c r="W1200" s="220">
        <v>0</v>
      </c>
      <c r="X1200" s="220">
        <v>336232.78999999992</v>
      </c>
    </row>
    <row r="1201" spans="1:24" s="239" customFormat="1" ht="20.25" customHeight="1" x14ac:dyDescent="0.3">
      <c r="A1201" s="238"/>
      <c r="C1201" s="235"/>
      <c r="D1201" s="235"/>
      <c r="E1201" s="235"/>
      <c r="F1201" s="235"/>
      <c r="G1201" s="254"/>
      <c r="H1201" s="254"/>
      <c r="I1201" s="254"/>
      <c r="J1201" s="254"/>
      <c r="K1201" s="254"/>
      <c r="L1201" s="254" t="s">
        <v>2506</v>
      </c>
      <c r="M1201" s="264"/>
      <c r="N1201" s="254"/>
      <c r="O1201" s="254"/>
      <c r="P1201" s="254"/>
      <c r="Q1201" s="254"/>
      <c r="R1201" s="254"/>
      <c r="S1201" s="254"/>
      <c r="T1201" s="254"/>
      <c r="U1201" s="254"/>
      <c r="V1201" s="254"/>
      <c r="W1201" s="254"/>
      <c r="X1201" s="254"/>
    </row>
    <row r="1202" spans="1:24" s="239" customFormat="1" ht="20.25" customHeight="1" x14ac:dyDescent="0.3">
      <c r="A1202" s="238"/>
      <c r="C1202" s="274"/>
      <c r="D1202" s="274"/>
      <c r="E1202" s="274"/>
      <c r="F1202" s="274"/>
      <c r="G1202" s="275"/>
      <c r="H1202" s="275"/>
      <c r="I1202" s="275"/>
      <c r="J1202" s="275"/>
      <c r="K1202" s="275"/>
      <c r="L1202" s="274" t="s">
        <v>2507</v>
      </c>
      <c r="M1202" s="275"/>
      <c r="N1202" s="275"/>
      <c r="O1202" s="275"/>
      <c r="P1202" s="275"/>
      <c r="Q1202" s="275"/>
      <c r="R1202" s="275"/>
      <c r="S1202" s="275"/>
      <c r="T1202" s="275"/>
      <c r="U1202" s="275"/>
      <c r="V1202" s="275"/>
      <c r="W1202" s="275"/>
      <c r="X1202" s="275"/>
    </row>
    <row r="1203" spans="1:24" s="239" customFormat="1" ht="23.25" customHeight="1" x14ac:dyDescent="0.3">
      <c r="A1203" s="238">
        <v>2023</v>
      </c>
      <c r="B1203" s="230">
        <v>1065</v>
      </c>
      <c r="C1203" s="225" t="s">
        <v>727</v>
      </c>
      <c r="D1203" s="230">
        <v>44148</v>
      </c>
      <c r="E1203" s="222">
        <v>693976.29</v>
      </c>
      <c r="F1203" s="222">
        <v>680160.32000000007</v>
      </c>
      <c r="G1203" s="222">
        <v>0</v>
      </c>
      <c r="H1203" s="261">
        <v>0</v>
      </c>
      <c r="I1203" s="222">
        <v>0</v>
      </c>
      <c r="J1203" s="222">
        <v>0</v>
      </c>
      <c r="K1203" s="222">
        <v>0</v>
      </c>
      <c r="L1203" s="222">
        <v>0</v>
      </c>
      <c r="M1203" s="218">
        <v>0</v>
      </c>
      <c r="N1203" s="222">
        <v>0</v>
      </c>
      <c r="O1203" s="222">
        <v>645605.96000000008</v>
      </c>
      <c r="P1203" s="222">
        <v>0</v>
      </c>
      <c r="Q1203" s="222">
        <v>0</v>
      </c>
      <c r="R1203" s="222">
        <v>0</v>
      </c>
      <c r="S1203" s="222">
        <v>0</v>
      </c>
      <c r="T1203" s="222">
        <v>0</v>
      </c>
      <c r="U1203" s="223">
        <v>0</v>
      </c>
      <c r="V1203" s="223">
        <v>34554.36</v>
      </c>
      <c r="W1203" s="223">
        <v>0</v>
      </c>
      <c r="X1203" s="223">
        <v>13815.97</v>
      </c>
    </row>
    <row r="1204" spans="1:24" s="239" customFormat="1" ht="23.25" customHeight="1" x14ac:dyDescent="0.3">
      <c r="A1204" s="238">
        <v>2023</v>
      </c>
      <c r="B1204" s="230">
        <v>1066</v>
      </c>
      <c r="C1204" s="225" t="s">
        <v>728</v>
      </c>
      <c r="D1204" s="230">
        <v>44149</v>
      </c>
      <c r="E1204" s="222">
        <v>831685.21</v>
      </c>
      <c r="F1204" s="222">
        <v>816019.83</v>
      </c>
      <c r="G1204" s="222">
        <v>0</v>
      </c>
      <c r="H1204" s="261">
        <v>484629.16</v>
      </c>
      <c r="I1204" s="222">
        <v>0</v>
      </c>
      <c r="J1204" s="222">
        <v>83566.84</v>
      </c>
      <c r="K1204" s="222">
        <v>64135.21</v>
      </c>
      <c r="L1204" s="222">
        <v>149134.26</v>
      </c>
      <c r="M1204" s="218">
        <v>0</v>
      </c>
      <c r="N1204" s="222">
        <v>0</v>
      </c>
      <c r="O1204" s="222">
        <v>0</v>
      </c>
      <c r="P1204" s="222">
        <v>0</v>
      </c>
      <c r="Q1204" s="222">
        <v>0</v>
      </c>
      <c r="R1204" s="222">
        <v>0</v>
      </c>
      <c r="S1204" s="222">
        <v>0</v>
      </c>
      <c r="T1204" s="222">
        <v>0</v>
      </c>
      <c r="U1204" s="223">
        <v>0</v>
      </c>
      <c r="V1204" s="223">
        <v>34554.36</v>
      </c>
      <c r="W1204" s="223">
        <v>0</v>
      </c>
      <c r="X1204" s="223">
        <v>15665.38</v>
      </c>
    </row>
    <row r="1205" spans="1:24" s="239" customFormat="1" ht="23.25" customHeight="1" x14ac:dyDescent="0.3">
      <c r="A1205" s="238">
        <v>2023</v>
      </c>
      <c r="B1205" s="230">
        <v>1067</v>
      </c>
      <c r="C1205" s="229" t="s">
        <v>729</v>
      </c>
      <c r="D1205" s="230">
        <v>44150</v>
      </c>
      <c r="E1205" s="222">
        <v>523337.37999999995</v>
      </c>
      <c r="F1205" s="222">
        <v>513096.56999999995</v>
      </c>
      <c r="G1205" s="222">
        <v>0</v>
      </c>
      <c r="H1205" s="261">
        <v>241364.54</v>
      </c>
      <c r="I1205" s="222">
        <v>0</v>
      </c>
      <c r="J1205" s="222">
        <v>51089.51</v>
      </c>
      <c r="K1205" s="222">
        <v>27448.45</v>
      </c>
      <c r="L1205" s="222">
        <v>158639.71</v>
      </c>
      <c r="M1205" s="222">
        <v>0</v>
      </c>
      <c r="N1205" s="222">
        <v>0</v>
      </c>
      <c r="O1205" s="222">
        <v>0</v>
      </c>
      <c r="P1205" s="222">
        <v>0</v>
      </c>
      <c r="Q1205" s="222">
        <v>0</v>
      </c>
      <c r="R1205" s="222">
        <v>0</v>
      </c>
      <c r="S1205" s="222">
        <v>0</v>
      </c>
      <c r="T1205" s="222">
        <v>0</v>
      </c>
      <c r="U1205" s="223">
        <v>0</v>
      </c>
      <c r="V1205" s="223">
        <v>34554.36</v>
      </c>
      <c r="W1205" s="223">
        <v>0</v>
      </c>
      <c r="X1205" s="223">
        <v>10240.81</v>
      </c>
    </row>
    <row r="1206" spans="1:24" s="239" customFormat="1" ht="23.25" customHeight="1" x14ac:dyDescent="0.3">
      <c r="A1206" s="238">
        <v>2023</v>
      </c>
      <c r="B1206" s="230">
        <v>1068</v>
      </c>
      <c r="C1206" s="229" t="s">
        <v>730</v>
      </c>
      <c r="D1206" s="230">
        <v>44154</v>
      </c>
      <c r="E1206" s="222">
        <v>1061481.7</v>
      </c>
      <c r="F1206" s="222">
        <v>1041953.83</v>
      </c>
      <c r="G1206" s="222">
        <v>0</v>
      </c>
      <c r="H1206" s="261">
        <v>662318.15</v>
      </c>
      <c r="I1206" s="222">
        <v>0</v>
      </c>
      <c r="J1206" s="222">
        <v>104735</v>
      </c>
      <c r="K1206" s="222">
        <v>81706.73</v>
      </c>
      <c r="L1206" s="222">
        <v>158639.59</v>
      </c>
      <c r="M1206" s="222">
        <v>0</v>
      </c>
      <c r="N1206" s="222">
        <v>0</v>
      </c>
      <c r="O1206" s="222">
        <v>0</v>
      </c>
      <c r="P1206" s="222">
        <v>0</v>
      </c>
      <c r="Q1206" s="222">
        <v>0</v>
      </c>
      <c r="R1206" s="222">
        <v>0</v>
      </c>
      <c r="S1206" s="222">
        <v>0</v>
      </c>
      <c r="T1206" s="222">
        <v>0</v>
      </c>
      <c r="U1206" s="223">
        <v>0</v>
      </c>
      <c r="V1206" s="223">
        <v>34554.36</v>
      </c>
      <c r="W1206" s="223">
        <v>0</v>
      </c>
      <c r="X1206" s="223">
        <v>19527.87</v>
      </c>
    </row>
    <row r="1207" spans="1:24" s="239" customFormat="1" ht="23.25" customHeight="1" x14ac:dyDescent="0.3">
      <c r="A1207" s="238">
        <v>2023</v>
      </c>
      <c r="B1207" s="230">
        <v>1069</v>
      </c>
      <c r="C1207" s="229" t="s">
        <v>731</v>
      </c>
      <c r="D1207" s="230">
        <v>44155</v>
      </c>
      <c r="E1207" s="222">
        <v>1068063.81</v>
      </c>
      <c r="F1207" s="222">
        <v>1049907.9000000001</v>
      </c>
      <c r="G1207" s="222">
        <v>0</v>
      </c>
      <c r="H1207" s="261">
        <v>650298.78</v>
      </c>
      <c r="I1207" s="222">
        <v>0</v>
      </c>
      <c r="J1207" s="222">
        <v>128399.52</v>
      </c>
      <c r="K1207" s="222">
        <v>95381.92</v>
      </c>
      <c r="L1207" s="222">
        <v>141273.32</v>
      </c>
      <c r="M1207" s="222">
        <v>0</v>
      </c>
      <c r="N1207" s="222">
        <v>0</v>
      </c>
      <c r="O1207" s="222">
        <v>0</v>
      </c>
      <c r="P1207" s="222">
        <v>0</v>
      </c>
      <c r="Q1207" s="222">
        <v>0</v>
      </c>
      <c r="R1207" s="222">
        <v>0</v>
      </c>
      <c r="S1207" s="222">
        <v>0</v>
      </c>
      <c r="T1207" s="222">
        <v>0</v>
      </c>
      <c r="U1207" s="223">
        <v>0</v>
      </c>
      <c r="V1207" s="223">
        <v>34554.36</v>
      </c>
      <c r="W1207" s="223">
        <v>0</v>
      </c>
      <c r="X1207" s="223">
        <v>18155.91</v>
      </c>
    </row>
    <row r="1208" spans="1:24" s="239" customFormat="1" ht="23.25" customHeight="1" x14ac:dyDescent="0.3">
      <c r="A1208" s="238">
        <v>2023</v>
      </c>
      <c r="B1208" s="230">
        <v>1070</v>
      </c>
      <c r="C1208" s="229" t="s">
        <v>732</v>
      </c>
      <c r="D1208" s="230">
        <v>44186</v>
      </c>
      <c r="E1208" s="222">
        <v>466194.74999999994</v>
      </c>
      <c r="F1208" s="222">
        <v>457151.17999999993</v>
      </c>
      <c r="G1208" s="222">
        <v>0</v>
      </c>
      <c r="H1208" s="261">
        <v>0</v>
      </c>
      <c r="I1208" s="222">
        <v>0</v>
      </c>
      <c r="J1208" s="222">
        <v>0</v>
      </c>
      <c r="K1208" s="222">
        <v>0</v>
      </c>
      <c r="L1208" s="222">
        <v>0</v>
      </c>
      <c r="M1208" s="222">
        <v>0</v>
      </c>
      <c r="N1208" s="222">
        <v>0</v>
      </c>
      <c r="O1208" s="222">
        <v>422596.81999999995</v>
      </c>
      <c r="P1208" s="222">
        <v>0</v>
      </c>
      <c r="Q1208" s="222">
        <v>0</v>
      </c>
      <c r="R1208" s="222">
        <v>0</v>
      </c>
      <c r="S1208" s="222">
        <v>0</v>
      </c>
      <c r="T1208" s="222">
        <v>0</v>
      </c>
      <c r="U1208" s="223">
        <v>0</v>
      </c>
      <c r="V1208" s="223">
        <v>34554.36</v>
      </c>
      <c r="W1208" s="223">
        <v>0</v>
      </c>
      <c r="X1208" s="223">
        <v>9043.57</v>
      </c>
    </row>
    <row r="1209" spans="1:24" s="239" customFormat="1" ht="23.25" customHeight="1" x14ac:dyDescent="0.3">
      <c r="A1209" s="238">
        <v>2023</v>
      </c>
      <c r="B1209" s="230">
        <v>1071</v>
      </c>
      <c r="C1209" s="229" t="s">
        <v>733</v>
      </c>
      <c r="D1209" s="230">
        <v>44189</v>
      </c>
      <c r="E1209" s="222">
        <v>463646.22999999992</v>
      </c>
      <c r="F1209" s="222">
        <v>454656.05999999994</v>
      </c>
      <c r="G1209" s="222">
        <v>0</v>
      </c>
      <c r="H1209" s="261">
        <v>0</v>
      </c>
      <c r="I1209" s="222">
        <v>0</v>
      </c>
      <c r="J1209" s="222">
        <v>0</v>
      </c>
      <c r="K1209" s="222">
        <v>0</v>
      </c>
      <c r="L1209" s="222">
        <v>0</v>
      </c>
      <c r="M1209" s="222">
        <v>0</v>
      </c>
      <c r="N1209" s="222">
        <v>0</v>
      </c>
      <c r="O1209" s="222">
        <v>420101.69999999995</v>
      </c>
      <c r="P1209" s="222">
        <v>0</v>
      </c>
      <c r="Q1209" s="222">
        <v>0</v>
      </c>
      <c r="R1209" s="222">
        <v>0</v>
      </c>
      <c r="S1209" s="222">
        <v>0</v>
      </c>
      <c r="T1209" s="222">
        <v>0</v>
      </c>
      <c r="U1209" s="223">
        <v>0</v>
      </c>
      <c r="V1209" s="223">
        <v>34554.36</v>
      </c>
      <c r="W1209" s="223">
        <v>0</v>
      </c>
      <c r="X1209" s="223">
        <v>8990.17</v>
      </c>
    </row>
    <row r="1210" spans="1:24" s="239" customFormat="1" ht="20.25" customHeight="1" x14ac:dyDescent="0.3">
      <c r="A1210" s="238"/>
      <c r="B1210" s="226" t="s">
        <v>22</v>
      </c>
      <c r="C1210" s="231"/>
      <c r="D1210" s="263" t="s">
        <v>172</v>
      </c>
      <c r="E1210" s="220">
        <v>5108385.3699999992</v>
      </c>
      <c r="F1210" s="220">
        <v>5012945.6899999995</v>
      </c>
      <c r="G1210" s="220">
        <v>0</v>
      </c>
      <c r="H1210" s="220">
        <v>2038610.6300000001</v>
      </c>
      <c r="I1210" s="220">
        <v>0</v>
      </c>
      <c r="J1210" s="220">
        <v>367790.87</v>
      </c>
      <c r="K1210" s="220">
        <v>268672.31</v>
      </c>
      <c r="L1210" s="220">
        <v>607686.87999999989</v>
      </c>
      <c r="M1210" s="220">
        <v>0</v>
      </c>
      <c r="N1210" s="220">
        <v>0</v>
      </c>
      <c r="O1210" s="220">
        <v>1488304.48</v>
      </c>
      <c r="P1210" s="220">
        <v>0</v>
      </c>
      <c r="Q1210" s="220">
        <v>0</v>
      </c>
      <c r="R1210" s="220">
        <v>0</v>
      </c>
      <c r="S1210" s="220">
        <v>0</v>
      </c>
      <c r="T1210" s="220">
        <v>0</v>
      </c>
      <c r="U1210" s="220">
        <v>0</v>
      </c>
      <c r="V1210" s="220">
        <v>241880.51999999996</v>
      </c>
      <c r="W1210" s="220">
        <v>0</v>
      </c>
      <c r="X1210" s="220">
        <v>95439.680000000008</v>
      </c>
    </row>
    <row r="1211" spans="1:24" s="239" customFormat="1" ht="20.25" customHeight="1" x14ac:dyDescent="0.3">
      <c r="A1211" s="238"/>
      <c r="B1211" s="272" t="s">
        <v>34</v>
      </c>
      <c r="C1211" s="272"/>
      <c r="D1211" s="263" t="s">
        <v>172</v>
      </c>
      <c r="E1211" s="220">
        <v>5108385.3699999992</v>
      </c>
      <c r="F1211" s="220">
        <v>5012945.6899999995</v>
      </c>
      <c r="G1211" s="220">
        <v>0</v>
      </c>
      <c r="H1211" s="220">
        <v>2038610.6300000001</v>
      </c>
      <c r="I1211" s="220">
        <v>0</v>
      </c>
      <c r="J1211" s="220">
        <v>367790.87</v>
      </c>
      <c r="K1211" s="220">
        <v>268672.31</v>
      </c>
      <c r="L1211" s="220">
        <v>607686.87999999989</v>
      </c>
      <c r="M1211" s="220">
        <v>0</v>
      </c>
      <c r="N1211" s="220">
        <v>0</v>
      </c>
      <c r="O1211" s="220">
        <v>1488304.48</v>
      </c>
      <c r="P1211" s="220">
        <v>0</v>
      </c>
      <c r="Q1211" s="220">
        <v>0</v>
      </c>
      <c r="R1211" s="220">
        <v>0</v>
      </c>
      <c r="S1211" s="220">
        <v>0</v>
      </c>
      <c r="T1211" s="220">
        <v>0</v>
      </c>
      <c r="U1211" s="220">
        <v>0</v>
      </c>
      <c r="V1211" s="220">
        <v>241880.51999999996</v>
      </c>
      <c r="W1211" s="220">
        <v>0</v>
      </c>
      <c r="X1211" s="220">
        <v>95439.680000000008</v>
      </c>
    </row>
    <row r="1212" spans="1:24" s="239" customFormat="1" ht="20.25" customHeight="1" x14ac:dyDescent="0.3">
      <c r="A1212" s="238"/>
      <c r="C1212" s="235"/>
      <c r="D1212" s="235"/>
      <c r="E1212" s="235"/>
      <c r="F1212" s="235"/>
      <c r="G1212" s="254"/>
      <c r="H1212" s="254"/>
      <c r="I1212" s="254"/>
      <c r="J1212" s="254"/>
      <c r="K1212" s="254"/>
      <c r="L1212" s="254" t="s">
        <v>2508</v>
      </c>
      <c r="M1212" s="264"/>
      <c r="N1212" s="254"/>
      <c r="O1212" s="254"/>
      <c r="P1212" s="254"/>
      <c r="Q1212" s="254"/>
      <c r="R1212" s="254"/>
      <c r="S1212" s="254"/>
      <c r="T1212" s="254"/>
      <c r="U1212" s="254"/>
      <c r="V1212" s="254"/>
      <c r="W1212" s="254"/>
      <c r="X1212" s="254"/>
    </row>
    <row r="1213" spans="1:24" s="239" customFormat="1" ht="20.25" customHeight="1" x14ac:dyDescent="0.3">
      <c r="A1213" s="238"/>
      <c r="B1213" s="284"/>
      <c r="C1213" s="285"/>
      <c r="D1213" s="284"/>
      <c r="E1213" s="286"/>
      <c r="F1213" s="286"/>
      <c r="G1213" s="286"/>
      <c r="H1213" s="287"/>
      <c r="I1213" s="286"/>
      <c r="J1213" s="286"/>
      <c r="K1213" s="286"/>
      <c r="L1213" s="288" t="s">
        <v>2509</v>
      </c>
      <c r="M1213" s="286"/>
      <c r="N1213" s="286"/>
      <c r="O1213" s="286"/>
      <c r="P1213" s="286"/>
      <c r="Q1213" s="286"/>
      <c r="R1213" s="286"/>
      <c r="S1213" s="286"/>
      <c r="T1213" s="286"/>
      <c r="U1213" s="266"/>
      <c r="V1213" s="266"/>
      <c r="W1213" s="286"/>
      <c r="X1213" s="289"/>
    </row>
    <row r="1214" spans="1:24" s="239" customFormat="1" ht="20.25" customHeight="1" x14ac:dyDescent="0.3">
      <c r="A1214" s="238">
        <v>2023</v>
      </c>
      <c r="B1214" s="230">
        <v>1072</v>
      </c>
      <c r="C1214" s="229" t="s">
        <v>1137</v>
      </c>
      <c r="D1214" s="230">
        <v>44637</v>
      </c>
      <c r="E1214" s="222">
        <v>42108</v>
      </c>
      <c r="F1214" s="222">
        <v>42108</v>
      </c>
      <c r="G1214" s="222">
        <v>0</v>
      </c>
      <c r="H1214" s="261">
        <v>0</v>
      </c>
      <c r="I1214" s="222">
        <v>0</v>
      </c>
      <c r="J1214" s="222">
        <v>0</v>
      </c>
      <c r="K1214" s="222">
        <v>0</v>
      </c>
      <c r="L1214" s="222">
        <v>0</v>
      </c>
      <c r="M1214" s="222">
        <v>0</v>
      </c>
      <c r="N1214" s="222">
        <v>0</v>
      </c>
      <c r="O1214" s="222">
        <v>0</v>
      </c>
      <c r="P1214" s="222">
        <v>0</v>
      </c>
      <c r="Q1214" s="222">
        <v>0</v>
      </c>
      <c r="R1214" s="222">
        <v>0</v>
      </c>
      <c r="S1214" s="222">
        <v>0</v>
      </c>
      <c r="T1214" s="222">
        <v>0</v>
      </c>
      <c r="U1214" s="223">
        <v>0</v>
      </c>
      <c r="V1214" s="223">
        <v>42108</v>
      </c>
      <c r="W1214" s="223">
        <v>0</v>
      </c>
      <c r="X1214" s="223">
        <v>0</v>
      </c>
    </row>
    <row r="1215" spans="1:24" s="239" customFormat="1" ht="20.25" customHeight="1" x14ac:dyDescent="0.3">
      <c r="A1215" s="238"/>
      <c r="B1215" s="226" t="s">
        <v>22</v>
      </c>
      <c r="C1215" s="229"/>
      <c r="D1215" s="230" t="s">
        <v>172</v>
      </c>
      <c r="E1215" s="220">
        <v>42108</v>
      </c>
      <c r="F1215" s="220">
        <v>42108</v>
      </c>
      <c r="G1215" s="220">
        <v>0</v>
      </c>
      <c r="H1215" s="290">
        <v>0</v>
      </c>
      <c r="I1215" s="220">
        <v>0</v>
      </c>
      <c r="J1215" s="220">
        <v>0</v>
      </c>
      <c r="K1215" s="220">
        <v>0</v>
      </c>
      <c r="L1215" s="220">
        <v>0</v>
      </c>
      <c r="M1215" s="220">
        <v>0</v>
      </c>
      <c r="N1215" s="220">
        <v>0</v>
      </c>
      <c r="O1215" s="220">
        <v>0</v>
      </c>
      <c r="P1215" s="220">
        <v>0</v>
      </c>
      <c r="Q1215" s="220">
        <v>0</v>
      </c>
      <c r="R1215" s="220">
        <v>0</v>
      </c>
      <c r="S1215" s="220">
        <v>0</v>
      </c>
      <c r="T1215" s="220">
        <v>0</v>
      </c>
      <c r="U1215" s="291">
        <v>0</v>
      </c>
      <c r="V1215" s="291">
        <v>42108</v>
      </c>
      <c r="W1215" s="291">
        <v>0</v>
      </c>
      <c r="X1215" s="291">
        <v>0</v>
      </c>
    </row>
    <row r="1216" spans="1:24" s="239" customFormat="1" ht="20.25" customHeight="1" x14ac:dyDescent="0.3">
      <c r="A1216" s="238"/>
      <c r="C1216" s="274"/>
      <c r="D1216" s="274"/>
      <c r="E1216" s="274"/>
      <c r="F1216" s="274"/>
      <c r="G1216" s="275"/>
      <c r="H1216" s="275"/>
      <c r="I1216" s="275"/>
      <c r="J1216" s="275"/>
      <c r="K1216" s="275"/>
      <c r="L1216" s="274" t="s">
        <v>2510</v>
      </c>
      <c r="M1216" s="275"/>
      <c r="N1216" s="275"/>
      <c r="O1216" s="275"/>
      <c r="P1216" s="275"/>
      <c r="Q1216" s="275"/>
      <c r="R1216" s="275"/>
      <c r="S1216" s="275"/>
      <c r="T1216" s="275"/>
      <c r="U1216" s="275"/>
      <c r="V1216" s="275"/>
      <c r="W1216" s="275"/>
      <c r="X1216" s="275"/>
    </row>
    <row r="1217" spans="1:24" s="239" customFormat="1" ht="20.25" customHeight="1" x14ac:dyDescent="0.3">
      <c r="A1217" s="238">
        <v>2023</v>
      </c>
      <c r="B1217" s="230">
        <v>1073</v>
      </c>
      <c r="C1217" s="229" t="s">
        <v>734</v>
      </c>
      <c r="D1217" s="230">
        <v>44305</v>
      </c>
      <c r="E1217" s="222">
        <v>2300674.2199999997</v>
      </c>
      <c r="F1217" s="222">
        <v>2261620.7999999998</v>
      </c>
      <c r="G1217" s="218">
        <v>0</v>
      </c>
      <c r="H1217" s="218">
        <v>0</v>
      </c>
      <c r="I1217" s="218">
        <v>0</v>
      </c>
      <c r="J1217" s="218">
        <v>0</v>
      </c>
      <c r="K1217" s="218">
        <v>0</v>
      </c>
      <c r="L1217" s="218">
        <v>0</v>
      </c>
      <c r="M1217" s="218">
        <v>0</v>
      </c>
      <c r="N1217" s="218">
        <v>0</v>
      </c>
      <c r="O1217" s="218">
        <v>2261620.7999999998</v>
      </c>
      <c r="P1217" s="218">
        <v>0</v>
      </c>
      <c r="Q1217" s="218">
        <v>0</v>
      </c>
      <c r="R1217" s="218">
        <v>0</v>
      </c>
      <c r="S1217" s="218">
        <v>0</v>
      </c>
      <c r="T1217" s="218">
        <v>0</v>
      </c>
      <c r="U1217" s="218">
        <v>0</v>
      </c>
      <c r="V1217" s="218">
        <v>0</v>
      </c>
      <c r="W1217" s="218">
        <v>0</v>
      </c>
      <c r="X1217" s="223">
        <v>39053.42</v>
      </c>
    </row>
    <row r="1218" spans="1:24" s="239" customFormat="1" ht="20.25" customHeight="1" x14ac:dyDescent="0.3">
      <c r="A1218" s="238">
        <v>2023</v>
      </c>
      <c r="B1218" s="230">
        <v>1074</v>
      </c>
      <c r="C1218" s="229" t="s">
        <v>1548</v>
      </c>
      <c r="D1218" s="230">
        <v>44297</v>
      </c>
      <c r="E1218" s="222">
        <v>9256963.9100000001</v>
      </c>
      <c r="F1218" s="222">
        <v>9219692.4000000004</v>
      </c>
      <c r="G1218" s="218">
        <v>0</v>
      </c>
      <c r="H1218" s="218">
        <v>0</v>
      </c>
      <c r="I1218" s="218">
        <v>0</v>
      </c>
      <c r="J1218" s="218">
        <v>0</v>
      </c>
      <c r="K1218" s="218">
        <v>0</v>
      </c>
      <c r="L1218" s="218">
        <v>0</v>
      </c>
      <c r="M1218" s="218">
        <v>0</v>
      </c>
      <c r="N1218" s="218">
        <v>0</v>
      </c>
      <c r="O1218" s="218">
        <v>9219692.4000000004</v>
      </c>
      <c r="P1218" s="218">
        <v>0</v>
      </c>
      <c r="Q1218" s="218">
        <v>0</v>
      </c>
      <c r="R1218" s="218">
        <v>0</v>
      </c>
      <c r="S1218" s="218">
        <v>0</v>
      </c>
      <c r="T1218" s="218">
        <v>0</v>
      </c>
      <c r="U1218" s="218">
        <v>0</v>
      </c>
      <c r="V1218" s="218">
        <v>0</v>
      </c>
      <c r="W1218" s="218">
        <v>0</v>
      </c>
      <c r="X1218" s="223">
        <v>37271.51</v>
      </c>
    </row>
    <row r="1219" spans="1:24" s="239" customFormat="1" ht="20.25" customHeight="1" x14ac:dyDescent="0.3">
      <c r="A1219" s="238">
        <v>2023</v>
      </c>
      <c r="B1219" s="230">
        <v>1075</v>
      </c>
      <c r="C1219" s="229" t="s">
        <v>1547</v>
      </c>
      <c r="D1219" s="230">
        <v>44300</v>
      </c>
      <c r="E1219" s="222">
        <v>6601501.8899999987</v>
      </c>
      <c r="F1219" s="222">
        <v>6563925.5999999987</v>
      </c>
      <c r="G1219" s="218">
        <v>0</v>
      </c>
      <c r="H1219" s="218">
        <v>0</v>
      </c>
      <c r="I1219" s="218">
        <v>0</v>
      </c>
      <c r="J1219" s="218">
        <v>0</v>
      </c>
      <c r="K1219" s="218">
        <v>0</v>
      </c>
      <c r="L1219" s="218">
        <v>0</v>
      </c>
      <c r="M1219" s="218">
        <v>0</v>
      </c>
      <c r="N1219" s="218">
        <v>0</v>
      </c>
      <c r="O1219" s="218">
        <v>6563925.5999999987</v>
      </c>
      <c r="P1219" s="218">
        <v>0</v>
      </c>
      <c r="Q1219" s="218">
        <v>0</v>
      </c>
      <c r="R1219" s="218">
        <v>0</v>
      </c>
      <c r="S1219" s="218">
        <v>0</v>
      </c>
      <c r="T1219" s="218">
        <v>0</v>
      </c>
      <c r="U1219" s="218">
        <v>0</v>
      </c>
      <c r="V1219" s="218">
        <v>0</v>
      </c>
      <c r="W1219" s="218">
        <v>0</v>
      </c>
      <c r="X1219" s="223">
        <v>37576.29</v>
      </c>
    </row>
    <row r="1220" spans="1:24" s="239" customFormat="1" ht="20.25" customHeight="1" x14ac:dyDescent="0.3">
      <c r="A1220" s="238">
        <v>2023</v>
      </c>
      <c r="B1220" s="230">
        <v>1076</v>
      </c>
      <c r="C1220" s="229" t="s">
        <v>735</v>
      </c>
      <c r="D1220" s="230">
        <v>44328</v>
      </c>
      <c r="E1220" s="222">
        <v>2601281.52</v>
      </c>
      <c r="F1220" s="222">
        <v>2561111.98</v>
      </c>
      <c r="G1220" s="222">
        <v>0</v>
      </c>
      <c r="H1220" s="261">
        <v>0</v>
      </c>
      <c r="I1220" s="222">
        <v>0</v>
      </c>
      <c r="J1220" s="222">
        <v>0</v>
      </c>
      <c r="K1220" s="222">
        <v>0</v>
      </c>
      <c r="L1220" s="222">
        <v>0</v>
      </c>
      <c r="M1220" s="222">
        <v>0</v>
      </c>
      <c r="N1220" s="222">
        <v>2490511.17</v>
      </c>
      <c r="O1220" s="222">
        <v>0</v>
      </c>
      <c r="P1220" s="222">
        <v>0</v>
      </c>
      <c r="Q1220" s="222">
        <v>0</v>
      </c>
      <c r="R1220" s="222">
        <v>0</v>
      </c>
      <c r="S1220" s="222">
        <v>0</v>
      </c>
      <c r="T1220" s="222">
        <v>0</v>
      </c>
      <c r="U1220" s="223">
        <v>70600.81</v>
      </c>
      <c r="V1220" s="223">
        <v>0</v>
      </c>
      <c r="W1220" s="223">
        <v>0</v>
      </c>
      <c r="X1220" s="223">
        <v>40169.54</v>
      </c>
    </row>
    <row r="1221" spans="1:24" s="239" customFormat="1" ht="20.25" customHeight="1" x14ac:dyDescent="0.3">
      <c r="A1221" s="238">
        <v>2023</v>
      </c>
      <c r="B1221" s="230">
        <v>1077</v>
      </c>
      <c r="C1221" s="229" t="s">
        <v>736</v>
      </c>
      <c r="D1221" s="230">
        <v>44222</v>
      </c>
      <c r="E1221" s="222">
        <v>2602714.02</v>
      </c>
      <c r="F1221" s="222">
        <v>2562544.48</v>
      </c>
      <c r="G1221" s="222">
        <v>0</v>
      </c>
      <c r="H1221" s="261">
        <v>0</v>
      </c>
      <c r="I1221" s="222">
        <v>0</v>
      </c>
      <c r="J1221" s="222">
        <v>0</v>
      </c>
      <c r="K1221" s="222">
        <v>0</v>
      </c>
      <c r="L1221" s="222">
        <v>0</v>
      </c>
      <c r="M1221" s="222">
        <v>0</v>
      </c>
      <c r="N1221" s="222">
        <v>2490511.17</v>
      </c>
      <c r="O1221" s="222">
        <v>0</v>
      </c>
      <c r="P1221" s="222">
        <v>0</v>
      </c>
      <c r="Q1221" s="222">
        <v>0</v>
      </c>
      <c r="R1221" s="222">
        <v>0</v>
      </c>
      <c r="S1221" s="222">
        <v>0</v>
      </c>
      <c r="T1221" s="222">
        <v>0</v>
      </c>
      <c r="U1221" s="223">
        <v>72033.31</v>
      </c>
      <c r="V1221" s="223">
        <v>0</v>
      </c>
      <c r="W1221" s="223">
        <v>0</v>
      </c>
      <c r="X1221" s="223">
        <v>40169.54</v>
      </c>
    </row>
    <row r="1222" spans="1:24" s="239" customFormat="1" ht="20.25" customHeight="1" x14ac:dyDescent="0.3">
      <c r="A1222" s="238">
        <v>2023</v>
      </c>
      <c r="B1222" s="230">
        <v>1078</v>
      </c>
      <c r="C1222" s="225" t="s">
        <v>1549</v>
      </c>
      <c r="D1222" s="230">
        <v>44224</v>
      </c>
      <c r="E1222" s="222">
        <v>6609256.1600000001</v>
      </c>
      <c r="F1222" s="222">
        <v>6580831.2000000002</v>
      </c>
      <c r="G1222" s="222">
        <v>0</v>
      </c>
      <c r="H1222" s="261">
        <v>0</v>
      </c>
      <c r="I1222" s="222">
        <v>0</v>
      </c>
      <c r="J1222" s="222">
        <v>0</v>
      </c>
      <c r="K1222" s="222">
        <v>0</v>
      </c>
      <c r="L1222" s="222">
        <v>0</v>
      </c>
      <c r="M1222" s="222">
        <v>0</v>
      </c>
      <c r="N1222" s="222">
        <v>0</v>
      </c>
      <c r="O1222" s="222">
        <v>6580831.2000000002</v>
      </c>
      <c r="P1222" s="222">
        <v>0</v>
      </c>
      <c r="Q1222" s="222">
        <v>0</v>
      </c>
      <c r="R1222" s="222">
        <v>0</v>
      </c>
      <c r="S1222" s="222">
        <v>0</v>
      </c>
      <c r="T1222" s="222">
        <v>0</v>
      </c>
      <c r="U1222" s="223">
        <v>0</v>
      </c>
      <c r="V1222" s="223">
        <v>0</v>
      </c>
      <c r="W1222" s="223">
        <v>0</v>
      </c>
      <c r="X1222" s="223">
        <v>28424.959999999999</v>
      </c>
    </row>
    <row r="1223" spans="1:24" s="239" customFormat="1" ht="20.25" customHeight="1" x14ac:dyDescent="0.3">
      <c r="A1223" s="238">
        <v>2023</v>
      </c>
      <c r="B1223" s="230">
        <v>1079</v>
      </c>
      <c r="C1223" s="229" t="s">
        <v>3400</v>
      </c>
      <c r="D1223" s="230">
        <v>44501</v>
      </c>
      <c r="E1223" s="222">
        <v>44125.21</v>
      </c>
      <c r="F1223" s="222">
        <v>44125.21</v>
      </c>
      <c r="G1223" s="218">
        <v>0</v>
      </c>
      <c r="H1223" s="218">
        <v>0</v>
      </c>
      <c r="I1223" s="218">
        <v>0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44125.21</v>
      </c>
      <c r="V1223" s="218">
        <v>0</v>
      </c>
      <c r="W1223" s="218">
        <v>0</v>
      </c>
      <c r="X1223" s="218">
        <v>0</v>
      </c>
    </row>
    <row r="1224" spans="1:24" s="239" customFormat="1" ht="20.25" customHeight="1" x14ac:dyDescent="0.3">
      <c r="A1224" s="238">
        <v>2023</v>
      </c>
      <c r="B1224" s="230">
        <v>1080</v>
      </c>
      <c r="C1224" s="229" t="s">
        <v>2085</v>
      </c>
      <c r="D1224" s="230">
        <v>44356</v>
      </c>
      <c r="E1224" s="222">
        <v>2924493.88</v>
      </c>
      <c r="F1224" s="222">
        <v>2910789.6</v>
      </c>
      <c r="G1224" s="218">
        <v>0</v>
      </c>
      <c r="H1224" s="218">
        <v>0</v>
      </c>
      <c r="I1224" s="218">
        <v>0</v>
      </c>
      <c r="J1224" s="218">
        <v>0</v>
      </c>
      <c r="K1224" s="218">
        <v>0</v>
      </c>
      <c r="L1224" s="218">
        <v>0</v>
      </c>
      <c r="M1224" s="222">
        <v>0</v>
      </c>
      <c r="N1224" s="218">
        <v>0</v>
      </c>
      <c r="O1224" s="218">
        <v>2910789.6</v>
      </c>
      <c r="P1224" s="218">
        <v>0</v>
      </c>
      <c r="Q1224" s="218">
        <v>0</v>
      </c>
      <c r="R1224" s="218">
        <v>0</v>
      </c>
      <c r="S1224" s="218">
        <v>0</v>
      </c>
      <c r="T1224" s="218">
        <v>0</v>
      </c>
      <c r="U1224" s="218">
        <v>0</v>
      </c>
      <c r="V1224" s="218">
        <v>0</v>
      </c>
      <c r="W1224" s="218">
        <v>0</v>
      </c>
      <c r="X1224" s="223">
        <v>13704.28</v>
      </c>
    </row>
    <row r="1225" spans="1:24" s="239" customFormat="1" ht="20.25" customHeight="1" x14ac:dyDescent="0.3">
      <c r="A1225" s="238">
        <v>2023</v>
      </c>
      <c r="B1225" s="230">
        <v>1081</v>
      </c>
      <c r="C1225" s="229" t="s">
        <v>1141</v>
      </c>
      <c r="D1225" s="230">
        <v>44342</v>
      </c>
      <c r="E1225" s="222">
        <v>6556693.3400000008</v>
      </c>
      <c r="F1225" s="222">
        <v>6521881.2000000011</v>
      </c>
      <c r="G1225" s="218">
        <v>0</v>
      </c>
      <c r="H1225" s="218">
        <v>0</v>
      </c>
      <c r="I1225" s="218">
        <v>0</v>
      </c>
      <c r="J1225" s="218">
        <v>0</v>
      </c>
      <c r="K1225" s="218">
        <v>0</v>
      </c>
      <c r="L1225" s="218">
        <v>0</v>
      </c>
      <c r="M1225" s="222">
        <v>0</v>
      </c>
      <c r="N1225" s="218">
        <v>0</v>
      </c>
      <c r="O1225" s="218">
        <v>6521881.2000000011</v>
      </c>
      <c r="P1225" s="218">
        <v>0</v>
      </c>
      <c r="Q1225" s="218">
        <v>0</v>
      </c>
      <c r="R1225" s="218">
        <v>0</v>
      </c>
      <c r="S1225" s="218">
        <v>0</v>
      </c>
      <c r="T1225" s="218">
        <v>0</v>
      </c>
      <c r="U1225" s="218">
        <v>0</v>
      </c>
      <c r="V1225" s="218">
        <v>0</v>
      </c>
      <c r="W1225" s="218">
        <v>0</v>
      </c>
      <c r="X1225" s="223">
        <v>34812.14</v>
      </c>
    </row>
    <row r="1226" spans="1:24" s="239" customFormat="1" ht="20.25" customHeight="1" x14ac:dyDescent="0.3">
      <c r="A1226" s="238">
        <v>2023</v>
      </c>
      <c r="B1226" s="230">
        <v>1082</v>
      </c>
      <c r="C1226" s="229" t="s">
        <v>72</v>
      </c>
      <c r="D1226" s="230">
        <v>44352</v>
      </c>
      <c r="E1226" s="222">
        <v>2191818.8000000003</v>
      </c>
      <c r="F1226" s="222">
        <v>2155695.6</v>
      </c>
      <c r="G1226" s="218">
        <v>0</v>
      </c>
      <c r="H1226" s="218">
        <v>0</v>
      </c>
      <c r="I1226" s="218">
        <v>0</v>
      </c>
      <c r="J1226" s="218">
        <v>0</v>
      </c>
      <c r="K1226" s="218">
        <v>0</v>
      </c>
      <c r="L1226" s="218">
        <v>0</v>
      </c>
      <c r="M1226" s="222">
        <v>0</v>
      </c>
      <c r="N1226" s="218">
        <v>0</v>
      </c>
      <c r="O1226" s="218">
        <v>2155695.6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8">
        <v>0</v>
      </c>
      <c r="X1226" s="223">
        <v>36123.199999999997</v>
      </c>
    </row>
    <row r="1227" spans="1:24" s="239" customFormat="1" ht="20.25" customHeight="1" x14ac:dyDescent="0.3">
      <c r="A1227" s="238">
        <v>2023</v>
      </c>
      <c r="B1227" s="230">
        <v>1083</v>
      </c>
      <c r="C1227" s="229" t="s">
        <v>1142</v>
      </c>
      <c r="D1227" s="230">
        <v>44353</v>
      </c>
      <c r="E1227" s="222">
        <v>14408643.339999996</v>
      </c>
      <c r="F1227" s="222">
        <v>14324182.799999997</v>
      </c>
      <c r="G1227" s="218">
        <v>0</v>
      </c>
      <c r="H1227" s="218">
        <v>0</v>
      </c>
      <c r="I1227" s="218">
        <v>0</v>
      </c>
      <c r="J1227" s="218">
        <v>0</v>
      </c>
      <c r="K1227" s="218">
        <v>0</v>
      </c>
      <c r="L1227" s="218">
        <v>0</v>
      </c>
      <c r="M1227" s="222">
        <v>0</v>
      </c>
      <c r="N1227" s="218">
        <v>0</v>
      </c>
      <c r="O1227" s="218">
        <v>14324182.799999997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8">
        <v>0</v>
      </c>
      <c r="X1227" s="223">
        <v>84460.54</v>
      </c>
    </row>
    <row r="1228" spans="1:24" s="239" customFormat="1" ht="20.25" customHeight="1" x14ac:dyDescent="0.3">
      <c r="A1228" s="238">
        <v>2023</v>
      </c>
      <c r="B1228" s="230">
        <v>1084</v>
      </c>
      <c r="C1228" s="229" t="s">
        <v>1519</v>
      </c>
      <c r="D1228" s="230">
        <v>44463</v>
      </c>
      <c r="E1228" s="222">
        <v>3095019.5300000003</v>
      </c>
      <c r="F1228" s="222">
        <v>3051021.4200000004</v>
      </c>
      <c r="G1228" s="218">
        <v>0</v>
      </c>
      <c r="H1228" s="261">
        <v>2898319.2</v>
      </c>
      <c r="I1228" s="222">
        <v>0</v>
      </c>
      <c r="J1228" s="222">
        <v>0</v>
      </c>
      <c r="K1228" s="222">
        <v>0</v>
      </c>
      <c r="L1228" s="222">
        <v>0</v>
      </c>
      <c r="M1228" s="222">
        <v>0</v>
      </c>
      <c r="N1228" s="222">
        <v>0</v>
      </c>
      <c r="O1228" s="222">
        <v>0</v>
      </c>
      <c r="P1228" s="222">
        <v>0</v>
      </c>
      <c r="Q1228" s="222">
        <v>0</v>
      </c>
      <c r="R1228" s="222">
        <v>0</v>
      </c>
      <c r="S1228" s="222">
        <v>0</v>
      </c>
      <c r="T1228" s="222">
        <v>0</v>
      </c>
      <c r="U1228" s="223">
        <v>152702.22</v>
      </c>
      <c r="V1228" s="223">
        <v>0</v>
      </c>
      <c r="W1228" s="223">
        <v>0</v>
      </c>
      <c r="X1228" s="223">
        <v>43998.11</v>
      </c>
    </row>
    <row r="1229" spans="1:24" s="239" customFormat="1" ht="20.25" customHeight="1" x14ac:dyDescent="0.3">
      <c r="A1229" s="238"/>
      <c r="B1229" s="226" t="s">
        <v>22</v>
      </c>
      <c r="C1229" s="231"/>
      <c r="D1229" s="263" t="s">
        <v>172</v>
      </c>
      <c r="E1229" s="220">
        <v>59193185.819999993</v>
      </c>
      <c r="F1229" s="220">
        <v>58757422.289999999</v>
      </c>
      <c r="G1229" s="220">
        <v>0</v>
      </c>
      <c r="H1229" s="220">
        <v>2898319.2</v>
      </c>
      <c r="I1229" s="220">
        <v>0</v>
      </c>
      <c r="J1229" s="220">
        <v>0</v>
      </c>
      <c r="K1229" s="220">
        <v>0</v>
      </c>
      <c r="L1229" s="220">
        <v>0</v>
      </c>
      <c r="M1229" s="220">
        <v>0</v>
      </c>
      <c r="N1229" s="220">
        <v>4981022.34</v>
      </c>
      <c r="O1229" s="220">
        <v>50538619.199999996</v>
      </c>
      <c r="P1229" s="220">
        <v>0</v>
      </c>
      <c r="Q1229" s="220">
        <v>0</v>
      </c>
      <c r="R1229" s="220">
        <v>0</v>
      </c>
      <c r="S1229" s="220">
        <v>0</v>
      </c>
      <c r="T1229" s="220">
        <v>0</v>
      </c>
      <c r="U1229" s="220">
        <v>339461.55</v>
      </c>
      <c r="V1229" s="220">
        <v>0</v>
      </c>
      <c r="W1229" s="220">
        <v>0</v>
      </c>
      <c r="X1229" s="220">
        <v>435763.52999999997</v>
      </c>
    </row>
    <row r="1230" spans="1:24" s="239" customFormat="1" ht="20.25" customHeight="1" x14ac:dyDescent="0.3">
      <c r="A1230" s="238"/>
      <c r="C1230" s="274"/>
      <c r="D1230" s="274"/>
      <c r="E1230" s="274"/>
      <c r="F1230" s="274"/>
      <c r="G1230" s="275"/>
      <c r="H1230" s="275"/>
      <c r="I1230" s="275"/>
      <c r="J1230" s="275"/>
      <c r="K1230" s="275"/>
      <c r="L1230" s="275" t="s">
        <v>2511</v>
      </c>
      <c r="M1230" s="275"/>
      <c r="N1230" s="275"/>
      <c r="O1230" s="275"/>
      <c r="P1230" s="275"/>
      <c r="Q1230" s="275"/>
      <c r="R1230" s="275"/>
      <c r="S1230" s="275"/>
      <c r="T1230" s="275"/>
      <c r="U1230" s="275"/>
      <c r="V1230" s="275"/>
      <c r="W1230" s="275"/>
      <c r="X1230" s="275"/>
    </row>
    <row r="1231" spans="1:24" s="239" customFormat="1" ht="20.25" customHeight="1" x14ac:dyDescent="0.3">
      <c r="A1231" s="238">
        <v>2023</v>
      </c>
      <c r="B1231" s="230">
        <v>1085</v>
      </c>
      <c r="C1231" s="229" t="s">
        <v>1144</v>
      </c>
      <c r="D1231" s="230">
        <v>44656</v>
      </c>
      <c r="E1231" s="222">
        <v>12468813.98</v>
      </c>
      <c r="F1231" s="222">
        <v>12302652</v>
      </c>
      <c r="G1231" s="218">
        <v>0</v>
      </c>
      <c r="H1231" s="218">
        <v>0</v>
      </c>
      <c r="I1231" s="218">
        <v>0</v>
      </c>
      <c r="J1231" s="218">
        <v>0</v>
      </c>
      <c r="K1231" s="218">
        <v>0</v>
      </c>
      <c r="L1231" s="218">
        <v>0</v>
      </c>
      <c r="M1231" s="222">
        <v>0</v>
      </c>
      <c r="N1231" s="218">
        <v>0</v>
      </c>
      <c r="O1231" s="218">
        <v>12302652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8">
        <v>0</v>
      </c>
      <c r="X1231" s="223">
        <v>166161.98000000001</v>
      </c>
    </row>
    <row r="1232" spans="1:24" s="239" customFormat="1" ht="20.25" customHeight="1" x14ac:dyDescent="0.3">
      <c r="A1232" s="238">
        <v>2023</v>
      </c>
      <c r="B1232" s="230">
        <v>1086</v>
      </c>
      <c r="C1232" s="229" t="s">
        <v>1145</v>
      </c>
      <c r="D1232" s="230">
        <v>44668</v>
      </c>
      <c r="E1232" s="222">
        <v>68675.98</v>
      </c>
      <c r="F1232" s="222">
        <v>68675.98</v>
      </c>
      <c r="G1232" s="218">
        <v>0</v>
      </c>
      <c r="H1232" s="218">
        <v>0</v>
      </c>
      <c r="I1232" s="218">
        <v>0</v>
      </c>
      <c r="J1232" s="218">
        <v>0</v>
      </c>
      <c r="K1232" s="218">
        <v>0</v>
      </c>
      <c r="L1232" s="218">
        <v>0</v>
      </c>
      <c r="M1232" s="222">
        <v>0</v>
      </c>
      <c r="N1232" s="218">
        <v>0</v>
      </c>
      <c r="O1232" s="218">
        <v>0</v>
      </c>
      <c r="P1232" s="218">
        <v>0</v>
      </c>
      <c r="Q1232" s="218">
        <v>0</v>
      </c>
      <c r="R1232" s="218">
        <v>0</v>
      </c>
      <c r="S1232" s="218">
        <v>0</v>
      </c>
      <c r="T1232" s="218">
        <v>0</v>
      </c>
      <c r="U1232" s="218">
        <v>68675.98</v>
      </c>
      <c r="V1232" s="218">
        <v>0</v>
      </c>
      <c r="W1232" s="218">
        <v>0</v>
      </c>
      <c r="X1232" s="223">
        <v>0</v>
      </c>
    </row>
    <row r="1233" spans="1:24" s="239" customFormat="1" ht="20.25" customHeight="1" x14ac:dyDescent="0.3">
      <c r="A1233" s="238">
        <v>2023</v>
      </c>
      <c r="B1233" s="230">
        <v>1087</v>
      </c>
      <c r="C1233" s="229" t="s">
        <v>1727</v>
      </c>
      <c r="D1233" s="230">
        <v>44669</v>
      </c>
      <c r="E1233" s="222">
        <v>6785738.7999999998</v>
      </c>
      <c r="F1233" s="222">
        <v>6708709.2000000002</v>
      </c>
      <c r="G1233" s="218">
        <v>0</v>
      </c>
      <c r="H1233" s="218">
        <v>0</v>
      </c>
      <c r="I1233" s="218">
        <v>0</v>
      </c>
      <c r="J1233" s="218">
        <v>0</v>
      </c>
      <c r="K1233" s="218">
        <v>0</v>
      </c>
      <c r="L1233" s="218">
        <v>0</v>
      </c>
      <c r="M1233" s="222">
        <v>0</v>
      </c>
      <c r="N1233" s="218">
        <v>0</v>
      </c>
      <c r="O1233" s="218">
        <v>6708709.2000000002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8">
        <v>0</v>
      </c>
      <c r="X1233" s="223">
        <v>77029.600000000006</v>
      </c>
    </row>
    <row r="1234" spans="1:24" s="239" customFormat="1" ht="20.25" customHeight="1" x14ac:dyDescent="0.3">
      <c r="A1234" s="238">
        <v>2023</v>
      </c>
      <c r="B1234" s="230">
        <v>1088</v>
      </c>
      <c r="C1234" s="229" t="s">
        <v>1728</v>
      </c>
      <c r="D1234" s="230">
        <v>44653</v>
      </c>
      <c r="E1234" s="222">
        <v>11543026.060000001</v>
      </c>
      <c r="F1234" s="222">
        <v>11385771.6</v>
      </c>
      <c r="G1234" s="218">
        <v>0</v>
      </c>
      <c r="H1234" s="218">
        <v>0</v>
      </c>
      <c r="I1234" s="218">
        <v>0</v>
      </c>
      <c r="J1234" s="218">
        <v>0</v>
      </c>
      <c r="K1234" s="218">
        <v>0</v>
      </c>
      <c r="L1234" s="218">
        <v>0</v>
      </c>
      <c r="M1234" s="222">
        <v>0</v>
      </c>
      <c r="N1234" s="218">
        <v>0</v>
      </c>
      <c r="O1234" s="218">
        <v>11385771.6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8">
        <v>0</v>
      </c>
      <c r="X1234" s="223">
        <v>157254.46</v>
      </c>
    </row>
    <row r="1235" spans="1:24" s="239" customFormat="1" ht="20.25" customHeight="1" x14ac:dyDescent="0.3">
      <c r="A1235" s="238"/>
      <c r="B1235" s="226" t="s">
        <v>22</v>
      </c>
      <c r="C1235" s="231"/>
      <c r="D1235" s="230" t="s">
        <v>172</v>
      </c>
      <c r="E1235" s="220">
        <v>30866254.82</v>
      </c>
      <c r="F1235" s="220">
        <v>30465808.780000001</v>
      </c>
      <c r="G1235" s="220">
        <v>0</v>
      </c>
      <c r="H1235" s="220">
        <v>0</v>
      </c>
      <c r="I1235" s="220">
        <v>0</v>
      </c>
      <c r="J1235" s="220">
        <v>0</v>
      </c>
      <c r="K1235" s="220">
        <v>0</v>
      </c>
      <c r="L1235" s="220">
        <v>0</v>
      </c>
      <c r="M1235" s="220">
        <v>0</v>
      </c>
      <c r="N1235" s="220">
        <v>0</v>
      </c>
      <c r="O1235" s="220">
        <v>30397132.799999997</v>
      </c>
      <c r="P1235" s="220">
        <v>0</v>
      </c>
      <c r="Q1235" s="220">
        <v>0</v>
      </c>
      <c r="R1235" s="220">
        <v>0</v>
      </c>
      <c r="S1235" s="220">
        <v>0</v>
      </c>
      <c r="T1235" s="220">
        <v>0</v>
      </c>
      <c r="U1235" s="220">
        <v>68675.98</v>
      </c>
      <c r="V1235" s="220">
        <v>0</v>
      </c>
      <c r="W1235" s="220">
        <v>0</v>
      </c>
      <c r="X1235" s="220">
        <v>400446.04000000004</v>
      </c>
    </row>
    <row r="1236" spans="1:24" s="239" customFormat="1" ht="20.25" customHeight="1" x14ac:dyDescent="0.3">
      <c r="A1236" s="238"/>
      <c r="B1236" s="272" t="s">
        <v>34</v>
      </c>
      <c r="C1236" s="272"/>
      <c r="D1236" s="230" t="s">
        <v>172</v>
      </c>
      <c r="E1236" s="220">
        <v>90101548.639999986</v>
      </c>
      <c r="F1236" s="220">
        <v>89265339.069999993</v>
      </c>
      <c r="G1236" s="292">
        <v>0</v>
      </c>
      <c r="H1236" s="292">
        <v>2898319.2</v>
      </c>
      <c r="I1236" s="292">
        <v>0</v>
      </c>
      <c r="J1236" s="292">
        <v>0</v>
      </c>
      <c r="K1236" s="292">
        <v>0</v>
      </c>
      <c r="L1236" s="292">
        <v>0</v>
      </c>
      <c r="M1236" s="220">
        <v>0</v>
      </c>
      <c r="N1236" s="292">
        <v>4981022.34</v>
      </c>
      <c r="O1236" s="292">
        <v>80935752</v>
      </c>
      <c r="P1236" s="292">
        <v>0</v>
      </c>
      <c r="Q1236" s="292">
        <v>0</v>
      </c>
      <c r="R1236" s="292">
        <v>0</v>
      </c>
      <c r="S1236" s="292">
        <v>0</v>
      </c>
      <c r="T1236" s="292">
        <v>0</v>
      </c>
      <c r="U1236" s="292">
        <v>408137.52999999997</v>
      </c>
      <c r="V1236" s="292">
        <v>42108</v>
      </c>
      <c r="W1236" s="292">
        <v>0</v>
      </c>
      <c r="X1236" s="292">
        <v>836209.57000000007</v>
      </c>
    </row>
    <row r="1237" spans="1:24" s="239" customFormat="1" ht="20.25" customHeight="1" x14ac:dyDescent="0.3">
      <c r="A1237" s="238"/>
      <c r="B1237" s="284"/>
      <c r="C1237" s="285"/>
      <c r="D1237" s="284"/>
      <c r="E1237" s="286"/>
      <c r="F1237" s="286"/>
      <c r="G1237" s="293"/>
      <c r="H1237" s="293"/>
      <c r="I1237" s="293"/>
      <c r="J1237" s="293"/>
      <c r="K1237" s="293"/>
      <c r="L1237" s="294" t="s">
        <v>2512</v>
      </c>
      <c r="N1237" s="293"/>
      <c r="O1237" s="293"/>
      <c r="P1237" s="293"/>
      <c r="Q1237" s="293"/>
      <c r="R1237" s="293"/>
      <c r="S1237" s="293"/>
      <c r="T1237" s="293"/>
      <c r="U1237" s="293"/>
      <c r="V1237" s="293"/>
      <c r="W1237" s="293"/>
      <c r="X1237" s="293"/>
    </row>
    <row r="1238" spans="1:24" s="239" customFormat="1" ht="20.25" customHeight="1" x14ac:dyDescent="0.3">
      <c r="A1238" s="238"/>
      <c r="C1238" s="285"/>
      <c r="D1238" s="284"/>
      <c r="E1238" s="286"/>
      <c r="F1238" s="286"/>
      <c r="G1238" s="293"/>
      <c r="H1238" s="293"/>
      <c r="I1238" s="293"/>
      <c r="J1238" s="293"/>
      <c r="K1238" s="293"/>
      <c r="L1238" s="295" t="s">
        <v>2513</v>
      </c>
      <c r="M1238" s="286"/>
      <c r="N1238" s="293"/>
      <c r="O1238" s="293"/>
      <c r="P1238" s="293"/>
      <c r="Q1238" s="293"/>
      <c r="R1238" s="293"/>
      <c r="S1238" s="293"/>
      <c r="T1238" s="293"/>
      <c r="U1238" s="293"/>
      <c r="V1238" s="293"/>
      <c r="W1238" s="293"/>
      <c r="X1238" s="293"/>
    </row>
    <row r="1239" spans="1:24" s="239" customFormat="1" ht="20.25" customHeight="1" x14ac:dyDescent="0.3">
      <c r="A1239" s="238">
        <v>2023</v>
      </c>
      <c r="B1239" s="230">
        <v>1089</v>
      </c>
      <c r="C1239" s="229" t="s">
        <v>3401</v>
      </c>
      <c r="D1239" s="230">
        <v>44707</v>
      </c>
      <c r="E1239" s="222">
        <v>17925084.679999996</v>
      </c>
      <c r="F1239" s="222">
        <v>17669600.639999997</v>
      </c>
      <c r="G1239" s="218">
        <v>0</v>
      </c>
      <c r="H1239" s="218">
        <v>0</v>
      </c>
      <c r="I1239" s="218">
        <v>0</v>
      </c>
      <c r="J1239" s="218">
        <v>0</v>
      </c>
      <c r="K1239" s="218">
        <v>0</v>
      </c>
      <c r="L1239" s="218">
        <v>0</v>
      </c>
      <c r="M1239" s="222">
        <v>0</v>
      </c>
      <c r="N1239" s="218">
        <v>0</v>
      </c>
      <c r="O1239" s="218">
        <v>6142571.3399999999</v>
      </c>
      <c r="P1239" s="218">
        <v>0</v>
      </c>
      <c r="Q1239" s="218">
        <v>11459877.6</v>
      </c>
      <c r="R1239" s="218">
        <v>0</v>
      </c>
      <c r="S1239" s="218">
        <v>0</v>
      </c>
      <c r="T1239" s="218">
        <v>0</v>
      </c>
      <c r="U1239" s="218">
        <v>0</v>
      </c>
      <c r="V1239" s="218">
        <v>67151.7</v>
      </c>
      <c r="W1239" s="218">
        <v>0</v>
      </c>
      <c r="X1239" s="218">
        <v>255484.03999999998</v>
      </c>
    </row>
    <row r="1240" spans="1:24" s="239" customFormat="1" ht="20.25" customHeight="1" x14ac:dyDescent="0.3">
      <c r="A1240" s="238">
        <v>2023</v>
      </c>
      <c r="B1240" s="230">
        <v>1090</v>
      </c>
      <c r="C1240" s="225" t="s">
        <v>3402</v>
      </c>
      <c r="D1240" s="230">
        <v>44695</v>
      </c>
      <c r="E1240" s="222">
        <v>156859.08000000002</v>
      </c>
      <c r="F1240" s="222">
        <v>156859.08000000002</v>
      </c>
      <c r="G1240" s="218">
        <v>0</v>
      </c>
      <c r="H1240" s="218">
        <v>0</v>
      </c>
      <c r="I1240" s="218">
        <v>0</v>
      </c>
      <c r="J1240" s="218">
        <v>0</v>
      </c>
      <c r="K1240" s="218">
        <v>0</v>
      </c>
      <c r="L1240" s="218">
        <v>0</v>
      </c>
      <c r="M1240" s="222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114576</v>
      </c>
      <c r="V1240" s="218">
        <v>42283.08</v>
      </c>
      <c r="W1240" s="218">
        <v>0</v>
      </c>
      <c r="X1240" s="218">
        <v>0</v>
      </c>
    </row>
    <row r="1241" spans="1:24" s="239" customFormat="1" ht="20.25" customHeight="1" x14ac:dyDescent="0.3">
      <c r="A1241" s="238">
        <v>2023</v>
      </c>
      <c r="B1241" s="230">
        <v>1091</v>
      </c>
      <c r="C1241" s="225" t="s">
        <v>3403</v>
      </c>
      <c r="D1241" s="230">
        <v>44713</v>
      </c>
      <c r="E1241" s="222">
        <v>3433803.8600000003</v>
      </c>
      <c r="F1241" s="222">
        <v>3380994.89</v>
      </c>
      <c r="G1241" s="218">
        <v>0</v>
      </c>
      <c r="H1241" s="218">
        <v>0</v>
      </c>
      <c r="I1241" s="218">
        <v>0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3342025.79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38969.1</v>
      </c>
      <c r="W1241" s="218">
        <v>0</v>
      </c>
      <c r="X1241" s="218">
        <v>52808.97</v>
      </c>
    </row>
    <row r="1242" spans="1:24" s="239" customFormat="1" ht="20.25" customHeight="1" x14ac:dyDescent="0.3">
      <c r="A1242" s="238">
        <v>2023</v>
      </c>
      <c r="B1242" s="230">
        <v>1092</v>
      </c>
      <c r="C1242" s="225" t="s">
        <v>2273</v>
      </c>
      <c r="D1242" s="230">
        <v>44723</v>
      </c>
      <c r="E1242" s="222">
        <v>3167718.6599999997</v>
      </c>
      <c r="F1242" s="222">
        <v>3142385.9</v>
      </c>
      <c r="G1242" s="218">
        <v>0</v>
      </c>
      <c r="H1242" s="261">
        <v>0</v>
      </c>
      <c r="I1242" s="222">
        <v>0</v>
      </c>
      <c r="J1242" s="222">
        <v>0</v>
      </c>
      <c r="K1242" s="222">
        <v>0</v>
      </c>
      <c r="L1242" s="222">
        <v>0</v>
      </c>
      <c r="M1242" s="222">
        <v>0</v>
      </c>
      <c r="N1242" s="218">
        <v>0</v>
      </c>
      <c r="O1242" s="222">
        <v>0</v>
      </c>
      <c r="P1242" s="222">
        <v>0</v>
      </c>
      <c r="Q1242" s="218">
        <v>3142385.9</v>
      </c>
      <c r="R1242" s="222">
        <v>0</v>
      </c>
      <c r="S1242" s="222">
        <v>0</v>
      </c>
      <c r="T1242" s="222">
        <v>0</v>
      </c>
      <c r="U1242" s="218">
        <v>0</v>
      </c>
      <c r="V1242" s="223">
        <v>0</v>
      </c>
      <c r="W1242" s="223">
        <v>0</v>
      </c>
      <c r="X1242" s="223">
        <v>25332.76</v>
      </c>
    </row>
    <row r="1243" spans="1:24" s="239" customFormat="1" ht="20.25" customHeight="1" x14ac:dyDescent="0.3">
      <c r="A1243" s="238">
        <v>2023</v>
      </c>
      <c r="B1243" s="230">
        <v>1093</v>
      </c>
      <c r="C1243" s="225" t="s">
        <v>2274</v>
      </c>
      <c r="D1243" s="230">
        <v>44710</v>
      </c>
      <c r="E1243" s="222">
        <v>2943698.46</v>
      </c>
      <c r="F1243" s="222">
        <v>2921009.58</v>
      </c>
      <c r="G1243" s="218">
        <v>0</v>
      </c>
      <c r="H1243" s="261">
        <v>0</v>
      </c>
      <c r="I1243" s="222">
        <v>0</v>
      </c>
      <c r="J1243" s="222">
        <v>0</v>
      </c>
      <c r="K1243" s="222">
        <v>0</v>
      </c>
      <c r="L1243" s="222">
        <v>0</v>
      </c>
      <c r="M1243" s="222">
        <v>0</v>
      </c>
      <c r="N1243" s="218">
        <v>0</v>
      </c>
      <c r="O1243" s="222">
        <v>0</v>
      </c>
      <c r="P1243" s="222">
        <v>0</v>
      </c>
      <c r="Q1243" s="218">
        <v>2921009.58</v>
      </c>
      <c r="R1243" s="222">
        <v>0</v>
      </c>
      <c r="S1243" s="222">
        <v>0</v>
      </c>
      <c r="T1243" s="222">
        <v>0</v>
      </c>
      <c r="U1243" s="218">
        <v>0</v>
      </c>
      <c r="V1243" s="223">
        <v>0</v>
      </c>
      <c r="W1243" s="223">
        <v>0</v>
      </c>
      <c r="X1243" s="223">
        <v>22688.880000000001</v>
      </c>
    </row>
    <row r="1244" spans="1:24" s="239" customFormat="1" ht="20.25" customHeight="1" x14ac:dyDescent="0.3">
      <c r="A1244" s="238">
        <v>2023</v>
      </c>
      <c r="B1244" s="230">
        <v>1094</v>
      </c>
      <c r="C1244" s="225" t="s">
        <v>2735</v>
      </c>
      <c r="D1244" s="230">
        <v>44725</v>
      </c>
      <c r="E1244" s="222">
        <v>171768.84</v>
      </c>
      <c r="F1244" s="222">
        <v>171768.84</v>
      </c>
      <c r="G1244" s="218">
        <v>0</v>
      </c>
      <c r="H1244" s="261">
        <v>0</v>
      </c>
      <c r="I1244" s="222">
        <v>0</v>
      </c>
      <c r="J1244" s="222">
        <v>0</v>
      </c>
      <c r="K1244" s="222">
        <v>0</v>
      </c>
      <c r="L1244" s="222">
        <v>0</v>
      </c>
      <c r="M1244" s="222">
        <v>0</v>
      </c>
      <c r="N1244" s="222">
        <v>0</v>
      </c>
      <c r="O1244" s="222">
        <v>0</v>
      </c>
      <c r="P1244" s="222">
        <v>0</v>
      </c>
      <c r="Q1244" s="222">
        <v>0</v>
      </c>
      <c r="R1244" s="222">
        <v>0</v>
      </c>
      <c r="S1244" s="222">
        <v>0</v>
      </c>
      <c r="T1244" s="222">
        <v>0</v>
      </c>
      <c r="U1244" s="223">
        <v>0</v>
      </c>
      <c r="V1244" s="223">
        <v>171768.84</v>
      </c>
      <c r="W1244" s="223">
        <v>0</v>
      </c>
      <c r="X1244" s="223">
        <v>0</v>
      </c>
    </row>
    <row r="1245" spans="1:24" s="239" customFormat="1" ht="20.25" customHeight="1" x14ac:dyDescent="0.3">
      <c r="A1245" s="238">
        <v>2023</v>
      </c>
      <c r="B1245" s="230">
        <v>1095</v>
      </c>
      <c r="C1245" s="225" t="s">
        <v>2736</v>
      </c>
      <c r="D1245" s="230">
        <v>44728</v>
      </c>
      <c r="E1245" s="222">
        <v>101119.86</v>
      </c>
      <c r="F1245" s="222">
        <v>101119.86</v>
      </c>
      <c r="G1245" s="218">
        <v>0</v>
      </c>
      <c r="H1245" s="261">
        <v>0</v>
      </c>
      <c r="I1245" s="222">
        <v>0</v>
      </c>
      <c r="J1245" s="222">
        <v>0</v>
      </c>
      <c r="K1245" s="222">
        <v>0</v>
      </c>
      <c r="L1245" s="222">
        <v>0</v>
      </c>
      <c r="M1245" s="222">
        <v>0</v>
      </c>
      <c r="N1245" s="222">
        <v>0</v>
      </c>
      <c r="O1245" s="222">
        <v>0</v>
      </c>
      <c r="P1245" s="222">
        <v>0</v>
      </c>
      <c r="Q1245" s="222">
        <v>0</v>
      </c>
      <c r="R1245" s="222">
        <v>0</v>
      </c>
      <c r="S1245" s="222">
        <v>0</v>
      </c>
      <c r="T1245" s="222">
        <v>0</v>
      </c>
      <c r="U1245" s="223">
        <v>0</v>
      </c>
      <c r="V1245" s="223">
        <v>101119.86</v>
      </c>
      <c r="W1245" s="223">
        <v>0</v>
      </c>
      <c r="X1245" s="223">
        <v>0</v>
      </c>
    </row>
    <row r="1246" spans="1:24" s="239" customFormat="1" ht="20.25" customHeight="1" x14ac:dyDescent="0.3">
      <c r="A1246" s="238">
        <v>2023</v>
      </c>
      <c r="B1246" s="230">
        <v>1096</v>
      </c>
      <c r="C1246" s="225" t="s">
        <v>2737</v>
      </c>
      <c r="D1246" s="230">
        <v>44729</v>
      </c>
      <c r="E1246" s="222">
        <v>252542.94</v>
      </c>
      <c r="F1246" s="222">
        <v>252542.94</v>
      </c>
      <c r="G1246" s="218">
        <v>0</v>
      </c>
      <c r="H1246" s="261">
        <v>0</v>
      </c>
      <c r="I1246" s="222">
        <v>0</v>
      </c>
      <c r="J1246" s="222">
        <v>0</v>
      </c>
      <c r="K1246" s="222">
        <v>0</v>
      </c>
      <c r="L1246" s="222">
        <v>0</v>
      </c>
      <c r="M1246" s="222">
        <v>0</v>
      </c>
      <c r="N1246" s="222">
        <v>0</v>
      </c>
      <c r="O1246" s="222">
        <v>0</v>
      </c>
      <c r="P1246" s="222">
        <v>0</v>
      </c>
      <c r="Q1246" s="222">
        <v>0</v>
      </c>
      <c r="R1246" s="222">
        <v>0</v>
      </c>
      <c r="S1246" s="222">
        <v>0</v>
      </c>
      <c r="T1246" s="222">
        <v>0</v>
      </c>
      <c r="U1246" s="223">
        <v>0</v>
      </c>
      <c r="V1246" s="223">
        <v>252542.94</v>
      </c>
      <c r="W1246" s="223">
        <v>0</v>
      </c>
      <c r="X1246" s="223">
        <v>0</v>
      </c>
    </row>
    <row r="1247" spans="1:24" s="239" customFormat="1" ht="20.25" customHeight="1" x14ac:dyDescent="0.3">
      <c r="A1247" s="238">
        <v>2023</v>
      </c>
      <c r="B1247" s="230">
        <v>1097</v>
      </c>
      <c r="C1247" s="225" t="s">
        <v>3404</v>
      </c>
      <c r="D1247" s="230">
        <v>44712</v>
      </c>
      <c r="E1247" s="222">
        <v>87273.99</v>
      </c>
      <c r="F1247" s="222">
        <v>87273.99</v>
      </c>
      <c r="G1247" s="218">
        <v>0</v>
      </c>
      <c r="H1247" s="261">
        <v>0</v>
      </c>
      <c r="I1247" s="222">
        <v>0</v>
      </c>
      <c r="J1247" s="222">
        <v>0</v>
      </c>
      <c r="K1247" s="222">
        <v>0</v>
      </c>
      <c r="L1247" s="222">
        <v>87273.99</v>
      </c>
      <c r="M1247" s="222">
        <v>0</v>
      </c>
      <c r="N1247" s="222">
        <v>0</v>
      </c>
      <c r="O1247" s="222">
        <v>0</v>
      </c>
      <c r="P1247" s="222">
        <v>0</v>
      </c>
      <c r="Q1247" s="222">
        <v>0</v>
      </c>
      <c r="R1247" s="222">
        <v>0</v>
      </c>
      <c r="S1247" s="222">
        <v>0</v>
      </c>
      <c r="T1247" s="222">
        <v>0</v>
      </c>
      <c r="U1247" s="223">
        <v>0</v>
      </c>
      <c r="V1247" s="223">
        <v>0</v>
      </c>
      <c r="W1247" s="223">
        <v>0</v>
      </c>
      <c r="X1247" s="223">
        <v>0</v>
      </c>
    </row>
    <row r="1248" spans="1:24" s="239" customFormat="1" ht="20.25" customHeight="1" x14ac:dyDescent="0.3">
      <c r="A1248" s="238">
        <v>2023</v>
      </c>
      <c r="B1248" s="230">
        <v>1098</v>
      </c>
      <c r="C1248" s="225" t="s">
        <v>2569</v>
      </c>
      <c r="D1248" s="230">
        <v>44730</v>
      </c>
      <c r="E1248" s="222">
        <v>456436.61</v>
      </c>
      <c r="F1248" s="222">
        <v>456436.61</v>
      </c>
      <c r="G1248" s="218">
        <v>0</v>
      </c>
      <c r="H1248" s="261">
        <v>0</v>
      </c>
      <c r="I1248" s="222">
        <v>0</v>
      </c>
      <c r="J1248" s="222">
        <v>234161.61</v>
      </c>
      <c r="K1248" s="222">
        <v>0</v>
      </c>
      <c r="L1248" s="222">
        <v>0</v>
      </c>
      <c r="M1248" s="222">
        <v>0</v>
      </c>
      <c r="N1248" s="222">
        <v>0</v>
      </c>
      <c r="O1248" s="222">
        <v>0</v>
      </c>
      <c r="P1248" s="222">
        <v>0</v>
      </c>
      <c r="Q1248" s="218">
        <v>222275</v>
      </c>
      <c r="R1248" s="222">
        <v>0</v>
      </c>
      <c r="S1248" s="222">
        <v>0</v>
      </c>
      <c r="T1248" s="222">
        <v>0</v>
      </c>
      <c r="U1248" s="223">
        <v>0</v>
      </c>
      <c r="V1248" s="223">
        <v>0</v>
      </c>
      <c r="W1248" s="223">
        <v>0</v>
      </c>
      <c r="X1248" s="223">
        <v>0</v>
      </c>
    </row>
    <row r="1249" spans="1:24" s="239" customFormat="1" ht="20.25" customHeight="1" x14ac:dyDescent="0.3">
      <c r="A1249" s="238">
        <v>2023</v>
      </c>
      <c r="B1249" s="230">
        <v>1099</v>
      </c>
      <c r="C1249" s="225" t="s">
        <v>2570</v>
      </c>
      <c r="D1249" s="230">
        <v>44731</v>
      </c>
      <c r="E1249" s="222">
        <v>156407</v>
      </c>
      <c r="F1249" s="222">
        <v>156407</v>
      </c>
      <c r="G1249" s="218">
        <v>0</v>
      </c>
      <c r="H1249" s="261">
        <v>0</v>
      </c>
      <c r="I1249" s="222">
        <v>0</v>
      </c>
      <c r="J1249" s="222">
        <v>0</v>
      </c>
      <c r="K1249" s="222">
        <v>0</v>
      </c>
      <c r="L1249" s="222">
        <v>0</v>
      </c>
      <c r="M1249" s="222">
        <v>0</v>
      </c>
      <c r="N1249" s="222">
        <v>0</v>
      </c>
      <c r="O1249" s="222">
        <v>0</v>
      </c>
      <c r="P1249" s="222">
        <v>0</v>
      </c>
      <c r="Q1249" s="218">
        <v>156407</v>
      </c>
      <c r="R1249" s="222">
        <v>0</v>
      </c>
      <c r="S1249" s="222">
        <v>0</v>
      </c>
      <c r="T1249" s="222">
        <v>0</v>
      </c>
      <c r="U1249" s="223">
        <v>0</v>
      </c>
      <c r="V1249" s="223">
        <v>0</v>
      </c>
      <c r="W1249" s="223">
        <v>0</v>
      </c>
      <c r="X1249" s="223">
        <v>0</v>
      </c>
    </row>
    <row r="1250" spans="1:24" s="239" customFormat="1" ht="20.25" customHeight="1" x14ac:dyDescent="0.3">
      <c r="A1250" s="238">
        <v>2023</v>
      </c>
      <c r="B1250" s="230">
        <v>1100</v>
      </c>
      <c r="C1250" s="225" t="s">
        <v>2571</v>
      </c>
      <c r="D1250" s="230">
        <v>44733</v>
      </c>
      <c r="E1250" s="222">
        <v>127191.66</v>
      </c>
      <c r="F1250" s="222">
        <v>127191.66</v>
      </c>
      <c r="G1250" s="218">
        <v>0</v>
      </c>
      <c r="H1250" s="261">
        <v>0</v>
      </c>
      <c r="I1250" s="222">
        <v>0</v>
      </c>
      <c r="J1250" s="222">
        <v>0</v>
      </c>
      <c r="K1250" s="222">
        <v>0</v>
      </c>
      <c r="L1250" s="222">
        <v>0</v>
      </c>
      <c r="M1250" s="222">
        <v>0</v>
      </c>
      <c r="N1250" s="222">
        <v>0</v>
      </c>
      <c r="O1250" s="222">
        <v>127191.66</v>
      </c>
      <c r="P1250" s="222">
        <v>0</v>
      </c>
      <c r="Q1250" s="222">
        <v>0</v>
      </c>
      <c r="R1250" s="222">
        <v>0</v>
      </c>
      <c r="S1250" s="222">
        <v>0</v>
      </c>
      <c r="T1250" s="222">
        <v>0</v>
      </c>
      <c r="U1250" s="223">
        <v>0</v>
      </c>
      <c r="V1250" s="223">
        <v>0</v>
      </c>
      <c r="W1250" s="223">
        <v>0</v>
      </c>
      <c r="X1250" s="223">
        <v>0</v>
      </c>
    </row>
    <row r="1251" spans="1:24" s="239" customFormat="1" ht="20.25" customHeight="1" x14ac:dyDescent="0.3">
      <c r="A1251" s="238"/>
      <c r="B1251" s="226" t="s">
        <v>22</v>
      </c>
      <c r="C1251" s="231"/>
      <c r="D1251" s="263" t="s">
        <v>172</v>
      </c>
      <c r="E1251" s="220">
        <v>28979905.639999993</v>
      </c>
      <c r="F1251" s="220">
        <v>28623590.989999995</v>
      </c>
      <c r="G1251" s="220">
        <v>0</v>
      </c>
      <c r="H1251" s="220">
        <v>0</v>
      </c>
      <c r="I1251" s="220">
        <v>0</v>
      </c>
      <c r="J1251" s="220">
        <v>234161.61</v>
      </c>
      <c r="K1251" s="220">
        <v>0</v>
      </c>
      <c r="L1251" s="220">
        <v>87273.99</v>
      </c>
      <c r="M1251" s="220">
        <v>0</v>
      </c>
      <c r="N1251" s="220">
        <v>0</v>
      </c>
      <c r="O1251" s="220">
        <v>9611788.7899999991</v>
      </c>
      <c r="P1251" s="220">
        <v>0</v>
      </c>
      <c r="Q1251" s="220">
        <v>17901955.079999998</v>
      </c>
      <c r="R1251" s="220">
        <v>0</v>
      </c>
      <c r="S1251" s="220">
        <v>0</v>
      </c>
      <c r="T1251" s="220">
        <v>0</v>
      </c>
      <c r="U1251" s="220">
        <v>114576</v>
      </c>
      <c r="V1251" s="220">
        <v>673835.52000000002</v>
      </c>
      <c r="W1251" s="220">
        <v>0</v>
      </c>
      <c r="X1251" s="220">
        <v>356314.65</v>
      </c>
    </row>
    <row r="1252" spans="1:24" s="239" customFormat="1" ht="20.25" customHeight="1" x14ac:dyDescent="0.3">
      <c r="A1252" s="238"/>
      <c r="B1252" s="272" t="s">
        <v>34</v>
      </c>
      <c r="C1252" s="272"/>
      <c r="D1252" s="263" t="s">
        <v>172</v>
      </c>
      <c r="E1252" s="220">
        <v>28979905.639999993</v>
      </c>
      <c r="F1252" s="220">
        <v>28623590.989999995</v>
      </c>
      <c r="G1252" s="220">
        <v>0</v>
      </c>
      <c r="H1252" s="220">
        <v>0</v>
      </c>
      <c r="I1252" s="220">
        <v>0</v>
      </c>
      <c r="J1252" s="220">
        <v>234161.61</v>
      </c>
      <c r="K1252" s="220">
        <v>0</v>
      </c>
      <c r="L1252" s="220">
        <v>87273.99</v>
      </c>
      <c r="M1252" s="220">
        <v>0</v>
      </c>
      <c r="N1252" s="220">
        <v>0</v>
      </c>
      <c r="O1252" s="220">
        <v>9611788.7899999991</v>
      </c>
      <c r="P1252" s="220">
        <v>0</v>
      </c>
      <c r="Q1252" s="220">
        <v>17901955.079999998</v>
      </c>
      <c r="R1252" s="220">
        <v>0</v>
      </c>
      <c r="S1252" s="220">
        <v>0</v>
      </c>
      <c r="T1252" s="220">
        <v>0</v>
      </c>
      <c r="U1252" s="220">
        <v>114576</v>
      </c>
      <c r="V1252" s="220">
        <v>673835.52000000002</v>
      </c>
      <c r="W1252" s="220">
        <v>0</v>
      </c>
      <c r="X1252" s="220">
        <v>356314.65</v>
      </c>
    </row>
    <row r="1253" spans="1:24" s="239" customFormat="1" ht="20.25" customHeight="1" x14ac:dyDescent="0.3">
      <c r="A1253" s="238"/>
      <c r="C1253" s="235"/>
      <c r="D1253" s="235"/>
      <c r="E1253" s="235"/>
      <c r="F1253" s="235"/>
      <c r="G1253" s="254"/>
      <c r="H1253" s="254"/>
      <c r="I1253" s="254"/>
      <c r="J1253" s="254"/>
      <c r="K1253" s="254"/>
      <c r="L1253" s="254" t="s">
        <v>2514</v>
      </c>
      <c r="M1253" s="264"/>
      <c r="N1253" s="254"/>
      <c r="O1253" s="254"/>
      <c r="P1253" s="254"/>
      <c r="Q1253" s="254"/>
      <c r="R1253" s="254"/>
      <c r="S1253" s="254"/>
      <c r="T1253" s="254"/>
      <c r="U1253" s="254"/>
      <c r="V1253" s="254"/>
      <c r="W1253" s="254"/>
      <c r="X1253" s="254"/>
    </row>
    <row r="1254" spans="1:24" s="239" customFormat="1" ht="20.25" customHeight="1" x14ac:dyDescent="0.3">
      <c r="A1254" s="238"/>
      <c r="C1254" s="274"/>
      <c r="D1254" s="274"/>
      <c r="E1254" s="274"/>
      <c r="F1254" s="274"/>
      <c r="G1254" s="275"/>
      <c r="H1254" s="275"/>
      <c r="I1254" s="275"/>
      <c r="J1254" s="275"/>
      <c r="K1254" s="275"/>
      <c r="L1254" s="274" t="s">
        <v>2515</v>
      </c>
      <c r="M1254" s="275"/>
      <c r="N1254" s="275"/>
      <c r="O1254" s="275"/>
      <c r="P1254" s="275"/>
      <c r="Q1254" s="275"/>
      <c r="R1254" s="275"/>
      <c r="S1254" s="275"/>
      <c r="T1254" s="275"/>
      <c r="U1254" s="275"/>
      <c r="V1254" s="275"/>
      <c r="W1254" s="275"/>
      <c r="X1254" s="275"/>
    </row>
    <row r="1255" spans="1:24" s="239" customFormat="1" ht="20.25" customHeight="1" x14ac:dyDescent="0.3">
      <c r="A1255" s="238">
        <v>2023</v>
      </c>
      <c r="B1255" s="230">
        <v>1101</v>
      </c>
      <c r="C1255" s="229" t="s">
        <v>3405</v>
      </c>
      <c r="D1255" s="230">
        <v>44819</v>
      </c>
      <c r="E1255" s="222">
        <v>178475.34</v>
      </c>
      <c r="F1255" s="222">
        <v>178475.34</v>
      </c>
      <c r="G1255" s="222">
        <v>0</v>
      </c>
      <c r="H1255" s="222">
        <v>0</v>
      </c>
      <c r="I1255" s="222">
        <v>0</v>
      </c>
      <c r="J1255" s="222">
        <v>0</v>
      </c>
      <c r="K1255" s="222">
        <v>0</v>
      </c>
      <c r="L1255" s="222">
        <v>0</v>
      </c>
      <c r="M1255" s="222">
        <v>0</v>
      </c>
      <c r="N1255" s="222">
        <v>0</v>
      </c>
      <c r="O1255" s="222">
        <v>0</v>
      </c>
      <c r="P1255" s="222">
        <v>0</v>
      </c>
      <c r="Q1255" s="222">
        <v>0</v>
      </c>
      <c r="R1255" s="222">
        <v>0</v>
      </c>
      <c r="S1255" s="222">
        <v>0</v>
      </c>
      <c r="T1255" s="222">
        <v>0</v>
      </c>
      <c r="U1255" s="223">
        <v>0</v>
      </c>
      <c r="V1255" s="223">
        <v>178475.34</v>
      </c>
      <c r="W1255" s="223">
        <v>0</v>
      </c>
      <c r="X1255" s="223">
        <v>0</v>
      </c>
    </row>
    <row r="1256" spans="1:24" s="239" customFormat="1" ht="20.25" customHeight="1" x14ac:dyDescent="0.3">
      <c r="A1256" s="238">
        <v>2023</v>
      </c>
      <c r="B1256" s="230">
        <v>1102</v>
      </c>
      <c r="C1256" s="229" t="s">
        <v>3406</v>
      </c>
      <c r="D1256" s="230">
        <v>44820</v>
      </c>
      <c r="E1256" s="222">
        <v>178758.24</v>
      </c>
      <c r="F1256" s="222">
        <v>178758.24</v>
      </c>
      <c r="G1256" s="222">
        <v>0</v>
      </c>
      <c r="H1256" s="222">
        <v>0</v>
      </c>
      <c r="I1256" s="222">
        <v>0</v>
      </c>
      <c r="J1256" s="222">
        <v>0</v>
      </c>
      <c r="K1256" s="222">
        <v>0</v>
      </c>
      <c r="L1256" s="222">
        <v>0</v>
      </c>
      <c r="M1256" s="222">
        <v>0</v>
      </c>
      <c r="N1256" s="222">
        <v>0</v>
      </c>
      <c r="O1256" s="222">
        <v>0</v>
      </c>
      <c r="P1256" s="222">
        <v>0</v>
      </c>
      <c r="Q1256" s="222">
        <v>0</v>
      </c>
      <c r="R1256" s="222">
        <v>0</v>
      </c>
      <c r="S1256" s="222">
        <v>0</v>
      </c>
      <c r="T1256" s="222">
        <v>0</v>
      </c>
      <c r="U1256" s="223">
        <v>0</v>
      </c>
      <c r="V1256" s="223">
        <v>178758.24</v>
      </c>
      <c r="W1256" s="223">
        <v>0</v>
      </c>
      <c r="X1256" s="223">
        <v>0</v>
      </c>
    </row>
    <row r="1257" spans="1:24" s="239" customFormat="1" ht="20.25" customHeight="1" x14ac:dyDescent="0.3">
      <c r="A1257" s="238">
        <v>2023</v>
      </c>
      <c r="B1257" s="230">
        <v>1103</v>
      </c>
      <c r="C1257" s="229" t="s">
        <v>749</v>
      </c>
      <c r="D1257" s="230">
        <v>44845</v>
      </c>
      <c r="E1257" s="222">
        <v>992634.24000000011</v>
      </c>
      <c r="F1257" s="222">
        <v>975951.89000000013</v>
      </c>
      <c r="G1257" s="222">
        <v>0</v>
      </c>
      <c r="H1257" s="222">
        <v>0</v>
      </c>
      <c r="I1257" s="222">
        <v>0</v>
      </c>
      <c r="J1257" s="222">
        <v>0</v>
      </c>
      <c r="K1257" s="222">
        <v>0</v>
      </c>
      <c r="L1257" s="222">
        <v>0</v>
      </c>
      <c r="M1257" s="222">
        <v>0</v>
      </c>
      <c r="N1257" s="222">
        <v>0</v>
      </c>
      <c r="O1257" s="222">
        <v>975951.89000000013</v>
      </c>
      <c r="P1257" s="222">
        <v>0</v>
      </c>
      <c r="Q1257" s="222">
        <v>0</v>
      </c>
      <c r="R1257" s="222">
        <v>0</v>
      </c>
      <c r="S1257" s="222">
        <v>0</v>
      </c>
      <c r="T1257" s="222">
        <v>0</v>
      </c>
      <c r="U1257" s="223">
        <v>0</v>
      </c>
      <c r="V1257" s="223">
        <v>0</v>
      </c>
      <c r="W1257" s="223">
        <v>0</v>
      </c>
      <c r="X1257" s="223">
        <v>16682.349999999999</v>
      </c>
    </row>
    <row r="1258" spans="1:24" s="239" customFormat="1" ht="20.25" customHeight="1" x14ac:dyDescent="0.3">
      <c r="A1258" s="238">
        <v>2023</v>
      </c>
      <c r="B1258" s="230">
        <v>1104</v>
      </c>
      <c r="C1258" s="229" t="s">
        <v>750</v>
      </c>
      <c r="D1258" s="230">
        <v>44846</v>
      </c>
      <c r="E1258" s="222">
        <v>1015266.8299999998</v>
      </c>
      <c r="F1258" s="222">
        <v>999122.73999999987</v>
      </c>
      <c r="G1258" s="222">
        <v>0</v>
      </c>
      <c r="H1258" s="222">
        <v>0</v>
      </c>
      <c r="I1258" s="222">
        <v>0</v>
      </c>
      <c r="J1258" s="222">
        <v>0</v>
      </c>
      <c r="K1258" s="222">
        <v>0</v>
      </c>
      <c r="L1258" s="222">
        <v>0</v>
      </c>
      <c r="M1258" s="222">
        <v>0</v>
      </c>
      <c r="N1258" s="222">
        <v>0</v>
      </c>
      <c r="O1258" s="222">
        <v>999122.73999999987</v>
      </c>
      <c r="P1258" s="222">
        <v>0</v>
      </c>
      <c r="Q1258" s="222">
        <v>0</v>
      </c>
      <c r="R1258" s="222">
        <v>0</v>
      </c>
      <c r="S1258" s="222">
        <v>0</v>
      </c>
      <c r="T1258" s="222">
        <v>0</v>
      </c>
      <c r="U1258" s="223">
        <v>0</v>
      </c>
      <c r="V1258" s="223">
        <v>0</v>
      </c>
      <c r="W1258" s="223">
        <v>0</v>
      </c>
      <c r="X1258" s="223">
        <v>16144.09</v>
      </c>
    </row>
    <row r="1259" spans="1:24" s="239" customFormat="1" ht="20.25" customHeight="1" x14ac:dyDescent="0.3">
      <c r="A1259" s="238">
        <v>2023</v>
      </c>
      <c r="B1259" s="230">
        <v>1105</v>
      </c>
      <c r="C1259" s="229" t="s">
        <v>2734</v>
      </c>
      <c r="D1259" s="230">
        <v>44823</v>
      </c>
      <c r="E1259" s="222">
        <v>99197.52</v>
      </c>
      <c r="F1259" s="222">
        <v>99197.52</v>
      </c>
      <c r="G1259" s="218">
        <v>0</v>
      </c>
      <c r="H1259" s="261">
        <v>0</v>
      </c>
      <c r="I1259" s="222">
        <v>0</v>
      </c>
      <c r="J1259" s="222">
        <v>0</v>
      </c>
      <c r="K1259" s="222">
        <v>0</v>
      </c>
      <c r="L1259" s="222">
        <v>0</v>
      </c>
      <c r="M1259" s="222">
        <v>0</v>
      </c>
      <c r="N1259" s="222">
        <v>0</v>
      </c>
      <c r="O1259" s="222">
        <v>0</v>
      </c>
      <c r="P1259" s="222">
        <v>0</v>
      </c>
      <c r="Q1259" s="222">
        <v>0</v>
      </c>
      <c r="R1259" s="222">
        <v>0</v>
      </c>
      <c r="S1259" s="222">
        <v>0</v>
      </c>
      <c r="T1259" s="222">
        <v>0</v>
      </c>
      <c r="U1259" s="223">
        <v>0</v>
      </c>
      <c r="V1259" s="223">
        <v>99197.52</v>
      </c>
      <c r="W1259" s="223">
        <v>0</v>
      </c>
      <c r="X1259" s="223">
        <v>0</v>
      </c>
    </row>
    <row r="1260" spans="1:24" s="239" customFormat="1" ht="20.25" customHeight="1" x14ac:dyDescent="0.3">
      <c r="A1260" s="238"/>
      <c r="B1260" s="226" t="s">
        <v>22</v>
      </c>
      <c r="C1260" s="231"/>
      <c r="D1260" s="263" t="s">
        <v>172</v>
      </c>
      <c r="E1260" s="220">
        <v>2464332.17</v>
      </c>
      <c r="F1260" s="220">
        <v>2431505.73</v>
      </c>
      <c r="G1260" s="220">
        <v>0</v>
      </c>
      <c r="H1260" s="220">
        <v>0</v>
      </c>
      <c r="I1260" s="220">
        <v>0</v>
      </c>
      <c r="J1260" s="220">
        <v>0</v>
      </c>
      <c r="K1260" s="220">
        <v>0</v>
      </c>
      <c r="L1260" s="220">
        <v>0</v>
      </c>
      <c r="M1260" s="220">
        <v>0</v>
      </c>
      <c r="N1260" s="220">
        <v>0</v>
      </c>
      <c r="O1260" s="220">
        <v>1975074.63</v>
      </c>
      <c r="P1260" s="220">
        <v>0</v>
      </c>
      <c r="Q1260" s="220">
        <v>0</v>
      </c>
      <c r="R1260" s="220">
        <v>0</v>
      </c>
      <c r="S1260" s="220">
        <v>0</v>
      </c>
      <c r="T1260" s="220">
        <v>0</v>
      </c>
      <c r="U1260" s="220">
        <v>0</v>
      </c>
      <c r="V1260" s="220">
        <v>456431.1</v>
      </c>
      <c r="W1260" s="220">
        <v>0</v>
      </c>
      <c r="X1260" s="220">
        <v>32826.44</v>
      </c>
    </row>
    <row r="1261" spans="1:24" s="239" customFormat="1" ht="20.25" customHeight="1" x14ac:dyDescent="0.3">
      <c r="A1261" s="238"/>
      <c r="C1261" s="274"/>
      <c r="D1261" s="274"/>
      <c r="E1261" s="274"/>
      <c r="F1261" s="274"/>
      <c r="G1261" s="275"/>
      <c r="H1261" s="275"/>
      <c r="I1261" s="275"/>
      <c r="J1261" s="275"/>
      <c r="K1261" s="275"/>
      <c r="L1261" s="274" t="s">
        <v>2516</v>
      </c>
      <c r="M1261" s="275"/>
      <c r="N1261" s="275"/>
      <c r="O1261" s="275"/>
      <c r="P1261" s="275"/>
      <c r="Q1261" s="275"/>
      <c r="R1261" s="275"/>
      <c r="S1261" s="275"/>
      <c r="T1261" s="275"/>
      <c r="U1261" s="275"/>
      <c r="V1261" s="275"/>
      <c r="W1261" s="275"/>
      <c r="X1261" s="275"/>
    </row>
    <row r="1262" spans="1:24" s="239" customFormat="1" ht="20.25" customHeight="1" x14ac:dyDescent="0.3">
      <c r="A1262" s="238">
        <v>2023</v>
      </c>
      <c r="B1262" s="230">
        <v>1106</v>
      </c>
      <c r="C1262" s="225" t="s">
        <v>751</v>
      </c>
      <c r="D1262" s="230">
        <v>44741</v>
      </c>
      <c r="E1262" s="222">
        <v>5765469.8500000006</v>
      </c>
      <c r="F1262" s="222">
        <v>5680542.7800000003</v>
      </c>
      <c r="G1262" s="218">
        <v>0</v>
      </c>
      <c r="H1262" s="218">
        <v>1499917.26</v>
      </c>
      <c r="I1262" s="218">
        <v>0</v>
      </c>
      <c r="J1262" s="218">
        <v>0</v>
      </c>
      <c r="K1262" s="218">
        <v>0</v>
      </c>
      <c r="L1262" s="218">
        <v>0</v>
      </c>
      <c r="M1262" s="218">
        <v>0</v>
      </c>
      <c r="N1262" s="218">
        <v>0</v>
      </c>
      <c r="O1262" s="218">
        <v>3570933.71</v>
      </c>
      <c r="P1262" s="218">
        <v>388497.9</v>
      </c>
      <c r="Q1262" s="218">
        <v>0</v>
      </c>
      <c r="R1262" s="218">
        <v>0</v>
      </c>
      <c r="S1262" s="218">
        <v>0</v>
      </c>
      <c r="T1262" s="218">
        <v>0</v>
      </c>
      <c r="U1262" s="218">
        <v>0</v>
      </c>
      <c r="V1262" s="218">
        <v>221193.91</v>
      </c>
      <c r="W1262" s="218">
        <v>0</v>
      </c>
      <c r="X1262" s="223">
        <v>84927.07</v>
      </c>
    </row>
    <row r="1263" spans="1:24" s="239" customFormat="1" ht="20.25" customHeight="1" x14ac:dyDescent="0.3">
      <c r="A1263" s="238">
        <v>2023</v>
      </c>
      <c r="B1263" s="230">
        <v>1107</v>
      </c>
      <c r="C1263" s="225" t="s">
        <v>3407</v>
      </c>
      <c r="D1263" s="230">
        <v>44761</v>
      </c>
      <c r="E1263" s="222">
        <v>3896658.1800000006</v>
      </c>
      <c r="F1263" s="222">
        <v>3839687.7500000005</v>
      </c>
      <c r="G1263" s="218">
        <v>0</v>
      </c>
      <c r="H1263" s="218">
        <v>0</v>
      </c>
      <c r="I1263" s="218">
        <v>0</v>
      </c>
      <c r="J1263" s="218">
        <v>0</v>
      </c>
      <c r="K1263" s="218">
        <v>0</v>
      </c>
      <c r="L1263" s="218">
        <v>0</v>
      </c>
      <c r="M1263" s="222">
        <v>0</v>
      </c>
      <c r="N1263" s="218">
        <v>0</v>
      </c>
      <c r="O1263" s="218">
        <v>3468016.41</v>
      </c>
      <c r="P1263" s="218">
        <v>0</v>
      </c>
      <c r="Q1263" s="218">
        <v>0</v>
      </c>
      <c r="R1263" s="218">
        <v>0</v>
      </c>
      <c r="S1263" s="218">
        <v>0</v>
      </c>
      <c r="T1263" s="218">
        <v>0</v>
      </c>
      <c r="U1263" s="218">
        <v>150477.43</v>
      </c>
      <c r="V1263" s="218">
        <v>221193.91</v>
      </c>
      <c r="W1263" s="218">
        <v>0</v>
      </c>
      <c r="X1263" s="223">
        <v>56970.43</v>
      </c>
    </row>
    <row r="1264" spans="1:24" s="239" customFormat="1" ht="20.25" customHeight="1" x14ac:dyDescent="0.3">
      <c r="A1264" s="238"/>
      <c r="B1264" s="226" t="s">
        <v>22</v>
      </c>
      <c r="C1264" s="231"/>
      <c r="D1264" s="263" t="s">
        <v>172</v>
      </c>
      <c r="E1264" s="220">
        <v>9662128.0300000012</v>
      </c>
      <c r="F1264" s="220">
        <v>9520230.5300000012</v>
      </c>
      <c r="G1264" s="220">
        <v>0</v>
      </c>
      <c r="H1264" s="220">
        <v>1499917.26</v>
      </c>
      <c r="I1264" s="220">
        <v>0</v>
      </c>
      <c r="J1264" s="220">
        <v>0</v>
      </c>
      <c r="K1264" s="220">
        <v>0</v>
      </c>
      <c r="L1264" s="220">
        <v>0</v>
      </c>
      <c r="M1264" s="220">
        <v>0</v>
      </c>
      <c r="N1264" s="220">
        <v>0</v>
      </c>
      <c r="O1264" s="220">
        <v>7038950.1200000001</v>
      </c>
      <c r="P1264" s="220">
        <v>388497.9</v>
      </c>
      <c r="Q1264" s="220">
        <v>0</v>
      </c>
      <c r="R1264" s="220">
        <v>0</v>
      </c>
      <c r="S1264" s="220">
        <v>0</v>
      </c>
      <c r="T1264" s="220">
        <v>0</v>
      </c>
      <c r="U1264" s="220">
        <v>150477.43</v>
      </c>
      <c r="V1264" s="220">
        <v>442387.82</v>
      </c>
      <c r="W1264" s="220">
        <v>0</v>
      </c>
      <c r="X1264" s="220">
        <v>141897.5</v>
      </c>
    </row>
    <row r="1265" spans="1:24" s="239" customFormat="1" ht="20.25" customHeight="1" x14ac:dyDescent="0.3">
      <c r="A1265" s="238"/>
      <c r="B1265" s="272" t="s">
        <v>34</v>
      </c>
      <c r="C1265" s="272"/>
      <c r="D1265" s="263" t="s">
        <v>172</v>
      </c>
      <c r="E1265" s="220">
        <v>12126460.200000001</v>
      </c>
      <c r="F1265" s="220">
        <v>11951736.260000002</v>
      </c>
      <c r="G1265" s="220">
        <v>0</v>
      </c>
      <c r="H1265" s="220">
        <v>1499917.26</v>
      </c>
      <c r="I1265" s="220">
        <v>0</v>
      </c>
      <c r="J1265" s="220">
        <v>0</v>
      </c>
      <c r="K1265" s="220">
        <v>0</v>
      </c>
      <c r="L1265" s="220">
        <v>0</v>
      </c>
      <c r="M1265" s="220">
        <v>0</v>
      </c>
      <c r="N1265" s="220">
        <v>0</v>
      </c>
      <c r="O1265" s="220">
        <v>9014024.75</v>
      </c>
      <c r="P1265" s="220">
        <v>388497.9</v>
      </c>
      <c r="Q1265" s="220">
        <v>0</v>
      </c>
      <c r="R1265" s="220">
        <v>0</v>
      </c>
      <c r="S1265" s="220">
        <v>0</v>
      </c>
      <c r="T1265" s="220">
        <v>0</v>
      </c>
      <c r="U1265" s="220">
        <v>150477.43</v>
      </c>
      <c r="V1265" s="220">
        <v>898818.91999999993</v>
      </c>
      <c r="W1265" s="220">
        <v>0</v>
      </c>
      <c r="X1265" s="220">
        <v>174723.94</v>
      </c>
    </row>
    <row r="1266" spans="1:24" s="239" customFormat="1" ht="20.25" customHeight="1" x14ac:dyDescent="0.3">
      <c r="A1266" s="238"/>
      <c r="C1266" s="235"/>
      <c r="D1266" s="235"/>
      <c r="E1266" s="235"/>
      <c r="F1266" s="235"/>
      <c r="G1266" s="254"/>
      <c r="H1266" s="254"/>
      <c r="I1266" s="254"/>
      <c r="J1266" s="254"/>
      <c r="K1266" s="254"/>
      <c r="L1266" s="254" t="s">
        <v>2517</v>
      </c>
      <c r="M1266" s="264"/>
      <c r="N1266" s="254"/>
      <c r="O1266" s="254"/>
      <c r="P1266" s="254"/>
      <c r="Q1266" s="254"/>
      <c r="R1266" s="254"/>
      <c r="S1266" s="254"/>
      <c r="T1266" s="254"/>
      <c r="U1266" s="254"/>
      <c r="V1266" s="254"/>
      <c r="W1266" s="254"/>
      <c r="X1266" s="254"/>
    </row>
    <row r="1267" spans="1:24" s="239" customFormat="1" ht="20.25" customHeight="1" x14ac:dyDescent="0.3">
      <c r="A1267" s="238"/>
      <c r="C1267" s="274"/>
      <c r="D1267" s="274"/>
      <c r="E1267" s="274"/>
      <c r="F1267" s="274"/>
      <c r="G1267" s="275"/>
      <c r="H1267" s="275"/>
      <c r="I1267" s="275"/>
      <c r="J1267" s="275"/>
      <c r="K1267" s="275"/>
      <c r="L1267" s="274" t="s">
        <v>2518</v>
      </c>
      <c r="M1267" s="275"/>
      <c r="N1267" s="275"/>
      <c r="O1267" s="275"/>
      <c r="P1267" s="275"/>
      <c r="Q1267" s="275"/>
      <c r="R1267" s="275"/>
      <c r="S1267" s="275"/>
      <c r="T1267" s="275"/>
      <c r="U1267" s="275"/>
      <c r="V1267" s="275"/>
      <c r="W1267" s="275"/>
      <c r="X1267" s="275"/>
    </row>
    <row r="1268" spans="1:24" s="239" customFormat="1" ht="20.25" customHeight="1" x14ac:dyDescent="0.3">
      <c r="A1268" s="238">
        <v>2023</v>
      </c>
      <c r="B1268" s="230">
        <v>1108</v>
      </c>
      <c r="C1268" s="229" t="s">
        <v>2949</v>
      </c>
      <c r="D1268" s="230">
        <v>44883</v>
      </c>
      <c r="E1268" s="222">
        <v>121980</v>
      </c>
      <c r="F1268" s="222">
        <v>121980</v>
      </c>
      <c r="G1268" s="222">
        <v>0</v>
      </c>
      <c r="H1268" s="222">
        <v>0</v>
      </c>
      <c r="I1268" s="222">
        <v>0</v>
      </c>
      <c r="J1268" s="222">
        <v>0</v>
      </c>
      <c r="K1268" s="222">
        <v>0</v>
      </c>
      <c r="L1268" s="222">
        <v>0</v>
      </c>
      <c r="M1268" s="222">
        <v>0</v>
      </c>
      <c r="N1268" s="222">
        <v>0</v>
      </c>
      <c r="O1268" s="222">
        <v>0</v>
      </c>
      <c r="P1268" s="222">
        <v>0</v>
      </c>
      <c r="Q1268" s="222">
        <v>0</v>
      </c>
      <c r="R1268" s="222">
        <v>0</v>
      </c>
      <c r="S1268" s="222">
        <v>0</v>
      </c>
      <c r="T1268" s="222">
        <v>0</v>
      </c>
      <c r="U1268" s="223">
        <v>0</v>
      </c>
      <c r="V1268" s="223">
        <v>121980</v>
      </c>
      <c r="W1268" s="223">
        <v>0</v>
      </c>
      <c r="X1268" s="223">
        <v>0</v>
      </c>
    </row>
    <row r="1269" spans="1:24" s="239" customFormat="1" ht="20.25" customHeight="1" x14ac:dyDescent="0.3">
      <c r="A1269" s="238">
        <v>2023</v>
      </c>
      <c r="B1269" s="230">
        <v>1109</v>
      </c>
      <c r="C1269" s="229" t="s">
        <v>2950</v>
      </c>
      <c r="D1269" s="230">
        <v>44884</v>
      </c>
      <c r="E1269" s="222">
        <v>120888</v>
      </c>
      <c r="F1269" s="222">
        <v>120888</v>
      </c>
      <c r="G1269" s="222">
        <v>0</v>
      </c>
      <c r="H1269" s="222">
        <v>0</v>
      </c>
      <c r="I1269" s="222">
        <v>0</v>
      </c>
      <c r="J1269" s="222">
        <v>0</v>
      </c>
      <c r="K1269" s="222">
        <v>0</v>
      </c>
      <c r="L1269" s="222">
        <v>0</v>
      </c>
      <c r="M1269" s="222">
        <v>0</v>
      </c>
      <c r="N1269" s="222">
        <v>0</v>
      </c>
      <c r="O1269" s="222">
        <v>0</v>
      </c>
      <c r="P1269" s="222">
        <v>0</v>
      </c>
      <c r="Q1269" s="222">
        <v>0</v>
      </c>
      <c r="R1269" s="222">
        <v>0</v>
      </c>
      <c r="S1269" s="222">
        <v>0</v>
      </c>
      <c r="T1269" s="222">
        <v>0</v>
      </c>
      <c r="U1269" s="223">
        <v>0</v>
      </c>
      <c r="V1269" s="223">
        <v>120888</v>
      </c>
      <c r="W1269" s="223">
        <v>0</v>
      </c>
      <c r="X1269" s="223">
        <v>0</v>
      </c>
    </row>
    <row r="1270" spans="1:24" s="239" customFormat="1" ht="20.25" customHeight="1" x14ac:dyDescent="0.3">
      <c r="A1270" s="238">
        <v>2023</v>
      </c>
      <c r="B1270" s="230">
        <v>1110</v>
      </c>
      <c r="C1270" s="229" t="s">
        <v>2951</v>
      </c>
      <c r="D1270" s="230">
        <v>44885</v>
      </c>
      <c r="E1270" s="222">
        <v>121980</v>
      </c>
      <c r="F1270" s="222">
        <v>121980</v>
      </c>
      <c r="G1270" s="222">
        <v>0</v>
      </c>
      <c r="H1270" s="222">
        <v>0</v>
      </c>
      <c r="I1270" s="222">
        <v>0</v>
      </c>
      <c r="J1270" s="222">
        <v>0</v>
      </c>
      <c r="K1270" s="222">
        <v>0</v>
      </c>
      <c r="L1270" s="222">
        <v>0</v>
      </c>
      <c r="M1270" s="222">
        <v>0</v>
      </c>
      <c r="N1270" s="222">
        <v>0</v>
      </c>
      <c r="O1270" s="222">
        <v>0</v>
      </c>
      <c r="P1270" s="222">
        <v>0</v>
      </c>
      <c r="Q1270" s="222">
        <v>0</v>
      </c>
      <c r="R1270" s="222">
        <v>0</v>
      </c>
      <c r="S1270" s="222">
        <v>0</v>
      </c>
      <c r="T1270" s="222">
        <v>0</v>
      </c>
      <c r="U1270" s="223">
        <v>0</v>
      </c>
      <c r="V1270" s="223">
        <v>121980</v>
      </c>
      <c r="W1270" s="223">
        <v>0</v>
      </c>
      <c r="X1270" s="223">
        <v>0</v>
      </c>
    </row>
    <row r="1271" spans="1:24" s="239" customFormat="1" ht="20.25" customHeight="1" x14ac:dyDescent="0.3">
      <c r="A1271" s="238">
        <v>2023</v>
      </c>
      <c r="B1271" s="230">
        <v>1111</v>
      </c>
      <c r="C1271" s="229" t="s">
        <v>1151</v>
      </c>
      <c r="D1271" s="230">
        <v>44888</v>
      </c>
      <c r="E1271" s="222">
        <v>124524</v>
      </c>
      <c r="F1271" s="222">
        <v>124524</v>
      </c>
      <c r="G1271" s="222">
        <v>0</v>
      </c>
      <c r="H1271" s="222">
        <v>0</v>
      </c>
      <c r="I1271" s="222">
        <v>0</v>
      </c>
      <c r="J1271" s="222">
        <v>0</v>
      </c>
      <c r="K1271" s="222">
        <v>0</v>
      </c>
      <c r="L1271" s="222">
        <v>0</v>
      </c>
      <c r="M1271" s="222">
        <v>0</v>
      </c>
      <c r="N1271" s="222">
        <v>0</v>
      </c>
      <c r="O1271" s="222">
        <v>0</v>
      </c>
      <c r="P1271" s="222">
        <v>0</v>
      </c>
      <c r="Q1271" s="222">
        <v>0</v>
      </c>
      <c r="R1271" s="222">
        <v>0</v>
      </c>
      <c r="S1271" s="222">
        <v>0</v>
      </c>
      <c r="T1271" s="222">
        <v>0</v>
      </c>
      <c r="U1271" s="223">
        <v>0</v>
      </c>
      <c r="V1271" s="223">
        <v>124524</v>
      </c>
      <c r="W1271" s="223">
        <v>0</v>
      </c>
      <c r="X1271" s="223">
        <v>0</v>
      </c>
    </row>
    <row r="1272" spans="1:24" s="239" customFormat="1" ht="20.25" customHeight="1" x14ac:dyDescent="0.3">
      <c r="A1272" s="238">
        <v>2023</v>
      </c>
      <c r="B1272" s="230">
        <v>1112</v>
      </c>
      <c r="C1272" s="229" t="s">
        <v>3074</v>
      </c>
      <c r="D1272" s="230">
        <v>44893</v>
      </c>
      <c r="E1272" s="222">
        <v>126324</v>
      </c>
      <c r="F1272" s="222">
        <v>126324</v>
      </c>
      <c r="G1272" s="222">
        <v>0</v>
      </c>
      <c r="H1272" s="222">
        <v>0</v>
      </c>
      <c r="I1272" s="222">
        <v>0</v>
      </c>
      <c r="J1272" s="222">
        <v>0</v>
      </c>
      <c r="K1272" s="222">
        <v>0</v>
      </c>
      <c r="L1272" s="222">
        <v>0</v>
      </c>
      <c r="M1272" s="222">
        <v>0</v>
      </c>
      <c r="N1272" s="222">
        <v>0</v>
      </c>
      <c r="O1272" s="222">
        <v>0</v>
      </c>
      <c r="P1272" s="222">
        <v>0</v>
      </c>
      <c r="Q1272" s="222">
        <v>0</v>
      </c>
      <c r="R1272" s="222">
        <v>0</v>
      </c>
      <c r="S1272" s="222">
        <v>0</v>
      </c>
      <c r="T1272" s="222">
        <v>0</v>
      </c>
      <c r="U1272" s="223">
        <v>0</v>
      </c>
      <c r="V1272" s="223">
        <v>126324</v>
      </c>
      <c r="W1272" s="223">
        <v>0</v>
      </c>
      <c r="X1272" s="223">
        <v>0</v>
      </c>
    </row>
    <row r="1273" spans="1:24" s="239" customFormat="1" ht="20.25" customHeight="1" x14ac:dyDescent="0.3">
      <c r="A1273" s="238">
        <v>2023</v>
      </c>
      <c r="B1273" s="230">
        <v>1113</v>
      </c>
      <c r="C1273" s="229" t="s">
        <v>1156</v>
      </c>
      <c r="D1273" s="230">
        <v>44907</v>
      </c>
      <c r="E1273" s="222">
        <v>3779877.7100000004</v>
      </c>
      <c r="F1273" s="222">
        <v>3758876.4500000007</v>
      </c>
      <c r="G1273" s="218">
        <v>0</v>
      </c>
      <c r="H1273" s="222">
        <v>0</v>
      </c>
      <c r="I1273" s="222">
        <v>0</v>
      </c>
      <c r="J1273" s="222">
        <v>0</v>
      </c>
      <c r="K1273" s="222">
        <v>0</v>
      </c>
      <c r="L1273" s="222">
        <v>252175.19999999998</v>
      </c>
      <c r="M1273" s="222">
        <v>0</v>
      </c>
      <c r="N1273" s="222">
        <v>0</v>
      </c>
      <c r="O1273" s="222">
        <v>0</v>
      </c>
      <c r="P1273" s="222">
        <v>0</v>
      </c>
      <c r="Q1273" s="222">
        <v>3451122.0500000003</v>
      </c>
      <c r="R1273" s="222">
        <v>0</v>
      </c>
      <c r="S1273" s="222">
        <v>0</v>
      </c>
      <c r="T1273" s="222">
        <v>0</v>
      </c>
      <c r="U1273" s="223">
        <v>55579.199999999997</v>
      </c>
      <c r="V1273" s="223">
        <v>0</v>
      </c>
      <c r="W1273" s="223">
        <v>0</v>
      </c>
      <c r="X1273" s="223">
        <v>21001.260000000002</v>
      </c>
    </row>
    <row r="1274" spans="1:24" s="239" customFormat="1" ht="20.25" customHeight="1" x14ac:dyDescent="0.3">
      <c r="A1274" s="238">
        <v>2023</v>
      </c>
      <c r="B1274" s="230">
        <v>1114</v>
      </c>
      <c r="C1274" s="229" t="s">
        <v>1159</v>
      </c>
      <c r="D1274" s="230">
        <v>44943</v>
      </c>
      <c r="E1274" s="222">
        <v>83074.570000000007</v>
      </c>
      <c r="F1274" s="222">
        <v>83074.570000000007</v>
      </c>
      <c r="G1274" s="218">
        <v>0</v>
      </c>
      <c r="H1274" s="218">
        <v>0</v>
      </c>
      <c r="I1274" s="218">
        <v>0</v>
      </c>
      <c r="J1274" s="218">
        <v>0</v>
      </c>
      <c r="K1274" s="218">
        <v>0</v>
      </c>
      <c r="L1274" s="218">
        <v>0</v>
      </c>
      <c r="M1274" s="218">
        <v>0</v>
      </c>
      <c r="N1274" s="218">
        <v>0</v>
      </c>
      <c r="O1274" s="218">
        <v>0</v>
      </c>
      <c r="P1274" s="218">
        <v>0</v>
      </c>
      <c r="Q1274" s="218">
        <v>0</v>
      </c>
      <c r="R1274" s="218">
        <v>0</v>
      </c>
      <c r="S1274" s="218">
        <v>0</v>
      </c>
      <c r="T1274" s="218">
        <v>0</v>
      </c>
      <c r="U1274" s="218">
        <v>83074.570000000007</v>
      </c>
      <c r="V1274" s="218">
        <v>0</v>
      </c>
      <c r="W1274" s="218">
        <v>0</v>
      </c>
      <c r="X1274" s="218">
        <v>0</v>
      </c>
    </row>
    <row r="1275" spans="1:24" s="239" customFormat="1" ht="20.25" customHeight="1" x14ac:dyDescent="0.3">
      <c r="A1275" s="238">
        <v>2023</v>
      </c>
      <c r="B1275" s="230">
        <v>1115</v>
      </c>
      <c r="C1275" s="229" t="s">
        <v>1160</v>
      </c>
      <c r="D1275" s="230">
        <v>44944</v>
      </c>
      <c r="E1275" s="222">
        <v>56388.71</v>
      </c>
      <c r="F1275" s="222">
        <v>56388.71</v>
      </c>
      <c r="G1275" s="218">
        <v>0</v>
      </c>
      <c r="H1275" s="218">
        <v>0</v>
      </c>
      <c r="I1275" s="218">
        <v>0</v>
      </c>
      <c r="J1275" s="218">
        <v>0</v>
      </c>
      <c r="K1275" s="218">
        <v>0</v>
      </c>
      <c r="L1275" s="218">
        <v>0</v>
      </c>
      <c r="M1275" s="222">
        <v>0</v>
      </c>
      <c r="N1275" s="218">
        <v>0</v>
      </c>
      <c r="O1275" s="218">
        <v>0</v>
      </c>
      <c r="P1275" s="218">
        <v>0</v>
      </c>
      <c r="Q1275" s="218">
        <v>0</v>
      </c>
      <c r="R1275" s="218">
        <v>0</v>
      </c>
      <c r="S1275" s="218">
        <v>0</v>
      </c>
      <c r="T1275" s="218">
        <v>0</v>
      </c>
      <c r="U1275" s="218">
        <v>56388.71</v>
      </c>
      <c r="V1275" s="218">
        <v>0</v>
      </c>
      <c r="W1275" s="218">
        <v>0</v>
      </c>
      <c r="X1275" s="223">
        <v>0</v>
      </c>
    </row>
    <row r="1276" spans="1:24" s="239" customFormat="1" ht="20.25" customHeight="1" x14ac:dyDescent="0.3">
      <c r="A1276" s="238">
        <v>2023</v>
      </c>
      <c r="B1276" s="230">
        <v>1116</v>
      </c>
      <c r="C1276" s="229" t="s">
        <v>1161</v>
      </c>
      <c r="D1276" s="230">
        <v>44947</v>
      </c>
      <c r="E1276" s="222">
        <v>76066.2</v>
      </c>
      <c r="F1276" s="222">
        <v>76066.2</v>
      </c>
      <c r="G1276" s="218">
        <v>0</v>
      </c>
      <c r="H1276" s="218">
        <v>0</v>
      </c>
      <c r="I1276" s="218">
        <v>0</v>
      </c>
      <c r="J1276" s="218">
        <v>0</v>
      </c>
      <c r="K1276" s="218">
        <v>0</v>
      </c>
      <c r="L1276" s="218">
        <v>0</v>
      </c>
      <c r="M1276" s="222">
        <v>0</v>
      </c>
      <c r="N1276" s="218">
        <v>0</v>
      </c>
      <c r="O1276" s="218">
        <v>0</v>
      </c>
      <c r="P1276" s="218">
        <v>0</v>
      </c>
      <c r="Q1276" s="218">
        <v>0</v>
      </c>
      <c r="R1276" s="218">
        <v>0</v>
      </c>
      <c r="S1276" s="218">
        <v>0</v>
      </c>
      <c r="T1276" s="218">
        <v>0</v>
      </c>
      <c r="U1276" s="218">
        <v>76066.2</v>
      </c>
      <c r="V1276" s="218">
        <v>0</v>
      </c>
      <c r="W1276" s="218">
        <v>0</v>
      </c>
      <c r="X1276" s="223">
        <v>0</v>
      </c>
    </row>
    <row r="1277" spans="1:24" s="239" customFormat="1" ht="20.25" customHeight="1" x14ac:dyDescent="0.3">
      <c r="A1277" s="238">
        <v>2023</v>
      </c>
      <c r="B1277" s="230">
        <v>1117</v>
      </c>
      <c r="C1277" s="229" t="s">
        <v>1162</v>
      </c>
      <c r="D1277" s="230">
        <v>44948</v>
      </c>
      <c r="E1277" s="222">
        <v>38856.11</v>
      </c>
      <c r="F1277" s="222">
        <v>38856.11</v>
      </c>
      <c r="G1277" s="218">
        <v>0</v>
      </c>
      <c r="H1277" s="218">
        <v>0</v>
      </c>
      <c r="I1277" s="218">
        <v>0</v>
      </c>
      <c r="J1277" s="218">
        <v>0</v>
      </c>
      <c r="K1277" s="218">
        <v>0</v>
      </c>
      <c r="L1277" s="218">
        <v>0</v>
      </c>
      <c r="M1277" s="218">
        <v>0</v>
      </c>
      <c r="N1277" s="218">
        <v>0</v>
      </c>
      <c r="O1277" s="218">
        <v>0</v>
      </c>
      <c r="P1277" s="218">
        <v>0</v>
      </c>
      <c r="Q1277" s="218">
        <v>0</v>
      </c>
      <c r="R1277" s="218">
        <v>0</v>
      </c>
      <c r="S1277" s="218">
        <v>0</v>
      </c>
      <c r="T1277" s="218">
        <v>0</v>
      </c>
      <c r="U1277" s="218">
        <v>38856.11</v>
      </c>
      <c r="V1277" s="218">
        <v>0</v>
      </c>
      <c r="W1277" s="218">
        <v>0</v>
      </c>
      <c r="X1277" s="223">
        <v>0</v>
      </c>
    </row>
    <row r="1278" spans="1:24" s="239" customFormat="1" ht="20.25" customHeight="1" x14ac:dyDescent="0.3">
      <c r="A1278" s="238">
        <v>2023</v>
      </c>
      <c r="B1278" s="230">
        <v>1118</v>
      </c>
      <c r="C1278" s="229" t="s">
        <v>1163</v>
      </c>
      <c r="D1278" s="230">
        <v>44949</v>
      </c>
      <c r="E1278" s="222">
        <v>69621.91</v>
      </c>
      <c r="F1278" s="222">
        <v>69621.91</v>
      </c>
      <c r="G1278" s="218">
        <v>0</v>
      </c>
      <c r="H1278" s="218">
        <v>0</v>
      </c>
      <c r="I1278" s="218">
        <v>0</v>
      </c>
      <c r="J1278" s="218">
        <v>0</v>
      </c>
      <c r="K1278" s="218">
        <v>0</v>
      </c>
      <c r="L1278" s="218">
        <v>0</v>
      </c>
      <c r="M1278" s="218">
        <v>0</v>
      </c>
      <c r="N1278" s="218">
        <v>0</v>
      </c>
      <c r="O1278" s="218">
        <v>0</v>
      </c>
      <c r="P1278" s="218">
        <v>0</v>
      </c>
      <c r="Q1278" s="218">
        <v>0</v>
      </c>
      <c r="R1278" s="218">
        <v>0</v>
      </c>
      <c r="S1278" s="218">
        <v>0</v>
      </c>
      <c r="T1278" s="218">
        <v>0</v>
      </c>
      <c r="U1278" s="218">
        <v>69621.91</v>
      </c>
      <c r="V1278" s="218">
        <v>0</v>
      </c>
      <c r="W1278" s="218">
        <v>0</v>
      </c>
      <c r="X1278" s="223">
        <v>0</v>
      </c>
    </row>
    <row r="1279" spans="1:24" s="239" customFormat="1" ht="20.25" customHeight="1" x14ac:dyDescent="0.3">
      <c r="A1279" s="238">
        <v>2023</v>
      </c>
      <c r="B1279" s="230">
        <v>1119</v>
      </c>
      <c r="C1279" s="229" t="s">
        <v>1164</v>
      </c>
      <c r="D1279" s="230">
        <v>44990</v>
      </c>
      <c r="E1279" s="222">
        <v>203548.85999999993</v>
      </c>
      <c r="F1279" s="222">
        <v>199284.17999999993</v>
      </c>
      <c r="G1279" s="218">
        <v>0</v>
      </c>
      <c r="H1279" s="218">
        <v>199284.17999999993</v>
      </c>
      <c r="I1279" s="218">
        <v>0</v>
      </c>
      <c r="J1279" s="218">
        <v>0</v>
      </c>
      <c r="K1279" s="218">
        <v>0</v>
      </c>
      <c r="L1279" s="218">
        <v>0</v>
      </c>
      <c r="M1279" s="218">
        <v>0</v>
      </c>
      <c r="N1279" s="218">
        <v>0</v>
      </c>
      <c r="O1279" s="218">
        <v>0</v>
      </c>
      <c r="P1279" s="218">
        <v>0</v>
      </c>
      <c r="Q1279" s="218">
        <v>0</v>
      </c>
      <c r="R1279" s="218">
        <v>0</v>
      </c>
      <c r="S1279" s="218">
        <v>0</v>
      </c>
      <c r="T1279" s="218">
        <v>0</v>
      </c>
      <c r="U1279" s="218">
        <v>0</v>
      </c>
      <c r="V1279" s="218">
        <v>0</v>
      </c>
      <c r="W1279" s="218">
        <v>0</v>
      </c>
      <c r="X1279" s="218">
        <v>4264.6799999999994</v>
      </c>
    </row>
    <row r="1280" spans="1:24" s="239" customFormat="1" ht="20.25" customHeight="1" x14ac:dyDescent="0.3">
      <c r="A1280" s="238">
        <v>2023</v>
      </c>
      <c r="B1280" s="230">
        <v>1120</v>
      </c>
      <c r="C1280" s="229" t="s">
        <v>1165</v>
      </c>
      <c r="D1280" s="230">
        <v>44992</v>
      </c>
      <c r="E1280" s="222">
        <v>1430291.7</v>
      </c>
      <c r="F1280" s="222">
        <v>1423670.3499999999</v>
      </c>
      <c r="G1280" s="218">
        <v>0</v>
      </c>
      <c r="H1280" s="218">
        <v>143417.45000000001</v>
      </c>
      <c r="I1280" s="218">
        <v>0</v>
      </c>
      <c r="J1280" s="218">
        <v>0</v>
      </c>
      <c r="K1280" s="218">
        <v>0</v>
      </c>
      <c r="L1280" s="218">
        <v>0</v>
      </c>
      <c r="M1280" s="218">
        <v>0</v>
      </c>
      <c r="N1280" s="218">
        <v>0</v>
      </c>
      <c r="O1280" s="218">
        <v>0</v>
      </c>
      <c r="P1280" s="218">
        <v>0</v>
      </c>
      <c r="Q1280" s="218">
        <v>1280252.8999999999</v>
      </c>
      <c r="R1280" s="218">
        <v>0</v>
      </c>
      <c r="S1280" s="218">
        <v>0</v>
      </c>
      <c r="T1280" s="218">
        <v>0</v>
      </c>
      <c r="U1280" s="218">
        <v>0</v>
      </c>
      <c r="V1280" s="218">
        <v>0</v>
      </c>
      <c r="W1280" s="218">
        <v>0</v>
      </c>
      <c r="X1280" s="218">
        <v>6621.35</v>
      </c>
    </row>
    <row r="1281" spans="1:24" s="239" customFormat="1" ht="20.25" customHeight="1" x14ac:dyDescent="0.3">
      <c r="A1281" s="238">
        <v>2023</v>
      </c>
      <c r="B1281" s="230">
        <v>1121</v>
      </c>
      <c r="C1281" s="229" t="s">
        <v>1531</v>
      </c>
      <c r="D1281" s="230">
        <v>45051</v>
      </c>
      <c r="E1281" s="222">
        <v>888021.52999999991</v>
      </c>
      <c r="F1281" s="222">
        <v>879558.94</v>
      </c>
      <c r="G1281" s="218">
        <v>0</v>
      </c>
      <c r="H1281" s="218">
        <v>0</v>
      </c>
      <c r="I1281" s="218">
        <v>0</v>
      </c>
      <c r="J1281" s="218">
        <v>0</v>
      </c>
      <c r="K1281" s="218">
        <v>0</v>
      </c>
      <c r="L1281" s="218">
        <v>0</v>
      </c>
      <c r="M1281" s="218">
        <v>0</v>
      </c>
      <c r="N1281" s="218">
        <v>0</v>
      </c>
      <c r="O1281" s="218">
        <v>0</v>
      </c>
      <c r="P1281" s="218">
        <v>0</v>
      </c>
      <c r="Q1281" s="218">
        <v>783182.39999999991</v>
      </c>
      <c r="R1281" s="218">
        <v>0</v>
      </c>
      <c r="S1281" s="218">
        <v>0</v>
      </c>
      <c r="T1281" s="218">
        <v>0</v>
      </c>
      <c r="U1281" s="218">
        <v>96376.54</v>
      </c>
      <c r="V1281" s="218">
        <v>0</v>
      </c>
      <c r="W1281" s="218">
        <v>0</v>
      </c>
      <c r="X1281" s="223">
        <v>8462.59</v>
      </c>
    </row>
    <row r="1282" spans="1:24" s="239" customFormat="1" ht="20.25" customHeight="1" x14ac:dyDescent="0.3">
      <c r="A1282" s="238">
        <v>2023</v>
      </c>
      <c r="B1282" s="230">
        <v>1122</v>
      </c>
      <c r="C1282" s="229" t="s">
        <v>1532</v>
      </c>
      <c r="D1282" s="230">
        <v>45054</v>
      </c>
      <c r="E1282" s="222">
        <v>2785510.2400000007</v>
      </c>
      <c r="F1282" s="222">
        <v>2749011.6000000006</v>
      </c>
      <c r="G1282" s="222">
        <v>0</v>
      </c>
      <c r="H1282" s="222">
        <v>1155044.4000000001</v>
      </c>
      <c r="I1282" s="222">
        <v>0</v>
      </c>
      <c r="J1282" s="222">
        <v>154988.40000000002</v>
      </c>
      <c r="K1282" s="222">
        <v>254662.8</v>
      </c>
      <c r="L1282" s="222">
        <v>266521.2</v>
      </c>
      <c r="M1282" s="222">
        <v>0</v>
      </c>
      <c r="N1282" s="222">
        <v>0</v>
      </c>
      <c r="O1282" s="222">
        <v>0</v>
      </c>
      <c r="P1282" s="222">
        <v>0</v>
      </c>
      <c r="Q1282" s="222">
        <v>917794.8</v>
      </c>
      <c r="R1282" s="222">
        <v>0</v>
      </c>
      <c r="S1282" s="222">
        <v>0</v>
      </c>
      <c r="T1282" s="222">
        <v>0</v>
      </c>
      <c r="U1282" s="223">
        <v>0</v>
      </c>
      <c r="V1282" s="223">
        <v>0</v>
      </c>
      <c r="W1282" s="223">
        <v>0</v>
      </c>
      <c r="X1282" s="223">
        <v>36498.639999999999</v>
      </c>
    </row>
    <row r="1283" spans="1:24" s="239" customFormat="1" ht="20.25" customHeight="1" x14ac:dyDescent="0.3">
      <c r="A1283" s="238">
        <v>2023</v>
      </c>
      <c r="B1283" s="230">
        <v>1123</v>
      </c>
      <c r="C1283" s="229" t="s">
        <v>1971</v>
      </c>
      <c r="D1283" s="230">
        <v>45050</v>
      </c>
      <c r="E1283" s="222">
        <v>520594.06000000023</v>
      </c>
      <c r="F1283" s="222">
        <v>512314.04000000021</v>
      </c>
      <c r="G1283" s="222">
        <v>0</v>
      </c>
      <c r="H1283" s="222">
        <v>0</v>
      </c>
      <c r="I1283" s="222">
        <v>0</v>
      </c>
      <c r="J1283" s="222">
        <v>0</v>
      </c>
      <c r="K1283" s="222">
        <v>0</v>
      </c>
      <c r="L1283" s="222">
        <v>195773.82</v>
      </c>
      <c r="M1283" s="222">
        <v>0</v>
      </c>
      <c r="N1283" s="222">
        <v>0</v>
      </c>
      <c r="O1283" s="222">
        <v>0</v>
      </c>
      <c r="P1283" s="222">
        <v>0</v>
      </c>
      <c r="Q1283" s="222">
        <v>316540.2200000002</v>
      </c>
      <c r="R1283" s="222">
        <v>0</v>
      </c>
      <c r="S1283" s="222">
        <v>0</v>
      </c>
      <c r="T1283" s="222">
        <v>0</v>
      </c>
      <c r="U1283" s="223">
        <v>0</v>
      </c>
      <c r="V1283" s="223">
        <v>0</v>
      </c>
      <c r="W1283" s="223">
        <v>0</v>
      </c>
      <c r="X1283" s="223">
        <v>8280.0199999999986</v>
      </c>
    </row>
    <row r="1284" spans="1:24" s="239" customFormat="1" ht="20.25" customHeight="1" x14ac:dyDescent="0.3">
      <c r="A1284" s="238">
        <v>2023</v>
      </c>
      <c r="B1284" s="230">
        <v>1124</v>
      </c>
      <c r="C1284" s="229" t="s">
        <v>1726</v>
      </c>
      <c r="D1284" s="230">
        <v>45103</v>
      </c>
      <c r="E1284" s="222">
        <v>4816827.2299999995</v>
      </c>
      <c r="F1284" s="222">
        <v>4742837.68</v>
      </c>
      <c r="G1284" s="222">
        <v>0</v>
      </c>
      <c r="H1284" s="222">
        <v>0</v>
      </c>
      <c r="I1284" s="222">
        <v>0</v>
      </c>
      <c r="J1284" s="222">
        <v>0</v>
      </c>
      <c r="K1284" s="222">
        <v>0</v>
      </c>
      <c r="L1284" s="222">
        <v>0</v>
      </c>
      <c r="M1284" s="222">
        <v>0</v>
      </c>
      <c r="N1284" s="222">
        <v>4627836.41</v>
      </c>
      <c r="O1284" s="222">
        <v>0</v>
      </c>
      <c r="P1284" s="222">
        <v>0</v>
      </c>
      <c r="Q1284" s="222">
        <v>0</v>
      </c>
      <c r="R1284" s="222">
        <v>0</v>
      </c>
      <c r="S1284" s="222">
        <v>0</v>
      </c>
      <c r="T1284" s="222">
        <v>0</v>
      </c>
      <c r="U1284" s="223">
        <v>115001.27</v>
      </c>
      <c r="V1284" s="223">
        <v>0</v>
      </c>
      <c r="W1284" s="223">
        <v>0</v>
      </c>
      <c r="X1284" s="223">
        <v>73989.55</v>
      </c>
    </row>
    <row r="1285" spans="1:24" s="239" customFormat="1" ht="20.25" customHeight="1" x14ac:dyDescent="0.3">
      <c r="A1285" s="238">
        <v>2023</v>
      </c>
      <c r="B1285" s="230">
        <v>1125</v>
      </c>
      <c r="C1285" s="229" t="s">
        <v>1808</v>
      </c>
      <c r="D1285" s="230">
        <v>45193</v>
      </c>
      <c r="E1285" s="222">
        <v>8830689.1899999995</v>
      </c>
      <c r="F1285" s="222">
        <v>8683453.6999999993</v>
      </c>
      <c r="G1285" s="218">
        <v>0</v>
      </c>
      <c r="H1285" s="261">
        <v>0</v>
      </c>
      <c r="I1285" s="222">
        <v>0</v>
      </c>
      <c r="J1285" s="222">
        <v>0</v>
      </c>
      <c r="K1285" s="222">
        <v>0</v>
      </c>
      <c r="L1285" s="222">
        <v>0</v>
      </c>
      <c r="M1285" s="222">
        <v>0</v>
      </c>
      <c r="N1285" s="222">
        <v>8487012.4299999997</v>
      </c>
      <c r="O1285" s="222">
        <v>0</v>
      </c>
      <c r="P1285" s="222">
        <v>0</v>
      </c>
      <c r="Q1285" s="222">
        <v>0</v>
      </c>
      <c r="R1285" s="222">
        <v>0</v>
      </c>
      <c r="S1285" s="222">
        <v>0</v>
      </c>
      <c r="T1285" s="222">
        <v>0</v>
      </c>
      <c r="U1285" s="223">
        <v>196441.27</v>
      </c>
      <c r="V1285" s="223">
        <v>0</v>
      </c>
      <c r="W1285" s="223">
        <v>0</v>
      </c>
      <c r="X1285" s="223">
        <v>147235.49</v>
      </c>
    </row>
    <row r="1286" spans="1:24" s="239" customFormat="1" ht="20.25" customHeight="1" x14ac:dyDescent="0.3">
      <c r="A1286" s="238">
        <v>2023</v>
      </c>
      <c r="B1286" s="230">
        <v>1126</v>
      </c>
      <c r="C1286" s="229" t="s">
        <v>2236</v>
      </c>
      <c r="D1286" s="230">
        <v>45085</v>
      </c>
      <c r="E1286" s="222">
        <v>5071531.8600000003</v>
      </c>
      <c r="F1286" s="222">
        <v>5047951.2</v>
      </c>
      <c r="G1286" s="218">
        <v>0</v>
      </c>
      <c r="H1286" s="261">
        <v>0</v>
      </c>
      <c r="I1286" s="222">
        <v>0</v>
      </c>
      <c r="J1286" s="222">
        <v>0</v>
      </c>
      <c r="K1286" s="222">
        <v>0</v>
      </c>
      <c r="L1286" s="222">
        <v>0</v>
      </c>
      <c r="M1286" s="222">
        <v>0</v>
      </c>
      <c r="N1286" s="218">
        <v>0</v>
      </c>
      <c r="O1286" s="222">
        <v>5047951.2</v>
      </c>
      <c r="P1286" s="222">
        <v>0</v>
      </c>
      <c r="Q1286" s="222">
        <v>0</v>
      </c>
      <c r="R1286" s="222">
        <v>0</v>
      </c>
      <c r="S1286" s="222">
        <v>0</v>
      </c>
      <c r="T1286" s="222">
        <v>0</v>
      </c>
      <c r="U1286" s="218">
        <v>0</v>
      </c>
      <c r="V1286" s="223">
        <v>0</v>
      </c>
      <c r="W1286" s="223">
        <v>0</v>
      </c>
      <c r="X1286" s="223">
        <v>23580.66</v>
      </c>
    </row>
    <row r="1287" spans="1:24" s="239" customFormat="1" ht="20.25" customHeight="1" x14ac:dyDescent="0.3">
      <c r="A1287" s="238">
        <v>2023</v>
      </c>
      <c r="B1287" s="230">
        <v>1127</v>
      </c>
      <c r="C1287" s="229" t="s">
        <v>2603</v>
      </c>
      <c r="D1287" s="230">
        <v>45028</v>
      </c>
      <c r="E1287" s="222">
        <v>111620.88</v>
      </c>
      <c r="F1287" s="222">
        <v>111620.88</v>
      </c>
      <c r="G1287" s="218">
        <v>0</v>
      </c>
      <c r="H1287" s="261">
        <v>0</v>
      </c>
      <c r="I1287" s="222">
        <v>0</v>
      </c>
      <c r="J1287" s="222">
        <v>0</v>
      </c>
      <c r="K1287" s="222">
        <v>0</v>
      </c>
      <c r="L1287" s="222">
        <v>0</v>
      </c>
      <c r="M1287" s="222">
        <v>0</v>
      </c>
      <c r="N1287" s="222">
        <v>0</v>
      </c>
      <c r="O1287" s="222">
        <v>0</v>
      </c>
      <c r="P1287" s="222">
        <v>111620.88</v>
      </c>
      <c r="Q1287" s="222">
        <v>0</v>
      </c>
      <c r="R1287" s="222">
        <v>0</v>
      </c>
      <c r="S1287" s="222">
        <v>0</v>
      </c>
      <c r="T1287" s="222">
        <v>0</v>
      </c>
      <c r="U1287" s="223">
        <v>0</v>
      </c>
      <c r="V1287" s="223">
        <v>0</v>
      </c>
      <c r="W1287" s="223">
        <v>0</v>
      </c>
      <c r="X1287" s="223">
        <v>0</v>
      </c>
    </row>
    <row r="1288" spans="1:24" s="239" customFormat="1" ht="20.25" customHeight="1" x14ac:dyDescent="0.3">
      <c r="A1288" s="238"/>
      <c r="B1288" s="226" t="s">
        <v>22</v>
      </c>
      <c r="C1288" s="231"/>
      <c r="D1288" s="263" t="s">
        <v>172</v>
      </c>
      <c r="E1288" s="220">
        <v>29378216.760000002</v>
      </c>
      <c r="F1288" s="220">
        <v>29048282.520000003</v>
      </c>
      <c r="G1288" s="220">
        <v>0</v>
      </c>
      <c r="H1288" s="220">
        <v>1497746.03</v>
      </c>
      <c r="I1288" s="220">
        <v>0</v>
      </c>
      <c r="J1288" s="220">
        <v>154988.40000000002</v>
      </c>
      <c r="K1288" s="220">
        <v>254662.8</v>
      </c>
      <c r="L1288" s="220">
        <v>714470.22</v>
      </c>
      <c r="M1288" s="220">
        <v>0</v>
      </c>
      <c r="N1288" s="220">
        <v>13114848.84</v>
      </c>
      <c r="O1288" s="220">
        <v>5047951.2</v>
      </c>
      <c r="P1288" s="220">
        <v>111620.88</v>
      </c>
      <c r="Q1288" s="220">
        <v>6748892.3699999992</v>
      </c>
      <c r="R1288" s="220">
        <v>0</v>
      </c>
      <c r="S1288" s="220">
        <v>0</v>
      </c>
      <c r="T1288" s="220">
        <v>0</v>
      </c>
      <c r="U1288" s="220">
        <v>787405.77999999991</v>
      </c>
      <c r="V1288" s="220">
        <v>615696</v>
      </c>
      <c r="W1288" s="220">
        <v>0</v>
      </c>
      <c r="X1288" s="220">
        <v>329934.24</v>
      </c>
    </row>
    <row r="1289" spans="1:24" s="239" customFormat="1" ht="20.25" customHeight="1" x14ac:dyDescent="0.3">
      <c r="A1289" s="238"/>
      <c r="B1289" s="272" t="s">
        <v>34</v>
      </c>
      <c r="C1289" s="272"/>
      <c r="D1289" s="263" t="s">
        <v>172</v>
      </c>
      <c r="E1289" s="220">
        <v>29378216.760000002</v>
      </c>
      <c r="F1289" s="220">
        <v>29048282.520000003</v>
      </c>
      <c r="G1289" s="220">
        <v>0</v>
      </c>
      <c r="H1289" s="220">
        <v>1497746.03</v>
      </c>
      <c r="I1289" s="220">
        <v>0</v>
      </c>
      <c r="J1289" s="220">
        <v>154988.40000000002</v>
      </c>
      <c r="K1289" s="220">
        <v>254662.8</v>
      </c>
      <c r="L1289" s="220">
        <v>714470.22</v>
      </c>
      <c r="M1289" s="220">
        <v>0</v>
      </c>
      <c r="N1289" s="220">
        <v>13114848.84</v>
      </c>
      <c r="O1289" s="220">
        <v>5047951.2</v>
      </c>
      <c r="P1289" s="220">
        <v>111620.88</v>
      </c>
      <c r="Q1289" s="220">
        <v>6748892.3699999992</v>
      </c>
      <c r="R1289" s="220">
        <v>0</v>
      </c>
      <c r="S1289" s="220">
        <v>0</v>
      </c>
      <c r="T1289" s="220">
        <v>0</v>
      </c>
      <c r="U1289" s="220">
        <v>787405.77999999991</v>
      </c>
      <c r="V1289" s="220">
        <v>615696</v>
      </c>
      <c r="W1289" s="220">
        <v>0</v>
      </c>
      <c r="X1289" s="220">
        <v>329934.24</v>
      </c>
    </row>
    <row r="1290" spans="1:24" s="239" customFormat="1" ht="20.25" customHeight="1" x14ac:dyDescent="0.3">
      <c r="A1290" s="238"/>
      <c r="C1290" s="235"/>
      <c r="D1290" s="235"/>
      <c r="E1290" s="235"/>
      <c r="F1290" s="235"/>
      <c r="G1290" s="254"/>
      <c r="H1290" s="254"/>
      <c r="I1290" s="254"/>
      <c r="J1290" s="254"/>
      <c r="K1290" s="254"/>
      <c r="L1290" s="254" t="s">
        <v>2519</v>
      </c>
      <c r="M1290" s="264"/>
      <c r="N1290" s="254"/>
      <c r="O1290" s="254"/>
      <c r="P1290" s="254"/>
      <c r="Q1290" s="254"/>
      <c r="R1290" s="254"/>
      <c r="S1290" s="254"/>
      <c r="T1290" s="254"/>
      <c r="U1290" s="254"/>
      <c r="V1290" s="254"/>
      <c r="W1290" s="254"/>
      <c r="X1290" s="254"/>
    </row>
    <row r="1291" spans="1:24" s="239" customFormat="1" ht="20.25" customHeight="1" x14ac:dyDescent="0.3">
      <c r="A1291" s="238"/>
      <c r="C1291" s="274"/>
      <c r="D1291" s="274"/>
      <c r="E1291" s="274"/>
      <c r="F1291" s="274"/>
      <c r="G1291" s="275"/>
      <c r="H1291" s="275"/>
      <c r="I1291" s="275"/>
      <c r="J1291" s="275"/>
      <c r="K1291" s="275"/>
      <c r="L1291" s="274" t="s">
        <v>2520</v>
      </c>
      <c r="M1291" s="275"/>
      <c r="N1291" s="275"/>
      <c r="O1291" s="275"/>
      <c r="P1291" s="275"/>
      <c r="Q1291" s="275"/>
      <c r="R1291" s="275"/>
      <c r="S1291" s="275"/>
      <c r="T1291" s="275"/>
      <c r="U1291" s="275"/>
      <c r="V1291" s="275"/>
      <c r="W1291" s="275"/>
      <c r="X1291" s="275"/>
    </row>
    <row r="1292" spans="1:24" s="239" customFormat="1" ht="20.25" customHeight="1" x14ac:dyDescent="0.3">
      <c r="A1292" s="238">
        <v>2023</v>
      </c>
      <c r="B1292" s="230">
        <v>1128</v>
      </c>
      <c r="C1292" s="229" t="s">
        <v>1171</v>
      </c>
      <c r="D1292" s="230">
        <v>45278</v>
      </c>
      <c r="E1292" s="222">
        <v>109668</v>
      </c>
      <c r="F1292" s="222">
        <v>109668</v>
      </c>
      <c r="G1292" s="218">
        <v>0</v>
      </c>
      <c r="H1292" s="218">
        <v>0</v>
      </c>
      <c r="I1292" s="218">
        <v>0</v>
      </c>
      <c r="J1292" s="218">
        <v>0</v>
      </c>
      <c r="K1292" s="218">
        <v>0</v>
      </c>
      <c r="L1292" s="218">
        <v>0</v>
      </c>
      <c r="M1292" s="218">
        <v>0</v>
      </c>
      <c r="N1292" s="218">
        <v>0</v>
      </c>
      <c r="O1292" s="218">
        <v>0</v>
      </c>
      <c r="P1292" s="218">
        <v>0</v>
      </c>
      <c r="Q1292" s="218">
        <v>0</v>
      </c>
      <c r="R1292" s="218">
        <v>0</v>
      </c>
      <c r="S1292" s="218">
        <v>0</v>
      </c>
      <c r="T1292" s="218">
        <v>0</v>
      </c>
      <c r="U1292" s="218">
        <v>0</v>
      </c>
      <c r="V1292" s="218">
        <v>109668</v>
      </c>
      <c r="W1292" s="218">
        <v>0</v>
      </c>
      <c r="X1292" s="218">
        <v>0</v>
      </c>
    </row>
    <row r="1293" spans="1:24" s="239" customFormat="1" ht="20.25" customHeight="1" x14ac:dyDescent="0.3">
      <c r="A1293" s="238"/>
      <c r="B1293" s="226" t="s">
        <v>22</v>
      </c>
      <c r="C1293" s="231"/>
      <c r="D1293" s="263" t="s">
        <v>172</v>
      </c>
      <c r="E1293" s="220">
        <v>109668</v>
      </c>
      <c r="F1293" s="220">
        <v>109668</v>
      </c>
      <c r="G1293" s="220">
        <v>0</v>
      </c>
      <c r="H1293" s="220">
        <v>0</v>
      </c>
      <c r="I1293" s="220">
        <v>0</v>
      </c>
      <c r="J1293" s="220">
        <v>0</v>
      </c>
      <c r="K1293" s="220">
        <v>0</v>
      </c>
      <c r="L1293" s="220">
        <v>0</v>
      </c>
      <c r="M1293" s="220">
        <v>0</v>
      </c>
      <c r="N1293" s="220">
        <v>0</v>
      </c>
      <c r="O1293" s="220">
        <v>0</v>
      </c>
      <c r="P1293" s="220">
        <v>0</v>
      </c>
      <c r="Q1293" s="220">
        <v>0</v>
      </c>
      <c r="R1293" s="220">
        <v>0</v>
      </c>
      <c r="S1293" s="220">
        <v>0</v>
      </c>
      <c r="T1293" s="220">
        <v>0</v>
      </c>
      <c r="U1293" s="220">
        <v>0</v>
      </c>
      <c r="V1293" s="220">
        <v>109668</v>
      </c>
      <c r="W1293" s="220">
        <v>0</v>
      </c>
      <c r="X1293" s="220">
        <v>0</v>
      </c>
    </row>
    <row r="1294" spans="1:24" s="239" customFormat="1" ht="20.25" customHeight="1" x14ac:dyDescent="0.3">
      <c r="A1294" s="238"/>
      <c r="B1294" s="272" t="s">
        <v>34</v>
      </c>
      <c r="C1294" s="272"/>
      <c r="D1294" s="263" t="s">
        <v>172</v>
      </c>
      <c r="E1294" s="220">
        <v>109668</v>
      </c>
      <c r="F1294" s="220">
        <v>109668</v>
      </c>
      <c r="G1294" s="220">
        <v>0</v>
      </c>
      <c r="H1294" s="220">
        <v>0</v>
      </c>
      <c r="I1294" s="220">
        <v>0</v>
      </c>
      <c r="J1294" s="220">
        <v>0</v>
      </c>
      <c r="K1294" s="220">
        <v>0</v>
      </c>
      <c r="L1294" s="220">
        <v>0</v>
      </c>
      <c r="M1294" s="220">
        <v>0</v>
      </c>
      <c r="N1294" s="220">
        <v>0</v>
      </c>
      <c r="O1294" s="220">
        <v>0</v>
      </c>
      <c r="P1294" s="220">
        <v>0</v>
      </c>
      <c r="Q1294" s="220">
        <v>0</v>
      </c>
      <c r="R1294" s="220">
        <v>0</v>
      </c>
      <c r="S1294" s="220">
        <v>0</v>
      </c>
      <c r="T1294" s="220">
        <v>0</v>
      </c>
      <c r="U1294" s="220">
        <v>0</v>
      </c>
      <c r="V1294" s="220">
        <v>109668</v>
      </c>
      <c r="W1294" s="220">
        <v>0</v>
      </c>
      <c r="X1294" s="220">
        <v>0</v>
      </c>
    </row>
    <row r="1295" spans="1:24" s="255" customFormat="1" ht="20.25" customHeight="1" x14ac:dyDescent="0.25">
      <c r="A1295" s="238"/>
      <c r="B1295" s="272" t="s">
        <v>82</v>
      </c>
      <c r="C1295" s="272"/>
      <c r="D1295" s="263"/>
      <c r="E1295" s="220">
        <v>4009826315.0899992</v>
      </c>
      <c r="F1295" s="220">
        <v>3970886265.1700006</v>
      </c>
      <c r="G1295" s="220">
        <v>289599848.41999996</v>
      </c>
      <c r="H1295" s="220">
        <v>250144610.13000003</v>
      </c>
      <c r="I1295" s="220">
        <v>0</v>
      </c>
      <c r="J1295" s="220">
        <v>31854293.139999993</v>
      </c>
      <c r="K1295" s="220">
        <v>38189684.720000014</v>
      </c>
      <c r="L1295" s="220">
        <v>53780478.130000003</v>
      </c>
      <c r="M1295" s="220">
        <v>1449519.9</v>
      </c>
      <c r="N1295" s="220">
        <v>717212032.95999992</v>
      </c>
      <c r="O1295" s="220">
        <v>1646444184.4199996</v>
      </c>
      <c r="P1295" s="220">
        <v>79526457.659999996</v>
      </c>
      <c r="Q1295" s="220">
        <v>787957768.61000013</v>
      </c>
      <c r="R1295" s="220">
        <v>0</v>
      </c>
      <c r="S1295" s="220">
        <v>0</v>
      </c>
      <c r="T1295" s="220">
        <v>6562520.8000000007</v>
      </c>
      <c r="U1295" s="220">
        <v>36183111.120000005</v>
      </c>
      <c r="V1295" s="220">
        <v>31981755.159999996</v>
      </c>
      <c r="W1295" s="220">
        <v>0</v>
      </c>
      <c r="X1295" s="220">
        <v>38940049.919999987</v>
      </c>
    </row>
    <row r="1296" spans="1:24" s="255" customFormat="1" ht="23.25" customHeight="1" x14ac:dyDescent="0.25">
      <c r="A1296" s="238"/>
      <c r="B1296" s="235"/>
      <c r="C1296" s="235"/>
      <c r="D1296" s="235"/>
      <c r="E1296" s="235"/>
      <c r="F1296" s="235"/>
      <c r="G1296" s="254"/>
      <c r="H1296" s="254"/>
      <c r="I1296" s="254"/>
      <c r="J1296" s="254"/>
      <c r="K1296" s="254"/>
      <c r="L1296" s="296" t="s">
        <v>80</v>
      </c>
      <c r="M1296" s="254"/>
      <c r="N1296" s="254"/>
      <c r="O1296" s="254"/>
      <c r="P1296" s="254"/>
      <c r="Q1296" s="254"/>
      <c r="R1296" s="254"/>
      <c r="S1296" s="254"/>
      <c r="T1296" s="254"/>
      <c r="U1296" s="254"/>
      <c r="V1296" s="254"/>
      <c r="W1296" s="254"/>
      <c r="X1296" s="254"/>
    </row>
    <row r="1297" spans="1:24" s="256" customFormat="1" ht="23.25" customHeight="1" x14ac:dyDescent="0.3">
      <c r="A1297" s="238"/>
      <c r="C1297" s="258"/>
      <c r="D1297" s="258"/>
      <c r="E1297" s="258"/>
      <c r="F1297" s="258"/>
      <c r="G1297" s="259"/>
      <c r="H1297" s="259"/>
      <c r="I1297" s="259"/>
      <c r="J1297" s="259"/>
      <c r="K1297" s="259"/>
      <c r="L1297" s="259" t="s">
        <v>1907</v>
      </c>
      <c r="M1297" s="259"/>
      <c r="N1297" s="259"/>
      <c r="O1297" s="259"/>
      <c r="P1297" s="259"/>
      <c r="Q1297" s="259"/>
      <c r="R1297" s="259"/>
      <c r="S1297" s="259"/>
      <c r="T1297" s="259"/>
      <c r="U1297" s="259"/>
      <c r="V1297" s="259"/>
      <c r="W1297" s="259"/>
      <c r="X1297" s="259"/>
    </row>
    <row r="1298" spans="1:24" s="239" customFormat="1" ht="23.25" customHeight="1" x14ac:dyDescent="0.3">
      <c r="A1298" s="238">
        <v>2024</v>
      </c>
      <c r="B1298" s="230">
        <v>1</v>
      </c>
      <c r="C1298" s="229" t="s">
        <v>759</v>
      </c>
      <c r="D1298" s="230">
        <v>39778</v>
      </c>
      <c r="E1298" s="222">
        <v>2290572.58</v>
      </c>
      <c r="F1298" s="222">
        <v>2261133.12</v>
      </c>
      <c r="G1298" s="221">
        <v>1787976.18</v>
      </c>
      <c r="H1298" s="222">
        <v>346570.65</v>
      </c>
      <c r="I1298" s="221">
        <v>0</v>
      </c>
      <c r="J1298" s="221">
        <v>65033.64</v>
      </c>
      <c r="K1298" s="221">
        <v>61552.65</v>
      </c>
      <c r="L1298" s="221">
        <v>0</v>
      </c>
      <c r="M1298" s="221">
        <v>0</v>
      </c>
      <c r="N1298" s="221">
        <v>0</v>
      </c>
      <c r="O1298" s="221">
        <v>0</v>
      </c>
      <c r="P1298" s="221">
        <v>0</v>
      </c>
      <c r="Q1298" s="221">
        <v>0</v>
      </c>
      <c r="R1298" s="221">
        <v>0</v>
      </c>
      <c r="S1298" s="221">
        <v>0</v>
      </c>
      <c r="T1298" s="221">
        <v>0</v>
      </c>
      <c r="U1298" s="221">
        <v>0</v>
      </c>
      <c r="V1298" s="221">
        <v>0</v>
      </c>
      <c r="W1298" s="221">
        <v>0</v>
      </c>
      <c r="X1298" s="221">
        <v>29439.46</v>
      </c>
    </row>
    <row r="1299" spans="1:24" s="239" customFormat="1" ht="23.25" customHeight="1" x14ac:dyDescent="0.3">
      <c r="A1299" s="238">
        <v>2024</v>
      </c>
      <c r="B1299" s="230">
        <v>2</v>
      </c>
      <c r="C1299" s="229" t="s">
        <v>760</v>
      </c>
      <c r="D1299" s="230">
        <v>39789</v>
      </c>
      <c r="E1299" s="222">
        <v>1631874.52</v>
      </c>
      <c r="F1299" s="222">
        <v>1611168.75</v>
      </c>
      <c r="G1299" s="223">
        <v>1306976.95</v>
      </c>
      <c r="H1299" s="221">
        <v>0</v>
      </c>
      <c r="I1299" s="221">
        <v>0</v>
      </c>
      <c r="J1299" s="221">
        <v>0</v>
      </c>
      <c r="K1299" s="221">
        <v>0</v>
      </c>
      <c r="L1299" s="221">
        <v>0</v>
      </c>
      <c r="M1299" s="221">
        <v>0</v>
      </c>
      <c r="N1299" s="221">
        <v>0</v>
      </c>
      <c r="O1299" s="221">
        <v>0</v>
      </c>
      <c r="P1299" s="221">
        <v>304191.8</v>
      </c>
      <c r="Q1299" s="221">
        <v>0</v>
      </c>
      <c r="R1299" s="221">
        <v>0</v>
      </c>
      <c r="S1299" s="221">
        <v>0</v>
      </c>
      <c r="T1299" s="221">
        <v>0</v>
      </c>
      <c r="U1299" s="221">
        <v>0</v>
      </c>
      <c r="V1299" s="221">
        <v>0</v>
      </c>
      <c r="W1299" s="221">
        <v>0</v>
      </c>
      <c r="X1299" s="221">
        <v>20705.77</v>
      </c>
    </row>
    <row r="1300" spans="1:24" s="239" customFormat="1" ht="23.25" customHeight="1" x14ac:dyDescent="0.3">
      <c r="A1300" s="238">
        <v>2024</v>
      </c>
      <c r="B1300" s="230">
        <v>3</v>
      </c>
      <c r="C1300" s="229" t="s">
        <v>46</v>
      </c>
      <c r="D1300" s="230">
        <v>39689</v>
      </c>
      <c r="E1300" s="222">
        <v>757513.01</v>
      </c>
      <c r="F1300" s="222">
        <v>744378.8</v>
      </c>
      <c r="G1300" s="221">
        <v>744378.8</v>
      </c>
      <c r="H1300" s="221">
        <v>0</v>
      </c>
      <c r="I1300" s="221">
        <v>0</v>
      </c>
      <c r="J1300" s="221">
        <v>0</v>
      </c>
      <c r="K1300" s="221">
        <v>0</v>
      </c>
      <c r="L1300" s="221">
        <v>0</v>
      </c>
      <c r="M1300" s="221">
        <v>0</v>
      </c>
      <c r="N1300" s="221">
        <v>0</v>
      </c>
      <c r="O1300" s="221">
        <v>0</v>
      </c>
      <c r="P1300" s="221">
        <v>0</v>
      </c>
      <c r="Q1300" s="221">
        <v>0</v>
      </c>
      <c r="R1300" s="221">
        <v>0</v>
      </c>
      <c r="S1300" s="221">
        <v>0</v>
      </c>
      <c r="T1300" s="221">
        <v>0</v>
      </c>
      <c r="U1300" s="221">
        <v>0</v>
      </c>
      <c r="V1300" s="221">
        <v>0</v>
      </c>
      <c r="W1300" s="221">
        <v>0</v>
      </c>
      <c r="X1300" s="221">
        <v>13134.21</v>
      </c>
    </row>
    <row r="1301" spans="1:24" s="239" customFormat="1" ht="23.25" customHeight="1" x14ac:dyDescent="0.3">
      <c r="A1301" s="238">
        <v>2024</v>
      </c>
      <c r="B1301" s="230">
        <v>4</v>
      </c>
      <c r="C1301" s="229" t="s">
        <v>761</v>
      </c>
      <c r="D1301" s="230">
        <v>40834</v>
      </c>
      <c r="E1301" s="222">
        <v>1673280.35</v>
      </c>
      <c r="F1301" s="222">
        <v>1652644.49</v>
      </c>
      <c r="G1301" s="221">
        <v>0</v>
      </c>
      <c r="H1301" s="221">
        <v>0</v>
      </c>
      <c r="I1301" s="221">
        <v>0</v>
      </c>
      <c r="J1301" s="221">
        <v>0</v>
      </c>
      <c r="K1301" s="221">
        <v>0</v>
      </c>
      <c r="L1301" s="221">
        <v>0</v>
      </c>
      <c r="M1301" s="221">
        <v>0</v>
      </c>
      <c r="N1301" s="221">
        <v>0</v>
      </c>
      <c r="O1301" s="221">
        <v>1652644.49</v>
      </c>
      <c r="P1301" s="221">
        <v>0</v>
      </c>
      <c r="Q1301" s="221">
        <v>0</v>
      </c>
      <c r="R1301" s="221">
        <v>0</v>
      </c>
      <c r="S1301" s="221">
        <v>0</v>
      </c>
      <c r="T1301" s="221">
        <v>0</v>
      </c>
      <c r="U1301" s="221">
        <v>0</v>
      </c>
      <c r="V1301" s="221">
        <v>0</v>
      </c>
      <c r="W1301" s="221">
        <v>0</v>
      </c>
      <c r="X1301" s="221">
        <v>20635.86</v>
      </c>
    </row>
    <row r="1302" spans="1:24" s="239" customFormat="1" ht="23.25" customHeight="1" x14ac:dyDescent="0.3">
      <c r="A1302" s="238">
        <v>2024</v>
      </c>
      <c r="B1302" s="230">
        <v>5</v>
      </c>
      <c r="C1302" s="231" t="s">
        <v>762</v>
      </c>
      <c r="D1302" s="230">
        <v>40042</v>
      </c>
      <c r="E1302" s="222">
        <v>1562779.02</v>
      </c>
      <c r="F1302" s="222">
        <v>1544327.58</v>
      </c>
      <c r="G1302" s="223">
        <v>1544327.58</v>
      </c>
      <c r="H1302" s="221">
        <v>0</v>
      </c>
      <c r="I1302" s="221">
        <v>0</v>
      </c>
      <c r="J1302" s="221">
        <v>0</v>
      </c>
      <c r="K1302" s="221">
        <v>0</v>
      </c>
      <c r="L1302" s="221">
        <v>0</v>
      </c>
      <c r="M1302" s="221">
        <v>0</v>
      </c>
      <c r="N1302" s="221">
        <v>0</v>
      </c>
      <c r="O1302" s="221">
        <v>0</v>
      </c>
      <c r="P1302" s="221">
        <v>0</v>
      </c>
      <c r="Q1302" s="221">
        <v>0</v>
      </c>
      <c r="R1302" s="221">
        <v>0</v>
      </c>
      <c r="S1302" s="221">
        <v>0</v>
      </c>
      <c r="T1302" s="221">
        <v>0</v>
      </c>
      <c r="U1302" s="221">
        <v>0</v>
      </c>
      <c r="V1302" s="221">
        <v>0</v>
      </c>
      <c r="W1302" s="221">
        <v>0</v>
      </c>
      <c r="X1302" s="221">
        <v>18451.439999999999</v>
      </c>
    </row>
    <row r="1303" spans="1:24" s="239" customFormat="1" ht="23.25" customHeight="1" x14ac:dyDescent="0.3">
      <c r="A1303" s="238">
        <v>2024</v>
      </c>
      <c r="B1303" s="230">
        <v>6</v>
      </c>
      <c r="C1303" s="229" t="s">
        <v>763</v>
      </c>
      <c r="D1303" s="230">
        <v>40075</v>
      </c>
      <c r="E1303" s="222">
        <v>1379152.3699999999</v>
      </c>
      <c r="F1303" s="222">
        <v>1361667.71</v>
      </c>
      <c r="G1303" s="223">
        <v>1361667.71</v>
      </c>
      <c r="H1303" s="221">
        <v>0</v>
      </c>
      <c r="I1303" s="221">
        <v>0</v>
      </c>
      <c r="J1303" s="221">
        <v>0</v>
      </c>
      <c r="K1303" s="221">
        <v>0</v>
      </c>
      <c r="L1303" s="221">
        <v>0</v>
      </c>
      <c r="M1303" s="221">
        <v>0</v>
      </c>
      <c r="N1303" s="221">
        <v>0</v>
      </c>
      <c r="O1303" s="221">
        <v>0</v>
      </c>
      <c r="P1303" s="221">
        <v>0</v>
      </c>
      <c r="Q1303" s="221">
        <v>0</v>
      </c>
      <c r="R1303" s="221">
        <v>0</v>
      </c>
      <c r="S1303" s="221">
        <v>0</v>
      </c>
      <c r="T1303" s="221">
        <v>0</v>
      </c>
      <c r="U1303" s="221">
        <v>0</v>
      </c>
      <c r="V1303" s="221">
        <v>0</v>
      </c>
      <c r="W1303" s="221">
        <v>0</v>
      </c>
      <c r="X1303" s="221">
        <v>17484.66</v>
      </c>
    </row>
    <row r="1304" spans="1:24" s="239" customFormat="1" ht="23.25" customHeight="1" x14ac:dyDescent="0.3">
      <c r="A1304" s="238">
        <v>2024</v>
      </c>
      <c r="B1304" s="230">
        <v>7</v>
      </c>
      <c r="C1304" s="229" t="s">
        <v>764</v>
      </c>
      <c r="D1304" s="230">
        <v>40163</v>
      </c>
      <c r="E1304" s="222">
        <v>1445420.1099999999</v>
      </c>
      <c r="F1304" s="222">
        <v>1427593.71</v>
      </c>
      <c r="G1304" s="221">
        <v>1427593.71</v>
      </c>
      <c r="H1304" s="221">
        <v>0</v>
      </c>
      <c r="I1304" s="221">
        <v>0</v>
      </c>
      <c r="J1304" s="221">
        <v>0</v>
      </c>
      <c r="K1304" s="221">
        <v>0</v>
      </c>
      <c r="L1304" s="221">
        <v>0</v>
      </c>
      <c r="M1304" s="221">
        <v>0</v>
      </c>
      <c r="N1304" s="221">
        <v>0</v>
      </c>
      <c r="O1304" s="221">
        <v>0</v>
      </c>
      <c r="P1304" s="221">
        <v>0</v>
      </c>
      <c r="Q1304" s="221">
        <v>0</v>
      </c>
      <c r="R1304" s="221">
        <v>0</v>
      </c>
      <c r="S1304" s="221">
        <v>0</v>
      </c>
      <c r="T1304" s="221">
        <v>0</v>
      </c>
      <c r="U1304" s="221">
        <v>0</v>
      </c>
      <c r="V1304" s="221">
        <v>0</v>
      </c>
      <c r="W1304" s="221">
        <v>0</v>
      </c>
      <c r="X1304" s="221">
        <v>17826.400000000001</v>
      </c>
    </row>
    <row r="1305" spans="1:24" s="239" customFormat="1" ht="23.25" customHeight="1" x14ac:dyDescent="0.3">
      <c r="A1305" s="238">
        <v>2024</v>
      </c>
      <c r="B1305" s="230">
        <v>8</v>
      </c>
      <c r="C1305" s="229" t="s">
        <v>765</v>
      </c>
      <c r="D1305" s="230">
        <v>40196</v>
      </c>
      <c r="E1305" s="222">
        <v>1427281.96</v>
      </c>
      <c r="F1305" s="222">
        <v>1897449.16</v>
      </c>
      <c r="G1305" s="221">
        <v>0</v>
      </c>
      <c r="H1305" s="221">
        <v>0</v>
      </c>
      <c r="I1305" s="221">
        <v>0</v>
      </c>
      <c r="J1305" s="221">
        <v>0</v>
      </c>
      <c r="K1305" s="221">
        <v>0</v>
      </c>
      <c r="L1305" s="221">
        <v>0</v>
      </c>
      <c r="M1305" s="221">
        <v>0</v>
      </c>
      <c r="N1305" s="221">
        <v>0</v>
      </c>
      <c r="O1305" s="221">
        <v>0</v>
      </c>
      <c r="P1305" s="221">
        <v>0</v>
      </c>
      <c r="Q1305" s="221">
        <v>1404859.46</v>
      </c>
      <c r="R1305" s="221">
        <v>0</v>
      </c>
      <c r="S1305" s="221">
        <v>0</v>
      </c>
      <c r="T1305" s="221">
        <v>0</v>
      </c>
      <c r="U1305" s="221">
        <v>0</v>
      </c>
      <c r="V1305" s="221">
        <v>0</v>
      </c>
      <c r="W1305" s="221">
        <v>0</v>
      </c>
      <c r="X1305" s="221">
        <v>22422.5</v>
      </c>
    </row>
    <row r="1306" spans="1:24" s="239" customFormat="1" ht="23.25" customHeight="1" x14ac:dyDescent="0.3">
      <c r="A1306" s="238">
        <v>2024</v>
      </c>
      <c r="B1306" s="230">
        <v>9</v>
      </c>
      <c r="C1306" s="225" t="s">
        <v>766</v>
      </c>
      <c r="D1306" s="230">
        <v>39920</v>
      </c>
      <c r="E1306" s="222">
        <v>1474354.97</v>
      </c>
      <c r="F1306" s="222">
        <v>1456057.79</v>
      </c>
      <c r="G1306" s="221">
        <v>1456057.79</v>
      </c>
      <c r="H1306" s="221">
        <v>0</v>
      </c>
      <c r="I1306" s="221">
        <v>0</v>
      </c>
      <c r="J1306" s="221">
        <v>0</v>
      </c>
      <c r="K1306" s="221">
        <v>0</v>
      </c>
      <c r="L1306" s="221">
        <v>0</v>
      </c>
      <c r="M1306" s="221">
        <v>0</v>
      </c>
      <c r="N1306" s="221">
        <v>0</v>
      </c>
      <c r="O1306" s="221">
        <v>0</v>
      </c>
      <c r="P1306" s="221">
        <v>0</v>
      </c>
      <c r="Q1306" s="221">
        <v>0</v>
      </c>
      <c r="R1306" s="221">
        <v>0</v>
      </c>
      <c r="S1306" s="221">
        <v>0</v>
      </c>
      <c r="T1306" s="221">
        <v>0</v>
      </c>
      <c r="U1306" s="221">
        <v>0</v>
      </c>
      <c r="V1306" s="221">
        <v>0</v>
      </c>
      <c r="W1306" s="221">
        <v>0</v>
      </c>
      <c r="X1306" s="221">
        <v>18297.18</v>
      </c>
    </row>
    <row r="1307" spans="1:24" s="239" customFormat="1" ht="23.25" customHeight="1" x14ac:dyDescent="0.3">
      <c r="A1307" s="238">
        <v>2024</v>
      </c>
      <c r="B1307" s="230">
        <v>10</v>
      </c>
      <c r="C1307" s="233" t="s">
        <v>767</v>
      </c>
      <c r="D1307" s="230">
        <v>40031</v>
      </c>
      <c r="E1307" s="222">
        <v>1430046.8900000001</v>
      </c>
      <c r="F1307" s="222">
        <v>1411750.79</v>
      </c>
      <c r="G1307" s="221">
        <v>1411750.79</v>
      </c>
      <c r="H1307" s="221">
        <v>0</v>
      </c>
      <c r="I1307" s="221">
        <v>0</v>
      </c>
      <c r="J1307" s="221">
        <v>0</v>
      </c>
      <c r="K1307" s="221">
        <v>0</v>
      </c>
      <c r="L1307" s="221">
        <v>0</v>
      </c>
      <c r="M1307" s="221">
        <v>0</v>
      </c>
      <c r="N1307" s="221">
        <v>0</v>
      </c>
      <c r="O1307" s="221">
        <v>0</v>
      </c>
      <c r="P1307" s="221">
        <v>0</v>
      </c>
      <c r="Q1307" s="221">
        <v>0</v>
      </c>
      <c r="R1307" s="221">
        <v>0</v>
      </c>
      <c r="S1307" s="221">
        <v>0</v>
      </c>
      <c r="T1307" s="221">
        <v>0</v>
      </c>
      <c r="U1307" s="221">
        <v>0</v>
      </c>
      <c r="V1307" s="221">
        <v>0</v>
      </c>
      <c r="W1307" s="221">
        <v>0</v>
      </c>
      <c r="X1307" s="221">
        <v>18296.099999999999</v>
      </c>
    </row>
    <row r="1308" spans="1:24" s="239" customFormat="1" ht="20.25" customHeight="1" x14ac:dyDescent="0.3">
      <c r="A1308" s="238">
        <v>2024</v>
      </c>
      <c r="B1308" s="230">
        <v>11</v>
      </c>
      <c r="C1308" s="225" t="s">
        <v>768</v>
      </c>
      <c r="D1308" s="230">
        <v>40201</v>
      </c>
      <c r="E1308" s="222">
        <v>1330011.27</v>
      </c>
      <c r="F1308" s="222">
        <v>1313472.82</v>
      </c>
      <c r="G1308" s="221">
        <v>1313472.82</v>
      </c>
      <c r="H1308" s="221">
        <v>0</v>
      </c>
      <c r="I1308" s="221">
        <v>0</v>
      </c>
      <c r="J1308" s="221">
        <v>0</v>
      </c>
      <c r="K1308" s="221">
        <v>0</v>
      </c>
      <c r="L1308" s="221">
        <v>0</v>
      </c>
      <c r="M1308" s="221">
        <v>0</v>
      </c>
      <c r="N1308" s="221">
        <v>0</v>
      </c>
      <c r="O1308" s="221">
        <v>0</v>
      </c>
      <c r="P1308" s="221">
        <v>0</v>
      </c>
      <c r="Q1308" s="221">
        <v>0</v>
      </c>
      <c r="R1308" s="221">
        <v>0</v>
      </c>
      <c r="S1308" s="221">
        <v>0</v>
      </c>
      <c r="T1308" s="221">
        <v>0</v>
      </c>
      <c r="U1308" s="221">
        <v>0</v>
      </c>
      <c r="V1308" s="221">
        <v>0</v>
      </c>
      <c r="W1308" s="221">
        <v>0</v>
      </c>
      <c r="X1308" s="221">
        <v>16538.45</v>
      </c>
    </row>
    <row r="1309" spans="1:24" s="239" customFormat="1" ht="20.25" customHeight="1" x14ac:dyDescent="0.3">
      <c r="A1309" s="238">
        <v>2024</v>
      </c>
      <c r="B1309" s="230">
        <v>12</v>
      </c>
      <c r="C1309" s="225" t="s">
        <v>769</v>
      </c>
      <c r="D1309" s="230">
        <v>40211</v>
      </c>
      <c r="E1309" s="222">
        <v>1075402.22</v>
      </c>
      <c r="F1309" s="222">
        <v>1062148.4099999999</v>
      </c>
      <c r="G1309" s="221">
        <v>0</v>
      </c>
      <c r="H1309" s="221">
        <v>0</v>
      </c>
      <c r="I1309" s="221">
        <v>0</v>
      </c>
      <c r="J1309" s="221">
        <v>0</v>
      </c>
      <c r="K1309" s="221">
        <v>0</v>
      </c>
      <c r="L1309" s="221">
        <v>0</v>
      </c>
      <c r="M1309" s="221">
        <v>0</v>
      </c>
      <c r="N1309" s="221">
        <v>0</v>
      </c>
      <c r="O1309" s="221">
        <v>1062148.4099999999</v>
      </c>
      <c r="P1309" s="221">
        <v>0</v>
      </c>
      <c r="Q1309" s="221">
        <v>0</v>
      </c>
      <c r="R1309" s="221">
        <v>0</v>
      </c>
      <c r="S1309" s="221">
        <v>0</v>
      </c>
      <c r="T1309" s="221">
        <v>0</v>
      </c>
      <c r="U1309" s="221">
        <v>0</v>
      </c>
      <c r="V1309" s="221">
        <v>0</v>
      </c>
      <c r="W1309" s="221">
        <v>0</v>
      </c>
      <c r="X1309" s="221">
        <v>13253.81</v>
      </c>
    </row>
    <row r="1310" spans="1:24" s="239" customFormat="1" ht="20.25" customHeight="1" x14ac:dyDescent="0.3">
      <c r="A1310" s="238">
        <v>2024</v>
      </c>
      <c r="B1310" s="230">
        <v>13</v>
      </c>
      <c r="C1310" s="225" t="s">
        <v>770</v>
      </c>
      <c r="D1310" s="230">
        <v>40214</v>
      </c>
      <c r="E1310" s="222">
        <v>1164184.33</v>
      </c>
      <c r="F1310" s="222">
        <v>1150884.03</v>
      </c>
      <c r="G1310" s="221">
        <v>0</v>
      </c>
      <c r="H1310" s="221">
        <v>0</v>
      </c>
      <c r="I1310" s="221">
        <v>0</v>
      </c>
      <c r="J1310" s="221">
        <v>0</v>
      </c>
      <c r="K1310" s="221">
        <v>0</v>
      </c>
      <c r="L1310" s="221">
        <v>0</v>
      </c>
      <c r="M1310" s="221">
        <v>0</v>
      </c>
      <c r="N1310" s="221">
        <v>0</v>
      </c>
      <c r="O1310" s="221">
        <v>1150884.03</v>
      </c>
      <c r="P1310" s="221">
        <v>0</v>
      </c>
      <c r="Q1310" s="221">
        <v>0</v>
      </c>
      <c r="R1310" s="221">
        <v>0</v>
      </c>
      <c r="S1310" s="221">
        <v>0</v>
      </c>
      <c r="T1310" s="221">
        <v>0</v>
      </c>
      <c r="U1310" s="221">
        <v>0</v>
      </c>
      <c r="V1310" s="221">
        <v>0</v>
      </c>
      <c r="W1310" s="221">
        <v>0</v>
      </c>
      <c r="X1310" s="221">
        <v>13300.3</v>
      </c>
    </row>
    <row r="1311" spans="1:24" s="239" customFormat="1" ht="20.25" customHeight="1" x14ac:dyDescent="0.3">
      <c r="A1311" s="238">
        <v>2024</v>
      </c>
      <c r="B1311" s="230">
        <v>14</v>
      </c>
      <c r="C1311" s="229" t="s">
        <v>1533</v>
      </c>
      <c r="D1311" s="230">
        <v>40202</v>
      </c>
      <c r="E1311" s="222">
        <v>1840499.7799999998</v>
      </c>
      <c r="F1311" s="222">
        <v>1819474.15</v>
      </c>
      <c r="G1311" s="221">
        <v>0</v>
      </c>
      <c r="H1311" s="221">
        <v>0</v>
      </c>
      <c r="I1311" s="221">
        <v>0</v>
      </c>
      <c r="J1311" s="221">
        <v>0</v>
      </c>
      <c r="K1311" s="221">
        <v>0</v>
      </c>
      <c r="L1311" s="221">
        <v>0</v>
      </c>
      <c r="M1311" s="221">
        <v>0</v>
      </c>
      <c r="N1311" s="221">
        <v>0</v>
      </c>
      <c r="O1311" s="221">
        <v>1819474.15</v>
      </c>
      <c r="P1311" s="221">
        <v>0</v>
      </c>
      <c r="Q1311" s="221">
        <v>0</v>
      </c>
      <c r="R1311" s="221">
        <v>0</v>
      </c>
      <c r="S1311" s="221">
        <v>0</v>
      </c>
      <c r="T1311" s="221">
        <v>0</v>
      </c>
      <c r="U1311" s="221">
        <v>0</v>
      </c>
      <c r="V1311" s="221">
        <v>0</v>
      </c>
      <c r="W1311" s="221">
        <v>0</v>
      </c>
      <c r="X1311" s="221">
        <v>21025.63</v>
      </c>
    </row>
    <row r="1312" spans="1:24" s="239" customFormat="1" ht="20.25" customHeight="1" x14ac:dyDescent="0.3">
      <c r="A1312" s="238">
        <v>2024</v>
      </c>
      <c r="B1312" s="230">
        <v>15</v>
      </c>
      <c r="C1312" s="229" t="s">
        <v>771</v>
      </c>
      <c r="D1312" s="230">
        <v>40204</v>
      </c>
      <c r="E1312" s="222">
        <v>3424727.12</v>
      </c>
      <c r="F1312" s="222">
        <v>3385095.29</v>
      </c>
      <c r="G1312" s="221">
        <v>1392880.76</v>
      </c>
      <c r="H1312" s="221">
        <v>0</v>
      </c>
      <c r="I1312" s="221">
        <v>0</v>
      </c>
      <c r="J1312" s="221">
        <v>0</v>
      </c>
      <c r="K1312" s="221">
        <v>0</v>
      </c>
      <c r="L1312" s="221">
        <v>0</v>
      </c>
      <c r="M1312" s="221">
        <v>0</v>
      </c>
      <c r="N1312" s="221">
        <v>0</v>
      </c>
      <c r="O1312" s="221">
        <v>1992214.53</v>
      </c>
      <c r="P1312" s="221">
        <v>0</v>
      </c>
      <c r="Q1312" s="221">
        <v>0</v>
      </c>
      <c r="R1312" s="221">
        <v>0</v>
      </c>
      <c r="S1312" s="221">
        <v>0</v>
      </c>
      <c r="T1312" s="221">
        <v>0</v>
      </c>
      <c r="U1312" s="221">
        <v>0</v>
      </c>
      <c r="V1312" s="221">
        <v>0</v>
      </c>
      <c r="W1312" s="221">
        <v>0</v>
      </c>
      <c r="X1312" s="221">
        <v>39631.83</v>
      </c>
    </row>
    <row r="1313" spans="1:24" s="239" customFormat="1" ht="20.25" customHeight="1" x14ac:dyDescent="0.3">
      <c r="A1313" s="238">
        <v>2024</v>
      </c>
      <c r="B1313" s="230">
        <v>16</v>
      </c>
      <c r="C1313" s="225" t="s">
        <v>772</v>
      </c>
      <c r="D1313" s="230">
        <v>40209</v>
      </c>
      <c r="E1313" s="222">
        <v>2202833.94</v>
      </c>
      <c r="F1313" s="222">
        <v>2177812.7999999998</v>
      </c>
      <c r="G1313" s="221">
        <v>0</v>
      </c>
      <c r="H1313" s="221">
        <v>0</v>
      </c>
      <c r="I1313" s="221">
        <v>0</v>
      </c>
      <c r="J1313" s="221">
        <v>0</v>
      </c>
      <c r="K1313" s="221">
        <v>0</v>
      </c>
      <c r="L1313" s="221">
        <v>0</v>
      </c>
      <c r="M1313" s="221">
        <v>0</v>
      </c>
      <c r="N1313" s="221">
        <v>0</v>
      </c>
      <c r="O1313" s="221">
        <v>1890723.91</v>
      </c>
      <c r="P1313" s="221">
        <v>287088.89</v>
      </c>
      <c r="Q1313" s="221">
        <v>0</v>
      </c>
      <c r="R1313" s="221">
        <v>0</v>
      </c>
      <c r="S1313" s="221">
        <v>0</v>
      </c>
      <c r="T1313" s="221">
        <v>0</v>
      </c>
      <c r="U1313" s="221">
        <v>0</v>
      </c>
      <c r="V1313" s="221">
        <v>0</v>
      </c>
      <c r="W1313" s="221">
        <v>0</v>
      </c>
      <c r="X1313" s="221">
        <v>25021.14</v>
      </c>
    </row>
    <row r="1314" spans="1:24" s="239" customFormat="1" ht="20.25" customHeight="1" x14ac:dyDescent="0.3">
      <c r="A1314" s="238">
        <v>2024</v>
      </c>
      <c r="B1314" s="230">
        <v>17</v>
      </c>
      <c r="C1314" s="225" t="s">
        <v>773</v>
      </c>
      <c r="D1314" s="230">
        <v>40232</v>
      </c>
      <c r="E1314" s="222">
        <v>912263.63</v>
      </c>
      <c r="F1314" s="222">
        <v>900739.15</v>
      </c>
      <c r="G1314" s="221">
        <v>900739.15</v>
      </c>
      <c r="H1314" s="221">
        <v>0</v>
      </c>
      <c r="I1314" s="221">
        <v>0</v>
      </c>
      <c r="J1314" s="221">
        <v>0</v>
      </c>
      <c r="K1314" s="221">
        <v>0</v>
      </c>
      <c r="L1314" s="221">
        <v>0</v>
      </c>
      <c r="M1314" s="221">
        <v>0</v>
      </c>
      <c r="N1314" s="221">
        <v>0</v>
      </c>
      <c r="O1314" s="221">
        <v>0</v>
      </c>
      <c r="P1314" s="221">
        <v>0</v>
      </c>
      <c r="Q1314" s="221">
        <v>0</v>
      </c>
      <c r="R1314" s="221">
        <v>0</v>
      </c>
      <c r="S1314" s="221">
        <v>0</v>
      </c>
      <c r="T1314" s="221">
        <v>0</v>
      </c>
      <c r="U1314" s="221">
        <v>0</v>
      </c>
      <c r="V1314" s="221">
        <v>0</v>
      </c>
      <c r="W1314" s="221">
        <v>0</v>
      </c>
      <c r="X1314" s="221">
        <v>11524.48</v>
      </c>
    </row>
    <row r="1315" spans="1:24" s="239" customFormat="1" ht="20.25" customHeight="1" x14ac:dyDescent="0.3">
      <c r="A1315" s="238">
        <v>2024</v>
      </c>
      <c r="B1315" s="230">
        <v>18</v>
      </c>
      <c r="C1315" s="225" t="s">
        <v>774</v>
      </c>
      <c r="D1315" s="230">
        <v>40233</v>
      </c>
      <c r="E1315" s="222">
        <v>2265608.81</v>
      </c>
      <c r="F1315" s="222">
        <v>2238083.12</v>
      </c>
      <c r="G1315" s="221">
        <v>0</v>
      </c>
      <c r="H1315" s="221">
        <v>0</v>
      </c>
      <c r="I1315" s="221">
        <v>0</v>
      </c>
      <c r="J1315" s="221">
        <v>0</v>
      </c>
      <c r="K1315" s="221">
        <v>0</v>
      </c>
      <c r="L1315" s="221">
        <v>0</v>
      </c>
      <c r="M1315" s="221">
        <v>0</v>
      </c>
      <c r="N1315" s="221">
        <v>0</v>
      </c>
      <c r="O1315" s="221">
        <v>2238083.12</v>
      </c>
      <c r="P1315" s="221">
        <v>0</v>
      </c>
      <c r="Q1315" s="221">
        <v>0</v>
      </c>
      <c r="R1315" s="221">
        <v>0</v>
      </c>
      <c r="S1315" s="221">
        <v>0</v>
      </c>
      <c r="T1315" s="221">
        <v>0</v>
      </c>
      <c r="U1315" s="221">
        <v>0</v>
      </c>
      <c r="V1315" s="221">
        <v>0</v>
      </c>
      <c r="W1315" s="221">
        <v>0</v>
      </c>
      <c r="X1315" s="221">
        <v>27525.69</v>
      </c>
    </row>
    <row r="1316" spans="1:24" s="239" customFormat="1" ht="20.25" customHeight="1" x14ac:dyDescent="0.3">
      <c r="A1316" s="238">
        <v>2024</v>
      </c>
      <c r="B1316" s="230">
        <v>19</v>
      </c>
      <c r="C1316" s="225" t="s">
        <v>775</v>
      </c>
      <c r="D1316" s="230">
        <v>40226</v>
      </c>
      <c r="E1316" s="222">
        <v>3974114.2800000003</v>
      </c>
      <c r="F1316" s="222">
        <v>3926935.0900000003</v>
      </c>
      <c r="G1316" s="221">
        <v>1559763.37</v>
      </c>
      <c r="H1316" s="221">
        <v>0</v>
      </c>
      <c r="I1316" s="221">
        <v>0</v>
      </c>
      <c r="J1316" s="221">
        <v>0</v>
      </c>
      <c r="K1316" s="221">
        <v>0</v>
      </c>
      <c r="L1316" s="221">
        <v>0</v>
      </c>
      <c r="M1316" s="221">
        <v>0</v>
      </c>
      <c r="N1316" s="221">
        <v>0</v>
      </c>
      <c r="O1316" s="221">
        <v>2367171.7200000002</v>
      </c>
      <c r="P1316" s="221">
        <v>0</v>
      </c>
      <c r="Q1316" s="221">
        <v>0</v>
      </c>
      <c r="R1316" s="221">
        <v>0</v>
      </c>
      <c r="S1316" s="221">
        <v>0</v>
      </c>
      <c r="T1316" s="221">
        <v>0</v>
      </c>
      <c r="U1316" s="221">
        <v>0</v>
      </c>
      <c r="V1316" s="221">
        <v>0</v>
      </c>
      <c r="W1316" s="221">
        <v>0</v>
      </c>
      <c r="X1316" s="221">
        <v>47179.19</v>
      </c>
    </row>
    <row r="1317" spans="1:24" s="239" customFormat="1" ht="20.25" customHeight="1" x14ac:dyDescent="0.3">
      <c r="A1317" s="238">
        <v>2024</v>
      </c>
      <c r="B1317" s="230">
        <v>20</v>
      </c>
      <c r="C1317" s="225" t="s">
        <v>776</v>
      </c>
      <c r="D1317" s="230">
        <v>40228</v>
      </c>
      <c r="E1317" s="222">
        <v>1275603.24</v>
      </c>
      <c r="F1317" s="222">
        <v>1259890.9099999999</v>
      </c>
      <c r="G1317" s="221">
        <v>0</v>
      </c>
      <c r="H1317" s="221">
        <v>0</v>
      </c>
      <c r="I1317" s="221">
        <v>0</v>
      </c>
      <c r="J1317" s="221">
        <v>0</v>
      </c>
      <c r="K1317" s="221">
        <v>0</v>
      </c>
      <c r="L1317" s="221">
        <v>0</v>
      </c>
      <c r="M1317" s="221">
        <v>0</v>
      </c>
      <c r="N1317" s="221">
        <v>0</v>
      </c>
      <c r="O1317" s="221">
        <v>1259890.9099999999</v>
      </c>
      <c r="P1317" s="221">
        <v>0</v>
      </c>
      <c r="Q1317" s="221">
        <v>0</v>
      </c>
      <c r="R1317" s="221">
        <v>0</v>
      </c>
      <c r="S1317" s="221">
        <v>0</v>
      </c>
      <c r="T1317" s="221">
        <v>0</v>
      </c>
      <c r="U1317" s="221">
        <v>0</v>
      </c>
      <c r="V1317" s="221">
        <v>0</v>
      </c>
      <c r="W1317" s="221">
        <v>0</v>
      </c>
      <c r="X1317" s="221">
        <v>15712.33</v>
      </c>
    </row>
    <row r="1318" spans="1:24" s="239" customFormat="1" ht="20.25" customHeight="1" x14ac:dyDescent="0.3">
      <c r="A1318" s="238">
        <v>2024</v>
      </c>
      <c r="B1318" s="230">
        <v>21</v>
      </c>
      <c r="C1318" s="225" t="s">
        <v>777</v>
      </c>
      <c r="D1318" s="230">
        <v>40231</v>
      </c>
      <c r="E1318" s="222">
        <v>1289546.9500000002</v>
      </c>
      <c r="F1318" s="222">
        <v>1273656.1000000001</v>
      </c>
      <c r="G1318" s="221">
        <v>0</v>
      </c>
      <c r="H1318" s="221">
        <v>0</v>
      </c>
      <c r="I1318" s="221">
        <v>0</v>
      </c>
      <c r="J1318" s="221">
        <v>0</v>
      </c>
      <c r="K1318" s="221">
        <v>0</v>
      </c>
      <c r="L1318" s="221">
        <v>0</v>
      </c>
      <c r="M1318" s="221">
        <v>0</v>
      </c>
      <c r="N1318" s="221">
        <v>0</v>
      </c>
      <c r="O1318" s="221">
        <v>1273656.1000000001</v>
      </c>
      <c r="P1318" s="221">
        <v>0</v>
      </c>
      <c r="Q1318" s="221">
        <v>0</v>
      </c>
      <c r="R1318" s="221">
        <v>0</v>
      </c>
      <c r="S1318" s="221">
        <v>0</v>
      </c>
      <c r="T1318" s="221">
        <v>0</v>
      </c>
      <c r="U1318" s="221">
        <v>0</v>
      </c>
      <c r="V1318" s="221">
        <v>0</v>
      </c>
      <c r="W1318" s="221">
        <v>0</v>
      </c>
      <c r="X1318" s="221">
        <v>15890.85</v>
      </c>
    </row>
    <row r="1319" spans="1:24" s="239" customFormat="1" ht="20.25" customHeight="1" x14ac:dyDescent="0.3">
      <c r="A1319" s="238">
        <v>2024</v>
      </c>
      <c r="B1319" s="230">
        <v>22</v>
      </c>
      <c r="C1319" s="225" t="s">
        <v>778</v>
      </c>
      <c r="D1319" s="230">
        <v>40237</v>
      </c>
      <c r="E1319" s="222">
        <v>2042347.5999999999</v>
      </c>
      <c r="F1319" s="222">
        <v>2018310.19</v>
      </c>
      <c r="G1319" s="221">
        <v>0</v>
      </c>
      <c r="H1319" s="221">
        <v>0</v>
      </c>
      <c r="I1319" s="221">
        <v>0</v>
      </c>
      <c r="J1319" s="221">
        <v>0</v>
      </c>
      <c r="K1319" s="221">
        <v>0</v>
      </c>
      <c r="L1319" s="221">
        <v>0</v>
      </c>
      <c r="M1319" s="221">
        <v>0</v>
      </c>
      <c r="N1319" s="221">
        <v>0</v>
      </c>
      <c r="O1319" s="221">
        <v>2018310.19</v>
      </c>
      <c r="P1319" s="221">
        <v>0</v>
      </c>
      <c r="Q1319" s="221">
        <v>0</v>
      </c>
      <c r="R1319" s="221">
        <v>0</v>
      </c>
      <c r="S1319" s="221">
        <v>0</v>
      </c>
      <c r="T1319" s="221">
        <v>0</v>
      </c>
      <c r="U1319" s="221">
        <v>0</v>
      </c>
      <c r="V1319" s="221">
        <v>0</v>
      </c>
      <c r="W1319" s="221">
        <v>0</v>
      </c>
      <c r="X1319" s="221">
        <v>24037.41</v>
      </c>
    </row>
    <row r="1320" spans="1:24" s="239" customFormat="1" ht="20.25" customHeight="1" x14ac:dyDescent="0.3">
      <c r="A1320" s="238">
        <v>2024</v>
      </c>
      <c r="B1320" s="230">
        <v>23</v>
      </c>
      <c r="C1320" s="225" t="s">
        <v>779</v>
      </c>
      <c r="D1320" s="230">
        <v>40249</v>
      </c>
      <c r="E1320" s="222">
        <v>1139017.55</v>
      </c>
      <c r="F1320" s="222">
        <v>1125510.0900000001</v>
      </c>
      <c r="G1320" s="221">
        <v>0</v>
      </c>
      <c r="H1320" s="221">
        <v>0</v>
      </c>
      <c r="I1320" s="221">
        <v>0</v>
      </c>
      <c r="J1320" s="221">
        <v>0</v>
      </c>
      <c r="K1320" s="221">
        <v>0</v>
      </c>
      <c r="L1320" s="221">
        <v>0</v>
      </c>
      <c r="M1320" s="221">
        <v>0</v>
      </c>
      <c r="N1320" s="221">
        <v>0</v>
      </c>
      <c r="O1320" s="221">
        <v>1125510.0900000001</v>
      </c>
      <c r="P1320" s="221">
        <v>0</v>
      </c>
      <c r="Q1320" s="221">
        <v>0</v>
      </c>
      <c r="R1320" s="221">
        <v>0</v>
      </c>
      <c r="S1320" s="221">
        <v>0</v>
      </c>
      <c r="T1320" s="221">
        <v>0</v>
      </c>
      <c r="U1320" s="221">
        <v>0</v>
      </c>
      <c r="V1320" s="221">
        <v>0</v>
      </c>
      <c r="W1320" s="221">
        <v>0</v>
      </c>
      <c r="X1320" s="221">
        <v>13507.46</v>
      </c>
    </row>
    <row r="1321" spans="1:24" s="239" customFormat="1" ht="20.25" customHeight="1" x14ac:dyDescent="0.3">
      <c r="A1321" s="238">
        <v>2024</v>
      </c>
      <c r="B1321" s="230">
        <v>24</v>
      </c>
      <c r="C1321" s="225" t="s">
        <v>780</v>
      </c>
      <c r="D1321" s="230">
        <v>40252</v>
      </c>
      <c r="E1321" s="222">
        <v>1131490</v>
      </c>
      <c r="F1321" s="222">
        <v>1118096.1299999999</v>
      </c>
      <c r="G1321" s="221">
        <v>0</v>
      </c>
      <c r="H1321" s="221">
        <v>0</v>
      </c>
      <c r="I1321" s="221">
        <v>0</v>
      </c>
      <c r="J1321" s="221">
        <v>0</v>
      </c>
      <c r="K1321" s="221">
        <v>0</v>
      </c>
      <c r="L1321" s="221">
        <v>0</v>
      </c>
      <c r="M1321" s="221">
        <v>0</v>
      </c>
      <c r="N1321" s="221">
        <v>0</v>
      </c>
      <c r="O1321" s="221">
        <v>1118096.1299999999</v>
      </c>
      <c r="P1321" s="221">
        <v>0</v>
      </c>
      <c r="Q1321" s="221">
        <v>0</v>
      </c>
      <c r="R1321" s="221">
        <v>0</v>
      </c>
      <c r="S1321" s="221">
        <v>0</v>
      </c>
      <c r="T1321" s="221">
        <v>0</v>
      </c>
      <c r="U1321" s="221">
        <v>0</v>
      </c>
      <c r="V1321" s="221">
        <v>0</v>
      </c>
      <c r="W1321" s="221">
        <v>0</v>
      </c>
      <c r="X1321" s="221">
        <v>13393.87</v>
      </c>
    </row>
    <row r="1322" spans="1:24" s="273" customFormat="1" ht="23.25" customHeight="1" x14ac:dyDescent="0.3">
      <c r="A1322" s="238">
        <v>2024</v>
      </c>
      <c r="B1322" s="230">
        <v>25</v>
      </c>
      <c r="C1322" s="225" t="s">
        <v>781</v>
      </c>
      <c r="D1322" s="230">
        <v>40253</v>
      </c>
      <c r="E1322" s="222">
        <v>856251.65</v>
      </c>
      <c r="F1322" s="222">
        <v>845104.91</v>
      </c>
      <c r="G1322" s="221">
        <v>845104.91</v>
      </c>
      <c r="H1322" s="221">
        <v>0</v>
      </c>
      <c r="I1322" s="221">
        <v>0</v>
      </c>
      <c r="J1322" s="221">
        <v>0</v>
      </c>
      <c r="K1322" s="221">
        <v>0</v>
      </c>
      <c r="L1322" s="221">
        <v>0</v>
      </c>
      <c r="M1322" s="221">
        <v>0</v>
      </c>
      <c r="N1322" s="221">
        <v>0</v>
      </c>
      <c r="O1322" s="221">
        <v>0</v>
      </c>
      <c r="P1322" s="221">
        <v>0</v>
      </c>
      <c r="Q1322" s="221">
        <v>0</v>
      </c>
      <c r="R1322" s="221">
        <v>0</v>
      </c>
      <c r="S1322" s="221">
        <v>0</v>
      </c>
      <c r="T1322" s="221">
        <v>0</v>
      </c>
      <c r="U1322" s="221">
        <v>0</v>
      </c>
      <c r="V1322" s="221">
        <v>0</v>
      </c>
      <c r="W1322" s="221">
        <v>0</v>
      </c>
      <c r="X1322" s="221">
        <v>11146.74</v>
      </c>
    </row>
    <row r="1323" spans="1:24" s="239" customFormat="1" ht="23.25" customHeight="1" x14ac:dyDescent="0.3">
      <c r="A1323" s="238">
        <v>2024</v>
      </c>
      <c r="B1323" s="230">
        <v>26</v>
      </c>
      <c r="C1323" s="229" t="s">
        <v>782</v>
      </c>
      <c r="D1323" s="230">
        <v>40256</v>
      </c>
      <c r="E1323" s="222">
        <v>1304067.1500000001</v>
      </c>
      <c r="F1323" s="222">
        <v>1283335.06</v>
      </c>
      <c r="G1323" s="221">
        <v>0</v>
      </c>
      <c r="H1323" s="221">
        <v>0</v>
      </c>
      <c r="I1323" s="221">
        <v>0</v>
      </c>
      <c r="J1323" s="221">
        <v>0</v>
      </c>
      <c r="K1323" s="221">
        <v>0</v>
      </c>
      <c r="L1323" s="221">
        <v>0</v>
      </c>
      <c r="M1323" s="221">
        <v>0</v>
      </c>
      <c r="N1323" s="221">
        <v>0</v>
      </c>
      <c r="O1323" s="221">
        <v>0</v>
      </c>
      <c r="P1323" s="221">
        <v>0</v>
      </c>
      <c r="Q1323" s="221">
        <v>1283335.06</v>
      </c>
      <c r="R1323" s="221">
        <v>0</v>
      </c>
      <c r="S1323" s="221">
        <v>0</v>
      </c>
      <c r="T1323" s="221">
        <v>0</v>
      </c>
      <c r="U1323" s="221">
        <v>0</v>
      </c>
      <c r="V1323" s="221">
        <v>0</v>
      </c>
      <c r="W1323" s="221">
        <v>0</v>
      </c>
      <c r="X1323" s="221">
        <v>20732.09</v>
      </c>
    </row>
    <row r="1324" spans="1:24" s="239" customFormat="1" ht="20.25" customHeight="1" x14ac:dyDescent="0.3">
      <c r="A1324" s="238">
        <v>2024</v>
      </c>
      <c r="B1324" s="230">
        <v>27</v>
      </c>
      <c r="C1324" s="225" t="s">
        <v>783</v>
      </c>
      <c r="D1324" s="230">
        <v>40441</v>
      </c>
      <c r="E1324" s="222">
        <v>901187.73</v>
      </c>
      <c r="F1324" s="222">
        <v>890141.84</v>
      </c>
      <c r="G1324" s="221">
        <v>890141.84</v>
      </c>
      <c r="H1324" s="221">
        <v>0</v>
      </c>
      <c r="I1324" s="221">
        <v>0</v>
      </c>
      <c r="J1324" s="221">
        <v>0</v>
      </c>
      <c r="K1324" s="221">
        <v>0</v>
      </c>
      <c r="L1324" s="221">
        <v>0</v>
      </c>
      <c r="M1324" s="221">
        <v>0</v>
      </c>
      <c r="N1324" s="221">
        <v>0</v>
      </c>
      <c r="O1324" s="221">
        <v>0</v>
      </c>
      <c r="P1324" s="221">
        <v>0</v>
      </c>
      <c r="Q1324" s="221">
        <v>0</v>
      </c>
      <c r="R1324" s="221">
        <v>0</v>
      </c>
      <c r="S1324" s="221">
        <v>0</v>
      </c>
      <c r="T1324" s="221">
        <v>0</v>
      </c>
      <c r="U1324" s="221">
        <v>0</v>
      </c>
      <c r="V1324" s="221">
        <v>0</v>
      </c>
      <c r="W1324" s="221">
        <v>0</v>
      </c>
      <c r="X1324" s="221">
        <v>11045.89</v>
      </c>
    </row>
    <row r="1325" spans="1:24" s="273" customFormat="1" ht="23.25" customHeight="1" x14ac:dyDescent="0.3">
      <c r="A1325" s="238">
        <v>2024</v>
      </c>
      <c r="B1325" s="230">
        <v>28</v>
      </c>
      <c r="C1325" s="229" t="s">
        <v>784</v>
      </c>
      <c r="D1325" s="230">
        <v>40446</v>
      </c>
      <c r="E1325" s="222">
        <v>1376771.29</v>
      </c>
      <c r="F1325" s="222">
        <v>1359165.05</v>
      </c>
      <c r="G1325" s="221">
        <v>928344.78</v>
      </c>
      <c r="H1325" s="221">
        <v>0</v>
      </c>
      <c r="I1325" s="221">
        <v>0</v>
      </c>
      <c r="J1325" s="221">
        <v>0</v>
      </c>
      <c r="K1325" s="221">
        <v>0</v>
      </c>
      <c r="L1325" s="221">
        <v>0</v>
      </c>
      <c r="M1325" s="221">
        <v>0</v>
      </c>
      <c r="N1325" s="221">
        <v>0</v>
      </c>
      <c r="O1325" s="221">
        <v>0</v>
      </c>
      <c r="P1325" s="221">
        <v>430820.27</v>
      </c>
      <c r="Q1325" s="221">
        <v>0</v>
      </c>
      <c r="R1325" s="221">
        <v>0</v>
      </c>
      <c r="S1325" s="221">
        <v>0</v>
      </c>
      <c r="T1325" s="221">
        <v>0</v>
      </c>
      <c r="U1325" s="221">
        <v>0</v>
      </c>
      <c r="V1325" s="221">
        <v>0</v>
      </c>
      <c r="W1325" s="221">
        <v>0</v>
      </c>
      <c r="X1325" s="221">
        <v>17606.239999999998</v>
      </c>
    </row>
    <row r="1326" spans="1:24" s="239" customFormat="1" ht="23.25" customHeight="1" x14ac:dyDescent="0.3">
      <c r="A1326" s="238">
        <v>2024</v>
      </c>
      <c r="B1326" s="230">
        <v>29</v>
      </c>
      <c r="C1326" s="229" t="s">
        <v>785</v>
      </c>
      <c r="D1326" s="230">
        <v>40430</v>
      </c>
      <c r="E1326" s="222">
        <v>916504.41</v>
      </c>
      <c r="F1326" s="222">
        <v>904962.37</v>
      </c>
      <c r="G1326" s="221">
        <v>904962.37</v>
      </c>
      <c r="H1326" s="221">
        <v>0</v>
      </c>
      <c r="I1326" s="221">
        <v>0</v>
      </c>
      <c r="J1326" s="221">
        <v>0</v>
      </c>
      <c r="K1326" s="221">
        <v>0</v>
      </c>
      <c r="L1326" s="221">
        <v>0</v>
      </c>
      <c r="M1326" s="221">
        <v>0</v>
      </c>
      <c r="N1326" s="221">
        <v>0</v>
      </c>
      <c r="O1326" s="221">
        <v>0</v>
      </c>
      <c r="P1326" s="221">
        <v>0</v>
      </c>
      <c r="Q1326" s="221">
        <v>0</v>
      </c>
      <c r="R1326" s="221">
        <v>0</v>
      </c>
      <c r="S1326" s="221">
        <v>0</v>
      </c>
      <c r="T1326" s="221">
        <v>0</v>
      </c>
      <c r="U1326" s="221">
        <v>0</v>
      </c>
      <c r="V1326" s="221">
        <v>0</v>
      </c>
      <c r="W1326" s="221">
        <v>0</v>
      </c>
      <c r="X1326" s="221">
        <v>11542.04</v>
      </c>
    </row>
    <row r="1327" spans="1:24" s="239" customFormat="1" ht="23.25" customHeight="1" x14ac:dyDescent="0.3">
      <c r="A1327" s="238">
        <v>2024</v>
      </c>
      <c r="B1327" s="230">
        <v>30</v>
      </c>
      <c r="C1327" s="229" t="s">
        <v>786</v>
      </c>
      <c r="D1327" s="230">
        <v>40432</v>
      </c>
      <c r="E1327" s="222">
        <v>894501.17</v>
      </c>
      <c r="F1327" s="222">
        <v>883057.53</v>
      </c>
      <c r="G1327" s="221">
        <v>883057.53</v>
      </c>
      <c r="H1327" s="221">
        <v>0</v>
      </c>
      <c r="I1327" s="221">
        <v>0</v>
      </c>
      <c r="J1327" s="221">
        <v>0</v>
      </c>
      <c r="K1327" s="221">
        <v>0</v>
      </c>
      <c r="L1327" s="221">
        <v>0</v>
      </c>
      <c r="M1327" s="221">
        <v>0</v>
      </c>
      <c r="N1327" s="221">
        <v>0</v>
      </c>
      <c r="O1327" s="221">
        <v>0</v>
      </c>
      <c r="P1327" s="221">
        <v>0</v>
      </c>
      <c r="Q1327" s="221">
        <v>0</v>
      </c>
      <c r="R1327" s="221">
        <v>0</v>
      </c>
      <c r="S1327" s="221">
        <v>0</v>
      </c>
      <c r="T1327" s="221">
        <v>0</v>
      </c>
      <c r="U1327" s="221">
        <v>0</v>
      </c>
      <c r="V1327" s="221">
        <v>0</v>
      </c>
      <c r="W1327" s="221">
        <v>0</v>
      </c>
      <c r="X1327" s="221">
        <v>11443.64</v>
      </c>
    </row>
    <row r="1328" spans="1:24" s="239" customFormat="1" ht="24.75" customHeight="1" x14ac:dyDescent="0.3">
      <c r="A1328" s="238">
        <v>2024</v>
      </c>
      <c r="B1328" s="230">
        <v>31</v>
      </c>
      <c r="C1328" s="229" t="s">
        <v>787</v>
      </c>
      <c r="D1328" s="230">
        <v>40435</v>
      </c>
      <c r="E1328" s="222">
        <v>915646.45000000007</v>
      </c>
      <c r="F1328" s="222">
        <v>904602.54</v>
      </c>
      <c r="G1328" s="221">
        <v>904602.54</v>
      </c>
      <c r="H1328" s="221">
        <v>0</v>
      </c>
      <c r="I1328" s="221">
        <v>0</v>
      </c>
      <c r="J1328" s="221">
        <v>0</v>
      </c>
      <c r="K1328" s="221">
        <v>0</v>
      </c>
      <c r="L1328" s="221">
        <v>0</v>
      </c>
      <c r="M1328" s="221">
        <v>0</v>
      </c>
      <c r="N1328" s="221">
        <v>0</v>
      </c>
      <c r="O1328" s="221">
        <v>0</v>
      </c>
      <c r="P1328" s="221">
        <v>0</v>
      </c>
      <c r="Q1328" s="221">
        <v>0</v>
      </c>
      <c r="R1328" s="221">
        <v>0</v>
      </c>
      <c r="S1328" s="221">
        <v>0</v>
      </c>
      <c r="T1328" s="221">
        <v>0</v>
      </c>
      <c r="U1328" s="221">
        <v>0</v>
      </c>
      <c r="V1328" s="221">
        <v>0</v>
      </c>
      <c r="W1328" s="221">
        <v>0</v>
      </c>
      <c r="X1328" s="221">
        <v>11043.91</v>
      </c>
    </row>
    <row r="1329" spans="1:24" s="239" customFormat="1" ht="20.25" customHeight="1" x14ac:dyDescent="0.3">
      <c r="A1329" s="238">
        <v>2024</v>
      </c>
      <c r="B1329" s="230">
        <v>32</v>
      </c>
      <c r="C1329" s="225" t="s">
        <v>788</v>
      </c>
      <c r="D1329" s="230">
        <v>40436</v>
      </c>
      <c r="E1329" s="222">
        <v>1342641.75</v>
      </c>
      <c r="F1329" s="222">
        <v>1326508.9099999999</v>
      </c>
      <c r="G1329" s="221">
        <v>0</v>
      </c>
      <c r="H1329" s="221">
        <v>0</v>
      </c>
      <c r="I1329" s="221">
        <v>0</v>
      </c>
      <c r="J1329" s="221">
        <v>0</v>
      </c>
      <c r="K1329" s="221">
        <v>0</v>
      </c>
      <c r="L1329" s="221">
        <v>0</v>
      </c>
      <c r="M1329" s="221">
        <v>0</v>
      </c>
      <c r="N1329" s="221">
        <v>0</v>
      </c>
      <c r="O1329" s="221">
        <v>1326508.9099999999</v>
      </c>
      <c r="P1329" s="221">
        <v>0</v>
      </c>
      <c r="Q1329" s="221">
        <v>0</v>
      </c>
      <c r="R1329" s="221">
        <v>0</v>
      </c>
      <c r="S1329" s="221">
        <v>0</v>
      </c>
      <c r="T1329" s="221">
        <v>0</v>
      </c>
      <c r="U1329" s="221">
        <v>0</v>
      </c>
      <c r="V1329" s="221">
        <v>0</v>
      </c>
      <c r="W1329" s="221">
        <v>0</v>
      </c>
      <c r="X1329" s="221">
        <v>16132.840000000002</v>
      </c>
    </row>
    <row r="1330" spans="1:24" s="239" customFormat="1" ht="23.25" customHeight="1" x14ac:dyDescent="0.3">
      <c r="A1330" s="238">
        <v>2024</v>
      </c>
      <c r="B1330" s="230">
        <v>33</v>
      </c>
      <c r="C1330" s="229" t="s">
        <v>789</v>
      </c>
      <c r="D1330" s="230">
        <v>40473</v>
      </c>
      <c r="E1330" s="222">
        <v>3548545.5000000005</v>
      </c>
      <c r="F1330" s="222">
        <v>3509996.2300000004</v>
      </c>
      <c r="G1330" s="221">
        <v>1097073.82</v>
      </c>
      <c r="H1330" s="221">
        <v>0</v>
      </c>
      <c r="I1330" s="221">
        <v>0</v>
      </c>
      <c r="J1330" s="221">
        <v>0</v>
      </c>
      <c r="K1330" s="221">
        <v>0</v>
      </c>
      <c r="L1330" s="221">
        <v>0</v>
      </c>
      <c r="M1330" s="221">
        <v>0</v>
      </c>
      <c r="N1330" s="221">
        <v>0</v>
      </c>
      <c r="O1330" s="221">
        <v>2412922.41</v>
      </c>
      <c r="P1330" s="221">
        <v>0</v>
      </c>
      <c r="Q1330" s="221">
        <v>0</v>
      </c>
      <c r="R1330" s="221">
        <v>0</v>
      </c>
      <c r="S1330" s="221">
        <v>0</v>
      </c>
      <c r="T1330" s="221">
        <v>0</v>
      </c>
      <c r="U1330" s="221">
        <v>0</v>
      </c>
      <c r="V1330" s="221">
        <v>0</v>
      </c>
      <c r="W1330" s="221">
        <v>0</v>
      </c>
      <c r="X1330" s="221">
        <v>38549.270000000004</v>
      </c>
    </row>
    <row r="1331" spans="1:24" s="239" customFormat="1" ht="21.6" customHeight="1" x14ac:dyDescent="0.3">
      <c r="A1331" s="238">
        <v>2024</v>
      </c>
      <c r="B1331" s="230">
        <v>34</v>
      </c>
      <c r="C1331" s="229" t="s">
        <v>790</v>
      </c>
      <c r="D1331" s="230">
        <v>40496</v>
      </c>
      <c r="E1331" s="222">
        <v>892098.32000000007</v>
      </c>
      <c r="F1331" s="222">
        <v>881231.65</v>
      </c>
      <c r="G1331" s="221">
        <v>881231.65</v>
      </c>
      <c r="H1331" s="221">
        <v>0</v>
      </c>
      <c r="I1331" s="221">
        <v>0</v>
      </c>
      <c r="J1331" s="221">
        <v>0</v>
      </c>
      <c r="K1331" s="221">
        <v>0</v>
      </c>
      <c r="L1331" s="221">
        <v>0</v>
      </c>
      <c r="M1331" s="221">
        <v>0</v>
      </c>
      <c r="N1331" s="221">
        <v>0</v>
      </c>
      <c r="O1331" s="221">
        <v>0</v>
      </c>
      <c r="P1331" s="221">
        <v>0</v>
      </c>
      <c r="Q1331" s="221">
        <v>0</v>
      </c>
      <c r="R1331" s="221">
        <v>0</v>
      </c>
      <c r="S1331" s="221">
        <v>0</v>
      </c>
      <c r="T1331" s="221">
        <v>0</v>
      </c>
      <c r="U1331" s="221">
        <v>0</v>
      </c>
      <c r="V1331" s="221">
        <v>0</v>
      </c>
      <c r="W1331" s="221">
        <v>0</v>
      </c>
      <c r="X1331" s="221">
        <v>10866.67</v>
      </c>
    </row>
    <row r="1332" spans="1:24" s="239" customFormat="1" ht="21.6" customHeight="1" x14ac:dyDescent="0.3">
      <c r="A1332" s="238">
        <v>2024</v>
      </c>
      <c r="B1332" s="230">
        <v>35</v>
      </c>
      <c r="C1332" s="229" t="s">
        <v>791</v>
      </c>
      <c r="D1332" s="230">
        <v>40498</v>
      </c>
      <c r="E1332" s="222">
        <v>899211.74</v>
      </c>
      <c r="F1332" s="222">
        <v>888345.07</v>
      </c>
      <c r="G1332" s="221">
        <v>888345.07</v>
      </c>
      <c r="H1332" s="221">
        <v>0</v>
      </c>
      <c r="I1332" s="221">
        <v>0</v>
      </c>
      <c r="J1332" s="221">
        <v>0</v>
      </c>
      <c r="K1332" s="221">
        <v>0</v>
      </c>
      <c r="L1332" s="221">
        <v>0</v>
      </c>
      <c r="M1332" s="221">
        <v>0</v>
      </c>
      <c r="N1332" s="221">
        <v>0</v>
      </c>
      <c r="O1332" s="221">
        <v>0</v>
      </c>
      <c r="P1332" s="221">
        <v>0</v>
      </c>
      <c r="Q1332" s="221">
        <v>0</v>
      </c>
      <c r="R1332" s="221">
        <v>0</v>
      </c>
      <c r="S1332" s="221">
        <v>0</v>
      </c>
      <c r="T1332" s="221">
        <v>0</v>
      </c>
      <c r="U1332" s="221">
        <v>0</v>
      </c>
      <c r="V1332" s="221">
        <v>0</v>
      </c>
      <c r="W1332" s="221">
        <v>0</v>
      </c>
      <c r="X1332" s="221">
        <v>10866.67</v>
      </c>
    </row>
    <row r="1333" spans="1:24" s="239" customFormat="1" ht="21.6" customHeight="1" x14ac:dyDescent="0.3">
      <c r="A1333" s="238">
        <v>2024</v>
      </c>
      <c r="B1333" s="230">
        <v>36</v>
      </c>
      <c r="C1333" s="229" t="s">
        <v>792</v>
      </c>
      <c r="D1333" s="230">
        <v>40503</v>
      </c>
      <c r="E1333" s="222">
        <v>3819804.0799999996</v>
      </c>
      <c r="F1333" s="222">
        <v>3777186.82</v>
      </c>
      <c r="G1333" s="221">
        <v>1565247.38</v>
      </c>
      <c r="H1333" s="221">
        <v>1484903.25</v>
      </c>
      <c r="I1333" s="221">
        <v>0</v>
      </c>
      <c r="J1333" s="221">
        <v>0</v>
      </c>
      <c r="K1333" s="221">
        <v>0</v>
      </c>
      <c r="L1333" s="221">
        <v>0</v>
      </c>
      <c r="M1333" s="221">
        <v>0</v>
      </c>
      <c r="N1333" s="221">
        <v>0</v>
      </c>
      <c r="O1333" s="221">
        <v>0</v>
      </c>
      <c r="P1333" s="221">
        <v>727036.19</v>
      </c>
      <c r="Q1333" s="221">
        <v>0</v>
      </c>
      <c r="R1333" s="221">
        <v>0</v>
      </c>
      <c r="S1333" s="221">
        <v>0</v>
      </c>
      <c r="T1333" s="221">
        <v>0</v>
      </c>
      <c r="U1333" s="221">
        <v>0</v>
      </c>
      <c r="V1333" s="221">
        <v>0</v>
      </c>
      <c r="W1333" s="221">
        <v>0</v>
      </c>
      <c r="X1333" s="221">
        <v>42617.259999999995</v>
      </c>
    </row>
    <row r="1334" spans="1:24" s="239" customFormat="1" ht="21.6" customHeight="1" x14ac:dyDescent="0.3">
      <c r="A1334" s="238">
        <v>2024</v>
      </c>
      <c r="B1334" s="230">
        <v>37</v>
      </c>
      <c r="C1334" s="229" t="s">
        <v>793</v>
      </c>
      <c r="D1334" s="230">
        <v>40522</v>
      </c>
      <c r="E1334" s="222">
        <v>1405320.99</v>
      </c>
      <c r="F1334" s="222">
        <v>1388112.7</v>
      </c>
      <c r="G1334" s="221">
        <v>1388112.7</v>
      </c>
      <c r="H1334" s="221">
        <v>0</v>
      </c>
      <c r="I1334" s="221">
        <v>0</v>
      </c>
      <c r="J1334" s="221">
        <v>0</v>
      </c>
      <c r="K1334" s="221">
        <v>0</v>
      </c>
      <c r="L1334" s="221">
        <v>0</v>
      </c>
      <c r="M1334" s="221">
        <v>0</v>
      </c>
      <c r="N1334" s="221">
        <v>0</v>
      </c>
      <c r="O1334" s="221">
        <v>0</v>
      </c>
      <c r="P1334" s="221">
        <v>0</v>
      </c>
      <c r="Q1334" s="221">
        <v>0</v>
      </c>
      <c r="R1334" s="221">
        <v>0</v>
      </c>
      <c r="S1334" s="221">
        <v>0</v>
      </c>
      <c r="T1334" s="221">
        <v>0</v>
      </c>
      <c r="U1334" s="221">
        <v>0</v>
      </c>
      <c r="V1334" s="221">
        <v>0</v>
      </c>
      <c r="W1334" s="221">
        <v>0</v>
      </c>
      <c r="X1334" s="221">
        <v>17208.29</v>
      </c>
    </row>
    <row r="1335" spans="1:24" s="239" customFormat="1" ht="21.6" customHeight="1" x14ac:dyDescent="0.3">
      <c r="A1335" s="238">
        <v>2024</v>
      </c>
      <c r="B1335" s="230">
        <v>38</v>
      </c>
      <c r="C1335" s="229" t="s">
        <v>794</v>
      </c>
      <c r="D1335" s="230">
        <v>40530</v>
      </c>
      <c r="E1335" s="222">
        <v>778698.15</v>
      </c>
      <c r="F1335" s="222">
        <v>764559.24</v>
      </c>
      <c r="G1335" s="221">
        <v>0</v>
      </c>
      <c r="H1335" s="221">
        <v>764559.24</v>
      </c>
      <c r="I1335" s="221">
        <v>0</v>
      </c>
      <c r="J1335" s="221">
        <v>0</v>
      </c>
      <c r="K1335" s="221">
        <v>0</v>
      </c>
      <c r="L1335" s="221">
        <v>0</v>
      </c>
      <c r="M1335" s="221">
        <v>0</v>
      </c>
      <c r="N1335" s="221">
        <v>0</v>
      </c>
      <c r="O1335" s="221">
        <v>0</v>
      </c>
      <c r="P1335" s="221">
        <v>0</v>
      </c>
      <c r="Q1335" s="221">
        <v>0</v>
      </c>
      <c r="R1335" s="221">
        <v>0</v>
      </c>
      <c r="S1335" s="221">
        <v>0</v>
      </c>
      <c r="T1335" s="221">
        <v>0</v>
      </c>
      <c r="U1335" s="221">
        <v>0</v>
      </c>
      <c r="V1335" s="221">
        <v>0</v>
      </c>
      <c r="W1335" s="221">
        <v>0</v>
      </c>
      <c r="X1335" s="221">
        <v>14138.91</v>
      </c>
    </row>
    <row r="1336" spans="1:24" s="239" customFormat="1" ht="21.6" customHeight="1" x14ac:dyDescent="0.3">
      <c r="A1336" s="238">
        <v>2024</v>
      </c>
      <c r="B1336" s="230">
        <v>39</v>
      </c>
      <c r="C1336" s="229" t="s">
        <v>795</v>
      </c>
      <c r="D1336" s="230">
        <v>40532</v>
      </c>
      <c r="E1336" s="222">
        <v>1390310.7</v>
      </c>
      <c r="F1336" s="222">
        <v>1373229.7</v>
      </c>
      <c r="G1336" s="221">
        <v>1373229.7</v>
      </c>
      <c r="H1336" s="221">
        <v>0</v>
      </c>
      <c r="I1336" s="221">
        <v>0</v>
      </c>
      <c r="J1336" s="221">
        <v>0</v>
      </c>
      <c r="K1336" s="221">
        <v>0</v>
      </c>
      <c r="L1336" s="221">
        <v>0</v>
      </c>
      <c r="M1336" s="221">
        <v>0</v>
      </c>
      <c r="N1336" s="221">
        <v>0</v>
      </c>
      <c r="O1336" s="221">
        <v>0</v>
      </c>
      <c r="P1336" s="221">
        <v>0</v>
      </c>
      <c r="Q1336" s="221">
        <v>0</v>
      </c>
      <c r="R1336" s="221">
        <v>0</v>
      </c>
      <c r="S1336" s="221">
        <v>0</v>
      </c>
      <c r="T1336" s="221">
        <v>0</v>
      </c>
      <c r="U1336" s="221">
        <v>0</v>
      </c>
      <c r="V1336" s="221">
        <v>0</v>
      </c>
      <c r="W1336" s="221">
        <v>0</v>
      </c>
      <c r="X1336" s="221">
        <v>17081</v>
      </c>
    </row>
    <row r="1337" spans="1:24" s="239" customFormat="1" ht="21.6" customHeight="1" x14ac:dyDescent="0.3">
      <c r="A1337" s="238">
        <v>2024</v>
      </c>
      <c r="B1337" s="230">
        <v>40</v>
      </c>
      <c r="C1337" s="229" t="s">
        <v>797</v>
      </c>
      <c r="D1337" s="230">
        <v>40560</v>
      </c>
      <c r="E1337" s="222">
        <v>1110822.57</v>
      </c>
      <c r="F1337" s="222">
        <v>1093455</v>
      </c>
      <c r="G1337" s="221">
        <v>0</v>
      </c>
      <c r="H1337" s="221">
        <v>0</v>
      </c>
      <c r="I1337" s="221">
        <v>0</v>
      </c>
      <c r="J1337" s="221">
        <v>0</v>
      </c>
      <c r="K1337" s="221">
        <v>0</v>
      </c>
      <c r="L1337" s="221">
        <v>0</v>
      </c>
      <c r="M1337" s="221">
        <v>0</v>
      </c>
      <c r="N1337" s="221">
        <v>0</v>
      </c>
      <c r="O1337" s="221">
        <v>1093455</v>
      </c>
      <c r="P1337" s="221">
        <v>0</v>
      </c>
      <c r="Q1337" s="221">
        <v>0</v>
      </c>
      <c r="R1337" s="221">
        <v>0</v>
      </c>
      <c r="S1337" s="221">
        <v>0</v>
      </c>
      <c r="T1337" s="221">
        <v>0</v>
      </c>
      <c r="U1337" s="221">
        <v>0</v>
      </c>
      <c r="V1337" s="221">
        <v>0</v>
      </c>
      <c r="W1337" s="221">
        <v>0</v>
      </c>
      <c r="X1337" s="221">
        <v>17367.57</v>
      </c>
    </row>
    <row r="1338" spans="1:24" s="239" customFormat="1" ht="21.6" customHeight="1" x14ac:dyDescent="0.3">
      <c r="A1338" s="238">
        <v>2024</v>
      </c>
      <c r="B1338" s="230">
        <v>41</v>
      </c>
      <c r="C1338" s="229" t="s">
        <v>798</v>
      </c>
      <c r="D1338" s="230">
        <v>40565</v>
      </c>
      <c r="E1338" s="222">
        <v>2566414.8000000003</v>
      </c>
      <c r="F1338" s="222">
        <v>2535587.16</v>
      </c>
      <c r="G1338" s="221">
        <v>994782.62</v>
      </c>
      <c r="H1338" s="221">
        <v>0</v>
      </c>
      <c r="I1338" s="221">
        <v>0</v>
      </c>
      <c r="J1338" s="221">
        <v>0</v>
      </c>
      <c r="K1338" s="221">
        <v>0</v>
      </c>
      <c r="L1338" s="221">
        <v>0</v>
      </c>
      <c r="M1338" s="221">
        <v>0</v>
      </c>
      <c r="N1338" s="221">
        <v>0</v>
      </c>
      <c r="O1338" s="221">
        <v>1540804.54</v>
      </c>
      <c r="P1338" s="221">
        <v>0</v>
      </c>
      <c r="Q1338" s="221">
        <v>0</v>
      </c>
      <c r="R1338" s="221">
        <v>0</v>
      </c>
      <c r="S1338" s="221">
        <v>0</v>
      </c>
      <c r="T1338" s="221">
        <v>0</v>
      </c>
      <c r="U1338" s="221">
        <v>0</v>
      </c>
      <c r="V1338" s="221">
        <v>0</v>
      </c>
      <c r="W1338" s="221">
        <v>0</v>
      </c>
      <c r="X1338" s="221">
        <v>30827.64</v>
      </c>
    </row>
    <row r="1339" spans="1:24" s="239" customFormat="1" ht="21.6" customHeight="1" x14ac:dyDescent="0.3">
      <c r="A1339" s="238">
        <v>2024</v>
      </c>
      <c r="B1339" s="230">
        <v>42</v>
      </c>
      <c r="C1339" s="229" t="s">
        <v>799</v>
      </c>
      <c r="D1339" s="230">
        <v>40574</v>
      </c>
      <c r="E1339" s="222">
        <v>2447388.89</v>
      </c>
      <c r="F1339" s="222">
        <v>2418539.17</v>
      </c>
      <c r="G1339" s="221">
        <v>876430.76</v>
      </c>
      <c r="H1339" s="221">
        <v>0</v>
      </c>
      <c r="I1339" s="221">
        <v>0</v>
      </c>
      <c r="J1339" s="221">
        <v>0</v>
      </c>
      <c r="K1339" s="221">
        <v>0</v>
      </c>
      <c r="L1339" s="221">
        <v>0</v>
      </c>
      <c r="M1339" s="221">
        <v>0</v>
      </c>
      <c r="N1339" s="221">
        <v>0</v>
      </c>
      <c r="O1339" s="221">
        <v>0</v>
      </c>
      <c r="P1339" s="221">
        <v>0</v>
      </c>
      <c r="Q1339" s="221">
        <v>1542108.41</v>
      </c>
      <c r="R1339" s="221">
        <v>0</v>
      </c>
      <c r="S1339" s="221">
        <v>0</v>
      </c>
      <c r="T1339" s="221">
        <v>0</v>
      </c>
      <c r="U1339" s="221">
        <v>0</v>
      </c>
      <c r="V1339" s="221">
        <v>0</v>
      </c>
      <c r="W1339" s="221">
        <v>0</v>
      </c>
      <c r="X1339" s="221">
        <v>28849.72</v>
      </c>
    </row>
    <row r="1340" spans="1:24" s="239" customFormat="1" ht="21" customHeight="1" x14ac:dyDescent="0.3">
      <c r="A1340" s="238">
        <v>2024</v>
      </c>
      <c r="B1340" s="230">
        <v>43</v>
      </c>
      <c r="C1340" s="225" t="s">
        <v>800</v>
      </c>
      <c r="D1340" s="230">
        <v>40578</v>
      </c>
      <c r="E1340" s="222">
        <v>3749751.3400000003</v>
      </c>
      <c r="F1340" s="222">
        <v>3708732.9800000004</v>
      </c>
      <c r="G1340" s="221">
        <v>1029556.1</v>
      </c>
      <c r="H1340" s="221">
        <v>0</v>
      </c>
      <c r="I1340" s="221">
        <v>0</v>
      </c>
      <c r="J1340" s="221">
        <v>0</v>
      </c>
      <c r="K1340" s="221">
        <v>0</v>
      </c>
      <c r="L1340" s="221">
        <v>0</v>
      </c>
      <c r="M1340" s="221">
        <v>0</v>
      </c>
      <c r="N1340" s="221">
        <v>0</v>
      </c>
      <c r="O1340" s="221">
        <v>2401410.4300000002</v>
      </c>
      <c r="P1340" s="221">
        <v>277766.45</v>
      </c>
      <c r="Q1340" s="221">
        <v>0</v>
      </c>
      <c r="R1340" s="221">
        <v>0</v>
      </c>
      <c r="S1340" s="221">
        <v>0</v>
      </c>
      <c r="T1340" s="221">
        <v>0</v>
      </c>
      <c r="U1340" s="221">
        <v>0</v>
      </c>
      <c r="V1340" s="221">
        <v>0</v>
      </c>
      <c r="W1340" s="221">
        <v>0</v>
      </c>
      <c r="X1340" s="221">
        <v>41018.36</v>
      </c>
    </row>
    <row r="1341" spans="1:24" s="239" customFormat="1" ht="21.6" customHeight="1" x14ac:dyDescent="0.3">
      <c r="A1341" s="238">
        <v>2024</v>
      </c>
      <c r="B1341" s="230">
        <v>44</v>
      </c>
      <c r="C1341" s="225" t="s">
        <v>801</v>
      </c>
      <c r="D1341" s="230">
        <v>40552</v>
      </c>
      <c r="E1341" s="222">
        <v>2464624.48</v>
      </c>
      <c r="F1341" s="222">
        <v>2434938.48</v>
      </c>
      <c r="G1341" s="221">
        <v>964211.91</v>
      </c>
      <c r="H1341" s="221">
        <v>0</v>
      </c>
      <c r="I1341" s="221">
        <v>0</v>
      </c>
      <c r="J1341" s="221">
        <v>0</v>
      </c>
      <c r="K1341" s="221">
        <v>0</v>
      </c>
      <c r="L1341" s="221">
        <v>0</v>
      </c>
      <c r="M1341" s="221">
        <v>0</v>
      </c>
      <c r="N1341" s="221">
        <v>0</v>
      </c>
      <c r="O1341" s="221">
        <v>1470726.57</v>
      </c>
      <c r="P1341" s="221">
        <v>0</v>
      </c>
      <c r="Q1341" s="221">
        <v>0</v>
      </c>
      <c r="R1341" s="221">
        <v>0</v>
      </c>
      <c r="S1341" s="221">
        <v>0</v>
      </c>
      <c r="T1341" s="221">
        <v>0</v>
      </c>
      <c r="U1341" s="221">
        <v>0</v>
      </c>
      <c r="V1341" s="221">
        <v>0</v>
      </c>
      <c r="W1341" s="221">
        <v>0</v>
      </c>
      <c r="X1341" s="221">
        <v>29686</v>
      </c>
    </row>
    <row r="1342" spans="1:24" s="239" customFormat="1" ht="21.6" customHeight="1" x14ac:dyDescent="0.3">
      <c r="A1342" s="238">
        <v>2024</v>
      </c>
      <c r="B1342" s="230">
        <v>45</v>
      </c>
      <c r="C1342" s="225" t="s">
        <v>802</v>
      </c>
      <c r="D1342" s="230">
        <v>40554</v>
      </c>
      <c r="E1342" s="222">
        <v>2127513.6999999997</v>
      </c>
      <c r="F1342" s="222">
        <v>2102164.67</v>
      </c>
      <c r="G1342" s="221">
        <v>0</v>
      </c>
      <c r="H1342" s="221">
        <v>355122.88</v>
      </c>
      <c r="I1342" s="221">
        <v>0</v>
      </c>
      <c r="J1342" s="221">
        <v>0</v>
      </c>
      <c r="K1342" s="221">
        <v>0</v>
      </c>
      <c r="L1342" s="221">
        <v>0</v>
      </c>
      <c r="M1342" s="221">
        <v>0</v>
      </c>
      <c r="N1342" s="221">
        <v>0</v>
      </c>
      <c r="O1342" s="221">
        <v>0</v>
      </c>
      <c r="P1342" s="221">
        <v>0</v>
      </c>
      <c r="Q1342" s="221">
        <v>1747041.79</v>
      </c>
      <c r="R1342" s="221">
        <v>0</v>
      </c>
      <c r="S1342" s="221">
        <v>0</v>
      </c>
      <c r="T1342" s="221">
        <v>0</v>
      </c>
      <c r="U1342" s="221">
        <v>0</v>
      </c>
      <c r="V1342" s="221">
        <v>0</v>
      </c>
      <c r="W1342" s="221">
        <v>0</v>
      </c>
      <c r="X1342" s="221">
        <v>25349.03</v>
      </c>
    </row>
    <row r="1343" spans="1:24" s="239" customFormat="1" ht="21.6" customHeight="1" x14ac:dyDescent="0.3">
      <c r="A1343" s="238">
        <v>2024</v>
      </c>
      <c r="B1343" s="230">
        <v>46</v>
      </c>
      <c r="C1343" s="225" t="s">
        <v>803</v>
      </c>
      <c r="D1343" s="230">
        <v>40555</v>
      </c>
      <c r="E1343" s="222">
        <v>915577.12</v>
      </c>
      <c r="F1343" s="222">
        <v>904202.29</v>
      </c>
      <c r="G1343" s="221">
        <v>904202.29</v>
      </c>
      <c r="H1343" s="221">
        <v>0</v>
      </c>
      <c r="I1343" s="221">
        <v>0</v>
      </c>
      <c r="J1343" s="221">
        <v>0</v>
      </c>
      <c r="K1343" s="221">
        <v>0</v>
      </c>
      <c r="L1343" s="221">
        <v>0</v>
      </c>
      <c r="M1343" s="221">
        <v>0</v>
      </c>
      <c r="N1343" s="221">
        <v>0</v>
      </c>
      <c r="O1343" s="221">
        <v>0</v>
      </c>
      <c r="P1343" s="221">
        <v>0</v>
      </c>
      <c r="Q1343" s="221">
        <v>0</v>
      </c>
      <c r="R1343" s="221">
        <v>0</v>
      </c>
      <c r="S1343" s="221">
        <v>0</v>
      </c>
      <c r="T1343" s="221">
        <v>0</v>
      </c>
      <c r="U1343" s="221">
        <v>0</v>
      </c>
      <c r="V1343" s="221">
        <v>0</v>
      </c>
      <c r="W1343" s="221">
        <v>0</v>
      </c>
      <c r="X1343" s="221">
        <v>11374.83</v>
      </c>
    </row>
    <row r="1344" spans="1:24" s="239" customFormat="1" ht="21.6" customHeight="1" x14ac:dyDescent="0.3">
      <c r="A1344" s="238">
        <v>2024</v>
      </c>
      <c r="B1344" s="230">
        <v>47</v>
      </c>
      <c r="C1344" s="225" t="s">
        <v>804</v>
      </c>
      <c r="D1344" s="230">
        <v>40621</v>
      </c>
      <c r="E1344" s="222">
        <v>858264.29999999993</v>
      </c>
      <c r="F1344" s="222">
        <v>847285.58</v>
      </c>
      <c r="G1344" s="221">
        <v>847285.58</v>
      </c>
      <c r="H1344" s="221">
        <v>0</v>
      </c>
      <c r="I1344" s="221">
        <v>0</v>
      </c>
      <c r="J1344" s="221">
        <v>0</v>
      </c>
      <c r="K1344" s="221">
        <v>0</v>
      </c>
      <c r="L1344" s="221">
        <v>0</v>
      </c>
      <c r="M1344" s="221">
        <v>0</v>
      </c>
      <c r="N1344" s="221">
        <v>0</v>
      </c>
      <c r="O1344" s="221">
        <v>0</v>
      </c>
      <c r="P1344" s="221">
        <v>0</v>
      </c>
      <c r="Q1344" s="221">
        <v>0</v>
      </c>
      <c r="R1344" s="221">
        <v>0</v>
      </c>
      <c r="S1344" s="221">
        <v>0</v>
      </c>
      <c r="T1344" s="221">
        <v>0</v>
      </c>
      <c r="U1344" s="221">
        <v>0</v>
      </c>
      <c r="V1344" s="221">
        <v>0</v>
      </c>
      <c r="W1344" s="221">
        <v>0</v>
      </c>
      <c r="X1344" s="221">
        <v>10978.72</v>
      </c>
    </row>
    <row r="1345" spans="1:24" s="239" customFormat="1" ht="21.6" customHeight="1" x14ac:dyDescent="0.3">
      <c r="A1345" s="238">
        <v>2024</v>
      </c>
      <c r="B1345" s="230">
        <v>48</v>
      </c>
      <c r="C1345" s="225" t="s">
        <v>805</v>
      </c>
      <c r="D1345" s="230">
        <v>40626</v>
      </c>
      <c r="E1345" s="222">
        <v>864434.25</v>
      </c>
      <c r="F1345" s="222">
        <v>847285.58</v>
      </c>
      <c r="G1345" s="221">
        <v>847285.58</v>
      </c>
      <c r="H1345" s="221">
        <v>0</v>
      </c>
      <c r="I1345" s="221">
        <v>0</v>
      </c>
      <c r="J1345" s="221">
        <v>0</v>
      </c>
      <c r="K1345" s="221">
        <v>0</v>
      </c>
      <c r="L1345" s="221">
        <v>0</v>
      </c>
      <c r="M1345" s="221">
        <v>0</v>
      </c>
      <c r="N1345" s="221">
        <v>0</v>
      </c>
      <c r="O1345" s="221">
        <v>0</v>
      </c>
      <c r="P1345" s="221">
        <v>0</v>
      </c>
      <c r="Q1345" s="221">
        <v>0</v>
      </c>
      <c r="R1345" s="221">
        <v>0</v>
      </c>
      <c r="S1345" s="221">
        <v>0</v>
      </c>
      <c r="T1345" s="221">
        <v>0</v>
      </c>
      <c r="U1345" s="221">
        <v>0</v>
      </c>
      <c r="V1345" s="221">
        <v>0</v>
      </c>
      <c r="W1345" s="221">
        <v>0</v>
      </c>
      <c r="X1345" s="221">
        <v>17148.669999999998</v>
      </c>
    </row>
    <row r="1346" spans="1:24" s="239" customFormat="1" ht="21" customHeight="1" x14ac:dyDescent="0.3">
      <c r="A1346" s="238">
        <v>2024</v>
      </c>
      <c r="B1346" s="230">
        <v>49</v>
      </c>
      <c r="C1346" s="229" t="s">
        <v>806</v>
      </c>
      <c r="D1346" s="230">
        <v>40629</v>
      </c>
      <c r="E1346" s="222">
        <v>1455869.0399999998</v>
      </c>
      <c r="F1346" s="222">
        <v>1438687.65</v>
      </c>
      <c r="G1346" s="221">
        <v>1438687.65</v>
      </c>
      <c r="H1346" s="221">
        <v>0</v>
      </c>
      <c r="I1346" s="221">
        <v>0</v>
      </c>
      <c r="J1346" s="221">
        <v>0</v>
      </c>
      <c r="K1346" s="221">
        <v>0</v>
      </c>
      <c r="L1346" s="221">
        <v>0</v>
      </c>
      <c r="M1346" s="221">
        <v>0</v>
      </c>
      <c r="N1346" s="221">
        <v>0</v>
      </c>
      <c r="O1346" s="221">
        <v>0</v>
      </c>
      <c r="P1346" s="221">
        <v>0</v>
      </c>
      <c r="Q1346" s="221">
        <v>0</v>
      </c>
      <c r="R1346" s="221">
        <v>0</v>
      </c>
      <c r="S1346" s="221">
        <v>0</v>
      </c>
      <c r="T1346" s="221">
        <v>0</v>
      </c>
      <c r="U1346" s="221">
        <v>0</v>
      </c>
      <c r="V1346" s="221">
        <v>0</v>
      </c>
      <c r="W1346" s="221">
        <v>0</v>
      </c>
      <c r="X1346" s="221">
        <v>17181.39</v>
      </c>
    </row>
    <row r="1347" spans="1:24" s="239" customFormat="1" ht="21" customHeight="1" x14ac:dyDescent="0.3">
      <c r="A1347" s="238">
        <v>2024</v>
      </c>
      <c r="B1347" s="230">
        <v>50</v>
      </c>
      <c r="C1347" s="229" t="s">
        <v>807</v>
      </c>
      <c r="D1347" s="230">
        <v>40613</v>
      </c>
      <c r="E1347" s="222">
        <v>755068.71</v>
      </c>
      <c r="F1347" s="222">
        <v>745565.63</v>
      </c>
      <c r="G1347" s="221">
        <v>745565.63</v>
      </c>
      <c r="H1347" s="221">
        <v>0</v>
      </c>
      <c r="I1347" s="221">
        <v>0</v>
      </c>
      <c r="J1347" s="221">
        <v>0</v>
      </c>
      <c r="K1347" s="221">
        <v>0</v>
      </c>
      <c r="L1347" s="221">
        <v>0</v>
      </c>
      <c r="M1347" s="221">
        <v>0</v>
      </c>
      <c r="N1347" s="221">
        <v>0</v>
      </c>
      <c r="O1347" s="221">
        <v>0</v>
      </c>
      <c r="P1347" s="221">
        <v>0</v>
      </c>
      <c r="Q1347" s="221">
        <v>0</v>
      </c>
      <c r="R1347" s="221">
        <v>0</v>
      </c>
      <c r="S1347" s="221">
        <v>0</v>
      </c>
      <c r="T1347" s="221">
        <v>0</v>
      </c>
      <c r="U1347" s="221">
        <v>0</v>
      </c>
      <c r="V1347" s="221">
        <v>0</v>
      </c>
      <c r="W1347" s="221">
        <v>0</v>
      </c>
      <c r="X1347" s="221">
        <v>9503.08</v>
      </c>
    </row>
    <row r="1348" spans="1:24" s="239" customFormat="1" ht="21.6" customHeight="1" x14ac:dyDescent="0.3">
      <c r="A1348" s="238">
        <v>2024</v>
      </c>
      <c r="B1348" s="230">
        <v>51</v>
      </c>
      <c r="C1348" s="229" t="s">
        <v>808</v>
      </c>
      <c r="D1348" s="230">
        <v>40633</v>
      </c>
      <c r="E1348" s="222">
        <v>882617.64999999991</v>
      </c>
      <c r="F1348" s="222">
        <v>871846.07</v>
      </c>
      <c r="G1348" s="221">
        <v>871846.07</v>
      </c>
      <c r="H1348" s="221">
        <v>0</v>
      </c>
      <c r="I1348" s="221">
        <v>0</v>
      </c>
      <c r="J1348" s="221">
        <v>0</v>
      </c>
      <c r="K1348" s="221">
        <v>0</v>
      </c>
      <c r="L1348" s="221">
        <v>0</v>
      </c>
      <c r="M1348" s="221">
        <v>0</v>
      </c>
      <c r="N1348" s="221">
        <v>0</v>
      </c>
      <c r="O1348" s="221">
        <v>0</v>
      </c>
      <c r="P1348" s="221">
        <v>0</v>
      </c>
      <c r="Q1348" s="221">
        <v>0</v>
      </c>
      <c r="R1348" s="221">
        <v>0</v>
      </c>
      <c r="S1348" s="221">
        <v>0</v>
      </c>
      <c r="T1348" s="221">
        <v>0</v>
      </c>
      <c r="U1348" s="221">
        <v>0</v>
      </c>
      <c r="V1348" s="221">
        <v>0</v>
      </c>
      <c r="W1348" s="221">
        <v>0</v>
      </c>
      <c r="X1348" s="221">
        <v>10771.58</v>
      </c>
    </row>
    <row r="1349" spans="1:24" s="239" customFormat="1" ht="20.25" customHeight="1" x14ac:dyDescent="0.3">
      <c r="A1349" s="238">
        <v>2024</v>
      </c>
      <c r="B1349" s="230">
        <v>52</v>
      </c>
      <c r="C1349" s="225" t="s">
        <v>809</v>
      </c>
      <c r="D1349" s="230">
        <v>40638</v>
      </c>
      <c r="E1349" s="222">
        <v>234851.84</v>
      </c>
      <c r="F1349" s="222">
        <v>231755.93</v>
      </c>
      <c r="G1349" s="221">
        <v>0</v>
      </c>
      <c r="H1349" s="221">
        <v>0</v>
      </c>
      <c r="I1349" s="221">
        <v>0</v>
      </c>
      <c r="J1349" s="221">
        <v>61816.24</v>
      </c>
      <c r="K1349" s="221">
        <v>42384.160000000003</v>
      </c>
      <c r="L1349" s="221">
        <v>127555.53</v>
      </c>
      <c r="M1349" s="221">
        <v>0</v>
      </c>
      <c r="N1349" s="221">
        <v>0</v>
      </c>
      <c r="O1349" s="221">
        <v>0</v>
      </c>
      <c r="P1349" s="221">
        <v>0</v>
      </c>
      <c r="Q1349" s="221">
        <v>0</v>
      </c>
      <c r="R1349" s="221">
        <v>0</v>
      </c>
      <c r="S1349" s="221">
        <v>0</v>
      </c>
      <c r="T1349" s="221">
        <v>0</v>
      </c>
      <c r="U1349" s="221">
        <v>0</v>
      </c>
      <c r="V1349" s="221">
        <v>0</v>
      </c>
      <c r="W1349" s="221">
        <v>0</v>
      </c>
      <c r="X1349" s="221">
        <v>3095.91</v>
      </c>
    </row>
    <row r="1350" spans="1:24" s="239" customFormat="1" ht="20.25" customHeight="1" x14ac:dyDescent="0.3">
      <c r="A1350" s="238">
        <v>2024</v>
      </c>
      <c r="B1350" s="230">
        <v>53</v>
      </c>
      <c r="C1350" s="225" t="s">
        <v>810</v>
      </c>
      <c r="D1350" s="230">
        <v>40639</v>
      </c>
      <c r="E1350" s="222">
        <v>1801997.08</v>
      </c>
      <c r="F1350" s="222">
        <v>1781361.22</v>
      </c>
      <c r="G1350" s="221">
        <v>0</v>
      </c>
      <c r="H1350" s="221">
        <v>0</v>
      </c>
      <c r="I1350" s="221">
        <v>0</v>
      </c>
      <c r="J1350" s="221">
        <v>0</v>
      </c>
      <c r="K1350" s="221">
        <v>0</v>
      </c>
      <c r="L1350" s="221">
        <v>0</v>
      </c>
      <c r="M1350" s="221">
        <v>0</v>
      </c>
      <c r="N1350" s="221">
        <v>0</v>
      </c>
      <c r="O1350" s="221">
        <v>1781361.22</v>
      </c>
      <c r="P1350" s="221">
        <v>0</v>
      </c>
      <c r="Q1350" s="221">
        <v>0</v>
      </c>
      <c r="R1350" s="221">
        <v>0</v>
      </c>
      <c r="S1350" s="221">
        <v>0</v>
      </c>
      <c r="T1350" s="221">
        <v>0</v>
      </c>
      <c r="U1350" s="221">
        <v>0</v>
      </c>
      <c r="V1350" s="221">
        <v>0</v>
      </c>
      <c r="W1350" s="221">
        <v>0</v>
      </c>
      <c r="X1350" s="221">
        <v>20635.86</v>
      </c>
    </row>
    <row r="1351" spans="1:24" s="239" customFormat="1" ht="20.25" customHeight="1" x14ac:dyDescent="0.3">
      <c r="A1351" s="238">
        <v>2024</v>
      </c>
      <c r="B1351" s="230">
        <v>54</v>
      </c>
      <c r="C1351" s="225" t="s">
        <v>811</v>
      </c>
      <c r="D1351" s="230">
        <v>40648</v>
      </c>
      <c r="E1351" s="222">
        <v>867835.52</v>
      </c>
      <c r="F1351" s="222">
        <v>857095.68000000005</v>
      </c>
      <c r="G1351" s="221">
        <v>857095.68000000005</v>
      </c>
      <c r="H1351" s="221">
        <v>0</v>
      </c>
      <c r="I1351" s="221">
        <v>0</v>
      </c>
      <c r="J1351" s="221">
        <v>0</v>
      </c>
      <c r="K1351" s="221">
        <v>0</v>
      </c>
      <c r="L1351" s="221">
        <v>0</v>
      </c>
      <c r="M1351" s="221">
        <v>0</v>
      </c>
      <c r="N1351" s="221">
        <v>0</v>
      </c>
      <c r="O1351" s="221">
        <v>0</v>
      </c>
      <c r="P1351" s="221">
        <v>0</v>
      </c>
      <c r="Q1351" s="221">
        <v>0</v>
      </c>
      <c r="R1351" s="221">
        <v>0</v>
      </c>
      <c r="S1351" s="221">
        <v>0</v>
      </c>
      <c r="T1351" s="221">
        <v>0</v>
      </c>
      <c r="U1351" s="221">
        <v>0</v>
      </c>
      <c r="V1351" s="221">
        <v>0</v>
      </c>
      <c r="W1351" s="221">
        <v>0</v>
      </c>
      <c r="X1351" s="221">
        <v>10739.84</v>
      </c>
    </row>
    <row r="1352" spans="1:24" s="239" customFormat="1" ht="20.25" customHeight="1" x14ac:dyDescent="0.3">
      <c r="A1352" s="238">
        <v>2024</v>
      </c>
      <c r="B1352" s="230">
        <v>55</v>
      </c>
      <c r="C1352" s="229" t="s">
        <v>812</v>
      </c>
      <c r="D1352" s="230">
        <v>40616</v>
      </c>
      <c r="E1352" s="222">
        <v>5416755.4699999997</v>
      </c>
      <c r="F1352" s="222">
        <v>5334739.75</v>
      </c>
      <c r="G1352" s="221">
        <v>1326422.42</v>
      </c>
      <c r="H1352" s="221">
        <v>0</v>
      </c>
      <c r="I1352" s="221">
        <v>0</v>
      </c>
      <c r="J1352" s="221">
        <v>0</v>
      </c>
      <c r="K1352" s="221">
        <v>0</v>
      </c>
      <c r="L1352" s="221">
        <v>0</v>
      </c>
      <c r="M1352" s="221">
        <v>0</v>
      </c>
      <c r="N1352" s="221">
        <v>0</v>
      </c>
      <c r="O1352" s="221">
        <v>4008317.33</v>
      </c>
      <c r="P1352" s="221">
        <v>0</v>
      </c>
      <c r="Q1352" s="221">
        <v>0</v>
      </c>
      <c r="R1352" s="221">
        <v>0</v>
      </c>
      <c r="S1352" s="221">
        <v>0</v>
      </c>
      <c r="T1352" s="221">
        <v>0</v>
      </c>
      <c r="U1352" s="221">
        <v>0</v>
      </c>
      <c r="V1352" s="221">
        <v>0</v>
      </c>
      <c r="W1352" s="221">
        <v>0</v>
      </c>
      <c r="X1352" s="221">
        <v>82015.72</v>
      </c>
    </row>
    <row r="1353" spans="1:24" s="239" customFormat="1" ht="20.25" customHeight="1" x14ac:dyDescent="0.3">
      <c r="A1353" s="238">
        <v>2024</v>
      </c>
      <c r="B1353" s="230">
        <v>56</v>
      </c>
      <c r="C1353" s="229" t="s">
        <v>813</v>
      </c>
      <c r="D1353" s="230">
        <v>40619</v>
      </c>
      <c r="E1353" s="222">
        <v>1408568.6600000001</v>
      </c>
      <c r="F1353" s="222">
        <v>1391483.6600000001</v>
      </c>
      <c r="G1353" s="221">
        <v>1331500.04</v>
      </c>
      <c r="H1353" s="221">
        <v>0</v>
      </c>
      <c r="I1353" s="221">
        <v>0</v>
      </c>
      <c r="J1353" s="221">
        <v>0</v>
      </c>
      <c r="K1353" s="221">
        <v>0</v>
      </c>
      <c r="L1353" s="221">
        <v>0</v>
      </c>
      <c r="M1353" s="221">
        <v>0</v>
      </c>
      <c r="N1353" s="221">
        <v>0</v>
      </c>
      <c r="O1353" s="221">
        <v>0</v>
      </c>
      <c r="P1353" s="221">
        <v>0</v>
      </c>
      <c r="Q1353" s="221">
        <v>59983.62</v>
      </c>
      <c r="R1353" s="221">
        <v>0</v>
      </c>
      <c r="S1353" s="221">
        <v>0</v>
      </c>
      <c r="T1353" s="221">
        <v>0</v>
      </c>
      <c r="U1353" s="221">
        <v>0</v>
      </c>
      <c r="V1353" s="221">
        <v>0</v>
      </c>
      <c r="W1353" s="221">
        <v>0</v>
      </c>
      <c r="X1353" s="221">
        <v>17085</v>
      </c>
    </row>
    <row r="1354" spans="1:24" s="239" customFormat="1" ht="20.25" customHeight="1" x14ac:dyDescent="0.3">
      <c r="A1354" s="238">
        <v>2024</v>
      </c>
      <c r="B1354" s="230">
        <v>57</v>
      </c>
      <c r="C1354" s="229" t="s">
        <v>814</v>
      </c>
      <c r="D1354" s="230">
        <v>40660</v>
      </c>
      <c r="E1354" s="222">
        <v>889642.88</v>
      </c>
      <c r="F1354" s="222">
        <v>878903.04</v>
      </c>
      <c r="G1354" s="221">
        <v>878903.04</v>
      </c>
      <c r="H1354" s="221">
        <v>0</v>
      </c>
      <c r="I1354" s="221">
        <v>0</v>
      </c>
      <c r="J1354" s="221">
        <v>0</v>
      </c>
      <c r="K1354" s="221">
        <v>0</v>
      </c>
      <c r="L1354" s="221">
        <v>0</v>
      </c>
      <c r="M1354" s="221">
        <v>0</v>
      </c>
      <c r="N1354" s="221">
        <v>0</v>
      </c>
      <c r="O1354" s="221">
        <v>0</v>
      </c>
      <c r="P1354" s="221">
        <v>0</v>
      </c>
      <c r="Q1354" s="221">
        <v>0</v>
      </c>
      <c r="R1354" s="221">
        <v>0</v>
      </c>
      <c r="S1354" s="221">
        <v>0</v>
      </c>
      <c r="T1354" s="221">
        <v>0</v>
      </c>
      <c r="U1354" s="221">
        <v>0</v>
      </c>
      <c r="V1354" s="221">
        <v>0</v>
      </c>
      <c r="W1354" s="221">
        <v>0</v>
      </c>
      <c r="X1354" s="221">
        <v>10739.84</v>
      </c>
    </row>
    <row r="1355" spans="1:24" s="273" customFormat="1" ht="23.25" customHeight="1" x14ac:dyDescent="0.3">
      <c r="A1355" s="238">
        <v>2024</v>
      </c>
      <c r="B1355" s="230">
        <v>58</v>
      </c>
      <c r="C1355" s="225" t="s">
        <v>1539</v>
      </c>
      <c r="D1355" s="230">
        <v>40329</v>
      </c>
      <c r="E1355" s="222">
        <v>1153101.82</v>
      </c>
      <c r="F1355" s="222">
        <v>1139630.76</v>
      </c>
      <c r="G1355" s="221">
        <v>0</v>
      </c>
      <c r="H1355" s="221">
        <v>0</v>
      </c>
      <c r="I1355" s="221">
        <v>0</v>
      </c>
      <c r="J1355" s="221">
        <v>0</v>
      </c>
      <c r="K1355" s="221">
        <v>0</v>
      </c>
      <c r="L1355" s="221">
        <v>0</v>
      </c>
      <c r="M1355" s="221">
        <v>0</v>
      </c>
      <c r="N1355" s="221">
        <v>0</v>
      </c>
      <c r="O1355" s="221">
        <v>1139630.76</v>
      </c>
      <c r="P1355" s="221">
        <v>0</v>
      </c>
      <c r="Q1355" s="221">
        <v>0</v>
      </c>
      <c r="R1355" s="221">
        <v>0</v>
      </c>
      <c r="S1355" s="221">
        <v>0</v>
      </c>
      <c r="T1355" s="221">
        <v>0</v>
      </c>
      <c r="U1355" s="221">
        <v>0</v>
      </c>
      <c r="V1355" s="221">
        <v>0</v>
      </c>
      <c r="W1355" s="221">
        <v>0</v>
      </c>
      <c r="X1355" s="221">
        <v>13471.06</v>
      </c>
    </row>
    <row r="1356" spans="1:24" s="273" customFormat="1" ht="23.25" customHeight="1" x14ac:dyDescent="0.3">
      <c r="A1356" s="238">
        <v>2024</v>
      </c>
      <c r="B1356" s="230">
        <v>59</v>
      </c>
      <c r="C1356" s="229" t="s">
        <v>1540</v>
      </c>
      <c r="D1356" s="230">
        <v>46150</v>
      </c>
      <c r="E1356" s="222">
        <v>871100.29</v>
      </c>
      <c r="F1356" s="222">
        <v>860466.36</v>
      </c>
      <c r="G1356" s="221">
        <v>860466.36</v>
      </c>
      <c r="H1356" s="221">
        <v>0</v>
      </c>
      <c r="I1356" s="221">
        <v>0</v>
      </c>
      <c r="J1356" s="221">
        <v>0</v>
      </c>
      <c r="K1356" s="221">
        <v>0</v>
      </c>
      <c r="L1356" s="221">
        <v>0</v>
      </c>
      <c r="M1356" s="221">
        <v>0</v>
      </c>
      <c r="N1356" s="221">
        <v>0</v>
      </c>
      <c r="O1356" s="221">
        <v>0</v>
      </c>
      <c r="P1356" s="221">
        <v>0</v>
      </c>
      <c r="Q1356" s="221">
        <v>0</v>
      </c>
      <c r="R1356" s="221">
        <v>0</v>
      </c>
      <c r="S1356" s="221">
        <v>0</v>
      </c>
      <c r="T1356" s="221">
        <v>0</v>
      </c>
      <c r="U1356" s="221">
        <v>0</v>
      </c>
      <c r="V1356" s="221">
        <v>0</v>
      </c>
      <c r="W1356" s="221">
        <v>0</v>
      </c>
      <c r="X1356" s="221">
        <v>10633.93</v>
      </c>
    </row>
    <row r="1357" spans="1:24" s="239" customFormat="1" ht="23.25" customHeight="1" x14ac:dyDescent="0.3">
      <c r="A1357" s="238">
        <v>2024</v>
      </c>
      <c r="B1357" s="230">
        <v>60</v>
      </c>
      <c r="C1357" s="229" t="s">
        <v>65</v>
      </c>
      <c r="D1357" s="230">
        <v>40737</v>
      </c>
      <c r="E1357" s="222">
        <v>3305280.9099999997</v>
      </c>
      <c r="F1357" s="222">
        <v>3264727.11</v>
      </c>
      <c r="G1357" s="221">
        <v>0</v>
      </c>
      <c r="H1357" s="221">
        <v>3264727.11</v>
      </c>
      <c r="I1357" s="221">
        <v>0</v>
      </c>
      <c r="J1357" s="221">
        <v>0</v>
      </c>
      <c r="K1357" s="221">
        <v>0</v>
      </c>
      <c r="L1357" s="221">
        <v>0</v>
      </c>
      <c r="M1357" s="221">
        <v>0</v>
      </c>
      <c r="N1357" s="221">
        <v>0</v>
      </c>
      <c r="O1357" s="221">
        <v>0</v>
      </c>
      <c r="P1357" s="221">
        <v>0</v>
      </c>
      <c r="Q1357" s="221">
        <v>0</v>
      </c>
      <c r="R1357" s="221">
        <v>0</v>
      </c>
      <c r="S1357" s="221">
        <v>0</v>
      </c>
      <c r="T1357" s="221">
        <v>0</v>
      </c>
      <c r="U1357" s="221">
        <v>0</v>
      </c>
      <c r="V1357" s="221">
        <v>0</v>
      </c>
      <c r="W1357" s="221">
        <v>0</v>
      </c>
      <c r="X1357" s="221">
        <v>40553.800000000003</v>
      </c>
    </row>
    <row r="1358" spans="1:24" s="239" customFormat="1" ht="23.25" customHeight="1" x14ac:dyDescent="0.3">
      <c r="A1358" s="238">
        <v>2024</v>
      </c>
      <c r="B1358" s="230">
        <v>61</v>
      </c>
      <c r="C1358" s="229" t="s">
        <v>1882</v>
      </c>
      <c r="D1358" s="230">
        <v>40986</v>
      </c>
      <c r="E1358" s="222">
        <v>2041103.39</v>
      </c>
      <c r="F1358" s="222">
        <v>2004484.8499999999</v>
      </c>
      <c r="G1358" s="221">
        <v>0</v>
      </c>
      <c r="H1358" s="221">
        <v>0</v>
      </c>
      <c r="I1358" s="221">
        <v>0</v>
      </c>
      <c r="J1358" s="221">
        <v>0</v>
      </c>
      <c r="K1358" s="221">
        <v>0</v>
      </c>
      <c r="L1358" s="221">
        <v>0</v>
      </c>
      <c r="M1358" s="221">
        <v>0</v>
      </c>
      <c r="N1358" s="221">
        <v>0</v>
      </c>
      <c r="O1358" s="221">
        <v>2004484.8499999999</v>
      </c>
      <c r="P1358" s="221">
        <v>0</v>
      </c>
      <c r="Q1358" s="221">
        <v>0</v>
      </c>
      <c r="R1358" s="221">
        <v>0</v>
      </c>
      <c r="S1358" s="221">
        <v>0</v>
      </c>
      <c r="T1358" s="221">
        <v>0</v>
      </c>
      <c r="U1358" s="221">
        <v>0</v>
      </c>
      <c r="V1358" s="221">
        <v>0</v>
      </c>
      <c r="W1358" s="221">
        <v>0</v>
      </c>
      <c r="X1358" s="221">
        <v>36618.54</v>
      </c>
    </row>
    <row r="1359" spans="1:24" s="239" customFormat="1" ht="23.25" customHeight="1" x14ac:dyDescent="0.3">
      <c r="A1359" s="238">
        <v>2024</v>
      </c>
      <c r="B1359" s="230">
        <v>62</v>
      </c>
      <c r="C1359" s="231" t="s">
        <v>1653</v>
      </c>
      <c r="D1359" s="230">
        <v>39635</v>
      </c>
      <c r="E1359" s="222">
        <v>2001289</v>
      </c>
      <c r="F1359" s="222">
        <v>1934521</v>
      </c>
      <c r="G1359" s="221">
        <v>0</v>
      </c>
      <c r="H1359" s="221">
        <v>0</v>
      </c>
      <c r="I1359" s="221">
        <v>0</v>
      </c>
      <c r="J1359" s="221">
        <v>0</v>
      </c>
      <c r="K1359" s="221">
        <v>0</v>
      </c>
      <c r="L1359" s="221">
        <v>0</v>
      </c>
      <c r="M1359" s="221">
        <v>0</v>
      </c>
      <c r="N1359" s="222">
        <v>1934521</v>
      </c>
      <c r="O1359" s="221">
        <v>0</v>
      </c>
      <c r="P1359" s="221">
        <v>0</v>
      </c>
      <c r="Q1359" s="221">
        <v>0</v>
      </c>
      <c r="R1359" s="221">
        <v>0</v>
      </c>
      <c r="S1359" s="221">
        <v>0</v>
      </c>
      <c r="T1359" s="221">
        <v>0</v>
      </c>
      <c r="U1359" s="221">
        <v>0</v>
      </c>
      <c r="V1359" s="221">
        <v>0</v>
      </c>
      <c r="W1359" s="221">
        <v>0</v>
      </c>
      <c r="X1359" s="221">
        <v>66768</v>
      </c>
    </row>
    <row r="1360" spans="1:24" s="239" customFormat="1" ht="20.25" customHeight="1" x14ac:dyDescent="0.3">
      <c r="A1360" s="238">
        <v>2024</v>
      </c>
      <c r="B1360" s="230">
        <v>63</v>
      </c>
      <c r="C1360" s="225" t="s">
        <v>2275</v>
      </c>
      <c r="D1360" s="230">
        <v>39461</v>
      </c>
      <c r="E1360" s="222">
        <v>9951752.9700000007</v>
      </c>
      <c r="F1360" s="222">
        <v>9828424.6000000015</v>
      </c>
      <c r="G1360" s="221">
        <v>4832058.9400000004</v>
      </c>
      <c r="H1360" s="221">
        <v>0</v>
      </c>
      <c r="I1360" s="221">
        <v>0</v>
      </c>
      <c r="J1360" s="221">
        <v>324555.92</v>
      </c>
      <c r="K1360" s="221">
        <v>426203.2</v>
      </c>
      <c r="L1360" s="221">
        <v>447758.15</v>
      </c>
      <c r="M1360" s="221">
        <v>0</v>
      </c>
      <c r="N1360" s="221">
        <v>0</v>
      </c>
      <c r="O1360" s="221">
        <v>0</v>
      </c>
      <c r="P1360" s="221">
        <v>0</v>
      </c>
      <c r="Q1360" s="221">
        <v>3797848.39</v>
      </c>
      <c r="R1360" s="221">
        <v>0</v>
      </c>
      <c r="S1360" s="221">
        <v>0</v>
      </c>
      <c r="T1360" s="221">
        <v>0</v>
      </c>
      <c r="U1360" s="221">
        <v>0</v>
      </c>
      <c r="V1360" s="221">
        <v>0</v>
      </c>
      <c r="W1360" s="221">
        <v>0</v>
      </c>
      <c r="X1360" s="221">
        <v>123328.37</v>
      </c>
    </row>
    <row r="1361" spans="1:24" s="239" customFormat="1" ht="20.25" customHeight="1" x14ac:dyDescent="0.3">
      <c r="A1361" s="238">
        <v>2024</v>
      </c>
      <c r="B1361" s="230">
        <v>64</v>
      </c>
      <c r="C1361" s="225" t="s">
        <v>2276</v>
      </c>
      <c r="D1361" s="230">
        <v>39575</v>
      </c>
      <c r="E1361" s="222">
        <v>2058642</v>
      </c>
      <c r="F1361" s="222">
        <v>2015510.09</v>
      </c>
      <c r="G1361" s="221">
        <v>0</v>
      </c>
      <c r="H1361" s="221">
        <v>0</v>
      </c>
      <c r="I1361" s="221">
        <v>0</v>
      </c>
      <c r="J1361" s="221">
        <v>0</v>
      </c>
      <c r="K1361" s="221">
        <v>0</v>
      </c>
      <c r="L1361" s="221">
        <v>0</v>
      </c>
      <c r="M1361" s="221">
        <v>0</v>
      </c>
      <c r="N1361" s="221">
        <v>0</v>
      </c>
      <c r="O1361" s="221">
        <v>0</v>
      </c>
      <c r="P1361" s="221">
        <v>0</v>
      </c>
      <c r="Q1361" s="221">
        <v>2015510.09</v>
      </c>
      <c r="R1361" s="221">
        <v>0</v>
      </c>
      <c r="S1361" s="221">
        <v>0</v>
      </c>
      <c r="T1361" s="221">
        <v>0</v>
      </c>
      <c r="U1361" s="221">
        <v>0</v>
      </c>
      <c r="V1361" s="221">
        <v>0</v>
      </c>
      <c r="W1361" s="221">
        <v>0</v>
      </c>
      <c r="X1361" s="221">
        <v>43131.909999999996</v>
      </c>
    </row>
    <row r="1362" spans="1:24" s="239" customFormat="1" ht="20.25" customHeight="1" x14ac:dyDescent="0.3">
      <c r="A1362" s="238">
        <v>2024</v>
      </c>
      <c r="B1362" s="230">
        <v>65</v>
      </c>
      <c r="C1362" s="225" t="s">
        <v>2277</v>
      </c>
      <c r="D1362" s="230">
        <v>40849</v>
      </c>
      <c r="E1362" s="222">
        <v>5751253.3199999994</v>
      </c>
      <c r="F1362" s="222">
        <v>5715850.8499999996</v>
      </c>
      <c r="G1362" s="221">
        <v>0</v>
      </c>
      <c r="H1362" s="221">
        <v>0</v>
      </c>
      <c r="I1362" s="221">
        <v>0</v>
      </c>
      <c r="J1362" s="221">
        <v>0</v>
      </c>
      <c r="K1362" s="221">
        <v>0</v>
      </c>
      <c r="L1362" s="221">
        <v>0</v>
      </c>
      <c r="M1362" s="221">
        <v>0</v>
      </c>
      <c r="N1362" s="221">
        <v>0</v>
      </c>
      <c r="O1362" s="221">
        <v>0</v>
      </c>
      <c r="P1362" s="221">
        <v>518299.84</v>
      </c>
      <c r="Q1362" s="221">
        <v>5197551.01</v>
      </c>
      <c r="R1362" s="221">
        <v>0</v>
      </c>
      <c r="S1362" s="221">
        <v>0</v>
      </c>
      <c r="T1362" s="221">
        <v>0</v>
      </c>
      <c r="U1362" s="221">
        <v>0</v>
      </c>
      <c r="V1362" s="221">
        <v>0</v>
      </c>
      <c r="W1362" s="221">
        <v>0</v>
      </c>
      <c r="X1362" s="221">
        <v>35402.47</v>
      </c>
    </row>
    <row r="1363" spans="1:24" s="239" customFormat="1" ht="20.25" customHeight="1" x14ac:dyDescent="0.3">
      <c r="A1363" s="238">
        <v>2024</v>
      </c>
      <c r="B1363" s="230">
        <v>66</v>
      </c>
      <c r="C1363" s="225" t="s">
        <v>2278</v>
      </c>
      <c r="D1363" s="230">
        <v>39459</v>
      </c>
      <c r="E1363" s="222">
        <v>2068219.49</v>
      </c>
      <c r="F1363" s="222">
        <v>2045606.58</v>
      </c>
      <c r="G1363" s="221">
        <v>0</v>
      </c>
      <c r="H1363" s="221">
        <v>0</v>
      </c>
      <c r="I1363" s="221">
        <v>0</v>
      </c>
      <c r="J1363" s="221">
        <v>0</v>
      </c>
      <c r="K1363" s="221">
        <v>0</v>
      </c>
      <c r="L1363" s="221">
        <v>0</v>
      </c>
      <c r="M1363" s="221">
        <v>0</v>
      </c>
      <c r="N1363" s="221">
        <v>0</v>
      </c>
      <c r="O1363" s="221">
        <v>0</v>
      </c>
      <c r="P1363" s="221">
        <v>1093164.31</v>
      </c>
      <c r="Q1363" s="221">
        <v>952442.27</v>
      </c>
      <c r="R1363" s="221">
        <v>0</v>
      </c>
      <c r="S1363" s="221">
        <v>0</v>
      </c>
      <c r="T1363" s="221">
        <v>0</v>
      </c>
      <c r="U1363" s="221">
        <v>0</v>
      </c>
      <c r="V1363" s="221">
        <v>0</v>
      </c>
      <c r="W1363" s="221">
        <v>0</v>
      </c>
      <c r="X1363" s="221">
        <v>22612.91</v>
      </c>
    </row>
    <row r="1364" spans="1:24" s="239" customFormat="1" ht="20.25" customHeight="1" x14ac:dyDescent="0.3">
      <c r="A1364" s="238">
        <v>2024</v>
      </c>
      <c r="B1364" s="230">
        <v>67</v>
      </c>
      <c r="C1364" s="225" t="s">
        <v>2279</v>
      </c>
      <c r="D1364" s="230">
        <v>39375</v>
      </c>
      <c r="E1364" s="222">
        <v>7689497.9800000004</v>
      </c>
      <c r="F1364" s="222">
        <v>7596945.7000000002</v>
      </c>
      <c r="G1364" s="221">
        <v>3527200.75</v>
      </c>
      <c r="H1364" s="221">
        <v>0</v>
      </c>
      <c r="I1364" s="221">
        <v>0</v>
      </c>
      <c r="J1364" s="221">
        <v>0</v>
      </c>
      <c r="K1364" s="221">
        <v>0</v>
      </c>
      <c r="L1364" s="221">
        <v>0</v>
      </c>
      <c r="M1364" s="221">
        <v>0</v>
      </c>
      <c r="N1364" s="221">
        <v>0</v>
      </c>
      <c r="O1364" s="221">
        <v>4069744.95</v>
      </c>
      <c r="P1364" s="221">
        <v>0</v>
      </c>
      <c r="Q1364" s="221">
        <v>0</v>
      </c>
      <c r="R1364" s="221">
        <v>0</v>
      </c>
      <c r="S1364" s="221">
        <v>0</v>
      </c>
      <c r="T1364" s="221">
        <v>0</v>
      </c>
      <c r="U1364" s="221">
        <v>0</v>
      </c>
      <c r="V1364" s="221">
        <v>0</v>
      </c>
      <c r="W1364" s="221">
        <v>0</v>
      </c>
      <c r="X1364" s="221">
        <v>92552.28</v>
      </c>
    </row>
    <row r="1365" spans="1:24" s="239" customFormat="1" ht="20.25" customHeight="1" x14ac:dyDescent="0.3">
      <c r="A1365" s="238">
        <v>2024</v>
      </c>
      <c r="B1365" s="230">
        <v>68</v>
      </c>
      <c r="C1365" s="225" t="s">
        <v>2280</v>
      </c>
      <c r="D1365" s="230">
        <v>39376</v>
      </c>
      <c r="E1365" s="222">
        <v>3597976.19</v>
      </c>
      <c r="F1365" s="222">
        <v>3558409.23</v>
      </c>
      <c r="G1365" s="221">
        <v>0</v>
      </c>
      <c r="H1365" s="221">
        <v>0</v>
      </c>
      <c r="I1365" s="221">
        <v>0</v>
      </c>
      <c r="J1365" s="221">
        <v>0</v>
      </c>
      <c r="K1365" s="221">
        <v>0</v>
      </c>
      <c r="L1365" s="221">
        <v>0</v>
      </c>
      <c r="M1365" s="221">
        <v>0</v>
      </c>
      <c r="N1365" s="221">
        <v>0</v>
      </c>
      <c r="O1365" s="221">
        <v>3558409.23</v>
      </c>
      <c r="P1365" s="221">
        <v>0</v>
      </c>
      <c r="Q1365" s="221">
        <v>0</v>
      </c>
      <c r="R1365" s="221">
        <v>0</v>
      </c>
      <c r="S1365" s="221">
        <v>0</v>
      </c>
      <c r="T1365" s="221">
        <v>0</v>
      </c>
      <c r="U1365" s="221">
        <v>0</v>
      </c>
      <c r="V1365" s="221">
        <v>0</v>
      </c>
      <c r="W1365" s="221">
        <v>0</v>
      </c>
      <c r="X1365" s="221">
        <v>39566.959999999999</v>
      </c>
    </row>
    <row r="1366" spans="1:24" s="239" customFormat="1" ht="20.25" customHeight="1" x14ac:dyDescent="0.3">
      <c r="A1366" s="238">
        <v>2024</v>
      </c>
      <c r="B1366" s="230">
        <v>69</v>
      </c>
      <c r="C1366" s="225" t="s">
        <v>2281</v>
      </c>
      <c r="D1366" s="230">
        <v>39377</v>
      </c>
      <c r="E1366" s="222">
        <v>3923443.23</v>
      </c>
      <c r="F1366" s="222">
        <v>3877534.82</v>
      </c>
      <c r="G1366" s="221">
        <v>3877534.82</v>
      </c>
      <c r="H1366" s="221">
        <v>0</v>
      </c>
      <c r="I1366" s="221">
        <v>0</v>
      </c>
      <c r="J1366" s="221">
        <v>0</v>
      </c>
      <c r="K1366" s="221">
        <v>0</v>
      </c>
      <c r="L1366" s="221">
        <v>0</v>
      </c>
      <c r="M1366" s="221">
        <v>0</v>
      </c>
      <c r="N1366" s="221">
        <v>0</v>
      </c>
      <c r="O1366" s="221">
        <v>0</v>
      </c>
      <c r="P1366" s="221">
        <v>0</v>
      </c>
      <c r="Q1366" s="221">
        <v>0</v>
      </c>
      <c r="R1366" s="221">
        <v>0</v>
      </c>
      <c r="S1366" s="221">
        <v>0</v>
      </c>
      <c r="T1366" s="221">
        <v>0</v>
      </c>
      <c r="U1366" s="221">
        <v>0</v>
      </c>
      <c r="V1366" s="221">
        <v>0</v>
      </c>
      <c r="W1366" s="221">
        <v>0</v>
      </c>
      <c r="X1366" s="221">
        <v>45908.41</v>
      </c>
    </row>
    <row r="1367" spans="1:24" s="239" customFormat="1" ht="20.25" customHeight="1" x14ac:dyDescent="0.3">
      <c r="A1367" s="238">
        <v>2024</v>
      </c>
      <c r="B1367" s="230">
        <v>70</v>
      </c>
      <c r="C1367" s="225" t="s">
        <v>2282</v>
      </c>
      <c r="D1367" s="230">
        <v>45289</v>
      </c>
      <c r="E1367" s="222">
        <v>9493997.0099999998</v>
      </c>
      <c r="F1367" s="222">
        <v>9409371.1999999993</v>
      </c>
      <c r="G1367" s="221">
        <v>0</v>
      </c>
      <c r="H1367" s="221">
        <v>0</v>
      </c>
      <c r="I1367" s="221">
        <v>0</v>
      </c>
      <c r="J1367" s="221">
        <v>339455.03</v>
      </c>
      <c r="K1367" s="221">
        <v>1394700.9</v>
      </c>
      <c r="L1367" s="221">
        <v>1283114.19</v>
      </c>
      <c r="M1367" s="221">
        <v>0</v>
      </c>
      <c r="N1367" s="221">
        <v>0</v>
      </c>
      <c r="O1367" s="221">
        <v>6392101.0800000001</v>
      </c>
      <c r="P1367" s="221">
        <v>0</v>
      </c>
      <c r="Q1367" s="221">
        <v>0</v>
      </c>
      <c r="R1367" s="221">
        <v>0</v>
      </c>
      <c r="S1367" s="221">
        <v>0</v>
      </c>
      <c r="T1367" s="221">
        <v>0</v>
      </c>
      <c r="U1367" s="221">
        <v>0</v>
      </c>
      <c r="V1367" s="221">
        <v>0</v>
      </c>
      <c r="W1367" s="221">
        <v>0</v>
      </c>
      <c r="X1367" s="221">
        <v>84625.81</v>
      </c>
    </row>
    <row r="1368" spans="1:24" s="239" customFormat="1" ht="20.25" customHeight="1" x14ac:dyDescent="0.3">
      <c r="A1368" s="238">
        <v>2024</v>
      </c>
      <c r="B1368" s="230">
        <v>71</v>
      </c>
      <c r="C1368" s="225" t="s">
        <v>2283</v>
      </c>
      <c r="D1368" s="230">
        <v>39449</v>
      </c>
      <c r="E1368" s="222">
        <v>5149769.3899999997</v>
      </c>
      <c r="F1368" s="222">
        <v>5084323.2399999993</v>
      </c>
      <c r="G1368" s="221">
        <v>0</v>
      </c>
      <c r="H1368" s="221">
        <v>0</v>
      </c>
      <c r="I1368" s="221">
        <v>0</v>
      </c>
      <c r="J1368" s="221">
        <v>0</v>
      </c>
      <c r="K1368" s="221">
        <v>0</v>
      </c>
      <c r="L1368" s="221">
        <v>459038.22</v>
      </c>
      <c r="M1368" s="221">
        <v>0</v>
      </c>
      <c r="N1368" s="221">
        <v>0</v>
      </c>
      <c r="O1368" s="221">
        <v>4625285.0199999996</v>
      </c>
      <c r="P1368" s="221">
        <v>0</v>
      </c>
      <c r="Q1368" s="221">
        <v>0</v>
      </c>
      <c r="R1368" s="221">
        <v>0</v>
      </c>
      <c r="S1368" s="221">
        <v>0</v>
      </c>
      <c r="T1368" s="221">
        <v>0</v>
      </c>
      <c r="U1368" s="221">
        <v>0</v>
      </c>
      <c r="V1368" s="221">
        <v>0</v>
      </c>
      <c r="W1368" s="221">
        <v>0</v>
      </c>
      <c r="X1368" s="221">
        <v>65446.15</v>
      </c>
    </row>
    <row r="1369" spans="1:24" s="239" customFormat="1" ht="20.25" customHeight="1" x14ac:dyDescent="0.3">
      <c r="A1369" s="238">
        <v>2024</v>
      </c>
      <c r="B1369" s="230">
        <v>72</v>
      </c>
      <c r="C1369" s="225" t="s">
        <v>2284</v>
      </c>
      <c r="D1369" s="230">
        <v>40549</v>
      </c>
      <c r="E1369" s="222">
        <v>1396622.91</v>
      </c>
      <c r="F1369" s="222">
        <v>1367706.6199999999</v>
      </c>
      <c r="G1369" s="221">
        <v>0</v>
      </c>
      <c r="H1369" s="221">
        <v>1148524.1599999999</v>
      </c>
      <c r="I1369" s="221">
        <v>0</v>
      </c>
      <c r="J1369" s="221">
        <v>104730.76000000001</v>
      </c>
      <c r="K1369" s="221">
        <v>114451.70000000001</v>
      </c>
      <c r="L1369" s="221">
        <v>0</v>
      </c>
      <c r="M1369" s="221">
        <v>0</v>
      </c>
      <c r="N1369" s="221">
        <v>0</v>
      </c>
      <c r="O1369" s="221">
        <v>0</v>
      </c>
      <c r="P1369" s="221">
        <v>0</v>
      </c>
      <c r="Q1369" s="221">
        <v>0</v>
      </c>
      <c r="R1369" s="221">
        <v>0</v>
      </c>
      <c r="S1369" s="221">
        <v>0</v>
      </c>
      <c r="T1369" s="221">
        <v>0</v>
      </c>
      <c r="U1369" s="221">
        <v>0</v>
      </c>
      <c r="V1369" s="221">
        <v>0</v>
      </c>
      <c r="W1369" s="221">
        <v>0</v>
      </c>
      <c r="X1369" s="221">
        <v>28916.29</v>
      </c>
    </row>
    <row r="1370" spans="1:24" s="239" customFormat="1" ht="20.25" customHeight="1" x14ac:dyDescent="0.3">
      <c r="A1370" s="238">
        <v>2024</v>
      </c>
      <c r="B1370" s="230">
        <v>73</v>
      </c>
      <c r="C1370" s="225" t="s">
        <v>2285</v>
      </c>
      <c r="D1370" s="230">
        <v>40164</v>
      </c>
      <c r="E1370" s="222">
        <v>1068322.25</v>
      </c>
      <c r="F1370" s="222">
        <v>1068322.25</v>
      </c>
      <c r="G1370" s="221">
        <v>0</v>
      </c>
      <c r="H1370" s="221">
        <v>0</v>
      </c>
      <c r="I1370" s="221">
        <v>0</v>
      </c>
      <c r="J1370" s="221">
        <v>0</v>
      </c>
      <c r="K1370" s="221">
        <v>0</v>
      </c>
      <c r="L1370" s="221">
        <v>0</v>
      </c>
      <c r="M1370" s="221">
        <v>0</v>
      </c>
      <c r="N1370" s="221">
        <v>0</v>
      </c>
      <c r="O1370" s="221">
        <v>1068322.25</v>
      </c>
      <c r="P1370" s="221">
        <v>0</v>
      </c>
      <c r="Q1370" s="221">
        <v>0</v>
      </c>
      <c r="R1370" s="221">
        <v>0</v>
      </c>
      <c r="S1370" s="221">
        <v>0</v>
      </c>
      <c r="T1370" s="221">
        <v>0</v>
      </c>
      <c r="U1370" s="221">
        <v>0</v>
      </c>
      <c r="V1370" s="221">
        <v>0</v>
      </c>
      <c r="W1370" s="221">
        <v>0</v>
      </c>
      <c r="X1370" s="221">
        <v>0</v>
      </c>
    </row>
    <row r="1371" spans="1:24" s="239" customFormat="1" ht="20.25" customHeight="1" x14ac:dyDescent="0.3">
      <c r="A1371" s="238">
        <v>2024</v>
      </c>
      <c r="B1371" s="230">
        <v>74</v>
      </c>
      <c r="C1371" s="225" t="s">
        <v>2286</v>
      </c>
      <c r="D1371" s="230">
        <v>40785</v>
      </c>
      <c r="E1371" s="222">
        <v>3010973.44</v>
      </c>
      <c r="F1371" s="222">
        <v>2967769.42</v>
      </c>
      <c r="G1371" s="221">
        <v>0</v>
      </c>
      <c r="H1371" s="221">
        <v>0</v>
      </c>
      <c r="I1371" s="221">
        <v>0</v>
      </c>
      <c r="J1371" s="221">
        <v>0</v>
      </c>
      <c r="K1371" s="221">
        <v>0</v>
      </c>
      <c r="L1371" s="221">
        <v>0</v>
      </c>
      <c r="M1371" s="221">
        <v>0</v>
      </c>
      <c r="N1371" s="221">
        <v>0</v>
      </c>
      <c r="O1371" s="221">
        <v>0</v>
      </c>
      <c r="P1371" s="266">
        <v>898308.19</v>
      </c>
      <c r="Q1371" s="221">
        <v>0</v>
      </c>
      <c r="R1371" s="221">
        <v>0</v>
      </c>
      <c r="S1371" s="221">
        <v>0</v>
      </c>
      <c r="T1371" s="221">
        <v>2069461.23</v>
      </c>
      <c r="U1371" s="221">
        <v>0</v>
      </c>
      <c r="V1371" s="221">
        <v>0</v>
      </c>
      <c r="W1371" s="221">
        <v>0</v>
      </c>
      <c r="X1371" s="221">
        <v>43204.02</v>
      </c>
    </row>
    <row r="1372" spans="1:24" s="239" customFormat="1" ht="20.25" customHeight="1" x14ac:dyDescent="0.3">
      <c r="A1372" s="238">
        <v>2024</v>
      </c>
      <c r="B1372" s="230">
        <v>75</v>
      </c>
      <c r="C1372" s="225" t="s">
        <v>2293</v>
      </c>
      <c r="D1372" s="230">
        <v>40882</v>
      </c>
      <c r="E1372" s="222">
        <v>87118.66</v>
      </c>
      <c r="F1372" s="222">
        <v>87118.66</v>
      </c>
      <c r="G1372" s="221">
        <v>0</v>
      </c>
      <c r="H1372" s="221">
        <v>0</v>
      </c>
      <c r="I1372" s="221">
        <v>0</v>
      </c>
      <c r="J1372" s="221">
        <v>0</v>
      </c>
      <c r="K1372" s="221">
        <v>0</v>
      </c>
      <c r="L1372" s="221">
        <v>0</v>
      </c>
      <c r="M1372" s="221">
        <v>0</v>
      </c>
      <c r="N1372" s="221">
        <v>0</v>
      </c>
      <c r="O1372" s="221">
        <v>0</v>
      </c>
      <c r="P1372" s="221">
        <v>0</v>
      </c>
      <c r="Q1372" s="221">
        <v>0</v>
      </c>
      <c r="R1372" s="221">
        <v>0</v>
      </c>
      <c r="S1372" s="221">
        <v>0</v>
      </c>
      <c r="T1372" s="221">
        <v>0</v>
      </c>
      <c r="U1372" s="221">
        <v>87118.66</v>
      </c>
      <c r="V1372" s="221">
        <v>0</v>
      </c>
      <c r="W1372" s="221">
        <v>0</v>
      </c>
      <c r="X1372" s="221">
        <v>0</v>
      </c>
    </row>
    <row r="1373" spans="1:24" s="239" customFormat="1" ht="20.25" customHeight="1" x14ac:dyDescent="0.3">
      <c r="A1373" s="238">
        <v>2024</v>
      </c>
      <c r="B1373" s="230">
        <v>76</v>
      </c>
      <c r="C1373" s="225" t="s">
        <v>2294</v>
      </c>
      <c r="D1373" s="230">
        <v>39484</v>
      </c>
      <c r="E1373" s="222">
        <v>6572398.1799999997</v>
      </c>
      <c r="F1373" s="222">
        <v>6493910.3399999999</v>
      </c>
      <c r="G1373" s="221">
        <v>5284723.26</v>
      </c>
      <c r="H1373" s="221">
        <v>0</v>
      </c>
      <c r="I1373" s="221">
        <v>0</v>
      </c>
      <c r="J1373" s="221">
        <v>0</v>
      </c>
      <c r="K1373" s="221">
        <v>0</v>
      </c>
      <c r="L1373" s="221">
        <v>0</v>
      </c>
      <c r="M1373" s="221">
        <v>0</v>
      </c>
      <c r="N1373" s="221">
        <v>0</v>
      </c>
      <c r="O1373" s="221">
        <v>0</v>
      </c>
      <c r="P1373" s="221">
        <v>1209187.08</v>
      </c>
      <c r="Q1373" s="221">
        <v>0</v>
      </c>
      <c r="R1373" s="221">
        <v>0</v>
      </c>
      <c r="S1373" s="221">
        <v>0</v>
      </c>
      <c r="T1373" s="221">
        <v>0</v>
      </c>
      <c r="U1373" s="221">
        <v>0</v>
      </c>
      <c r="V1373" s="221">
        <v>0</v>
      </c>
      <c r="W1373" s="221">
        <v>0</v>
      </c>
      <c r="X1373" s="221">
        <v>78487.839999999997</v>
      </c>
    </row>
    <row r="1374" spans="1:24" s="239" customFormat="1" ht="20.25" customHeight="1" x14ac:dyDescent="0.3">
      <c r="A1374" s="238">
        <v>2024</v>
      </c>
      <c r="B1374" s="230">
        <v>77</v>
      </c>
      <c r="C1374" s="225" t="s">
        <v>2295</v>
      </c>
      <c r="D1374" s="230">
        <v>40699</v>
      </c>
      <c r="E1374" s="222">
        <v>2688423.85</v>
      </c>
      <c r="F1374" s="222">
        <v>2657854.85</v>
      </c>
      <c r="G1374" s="221">
        <v>0</v>
      </c>
      <c r="H1374" s="221">
        <v>2657854.85</v>
      </c>
      <c r="I1374" s="221">
        <v>0</v>
      </c>
      <c r="J1374" s="221">
        <v>0</v>
      </c>
      <c r="K1374" s="221">
        <v>0</v>
      </c>
      <c r="L1374" s="221">
        <v>0</v>
      </c>
      <c r="M1374" s="221">
        <v>0</v>
      </c>
      <c r="N1374" s="221">
        <v>0</v>
      </c>
      <c r="O1374" s="221">
        <v>0</v>
      </c>
      <c r="P1374" s="221">
        <v>0</v>
      </c>
      <c r="Q1374" s="221">
        <v>0</v>
      </c>
      <c r="R1374" s="221">
        <v>0</v>
      </c>
      <c r="S1374" s="221">
        <v>0</v>
      </c>
      <c r="T1374" s="221">
        <v>0</v>
      </c>
      <c r="U1374" s="221">
        <v>0</v>
      </c>
      <c r="V1374" s="221">
        <v>0</v>
      </c>
      <c r="W1374" s="221">
        <v>0</v>
      </c>
      <c r="X1374" s="221">
        <v>30569</v>
      </c>
    </row>
    <row r="1375" spans="1:24" s="239" customFormat="1" ht="20.25" customHeight="1" x14ac:dyDescent="0.3">
      <c r="A1375" s="238">
        <v>2024</v>
      </c>
      <c r="B1375" s="230">
        <v>78</v>
      </c>
      <c r="C1375" s="225" t="s">
        <v>2296</v>
      </c>
      <c r="D1375" s="230">
        <v>40791</v>
      </c>
      <c r="E1375" s="222">
        <v>970996.21000000008</v>
      </c>
      <c r="F1375" s="222">
        <v>960945.43</v>
      </c>
      <c r="G1375" s="221">
        <v>0</v>
      </c>
      <c r="H1375" s="221">
        <v>0</v>
      </c>
      <c r="I1375" s="221">
        <v>0</v>
      </c>
      <c r="J1375" s="221">
        <v>0</v>
      </c>
      <c r="K1375" s="221">
        <v>0</v>
      </c>
      <c r="L1375" s="221">
        <v>0</v>
      </c>
      <c r="M1375" s="221">
        <v>0</v>
      </c>
      <c r="N1375" s="221">
        <v>0</v>
      </c>
      <c r="O1375" s="221">
        <v>0</v>
      </c>
      <c r="P1375" s="221">
        <v>960945.43</v>
      </c>
      <c r="Q1375" s="221">
        <v>0</v>
      </c>
      <c r="R1375" s="221">
        <v>0</v>
      </c>
      <c r="S1375" s="221">
        <v>0</v>
      </c>
      <c r="T1375" s="221">
        <v>0</v>
      </c>
      <c r="U1375" s="221">
        <v>0</v>
      </c>
      <c r="V1375" s="221">
        <v>0</v>
      </c>
      <c r="W1375" s="221">
        <v>0</v>
      </c>
      <c r="X1375" s="221">
        <v>10050.780000000001</v>
      </c>
    </row>
    <row r="1376" spans="1:24" s="239" customFormat="1" ht="20.25" customHeight="1" x14ac:dyDescent="0.3">
      <c r="A1376" s="238">
        <v>2024</v>
      </c>
      <c r="B1376" s="230">
        <v>79</v>
      </c>
      <c r="C1376" s="225" t="s">
        <v>2297</v>
      </c>
      <c r="D1376" s="230">
        <v>40792</v>
      </c>
      <c r="E1376" s="222">
        <v>1236734.9500000002</v>
      </c>
      <c r="F1376" s="222">
        <v>1221710.8700000001</v>
      </c>
      <c r="G1376" s="221">
        <v>0</v>
      </c>
      <c r="H1376" s="221">
        <v>0</v>
      </c>
      <c r="I1376" s="221">
        <v>0</v>
      </c>
      <c r="J1376" s="221">
        <v>0</v>
      </c>
      <c r="K1376" s="221">
        <v>0</v>
      </c>
      <c r="L1376" s="221">
        <v>0</v>
      </c>
      <c r="M1376" s="221">
        <v>0</v>
      </c>
      <c r="N1376" s="221">
        <v>0</v>
      </c>
      <c r="O1376" s="221">
        <v>0</v>
      </c>
      <c r="P1376" s="221">
        <v>1221710.8700000001</v>
      </c>
      <c r="Q1376" s="221">
        <v>0</v>
      </c>
      <c r="R1376" s="221">
        <v>0</v>
      </c>
      <c r="S1376" s="221">
        <v>0</v>
      </c>
      <c r="T1376" s="221">
        <v>0</v>
      </c>
      <c r="U1376" s="221">
        <v>0</v>
      </c>
      <c r="V1376" s="221">
        <v>0</v>
      </c>
      <c r="W1376" s="221">
        <v>0</v>
      </c>
      <c r="X1376" s="221">
        <v>15024.08</v>
      </c>
    </row>
    <row r="1377" spans="1:24" s="239" customFormat="1" ht="20.25" customHeight="1" x14ac:dyDescent="0.3">
      <c r="A1377" s="238">
        <v>2024</v>
      </c>
      <c r="B1377" s="230">
        <v>80</v>
      </c>
      <c r="C1377" s="225" t="s">
        <v>2298</v>
      </c>
      <c r="D1377" s="230">
        <v>40794</v>
      </c>
      <c r="E1377" s="222">
        <v>467117.23000000004</v>
      </c>
      <c r="F1377" s="222">
        <v>462086.02</v>
      </c>
      <c r="G1377" s="221">
        <v>0</v>
      </c>
      <c r="H1377" s="221">
        <v>0</v>
      </c>
      <c r="I1377" s="221">
        <v>0</v>
      </c>
      <c r="J1377" s="221">
        <v>0</v>
      </c>
      <c r="K1377" s="221">
        <v>0</v>
      </c>
      <c r="L1377" s="221">
        <v>0</v>
      </c>
      <c r="M1377" s="221">
        <v>0</v>
      </c>
      <c r="N1377" s="221">
        <v>0</v>
      </c>
      <c r="O1377" s="221">
        <v>0</v>
      </c>
      <c r="P1377" s="221">
        <v>462086.02</v>
      </c>
      <c r="Q1377" s="221">
        <v>0</v>
      </c>
      <c r="R1377" s="221">
        <v>0</v>
      </c>
      <c r="S1377" s="221">
        <v>0</v>
      </c>
      <c r="T1377" s="221">
        <v>0</v>
      </c>
      <c r="U1377" s="221">
        <v>0</v>
      </c>
      <c r="V1377" s="221">
        <v>0</v>
      </c>
      <c r="W1377" s="221">
        <v>0</v>
      </c>
      <c r="X1377" s="221">
        <v>5031.21</v>
      </c>
    </row>
    <row r="1378" spans="1:24" s="239" customFormat="1" ht="20.25" customHeight="1" x14ac:dyDescent="0.3">
      <c r="A1378" s="238">
        <v>2024</v>
      </c>
      <c r="B1378" s="230">
        <v>81</v>
      </c>
      <c r="C1378" s="225" t="s">
        <v>2299</v>
      </c>
      <c r="D1378" s="230">
        <v>40678</v>
      </c>
      <c r="E1378" s="222">
        <v>6069374.2399999993</v>
      </c>
      <c r="F1378" s="222">
        <v>5999408.1799999997</v>
      </c>
      <c r="G1378" s="221">
        <v>2651649.44</v>
      </c>
      <c r="H1378" s="221">
        <v>0</v>
      </c>
      <c r="I1378" s="221">
        <v>0</v>
      </c>
      <c r="J1378" s="221">
        <v>180483.13</v>
      </c>
      <c r="K1378" s="221">
        <v>0</v>
      </c>
      <c r="L1378" s="221">
        <v>0</v>
      </c>
      <c r="M1378" s="221">
        <v>0</v>
      </c>
      <c r="N1378" s="221">
        <v>0</v>
      </c>
      <c r="O1378" s="264">
        <v>3167275.61</v>
      </c>
      <c r="P1378" s="221">
        <v>0</v>
      </c>
      <c r="Q1378" s="221">
        <v>0</v>
      </c>
      <c r="R1378" s="221">
        <v>0</v>
      </c>
      <c r="S1378" s="221">
        <v>0</v>
      </c>
      <c r="T1378" s="221">
        <v>0</v>
      </c>
      <c r="U1378" s="221">
        <v>0</v>
      </c>
      <c r="V1378" s="221">
        <v>0</v>
      </c>
      <c r="W1378" s="221">
        <v>0</v>
      </c>
      <c r="X1378" s="221">
        <v>69966.06</v>
      </c>
    </row>
    <row r="1379" spans="1:24" s="239" customFormat="1" ht="20.25" customHeight="1" x14ac:dyDescent="0.3">
      <c r="A1379" s="238">
        <v>2024</v>
      </c>
      <c r="B1379" s="230">
        <v>82</v>
      </c>
      <c r="C1379" s="225" t="s">
        <v>2300</v>
      </c>
      <c r="D1379" s="230">
        <v>40795</v>
      </c>
      <c r="E1379" s="222">
        <v>1122880.0299999998</v>
      </c>
      <c r="F1379" s="222">
        <v>1108696.1499999999</v>
      </c>
      <c r="G1379" s="221">
        <v>0</v>
      </c>
      <c r="H1379" s="221">
        <v>0</v>
      </c>
      <c r="I1379" s="221">
        <v>0</v>
      </c>
      <c r="J1379" s="221">
        <v>0</v>
      </c>
      <c r="K1379" s="221">
        <v>0</v>
      </c>
      <c r="L1379" s="221">
        <v>0</v>
      </c>
      <c r="M1379" s="221">
        <v>0</v>
      </c>
      <c r="N1379" s="221">
        <v>0</v>
      </c>
      <c r="O1379" s="221">
        <v>0</v>
      </c>
      <c r="P1379" s="221">
        <v>1108696.1499999999</v>
      </c>
      <c r="Q1379" s="221">
        <v>0</v>
      </c>
      <c r="R1379" s="221">
        <v>0</v>
      </c>
      <c r="S1379" s="221">
        <v>0</v>
      </c>
      <c r="T1379" s="221">
        <v>0</v>
      </c>
      <c r="U1379" s="221">
        <v>0</v>
      </c>
      <c r="V1379" s="221">
        <v>0</v>
      </c>
      <c r="W1379" s="221">
        <v>0</v>
      </c>
      <c r="X1379" s="221">
        <v>14183.88</v>
      </c>
    </row>
    <row r="1380" spans="1:24" s="239" customFormat="1" ht="20.25" customHeight="1" x14ac:dyDescent="0.3">
      <c r="A1380" s="238">
        <v>2024</v>
      </c>
      <c r="B1380" s="230">
        <v>83</v>
      </c>
      <c r="C1380" s="225" t="s">
        <v>3408</v>
      </c>
      <c r="D1380" s="230">
        <v>40802</v>
      </c>
      <c r="E1380" s="222">
        <v>4307902.95</v>
      </c>
      <c r="F1380" s="222">
        <v>4247156.1400000006</v>
      </c>
      <c r="G1380" s="221">
        <v>0</v>
      </c>
      <c r="H1380" s="221">
        <v>3391979.91</v>
      </c>
      <c r="I1380" s="221">
        <v>0</v>
      </c>
      <c r="J1380" s="221">
        <v>0</v>
      </c>
      <c r="K1380" s="221">
        <v>0</v>
      </c>
      <c r="L1380" s="221">
        <v>0</v>
      </c>
      <c r="M1380" s="221">
        <v>0</v>
      </c>
      <c r="N1380" s="221">
        <v>0</v>
      </c>
      <c r="O1380" s="221">
        <v>0</v>
      </c>
      <c r="P1380" s="221">
        <v>855176.23</v>
      </c>
      <c r="Q1380" s="221">
        <v>0</v>
      </c>
      <c r="R1380" s="221">
        <v>0</v>
      </c>
      <c r="S1380" s="221">
        <v>0</v>
      </c>
      <c r="T1380" s="221">
        <v>0</v>
      </c>
      <c r="U1380" s="221">
        <v>0</v>
      </c>
      <c r="V1380" s="221">
        <v>0</v>
      </c>
      <c r="W1380" s="221">
        <v>0</v>
      </c>
      <c r="X1380" s="221">
        <v>60746.81</v>
      </c>
    </row>
    <row r="1381" spans="1:24" s="239" customFormat="1" ht="20.25" customHeight="1" x14ac:dyDescent="0.3">
      <c r="A1381" s="238">
        <v>2024</v>
      </c>
      <c r="B1381" s="230">
        <v>84</v>
      </c>
      <c r="C1381" s="225" t="s">
        <v>3409</v>
      </c>
      <c r="D1381" s="230">
        <v>40828</v>
      </c>
      <c r="E1381" s="222">
        <v>817623.62</v>
      </c>
      <c r="F1381" s="222">
        <v>803439.74</v>
      </c>
      <c r="G1381" s="221">
        <v>0</v>
      </c>
      <c r="H1381" s="221">
        <v>0</v>
      </c>
      <c r="I1381" s="221">
        <v>0</v>
      </c>
      <c r="J1381" s="221">
        <v>0</v>
      </c>
      <c r="K1381" s="221">
        <v>0</v>
      </c>
      <c r="L1381" s="221">
        <v>0</v>
      </c>
      <c r="M1381" s="221">
        <v>0</v>
      </c>
      <c r="N1381" s="221">
        <v>0</v>
      </c>
      <c r="O1381" s="221">
        <v>0</v>
      </c>
      <c r="P1381" s="221">
        <v>803439.74</v>
      </c>
      <c r="Q1381" s="221">
        <v>0</v>
      </c>
      <c r="R1381" s="221">
        <v>0</v>
      </c>
      <c r="S1381" s="221">
        <v>0</v>
      </c>
      <c r="T1381" s="221">
        <v>0</v>
      </c>
      <c r="U1381" s="221">
        <v>0</v>
      </c>
      <c r="V1381" s="221">
        <v>0</v>
      </c>
      <c r="W1381" s="221">
        <v>0</v>
      </c>
      <c r="X1381" s="221">
        <v>14183.88</v>
      </c>
    </row>
    <row r="1382" spans="1:24" s="239" customFormat="1" ht="20.25" customHeight="1" x14ac:dyDescent="0.3">
      <c r="A1382" s="238">
        <v>2024</v>
      </c>
      <c r="B1382" s="230">
        <v>85</v>
      </c>
      <c r="C1382" s="225" t="s">
        <v>3410</v>
      </c>
      <c r="D1382" s="230">
        <v>40889</v>
      </c>
      <c r="E1382" s="222">
        <v>1164698.2200000002</v>
      </c>
      <c r="F1382" s="222">
        <v>1148741.3600000001</v>
      </c>
      <c r="G1382" s="221">
        <v>0</v>
      </c>
      <c r="H1382" s="221">
        <v>0</v>
      </c>
      <c r="I1382" s="221">
        <v>0</v>
      </c>
      <c r="J1382" s="221">
        <v>0</v>
      </c>
      <c r="K1382" s="221">
        <v>0</v>
      </c>
      <c r="L1382" s="221">
        <v>0</v>
      </c>
      <c r="M1382" s="221">
        <v>0</v>
      </c>
      <c r="N1382" s="221">
        <v>0</v>
      </c>
      <c r="O1382" s="221">
        <v>0</v>
      </c>
      <c r="P1382" s="221">
        <v>1148741.3600000001</v>
      </c>
      <c r="Q1382" s="221">
        <v>0</v>
      </c>
      <c r="R1382" s="221">
        <v>0</v>
      </c>
      <c r="S1382" s="221">
        <v>0</v>
      </c>
      <c r="T1382" s="221">
        <v>0</v>
      </c>
      <c r="U1382" s="221">
        <v>0</v>
      </c>
      <c r="V1382" s="221">
        <v>0</v>
      </c>
      <c r="W1382" s="221">
        <v>0</v>
      </c>
      <c r="X1382" s="221">
        <v>15956.86</v>
      </c>
    </row>
    <row r="1383" spans="1:24" s="239" customFormat="1" ht="20.25" customHeight="1" x14ac:dyDescent="0.3">
      <c r="A1383" s="238">
        <v>2024</v>
      </c>
      <c r="B1383" s="230">
        <v>86</v>
      </c>
      <c r="C1383" s="225" t="s">
        <v>3031</v>
      </c>
      <c r="D1383" s="230">
        <v>40914</v>
      </c>
      <c r="E1383" s="222">
        <v>432328.19</v>
      </c>
      <c r="F1383" s="222">
        <v>427201.77</v>
      </c>
      <c r="G1383" s="221">
        <v>0</v>
      </c>
      <c r="H1383" s="221">
        <v>0</v>
      </c>
      <c r="I1383" s="221">
        <v>0</v>
      </c>
      <c r="J1383" s="221">
        <v>0</v>
      </c>
      <c r="K1383" s="221">
        <v>0</v>
      </c>
      <c r="L1383" s="221">
        <v>0</v>
      </c>
      <c r="M1383" s="221">
        <v>0</v>
      </c>
      <c r="N1383" s="221">
        <v>0</v>
      </c>
      <c r="O1383" s="221">
        <v>0</v>
      </c>
      <c r="P1383" s="221">
        <v>427201.77</v>
      </c>
      <c r="Q1383" s="221">
        <v>0</v>
      </c>
      <c r="R1383" s="221">
        <v>0</v>
      </c>
      <c r="S1383" s="221">
        <v>0</v>
      </c>
      <c r="T1383" s="221">
        <v>0</v>
      </c>
      <c r="U1383" s="221">
        <v>0</v>
      </c>
      <c r="V1383" s="221">
        <v>0</v>
      </c>
      <c r="W1383" s="221">
        <v>0</v>
      </c>
      <c r="X1383" s="221">
        <v>5126.42</v>
      </c>
    </row>
    <row r="1384" spans="1:24" s="239" customFormat="1" ht="20.25" customHeight="1" x14ac:dyDescent="0.3">
      <c r="A1384" s="238">
        <v>2024</v>
      </c>
      <c r="B1384" s="230">
        <v>87</v>
      </c>
      <c r="C1384" s="225" t="s">
        <v>3411</v>
      </c>
      <c r="D1384" s="230">
        <v>39378</v>
      </c>
      <c r="E1384" s="222">
        <v>837339.65</v>
      </c>
      <c r="F1384" s="222">
        <v>823155.77</v>
      </c>
      <c r="G1384" s="221">
        <v>0</v>
      </c>
      <c r="H1384" s="221">
        <v>0</v>
      </c>
      <c r="I1384" s="221">
        <v>0</v>
      </c>
      <c r="J1384" s="221">
        <v>0</v>
      </c>
      <c r="K1384" s="221">
        <v>0</v>
      </c>
      <c r="L1384" s="221">
        <v>0</v>
      </c>
      <c r="M1384" s="221">
        <v>0</v>
      </c>
      <c r="N1384" s="221">
        <v>0</v>
      </c>
      <c r="O1384" s="221">
        <v>0</v>
      </c>
      <c r="P1384" s="221">
        <v>823155.77</v>
      </c>
      <c r="Q1384" s="221">
        <v>0</v>
      </c>
      <c r="R1384" s="221">
        <v>0</v>
      </c>
      <c r="S1384" s="221">
        <v>0</v>
      </c>
      <c r="T1384" s="221">
        <v>0</v>
      </c>
      <c r="U1384" s="221">
        <v>0</v>
      </c>
      <c r="V1384" s="221">
        <v>0</v>
      </c>
      <c r="W1384" s="221">
        <v>0</v>
      </c>
      <c r="X1384" s="221">
        <v>14183.88</v>
      </c>
    </row>
    <row r="1385" spans="1:24" s="239" customFormat="1" ht="20.25" customHeight="1" x14ac:dyDescent="0.3">
      <c r="A1385" s="238">
        <v>2024</v>
      </c>
      <c r="B1385" s="230">
        <v>88</v>
      </c>
      <c r="C1385" s="225" t="s">
        <v>3412</v>
      </c>
      <c r="D1385" s="230">
        <v>39455</v>
      </c>
      <c r="E1385" s="222">
        <v>1265704.9500000002</v>
      </c>
      <c r="F1385" s="222">
        <v>1249748.0900000001</v>
      </c>
      <c r="G1385" s="221">
        <v>0</v>
      </c>
      <c r="H1385" s="221">
        <v>0</v>
      </c>
      <c r="I1385" s="221">
        <v>0</v>
      </c>
      <c r="J1385" s="221">
        <v>0</v>
      </c>
      <c r="K1385" s="221">
        <v>0</v>
      </c>
      <c r="L1385" s="221">
        <v>0</v>
      </c>
      <c r="M1385" s="221">
        <v>0</v>
      </c>
      <c r="N1385" s="221">
        <v>0</v>
      </c>
      <c r="O1385" s="221">
        <v>0</v>
      </c>
      <c r="P1385" s="221">
        <v>1249748.0900000001</v>
      </c>
      <c r="Q1385" s="221">
        <v>0</v>
      </c>
      <c r="R1385" s="221">
        <v>0</v>
      </c>
      <c r="S1385" s="221">
        <v>0</v>
      </c>
      <c r="T1385" s="221">
        <v>0</v>
      </c>
      <c r="U1385" s="221">
        <v>0</v>
      </c>
      <c r="V1385" s="221">
        <v>0</v>
      </c>
      <c r="W1385" s="221">
        <v>0</v>
      </c>
      <c r="X1385" s="221">
        <v>15956.86</v>
      </c>
    </row>
    <row r="1386" spans="1:24" s="239" customFormat="1" ht="20.25" customHeight="1" x14ac:dyDescent="0.3">
      <c r="A1386" s="238">
        <v>2024</v>
      </c>
      <c r="B1386" s="230">
        <v>89</v>
      </c>
      <c r="C1386" s="225" t="s">
        <v>2306</v>
      </c>
      <c r="D1386" s="230">
        <v>40781</v>
      </c>
      <c r="E1386" s="222">
        <v>1163362.97</v>
      </c>
      <c r="F1386" s="222">
        <v>1149179.0900000001</v>
      </c>
      <c r="G1386" s="221">
        <v>0</v>
      </c>
      <c r="H1386" s="221">
        <v>0</v>
      </c>
      <c r="I1386" s="221">
        <v>0</v>
      </c>
      <c r="J1386" s="221">
        <v>0</v>
      </c>
      <c r="K1386" s="221">
        <v>0</v>
      </c>
      <c r="L1386" s="221">
        <v>0</v>
      </c>
      <c r="M1386" s="221">
        <v>0</v>
      </c>
      <c r="N1386" s="221">
        <v>0</v>
      </c>
      <c r="O1386" s="221">
        <v>0</v>
      </c>
      <c r="P1386" s="221">
        <v>1149179.0900000001</v>
      </c>
      <c r="Q1386" s="221">
        <v>0</v>
      </c>
      <c r="R1386" s="221">
        <v>0</v>
      </c>
      <c r="S1386" s="221">
        <v>0</v>
      </c>
      <c r="T1386" s="221">
        <v>0</v>
      </c>
      <c r="U1386" s="221">
        <v>0</v>
      </c>
      <c r="V1386" s="221">
        <v>0</v>
      </c>
      <c r="W1386" s="221">
        <v>0</v>
      </c>
      <c r="X1386" s="221">
        <v>14183.88</v>
      </c>
    </row>
    <row r="1387" spans="1:24" s="239" customFormat="1" ht="20.100000000000001" customHeight="1" x14ac:dyDescent="0.3">
      <c r="A1387" s="238">
        <v>2024</v>
      </c>
      <c r="B1387" s="230">
        <v>90</v>
      </c>
      <c r="C1387" s="225" t="s">
        <v>2307</v>
      </c>
      <c r="D1387" s="230">
        <v>39485</v>
      </c>
      <c r="E1387" s="222">
        <v>1123009.4100000001</v>
      </c>
      <c r="F1387" s="222">
        <v>1107052.55</v>
      </c>
      <c r="G1387" s="221">
        <v>0</v>
      </c>
      <c r="H1387" s="221">
        <v>0</v>
      </c>
      <c r="I1387" s="221">
        <v>0</v>
      </c>
      <c r="J1387" s="221">
        <v>0</v>
      </c>
      <c r="K1387" s="221">
        <v>0</v>
      </c>
      <c r="L1387" s="221">
        <v>0</v>
      </c>
      <c r="M1387" s="221">
        <v>0</v>
      </c>
      <c r="N1387" s="221">
        <v>0</v>
      </c>
      <c r="O1387" s="221">
        <v>0</v>
      </c>
      <c r="P1387" s="221">
        <v>1107052.55</v>
      </c>
      <c r="Q1387" s="221">
        <v>0</v>
      </c>
      <c r="R1387" s="221">
        <v>0</v>
      </c>
      <c r="S1387" s="221">
        <v>0</v>
      </c>
      <c r="T1387" s="221">
        <v>0</v>
      </c>
      <c r="U1387" s="221">
        <v>0</v>
      </c>
      <c r="V1387" s="221">
        <v>0</v>
      </c>
      <c r="W1387" s="221">
        <v>0</v>
      </c>
      <c r="X1387" s="221">
        <v>15956.86</v>
      </c>
    </row>
    <row r="1388" spans="1:24" s="239" customFormat="1" ht="20.25" customHeight="1" x14ac:dyDescent="0.3">
      <c r="A1388" s="238">
        <v>2024</v>
      </c>
      <c r="B1388" s="230">
        <v>91</v>
      </c>
      <c r="C1388" s="225" t="s">
        <v>4135</v>
      </c>
      <c r="D1388" s="230">
        <v>40741</v>
      </c>
      <c r="E1388" s="222">
        <v>207734.38</v>
      </c>
      <c r="F1388" s="222">
        <v>205612.99</v>
      </c>
      <c r="G1388" s="221">
        <v>0</v>
      </c>
      <c r="H1388" s="221">
        <v>0</v>
      </c>
      <c r="I1388" s="221">
        <v>0</v>
      </c>
      <c r="J1388" s="221">
        <v>0</v>
      </c>
      <c r="K1388" s="221">
        <v>0</v>
      </c>
      <c r="L1388" s="221">
        <v>0</v>
      </c>
      <c r="M1388" s="221">
        <v>0</v>
      </c>
      <c r="N1388" s="221">
        <v>0</v>
      </c>
      <c r="O1388" s="221">
        <v>0</v>
      </c>
      <c r="P1388" s="221">
        <v>205612.99</v>
      </c>
      <c r="Q1388" s="221">
        <v>0</v>
      </c>
      <c r="R1388" s="221">
        <v>0</v>
      </c>
      <c r="S1388" s="221">
        <v>0</v>
      </c>
      <c r="T1388" s="221">
        <v>0</v>
      </c>
      <c r="U1388" s="221">
        <v>0</v>
      </c>
      <c r="V1388" s="221">
        <v>0</v>
      </c>
      <c r="W1388" s="221">
        <v>0</v>
      </c>
      <c r="X1388" s="221">
        <v>2121.39</v>
      </c>
    </row>
    <row r="1389" spans="1:24" s="239" customFormat="1" ht="20.25" customHeight="1" x14ac:dyDescent="0.3">
      <c r="A1389" s="238">
        <v>2024</v>
      </c>
      <c r="B1389" s="230">
        <v>92</v>
      </c>
      <c r="C1389" s="225" t="s">
        <v>3743</v>
      </c>
      <c r="D1389" s="230">
        <v>40811</v>
      </c>
      <c r="E1389" s="222">
        <v>892198.84</v>
      </c>
      <c r="F1389" s="222">
        <v>878014.96</v>
      </c>
      <c r="G1389" s="221">
        <v>0</v>
      </c>
      <c r="H1389" s="221">
        <v>0</v>
      </c>
      <c r="I1389" s="221">
        <v>0</v>
      </c>
      <c r="J1389" s="221">
        <v>0</v>
      </c>
      <c r="K1389" s="221">
        <v>0</v>
      </c>
      <c r="L1389" s="221">
        <v>0</v>
      </c>
      <c r="M1389" s="221">
        <v>0</v>
      </c>
      <c r="N1389" s="221">
        <v>0</v>
      </c>
      <c r="O1389" s="221">
        <v>0</v>
      </c>
      <c r="P1389" s="221">
        <v>878014.96</v>
      </c>
      <c r="Q1389" s="221">
        <v>0</v>
      </c>
      <c r="R1389" s="221">
        <v>0</v>
      </c>
      <c r="S1389" s="221">
        <v>0</v>
      </c>
      <c r="T1389" s="221">
        <v>0</v>
      </c>
      <c r="U1389" s="221">
        <v>0</v>
      </c>
      <c r="V1389" s="221">
        <v>0</v>
      </c>
      <c r="W1389" s="221">
        <v>0</v>
      </c>
      <c r="X1389" s="221">
        <v>14183.88</v>
      </c>
    </row>
    <row r="1390" spans="1:24" s="239" customFormat="1" ht="20.25" customHeight="1" x14ac:dyDescent="0.3">
      <c r="A1390" s="238">
        <v>2024</v>
      </c>
      <c r="B1390" s="230">
        <v>93</v>
      </c>
      <c r="C1390" s="225" t="s">
        <v>3765</v>
      </c>
      <c r="D1390" s="230">
        <v>39779</v>
      </c>
      <c r="E1390" s="222">
        <v>15194787.319999998</v>
      </c>
      <c r="F1390" s="222">
        <v>14926377.709999999</v>
      </c>
      <c r="G1390" s="221">
        <v>0</v>
      </c>
      <c r="H1390" s="221">
        <v>0</v>
      </c>
      <c r="I1390" s="221">
        <v>0</v>
      </c>
      <c r="J1390" s="221">
        <v>0</v>
      </c>
      <c r="K1390" s="221">
        <v>0</v>
      </c>
      <c r="L1390" s="221">
        <v>0</v>
      </c>
      <c r="M1390" s="221">
        <v>0</v>
      </c>
      <c r="N1390" s="221">
        <v>14419500.889999999</v>
      </c>
      <c r="O1390" s="221">
        <v>0</v>
      </c>
      <c r="P1390" s="221">
        <v>0</v>
      </c>
      <c r="Q1390" s="221">
        <v>0</v>
      </c>
      <c r="R1390" s="221">
        <v>0</v>
      </c>
      <c r="S1390" s="221">
        <v>0</v>
      </c>
      <c r="T1390" s="221">
        <v>0</v>
      </c>
      <c r="U1390" s="221">
        <v>506876.82</v>
      </c>
      <c r="V1390" s="221">
        <v>0</v>
      </c>
      <c r="W1390" s="221">
        <v>0</v>
      </c>
      <c r="X1390" s="221">
        <v>268409.61</v>
      </c>
    </row>
    <row r="1391" spans="1:24" s="239" customFormat="1" ht="20.25" customHeight="1" x14ac:dyDescent="0.3">
      <c r="A1391" s="238">
        <v>2024</v>
      </c>
      <c r="B1391" s="230">
        <v>94</v>
      </c>
      <c r="C1391" s="225" t="s">
        <v>2136</v>
      </c>
      <c r="D1391" s="230">
        <v>40913</v>
      </c>
      <c r="E1391" s="222">
        <v>3321303.3899999997</v>
      </c>
      <c r="F1391" s="222">
        <v>3282114.07</v>
      </c>
      <c r="G1391" s="221">
        <v>3282114.07</v>
      </c>
      <c r="H1391" s="221">
        <v>0</v>
      </c>
      <c r="I1391" s="221">
        <v>0</v>
      </c>
      <c r="J1391" s="221">
        <v>0</v>
      </c>
      <c r="K1391" s="221">
        <v>0</v>
      </c>
      <c r="L1391" s="221">
        <v>0</v>
      </c>
      <c r="M1391" s="221">
        <v>0</v>
      </c>
      <c r="N1391" s="221">
        <v>0</v>
      </c>
      <c r="O1391" s="221">
        <v>0</v>
      </c>
      <c r="P1391" s="221">
        <v>0</v>
      </c>
      <c r="Q1391" s="221">
        <v>0</v>
      </c>
      <c r="R1391" s="221">
        <v>0</v>
      </c>
      <c r="S1391" s="221">
        <v>0</v>
      </c>
      <c r="T1391" s="221">
        <v>0</v>
      </c>
      <c r="U1391" s="221">
        <v>0</v>
      </c>
      <c r="V1391" s="221">
        <v>0</v>
      </c>
      <c r="W1391" s="221">
        <v>0</v>
      </c>
      <c r="X1391" s="221">
        <v>39189.32</v>
      </c>
    </row>
    <row r="1392" spans="1:24" s="239" customFormat="1" ht="20.25" customHeight="1" x14ac:dyDescent="0.3">
      <c r="A1392" s="238">
        <v>2024</v>
      </c>
      <c r="B1392" s="230">
        <v>95</v>
      </c>
      <c r="C1392" s="225" t="s">
        <v>2137</v>
      </c>
      <c r="D1392" s="230">
        <v>40915</v>
      </c>
      <c r="E1392" s="222">
        <v>1271599.0899999999</v>
      </c>
      <c r="F1392" s="222">
        <v>1256420.1299999999</v>
      </c>
      <c r="G1392" s="221">
        <v>1256420.1299999999</v>
      </c>
      <c r="H1392" s="221">
        <v>0</v>
      </c>
      <c r="I1392" s="221">
        <v>0</v>
      </c>
      <c r="J1392" s="221">
        <v>0</v>
      </c>
      <c r="K1392" s="221">
        <v>0</v>
      </c>
      <c r="L1392" s="221">
        <v>0</v>
      </c>
      <c r="M1392" s="221">
        <v>0</v>
      </c>
      <c r="N1392" s="221">
        <v>0</v>
      </c>
      <c r="O1392" s="221">
        <v>0</v>
      </c>
      <c r="P1392" s="221">
        <v>0</v>
      </c>
      <c r="Q1392" s="221">
        <v>0</v>
      </c>
      <c r="R1392" s="221">
        <v>0</v>
      </c>
      <c r="S1392" s="221">
        <v>0</v>
      </c>
      <c r="T1392" s="221">
        <v>0</v>
      </c>
      <c r="U1392" s="221">
        <v>0</v>
      </c>
      <c r="V1392" s="221">
        <v>0</v>
      </c>
      <c r="W1392" s="221">
        <v>0</v>
      </c>
      <c r="X1392" s="221">
        <v>15178.96</v>
      </c>
    </row>
    <row r="1393" spans="1:24" s="239" customFormat="1" ht="20.25" customHeight="1" x14ac:dyDescent="0.3">
      <c r="A1393" s="238">
        <v>2024</v>
      </c>
      <c r="B1393" s="230">
        <v>96</v>
      </c>
      <c r="C1393" s="225" t="s">
        <v>2139</v>
      </c>
      <c r="D1393" s="230">
        <v>40733</v>
      </c>
      <c r="E1393" s="222">
        <v>765938</v>
      </c>
      <c r="F1393" s="222">
        <v>751754.12</v>
      </c>
      <c r="G1393" s="221">
        <v>0</v>
      </c>
      <c r="H1393" s="221">
        <v>0</v>
      </c>
      <c r="I1393" s="221">
        <v>0</v>
      </c>
      <c r="J1393" s="221">
        <v>0</v>
      </c>
      <c r="K1393" s="221">
        <v>0</v>
      </c>
      <c r="L1393" s="221">
        <v>0</v>
      </c>
      <c r="M1393" s="221">
        <v>0</v>
      </c>
      <c r="N1393" s="221">
        <v>0</v>
      </c>
      <c r="O1393" s="221">
        <v>0</v>
      </c>
      <c r="P1393" s="221">
        <v>751754.12</v>
      </c>
      <c r="Q1393" s="221">
        <v>0</v>
      </c>
      <c r="R1393" s="221">
        <v>0</v>
      </c>
      <c r="S1393" s="221">
        <v>0</v>
      </c>
      <c r="T1393" s="221">
        <v>0</v>
      </c>
      <c r="U1393" s="221">
        <v>0</v>
      </c>
      <c r="V1393" s="221">
        <v>0</v>
      </c>
      <c r="W1393" s="221">
        <v>0</v>
      </c>
      <c r="X1393" s="221">
        <v>14183.88</v>
      </c>
    </row>
    <row r="1394" spans="1:24" s="239" customFormat="1" ht="20.25" customHeight="1" x14ac:dyDescent="0.3">
      <c r="A1394" s="238">
        <v>2024</v>
      </c>
      <c r="B1394" s="230">
        <v>97</v>
      </c>
      <c r="C1394" s="225" t="s">
        <v>2142</v>
      </c>
      <c r="D1394" s="230">
        <v>40693</v>
      </c>
      <c r="E1394" s="222">
        <v>4523795.54</v>
      </c>
      <c r="F1394" s="222">
        <v>4480145.62</v>
      </c>
      <c r="G1394" s="221">
        <v>0</v>
      </c>
      <c r="H1394" s="221">
        <v>3867499.56</v>
      </c>
      <c r="I1394" s="221">
        <v>0</v>
      </c>
      <c r="J1394" s="221">
        <v>0</v>
      </c>
      <c r="K1394" s="221">
        <v>0</v>
      </c>
      <c r="L1394" s="221">
        <v>0</v>
      </c>
      <c r="M1394" s="221">
        <v>0</v>
      </c>
      <c r="N1394" s="221">
        <v>0</v>
      </c>
      <c r="O1394" s="221">
        <v>0</v>
      </c>
      <c r="P1394" s="221">
        <v>612646.06000000006</v>
      </c>
      <c r="Q1394" s="221">
        <v>0</v>
      </c>
      <c r="R1394" s="221">
        <v>0</v>
      </c>
      <c r="S1394" s="221">
        <v>0</v>
      </c>
      <c r="T1394" s="221">
        <v>0</v>
      </c>
      <c r="U1394" s="221">
        <v>0</v>
      </c>
      <c r="V1394" s="221">
        <v>0</v>
      </c>
      <c r="W1394" s="221">
        <v>0</v>
      </c>
      <c r="X1394" s="221">
        <v>43649.919999999998</v>
      </c>
    </row>
    <row r="1395" spans="1:24" s="239" customFormat="1" ht="20.25" customHeight="1" x14ac:dyDescent="0.3">
      <c r="A1395" s="238">
        <v>2024</v>
      </c>
      <c r="B1395" s="230">
        <v>98</v>
      </c>
      <c r="C1395" s="225" t="s">
        <v>2144</v>
      </c>
      <c r="D1395" s="230">
        <v>40471</v>
      </c>
      <c r="E1395" s="222">
        <v>794103.79</v>
      </c>
      <c r="F1395" s="222">
        <v>779919.91</v>
      </c>
      <c r="G1395" s="221">
        <v>0</v>
      </c>
      <c r="H1395" s="221">
        <v>0</v>
      </c>
      <c r="I1395" s="221">
        <v>0</v>
      </c>
      <c r="J1395" s="221">
        <v>0</v>
      </c>
      <c r="K1395" s="221">
        <v>0</v>
      </c>
      <c r="L1395" s="221">
        <v>0</v>
      </c>
      <c r="M1395" s="221">
        <v>0</v>
      </c>
      <c r="N1395" s="221">
        <v>0</v>
      </c>
      <c r="O1395" s="221">
        <v>0</v>
      </c>
      <c r="P1395" s="221">
        <v>779919.91</v>
      </c>
      <c r="Q1395" s="221">
        <v>0</v>
      </c>
      <c r="R1395" s="221">
        <v>0</v>
      </c>
      <c r="S1395" s="221">
        <v>0</v>
      </c>
      <c r="T1395" s="221">
        <v>0</v>
      </c>
      <c r="U1395" s="221">
        <v>0</v>
      </c>
      <c r="V1395" s="221">
        <v>0</v>
      </c>
      <c r="W1395" s="221">
        <v>0</v>
      </c>
      <c r="X1395" s="221">
        <v>14183.88</v>
      </c>
    </row>
    <row r="1396" spans="1:24" s="239" customFormat="1" ht="20.25" customHeight="1" x14ac:dyDescent="0.3">
      <c r="A1396" s="238">
        <v>2024</v>
      </c>
      <c r="B1396" s="230">
        <v>99</v>
      </c>
      <c r="C1396" s="225" t="s">
        <v>3582</v>
      </c>
      <c r="D1396" s="230">
        <v>40786</v>
      </c>
      <c r="E1396" s="222">
        <v>1076772.98</v>
      </c>
      <c r="F1396" s="222">
        <v>1062589.1000000001</v>
      </c>
      <c r="G1396" s="221">
        <v>0</v>
      </c>
      <c r="H1396" s="221">
        <v>0</v>
      </c>
      <c r="I1396" s="221">
        <v>0</v>
      </c>
      <c r="J1396" s="221">
        <v>0</v>
      </c>
      <c r="K1396" s="221">
        <v>0</v>
      </c>
      <c r="L1396" s="221">
        <v>0</v>
      </c>
      <c r="M1396" s="221">
        <v>0</v>
      </c>
      <c r="N1396" s="221">
        <v>0</v>
      </c>
      <c r="O1396" s="221">
        <v>0</v>
      </c>
      <c r="P1396" s="221">
        <v>1062589.1000000001</v>
      </c>
      <c r="Q1396" s="221">
        <v>0</v>
      </c>
      <c r="R1396" s="221">
        <v>0</v>
      </c>
      <c r="S1396" s="221">
        <v>0</v>
      </c>
      <c r="T1396" s="221">
        <v>0</v>
      </c>
      <c r="U1396" s="221">
        <v>0</v>
      </c>
      <c r="V1396" s="221">
        <v>0</v>
      </c>
      <c r="W1396" s="221">
        <v>0</v>
      </c>
      <c r="X1396" s="221">
        <v>14183.88</v>
      </c>
    </row>
    <row r="1397" spans="1:24" s="239" customFormat="1" ht="23.25" customHeight="1" x14ac:dyDescent="0.3">
      <c r="A1397" s="238">
        <v>2024</v>
      </c>
      <c r="B1397" s="230">
        <v>100</v>
      </c>
      <c r="C1397" s="229" t="s">
        <v>2610</v>
      </c>
      <c r="D1397" s="230">
        <v>41000</v>
      </c>
      <c r="E1397" s="222">
        <v>1597354.49</v>
      </c>
      <c r="F1397" s="222">
        <v>1578212.9</v>
      </c>
      <c r="G1397" s="221">
        <v>0</v>
      </c>
      <c r="H1397" s="221">
        <v>0</v>
      </c>
      <c r="I1397" s="221">
        <v>0</v>
      </c>
      <c r="J1397" s="221">
        <v>0</v>
      </c>
      <c r="K1397" s="221">
        <v>0</v>
      </c>
      <c r="L1397" s="221">
        <v>0</v>
      </c>
      <c r="M1397" s="221">
        <v>0</v>
      </c>
      <c r="N1397" s="221">
        <v>0</v>
      </c>
      <c r="O1397" s="221">
        <v>1578212.9</v>
      </c>
      <c r="P1397" s="221">
        <v>0</v>
      </c>
      <c r="Q1397" s="221">
        <v>0</v>
      </c>
      <c r="R1397" s="221">
        <v>0</v>
      </c>
      <c r="S1397" s="221">
        <v>0</v>
      </c>
      <c r="T1397" s="221">
        <v>0</v>
      </c>
      <c r="U1397" s="221">
        <v>0</v>
      </c>
      <c r="V1397" s="221">
        <v>0</v>
      </c>
      <c r="W1397" s="221">
        <v>0</v>
      </c>
      <c r="X1397" s="221">
        <v>19141.59</v>
      </c>
    </row>
    <row r="1398" spans="1:24" s="239" customFormat="1" ht="23.25" customHeight="1" x14ac:dyDescent="0.3">
      <c r="A1398" s="238">
        <v>2024</v>
      </c>
      <c r="B1398" s="230">
        <v>101</v>
      </c>
      <c r="C1398" s="229" t="s">
        <v>3413</v>
      </c>
      <c r="D1398" s="230">
        <v>40684</v>
      </c>
      <c r="E1398" s="222">
        <v>1098985.77</v>
      </c>
      <c r="F1398" s="222">
        <v>1081255.1400000001</v>
      </c>
      <c r="G1398" s="221">
        <v>0</v>
      </c>
      <c r="H1398" s="221">
        <v>1081255.1400000001</v>
      </c>
      <c r="I1398" s="221">
        <v>0</v>
      </c>
      <c r="J1398" s="221">
        <v>0</v>
      </c>
      <c r="K1398" s="221">
        <v>0</v>
      </c>
      <c r="L1398" s="221">
        <v>0</v>
      </c>
      <c r="M1398" s="221">
        <v>0</v>
      </c>
      <c r="N1398" s="221">
        <v>0</v>
      </c>
      <c r="O1398" s="221">
        <v>0</v>
      </c>
      <c r="P1398" s="221">
        <v>0</v>
      </c>
      <c r="Q1398" s="221">
        <v>0</v>
      </c>
      <c r="R1398" s="221">
        <v>0</v>
      </c>
      <c r="S1398" s="221">
        <v>0</v>
      </c>
      <c r="T1398" s="221">
        <v>0</v>
      </c>
      <c r="U1398" s="221">
        <v>0</v>
      </c>
      <c r="V1398" s="221">
        <v>0</v>
      </c>
      <c r="W1398" s="221">
        <v>0</v>
      </c>
      <c r="X1398" s="221">
        <v>17730.63</v>
      </c>
    </row>
    <row r="1399" spans="1:24" s="239" customFormat="1" ht="23.25" customHeight="1" x14ac:dyDescent="0.3">
      <c r="A1399" s="238">
        <v>2024</v>
      </c>
      <c r="B1399" s="230">
        <v>102</v>
      </c>
      <c r="C1399" s="229" t="s">
        <v>2632</v>
      </c>
      <c r="D1399" s="230">
        <v>40924</v>
      </c>
      <c r="E1399" s="222">
        <v>4709662.8100000005</v>
      </c>
      <c r="F1399" s="222">
        <v>4643344.37</v>
      </c>
      <c r="G1399" s="221">
        <v>0</v>
      </c>
      <c r="H1399" s="221">
        <v>0</v>
      </c>
      <c r="I1399" s="221">
        <v>0</v>
      </c>
      <c r="J1399" s="221">
        <v>0</v>
      </c>
      <c r="K1399" s="221">
        <v>0</v>
      </c>
      <c r="L1399" s="221">
        <v>0</v>
      </c>
      <c r="M1399" s="221">
        <v>0</v>
      </c>
      <c r="N1399" s="221">
        <v>0</v>
      </c>
      <c r="O1399" s="221">
        <v>4643344.37</v>
      </c>
      <c r="P1399" s="221">
        <v>0</v>
      </c>
      <c r="Q1399" s="221">
        <v>0</v>
      </c>
      <c r="R1399" s="221">
        <v>0</v>
      </c>
      <c r="S1399" s="221">
        <v>0</v>
      </c>
      <c r="T1399" s="221">
        <v>0</v>
      </c>
      <c r="U1399" s="221">
        <v>0</v>
      </c>
      <c r="V1399" s="221">
        <v>0</v>
      </c>
      <c r="W1399" s="221">
        <v>0</v>
      </c>
      <c r="X1399" s="221">
        <v>66318.44</v>
      </c>
    </row>
    <row r="1400" spans="1:24" s="239" customFormat="1" ht="23.25" customHeight="1" x14ac:dyDescent="0.3">
      <c r="A1400" s="238">
        <v>2024</v>
      </c>
      <c r="B1400" s="230">
        <v>103</v>
      </c>
      <c r="C1400" s="229" t="s">
        <v>2633</v>
      </c>
      <c r="D1400" s="230">
        <v>39466</v>
      </c>
      <c r="E1400" s="222">
        <v>5582456.5199999996</v>
      </c>
      <c r="F1400" s="222">
        <v>5528007.2299999995</v>
      </c>
      <c r="G1400" s="221">
        <v>3995299.92</v>
      </c>
      <c r="H1400" s="221">
        <v>0</v>
      </c>
      <c r="I1400" s="221">
        <v>0</v>
      </c>
      <c r="J1400" s="221">
        <v>490035.47</v>
      </c>
      <c r="K1400" s="221">
        <v>0</v>
      </c>
      <c r="L1400" s="221">
        <v>0</v>
      </c>
      <c r="M1400" s="221">
        <v>0</v>
      </c>
      <c r="N1400" s="221">
        <v>0</v>
      </c>
      <c r="O1400" s="221">
        <v>0</v>
      </c>
      <c r="P1400" s="221">
        <v>0</v>
      </c>
      <c r="Q1400" s="221">
        <v>1042671.84</v>
      </c>
      <c r="R1400" s="221">
        <v>0</v>
      </c>
      <c r="S1400" s="221">
        <v>0</v>
      </c>
      <c r="T1400" s="221">
        <v>0</v>
      </c>
      <c r="U1400" s="221">
        <v>0</v>
      </c>
      <c r="V1400" s="221">
        <v>0</v>
      </c>
      <c r="W1400" s="221">
        <v>0</v>
      </c>
      <c r="X1400" s="221">
        <v>54449.29</v>
      </c>
    </row>
    <row r="1401" spans="1:24" s="239" customFormat="1" ht="20.25" customHeight="1" x14ac:dyDescent="0.3">
      <c r="A1401" s="238">
        <v>2024</v>
      </c>
      <c r="B1401" s="230">
        <v>104</v>
      </c>
      <c r="C1401" s="229" t="s">
        <v>1207</v>
      </c>
      <c r="D1401" s="230">
        <v>40754</v>
      </c>
      <c r="E1401" s="222">
        <v>4518165.4799999995</v>
      </c>
      <c r="F1401" s="222">
        <v>4453094.92</v>
      </c>
      <c r="G1401" s="221">
        <v>2310172.1800000002</v>
      </c>
      <c r="H1401" s="221">
        <v>1862831.44</v>
      </c>
      <c r="I1401" s="221">
        <v>0</v>
      </c>
      <c r="J1401" s="221">
        <v>0</v>
      </c>
      <c r="K1401" s="221">
        <v>0</v>
      </c>
      <c r="L1401" s="221">
        <v>123054.41</v>
      </c>
      <c r="M1401" s="221">
        <v>0</v>
      </c>
      <c r="N1401" s="221">
        <v>0</v>
      </c>
      <c r="O1401" s="221">
        <v>0</v>
      </c>
      <c r="P1401" s="221">
        <v>157036.89000000001</v>
      </c>
      <c r="Q1401" s="221">
        <v>0</v>
      </c>
      <c r="R1401" s="221">
        <v>0</v>
      </c>
      <c r="S1401" s="221">
        <v>0</v>
      </c>
      <c r="T1401" s="221">
        <v>0</v>
      </c>
      <c r="U1401" s="221">
        <v>0</v>
      </c>
      <c r="V1401" s="221">
        <v>0</v>
      </c>
      <c r="W1401" s="221">
        <v>0</v>
      </c>
      <c r="X1401" s="221">
        <v>65070.560000000005</v>
      </c>
    </row>
    <row r="1402" spans="1:24" s="239" customFormat="1" ht="20.25" customHeight="1" x14ac:dyDescent="0.3">
      <c r="A1402" s="238">
        <v>2024</v>
      </c>
      <c r="B1402" s="230">
        <v>105</v>
      </c>
      <c r="C1402" s="229" t="s">
        <v>39</v>
      </c>
      <c r="D1402" s="230">
        <v>39588</v>
      </c>
      <c r="E1402" s="222">
        <v>2100489.29</v>
      </c>
      <c r="F1402" s="222">
        <v>2076569.26</v>
      </c>
      <c r="G1402" s="221">
        <v>0</v>
      </c>
      <c r="H1402" s="221">
        <v>0</v>
      </c>
      <c r="I1402" s="221">
        <v>0</v>
      </c>
      <c r="J1402" s="221">
        <v>2076569.26</v>
      </c>
      <c r="K1402" s="221">
        <v>0</v>
      </c>
      <c r="L1402" s="221">
        <v>0</v>
      </c>
      <c r="M1402" s="221">
        <v>0</v>
      </c>
      <c r="N1402" s="221">
        <v>0</v>
      </c>
      <c r="O1402" s="221">
        <v>0</v>
      </c>
      <c r="P1402" s="221">
        <v>0</v>
      </c>
      <c r="Q1402" s="221">
        <v>0</v>
      </c>
      <c r="R1402" s="221">
        <v>0</v>
      </c>
      <c r="S1402" s="221">
        <v>0</v>
      </c>
      <c r="T1402" s="221">
        <v>0</v>
      </c>
      <c r="U1402" s="221">
        <v>0</v>
      </c>
      <c r="V1402" s="221">
        <v>0</v>
      </c>
      <c r="W1402" s="221">
        <v>0</v>
      </c>
      <c r="X1402" s="221">
        <v>23920.03</v>
      </c>
    </row>
    <row r="1403" spans="1:24" s="239" customFormat="1" ht="20.25" customHeight="1" x14ac:dyDescent="0.3">
      <c r="A1403" s="238">
        <v>2024</v>
      </c>
      <c r="B1403" s="230">
        <v>106</v>
      </c>
      <c r="C1403" s="229" t="s">
        <v>2135</v>
      </c>
      <c r="D1403" s="230">
        <v>40805</v>
      </c>
      <c r="E1403" s="222">
        <v>3960598.06</v>
      </c>
      <c r="F1403" s="222">
        <v>3922870.58</v>
      </c>
      <c r="G1403" s="221">
        <v>0</v>
      </c>
      <c r="H1403" s="221">
        <v>3922870.58</v>
      </c>
      <c r="I1403" s="221">
        <v>0</v>
      </c>
      <c r="J1403" s="221">
        <v>0</v>
      </c>
      <c r="K1403" s="221">
        <v>0</v>
      </c>
      <c r="L1403" s="221">
        <v>0</v>
      </c>
      <c r="M1403" s="221">
        <v>0</v>
      </c>
      <c r="N1403" s="221">
        <v>0</v>
      </c>
      <c r="O1403" s="221">
        <v>0</v>
      </c>
      <c r="P1403" s="221">
        <v>0</v>
      </c>
      <c r="Q1403" s="221">
        <v>0</v>
      </c>
      <c r="R1403" s="221">
        <v>0</v>
      </c>
      <c r="S1403" s="221">
        <v>0</v>
      </c>
      <c r="T1403" s="221">
        <v>0</v>
      </c>
      <c r="U1403" s="221">
        <v>0</v>
      </c>
      <c r="V1403" s="221">
        <v>0</v>
      </c>
      <c r="W1403" s="221">
        <v>0</v>
      </c>
      <c r="X1403" s="221">
        <v>37727.480000000003</v>
      </c>
    </row>
    <row r="1404" spans="1:24" s="239" customFormat="1" ht="20.25" customHeight="1" x14ac:dyDescent="0.3">
      <c r="A1404" s="238">
        <v>2024</v>
      </c>
      <c r="B1404" s="230">
        <v>107</v>
      </c>
      <c r="C1404" s="229" t="s">
        <v>2140</v>
      </c>
      <c r="D1404" s="230">
        <v>40725</v>
      </c>
      <c r="E1404" s="222">
        <v>1733264.4500000002</v>
      </c>
      <c r="F1404" s="222">
        <v>1714795.35</v>
      </c>
      <c r="G1404" s="221">
        <v>0</v>
      </c>
      <c r="H1404" s="221">
        <v>1714795.35</v>
      </c>
      <c r="I1404" s="221">
        <v>0</v>
      </c>
      <c r="J1404" s="221">
        <v>0</v>
      </c>
      <c r="K1404" s="221">
        <v>0</v>
      </c>
      <c r="L1404" s="221">
        <v>0</v>
      </c>
      <c r="M1404" s="221">
        <v>0</v>
      </c>
      <c r="N1404" s="221">
        <v>0</v>
      </c>
      <c r="O1404" s="221">
        <v>0</v>
      </c>
      <c r="P1404" s="221">
        <v>0</v>
      </c>
      <c r="Q1404" s="221">
        <v>0</v>
      </c>
      <c r="R1404" s="221">
        <v>0</v>
      </c>
      <c r="S1404" s="221">
        <v>0</v>
      </c>
      <c r="T1404" s="221">
        <v>0</v>
      </c>
      <c r="U1404" s="221">
        <v>0</v>
      </c>
      <c r="V1404" s="221">
        <v>0</v>
      </c>
      <c r="W1404" s="221">
        <v>0</v>
      </c>
      <c r="X1404" s="221">
        <v>18469.099999999999</v>
      </c>
    </row>
    <row r="1405" spans="1:24" s="239" customFormat="1" ht="20.25" customHeight="1" x14ac:dyDescent="0.3">
      <c r="A1405" s="238">
        <v>2024</v>
      </c>
      <c r="B1405" s="230">
        <v>108</v>
      </c>
      <c r="C1405" s="229" t="s">
        <v>2141</v>
      </c>
      <c r="D1405" s="230">
        <v>40712</v>
      </c>
      <c r="E1405" s="222">
        <v>2699869.4</v>
      </c>
      <c r="F1405" s="222">
        <v>2674237.2599999998</v>
      </c>
      <c r="G1405" s="221">
        <v>0</v>
      </c>
      <c r="H1405" s="221">
        <v>2674237.2599999998</v>
      </c>
      <c r="I1405" s="221">
        <v>0</v>
      </c>
      <c r="J1405" s="221">
        <v>0</v>
      </c>
      <c r="K1405" s="221">
        <v>0</v>
      </c>
      <c r="L1405" s="221">
        <v>0</v>
      </c>
      <c r="M1405" s="221">
        <v>0</v>
      </c>
      <c r="N1405" s="221">
        <v>0</v>
      </c>
      <c r="O1405" s="221">
        <v>0</v>
      </c>
      <c r="P1405" s="221">
        <v>0</v>
      </c>
      <c r="Q1405" s="221">
        <v>0</v>
      </c>
      <c r="R1405" s="221">
        <v>0</v>
      </c>
      <c r="S1405" s="221">
        <v>0</v>
      </c>
      <c r="T1405" s="221">
        <v>0</v>
      </c>
      <c r="U1405" s="221">
        <v>0</v>
      </c>
      <c r="V1405" s="221">
        <v>0</v>
      </c>
      <c r="W1405" s="221">
        <v>0</v>
      </c>
      <c r="X1405" s="221">
        <v>25632.14</v>
      </c>
    </row>
    <row r="1406" spans="1:24" s="239" customFormat="1" ht="20.25" customHeight="1" x14ac:dyDescent="0.3">
      <c r="A1406" s="238">
        <v>2024</v>
      </c>
      <c r="B1406" s="230">
        <v>109</v>
      </c>
      <c r="C1406" s="229" t="s">
        <v>2146</v>
      </c>
      <c r="D1406" s="230">
        <v>40709</v>
      </c>
      <c r="E1406" s="222">
        <v>3219981</v>
      </c>
      <c r="F1406" s="222">
        <v>3192978.03</v>
      </c>
      <c r="G1406" s="221">
        <v>0</v>
      </c>
      <c r="H1406" s="221">
        <v>3192978.03</v>
      </c>
      <c r="I1406" s="221">
        <v>0</v>
      </c>
      <c r="J1406" s="221">
        <v>0</v>
      </c>
      <c r="K1406" s="221">
        <v>0</v>
      </c>
      <c r="L1406" s="221">
        <v>0</v>
      </c>
      <c r="M1406" s="221">
        <v>0</v>
      </c>
      <c r="N1406" s="221">
        <v>0</v>
      </c>
      <c r="O1406" s="221">
        <v>0</v>
      </c>
      <c r="P1406" s="221">
        <v>0</v>
      </c>
      <c r="Q1406" s="221">
        <v>0</v>
      </c>
      <c r="R1406" s="221">
        <v>0</v>
      </c>
      <c r="S1406" s="221">
        <v>0</v>
      </c>
      <c r="T1406" s="221">
        <v>0</v>
      </c>
      <c r="U1406" s="221">
        <v>0</v>
      </c>
      <c r="V1406" s="221">
        <v>0</v>
      </c>
      <c r="W1406" s="221">
        <v>0</v>
      </c>
      <c r="X1406" s="221">
        <v>27002.97</v>
      </c>
    </row>
    <row r="1407" spans="1:24" s="239" customFormat="1" ht="20.25" customHeight="1" x14ac:dyDescent="0.3">
      <c r="A1407" s="238">
        <v>2024</v>
      </c>
      <c r="B1407" s="230">
        <v>110</v>
      </c>
      <c r="C1407" s="229" t="s">
        <v>2149</v>
      </c>
      <c r="D1407" s="230">
        <v>40925</v>
      </c>
      <c r="E1407" s="222">
        <v>2933154.45</v>
      </c>
      <c r="F1407" s="222">
        <v>2908587.31</v>
      </c>
      <c r="G1407" s="221">
        <v>0</v>
      </c>
      <c r="H1407" s="221">
        <v>2908587.31</v>
      </c>
      <c r="I1407" s="221">
        <v>0</v>
      </c>
      <c r="J1407" s="221">
        <v>0</v>
      </c>
      <c r="K1407" s="221">
        <v>0</v>
      </c>
      <c r="L1407" s="221">
        <v>0</v>
      </c>
      <c r="M1407" s="221">
        <v>0</v>
      </c>
      <c r="N1407" s="221">
        <v>0</v>
      </c>
      <c r="O1407" s="221">
        <v>0</v>
      </c>
      <c r="P1407" s="221">
        <v>0</v>
      </c>
      <c r="Q1407" s="221">
        <v>0</v>
      </c>
      <c r="R1407" s="221">
        <v>0</v>
      </c>
      <c r="S1407" s="221">
        <v>0</v>
      </c>
      <c r="T1407" s="221">
        <v>0</v>
      </c>
      <c r="U1407" s="221">
        <v>0</v>
      </c>
      <c r="V1407" s="221">
        <v>0</v>
      </c>
      <c r="W1407" s="221">
        <v>0</v>
      </c>
      <c r="X1407" s="221">
        <v>24567.14</v>
      </c>
    </row>
    <row r="1408" spans="1:24" s="239" customFormat="1" ht="23.25" customHeight="1" x14ac:dyDescent="0.3">
      <c r="A1408" s="238">
        <v>2024</v>
      </c>
      <c r="B1408" s="230">
        <v>111</v>
      </c>
      <c r="C1408" s="229" t="s">
        <v>2745</v>
      </c>
      <c r="D1408" s="230">
        <v>40980</v>
      </c>
      <c r="E1408" s="222">
        <v>2192883.4500000002</v>
      </c>
      <c r="F1408" s="222">
        <v>2154407.41</v>
      </c>
      <c r="G1408" s="221">
        <v>0</v>
      </c>
      <c r="H1408" s="221">
        <v>0</v>
      </c>
      <c r="I1408" s="221">
        <v>0</v>
      </c>
      <c r="J1408" s="221">
        <v>0</v>
      </c>
      <c r="K1408" s="221">
        <v>0</v>
      </c>
      <c r="L1408" s="221">
        <v>0</v>
      </c>
      <c r="M1408" s="221">
        <v>0</v>
      </c>
      <c r="N1408" s="221">
        <v>0</v>
      </c>
      <c r="O1408" s="221">
        <v>2154407.41</v>
      </c>
      <c r="P1408" s="221">
        <v>0</v>
      </c>
      <c r="Q1408" s="221">
        <v>0</v>
      </c>
      <c r="R1408" s="221">
        <v>0</v>
      </c>
      <c r="S1408" s="221">
        <v>0</v>
      </c>
      <c r="T1408" s="221">
        <v>0</v>
      </c>
      <c r="U1408" s="221">
        <v>0</v>
      </c>
      <c r="V1408" s="221">
        <v>0</v>
      </c>
      <c r="W1408" s="221">
        <v>0</v>
      </c>
      <c r="X1408" s="221">
        <v>38476.04</v>
      </c>
    </row>
    <row r="1409" spans="1:24" s="239" customFormat="1" ht="23.25" customHeight="1" x14ac:dyDescent="0.3">
      <c r="A1409" s="238">
        <v>2024</v>
      </c>
      <c r="B1409" s="230">
        <v>112</v>
      </c>
      <c r="C1409" s="229" t="s">
        <v>2746</v>
      </c>
      <c r="D1409" s="230">
        <v>40981</v>
      </c>
      <c r="E1409" s="222">
        <v>2304669.4</v>
      </c>
      <c r="F1409" s="222">
        <v>2266193.36</v>
      </c>
      <c r="G1409" s="221">
        <v>0</v>
      </c>
      <c r="H1409" s="221">
        <v>0</v>
      </c>
      <c r="I1409" s="221">
        <v>0</v>
      </c>
      <c r="J1409" s="221">
        <v>0</v>
      </c>
      <c r="K1409" s="221">
        <v>0</v>
      </c>
      <c r="L1409" s="221">
        <v>0</v>
      </c>
      <c r="M1409" s="221">
        <v>0</v>
      </c>
      <c r="N1409" s="221">
        <v>0</v>
      </c>
      <c r="O1409" s="221">
        <v>2266193.36</v>
      </c>
      <c r="P1409" s="221">
        <v>0</v>
      </c>
      <c r="Q1409" s="221">
        <v>0</v>
      </c>
      <c r="R1409" s="221">
        <v>0</v>
      </c>
      <c r="S1409" s="221">
        <v>0</v>
      </c>
      <c r="T1409" s="221">
        <v>0</v>
      </c>
      <c r="U1409" s="221">
        <v>0</v>
      </c>
      <c r="V1409" s="221">
        <v>0</v>
      </c>
      <c r="W1409" s="221">
        <v>0</v>
      </c>
      <c r="X1409" s="221">
        <v>38476.04</v>
      </c>
    </row>
    <row r="1410" spans="1:24" s="239" customFormat="1" ht="23.25" customHeight="1" x14ac:dyDescent="0.3">
      <c r="A1410" s="238">
        <v>2024</v>
      </c>
      <c r="B1410" s="230">
        <v>113</v>
      </c>
      <c r="C1410" s="229" t="s">
        <v>2747</v>
      </c>
      <c r="D1410" s="230">
        <v>40982</v>
      </c>
      <c r="E1410" s="222">
        <v>2509641.4299999997</v>
      </c>
      <c r="F1410" s="222">
        <v>2471165.3899999997</v>
      </c>
      <c r="G1410" s="221">
        <v>0</v>
      </c>
      <c r="H1410" s="221">
        <v>0</v>
      </c>
      <c r="I1410" s="221">
        <v>0</v>
      </c>
      <c r="J1410" s="221">
        <v>0</v>
      </c>
      <c r="K1410" s="221">
        <v>0</v>
      </c>
      <c r="L1410" s="221">
        <v>0</v>
      </c>
      <c r="M1410" s="221">
        <v>0</v>
      </c>
      <c r="N1410" s="221">
        <v>0</v>
      </c>
      <c r="O1410" s="221">
        <v>2471165.3899999997</v>
      </c>
      <c r="P1410" s="221">
        <v>0</v>
      </c>
      <c r="Q1410" s="221">
        <v>0</v>
      </c>
      <c r="R1410" s="221">
        <v>0</v>
      </c>
      <c r="S1410" s="221">
        <v>0</v>
      </c>
      <c r="T1410" s="221">
        <v>0</v>
      </c>
      <c r="U1410" s="221">
        <v>0</v>
      </c>
      <c r="V1410" s="221">
        <v>0</v>
      </c>
      <c r="W1410" s="221">
        <v>0</v>
      </c>
      <c r="X1410" s="221">
        <v>38476.04</v>
      </c>
    </row>
    <row r="1411" spans="1:24" s="239" customFormat="1" ht="23.25" customHeight="1" x14ac:dyDescent="0.3">
      <c r="A1411" s="238">
        <v>2024</v>
      </c>
      <c r="B1411" s="230">
        <v>114</v>
      </c>
      <c r="C1411" s="225" t="s">
        <v>136</v>
      </c>
      <c r="D1411" s="230">
        <v>39930</v>
      </c>
      <c r="E1411" s="222">
        <v>95585.38</v>
      </c>
      <c r="F1411" s="222">
        <v>95585.38</v>
      </c>
      <c r="G1411" s="221">
        <v>0</v>
      </c>
      <c r="H1411" s="221">
        <v>0</v>
      </c>
      <c r="I1411" s="221">
        <v>0</v>
      </c>
      <c r="J1411" s="221">
        <v>0</v>
      </c>
      <c r="K1411" s="221">
        <v>0</v>
      </c>
      <c r="L1411" s="221">
        <v>0</v>
      </c>
      <c r="M1411" s="221">
        <v>0</v>
      </c>
      <c r="N1411" s="221">
        <v>0</v>
      </c>
      <c r="O1411" s="221">
        <v>0</v>
      </c>
      <c r="P1411" s="221">
        <v>0</v>
      </c>
      <c r="Q1411" s="221">
        <v>0</v>
      </c>
      <c r="R1411" s="221">
        <v>0</v>
      </c>
      <c r="S1411" s="221">
        <v>0</v>
      </c>
      <c r="T1411" s="221">
        <v>0</v>
      </c>
      <c r="U1411" s="221">
        <v>95585.38</v>
      </c>
      <c r="V1411" s="221">
        <v>0</v>
      </c>
      <c r="W1411" s="221">
        <v>0</v>
      </c>
      <c r="X1411" s="221">
        <v>0</v>
      </c>
    </row>
    <row r="1412" spans="1:24" s="239" customFormat="1" ht="23.25" customHeight="1" x14ac:dyDescent="0.3">
      <c r="A1412" s="238">
        <v>2024</v>
      </c>
      <c r="B1412" s="230">
        <v>115</v>
      </c>
      <c r="C1412" s="225" t="s">
        <v>3580</v>
      </c>
      <c r="D1412" s="230">
        <v>39443</v>
      </c>
      <c r="E1412" s="222">
        <v>11335378.719999999</v>
      </c>
      <c r="F1412" s="222">
        <v>11200633.949999999</v>
      </c>
      <c r="G1412" s="221">
        <v>4474505.8499999996</v>
      </c>
      <c r="H1412" s="221">
        <v>0</v>
      </c>
      <c r="I1412" s="221">
        <v>0</v>
      </c>
      <c r="J1412" s="221">
        <v>0</v>
      </c>
      <c r="K1412" s="221">
        <v>0</v>
      </c>
      <c r="L1412" s="221">
        <v>0</v>
      </c>
      <c r="M1412" s="221">
        <v>0</v>
      </c>
      <c r="N1412" s="221">
        <v>0</v>
      </c>
      <c r="O1412" s="221">
        <v>0</v>
      </c>
      <c r="P1412" s="221">
        <v>0</v>
      </c>
      <c r="Q1412" s="221">
        <v>6726128.0999999996</v>
      </c>
      <c r="R1412" s="221">
        <v>0</v>
      </c>
      <c r="S1412" s="221">
        <v>0</v>
      </c>
      <c r="T1412" s="221">
        <v>0</v>
      </c>
      <c r="U1412" s="221">
        <v>0</v>
      </c>
      <c r="V1412" s="221">
        <v>0</v>
      </c>
      <c r="W1412" s="221">
        <v>0</v>
      </c>
      <c r="X1412" s="221">
        <v>134744.77000000002</v>
      </c>
    </row>
    <row r="1413" spans="1:24" s="239" customFormat="1" ht="23.25" customHeight="1" x14ac:dyDescent="0.3">
      <c r="A1413" s="238">
        <v>2024</v>
      </c>
      <c r="B1413" s="230">
        <v>116</v>
      </c>
      <c r="C1413" s="225" t="s">
        <v>3581</v>
      </c>
      <c r="D1413" s="230">
        <v>39445</v>
      </c>
      <c r="E1413" s="222">
        <v>3521818.0999999996</v>
      </c>
      <c r="F1413" s="222">
        <v>3448030.26</v>
      </c>
      <c r="G1413" s="221">
        <v>0</v>
      </c>
      <c r="H1413" s="221">
        <v>0</v>
      </c>
      <c r="I1413" s="221">
        <v>0</v>
      </c>
      <c r="J1413" s="221">
        <v>0</v>
      </c>
      <c r="K1413" s="221">
        <v>0</v>
      </c>
      <c r="L1413" s="221">
        <v>0</v>
      </c>
      <c r="M1413" s="221">
        <v>0</v>
      </c>
      <c r="N1413" s="221">
        <v>0</v>
      </c>
      <c r="O1413" s="221">
        <v>3448030.26</v>
      </c>
      <c r="P1413" s="221">
        <v>0</v>
      </c>
      <c r="Q1413" s="221">
        <v>0</v>
      </c>
      <c r="R1413" s="221">
        <v>0</v>
      </c>
      <c r="S1413" s="221">
        <v>0</v>
      </c>
      <c r="T1413" s="221">
        <v>0</v>
      </c>
      <c r="U1413" s="221">
        <v>0</v>
      </c>
      <c r="V1413" s="221">
        <v>0</v>
      </c>
      <c r="W1413" s="221">
        <v>0</v>
      </c>
      <c r="X1413" s="221">
        <v>73787.839999999997</v>
      </c>
    </row>
    <row r="1414" spans="1:24" s="239" customFormat="1" ht="23.25" customHeight="1" x14ac:dyDescent="0.3">
      <c r="A1414" s="238">
        <v>2024</v>
      </c>
      <c r="B1414" s="230">
        <v>117</v>
      </c>
      <c r="C1414" s="225" t="s">
        <v>3414</v>
      </c>
      <c r="D1414" s="230">
        <v>40009</v>
      </c>
      <c r="E1414" s="222">
        <v>5704387.8700000001</v>
      </c>
      <c r="F1414" s="222">
        <v>5635985.4299999997</v>
      </c>
      <c r="G1414" s="221">
        <v>0</v>
      </c>
      <c r="H1414" s="221">
        <v>2388503.02</v>
      </c>
      <c r="I1414" s="221">
        <v>0</v>
      </c>
      <c r="J1414" s="221">
        <v>0</v>
      </c>
      <c r="K1414" s="221">
        <v>379927.27</v>
      </c>
      <c r="L1414" s="221">
        <v>0</v>
      </c>
      <c r="M1414" s="221">
        <v>0</v>
      </c>
      <c r="N1414" s="221">
        <v>0</v>
      </c>
      <c r="O1414" s="221">
        <v>0</v>
      </c>
      <c r="P1414" s="221">
        <v>0</v>
      </c>
      <c r="Q1414" s="221">
        <v>2867555.14</v>
      </c>
      <c r="R1414" s="221">
        <v>0</v>
      </c>
      <c r="S1414" s="221">
        <v>0</v>
      </c>
      <c r="T1414" s="221">
        <v>0</v>
      </c>
      <c r="U1414" s="221">
        <v>0</v>
      </c>
      <c r="V1414" s="221">
        <v>0</v>
      </c>
      <c r="W1414" s="221">
        <v>0</v>
      </c>
      <c r="X1414" s="221">
        <v>68402.44</v>
      </c>
    </row>
    <row r="1415" spans="1:24" s="239" customFormat="1" ht="23.25" customHeight="1" x14ac:dyDescent="0.3">
      <c r="A1415" s="238">
        <v>2024</v>
      </c>
      <c r="B1415" s="230">
        <v>118</v>
      </c>
      <c r="C1415" s="225" t="s">
        <v>115</v>
      </c>
      <c r="D1415" s="230">
        <v>40745</v>
      </c>
      <c r="E1415" s="222">
        <v>4547907.120000001</v>
      </c>
      <c r="F1415" s="222">
        <v>4469452.1400000006</v>
      </c>
      <c r="G1415" s="221">
        <v>0</v>
      </c>
      <c r="H1415" s="221">
        <v>0</v>
      </c>
      <c r="I1415" s="221">
        <v>0</v>
      </c>
      <c r="J1415" s="221">
        <v>0</v>
      </c>
      <c r="K1415" s="221">
        <v>0</v>
      </c>
      <c r="L1415" s="221">
        <v>0</v>
      </c>
      <c r="M1415" s="221">
        <v>0</v>
      </c>
      <c r="N1415" s="221">
        <v>0</v>
      </c>
      <c r="O1415" s="221">
        <v>0</v>
      </c>
      <c r="P1415" s="221">
        <v>0</v>
      </c>
      <c r="Q1415" s="221">
        <v>4392677.3500000006</v>
      </c>
      <c r="R1415" s="221">
        <v>0</v>
      </c>
      <c r="S1415" s="221">
        <v>0</v>
      </c>
      <c r="T1415" s="221">
        <v>0</v>
      </c>
      <c r="U1415" s="221">
        <v>76774.789999999994</v>
      </c>
      <c r="V1415" s="221">
        <v>0</v>
      </c>
      <c r="W1415" s="221">
        <v>0</v>
      </c>
      <c r="X1415" s="221">
        <v>78454.98</v>
      </c>
    </row>
    <row r="1416" spans="1:24" s="239" customFormat="1" ht="23.25" customHeight="1" x14ac:dyDescent="0.3">
      <c r="A1416" s="238">
        <v>2024</v>
      </c>
      <c r="B1416" s="230">
        <v>119</v>
      </c>
      <c r="C1416" s="225" t="s">
        <v>3579</v>
      </c>
      <c r="D1416" s="230">
        <v>39591</v>
      </c>
      <c r="E1416" s="222">
        <v>3518639.92</v>
      </c>
      <c r="F1416" s="222">
        <v>3462163.65</v>
      </c>
      <c r="G1416" s="221">
        <v>0</v>
      </c>
      <c r="H1416" s="221">
        <v>0</v>
      </c>
      <c r="I1416" s="221">
        <v>0</v>
      </c>
      <c r="J1416" s="221">
        <v>0</v>
      </c>
      <c r="K1416" s="221">
        <v>0</v>
      </c>
      <c r="L1416" s="221">
        <v>0</v>
      </c>
      <c r="M1416" s="221">
        <v>0</v>
      </c>
      <c r="N1416" s="221">
        <v>2597146.35</v>
      </c>
      <c r="O1416" s="221">
        <v>0</v>
      </c>
      <c r="P1416" s="221">
        <v>320937.06</v>
      </c>
      <c r="Q1416" s="221">
        <v>293348.33999999997</v>
      </c>
      <c r="R1416" s="221">
        <v>0</v>
      </c>
      <c r="S1416" s="221">
        <v>0</v>
      </c>
      <c r="T1416" s="221">
        <v>0</v>
      </c>
      <c r="U1416" s="221">
        <v>250731.90000000002</v>
      </c>
      <c r="V1416" s="221">
        <v>0</v>
      </c>
      <c r="W1416" s="221">
        <v>0</v>
      </c>
      <c r="X1416" s="221">
        <v>56476.27</v>
      </c>
    </row>
    <row r="1417" spans="1:24" s="239" customFormat="1" ht="23.25" customHeight="1" x14ac:dyDescent="0.3">
      <c r="A1417" s="238">
        <v>2024</v>
      </c>
      <c r="B1417" s="230">
        <v>120</v>
      </c>
      <c r="C1417" s="229" t="s">
        <v>815</v>
      </c>
      <c r="D1417" s="230">
        <v>40756</v>
      </c>
      <c r="E1417" s="222">
        <v>1770938.55</v>
      </c>
      <c r="F1417" s="222">
        <v>1745009.6</v>
      </c>
      <c r="G1417" s="221">
        <v>0</v>
      </c>
      <c r="H1417" s="221">
        <v>0</v>
      </c>
      <c r="I1417" s="221">
        <v>0</v>
      </c>
      <c r="J1417" s="221">
        <v>0</v>
      </c>
      <c r="K1417" s="221">
        <v>0</v>
      </c>
      <c r="L1417" s="221">
        <v>0</v>
      </c>
      <c r="M1417" s="221">
        <v>0</v>
      </c>
      <c r="N1417" s="221">
        <v>0</v>
      </c>
      <c r="O1417" s="221">
        <v>1745009.6</v>
      </c>
      <c r="P1417" s="221">
        <v>0</v>
      </c>
      <c r="Q1417" s="221">
        <v>0</v>
      </c>
      <c r="R1417" s="221">
        <v>0</v>
      </c>
      <c r="S1417" s="221">
        <v>0</v>
      </c>
      <c r="T1417" s="221">
        <v>0</v>
      </c>
      <c r="U1417" s="221">
        <v>0</v>
      </c>
      <c r="V1417" s="221">
        <v>0</v>
      </c>
      <c r="W1417" s="221">
        <v>0</v>
      </c>
      <c r="X1417" s="221">
        <v>25928.95</v>
      </c>
    </row>
    <row r="1418" spans="1:24" s="239" customFormat="1" ht="23.25" customHeight="1" x14ac:dyDescent="0.3">
      <c r="A1418" s="238">
        <v>2024</v>
      </c>
      <c r="B1418" s="230">
        <v>121</v>
      </c>
      <c r="C1418" s="229" t="s">
        <v>4147</v>
      </c>
      <c r="D1418" s="230">
        <v>40874</v>
      </c>
      <c r="E1418" s="222">
        <v>3516129.71</v>
      </c>
      <c r="F1418" s="222">
        <v>3516129.71</v>
      </c>
      <c r="G1418" s="221">
        <v>294669.96000000002</v>
      </c>
      <c r="H1418" s="221">
        <v>0</v>
      </c>
      <c r="I1418" s="221">
        <v>0</v>
      </c>
      <c r="J1418" s="221">
        <v>0</v>
      </c>
      <c r="K1418" s="221">
        <v>0</v>
      </c>
      <c r="L1418" s="265">
        <v>755439.29</v>
      </c>
      <c r="M1418" s="221">
        <v>0</v>
      </c>
      <c r="N1418" s="221">
        <v>0</v>
      </c>
      <c r="O1418" s="221">
        <v>0</v>
      </c>
      <c r="P1418" s="221">
        <v>0</v>
      </c>
      <c r="Q1418" s="265">
        <v>2466020.46</v>
      </c>
      <c r="R1418" s="221">
        <v>0</v>
      </c>
      <c r="S1418" s="221">
        <v>0</v>
      </c>
      <c r="T1418" s="221">
        <v>0</v>
      </c>
      <c r="U1418" s="221">
        <v>0</v>
      </c>
      <c r="V1418" s="221">
        <v>0</v>
      </c>
      <c r="W1418" s="221">
        <v>0</v>
      </c>
      <c r="X1418" s="221">
        <v>0</v>
      </c>
    </row>
    <row r="1419" spans="1:24" s="239" customFormat="1" ht="23.25" customHeight="1" x14ac:dyDescent="0.3">
      <c r="A1419" s="238">
        <v>2024</v>
      </c>
      <c r="B1419" s="230">
        <v>122</v>
      </c>
      <c r="C1419" s="229" t="s">
        <v>4152</v>
      </c>
      <c r="D1419" s="230">
        <v>39633</v>
      </c>
      <c r="E1419" s="222">
        <v>2391726.1799999997</v>
      </c>
      <c r="F1419" s="222">
        <v>2391726.1799999997</v>
      </c>
      <c r="G1419" s="265">
        <v>244363.45</v>
      </c>
      <c r="H1419" s="221">
        <v>0</v>
      </c>
      <c r="I1419" s="221">
        <v>0</v>
      </c>
      <c r="J1419" s="221">
        <v>0</v>
      </c>
      <c r="K1419" s="221">
        <v>0</v>
      </c>
      <c r="L1419" s="221">
        <v>0</v>
      </c>
      <c r="M1419" s="221">
        <v>0</v>
      </c>
      <c r="N1419" s="221">
        <v>0</v>
      </c>
      <c r="O1419" s="221">
        <v>0</v>
      </c>
      <c r="P1419" s="265">
        <v>1282460.1599999999</v>
      </c>
      <c r="Q1419" s="265">
        <v>864902.57</v>
      </c>
      <c r="R1419" s="221">
        <v>0</v>
      </c>
      <c r="S1419" s="221">
        <v>0</v>
      </c>
      <c r="T1419" s="221">
        <v>0</v>
      </c>
      <c r="U1419" s="221">
        <v>0</v>
      </c>
      <c r="V1419" s="221">
        <v>0</v>
      </c>
      <c r="W1419" s="221">
        <v>0</v>
      </c>
      <c r="X1419" s="221">
        <v>0</v>
      </c>
    </row>
    <row r="1420" spans="1:24" s="239" customFormat="1" ht="23.25" customHeight="1" x14ac:dyDescent="0.3">
      <c r="A1420" s="238">
        <v>2024</v>
      </c>
      <c r="B1420" s="230">
        <v>123</v>
      </c>
      <c r="C1420" s="229" t="s">
        <v>4153</v>
      </c>
      <c r="D1420" s="230">
        <v>39830</v>
      </c>
      <c r="E1420" s="222">
        <v>1667523.88</v>
      </c>
      <c r="F1420" s="222">
        <v>1667523.88</v>
      </c>
      <c r="G1420" s="221">
        <v>0</v>
      </c>
      <c r="H1420" s="221">
        <v>0</v>
      </c>
      <c r="I1420" s="221">
        <v>0</v>
      </c>
      <c r="J1420" s="221">
        <v>0</v>
      </c>
      <c r="K1420" s="221">
        <v>0</v>
      </c>
      <c r="L1420" s="221">
        <v>0</v>
      </c>
      <c r="M1420" s="221">
        <v>0</v>
      </c>
      <c r="N1420" s="221">
        <v>0</v>
      </c>
      <c r="O1420" s="221">
        <v>0</v>
      </c>
      <c r="P1420" s="265">
        <v>566966.32999999996</v>
      </c>
      <c r="Q1420" s="265">
        <v>1100557.55</v>
      </c>
      <c r="R1420" s="221">
        <v>0</v>
      </c>
      <c r="S1420" s="221">
        <v>0</v>
      </c>
      <c r="T1420" s="221">
        <v>0</v>
      </c>
      <c r="U1420" s="221">
        <v>0</v>
      </c>
      <c r="V1420" s="221">
        <v>0</v>
      </c>
      <c r="W1420" s="221">
        <v>0</v>
      </c>
      <c r="X1420" s="221">
        <v>0</v>
      </c>
    </row>
    <row r="1421" spans="1:24" s="239" customFormat="1" ht="23.25" customHeight="1" x14ac:dyDescent="0.3">
      <c r="A1421" s="238">
        <v>2024</v>
      </c>
      <c r="B1421" s="230">
        <v>124</v>
      </c>
      <c r="C1421" s="229" t="s">
        <v>4154</v>
      </c>
      <c r="D1421" s="230">
        <v>39957</v>
      </c>
      <c r="E1421" s="222">
        <v>485442.59</v>
      </c>
      <c r="F1421" s="222">
        <v>485442.59</v>
      </c>
      <c r="G1421" s="221">
        <v>0</v>
      </c>
      <c r="H1421" s="221">
        <v>0</v>
      </c>
      <c r="I1421" s="221">
        <v>0</v>
      </c>
      <c r="J1421" s="221">
        <v>0</v>
      </c>
      <c r="K1421" s="221">
        <v>0</v>
      </c>
      <c r="L1421" s="265">
        <v>485442.59</v>
      </c>
      <c r="M1421" s="221">
        <v>0</v>
      </c>
      <c r="N1421" s="221">
        <v>0</v>
      </c>
      <c r="O1421" s="221">
        <v>0</v>
      </c>
      <c r="P1421" s="221">
        <v>0</v>
      </c>
      <c r="Q1421" s="221">
        <v>0</v>
      </c>
      <c r="R1421" s="221">
        <v>0</v>
      </c>
      <c r="S1421" s="221">
        <v>0</v>
      </c>
      <c r="T1421" s="221">
        <v>0</v>
      </c>
      <c r="U1421" s="221">
        <v>0</v>
      </c>
      <c r="V1421" s="221">
        <v>0</v>
      </c>
      <c r="W1421" s="221">
        <v>0</v>
      </c>
      <c r="X1421" s="221">
        <v>0</v>
      </c>
    </row>
    <row r="1422" spans="1:24" s="239" customFormat="1" ht="21.75" customHeight="1" x14ac:dyDescent="0.3">
      <c r="A1422" s="238">
        <v>2024</v>
      </c>
      <c r="B1422" s="230">
        <v>125</v>
      </c>
      <c r="C1422" s="229" t="s">
        <v>4155</v>
      </c>
      <c r="D1422" s="230">
        <v>39871</v>
      </c>
      <c r="E1422" s="222">
        <v>651279.64</v>
      </c>
      <c r="F1422" s="222">
        <v>651279.64</v>
      </c>
      <c r="G1422" s="221">
        <v>0</v>
      </c>
      <c r="H1422" s="221">
        <v>0</v>
      </c>
      <c r="I1422" s="221">
        <v>0</v>
      </c>
      <c r="J1422" s="221">
        <v>0</v>
      </c>
      <c r="K1422" s="221">
        <v>0</v>
      </c>
      <c r="L1422" s="265">
        <v>651279.64</v>
      </c>
      <c r="M1422" s="221">
        <v>0</v>
      </c>
      <c r="N1422" s="221">
        <v>0</v>
      </c>
      <c r="O1422" s="221">
        <v>0</v>
      </c>
      <c r="P1422" s="221">
        <v>0</v>
      </c>
      <c r="Q1422" s="221">
        <v>0</v>
      </c>
      <c r="R1422" s="221">
        <v>0</v>
      </c>
      <c r="S1422" s="221">
        <v>0</v>
      </c>
      <c r="T1422" s="221">
        <v>0</v>
      </c>
      <c r="U1422" s="221">
        <v>0</v>
      </c>
      <c r="V1422" s="221">
        <v>0</v>
      </c>
      <c r="W1422" s="221">
        <v>0</v>
      </c>
      <c r="X1422" s="221">
        <v>0</v>
      </c>
    </row>
    <row r="1423" spans="1:24" s="239" customFormat="1" ht="23.25" customHeight="1" x14ac:dyDescent="0.3">
      <c r="A1423" s="238">
        <v>2024</v>
      </c>
      <c r="B1423" s="230">
        <v>126</v>
      </c>
      <c r="C1423" s="229" t="s">
        <v>4156</v>
      </c>
      <c r="D1423" s="230">
        <v>40271</v>
      </c>
      <c r="E1423" s="222">
        <v>1785661.9</v>
      </c>
      <c r="F1423" s="222">
        <v>1785661.9</v>
      </c>
      <c r="G1423" s="221">
        <v>0</v>
      </c>
      <c r="H1423" s="221">
        <v>0</v>
      </c>
      <c r="I1423" s="221">
        <v>0</v>
      </c>
      <c r="J1423" s="221">
        <v>0</v>
      </c>
      <c r="K1423" s="221">
        <v>0</v>
      </c>
      <c r="L1423" s="221">
        <v>0</v>
      </c>
      <c r="M1423" s="221">
        <v>0</v>
      </c>
      <c r="N1423" s="221">
        <v>0</v>
      </c>
      <c r="O1423" s="221">
        <v>0</v>
      </c>
      <c r="P1423" s="221">
        <v>0</v>
      </c>
      <c r="Q1423" s="265">
        <v>1785661.9</v>
      </c>
      <c r="R1423" s="221">
        <v>0</v>
      </c>
      <c r="S1423" s="221">
        <v>0</v>
      </c>
      <c r="T1423" s="221">
        <v>0</v>
      </c>
      <c r="U1423" s="221">
        <v>0</v>
      </c>
      <c r="V1423" s="221">
        <v>0</v>
      </c>
      <c r="W1423" s="221">
        <v>0</v>
      </c>
      <c r="X1423" s="221">
        <v>0</v>
      </c>
    </row>
    <row r="1424" spans="1:24" s="239" customFormat="1" ht="23.25" customHeight="1" x14ac:dyDescent="0.3">
      <c r="A1424" s="238">
        <v>2024</v>
      </c>
      <c r="B1424" s="230">
        <v>127</v>
      </c>
      <c r="C1424" s="229" t="s">
        <v>4157</v>
      </c>
      <c r="D1424" s="230">
        <v>39873</v>
      </c>
      <c r="E1424" s="222">
        <v>1425585</v>
      </c>
      <c r="F1424" s="222">
        <v>1425585</v>
      </c>
      <c r="G1424" s="221">
        <v>0</v>
      </c>
      <c r="H1424" s="221">
        <v>0</v>
      </c>
      <c r="I1424" s="221">
        <v>0</v>
      </c>
      <c r="J1424" s="221">
        <v>0</v>
      </c>
      <c r="K1424" s="221">
        <v>0</v>
      </c>
      <c r="L1424" s="221">
        <v>0</v>
      </c>
      <c r="M1424" s="221">
        <v>0</v>
      </c>
      <c r="N1424" s="221">
        <v>0</v>
      </c>
      <c r="O1424" s="221">
        <v>0</v>
      </c>
      <c r="P1424" s="221">
        <v>0</v>
      </c>
      <c r="Q1424" s="265">
        <v>1425585</v>
      </c>
      <c r="R1424" s="221">
        <v>0</v>
      </c>
      <c r="S1424" s="221">
        <v>0</v>
      </c>
      <c r="T1424" s="221">
        <v>0</v>
      </c>
      <c r="U1424" s="221">
        <v>0</v>
      </c>
      <c r="V1424" s="221">
        <v>0</v>
      </c>
      <c r="W1424" s="221">
        <v>0</v>
      </c>
      <c r="X1424" s="221">
        <v>0</v>
      </c>
    </row>
    <row r="1425" spans="1:24" s="239" customFormat="1" ht="23.25" customHeight="1" x14ac:dyDescent="0.3">
      <c r="A1425" s="238">
        <v>2024</v>
      </c>
      <c r="B1425" s="230">
        <v>128</v>
      </c>
      <c r="C1425" s="229" t="s">
        <v>4172</v>
      </c>
      <c r="D1425" s="230">
        <v>39946</v>
      </c>
      <c r="E1425" s="222">
        <v>2523487.7000000002</v>
      </c>
      <c r="F1425" s="222">
        <v>2523487.7000000002</v>
      </c>
      <c r="G1425" s="221">
        <v>0</v>
      </c>
      <c r="H1425" s="221">
        <v>0</v>
      </c>
      <c r="I1425" s="221">
        <v>0</v>
      </c>
      <c r="J1425" s="221">
        <v>0</v>
      </c>
      <c r="K1425" s="221">
        <v>0</v>
      </c>
      <c r="L1425" s="221">
        <v>0</v>
      </c>
      <c r="M1425" s="221">
        <v>0</v>
      </c>
      <c r="N1425" s="221">
        <v>0</v>
      </c>
      <c r="O1425" s="221">
        <v>0</v>
      </c>
      <c r="P1425" s="265">
        <v>826466.84</v>
      </c>
      <c r="Q1425" s="265">
        <v>1697020.86</v>
      </c>
      <c r="R1425" s="221">
        <v>0</v>
      </c>
      <c r="S1425" s="221">
        <v>0</v>
      </c>
      <c r="T1425" s="221">
        <v>0</v>
      </c>
      <c r="U1425" s="221">
        <v>0</v>
      </c>
      <c r="V1425" s="221">
        <v>0</v>
      </c>
      <c r="W1425" s="221">
        <v>0</v>
      </c>
      <c r="X1425" s="221">
        <v>0</v>
      </c>
    </row>
    <row r="1426" spans="1:24" s="239" customFormat="1" ht="23.25" customHeight="1" x14ac:dyDescent="0.3">
      <c r="A1426" s="238">
        <v>2024</v>
      </c>
      <c r="B1426" s="230">
        <v>129</v>
      </c>
      <c r="C1426" s="229" t="s">
        <v>4171</v>
      </c>
      <c r="D1426" s="230">
        <v>39497</v>
      </c>
      <c r="E1426" s="222">
        <v>2124803.42</v>
      </c>
      <c r="F1426" s="222">
        <v>2124803.42</v>
      </c>
      <c r="G1426" s="221">
        <v>0</v>
      </c>
      <c r="H1426" s="221">
        <v>0</v>
      </c>
      <c r="I1426" s="221">
        <v>0</v>
      </c>
      <c r="J1426" s="265">
        <v>241644.67</v>
      </c>
      <c r="K1426" s="221">
        <v>0</v>
      </c>
      <c r="L1426" s="221">
        <v>0</v>
      </c>
      <c r="M1426" s="221">
        <v>0</v>
      </c>
      <c r="N1426" s="221">
        <v>0</v>
      </c>
      <c r="O1426" s="265">
        <v>1883158.75</v>
      </c>
      <c r="P1426" s="221">
        <v>0</v>
      </c>
      <c r="Q1426" s="221">
        <v>0</v>
      </c>
      <c r="R1426" s="221">
        <v>0</v>
      </c>
      <c r="S1426" s="221">
        <v>0</v>
      </c>
      <c r="T1426" s="221">
        <v>0</v>
      </c>
      <c r="U1426" s="221">
        <v>0</v>
      </c>
      <c r="V1426" s="221">
        <v>0</v>
      </c>
      <c r="W1426" s="221">
        <v>0</v>
      </c>
      <c r="X1426" s="221">
        <v>0</v>
      </c>
    </row>
    <row r="1427" spans="1:24" s="239" customFormat="1" ht="23.25" customHeight="1" x14ac:dyDescent="0.3">
      <c r="A1427" s="238">
        <v>2024</v>
      </c>
      <c r="B1427" s="230">
        <v>130</v>
      </c>
      <c r="C1427" s="229" t="s">
        <v>4173</v>
      </c>
      <c r="D1427" s="230">
        <v>39897</v>
      </c>
      <c r="E1427" s="222">
        <v>500000</v>
      </c>
      <c r="F1427" s="222">
        <v>500000</v>
      </c>
      <c r="G1427" s="221">
        <v>0</v>
      </c>
      <c r="H1427" s="221">
        <v>0</v>
      </c>
      <c r="I1427" s="221">
        <v>0</v>
      </c>
      <c r="J1427" s="221">
        <v>0</v>
      </c>
      <c r="K1427" s="221">
        <v>0</v>
      </c>
      <c r="L1427" s="221">
        <v>0</v>
      </c>
      <c r="M1427" s="221">
        <v>0</v>
      </c>
      <c r="N1427" s="221">
        <v>0</v>
      </c>
      <c r="O1427" s="221">
        <v>0</v>
      </c>
      <c r="P1427" s="221">
        <v>0</v>
      </c>
      <c r="Q1427" s="221">
        <v>0</v>
      </c>
      <c r="R1427" s="221">
        <v>0</v>
      </c>
      <c r="S1427" s="221">
        <v>0</v>
      </c>
      <c r="T1427" s="265">
        <v>500000</v>
      </c>
      <c r="U1427" s="221">
        <v>0</v>
      </c>
      <c r="V1427" s="221">
        <v>0</v>
      </c>
      <c r="W1427" s="221">
        <v>0</v>
      </c>
      <c r="X1427" s="221">
        <v>0</v>
      </c>
    </row>
    <row r="1428" spans="1:24" s="239" customFormat="1" ht="23.25" customHeight="1" x14ac:dyDescent="0.3">
      <c r="A1428" s="238">
        <v>2024</v>
      </c>
      <c r="B1428" s="230">
        <v>131</v>
      </c>
      <c r="C1428" s="229" t="s">
        <v>4242</v>
      </c>
      <c r="D1428" s="230">
        <v>40985</v>
      </c>
      <c r="E1428" s="222">
        <v>220400</v>
      </c>
      <c r="F1428" s="222">
        <v>220400</v>
      </c>
      <c r="G1428" s="221">
        <v>0</v>
      </c>
      <c r="H1428" s="221">
        <v>0</v>
      </c>
      <c r="I1428" s="221">
        <v>0</v>
      </c>
      <c r="J1428" s="221">
        <v>0</v>
      </c>
      <c r="K1428" s="221">
        <v>0</v>
      </c>
      <c r="L1428" s="221">
        <v>0</v>
      </c>
      <c r="M1428" s="221">
        <v>0</v>
      </c>
      <c r="N1428" s="221">
        <v>0</v>
      </c>
      <c r="O1428" s="265">
        <v>220400</v>
      </c>
      <c r="P1428" s="221">
        <v>0</v>
      </c>
      <c r="Q1428" s="221">
        <v>0</v>
      </c>
      <c r="R1428" s="221">
        <v>0</v>
      </c>
      <c r="S1428" s="221">
        <v>0</v>
      </c>
      <c r="T1428" s="221">
        <v>0</v>
      </c>
      <c r="U1428" s="221">
        <v>0</v>
      </c>
      <c r="V1428" s="221">
        <v>0</v>
      </c>
      <c r="W1428" s="221">
        <v>0</v>
      </c>
      <c r="X1428" s="221">
        <v>0</v>
      </c>
    </row>
    <row r="1429" spans="1:24" s="239" customFormat="1" ht="20.25" customHeight="1" x14ac:dyDescent="0.3">
      <c r="A1429" s="238"/>
      <c r="B1429" s="226" t="s">
        <v>22</v>
      </c>
      <c r="C1429" s="231"/>
      <c r="D1429" s="263" t="s">
        <v>172</v>
      </c>
      <c r="E1429" s="220">
        <v>304054949.78999984</v>
      </c>
      <c r="F1429" s="220">
        <v>300866026.57999992</v>
      </c>
      <c r="G1429" s="220">
        <v>79561994.399999991</v>
      </c>
      <c r="H1429" s="220">
        <v>37027799.74000001</v>
      </c>
      <c r="I1429" s="220">
        <v>0</v>
      </c>
      <c r="J1429" s="220">
        <v>3884324.12</v>
      </c>
      <c r="K1429" s="220">
        <v>2419219.88</v>
      </c>
      <c r="L1429" s="220">
        <v>4332682.0199999996</v>
      </c>
      <c r="M1429" s="220">
        <v>0</v>
      </c>
      <c r="N1429" s="220">
        <v>18951168.239999998</v>
      </c>
      <c r="O1429" s="220">
        <v>83439489.979999989</v>
      </c>
      <c r="P1429" s="220">
        <v>24507400.509999998</v>
      </c>
      <c r="Q1429" s="220">
        <v>42662809.209999993</v>
      </c>
      <c r="R1429" s="220">
        <v>0</v>
      </c>
      <c r="S1429" s="220">
        <v>0</v>
      </c>
      <c r="T1429" s="220">
        <v>2569461.23</v>
      </c>
      <c r="U1429" s="220">
        <v>1017087.55</v>
      </c>
      <c r="V1429" s="220">
        <v>0</v>
      </c>
      <c r="W1429" s="220">
        <v>0</v>
      </c>
      <c r="X1429" s="220">
        <v>3681512.9099999988</v>
      </c>
    </row>
    <row r="1430" spans="1:24" s="239" customFormat="1" ht="20.25" customHeight="1" x14ac:dyDescent="0.3">
      <c r="A1430" s="238"/>
      <c r="C1430" s="235"/>
      <c r="D1430" s="235"/>
      <c r="E1430" s="235"/>
      <c r="F1430" s="235"/>
      <c r="G1430" s="254"/>
      <c r="H1430" s="254"/>
      <c r="I1430" s="254"/>
      <c r="J1430" s="254"/>
      <c r="K1430" s="254"/>
      <c r="L1430" s="254" t="s">
        <v>1908</v>
      </c>
      <c r="M1430" s="254"/>
      <c r="N1430" s="254"/>
      <c r="O1430" s="254"/>
      <c r="P1430" s="254"/>
      <c r="Q1430" s="254"/>
      <c r="R1430" s="254"/>
      <c r="S1430" s="254"/>
      <c r="T1430" s="254"/>
      <c r="U1430" s="254"/>
      <c r="V1430" s="254"/>
      <c r="W1430" s="254"/>
      <c r="X1430" s="254"/>
    </row>
    <row r="1431" spans="1:24" s="239" customFormat="1" ht="24" customHeight="1" x14ac:dyDescent="0.3">
      <c r="A1431" s="238">
        <v>2024</v>
      </c>
      <c r="B1431" s="230">
        <v>132</v>
      </c>
      <c r="C1431" s="225" t="s">
        <v>264</v>
      </c>
      <c r="D1431" s="230">
        <v>31563</v>
      </c>
      <c r="E1431" s="222">
        <v>6649876.0099999988</v>
      </c>
      <c r="F1431" s="222">
        <v>6614563.1999999993</v>
      </c>
      <c r="G1431" s="221">
        <v>0</v>
      </c>
      <c r="H1431" s="221">
        <v>0</v>
      </c>
      <c r="I1431" s="221">
        <v>0</v>
      </c>
      <c r="J1431" s="221">
        <v>0</v>
      </c>
      <c r="K1431" s="221">
        <v>0</v>
      </c>
      <c r="L1431" s="221">
        <v>0</v>
      </c>
      <c r="M1431" s="221">
        <v>0</v>
      </c>
      <c r="N1431" s="221">
        <v>0</v>
      </c>
      <c r="O1431" s="221">
        <v>6614563.1999999993</v>
      </c>
      <c r="P1431" s="221">
        <v>0</v>
      </c>
      <c r="Q1431" s="221">
        <v>0</v>
      </c>
      <c r="R1431" s="221">
        <v>0</v>
      </c>
      <c r="S1431" s="221">
        <v>0</v>
      </c>
      <c r="T1431" s="221">
        <v>0</v>
      </c>
      <c r="U1431" s="221">
        <v>0</v>
      </c>
      <c r="V1431" s="221">
        <v>0</v>
      </c>
      <c r="W1431" s="221">
        <v>0</v>
      </c>
      <c r="X1431" s="221">
        <v>35312.81</v>
      </c>
    </row>
    <row r="1432" spans="1:24" s="239" customFormat="1" ht="24" customHeight="1" x14ac:dyDescent="0.3">
      <c r="A1432" s="238">
        <v>2024</v>
      </c>
      <c r="B1432" s="230">
        <v>133</v>
      </c>
      <c r="C1432" s="225" t="s">
        <v>275</v>
      </c>
      <c r="D1432" s="230">
        <v>31556</v>
      </c>
      <c r="E1432" s="222">
        <v>7498441.4699999997</v>
      </c>
      <c r="F1432" s="222">
        <v>7459050.0699999994</v>
      </c>
      <c r="G1432" s="221">
        <v>0</v>
      </c>
      <c r="H1432" s="221">
        <v>0</v>
      </c>
      <c r="I1432" s="221">
        <v>0</v>
      </c>
      <c r="J1432" s="221">
        <v>0</v>
      </c>
      <c r="K1432" s="221">
        <v>0</v>
      </c>
      <c r="L1432" s="221">
        <v>0</v>
      </c>
      <c r="M1432" s="221">
        <v>0</v>
      </c>
      <c r="N1432" s="221">
        <v>0</v>
      </c>
      <c r="O1432" s="221">
        <v>7459050.0699999994</v>
      </c>
      <c r="P1432" s="221">
        <v>0</v>
      </c>
      <c r="Q1432" s="221">
        <v>0</v>
      </c>
      <c r="R1432" s="221">
        <v>0</v>
      </c>
      <c r="S1432" s="221">
        <v>0</v>
      </c>
      <c r="T1432" s="221">
        <v>0</v>
      </c>
      <c r="U1432" s="221">
        <v>0</v>
      </c>
      <c r="V1432" s="221">
        <v>0</v>
      </c>
      <c r="W1432" s="221">
        <v>0</v>
      </c>
      <c r="X1432" s="221">
        <v>39391.4</v>
      </c>
    </row>
    <row r="1433" spans="1:24" s="239" customFormat="1" ht="24" customHeight="1" x14ac:dyDescent="0.3">
      <c r="A1433" s="238">
        <v>2024</v>
      </c>
      <c r="B1433" s="230">
        <v>134</v>
      </c>
      <c r="C1433" s="225" t="s">
        <v>292</v>
      </c>
      <c r="D1433" s="230">
        <v>31748</v>
      </c>
      <c r="E1433" s="222">
        <v>6796953.0200000005</v>
      </c>
      <c r="F1433" s="222">
        <v>6764348.3500000006</v>
      </c>
      <c r="G1433" s="221">
        <v>0</v>
      </c>
      <c r="H1433" s="221">
        <v>0</v>
      </c>
      <c r="I1433" s="221">
        <v>0</v>
      </c>
      <c r="J1433" s="221">
        <v>0</v>
      </c>
      <c r="K1433" s="221">
        <v>0</v>
      </c>
      <c r="L1433" s="221">
        <v>0</v>
      </c>
      <c r="M1433" s="221">
        <v>0</v>
      </c>
      <c r="N1433" s="221">
        <v>0</v>
      </c>
      <c r="O1433" s="221">
        <v>6764348.3500000006</v>
      </c>
      <c r="P1433" s="221">
        <v>0</v>
      </c>
      <c r="Q1433" s="221">
        <v>0</v>
      </c>
      <c r="R1433" s="221">
        <v>0</v>
      </c>
      <c r="S1433" s="221">
        <v>0</v>
      </c>
      <c r="T1433" s="221">
        <v>0</v>
      </c>
      <c r="U1433" s="221">
        <v>0</v>
      </c>
      <c r="V1433" s="221">
        <v>0</v>
      </c>
      <c r="W1433" s="221">
        <v>0</v>
      </c>
      <c r="X1433" s="221">
        <v>32604.67</v>
      </c>
    </row>
    <row r="1434" spans="1:24" s="239" customFormat="1" ht="24" customHeight="1" x14ac:dyDescent="0.3">
      <c r="A1434" s="238">
        <v>2024</v>
      </c>
      <c r="B1434" s="230">
        <v>135</v>
      </c>
      <c r="C1434" s="225" t="s">
        <v>293</v>
      </c>
      <c r="D1434" s="230">
        <v>31750</v>
      </c>
      <c r="E1434" s="222">
        <v>3542743.36</v>
      </c>
      <c r="F1434" s="222">
        <v>3525259.1999999997</v>
      </c>
      <c r="G1434" s="221">
        <v>0</v>
      </c>
      <c r="H1434" s="221">
        <v>0</v>
      </c>
      <c r="I1434" s="221">
        <v>0</v>
      </c>
      <c r="J1434" s="221">
        <v>0</v>
      </c>
      <c r="K1434" s="221">
        <v>0</v>
      </c>
      <c r="L1434" s="221">
        <v>0</v>
      </c>
      <c r="M1434" s="221">
        <v>0</v>
      </c>
      <c r="N1434" s="221">
        <v>0</v>
      </c>
      <c r="O1434" s="221">
        <v>3525259.1999999997</v>
      </c>
      <c r="P1434" s="221">
        <v>0</v>
      </c>
      <c r="Q1434" s="221">
        <v>0</v>
      </c>
      <c r="R1434" s="221">
        <v>0</v>
      </c>
      <c r="S1434" s="221">
        <v>0</v>
      </c>
      <c r="T1434" s="221">
        <v>0</v>
      </c>
      <c r="U1434" s="221">
        <v>0</v>
      </c>
      <c r="V1434" s="221">
        <v>0</v>
      </c>
      <c r="W1434" s="221">
        <v>0</v>
      </c>
      <c r="X1434" s="221">
        <v>17484.16</v>
      </c>
    </row>
    <row r="1435" spans="1:24" s="239" customFormat="1" ht="24" customHeight="1" x14ac:dyDescent="0.3">
      <c r="A1435" s="238">
        <v>2024</v>
      </c>
      <c r="B1435" s="230">
        <v>136</v>
      </c>
      <c r="C1435" s="225" t="s">
        <v>294</v>
      </c>
      <c r="D1435" s="230">
        <v>31752</v>
      </c>
      <c r="E1435" s="222">
        <v>6743604.6699999999</v>
      </c>
      <c r="F1435" s="222">
        <v>6711345.7800000003</v>
      </c>
      <c r="G1435" s="221">
        <v>0</v>
      </c>
      <c r="H1435" s="221">
        <v>0</v>
      </c>
      <c r="I1435" s="221">
        <v>0</v>
      </c>
      <c r="J1435" s="221">
        <v>0</v>
      </c>
      <c r="K1435" s="221">
        <v>0</v>
      </c>
      <c r="L1435" s="221">
        <v>0</v>
      </c>
      <c r="M1435" s="221">
        <v>0</v>
      </c>
      <c r="N1435" s="221">
        <v>0</v>
      </c>
      <c r="O1435" s="221">
        <v>6711345.7800000003</v>
      </c>
      <c r="P1435" s="221">
        <v>0</v>
      </c>
      <c r="Q1435" s="221">
        <v>0</v>
      </c>
      <c r="R1435" s="221">
        <v>0</v>
      </c>
      <c r="S1435" s="221">
        <v>0</v>
      </c>
      <c r="T1435" s="221">
        <v>0</v>
      </c>
      <c r="U1435" s="221">
        <v>0</v>
      </c>
      <c r="V1435" s="221">
        <v>0</v>
      </c>
      <c r="W1435" s="221">
        <v>0</v>
      </c>
      <c r="X1435" s="221">
        <v>32258.89</v>
      </c>
    </row>
    <row r="1436" spans="1:24" s="239" customFormat="1" ht="24" customHeight="1" x14ac:dyDescent="0.3">
      <c r="A1436" s="238">
        <v>2024</v>
      </c>
      <c r="B1436" s="230">
        <v>137</v>
      </c>
      <c r="C1436" s="225" t="s">
        <v>318</v>
      </c>
      <c r="D1436" s="230">
        <v>31945</v>
      </c>
      <c r="E1436" s="222">
        <v>3623434.8</v>
      </c>
      <c r="F1436" s="222">
        <v>3605284.92</v>
      </c>
      <c r="G1436" s="221">
        <v>0</v>
      </c>
      <c r="H1436" s="221">
        <v>0</v>
      </c>
      <c r="I1436" s="221">
        <v>0</v>
      </c>
      <c r="J1436" s="221">
        <v>0</v>
      </c>
      <c r="K1436" s="221">
        <v>0</v>
      </c>
      <c r="L1436" s="221">
        <v>0</v>
      </c>
      <c r="M1436" s="221">
        <v>0</v>
      </c>
      <c r="N1436" s="221">
        <v>0</v>
      </c>
      <c r="O1436" s="221">
        <v>3605284.92</v>
      </c>
      <c r="P1436" s="221">
        <v>0</v>
      </c>
      <c r="Q1436" s="221">
        <v>0</v>
      </c>
      <c r="R1436" s="221">
        <v>0</v>
      </c>
      <c r="S1436" s="221">
        <v>0</v>
      </c>
      <c r="T1436" s="221">
        <v>0</v>
      </c>
      <c r="U1436" s="221">
        <v>0</v>
      </c>
      <c r="V1436" s="221">
        <v>0</v>
      </c>
      <c r="W1436" s="221">
        <v>0</v>
      </c>
      <c r="X1436" s="221">
        <v>18149.88</v>
      </c>
    </row>
    <row r="1437" spans="1:24" s="239" customFormat="1" ht="24" customHeight="1" x14ac:dyDescent="0.3">
      <c r="A1437" s="238">
        <v>2024</v>
      </c>
      <c r="B1437" s="230">
        <v>138</v>
      </c>
      <c r="C1437" s="225" t="s">
        <v>319</v>
      </c>
      <c r="D1437" s="230">
        <v>31940</v>
      </c>
      <c r="E1437" s="222">
        <v>6829081.3899999997</v>
      </c>
      <c r="F1437" s="222">
        <v>6793327.5</v>
      </c>
      <c r="G1437" s="221">
        <v>0</v>
      </c>
      <c r="H1437" s="221">
        <v>0</v>
      </c>
      <c r="I1437" s="221">
        <v>0</v>
      </c>
      <c r="J1437" s="221">
        <v>0</v>
      </c>
      <c r="K1437" s="221">
        <v>0</v>
      </c>
      <c r="L1437" s="221">
        <v>0</v>
      </c>
      <c r="M1437" s="221">
        <v>0</v>
      </c>
      <c r="N1437" s="221">
        <v>0</v>
      </c>
      <c r="O1437" s="221">
        <v>6793327.5</v>
      </c>
      <c r="P1437" s="221">
        <v>0</v>
      </c>
      <c r="Q1437" s="221">
        <v>0</v>
      </c>
      <c r="R1437" s="221">
        <v>0</v>
      </c>
      <c r="S1437" s="221">
        <v>0</v>
      </c>
      <c r="T1437" s="221">
        <v>0</v>
      </c>
      <c r="U1437" s="221">
        <v>0</v>
      </c>
      <c r="V1437" s="221">
        <v>0</v>
      </c>
      <c r="W1437" s="221">
        <v>0</v>
      </c>
      <c r="X1437" s="221">
        <v>35753.89</v>
      </c>
    </row>
    <row r="1438" spans="1:24" s="239" customFormat="1" ht="24" customHeight="1" x14ac:dyDescent="0.3">
      <c r="A1438" s="238">
        <v>2024</v>
      </c>
      <c r="B1438" s="230">
        <v>139</v>
      </c>
      <c r="C1438" s="225" t="s">
        <v>320</v>
      </c>
      <c r="D1438" s="230">
        <v>31943</v>
      </c>
      <c r="E1438" s="222">
        <v>6817859.7799999993</v>
      </c>
      <c r="F1438" s="222">
        <v>6782960.8899999997</v>
      </c>
      <c r="G1438" s="221">
        <v>0</v>
      </c>
      <c r="H1438" s="221">
        <v>0</v>
      </c>
      <c r="I1438" s="221">
        <v>0</v>
      </c>
      <c r="J1438" s="221">
        <v>0</v>
      </c>
      <c r="K1438" s="221">
        <v>0</v>
      </c>
      <c r="L1438" s="221">
        <v>0</v>
      </c>
      <c r="M1438" s="221">
        <v>0</v>
      </c>
      <c r="N1438" s="221">
        <v>0</v>
      </c>
      <c r="O1438" s="221">
        <v>6782960.8899999997</v>
      </c>
      <c r="P1438" s="221">
        <v>0</v>
      </c>
      <c r="Q1438" s="221">
        <v>0</v>
      </c>
      <c r="R1438" s="221">
        <v>0</v>
      </c>
      <c r="S1438" s="221">
        <v>0</v>
      </c>
      <c r="T1438" s="221">
        <v>0</v>
      </c>
      <c r="U1438" s="221">
        <v>0</v>
      </c>
      <c r="V1438" s="221">
        <v>0</v>
      </c>
      <c r="W1438" s="221">
        <v>0</v>
      </c>
      <c r="X1438" s="221">
        <v>34898.89</v>
      </c>
    </row>
    <row r="1439" spans="1:24" s="239" customFormat="1" ht="23.25" customHeight="1" x14ac:dyDescent="0.3">
      <c r="A1439" s="238">
        <v>2024</v>
      </c>
      <c r="B1439" s="230">
        <v>140</v>
      </c>
      <c r="C1439" s="233" t="s">
        <v>1556</v>
      </c>
      <c r="D1439" s="230">
        <v>31124</v>
      </c>
      <c r="E1439" s="222">
        <v>17829429.91</v>
      </c>
      <c r="F1439" s="222">
        <v>17797102.82</v>
      </c>
      <c r="G1439" s="221">
        <v>0</v>
      </c>
      <c r="H1439" s="221">
        <v>0</v>
      </c>
      <c r="I1439" s="221">
        <v>0</v>
      </c>
      <c r="J1439" s="221">
        <v>345340.52</v>
      </c>
      <c r="K1439" s="221">
        <v>1204171.7</v>
      </c>
      <c r="L1439" s="221">
        <v>0</v>
      </c>
      <c r="M1439" s="221">
        <v>0</v>
      </c>
      <c r="N1439" s="221">
        <v>0</v>
      </c>
      <c r="O1439" s="221">
        <v>8196624.29</v>
      </c>
      <c r="P1439" s="221">
        <v>0</v>
      </c>
      <c r="Q1439" s="221">
        <v>8050966.3099999996</v>
      </c>
      <c r="R1439" s="221">
        <v>0</v>
      </c>
      <c r="S1439" s="221">
        <v>0</v>
      </c>
      <c r="T1439" s="221">
        <v>0</v>
      </c>
      <c r="U1439" s="221">
        <v>0</v>
      </c>
      <c r="V1439" s="221">
        <v>0</v>
      </c>
      <c r="W1439" s="221">
        <v>0</v>
      </c>
      <c r="X1439" s="221">
        <v>32327.09</v>
      </c>
    </row>
    <row r="1440" spans="1:24" s="239" customFormat="1" ht="25.15" customHeight="1" x14ac:dyDescent="0.3">
      <c r="A1440" s="238">
        <v>2024</v>
      </c>
      <c r="B1440" s="230">
        <v>141</v>
      </c>
      <c r="C1440" s="233" t="s">
        <v>1557</v>
      </c>
      <c r="D1440" s="230">
        <v>31953</v>
      </c>
      <c r="E1440" s="222">
        <v>12833506.219999999</v>
      </c>
      <c r="F1440" s="222">
        <v>12810702.949999999</v>
      </c>
      <c r="G1440" s="221">
        <v>0</v>
      </c>
      <c r="H1440" s="221">
        <v>0</v>
      </c>
      <c r="I1440" s="221">
        <v>0</v>
      </c>
      <c r="J1440" s="221">
        <v>0</v>
      </c>
      <c r="K1440" s="221">
        <v>0</v>
      </c>
      <c r="L1440" s="221">
        <v>485250.39999999997</v>
      </c>
      <c r="M1440" s="221">
        <v>0</v>
      </c>
      <c r="N1440" s="221">
        <v>0</v>
      </c>
      <c r="O1440" s="221">
        <v>6132610.5800000001</v>
      </c>
      <c r="P1440" s="221">
        <v>0</v>
      </c>
      <c r="Q1440" s="221">
        <v>6192841.9699999997</v>
      </c>
      <c r="R1440" s="221">
        <v>0</v>
      </c>
      <c r="S1440" s="221">
        <v>0</v>
      </c>
      <c r="T1440" s="221">
        <v>0</v>
      </c>
      <c r="U1440" s="221">
        <v>0</v>
      </c>
      <c r="V1440" s="221">
        <v>0</v>
      </c>
      <c r="W1440" s="221">
        <v>0</v>
      </c>
      <c r="X1440" s="221">
        <v>22803.27</v>
      </c>
    </row>
    <row r="1441" spans="1:24" s="239" customFormat="1" ht="25.15" customHeight="1" x14ac:dyDescent="0.3">
      <c r="A1441" s="238">
        <v>2024</v>
      </c>
      <c r="B1441" s="230">
        <v>142</v>
      </c>
      <c r="C1441" s="233" t="s">
        <v>1558</v>
      </c>
      <c r="D1441" s="230">
        <v>31950</v>
      </c>
      <c r="E1441" s="222">
        <v>9809031.1899999995</v>
      </c>
      <c r="F1441" s="222">
        <v>9787826</v>
      </c>
      <c r="G1441" s="221">
        <v>0</v>
      </c>
      <c r="H1441" s="221">
        <v>0</v>
      </c>
      <c r="I1441" s="221">
        <v>0</v>
      </c>
      <c r="J1441" s="221">
        <v>0</v>
      </c>
      <c r="K1441" s="221">
        <v>652285.93999999994</v>
      </c>
      <c r="L1441" s="221">
        <v>361080.33999999997</v>
      </c>
      <c r="M1441" s="221">
        <v>0</v>
      </c>
      <c r="N1441" s="221">
        <v>0</v>
      </c>
      <c r="O1441" s="221">
        <v>4240629.9800000004</v>
      </c>
      <c r="P1441" s="221">
        <v>0</v>
      </c>
      <c r="Q1441" s="221">
        <v>4533829.74</v>
      </c>
      <c r="R1441" s="221">
        <v>0</v>
      </c>
      <c r="S1441" s="221">
        <v>0</v>
      </c>
      <c r="T1441" s="221">
        <v>0</v>
      </c>
      <c r="U1441" s="221">
        <v>0</v>
      </c>
      <c r="V1441" s="221">
        <v>0</v>
      </c>
      <c r="W1441" s="221">
        <v>0</v>
      </c>
      <c r="X1441" s="221">
        <v>21205.19</v>
      </c>
    </row>
    <row r="1442" spans="1:24" s="239" customFormat="1" ht="23.25" customHeight="1" x14ac:dyDescent="0.3">
      <c r="A1442" s="238">
        <v>2024</v>
      </c>
      <c r="B1442" s="230">
        <v>143</v>
      </c>
      <c r="C1442" s="233" t="s">
        <v>1559</v>
      </c>
      <c r="D1442" s="230">
        <v>31952</v>
      </c>
      <c r="E1442" s="222">
        <v>23086401.16</v>
      </c>
      <c r="F1442" s="222">
        <v>23047649.760000002</v>
      </c>
      <c r="G1442" s="221">
        <v>0</v>
      </c>
      <c r="H1442" s="221">
        <v>0</v>
      </c>
      <c r="I1442" s="221">
        <v>0</v>
      </c>
      <c r="J1442" s="221">
        <v>0</v>
      </c>
      <c r="K1442" s="221">
        <v>0</v>
      </c>
      <c r="L1442" s="221">
        <v>1125659.06</v>
      </c>
      <c r="M1442" s="221">
        <v>0</v>
      </c>
      <c r="N1442" s="221">
        <v>0</v>
      </c>
      <c r="O1442" s="221">
        <v>12459528.460000001</v>
      </c>
      <c r="P1442" s="221">
        <v>0</v>
      </c>
      <c r="Q1442" s="221">
        <v>9462462.2400000002</v>
      </c>
      <c r="R1442" s="221">
        <v>0</v>
      </c>
      <c r="S1442" s="221">
        <v>0</v>
      </c>
      <c r="T1442" s="221">
        <v>0</v>
      </c>
      <c r="U1442" s="221">
        <v>0</v>
      </c>
      <c r="V1442" s="221">
        <v>0</v>
      </c>
      <c r="W1442" s="221">
        <v>0</v>
      </c>
      <c r="X1442" s="221">
        <v>38751.4</v>
      </c>
    </row>
    <row r="1443" spans="1:24" s="239" customFormat="1" ht="23.25" customHeight="1" x14ac:dyDescent="0.3">
      <c r="A1443" s="238">
        <v>2024</v>
      </c>
      <c r="B1443" s="230">
        <v>144</v>
      </c>
      <c r="C1443" s="233" t="s">
        <v>4041</v>
      </c>
      <c r="D1443" s="230">
        <v>31459</v>
      </c>
      <c r="E1443" s="222">
        <v>7476194.9500000011</v>
      </c>
      <c r="F1443" s="222">
        <v>7433737.7200000007</v>
      </c>
      <c r="G1443" s="221">
        <v>0</v>
      </c>
      <c r="H1443" s="221">
        <v>0</v>
      </c>
      <c r="I1443" s="221">
        <v>0</v>
      </c>
      <c r="J1443" s="221">
        <v>0</v>
      </c>
      <c r="K1443" s="221">
        <v>0</v>
      </c>
      <c r="L1443" s="221">
        <v>0</v>
      </c>
      <c r="M1443" s="221">
        <v>0</v>
      </c>
      <c r="N1443" s="221">
        <v>0</v>
      </c>
      <c r="O1443" s="221">
        <v>7433737.7200000007</v>
      </c>
      <c r="P1443" s="221">
        <v>0</v>
      </c>
      <c r="Q1443" s="221">
        <v>0</v>
      </c>
      <c r="R1443" s="221">
        <v>0</v>
      </c>
      <c r="S1443" s="221">
        <v>0</v>
      </c>
      <c r="T1443" s="221">
        <v>0</v>
      </c>
      <c r="U1443" s="221">
        <v>0</v>
      </c>
      <c r="V1443" s="221">
        <v>0</v>
      </c>
      <c r="W1443" s="221">
        <v>0</v>
      </c>
      <c r="X1443" s="221">
        <v>42457.23</v>
      </c>
    </row>
    <row r="1444" spans="1:24" s="239" customFormat="1" ht="23.25" customHeight="1" x14ac:dyDescent="0.3">
      <c r="A1444" s="238">
        <v>2024</v>
      </c>
      <c r="B1444" s="230">
        <v>145</v>
      </c>
      <c r="C1444" s="233" t="s">
        <v>4042</v>
      </c>
      <c r="D1444" s="230">
        <v>31461</v>
      </c>
      <c r="E1444" s="222">
        <v>7776231.4899999993</v>
      </c>
      <c r="F1444" s="222">
        <v>7734359.4499999993</v>
      </c>
      <c r="G1444" s="221">
        <v>0</v>
      </c>
      <c r="H1444" s="221">
        <v>0</v>
      </c>
      <c r="I1444" s="221">
        <v>0</v>
      </c>
      <c r="J1444" s="221">
        <v>0</v>
      </c>
      <c r="K1444" s="221">
        <v>0</v>
      </c>
      <c r="L1444" s="221">
        <v>0</v>
      </c>
      <c r="M1444" s="221">
        <v>0</v>
      </c>
      <c r="N1444" s="221">
        <v>0</v>
      </c>
      <c r="O1444" s="221">
        <v>7734359.4499999993</v>
      </c>
      <c r="P1444" s="221">
        <v>0</v>
      </c>
      <c r="Q1444" s="221">
        <v>0</v>
      </c>
      <c r="R1444" s="221">
        <v>0</v>
      </c>
      <c r="S1444" s="221">
        <v>0</v>
      </c>
      <c r="T1444" s="221">
        <v>0</v>
      </c>
      <c r="U1444" s="221">
        <v>0</v>
      </c>
      <c r="V1444" s="221">
        <v>0</v>
      </c>
      <c r="W1444" s="221">
        <v>0</v>
      </c>
      <c r="X1444" s="221">
        <v>41872.04</v>
      </c>
    </row>
    <row r="1445" spans="1:24" s="239" customFormat="1" ht="23.25" customHeight="1" x14ac:dyDescent="0.3">
      <c r="A1445" s="238">
        <v>2024</v>
      </c>
      <c r="B1445" s="230">
        <v>146</v>
      </c>
      <c r="C1445" s="233" t="s">
        <v>1562</v>
      </c>
      <c r="D1445" s="230">
        <v>31467</v>
      </c>
      <c r="E1445" s="222">
        <v>5533275.5300000003</v>
      </c>
      <c r="F1445" s="222">
        <v>5518565.3700000001</v>
      </c>
      <c r="G1445" s="221">
        <v>0</v>
      </c>
      <c r="H1445" s="221">
        <v>1154989.9000000001</v>
      </c>
      <c r="I1445" s="221">
        <v>0</v>
      </c>
      <c r="J1445" s="221">
        <v>0</v>
      </c>
      <c r="K1445" s="221">
        <v>0</v>
      </c>
      <c r="L1445" s="221">
        <v>289802.5</v>
      </c>
      <c r="M1445" s="221">
        <v>0</v>
      </c>
      <c r="N1445" s="221">
        <v>0</v>
      </c>
      <c r="O1445" s="221">
        <v>3063049.3099999996</v>
      </c>
      <c r="P1445" s="221">
        <v>66882.66</v>
      </c>
      <c r="Q1445" s="221">
        <v>943841</v>
      </c>
      <c r="R1445" s="221">
        <v>0</v>
      </c>
      <c r="S1445" s="221">
        <v>0</v>
      </c>
      <c r="T1445" s="221">
        <v>0</v>
      </c>
      <c r="U1445" s="221">
        <v>0</v>
      </c>
      <c r="V1445" s="221">
        <v>0</v>
      </c>
      <c r="W1445" s="221">
        <v>0</v>
      </c>
      <c r="X1445" s="221">
        <v>14710.16</v>
      </c>
    </row>
    <row r="1446" spans="1:24" s="239" customFormat="1" ht="23.25" customHeight="1" x14ac:dyDescent="0.3">
      <c r="A1446" s="238">
        <v>2024</v>
      </c>
      <c r="B1446" s="230">
        <v>147</v>
      </c>
      <c r="C1446" s="233" t="s">
        <v>4045</v>
      </c>
      <c r="D1446" s="230">
        <v>31470</v>
      </c>
      <c r="E1446" s="222">
        <v>10678107.470000001</v>
      </c>
      <c r="F1446" s="222">
        <v>10624600.940000001</v>
      </c>
      <c r="G1446" s="221">
        <v>0</v>
      </c>
      <c r="H1446" s="221">
        <v>2483189.38</v>
      </c>
      <c r="I1446" s="221">
        <v>0</v>
      </c>
      <c r="J1446" s="221">
        <v>0</v>
      </c>
      <c r="K1446" s="221">
        <v>0</v>
      </c>
      <c r="L1446" s="221">
        <v>284843.08</v>
      </c>
      <c r="M1446" s="221">
        <v>0</v>
      </c>
      <c r="N1446" s="221">
        <v>0</v>
      </c>
      <c r="O1446" s="221">
        <v>7856568.4800000004</v>
      </c>
      <c r="P1446" s="221">
        <v>0</v>
      </c>
      <c r="Q1446" s="221">
        <v>0</v>
      </c>
      <c r="R1446" s="221">
        <v>0</v>
      </c>
      <c r="S1446" s="221">
        <v>0</v>
      </c>
      <c r="T1446" s="221">
        <v>0</v>
      </c>
      <c r="U1446" s="221">
        <v>0</v>
      </c>
      <c r="V1446" s="221">
        <v>0</v>
      </c>
      <c r="W1446" s="221">
        <v>0</v>
      </c>
      <c r="X1446" s="221">
        <v>53506.53</v>
      </c>
    </row>
    <row r="1447" spans="1:24" s="239" customFormat="1" ht="23.25" customHeight="1" x14ac:dyDescent="0.3">
      <c r="A1447" s="238">
        <v>2024</v>
      </c>
      <c r="B1447" s="230">
        <v>148</v>
      </c>
      <c r="C1447" s="233" t="s">
        <v>4046</v>
      </c>
      <c r="D1447" s="230">
        <v>31473</v>
      </c>
      <c r="E1447" s="222">
        <v>10098084.1</v>
      </c>
      <c r="F1447" s="222">
        <v>10048306.77</v>
      </c>
      <c r="G1447" s="221">
        <v>0</v>
      </c>
      <c r="H1447" s="221">
        <v>2088695.1199999999</v>
      </c>
      <c r="I1447" s="221">
        <v>0</v>
      </c>
      <c r="J1447" s="221">
        <v>0</v>
      </c>
      <c r="K1447" s="221">
        <v>0</v>
      </c>
      <c r="L1447" s="221">
        <v>0</v>
      </c>
      <c r="M1447" s="221">
        <v>0</v>
      </c>
      <c r="N1447" s="221">
        <v>0</v>
      </c>
      <c r="O1447" s="221">
        <v>7959611.6499999994</v>
      </c>
      <c r="P1447" s="221">
        <v>0</v>
      </c>
      <c r="Q1447" s="221">
        <v>0</v>
      </c>
      <c r="R1447" s="221">
        <v>0</v>
      </c>
      <c r="S1447" s="221">
        <v>0</v>
      </c>
      <c r="T1447" s="221">
        <v>0</v>
      </c>
      <c r="U1447" s="221">
        <v>0</v>
      </c>
      <c r="V1447" s="221">
        <v>0</v>
      </c>
      <c r="W1447" s="221">
        <v>0</v>
      </c>
      <c r="X1447" s="221">
        <v>49777.33</v>
      </c>
    </row>
    <row r="1448" spans="1:24" s="239" customFormat="1" ht="23.25" customHeight="1" x14ac:dyDescent="0.3">
      <c r="A1448" s="238">
        <v>2024</v>
      </c>
      <c r="B1448" s="230">
        <v>149</v>
      </c>
      <c r="C1448" s="233" t="s">
        <v>4044</v>
      </c>
      <c r="D1448" s="230">
        <v>31475</v>
      </c>
      <c r="E1448" s="222">
        <v>10664766.060000001</v>
      </c>
      <c r="F1448" s="222">
        <v>10613014.16</v>
      </c>
      <c r="G1448" s="221">
        <v>0</v>
      </c>
      <c r="H1448" s="221">
        <v>2624754.2200000002</v>
      </c>
      <c r="I1448" s="221">
        <v>0</v>
      </c>
      <c r="J1448" s="221">
        <v>0</v>
      </c>
      <c r="K1448" s="221">
        <v>0</v>
      </c>
      <c r="L1448" s="221">
        <v>139066.54999999999</v>
      </c>
      <c r="M1448" s="221">
        <v>0</v>
      </c>
      <c r="N1448" s="221">
        <v>0</v>
      </c>
      <c r="O1448" s="221">
        <v>7849193.3899999997</v>
      </c>
      <c r="P1448" s="221">
        <v>0</v>
      </c>
      <c r="Q1448" s="221">
        <v>0</v>
      </c>
      <c r="R1448" s="221">
        <v>0</v>
      </c>
      <c r="S1448" s="221">
        <v>0</v>
      </c>
      <c r="T1448" s="221">
        <v>0</v>
      </c>
      <c r="U1448" s="221">
        <v>0</v>
      </c>
      <c r="V1448" s="221">
        <v>0</v>
      </c>
      <c r="W1448" s="221">
        <v>0</v>
      </c>
      <c r="X1448" s="221">
        <v>51751.9</v>
      </c>
    </row>
    <row r="1449" spans="1:24" s="239" customFormat="1" ht="23.25" customHeight="1" x14ac:dyDescent="0.3">
      <c r="A1449" s="238">
        <v>2024</v>
      </c>
      <c r="B1449" s="230">
        <v>150</v>
      </c>
      <c r="C1449" s="233" t="s">
        <v>1566</v>
      </c>
      <c r="D1449" s="230">
        <v>31607</v>
      </c>
      <c r="E1449" s="222">
        <v>4254615.9800000004</v>
      </c>
      <c r="F1449" s="222">
        <v>4243618.6100000003</v>
      </c>
      <c r="G1449" s="221">
        <v>0</v>
      </c>
      <c r="H1449" s="221">
        <v>1165248.1000000001</v>
      </c>
      <c r="I1449" s="221">
        <v>0</v>
      </c>
      <c r="J1449" s="221">
        <v>0</v>
      </c>
      <c r="K1449" s="221">
        <v>0</v>
      </c>
      <c r="L1449" s="221">
        <v>0</v>
      </c>
      <c r="M1449" s="221">
        <v>0</v>
      </c>
      <c r="N1449" s="221">
        <v>0</v>
      </c>
      <c r="O1449" s="221">
        <v>3078370.5100000002</v>
      </c>
      <c r="P1449" s="221">
        <v>0</v>
      </c>
      <c r="Q1449" s="221">
        <v>0</v>
      </c>
      <c r="R1449" s="221">
        <v>0</v>
      </c>
      <c r="S1449" s="221">
        <v>0</v>
      </c>
      <c r="T1449" s="221">
        <v>0</v>
      </c>
      <c r="U1449" s="221">
        <v>0</v>
      </c>
      <c r="V1449" s="221">
        <v>0</v>
      </c>
      <c r="W1449" s="221">
        <v>0</v>
      </c>
      <c r="X1449" s="221">
        <v>10997.369999999999</v>
      </c>
    </row>
    <row r="1450" spans="1:24" s="239" customFormat="1" ht="23.25" customHeight="1" x14ac:dyDescent="0.3">
      <c r="A1450" s="238">
        <v>2024</v>
      </c>
      <c r="B1450" s="230">
        <v>151</v>
      </c>
      <c r="C1450" s="233" t="s">
        <v>285</v>
      </c>
      <c r="D1450" s="230">
        <v>31648</v>
      </c>
      <c r="E1450" s="222">
        <v>14052161.119999999</v>
      </c>
      <c r="F1450" s="222">
        <v>13900155.6</v>
      </c>
      <c r="G1450" s="221">
        <v>0</v>
      </c>
      <c r="H1450" s="221">
        <v>0</v>
      </c>
      <c r="I1450" s="221">
        <v>0</v>
      </c>
      <c r="J1450" s="221">
        <v>0</v>
      </c>
      <c r="K1450" s="221">
        <v>0</v>
      </c>
      <c r="L1450" s="221">
        <v>0</v>
      </c>
      <c r="M1450" s="221">
        <v>0</v>
      </c>
      <c r="N1450" s="221">
        <v>0</v>
      </c>
      <c r="O1450" s="221">
        <v>0</v>
      </c>
      <c r="P1450" s="221">
        <v>0</v>
      </c>
      <c r="Q1450" s="221">
        <v>13900155.6</v>
      </c>
      <c r="R1450" s="221">
        <v>0</v>
      </c>
      <c r="S1450" s="221">
        <v>0</v>
      </c>
      <c r="T1450" s="221">
        <v>0</v>
      </c>
      <c r="U1450" s="221">
        <v>0</v>
      </c>
      <c r="V1450" s="221">
        <v>0</v>
      </c>
      <c r="W1450" s="221">
        <v>0</v>
      </c>
      <c r="X1450" s="221">
        <v>152005.51999999999</v>
      </c>
    </row>
    <row r="1451" spans="1:24" s="239" customFormat="1" ht="23.25" customHeight="1" x14ac:dyDescent="0.3">
      <c r="A1451" s="238">
        <v>2024</v>
      </c>
      <c r="B1451" s="230">
        <v>152</v>
      </c>
      <c r="C1451" s="233" t="s">
        <v>4039</v>
      </c>
      <c r="D1451" s="230">
        <v>31762</v>
      </c>
      <c r="E1451" s="222">
        <v>6813109.3300000001</v>
      </c>
      <c r="F1451" s="222">
        <v>6709935.9800000004</v>
      </c>
      <c r="G1451" s="221">
        <v>0</v>
      </c>
      <c r="H1451" s="221">
        <v>0</v>
      </c>
      <c r="I1451" s="221">
        <v>0</v>
      </c>
      <c r="J1451" s="221">
        <v>0</v>
      </c>
      <c r="K1451" s="221">
        <v>0</v>
      </c>
      <c r="L1451" s="221">
        <v>0</v>
      </c>
      <c r="M1451" s="221">
        <v>0</v>
      </c>
      <c r="N1451" s="221">
        <v>0</v>
      </c>
      <c r="O1451" s="221">
        <v>0</v>
      </c>
      <c r="P1451" s="221">
        <v>0</v>
      </c>
      <c r="Q1451" s="221">
        <v>6709935.9800000004</v>
      </c>
      <c r="R1451" s="221">
        <v>0</v>
      </c>
      <c r="S1451" s="221">
        <v>0</v>
      </c>
      <c r="T1451" s="221">
        <v>0</v>
      </c>
      <c r="U1451" s="221">
        <v>0</v>
      </c>
      <c r="V1451" s="221">
        <v>0</v>
      </c>
      <c r="W1451" s="221">
        <v>0</v>
      </c>
      <c r="X1451" s="221">
        <v>103173.35</v>
      </c>
    </row>
    <row r="1452" spans="1:24" s="239" customFormat="1" ht="23.25" customHeight="1" x14ac:dyDescent="0.3">
      <c r="A1452" s="238">
        <v>2024</v>
      </c>
      <c r="B1452" s="230">
        <v>153</v>
      </c>
      <c r="C1452" s="233" t="s">
        <v>4040</v>
      </c>
      <c r="D1452" s="230">
        <v>31763</v>
      </c>
      <c r="E1452" s="222">
        <v>4558186.5599999996</v>
      </c>
      <c r="F1452" s="222">
        <v>4531742.04</v>
      </c>
      <c r="G1452" s="221">
        <v>0</v>
      </c>
      <c r="H1452" s="221">
        <v>2324705.44</v>
      </c>
      <c r="I1452" s="221">
        <v>0</v>
      </c>
      <c r="J1452" s="221">
        <v>0</v>
      </c>
      <c r="K1452" s="221">
        <v>0</v>
      </c>
      <c r="L1452" s="221">
        <v>0</v>
      </c>
      <c r="M1452" s="221">
        <v>0</v>
      </c>
      <c r="N1452" s="221">
        <v>0</v>
      </c>
      <c r="O1452" s="221">
        <v>0</v>
      </c>
      <c r="P1452" s="221">
        <v>0</v>
      </c>
      <c r="Q1452" s="221">
        <v>2207036.6</v>
      </c>
      <c r="R1452" s="221">
        <v>0</v>
      </c>
      <c r="S1452" s="221">
        <v>0</v>
      </c>
      <c r="T1452" s="221">
        <v>0</v>
      </c>
      <c r="U1452" s="221">
        <v>0</v>
      </c>
      <c r="V1452" s="221">
        <v>0</v>
      </c>
      <c r="W1452" s="221">
        <v>0</v>
      </c>
      <c r="X1452" s="221">
        <v>26444.519999999997</v>
      </c>
    </row>
    <row r="1453" spans="1:24" s="239" customFormat="1" ht="23.25" customHeight="1" x14ac:dyDescent="0.3">
      <c r="A1453" s="238">
        <v>2024</v>
      </c>
      <c r="B1453" s="230">
        <v>154</v>
      </c>
      <c r="C1453" s="233" t="s">
        <v>4043</v>
      </c>
      <c r="D1453" s="230">
        <v>31564</v>
      </c>
      <c r="E1453" s="222">
        <v>3473819.9100000006</v>
      </c>
      <c r="F1453" s="222">
        <v>3455863.0200000005</v>
      </c>
      <c r="G1453" s="221">
        <v>0</v>
      </c>
      <c r="H1453" s="221">
        <v>0</v>
      </c>
      <c r="I1453" s="221">
        <v>0</v>
      </c>
      <c r="J1453" s="221">
        <v>0</v>
      </c>
      <c r="K1453" s="221">
        <v>0</v>
      </c>
      <c r="L1453" s="221">
        <v>0</v>
      </c>
      <c r="M1453" s="221">
        <v>0</v>
      </c>
      <c r="N1453" s="221">
        <v>0</v>
      </c>
      <c r="O1453" s="221">
        <v>3455863.0200000005</v>
      </c>
      <c r="P1453" s="221">
        <v>0</v>
      </c>
      <c r="Q1453" s="221">
        <v>0</v>
      </c>
      <c r="R1453" s="221">
        <v>0</v>
      </c>
      <c r="S1453" s="221">
        <v>0</v>
      </c>
      <c r="T1453" s="221">
        <v>0</v>
      </c>
      <c r="U1453" s="221">
        <v>0</v>
      </c>
      <c r="V1453" s="221">
        <v>0</v>
      </c>
      <c r="W1453" s="221">
        <v>0</v>
      </c>
      <c r="X1453" s="221">
        <v>17956.89</v>
      </c>
    </row>
    <row r="1454" spans="1:24" s="239" customFormat="1" ht="23.25" customHeight="1" x14ac:dyDescent="0.3">
      <c r="A1454" s="238">
        <v>2024</v>
      </c>
      <c r="B1454" s="230">
        <v>155</v>
      </c>
      <c r="C1454" s="233" t="s">
        <v>209</v>
      </c>
      <c r="D1454" s="230">
        <v>31084</v>
      </c>
      <c r="E1454" s="222">
        <v>2917405.8900000006</v>
      </c>
      <c r="F1454" s="222">
        <v>2881509.5600000005</v>
      </c>
      <c r="G1454" s="221">
        <v>2881509.5600000005</v>
      </c>
      <c r="H1454" s="221">
        <v>0</v>
      </c>
      <c r="I1454" s="221">
        <v>0</v>
      </c>
      <c r="J1454" s="221">
        <v>0</v>
      </c>
      <c r="K1454" s="221">
        <v>0</v>
      </c>
      <c r="L1454" s="221">
        <v>0</v>
      </c>
      <c r="M1454" s="221">
        <v>0</v>
      </c>
      <c r="N1454" s="221">
        <v>0</v>
      </c>
      <c r="O1454" s="221">
        <v>0</v>
      </c>
      <c r="P1454" s="221">
        <v>0</v>
      </c>
      <c r="Q1454" s="221">
        <v>0</v>
      </c>
      <c r="R1454" s="221">
        <v>0</v>
      </c>
      <c r="S1454" s="221">
        <v>0</v>
      </c>
      <c r="T1454" s="221">
        <v>0</v>
      </c>
      <c r="U1454" s="221">
        <v>0</v>
      </c>
      <c r="V1454" s="221">
        <v>0</v>
      </c>
      <c r="W1454" s="221">
        <v>0</v>
      </c>
      <c r="X1454" s="221">
        <v>35896.33</v>
      </c>
    </row>
    <row r="1455" spans="1:24" s="239" customFormat="1" ht="23.25" customHeight="1" x14ac:dyDescent="0.3">
      <c r="A1455" s="238">
        <v>2024</v>
      </c>
      <c r="B1455" s="230">
        <v>156</v>
      </c>
      <c r="C1455" s="233" t="s">
        <v>214</v>
      </c>
      <c r="D1455" s="230">
        <v>31174</v>
      </c>
      <c r="E1455" s="222">
        <v>3512155.8699999996</v>
      </c>
      <c r="F1455" s="222">
        <v>3485356.2399999998</v>
      </c>
      <c r="G1455" s="221">
        <v>3485356.2399999998</v>
      </c>
      <c r="H1455" s="221">
        <v>0</v>
      </c>
      <c r="I1455" s="221">
        <v>0</v>
      </c>
      <c r="J1455" s="221">
        <v>0</v>
      </c>
      <c r="K1455" s="221">
        <v>0</v>
      </c>
      <c r="L1455" s="221">
        <v>0</v>
      </c>
      <c r="M1455" s="221">
        <v>0</v>
      </c>
      <c r="N1455" s="221">
        <v>0</v>
      </c>
      <c r="O1455" s="221">
        <v>0</v>
      </c>
      <c r="P1455" s="221">
        <v>0</v>
      </c>
      <c r="Q1455" s="221">
        <v>0</v>
      </c>
      <c r="R1455" s="221">
        <v>0</v>
      </c>
      <c r="S1455" s="221">
        <v>0</v>
      </c>
      <c r="T1455" s="221">
        <v>0</v>
      </c>
      <c r="U1455" s="221">
        <v>0</v>
      </c>
      <c r="V1455" s="221">
        <v>0</v>
      </c>
      <c r="W1455" s="221">
        <v>0</v>
      </c>
      <c r="X1455" s="221">
        <v>26799.63</v>
      </c>
    </row>
    <row r="1456" spans="1:24" s="239" customFormat="1" ht="23.25" customHeight="1" x14ac:dyDescent="0.3">
      <c r="A1456" s="238">
        <v>2024</v>
      </c>
      <c r="B1456" s="230">
        <v>157</v>
      </c>
      <c r="C1456" s="233" t="s">
        <v>220</v>
      </c>
      <c r="D1456" s="230">
        <v>31226</v>
      </c>
      <c r="E1456" s="222">
        <v>3530466.79</v>
      </c>
      <c r="F1456" s="222">
        <v>3503926.44</v>
      </c>
      <c r="G1456" s="221">
        <v>3503926.44</v>
      </c>
      <c r="H1456" s="221">
        <v>0</v>
      </c>
      <c r="I1456" s="221">
        <v>0</v>
      </c>
      <c r="J1456" s="221">
        <v>0</v>
      </c>
      <c r="K1456" s="221">
        <v>0</v>
      </c>
      <c r="L1456" s="221">
        <v>0</v>
      </c>
      <c r="M1456" s="221">
        <v>0</v>
      </c>
      <c r="N1456" s="221">
        <v>0</v>
      </c>
      <c r="O1456" s="221">
        <v>0</v>
      </c>
      <c r="P1456" s="221">
        <v>0</v>
      </c>
      <c r="Q1456" s="221">
        <v>0</v>
      </c>
      <c r="R1456" s="221">
        <v>0</v>
      </c>
      <c r="S1456" s="221">
        <v>0</v>
      </c>
      <c r="T1456" s="221">
        <v>0</v>
      </c>
      <c r="U1456" s="221">
        <v>0</v>
      </c>
      <c r="V1456" s="221">
        <v>0</v>
      </c>
      <c r="W1456" s="221">
        <v>0</v>
      </c>
      <c r="X1456" s="221">
        <v>26540.35</v>
      </c>
    </row>
    <row r="1457" spans="1:24" s="239" customFormat="1" ht="23.25" customHeight="1" x14ac:dyDescent="0.3">
      <c r="A1457" s="238">
        <v>2024</v>
      </c>
      <c r="B1457" s="230">
        <v>158</v>
      </c>
      <c r="C1457" s="233" t="s">
        <v>286</v>
      </c>
      <c r="D1457" s="230">
        <v>31651</v>
      </c>
      <c r="E1457" s="222">
        <v>3373393.5599999996</v>
      </c>
      <c r="F1457" s="222">
        <v>3352848.6099999994</v>
      </c>
      <c r="G1457" s="221">
        <v>3352848.6099999994</v>
      </c>
      <c r="H1457" s="221">
        <v>0</v>
      </c>
      <c r="I1457" s="221">
        <v>0</v>
      </c>
      <c r="J1457" s="221">
        <v>0</v>
      </c>
      <c r="K1457" s="221">
        <v>0</v>
      </c>
      <c r="L1457" s="221">
        <v>0</v>
      </c>
      <c r="M1457" s="221">
        <v>0</v>
      </c>
      <c r="N1457" s="221">
        <v>0</v>
      </c>
      <c r="O1457" s="221">
        <v>0</v>
      </c>
      <c r="P1457" s="221">
        <v>0</v>
      </c>
      <c r="Q1457" s="221">
        <v>0</v>
      </c>
      <c r="R1457" s="221">
        <v>0</v>
      </c>
      <c r="S1457" s="221">
        <v>0</v>
      </c>
      <c r="T1457" s="221">
        <v>0</v>
      </c>
      <c r="U1457" s="221">
        <v>0</v>
      </c>
      <c r="V1457" s="221">
        <v>0</v>
      </c>
      <c r="W1457" s="221">
        <v>0</v>
      </c>
      <c r="X1457" s="221">
        <v>20544.95</v>
      </c>
    </row>
    <row r="1458" spans="1:24" s="239" customFormat="1" ht="23.25" customHeight="1" x14ac:dyDescent="0.3">
      <c r="A1458" s="238">
        <v>2024</v>
      </c>
      <c r="B1458" s="230">
        <v>159</v>
      </c>
      <c r="C1458" s="233" t="s">
        <v>298</v>
      </c>
      <c r="D1458" s="230">
        <v>31766</v>
      </c>
      <c r="E1458" s="222">
        <v>2706055.6999999997</v>
      </c>
      <c r="F1458" s="222">
        <v>2687344.07</v>
      </c>
      <c r="G1458" s="221">
        <v>2687344.07</v>
      </c>
      <c r="H1458" s="221">
        <v>0</v>
      </c>
      <c r="I1458" s="221">
        <v>0</v>
      </c>
      <c r="J1458" s="221">
        <v>0</v>
      </c>
      <c r="K1458" s="221">
        <v>0</v>
      </c>
      <c r="L1458" s="221">
        <v>0</v>
      </c>
      <c r="M1458" s="221">
        <v>0</v>
      </c>
      <c r="N1458" s="221">
        <v>0</v>
      </c>
      <c r="O1458" s="221">
        <v>0</v>
      </c>
      <c r="P1458" s="221">
        <v>0</v>
      </c>
      <c r="Q1458" s="221">
        <v>0</v>
      </c>
      <c r="R1458" s="221">
        <v>0</v>
      </c>
      <c r="S1458" s="221">
        <v>0</v>
      </c>
      <c r="T1458" s="221">
        <v>0</v>
      </c>
      <c r="U1458" s="221">
        <v>0</v>
      </c>
      <c r="V1458" s="221">
        <v>0</v>
      </c>
      <c r="W1458" s="221">
        <v>0</v>
      </c>
      <c r="X1458" s="221">
        <v>18711.63</v>
      </c>
    </row>
    <row r="1459" spans="1:24" s="239" customFormat="1" ht="23.25" customHeight="1" x14ac:dyDescent="0.3">
      <c r="A1459" s="238">
        <v>2024</v>
      </c>
      <c r="B1459" s="230">
        <v>160</v>
      </c>
      <c r="C1459" s="233" t="s">
        <v>328</v>
      </c>
      <c r="D1459" s="230">
        <v>32109</v>
      </c>
      <c r="E1459" s="222">
        <v>4242459.3099999996</v>
      </c>
      <c r="F1459" s="222">
        <v>4204830.5999999996</v>
      </c>
      <c r="G1459" s="221">
        <v>4204830.5999999996</v>
      </c>
      <c r="H1459" s="221">
        <v>0</v>
      </c>
      <c r="I1459" s="221">
        <v>0</v>
      </c>
      <c r="J1459" s="221">
        <v>0</v>
      </c>
      <c r="K1459" s="221">
        <v>0</v>
      </c>
      <c r="L1459" s="221">
        <v>0</v>
      </c>
      <c r="M1459" s="221">
        <v>0</v>
      </c>
      <c r="N1459" s="221">
        <v>0</v>
      </c>
      <c r="O1459" s="221">
        <v>0</v>
      </c>
      <c r="P1459" s="221">
        <v>0</v>
      </c>
      <c r="Q1459" s="221">
        <v>0</v>
      </c>
      <c r="R1459" s="221">
        <v>0</v>
      </c>
      <c r="S1459" s="221">
        <v>0</v>
      </c>
      <c r="T1459" s="221">
        <v>0</v>
      </c>
      <c r="U1459" s="221">
        <v>0</v>
      </c>
      <c r="V1459" s="221">
        <v>0</v>
      </c>
      <c r="W1459" s="221">
        <v>0</v>
      </c>
      <c r="X1459" s="221">
        <v>37628.71</v>
      </c>
    </row>
    <row r="1460" spans="1:24" s="239" customFormat="1" ht="23.25" customHeight="1" x14ac:dyDescent="0.3">
      <c r="A1460" s="238">
        <v>2024</v>
      </c>
      <c r="B1460" s="230">
        <v>161</v>
      </c>
      <c r="C1460" s="233" t="s">
        <v>291</v>
      </c>
      <c r="D1460" s="230">
        <v>31707</v>
      </c>
      <c r="E1460" s="222">
        <v>4508786.84</v>
      </c>
      <c r="F1460" s="222">
        <v>4474041.58</v>
      </c>
      <c r="G1460" s="221">
        <v>4474041.58</v>
      </c>
      <c r="H1460" s="221">
        <v>0</v>
      </c>
      <c r="I1460" s="221">
        <v>0</v>
      </c>
      <c r="J1460" s="221">
        <v>0</v>
      </c>
      <c r="K1460" s="221">
        <v>0</v>
      </c>
      <c r="L1460" s="221">
        <v>0</v>
      </c>
      <c r="M1460" s="221">
        <v>0</v>
      </c>
      <c r="N1460" s="221">
        <v>0</v>
      </c>
      <c r="O1460" s="221">
        <v>0</v>
      </c>
      <c r="P1460" s="221">
        <v>0</v>
      </c>
      <c r="Q1460" s="221">
        <v>0</v>
      </c>
      <c r="R1460" s="221">
        <v>0</v>
      </c>
      <c r="S1460" s="221">
        <v>0</v>
      </c>
      <c r="T1460" s="221">
        <v>0</v>
      </c>
      <c r="U1460" s="221">
        <v>0</v>
      </c>
      <c r="V1460" s="221">
        <v>0</v>
      </c>
      <c r="W1460" s="221">
        <v>0</v>
      </c>
      <c r="X1460" s="221">
        <v>34745.26</v>
      </c>
    </row>
    <row r="1461" spans="1:24" s="239" customFormat="1" ht="23.25" customHeight="1" x14ac:dyDescent="0.3">
      <c r="A1461" s="238">
        <v>2024</v>
      </c>
      <c r="B1461" s="230">
        <v>162</v>
      </c>
      <c r="C1461" s="233" t="s">
        <v>268</v>
      </c>
      <c r="D1461" s="230">
        <v>31571</v>
      </c>
      <c r="E1461" s="222">
        <v>1374811.67</v>
      </c>
      <c r="F1461" s="222">
        <v>1354405.1199999999</v>
      </c>
      <c r="G1461" s="221">
        <v>0</v>
      </c>
      <c r="H1461" s="221">
        <v>1354405.1199999999</v>
      </c>
      <c r="I1461" s="221">
        <v>0</v>
      </c>
      <c r="J1461" s="221">
        <v>0</v>
      </c>
      <c r="K1461" s="221">
        <v>0</v>
      </c>
      <c r="L1461" s="221">
        <v>0</v>
      </c>
      <c r="M1461" s="221">
        <v>0</v>
      </c>
      <c r="N1461" s="221">
        <v>0</v>
      </c>
      <c r="O1461" s="221">
        <v>0</v>
      </c>
      <c r="P1461" s="221">
        <v>0</v>
      </c>
      <c r="Q1461" s="221">
        <v>0</v>
      </c>
      <c r="R1461" s="221">
        <v>0</v>
      </c>
      <c r="S1461" s="221">
        <v>0</v>
      </c>
      <c r="T1461" s="221">
        <v>0</v>
      </c>
      <c r="U1461" s="221">
        <v>0</v>
      </c>
      <c r="V1461" s="221">
        <v>0</v>
      </c>
      <c r="W1461" s="221">
        <v>0</v>
      </c>
      <c r="X1461" s="221">
        <v>20406.55</v>
      </c>
    </row>
    <row r="1462" spans="1:24" s="239" customFormat="1" ht="23.25" customHeight="1" x14ac:dyDescent="0.3">
      <c r="A1462" s="238">
        <v>2024</v>
      </c>
      <c r="B1462" s="230">
        <v>163</v>
      </c>
      <c r="C1462" s="233" t="s">
        <v>270</v>
      </c>
      <c r="D1462" s="230">
        <v>31576</v>
      </c>
      <c r="E1462" s="222">
        <v>1402347.03</v>
      </c>
      <c r="F1462" s="222">
        <v>1381900.52</v>
      </c>
      <c r="G1462" s="221">
        <v>0</v>
      </c>
      <c r="H1462" s="221">
        <v>1381900.52</v>
      </c>
      <c r="I1462" s="221">
        <v>0</v>
      </c>
      <c r="J1462" s="221">
        <v>0</v>
      </c>
      <c r="K1462" s="221">
        <v>0</v>
      </c>
      <c r="L1462" s="221">
        <v>0</v>
      </c>
      <c r="M1462" s="221">
        <v>0</v>
      </c>
      <c r="N1462" s="221">
        <v>0</v>
      </c>
      <c r="O1462" s="221">
        <v>0</v>
      </c>
      <c r="P1462" s="221">
        <v>0</v>
      </c>
      <c r="Q1462" s="221">
        <v>0</v>
      </c>
      <c r="R1462" s="221">
        <v>0</v>
      </c>
      <c r="S1462" s="221">
        <v>0</v>
      </c>
      <c r="T1462" s="221">
        <v>0</v>
      </c>
      <c r="U1462" s="221">
        <v>0</v>
      </c>
      <c r="V1462" s="221">
        <v>0</v>
      </c>
      <c r="W1462" s="221">
        <v>0</v>
      </c>
      <c r="X1462" s="221">
        <v>20446.509999999998</v>
      </c>
    </row>
    <row r="1463" spans="1:24" s="239" customFormat="1" ht="23.25" customHeight="1" x14ac:dyDescent="0.3">
      <c r="A1463" s="238">
        <v>2024</v>
      </c>
      <c r="B1463" s="230">
        <v>164</v>
      </c>
      <c r="C1463" s="233" t="s">
        <v>271</v>
      </c>
      <c r="D1463" s="230">
        <v>31577</v>
      </c>
      <c r="E1463" s="222">
        <v>1400800.9700000002</v>
      </c>
      <c r="F1463" s="222">
        <v>1380201.1300000001</v>
      </c>
      <c r="G1463" s="221">
        <v>0</v>
      </c>
      <c r="H1463" s="221">
        <v>1380201.1300000001</v>
      </c>
      <c r="I1463" s="221">
        <v>0</v>
      </c>
      <c r="J1463" s="221">
        <v>0</v>
      </c>
      <c r="K1463" s="221">
        <v>0</v>
      </c>
      <c r="L1463" s="221">
        <v>0</v>
      </c>
      <c r="M1463" s="221">
        <v>0</v>
      </c>
      <c r="N1463" s="221">
        <v>0</v>
      </c>
      <c r="O1463" s="221">
        <v>0</v>
      </c>
      <c r="P1463" s="221">
        <v>0</v>
      </c>
      <c r="Q1463" s="221">
        <v>0</v>
      </c>
      <c r="R1463" s="221">
        <v>0</v>
      </c>
      <c r="S1463" s="221">
        <v>0</v>
      </c>
      <c r="T1463" s="221">
        <v>0</v>
      </c>
      <c r="U1463" s="221">
        <v>0</v>
      </c>
      <c r="V1463" s="221">
        <v>0</v>
      </c>
      <c r="W1463" s="221">
        <v>0</v>
      </c>
      <c r="X1463" s="221">
        <v>20599.84</v>
      </c>
    </row>
    <row r="1464" spans="1:24" s="239" customFormat="1" ht="23.25" customHeight="1" x14ac:dyDescent="0.3">
      <c r="A1464" s="238">
        <v>2024</v>
      </c>
      <c r="B1464" s="230">
        <v>165</v>
      </c>
      <c r="C1464" s="233" t="s">
        <v>272</v>
      </c>
      <c r="D1464" s="230">
        <v>31578</v>
      </c>
      <c r="E1464" s="222">
        <v>1331988.04</v>
      </c>
      <c r="F1464" s="222">
        <v>1312317.48</v>
      </c>
      <c r="G1464" s="221">
        <v>0</v>
      </c>
      <c r="H1464" s="221">
        <v>1312317.48</v>
      </c>
      <c r="I1464" s="221">
        <v>0</v>
      </c>
      <c r="J1464" s="221">
        <v>0</v>
      </c>
      <c r="K1464" s="221">
        <v>0</v>
      </c>
      <c r="L1464" s="221">
        <v>0</v>
      </c>
      <c r="M1464" s="221">
        <v>0</v>
      </c>
      <c r="N1464" s="221">
        <v>0</v>
      </c>
      <c r="O1464" s="221">
        <v>0</v>
      </c>
      <c r="P1464" s="221">
        <v>0</v>
      </c>
      <c r="Q1464" s="221">
        <v>0</v>
      </c>
      <c r="R1464" s="221">
        <v>0</v>
      </c>
      <c r="S1464" s="221">
        <v>0</v>
      </c>
      <c r="T1464" s="221">
        <v>0</v>
      </c>
      <c r="U1464" s="221">
        <v>0</v>
      </c>
      <c r="V1464" s="221">
        <v>0</v>
      </c>
      <c r="W1464" s="221">
        <v>0</v>
      </c>
      <c r="X1464" s="221">
        <v>19670.560000000001</v>
      </c>
    </row>
    <row r="1465" spans="1:24" s="239" customFormat="1" ht="23.25" customHeight="1" x14ac:dyDescent="0.3">
      <c r="A1465" s="238">
        <v>2024</v>
      </c>
      <c r="B1465" s="230">
        <v>166</v>
      </c>
      <c r="C1465" s="233" t="s">
        <v>313</v>
      </c>
      <c r="D1465" s="230">
        <v>31824</v>
      </c>
      <c r="E1465" s="222">
        <v>1405829.14</v>
      </c>
      <c r="F1465" s="222">
        <v>1386030.0799999998</v>
      </c>
      <c r="G1465" s="221">
        <v>0</v>
      </c>
      <c r="H1465" s="221">
        <v>1386030.0799999998</v>
      </c>
      <c r="I1465" s="221">
        <v>0</v>
      </c>
      <c r="J1465" s="221">
        <v>0</v>
      </c>
      <c r="K1465" s="221">
        <v>0</v>
      </c>
      <c r="L1465" s="221">
        <v>0</v>
      </c>
      <c r="M1465" s="221">
        <v>0</v>
      </c>
      <c r="N1465" s="221">
        <v>0</v>
      </c>
      <c r="O1465" s="221">
        <v>0</v>
      </c>
      <c r="P1465" s="221">
        <v>0</v>
      </c>
      <c r="Q1465" s="221">
        <v>0</v>
      </c>
      <c r="R1465" s="221">
        <v>0</v>
      </c>
      <c r="S1465" s="221">
        <v>0</v>
      </c>
      <c r="T1465" s="221">
        <v>0</v>
      </c>
      <c r="U1465" s="221">
        <v>0</v>
      </c>
      <c r="V1465" s="221">
        <v>0</v>
      </c>
      <c r="W1465" s="221">
        <v>0</v>
      </c>
      <c r="X1465" s="221">
        <v>19799.060000000001</v>
      </c>
    </row>
    <row r="1466" spans="1:24" s="239" customFormat="1" ht="23.25" customHeight="1" x14ac:dyDescent="0.3">
      <c r="A1466" s="238">
        <v>2024</v>
      </c>
      <c r="B1466" s="230">
        <v>167</v>
      </c>
      <c r="C1466" s="233" t="s">
        <v>4315</v>
      </c>
      <c r="D1466" s="230">
        <v>31826</v>
      </c>
      <c r="E1466" s="222">
        <v>621311.82999999996</v>
      </c>
      <c r="F1466" s="222">
        <v>621311.82999999996</v>
      </c>
      <c r="G1466" s="221">
        <v>0</v>
      </c>
      <c r="H1466" s="221">
        <v>0</v>
      </c>
      <c r="I1466" s="221">
        <v>0</v>
      </c>
      <c r="J1466" s="221">
        <v>0</v>
      </c>
      <c r="K1466" s="221">
        <v>0</v>
      </c>
      <c r="L1466" s="221">
        <v>0</v>
      </c>
      <c r="M1466" s="221">
        <v>0</v>
      </c>
      <c r="N1466" s="221">
        <v>0</v>
      </c>
      <c r="O1466" s="221">
        <v>0</v>
      </c>
      <c r="P1466" s="221">
        <v>0</v>
      </c>
      <c r="Q1466" s="221">
        <v>0</v>
      </c>
      <c r="R1466" s="221">
        <v>0</v>
      </c>
      <c r="S1466" s="221">
        <v>0</v>
      </c>
      <c r="T1466" s="221">
        <v>0</v>
      </c>
      <c r="U1466" s="221">
        <v>621311.82999999996</v>
      </c>
      <c r="V1466" s="221">
        <v>0</v>
      </c>
      <c r="W1466" s="221">
        <v>0</v>
      </c>
      <c r="X1466" s="221">
        <v>0</v>
      </c>
    </row>
    <row r="1467" spans="1:24" s="239" customFormat="1" ht="23.25" customHeight="1" x14ac:dyDescent="0.3">
      <c r="A1467" s="238">
        <v>2024</v>
      </c>
      <c r="B1467" s="230">
        <v>168</v>
      </c>
      <c r="C1467" s="233" t="s">
        <v>4307</v>
      </c>
      <c r="D1467" s="230">
        <v>31951</v>
      </c>
      <c r="E1467" s="222">
        <v>5964812.46</v>
      </c>
      <c r="F1467" s="222">
        <v>5946894.25</v>
      </c>
      <c r="G1467" s="221">
        <v>5946894.25</v>
      </c>
      <c r="H1467" s="221">
        <v>0</v>
      </c>
      <c r="I1467" s="221">
        <v>0</v>
      </c>
      <c r="J1467" s="221">
        <v>0</v>
      </c>
      <c r="K1467" s="221">
        <v>0</v>
      </c>
      <c r="L1467" s="221">
        <v>0</v>
      </c>
      <c r="M1467" s="221">
        <v>0</v>
      </c>
      <c r="N1467" s="221">
        <v>0</v>
      </c>
      <c r="O1467" s="221">
        <v>0</v>
      </c>
      <c r="P1467" s="221">
        <v>0</v>
      </c>
      <c r="Q1467" s="221">
        <v>0</v>
      </c>
      <c r="R1467" s="221">
        <v>0</v>
      </c>
      <c r="S1467" s="221">
        <v>0</v>
      </c>
      <c r="T1467" s="221">
        <v>0</v>
      </c>
      <c r="U1467" s="221">
        <v>0</v>
      </c>
      <c r="V1467" s="221">
        <v>0</v>
      </c>
      <c r="W1467" s="221">
        <v>0</v>
      </c>
      <c r="X1467" s="221">
        <v>17918.21</v>
      </c>
    </row>
    <row r="1468" spans="1:24" s="239" customFormat="1" ht="23.25" customHeight="1" x14ac:dyDescent="0.3">
      <c r="A1468" s="238">
        <v>2024</v>
      </c>
      <c r="B1468" s="230">
        <v>169</v>
      </c>
      <c r="C1468" s="225" t="s">
        <v>4316</v>
      </c>
      <c r="D1468" s="230">
        <v>31795</v>
      </c>
      <c r="E1468" s="222">
        <v>2516199.09</v>
      </c>
      <c r="F1468" s="222">
        <v>2502040.84</v>
      </c>
      <c r="G1468" s="221">
        <v>0</v>
      </c>
      <c r="H1468" s="221">
        <v>1702154.4400000002</v>
      </c>
      <c r="I1468" s="221">
        <v>0</v>
      </c>
      <c r="J1468" s="221">
        <v>0</v>
      </c>
      <c r="K1468" s="221">
        <v>754976.23</v>
      </c>
      <c r="L1468" s="221">
        <v>0</v>
      </c>
      <c r="M1468" s="221">
        <v>0</v>
      </c>
      <c r="N1468" s="221">
        <v>0</v>
      </c>
      <c r="O1468" s="221">
        <v>0</v>
      </c>
      <c r="P1468" s="221">
        <v>0</v>
      </c>
      <c r="Q1468" s="221">
        <v>0</v>
      </c>
      <c r="R1468" s="221">
        <v>0</v>
      </c>
      <c r="S1468" s="221">
        <v>0</v>
      </c>
      <c r="T1468" s="221">
        <v>0</v>
      </c>
      <c r="U1468" s="221">
        <v>44910.17</v>
      </c>
      <c r="V1468" s="221">
        <v>0</v>
      </c>
      <c r="W1468" s="221">
        <v>0</v>
      </c>
      <c r="X1468" s="221">
        <v>14158.25</v>
      </c>
    </row>
    <row r="1469" spans="1:24" s="239" customFormat="1" ht="23.25" customHeight="1" x14ac:dyDescent="0.3">
      <c r="A1469" s="238">
        <v>2024</v>
      </c>
      <c r="B1469" s="230">
        <v>170</v>
      </c>
      <c r="C1469" s="225" t="s">
        <v>4317</v>
      </c>
      <c r="D1469" s="230">
        <v>31422</v>
      </c>
      <c r="E1469" s="222">
        <v>4536772.6899999995</v>
      </c>
      <c r="F1469" s="222">
        <v>4495291.72</v>
      </c>
      <c r="G1469" s="221">
        <v>0</v>
      </c>
      <c r="H1469" s="221">
        <v>0</v>
      </c>
      <c r="I1469" s="221">
        <v>0</v>
      </c>
      <c r="J1469" s="221">
        <v>0</v>
      </c>
      <c r="K1469" s="221">
        <v>0</v>
      </c>
      <c r="L1469" s="221">
        <v>0</v>
      </c>
      <c r="M1469" s="221">
        <v>0</v>
      </c>
      <c r="N1469" s="221">
        <v>0</v>
      </c>
      <c r="O1469" s="221">
        <v>4495291.72</v>
      </c>
      <c r="P1469" s="221">
        <v>0</v>
      </c>
      <c r="Q1469" s="221">
        <v>0</v>
      </c>
      <c r="R1469" s="221">
        <v>0</v>
      </c>
      <c r="S1469" s="221">
        <v>0</v>
      </c>
      <c r="T1469" s="221">
        <v>0</v>
      </c>
      <c r="U1469" s="221">
        <v>0</v>
      </c>
      <c r="V1469" s="221">
        <v>0</v>
      </c>
      <c r="W1469" s="221">
        <v>0</v>
      </c>
      <c r="X1469" s="221">
        <v>41480.97</v>
      </c>
    </row>
    <row r="1470" spans="1:24" s="239" customFormat="1" ht="23.25" customHeight="1" x14ac:dyDescent="0.3">
      <c r="A1470" s="238">
        <v>2024</v>
      </c>
      <c r="B1470" s="230">
        <v>171</v>
      </c>
      <c r="C1470" s="225" t="s">
        <v>4318</v>
      </c>
      <c r="D1470" s="230">
        <v>30596</v>
      </c>
      <c r="E1470" s="222">
        <v>6061619.75</v>
      </c>
      <c r="F1470" s="222">
        <v>5988396.3899999997</v>
      </c>
      <c r="G1470" s="221">
        <v>0</v>
      </c>
      <c r="H1470" s="221">
        <v>0</v>
      </c>
      <c r="I1470" s="221">
        <v>0</v>
      </c>
      <c r="J1470" s="221">
        <v>0</v>
      </c>
      <c r="K1470" s="221">
        <v>0</v>
      </c>
      <c r="L1470" s="221">
        <v>0</v>
      </c>
      <c r="M1470" s="221">
        <v>0</v>
      </c>
      <c r="N1470" s="221">
        <v>0</v>
      </c>
      <c r="O1470" s="221">
        <v>0</v>
      </c>
      <c r="P1470" s="221">
        <v>373093.58</v>
      </c>
      <c r="Q1470" s="221">
        <v>5615302.8099999996</v>
      </c>
      <c r="R1470" s="221">
        <v>0</v>
      </c>
      <c r="S1470" s="221">
        <v>0</v>
      </c>
      <c r="T1470" s="221">
        <v>0</v>
      </c>
      <c r="U1470" s="221">
        <v>0</v>
      </c>
      <c r="V1470" s="221">
        <v>0</v>
      </c>
      <c r="W1470" s="221">
        <v>0</v>
      </c>
      <c r="X1470" s="221">
        <v>73223.360000000001</v>
      </c>
    </row>
    <row r="1471" spans="1:24" s="239" customFormat="1" ht="23.25" customHeight="1" x14ac:dyDescent="0.3">
      <c r="A1471" s="238">
        <v>2024</v>
      </c>
      <c r="B1471" s="230">
        <v>172</v>
      </c>
      <c r="C1471" s="225" t="s">
        <v>4319</v>
      </c>
      <c r="D1471" s="230">
        <v>30597</v>
      </c>
      <c r="E1471" s="222">
        <v>6156393.8399999999</v>
      </c>
      <c r="F1471" s="222">
        <v>6083222.6799999997</v>
      </c>
      <c r="G1471" s="221">
        <v>0</v>
      </c>
      <c r="H1471" s="221">
        <v>0</v>
      </c>
      <c r="I1471" s="221">
        <v>0</v>
      </c>
      <c r="J1471" s="221">
        <v>0</v>
      </c>
      <c r="K1471" s="221">
        <v>0</v>
      </c>
      <c r="L1471" s="221">
        <v>0</v>
      </c>
      <c r="M1471" s="221">
        <v>0</v>
      </c>
      <c r="N1471" s="221">
        <v>0</v>
      </c>
      <c r="O1471" s="221">
        <v>0</v>
      </c>
      <c r="P1471" s="221">
        <v>369722.66</v>
      </c>
      <c r="Q1471" s="221">
        <v>5713500.0199999996</v>
      </c>
      <c r="R1471" s="221">
        <v>0</v>
      </c>
      <c r="S1471" s="221">
        <v>0</v>
      </c>
      <c r="T1471" s="221">
        <v>0</v>
      </c>
      <c r="U1471" s="221">
        <v>0</v>
      </c>
      <c r="V1471" s="221">
        <v>0</v>
      </c>
      <c r="W1471" s="221">
        <v>0</v>
      </c>
      <c r="X1471" s="221">
        <v>73171.16</v>
      </c>
    </row>
    <row r="1472" spans="1:24" s="239" customFormat="1" ht="23.25" customHeight="1" x14ac:dyDescent="0.3">
      <c r="A1472" s="238">
        <v>2024</v>
      </c>
      <c r="B1472" s="230">
        <v>173</v>
      </c>
      <c r="C1472" s="233" t="s">
        <v>4320</v>
      </c>
      <c r="D1472" s="230">
        <v>30866</v>
      </c>
      <c r="E1472" s="222">
        <v>21418965.969999999</v>
      </c>
      <c r="F1472" s="222">
        <v>21202258.52</v>
      </c>
      <c r="G1472" s="221">
        <v>0</v>
      </c>
      <c r="H1472" s="221">
        <v>0</v>
      </c>
      <c r="I1472" s="221">
        <v>0</v>
      </c>
      <c r="J1472" s="221">
        <v>431265</v>
      </c>
      <c r="K1472" s="221">
        <v>711552.04999999993</v>
      </c>
      <c r="L1472" s="221">
        <v>855579.13</v>
      </c>
      <c r="M1472" s="221">
        <v>0</v>
      </c>
      <c r="N1472" s="221">
        <v>0</v>
      </c>
      <c r="O1472" s="221">
        <v>8610611.3999999985</v>
      </c>
      <c r="P1472" s="221">
        <v>0</v>
      </c>
      <c r="Q1472" s="221">
        <v>10504734.430000002</v>
      </c>
      <c r="R1472" s="221">
        <v>0</v>
      </c>
      <c r="S1472" s="221">
        <v>0</v>
      </c>
      <c r="T1472" s="221">
        <v>0</v>
      </c>
      <c r="U1472" s="221">
        <v>88516.51</v>
      </c>
      <c r="V1472" s="221">
        <v>0</v>
      </c>
      <c r="W1472" s="221">
        <v>0</v>
      </c>
      <c r="X1472" s="221">
        <v>216707.45</v>
      </c>
    </row>
    <row r="1473" spans="1:24" s="239" customFormat="1" ht="23.25" customHeight="1" x14ac:dyDescent="0.3">
      <c r="A1473" s="238">
        <v>2024</v>
      </c>
      <c r="B1473" s="230">
        <v>174</v>
      </c>
      <c r="C1473" s="233" t="s">
        <v>224</v>
      </c>
      <c r="D1473" s="230">
        <v>31237</v>
      </c>
      <c r="E1473" s="222">
        <v>2175922.2400000002</v>
      </c>
      <c r="F1473" s="222">
        <v>2143014</v>
      </c>
      <c r="G1473" s="221">
        <v>0</v>
      </c>
      <c r="H1473" s="221">
        <v>2143014</v>
      </c>
      <c r="I1473" s="221">
        <v>0</v>
      </c>
      <c r="J1473" s="221">
        <v>0</v>
      </c>
      <c r="K1473" s="221">
        <v>0</v>
      </c>
      <c r="L1473" s="221">
        <v>0</v>
      </c>
      <c r="M1473" s="221">
        <v>0</v>
      </c>
      <c r="N1473" s="221">
        <v>0</v>
      </c>
      <c r="O1473" s="221">
        <v>0</v>
      </c>
      <c r="P1473" s="221">
        <v>0</v>
      </c>
      <c r="Q1473" s="221">
        <v>0</v>
      </c>
      <c r="R1473" s="221">
        <v>0</v>
      </c>
      <c r="S1473" s="221">
        <v>0</v>
      </c>
      <c r="T1473" s="221">
        <v>0</v>
      </c>
      <c r="U1473" s="221">
        <v>0</v>
      </c>
      <c r="V1473" s="221">
        <v>0</v>
      </c>
      <c r="W1473" s="221">
        <v>0</v>
      </c>
      <c r="X1473" s="221">
        <v>32908.239999999998</v>
      </c>
    </row>
    <row r="1474" spans="1:24" s="239" customFormat="1" ht="23.25" customHeight="1" x14ac:dyDescent="0.3">
      <c r="A1474" s="238">
        <v>2024</v>
      </c>
      <c r="B1474" s="230">
        <v>175</v>
      </c>
      <c r="C1474" s="233" t="s">
        <v>225</v>
      </c>
      <c r="D1474" s="230">
        <v>31239</v>
      </c>
      <c r="E1474" s="222">
        <v>2149653.6600000006</v>
      </c>
      <c r="F1474" s="222">
        <v>2116745.4200000004</v>
      </c>
      <c r="G1474" s="221">
        <v>0</v>
      </c>
      <c r="H1474" s="221">
        <v>2116745.4200000004</v>
      </c>
      <c r="I1474" s="221">
        <v>0</v>
      </c>
      <c r="J1474" s="221">
        <v>0</v>
      </c>
      <c r="K1474" s="221">
        <v>0</v>
      </c>
      <c r="L1474" s="221">
        <v>0</v>
      </c>
      <c r="M1474" s="221">
        <v>0</v>
      </c>
      <c r="N1474" s="221">
        <v>0</v>
      </c>
      <c r="O1474" s="221">
        <v>0</v>
      </c>
      <c r="P1474" s="221">
        <v>0</v>
      </c>
      <c r="Q1474" s="221">
        <v>0</v>
      </c>
      <c r="R1474" s="221">
        <v>0</v>
      </c>
      <c r="S1474" s="221">
        <v>0</v>
      </c>
      <c r="T1474" s="221">
        <v>0</v>
      </c>
      <c r="U1474" s="221">
        <v>0</v>
      </c>
      <c r="V1474" s="221">
        <v>0</v>
      </c>
      <c r="W1474" s="221">
        <v>0</v>
      </c>
      <c r="X1474" s="221">
        <v>32908.239999999998</v>
      </c>
    </row>
    <row r="1475" spans="1:24" s="239" customFormat="1" ht="23.25" customHeight="1" x14ac:dyDescent="0.3">
      <c r="A1475" s="238">
        <v>2024</v>
      </c>
      <c r="B1475" s="230">
        <v>176</v>
      </c>
      <c r="C1475" s="233" t="s">
        <v>218</v>
      </c>
      <c r="D1475" s="230">
        <v>31220</v>
      </c>
      <c r="E1475" s="222">
        <v>5680813.1400000006</v>
      </c>
      <c r="F1475" s="222">
        <v>5611126.4500000002</v>
      </c>
      <c r="G1475" s="221">
        <v>0</v>
      </c>
      <c r="H1475" s="221">
        <v>0</v>
      </c>
      <c r="I1475" s="221">
        <v>0</v>
      </c>
      <c r="J1475" s="221">
        <v>0</v>
      </c>
      <c r="K1475" s="221">
        <v>0</v>
      </c>
      <c r="L1475" s="221">
        <v>0</v>
      </c>
      <c r="M1475" s="221">
        <v>0</v>
      </c>
      <c r="N1475" s="221">
        <v>0</v>
      </c>
      <c r="O1475" s="221">
        <v>0</v>
      </c>
      <c r="P1475" s="221">
        <v>0</v>
      </c>
      <c r="Q1475" s="221">
        <v>5611126.4500000002</v>
      </c>
      <c r="R1475" s="221">
        <v>0</v>
      </c>
      <c r="S1475" s="221">
        <v>0</v>
      </c>
      <c r="T1475" s="221">
        <v>0</v>
      </c>
      <c r="U1475" s="221">
        <v>0</v>
      </c>
      <c r="V1475" s="221">
        <v>0</v>
      </c>
      <c r="W1475" s="221">
        <v>0</v>
      </c>
      <c r="X1475" s="221">
        <v>69686.69</v>
      </c>
    </row>
    <row r="1476" spans="1:24" s="239" customFormat="1" ht="22.7" customHeight="1" x14ac:dyDescent="0.3">
      <c r="A1476" s="238">
        <v>2024</v>
      </c>
      <c r="B1476" s="230">
        <v>177</v>
      </c>
      <c r="C1476" s="233" t="s">
        <v>219</v>
      </c>
      <c r="D1476" s="230">
        <v>31225</v>
      </c>
      <c r="E1476" s="222">
        <v>3026209.56</v>
      </c>
      <c r="F1476" s="222">
        <v>2982330.64</v>
      </c>
      <c r="G1476" s="221">
        <v>0</v>
      </c>
      <c r="H1476" s="221">
        <v>1782312.5</v>
      </c>
      <c r="I1476" s="221">
        <v>0</v>
      </c>
      <c r="J1476" s="221">
        <v>200895.97999999998</v>
      </c>
      <c r="K1476" s="221">
        <v>477316.74999999994</v>
      </c>
      <c r="L1476" s="221">
        <v>521805.41000000003</v>
      </c>
      <c r="M1476" s="221">
        <v>0</v>
      </c>
      <c r="N1476" s="221">
        <v>0</v>
      </c>
      <c r="O1476" s="221">
        <v>0</v>
      </c>
      <c r="P1476" s="221">
        <v>0</v>
      </c>
      <c r="Q1476" s="221">
        <v>0</v>
      </c>
      <c r="R1476" s="221">
        <v>0</v>
      </c>
      <c r="S1476" s="221">
        <v>0</v>
      </c>
      <c r="T1476" s="221">
        <v>0</v>
      </c>
      <c r="U1476" s="221">
        <v>0</v>
      </c>
      <c r="V1476" s="221">
        <v>0</v>
      </c>
      <c r="W1476" s="221">
        <v>0</v>
      </c>
      <c r="X1476" s="221">
        <v>43878.92</v>
      </c>
    </row>
    <row r="1477" spans="1:24" s="239" customFormat="1" ht="22.7" customHeight="1" x14ac:dyDescent="0.3">
      <c r="A1477" s="238">
        <v>2024</v>
      </c>
      <c r="B1477" s="230">
        <v>178</v>
      </c>
      <c r="C1477" s="233" t="s">
        <v>240</v>
      </c>
      <c r="D1477" s="230">
        <v>31441</v>
      </c>
      <c r="E1477" s="222">
        <v>3141634.85</v>
      </c>
      <c r="F1477" s="222">
        <v>3107450.41</v>
      </c>
      <c r="G1477" s="221">
        <v>0</v>
      </c>
      <c r="H1477" s="221">
        <v>1705046.33</v>
      </c>
      <c r="I1477" s="221">
        <v>0</v>
      </c>
      <c r="J1477" s="221">
        <v>183946.79</v>
      </c>
      <c r="K1477" s="221">
        <v>266092.44</v>
      </c>
      <c r="L1477" s="221">
        <v>884957.58000000007</v>
      </c>
      <c r="M1477" s="221">
        <v>0</v>
      </c>
      <c r="N1477" s="221">
        <v>0</v>
      </c>
      <c r="O1477" s="221">
        <v>0</v>
      </c>
      <c r="P1477" s="221">
        <v>0</v>
      </c>
      <c r="Q1477" s="221">
        <v>0</v>
      </c>
      <c r="R1477" s="221">
        <v>0</v>
      </c>
      <c r="S1477" s="221">
        <v>0</v>
      </c>
      <c r="T1477" s="221">
        <v>0</v>
      </c>
      <c r="U1477" s="221">
        <v>67407.27</v>
      </c>
      <c r="V1477" s="221">
        <v>0</v>
      </c>
      <c r="W1477" s="221">
        <v>0</v>
      </c>
      <c r="X1477" s="221">
        <v>34184.44</v>
      </c>
    </row>
    <row r="1478" spans="1:24" s="239" customFormat="1" ht="22.7" customHeight="1" x14ac:dyDescent="0.3">
      <c r="A1478" s="238">
        <v>2024</v>
      </c>
      <c r="B1478" s="230">
        <v>179</v>
      </c>
      <c r="C1478" s="233" t="s">
        <v>332</v>
      </c>
      <c r="D1478" s="230">
        <v>32146</v>
      </c>
      <c r="E1478" s="222">
        <v>2077655.4700000004</v>
      </c>
      <c r="F1478" s="222">
        <v>2052869.6000000003</v>
      </c>
      <c r="G1478" s="221">
        <v>0</v>
      </c>
      <c r="H1478" s="221">
        <v>1195879.3800000001</v>
      </c>
      <c r="I1478" s="221">
        <v>0</v>
      </c>
      <c r="J1478" s="221">
        <v>197018.11</v>
      </c>
      <c r="K1478" s="221">
        <v>311819.89</v>
      </c>
      <c r="L1478" s="221">
        <v>348152.22</v>
      </c>
      <c r="M1478" s="221">
        <v>0</v>
      </c>
      <c r="N1478" s="221">
        <v>0</v>
      </c>
      <c r="O1478" s="221">
        <v>0</v>
      </c>
      <c r="P1478" s="221">
        <v>0</v>
      </c>
      <c r="Q1478" s="221">
        <v>0</v>
      </c>
      <c r="R1478" s="221">
        <v>0</v>
      </c>
      <c r="S1478" s="221">
        <v>0</v>
      </c>
      <c r="T1478" s="221">
        <v>0</v>
      </c>
      <c r="U1478" s="221">
        <v>0</v>
      </c>
      <c r="V1478" s="221">
        <v>0</v>
      </c>
      <c r="W1478" s="221">
        <v>0</v>
      </c>
      <c r="X1478" s="221">
        <v>24785.87</v>
      </c>
    </row>
    <row r="1479" spans="1:24" s="239" customFormat="1" ht="22.7" customHeight="1" x14ac:dyDescent="0.3">
      <c r="A1479" s="238">
        <v>2024</v>
      </c>
      <c r="B1479" s="230">
        <v>180</v>
      </c>
      <c r="C1479" s="233" t="s">
        <v>329</v>
      </c>
      <c r="D1479" s="230">
        <v>32110</v>
      </c>
      <c r="E1479" s="222">
        <v>2605480.15</v>
      </c>
      <c r="F1479" s="222">
        <v>2569129.13</v>
      </c>
      <c r="G1479" s="221">
        <v>0</v>
      </c>
      <c r="H1479" s="221">
        <v>0</v>
      </c>
      <c r="I1479" s="221">
        <v>0</v>
      </c>
      <c r="J1479" s="221">
        <v>0</v>
      </c>
      <c r="K1479" s="221">
        <v>0</v>
      </c>
      <c r="L1479" s="221">
        <v>0</v>
      </c>
      <c r="M1479" s="221">
        <v>0</v>
      </c>
      <c r="N1479" s="221">
        <v>0</v>
      </c>
      <c r="O1479" s="221">
        <v>0</v>
      </c>
      <c r="P1479" s="221">
        <v>0</v>
      </c>
      <c r="Q1479" s="221">
        <v>2569129.13</v>
      </c>
      <c r="R1479" s="221">
        <v>0</v>
      </c>
      <c r="S1479" s="221">
        <v>0</v>
      </c>
      <c r="T1479" s="221">
        <v>0</v>
      </c>
      <c r="U1479" s="221">
        <v>0</v>
      </c>
      <c r="V1479" s="221">
        <v>0</v>
      </c>
      <c r="W1479" s="221">
        <v>0</v>
      </c>
      <c r="X1479" s="221">
        <v>36351.019999999997</v>
      </c>
    </row>
    <row r="1480" spans="1:24" s="239" customFormat="1" ht="23.25" customHeight="1" x14ac:dyDescent="0.3">
      <c r="A1480" s="238">
        <v>2024</v>
      </c>
      <c r="B1480" s="230">
        <v>181</v>
      </c>
      <c r="C1480" s="233" t="s">
        <v>330</v>
      </c>
      <c r="D1480" s="230">
        <v>32111</v>
      </c>
      <c r="E1480" s="222">
        <v>1075595.4000000001</v>
      </c>
      <c r="F1480" s="222">
        <v>1062999.2000000002</v>
      </c>
      <c r="G1480" s="221">
        <v>0</v>
      </c>
      <c r="H1480" s="221">
        <v>1062999.2000000002</v>
      </c>
      <c r="I1480" s="221">
        <v>0</v>
      </c>
      <c r="J1480" s="221">
        <v>0</v>
      </c>
      <c r="K1480" s="221">
        <v>0</v>
      </c>
      <c r="L1480" s="221">
        <v>0</v>
      </c>
      <c r="M1480" s="221">
        <v>0</v>
      </c>
      <c r="N1480" s="221">
        <v>0</v>
      </c>
      <c r="O1480" s="221">
        <v>0</v>
      </c>
      <c r="P1480" s="221">
        <v>0</v>
      </c>
      <c r="Q1480" s="221">
        <v>0</v>
      </c>
      <c r="R1480" s="221">
        <v>0</v>
      </c>
      <c r="S1480" s="221">
        <v>0</v>
      </c>
      <c r="T1480" s="221">
        <v>0</v>
      </c>
      <c r="U1480" s="221">
        <v>0</v>
      </c>
      <c r="V1480" s="221">
        <v>0</v>
      </c>
      <c r="W1480" s="221">
        <v>0</v>
      </c>
      <c r="X1480" s="221">
        <v>12596.2</v>
      </c>
    </row>
    <row r="1481" spans="1:24" s="239" customFormat="1" ht="23.25" customHeight="1" x14ac:dyDescent="0.3">
      <c r="A1481" s="238">
        <v>2024</v>
      </c>
      <c r="B1481" s="230">
        <v>182</v>
      </c>
      <c r="C1481" s="233" t="s">
        <v>333</v>
      </c>
      <c r="D1481" s="230">
        <v>32147</v>
      </c>
      <c r="E1481" s="222">
        <v>3635537.63</v>
      </c>
      <c r="F1481" s="222">
        <v>3587168.25</v>
      </c>
      <c r="G1481" s="221">
        <v>0</v>
      </c>
      <c r="H1481" s="221">
        <v>2227884.36</v>
      </c>
      <c r="I1481" s="221">
        <v>0</v>
      </c>
      <c r="J1481" s="221">
        <v>331158.92</v>
      </c>
      <c r="K1481" s="221">
        <v>540642.98</v>
      </c>
      <c r="L1481" s="221">
        <v>487481.99</v>
      </c>
      <c r="M1481" s="221">
        <v>0</v>
      </c>
      <c r="N1481" s="221">
        <v>0</v>
      </c>
      <c r="O1481" s="221">
        <v>0</v>
      </c>
      <c r="P1481" s="221">
        <v>0</v>
      </c>
      <c r="Q1481" s="221">
        <v>0</v>
      </c>
      <c r="R1481" s="221">
        <v>0</v>
      </c>
      <c r="S1481" s="221">
        <v>0</v>
      </c>
      <c r="T1481" s="221">
        <v>0</v>
      </c>
      <c r="U1481" s="221">
        <v>0</v>
      </c>
      <c r="V1481" s="221">
        <v>0</v>
      </c>
      <c r="W1481" s="221">
        <v>0</v>
      </c>
      <c r="X1481" s="221">
        <v>48369.380000000005</v>
      </c>
    </row>
    <row r="1482" spans="1:24" s="239" customFormat="1" ht="23.25" customHeight="1" x14ac:dyDescent="0.3">
      <c r="A1482" s="238">
        <v>2024</v>
      </c>
      <c r="B1482" s="230">
        <v>183</v>
      </c>
      <c r="C1482" s="233" t="s">
        <v>266</v>
      </c>
      <c r="D1482" s="230">
        <v>31566</v>
      </c>
      <c r="E1482" s="222">
        <v>55360.75</v>
      </c>
      <c r="F1482" s="222">
        <v>55360.75</v>
      </c>
      <c r="G1482" s="221">
        <v>0</v>
      </c>
      <c r="H1482" s="221">
        <v>0</v>
      </c>
      <c r="I1482" s="221">
        <v>0</v>
      </c>
      <c r="J1482" s="221">
        <v>0</v>
      </c>
      <c r="K1482" s="221">
        <v>0</v>
      </c>
      <c r="L1482" s="221">
        <v>0</v>
      </c>
      <c r="M1482" s="221">
        <v>0</v>
      </c>
      <c r="N1482" s="221">
        <v>0</v>
      </c>
      <c r="O1482" s="221">
        <v>0</v>
      </c>
      <c r="P1482" s="221">
        <v>0</v>
      </c>
      <c r="Q1482" s="221">
        <v>0</v>
      </c>
      <c r="R1482" s="221">
        <v>0</v>
      </c>
      <c r="S1482" s="221">
        <v>0</v>
      </c>
      <c r="T1482" s="221">
        <v>0</v>
      </c>
      <c r="U1482" s="221">
        <v>55360.75</v>
      </c>
      <c r="V1482" s="221">
        <v>0</v>
      </c>
      <c r="W1482" s="221">
        <v>0</v>
      </c>
      <c r="X1482" s="221">
        <v>0</v>
      </c>
    </row>
    <row r="1483" spans="1:24" s="239" customFormat="1" ht="23.25" customHeight="1" x14ac:dyDescent="0.3">
      <c r="A1483" s="238">
        <v>2024</v>
      </c>
      <c r="B1483" s="230">
        <v>184</v>
      </c>
      <c r="C1483" s="233" t="s">
        <v>305</v>
      </c>
      <c r="D1483" s="230">
        <v>31791</v>
      </c>
      <c r="E1483" s="222">
        <v>133920</v>
      </c>
      <c r="F1483" s="222">
        <v>133920</v>
      </c>
      <c r="G1483" s="221">
        <v>0</v>
      </c>
      <c r="H1483" s="221">
        <v>0</v>
      </c>
      <c r="I1483" s="221">
        <v>0</v>
      </c>
      <c r="J1483" s="221">
        <v>0</v>
      </c>
      <c r="K1483" s="221">
        <v>0</v>
      </c>
      <c r="L1483" s="221">
        <v>0</v>
      </c>
      <c r="M1483" s="221">
        <v>0</v>
      </c>
      <c r="N1483" s="221">
        <v>0</v>
      </c>
      <c r="O1483" s="221">
        <v>0</v>
      </c>
      <c r="P1483" s="221">
        <v>0</v>
      </c>
      <c r="Q1483" s="221">
        <v>0</v>
      </c>
      <c r="R1483" s="221">
        <v>0</v>
      </c>
      <c r="S1483" s="221">
        <v>0</v>
      </c>
      <c r="T1483" s="221">
        <v>0</v>
      </c>
      <c r="U1483" s="221">
        <v>133920</v>
      </c>
      <c r="V1483" s="221">
        <v>0</v>
      </c>
      <c r="W1483" s="221">
        <v>0</v>
      </c>
      <c r="X1483" s="221">
        <v>0</v>
      </c>
    </row>
    <row r="1484" spans="1:24" s="239" customFormat="1" ht="23.25" customHeight="1" x14ac:dyDescent="0.3">
      <c r="A1484" s="238">
        <v>2024</v>
      </c>
      <c r="B1484" s="230">
        <v>185</v>
      </c>
      <c r="C1484" s="233" t="s">
        <v>307</v>
      </c>
      <c r="D1484" s="230">
        <v>31797</v>
      </c>
      <c r="E1484" s="222">
        <v>59663.59</v>
      </c>
      <c r="F1484" s="222">
        <v>59663.59</v>
      </c>
      <c r="G1484" s="221">
        <v>0</v>
      </c>
      <c r="H1484" s="221">
        <v>0</v>
      </c>
      <c r="I1484" s="221">
        <v>0</v>
      </c>
      <c r="J1484" s="221">
        <v>0</v>
      </c>
      <c r="K1484" s="221">
        <v>0</v>
      </c>
      <c r="L1484" s="221">
        <v>0</v>
      </c>
      <c r="M1484" s="221">
        <v>0</v>
      </c>
      <c r="N1484" s="221">
        <v>0</v>
      </c>
      <c r="O1484" s="221">
        <v>0</v>
      </c>
      <c r="P1484" s="221">
        <v>0</v>
      </c>
      <c r="Q1484" s="221">
        <v>0</v>
      </c>
      <c r="R1484" s="221">
        <v>0</v>
      </c>
      <c r="S1484" s="221">
        <v>0</v>
      </c>
      <c r="T1484" s="221">
        <v>0</v>
      </c>
      <c r="U1484" s="221">
        <v>59663.59</v>
      </c>
      <c r="V1484" s="221">
        <v>0</v>
      </c>
      <c r="W1484" s="221">
        <v>0</v>
      </c>
      <c r="X1484" s="221">
        <v>0</v>
      </c>
    </row>
    <row r="1485" spans="1:24" s="239" customFormat="1" ht="23.25" customHeight="1" x14ac:dyDescent="0.3">
      <c r="A1485" s="238">
        <v>2024</v>
      </c>
      <c r="B1485" s="230">
        <v>186</v>
      </c>
      <c r="C1485" s="233" t="s">
        <v>311</v>
      </c>
      <c r="D1485" s="230">
        <v>31804</v>
      </c>
      <c r="E1485" s="222">
        <v>88915.07</v>
      </c>
      <c r="F1485" s="222">
        <v>88915.07</v>
      </c>
      <c r="G1485" s="221">
        <v>0</v>
      </c>
      <c r="H1485" s="221">
        <v>0</v>
      </c>
      <c r="I1485" s="221">
        <v>0</v>
      </c>
      <c r="J1485" s="221">
        <v>0</v>
      </c>
      <c r="K1485" s="221">
        <v>0</v>
      </c>
      <c r="L1485" s="221">
        <v>0</v>
      </c>
      <c r="M1485" s="221">
        <v>0</v>
      </c>
      <c r="N1485" s="221">
        <v>0</v>
      </c>
      <c r="O1485" s="221">
        <v>0</v>
      </c>
      <c r="P1485" s="221">
        <v>0</v>
      </c>
      <c r="Q1485" s="221">
        <v>0</v>
      </c>
      <c r="R1485" s="221">
        <v>0</v>
      </c>
      <c r="S1485" s="221">
        <v>0</v>
      </c>
      <c r="T1485" s="221">
        <v>0</v>
      </c>
      <c r="U1485" s="221">
        <v>88915.07</v>
      </c>
      <c r="V1485" s="221">
        <v>0</v>
      </c>
      <c r="W1485" s="221">
        <v>0</v>
      </c>
      <c r="X1485" s="221">
        <v>0</v>
      </c>
    </row>
    <row r="1486" spans="1:24" s="239" customFormat="1" ht="23.25" customHeight="1" x14ac:dyDescent="0.3">
      <c r="A1486" s="238">
        <v>2024</v>
      </c>
      <c r="B1486" s="230">
        <v>187</v>
      </c>
      <c r="C1486" s="233" t="s">
        <v>2353</v>
      </c>
      <c r="D1486" s="230">
        <v>31570</v>
      </c>
      <c r="E1486" s="222">
        <v>142053.91</v>
      </c>
      <c r="F1486" s="222">
        <v>142053.91</v>
      </c>
      <c r="G1486" s="221">
        <v>0</v>
      </c>
      <c r="H1486" s="221">
        <v>0</v>
      </c>
      <c r="I1486" s="221">
        <v>0</v>
      </c>
      <c r="J1486" s="221">
        <v>0</v>
      </c>
      <c r="K1486" s="221">
        <v>0</v>
      </c>
      <c r="L1486" s="221">
        <v>0</v>
      </c>
      <c r="M1486" s="221">
        <v>0</v>
      </c>
      <c r="N1486" s="221">
        <v>0</v>
      </c>
      <c r="O1486" s="221">
        <v>0</v>
      </c>
      <c r="P1486" s="221">
        <v>0</v>
      </c>
      <c r="Q1486" s="221">
        <v>0</v>
      </c>
      <c r="R1486" s="221">
        <v>0</v>
      </c>
      <c r="S1486" s="221">
        <v>0</v>
      </c>
      <c r="T1486" s="221">
        <v>0</v>
      </c>
      <c r="U1486" s="221">
        <v>142053.91</v>
      </c>
      <c r="V1486" s="221">
        <v>0</v>
      </c>
      <c r="W1486" s="221">
        <v>0</v>
      </c>
      <c r="X1486" s="221">
        <v>0</v>
      </c>
    </row>
    <row r="1487" spans="1:24" s="239" customFormat="1" ht="23.25" customHeight="1" x14ac:dyDescent="0.3">
      <c r="A1487" s="238">
        <v>2024</v>
      </c>
      <c r="B1487" s="230">
        <v>188</v>
      </c>
      <c r="C1487" s="233" t="s">
        <v>2354</v>
      </c>
      <c r="D1487" s="230">
        <v>31573</v>
      </c>
      <c r="E1487" s="222">
        <v>103947.59</v>
      </c>
      <c r="F1487" s="222">
        <v>103947.59</v>
      </c>
      <c r="G1487" s="221">
        <v>0</v>
      </c>
      <c r="H1487" s="221">
        <v>0</v>
      </c>
      <c r="I1487" s="221">
        <v>0</v>
      </c>
      <c r="J1487" s="221">
        <v>0</v>
      </c>
      <c r="K1487" s="221">
        <v>0</v>
      </c>
      <c r="L1487" s="221">
        <v>0</v>
      </c>
      <c r="M1487" s="221">
        <v>0</v>
      </c>
      <c r="N1487" s="221">
        <v>0</v>
      </c>
      <c r="O1487" s="221">
        <v>0</v>
      </c>
      <c r="P1487" s="221">
        <v>0</v>
      </c>
      <c r="Q1487" s="221">
        <v>0</v>
      </c>
      <c r="R1487" s="221">
        <v>0</v>
      </c>
      <c r="S1487" s="221">
        <v>0</v>
      </c>
      <c r="T1487" s="221">
        <v>0</v>
      </c>
      <c r="U1487" s="221">
        <v>103947.59</v>
      </c>
      <c r="V1487" s="221">
        <v>0</v>
      </c>
      <c r="W1487" s="221">
        <v>0</v>
      </c>
      <c r="X1487" s="221">
        <v>0</v>
      </c>
    </row>
    <row r="1488" spans="1:24" s="239" customFormat="1" ht="23.25" customHeight="1" x14ac:dyDescent="0.3">
      <c r="A1488" s="238">
        <v>2024</v>
      </c>
      <c r="B1488" s="230">
        <v>189</v>
      </c>
      <c r="C1488" s="233" t="s">
        <v>263</v>
      </c>
      <c r="D1488" s="230">
        <v>31561</v>
      </c>
      <c r="E1488" s="222">
        <v>754072.15</v>
      </c>
      <c r="F1488" s="222">
        <v>736636.61</v>
      </c>
      <c r="G1488" s="221">
        <v>0</v>
      </c>
      <c r="H1488" s="221">
        <v>0</v>
      </c>
      <c r="I1488" s="221">
        <v>0</v>
      </c>
      <c r="J1488" s="221">
        <v>138315.64000000001</v>
      </c>
      <c r="K1488" s="221">
        <v>160977.65999999997</v>
      </c>
      <c r="L1488" s="221">
        <v>437343.31</v>
      </c>
      <c r="M1488" s="221">
        <v>0</v>
      </c>
      <c r="N1488" s="221">
        <v>0</v>
      </c>
      <c r="O1488" s="221">
        <v>0</v>
      </c>
      <c r="P1488" s="221">
        <v>0</v>
      </c>
      <c r="Q1488" s="221">
        <v>0</v>
      </c>
      <c r="R1488" s="221">
        <v>0</v>
      </c>
      <c r="S1488" s="221">
        <v>0</v>
      </c>
      <c r="T1488" s="221">
        <v>0</v>
      </c>
      <c r="U1488" s="221">
        <v>0</v>
      </c>
      <c r="V1488" s="221">
        <v>0</v>
      </c>
      <c r="W1488" s="221">
        <v>0</v>
      </c>
      <c r="X1488" s="221">
        <v>17435.54</v>
      </c>
    </row>
    <row r="1489" spans="1:24" s="239" customFormat="1" ht="23.25" customHeight="1" x14ac:dyDescent="0.3">
      <c r="A1489" s="238">
        <v>2024</v>
      </c>
      <c r="B1489" s="230">
        <v>190</v>
      </c>
      <c r="C1489" s="233" t="s">
        <v>269</v>
      </c>
      <c r="D1489" s="230">
        <v>31551</v>
      </c>
      <c r="E1489" s="222">
        <v>101733.41</v>
      </c>
      <c r="F1489" s="222">
        <v>101733.41</v>
      </c>
      <c r="G1489" s="221">
        <v>0</v>
      </c>
      <c r="H1489" s="221">
        <v>0</v>
      </c>
      <c r="I1489" s="221">
        <v>0</v>
      </c>
      <c r="J1489" s="221">
        <v>0</v>
      </c>
      <c r="K1489" s="221">
        <v>0</v>
      </c>
      <c r="L1489" s="221">
        <v>0</v>
      </c>
      <c r="M1489" s="221">
        <v>0</v>
      </c>
      <c r="N1489" s="221">
        <v>0</v>
      </c>
      <c r="O1489" s="221">
        <v>0</v>
      </c>
      <c r="P1489" s="221">
        <v>0</v>
      </c>
      <c r="Q1489" s="221">
        <v>0</v>
      </c>
      <c r="R1489" s="221">
        <v>0</v>
      </c>
      <c r="S1489" s="221">
        <v>0</v>
      </c>
      <c r="T1489" s="221">
        <v>0</v>
      </c>
      <c r="U1489" s="221">
        <v>101733.41</v>
      </c>
      <c r="V1489" s="221">
        <v>0</v>
      </c>
      <c r="W1489" s="221">
        <v>0</v>
      </c>
      <c r="X1489" s="221">
        <v>0</v>
      </c>
    </row>
    <row r="1490" spans="1:24" s="239" customFormat="1" ht="23.25" customHeight="1" x14ac:dyDescent="0.3">
      <c r="A1490" s="238">
        <v>2024</v>
      </c>
      <c r="B1490" s="230">
        <v>191</v>
      </c>
      <c r="C1490" s="233" t="s">
        <v>273</v>
      </c>
      <c r="D1490" s="230">
        <v>31552</v>
      </c>
      <c r="E1490" s="222">
        <v>101733.41</v>
      </c>
      <c r="F1490" s="222">
        <v>101733.41</v>
      </c>
      <c r="G1490" s="221">
        <v>0</v>
      </c>
      <c r="H1490" s="221">
        <v>0</v>
      </c>
      <c r="I1490" s="221">
        <v>0</v>
      </c>
      <c r="J1490" s="221">
        <v>0</v>
      </c>
      <c r="K1490" s="221">
        <v>0</v>
      </c>
      <c r="L1490" s="221">
        <v>0</v>
      </c>
      <c r="M1490" s="221">
        <v>0</v>
      </c>
      <c r="N1490" s="221">
        <v>0</v>
      </c>
      <c r="O1490" s="221">
        <v>0</v>
      </c>
      <c r="P1490" s="221">
        <v>0</v>
      </c>
      <c r="Q1490" s="221">
        <v>0</v>
      </c>
      <c r="R1490" s="221">
        <v>0</v>
      </c>
      <c r="S1490" s="221">
        <v>0</v>
      </c>
      <c r="T1490" s="221">
        <v>0</v>
      </c>
      <c r="U1490" s="221">
        <v>101733.41</v>
      </c>
      <c r="V1490" s="221">
        <v>0</v>
      </c>
      <c r="W1490" s="221">
        <v>0</v>
      </c>
      <c r="X1490" s="221">
        <v>0</v>
      </c>
    </row>
    <row r="1491" spans="1:24" s="239" customFormat="1" ht="23.25" customHeight="1" x14ac:dyDescent="0.3">
      <c r="A1491" s="238">
        <v>2024</v>
      </c>
      <c r="B1491" s="230">
        <v>192</v>
      </c>
      <c r="C1491" s="233" t="s">
        <v>274</v>
      </c>
      <c r="D1491" s="230">
        <v>31555</v>
      </c>
      <c r="E1491" s="222">
        <v>60519.31</v>
      </c>
      <c r="F1491" s="222">
        <v>60519.31</v>
      </c>
      <c r="G1491" s="221">
        <v>0</v>
      </c>
      <c r="H1491" s="221">
        <v>0</v>
      </c>
      <c r="I1491" s="221">
        <v>0</v>
      </c>
      <c r="J1491" s="221">
        <v>0</v>
      </c>
      <c r="K1491" s="221">
        <v>0</v>
      </c>
      <c r="L1491" s="221">
        <v>0</v>
      </c>
      <c r="M1491" s="221">
        <v>0</v>
      </c>
      <c r="N1491" s="221">
        <v>0</v>
      </c>
      <c r="O1491" s="221">
        <v>0</v>
      </c>
      <c r="P1491" s="221">
        <v>0</v>
      </c>
      <c r="Q1491" s="221">
        <v>0</v>
      </c>
      <c r="R1491" s="221">
        <v>0</v>
      </c>
      <c r="S1491" s="221">
        <v>0</v>
      </c>
      <c r="T1491" s="221">
        <v>0</v>
      </c>
      <c r="U1491" s="221">
        <v>60519.31</v>
      </c>
      <c r="V1491" s="221">
        <v>0</v>
      </c>
      <c r="W1491" s="221">
        <v>0</v>
      </c>
      <c r="X1491" s="221">
        <v>0</v>
      </c>
    </row>
    <row r="1492" spans="1:24" s="239" customFormat="1" ht="23.25" customHeight="1" x14ac:dyDescent="0.3">
      <c r="A1492" s="238">
        <v>2024</v>
      </c>
      <c r="B1492" s="230">
        <v>193</v>
      </c>
      <c r="C1492" s="233" t="s">
        <v>290</v>
      </c>
      <c r="D1492" s="230">
        <v>31706</v>
      </c>
      <c r="E1492" s="222">
        <v>59558.69</v>
      </c>
      <c r="F1492" s="222">
        <v>59558.69</v>
      </c>
      <c r="G1492" s="221">
        <v>0</v>
      </c>
      <c r="H1492" s="221">
        <v>0</v>
      </c>
      <c r="I1492" s="221">
        <v>0</v>
      </c>
      <c r="J1492" s="221">
        <v>0</v>
      </c>
      <c r="K1492" s="221">
        <v>0</v>
      </c>
      <c r="L1492" s="221">
        <v>0</v>
      </c>
      <c r="M1492" s="221">
        <v>0</v>
      </c>
      <c r="N1492" s="221">
        <v>0</v>
      </c>
      <c r="O1492" s="221">
        <v>0</v>
      </c>
      <c r="P1492" s="221">
        <v>0</v>
      </c>
      <c r="Q1492" s="221">
        <v>0</v>
      </c>
      <c r="R1492" s="221">
        <v>0</v>
      </c>
      <c r="S1492" s="221">
        <v>0</v>
      </c>
      <c r="T1492" s="221">
        <v>0</v>
      </c>
      <c r="U1492" s="221">
        <v>59558.69</v>
      </c>
      <c r="V1492" s="221">
        <v>0</v>
      </c>
      <c r="W1492" s="221">
        <v>0</v>
      </c>
      <c r="X1492" s="221">
        <v>0</v>
      </c>
    </row>
    <row r="1493" spans="1:24" s="239" customFormat="1" ht="23.25" customHeight="1" x14ac:dyDescent="0.3">
      <c r="A1493" s="238">
        <v>2024</v>
      </c>
      <c r="B1493" s="230">
        <v>194</v>
      </c>
      <c r="C1493" s="233" t="s">
        <v>295</v>
      </c>
      <c r="D1493" s="230">
        <v>31744</v>
      </c>
      <c r="E1493" s="222">
        <v>100118.59</v>
      </c>
      <c r="F1493" s="222">
        <v>100118.59</v>
      </c>
      <c r="G1493" s="221">
        <v>0</v>
      </c>
      <c r="H1493" s="221">
        <v>0</v>
      </c>
      <c r="I1493" s="221">
        <v>0</v>
      </c>
      <c r="J1493" s="221">
        <v>0</v>
      </c>
      <c r="K1493" s="221">
        <v>0</v>
      </c>
      <c r="L1493" s="221">
        <v>0</v>
      </c>
      <c r="M1493" s="221">
        <v>0</v>
      </c>
      <c r="N1493" s="221">
        <v>0</v>
      </c>
      <c r="O1493" s="221">
        <v>0</v>
      </c>
      <c r="P1493" s="221">
        <v>0</v>
      </c>
      <c r="Q1493" s="221">
        <v>0</v>
      </c>
      <c r="R1493" s="221">
        <v>0</v>
      </c>
      <c r="S1493" s="221">
        <v>0</v>
      </c>
      <c r="T1493" s="221">
        <v>0</v>
      </c>
      <c r="U1493" s="221">
        <v>100118.59</v>
      </c>
      <c r="V1493" s="221">
        <v>0</v>
      </c>
      <c r="W1493" s="221">
        <v>0</v>
      </c>
      <c r="X1493" s="221">
        <v>0</v>
      </c>
    </row>
    <row r="1494" spans="1:24" s="239" customFormat="1" ht="23.25" customHeight="1" x14ac:dyDescent="0.3">
      <c r="A1494" s="238">
        <v>2024</v>
      </c>
      <c r="B1494" s="230">
        <v>195</v>
      </c>
      <c r="C1494" s="233" t="s">
        <v>312</v>
      </c>
      <c r="D1494" s="230">
        <v>31783</v>
      </c>
      <c r="E1494" s="222">
        <v>100118.59</v>
      </c>
      <c r="F1494" s="222">
        <v>100118.59</v>
      </c>
      <c r="G1494" s="221">
        <v>0</v>
      </c>
      <c r="H1494" s="221">
        <v>0</v>
      </c>
      <c r="I1494" s="221">
        <v>0</v>
      </c>
      <c r="J1494" s="221">
        <v>0</v>
      </c>
      <c r="K1494" s="221">
        <v>0</v>
      </c>
      <c r="L1494" s="221">
        <v>0</v>
      </c>
      <c r="M1494" s="221">
        <v>0</v>
      </c>
      <c r="N1494" s="221">
        <v>0</v>
      </c>
      <c r="O1494" s="221">
        <v>0</v>
      </c>
      <c r="P1494" s="221">
        <v>0</v>
      </c>
      <c r="Q1494" s="221">
        <v>0</v>
      </c>
      <c r="R1494" s="221">
        <v>0</v>
      </c>
      <c r="S1494" s="221">
        <v>0</v>
      </c>
      <c r="T1494" s="221">
        <v>0</v>
      </c>
      <c r="U1494" s="221">
        <v>100118.59</v>
      </c>
      <c r="V1494" s="221">
        <v>0</v>
      </c>
      <c r="W1494" s="221">
        <v>0</v>
      </c>
      <c r="X1494" s="221">
        <v>0</v>
      </c>
    </row>
    <row r="1495" spans="1:24" s="239" customFormat="1" ht="23.25" customHeight="1" x14ac:dyDescent="0.3">
      <c r="A1495" s="238">
        <v>2024</v>
      </c>
      <c r="B1495" s="230">
        <v>196</v>
      </c>
      <c r="C1495" s="233" t="s">
        <v>2264</v>
      </c>
      <c r="D1495" s="230">
        <v>31548</v>
      </c>
      <c r="E1495" s="222">
        <v>60519.31</v>
      </c>
      <c r="F1495" s="222">
        <v>60519.31</v>
      </c>
      <c r="G1495" s="221">
        <v>0</v>
      </c>
      <c r="H1495" s="221">
        <v>0</v>
      </c>
      <c r="I1495" s="221">
        <v>0</v>
      </c>
      <c r="J1495" s="221">
        <v>0</v>
      </c>
      <c r="K1495" s="221">
        <v>0</v>
      </c>
      <c r="L1495" s="221">
        <v>0</v>
      </c>
      <c r="M1495" s="221">
        <v>0</v>
      </c>
      <c r="N1495" s="221">
        <v>0</v>
      </c>
      <c r="O1495" s="221">
        <v>0</v>
      </c>
      <c r="P1495" s="221">
        <v>0</v>
      </c>
      <c r="Q1495" s="221">
        <v>0</v>
      </c>
      <c r="R1495" s="221">
        <v>0</v>
      </c>
      <c r="S1495" s="221">
        <v>0</v>
      </c>
      <c r="T1495" s="221">
        <v>0</v>
      </c>
      <c r="U1495" s="221">
        <v>60519.31</v>
      </c>
      <c r="V1495" s="221">
        <v>0</v>
      </c>
      <c r="W1495" s="221">
        <v>0</v>
      </c>
      <c r="X1495" s="221">
        <v>0</v>
      </c>
    </row>
    <row r="1496" spans="1:24" s="239" customFormat="1" ht="23.25" customHeight="1" x14ac:dyDescent="0.3">
      <c r="A1496" s="238">
        <v>2024</v>
      </c>
      <c r="B1496" s="230">
        <v>197</v>
      </c>
      <c r="C1496" s="233" t="s">
        <v>210</v>
      </c>
      <c r="D1496" s="230">
        <v>31180</v>
      </c>
      <c r="E1496" s="222">
        <v>7015948.7300000004</v>
      </c>
      <c r="F1496" s="222">
        <v>6947200.1200000001</v>
      </c>
      <c r="G1496" s="221">
        <v>0</v>
      </c>
      <c r="H1496" s="221">
        <v>0</v>
      </c>
      <c r="I1496" s="221">
        <v>0</v>
      </c>
      <c r="J1496" s="221">
        <v>0</v>
      </c>
      <c r="K1496" s="221">
        <v>0</v>
      </c>
      <c r="L1496" s="221">
        <v>0</v>
      </c>
      <c r="M1496" s="221">
        <v>0</v>
      </c>
      <c r="N1496" s="221">
        <v>0</v>
      </c>
      <c r="O1496" s="221">
        <v>6947200.1200000001</v>
      </c>
      <c r="P1496" s="221">
        <v>0</v>
      </c>
      <c r="Q1496" s="221">
        <v>0</v>
      </c>
      <c r="R1496" s="221">
        <v>0</v>
      </c>
      <c r="S1496" s="221">
        <v>0</v>
      </c>
      <c r="T1496" s="221">
        <v>0</v>
      </c>
      <c r="U1496" s="221">
        <v>0</v>
      </c>
      <c r="V1496" s="221">
        <v>0</v>
      </c>
      <c r="W1496" s="221">
        <v>0</v>
      </c>
      <c r="X1496" s="221">
        <v>68748.61</v>
      </c>
    </row>
    <row r="1497" spans="1:24" s="239" customFormat="1" ht="23.25" customHeight="1" x14ac:dyDescent="0.3">
      <c r="A1497" s="238">
        <v>2024</v>
      </c>
      <c r="B1497" s="230">
        <v>198</v>
      </c>
      <c r="C1497" s="233" t="s">
        <v>2426</v>
      </c>
      <c r="D1497" s="230">
        <v>31469</v>
      </c>
      <c r="E1497" s="222">
        <v>9749290.9400000013</v>
      </c>
      <c r="F1497" s="222">
        <v>9616860.8000000007</v>
      </c>
      <c r="G1497" s="221">
        <v>0</v>
      </c>
      <c r="H1497" s="221">
        <v>1967538.92</v>
      </c>
      <c r="I1497" s="221">
        <v>0</v>
      </c>
      <c r="J1497" s="221">
        <v>0</v>
      </c>
      <c r="K1497" s="221">
        <v>0</v>
      </c>
      <c r="L1497" s="221">
        <v>0</v>
      </c>
      <c r="M1497" s="221">
        <v>0</v>
      </c>
      <c r="N1497" s="221">
        <v>0</v>
      </c>
      <c r="O1497" s="221">
        <v>0</v>
      </c>
      <c r="P1497" s="221">
        <v>474483.88</v>
      </c>
      <c r="Q1497" s="221">
        <v>7174838.0000000009</v>
      </c>
      <c r="R1497" s="221">
        <v>0</v>
      </c>
      <c r="S1497" s="221">
        <v>0</v>
      </c>
      <c r="T1497" s="221">
        <v>0</v>
      </c>
      <c r="U1497" s="221">
        <v>0</v>
      </c>
      <c r="V1497" s="221">
        <v>0</v>
      </c>
      <c r="W1497" s="221">
        <v>0</v>
      </c>
      <c r="X1497" s="221">
        <v>132430.14000000001</v>
      </c>
    </row>
    <row r="1498" spans="1:24" s="239" customFormat="1" ht="23.25" customHeight="1" x14ac:dyDescent="0.3">
      <c r="A1498" s="238">
        <v>2024</v>
      </c>
      <c r="B1498" s="230">
        <v>199</v>
      </c>
      <c r="C1498" s="233" t="s">
        <v>3601</v>
      </c>
      <c r="D1498" s="230">
        <v>31863</v>
      </c>
      <c r="E1498" s="222">
        <v>80529.119999999995</v>
      </c>
      <c r="F1498" s="222">
        <v>80529.119999999995</v>
      </c>
      <c r="G1498" s="221">
        <v>0</v>
      </c>
      <c r="H1498" s="221">
        <v>0</v>
      </c>
      <c r="I1498" s="221">
        <v>0</v>
      </c>
      <c r="J1498" s="221">
        <v>0</v>
      </c>
      <c r="K1498" s="221">
        <v>0</v>
      </c>
      <c r="L1498" s="221">
        <v>0</v>
      </c>
      <c r="M1498" s="221">
        <v>0</v>
      </c>
      <c r="N1498" s="221">
        <v>0</v>
      </c>
      <c r="O1498" s="221">
        <v>0</v>
      </c>
      <c r="P1498" s="221">
        <v>0</v>
      </c>
      <c r="Q1498" s="221">
        <v>0</v>
      </c>
      <c r="R1498" s="221">
        <v>0</v>
      </c>
      <c r="S1498" s="221">
        <v>0</v>
      </c>
      <c r="T1498" s="221">
        <v>0</v>
      </c>
      <c r="U1498" s="221">
        <v>0</v>
      </c>
      <c r="V1498" s="221">
        <v>80529.119999999995</v>
      </c>
      <c r="W1498" s="221">
        <v>0</v>
      </c>
      <c r="X1498" s="221">
        <v>0</v>
      </c>
    </row>
    <row r="1499" spans="1:24" s="239" customFormat="1" ht="23.25" customHeight="1" x14ac:dyDescent="0.3">
      <c r="A1499" s="238">
        <v>2024</v>
      </c>
      <c r="B1499" s="230">
        <v>200</v>
      </c>
      <c r="C1499" s="233" t="s">
        <v>3977</v>
      </c>
      <c r="D1499" s="230">
        <v>31575</v>
      </c>
      <c r="E1499" s="222">
        <v>62816.04</v>
      </c>
      <c r="F1499" s="222">
        <v>62816.04</v>
      </c>
      <c r="G1499" s="221">
        <v>0</v>
      </c>
      <c r="H1499" s="221">
        <v>0</v>
      </c>
      <c r="I1499" s="221">
        <v>0</v>
      </c>
      <c r="J1499" s="221">
        <v>0</v>
      </c>
      <c r="K1499" s="221">
        <v>0</v>
      </c>
      <c r="L1499" s="221">
        <v>0</v>
      </c>
      <c r="M1499" s="221">
        <v>0</v>
      </c>
      <c r="N1499" s="221">
        <v>0</v>
      </c>
      <c r="O1499" s="221">
        <v>0</v>
      </c>
      <c r="P1499" s="221">
        <v>0</v>
      </c>
      <c r="Q1499" s="221">
        <v>0</v>
      </c>
      <c r="R1499" s="221">
        <v>0</v>
      </c>
      <c r="S1499" s="221">
        <v>0</v>
      </c>
      <c r="T1499" s="221">
        <v>0</v>
      </c>
      <c r="U1499" s="221">
        <v>0</v>
      </c>
      <c r="V1499" s="221">
        <v>62816.04</v>
      </c>
      <c r="W1499" s="221">
        <v>0</v>
      </c>
      <c r="X1499" s="221">
        <v>0</v>
      </c>
    </row>
    <row r="1500" spans="1:24" s="239" customFormat="1" ht="23.25" customHeight="1" x14ac:dyDescent="0.3">
      <c r="A1500" s="238">
        <v>2024</v>
      </c>
      <c r="B1500" s="230">
        <v>201</v>
      </c>
      <c r="C1500" s="233" t="s">
        <v>3978</v>
      </c>
      <c r="D1500" s="230">
        <v>31697</v>
      </c>
      <c r="E1500" s="222">
        <v>65797.2</v>
      </c>
      <c r="F1500" s="222">
        <v>65797.2</v>
      </c>
      <c r="G1500" s="221">
        <v>0</v>
      </c>
      <c r="H1500" s="221">
        <v>0</v>
      </c>
      <c r="I1500" s="221">
        <v>0</v>
      </c>
      <c r="J1500" s="221">
        <v>0</v>
      </c>
      <c r="K1500" s="221">
        <v>0</v>
      </c>
      <c r="L1500" s="221">
        <v>0</v>
      </c>
      <c r="M1500" s="221">
        <v>0</v>
      </c>
      <c r="N1500" s="221">
        <v>0</v>
      </c>
      <c r="O1500" s="221">
        <v>0</v>
      </c>
      <c r="P1500" s="221">
        <v>0</v>
      </c>
      <c r="Q1500" s="221">
        <v>0</v>
      </c>
      <c r="R1500" s="221">
        <v>0</v>
      </c>
      <c r="S1500" s="221">
        <v>0</v>
      </c>
      <c r="T1500" s="221">
        <v>0</v>
      </c>
      <c r="U1500" s="221">
        <v>0</v>
      </c>
      <c r="V1500" s="221">
        <v>65797.2</v>
      </c>
      <c r="W1500" s="221">
        <v>0</v>
      </c>
      <c r="X1500" s="221">
        <v>0</v>
      </c>
    </row>
    <row r="1501" spans="1:24" s="239" customFormat="1" ht="25.35" customHeight="1" x14ac:dyDescent="0.3">
      <c r="A1501" s="238">
        <v>2024</v>
      </c>
      <c r="B1501" s="230">
        <v>202</v>
      </c>
      <c r="C1501" s="233" t="s">
        <v>3979</v>
      </c>
      <c r="D1501" s="230">
        <v>31872</v>
      </c>
      <c r="E1501" s="222">
        <v>69272.28</v>
      </c>
      <c r="F1501" s="222">
        <v>69272.28</v>
      </c>
      <c r="G1501" s="221">
        <v>0</v>
      </c>
      <c r="H1501" s="221">
        <v>0</v>
      </c>
      <c r="I1501" s="221">
        <v>0</v>
      </c>
      <c r="J1501" s="221">
        <v>0</v>
      </c>
      <c r="K1501" s="221">
        <v>0</v>
      </c>
      <c r="L1501" s="221">
        <v>0</v>
      </c>
      <c r="M1501" s="221">
        <v>0</v>
      </c>
      <c r="N1501" s="221">
        <v>0</v>
      </c>
      <c r="O1501" s="221">
        <v>0</v>
      </c>
      <c r="P1501" s="221">
        <v>0</v>
      </c>
      <c r="Q1501" s="221">
        <v>0</v>
      </c>
      <c r="R1501" s="221">
        <v>0</v>
      </c>
      <c r="S1501" s="221">
        <v>0</v>
      </c>
      <c r="T1501" s="221">
        <v>0</v>
      </c>
      <c r="U1501" s="221">
        <v>0</v>
      </c>
      <c r="V1501" s="221">
        <v>69272.28</v>
      </c>
      <c r="W1501" s="221">
        <v>0</v>
      </c>
      <c r="X1501" s="221">
        <v>0</v>
      </c>
    </row>
    <row r="1502" spans="1:24" s="239" customFormat="1" ht="25.35" customHeight="1" x14ac:dyDescent="0.3">
      <c r="A1502" s="238">
        <v>2024</v>
      </c>
      <c r="B1502" s="230">
        <v>203</v>
      </c>
      <c r="C1502" s="233" t="s">
        <v>4321</v>
      </c>
      <c r="D1502" s="230">
        <v>30803</v>
      </c>
      <c r="E1502" s="222">
        <v>1962733.1700000002</v>
      </c>
      <c r="F1502" s="222">
        <v>1930975.61</v>
      </c>
      <c r="G1502" s="221">
        <v>0</v>
      </c>
      <c r="H1502" s="221">
        <v>0</v>
      </c>
      <c r="I1502" s="221">
        <v>0</v>
      </c>
      <c r="J1502" s="221">
        <v>0</v>
      </c>
      <c r="K1502" s="221">
        <v>0</v>
      </c>
      <c r="L1502" s="221">
        <v>0</v>
      </c>
      <c r="M1502" s="221">
        <v>0</v>
      </c>
      <c r="N1502" s="221">
        <v>0</v>
      </c>
      <c r="O1502" s="265">
        <v>1930975.61</v>
      </c>
      <c r="P1502" s="221">
        <v>0</v>
      </c>
      <c r="Q1502" s="221">
        <v>0</v>
      </c>
      <c r="R1502" s="221">
        <v>0</v>
      </c>
      <c r="S1502" s="221">
        <v>0</v>
      </c>
      <c r="T1502" s="221">
        <v>0</v>
      </c>
      <c r="U1502" s="221">
        <v>0</v>
      </c>
      <c r="V1502" s="221">
        <v>0</v>
      </c>
      <c r="W1502" s="221">
        <v>0</v>
      </c>
      <c r="X1502" s="265">
        <v>31757.56</v>
      </c>
    </row>
    <row r="1503" spans="1:24" s="239" customFormat="1" ht="25.35" customHeight="1" x14ac:dyDescent="0.3">
      <c r="A1503" s="238">
        <v>2024</v>
      </c>
      <c r="B1503" s="230">
        <v>204</v>
      </c>
      <c r="C1503" s="233" t="s">
        <v>4322</v>
      </c>
      <c r="D1503" s="230">
        <v>30802</v>
      </c>
      <c r="E1503" s="222">
        <v>1994903.1400000001</v>
      </c>
      <c r="F1503" s="222">
        <v>1963559.08</v>
      </c>
      <c r="G1503" s="221">
        <v>0</v>
      </c>
      <c r="H1503" s="221">
        <v>0</v>
      </c>
      <c r="I1503" s="221">
        <v>0</v>
      </c>
      <c r="J1503" s="221">
        <v>0</v>
      </c>
      <c r="K1503" s="221">
        <v>0</v>
      </c>
      <c r="L1503" s="221">
        <v>0</v>
      </c>
      <c r="M1503" s="221">
        <v>0</v>
      </c>
      <c r="N1503" s="221">
        <v>0</v>
      </c>
      <c r="O1503" s="265">
        <v>1963559.08</v>
      </c>
      <c r="P1503" s="221">
        <v>0</v>
      </c>
      <c r="Q1503" s="221">
        <v>0</v>
      </c>
      <c r="R1503" s="221">
        <v>0</v>
      </c>
      <c r="S1503" s="221">
        <v>0</v>
      </c>
      <c r="T1503" s="221">
        <v>0</v>
      </c>
      <c r="U1503" s="221">
        <v>0</v>
      </c>
      <c r="V1503" s="221">
        <v>0</v>
      </c>
      <c r="W1503" s="221">
        <v>0</v>
      </c>
      <c r="X1503" s="265">
        <v>31344.06</v>
      </c>
    </row>
    <row r="1504" spans="1:24" s="239" customFormat="1" ht="25.35" customHeight="1" x14ac:dyDescent="0.3">
      <c r="A1504" s="238">
        <v>2024</v>
      </c>
      <c r="B1504" s="230">
        <v>205</v>
      </c>
      <c r="C1504" s="233" t="s">
        <v>4323</v>
      </c>
      <c r="D1504" s="230">
        <v>31741</v>
      </c>
      <c r="E1504" s="222">
        <v>2014345.6700000002</v>
      </c>
      <c r="F1504" s="222">
        <v>1982657.83</v>
      </c>
      <c r="G1504" s="221">
        <v>0</v>
      </c>
      <c r="H1504" s="221">
        <v>0</v>
      </c>
      <c r="I1504" s="221">
        <v>0</v>
      </c>
      <c r="J1504" s="221">
        <v>0</v>
      </c>
      <c r="K1504" s="221">
        <v>0</v>
      </c>
      <c r="L1504" s="221">
        <v>0</v>
      </c>
      <c r="M1504" s="221">
        <v>0</v>
      </c>
      <c r="N1504" s="221">
        <v>0</v>
      </c>
      <c r="O1504" s="265">
        <v>1982657.83</v>
      </c>
      <c r="P1504" s="221">
        <v>0</v>
      </c>
      <c r="Q1504" s="221">
        <v>0</v>
      </c>
      <c r="R1504" s="221">
        <v>0</v>
      </c>
      <c r="S1504" s="221">
        <v>0</v>
      </c>
      <c r="T1504" s="221">
        <v>0</v>
      </c>
      <c r="U1504" s="221">
        <v>0</v>
      </c>
      <c r="V1504" s="221">
        <v>0</v>
      </c>
      <c r="W1504" s="221">
        <v>0</v>
      </c>
      <c r="X1504" s="265">
        <v>31687.84</v>
      </c>
    </row>
    <row r="1505" spans="1:24" s="239" customFormat="1" ht="24.75" customHeight="1" x14ac:dyDescent="0.3">
      <c r="A1505" s="238">
        <v>2024</v>
      </c>
      <c r="B1505" s="230">
        <v>206</v>
      </c>
      <c r="C1505" s="233" t="s">
        <v>4324</v>
      </c>
      <c r="D1505" s="230">
        <v>31742</v>
      </c>
      <c r="E1505" s="222">
        <v>1755624.4500000002</v>
      </c>
      <c r="F1505" s="222">
        <v>1723973.87</v>
      </c>
      <c r="G1505" s="221">
        <v>0</v>
      </c>
      <c r="H1505" s="221">
        <v>0</v>
      </c>
      <c r="I1505" s="221">
        <v>0</v>
      </c>
      <c r="J1505" s="221">
        <v>0</v>
      </c>
      <c r="K1505" s="221">
        <v>0</v>
      </c>
      <c r="L1505" s="221">
        <v>0</v>
      </c>
      <c r="M1505" s="221">
        <v>0</v>
      </c>
      <c r="N1505" s="221">
        <v>0</v>
      </c>
      <c r="O1505" s="265">
        <v>1723973.87</v>
      </c>
      <c r="P1505" s="221">
        <v>0</v>
      </c>
      <c r="Q1505" s="221">
        <v>0</v>
      </c>
      <c r="R1505" s="221">
        <v>0</v>
      </c>
      <c r="S1505" s="221">
        <v>0</v>
      </c>
      <c r="T1505" s="221">
        <v>0</v>
      </c>
      <c r="U1505" s="221">
        <v>0</v>
      </c>
      <c r="V1505" s="221">
        <v>0</v>
      </c>
      <c r="W1505" s="221">
        <v>0</v>
      </c>
      <c r="X1505" s="265">
        <v>31650.58</v>
      </c>
    </row>
    <row r="1506" spans="1:24" s="239" customFormat="1" ht="24.75" customHeight="1" x14ac:dyDescent="0.3">
      <c r="A1506" s="238">
        <v>2024</v>
      </c>
      <c r="B1506" s="230">
        <v>207</v>
      </c>
      <c r="C1506" s="233" t="s">
        <v>4325</v>
      </c>
      <c r="D1506" s="230">
        <v>31740</v>
      </c>
      <c r="E1506" s="222">
        <v>2011613.9200000002</v>
      </c>
      <c r="F1506" s="222">
        <v>1978992.06</v>
      </c>
      <c r="G1506" s="221">
        <v>0</v>
      </c>
      <c r="H1506" s="221">
        <v>0</v>
      </c>
      <c r="I1506" s="221">
        <v>0</v>
      </c>
      <c r="J1506" s="221">
        <v>0</v>
      </c>
      <c r="K1506" s="221">
        <v>0</v>
      </c>
      <c r="L1506" s="221">
        <v>0</v>
      </c>
      <c r="M1506" s="221">
        <v>0</v>
      </c>
      <c r="N1506" s="221">
        <v>0</v>
      </c>
      <c r="O1506" s="265">
        <v>1978992.06</v>
      </c>
      <c r="P1506" s="221">
        <v>0</v>
      </c>
      <c r="Q1506" s="221">
        <v>0</v>
      </c>
      <c r="R1506" s="221">
        <v>0</v>
      </c>
      <c r="S1506" s="221">
        <v>0</v>
      </c>
      <c r="T1506" s="221">
        <v>0</v>
      </c>
      <c r="U1506" s="221">
        <v>0</v>
      </c>
      <c r="V1506" s="221">
        <v>0</v>
      </c>
      <c r="W1506" s="221">
        <v>0</v>
      </c>
      <c r="X1506" s="265">
        <v>32621.86</v>
      </c>
    </row>
    <row r="1507" spans="1:24" s="239" customFormat="1" ht="24.75" customHeight="1" x14ac:dyDescent="0.3">
      <c r="A1507" s="238">
        <v>2024</v>
      </c>
      <c r="B1507" s="230">
        <v>208</v>
      </c>
      <c r="C1507" s="233" t="s">
        <v>4326</v>
      </c>
      <c r="D1507" s="230">
        <v>31264</v>
      </c>
      <c r="E1507" s="222">
        <v>3091704.61</v>
      </c>
      <c r="F1507" s="222">
        <v>3048432.82</v>
      </c>
      <c r="G1507" s="221">
        <v>0</v>
      </c>
      <c r="H1507" s="221">
        <v>0</v>
      </c>
      <c r="I1507" s="221">
        <v>0</v>
      </c>
      <c r="J1507" s="221">
        <v>0</v>
      </c>
      <c r="K1507" s="221">
        <v>0</v>
      </c>
      <c r="L1507" s="221">
        <v>0</v>
      </c>
      <c r="M1507" s="221">
        <v>0</v>
      </c>
      <c r="N1507" s="221">
        <v>0</v>
      </c>
      <c r="O1507" s="265">
        <v>3048432.82</v>
      </c>
      <c r="P1507" s="221">
        <v>0</v>
      </c>
      <c r="Q1507" s="221">
        <v>0</v>
      </c>
      <c r="R1507" s="221">
        <v>0</v>
      </c>
      <c r="S1507" s="221">
        <v>0</v>
      </c>
      <c r="T1507" s="221">
        <v>0</v>
      </c>
      <c r="U1507" s="221">
        <v>0</v>
      </c>
      <c r="V1507" s="221">
        <v>0</v>
      </c>
      <c r="W1507" s="221">
        <v>0</v>
      </c>
      <c r="X1507" s="265">
        <v>43271.79</v>
      </c>
    </row>
    <row r="1508" spans="1:24" s="239" customFormat="1" ht="24.75" customHeight="1" x14ac:dyDescent="0.3">
      <c r="A1508" s="238">
        <v>2024</v>
      </c>
      <c r="B1508" s="230">
        <v>209</v>
      </c>
      <c r="C1508" s="233" t="s">
        <v>4327</v>
      </c>
      <c r="D1508" s="230">
        <v>31257</v>
      </c>
      <c r="E1508" s="222">
        <v>2015400.98</v>
      </c>
      <c r="F1508" s="222">
        <v>1983694.48</v>
      </c>
      <c r="G1508" s="221">
        <v>0</v>
      </c>
      <c r="H1508" s="221">
        <v>0</v>
      </c>
      <c r="I1508" s="221">
        <v>0</v>
      </c>
      <c r="J1508" s="221">
        <v>0</v>
      </c>
      <c r="K1508" s="221">
        <v>0</v>
      </c>
      <c r="L1508" s="221">
        <v>0</v>
      </c>
      <c r="M1508" s="221">
        <v>0</v>
      </c>
      <c r="N1508" s="221">
        <v>0</v>
      </c>
      <c r="O1508" s="265">
        <v>1983694.48</v>
      </c>
      <c r="P1508" s="221">
        <v>0</v>
      </c>
      <c r="Q1508" s="221">
        <v>0</v>
      </c>
      <c r="R1508" s="221">
        <v>0</v>
      </c>
      <c r="S1508" s="221">
        <v>0</v>
      </c>
      <c r="T1508" s="221">
        <v>0</v>
      </c>
      <c r="U1508" s="221">
        <v>0</v>
      </c>
      <c r="V1508" s="221">
        <v>0</v>
      </c>
      <c r="W1508" s="221">
        <v>0</v>
      </c>
      <c r="X1508" s="265">
        <v>31706.5</v>
      </c>
    </row>
    <row r="1509" spans="1:24" s="239" customFormat="1" ht="24.75" customHeight="1" x14ac:dyDescent="0.3">
      <c r="A1509" s="238">
        <v>2024</v>
      </c>
      <c r="B1509" s="230">
        <v>210</v>
      </c>
      <c r="C1509" s="233" t="s">
        <v>4328</v>
      </c>
      <c r="D1509" s="230">
        <v>31261</v>
      </c>
      <c r="E1509" s="222">
        <v>2054598.05</v>
      </c>
      <c r="F1509" s="222">
        <v>2022198.48</v>
      </c>
      <c r="G1509" s="221">
        <v>0</v>
      </c>
      <c r="H1509" s="221">
        <v>0</v>
      </c>
      <c r="I1509" s="221">
        <v>0</v>
      </c>
      <c r="J1509" s="221">
        <v>0</v>
      </c>
      <c r="K1509" s="221">
        <v>0</v>
      </c>
      <c r="L1509" s="221">
        <v>0</v>
      </c>
      <c r="M1509" s="221">
        <v>0</v>
      </c>
      <c r="N1509" s="221">
        <v>0</v>
      </c>
      <c r="O1509" s="265">
        <v>2022198.48</v>
      </c>
      <c r="P1509" s="221">
        <v>0</v>
      </c>
      <c r="Q1509" s="221">
        <v>0</v>
      </c>
      <c r="R1509" s="221">
        <v>0</v>
      </c>
      <c r="S1509" s="221">
        <v>0</v>
      </c>
      <c r="T1509" s="221">
        <v>0</v>
      </c>
      <c r="U1509" s="221">
        <v>0</v>
      </c>
      <c r="V1509" s="221">
        <v>0</v>
      </c>
      <c r="W1509" s="221">
        <v>0</v>
      </c>
      <c r="X1509" s="265">
        <v>32399.57</v>
      </c>
    </row>
    <row r="1510" spans="1:24" s="239" customFormat="1" ht="24.75" customHeight="1" x14ac:dyDescent="0.3">
      <c r="A1510" s="238">
        <v>2024</v>
      </c>
      <c r="B1510" s="230">
        <v>211</v>
      </c>
      <c r="C1510" s="233" t="s">
        <v>4329</v>
      </c>
      <c r="D1510" s="230">
        <v>31262</v>
      </c>
      <c r="E1510" s="222">
        <v>2037722.2</v>
      </c>
      <c r="F1510" s="222">
        <v>2005621.02</v>
      </c>
      <c r="G1510" s="221">
        <v>0</v>
      </c>
      <c r="H1510" s="221">
        <v>0</v>
      </c>
      <c r="I1510" s="221">
        <v>0</v>
      </c>
      <c r="J1510" s="221">
        <v>0</v>
      </c>
      <c r="K1510" s="221">
        <v>0</v>
      </c>
      <c r="L1510" s="221">
        <v>0</v>
      </c>
      <c r="M1510" s="221">
        <v>0</v>
      </c>
      <c r="N1510" s="221">
        <v>0</v>
      </c>
      <c r="O1510" s="265">
        <v>2005621.02</v>
      </c>
      <c r="P1510" s="221">
        <v>0</v>
      </c>
      <c r="Q1510" s="221">
        <v>0</v>
      </c>
      <c r="R1510" s="221">
        <v>0</v>
      </c>
      <c r="S1510" s="221">
        <v>0</v>
      </c>
      <c r="T1510" s="221">
        <v>0</v>
      </c>
      <c r="U1510" s="221">
        <v>0</v>
      </c>
      <c r="V1510" s="221">
        <v>0</v>
      </c>
      <c r="W1510" s="221">
        <v>0</v>
      </c>
      <c r="X1510" s="265">
        <v>32101.18</v>
      </c>
    </row>
    <row r="1511" spans="1:24" s="239" customFormat="1" ht="20.25" customHeight="1" x14ac:dyDescent="0.3">
      <c r="A1511" s="238"/>
      <c r="B1511" s="226" t="s">
        <v>22</v>
      </c>
      <c r="C1511" s="231"/>
      <c r="D1511" s="263" t="s">
        <v>172</v>
      </c>
      <c r="E1511" s="220">
        <v>339894528.88999999</v>
      </c>
      <c r="F1511" s="220">
        <v>337377661.50000006</v>
      </c>
      <c r="G1511" s="220">
        <v>30536751.350000001</v>
      </c>
      <c r="H1511" s="220">
        <v>34560011.039999999</v>
      </c>
      <c r="I1511" s="220">
        <v>0</v>
      </c>
      <c r="J1511" s="220">
        <v>1827940.96</v>
      </c>
      <c r="K1511" s="220">
        <v>5079835.6400000006</v>
      </c>
      <c r="L1511" s="220">
        <v>6221021.5699999994</v>
      </c>
      <c r="M1511" s="220">
        <v>0</v>
      </c>
      <c r="N1511" s="220">
        <v>0</v>
      </c>
      <c r="O1511" s="220">
        <v>166409495.24000004</v>
      </c>
      <c r="P1511" s="220">
        <v>1284182.7799999998</v>
      </c>
      <c r="Q1511" s="220">
        <v>89189700.280000016</v>
      </c>
      <c r="R1511" s="220">
        <v>0</v>
      </c>
      <c r="S1511" s="220">
        <v>0</v>
      </c>
      <c r="T1511" s="220">
        <v>0</v>
      </c>
      <c r="U1511" s="220">
        <v>1990308.0000000002</v>
      </c>
      <c r="V1511" s="220">
        <v>278414.64</v>
      </c>
      <c r="W1511" s="220">
        <v>0</v>
      </c>
      <c r="X1511" s="220">
        <v>2516867.3899999997</v>
      </c>
    </row>
    <row r="1512" spans="1:24" s="239" customFormat="1" ht="20.25" customHeight="1" x14ac:dyDescent="0.3">
      <c r="A1512" s="238"/>
      <c r="C1512" s="235"/>
      <c r="D1512" s="235"/>
      <c r="E1512" s="235"/>
      <c r="F1512" s="235"/>
      <c r="G1512" s="254"/>
      <c r="H1512" s="254"/>
      <c r="I1512" s="254"/>
      <c r="J1512" s="254"/>
      <c r="K1512" s="254"/>
      <c r="L1512" s="254" t="s">
        <v>1909</v>
      </c>
      <c r="M1512" s="264"/>
      <c r="N1512" s="254"/>
      <c r="O1512" s="254"/>
      <c r="P1512" s="254"/>
      <c r="Q1512" s="254"/>
      <c r="R1512" s="254"/>
      <c r="S1512" s="254"/>
      <c r="T1512" s="254"/>
      <c r="U1512" s="254"/>
      <c r="V1512" s="254"/>
      <c r="W1512" s="254"/>
      <c r="X1512" s="254"/>
    </row>
    <row r="1513" spans="1:24" s="239" customFormat="1" ht="23.25" customHeight="1" x14ac:dyDescent="0.3">
      <c r="A1513" s="238">
        <v>2024</v>
      </c>
      <c r="B1513" s="230">
        <v>212</v>
      </c>
      <c r="C1513" s="236" t="s">
        <v>2331</v>
      </c>
      <c r="D1513" s="230">
        <v>32180</v>
      </c>
      <c r="E1513" s="222">
        <v>2510264.17</v>
      </c>
      <c r="F1513" s="222">
        <v>2473490.63</v>
      </c>
      <c r="G1513" s="221">
        <v>0</v>
      </c>
      <c r="H1513" s="221">
        <v>1083115.75</v>
      </c>
      <c r="I1513" s="221">
        <v>0</v>
      </c>
      <c r="J1513" s="221">
        <v>218027.21000000002</v>
      </c>
      <c r="K1513" s="221">
        <v>179670.61</v>
      </c>
      <c r="L1513" s="221">
        <v>519219.11000000004</v>
      </c>
      <c r="M1513" s="221">
        <v>0</v>
      </c>
      <c r="N1513" s="221">
        <v>0</v>
      </c>
      <c r="O1513" s="221">
        <v>0</v>
      </c>
      <c r="P1513" s="221">
        <v>0</v>
      </c>
      <c r="Q1513" s="221">
        <v>473457.95</v>
      </c>
      <c r="R1513" s="221">
        <v>0</v>
      </c>
      <c r="S1513" s="221">
        <v>0</v>
      </c>
      <c r="T1513" s="221">
        <v>0</v>
      </c>
      <c r="U1513" s="221">
        <v>0</v>
      </c>
      <c r="V1513" s="221">
        <v>0</v>
      </c>
      <c r="W1513" s="221">
        <v>0</v>
      </c>
      <c r="X1513" s="221">
        <v>36773.54</v>
      </c>
    </row>
    <row r="1514" spans="1:24" s="239" customFormat="1" ht="23.25" customHeight="1" x14ac:dyDescent="0.3">
      <c r="A1514" s="238">
        <v>2024</v>
      </c>
      <c r="B1514" s="230">
        <v>213</v>
      </c>
      <c r="C1514" s="236" t="s">
        <v>2332</v>
      </c>
      <c r="D1514" s="230">
        <v>32181</v>
      </c>
      <c r="E1514" s="222">
        <v>1422339.34</v>
      </c>
      <c r="F1514" s="222">
        <v>1404840.97</v>
      </c>
      <c r="G1514" s="221">
        <v>0</v>
      </c>
      <c r="H1514" s="221">
        <v>767500.12</v>
      </c>
      <c r="I1514" s="221">
        <v>0</v>
      </c>
      <c r="J1514" s="221">
        <v>0</v>
      </c>
      <c r="K1514" s="221">
        <v>116250.4</v>
      </c>
      <c r="L1514" s="221">
        <v>0</v>
      </c>
      <c r="M1514" s="221">
        <v>0</v>
      </c>
      <c r="N1514" s="221">
        <v>0</v>
      </c>
      <c r="O1514" s="221">
        <v>0</v>
      </c>
      <c r="P1514" s="221">
        <v>0</v>
      </c>
      <c r="Q1514" s="221">
        <v>521090.45</v>
      </c>
      <c r="R1514" s="221">
        <v>0</v>
      </c>
      <c r="S1514" s="221">
        <v>0</v>
      </c>
      <c r="T1514" s="221">
        <v>0</v>
      </c>
      <c r="U1514" s="221">
        <v>0</v>
      </c>
      <c r="V1514" s="221">
        <v>0</v>
      </c>
      <c r="W1514" s="221">
        <v>0</v>
      </c>
      <c r="X1514" s="221">
        <v>17498.370000000003</v>
      </c>
    </row>
    <row r="1515" spans="1:24" s="239" customFormat="1" ht="23.25" customHeight="1" x14ac:dyDescent="0.3">
      <c r="A1515" s="238">
        <v>2024</v>
      </c>
      <c r="B1515" s="230">
        <v>214</v>
      </c>
      <c r="C1515" s="236" t="s">
        <v>2333</v>
      </c>
      <c r="D1515" s="230">
        <v>32182</v>
      </c>
      <c r="E1515" s="222">
        <v>4099256.18</v>
      </c>
      <c r="F1515" s="222">
        <v>4013376.48</v>
      </c>
      <c r="G1515" s="221">
        <v>0</v>
      </c>
      <c r="H1515" s="221">
        <v>0</v>
      </c>
      <c r="I1515" s="221">
        <v>0</v>
      </c>
      <c r="J1515" s="221">
        <v>0</v>
      </c>
      <c r="K1515" s="221">
        <v>0</v>
      </c>
      <c r="L1515" s="221">
        <v>0</v>
      </c>
      <c r="M1515" s="221">
        <v>0</v>
      </c>
      <c r="N1515" s="221">
        <v>0</v>
      </c>
      <c r="O1515" s="221">
        <v>3512621.44</v>
      </c>
      <c r="P1515" s="221">
        <v>500755.04000000004</v>
      </c>
      <c r="Q1515" s="221">
        <v>0</v>
      </c>
      <c r="R1515" s="221">
        <v>0</v>
      </c>
      <c r="S1515" s="221">
        <v>0</v>
      </c>
      <c r="T1515" s="221">
        <v>0</v>
      </c>
      <c r="U1515" s="221">
        <v>0</v>
      </c>
      <c r="V1515" s="221">
        <v>0</v>
      </c>
      <c r="W1515" s="221">
        <v>0</v>
      </c>
      <c r="X1515" s="221">
        <v>85879.7</v>
      </c>
    </row>
    <row r="1516" spans="1:24" s="239" customFormat="1" ht="23.25" customHeight="1" x14ac:dyDescent="0.3">
      <c r="A1516" s="238">
        <v>2024</v>
      </c>
      <c r="B1516" s="230">
        <v>215</v>
      </c>
      <c r="C1516" s="226" t="s">
        <v>2334</v>
      </c>
      <c r="D1516" s="230">
        <v>32288</v>
      </c>
      <c r="E1516" s="222">
        <v>6130153.1999999993</v>
      </c>
      <c r="F1516" s="222">
        <v>6067683.6499999994</v>
      </c>
      <c r="G1516" s="221">
        <v>0</v>
      </c>
      <c r="H1516" s="221">
        <v>0</v>
      </c>
      <c r="I1516" s="221">
        <v>0</v>
      </c>
      <c r="J1516" s="221">
        <v>0</v>
      </c>
      <c r="K1516" s="221">
        <v>0</v>
      </c>
      <c r="L1516" s="221">
        <v>0</v>
      </c>
      <c r="M1516" s="221">
        <v>0</v>
      </c>
      <c r="N1516" s="221">
        <v>0</v>
      </c>
      <c r="O1516" s="221">
        <v>3758172.88</v>
      </c>
      <c r="P1516" s="221">
        <v>326557.8</v>
      </c>
      <c r="Q1516" s="221">
        <v>1982952.97</v>
      </c>
      <c r="R1516" s="221">
        <v>0</v>
      </c>
      <c r="S1516" s="221">
        <v>0</v>
      </c>
      <c r="T1516" s="221">
        <v>0</v>
      </c>
      <c r="U1516" s="221">
        <v>0</v>
      </c>
      <c r="V1516" s="221">
        <v>0</v>
      </c>
      <c r="W1516" s="221">
        <v>0</v>
      </c>
      <c r="X1516" s="221">
        <v>62469.55</v>
      </c>
    </row>
    <row r="1517" spans="1:24" s="239" customFormat="1" ht="23.25" customHeight="1" x14ac:dyDescent="0.3">
      <c r="A1517" s="238">
        <v>2024</v>
      </c>
      <c r="B1517" s="230">
        <v>216</v>
      </c>
      <c r="C1517" s="226" t="s">
        <v>2335</v>
      </c>
      <c r="D1517" s="230">
        <v>32289</v>
      </c>
      <c r="E1517" s="222">
        <v>7835180.8399999999</v>
      </c>
      <c r="F1517" s="222">
        <v>7752581.7400000002</v>
      </c>
      <c r="G1517" s="221">
        <v>0</v>
      </c>
      <c r="H1517" s="221">
        <v>0</v>
      </c>
      <c r="I1517" s="221">
        <v>0</v>
      </c>
      <c r="J1517" s="221">
        <v>349431.74</v>
      </c>
      <c r="K1517" s="221">
        <v>0</v>
      </c>
      <c r="L1517" s="221">
        <v>0</v>
      </c>
      <c r="M1517" s="221">
        <v>0</v>
      </c>
      <c r="N1517" s="221">
        <v>0</v>
      </c>
      <c r="O1517" s="221">
        <v>4081736.57</v>
      </c>
      <c r="P1517" s="221">
        <v>1259382.02</v>
      </c>
      <c r="Q1517" s="221">
        <v>2062031.41</v>
      </c>
      <c r="R1517" s="221">
        <v>0</v>
      </c>
      <c r="S1517" s="221">
        <v>0</v>
      </c>
      <c r="T1517" s="221">
        <v>0</v>
      </c>
      <c r="U1517" s="221">
        <v>0</v>
      </c>
      <c r="V1517" s="221">
        <v>0</v>
      </c>
      <c r="W1517" s="221">
        <v>0</v>
      </c>
      <c r="X1517" s="221">
        <v>82599.100000000006</v>
      </c>
    </row>
    <row r="1518" spans="1:24" s="239" customFormat="1" ht="23.25" customHeight="1" x14ac:dyDescent="0.3">
      <c r="A1518" s="238">
        <v>2024</v>
      </c>
      <c r="B1518" s="230">
        <v>217</v>
      </c>
      <c r="C1518" s="226" t="s">
        <v>2336</v>
      </c>
      <c r="D1518" s="230">
        <v>55691</v>
      </c>
      <c r="E1518" s="222">
        <v>4026813.0700000008</v>
      </c>
      <c r="F1518" s="222">
        <v>3978555.4300000006</v>
      </c>
      <c r="G1518" s="221">
        <v>0</v>
      </c>
      <c r="H1518" s="221">
        <v>0</v>
      </c>
      <c r="I1518" s="221">
        <v>0</v>
      </c>
      <c r="J1518" s="221">
        <v>186519.12</v>
      </c>
      <c r="K1518" s="221">
        <v>0</v>
      </c>
      <c r="L1518" s="221">
        <v>0</v>
      </c>
      <c r="M1518" s="221">
        <v>0</v>
      </c>
      <c r="N1518" s="221">
        <v>0</v>
      </c>
      <c r="O1518" s="221">
        <v>2428707.7200000002</v>
      </c>
      <c r="P1518" s="221">
        <v>292627.61</v>
      </c>
      <c r="Q1518" s="221">
        <v>1070700.9800000002</v>
      </c>
      <c r="R1518" s="221">
        <v>0</v>
      </c>
      <c r="S1518" s="221">
        <v>0</v>
      </c>
      <c r="T1518" s="221">
        <v>0</v>
      </c>
      <c r="U1518" s="221">
        <v>0</v>
      </c>
      <c r="V1518" s="221">
        <v>0</v>
      </c>
      <c r="W1518" s="221">
        <v>0</v>
      </c>
      <c r="X1518" s="221">
        <v>48257.64</v>
      </c>
    </row>
    <row r="1519" spans="1:24" s="239" customFormat="1" ht="23.25" customHeight="1" x14ac:dyDescent="0.3">
      <c r="A1519" s="238">
        <v>2024</v>
      </c>
      <c r="B1519" s="230">
        <v>218</v>
      </c>
      <c r="C1519" s="226" t="s">
        <v>2337</v>
      </c>
      <c r="D1519" s="230">
        <v>32303</v>
      </c>
      <c r="E1519" s="222">
        <v>10093952.529999999</v>
      </c>
      <c r="F1519" s="222">
        <v>9914353.2599999998</v>
      </c>
      <c r="G1519" s="221">
        <v>0</v>
      </c>
      <c r="H1519" s="221">
        <v>0</v>
      </c>
      <c r="I1519" s="221">
        <v>0</v>
      </c>
      <c r="J1519" s="221">
        <v>0</v>
      </c>
      <c r="K1519" s="221">
        <v>0</v>
      </c>
      <c r="L1519" s="221">
        <v>0</v>
      </c>
      <c r="M1519" s="221">
        <v>0</v>
      </c>
      <c r="N1519" s="221">
        <v>0</v>
      </c>
      <c r="O1519" s="221">
        <v>6931437.8799999999</v>
      </c>
      <c r="P1519" s="221">
        <v>1054731.6600000001</v>
      </c>
      <c r="Q1519" s="221">
        <v>1928183.72</v>
      </c>
      <c r="R1519" s="221">
        <v>0</v>
      </c>
      <c r="S1519" s="221">
        <v>0</v>
      </c>
      <c r="T1519" s="221">
        <v>0</v>
      </c>
      <c r="U1519" s="221">
        <v>0</v>
      </c>
      <c r="V1519" s="221">
        <v>0</v>
      </c>
      <c r="W1519" s="221">
        <v>0</v>
      </c>
      <c r="X1519" s="221">
        <v>179599.27000000002</v>
      </c>
    </row>
    <row r="1520" spans="1:24" s="239" customFormat="1" ht="23.25" customHeight="1" x14ac:dyDescent="0.3">
      <c r="A1520" s="238">
        <v>2024</v>
      </c>
      <c r="B1520" s="230">
        <v>219</v>
      </c>
      <c r="C1520" s="226" t="s">
        <v>2338</v>
      </c>
      <c r="D1520" s="230">
        <v>32178</v>
      </c>
      <c r="E1520" s="222">
        <v>8386510.1399999997</v>
      </c>
      <c r="F1520" s="222">
        <v>8241469.8799999999</v>
      </c>
      <c r="G1520" s="221">
        <v>0</v>
      </c>
      <c r="H1520" s="221">
        <v>0</v>
      </c>
      <c r="I1520" s="221">
        <v>0</v>
      </c>
      <c r="J1520" s="221">
        <v>0</v>
      </c>
      <c r="K1520" s="221">
        <v>0</v>
      </c>
      <c r="L1520" s="221">
        <v>0</v>
      </c>
      <c r="M1520" s="221">
        <v>0</v>
      </c>
      <c r="N1520" s="221">
        <v>0</v>
      </c>
      <c r="O1520" s="221">
        <v>4976892</v>
      </c>
      <c r="P1520" s="221">
        <v>461086.3</v>
      </c>
      <c r="Q1520" s="221">
        <v>2803491.58</v>
      </c>
      <c r="R1520" s="221">
        <v>0</v>
      </c>
      <c r="S1520" s="221">
        <v>0</v>
      </c>
      <c r="T1520" s="221">
        <v>0</v>
      </c>
      <c r="U1520" s="221">
        <v>0</v>
      </c>
      <c r="V1520" s="221">
        <v>0</v>
      </c>
      <c r="W1520" s="221">
        <v>0</v>
      </c>
      <c r="X1520" s="221">
        <v>145040.26</v>
      </c>
    </row>
    <row r="1521" spans="1:24" s="239" customFormat="1" ht="23.25" customHeight="1" x14ac:dyDescent="0.3">
      <c r="A1521" s="238">
        <v>2024</v>
      </c>
      <c r="B1521" s="230">
        <v>220</v>
      </c>
      <c r="C1521" s="226" t="s">
        <v>2339</v>
      </c>
      <c r="D1521" s="230">
        <v>32204</v>
      </c>
      <c r="E1521" s="222">
        <v>8684666.6500000004</v>
      </c>
      <c r="F1521" s="222">
        <v>8584008.7300000004</v>
      </c>
      <c r="G1521" s="221">
        <v>0</v>
      </c>
      <c r="H1521" s="221">
        <v>0</v>
      </c>
      <c r="I1521" s="221">
        <v>0</v>
      </c>
      <c r="J1521" s="221">
        <v>0</v>
      </c>
      <c r="K1521" s="221">
        <v>0</v>
      </c>
      <c r="L1521" s="221">
        <v>0</v>
      </c>
      <c r="M1521" s="221">
        <v>0</v>
      </c>
      <c r="N1521" s="221">
        <v>0</v>
      </c>
      <c r="O1521" s="221">
        <v>4840995.7299999995</v>
      </c>
      <c r="P1521" s="221">
        <v>1202687.99</v>
      </c>
      <c r="Q1521" s="221">
        <v>2540325.0100000002</v>
      </c>
      <c r="R1521" s="221">
        <v>0</v>
      </c>
      <c r="S1521" s="221">
        <v>0</v>
      </c>
      <c r="T1521" s="221">
        <v>0</v>
      </c>
      <c r="U1521" s="221">
        <v>0</v>
      </c>
      <c r="V1521" s="221">
        <v>0</v>
      </c>
      <c r="W1521" s="221">
        <v>0</v>
      </c>
      <c r="X1521" s="221">
        <v>100657.92</v>
      </c>
    </row>
    <row r="1522" spans="1:24" s="239" customFormat="1" ht="23.25" customHeight="1" x14ac:dyDescent="0.3">
      <c r="A1522" s="238">
        <v>2024</v>
      </c>
      <c r="B1522" s="230">
        <v>221</v>
      </c>
      <c r="C1522" s="226" t="s">
        <v>2340</v>
      </c>
      <c r="D1522" s="230">
        <v>32291</v>
      </c>
      <c r="E1522" s="222">
        <v>1602921.7000000002</v>
      </c>
      <c r="F1522" s="222">
        <v>1571051.7000000002</v>
      </c>
      <c r="G1522" s="221">
        <v>0</v>
      </c>
      <c r="H1522" s="221">
        <v>0</v>
      </c>
      <c r="I1522" s="221">
        <v>0</v>
      </c>
      <c r="J1522" s="221">
        <v>0</v>
      </c>
      <c r="K1522" s="221">
        <v>0</v>
      </c>
      <c r="L1522" s="221">
        <v>0</v>
      </c>
      <c r="M1522" s="221">
        <v>0</v>
      </c>
      <c r="N1522" s="221">
        <v>0</v>
      </c>
      <c r="O1522" s="221">
        <v>0</v>
      </c>
      <c r="P1522" s="221">
        <v>214046.65000000002</v>
      </c>
      <c r="Q1522" s="221">
        <v>1357005.05</v>
      </c>
      <c r="R1522" s="221">
        <v>0</v>
      </c>
      <c r="S1522" s="221">
        <v>0</v>
      </c>
      <c r="T1522" s="221">
        <v>0</v>
      </c>
      <c r="U1522" s="221">
        <v>0</v>
      </c>
      <c r="V1522" s="221">
        <v>0</v>
      </c>
      <c r="W1522" s="221">
        <v>0</v>
      </c>
      <c r="X1522" s="221">
        <v>31870</v>
      </c>
    </row>
    <row r="1523" spans="1:24" s="239" customFormat="1" ht="23.25" customHeight="1" x14ac:dyDescent="0.3">
      <c r="A1523" s="238">
        <v>2024</v>
      </c>
      <c r="B1523" s="230">
        <v>222</v>
      </c>
      <c r="C1523" s="226" t="s">
        <v>2614</v>
      </c>
      <c r="D1523" s="230">
        <v>32208</v>
      </c>
      <c r="E1523" s="222">
        <v>8560270.1799999997</v>
      </c>
      <c r="F1523" s="222">
        <v>8396464.9299999997</v>
      </c>
      <c r="G1523" s="221">
        <v>0</v>
      </c>
      <c r="H1523" s="221">
        <v>0</v>
      </c>
      <c r="I1523" s="221">
        <v>0</v>
      </c>
      <c r="J1523" s="221">
        <v>0</v>
      </c>
      <c r="K1523" s="221">
        <v>0</v>
      </c>
      <c r="L1523" s="221">
        <v>0</v>
      </c>
      <c r="M1523" s="221">
        <v>0</v>
      </c>
      <c r="N1523" s="221">
        <v>0</v>
      </c>
      <c r="O1523" s="221">
        <v>4655003.8100000005</v>
      </c>
      <c r="P1523" s="221">
        <v>324781.76</v>
      </c>
      <c r="Q1523" s="221">
        <v>3416679.36</v>
      </c>
      <c r="R1523" s="221">
        <v>0</v>
      </c>
      <c r="S1523" s="221">
        <v>0</v>
      </c>
      <c r="T1523" s="221">
        <v>0</v>
      </c>
      <c r="U1523" s="221">
        <v>0</v>
      </c>
      <c r="V1523" s="221">
        <v>0</v>
      </c>
      <c r="W1523" s="221">
        <v>0</v>
      </c>
      <c r="X1523" s="221">
        <v>163805.25</v>
      </c>
    </row>
    <row r="1524" spans="1:24" s="239" customFormat="1" ht="23.25" customHeight="1" x14ac:dyDescent="0.3">
      <c r="A1524" s="238">
        <v>2024</v>
      </c>
      <c r="B1524" s="230">
        <v>223</v>
      </c>
      <c r="C1524" s="226" t="s">
        <v>2615</v>
      </c>
      <c r="D1524" s="230">
        <v>32259</v>
      </c>
      <c r="E1524" s="222">
        <v>5357579.7000000011</v>
      </c>
      <c r="F1524" s="222">
        <v>5256109.8800000008</v>
      </c>
      <c r="G1524" s="221">
        <v>0</v>
      </c>
      <c r="H1524" s="221">
        <v>0</v>
      </c>
      <c r="I1524" s="221">
        <v>0</v>
      </c>
      <c r="J1524" s="221">
        <v>0</v>
      </c>
      <c r="K1524" s="221">
        <v>0</v>
      </c>
      <c r="L1524" s="221">
        <v>0</v>
      </c>
      <c r="M1524" s="221">
        <v>0</v>
      </c>
      <c r="N1524" s="221">
        <v>0</v>
      </c>
      <c r="O1524" s="221">
        <v>3472825.8200000003</v>
      </c>
      <c r="P1524" s="221">
        <v>239311.7</v>
      </c>
      <c r="Q1524" s="221">
        <v>1543972.36</v>
      </c>
      <c r="R1524" s="221">
        <v>0</v>
      </c>
      <c r="S1524" s="221">
        <v>0</v>
      </c>
      <c r="T1524" s="221">
        <v>0</v>
      </c>
      <c r="U1524" s="221">
        <v>0</v>
      </c>
      <c r="V1524" s="221">
        <v>0</v>
      </c>
      <c r="W1524" s="221">
        <v>0</v>
      </c>
      <c r="X1524" s="221">
        <v>101469.81999999999</v>
      </c>
    </row>
    <row r="1525" spans="1:24" s="239" customFormat="1" ht="23.25" customHeight="1" x14ac:dyDescent="0.3">
      <c r="A1525" s="238">
        <v>2024</v>
      </c>
      <c r="B1525" s="230">
        <v>224</v>
      </c>
      <c r="C1525" s="226" t="s">
        <v>2616</v>
      </c>
      <c r="D1525" s="230">
        <v>32284</v>
      </c>
      <c r="E1525" s="222">
        <v>8800507.6899999995</v>
      </c>
      <c r="F1525" s="222">
        <v>8655207.2599999998</v>
      </c>
      <c r="G1525" s="221">
        <v>0</v>
      </c>
      <c r="H1525" s="221">
        <v>0</v>
      </c>
      <c r="I1525" s="221">
        <v>0</v>
      </c>
      <c r="J1525" s="221">
        <v>0</v>
      </c>
      <c r="K1525" s="221">
        <v>0</v>
      </c>
      <c r="L1525" s="221">
        <v>0</v>
      </c>
      <c r="M1525" s="221">
        <v>0</v>
      </c>
      <c r="N1525" s="221">
        <v>0</v>
      </c>
      <c r="O1525" s="221">
        <v>6323470.9699999997</v>
      </c>
      <c r="P1525" s="221">
        <v>387103.85</v>
      </c>
      <c r="Q1525" s="221">
        <v>1944632.44</v>
      </c>
      <c r="R1525" s="221">
        <v>0</v>
      </c>
      <c r="S1525" s="221">
        <v>0</v>
      </c>
      <c r="T1525" s="221">
        <v>0</v>
      </c>
      <c r="U1525" s="221">
        <v>0</v>
      </c>
      <c r="V1525" s="221">
        <v>0</v>
      </c>
      <c r="W1525" s="221">
        <v>0</v>
      </c>
      <c r="X1525" s="221">
        <v>145300.43</v>
      </c>
    </row>
    <row r="1526" spans="1:24" s="239" customFormat="1" ht="23.25" customHeight="1" x14ac:dyDescent="0.3">
      <c r="A1526" s="238">
        <v>2024</v>
      </c>
      <c r="B1526" s="230">
        <v>225</v>
      </c>
      <c r="C1526" s="226" t="s">
        <v>2617</v>
      </c>
      <c r="D1526" s="230">
        <v>32292</v>
      </c>
      <c r="E1526" s="222">
        <v>3339249.41</v>
      </c>
      <c r="F1526" s="222">
        <v>3339249.41</v>
      </c>
      <c r="G1526" s="221">
        <v>0</v>
      </c>
      <c r="H1526" s="221">
        <v>3339249.41</v>
      </c>
      <c r="I1526" s="221">
        <v>0</v>
      </c>
      <c r="J1526" s="221">
        <v>0</v>
      </c>
      <c r="K1526" s="221">
        <v>0</v>
      </c>
      <c r="L1526" s="221">
        <v>0</v>
      </c>
      <c r="M1526" s="221">
        <v>0</v>
      </c>
      <c r="N1526" s="221">
        <v>0</v>
      </c>
      <c r="O1526" s="221">
        <v>0</v>
      </c>
      <c r="P1526" s="221">
        <v>0</v>
      </c>
      <c r="Q1526" s="221">
        <v>0</v>
      </c>
      <c r="R1526" s="221">
        <v>0</v>
      </c>
      <c r="S1526" s="221">
        <v>0</v>
      </c>
      <c r="T1526" s="221">
        <v>0</v>
      </c>
      <c r="U1526" s="221">
        <v>0</v>
      </c>
      <c r="V1526" s="221">
        <v>0</v>
      </c>
      <c r="W1526" s="221">
        <v>0</v>
      </c>
      <c r="X1526" s="221">
        <v>0</v>
      </c>
    </row>
    <row r="1527" spans="1:24" s="239" customFormat="1" ht="23.25" customHeight="1" x14ac:dyDescent="0.3">
      <c r="A1527" s="238">
        <v>2024</v>
      </c>
      <c r="B1527" s="230">
        <v>226</v>
      </c>
      <c r="C1527" s="226" t="s">
        <v>2618</v>
      </c>
      <c r="D1527" s="230">
        <v>32307</v>
      </c>
      <c r="E1527" s="222">
        <v>8685559.7799999993</v>
      </c>
      <c r="F1527" s="222">
        <v>8556551.0899999999</v>
      </c>
      <c r="G1527" s="221">
        <v>0</v>
      </c>
      <c r="H1527" s="221">
        <v>0</v>
      </c>
      <c r="I1527" s="221">
        <v>0</v>
      </c>
      <c r="J1527" s="221">
        <v>0</v>
      </c>
      <c r="K1527" s="221">
        <v>0</v>
      </c>
      <c r="L1527" s="221">
        <v>0</v>
      </c>
      <c r="M1527" s="221">
        <v>0</v>
      </c>
      <c r="N1527" s="221">
        <v>0</v>
      </c>
      <c r="O1527" s="221">
        <v>5208902.8</v>
      </c>
      <c r="P1527" s="221">
        <v>328363.07000000007</v>
      </c>
      <c r="Q1527" s="221">
        <v>3019285.22</v>
      </c>
      <c r="R1527" s="221">
        <v>0</v>
      </c>
      <c r="S1527" s="221">
        <v>0</v>
      </c>
      <c r="T1527" s="221">
        <v>0</v>
      </c>
      <c r="U1527" s="221">
        <v>0</v>
      </c>
      <c r="V1527" s="221">
        <v>0</v>
      </c>
      <c r="W1527" s="221">
        <v>0</v>
      </c>
      <c r="X1527" s="221">
        <v>129008.69</v>
      </c>
    </row>
    <row r="1528" spans="1:24" s="239" customFormat="1" ht="23.25" customHeight="1" x14ac:dyDescent="0.3">
      <c r="A1528" s="238">
        <v>2024</v>
      </c>
      <c r="B1528" s="230">
        <v>227</v>
      </c>
      <c r="C1528" s="226" t="s">
        <v>2972</v>
      </c>
      <c r="D1528" s="230">
        <v>32193</v>
      </c>
      <c r="E1528" s="222">
        <v>11487792.629999999</v>
      </c>
      <c r="F1528" s="222">
        <v>11327990.469999999</v>
      </c>
      <c r="G1528" s="221">
        <v>0</v>
      </c>
      <c r="H1528" s="221">
        <v>0</v>
      </c>
      <c r="I1528" s="221">
        <v>0</v>
      </c>
      <c r="J1528" s="221">
        <v>0</v>
      </c>
      <c r="K1528" s="221">
        <v>0</v>
      </c>
      <c r="L1528" s="221">
        <v>0</v>
      </c>
      <c r="M1528" s="221">
        <v>0</v>
      </c>
      <c r="N1528" s="221">
        <v>0</v>
      </c>
      <c r="O1528" s="221">
        <v>5936696.5300000003</v>
      </c>
      <c r="P1528" s="221">
        <v>0</v>
      </c>
      <c r="Q1528" s="221">
        <v>5391293.9399999995</v>
      </c>
      <c r="R1528" s="221">
        <v>0</v>
      </c>
      <c r="S1528" s="221">
        <v>0</v>
      </c>
      <c r="T1528" s="221">
        <v>0</v>
      </c>
      <c r="U1528" s="221">
        <v>0</v>
      </c>
      <c r="V1528" s="221">
        <v>0</v>
      </c>
      <c r="W1528" s="221">
        <v>0</v>
      </c>
      <c r="X1528" s="221">
        <v>159802.16</v>
      </c>
    </row>
    <row r="1529" spans="1:24" s="239" customFormat="1" ht="23.25" customHeight="1" x14ac:dyDescent="0.3">
      <c r="A1529" s="238">
        <v>2024</v>
      </c>
      <c r="B1529" s="230">
        <v>228</v>
      </c>
      <c r="C1529" s="226" t="s">
        <v>2983</v>
      </c>
      <c r="D1529" s="230">
        <v>32198</v>
      </c>
      <c r="E1529" s="222">
        <v>7260651.4399999995</v>
      </c>
      <c r="F1529" s="222">
        <v>7158777.5499999998</v>
      </c>
      <c r="G1529" s="221">
        <v>0</v>
      </c>
      <c r="H1529" s="221">
        <v>0</v>
      </c>
      <c r="I1529" s="221">
        <v>0</v>
      </c>
      <c r="J1529" s="221">
        <v>0</v>
      </c>
      <c r="K1529" s="221">
        <v>0</v>
      </c>
      <c r="L1529" s="221">
        <v>0</v>
      </c>
      <c r="M1529" s="221">
        <v>0</v>
      </c>
      <c r="N1529" s="221">
        <v>0</v>
      </c>
      <c r="O1529" s="221">
        <v>3999852.1999999997</v>
      </c>
      <c r="P1529" s="221">
        <v>0</v>
      </c>
      <c r="Q1529" s="221">
        <v>3158925.35</v>
      </c>
      <c r="R1529" s="221">
        <v>0</v>
      </c>
      <c r="S1529" s="221">
        <v>0</v>
      </c>
      <c r="T1529" s="221">
        <v>0</v>
      </c>
      <c r="U1529" s="221">
        <v>0</v>
      </c>
      <c r="V1529" s="221">
        <v>0</v>
      </c>
      <c r="W1529" s="221">
        <v>0</v>
      </c>
      <c r="X1529" s="221">
        <v>101873.89</v>
      </c>
    </row>
    <row r="1530" spans="1:24" s="239" customFormat="1" ht="23.25" customHeight="1" x14ac:dyDescent="0.3">
      <c r="A1530" s="238">
        <v>2024</v>
      </c>
      <c r="B1530" s="230">
        <v>229</v>
      </c>
      <c r="C1530" s="226" t="s">
        <v>2984</v>
      </c>
      <c r="D1530" s="230">
        <v>32247</v>
      </c>
      <c r="E1530" s="222">
        <v>16161426.070000002</v>
      </c>
      <c r="F1530" s="222">
        <v>15953821.690000001</v>
      </c>
      <c r="G1530" s="221">
        <v>0</v>
      </c>
      <c r="H1530" s="221">
        <v>0</v>
      </c>
      <c r="I1530" s="221">
        <v>0</v>
      </c>
      <c r="J1530" s="221">
        <v>0</v>
      </c>
      <c r="K1530" s="221">
        <v>0</v>
      </c>
      <c r="L1530" s="221">
        <v>0</v>
      </c>
      <c r="M1530" s="221">
        <v>0</v>
      </c>
      <c r="N1530" s="221">
        <v>0</v>
      </c>
      <c r="O1530" s="221">
        <v>8151170.4699999997</v>
      </c>
      <c r="P1530" s="221">
        <v>0</v>
      </c>
      <c r="Q1530" s="221">
        <v>7802651.2200000007</v>
      </c>
      <c r="R1530" s="221">
        <v>0</v>
      </c>
      <c r="S1530" s="221">
        <v>0</v>
      </c>
      <c r="T1530" s="221">
        <v>0</v>
      </c>
      <c r="U1530" s="221">
        <v>0</v>
      </c>
      <c r="V1530" s="221">
        <v>0</v>
      </c>
      <c r="W1530" s="221">
        <v>0</v>
      </c>
      <c r="X1530" s="221">
        <v>207604.38</v>
      </c>
    </row>
    <row r="1531" spans="1:24" s="239" customFormat="1" ht="23.25" customHeight="1" x14ac:dyDescent="0.3">
      <c r="A1531" s="238">
        <v>2024</v>
      </c>
      <c r="B1531" s="230">
        <v>230</v>
      </c>
      <c r="C1531" s="226" t="s">
        <v>2985</v>
      </c>
      <c r="D1531" s="230">
        <v>32296</v>
      </c>
      <c r="E1531" s="222">
        <v>3608342.3600000003</v>
      </c>
      <c r="F1531" s="222">
        <v>3551413.8200000003</v>
      </c>
      <c r="G1531" s="221">
        <v>0</v>
      </c>
      <c r="H1531" s="221">
        <v>0</v>
      </c>
      <c r="I1531" s="221">
        <v>0</v>
      </c>
      <c r="J1531" s="221">
        <v>0</v>
      </c>
      <c r="K1531" s="221">
        <v>0</v>
      </c>
      <c r="L1531" s="221">
        <v>0</v>
      </c>
      <c r="M1531" s="221">
        <v>0</v>
      </c>
      <c r="N1531" s="221">
        <v>0</v>
      </c>
      <c r="O1531" s="221">
        <v>3551413.8200000003</v>
      </c>
      <c r="P1531" s="221">
        <v>0</v>
      </c>
      <c r="Q1531" s="221">
        <v>0</v>
      </c>
      <c r="R1531" s="221">
        <v>0</v>
      </c>
      <c r="S1531" s="221">
        <v>0</v>
      </c>
      <c r="T1531" s="221">
        <v>0</v>
      </c>
      <c r="U1531" s="221">
        <v>0</v>
      </c>
      <c r="V1531" s="221">
        <v>0</v>
      </c>
      <c r="W1531" s="221">
        <v>0</v>
      </c>
      <c r="X1531" s="221">
        <v>56928.54</v>
      </c>
    </row>
    <row r="1532" spans="1:24" s="239" customFormat="1" ht="23.25" customHeight="1" x14ac:dyDescent="0.3">
      <c r="A1532" s="238">
        <v>2024</v>
      </c>
      <c r="B1532" s="230">
        <v>231</v>
      </c>
      <c r="C1532" s="226" t="s">
        <v>2986</v>
      </c>
      <c r="D1532" s="230">
        <v>32306</v>
      </c>
      <c r="E1532" s="222">
        <v>7779153.0899999999</v>
      </c>
      <c r="F1532" s="222">
        <v>7671664.7599999998</v>
      </c>
      <c r="G1532" s="221">
        <v>0</v>
      </c>
      <c r="H1532" s="221">
        <v>0</v>
      </c>
      <c r="I1532" s="221">
        <v>0</v>
      </c>
      <c r="J1532" s="221">
        <v>0</v>
      </c>
      <c r="K1532" s="221">
        <v>0</v>
      </c>
      <c r="L1532" s="221">
        <v>0</v>
      </c>
      <c r="M1532" s="221">
        <v>0</v>
      </c>
      <c r="N1532" s="221">
        <v>0</v>
      </c>
      <c r="O1532" s="221">
        <v>3710258.56</v>
      </c>
      <c r="P1532" s="221">
        <v>0</v>
      </c>
      <c r="Q1532" s="221">
        <v>3961406.2</v>
      </c>
      <c r="R1532" s="221">
        <v>0</v>
      </c>
      <c r="S1532" s="221">
        <v>0</v>
      </c>
      <c r="T1532" s="221">
        <v>0</v>
      </c>
      <c r="U1532" s="221">
        <v>0</v>
      </c>
      <c r="V1532" s="221">
        <v>0</v>
      </c>
      <c r="W1532" s="221">
        <v>0</v>
      </c>
      <c r="X1532" s="221">
        <v>107488.33</v>
      </c>
    </row>
    <row r="1533" spans="1:24" s="239" customFormat="1" ht="23.25" customHeight="1" x14ac:dyDescent="0.3">
      <c r="A1533" s="238">
        <v>2024</v>
      </c>
      <c r="B1533" s="230">
        <v>232</v>
      </c>
      <c r="C1533" s="226" t="s">
        <v>2987</v>
      </c>
      <c r="D1533" s="230">
        <v>32323</v>
      </c>
      <c r="E1533" s="222">
        <v>11295246.76</v>
      </c>
      <c r="F1533" s="222">
        <v>11150240</v>
      </c>
      <c r="G1533" s="221">
        <v>0</v>
      </c>
      <c r="H1533" s="221">
        <v>0</v>
      </c>
      <c r="I1533" s="221">
        <v>0</v>
      </c>
      <c r="J1533" s="221">
        <v>0</v>
      </c>
      <c r="K1533" s="221">
        <v>0</v>
      </c>
      <c r="L1533" s="221">
        <v>0</v>
      </c>
      <c r="M1533" s="221">
        <v>0</v>
      </c>
      <c r="N1533" s="221">
        <v>0</v>
      </c>
      <c r="O1533" s="221">
        <v>6683508.4299999997</v>
      </c>
      <c r="P1533" s="221">
        <v>0</v>
      </c>
      <c r="Q1533" s="221">
        <v>4466731.57</v>
      </c>
      <c r="R1533" s="221">
        <v>0</v>
      </c>
      <c r="S1533" s="221">
        <v>0</v>
      </c>
      <c r="T1533" s="221">
        <v>0</v>
      </c>
      <c r="U1533" s="221">
        <v>0</v>
      </c>
      <c r="V1533" s="221">
        <v>0</v>
      </c>
      <c r="W1533" s="221">
        <v>0</v>
      </c>
      <c r="X1533" s="221">
        <v>145006.76</v>
      </c>
    </row>
    <row r="1534" spans="1:24" s="239" customFormat="1" ht="23.25" customHeight="1" x14ac:dyDescent="0.3">
      <c r="A1534" s="238">
        <v>2024</v>
      </c>
      <c r="B1534" s="230">
        <v>233</v>
      </c>
      <c r="C1534" s="226" t="s">
        <v>2619</v>
      </c>
      <c r="D1534" s="230">
        <v>32183</v>
      </c>
      <c r="E1534" s="222">
        <v>3754692.45</v>
      </c>
      <c r="F1534" s="222">
        <v>3706213.99</v>
      </c>
      <c r="G1534" s="221">
        <v>0</v>
      </c>
      <c r="H1534" s="221">
        <v>0</v>
      </c>
      <c r="I1534" s="221">
        <v>0</v>
      </c>
      <c r="J1534" s="221">
        <v>0</v>
      </c>
      <c r="K1534" s="221">
        <v>0</v>
      </c>
      <c r="L1534" s="221">
        <v>0</v>
      </c>
      <c r="M1534" s="221">
        <v>0</v>
      </c>
      <c r="N1534" s="221">
        <v>0</v>
      </c>
      <c r="O1534" s="221">
        <v>3555435.3200000003</v>
      </c>
      <c r="P1534" s="221">
        <v>150778.67000000001</v>
      </c>
      <c r="Q1534" s="221">
        <v>0</v>
      </c>
      <c r="R1534" s="221">
        <v>0</v>
      </c>
      <c r="S1534" s="221">
        <v>0</v>
      </c>
      <c r="T1534" s="221">
        <v>0</v>
      </c>
      <c r="U1534" s="221">
        <v>0</v>
      </c>
      <c r="V1534" s="221">
        <v>0</v>
      </c>
      <c r="W1534" s="221">
        <v>0</v>
      </c>
      <c r="X1534" s="221">
        <v>48478.46</v>
      </c>
    </row>
    <row r="1535" spans="1:24" s="239" customFormat="1" ht="23.25" customHeight="1" x14ac:dyDescent="0.3">
      <c r="A1535" s="238">
        <v>2024</v>
      </c>
      <c r="B1535" s="230">
        <v>234</v>
      </c>
      <c r="C1535" s="226" t="s">
        <v>336</v>
      </c>
      <c r="D1535" s="230">
        <v>32302</v>
      </c>
      <c r="E1535" s="222">
        <v>5259288.0199999996</v>
      </c>
      <c r="F1535" s="222">
        <v>5165212.3199999994</v>
      </c>
      <c r="G1535" s="221">
        <v>0</v>
      </c>
      <c r="H1535" s="221">
        <v>0</v>
      </c>
      <c r="I1535" s="221">
        <v>0</v>
      </c>
      <c r="J1535" s="221">
        <v>0</v>
      </c>
      <c r="K1535" s="221">
        <v>0</v>
      </c>
      <c r="L1535" s="221">
        <v>0</v>
      </c>
      <c r="M1535" s="221">
        <v>0</v>
      </c>
      <c r="N1535" s="221">
        <v>0</v>
      </c>
      <c r="O1535" s="221">
        <v>0</v>
      </c>
      <c r="P1535" s="221">
        <v>0</v>
      </c>
      <c r="Q1535" s="221">
        <v>5165212.3199999994</v>
      </c>
      <c r="R1535" s="221">
        <v>0</v>
      </c>
      <c r="S1535" s="221">
        <v>0</v>
      </c>
      <c r="T1535" s="221">
        <v>0</v>
      </c>
      <c r="U1535" s="221">
        <v>0</v>
      </c>
      <c r="V1535" s="221">
        <v>0</v>
      </c>
      <c r="W1535" s="221">
        <v>0</v>
      </c>
      <c r="X1535" s="221">
        <v>94075.7</v>
      </c>
    </row>
    <row r="1536" spans="1:24" s="239" customFormat="1" ht="23.25" customHeight="1" x14ac:dyDescent="0.3">
      <c r="A1536" s="238">
        <v>2024</v>
      </c>
      <c r="B1536" s="230">
        <v>235</v>
      </c>
      <c r="C1536" s="226" t="s">
        <v>3314</v>
      </c>
      <c r="D1536" s="230">
        <v>32164</v>
      </c>
      <c r="E1536" s="222">
        <v>2481249.5099999998</v>
      </c>
      <c r="F1536" s="222">
        <v>2445451.5</v>
      </c>
      <c r="G1536" s="221">
        <v>0</v>
      </c>
      <c r="H1536" s="221">
        <v>0</v>
      </c>
      <c r="I1536" s="221">
        <v>0</v>
      </c>
      <c r="J1536" s="221">
        <v>178288.13</v>
      </c>
      <c r="K1536" s="221">
        <v>0</v>
      </c>
      <c r="L1536" s="221">
        <v>329812.88</v>
      </c>
      <c r="M1536" s="221">
        <v>0</v>
      </c>
      <c r="N1536" s="221">
        <v>0</v>
      </c>
      <c r="O1536" s="221">
        <v>1937350.4899999998</v>
      </c>
      <c r="P1536" s="221">
        <v>0</v>
      </c>
      <c r="Q1536" s="221">
        <v>0</v>
      </c>
      <c r="R1536" s="221">
        <v>0</v>
      </c>
      <c r="S1536" s="221">
        <v>0</v>
      </c>
      <c r="T1536" s="221">
        <v>0</v>
      </c>
      <c r="U1536" s="221">
        <v>0</v>
      </c>
      <c r="V1536" s="221">
        <v>0</v>
      </c>
      <c r="W1536" s="221">
        <v>0</v>
      </c>
      <c r="X1536" s="221">
        <v>35798.009999999995</v>
      </c>
    </row>
    <row r="1537" spans="1:24" s="239" customFormat="1" ht="23.25" customHeight="1" x14ac:dyDescent="0.3">
      <c r="A1537" s="238">
        <v>2024</v>
      </c>
      <c r="B1537" s="230">
        <v>236</v>
      </c>
      <c r="C1537" s="226" t="s">
        <v>3315</v>
      </c>
      <c r="D1537" s="230">
        <v>32149</v>
      </c>
      <c r="E1537" s="222">
        <v>358282.39</v>
      </c>
      <c r="F1537" s="222">
        <v>358282.39</v>
      </c>
      <c r="G1537" s="221">
        <v>0</v>
      </c>
      <c r="H1537" s="221">
        <v>0</v>
      </c>
      <c r="I1537" s="221">
        <v>0</v>
      </c>
      <c r="J1537" s="221">
        <v>0</v>
      </c>
      <c r="K1537" s="221">
        <v>0</v>
      </c>
      <c r="L1537" s="221">
        <v>0</v>
      </c>
      <c r="M1537" s="221">
        <v>0</v>
      </c>
      <c r="N1537" s="221">
        <v>0</v>
      </c>
      <c r="O1537" s="221">
        <v>0</v>
      </c>
      <c r="P1537" s="221">
        <v>0</v>
      </c>
      <c r="Q1537" s="221">
        <v>0</v>
      </c>
      <c r="R1537" s="221">
        <v>0</v>
      </c>
      <c r="S1537" s="221">
        <v>0</v>
      </c>
      <c r="T1537" s="221">
        <v>0</v>
      </c>
      <c r="U1537" s="221">
        <v>358282.39</v>
      </c>
      <c r="V1537" s="221">
        <v>0</v>
      </c>
      <c r="W1537" s="221">
        <v>0</v>
      </c>
      <c r="X1537" s="221">
        <v>0</v>
      </c>
    </row>
    <row r="1538" spans="1:24" s="239" customFormat="1" ht="23.25" customHeight="1" x14ac:dyDescent="0.3">
      <c r="A1538" s="238">
        <v>2024</v>
      </c>
      <c r="B1538" s="230">
        <v>237</v>
      </c>
      <c r="C1538" s="226" t="s">
        <v>3563</v>
      </c>
      <c r="D1538" s="230">
        <v>32154</v>
      </c>
      <c r="E1538" s="222">
        <v>3192718.9200000004</v>
      </c>
      <c r="F1538" s="222">
        <v>3143393.6500000004</v>
      </c>
      <c r="G1538" s="221">
        <v>0</v>
      </c>
      <c r="H1538" s="221">
        <v>0</v>
      </c>
      <c r="I1538" s="221">
        <v>0</v>
      </c>
      <c r="J1538" s="221">
        <v>0</v>
      </c>
      <c r="K1538" s="221">
        <v>0</v>
      </c>
      <c r="L1538" s="221">
        <v>0</v>
      </c>
      <c r="M1538" s="221">
        <v>0</v>
      </c>
      <c r="N1538" s="221">
        <v>0</v>
      </c>
      <c r="O1538" s="221">
        <v>0</v>
      </c>
      <c r="P1538" s="221">
        <v>0</v>
      </c>
      <c r="Q1538" s="221">
        <v>3143393.6500000004</v>
      </c>
      <c r="R1538" s="221">
        <v>0</v>
      </c>
      <c r="S1538" s="221">
        <v>0</v>
      </c>
      <c r="T1538" s="221">
        <v>0</v>
      </c>
      <c r="U1538" s="221">
        <v>0</v>
      </c>
      <c r="V1538" s="221">
        <v>0</v>
      </c>
      <c r="W1538" s="221">
        <v>0</v>
      </c>
      <c r="X1538" s="221">
        <v>49325.27</v>
      </c>
    </row>
    <row r="1539" spans="1:24" s="239" customFormat="1" ht="23.25" customHeight="1" x14ac:dyDescent="0.3">
      <c r="A1539" s="238">
        <v>2024</v>
      </c>
      <c r="B1539" s="230">
        <v>238</v>
      </c>
      <c r="C1539" s="226" t="s">
        <v>3564</v>
      </c>
      <c r="D1539" s="230">
        <v>32159</v>
      </c>
      <c r="E1539" s="222">
        <v>3360011.51</v>
      </c>
      <c r="F1539" s="222">
        <v>3304049.98</v>
      </c>
      <c r="G1539" s="221">
        <v>0</v>
      </c>
      <c r="H1539" s="221">
        <v>0</v>
      </c>
      <c r="I1539" s="221">
        <v>0</v>
      </c>
      <c r="J1539" s="221">
        <v>0</v>
      </c>
      <c r="K1539" s="221">
        <v>0</v>
      </c>
      <c r="L1539" s="221">
        <v>0</v>
      </c>
      <c r="M1539" s="221">
        <v>0</v>
      </c>
      <c r="N1539" s="221">
        <v>0</v>
      </c>
      <c r="O1539" s="221">
        <v>0</v>
      </c>
      <c r="P1539" s="221">
        <v>0</v>
      </c>
      <c r="Q1539" s="221">
        <v>3304049.98</v>
      </c>
      <c r="R1539" s="221">
        <v>0</v>
      </c>
      <c r="S1539" s="221">
        <v>0</v>
      </c>
      <c r="T1539" s="221">
        <v>0</v>
      </c>
      <c r="U1539" s="221">
        <v>0</v>
      </c>
      <c r="V1539" s="221">
        <v>0</v>
      </c>
      <c r="W1539" s="221">
        <v>0</v>
      </c>
      <c r="X1539" s="221">
        <v>55961.53</v>
      </c>
    </row>
    <row r="1540" spans="1:24" s="239" customFormat="1" ht="23.25" customHeight="1" x14ac:dyDescent="0.3">
      <c r="A1540" s="238">
        <v>2024</v>
      </c>
      <c r="B1540" s="230">
        <v>239</v>
      </c>
      <c r="C1540" s="226" t="s">
        <v>4174</v>
      </c>
      <c r="D1540" s="230">
        <v>32300</v>
      </c>
      <c r="E1540" s="222">
        <v>588058</v>
      </c>
      <c r="F1540" s="222">
        <v>588058</v>
      </c>
      <c r="G1540" s="221">
        <v>0</v>
      </c>
      <c r="H1540" s="221">
        <v>0</v>
      </c>
      <c r="I1540" s="221">
        <v>0</v>
      </c>
      <c r="J1540" s="221">
        <v>0</v>
      </c>
      <c r="K1540" s="221">
        <v>0</v>
      </c>
      <c r="L1540" s="221">
        <v>0</v>
      </c>
      <c r="M1540" s="221">
        <v>0</v>
      </c>
      <c r="N1540" s="221">
        <v>0</v>
      </c>
      <c r="O1540" s="221">
        <v>0</v>
      </c>
      <c r="P1540" s="221">
        <v>0</v>
      </c>
      <c r="Q1540" s="232">
        <v>588058</v>
      </c>
      <c r="R1540" s="221">
        <v>0</v>
      </c>
      <c r="S1540" s="221">
        <v>0</v>
      </c>
      <c r="T1540" s="221">
        <v>0</v>
      </c>
      <c r="U1540" s="221">
        <v>0</v>
      </c>
      <c r="V1540" s="221">
        <v>0</v>
      </c>
      <c r="W1540" s="221">
        <v>0</v>
      </c>
      <c r="X1540" s="221">
        <v>0</v>
      </c>
    </row>
    <row r="1541" spans="1:24" s="239" customFormat="1" ht="20.25" customHeight="1" x14ac:dyDescent="0.3">
      <c r="A1541" s="238"/>
      <c r="B1541" s="226" t="s">
        <v>22</v>
      </c>
      <c r="C1541" s="231"/>
      <c r="D1541" s="263" t="s">
        <v>172</v>
      </c>
      <c r="E1541" s="220">
        <v>166122137.72999993</v>
      </c>
      <c r="F1541" s="220">
        <v>163729565.15999997</v>
      </c>
      <c r="G1541" s="220">
        <v>0</v>
      </c>
      <c r="H1541" s="220">
        <v>5189865.28</v>
      </c>
      <c r="I1541" s="220">
        <v>0</v>
      </c>
      <c r="J1541" s="220">
        <v>932266.2</v>
      </c>
      <c r="K1541" s="220">
        <v>295921.01</v>
      </c>
      <c r="L1541" s="220">
        <v>849031.99</v>
      </c>
      <c r="M1541" s="220">
        <v>0</v>
      </c>
      <c r="N1541" s="220">
        <v>0</v>
      </c>
      <c r="O1541" s="220">
        <v>87716453.440000013</v>
      </c>
      <c r="P1541" s="220">
        <v>6742214.1200000001</v>
      </c>
      <c r="Q1541" s="220">
        <v>61645530.729999997</v>
      </c>
      <c r="R1541" s="220">
        <v>0</v>
      </c>
      <c r="S1541" s="220">
        <v>0</v>
      </c>
      <c r="T1541" s="220">
        <v>0</v>
      </c>
      <c r="U1541" s="220">
        <v>358282.39</v>
      </c>
      <c r="V1541" s="220">
        <v>0</v>
      </c>
      <c r="W1541" s="220">
        <v>0</v>
      </c>
      <c r="X1541" s="220">
        <v>2392572.5699999994</v>
      </c>
    </row>
    <row r="1542" spans="1:24" s="239" customFormat="1" ht="20.25" customHeight="1" x14ac:dyDescent="0.3">
      <c r="A1542" s="238"/>
      <c r="C1542" s="235"/>
      <c r="D1542" s="235"/>
      <c r="E1542" s="235"/>
      <c r="F1542" s="235"/>
      <c r="G1542" s="254"/>
      <c r="H1542" s="254"/>
      <c r="I1542" s="254"/>
      <c r="J1542" s="254"/>
      <c r="K1542" s="254"/>
      <c r="L1542" s="254" t="s">
        <v>1910</v>
      </c>
      <c r="M1542" s="254"/>
      <c r="N1542" s="254"/>
      <c r="O1542" s="254"/>
      <c r="P1542" s="254"/>
      <c r="Q1542" s="254"/>
      <c r="R1542" s="254"/>
      <c r="S1542" s="254"/>
      <c r="T1542" s="254"/>
      <c r="U1542" s="254"/>
      <c r="V1542" s="254"/>
      <c r="W1542" s="254"/>
      <c r="X1542" s="254"/>
    </row>
    <row r="1543" spans="1:24" s="239" customFormat="1" ht="20.25" customHeight="1" x14ac:dyDescent="0.3">
      <c r="A1543" s="238">
        <v>2024</v>
      </c>
      <c r="B1543" s="230">
        <v>240</v>
      </c>
      <c r="C1543" s="225" t="s">
        <v>816</v>
      </c>
      <c r="D1543" s="230">
        <v>33117</v>
      </c>
      <c r="E1543" s="222">
        <v>2539398.7100000004</v>
      </c>
      <c r="F1543" s="222">
        <v>2503219.9900000002</v>
      </c>
      <c r="G1543" s="221">
        <v>0</v>
      </c>
      <c r="H1543" s="221">
        <v>0</v>
      </c>
      <c r="I1543" s="221">
        <v>0</v>
      </c>
      <c r="J1543" s="221">
        <v>0</v>
      </c>
      <c r="K1543" s="221">
        <v>0</v>
      </c>
      <c r="L1543" s="221">
        <v>0</v>
      </c>
      <c r="M1543" s="221">
        <v>0</v>
      </c>
      <c r="N1543" s="221">
        <v>0</v>
      </c>
      <c r="O1543" s="221">
        <v>2503219.9900000002</v>
      </c>
      <c r="P1543" s="221">
        <v>0</v>
      </c>
      <c r="Q1543" s="221">
        <v>0</v>
      </c>
      <c r="R1543" s="221">
        <v>0</v>
      </c>
      <c r="S1543" s="221">
        <v>0</v>
      </c>
      <c r="T1543" s="221">
        <v>0</v>
      </c>
      <c r="U1543" s="221">
        <v>0</v>
      </c>
      <c r="V1543" s="221">
        <v>0</v>
      </c>
      <c r="W1543" s="221">
        <v>0</v>
      </c>
      <c r="X1543" s="221">
        <v>36178.720000000001</v>
      </c>
    </row>
    <row r="1544" spans="1:24" s="239" customFormat="1" ht="20.25" customHeight="1" x14ac:dyDescent="0.3">
      <c r="A1544" s="238">
        <v>2024</v>
      </c>
      <c r="B1544" s="230">
        <v>241</v>
      </c>
      <c r="C1544" s="225" t="s">
        <v>825</v>
      </c>
      <c r="D1544" s="230">
        <v>33500</v>
      </c>
      <c r="E1544" s="222">
        <v>3394804.99</v>
      </c>
      <c r="F1544" s="222">
        <v>3347791.6</v>
      </c>
      <c r="G1544" s="221">
        <v>0</v>
      </c>
      <c r="H1544" s="221">
        <v>0</v>
      </c>
      <c r="I1544" s="221">
        <v>0</v>
      </c>
      <c r="J1544" s="221">
        <v>0</v>
      </c>
      <c r="K1544" s="221">
        <v>0</v>
      </c>
      <c r="L1544" s="221">
        <v>0</v>
      </c>
      <c r="M1544" s="221">
        <v>0</v>
      </c>
      <c r="N1544" s="221">
        <v>0</v>
      </c>
      <c r="O1544" s="221">
        <v>0</v>
      </c>
      <c r="P1544" s="221">
        <v>0</v>
      </c>
      <c r="Q1544" s="221">
        <v>3347791.6</v>
      </c>
      <c r="R1544" s="221">
        <v>0</v>
      </c>
      <c r="S1544" s="221">
        <v>0</v>
      </c>
      <c r="T1544" s="221">
        <v>0</v>
      </c>
      <c r="U1544" s="221">
        <v>0</v>
      </c>
      <c r="V1544" s="221">
        <v>0</v>
      </c>
      <c r="W1544" s="221">
        <v>0</v>
      </c>
      <c r="X1544" s="221">
        <v>47013.39</v>
      </c>
    </row>
    <row r="1545" spans="1:24" s="239" customFormat="1" ht="20.25" customHeight="1" x14ac:dyDescent="0.3">
      <c r="A1545" s="238">
        <v>2024</v>
      </c>
      <c r="B1545" s="230">
        <v>242</v>
      </c>
      <c r="C1545" s="225" t="s">
        <v>826</v>
      </c>
      <c r="D1545" s="230">
        <v>33507</v>
      </c>
      <c r="E1545" s="222">
        <v>4349035.18</v>
      </c>
      <c r="F1545" s="222">
        <v>4290033.42</v>
      </c>
      <c r="G1545" s="221">
        <v>0</v>
      </c>
      <c r="H1545" s="221">
        <v>0</v>
      </c>
      <c r="I1545" s="221">
        <v>0</v>
      </c>
      <c r="J1545" s="221">
        <v>0</v>
      </c>
      <c r="K1545" s="221">
        <v>0</v>
      </c>
      <c r="L1545" s="221">
        <v>0</v>
      </c>
      <c r="M1545" s="221">
        <v>0</v>
      </c>
      <c r="N1545" s="221">
        <v>0</v>
      </c>
      <c r="O1545" s="221">
        <v>4189973.05</v>
      </c>
      <c r="P1545" s="221">
        <v>0</v>
      </c>
      <c r="Q1545" s="221">
        <v>0</v>
      </c>
      <c r="R1545" s="221">
        <v>0</v>
      </c>
      <c r="S1545" s="221">
        <v>0</v>
      </c>
      <c r="T1545" s="221">
        <v>0</v>
      </c>
      <c r="U1545" s="221">
        <v>100060.37</v>
      </c>
      <c r="V1545" s="221">
        <v>0</v>
      </c>
      <c r="W1545" s="221">
        <v>0</v>
      </c>
      <c r="X1545" s="221">
        <v>59001.760000000002</v>
      </c>
    </row>
    <row r="1546" spans="1:24" s="239" customFormat="1" ht="20.25" customHeight="1" x14ac:dyDescent="0.3">
      <c r="A1546" s="238">
        <v>2024</v>
      </c>
      <c r="B1546" s="230">
        <v>243</v>
      </c>
      <c r="C1546" s="225" t="s">
        <v>827</v>
      </c>
      <c r="D1546" s="230">
        <v>33508</v>
      </c>
      <c r="E1546" s="222">
        <v>4906654.47</v>
      </c>
      <c r="F1546" s="222">
        <v>4846927.33</v>
      </c>
      <c r="G1546" s="221">
        <v>0</v>
      </c>
      <c r="H1546" s="221">
        <v>0</v>
      </c>
      <c r="I1546" s="221">
        <v>0</v>
      </c>
      <c r="J1546" s="221">
        <v>0</v>
      </c>
      <c r="K1546" s="221">
        <v>0</v>
      </c>
      <c r="L1546" s="221">
        <v>0</v>
      </c>
      <c r="M1546" s="221">
        <v>0</v>
      </c>
      <c r="N1546" s="221">
        <v>0</v>
      </c>
      <c r="O1546" s="221">
        <v>2524386.9699999997</v>
      </c>
      <c r="P1546" s="221">
        <v>0</v>
      </c>
      <c r="Q1546" s="221">
        <v>2322540.36</v>
      </c>
      <c r="R1546" s="221">
        <v>0</v>
      </c>
      <c r="S1546" s="221">
        <v>0</v>
      </c>
      <c r="T1546" s="221">
        <v>0</v>
      </c>
      <c r="U1546" s="221">
        <v>0</v>
      </c>
      <c r="V1546" s="221">
        <v>0</v>
      </c>
      <c r="W1546" s="221">
        <v>0</v>
      </c>
      <c r="X1546" s="221">
        <v>59727.14</v>
      </c>
    </row>
    <row r="1547" spans="1:24" s="239" customFormat="1" ht="20.25" customHeight="1" x14ac:dyDescent="0.3">
      <c r="A1547" s="238">
        <v>2024</v>
      </c>
      <c r="B1547" s="230">
        <v>244</v>
      </c>
      <c r="C1547" s="225" t="s">
        <v>828</v>
      </c>
      <c r="D1547" s="230">
        <v>33516</v>
      </c>
      <c r="E1547" s="222">
        <v>128098.74</v>
      </c>
      <c r="F1547" s="222">
        <v>128098.74</v>
      </c>
      <c r="G1547" s="221">
        <v>0</v>
      </c>
      <c r="H1547" s="221">
        <v>0</v>
      </c>
      <c r="I1547" s="221">
        <v>0</v>
      </c>
      <c r="J1547" s="221">
        <v>0</v>
      </c>
      <c r="K1547" s="221">
        <v>0</v>
      </c>
      <c r="L1547" s="221">
        <v>0</v>
      </c>
      <c r="M1547" s="221">
        <v>0</v>
      </c>
      <c r="N1547" s="221">
        <v>0</v>
      </c>
      <c r="O1547" s="221">
        <v>0</v>
      </c>
      <c r="P1547" s="221">
        <v>0</v>
      </c>
      <c r="Q1547" s="221">
        <v>0</v>
      </c>
      <c r="R1547" s="221">
        <v>0</v>
      </c>
      <c r="S1547" s="221">
        <v>0</v>
      </c>
      <c r="T1547" s="221">
        <v>0</v>
      </c>
      <c r="U1547" s="221">
        <v>0</v>
      </c>
      <c r="V1547" s="221">
        <v>128098.74</v>
      </c>
      <c r="W1547" s="221">
        <v>0</v>
      </c>
      <c r="X1547" s="221">
        <v>0</v>
      </c>
    </row>
    <row r="1548" spans="1:24" s="239" customFormat="1" ht="20.25" customHeight="1" x14ac:dyDescent="0.3">
      <c r="A1548" s="238">
        <v>2024</v>
      </c>
      <c r="B1548" s="230">
        <v>245</v>
      </c>
      <c r="C1548" s="225" t="s">
        <v>829</v>
      </c>
      <c r="D1548" s="230">
        <v>33511</v>
      </c>
      <c r="E1548" s="222">
        <v>2639671.62</v>
      </c>
      <c r="F1548" s="222">
        <v>2589630.5300000003</v>
      </c>
      <c r="G1548" s="221">
        <v>0</v>
      </c>
      <c r="H1548" s="221">
        <v>0</v>
      </c>
      <c r="I1548" s="221">
        <v>0</v>
      </c>
      <c r="J1548" s="221">
        <v>0</v>
      </c>
      <c r="K1548" s="221">
        <v>0</v>
      </c>
      <c r="L1548" s="221">
        <v>0</v>
      </c>
      <c r="M1548" s="221">
        <v>0</v>
      </c>
      <c r="N1548" s="221">
        <v>0</v>
      </c>
      <c r="O1548" s="221">
        <v>2589630.5300000003</v>
      </c>
      <c r="P1548" s="221">
        <v>0</v>
      </c>
      <c r="Q1548" s="221">
        <v>0</v>
      </c>
      <c r="R1548" s="221">
        <v>0</v>
      </c>
      <c r="S1548" s="221">
        <v>0</v>
      </c>
      <c r="T1548" s="221">
        <v>0</v>
      </c>
      <c r="U1548" s="221">
        <v>0</v>
      </c>
      <c r="V1548" s="221">
        <v>0</v>
      </c>
      <c r="W1548" s="221">
        <v>0</v>
      </c>
      <c r="X1548" s="221">
        <v>50041.09</v>
      </c>
    </row>
    <row r="1549" spans="1:24" s="239" customFormat="1" ht="20.25" customHeight="1" x14ac:dyDescent="0.3">
      <c r="A1549" s="238">
        <v>2024</v>
      </c>
      <c r="B1549" s="230">
        <v>246</v>
      </c>
      <c r="C1549" s="225" t="s">
        <v>830</v>
      </c>
      <c r="D1549" s="230">
        <v>33575</v>
      </c>
      <c r="E1549" s="222">
        <v>139342.47</v>
      </c>
      <c r="F1549" s="222">
        <v>139342.47</v>
      </c>
      <c r="G1549" s="221">
        <v>0</v>
      </c>
      <c r="H1549" s="221">
        <v>0</v>
      </c>
      <c r="I1549" s="221">
        <v>0</v>
      </c>
      <c r="J1549" s="221">
        <v>0</v>
      </c>
      <c r="K1549" s="221">
        <v>0</v>
      </c>
      <c r="L1549" s="221">
        <v>0</v>
      </c>
      <c r="M1549" s="221">
        <v>0</v>
      </c>
      <c r="N1549" s="221">
        <v>0</v>
      </c>
      <c r="O1549" s="221">
        <v>0</v>
      </c>
      <c r="P1549" s="221">
        <v>0</v>
      </c>
      <c r="Q1549" s="221">
        <v>0</v>
      </c>
      <c r="R1549" s="221">
        <v>0</v>
      </c>
      <c r="S1549" s="221">
        <v>0</v>
      </c>
      <c r="T1549" s="221">
        <v>0</v>
      </c>
      <c r="U1549" s="221">
        <v>139342.47</v>
      </c>
      <c r="V1549" s="221">
        <v>0</v>
      </c>
      <c r="W1549" s="221">
        <v>0</v>
      </c>
      <c r="X1549" s="221">
        <v>0</v>
      </c>
    </row>
    <row r="1550" spans="1:24" s="239" customFormat="1" ht="20.25" customHeight="1" x14ac:dyDescent="0.3">
      <c r="A1550" s="238">
        <v>2024</v>
      </c>
      <c r="B1550" s="230">
        <v>247</v>
      </c>
      <c r="C1550" s="225" t="s">
        <v>915</v>
      </c>
      <c r="D1550" s="230">
        <v>33580</v>
      </c>
      <c r="E1550" s="222">
        <v>1442236.36</v>
      </c>
      <c r="F1550" s="222">
        <v>1408874.7200000002</v>
      </c>
      <c r="G1550" s="221">
        <v>0</v>
      </c>
      <c r="H1550" s="221">
        <v>0</v>
      </c>
      <c r="I1550" s="221">
        <v>0</v>
      </c>
      <c r="J1550" s="221">
        <v>0</v>
      </c>
      <c r="K1550" s="221">
        <v>0</v>
      </c>
      <c r="L1550" s="221">
        <v>363563.12000000011</v>
      </c>
      <c r="M1550" s="221">
        <v>0</v>
      </c>
      <c r="N1550" s="221">
        <v>0</v>
      </c>
      <c r="O1550" s="221">
        <v>0</v>
      </c>
      <c r="P1550" s="221">
        <v>906850.22</v>
      </c>
      <c r="Q1550" s="221">
        <v>0</v>
      </c>
      <c r="R1550" s="221">
        <v>0</v>
      </c>
      <c r="S1550" s="221">
        <v>0</v>
      </c>
      <c r="T1550" s="221">
        <v>0</v>
      </c>
      <c r="U1550" s="221">
        <v>138461.38</v>
      </c>
      <c r="V1550" s="221">
        <v>0</v>
      </c>
      <c r="W1550" s="221">
        <v>0</v>
      </c>
      <c r="X1550" s="221">
        <v>33361.64</v>
      </c>
    </row>
    <row r="1551" spans="1:24" s="239" customFormat="1" ht="20.25" customHeight="1" x14ac:dyDescent="0.3">
      <c r="A1551" s="238">
        <v>2024</v>
      </c>
      <c r="B1551" s="230">
        <v>248</v>
      </c>
      <c r="C1551" s="225" t="s">
        <v>917</v>
      </c>
      <c r="D1551" s="230">
        <v>33583</v>
      </c>
      <c r="E1551" s="222">
        <v>8127757.5799999991</v>
      </c>
      <c r="F1551" s="222">
        <v>8027441.9799999995</v>
      </c>
      <c r="G1551" s="221">
        <v>0</v>
      </c>
      <c r="H1551" s="221">
        <v>0</v>
      </c>
      <c r="I1551" s="221">
        <v>0</v>
      </c>
      <c r="J1551" s="221">
        <v>0</v>
      </c>
      <c r="K1551" s="221">
        <v>0</v>
      </c>
      <c r="L1551" s="221">
        <v>0</v>
      </c>
      <c r="M1551" s="221">
        <v>0</v>
      </c>
      <c r="N1551" s="221">
        <v>0</v>
      </c>
      <c r="O1551" s="221">
        <v>7938838.7999999998</v>
      </c>
      <c r="P1551" s="221">
        <v>0</v>
      </c>
      <c r="Q1551" s="221">
        <v>0</v>
      </c>
      <c r="R1551" s="221">
        <v>0</v>
      </c>
      <c r="S1551" s="221">
        <v>0</v>
      </c>
      <c r="T1551" s="221">
        <v>0</v>
      </c>
      <c r="U1551" s="221">
        <v>88603.18</v>
      </c>
      <c r="V1551" s="221">
        <v>0</v>
      </c>
      <c r="W1551" s="221">
        <v>0</v>
      </c>
      <c r="X1551" s="221">
        <v>100315.6</v>
      </c>
    </row>
    <row r="1552" spans="1:24" s="239" customFormat="1" ht="20.25" customHeight="1" x14ac:dyDescent="0.3">
      <c r="A1552" s="238">
        <v>2024</v>
      </c>
      <c r="B1552" s="230">
        <v>249</v>
      </c>
      <c r="C1552" s="225" t="s">
        <v>919</v>
      </c>
      <c r="D1552" s="230">
        <v>33586</v>
      </c>
      <c r="E1552" s="222">
        <v>5250408.42</v>
      </c>
      <c r="F1552" s="222">
        <v>5145434.2299999995</v>
      </c>
      <c r="G1552" s="221">
        <v>0</v>
      </c>
      <c r="H1552" s="221">
        <v>0</v>
      </c>
      <c r="I1552" s="221">
        <v>0</v>
      </c>
      <c r="J1552" s="221">
        <v>202096.04</v>
      </c>
      <c r="K1552" s="221">
        <v>347084.83</v>
      </c>
      <c r="L1552" s="221">
        <v>0</v>
      </c>
      <c r="M1552" s="221">
        <v>0</v>
      </c>
      <c r="N1552" s="221">
        <v>0</v>
      </c>
      <c r="O1552" s="221">
        <v>4596253.3599999994</v>
      </c>
      <c r="P1552" s="221">
        <v>0</v>
      </c>
      <c r="Q1552" s="221">
        <v>0</v>
      </c>
      <c r="R1552" s="221">
        <v>0</v>
      </c>
      <c r="S1552" s="221">
        <v>0</v>
      </c>
      <c r="T1552" s="221">
        <v>0</v>
      </c>
      <c r="U1552" s="221">
        <v>0</v>
      </c>
      <c r="V1552" s="221">
        <v>0</v>
      </c>
      <c r="W1552" s="221">
        <v>0</v>
      </c>
      <c r="X1552" s="221">
        <v>104974.19</v>
      </c>
    </row>
    <row r="1553" spans="1:24" s="239" customFormat="1" ht="20.25" customHeight="1" x14ac:dyDescent="0.3">
      <c r="A1553" s="238">
        <v>2024</v>
      </c>
      <c r="B1553" s="230">
        <v>250</v>
      </c>
      <c r="C1553" s="225" t="s">
        <v>1701</v>
      </c>
      <c r="D1553" s="230">
        <v>33646</v>
      </c>
      <c r="E1553" s="222">
        <v>254888.95999999999</v>
      </c>
      <c r="F1553" s="222">
        <v>254888.95999999999</v>
      </c>
      <c r="G1553" s="221">
        <v>0</v>
      </c>
      <c r="H1553" s="221">
        <v>0</v>
      </c>
      <c r="I1553" s="221">
        <v>0</v>
      </c>
      <c r="J1553" s="221">
        <v>0</v>
      </c>
      <c r="K1553" s="221">
        <v>0</v>
      </c>
      <c r="L1553" s="221">
        <v>0</v>
      </c>
      <c r="M1553" s="221">
        <v>0</v>
      </c>
      <c r="N1553" s="221">
        <v>0</v>
      </c>
      <c r="O1553" s="221">
        <v>0</v>
      </c>
      <c r="P1553" s="221">
        <v>0</v>
      </c>
      <c r="Q1553" s="221">
        <v>0</v>
      </c>
      <c r="R1553" s="221">
        <v>0</v>
      </c>
      <c r="S1553" s="221">
        <v>0</v>
      </c>
      <c r="T1553" s="221">
        <v>0</v>
      </c>
      <c r="U1553" s="221">
        <v>254888.95999999999</v>
      </c>
      <c r="V1553" s="221">
        <v>0</v>
      </c>
      <c r="W1553" s="221">
        <v>0</v>
      </c>
      <c r="X1553" s="221">
        <v>0</v>
      </c>
    </row>
    <row r="1554" spans="1:24" s="239" customFormat="1" ht="20.25" customHeight="1" x14ac:dyDescent="0.3">
      <c r="A1554" s="238">
        <v>2024</v>
      </c>
      <c r="B1554" s="230">
        <v>251</v>
      </c>
      <c r="C1554" s="225" t="s">
        <v>831</v>
      </c>
      <c r="D1554" s="230">
        <v>33723</v>
      </c>
      <c r="E1554" s="222">
        <v>2330221.4</v>
      </c>
      <c r="F1554" s="222">
        <v>2282693.37</v>
      </c>
      <c r="G1554" s="221">
        <v>0</v>
      </c>
      <c r="H1554" s="221">
        <v>0</v>
      </c>
      <c r="I1554" s="221">
        <v>0</v>
      </c>
      <c r="J1554" s="221">
        <v>0</v>
      </c>
      <c r="K1554" s="221">
        <v>0</v>
      </c>
      <c r="L1554" s="221">
        <v>112508.18</v>
      </c>
      <c r="M1554" s="221">
        <v>0</v>
      </c>
      <c r="N1554" s="221">
        <v>0</v>
      </c>
      <c r="O1554" s="221">
        <v>0</v>
      </c>
      <c r="P1554" s="221">
        <v>0</v>
      </c>
      <c r="Q1554" s="221">
        <v>2170185.19</v>
      </c>
      <c r="R1554" s="221">
        <v>0</v>
      </c>
      <c r="S1554" s="221">
        <v>0</v>
      </c>
      <c r="T1554" s="221">
        <v>0</v>
      </c>
      <c r="U1554" s="221">
        <v>0</v>
      </c>
      <c r="V1554" s="221">
        <v>0</v>
      </c>
      <c r="W1554" s="221">
        <v>0</v>
      </c>
      <c r="X1554" s="221">
        <v>47528.03</v>
      </c>
    </row>
    <row r="1555" spans="1:24" s="239" customFormat="1" ht="20.25" customHeight="1" x14ac:dyDescent="0.3">
      <c r="A1555" s="238">
        <v>2024</v>
      </c>
      <c r="B1555" s="230">
        <v>252</v>
      </c>
      <c r="C1555" s="225" t="s">
        <v>832</v>
      </c>
      <c r="D1555" s="230">
        <v>33744</v>
      </c>
      <c r="E1555" s="222">
        <v>4199913.0699999994</v>
      </c>
      <c r="F1555" s="222">
        <v>4116426.6399999997</v>
      </c>
      <c r="G1555" s="221">
        <v>0</v>
      </c>
      <c r="H1555" s="221">
        <v>0</v>
      </c>
      <c r="I1555" s="221">
        <v>0</v>
      </c>
      <c r="J1555" s="221">
        <v>0</v>
      </c>
      <c r="K1555" s="221">
        <v>0</v>
      </c>
      <c r="L1555" s="221">
        <v>0</v>
      </c>
      <c r="M1555" s="221">
        <v>0</v>
      </c>
      <c r="N1555" s="221">
        <v>0</v>
      </c>
      <c r="O1555" s="221">
        <v>4116426.6399999997</v>
      </c>
      <c r="P1555" s="221">
        <v>0</v>
      </c>
      <c r="Q1555" s="221">
        <v>0</v>
      </c>
      <c r="R1555" s="221">
        <v>0</v>
      </c>
      <c r="S1555" s="221">
        <v>0</v>
      </c>
      <c r="T1555" s="221">
        <v>0</v>
      </c>
      <c r="U1555" s="221">
        <v>0</v>
      </c>
      <c r="V1555" s="221">
        <v>0</v>
      </c>
      <c r="W1555" s="221">
        <v>0</v>
      </c>
      <c r="X1555" s="221">
        <v>83486.429999999993</v>
      </c>
    </row>
    <row r="1556" spans="1:24" s="239" customFormat="1" ht="20.25" customHeight="1" x14ac:dyDescent="0.3">
      <c r="A1556" s="238">
        <v>2024</v>
      </c>
      <c r="B1556" s="230">
        <v>253</v>
      </c>
      <c r="C1556" s="225" t="s">
        <v>833</v>
      </c>
      <c r="D1556" s="230">
        <v>33756</v>
      </c>
      <c r="E1556" s="222">
        <v>1608335.8599999999</v>
      </c>
      <c r="F1556" s="222">
        <v>1586501.68</v>
      </c>
      <c r="G1556" s="221">
        <v>0</v>
      </c>
      <c r="H1556" s="221">
        <v>0</v>
      </c>
      <c r="I1556" s="221">
        <v>0</v>
      </c>
      <c r="J1556" s="221">
        <v>0</v>
      </c>
      <c r="K1556" s="221">
        <v>0</v>
      </c>
      <c r="L1556" s="221">
        <v>0</v>
      </c>
      <c r="M1556" s="221">
        <v>0</v>
      </c>
      <c r="N1556" s="221">
        <v>0</v>
      </c>
      <c r="O1556" s="221">
        <v>0</v>
      </c>
      <c r="P1556" s="221">
        <v>0</v>
      </c>
      <c r="Q1556" s="221">
        <v>1586501.68</v>
      </c>
      <c r="R1556" s="221">
        <v>0</v>
      </c>
      <c r="S1556" s="221">
        <v>0</v>
      </c>
      <c r="T1556" s="221">
        <v>0</v>
      </c>
      <c r="U1556" s="221">
        <v>0</v>
      </c>
      <c r="V1556" s="221">
        <v>0</v>
      </c>
      <c r="W1556" s="221">
        <v>0</v>
      </c>
      <c r="X1556" s="221">
        <v>21834.18</v>
      </c>
    </row>
    <row r="1557" spans="1:24" s="239" customFormat="1" ht="20.25" customHeight="1" x14ac:dyDescent="0.3">
      <c r="A1557" s="238">
        <v>2024</v>
      </c>
      <c r="B1557" s="230">
        <v>254</v>
      </c>
      <c r="C1557" s="225" t="s">
        <v>835</v>
      </c>
      <c r="D1557" s="230">
        <v>33870</v>
      </c>
      <c r="E1557" s="222">
        <v>303526.74</v>
      </c>
      <c r="F1557" s="222">
        <v>303526.74</v>
      </c>
      <c r="G1557" s="221">
        <v>0</v>
      </c>
      <c r="H1557" s="221">
        <v>0</v>
      </c>
      <c r="I1557" s="221">
        <v>0</v>
      </c>
      <c r="J1557" s="221">
        <v>0</v>
      </c>
      <c r="K1557" s="221">
        <v>0</v>
      </c>
      <c r="L1557" s="221">
        <v>0</v>
      </c>
      <c r="M1557" s="221">
        <v>0</v>
      </c>
      <c r="N1557" s="221">
        <v>0</v>
      </c>
      <c r="O1557" s="221">
        <v>0</v>
      </c>
      <c r="P1557" s="221">
        <v>0</v>
      </c>
      <c r="Q1557" s="221">
        <v>0</v>
      </c>
      <c r="R1557" s="221">
        <v>0</v>
      </c>
      <c r="S1557" s="221">
        <v>0</v>
      </c>
      <c r="T1557" s="221">
        <v>0</v>
      </c>
      <c r="U1557" s="221">
        <v>0</v>
      </c>
      <c r="V1557" s="221">
        <v>303526.74</v>
      </c>
      <c r="W1557" s="221">
        <v>0</v>
      </c>
      <c r="X1557" s="221">
        <v>0</v>
      </c>
    </row>
    <row r="1558" spans="1:24" s="239" customFormat="1" ht="20.25" customHeight="1" x14ac:dyDescent="0.3">
      <c r="A1558" s="238">
        <v>2024</v>
      </c>
      <c r="B1558" s="230">
        <v>255</v>
      </c>
      <c r="C1558" s="225" t="s">
        <v>2219</v>
      </c>
      <c r="D1558" s="230">
        <v>33874</v>
      </c>
      <c r="E1558" s="222">
        <v>704359.95</v>
      </c>
      <c r="F1558" s="222">
        <v>689602.46</v>
      </c>
      <c r="G1558" s="221">
        <v>0</v>
      </c>
      <c r="H1558" s="221">
        <v>0</v>
      </c>
      <c r="I1558" s="221">
        <v>0</v>
      </c>
      <c r="J1558" s="221">
        <v>0</v>
      </c>
      <c r="K1558" s="221">
        <v>0</v>
      </c>
      <c r="L1558" s="221">
        <v>0</v>
      </c>
      <c r="M1558" s="221">
        <v>0</v>
      </c>
      <c r="N1558" s="221">
        <v>0</v>
      </c>
      <c r="O1558" s="221">
        <v>0</v>
      </c>
      <c r="P1558" s="221">
        <v>689602.46</v>
      </c>
      <c r="Q1558" s="221">
        <v>0</v>
      </c>
      <c r="R1558" s="221">
        <v>0</v>
      </c>
      <c r="S1558" s="221">
        <v>0</v>
      </c>
      <c r="T1558" s="221">
        <v>0</v>
      </c>
      <c r="U1558" s="221">
        <v>0</v>
      </c>
      <c r="V1558" s="221">
        <v>0</v>
      </c>
      <c r="W1558" s="221">
        <v>0</v>
      </c>
      <c r="X1558" s="221">
        <v>14757.489999999998</v>
      </c>
    </row>
    <row r="1559" spans="1:24" s="239" customFormat="1" ht="20.25" customHeight="1" x14ac:dyDescent="0.3">
      <c r="A1559" s="238">
        <v>2024</v>
      </c>
      <c r="B1559" s="230">
        <v>256</v>
      </c>
      <c r="C1559" s="225" t="s">
        <v>836</v>
      </c>
      <c r="D1559" s="230">
        <v>33924</v>
      </c>
      <c r="E1559" s="222">
        <v>6803420.5200000005</v>
      </c>
      <c r="F1559" s="222">
        <v>6699166.29</v>
      </c>
      <c r="G1559" s="221">
        <v>0</v>
      </c>
      <c r="H1559" s="221">
        <v>0</v>
      </c>
      <c r="I1559" s="221">
        <v>0</v>
      </c>
      <c r="J1559" s="221">
        <v>0</v>
      </c>
      <c r="K1559" s="221">
        <v>0</v>
      </c>
      <c r="L1559" s="221">
        <v>0</v>
      </c>
      <c r="M1559" s="221">
        <v>0</v>
      </c>
      <c r="N1559" s="221">
        <v>0</v>
      </c>
      <c r="O1559" s="221">
        <v>3118829.05</v>
      </c>
      <c r="P1559" s="221">
        <v>0</v>
      </c>
      <c r="Q1559" s="221">
        <v>3580337.24</v>
      </c>
      <c r="R1559" s="221">
        <v>0</v>
      </c>
      <c r="S1559" s="221">
        <v>0</v>
      </c>
      <c r="T1559" s="221">
        <v>0</v>
      </c>
      <c r="U1559" s="221">
        <v>0</v>
      </c>
      <c r="V1559" s="221">
        <v>0</v>
      </c>
      <c r="W1559" s="221">
        <v>0</v>
      </c>
      <c r="X1559" s="221">
        <v>104254.23000000001</v>
      </c>
    </row>
    <row r="1560" spans="1:24" s="239" customFormat="1" ht="20.25" customHeight="1" x14ac:dyDescent="0.3">
      <c r="A1560" s="238">
        <v>2024</v>
      </c>
      <c r="B1560" s="230">
        <v>257</v>
      </c>
      <c r="C1560" s="225" t="s">
        <v>837</v>
      </c>
      <c r="D1560" s="230">
        <v>33925</v>
      </c>
      <c r="E1560" s="222">
        <v>990913.57999999984</v>
      </c>
      <c r="F1560" s="222">
        <v>973307.1399999999</v>
      </c>
      <c r="G1560" s="221">
        <v>0</v>
      </c>
      <c r="H1560" s="221">
        <v>0</v>
      </c>
      <c r="I1560" s="221">
        <v>0</v>
      </c>
      <c r="J1560" s="221">
        <v>0</v>
      </c>
      <c r="K1560" s="221">
        <v>0</v>
      </c>
      <c r="L1560" s="221">
        <v>0</v>
      </c>
      <c r="M1560" s="221">
        <v>0</v>
      </c>
      <c r="N1560" s="221">
        <v>0</v>
      </c>
      <c r="O1560" s="221">
        <v>973307.1399999999</v>
      </c>
      <c r="P1560" s="221">
        <v>0</v>
      </c>
      <c r="Q1560" s="221">
        <v>0</v>
      </c>
      <c r="R1560" s="221">
        <v>0</v>
      </c>
      <c r="S1560" s="221">
        <v>0</v>
      </c>
      <c r="T1560" s="221">
        <v>0</v>
      </c>
      <c r="U1560" s="221">
        <v>0</v>
      </c>
      <c r="V1560" s="221">
        <v>0</v>
      </c>
      <c r="W1560" s="221">
        <v>0</v>
      </c>
      <c r="X1560" s="221">
        <v>17606.439999999999</v>
      </c>
    </row>
    <row r="1561" spans="1:24" s="239" customFormat="1" ht="20.25" customHeight="1" x14ac:dyDescent="0.3">
      <c r="A1561" s="238">
        <v>2024</v>
      </c>
      <c r="B1561" s="230">
        <v>258</v>
      </c>
      <c r="C1561" s="225" t="s">
        <v>838</v>
      </c>
      <c r="D1561" s="230">
        <v>33719</v>
      </c>
      <c r="E1561" s="222">
        <v>1166221.04</v>
      </c>
      <c r="F1561" s="222">
        <v>1151286.3500000001</v>
      </c>
      <c r="G1561" s="221">
        <v>0</v>
      </c>
      <c r="H1561" s="221">
        <v>0</v>
      </c>
      <c r="I1561" s="221">
        <v>0</v>
      </c>
      <c r="J1561" s="221">
        <v>0</v>
      </c>
      <c r="K1561" s="221">
        <v>0</v>
      </c>
      <c r="L1561" s="221">
        <v>0</v>
      </c>
      <c r="M1561" s="221">
        <v>0</v>
      </c>
      <c r="N1561" s="221">
        <v>0</v>
      </c>
      <c r="O1561" s="221">
        <v>1151286.3500000001</v>
      </c>
      <c r="P1561" s="221">
        <v>0</v>
      </c>
      <c r="Q1561" s="221">
        <v>0</v>
      </c>
      <c r="R1561" s="221">
        <v>0</v>
      </c>
      <c r="S1561" s="221">
        <v>0</v>
      </c>
      <c r="T1561" s="221">
        <v>0</v>
      </c>
      <c r="U1561" s="221">
        <v>0</v>
      </c>
      <c r="V1561" s="221">
        <v>0</v>
      </c>
      <c r="W1561" s="221">
        <v>0</v>
      </c>
      <c r="X1561" s="221">
        <v>14934.69</v>
      </c>
    </row>
    <row r="1562" spans="1:24" s="239" customFormat="1" ht="20.25" customHeight="1" x14ac:dyDescent="0.3">
      <c r="A1562" s="238">
        <v>2024</v>
      </c>
      <c r="B1562" s="230">
        <v>259</v>
      </c>
      <c r="C1562" s="225" t="s">
        <v>839</v>
      </c>
      <c r="D1562" s="230">
        <v>33720</v>
      </c>
      <c r="E1562" s="222">
        <v>2000765.5999999999</v>
      </c>
      <c r="F1562" s="222">
        <v>1985155.0999999999</v>
      </c>
      <c r="G1562" s="221">
        <v>1865349.14</v>
      </c>
      <c r="H1562" s="221">
        <v>0</v>
      </c>
      <c r="I1562" s="221">
        <v>0</v>
      </c>
      <c r="J1562" s="221">
        <v>0</v>
      </c>
      <c r="K1562" s="221">
        <v>0</v>
      </c>
      <c r="L1562" s="221">
        <v>0</v>
      </c>
      <c r="M1562" s="221">
        <v>0</v>
      </c>
      <c r="N1562" s="221">
        <v>0</v>
      </c>
      <c r="O1562" s="221">
        <v>0</v>
      </c>
      <c r="P1562" s="221">
        <v>0</v>
      </c>
      <c r="Q1562" s="221">
        <v>0</v>
      </c>
      <c r="R1562" s="221">
        <v>0</v>
      </c>
      <c r="S1562" s="221">
        <v>0</v>
      </c>
      <c r="T1562" s="221">
        <v>0</v>
      </c>
      <c r="U1562" s="221">
        <v>119805.96</v>
      </c>
      <c r="V1562" s="221">
        <v>0</v>
      </c>
      <c r="W1562" s="221">
        <v>0</v>
      </c>
      <c r="X1562" s="221">
        <v>15610.5</v>
      </c>
    </row>
    <row r="1563" spans="1:24" s="239" customFormat="1" ht="20.25" customHeight="1" x14ac:dyDescent="0.3">
      <c r="A1563" s="238">
        <v>2024</v>
      </c>
      <c r="B1563" s="230">
        <v>260</v>
      </c>
      <c r="C1563" s="225" t="s">
        <v>840</v>
      </c>
      <c r="D1563" s="230">
        <v>33980</v>
      </c>
      <c r="E1563" s="222">
        <v>103615.32</v>
      </c>
      <c r="F1563" s="222">
        <v>103615.32</v>
      </c>
      <c r="G1563" s="221">
        <v>0</v>
      </c>
      <c r="H1563" s="221">
        <v>0</v>
      </c>
      <c r="I1563" s="221">
        <v>0</v>
      </c>
      <c r="J1563" s="221">
        <v>0</v>
      </c>
      <c r="K1563" s="221">
        <v>0</v>
      </c>
      <c r="L1563" s="221">
        <v>0</v>
      </c>
      <c r="M1563" s="221">
        <v>0</v>
      </c>
      <c r="N1563" s="221">
        <v>0</v>
      </c>
      <c r="O1563" s="221">
        <v>0</v>
      </c>
      <c r="P1563" s="221">
        <v>0</v>
      </c>
      <c r="Q1563" s="221">
        <v>0</v>
      </c>
      <c r="R1563" s="221">
        <v>0</v>
      </c>
      <c r="S1563" s="221">
        <v>0</v>
      </c>
      <c r="T1563" s="221">
        <v>0</v>
      </c>
      <c r="U1563" s="221">
        <v>0</v>
      </c>
      <c r="V1563" s="221">
        <v>103615.32</v>
      </c>
      <c r="W1563" s="221">
        <v>0</v>
      </c>
      <c r="X1563" s="221">
        <v>0</v>
      </c>
    </row>
    <row r="1564" spans="1:24" s="239" customFormat="1" ht="20.25" customHeight="1" x14ac:dyDescent="0.3">
      <c r="A1564" s="238">
        <v>2024</v>
      </c>
      <c r="B1564" s="230">
        <v>261</v>
      </c>
      <c r="C1564" s="225" t="s">
        <v>841</v>
      </c>
      <c r="D1564" s="230">
        <v>33986</v>
      </c>
      <c r="E1564" s="222">
        <v>1033810.44</v>
      </c>
      <c r="F1564" s="222">
        <v>1021074.82</v>
      </c>
      <c r="G1564" s="221">
        <v>0</v>
      </c>
      <c r="H1564" s="221">
        <v>0</v>
      </c>
      <c r="I1564" s="221">
        <v>0</v>
      </c>
      <c r="J1564" s="221">
        <v>0</v>
      </c>
      <c r="K1564" s="221">
        <v>0</v>
      </c>
      <c r="L1564" s="221">
        <v>0</v>
      </c>
      <c r="M1564" s="221">
        <v>0</v>
      </c>
      <c r="N1564" s="221">
        <v>0</v>
      </c>
      <c r="O1564" s="221">
        <v>1021074.82</v>
      </c>
      <c r="P1564" s="221">
        <v>0</v>
      </c>
      <c r="Q1564" s="221">
        <v>0</v>
      </c>
      <c r="R1564" s="221">
        <v>0</v>
      </c>
      <c r="S1564" s="221">
        <v>0</v>
      </c>
      <c r="T1564" s="221">
        <v>0</v>
      </c>
      <c r="U1564" s="221">
        <v>0</v>
      </c>
      <c r="V1564" s="221">
        <v>0</v>
      </c>
      <c r="W1564" s="221">
        <v>0</v>
      </c>
      <c r="X1564" s="221">
        <v>12735.62</v>
      </c>
    </row>
    <row r="1565" spans="1:24" s="239" customFormat="1" ht="20.25" customHeight="1" x14ac:dyDescent="0.3">
      <c r="A1565" s="238">
        <v>2024</v>
      </c>
      <c r="B1565" s="230">
        <v>262</v>
      </c>
      <c r="C1565" s="225" t="s">
        <v>842</v>
      </c>
      <c r="D1565" s="230">
        <v>33987</v>
      </c>
      <c r="E1565" s="222">
        <v>770229.7699999999</v>
      </c>
      <c r="F1565" s="222">
        <v>760518.55999999994</v>
      </c>
      <c r="G1565" s="221">
        <v>760518.55999999994</v>
      </c>
      <c r="H1565" s="221">
        <v>0</v>
      </c>
      <c r="I1565" s="221">
        <v>0</v>
      </c>
      <c r="J1565" s="221">
        <v>0</v>
      </c>
      <c r="K1565" s="221">
        <v>0</v>
      </c>
      <c r="L1565" s="221">
        <v>0</v>
      </c>
      <c r="M1565" s="221">
        <v>0</v>
      </c>
      <c r="N1565" s="221">
        <v>0</v>
      </c>
      <c r="O1565" s="221">
        <v>0</v>
      </c>
      <c r="P1565" s="221">
        <v>0</v>
      </c>
      <c r="Q1565" s="221">
        <v>0</v>
      </c>
      <c r="R1565" s="221">
        <v>0</v>
      </c>
      <c r="S1565" s="221">
        <v>0</v>
      </c>
      <c r="T1565" s="221">
        <v>0</v>
      </c>
      <c r="U1565" s="221">
        <v>0</v>
      </c>
      <c r="V1565" s="221">
        <v>0</v>
      </c>
      <c r="W1565" s="221">
        <v>0</v>
      </c>
      <c r="X1565" s="221">
        <v>9711.2099999999991</v>
      </c>
    </row>
    <row r="1566" spans="1:24" s="239" customFormat="1" ht="20.25" customHeight="1" x14ac:dyDescent="0.3">
      <c r="A1566" s="238">
        <v>2024</v>
      </c>
      <c r="B1566" s="230">
        <v>263</v>
      </c>
      <c r="C1566" s="225" t="s">
        <v>844</v>
      </c>
      <c r="D1566" s="230">
        <v>33992</v>
      </c>
      <c r="E1566" s="222">
        <v>662315.8600000001</v>
      </c>
      <c r="F1566" s="222">
        <v>662315.8600000001</v>
      </c>
      <c r="G1566" s="221">
        <v>0</v>
      </c>
      <c r="H1566" s="221">
        <v>0</v>
      </c>
      <c r="I1566" s="221">
        <v>0</v>
      </c>
      <c r="J1566" s="221">
        <v>121003.42000000001</v>
      </c>
      <c r="K1566" s="221">
        <v>0</v>
      </c>
      <c r="L1566" s="221">
        <v>464836.43000000005</v>
      </c>
      <c r="M1566" s="221">
        <v>0</v>
      </c>
      <c r="N1566" s="221">
        <v>0</v>
      </c>
      <c r="O1566" s="221">
        <v>0</v>
      </c>
      <c r="P1566" s="221">
        <v>0</v>
      </c>
      <c r="Q1566" s="221">
        <v>0</v>
      </c>
      <c r="R1566" s="221">
        <v>0</v>
      </c>
      <c r="S1566" s="221">
        <v>0</v>
      </c>
      <c r="T1566" s="221">
        <v>0</v>
      </c>
      <c r="U1566" s="221">
        <v>76476.009999999995</v>
      </c>
      <c r="V1566" s="221">
        <v>0</v>
      </c>
      <c r="W1566" s="221">
        <v>0</v>
      </c>
      <c r="X1566" s="221">
        <v>0</v>
      </c>
    </row>
    <row r="1567" spans="1:24" s="239" customFormat="1" ht="20.25" customHeight="1" x14ac:dyDescent="0.3">
      <c r="A1567" s="238">
        <v>2024</v>
      </c>
      <c r="B1567" s="230">
        <v>264</v>
      </c>
      <c r="C1567" s="225" t="s">
        <v>845</v>
      </c>
      <c r="D1567" s="230">
        <v>33993</v>
      </c>
      <c r="E1567" s="222">
        <v>959799.44</v>
      </c>
      <c r="F1567" s="222">
        <v>947063.82</v>
      </c>
      <c r="G1567" s="221">
        <v>0</v>
      </c>
      <c r="H1567" s="221">
        <v>0</v>
      </c>
      <c r="I1567" s="221">
        <v>0</v>
      </c>
      <c r="J1567" s="221">
        <v>0</v>
      </c>
      <c r="K1567" s="221">
        <v>0</v>
      </c>
      <c r="L1567" s="221">
        <v>0</v>
      </c>
      <c r="M1567" s="221">
        <v>0</v>
      </c>
      <c r="N1567" s="221">
        <v>0</v>
      </c>
      <c r="O1567" s="221">
        <v>947063.82</v>
      </c>
      <c r="P1567" s="221">
        <v>0</v>
      </c>
      <c r="Q1567" s="221">
        <v>0</v>
      </c>
      <c r="R1567" s="221">
        <v>0</v>
      </c>
      <c r="S1567" s="221">
        <v>0</v>
      </c>
      <c r="T1567" s="221">
        <v>0</v>
      </c>
      <c r="U1567" s="221">
        <v>0</v>
      </c>
      <c r="V1567" s="221">
        <v>0</v>
      </c>
      <c r="W1567" s="221">
        <v>0</v>
      </c>
      <c r="X1567" s="221">
        <v>12735.62</v>
      </c>
    </row>
    <row r="1568" spans="1:24" s="239" customFormat="1" ht="20.25" customHeight="1" x14ac:dyDescent="0.3">
      <c r="A1568" s="238">
        <v>2024</v>
      </c>
      <c r="B1568" s="230">
        <v>265</v>
      </c>
      <c r="C1568" s="225" t="s">
        <v>846</v>
      </c>
      <c r="D1568" s="230">
        <v>33994</v>
      </c>
      <c r="E1568" s="222">
        <v>918401.72</v>
      </c>
      <c r="F1568" s="222">
        <v>905666.1</v>
      </c>
      <c r="G1568" s="221">
        <v>0</v>
      </c>
      <c r="H1568" s="221">
        <v>0</v>
      </c>
      <c r="I1568" s="221">
        <v>0</v>
      </c>
      <c r="J1568" s="221">
        <v>0</v>
      </c>
      <c r="K1568" s="221">
        <v>0</v>
      </c>
      <c r="L1568" s="221">
        <v>0</v>
      </c>
      <c r="M1568" s="221">
        <v>0</v>
      </c>
      <c r="N1568" s="221">
        <v>0</v>
      </c>
      <c r="O1568" s="221">
        <v>905666.1</v>
      </c>
      <c r="P1568" s="221">
        <v>0</v>
      </c>
      <c r="Q1568" s="221">
        <v>0</v>
      </c>
      <c r="R1568" s="221">
        <v>0</v>
      </c>
      <c r="S1568" s="221">
        <v>0</v>
      </c>
      <c r="T1568" s="221">
        <v>0</v>
      </c>
      <c r="U1568" s="221">
        <v>0</v>
      </c>
      <c r="V1568" s="221">
        <v>0</v>
      </c>
      <c r="W1568" s="221">
        <v>0</v>
      </c>
      <c r="X1568" s="221">
        <v>12735.62</v>
      </c>
    </row>
    <row r="1569" spans="1:24" s="239" customFormat="1" ht="20.25" customHeight="1" x14ac:dyDescent="0.3">
      <c r="A1569" s="238">
        <v>2024</v>
      </c>
      <c r="B1569" s="230">
        <v>266</v>
      </c>
      <c r="C1569" s="225" t="s">
        <v>847</v>
      </c>
      <c r="D1569" s="230">
        <v>33995</v>
      </c>
      <c r="E1569" s="222">
        <v>1134394.28</v>
      </c>
      <c r="F1569" s="222">
        <v>1121658.6599999999</v>
      </c>
      <c r="G1569" s="221">
        <v>0</v>
      </c>
      <c r="H1569" s="221">
        <v>0</v>
      </c>
      <c r="I1569" s="221">
        <v>0</v>
      </c>
      <c r="J1569" s="221">
        <v>0</v>
      </c>
      <c r="K1569" s="221">
        <v>0</v>
      </c>
      <c r="L1569" s="221">
        <v>0</v>
      </c>
      <c r="M1569" s="221">
        <v>0</v>
      </c>
      <c r="N1569" s="221">
        <v>0</v>
      </c>
      <c r="O1569" s="221">
        <v>1121658.6599999999</v>
      </c>
      <c r="P1569" s="221">
        <v>0</v>
      </c>
      <c r="Q1569" s="221">
        <v>0</v>
      </c>
      <c r="R1569" s="221">
        <v>0</v>
      </c>
      <c r="S1569" s="221">
        <v>0</v>
      </c>
      <c r="T1569" s="221">
        <v>0</v>
      </c>
      <c r="U1569" s="221">
        <v>0</v>
      </c>
      <c r="V1569" s="221">
        <v>0</v>
      </c>
      <c r="W1569" s="221">
        <v>0</v>
      </c>
      <c r="X1569" s="221">
        <v>12735.62</v>
      </c>
    </row>
    <row r="1570" spans="1:24" s="239" customFormat="1" ht="20.25" customHeight="1" x14ac:dyDescent="0.3">
      <c r="A1570" s="238">
        <v>2024</v>
      </c>
      <c r="B1570" s="230">
        <v>267</v>
      </c>
      <c r="C1570" s="225" t="s">
        <v>848</v>
      </c>
      <c r="D1570" s="230">
        <v>33999</v>
      </c>
      <c r="E1570" s="222">
        <v>394931.46</v>
      </c>
      <c r="F1570" s="222">
        <v>387196.39</v>
      </c>
      <c r="G1570" s="221">
        <v>0</v>
      </c>
      <c r="H1570" s="221">
        <v>387196.39</v>
      </c>
      <c r="I1570" s="221">
        <v>0</v>
      </c>
      <c r="J1570" s="221">
        <v>0</v>
      </c>
      <c r="K1570" s="221">
        <v>0</v>
      </c>
      <c r="L1570" s="221">
        <v>0</v>
      </c>
      <c r="M1570" s="221">
        <v>0</v>
      </c>
      <c r="N1570" s="221">
        <v>0</v>
      </c>
      <c r="O1570" s="221">
        <v>0</v>
      </c>
      <c r="P1570" s="221">
        <v>0</v>
      </c>
      <c r="Q1570" s="221">
        <v>0</v>
      </c>
      <c r="R1570" s="221">
        <v>0</v>
      </c>
      <c r="S1570" s="221">
        <v>0</v>
      </c>
      <c r="T1570" s="221">
        <v>0</v>
      </c>
      <c r="U1570" s="221">
        <v>0</v>
      </c>
      <c r="V1570" s="221">
        <v>0</v>
      </c>
      <c r="W1570" s="221">
        <v>0</v>
      </c>
      <c r="X1570" s="221">
        <v>7735.07</v>
      </c>
    </row>
    <row r="1571" spans="1:24" s="239" customFormat="1" ht="20.25" customHeight="1" x14ac:dyDescent="0.3">
      <c r="A1571" s="238">
        <v>2024</v>
      </c>
      <c r="B1571" s="230">
        <v>268</v>
      </c>
      <c r="C1571" s="225" t="s">
        <v>850</v>
      </c>
      <c r="D1571" s="230">
        <v>34005</v>
      </c>
      <c r="E1571" s="222">
        <v>617907.89</v>
      </c>
      <c r="F1571" s="222">
        <v>610858.31000000006</v>
      </c>
      <c r="G1571" s="221">
        <v>226433.68</v>
      </c>
      <c r="H1571" s="221">
        <v>384424.63</v>
      </c>
      <c r="I1571" s="221">
        <v>0</v>
      </c>
      <c r="J1571" s="221">
        <v>0</v>
      </c>
      <c r="K1571" s="221">
        <v>0</v>
      </c>
      <c r="L1571" s="221">
        <v>0</v>
      </c>
      <c r="M1571" s="221">
        <v>0</v>
      </c>
      <c r="N1571" s="221">
        <v>0</v>
      </c>
      <c r="O1571" s="221">
        <v>0</v>
      </c>
      <c r="P1571" s="221">
        <v>0</v>
      </c>
      <c r="Q1571" s="221">
        <v>0</v>
      </c>
      <c r="R1571" s="221">
        <v>0</v>
      </c>
      <c r="S1571" s="221">
        <v>0</v>
      </c>
      <c r="T1571" s="221">
        <v>0</v>
      </c>
      <c r="U1571" s="221">
        <v>0</v>
      </c>
      <c r="V1571" s="221">
        <v>0</v>
      </c>
      <c r="W1571" s="221">
        <v>0</v>
      </c>
      <c r="X1571" s="221">
        <v>7049.58</v>
      </c>
    </row>
    <row r="1572" spans="1:24" s="239" customFormat="1" ht="20.25" customHeight="1" x14ac:dyDescent="0.3">
      <c r="A1572" s="238">
        <v>2024</v>
      </c>
      <c r="B1572" s="230">
        <v>269</v>
      </c>
      <c r="C1572" s="225" t="s">
        <v>851</v>
      </c>
      <c r="D1572" s="230">
        <v>34007</v>
      </c>
      <c r="E1572" s="222">
        <v>281848.72000000003</v>
      </c>
      <c r="F1572" s="222">
        <v>278766.77</v>
      </c>
      <c r="G1572" s="221">
        <v>278766.77</v>
      </c>
      <c r="H1572" s="221">
        <v>0</v>
      </c>
      <c r="I1572" s="221">
        <v>0</v>
      </c>
      <c r="J1572" s="221">
        <v>0</v>
      </c>
      <c r="K1572" s="221">
        <v>0</v>
      </c>
      <c r="L1572" s="221">
        <v>0</v>
      </c>
      <c r="M1572" s="221">
        <v>0</v>
      </c>
      <c r="N1572" s="221">
        <v>0</v>
      </c>
      <c r="O1572" s="221">
        <v>0</v>
      </c>
      <c r="P1572" s="221">
        <v>0</v>
      </c>
      <c r="Q1572" s="221">
        <v>0</v>
      </c>
      <c r="R1572" s="221">
        <v>0</v>
      </c>
      <c r="S1572" s="221">
        <v>0</v>
      </c>
      <c r="T1572" s="221">
        <v>0</v>
      </c>
      <c r="U1572" s="221">
        <v>0</v>
      </c>
      <c r="V1572" s="221">
        <v>0</v>
      </c>
      <c r="W1572" s="221">
        <v>0</v>
      </c>
      <c r="X1572" s="221">
        <v>3081.95</v>
      </c>
    </row>
    <row r="1573" spans="1:24" s="239" customFormat="1" ht="20.25" customHeight="1" x14ac:dyDescent="0.3">
      <c r="A1573" s="238">
        <v>2024</v>
      </c>
      <c r="B1573" s="230">
        <v>270</v>
      </c>
      <c r="C1573" s="225" t="s">
        <v>852</v>
      </c>
      <c r="D1573" s="230">
        <v>34012</v>
      </c>
      <c r="E1573" s="222">
        <v>798972.52</v>
      </c>
      <c r="F1573" s="222">
        <v>784890.49</v>
      </c>
      <c r="G1573" s="221">
        <v>0</v>
      </c>
      <c r="H1573" s="221">
        <v>0</v>
      </c>
      <c r="I1573" s="221">
        <v>0</v>
      </c>
      <c r="J1573" s="221">
        <v>0</v>
      </c>
      <c r="K1573" s="221">
        <v>0</v>
      </c>
      <c r="L1573" s="221">
        <v>0</v>
      </c>
      <c r="M1573" s="221">
        <v>0</v>
      </c>
      <c r="N1573" s="221">
        <v>0</v>
      </c>
      <c r="O1573" s="221">
        <v>784890.49</v>
      </c>
      <c r="P1573" s="221">
        <v>0</v>
      </c>
      <c r="Q1573" s="221">
        <v>0</v>
      </c>
      <c r="R1573" s="221">
        <v>0</v>
      </c>
      <c r="S1573" s="221">
        <v>0</v>
      </c>
      <c r="T1573" s="221">
        <v>0</v>
      </c>
      <c r="U1573" s="221">
        <v>0</v>
      </c>
      <c r="V1573" s="221">
        <v>0</v>
      </c>
      <c r="W1573" s="221">
        <v>0</v>
      </c>
      <c r="X1573" s="221">
        <v>14082.03</v>
      </c>
    </row>
    <row r="1574" spans="1:24" s="239" customFormat="1" ht="20.25" customHeight="1" x14ac:dyDescent="0.3">
      <c r="A1574" s="238">
        <v>2024</v>
      </c>
      <c r="B1574" s="230">
        <v>271</v>
      </c>
      <c r="C1574" s="225" t="s">
        <v>853</v>
      </c>
      <c r="D1574" s="230">
        <v>34014</v>
      </c>
      <c r="E1574" s="222">
        <v>1057458.54</v>
      </c>
      <c r="F1574" s="222">
        <v>1047468.15</v>
      </c>
      <c r="G1574" s="221">
        <v>418262.89</v>
      </c>
      <c r="H1574" s="221">
        <v>629205.26</v>
      </c>
      <c r="I1574" s="221">
        <v>0</v>
      </c>
      <c r="J1574" s="221">
        <v>0</v>
      </c>
      <c r="K1574" s="221">
        <v>0</v>
      </c>
      <c r="L1574" s="221">
        <v>0</v>
      </c>
      <c r="M1574" s="221">
        <v>0</v>
      </c>
      <c r="N1574" s="221">
        <v>0</v>
      </c>
      <c r="O1574" s="221">
        <v>0</v>
      </c>
      <c r="P1574" s="221">
        <v>0</v>
      </c>
      <c r="Q1574" s="221">
        <v>0</v>
      </c>
      <c r="R1574" s="221">
        <v>0</v>
      </c>
      <c r="S1574" s="221">
        <v>0</v>
      </c>
      <c r="T1574" s="221">
        <v>0</v>
      </c>
      <c r="U1574" s="221">
        <v>0</v>
      </c>
      <c r="V1574" s="221">
        <v>0</v>
      </c>
      <c r="W1574" s="221">
        <v>0</v>
      </c>
      <c r="X1574" s="221">
        <v>9990.39</v>
      </c>
    </row>
    <row r="1575" spans="1:24" s="239" customFormat="1" ht="20.25" customHeight="1" x14ac:dyDescent="0.3">
      <c r="A1575" s="238">
        <v>2024</v>
      </c>
      <c r="B1575" s="230">
        <v>272</v>
      </c>
      <c r="C1575" s="225" t="s">
        <v>854</v>
      </c>
      <c r="D1575" s="230">
        <v>34015</v>
      </c>
      <c r="E1575" s="222">
        <v>980392.12</v>
      </c>
      <c r="F1575" s="222">
        <v>970401.73</v>
      </c>
      <c r="G1575" s="221">
        <v>434558.04</v>
      </c>
      <c r="H1575" s="221">
        <v>535843.68999999994</v>
      </c>
      <c r="I1575" s="221">
        <v>0</v>
      </c>
      <c r="J1575" s="221">
        <v>0</v>
      </c>
      <c r="K1575" s="221">
        <v>0</v>
      </c>
      <c r="L1575" s="221">
        <v>0</v>
      </c>
      <c r="M1575" s="221">
        <v>0</v>
      </c>
      <c r="N1575" s="221">
        <v>0</v>
      </c>
      <c r="O1575" s="221">
        <v>0</v>
      </c>
      <c r="P1575" s="221">
        <v>0</v>
      </c>
      <c r="Q1575" s="221">
        <v>0</v>
      </c>
      <c r="R1575" s="221">
        <v>0</v>
      </c>
      <c r="S1575" s="221">
        <v>0</v>
      </c>
      <c r="T1575" s="221">
        <v>0</v>
      </c>
      <c r="U1575" s="221">
        <v>0</v>
      </c>
      <c r="V1575" s="221">
        <v>0</v>
      </c>
      <c r="W1575" s="221">
        <v>0</v>
      </c>
      <c r="X1575" s="221">
        <v>9990.39</v>
      </c>
    </row>
    <row r="1576" spans="1:24" s="239" customFormat="1" ht="20.25" customHeight="1" x14ac:dyDescent="0.3">
      <c r="A1576" s="238">
        <v>2024</v>
      </c>
      <c r="B1576" s="230">
        <v>273</v>
      </c>
      <c r="C1576" s="225" t="s">
        <v>855</v>
      </c>
      <c r="D1576" s="230">
        <v>34016</v>
      </c>
      <c r="E1576" s="222">
        <v>210576.12</v>
      </c>
      <c r="F1576" s="222">
        <v>208063.9</v>
      </c>
      <c r="G1576" s="221">
        <v>208063.9</v>
      </c>
      <c r="H1576" s="221">
        <v>0</v>
      </c>
      <c r="I1576" s="221">
        <v>0</v>
      </c>
      <c r="J1576" s="221">
        <v>0</v>
      </c>
      <c r="K1576" s="221">
        <v>0</v>
      </c>
      <c r="L1576" s="221">
        <v>0</v>
      </c>
      <c r="M1576" s="221">
        <v>0</v>
      </c>
      <c r="N1576" s="221">
        <v>0</v>
      </c>
      <c r="O1576" s="221">
        <v>0</v>
      </c>
      <c r="P1576" s="221">
        <v>0</v>
      </c>
      <c r="Q1576" s="221">
        <v>0</v>
      </c>
      <c r="R1576" s="221">
        <v>0</v>
      </c>
      <c r="S1576" s="221">
        <v>0</v>
      </c>
      <c r="T1576" s="221">
        <v>0</v>
      </c>
      <c r="U1576" s="221">
        <v>0</v>
      </c>
      <c r="V1576" s="221">
        <v>0</v>
      </c>
      <c r="W1576" s="221">
        <v>0</v>
      </c>
      <c r="X1576" s="221">
        <v>2512.2199999999998</v>
      </c>
    </row>
    <row r="1577" spans="1:24" s="239" customFormat="1" ht="20.25" customHeight="1" x14ac:dyDescent="0.3">
      <c r="A1577" s="238">
        <v>2024</v>
      </c>
      <c r="B1577" s="230">
        <v>274</v>
      </c>
      <c r="C1577" s="225" t="s">
        <v>856</v>
      </c>
      <c r="D1577" s="230">
        <v>34017</v>
      </c>
      <c r="E1577" s="222">
        <v>1047024.1</v>
      </c>
      <c r="F1577" s="222">
        <v>1034877.1</v>
      </c>
      <c r="G1577" s="221">
        <v>0</v>
      </c>
      <c r="H1577" s="221">
        <v>0</v>
      </c>
      <c r="I1577" s="221">
        <v>0</v>
      </c>
      <c r="J1577" s="221">
        <v>0</v>
      </c>
      <c r="K1577" s="221">
        <v>0</v>
      </c>
      <c r="L1577" s="221">
        <v>0</v>
      </c>
      <c r="M1577" s="221">
        <v>0</v>
      </c>
      <c r="N1577" s="221">
        <v>0</v>
      </c>
      <c r="O1577" s="221">
        <v>1034877.1</v>
      </c>
      <c r="P1577" s="221">
        <v>0</v>
      </c>
      <c r="Q1577" s="221">
        <v>0</v>
      </c>
      <c r="R1577" s="221">
        <v>0</v>
      </c>
      <c r="S1577" s="221">
        <v>0</v>
      </c>
      <c r="T1577" s="221">
        <v>0</v>
      </c>
      <c r="U1577" s="221">
        <v>0</v>
      </c>
      <c r="V1577" s="221">
        <v>0</v>
      </c>
      <c r="W1577" s="221">
        <v>0</v>
      </c>
      <c r="X1577" s="221">
        <v>12147</v>
      </c>
    </row>
    <row r="1578" spans="1:24" s="239" customFormat="1" ht="20.25" customHeight="1" x14ac:dyDescent="0.3">
      <c r="A1578" s="238">
        <v>2024</v>
      </c>
      <c r="B1578" s="230">
        <v>275</v>
      </c>
      <c r="C1578" s="225" t="s">
        <v>857</v>
      </c>
      <c r="D1578" s="230">
        <v>34018</v>
      </c>
      <c r="E1578" s="222">
        <v>1160884.82</v>
      </c>
      <c r="F1578" s="222">
        <v>1146566.01</v>
      </c>
      <c r="G1578" s="221">
        <v>0</v>
      </c>
      <c r="H1578" s="221">
        <v>0</v>
      </c>
      <c r="I1578" s="221">
        <v>0</v>
      </c>
      <c r="J1578" s="221">
        <v>0</v>
      </c>
      <c r="K1578" s="221">
        <v>0</v>
      </c>
      <c r="L1578" s="221">
        <v>0</v>
      </c>
      <c r="M1578" s="221">
        <v>0</v>
      </c>
      <c r="N1578" s="221">
        <v>0</v>
      </c>
      <c r="O1578" s="221">
        <v>1146566.01</v>
      </c>
      <c r="P1578" s="221">
        <v>0</v>
      </c>
      <c r="Q1578" s="221">
        <v>0</v>
      </c>
      <c r="R1578" s="221">
        <v>0</v>
      </c>
      <c r="S1578" s="221">
        <v>0</v>
      </c>
      <c r="T1578" s="221">
        <v>0</v>
      </c>
      <c r="U1578" s="221">
        <v>0</v>
      </c>
      <c r="V1578" s="221">
        <v>0</v>
      </c>
      <c r="W1578" s="221">
        <v>0</v>
      </c>
      <c r="X1578" s="221">
        <v>14318.81</v>
      </c>
    </row>
    <row r="1579" spans="1:24" s="239" customFormat="1" ht="20.25" customHeight="1" x14ac:dyDescent="0.3">
      <c r="A1579" s="238">
        <v>2024</v>
      </c>
      <c r="B1579" s="230">
        <v>276</v>
      </c>
      <c r="C1579" s="225" t="s">
        <v>858</v>
      </c>
      <c r="D1579" s="230">
        <v>34019</v>
      </c>
      <c r="E1579" s="222">
        <v>984203.23</v>
      </c>
      <c r="F1579" s="222">
        <v>969378.19</v>
      </c>
      <c r="G1579" s="221">
        <v>0</v>
      </c>
      <c r="H1579" s="221">
        <v>0</v>
      </c>
      <c r="I1579" s="221">
        <v>0</v>
      </c>
      <c r="J1579" s="221">
        <v>0</v>
      </c>
      <c r="K1579" s="221">
        <v>0</v>
      </c>
      <c r="L1579" s="221">
        <v>0</v>
      </c>
      <c r="M1579" s="221">
        <v>0</v>
      </c>
      <c r="N1579" s="221">
        <v>0</v>
      </c>
      <c r="O1579" s="221">
        <v>969378.19</v>
      </c>
      <c r="P1579" s="221">
        <v>0</v>
      </c>
      <c r="Q1579" s="221">
        <v>0</v>
      </c>
      <c r="R1579" s="221">
        <v>0</v>
      </c>
      <c r="S1579" s="221">
        <v>0</v>
      </c>
      <c r="T1579" s="221">
        <v>0</v>
      </c>
      <c r="U1579" s="221">
        <v>0</v>
      </c>
      <c r="V1579" s="221">
        <v>0</v>
      </c>
      <c r="W1579" s="221">
        <v>0</v>
      </c>
      <c r="X1579" s="221">
        <v>14825.04</v>
      </c>
    </row>
    <row r="1580" spans="1:24" s="239" customFormat="1" ht="20.25" customHeight="1" x14ac:dyDescent="0.3">
      <c r="A1580" s="238">
        <v>2024</v>
      </c>
      <c r="B1580" s="230">
        <v>277</v>
      </c>
      <c r="C1580" s="225" t="s">
        <v>859</v>
      </c>
      <c r="D1580" s="230">
        <v>34020</v>
      </c>
      <c r="E1580" s="222">
        <v>947670.15999999992</v>
      </c>
      <c r="F1580" s="222">
        <v>933351.34999999986</v>
      </c>
      <c r="G1580" s="221">
        <v>0</v>
      </c>
      <c r="H1580" s="221">
        <v>0</v>
      </c>
      <c r="I1580" s="221">
        <v>0</v>
      </c>
      <c r="J1580" s="221">
        <v>0</v>
      </c>
      <c r="K1580" s="221">
        <v>0</v>
      </c>
      <c r="L1580" s="221">
        <v>0</v>
      </c>
      <c r="M1580" s="221">
        <v>0</v>
      </c>
      <c r="N1580" s="221">
        <v>0</v>
      </c>
      <c r="O1580" s="221">
        <v>933351.34999999986</v>
      </c>
      <c r="P1580" s="221">
        <v>0</v>
      </c>
      <c r="Q1580" s="221">
        <v>0</v>
      </c>
      <c r="R1580" s="221">
        <v>0</v>
      </c>
      <c r="S1580" s="221">
        <v>0</v>
      </c>
      <c r="T1580" s="221">
        <v>0</v>
      </c>
      <c r="U1580" s="221">
        <v>0</v>
      </c>
      <c r="V1580" s="221">
        <v>0</v>
      </c>
      <c r="W1580" s="221">
        <v>0</v>
      </c>
      <c r="X1580" s="221">
        <v>14318.81</v>
      </c>
    </row>
    <row r="1581" spans="1:24" s="239" customFormat="1" ht="20.25" customHeight="1" x14ac:dyDescent="0.3">
      <c r="A1581" s="238">
        <v>2024</v>
      </c>
      <c r="B1581" s="230">
        <v>278</v>
      </c>
      <c r="C1581" s="225" t="s">
        <v>860</v>
      </c>
      <c r="D1581" s="230">
        <v>34021</v>
      </c>
      <c r="E1581" s="222">
        <v>804999.0199999999</v>
      </c>
      <c r="F1581" s="222">
        <v>792774.42999999993</v>
      </c>
      <c r="G1581" s="221">
        <v>0</v>
      </c>
      <c r="H1581" s="221">
        <v>0</v>
      </c>
      <c r="I1581" s="221">
        <v>0</v>
      </c>
      <c r="J1581" s="221">
        <v>0</v>
      </c>
      <c r="K1581" s="221">
        <v>0</v>
      </c>
      <c r="L1581" s="221">
        <v>0</v>
      </c>
      <c r="M1581" s="221">
        <v>0</v>
      </c>
      <c r="N1581" s="221">
        <v>0</v>
      </c>
      <c r="O1581" s="221">
        <v>792774.42999999993</v>
      </c>
      <c r="P1581" s="221">
        <v>0</v>
      </c>
      <c r="Q1581" s="221">
        <v>0</v>
      </c>
      <c r="R1581" s="221">
        <v>0</v>
      </c>
      <c r="S1581" s="221">
        <v>0</v>
      </c>
      <c r="T1581" s="221">
        <v>0</v>
      </c>
      <c r="U1581" s="221">
        <v>0</v>
      </c>
      <c r="V1581" s="221">
        <v>0</v>
      </c>
      <c r="W1581" s="221">
        <v>0</v>
      </c>
      <c r="X1581" s="221">
        <v>12224.59</v>
      </c>
    </row>
    <row r="1582" spans="1:24" s="239" customFormat="1" ht="20.25" customHeight="1" x14ac:dyDescent="0.3">
      <c r="A1582" s="238">
        <v>2024</v>
      </c>
      <c r="B1582" s="230">
        <v>279</v>
      </c>
      <c r="C1582" s="225" t="s">
        <v>861</v>
      </c>
      <c r="D1582" s="230">
        <v>34022</v>
      </c>
      <c r="E1582" s="222">
        <v>546023.33000000007</v>
      </c>
      <c r="F1582" s="222">
        <v>540841.67000000004</v>
      </c>
      <c r="G1582" s="221">
        <v>0</v>
      </c>
      <c r="H1582" s="221">
        <v>495553.93000000005</v>
      </c>
      <c r="I1582" s="221">
        <v>0</v>
      </c>
      <c r="J1582" s="221">
        <v>45287.74</v>
      </c>
      <c r="K1582" s="221">
        <v>0</v>
      </c>
      <c r="L1582" s="221">
        <v>0</v>
      </c>
      <c r="M1582" s="221">
        <v>0</v>
      </c>
      <c r="N1582" s="221">
        <v>0</v>
      </c>
      <c r="O1582" s="221">
        <v>0</v>
      </c>
      <c r="P1582" s="221">
        <v>0</v>
      </c>
      <c r="Q1582" s="221">
        <v>0</v>
      </c>
      <c r="R1582" s="221">
        <v>0</v>
      </c>
      <c r="S1582" s="221">
        <v>0</v>
      </c>
      <c r="T1582" s="221">
        <v>0</v>
      </c>
      <c r="U1582" s="221">
        <v>0</v>
      </c>
      <c r="V1582" s="221">
        <v>0</v>
      </c>
      <c r="W1582" s="221">
        <v>0</v>
      </c>
      <c r="X1582" s="221">
        <v>5181.66</v>
      </c>
    </row>
    <row r="1583" spans="1:24" s="239" customFormat="1" ht="20.25" customHeight="1" x14ac:dyDescent="0.3">
      <c r="A1583" s="238">
        <v>2024</v>
      </c>
      <c r="B1583" s="230">
        <v>280</v>
      </c>
      <c r="C1583" s="225" t="s">
        <v>862</v>
      </c>
      <c r="D1583" s="230">
        <v>34023</v>
      </c>
      <c r="E1583" s="222">
        <v>595079.8600000001</v>
      </c>
      <c r="F1583" s="222">
        <v>589165.08000000007</v>
      </c>
      <c r="G1583" s="221">
        <v>0</v>
      </c>
      <c r="H1583" s="221">
        <v>358239.29</v>
      </c>
      <c r="I1583" s="221">
        <v>0</v>
      </c>
      <c r="J1583" s="221">
        <v>83777.23000000001</v>
      </c>
      <c r="K1583" s="221">
        <v>0</v>
      </c>
      <c r="L1583" s="221">
        <v>147148.56</v>
      </c>
      <c r="M1583" s="221">
        <v>0</v>
      </c>
      <c r="N1583" s="221">
        <v>0</v>
      </c>
      <c r="O1583" s="221">
        <v>0</v>
      </c>
      <c r="P1583" s="221">
        <v>0</v>
      </c>
      <c r="Q1583" s="221">
        <v>0</v>
      </c>
      <c r="R1583" s="221">
        <v>0</v>
      </c>
      <c r="S1583" s="221">
        <v>0</v>
      </c>
      <c r="T1583" s="221">
        <v>0</v>
      </c>
      <c r="U1583" s="221">
        <v>0</v>
      </c>
      <c r="V1583" s="221">
        <v>0</v>
      </c>
      <c r="W1583" s="221">
        <v>0</v>
      </c>
      <c r="X1583" s="221">
        <v>5914.7800000000007</v>
      </c>
    </row>
    <row r="1584" spans="1:24" s="239" customFormat="1" ht="20.25" customHeight="1" x14ac:dyDescent="0.3">
      <c r="A1584" s="238">
        <v>2024</v>
      </c>
      <c r="B1584" s="230">
        <v>281</v>
      </c>
      <c r="C1584" s="225" t="s">
        <v>863</v>
      </c>
      <c r="D1584" s="230">
        <v>33944</v>
      </c>
      <c r="E1584" s="222">
        <v>3366502.14</v>
      </c>
      <c r="F1584" s="222">
        <v>3324846.71</v>
      </c>
      <c r="G1584" s="221">
        <v>0</v>
      </c>
      <c r="H1584" s="221">
        <v>0</v>
      </c>
      <c r="I1584" s="221">
        <v>0</v>
      </c>
      <c r="J1584" s="221">
        <v>0</v>
      </c>
      <c r="K1584" s="221">
        <v>0</v>
      </c>
      <c r="L1584" s="221">
        <v>0</v>
      </c>
      <c r="M1584" s="221">
        <v>0</v>
      </c>
      <c r="N1584" s="221">
        <v>0</v>
      </c>
      <c r="O1584" s="221">
        <v>0</v>
      </c>
      <c r="P1584" s="221">
        <v>0</v>
      </c>
      <c r="Q1584" s="221">
        <v>3324846.71</v>
      </c>
      <c r="R1584" s="221">
        <v>0</v>
      </c>
      <c r="S1584" s="221">
        <v>0</v>
      </c>
      <c r="T1584" s="221">
        <v>0</v>
      </c>
      <c r="U1584" s="221">
        <v>0</v>
      </c>
      <c r="V1584" s="221">
        <v>0</v>
      </c>
      <c r="W1584" s="221">
        <v>0</v>
      </c>
      <c r="X1584" s="221">
        <v>41655.43</v>
      </c>
    </row>
    <row r="1585" spans="1:24" s="239" customFormat="1" ht="20.25" customHeight="1" x14ac:dyDescent="0.3">
      <c r="A1585" s="238">
        <v>2024</v>
      </c>
      <c r="B1585" s="230">
        <v>282</v>
      </c>
      <c r="C1585" s="225" t="s">
        <v>865</v>
      </c>
      <c r="D1585" s="230">
        <v>33946</v>
      </c>
      <c r="E1585" s="222">
        <v>2102701.7000000002</v>
      </c>
      <c r="F1585" s="222">
        <v>2074917.81</v>
      </c>
      <c r="G1585" s="221">
        <v>0</v>
      </c>
      <c r="H1585" s="221">
        <v>1859896.25</v>
      </c>
      <c r="I1585" s="221">
        <v>0</v>
      </c>
      <c r="J1585" s="221">
        <v>215021.56</v>
      </c>
      <c r="K1585" s="221">
        <v>0</v>
      </c>
      <c r="L1585" s="221">
        <v>0</v>
      </c>
      <c r="M1585" s="221">
        <v>0</v>
      </c>
      <c r="N1585" s="221">
        <v>0</v>
      </c>
      <c r="O1585" s="221">
        <v>0</v>
      </c>
      <c r="P1585" s="221">
        <v>0</v>
      </c>
      <c r="Q1585" s="221">
        <v>0</v>
      </c>
      <c r="R1585" s="221">
        <v>0</v>
      </c>
      <c r="S1585" s="221">
        <v>0</v>
      </c>
      <c r="T1585" s="221">
        <v>0</v>
      </c>
      <c r="U1585" s="221">
        <v>0</v>
      </c>
      <c r="V1585" s="221">
        <v>0</v>
      </c>
      <c r="W1585" s="221">
        <v>0</v>
      </c>
      <c r="X1585" s="221">
        <v>27783.89</v>
      </c>
    </row>
    <row r="1586" spans="1:24" s="239" customFormat="1" ht="20.25" customHeight="1" x14ac:dyDescent="0.3">
      <c r="A1586" s="238">
        <v>2024</v>
      </c>
      <c r="B1586" s="230">
        <v>283</v>
      </c>
      <c r="C1586" s="225" t="s">
        <v>866</v>
      </c>
      <c r="D1586" s="230">
        <v>33952</v>
      </c>
      <c r="E1586" s="222">
        <v>541315.00000000012</v>
      </c>
      <c r="F1586" s="222">
        <v>531573.60000000009</v>
      </c>
      <c r="G1586" s="221">
        <v>0</v>
      </c>
      <c r="H1586" s="221">
        <v>0</v>
      </c>
      <c r="I1586" s="221">
        <v>0</v>
      </c>
      <c r="J1586" s="221">
        <v>127637.96</v>
      </c>
      <c r="K1586" s="221">
        <v>183525.26</v>
      </c>
      <c r="L1586" s="221">
        <v>174456.2</v>
      </c>
      <c r="M1586" s="221">
        <v>0</v>
      </c>
      <c r="N1586" s="221">
        <v>0</v>
      </c>
      <c r="O1586" s="221">
        <v>0</v>
      </c>
      <c r="P1586" s="221">
        <v>0</v>
      </c>
      <c r="Q1586" s="221">
        <v>0</v>
      </c>
      <c r="R1586" s="221">
        <v>0</v>
      </c>
      <c r="S1586" s="221">
        <v>0</v>
      </c>
      <c r="T1586" s="221">
        <v>0</v>
      </c>
      <c r="U1586" s="221">
        <v>45954.18</v>
      </c>
      <c r="V1586" s="221">
        <v>0</v>
      </c>
      <c r="W1586" s="221">
        <v>0</v>
      </c>
      <c r="X1586" s="221">
        <v>9741.4</v>
      </c>
    </row>
    <row r="1587" spans="1:24" s="239" customFormat="1" ht="20.25" customHeight="1" x14ac:dyDescent="0.3">
      <c r="A1587" s="238">
        <v>2024</v>
      </c>
      <c r="B1587" s="230">
        <v>284</v>
      </c>
      <c r="C1587" s="225" t="s">
        <v>867</v>
      </c>
      <c r="D1587" s="230">
        <v>33953</v>
      </c>
      <c r="E1587" s="222">
        <v>6115390.1000000006</v>
      </c>
      <c r="F1587" s="222">
        <v>6036061.8100000005</v>
      </c>
      <c r="G1587" s="221">
        <v>0</v>
      </c>
      <c r="H1587" s="221">
        <v>1485632.57</v>
      </c>
      <c r="I1587" s="221">
        <v>0</v>
      </c>
      <c r="J1587" s="221">
        <v>143867.66</v>
      </c>
      <c r="K1587" s="221">
        <v>206468.33</v>
      </c>
      <c r="L1587" s="221">
        <v>0</v>
      </c>
      <c r="M1587" s="221">
        <v>0</v>
      </c>
      <c r="N1587" s="221">
        <v>0</v>
      </c>
      <c r="O1587" s="221">
        <v>4200093.25</v>
      </c>
      <c r="P1587" s="221">
        <v>0</v>
      </c>
      <c r="Q1587" s="221">
        <v>0</v>
      </c>
      <c r="R1587" s="221">
        <v>0</v>
      </c>
      <c r="S1587" s="221">
        <v>0</v>
      </c>
      <c r="T1587" s="221">
        <v>0</v>
      </c>
      <c r="U1587" s="221">
        <v>0</v>
      </c>
      <c r="V1587" s="221">
        <v>0</v>
      </c>
      <c r="W1587" s="221">
        <v>0</v>
      </c>
      <c r="X1587" s="221">
        <v>79328.290000000008</v>
      </c>
    </row>
    <row r="1588" spans="1:24" s="239" customFormat="1" ht="20.25" customHeight="1" x14ac:dyDescent="0.3">
      <c r="A1588" s="238">
        <v>2024</v>
      </c>
      <c r="B1588" s="230">
        <v>285</v>
      </c>
      <c r="C1588" s="225" t="s">
        <v>868</v>
      </c>
      <c r="D1588" s="230">
        <v>33966</v>
      </c>
      <c r="E1588" s="222">
        <v>972244.15</v>
      </c>
      <c r="F1588" s="222">
        <v>957969.1</v>
      </c>
      <c r="G1588" s="221">
        <v>0</v>
      </c>
      <c r="H1588" s="221">
        <v>0</v>
      </c>
      <c r="I1588" s="221">
        <v>0</v>
      </c>
      <c r="J1588" s="221">
        <v>0</v>
      </c>
      <c r="K1588" s="221">
        <v>0</v>
      </c>
      <c r="L1588" s="221">
        <v>0</v>
      </c>
      <c r="M1588" s="221">
        <v>0</v>
      </c>
      <c r="N1588" s="221">
        <v>0</v>
      </c>
      <c r="O1588" s="221">
        <v>957969.1</v>
      </c>
      <c r="P1588" s="221">
        <v>0</v>
      </c>
      <c r="Q1588" s="221">
        <v>0</v>
      </c>
      <c r="R1588" s="221">
        <v>0</v>
      </c>
      <c r="S1588" s="221">
        <v>0</v>
      </c>
      <c r="T1588" s="221">
        <v>0</v>
      </c>
      <c r="U1588" s="221">
        <v>0</v>
      </c>
      <c r="V1588" s="221">
        <v>0</v>
      </c>
      <c r="W1588" s="221">
        <v>0</v>
      </c>
      <c r="X1588" s="221">
        <v>14275.05</v>
      </c>
    </row>
    <row r="1589" spans="1:24" s="239" customFormat="1" ht="20.25" customHeight="1" x14ac:dyDescent="0.3">
      <c r="A1589" s="238">
        <v>2024</v>
      </c>
      <c r="B1589" s="230">
        <v>286</v>
      </c>
      <c r="C1589" s="225" t="s">
        <v>869</v>
      </c>
      <c r="D1589" s="230">
        <v>33968</v>
      </c>
      <c r="E1589" s="222">
        <v>884299.46999999986</v>
      </c>
      <c r="F1589" s="222">
        <v>870024.41999999981</v>
      </c>
      <c r="G1589" s="221">
        <v>0</v>
      </c>
      <c r="H1589" s="221">
        <v>0</v>
      </c>
      <c r="I1589" s="221">
        <v>0</v>
      </c>
      <c r="J1589" s="221">
        <v>0</v>
      </c>
      <c r="K1589" s="221">
        <v>0</v>
      </c>
      <c r="L1589" s="221">
        <v>0</v>
      </c>
      <c r="M1589" s="221">
        <v>0</v>
      </c>
      <c r="N1589" s="221">
        <v>0</v>
      </c>
      <c r="O1589" s="221">
        <v>870024.41999999981</v>
      </c>
      <c r="P1589" s="221">
        <v>0</v>
      </c>
      <c r="Q1589" s="221">
        <v>0</v>
      </c>
      <c r="R1589" s="221">
        <v>0</v>
      </c>
      <c r="S1589" s="221">
        <v>0</v>
      </c>
      <c r="T1589" s="221">
        <v>0</v>
      </c>
      <c r="U1589" s="221">
        <v>0</v>
      </c>
      <c r="V1589" s="221">
        <v>0</v>
      </c>
      <c r="W1589" s="221">
        <v>0</v>
      </c>
      <c r="X1589" s="221">
        <v>14275.05</v>
      </c>
    </row>
    <row r="1590" spans="1:24" s="239" customFormat="1" ht="20.25" customHeight="1" x14ac:dyDescent="0.3">
      <c r="A1590" s="238">
        <v>2024</v>
      </c>
      <c r="B1590" s="230">
        <v>287</v>
      </c>
      <c r="C1590" s="225" t="s">
        <v>870</v>
      </c>
      <c r="D1590" s="230">
        <v>33971</v>
      </c>
      <c r="E1590" s="222">
        <v>936609.10999999987</v>
      </c>
      <c r="F1590" s="222">
        <v>919257.89999999991</v>
      </c>
      <c r="G1590" s="221">
        <v>0</v>
      </c>
      <c r="H1590" s="221">
        <v>0</v>
      </c>
      <c r="I1590" s="221">
        <v>0</v>
      </c>
      <c r="J1590" s="221">
        <v>0</v>
      </c>
      <c r="K1590" s="221">
        <v>0</v>
      </c>
      <c r="L1590" s="221">
        <v>0</v>
      </c>
      <c r="M1590" s="221">
        <v>0</v>
      </c>
      <c r="N1590" s="221">
        <v>0</v>
      </c>
      <c r="O1590" s="221">
        <v>919257.89999999991</v>
      </c>
      <c r="P1590" s="221">
        <v>0</v>
      </c>
      <c r="Q1590" s="221">
        <v>0</v>
      </c>
      <c r="R1590" s="221">
        <v>0</v>
      </c>
      <c r="S1590" s="221">
        <v>0</v>
      </c>
      <c r="T1590" s="221">
        <v>0</v>
      </c>
      <c r="U1590" s="221">
        <v>0</v>
      </c>
      <c r="V1590" s="221">
        <v>0</v>
      </c>
      <c r="W1590" s="221">
        <v>0</v>
      </c>
      <c r="X1590" s="221">
        <v>17351.21</v>
      </c>
    </row>
    <row r="1591" spans="1:24" s="239" customFormat="1" ht="20.25" customHeight="1" x14ac:dyDescent="0.3">
      <c r="A1591" s="238">
        <v>2024</v>
      </c>
      <c r="B1591" s="230">
        <v>288</v>
      </c>
      <c r="C1591" s="225" t="s">
        <v>871</v>
      </c>
      <c r="D1591" s="230">
        <v>33976</v>
      </c>
      <c r="E1591" s="222">
        <v>1041132.7600000001</v>
      </c>
      <c r="F1591" s="222">
        <v>1025791.8600000001</v>
      </c>
      <c r="G1591" s="221">
        <v>0</v>
      </c>
      <c r="H1591" s="221">
        <v>0</v>
      </c>
      <c r="I1591" s="221">
        <v>0</v>
      </c>
      <c r="J1591" s="221">
        <v>0</v>
      </c>
      <c r="K1591" s="221">
        <v>0</v>
      </c>
      <c r="L1591" s="221">
        <v>0</v>
      </c>
      <c r="M1591" s="221">
        <v>0</v>
      </c>
      <c r="N1591" s="221">
        <v>0</v>
      </c>
      <c r="O1591" s="221">
        <v>1025791.8600000001</v>
      </c>
      <c r="P1591" s="221">
        <v>0</v>
      </c>
      <c r="Q1591" s="221">
        <v>0</v>
      </c>
      <c r="R1591" s="221">
        <v>0</v>
      </c>
      <c r="S1591" s="221">
        <v>0</v>
      </c>
      <c r="T1591" s="221">
        <v>0</v>
      </c>
      <c r="U1591" s="221">
        <v>0</v>
      </c>
      <c r="V1591" s="221">
        <v>0</v>
      </c>
      <c r="W1591" s="221">
        <v>0</v>
      </c>
      <c r="X1591" s="221">
        <v>15340.9</v>
      </c>
    </row>
    <row r="1592" spans="1:24" s="239" customFormat="1" ht="20.25" customHeight="1" x14ac:dyDescent="0.3">
      <c r="A1592" s="238">
        <v>2024</v>
      </c>
      <c r="B1592" s="230">
        <v>289</v>
      </c>
      <c r="C1592" s="225" t="s">
        <v>3319</v>
      </c>
      <c r="D1592" s="230">
        <v>34065</v>
      </c>
      <c r="E1592" s="222">
        <v>5869490.3199999994</v>
      </c>
      <c r="F1592" s="222">
        <v>5842683.7199999997</v>
      </c>
      <c r="G1592" s="221">
        <v>0</v>
      </c>
      <c r="H1592" s="221">
        <v>0</v>
      </c>
      <c r="I1592" s="221">
        <v>0</v>
      </c>
      <c r="J1592" s="221">
        <v>0</v>
      </c>
      <c r="K1592" s="221">
        <v>0</v>
      </c>
      <c r="L1592" s="221">
        <v>0</v>
      </c>
      <c r="M1592" s="221">
        <v>0</v>
      </c>
      <c r="N1592" s="221">
        <v>0</v>
      </c>
      <c r="O1592" s="221">
        <v>0</v>
      </c>
      <c r="P1592" s="221">
        <v>0</v>
      </c>
      <c r="Q1592" s="221">
        <v>5669693.4199999999</v>
      </c>
      <c r="R1592" s="221">
        <v>0</v>
      </c>
      <c r="S1592" s="221">
        <v>0</v>
      </c>
      <c r="T1592" s="221">
        <v>0</v>
      </c>
      <c r="U1592" s="221">
        <v>172990.3</v>
      </c>
      <c r="V1592" s="221">
        <v>0</v>
      </c>
      <c r="W1592" s="221">
        <v>0</v>
      </c>
      <c r="X1592" s="221">
        <v>26806.6</v>
      </c>
    </row>
    <row r="1593" spans="1:24" s="239" customFormat="1" ht="20.100000000000001" customHeight="1" x14ac:dyDescent="0.3">
      <c r="A1593" s="238">
        <v>2024</v>
      </c>
      <c r="B1593" s="230">
        <v>290</v>
      </c>
      <c r="C1593" s="225" t="s">
        <v>872</v>
      </c>
      <c r="D1593" s="230">
        <v>34081</v>
      </c>
      <c r="E1593" s="222">
        <v>360014.88</v>
      </c>
      <c r="F1593" s="222">
        <v>360014.88</v>
      </c>
      <c r="G1593" s="221">
        <v>0</v>
      </c>
      <c r="H1593" s="221">
        <v>0</v>
      </c>
      <c r="I1593" s="221">
        <v>0</v>
      </c>
      <c r="J1593" s="221">
        <v>0</v>
      </c>
      <c r="K1593" s="221">
        <v>0</v>
      </c>
      <c r="L1593" s="221">
        <v>0</v>
      </c>
      <c r="M1593" s="221">
        <v>0</v>
      </c>
      <c r="N1593" s="221">
        <v>0</v>
      </c>
      <c r="O1593" s="221">
        <v>0</v>
      </c>
      <c r="P1593" s="221">
        <v>0</v>
      </c>
      <c r="Q1593" s="221">
        <v>0</v>
      </c>
      <c r="R1593" s="221">
        <v>0</v>
      </c>
      <c r="S1593" s="221">
        <v>0</v>
      </c>
      <c r="T1593" s="221">
        <v>0</v>
      </c>
      <c r="U1593" s="221">
        <v>0</v>
      </c>
      <c r="V1593" s="221">
        <v>360014.88</v>
      </c>
      <c r="W1593" s="221">
        <v>0</v>
      </c>
      <c r="X1593" s="221">
        <v>0</v>
      </c>
    </row>
    <row r="1594" spans="1:24" s="239" customFormat="1" ht="20.25" customHeight="1" x14ac:dyDescent="0.3">
      <c r="A1594" s="238">
        <v>2024</v>
      </c>
      <c r="B1594" s="230">
        <v>291</v>
      </c>
      <c r="C1594" s="225" t="s">
        <v>873</v>
      </c>
      <c r="D1594" s="230">
        <v>34168</v>
      </c>
      <c r="E1594" s="222">
        <v>1141537.7100000002</v>
      </c>
      <c r="F1594" s="222">
        <v>1131188.6000000001</v>
      </c>
      <c r="G1594" s="221">
        <v>0</v>
      </c>
      <c r="H1594" s="221">
        <v>0</v>
      </c>
      <c r="I1594" s="221">
        <v>0</v>
      </c>
      <c r="J1594" s="221">
        <v>0</v>
      </c>
      <c r="K1594" s="221">
        <v>0</v>
      </c>
      <c r="L1594" s="221">
        <v>0</v>
      </c>
      <c r="M1594" s="221">
        <v>0</v>
      </c>
      <c r="N1594" s="221">
        <v>0</v>
      </c>
      <c r="O1594" s="221">
        <v>1131188.6000000001</v>
      </c>
      <c r="P1594" s="221">
        <v>0</v>
      </c>
      <c r="Q1594" s="221">
        <v>0</v>
      </c>
      <c r="R1594" s="221">
        <v>0</v>
      </c>
      <c r="S1594" s="221">
        <v>0</v>
      </c>
      <c r="T1594" s="221">
        <v>0</v>
      </c>
      <c r="U1594" s="221">
        <v>0</v>
      </c>
      <c r="V1594" s="221">
        <v>0</v>
      </c>
      <c r="W1594" s="221">
        <v>0</v>
      </c>
      <c r="X1594" s="221">
        <v>10349.11</v>
      </c>
    </row>
    <row r="1595" spans="1:24" s="239" customFormat="1" ht="20.25" customHeight="1" x14ac:dyDescent="0.3">
      <c r="A1595" s="238">
        <v>2024</v>
      </c>
      <c r="B1595" s="230">
        <v>292</v>
      </c>
      <c r="C1595" s="225" t="s">
        <v>874</v>
      </c>
      <c r="D1595" s="230">
        <v>34170</v>
      </c>
      <c r="E1595" s="222">
        <v>1295809.96</v>
      </c>
      <c r="F1595" s="222">
        <v>1276681.99</v>
      </c>
      <c r="G1595" s="221">
        <v>284158.96999999997</v>
      </c>
      <c r="H1595" s="221">
        <v>0</v>
      </c>
      <c r="I1595" s="221">
        <v>0</v>
      </c>
      <c r="J1595" s="221">
        <v>0</v>
      </c>
      <c r="K1595" s="221">
        <v>0</v>
      </c>
      <c r="L1595" s="221">
        <v>0</v>
      </c>
      <c r="M1595" s="221">
        <v>0</v>
      </c>
      <c r="N1595" s="221">
        <v>0</v>
      </c>
      <c r="O1595" s="221">
        <v>0</v>
      </c>
      <c r="P1595" s="221">
        <v>0</v>
      </c>
      <c r="Q1595" s="221">
        <v>761569.4</v>
      </c>
      <c r="R1595" s="221">
        <v>0</v>
      </c>
      <c r="S1595" s="221">
        <v>230953.62</v>
      </c>
      <c r="T1595" s="221">
        <v>0</v>
      </c>
      <c r="U1595" s="221">
        <v>0</v>
      </c>
      <c r="V1595" s="221">
        <v>0</v>
      </c>
      <c r="W1595" s="221">
        <v>0</v>
      </c>
      <c r="X1595" s="221">
        <v>19127.97</v>
      </c>
    </row>
    <row r="1596" spans="1:24" s="239" customFormat="1" ht="20.25" customHeight="1" x14ac:dyDescent="0.3">
      <c r="A1596" s="238">
        <v>2024</v>
      </c>
      <c r="B1596" s="230">
        <v>293</v>
      </c>
      <c r="C1596" s="225" t="s">
        <v>875</v>
      </c>
      <c r="D1596" s="230">
        <v>34171</v>
      </c>
      <c r="E1596" s="222">
        <v>1438980.8199999998</v>
      </c>
      <c r="F1596" s="222">
        <v>1422654.6199999999</v>
      </c>
      <c r="G1596" s="221">
        <v>0</v>
      </c>
      <c r="H1596" s="221">
        <v>0</v>
      </c>
      <c r="I1596" s="221">
        <v>0</v>
      </c>
      <c r="J1596" s="221">
        <v>52533.64</v>
      </c>
      <c r="K1596" s="221">
        <v>143965.82</v>
      </c>
      <c r="L1596" s="221">
        <v>0</v>
      </c>
      <c r="M1596" s="221">
        <v>0</v>
      </c>
      <c r="N1596" s="221">
        <v>0</v>
      </c>
      <c r="O1596" s="221">
        <v>1226155.1599999999</v>
      </c>
      <c r="P1596" s="221">
        <v>0</v>
      </c>
      <c r="Q1596" s="221">
        <v>0</v>
      </c>
      <c r="R1596" s="221">
        <v>0</v>
      </c>
      <c r="S1596" s="221">
        <v>0</v>
      </c>
      <c r="T1596" s="221">
        <v>0</v>
      </c>
      <c r="U1596" s="221">
        <v>0</v>
      </c>
      <c r="V1596" s="221">
        <v>0</v>
      </c>
      <c r="W1596" s="221">
        <v>0</v>
      </c>
      <c r="X1596" s="221">
        <v>16326.199999999999</v>
      </c>
    </row>
    <row r="1597" spans="1:24" s="239" customFormat="1" ht="20.25" customHeight="1" x14ac:dyDescent="0.3">
      <c r="A1597" s="238">
        <v>2024</v>
      </c>
      <c r="B1597" s="230">
        <v>294</v>
      </c>
      <c r="C1597" s="225" t="s">
        <v>876</v>
      </c>
      <c r="D1597" s="230">
        <v>34174</v>
      </c>
      <c r="E1597" s="222">
        <v>493474.97999999992</v>
      </c>
      <c r="F1597" s="222">
        <v>484279.33999999991</v>
      </c>
      <c r="G1597" s="221">
        <v>279654.39999999997</v>
      </c>
      <c r="H1597" s="221">
        <v>0</v>
      </c>
      <c r="I1597" s="221">
        <v>0</v>
      </c>
      <c r="J1597" s="221">
        <v>0</v>
      </c>
      <c r="K1597" s="221">
        <v>0</v>
      </c>
      <c r="L1597" s="221">
        <v>0</v>
      </c>
      <c r="M1597" s="221">
        <v>0</v>
      </c>
      <c r="N1597" s="221">
        <v>0</v>
      </c>
      <c r="O1597" s="221">
        <v>0</v>
      </c>
      <c r="P1597" s="221">
        <v>204624.93999999994</v>
      </c>
      <c r="Q1597" s="221">
        <v>0</v>
      </c>
      <c r="R1597" s="221">
        <v>0</v>
      </c>
      <c r="S1597" s="221">
        <v>0</v>
      </c>
      <c r="T1597" s="221">
        <v>0</v>
      </c>
      <c r="U1597" s="221">
        <v>0</v>
      </c>
      <c r="V1597" s="221">
        <v>0</v>
      </c>
      <c r="W1597" s="221">
        <v>0</v>
      </c>
      <c r="X1597" s="221">
        <v>9195.64</v>
      </c>
    </row>
    <row r="1598" spans="1:24" s="239" customFormat="1" ht="20.25" customHeight="1" x14ac:dyDescent="0.3">
      <c r="A1598" s="238">
        <v>2024</v>
      </c>
      <c r="B1598" s="230">
        <v>295</v>
      </c>
      <c r="C1598" s="225" t="s">
        <v>878</v>
      </c>
      <c r="D1598" s="230">
        <v>34190</v>
      </c>
      <c r="E1598" s="222">
        <v>2508490.5900000003</v>
      </c>
      <c r="F1598" s="222">
        <v>2483681.2800000003</v>
      </c>
      <c r="G1598" s="221">
        <v>0</v>
      </c>
      <c r="H1598" s="221">
        <v>0</v>
      </c>
      <c r="I1598" s="221">
        <v>0</v>
      </c>
      <c r="J1598" s="221">
        <v>0</v>
      </c>
      <c r="K1598" s="221">
        <v>0</v>
      </c>
      <c r="L1598" s="221">
        <v>0</v>
      </c>
      <c r="M1598" s="221">
        <v>0</v>
      </c>
      <c r="N1598" s="221">
        <v>0</v>
      </c>
      <c r="O1598" s="221">
        <v>0</v>
      </c>
      <c r="P1598" s="221">
        <v>0</v>
      </c>
      <c r="Q1598" s="221">
        <v>2483681.2800000003</v>
      </c>
      <c r="R1598" s="221">
        <v>0</v>
      </c>
      <c r="S1598" s="221">
        <v>0</v>
      </c>
      <c r="T1598" s="221">
        <v>0</v>
      </c>
      <c r="U1598" s="221">
        <v>0</v>
      </c>
      <c r="V1598" s="221">
        <v>0</v>
      </c>
      <c r="W1598" s="221">
        <v>0</v>
      </c>
      <c r="X1598" s="221">
        <v>24809.31</v>
      </c>
    </row>
    <row r="1599" spans="1:24" s="239" customFormat="1" ht="20.25" customHeight="1" x14ac:dyDescent="0.3">
      <c r="A1599" s="238">
        <v>2024</v>
      </c>
      <c r="B1599" s="230">
        <v>296</v>
      </c>
      <c r="C1599" s="225" t="s">
        <v>879</v>
      </c>
      <c r="D1599" s="230">
        <v>34233</v>
      </c>
      <c r="E1599" s="222">
        <v>6966211.2200000007</v>
      </c>
      <c r="F1599" s="222">
        <v>6867143.8600000003</v>
      </c>
      <c r="G1599" s="221">
        <v>0</v>
      </c>
      <c r="H1599" s="221">
        <v>1492317.44</v>
      </c>
      <c r="I1599" s="221">
        <v>0</v>
      </c>
      <c r="J1599" s="221">
        <v>0</v>
      </c>
      <c r="K1599" s="221">
        <v>0</v>
      </c>
      <c r="L1599" s="221">
        <v>0</v>
      </c>
      <c r="M1599" s="221">
        <v>0</v>
      </c>
      <c r="N1599" s="221">
        <v>0</v>
      </c>
      <c r="O1599" s="221">
        <v>3943376.96</v>
      </c>
      <c r="P1599" s="221">
        <v>0</v>
      </c>
      <c r="Q1599" s="221">
        <v>1358449.4900000002</v>
      </c>
      <c r="R1599" s="221">
        <v>0</v>
      </c>
      <c r="S1599" s="221">
        <v>0</v>
      </c>
      <c r="T1599" s="221">
        <v>0</v>
      </c>
      <c r="U1599" s="221">
        <v>72999.97</v>
      </c>
      <c r="V1599" s="221">
        <v>0</v>
      </c>
      <c r="W1599" s="221">
        <v>0</v>
      </c>
      <c r="X1599" s="221">
        <v>99067.36</v>
      </c>
    </row>
    <row r="1600" spans="1:24" s="239" customFormat="1" ht="20.25" customHeight="1" x14ac:dyDescent="0.3">
      <c r="A1600" s="238">
        <v>2024</v>
      </c>
      <c r="B1600" s="230">
        <v>297</v>
      </c>
      <c r="C1600" s="225" t="s">
        <v>880</v>
      </c>
      <c r="D1600" s="230">
        <v>34234</v>
      </c>
      <c r="E1600" s="222">
        <v>218609.46</v>
      </c>
      <c r="F1600" s="222">
        <v>218609.46</v>
      </c>
      <c r="G1600" s="221">
        <v>0</v>
      </c>
      <c r="H1600" s="221">
        <v>0</v>
      </c>
      <c r="I1600" s="221">
        <v>0</v>
      </c>
      <c r="J1600" s="221">
        <v>0</v>
      </c>
      <c r="K1600" s="221">
        <v>0</v>
      </c>
      <c r="L1600" s="221">
        <v>0</v>
      </c>
      <c r="M1600" s="221">
        <v>0</v>
      </c>
      <c r="N1600" s="221">
        <v>0</v>
      </c>
      <c r="O1600" s="221">
        <v>0</v>
      </c>
      <c r="P1600" s="221">
        <v>0</v>
      </c>
      <c r="Q1600" s="221">
        <v>0</v>
      </c>
      <c r="R1600" s="221">
        <v>0</v>
      </c>
      <c r="S1600" s="221">
        <v>0</v>
      </c>
      <c r="T1600" s="221">
        <v>0</v>
      </c>
      <c r="U1600" s="221">
        <v>0</v>
      </c>
      <c r="V1600" s="221">
        <v>218609.46</v>
      </c>
      <c r="W1600" s="221">
        <v>0</v>
      </c>
      <c r="X1600" s="221">
        <v>0</v>
      </c>
    </row>
    <row r="1601" spans="1:24" s="239" customFormat="1" ht="20.25" customHeight="1" x14ac:dyDescent="0.3">
      <c r="A1601" s="238">
        <v>2024</v>
      </c>
      <c r="B1601" s="230">
        <v>298</v>
      </c>
      <c r="C1601" s="225" t="s">
        <v>881</v>
      </c>
      <c r="D1601" s="230">
        <v>34256</v>
      </c>
      <c r="E1601" s="222">
        <v>345375.71</v>
      </c>
      <c r="F1601" s="222">
        <v>341636.62</v>
      </c>
      <c r="G1601" s="221">
        <v>0</v>
      </c>
      <c r="H1601" s="221">
        <v>0</v>
      </c>
      <c r="I1601" s="221">
        <v>0</v>
      </c>
      <c r="J1601" s="221">
        <v>0</v>
      </c>
      <c r="K1601" s="221">
        <v>0</v>
      </c>
      <c r="L1601" s="221">
        <v>0</v>
      </c>
      <c r="M1601" s="221">
        <v>0</v>
      </c>
      <c r="N1601" s="221">
        <v>0</v>
      </c>
      <c r="O1601" s="221">
        <v>0</v>
      </c>
      <c r="P1601" s="221">
        <v>341636.62</v>
      </c>
      <c r="Q1601" s="221">
        <v>0</v>
      </c>
      <c r="R1601" s="221">
        <v>0</v>
      </c>
      <c r="S1601" s="221">
        <v>0</v>
      </c>
      <c r="T1601" s="221">
        <v>0</v>
      </c>
      <c r="U1601" s="221">
        <v>0</v>
      </c>
      <c r="V1601" s="221">
        <v>0</v>
      </c>
      <c r="W1601" s="221">
        <v>0</v>
      </c>
      <c r="X1601" s="221">
        <v>3739.09</v>
      </c>
    </row>
    <row r="1602" spans="1:24" s="239" customFormat="1" ht="20.100000000000001" customHeight="1" x14ac:dyDescent="0.3">
      <c r="A1602" s="238">
        <v>2024</v>
      </c>
      <c r="B1602" s="230">
        <v>299</v>
      </c>
      <c r="C1602" s="225" t="s">
        <v>883</v>
      </c>
      <c r="D1602" s="230">
        <v>34251</v>
      </c>
      <c r="E1602" s="222">
        <v>915813.27</v>
      </c>
      <c r="F1602" s="222">
        <v>903520.37</v>
      </c>
      <c r="G1602" s="221">
        <v>0</v>
      </c>
      <c r="H1602" s="221">
        <v>0</v>
      </c>
      <c r="I1602" s="221">
        <v>0</v>
      </c>
      <c r="J1602" s="221">
        <v>0</v>
      </c>
      <c r="K1602" s="221">
        <v>0</v>
      </c>
      <c r="L1602" s="221">
        <v>0</v>
      </c>
      <c r="M1602" s="221">
        <v>0</v>
      </c>
      <c r="N1602" s="221">
        <v>0</v>
      </c>
      <c r="O1602" s="221">
        <v>903520.37</v>
      </c>
      <c r="P1602" s="221">
        <v>0</v>
      </c>
      <c r="Q1602" s="221">
        <v>0</v>
      </c>
      <c r="R1602" s="221">
        <v>0</v>
      </c>
      <c r="S1602" s="221">
        <v>0</v>
      </c>
      <c r="T1602" s="221">
        <v>0</v>
      </c>
      <c r="U1602" s="221">
        <v>0</v>
      </c>
      <c r="V1602" s="221">
        <v>0</v>
      </c>
      <c r="W1602" s="221">
        <v>0</v>
      </c>
      <c r="X1602" s="221">
        <v>12292.9</v>
      </c>
    </row>
    <row r="1603" spans="1:24" s="239" customFormat="1" ht="20.25" customHeight="1" x14ac:dyDescent="0.3">
      <c r="A1603" s="238">
        <v>2024</v>
      </c>
      <c r="B1603" s="230">
        <v>300</v>
      </c>
      <c r="C1603" s="225" t="s">
        <v>885</v>
      </c>
      <c r="D1603" s="230">
        <v>34253</v>
      </c>
      <c r="E1603" s="222">
        <v>921519.02</v>
      </c>
      <c r="F1603" s="222">
        <v>909226.12</v>
      </c>
      <c r="G1603" s="221">
        <v>0</v>
      </c>
      <c r="H1603" s="221">
        <v>0</v>
      </c>
      <c r="I1603" s="221">
        <v>0</v>
      </c>
      <c r="J1603" s="221">
        <v>0</v>
      </c>
      <c r="K1603" s="221">
        <v>0</v>
      </c>
      <c r="L1603" s="221">
        <v>0</v>
      </c>
      <c r="M1603" s="221">
        <v>0</v>
      </c>
      <c r="N1603" s="221">
        <v>0</v>
      </c>
      <c r="O1603" s="221">
        <v>909226.12</v>
      </c>
      <c r="P1603" s="221">
        <v>0</v>
      </c>
      <c r="Q1603" s="221">
        <v>0</v>
      </c>
      <c r="R1603" s="221">
        <v>0</v>
      </c>
      <c r="S1603" s="221">
        <v>0</v>
      </c>
      <c r="T1603" s="221">
        <v>0</v>
      </c>
      <c r="U1603" s="221">
        <v>0</v>
      </c>
      <c r="V1603" s="221">
        <v>0</v>
      </c>
      <c r="W1603" s="221">
        <v>0</v>
      </c>
      <c r="X1603" s="221">
        <v>12292.9</v>
      </c>
    </row>
    <row r="1604" spans="1:24" s="239" customFormat="1" ht="20.25" customHeight="1" x14ac:dyDescent="0.3">
      <c r="A1604" s="238">
        <v>2024</v>
      </c>
      <c r="B1604" s="230">
        <v>301</v>
      </c>
      <c r="C1604" s="225" t="s">
        <v>888</v>
      </c>
      <c r="D1604" s="230">
        <v>34313</v>
      </c>
      <c r="E1604" s="222">
        <v>39988.080000000002</v>
      </c>
      <c r="F1604" s="222">
        <v>39988.080000000002</v>
      </c>
      <c r="G1604" s="221">
        <v>0</v>
      </c>
      <c r="H1604" s="221">
        <v>0</v>
      </c>
      <c r="I1604" s="221">
        <v>0</v>
      </c>
      <c r="J1604" s="221">
        <v>0</v>
      </c>
      <c r="K1604" s="221">
        <v>0</v>
      </c>
      <c r="L1604" s="221">
        <v>0</v>
      </c>
      <c r="M1604" s="221">
        <v>0</v>
      </c>
      <c r="N1604" s="221">
        <v>0</v>
      </c>
      <c r="O1604" s="221">
        <v>0</v>
      </c>
      <c r="P1604" s="221">
        <v>0</v>
      </c>
      <c r="Q1604" s="221">
        <v>0</v>
      </c>
      <c r="R1604" s="221">
        <v>0</v>
      </c>
      <c r="S1604" s="221">
        <v>0</v>
      </c>
      <c r="T1604" s="221">
        <v>0</v>
      </c>
      <c r="U1604" s="221">
        <v>0</v>
      </c>
      <c r="V1604" s="221">
        <v>39988.080000000002</v>
      </c>
      <c r="W1604" s="221">
        <v>0</v>
      </c>
      <c r="X1604" s="221">
        <v>0</v>
      </c>
    </row>
    <row r="1605" spans="1:24" s="239" customFormat="1" ht="20.25" customHeight="1" x14ac:dyDescent="0.3">
      <c r="A1605" s="238">
        <v>2024</v>
      </c>
      <c r="B1605" s="230">
        <v>302</v>
      </c>
      <c r="C1605" s="225" t="s">
        <v>889</v>
      </c>
      <c r="D1605" s="230">
        <v>34315</v>
      </c>
      <c r="E1605" s="222">
        <v>46417.14</v>
      </c>
      <c r="F1605" s="222">
        <v>46417.14</v>
      </c>
      <c r="G1605" s="221">
        <v>0</v>
      </c>
      <c r="H1605" s="221">
        <v>0</v>
      </c>
      <c r="I1605" s="221">
        <v>0</v>
      </c>
      <c r="J1605" s="221">
        <v>0</v>
      </c>
      <c r="K1605" s="221">
        <v>0</v>
      </c>
      <c r="L1605" s="221">
        <v>0</v>
      </c>
      <c r="M1605" s="221">
        <v>0</v>
      </c>
      <c r="N1605" s="221">
        <v>0</v>
      </c>
      <c r="O1605" s="221">
        <v>0</v>
      </c>
      <c r="P1605" s="221">
        <v>0</v>
      </c>
      <c r="Q1605" s="221">
        <v>0</v>
      </c>
      <c r="R1605" s="221">
        <v>0</v>
      </c>
      <c r="S1605" s="221">
        <v>0</v>
      </c>
      <c r="T1605" s="221">
        <v>0</v>
      </c>
      <c r="U1605" s="221">
        <v>0</v>
      </c>
      <c r="V1605" s="221">
        <v>46417.14</v>
      </c>
      <c r="W1605" s="221">
        <v>0</v>
      </c>
      <c r="X1605" s="221">
        <v>0</v>
      </c>
    </row>
    <row r="1606" spans="1:24" s="239" customFormat="1" ht="20.25" customHeight="1" x14ac:dyDescent="0.3">
      <c r="A1606" s="238">
        <v>2024</v>
      </c>
      <c r="B1606" s="230">
        <v>303</v>
      </c>
      <c r="C1606" s="225" t="s">
        <v>890</v>
      </c>
      <c r="D1606" s="230">
        <v>34319</v>
      </c>
      <c r="E1606" s="222">
        <v>45272.7</v>
      </c>
      <c r="F1606" s="222">
        <v>45272.7</v>
      </c>
      <c r="G1606" s="221">
        <v>0</v>
      </c>
      <c r="H1606" s="221">
        <v>0</v>
      </c>
      <c r="I1606" s="221">
        <v>0</v>
      </c>
      <c r="J1606" s="221">
        <v>0</v>
      </c>
      <c r="K1606" s="221">
        <v>0</v>
      </c>
      <c r="L1606" s="221">
        <v>0</v>
      </c>
      <c r="M1606" s="221">
        <v>0</v>
      </c>
      <c r="N1606" s="221">
        <v>0</v>
      </c>
      <c r="O1606" s="221">
        <v>0</v>
      </c>
      <c r="P1606" s="221">
        <v>0</v>
      </c>
      <c r="Q1606" s="221">
        <v>0</v>
      </c>
      <c r="R1606" s="221">
        <v>0</v>
      </c>
      <c r="S1606" s="221">
        <v>0</v>
      </c>
      <c r="T1606" s="221">
        <v>0</v>
      </c>
      <c r="U1606" s="221">
        <v>0</v>
      </c>
      <c r="V1606" s="221">
        <v>45272.7</v>
      </c>
      <c r="W1606" s="221">
        <v>0</v>
      </c>
      <c r="X1606" s="221">
        <v>0</v>
      </c>
    </row>
    <row r="1607" spans="1:24" s="239" customFormat="1" ht="20.25" customHeight="1" x14ac:dyDescent="0.3">
      <c r="A1607" s="238">
        <v>2024</v>
      </c>
      <c r="B1607" s="230">
        <v>304</v>
      </c>
      <c r="C1607" s="225" t="s">
        <v>4047</v>
      </c>
      <c r="D1607" s="230">
        <v>34322</v>
      </c>
      <c r="E1607" s="222">
        <v>57695.27</v>
      </c>
      <c r="F1607" s="222">
        <v>57695.27</v>
      </c>
      <c r="G1607" s="221">
        <v>0</v>
      </c>
      <c r="H1607" s="221">
        <v>0</v>
      </c>
      <c r="I1607" s="221">
        <v>0</v>
      </c>
      <c r="J1607" s="221">
        <v>0</v>
      </c>
      <c r="K1607" s="221">
        <v>0</v>
      </c>
      <c r="L1607" s="221">
        <v>0</v>
      </c>
      <c r="M1607" s="221">
        <v>0</v>
      </c>
      <c r="N1607" s="221">
        <v>0</v>
      </c>
      <c r="O1607" s="221">
        <v>0</v>
      </c>
      <c r="P1607" s="221">
        <v>0</v>
      </c>
      <c r="Q1607" s="221">
        <v>0</v>
      </c>
      <c r="R1607" s="221">
        <v>0</v>
      </c>
      <c r="S1607" s="221">
        <v>0</v>
      </c>
      <c r="T1607" s="221">
        <v>0</v>
      </c>
      <c r="U1607" s="221">
        <v>57695.27</v>
      </c>
      <c r="V1607" s="221">
        <v>0</v>
      </c>
      <c r="W1607" s="221">
        <v>0</v>
      </c>
      <c r="X1607" s="221">
        <v>0</v>
      </c>
    </row>
    <row r="1608" spans="1:24" s="239" customFormat="1" ht="20.25" customHeight="1" x14ac:dyDescent="0.3">
      <c r="A1608" s="238">
        <v>2024</v>
      </c>
      <c r="B1608" s="230">
        <v>305</v>
      </c>
      <c r="C1608" s="225" t="s">
        <v>894</v>
      </c>
      <c r="D1608" s="230">
        <v>34384</v>
      </c>
      <c r="E1608" s="222">
        <v>3158599.46</v>
      </c>
      <c r="F1608" s="222">
        <v>3131345.76</v>
      </c>
      <c r="G1608" s="221">
        <v>0</v>
      </c>
      <c r="H1608" s="221">
        <v>0</v>
      </c>
      <c r="I1608" s="221">
        <v>0</v>
      </c>
      <c r="J1608" s="221">
        <v>0</v>
      </c>
      <c r="K1608" s="221">
        <v>0</v>
      </c>
      <c r="L1608" s="221">
        <v>0</v>
      </c>
      <c r="M1608" s="221">
        <v>0</v>
      </c>
      <c r="N1608" s="221">
        <v>0</v>
      </c>
      <c r="O1608" s="221">
        <v>1073773.48</v>
      </c>
      <c r="P1608" s="221">
        <v>0</v>
      </c>
      <c r="Q1608" s="221">
        <v>2057572.28</v>
      </c>
      <c r="R1608" s="221">
        <v>0</v>
      </c>
      <c r="S1608" s="221">
        <v>0</v>
      </c>
      <c r="T1608" s="221">
        <v>0</v>
      </c>
      <c r="U1608" s="221">
        <v>0</v>
      </c>
      <c r="V1608" s="221">
        <v>0</v>
      </c>
      <c r="W1608" s="221">
        <v>0</v>
      </c>
      <c r="X1608" s="221">
        <v>27253.7</v>
      </c>
    </row>
    <row r="1609" spans="1:24" s="239" customFormat="1" ht="20.25" customHeight="1" x14ac:dyDescent="0.3">
      <c r="A1609" s="238">
        <v>2024</v>
      </c>
      <c r="B1609" s="230">
        <v>306</v>
      </c>
      <c r="C1609" s="225" t="s">
        <v>895</v>
      </c>
      <c r="D1609" s="230">
        <v>34383</v>
      </c>
      <c r="E1609" s="222">
        <v>1038208.05</v>
      </c>
      <c r="F1609" s="222">
        <v>1030321.62</v>
      </c>
      <c r="G1609" s="221">
        <v>0</v>
      </c>
      <c r="H1609" s="221">
        <v>0</v>
      </c>
      <c r="I1609" s="221">
        <v>0</v>
      </c>
      <c r="J1609" s="221">
        <v>0</v>
      </c>
      <c r="K1609" s="221">
        <v>0</v>
      </c>
      <c r="L1609" s="221">
        <v>0</v>
      </c>
      <c r="M1609" s="221">
        <v>0</v>
      </c>
      <c r="N1609" s="221">
        <v>0</v>
      </c>
      <c r="O1609" s="221">
        <v>1030321.62</v>
      </c>
      <c r="P1609" s="221">
        <v>0</v>
      </c>
      <c r="Q1609" s="221">
        <v>0</v>
      </c>
      <c r="R1609" s="221">
        <v>0</v>
      </c>
      <c r="S1609" s="221">
        <v>0</v>
      </c>
      <c r="T1609" s="221">
        <v>0</v>
      </c>
      <c r="U1609" s="221">
        <v>0</v>
      </c>
      <c r="V1609" s="221">
        <v>0</v>
      </c>
      <c r="W1609" s="221">
        <v>0</v>
      </c>
      <c r="X1609" s="221">
        <v>7886.43</v>
      </c>
    </row>
    <row r="1610" spans="1:24" s="239" customFormat="1" ht="20.25" customHeight="1" x14ac:dyDescent="0.3">
      <c r="A1610" s="238">
        <v>2024</v>
      </c>
      <c r="B1610" s="230">
        <v>307</v>
      </c>
      <c r="C1610" s="225" t="s">
        <v>2208</v>
      </c>
      <c r="D1610" s="230">
        <v>34426</v>
      </c>
      <c r="E1610" s="222">
        <v>6576166.54</v>
      </c>
      <c r="F1610" s="222">
        <v>6501277.7999999998</v>
      </c>
      <c r="G1610" s="221">
        <v>0</v>
      </c>
      <c r="H1610" s="221">
        <v>0</v>
      </c>
      <c r="I1610" s="221">
        <v>0</v>
      </c>
      <c r="J1610" s="221">
        <v>0</v>
      </c>
      <c r="K1610" s="221">
        <v>0</v>
      </c>
      <c r="L1610" s="221">
        <v>0</v>
      </c>
      <c r="M1610" s="221">
        <v>0</v>
      </c>
      <c r="N1610" s="221">
        <v>0</v>
      </c>
      <c r="O1610" s="221">
        <v>0</v>
      </c>
      <c r="P1610" s="221">
        <v>0</v>
      </c>
      <c r="Q1610" s="222">
        <v>6501277.7999999998</v>
      </c>
      <c r="R1610" s="221">
        <v>0</v>
      </c>
      <c r="S1610" s="221">
        <v>0</v>
      </c>
      <c r="T1610" s="221">
        <v>0</v>
      </c>
      <c r="U1610" s="221">
        <v>0</v>
      </c>
      <c r="V1610" s="221">
        <v>0</v>
      </c>
      <c r="W1610" s="221">
        <v>0</v>
      </c>
      <c r="X1610" s="221">
        <v>74888.740000000005</v>
      </c>
    </row>
    <row r="1611" spans="1:24" s="239" customFormat="1" ht="20.25" customHeight="1" x14ac:dyDescent="0.3">
      <c r="A1611" s="238">
        <v>2024</v>
      </c>
      <c r="B1611" s="230">
        <v>308</v>
      </c>
      <c r="C1611" s="225" t="s">
        <v>897</v>
      </c>
      <c r="D1611" s="230">
        <v>34574</v>
      </c>
      <c r="E1611" s="222">
        <v>100362.9</v>
      </c>
      <c r="F1611" s="222">
        <v>100362.9</v>
      </c>
      <c r="G1611" s="221">
        <v>0</v>
      </c>
      <c r="H1611" s="221">
        <v>0</v>
      </c>
      <c r="I1611" s="221">
        <v>0</v>
      </c>
      <c r="J1611" s="221">
        <v>0</v>
      </c>
      <c r="K1611" s="221">
        <v>0</v>
      </c>
      <c r="L1611" s="221">
        <v>0</v>
      </c>
      <c r="M1611" s="221">
        <v>0</v>
      </c>
      <c r="N1611" s="221">
        <v>0</v>
      </c>
      <c r="O1611" s="221">
        <v>0</v>
      </c>
      <c r="P1611" s="221">
        <v>0</v>
      </c>
      <c r="Q1611" s="221">
        <v>0</v>
      </c>
      <c r="R1611" s="221">
        <v>0</v>
      </c>
      <c r="S1611" s="221">
        <v>0</v>
      </c>
      <c r="T1611" s="221">
        <v>0</v>
      </c>
      <c r="U1611" s="221">
        <v>0</v>
      </c>
      <c r="V1611" s="221">
        <v>100362.9</v>
      </c>
      <c r="W1611" s="221">
        <v>0</v>
      </c>
      <c r="X1611" s="221">
        <v>0</v>
      </c>
    </row>
    <row r="1612" spans="1:24" s="239" customFormat="1" ht="20.25" customHeight="1" x14ac:dyDescent="0.3">
      <c r="A1612" s="238">
        <v>2024</v>
      </c>
      <c r="B1612" s="230">
        <v>309</v>
      </c>
      <c r="C1612" s="225" t="s">
        <v>898</v>
      </c>
      <c r="D1612" s="230">
        <v>34575</v>
      </c>
      <c r="E1612" s="222">
        <v>404800.12</v>
      </c>
      <c r="F1612" s="222">
        <v>399984.38</v>
      </c>
      <c r="G1612" s="221">
        <v>0</v>
      </c>
      <c r="H1612" s="221">
        <v>0</v>
      </c>
      <c r="I1612" s="221">
        <v>0</v>
      </c>
      <c r="J1612" s="221">
        <v>0</v>
      </c>
      <c r="K1612" s="221">
        <v>0</v>
      </c>
      <c r="L1612" s="221">
        <v>0</v>
      </c>
      <c r="M1612" s="221">
        <v>0</v>
      </c>
      <c r="N1612" s="221">
        <v>0</v>
      </c>
      <c r="O1612" s="221">
        <v>0</v>
      </c>
      <c r="P1612" s="221">
        <v>399984.38</v>
      </c>
      <c r="Q1612" s="221">
        <v>0</v>
      </c>
      <c r="R1612" s="221">
        <v>0</v>
      </c>
      <c r="S1612" s="221">
        <v>0</v>
      </c>
      <c r="T1612" s="221">
        <v>0</v>
      </c>
      <c r="U1612" s="221">
        <v>0</v>
      </c>
      <c r="V1612" s="221">
        <v>0</v>
      </c>
      <c r="W1612" s="221">
        <v>0</v>
      </c>
      <c r="X1612" s="221">
        <v>4815.74</v>
      </c>
    </row>
    <row r="1613" spans="1:24" s="239" customFormat="1" ht="20.25" customHeight="1" x14ac:dyDescent="0.3">
      <c r="A1613" s="238">
        <v>2024</v>
      </c>
      <c r="B1613" s="230">
        <v>310</v>
      </c>
      <c r="C1613" s="225" t="s">
        <v>899</v>
      </c>
      <c r="D1613" s="230">
        <v>34577</v>
      </c>
      <c r="E1613" s="222">
        <v>972715.05999999994</v>
      </c>
      <c r="F1613" s="222">
        <v>972715.05999999994</v>
      </c>
      <c r="G1613" s="221">
        <v>0</v>
      </c>
      <c r="H1613" s="221">
        <v>0</v>
      </c>
      <c r="I1613" s="221">
        <v>0</v>
      </c>
      <c r="J1613" s="221">
        <v>0</v>
      </c>
      <c r="K1613" s="221">
        <v>0</v>
      </c>
      <c r="L1613" s="221">
        <v>0</v>
      </c>
      <c r="M1613" s="221">
        <v>0</v>
      </c>
      <c r="N1613" s="221">
        <v>0</v>
      </c>
      <c r="O1613" s="221">
        <v>0</v>
      </c>
      <c r="P1613" s="221">
        <v>754530.94</v>
      </c>
      <c r="Q1613" s="221">
        <v>0</v>
      </c>
      <c r="R1613" s="221">
        <v>0</v>
      </c>
      <c r="S1613" s="221">
        <v>0</v>
      </c>
      <c r="T1613" s="221">
        <v>0</v>
      </c>
      <c r="U1613" s="221">
        <v>0</v>
      </c>
      <c r="V1613" s="221">
        <v>218184.12</v>
      </c>
      <c r="W1613" s="221">
        <v>0</v>
      </c>
      <c r="X1613" s="221">
        <v>0</v>
      </c>
    </row>
    <row r="1614" spans="1:24" s="239" customFormat="1" ht="20.25" customHeight="1" x14ac:dyDescent="0.3">
      <c r="A1614" s="238">
        <v>2024</v>
      </c>
      <c r="B1614" s="230">
        <v>311</v>
      </c>
      <c r="C1614" s="225" t="s">
        <v>3557</v>
      </c>
      <c r="D1614" s="230">
        <v>34578</v>
      </c>
      <c r="E1614" s="222">
        <v>1885886.2499999998</v>
      </c>
      <c r="F1614" s="222">
        <v>1853857.1099999999</v>
      </c>
      <c r="G1614" s="221">
        <v>886055.74</v>
      </c>
      <c r="H1614" s="221">
        <v>967801.36999999988</v>
      </c>
      <c r="I1614" s="221">
        <v>0</v>
      </c>
      <c r="J1614" s="221">
        <v>0</v>
      </c>
      <c r="K1614" s="221">
        <v>0</v>
      </c>
      <c r="L1614" s="221">
        <v>0</v>
      </c>
      <c r="M1614" s="221">
        <v>0</v>
      </c>
      <c r="N1614" s="221">
        <v>0</v>
      </c>
      <c r="O1614" s="221">
        <v>0</v>
      </c>
      <c r="P1614" s="221">
        <v>0</v>
      </c>
      <c r="Q1614" s="221">
        <v>0</v>
      </c>
      <c r="R1614" s="221">
        <v>0</v>
      </c>
      <c r="S1614" s="221">
        <v>0</v>
      </c>
      <c r="T1614" s="221">
        <v>0</v>
      </c>
      <c r="U1614" s="221">
        <v>0</v>
      </c>
      <c r="V1614" s="221">
        <v>0</v>
      </c>
      <c r="W1614" s="221">
        <v>0</v>
      </c>
      <c r="X1614" s="221">
        <v>32029.14</v>
      </c>
    </row>
    <row r="1615" spans="1:24" s="239" customFormat="1" ht="20.25" customHeight="1" x14ac:dyDescent="0.3">
      <c r="A1615" s="238">
        <v>2024</v>
      </c>
      <c r="B1615" s="230">
        <v>312</v>
      </c>
      <c r="C1615" s="225" t="s">
        <v>901</v>
      </c>
      <c r="D1615" s="230">
        <v>34598</v>
      </c>
      <c r="E1615" s="222">
        <v>60150.42</v>
      </c>
      <c r="F1615" s="222">
        <v>60150.42</v>
      </c>
      <c r="G1615" s="221">
        <v>0</v>
      </c>
      <c r="H1615" s="221">
        <v>0</v>
      </c>
      <c r="I1615" s="221">
        <v>0</v>
      </c>
      <c r="J1615" s="221">
        <v>0</v>
      </c>
      <c r="K1615" s="221">
        <v>0</v>
      </c>
      <c r="L1615" s="221">
        <v>0</v>
      </c>
      <c r="M1615" s="221">
        <v>0</v>
      </c>
      <c r="N1615" s="221">
        <v>0</v>
      </c>
      <c r="O1615" s="221">
        <v>0</v>
      </c>
      <c r="P1615" s="221">
        <v>0</v>
      </c>
      <c r="Q1615" s="221">
        <v>0</v>
      </c>
      <c r="R1615" s="221">
        <v>0</v>
      </c>
      <c r="S1615" s="221">
        <v>0</v>
      </c>
      <c r="T1615" s="221">
        <v>0</v>
      </c>
      <c r="U1615" s="221">
        <v>0</v>
      </c>
      <c r="V1615" s="221">
        <v>60150.42</v>
      </c>
      <c r="W1615" s="221">
        <v>0</v>
      </c>
      <c r="X1615" s="221">
        <v>0</v>
      </c>
    </row>
    <row r="1616" spans="1:24" s="239" customFormat="1" ht="20.25" customHeight="1" x14ac:dyDescent="0.3">
      <c r="A1616" s="238">
        <v>2024</v>
      </c>
      <c r="B1616" s="230">
        <v>313</v>
      </c>
      <c r="C1616" s="225" t="s">
        <v>902</v>
      </c>
      <c r="D1616" s="230">
        <v>34724</v>
      </c>
      <c r="E1616" s="222">
        <v>199541.80999999997</v>
      </c>
      <c r="F1616" s="222">
        <v>195658.99999999997</v>
      </c>
      <c r="G1616" s="221">
        <v>0</v>
      </c>
      <c r="H1616" s="221">
        <v>0</v>
      </c>
      <c r="I1616" s="221">
        <v>0</v>
      </c>
      <c r="J1616" s="221">
        <v>0</v>
      </c>
      <c r="K1616" s="221">
        <v>0</v>
      </c>
      <c r="L1616" s="221">
        <v>0</v>
      </c>
      <c r="M1616" s="221">
        <v>0</v>
      </c>
      <c r="N1616" s="221">
        <v>0</v>
      </c>
      <c r="O1616" s="221">
        <v>0</v>
      </c>
      <c r="P1616" s="221">
        <v>195658.99999999997</v>
      </c>
      <c r="Q1616" s="221">
        <v>0</v>
      </c>
      <c r="R1616" s="221">
        <v>0</v>
      </c>
      <c r="S1616" s="221">
        <v>0</v>
      </c>
      <c r="T1616" s="221">
        <v>0</v>
      </c>
      <c r="U1616" s="221">
        <v>0</v>
      </c>
      <c r="V1616" s="221">
        <v>0</v>
      </c>
      <c r="W1616" s="221">
        <v>0</v>
      </c>
      <c r="X1616" s="221">
        <v>3882.81</v>
      </c>
    </row>
    <row r="1617" spans="1:24" s="239" customFormat="1" ht="20.25" customHeight="1" x14ac:dyDescent="0.3">
      <c r="A1617" s="238">
        <v>2024</v>
      </c>
      <c r="B1617" s="230">
        <v>314</v>
      </c>
      <c r="C1617" s="225" t="s">
        <v>2383</v>
      </c>
      <c r="D1617" s="230">
        <v>34746</v>
      </c>
      <c r="E1617" s="222">
        <v>3798765.63</v>
      </c>
      <c r="F1617" s="222">
        <v>3798765.63</v>
      </c>
      <c r="G1617" s="221">
        <v>0</v>
      </c>
      <c r="H1617" s="221">
        <v>1593168.35</v>
      </c>
      <c r="I1617" s="221">
        <v>0</v>
      </c>
      <c r="J1617" s="221">
        <v>338865.45999999996</v>
      </c>
      <c r="K1617" s="221">
        <v>513427.38</v>
      </c>
      <c r="L1617" s="221">
        <v>433329.74</v>
      </c>
      <c r="M1617" s="221">
        <v>0</v>
      </c>
      <c r="N1617" s="221">
        <v>0</v>
      </c>
      <c r="O1617" s="221">
        <v>0</v>
      </c>
      <c r="P1617" s="221">
        <v>919974.7</v>
      </c>
      <c r="Q1617" s="221">
        <v>0</v>
      </c>
      <c r="R1617" s="221">
        <v>0</v>
      </c>
      <c r="S1617" s="221">
        <v>0</v>
      </c>
      <c r="T1617" s="221">
        <v>0</v>
      </c>
      <c r="U1617" s="221">
        <v>0</v>
      </c>
      <c r="V1617" s="221">
        <v>0</v>
      </c>
      <c r="W1617" s="221">
        <v>0</v>
      </c>
      <c r="X1617" s="221">
        <v>0</v>
      </c>
    </row>
    <row r="1618" spans="1:24" s="239" customFormat="1" ht="20.25" customHeight="1" x14ac:dyDescent="0.3">
      <c r="A1618" s="238">
        <v>2024</v>
      </c>
      <c r="B1618" s="230">
        <v>315</v>
      </c>
      <c r="C1618" s="225" t="s">
        <v>903</v>
      </c>
      <c r="D1618" s="230">
        <v>33157</v>
      </c>
      <c r="E1618" s="222">
        <v>32233.49</v>
      </c>
      <c r="F1618" s="222">
        <v>32233.49</v>
      </c>
      <c r="G1618" s="221">
        <v>0</v>
      </c>
      <c r="H1618" s="221">
        <v>0</v>
      </c>
      <c r="I1618" s="221">
        <v>0</v>
      </c>
      <c r="J1618" s="221">
        <v>0</v>
      </c>
      <c r="K1618" s="221">
        <v>0</v>
      </c>
      <c r="L1618" s="221">
        <v>0</v>
      </c>
      <c r="M1618" s="221">
        <v>0</v>
      </c>
      <c r="N1618" s="221">
        <v>0</v>
      </c>
      <c r="O1618" s="221">
        <v>0</v>
      </c>
      <c r="P1618" s="221">
        <v>0</v>
      </c>
      <c r="Q1618" s="221">
        <v>0</v>
      </c>
      <c r="R1618" s="221">
        <v>0</v>
      </c>
      <c r="S1618" s="221">
        <v>0</v>
      </c>
      <c r="T1618" s="221">
        <v>0</v>
      </c>
      <c r="U1618" s="221">
        <v>0</v>
      </c>
      <c r="V1618" s="221">
        <v>32233.49</v>
      </c>
      <c r="W1618" s="221">
        <v>0</v>
      </c>
      <c r="X1618" s="221">
        <v>0</v>
      </c>
    </row>
    <row r="1619" spans="1:24" s="239" customFormat="1" ht="20.25" customHeight="1" x14ac:dyDescent="0.3">
      <c r="A1619" s="238">
        <v>2024</v>
      </c>
      <c r="B1619" s="230">
        <v>316</v>
      </c>
      <c r="C1619" s="225" t="s">
        <v>904</v>
      </c>
      <c r="D1619" s="230">
        <v>33159</v>
      </c>
      <c r="E1619" s="222">
        <v>2336781.5199999996</v>
      </c>
      <c r="F1619" s="222">
        <v>2297771.7599999998</v>
      </c>
      <c r="G1619" s="221">
        <v>0</v>
      </c>
      <c r="H1619" s="221">
        <v>0</v>
      </c>
      <c r="I1619" s="221">
        <v>0</v>
      </c>
      <c r="J1619" s="221">
        <v>0</v>
      </c>
      <c r="K1619" s="221">
        <v>0</v>
      </c>
      <c r="L1619" s="221">
        <v>0</v>
      </c>
      <c r="M1619" s="221">
        <v>0</v>
      </c>
      <c r="N1619" s="221">
        <v>0</v>
      </c>
      <c r="O1619" s="221">
        <v>0</v>
      </c>
      <c r="P1619" s="221">
        <v>0</v>
      </c>
      <c r="Q1619" s="221">
        <v>2297771.7599999998</v>
      </c>
      <c r="R1619" s="221">
        <v>0</v>
      </c>
      <c r="S1619" s="221">
        <v>0</v>
      </c>
      <c r="T1619" s="221">
        <v>0</v>
      </c>
      <c r="U1619" s="221">
        <v>0</v>
      </c>
      <c r="V1619" s="221">
        <v>0</v>
      </c>
      <c r="W1619" s="221">
        <v>0</v>
      </c>
      <c r="X1619" s="221">
        <v>39009.760000000002</v>
      </c>
    </row>
    <row r="1620" spans="1:24" s="239" customFormat="1" ht="20.25" customHeight="1" x14ac:dyDescent="0.3">
      <c r="A1620" s="238">
        <v>2024</v>
      </c>
      <c r="B1620" s="230">
        <v>317</v>
      </c>
      <c r="C1620" s="225" t="s">
        <v>905</v>
      </c>
      <c r="D1620" s="230">
        <v>33160</v>
      </c>
      <c r="E1620" s="222">
        <v>2268518.16</v>
      </c>
      <c r="F1620" s="222">
        <v>2228742.46</v>
      </c>
      <c r="G1620" s="221">
        <v>0</v>
      </c>
      <c r="H1620" s="221">
        <v>0</v>
      </c>
      <c r="I1620" s="221">
        <v>0</v>
      </c>
      <c r="J1620" s="221">
        <v>0</v>
      </c>
      <c r="K1620" s="221">
        <v>0</v>
      </c>
      <c r="L1620" s="221">
        <v>0</v>
      </c>
      <c r="M1620" s="221">
        <v>0</v>
      </c>
      <c r="N1620" s="221">
        <v>0</v>
      </c>
      <c r="O1620" s="221">
        <v>0</v>
      </c>
      <c r="P1620" s="221">
        <v>0</v>
      </c>
      <c r="Q1620" s="221">
        <v>2228742.46</v>
      </c>
      <c r="R1620" s="221">
        <v>0</v>
      </c>
      <c r="S1620" s="221">
        <v>0</v>
      </c>
      <c r="T1620" s="221">
        <v>0</v>
      </c>
      <c r="U1620" s="221">
        <v>0</v>
      </c>
      <c r="V1620" s="221">
        <v>0</v>
      </c>
      <c r="W1620" s="221">
        <v>0</v>
      </c>
      <c r="X1620" s="221">
        <v>39775.699999999997</v>
      </c>
    </row>
    <row r="1621" spans="1:24" s="239" customFormat="1" ht="20.25" customHeight="1" x14ac:dyDescent="0.3">
      <c r="A1621" s="238">
        <v>2024</v>
      </c>
      <c r="B1621" s="230">
        <v>318</v>
      </c>
      <c r="C1621" s="225" t="s">
        <v>906</v>
      </c>
      <c r="D1621" s="230">
        <v>33155</v>
      </c>
      <c r="E1621" s="222">
        <v>32233.49</v>
      </c>
      <c r="F1621" s="222">
        <v>32233.49</v>
      </c>
      <c r="G1621" s="221">
        <v>0</v>
      </c>
      <c r="H1621" s="221">
        <v>0</v>
      </c>
      <c r="I1621" s="221">
        <v>0</v>
      </c>
      <c r="J1621" s="221">
        <v>0</v>
      </c>
      <c r="K1621" s="221">
        <v>0</v>
      </c>
      <c r="L1621" s="221">
        <v>0</v>
      </c>
      <c r="M1621" s="221">
        <v>0</v>
      </c>
      <c r="N1621" s="221">
        <v>0</v>
      </c>
      <c r="O1621" s="221">
        <v>0</v>
      </c>
      <c r="P1621" s="221">
        <v>0</v>
      </c>
      <c r="Q1621" s="221">
        <v>0</v>
      </c>
      <c r="R1621" s="221">
        <v>0</v>
      </c>
      <c r="S1621" s="221">
        <v>0</v>
      </c>
      <c r="T1621" s="221">
        <v>0</v>
      </c>
      <c r="U1621" s="221">
        <v>0</v>
      </c>
      <c r="V1621" s="221">
        <v>32233.49</v>
      </c>
      <c r="W1621" s="221">
        <v>0</v>
      </c>
      <c r="X1621" s="221">
        <v>0</v>
      </c>
    </row>
    <row r="1622" spans="1:24" s="239" customFormat="1" ht="20.25" customHeight="1" x14ac:dyDescent="0.3">
      <c r="A1622" s="238">
        <v>2024</v>
      </c>
      <c r="B1622" s="230">
        <v>319</v>
      </c>
      <c r="C1622" s="225" t="s">
        <v>908</v>
      </c>
      <c r="D1622" s="230">
        <v>35382</v>
      </c>
      <c r="E1622" s="222">
        <v>8578598.1300000008</v>
      </c>
      <c r="F1622" s="222">
        <v>8442422.370000001</v>
      </c>
      <c r="G1622" s="217">
        <v>3354412.9200000004</v>
      </c>
      <c r="H1622" s="221">
        <v>0</v>
      </c>
      <c r="I1622" s="221">
        <v>0</v>
      </c>
      <c r="J1622" s="221">
        <v>353043.87999999995</v>
      </c>
      <c r="K1622" s="221">
        <v>0</v>
      </c>
      <c r="L1622" s="221">
        <v>0</v>
      </c>
      <c r="M1622" s="221">
        <v>0</v>
      </c>
      <c r="N1622" s="221">
        <v>0</v>
      </c>
      <c r="O1622" s="221">
        <v>4277343.58</v>
      </c>
      <c r="P1622" s="221">
        <v>0</v>
      </c>
      <c r="Q1622" s="221">
        <v>0</v>
      </c>
      <c r="R1622" s="221">
        <v>0</v>
      </c>
      <c r="S1622" s="221">
        <v>0</v>
      </c>
      <c r="T1622" s="221">
        <v>0</v>
      </c>
      <c r="U1622" s="221">
        <v>457621.99</v>
      </c>
      <c r="V1622" s="221">
        <v>0</v>
      </c>
      <c r="W1622" s="221">
        <v>0</v>
      </c>
      <c r="X1622" s="221">
        <v>136175.75999999998</v>
      </c>
    </row>
    <row r="1623" spans="1:24" s="239" customFormat="1" ht="20.25" customHeight="1" x14ac:dyDescent="0.3">
      <c r="A1623" s="238">
        <v>2024</v>
      </c>
      <c r="B1623" s="230">
        <v>320</v>
      </c>
      <c r="C1623" s="225" t="s">
        <v>909</v>
      </c>
      <c r="D1623" s="230">
        <v>35415</v>
      </c>
      <c r="E1623" s="222">
        <v>12501472.269999998</v>
      </c>
      <c r="F1623" s="222">
        <v>12349860.489999998</v>
      </c>
      <c r="G1623" s="221">
        <v>5386967.96</v>
      </c>
      <c r="H1623" s="221">
        <v>2304800.46</v>
      </c>
      <c r="I1623" s="221">
        <v>0</v>
      </c>
      <c r="J1623" s="221">
        <v>0</v>
      </c>
      <c r="K1623" s="221">
        <v>0</v>
      </c>
      <c r="L1623" s="221">
        <v>0</v>
      </c>
      <c r="M1623" s="221">
        <v>0</v>
      </c>
      <c r="N1623" s="221">
        <v>0</v>
      </c>
      <c r="O1623" s="221">
        <v>4327312.28</v>
      </c>
      <c r="P1623" s="221">
        <v>0</v>
      </c>
      <c r="Q1623" s="221">
        <v>0</v>
      </c>
      <c r="R1623" s="221">
        <v>0</v>
      </c>
      <c r="S1623" s="221">
        <v>0</v>
      </c>
      <c r="T1623" s="221">
        <v>0</v>
      </c>
      <c r="U1623" s="221">
        <v>330779.79000000004</v>
      </c>
      <c r="V1623" s="221">
        <v>0</v>
      </c>
      <c r="W1623" s="221">
        <v>0</v>
      </c>
      <c r="X1623" s="221">
        <v>151611.78</v>
      </c>
    </row>
    <row r="1624" spans="1:24" s="239" customFormat="1" ht="20.25" customHeight="1" x14ac:dyDescent="0.3">
      <c r="A1624" s="238">
        <v>2024</v>
      </c>
      <c r="B1624" s="230">
        <v>321</v>
      </c>
      <c r="C1624" s="225" t="s">
        <v>3089</v>
      </c>
      <c r="D1624" s="230">
        <v>35424</v>
      </c>
      <c r="E1624" s="222">
        <v>52874.84</v>
      </c>
      <c r="F1624" s="222">
        <v>52874.84</v>
      </c>
      <c r="G1624" s="221">
        <v>0</v>
      </c>
      <c r="H1624" s="221">
        <v>0</v>
      </c>
      <c r="I1624" s="221">
        <v>0</v>
      </c>
      <c r="J1624" s="221">
        <v>0</v>
      </c>
      <c r="K1624" s="221">
        <v>0</v>
      </c>
      <c r="L1624" s="221">
        <v>0</v>
      </c>
      <c r="M1624" s="221">
        <v>0</v>
      </c>
      <c r="N1624" s="221">
        <v>0</v>
      </c>
      <c r="O1624" s="221">
        <v>0</v>
      </c>
      <c r="P1624" s="221">
        <v>0</v>
      </c>
      <c r="Q1624" s="221">
        <v>0</v>
      </c>
      <c r="R1624" s="221">
        <v>0</v>
      </c>
      <c r="S1624" s="221">
        <v>0</v>
      </c>
      <c r="T1624" s="221">
        <v>0</v>
      </c>
      <c r="U1624" s="221">
        <v>52874.84</v>
      </c>
      <c r="V1624" s="221">
        <v>0</v>
      </c>
      <c r="W1624" s="221">
        <v>0</v>
      </c>
      <c r="X1624" s="221">
        <v>0</v>
      </c>
    </row>
    <row r="1625" spans="1:24" s="239" customFormat="1" ht="20.100000000000001" customHeight="1" x14ac:dyDescent="0.3">
      <c r="A1625" s="238">
        <v>2024</v>
      </c>
      <c r="B1625" s="230">
        <v>322</v>
      </c>
      <c r="C1625" s="225" t="s">
        <v>910</v>
      </c>
      <c r="D1625" s="230">
        <v>35647</v>
      </c>
      <c r="E1625" s="222">
        <v>1887101.2600000002</v>
      </c>
      <c r="F1625" s="222">
        <v>1862634.4800000002</v>
      </c>
      <c r="G1625" s="221">
        <v>418810.24</v>
      </c>
      <c r="H1625" s="221">
        <v>0</v>
      </c>
      <c r="I1625" s="221">
        <v>0</v>
      </c>
      <c r="J1625" s="221">
        <v>0</v>
      </c>
      <c r="K1625" s="221">
        <v>0</v>
      </c>
      <c r="L1625" s="221">
        <v>0</v>
      </c>
      <c r="M1625" s="221">
        <v>0</v>
      </c>
      <c r="N1625" s="221">
        <v>0</v>
      </c>
      <c r="O1625" s="221">
        <v>1443824.2400000002</v>
      </c>
      <c r="P1625" s="221">
        <v>0</v>
      </c>
      <c r="Q1625" s="221">
        <v>0</v>
      </c>
      <c r="R1625" s="221">
        <v>0</v>
      </c>
      <c r="S1625" s="221">
        <v>0</v>
      </c>
      <c r="T1625" s="221">
        <v>0</v>
      </c>
      <c r="U1625" s="221">
        <v>0</v>
      </c>
      <c r="V1625" s="221">
        <v>0</v>
      </c>
      <c r="W1625" s="221">
        <v>0</v>
      </c>
      <c r="X1625" s="221">
        <v>24466.780000000002</v>
      </c>
    </row>
    <row r="1626" spans="1:24" s="239" customFormat="1" ht="20.25" customHeight="1" x14ac:dyDescent="0.3">
      <c r="A1626" s="238">
        <v>2024</v>
      </c>
      <c r="B1626" s="230">
        <v>323</v>
      </c>
      <c r="C1626" s="225" t="s">
        <v>911</v>
      </c>
      <c r="D1626" s="230">
        <v>35631</v>
      </c>
      <c r="E1626" s="222">
        <v>112584.65</v>
      </c>
      <c r="F1626" s="222">
        <v>112584.65</v>
      </c>
      <c r="G1626" s="221">
        <v>0</v>
      </c>
      <c r="H1626" s="221">
        <v>0</v>
      </c>
      <c r="I1626" s="221">
        <v>0</v>
      </c>
      <c r="J1626" s="221">
        <v>0</v>
      </c>
      <c r="K1626" s="221">
        <v>0</v>
      </c>
      <c r="L1626" s="221">
        <v>0</v>
      </c>
      <c r="M1626" s="221">
        <v>0</v>
      </c>
      <c r="N1626" s="221">
        <v>0</v>
      </c>
      <c r="O1626" s="221">
        <v>0</v>
      </c>
      <c r="P1626" s="221">
        <v>0</v>
      </c>
      <c r="Q1626" s="221">
        <v>0</v>
      </c>
      <c r="R1626" s="221">
        <v>0</v>
      </c>
      <c r="S1626" s="221">
        <v>0</v>
      </c>
      <c r="T1626" s="221">
        <v>0</v>
      </c>
      <c r="U1626" s="221">
        <v>112584.65</v>
      </c>
      <c r="V1626" s="221">
        <v>0</v>
      </c>
      <c r="W1626" s="221">
        <v>0</v>
      </c>
      <c r="X1626" s="221">
        <v>0</v>
      </c>
    </row>
    <row r="1627" spans="1:24" s="239" customFormat="1" ht="20.25" customHeight="1" x14ac:dyDescent="0.3">
      <c r="A1627" s="238">
        <v>2024</v>
      </c>
      <c r="B1627" s="230">
        <v>324</v>
      </c>
      <c r="C1627" s="225" t="s">
        <v>1534</v>
      </c>
      <c r="D1627" s="230">
        <v>35687</v>
      </c>
      <c r="E1627" s="222">
        <v>41144.050000000003</v>
      </c>
      <c r="F1627" s="222">
        <v>41144.050000000003</v>
      </c>
      <c r="G1627" s="221">
        <v>0</v>
      </c>
      <c r="H1627" s="221">
        <v>0</v>
      </c>
      <c r="I1627" s="221">
        <v>0</v>
      </c>
      <c r="J1627" s="221">
        <v>0</v>
      </c>
      <c r="K1627" s="221">
        <v>0</v>
      </c>
      <c r="L1627" s="221">
        <v>0</v>
      </c>
      <c r="M1627" s="221">
        <v>0</v>
      </c>
      <c r="N1627" s="221">
        <v>0</v>
      </c>
      <c r="O1627" s="221">
        <v>0</v>
      </c>
      <c r="P1627" s="221">
        <v>0</v>
      </c>
      <c r="Q1627" s="221">
        <v>0</v>
      </c>
      <c r="R1627" s="221">
        <v>0</v>
      </c>
      <c r="S1627" s="221">
        <v>0</v>
      </c>
      <c r="T1627" s="221">
        <v>0</v>
      </c>
      <c r="U1627" s="221">
        <v>41144.050000000003</v>
      </c>
      <c r="V1627" s="221">
        <v>0</v>
      </c>
      <c r="W1627" s="221">
        <v>0</v>
      </c>
      <c r="X1627" s="221">
        <v>0</v>
      </c>
    </row>
    <row r="1628" spans="1:24" s="239" customFormat="1" ht="20.25" customHeight="1" x14ac:dyDescent="0.3">
      <c r="A1628" s="238">
        <v>2024</v>
      </c>
      <c r="B1628" s="230">
        <v>325</v>
      </c>
      <c r="C1628" s="225" t="s">
        <v>1535</v>
      </c>
      <c r="D1628" s="230">
        <v>35690</v>
      </c>
      <c r="E1628" s="222">
        <v>949477.05999999994</v>
      </c>
      <c r="F1628" s="222">
        <v>904652.33</v>
      </c>
      <c r="G1628" s="221">
        <v>0</v>
      </c>
      <c r="H1628" s="221">
        <v>0</v>
      </c>
      <c r="I1628" s="221">
        <v>0</v>
      </c>
      <c r="J1628" s="221">
        <v>0</v>
      </c>
      <c r="K1628" s="221">
        <v>0</v>
      </c>
      <c r="L1628" s="221">
        <v>0</v>
      </c>
      <c r="M1628" s="221">
        <v>0</v>
      </c>
      <c r="N1628" s="221">
        <v>0</v>
      </c>
      <c r="O1628" s="221">
        <v>904652.33</v>
      </c>
      <c r="P1628" s="221">
        <v>0</v>
      </c>
      <c r="Q1628" s="221">
        <v>0</v>
      </c>
      <c r="R1628" s="221">
        <v>0</v>
      </c>
      <c r="S1628" s="221">
        <v>0</v>
      </c>
      <c r="T1628" s="221">
        <v>0</v>
      </c>
      <c r="U1628" s="221">
        <v>0</v>
      </c>
      <c r="V1628" s="221">
        <v>0</v>
      </c>
      <c r="W1628" s="221">
        <v>0</v>
      </c>
      <c r="X1628" s="221">
        <v>44824.73</v>
      </c>
    </row>
    <row r="1629" spans="1:24" s="239" customFormat="1" ht="20.25" customHeight="1" x14ac:dyDescent="0.3">
      <c r="A1629" s="238">
        <v>2024</v>
      </c>
      <c r="B1629" s="230">
        <v>326</v>
      </c>
      <c r="C1629" s="225" t="s">
        <v>913</v>
      </c>
      <c r="D1629" s="230">
        <v>35737</v>
      </c>
      <c r="E1629" s="222">
        <v>1069872.7500000002</v>
      </c>
      <c r="F1629" s="222">
        <v>1055844.6600000001</v>
      </c>
      <c r="G1629" s="221">
        <v>0</v>
      </c>
      <c r="H1629" s="221">
        <v>0</v>
      </c>
      <c r="I1629" s="221">
        <v>0</v>
      </c>
      <c r="J1629" s="221">
        <v>0</v>
      </c>
      <c r="K1629" s="221">
        <v>0</v>
      </c>
      <c r="L1629" s="221">
        <v>0</v>
      </c>
      <c r="M1629" s="221">
        <v>0</v>
      </c>
      <c r="N1629" s="221">
        <v>0</v>
      </c>
      <c r="O1629" s="221">
        <v>1055844.6600000001</v>
      </c>
      <c r="P1629" s="221">
        <v>0</v>
      </c>
      <c r="Q1629" s="221">
        <v>0</v>
      </c>
      <c r="R1629" s="221">
        <v>0</v>
      </c>
      <c r="S1629" s="221">
        <v>0</v>
      </c>
      <c r="T1629" s="221">
        <v>0</v>
      </c>
      <c r="U1629" s="221">
        <v>0</v>
      </c>
      <c r="V1629" s="221">
        <v>0</v>
      </c>
      <c r="W1629" s="221">
        <v>0</v>
      </c>
      <c r="X1629" s="221">
        <v>14028.09</v>
      </c>
    </row>
    <row r="1630" spans="1:24" s="239" customFormat="1" ht="20.25" customHeight="1" x14ac:dyDescent="0.3">
      <c r="A1630" s="238">
        <v>2024</v>
      </c>
      <c r="B1630" s="230">
        <v>327</v>
      </c>
      <c r="C1630" s="225" t="s">
        <v>916</v>
      </c>
      <c r="D1630" s="230">
        <v>35740</v>
      </c>
      <c r="E1630" s="222">
        <v>486958.22999999992</v>
      </c>
      <c r="F1630" s="222">
        <v>476258.02999999991</v>
      </c>
      <c r="G1630" s="221">
        <v>324020.13999999996</v>
      </c>
      <c r="H1630" s="221">
        <v>0</v>
      </c>
      <c r="I1630" s="221">
        <v>0</v>
      </c>
      <c r="J1630" s="221">
        <v>0</v>
      </c>
      <c r="K1630" s="221">
        <v>0</v>
      </c>
      <c r="L1630" s="221">
        <v>0</v>
      </c>
      <c r="M1630" s="221">
        <v>0</v>
      </c>
      <c r="N1630" s="221">
        <v>0</v>
      </c>
      <c r="O1630" s="221">
        <v>0</v>
      </c>
      <c r="P1630" s="221">
        <v>152237.88999999998</v>
      </c>
      <c r="Q1630" s="221">
        <v>0</v>
      </c>
      <c r="R1630" s="221">
        <v>0</v>
      </c>
      <c r="S1630" s="221">
        <v>0</v>
      </c>
      <c r="T1630" s="221">
        <v>0</v>
      </c>
      <c r="U1630" s="221">
        <v>0</v>
      </c>
      <c r="V1630" s="221">
        <v>0</v>
      </c>
      <c r="W1630" s="221">
        <v>0</v>
      </c>
      <c r="X1630" s="221">
        <v>10700.2</v>
      </c>
    </row>
    <row r="1631" spans="1:24" s="239" customFormat="1" ht="20.25" customHeight="1" x14ac:dyDescent="0.3">
      <c r="A1631" s="238">
        <v>2024</v>
      </c>
      <c r="B1631" s="230">
        <v>328</v>
      </c>
      <c r="C1631" s="225" t="s">
        <v>918</v>
      </c>
      <c r="D1631" s="230">
        <v>35743</v>
      </c>
      <c r="E1631" s="222">
        <v>298463.92999999993</v>
      </c>
      <c r="F1631" s="222">
        <v>294722.45999999996</v>
      </c>
      <c r="G1631" s="221">
        <v>294722.45999999996</v>
      </c>
      <c r="H1631" s="221">
        <v>0</v>
      </c>
      <c r="I1631" s="221">
        <v>0</v>
      </c>
      <c r="J1631" s="221">
        <v>0</v>
      </c>
      <c r="K1631" s="221">
        <v>0</v>
      </c>
      <c r="L1631" s="221">
        <v>0</v>
      </c>
      <c r="M1631" s="221">
        <v>0</v>
      </c>
      <c r="N1631" s="221">
        <v>0</v>
      </c>
      <c r="O1631" s="221">
        <v>0</v>
      </c>
      <c r="P1631" s="221">
        <v>0</v>
      </c>
      <c r="Q1631" s="221">
        <v>0</v>
      </c>
      <c r="R1631" s="221">
        <v>0</v>
      </c>
      <c r="S1631" s="221">
        <v>0</v>
      </c>
      <c r="T1631" s="221">
        <v>0</v>
      </c>
      <c r="U1631" s="221">
        <v>0</v>
      </c>
      <c r="V1631" s="221">
        <v>0</v>
      </c>
      <c r="W1631" s="221">
        <v>0</v>
      </c>
      <c r="X1631" s="221">
        <v>3741.47</v>
      </c>
    </row>
    <row r="1632" spans="1:24" s="239" customFormat="1" ht="20.25" customHeight="1" x14ac:dyDescent="0.3">
      <c r="A1632" s="238">
        <v>2024</v>
      </c>
      <c r="B1632" s="230">
        <v>329</v>
      </c>
      <c r="C1632" s="225" t="s">
        <v>920</v>
      </c>
      <c r="D1632" s="230">
        <v>35800</v>
      </c>
      <c r="E1632" s="222">
        <v>221113.57</v>
      </c>
      <c r="F1632" s="222">
        <v>218380.03</v>
      </c>
      <c r="G1632" s="221">
        <v>218380.03</v>
      </c>
      <c r="H1632" s="221">
        <v>0</v>
      </c>
      <c r="I1632" s="221">
        <v>0</v>
      </c>
      <c r="J1632" s="221">
        <v>0</v>
      </c>
      <c r="K1632" s="221">
        <v>0</v>
      </c>
      <c r="L1632" s="221">
        <v>0</v>
      </c>
      <c r="M1632" s="221">
        <v>0</v>
      </c>
      <c r="N1632" s="221">
        <v>0</v>
      </c>
      <c r="O1632" s="221">
        <v>0</v>
      </c>
      <c r="P1632" s="221">
        <v>0</v>
      </c>
      <c r="Q1632" s="221">
        <v>0</v>
      </c>
      <c r="R1632" s="221">
        <v>0</v>
      </c>
      <c r="S1632" s="221">
        <v>0</v>
      </c>
      <c r="T1632" s="221">
        <v>0</v>
      </c>
      <c r="U1632" s="221">
        <v>0</v>
      </c>
      <c r="V1632" s="221">
        <v>0</v>
      </c>
      <c r="W1632" s="221">
        <v>0</v>
      </c>
      <c r="X1632" s="221">
        <v>2733.54</v>
      </c>
    </row>
    <row r="1633" spans="1:24" s="239" customFormat="1" ht="20.25" customHeight="1" x14ac:dyDescent="0.3">
      <c r="A1633" s="238">
        <v>2024</v>
      </c>
      <c r="B1633" s="230">
        <v>330</v>
      </c>
      <c r="C1633" s="225" t="s">
        <v>921</v>
      </c>
      <c r="D1633" s="230">
        <v>35801</v>
      </c>
      <c r="E1633" s="222">
        <v>924994.94</v>
      </c>
      <c r="F1633" s="222">
        <v>914376.5</v>
      </c>
      <c r="G1633" s="221">
        <v>0</v>
      </c>
      <c r="H1633" s="221">
        <v>0</v>
      </c>
      <c r="I1633" s="221">
        <v>0</v>
      </c>
      <c r="J1633" s="221">
        <v>0</v>
      </c>
      <c r="K1633" s="221">
        <v>0</v>
      </c>
      <c r="L1633" s="221">
        <v>0</v>
      </c>
      <c r="M1633" s="221">
        <v>0</v>
      </c>
      <c r="N1633" s="221">
        <v>0</v>
      </c>
      <c r="O1633" s="221">
        <v>914376.5</v>
      </c>
      <c r="P1633" s="221">
        <v>0</v>
      </c>
      <c r="Q1633" s="221">
        <v>0</v>
      </c>
      <c r="R1633" s="221">
        <v>0</v>
      </c>
      <c r="S1633" s="221">
        <v>0</v>
      </c>
      <c r="T1633" s="221">
        <v>0</v>
      </c>
      <c r="U1633" s="221">
        <v>0</v>
      </c>
      <c r="V1633" s="221">
        <v>0</v>
      </c>
      <c r="W1633" s="221">
        <v>0</v>
      </c>
      <c r="X1633" s="221">
        <v>10618.44</v>
      </c>
    </row>
    <row r="1634" spans="1:24" s="239" customFormat="1" ht="20.25" customHeight="1" x14ac:dyDescent="0.3">
      <c r="A1634" s="238">
        <v>2024</v>
      </c>
      <c r="B1634" s="230">
        <v>331</v>
      </c>
      <c r="C1634" s="225" t="s">
        <v>922</v>
      </c>
      <c r="D1634" s="230">
        <v>35807</v>
      </c>
      <c r="E1634" s="222">
        <v>413945.94</v>
      </c>
      <c r="F1634" s="222">
        <v>409114.91</v>
      </c>
      <c r="G1634" s="221">
        <v>0</v>
      </c>
      <c r="H1634" s="221">
        <v>409114.91</v>
      </c>
      <c r="I1634" s="221">
        <v>0</v>
      </c>
      <c r="J1634" s="221">
        <v>0</v>
      </c>
      <c r="K1634" s="221">
        <v>0</v>
      </c>
      <c r="L1634" s="221">
        <v>0</v>
      </c>
      <c r="M1634" s="221">
        <v>0</v>
      </c>
      <c r="N1634" s="221">
        <v>0</v>
      </c>
      <c r="O1634" s="221">
        <v>0</v>
      </c>
      <c r="P1634" s="221">
        <v>0</v>
      </c>
      <c r="Q1634" s="221">
        <v>0</v>
      </c>
      <c r="R1634" s="221">
        <v>0</v>
      </c>
      <c r="S1634" s="221">
        <v>0</v>
      </c>
      <c r="T1634" s="221">
        <v>0</v>
      </c>
      <c r="U1634" s="221">
        <v>0</v>
      </c>
      <c r="V1634" s="221">
        <v>0</v>
      </c>
      <c r="W1634" s="221">
        <v>0</v>
      </c>
      <c r="X1634" s="221">
        <v>4831.03</v>
      </c>
    </row>
    <row r="1635" spans="1:24" s="239" customFormat="1" ht="20.25" customHeight="1" x14ac:dyDescent="0.3">
      <c r="A1635" s="238">
        <v>2024</v>
      </c>
      <c r="B1635" s="230">
        <v>332</v>
      </c>
      <c r="C1635" s="225" t="s">
        <v>923</v>
      </c>
      <c r="D1635" s="230">
        <v>35765</v>
      </c>
      <c r="E1635" s="222">
        <v>775653.56000000017</v>
      </c>
      <c r="F1635" s="222">
        <v>763294.14000000013</v>
      </c>
      <c r="G1635" s="221">
        <v>0</v>
      </c>
      <c r="H1635" s="221">
        <v>0</v>
      </c>
      <c r="I1635" s="221">
        <v>0</v>
      </c>
      <c r="J1635" s="221">
        <v>0</v>
      </c>
      <c r="K1635" s="221">
        <v>0</v>
      </c>
      <c r="L1635" s="221">
        <v>0</v>
      </c>
      <c r="M1635" s="221">
        <v>0</v>
      </c>
      <c r="N1635" s="221">
        <v>0</v>
      </c>
      <c r="O1635" s="221">
        <v>763294.14000000013</v>
      </c>
      <c r="P1635" s="221">
        <v>0</v>
      </c>
      <c r="Q1635" s="221">
        <v>0</v>
      </c>
      <c r="R1635" s="221">
        <v>0</v>
      </c>
      <c r="S1635" s="221">
        <v>0</v>
      </c>
      <c r="T1635" s="221">
        <v>0</v>
      </c>
      <c r="U1635" s="221">
        <v>0</v>
      </c>
      <c r="V1635" s="221">
        <v>0</v>
      </c>
      <c r="W1635" s="221">
        <v>0</v>
      </c>
      <c r="X1635" s="221">
        <v>12359.42</v>
      </c>
    </row>
    <row r="1636" spans="1:24" s="239" customFormat="1" ht="20.25" customHeight="1" x14ac:dyDescent="0.3">
      <c r="A1636" s="238">
        <v>2024</v>
      </c>
      <c r="B1636" s="230">
        <v>333</v>
      </c>
      <c r="C1636" s="225" t="s">
        <v>924</v>
      </c>
      <c r="D1636" s="230">
        <v>35766</v>
      </c>
      <c r="E1636" s="222">
        <v>1609200.3299999998</v>
      </c>
      <c r="F1636" s="222">
        <v>1586170.64</v>
      </c>
      <c r="G1636" s="221">
        <v>616869.4</v>
      </c>
      <c r="H1636" s="221">
        <v>593533</v>
      </c>
      <c r="I1636" s="221">
        <v>0</v>
      </c>
      <c r="J1636" s="221">
        <v>97939.209999999992</v>
      </c>
      <c r="K1636" s="221">
        <v>0</v>
      </c>
      <c r="L1636" s="221">
        <v>277829.03000000003</v>
      </c>
      <c r="M1636" s="221">
        <v>0</v>
      </c>
      <c r="N1636" s="221">
        <v>0</v>
      </c>
      <c r="O1636" s="221">
        <v>0</v>
      </c>
      <c r="P1636" s="221">
        <v>0</v>
      </c>
      <c r="Q1636" s="221">
        <v>0</v>
      </c>
      <c r="R1636" s="221">
        <v>0</v>
      </c>
      <c r="S1636" s="221">
        <v>0</v>
      </c>
      <c r="T1636" s="221">
        <v>0</v>
      </c>
      <c r="U1636" s="221">
        <v>0</v>
      </c>
      <c r="V1636" s="221">
        <v>0</v>
      </c>
      <c r="W1636" s="221">
        <v>0</v>
      </c>
      <c r="X1636" s="221">
        <v>23029.69</v>
      </c>
    </row>
    <row r="1637" spans="1:24" s="239" customFormat="1" ht="20.25" customHeight="1" x14ac:dyDescent="0.3">
      <c r="A1637" s="238">
        <v>2024</v>
      </c>
      <c r="B1637" s="230">
        <v>334</v>
      </c>
      <c r="C1637" s="225" t="s">
        <v>925</v>
      </c>
      <c r="D1637" s="230">
        <v>35769</v>
      </c>
      <c r="E1637" s="222">
        <v>86017.27</v>
      </c>
      <c r="F1637" s="222">
        <v>86017.27</v>
      </c>
      <c r="G1637" s="221">
        <v>0</v>
      </c>
      <c r="H1637" s="221">
        <v>0</v>
      </c>
      <c r="I1637" s="221">
        <v>0</v>
      </c>
      <c r="J1637" s="221">
        <v>0</v>
      </c>
      <c r="K1637" s="221">
        <v>0</v>
      </c>
      <c r="L1637" s="221">
        <v>0</v>
      </c>
      <c r="M1637" s="221">
        <v>0</v>
      </c>
      <c r="N1637" s="221">
        <v>0</v>
      </c>
      <c r="O1637" s="221">
        <v>0</v>
      </c>
      <c r="P1637" s="221">
        <v>0</v>
      </c>
      <c r="Q1637" s="221">
        <v>0</v>
      </c>
      <c r="R1637" s="221">
        <v>0</v>
      </c>
      <c r="S1637" s="221">
        <v>0</v>
      </c>
      <c r="T1637" s="221">
        <v>0</v>
      </c>
      <c r="U1637" s="221">
        <v>0</v>
      </c>
      <c r="V1637" s="221">
        <v>86017.27</v>
      </c>
      <c r="W1637" s="221">
        <v>0</v>
      </c>
      <c r="X1637" s="221">
        <v>0</v>
      </c>
    </row>
    <row r="1638" spans="1:24" s="239" customFormat="1" ht="20.25" customHeight="1" x14ac:dyDescent="0.3">
      <c r="A1638" s="238">
        <v>2024</v>
      </c>
      <c r="B1638" s="230">
        <v>335</v>
      </c>
      <c r="C1638" s="225" t="s">
        <v>926</v>
      </c>
      <c r="D1638" s="230">
        <v>35788</v>
      </c>
      <c r="E1638" s="222">
        <v>394922.09</v>
      </c>
      <c r="F1638" s="222">
        <v>390155.51</v>
      </c>
      <c r="G1638" s="221">
        <v>200226.72</v>
      </c>
      <c r="H1638" s="221">
        <v>0</v>
      </c>
      <c r="I1638" s="221">
        <v>0</v>
      </c>
      <c r="J1638" s="221">
        <v>0</v>
      </c>
      <c r="K1638" s="221">
        <v>0</v>
      </c>
      <c r="L1638" s="221">
        <v>0</v>
      </c>
      <c r="M1638" s="221">
        <v>0</v>
      </c>
      <c r="N1638" s="221">
        <v>0</v>
      </c>
      <c r="O1638" s="221">
        <v>0</v>
      </c>
      <c r="P1638" s="221">
        <v>189928.79</v>
      </c>
      <c r="Q1638" s="221">
        <v>0</v>
      </c>
      <c r="R1638" s="221">
        <v>0</v>
      </c>
      <c r="S1638" s="221">
        <v>0</v>
      </c>
      <c r="T1638" s="221">
        <v>0</v>
      </c>
      <c r="U1638" s="221">
        <v>0</v>
      </c>
      <c r="V1638" s="221">
        <v>0</v>
      </c>
      <c r="W1638" s="221">
        <v>0</v>
      </c>
      <c r="X1638" s="221">
        <v>4766.58</v>
      </c>
    </row>
    <row r="1639" spans="1:24" s="239" customFormat="1" ht="20.25" customHeight="1" x14ac:dyDescent="0.3">
      <c r="A1639" s="238">
        <v>2024</v>
      </c>
      <c r="B1639" s="230">
        <v>336</v>
      </c>
      <c r="C1639" s="225" t="s">
        <v>927</v>
      </c>
      <c r="D1639" s="230">
        <v>35789</v>
      </c>
      <c r="E1639" s="222">
        <v>724530.83</v>
      </c>
      <c r="F1639" s="222">
        <v>711498.63</v>
      </c>
      <c r="G1639" s="221">
        <v>313640.36</v>
      </c>
      <c r="H1639" s="221">
        <v>238710.85</v>
      </c>
      <c r="I1639" s="221">
        <v>0</v>
      </c>
      <c r="J1639" s="221">
        <v>0</v>
      </c>
      <c r="K1639" s="221">
        <v>0</v>
      </c>
      <c r="L1639" s="221">
        <v>0</v>
      </c>
      <c r="M1639" s="221">
        <v>0</v>
      </c>
      <c r="N1639" s="221">
        <v>0</v>
      </c>
      <c r="O1639" s="221">
        <v>0</v>
      </c>
      <c r="P1639" s="221">
        <v>159147.42000000001</v>
      </c>
      <c r="Q1639" s="221">
        <v>0</v>
      </c>
      <c r="R1639" s="221">
        <v>0</v>
      </c>
      <c r="S1639" s="221">
        <v>0</v>
      </c>
      <c r="T1639" s="221">
        <v>0</v>
      </c>
      <c r="U1639" s="221">
        <v>0</v>
      </c>
      <c r="V1639" s="221">
        <v>0</v>
      </c>
      <c r="W1639" s="221">
        <v>0</v>
      </c>
      <c r="X1639" s="221">
        <v>13032.199999999999</v>
      </c>
    </row>
    <row r="1640" spans="1:24" s="239" customFormat="1" ht="20.25" customHeight="1" x14ac:dyDescent="0.3">
      <c r="A1640" s="238">
        <v>2024</v>
      </c>
      <c r="B1640" s="230">
        <v>337</v>
      </c>
      <c r="C1640" s="225" t="s">
        <v>928</v>
      </c>
      <c r="D1640" s="230">
        <v>35790</v>
      </c>
      <c r="E1640" s="222">
        <v>714687.84</v>
      </c>
      <c r="F1640" s="222">
        <v>701655.64</v>
      </c>
      <c r="G1640" s="221">
        <v>313640.36</v>
      </c>
      <c r="H1640" s="221">
        <v>228867.86000000002</v>
      </c>
      <c r="I1640" s="221">
        <v>0</v>
      </c>
      <c r="J1640" s="221">
        <v>0</v>
      </c>
      <c r="K1640" s="221">
        <v>0</v>
      </c>
      <c r="L1640" s="221">
        <v>0</v>
      </c>
      <c r="M1640" s="221">
        <v>0</v>
      </c>
      <c r="N1640" s="221">
        <v>0</v>
      </c>
      <c r="O1640" s="221">
        <v>0</v>
      </c>
      <c r="P1640" s="221">
        <v>159147.42000000001</v>
      </c>
      <c r="Q1640" s="221">
        <v>0</v>
      </c>
      <c r="R1640" s="221">
        <v>0</v>
      </c>
      <c r="S1640" s="221">
        <v>0</v>
      </c>
      <c r="T1640" s="221">
        <v>0</v>
      </c>
      <c r="U1640" s="221">
        <v>0</v>
      </c>
      <c r="V1640" s="221">
        <v>0</v>
      </c>
      <c r="W1640" s="221">
        <v>0</v>
      </c>
      <c r="X1640" s="221">
        <v>13032.199999999999</v>
      </c>
    </row>
    <row r="1641" spans="1:24" s="239" customFormat="1" ht="20.25" customHeight="1" x14ac:dyDescent="0.3">
      <c r="A1641" s="238">
        <v>2024</v>
      </c>
      <c r="B1641" s="230">
        <v>338</v>
      </c>
      <c r="C1641" s="225" t="s">
        <v>929</v>
      </c>
      <c r="D1641" s="230">
        <v>35866</v>
      </c>
      <c r="E1641" s="222">
        <v>1286701.43</v>
      </c>
      <c r="F1641" s="222">
        <v>1272091.02</v>
      </c>
      <c r="G1641" s="221">
        <v>252155.8</v>
      </c>
      <c r="H1641" s="221">
        <v>0</v>
      </c>
      <c r="I1641" s="221">
        <v>0</v>
      </c>
      <c r="J1641" s="221">
        <v>0</v>
      </c>
      <c r="K1641" s="221">
        <v>0</v>
      </c>
      <c r="L1641" s="221">
        <v>0</v>
      </c>
      <c r="M1641" s="221">
        <v>0</v>
      </c>
      <c r="N1641" s="221">
        <v>0</v>
      </c>
      <c r="O1641" s="221">
        <v>1019935.22</v>
      </c>
      <c r="P1641" s="221">
        <v>0</v>
      </c>
      <c r="Q1641" s="221">
        <v>0</v>
      </c>
      <c r="R1641" s="221">
        <v>0</v>
      </c>
      <c r="S1641" s="221">
        <v>0</v>
      </c>
      <c r="T1641" s="221">
        <v>0</v>
      </c>
      <c r="U1641" s="221">
        <v>0</v>
      </c>
      <c r="V1641" s="221">
        <v>0</v>
      </c>
      <c r="W1641" s="221">
        <v>0</v>
      </c>
      <c r="X1641" s="221">
        <v>14610.41</v>
      </c>
    </row>
    <row r="1642" spans="1:24" s="239" customFormat="1" ht="20.25" customHeight="1" x14ac:dyDescent="0.3">
      <c r="A1642" s="238">
        <v>2024</v>
      </c>
      <c r="B1642" s="230">
        <v>339</v>
      </c>
      <c r="C1642" s="225" t="s">
        <v>2200</v>
      </c>
      <c r="D1642" s="230">
        <v>35851</v>
      </c>
      <c r="E1642" s="222">
        <v>7009857.5699999994</v>
      </c>
      <c r="F1642" s="222">
        <v>6956500.6999999993</v>
      </c>
      <c r="G1642" s="221">
        <v>0</v>
      </c>
      <c r="H1642" s="221">
        <v>0</v>
      </c>
      <c r="I1642" s="221">
        <v>0</v>
      </c>
      <c r="J1642" s="221">
        <v>0</v>
      </c>
      <c r="K1642" s="221">
        <v>0</v>
      </c>
      <c r="L1642" s="221">
        <v>0</v>
      </c>
      <c r="M1642" s="221">
        <v>0</v>
      </c>
      <c r="N1642" s="221">
        <v>0</v>
      </c>
      <c r="O1642" s="221">
        <v>0</v>
      </c>
      <c r="P1642" s="221">
        <v>0</v>
      </c>
      <c r="Q1642" s="221">
        <v>6956500.6999999993</v>
      </c>
      <c r="R1642" s="221">
        <v>0</v>
      </c>
      <c r="S1642" s="221">
        <v>0</v>
      </c>
      <c r="T1642" s="221">
        <v>0</v>
      </c>
      <c r="U1642" s="221">
        <v>0</v>
      </c>
      <c r="V1642" s="221">
        <v>0</v>
      </c>
      <c r="W1642" s="221">
        <v>0</v>
      </c>
      <c r="X1642" s="221">
        <v>53356.87</v>
      </c>
    </row>
    <row r="1643" spans="1:24" s="239" customFormat="1" ht="20.25" customHeight="1" x14ac:dyDescent="0.3">
      <c r="A1643" s="238">
        <v>2024</v>
      </c>
      <c r="B1643" s="230">
        <v>340</v>
      </c>
      <c r="C1643" s="225" t="s">
        <v>817</v>
      </c>
      <c r="D1643" s="230">
        <v>33102</v>
      </c>
      <c r="E1643" s="222">
        <v>3871504.84</v>
      </c>
      <c r="F1643" s="222">
        <v>3821159.6399999997</v>
      </c>
      <c r="G1643" s="221">
        <v>0</v>
      </c>
      <c r="H1643" s="221">
        <v>0</v>
      </c>
      <c r="I1643" s="221">
        <v>0</v>
      </c>
      <c r="J1643" s="221">
        <v>0</v>
      </c>
      <c r="K1643" s="221">
        <v>0</v>
      </c>
      <c r="L1643" s="221">
        <v>0</v>
      </c>
      <c r="M1643" s="221">
        <v>0</v>
      </c>
      <c r="N1643" s="221">
        <v>0</v>
      </c>
      <c r="O1643" s="221">
        <v>1549267.09</v>
      </c>
      <c r="P1643" s="221">
        <v>0</v>
      </c>
      <c r="Q1643" s="221">
        <v>2271892.5499999998</v>
      </c>
      <c r="R1643" s="221">
        <v>0</v>
      </c>
      <c r="S1643" s="221">
        <v>0</v>
      </c>
      <c r="T1643" s="221">
        <v>0</v>
      </c>
      <c r="U1643" s="221">
        <v>0</v>
      </c>
      <c r="V1643" s="221">
        <v>0</v>
      </c>
      <c r="W1643" s="221">
        <v>0</v>
      </c>
      <c r="X1643" s="221">
        <v>50345.2</v>
      </c>
    </row>
    <row r="1644" spans="1:24" s="239" customFormat="1" ht="20.25" customHeight="1" x14ac:dyDescent="0.3">
      <c r="A1644" s="238">
        <v>2024</v>
      </c>
      <c r="B1644" s="230">
        <v>341</v>
      </c>
      <c r="C1644" s="225" t="s">
        <v>818</v>
      </c>
      <c r="D1644" s="230">
        <v>33104</v>
      </c>
      <c r="E1644" s="222">
        <v>895152.64000000001</v>
      </c>
      <c r="F1644" s="222">
        <v>885324.75</v>
      </c>
      <c r="G1644" s="221">
        <v>0</v>
      </c>
      <c r="H1644" s="221">
        <v>0</v>
      </c>
      <c r="I1644" s="221">
        <v>0</v>
      </c>
      <c r="J1644" s="221">
        <v>0</v>
      </c>
      <c r="K1644" s="221">
        <v>0</v>
      </c>
      <c r="L1644" s="221">
        <v>0</v>
      </c>
      <c r="M1644" s="221">
        <v>0</v>
      </c>
      <c r="N1644" s="221">
        <v>0</v>
      </c>
      <c r="O1644" s="221">
        <v>885324.75</v>
      </c>
      <c r="P1644" s="221">
        <v>0</v>
      </c>
      <c r="Q1644" s="221">
        <v>0</v>
      </c>
      <c r="R1644" s="221">
        <v>0</v>
      </c>
      <c r="S1644" s="221">
        <v>0</v>
      </c>
      <c r="T1644" s="221">
        <v>0</v>
      </c>
      <c r="U1644" s="221">
        <v>0</v>
      </c>
      <c r="V1644" s="221">
        <v>0</v>
      </c>
      <c r="W1644" s="221">
        <v>0</v>
      </c>
      <c r="X1644" s="221">
        <v>9827.89</v>
      </c>
    </row>
    <row r="1645" spans="1:24" s="239" customFormat="1" ht="20.25" customHeight="1" x14ac:dyDescent="0.3">
      <c r="A1645" s="238">
        <v>2024</v>
      </c>
      <c r="B1645" s="230">
        <v>342</v>
      </c>
      <c r="C1645" s="225" t="s">
        <v>819</v>
      </c>
      <c r="D1645" s="230">
        <v>33105</v>
      </c>
      <c r="E1645" s="222">
        <v>110647.98</v>
      </c>
      <c r="F1645" s="222">
        <v>110647.98</v>
      </c>
      <c r="G1645" s="221">
        <v>0</v>
      </c>
      <c r="H1645" s="221">
        <v>0</v>
      </c>
      <c r="I1645" s="221">
        <v>0</v>
      </c>
      <c r="J1645" s="221">
        <v>0</v>
      </c>
      <c r="K1645" s="221">
        <v>0</v>
      </c>
      <c r="L1645" s="221">
        <v>0</v>
      </c>
      <c r="M1645" s="221">
        <v>0</v>
      </c>
      <c r="N1645" s="221">
        <v>0</v>
      </c>
      <c r="O1645" s="221">
        <v>0</v>
      </c>
      <c r="P1645" s="221">
        <v>0</v>
      </c>
      <c r="Q1645" s="221">
        <v>0</v>
      </c>
      <c r="R1645" s="221">
        <v>0</v>
      </c>
      <c r="S1645" s="221">
        <v>0</v>
      </c>
      <c r="T1645" s="221">
        <v>0</v>
      </c>
      <c r="U1645" s="221">
        <v>0</v>
      </c>
      <c r="V1645" s="221">
        <v>110647.98</v>
      </c>
      <c r="W1645" s="221">
        <v>0</v>
      </c>
      <c r="X1645" s="221">
        <v>0</v>
      </c>
    </row>
    <row r="1646" spans="1:24" s="239" customFormat="1" ht="20.25" customHeight="1" x14ac:dyDescent="0.3">
      <c r="A1646" s="238">
        <v>2024</v>
      </c>
      <c r="B1646" s="230">
        <v>343</v>
      </c>
      <c r="C1646" s="225" t="s">
        <v>820</v>
      </c>
      <c r="D1646" s="230">
        <v>33106</v>
      </c>
      <c r="E1646" s="222">
        <v>892071.33</v>
      </c>
      <c r="F1646" s="222">
        <v>882485.48</v>
      </c>
      <c r="G1646" s="221">
        <v>0</v>
      </c>
      <c r="H1646" s="221">
        <v>0</v>
      </c>
      <c r="I1646" s="221">
        <v>0</v>
      </c>
      <c r="J1646" s="221">
        <v>0</v>
      </c>
      <c r="K1646" s="221">
        <v>0</v>
      </c>
      <c r="L1646" s="221">
        <v>0</v>
      </c>
      <c r="M1646" s="221">
        <v>0</v>
      </c>
      <c r="N1646" s="221">
        <v>0</v>
      </c>
      <c r="O1646" s="221">
        <v>882485.48</v>
      </c>
      <c r="P1646" s="221">
        <v>0</v>
      </c>
      <c r="Q1646" s="221">
        <v>0</v>
      </c>
      <c r="R1646" s="221">
        <v>0</v>
      </c>
      <c r="S1646" s="221">
        <v>0</v>
      </c>
      <c r="T1646" s="221">
        <v>0</v>
      </c>
      <c r="U1646" s="221">
        <v>0</v>
      </c>
      <c r="V1646" s="221">
        <v>0</v>
      </c>
      <c r="W1646" s="221">
        <v>0</v>
      </c>
      <c r="X1646" s="221">
        <v>9585.85</v>
      </c>
    </row>
    <row r="1647" spans="1:24" s="239" customFormat="1" ht="20.25" customHeight="1" x14ac:dyDescent="0.3">
      <c r="A1647" s="238">
        <v>2024</v>
      </c>
      <c r="B1647" s="230">
        <v>344</v>
      </c>
      <c r="C1647" s="225" t="s">
        <v>821</v>
      </c>
      <c r="D1647" s="230">
        <v>33107</v>
      </c>
      <c r="E1647" s="222">
        <v>110647.98</v>
      </c>
      <c r="F1647" s="222">
        <v>110647.98</v>
      </c>
      <c r="G1647" s="221">
        <v>0</v>
      </c>
      <c r="H1647" s="221">
        <v>0</v>
      </c>
      <c r="I1647" s="221">
        <v>0</v>
      </c>
      <c r="J1647" s="221">
        <v>0</v>
      </c>
      <c r="K1647" s="221">
        <v>0</v>
      </c>
      <c r="L1647" s="221">
        <v>0</v>
      </c>
      <c r="M1647" s="221">
        <v>0</v>
      </c>
      <c r="N1647" s="221">
        <v>0</v>
      </c>
      <c r="O1647" s="221">
        <v>0</v>
      </c>
      <c r="P1647" s="221">
        <v>0</v>
      </c>
      <c r="Q1647" s="221">
        <v>0</v>
      </c>
      <c r="R1647" s="221">
        <v>0</v>
      </c>
      <c r="S1647" s="221">
        <v>0</v>
      </c>
      <c r="T1647" s="221">
        <v>0</v>
      </c>
      <c r="U1647" s="221">
        <v>0</v>
      </c>
      <c r="V1647" s="221">
        <v>110647.98</v>
      </c>
      <c r="W1647" s="221">
        <v>0</v>
      </c>
      <c r="X1647" s="221">
        <v>0</v>
      </c>
    </row>
    <row r="1648" spans="1:24" s="239" customFormat="1" ht="20.25" customHeight="1" x14ac:dyDescent="0.3">
      <c r="A1648" s="238">
        <v>2024</v>
      </c>
      <c r="B1648" s="230">
        <v>345</v>
      </c>
      <c r="C1648" s="225" t="s">
        <v>822</v>
      </c>
      <c r="D1648" s="230">
        <v>33108</v>
      </c>
      <c r="E1648" s="222">
        <v>840163.39</v>
      </c>
      <c r="F1648" s="222">
        <v>830335.5</v>
      </c>
      <c r="G1648" s="221">
        <v>0</v>
      </c>
      <c r="H1648" s="221">
        <v>0</v>
      </c>
      <c r="I1648" s="221">
        <v>0</v>
      </c>
      <c r="J1648" s="221">
        <v>0</v>
      </c>
      <c r="K1648" s="221">
        <v>0</v>
      </c>
      <c r="L1648" s="221">
        <v>0</v>
      </c>
      <c r="M1648" s="221">
        <v>0</v>
      </c>
      <c r="N1648" s="221">
        <v>0</v>
      </c>
      <c r="O1648" s="221">
        <v>830335.5</v>
      </c>
      <c r="P1648" s="221">
        <v>0</v>
      </c>
      <c r="Q1648" s="221">
        <v>0</v>
      </c>
      <c r="R1648" s="221">
        <v>0</v>
      </c>
      <c r="S1648" s="221">
        <v>0</v>
      </c>
      <c r="T1648" s="221">
        <v>0</v>
      </c>
      <c r="U1648" s="221">
        <v>0</v>
      </c>
      <c r="V1648" s="221">
        <v>0</v>
      </c>
      <c r="W1648" s="221">
        <v>0</v>
      </c>
      <c r="X1648" s="221">
        <v>9827.89</v>
      </c>
    </row>
    <row r="1649" spans="1:24" s="239" customFormat="1" ht="20.25" customHeight="1" x14ac:dyDescent="0.3">
      <c r="A1649" s="238">
        <v>2024</v>
      </c>
      <c r="B1649" s="230">
        <v>346</v>
      </c>
      <c r="C1649" s="225" t="s">
        <v>823</v>
      </c>
      <c r="D1649" s="230">
        <v>33109</v>
      </c>
      <c r="E1649" s="222">
        <v>137668.20000000001</v>
      </c>
      <c r="F1649" s="222">
        <v>137668.20000000001</v>
      </c>
      <c r="G1649" s="221">
        <v>0</v>
      </c>
      <c r="H1649" s="221">
        <v>0</v>
      </c>
      <c r="I1649" s="221">
        <v>0</v>
      </c>
      <c r="J1649" s="221">
        <v>0</v>
      </c>
      <c r="K1649" s="221">
        <v>0</v>
      </c>
      <c r="L1649" s="221">
        <v>0</v>
      </c>
      <c r="M1649" s="221">
        <v>0</v>
      </c>
      <c r="N1649" s="221">
        <v>0</v>
      </c>
      <c r="O1649" s="221">
        <v>0</v>
      </c>
      <c r="P1649" s="221">
        <v>0</v>
      </c>
      <c r="Q1649" s="221">
        <v>0</v>
      </c>
      <c r="R1649" s="221">
        <v>0</v>
      </c>
      <c r="S1649" s="221">
        <v>0</v>
      </c>
      <c r="T1649" s="221">
        <v>0</v>
      </c>
      <c r="U1649" s="221">
        <v>0</v>
      </c>
      <c r="V1649" s="221">
        <v>137668.20000000001</v>
      </c>
      <c r="W1649" s="221">
        <v>0</v>
      </c>
      <c r="X1649" s="221">
        <v>0</v>
      </c>
    </row>
    <row r="1650" spans="1:24" s="239" customFormat="1" ht="20.25" customHeight="1" x14ac:dyDescent="0.3">
      <c r="A1650" s="238">
        <v>2024</v>
      </c>
      <c r="B1650" s="230">
        <v>347</v>
      </c>
      <c r="C1650" s="225" t="s">
        <v>930</v>
      </c>
      <c r="D1650" s="230">
        <v>32674</v>
      </c>
      <c r="E1650" s="222">
        <v>450063.97</v>
      </c>
      <c r="F1650" s="222">
        <v>450063.97</v>
      </c>
      <c r="G1650" s="221">
        <v>0</v>
      </c>
      <c r="H1650" s="221">
        <v>0</v>
      </c>
      <c r="I1650" s="221">
        <v>0</v>
      </c>
      <c r="J1650" s="221">
        <v>0</v>
      </c>
      <c r="K1650" s="221">
        <v>0</v>
      </c>
      <c r="L1650" s="221">
        <v>0</v>
      </c>
      <c r="M1650" s="221">
        <v>0</v>
      </c>
      <c r="N1650" s="221">
        <v>0</v>
      </c>
      <c r="O1650" s="221">
        <v>0</v>
      </c>
      <c r="P1650" s="221">
        <v>0</v>
      </c>
      <c r="Q1650" s="221">
        <v>0</v>
      </c>
      <c r="R1650" s="221">
        <v>0</v>
      </c>
      <c r="S1650" s="221">
        <v>0</v>
      </c>
      <c r="T1650" s="221">
        <v>0</v>
      </c>
      <c r="U1650" s="221">
        <v>450063.97</v>
      </c>
      <c r="V1650" s="221">
        <v>0</v>
      </c>
      <c r="W1650" s="221">
        <v>0</v>
      </c>
      <c r="X1650" s="221">
        <v>0</v>
      </c>
    </row>
    <row r="1651" spans="1:24" s="239" customFormat="1" ht="20.25" customHeight="1" x14ac:dyDescent="0.3">
      <c r="A1651" s="238">
        <v>2024</v>
      </c>
      <c r="B1651" s="230">
        <v>348</v>
      </c>
      <c r="C1651" s="225" t="s">
        <v>931</v>
      </c>
      <c r="D1651" s="230">
        <v>32678</v>
      </c>
      <c r="E1651" s="222">
        <v>111842.79</v>
      </c>
      <c r="F1651" s="222">
        <v>111842.79</v>
      </c>
      <c r="G1651" s="221">
        <v>0</v>
      </c>
      <c r="H1651" s="221">
        <v>0</v>
      </c>
      <c r="I1651" s="221">
        <v>0</v>
      </c>
      <c r="J1651" s="221">
        <v>0</v>
      </c>
      <c r="K1651" s="221">
        <v>0</v>
      </c>
      <c r="L1651" s="221">
        <v>0</v>
      </c>
      <c r="M1651" s="221">
        <v>0</v>
      </c>
      <c r="N1651" s="221">
        <v>0</v>
      </c>
      <c r="O1651" s="221">
        <v>0</v>
      </c>
      <c r="P1651" s="221">
        <v>0</v>
      </c>
      <c r="Q1651" s="221">
        <v>0</v>
      </c>
      <c r="R1651" s="221">
        <v>0</v>
      </c>
      <c r="S1651" s="221">
        <v>0</v>
      </c>
      <c r="T1651" s="221">
        <v>0</v>
      </c>
      <c r="U1651" s="221">
        <v>111842.79</v>
      </c>
      <c r="V1651" s="221">
        <v>0</v>
      </c>
      <c r="W1651" s="221">
        <v>0</v>
      </c>
      <c r="X1651" s="221">
        <v>0</v>
      </c>
    </row>
    <row r="1652" spans="1:24" s="239" customFormat="1" ht="20.25" customHeight="1" x14ac:dyDescent="0.3">
      <c r="A1652" s="238">
        <v>2024</v>
      </c>
      <c r="B1652" s="230">
        <v>349</v>
      </c>
      <c r="C1652" s="225" t="s">
        <v>932</v>
      </c>
      <c r="D1652" s="230">
        <v>32709</v>
      </c>
      <c r="E1652" s="222">
        <v>616334.49</v>
      </c>
      <c r="F1652" s="222">
        <v>607250.96</v>
      </c>
      <c r="G1652" s="221">
        <v>0</v>
      </c>
      <c r="H1652" s="221">
        <v>0</v>
      </c>
      <c r="I1652" s="221">
        <v>0</v>
      </c>
      <c r="J1652" s="221">
        <v>184818.78</v>
      </c>
      <c r="K1652" s="221">
        <v>385486.18</v>
      </c>
      <c r="L1652" s="221">
        <v>0</v>
      </c>
      <c r="M1652" s="221">
        <v>0</v>
      </c>
      <c r="N1652" s="221">
        <v>0</v>
      </c>
      <c r="O1652" s="221">
        <v>0</v>
      </c>
      <c r="P1652" s="221">
        <v>0</v>
      </c>
      <c r="Q1652" s="221">
        <v>0</v>
      </c>
      <c r="R1652" s="221">
        <v>0</v>
      </c>
      <c r="S1652" s="221">
        <v>0</v>
      </c>
      <c r="T1652" s="221">
        <v>0</v>
      </c>
      <c r="U1652" s="221">
        <v>36946</v>
      </c>
      <c r="V1652" s="221">
        <v>0</v>
      </c>
      <c r="W1652" s="221">
        <v>0</v>
      </c>
      <c r="X1652" s="221">
        <v>9083.5299999999988</v>
      </c>
    </row>
    <row r="1653" spans="1:24" s="239" customFormat="1" ht="20.25" customHeight="1" x14ac:dyDescent="0.3">
      <c r="A1653" s="238">
        <v>2024</v>
      </c>
      <c r="B1653" s="230">
        <v>350</v>
      </c>
      <c r="C1653" s="225" t="s">
        <v>933</v>
      </c>
      <c r="D1653" s="230">
        <v>32712</v>
      </c>
      <c r="E1653" s="222">
        <v>4567838.6800000006</v>
      </c>
      <c r="F1653" s="222">
        <v>4525765.7300000004</v>
      </c>
      <c r="G1653" s="221">
        <v>3956955.89</v>
      </c>
      <c r="H1653" s="221">
        <v>0</v>
      </c>
      <c r="I1653" s="221">
        <v>0</v>
      </c>
      <c r="J1653" s="221">
        <v>215206.56</v>
      </c>
      <c r="K1653" s="221">
        <v>230596.21000000002</v>
      </c>
      <c r="L1653" s="221">
        <v>0</v>
      </c>
      <c r="M1653" s="221">
        <v>0</v>
      </c>
      <c r="N1653" s="221">
        <v>0</v>
      </c>
      <c r="O1653" s="221">
        <v>0</v>
      </c>
      <c r="P1653" s="221">
        <v>0</v>
      </c>
      <c r="Q1653" s="221">
        <v>0</v>
      </c>
      <c r="R1653" s="221">
        <v>0</v>
      </c>
      <c r="S1653" s="221">
        <v>0</v>
      </c>
      <c r="T1653" s="221">
        <v>0</v>
      </c>
      <c r="U1653" s="221">
        <v>123007.07</v>
      </c>
      <c r="V1653" s="221">
        <v>0</v>
      </c>
      <c r="W1653" s="221">
        <v>0</v>
      </c>
      <c r="X1653" s="221">
        <v>42072.95</v>
      </c>
    </row>
    <row r="1654" spans="1:24" s="239" customFormat="1" ht="20.25" customHeight="1" x14ac:dyDescent="0.3">
      <c r="A1654" s="238">
        <v>2024</v>
      </c>
      <c r="B1654" s="230">
        <v>351</v>
      </c>
      <c r="C1654" s="225" t="s">
        <v>934</v>
      </c>
      <c r="D1654" s="230">
        <v>32714</v>
      </c>
      <c r="E1654" s="222">
        <v>1028383.1100000001</v>
      </c>
      <c r="F1654" s="222">
        <v>1014831.5800000001</v>
      </c>
      <c r="G1654" s="221">
        <v>0</v>
      </c>
      <c r="H1654" s="221">
        <v>0</v>
      </c>
      <c r="I1654" s="221">
        <v>0</v>
      </c>
      <c r="J1654" s="221">
        <v>307787.58999999997</v>
      </c>
      <c r="K1654" s="221">
        <v>467552.66</v>
      </c>
      <c r="L1654" s="221">
        <v>0</v>
      </c>
      <c r="M1654" s="221">
        <v>0</v>
      </c>
      <c r="N1654" s="221">
        <v>0</v>
      </c>
      <c r="O1654" s="221">
        <v>0</v>
      </c>
      <c r="P1654" s="221">
        <v>0</v>
      </c>
      <c r="Q1654" s="221">
        <v>0</v>
      </c>
      <c r="R1654" s="221">
        <v>0</v>
      </c>
      <c r="S1654" s="221">
        <v>0</v>
      </c>
      <c r="T1654" s="221">
        <v>0</v>
      </c>
      <c r="U1654" s="221">
        <v>239491.33000000002</v>
      </c>
      <c r="V1654" s="221">
        <v>0</v>
      </c>
      <c r="W1654" s="221">
        <v>0</v>
      </c>
      <c r="X1654" s="221">
        <v>13551.529999999999</v>
      </c>
    </row>
    <row r="1655" spans="1:24" s="239" customFormat="1" ht="20.25" customHeight="1" x14ac:dyDescent="0.3">
      <c r="A1655" s="238">
        <v>2024</v>
      </c>
      <c r="B1655" s="230">
        <v>352</v>
      </c>
      <c r="C1655" s="225" t="s">
        <v>935</v>
      </c>
      <c r="D1655" s="230">
        <v>35956</v>
      </c>
      <c r="E1655" s="222">
        <v>8674073.7399999984</v>
      </c>
      <c r="F1655" s="222">
        <v>8515502.3099999987</v>
      </c>
      <c r="G1655" s="221">
        <v>0</v>
      </c>
      <c r="H1655" s="221">
        <v>1787921.33</v>
      </c>
      <c r="I1655" s="221">
        <v>0</v>
      </c>
      <c r="J1655" s="221">
        <v>390997.67</v>
      </c>
      <c r="K1655" s="221">
        <v>590243.80000000005</v>
      </c>
      <c r="L1655" s="221">
        <v>0</v>
      </c>
      <c r="M1655" s="221">
        <v>0</v>
      </c>
      <c r="N1655" s="221">
        <v>0</v>
      </c>
      <c r="O1655" s="221">
        <v>5746339.5099999998</v>
      </c>
      <c r="P1655" s="221">
        <v>0</v>
      </c>
      <c r="Q1655" s="221">
        <v>0</v>
      </c>
      <c r="R1655" s="221">
        <v>0</v>
      </c>
      <c r="S1655" s="221">
        <v>0</v>
      </c>
      <c r="T1655" s="221">
        <v>0</v>
      </c>
      <c r="U1655" s="221">
        <v>0</v>
      </c>
      <c r="V1655" s="221">
        <v>0</v>
      </c>
      <c r="W1655" s="221">
        <v>0</v>
      </c>
      <c r="X1655" s="221">
        <v>158571.43000000002</v>
      </c>
    </row>
    <row r="1656" spans="1:24" s="239" customFormat="1" ht="20.25" customHeight="1" x14ac:dyDescent="0.3">
      <c r="A1656" s="238">
        <v>2024</v>
      </c>
      <c r="B1656" s="230">
        <v>353</v>
      </c>
      <c r="C1656" s="225" t="s">
        <v>936</v>
      </c>
      <c r="D1656" s="230">
        <v>35959</v>
      </c>
      <c r="E1656" s="222">
        <v>6172066.25</v>
      </c>
      <c r="F1656" s="222">
        <v>6066404.3399999999</v>
      </c>
      <c r="G1656" s="221">
        <v>0</v>
      </c>
      <c r="H1656" s="221">
        <v>0</v>
      </c>
      <c r="I1656" s="221">
        <v>0</v>
      </c>
      <c r="J1656" s="221">
        <v>0</v>
      </c>
      <c r="K1656" s="221">
        <v>0</v>
      </c>
      <c r="L1656" s="221">
        <v>0</v>
      </c>
      <c r="M1656" s="221">
        <v>0</v>
      </c>
      <c r="N1656" s="221">
        <v>0</v>
      </c>
      <c r="O1656" s="221">
        <v>5078421.04</v>
      </c>
      <c r="P1656" s="221">
        <v>987983.3</v>
      </c>
      <c r="Q1656" s="221">
        <v>0</v>
      </c>
      <c r="R1656" s="221">
        <v>0</v>
      </c>
      <c r="S1656" s="221">
        <v>0</v>
      </c>
      <c r="T1656" s="221">
        <v>0</v>
      </c>
      <c r="U1656" s="221">
        <v>0</v>
      </c>
      <c r="V1656" s="221">
        <v>0</v>
      </c>
      <c r="W1656" s="221">
        <v>0</v>
      </c>
      <c r="X1656" s="221">
        <v>105661.91</v>
      </c>
    </row>
    <row r="1657" spans="1:24" s="239" customFormat="1" ht="20.25" customHeight="1" x14ac:dyDescent="0.3">
      <c r="A1657" s="238">
        <v>2024</v>
      </c>
      <c r="B1657" s="230">
        <v>354</v>
      </c>
      <c r="C1657" s="225" t="s">
        <v>3537</v>
      </c>
      <c r="D1657" s="230">
        <v>35969</v>
      </c>
      <c r="E1657" s="222">
        <v>328485.07</v>
      </c>
      <c r="F1657" s="222">
        <v>328485.07</v>
      </c>
      <c r="G1657" s="221">
        <v>328485.07</v>
      </c>
      <c r="H1657" s="221">
        <v>0</v>
      </c>
      <c r="I1657" s="221">
        <v>0</v>
      </c>
      <c r="J1657" s="221">
        <v>0</v>
      </c>
      <c r="K1657" s="221">
        <v>0</v>
      </c>
      <c r="L1657" s="221">
        <v>0</v>
      </c>
      <c r="M1657" s="221">
        <v>0</v>
      </c>
      <c r="N1657" s="221">
        <v>0</v>
      </c>
      <c r="O1657" s="221">
        <v>0</v>
      </c>
      <c r="P1657" s="221">
        <v>0</v>
      </c>
      <c r="Q1657" s="221">
        <v>0</v>
      </c>
      <c r="R1657" s="221">
        <v>0</v>
      </c>
      <c r="S1657" s="221">
        <v>0</v>
      </c>
      <c r="T1657" s="221">
        <v>0</v>
      </c>
      <c r="U1657" s="221">
        <v>0</v>
      </c>
      <c r="V1657" s="221">
        <v>0</v>
      </c>
      <c r="W1657" s="221">
        <v>0</v>
      </c>
      <c r="X1657" s="221">
        <v>0</v>
      </c>
    </row>
    <row r="1658" spans="1:24" s="239" customFormat="1" ht="20.25" customHeight="1" x14ac:dyDescent="0.3">
      <c r="A1658" s="238">
        <v>2024</v>
      </c>
      <c r="B1658" s="230">
        <v>355</v>
      </c>
      <c r="C1658" s="225" t="s">
        <v>938</v>
      </c>
      <c r="D1658" s="230">
        <v>36177</v>
      </c>
      <c r="E1658" s="222">
        <v>998062.15</v>
      </c>
      <c r="F1658" s="222">
        <v>984623.67</v>
      </c>
      <c r="G1658" s="221">
        <v>0</v>
      </c>
      <c r="H1658" s="221">
        <v>953521.86</v>
      </c>
      <c r="I1658" s="221">
        <v>0</v>
      </c>
      <c r="J1658" s="221">
        <v>0</v>
      </c>
      <c r="K1658" s="221">
        <v>0</v>
      </c>
      <c r="L1658" s="221">
        <v>0</v>
      </c>
      <c r="M1658" s="221">
        <v>0</v>
      </c>
      <c r="N1658" s="221">
        <v>0</v>
      </c>
      <c r="O1658" s="221">
        <v>0</v>
      </c>
      <c r="P1658" s="221">
        <v>0</v>
      </c>
      <c r="Q1658" s="221">
        <v>0</v>
      </c>
      <c r="R1658" s="221">
        <v>0</v>
      </c>
      <c r="S1658" s="221">
        <v>0</v>
      </c>
      <c r="T1658" s="221">
        <v>0</v>
      </c>
      <c r="U1658" s="221">
        <v>31101.81</v>
      </c>
      <c r="V1658" s="221">
        <v>0</v>
      </c>
      <c r="W1658" s="221">
        <v>0</v>
      </c>
      <c r="X1658" s="221">
        <v>13438.48</v>
      </c>
    </row>
    <row r="1659" spans="1:24" s="239" customFormat="1" ht="19.7" customHeight="1" x14ac:dyDescent="0.3">
      <c r="A1659" s="238">
        <v>2024</v>
      </c>
      <c r="B1659" s="230">
        <v>356</v>
      </c>
      <c r="C1659" s="225" t="s">
        <v>940</v>
      </c>
      <c r="D1659" s="230">
        <v>36262</v>
      </c>
      <c r="E1659" s="222">
        <v>3595530.0300000003</v>
      </c>
      <c r="F1659" s="222">
        <v>3554742.47</v>
      </c>
      <c r="G1659" s="221">
        <v>0</v>
      </c>
      <c r="H1659" s="221">
        <v>1011613.6900000001</v>
      </c>
      <c r="I1659" s="221">
        <v>0</v>
      </c>
      <c r="J1659" s="221">
        <v>143251.56</v>
      </c>
      <c r="K1659" s="221">
        <v>316087.25</v>
      </c>
      <c r="L1659" s="221">
        <v>0</v>
      </c>
      <c r="M1659" s="221">
        <v>0</v>
      </c>
      <c r="N1659" s="221">
        <v>0</v>
      </c>
      <c r="O1659" s="221">
        <v>0</v>
      </c>
      <c r="P1659" s="221">
        <v>0</v>
      </c>
      <c r="Q1659" s="221">
        <v>2010761.53</v>
      </c>
      <c r="R1659" s="221">
        <v>0</v>
      </c>
      <c r="S1659" s="221">
        <v>0</v>
      </c>
      <c r="T1659" s="221">
        <v>0</v>
      </c>
      <c r="U1659" s="221">
        <v>73028.44</v>
      </c>
      <c r="V1659" s="221">
        <v>0</v>
      </c>
      <c r="W1659" s="221">
        <v>0</v>
      </c>
      <c r="X1659" s="221">
        <v>40787.56</v>
      </c>
    </row>
    <row r="1660" spans="1:24" s="239" customFormat="1" ht="20.25" customHeight="1" x14ac:dyDescent="0.3">
      <c r="A1660" s="238">
        <v>2024</v>
      </c>
      <c r="B1660" s="230">
        <v>357</v>
      </c>
      <c r="C1660" s="225" t="s">
        <v>941</v>
      </c>
      <c r="D1660" s="230">
        <v>36264</v>
      </c>
      <c r="E1660" s="222">
        <v>286327.39</v>
      </c>
      <c r="F1660" s="222">
        <v>286327.39</v>
      </c>
      <c r="G1660" s="221">
        <v>0</v>
      </c>
      <c r="H1660" s="221">
        <v>0</v>
      </c>
      <c r="I1660" s="221">
        <v>0</v>
      </c>
      <c r="J1660" s="221">
        <v>0</v>
      </c>
      <c r="K1660" s="221">
        <v>0</v>
      </c>
      <c r="L1660" s="221">
        <v>0</v>
      </c>
      <c r="M1660" s="221">
        <v>0</v>
      </c>
      <c r="N1660" s="221">
        <v>0</v>
      </c>
      <c r="O1660" s="221">
        <v>0</v>
      </c>
      <c r="P1660" s="221">
        <v>0</v>
      </c>
      <c r="Q1660" s="221">
        <v>0</v>
      </c>
      <c r="R1660" s="221">
        <v>0</v>
      </c>
      <c r="S1660" s="221">
        <v>0</v>
      </c>
      <c r="T1660" s="221">
        <v>0</v>
      </c>
      <c r="U1660" s="221">
        <v>86547.31</v>
      </c>
      <c r="V1660" s="221">
        <v>199780.08</v>
      </c>
      <c r="W1660" s="221">
        <v>0</v>
      </c>
      <c r="X1660" s="221">
        <v>0</v>
      </c>
    </row>
    <row r="1661" spans="1:24" s="239" customFormat="1" ht="20.25" customHeight="1" x14ac:dyDescent="0.3">
      <c r="A1661" s="238">
        <v>2024</v>
      </c>
      <c r="B1661" s="230">
        <v>358</v>
      </c>
      <c r="C1661" s="225" t="s">
        <v>942</v>
      </c>
      <c r="D1661" s="230">
        <v>36268</v>
      </c>
      <c r="E1661" s="222">
        <v>124222.5</v>
      </c>
      <c r="F1661" s="222">
        <v>124222.5</v>
      </c>
      <c r="G1661" s="221">
        <v>0</v>
      </c>
      <c r="H1661" s="221">
        <v>0</v>
      </c>
      <c r="I1661" s="221">
        <v>0</v>
      </c>
      <c r="J1661" s="221">
        <v>0</v>
      </c>
      <c r="K1661" s="221">
        <v>0</v>
      </c>
      <c r="L1661" s="221">
        <v>0</v>
      </c>
      <c r="M1661" s="221">
        <v>0</v>
      </c>
      <c r="N1661" s="221">
        <v>0</v>
      </c>
      <c r="O1661" s="221">
        <v>0</v>
      </c>
      <c r="P1661" s="221">
        <v>0</v>
      </c>
      <c r="Q1661" s="221">
        <v>0</v>
      </c>
      <c r="R1661" s="221">
        <v>0</v>
      </c>
      <c r="S1661" s="221">
        <v>0</v>
      </c>
      <c r="T1661" s="221">
        <v>0</v>
      </c>
      <c r="U1661" s="221">
        <v>0</v>
      </c>
      <c r="V1661" s="221">
        <v>124222.5</v>
      </c>
      <c r="W1661" s="221">
        <v>0</v>
      </c>
      <c r="X1661" s="221">
        <v>0</v>
      </c>
    </row>
    <row r="1662" spans="1:24" s="239" customFormat="1" ht="20.25" customHeight="1" x14ac:dyDescent="0.3">
      <c r="A1662" s="238">
        <v>2024</v>
      </c>
      <c r="B1662" s="230">
        <v>359</v>
      </c>
      <c r="C1662" s="225" t="s">
        <v>943</v>
      </c>
      <c r="D1662" s="230">
        <v>36271</v>
      </c>
      <c r="E1662" s="222">
        <v>152790</v>
      </c>
      <c r="F1662" s="222">
        <v>152790</v>
      </c>
      <c r="G1662" s="221">
        <v>0</v>
      </c>
      <c r="H1662" s="221">
        <v>0</v>
      </c>
      <c r="I1662" s="221">
        <v>0</v>
      </c>
      <c r="J1662" s="221">
        <v>0</v>
      </c>
      <c r="K1662" s="221">
        <v>0</v>
      </c>
      <c r="L1662" s="221">
        <v>0</v>
      </c>
      <c r="M1662" s="221">
        <v>0</v>
      </c>
      <c r="N1662" s="221">
        <v>0</v>
      </c>
      <c r="O1662" s="221">
        <v>0</v>
      </c>
      <c r="P1662" s="221">
        <v>0</v>
      </c>
      <c r="Q1662" s="221">
        <v>0</v>
      </c>
      <c r="R1662" s="221">
        <v>0</v>
      </c>
      <c r="S1662" s="221">
        <v>0</v>
      </c>
      <c r="T1662" s="221">
        <v>0</v>
      </c>
      <c r="U1662" s="221">
        <v>0</v>
      </c>
      <c r="V1662" s="221">
        <v>152790</v>
      </c>
      <c r="W1662" s="221">
        <v>0</v>
      </c>
      <c r="X1662" s="221">
        <v>0</v>
      </c>
    </row>
    <row r="1663" spans="1:24" s="239" customFormat="1" ht="20.25" customHeight="1" x14ac:dyDescent="0.3">
      <c r="A1663" s="238">
        <v>2024</v>
      </c>
      <c r="B1663" s="230">
        <v>360</v>
      </c>
      <c r="C1663" s="225" t="s">
        <v>944</v>
      </c>
      <c r="D1663" s="230">
        <v>36260</v>
      </c>
      <c r="E1663" s="222">
        <v>195262.5</v>
      </c>
      <c r="F1663" s="222">
        <v>195262.5</v>
      </c>
      <c r="G1663" s="221">
        <v>0</v>
      </c>
      <c r="H1663" s="221">
        <v>0</v>
      </c>
      <c r="I1663" s="221">
        <v>0</v>
      </c>
      <c r="J1663" s="221">
        <v>0</v>
      </c>
      <c r="K1663" s="221">
        <v>0</v>
      </c>
      <c r="L1663" s="221">
        <v>0</v>
      </c>
      <c r="M1663" s="221">
        <v>0</v>
      </c>
      <c r="N1663" s="221">
        <v>0</v>
      </c>
      <c r="O1663" s="221">
        <v>0</v>
      </c>
      <c r="P1663" s="221">
        <v>0</v>
      </c>
      <c r="Q1663" s="221">
        <v>0</v>
      </c>
      <c r="R1663" s="221">
        <v>0</v>
      </c>
      <c r="S1663" s="221">
        <v>0</v>
      </c>
      <c r="T1663" s="221">
        <v>0</v>
      </c>
      <c r="U1663" s="221">
        <v>0</v>
      </c>
      <c r="V1663" s="221">
        <v>195262.5</v>
      </c>
      <c r="W1663" s="221">
        <v>0</v>
      </c>
      <c r="X1663" s="221">
        <v>0</v>
      </c>
    </row>
    <row r="1664" spans="1:24" s="239" customFormat="1" ht="20.25" customHeight="1" x14ac:dyDescent="0.3">
      <c r="A1664" s="238">
        <v>2024</v>
      </c>
      <c r="B1664" s="230">
        <v>361</v>
      </c>
      <c r="C1664" s="225" t="s">
        <v>945</v>
      </c>
      <c r="D1664" s="230">
        <v>36261</v>
      </c>
      <c r="E1664" s="222">
        <v>163350</v>
      </c>
      <c r="F1664" s="222">
        <v>163350</v>
      </c>
      <c r="G1664" s="221">
        <v>0</v>
      </c>
      <c r="H1664" s="221">
        <v>0</v>
      </c>
      <c r="I1664" s="221">
        <v>0</v>
      </c>
      <c r="J1664" s="221">
        <v>0</v>
      </c>
      <c r="K1664" s="221">
        <v>0</v>
      </c>
      <c r="L1664" s="221">
        <v>0</v>
      </c>
      <c r="M1664" s="221">
        <v>0</v>
      </c>
      <c r="N1664" s="221">
        <v>0</v>
      </c>
      <c r="O1664" s="221">
        <v>0</v>
      </c>
      <c r="P1664" s="221">
        <v>0</v>
      </c>
      <c r="Q1664" s="221">
        <v>0</v>
      </c>
      <c r="R1664" s="221">
        <v>0</v>
      </c>
      <c r="S1664" s="221">
        <v>0</v>
      </c>
      <c r="T1664" s="221">
        <v>0</v>
      </c>
      <c r="U1664" s="221">
        <v>0</v>
      </c>
      <c r="V1664" s="221">
        <v>163350</v>
      </c>
      <c r="W1664" s="221">
        <v>0</v>
      </c>
      <c r="X1664" s="221">
        <v>0</v>
      </c>
    </row>
    <row r="1665" spans="1:24" s="239" customFormat="1" ht="20.25" customHeight="1" x14ac:dyDescent="0.3">
      <c r="A1665" s="238">
        <v>2024</v>
      </c>
      <c r="B1665" s="230">
        <v>362</v>
      </c>
      <c r="C1665" s="225" t="s">
        <v>946</v>
      </c>
      <c r="D1665" s="230">
        <v>36288</v>
      </c>
      <c r="E1665" s="222">
        <v>1681468.8400000003</v>
      </c>
      <c r="F1665" s="222">
        <v>1646476.3000000003</v>
      </c>
      <c r="G1665" s="221">
        <v>0</v>
      </c>
      <c r="H1665" s="221">
        <v>1303850.9600000002</v>
      </c>
      <c r="I1665" s="221">
        <v>0</v>
      </c>
      <c r="J1665" s="221">
        <v>189773.38</v>
      </c>
      <c r="K1665" s="221">
        <v>152851.96</v>
      </c>
      <c r="L1665" s="221">
        <v>0</v>
      </c>
      <c r="M1665" s="221">
        <v>0</v>
      </c>
      <c r="N1665" s="221">
        <v>0</v>
      </c>
      <c r="O1665" s="221">
        <v>0</v>
      </c>
      <c r="P1665" s="221">
        <v>0</v>
      </c>
      <c r="Q1665" s="221">
        <v>0</v>
      </c>
      <c r="R1665" s="221">
        <v>0</v>
      </c>
      <c r="S1665" s="221">
        <v>0</v>
      </c>
      <c r="T1665" s="221">
        <v>0</v>
      </c>
      <c r="U1665" s="221">
        <v>0</v>
      </c>
      <c r="V1665" s="221">
        <v>0</v>
      </c>
      <c r="W1665" s="221">
        <v>0</v>
      </c>
      <c r="X1665" s="221">
        <v>34992.54</v>
      </c>
    </row>
    <row r="1666" spans="1:24" s="239" customFormat="1" ht="20.25" customHeight="1" x14ac:dyDescent="0.3">
      <c r="A1666" s="238">
        <v>2024</v>
      </c>
      <c r="B1666" s="230">
        <v>363</v>
      </c>
      <c r="C1666" s="225" t="s">
        <v>947</v>
      </c>
      <c r="D1666" s="230">
        <v>36290</v>
      </c>
      <c r="E1666" s="222">
        <v>3668653.8599999994</v>
      </c>
      <c r="F1666" s="222">
        <v>3591789.5599999996</v>
      </c>
      <c r="G1666" s="221">
        <v>0</v>
      </c>
      <c r="H1666" s="221">
        <v>0</v>
      </c>
      <c r="I1666" s="221">
        <v>0</v>
      </c>
      <c r="J1666" s="221">
        <v>0</v>
      </c>
      <c r="K1666" s="221">
        <v>0</v>
      </c>
      <c r="L1666" s="221">
        <v>0</v>
      </c>
      <c r="M1666" s="221">
        <v>0</v>
      </c>
      <c r="N1666" s="221">
        <v>0</v>
      </c>
      <c r="O1666" s="221">
        <v>3591789.5599999996</v>
      </c>
      <c r="P1666" s="221">
        <v>0</v>
      </c>
      <c r="Q1666" s="221">
        <v>0</v>
      </c>
      <c r="R1666" s="221">
        <v>0</v>
      </c>
      <c r="S1666" s="221">
        <v>0</v>
      </c>
      <c r="T1666" s="221">
        <v>0</v>
      </c>
      <c r="U1666" s="221">
        <v>0</v>
      </c>
      <c r="V1666" s="221">
        <v>0</v>
      </c>
      <c r="W1666" s="221">
        <v>0</v>
      </c>
      <c r="X1666" s="221">
        <v>76864.3</v>
      </c>
    </row>
    <row r="1667" spans="1:24" s="239" customFormat="1" ht="20.25" customHeight="1" x14ac:dyDescent="0.3">
      <c r="A1667" s="238">
        <v>2024</v>
      </c>
      <c r="B1667" s="230">
        <v>364</v>
      </c>
      <c r="C1667" s="225" t="s">
        <v>2940</v>
      </c>
      <c r="D1667" s="230">
        <v>36295</v>
      </c>
      <c r="E1667" s="222">
        <v>103616.29</v>
      </c>
      <c r="F1667" s="222">
        <v>103616.29</v>
      </c>
      <c r="G1667" s="221">
        <v>0</v>
      </c>
      <c r="H1667" s="221">
        <v>0</v>
      </c>
      <c r="I1667" s="221">
        <v>0</v>
      </c>
      <c r="J1667" s="221">
        <v>0</v>
      </c>
      <c r="K1667" s="221">
        <v>0</v>
      </c>
      <c r="L1667" s="221">
        <v>0</v>
      </c>
      <c r="M1667" s="221">
        <v>0</v>
      </c>
      <c r="N1667" s="221">
        <v>0</v>
      </c>
      <c r="O1667" s="221">
        <v>0</v>
      </c>
      <c r="P1667" s="221">
        <v>0</v>
      </c>
      <c r="Q1667" s="221">
        <v>0</v>
      </c>
      <c r="R1667" s="221">
        <v>0</v>
      </c>
      <c r="S1667" s="221">
        <v>0</v>
      </c>
      <c r="T1667" s="221">
        <v>0</v>
      </c>
      <c r="U1667" s="221">
        <v>103616.29</v>
      </c>
      <c r="V1667" s="221">
        <v>0</v>
      </c>
      <c r="W1667" s="221">
        <v>0</v>
      </c>
      <c r="X1667" s="221">
        <v>0</v>
      </c>
    </row>
    <row r="1668" spans="1:24" s="239" customFormat="1" ht="20.25" customHeight="1" x14ac:dyDescent="0.3">
      <c r="A1668" s="238">
        <v>2024</v>
      </c>
      <c r="B1668" s="230">
        <v>365</v>
      </c>
      <c r="C1668" s="225" t="s">
        <v>948</v>
      </c>
      <c r="D1668" s="230">
        <v>36351</v>
      </c>
      <c r="E1668" s="222">
        <v>318397.51</v>
      </c>
      <c r="F1668" s="222">
        <v>318397.51</v>
      </c>
      <c r="G1668" s="221">
        <v>0</v>
      </c>
      <c r="H1668" s="221">
        <v>0</v>
      </c>
      <c r="I1668" s="221">
        <v>0</v>
      </c>
      <c r="J1668" s="221">
        <v>0</v>
      </c>
      <c r="K1668" s="221">
        <v>0</v>
      </c>
      <c r="L1668" s="221">
        <v>0</v>
      </c>
      <c r="M1668" s="221">
        <v>0</v>
      </c>
      <c r="N1668" s="221">
        <v>0</v>
      </c>
      <c r="O1668" s="221">
        <v>0</v>
      </c>
      <c r="P1668" s="221">
        <v>0</v>
      </c>
      <c r="Q1668" s="221">
        <v>0</v>
      </c>
      <c r="R1668" s="221">
        <v>0</v>
      </c>
      <c r="S1668" s="221">
        <v>0</v>
      </c>
      <c r="T1668" s="221">
        <v>0</v>
      </c>
      <c r="U1668" s="221">
        <v>318397.51</v>
      </c>
      <c r="V1668" s="221">
        <v>0</v>
      </c>
      <c r="W1668" s="221">
        <v>0</v>
      </c>
      <c r="X1668" s="221">
        <v>0</v>
      </c>
    </row>
    <row r="1669" spans="1:24" s="239" customFormat="1" ht="20.25" customHeight="1" x14ac:dyDescent="0.3">
      <c r="A1669" s="238">
        <v>2024</v>
      </c>
      <c r="B1669" s="230">
        <v>366</v>
      </c>
      <c r="C1669" s="225" t="s">
        <v>949</v>
      </c>
      <c r="D1669" s="230">
        <v>36367</v>
      </c>
      <c r="E1669" s="222">
        <v>173858.34</v>
      </c>
      <c r="F1669" s="222">
        <v>173858.34</v>
      </c>
      <c r="G1669" s="221">
        <v>0</v>
      </c>
      <c r="H1669" s="221">
        <v>0</v>
      </c>
      <c r="I1669" s="221">
        <v>0</v>
      </c>
      <c r="J1669" s="221">
        <v>0</v>
      </c>
      <c r="K1669" s="221">
        <v>0</v>
      </c>
      <c r="L1669" s="221">
        <v>0</v>
      </c>
      <c r="M1669" s="221">
        <v>0</v>
      </c>
      <c r="N1669" s="221">
        <v>0</v>
      </c>
      <c r="O1669" s="221">
        <v>0</v>
      </c>
      <c r="P1669" s="221">
        <v>0</v>
      </c>
      <c r="Q1669" s="221">
        <v>0</v>
      </c>
      <c r="R1669" s="221">
        <v>0</v>
      </c>
      <c r="S1669" s="221">
        <v>0</v>
      </c>
      <c r="T1669" s="221">
        <v>0</v>
      </c>
      <c r="U1669" s="221">
        <v>0</v>
      </c>
      <c r="V1669" s="221">
        <v>173858.34</v>
      </c>
      <c r="W1669" s="221">
        <v>0</v>
      </c>
      <c r="X1669" s="221">
        <v>0</v>
      </c>
    </row>
    <row r="1670" spans="1:24" s="239" customFormat="1" ht="20.25" customHeight="1" x14ac:dyDescent="0.3">
      <c r="A1670" s="238">
        <v>2024</v>
      </c>
      <c r="B1670" s="230">
        <v>367</v>
      </c>
      <c r="C1670" s="225" t="s">
        <v>950</v>
      </c>
      <c r="D1670" s="230">
        <v>36368</v>
      </c>
      <c r="E1670" s="222">
        <v>8270570.79</v>
      </c>
      <c r="F1670" s="222">
        <v>8158818.9000000004</v>
      </c>
      <c r="G1670" s="221">
        <v>0</v>
      </c>
      <c r="H1670" s="221">
        <v>0</v>
      </c>
      <c r="I1670" s="221">
        <v>0</v>
      </c>
      <c r="J1670" s="221">
        <v>354802.72</v>
      </c>
      <c r="K1670" s="221">
        <v>0</v>
      </c>
      <c r="L1670" s="221">
        <v>0</v>
      </c>
      <c r="M1670" s="221">
        <v>0</v>
      </c>
      <c r="N1670" s="221">
        <v>0</v>
      </c>
      <c r="O1670" s="221">
        <v>7660796.0900000008</v>
      </c>
      <c r="P1670" s="221">
        <v>0</v>
      </c>
      <c r="Q1670" s="221">
        <v>0</v>
      </c>
      <c r="R1670" s="221">
        <v>0</v>
      </c>
      <c r="S1670" s="221">
        <v>0</v>
      </c>
      <c r="T1670" s="221">
        <v>0</v>
      </c>
      <c r="U1670" s="221">
        <v>0</v>
      </c>
      <c r="V1670" s="221">
        <v>143220.09</v>
      </c>
      <c r="W1670" s="221">
        <v>0</v>
      </c>
      <c r="X1670" s="221">
        <v>111751.89000000001</v>
      </c>
    </row>
    <row r="1671" spans="1:24" s="239" customFormat="1" ht="20.25" customHeight="1" x14ac:dyDescent="0.3">
      <c r="A1671" s="238">
        <v>2024</v>
      </c>
      <c r="B1671" s="230">
        <v>368</v>
      </c>
      <c r="C1671" s="225" t="s">
        <v>951</v>
      </c>
      <c r="D1671" s="230">
        <v>36369</v>
      </c>
      <c r="E1671" s="222">
        <v>3411703.9400000004</v>
      </c>
      <c r="F1671" s="222">
        <v>3367053.0100000002</v>
      </c>
      <c r="G1671" s="221">
        <v>0</v>
      </c>
      <c r="H1671" s="221">
        <v>0</v>
      </c>
      <c r="I1671" s="221">
        <v>0</v>
      </c>
      <c r="J1671" s="221">
        <v>131418.04999999999</v>
      </c>
      <c r="K1671" s="221">
        <v>0</v>
      </c>
      <c r="L1671" s="221">
        <v>0</v>
      </c>
      <c r="M1671" s="221">
        <v>0</v>
      </c>
      <c r="N1671" s="221">
        <v>0</v>
      </c>
      <c r="O1671" s="221">
        <v>3133845.8000000003</v>
      </c>
      <c r="P1671" s="221">
        <v>0</v>
      </c>
      <c r="Q1671" s="221">
        <v>0</v>
      </c>
      <c r="R1671" s="221">
        <v>0</v>
      </c>
      <c r="S1671" s="221">
        <v>0</v>
      </c>
      <c r="T1671" s="221">
        <v>0</v>
      </c>
      <c r="U1671" s="221">
        <v>0</v>
      </c>
      <c r="V1671" s="221">
        <v>101789.16</v>
      </c>
      <c r="W1671" s="221">
        <v>0</v>
      </c>
      <c r="X1671" s="221">
        <v>44650.93</v>
      </c>
    </row>
    <row r="1672" spans="1:24" s="239" customFormat="1" ht="20.25" customHeight="1" x14ac:dyDescent="0.3">
      <c r="A1672" s="238">
        <v>2024</v>
      </c>
      <c r="B1672" s="230">
        <v>369</v>
      </c>
      <c r="C1672" s="225" t="s">
        <v>3359</v>
      </c>
      <c r="D1672" s="230">
        <v>36376</v>
      </c>
      <c r="E1672" s="222">
        <v>1867954.68</v>
      </c>
      <c r="F1672" s="222">
        <v>1863943.88</v>
      </c>
      <c r="G1672" s="221">
        <v>0</v>
      </c>
      <c r="H1672" s="221">
        <v>0</v>
      </c>
      <c r="I1672" s="221">
        <v>0</v>
      </c>
      <c r="J1672" s="221">
        <v>0</v>
      </c>
      <c r="K1672" s="221">
        <v>0</v>
      </c>
      <c r="L1672" s="221">
        <v>0</v>
      </c>
      <c r="M1672" s="221">
        <v>0</v>
      </c>
      <c r="N1672" s="221">
        <v>0</v>
      </c>
      <c r="O1672" s="221">
        <v>0</v>
      </c>
      <c r="P1672" s="221">
        <v>0</v>
      </c>
      <c r="Q1672" s="297">
        <v>1863943.88</v>
      </c>
      <c r="R1672" s="221">
        <v>0</v>
      </c>
      <c r="S1672" s="221">
        <v>0</v>
      </c>
      <c r="T1672" s="221">
        <v>0</v>
      </c>
      <c r="U1672" s="221">
        <v>0</v>
      </c>
      <c r="V1672" s="221">
        <v>0</v>
      </c>
      <c r="W1672" s="221">
        <v>0</v>
      </c>
      <c r="X1672" s="221">
        <v>4010.8</v>
      </c>
    </row>
    <row r="1673" spans="1:24" s="239" customFormat="1" ht="20.25" customHeight="1" x14ac:dyDescent="0.3">
      <c r="A1673" s="238">
        <v>2024</v>
      </c>
      <c r="B1673" s="230">
        <v>370</v>
      </c>
      <c r="C1673" s="225" t="s">
        <v>952</v>
      </c>
      <c r="D1673" s="230">
        <v>36380</v>
      </c>
      <c r="E1673" s="222">
        <v>172091.22</v>
      </c>
      <c r="F1673" s="222">
        <v>172091.22</v>
      </c>
      <c r="G1673" s="221">
        <v>0</v>
      </c>
      <c r="H1673" s="221">
        <v>0</v>
      </c>
      <c r="I1673" s="221">
        <v>0</v>
      </c>
      <c r="J1673" s="221">
        <v>0</v>
      </c>
      <c r="K1673" s="221">
        <v>0</v>
      </c>
      <c r="L1673" s="221">
        <v>0</v>
      </c>
      <c r="M1673" s="221">
        <v>0</v>
      </c>
      <c r="N1673" s="221">
        <v>0</v>
      </c>
      <c r="O1673" s="221">
        <v>0</v>
      </c>
      <c r="P1673" s="221">
        <v>0</v>
      </c>
      <c r="Q1673" s="221">
        <v>0</v>
      </c>
      <c r="R1673" s="221">
        <v>0</v>
      </c>
      <c r="S1673" s="221">
        <v>0</v>
      </c>
      <c r="T1673" s="221">
        <v>0</v>
      </c>
      <c r="U1673" s="221">
        <v>0</v>
      </c>
      <c r="V1673" s="221">
        <v>172091.22</v>
      </c>
      <c r="W1673" s="221">
        <v>0</v>
      </c>
      <c r="X1673" s="221">
        <v>0</v>
      </c>
    </row>
    <row r="1674" spans="1:24" s="239" customFormat="1" ht="20.25" customHeight="1" x14ac:dyDescent="0.3">
      <c r="A1674" s="238">
        <v>2024</v>
      </c>
      <c r="B1674" s="230">
        <v>371</v>
      </c>
      <c r="C1674" s="225" t="s">
        <v>953</v>
      </c>
      <c r="D1674" s="230">
        <v>36386</v>
      </c>
      <c r="E1674" s="222">
        <v>323999.94</v>
      </c>
      <c r="F1674" s="222">
        <v>323999.94</v>
      </c>
      <c r="G1674" s="221">
        <v>0</v>
      </c>
      <c r="H1674" s="221">
        <v>0</v>
      </c>
      <c r="I1674" s="221">
        <v>0</v>
      </c>
      <c r="J1674" s="221">
        <v>0</v>
      </c>
      <c r="K1674" s="221">
        <v>0</v>
      </c>
      <c r="L1674" s="221">
        <v>0</v>
      </c>
      <c r="M1674" s="221">
        <v>0</v>
      </c>
      <c r="N1674" s="221">
        <v>0</v>
      </c>
      <c r="O1674" s="221">
        <v>0</v>
      </c>
      <c r="P1674" s="221">
        <v>0</v>
      </c>
      <c r="Q1674" s="221">
        <v>0</v>
      </c>
      <c r="R1674" s="221">
        <v>0</v>
      </c>
      <c r="S1674" s="221">
        <v>0</v>
      </c>
      <c r="T1674" s="221">
        <v>0</v>
      </c>
      <c r="U1674" s="221">
        <v>0</v>
      </c>
      <c r="V1674" s="221">
        <v>323999.94</v>
      </c>
      <c r="W1674" s="221">
        <v>0</v>
      </c>
      <c r="X1674" s="221">
        <v>0</v>
      </c>
    </row>
    <row r="1675" spans="1:24" s="239" customFormat="1" ht="20.25" customHeight="1" x14ac:dyDescent="0.3">
      <c r="A1675" s="238">
        <v>2024</v>
      </c>
      <c r="B1675" s="230">
        <v>372</v>
      </c>
      <c r="C1675" s="225" t="s">
        <v>955</v>
      </c>
      <c r="D1675" s="230">
        <v>36395</v>
      </c>
      <c r="E1675" s="222">
        <v>8858227.3499999996</v>
      </c>
      <c r="F1675" s="222">
        <v>8695005.3899999987</v>
      </c>
      <c r="G1675" s="221">
        <v>0</v>
      </c>
      <c r="H1675" s="221">
        <v>0</v>
      </c>
      <c r="I1675" s="221">
        <v>0</v>
      </c>
      <c r="J1675" s="221">
        <v>0</v>
      </c>
      <c r="K1675" s="221">
        <v>0</v>
      </c>
      <c r="L1675" s="221">
        <v>0</v>
      </c>
      <c r="M1675" s="221">
        <v>0</v>
      </c>
      <c r="N1675" s="221">
        <v>0</v>
      </c>
      <c r="O1675" s="221">
        <v>8285577.6099999994</v>
      </c>
      <c r="P1675" s="221">
        <v>0</v>
      </c>
      <c r="Q1675" s="221">
        <v>0</v>
      </c>
      <c r="R1675" s="221">
        <v>0</v>
      </c>
      <c r="S1675" s="221">
        <v>0</v>
      </c>
      <c r="T1675" s="221">
        <v>0</v>
      </c>
      <c r="U1675" s="221">
        <v>409427.78</v>
      </c>
      <c r="V1675" s="221">
        <v>0</v>
      </c>
      <c r="W1675" s="221">
        <v>0</v>
      </c>
      <c r="X1675" s="221">
        <v>163221.96</v>
      </c>
    </row>
    <row r="1676" spans="1:24" s="239" customFormat="1" ht="20.25" customHeight="1" x14ac:dyDescent="0.3">
      <c r="A1676" s="238">
        <v>2024</v>
      </c>
      <c r="B1676" s="230">
        <v>373</v>
      </c>
      <c r="C1676" s="225" t="s">
        <v>956</v>
      </c>
      <c r="D1676" s="230">
        <v>36316</v>
      </c>
      <c r="E1676" s="222">
        <v>79807.56</v>
      </c>
      <c r="F1676" s="222">
        <v>79807.56</v>
      </c>
      <c r="G1676" s="221">
        <v>0</v>
      </c>
      <c r="H1676" s="221">
        <v>0</v>
      </c>
      <c r="I1676" s="221">
        <v>0</v>
      </c>
      <c r="J1676" s="221">
        <v>0</v>
      </c>
      <c r="K1676" s="221">
        <v>0</v>
      </c>
      <c r="L1676" s="221">
        <v>0</v>
      </c>
      <c r="M1676" s="221">
        <v>0</v>
      </c>
      <c r="N1676" s="221">
        <v>0</v>
      </c>
      <c r="O1676" s="221">
        <v>0</v>
      </c>
      <c r="P1676" s="221">
        <v>0</v>
      </c>
      <c r="Q1676" s="221">
        <v>0</v>
      </c>
      <c r="R1676" s="221">
        <v>0</v>
      </c>
      <c r="S1676" s="221">
        <v>0</v>
      </c>
      <c r="T1676" s="221">
        <v>0</v>
      </c>
      <c r="U1676" s="221">
        <v>0</v>
      </c>
      <c r="V1676" s="221">
        <v>79807.56</v>
      </c>
      <c r="W1676" s="221">
        <v>0</v>
      </c>
      <c r="X1676" s="221">
        <v>0</v>
      </c>
    </row>
    <row r="1677" spans="1:24" s="239" customFormat="1" ht="24" customHeight="1" x14ac:dyDescent="0.3">
      <c r="A1677" s="238">
        <v>2024</v>
      </c>
      <c r="B1677" s="230">
        <v>374</v>
      </c>
      <c r="C1677" s="225" t="s">
        <v>957</v>
      </c>
      <c r="D1677" s="230">
        <v>36317</v>
      </c>
      <c r="E1677" s="222">
        <v>79807.56</v>
      </c>
      <c r="F1677" s="222">
        <v>79807.56</v>
      </c>
      <c r="G1677" s="221">
        <v>0</v>
      </c>
      <c r="H1677" s="221">
        <v>0</v>
      </c>
      <c r="I1677" s="221">
        <v>0</v>
      </c>
      <c r="J1677" s="221">
        <v>0</v>
      </c>
      <c r="K1677" s="221">
        <v>0</v>
      </c>
      <c r="L1677" s="221">
        <v>0</v>
      </c>
      <c r="M1677" s="221">
        <v>0</v>
      </c>
      <c r="N1677" s="221">
        <v>0</v>
      </c>
      <c r="O1677" s="221">
        <v>0</v>
      </c>
      <c r="P1677" s="221">
        <v>0</v>
      </c>
      <c r="Q1677" s="221">
        <v>0</v>
      </c>
      <c r="R1677" s="221">
        <v>0</v>
      </c>
      <c r="S1677" s="221">
        <v>0</v>
      </c>
      <c r="T1677" s="221">
        <v>0</v>
      </c>
      <c r="U1677" s="221">
        <v>0</v>
      </c>
      <c r="V1677" s="221">
        <v>79807.56</v>
      </c>
      <c r="W1677" s="221">
        <v>0</v>
      </c>
      <c r="X1677" s="221">
        <v>0</v>
      </c>
    </row>
    <row r="1678" spans="1:24" s="239" customFormat="1" ht="20.25" customHeight="1" x14ac:dyDescent="0.3">
      <c r="A1678" s="238">
        <v>2024</v>
      </c>
      <c r="B1678" s="230">
        <v>375</v>
      </c>
      <c r="C1678" s="225" t="s">
        <v>958</v>
      </c>
      <c r="D1678" s="230">
        <v>36318</v>
      </c>
      <c r="E1678" s="222">
        <v>160963.14000000001</v>
      </c>
      <c r="F1678" s="222">
        <v>160963.14000000001</v>
      </c>
      <c r="G1678" s="221">
        <v>0</v>
      </c>
      <c r="H1678" s="221">
        <v>0</v>
      </c>
      <c r="I1678" s="221">
        <v>0</v>
      </c>
      <c r="J1678" s="221">
        <v>0</v>
      </c>
      <c r="K1678" s="221">
        <v>0</v>
      </c>
      <c r="L1678" s="221">
        <v>0</v>
      </c>
      <c r="M1678" s="221">
        <v>0</v>
      </c>
      <c r="N1678" s="221">
        <v>0</v>
      </c>
      <c r="O1678" s="221">
        <v>0</v>
      </c>
      <c r="P1678" s="221">
        <v>0</v>
      </c>
      <c r="Q1678" s="221">
        <v>0</v>
      </c>
      <c r="R1678" s="221">
        <v>0</v>
      </c>
      <c r="S1678" s="221">
        <v>0</v>
      </c>
      <c r="T1678" s="221">
        <v>0</v>
      </c>
      <c r="U1678" s="221">
        <v>0</v>
      </c>
      <c r="V1678" s="221">
        <v>160963.14000000001</v>
      </c>
      <c r="W1678" s="221">
        <v>0</v>
      </c>
      <c r="X1678" s="221">
        <v>0</v>
      </c>
    </row>
    <row r="1679" spans="1:24" s="239" customFormat="1" ht="20.25" customHeight="1" x14ac:dyDescent="0.3">
      <c r="A1679" s="238">
        <v>2024</v>
      </c>
      <c r="B1679" s="230">
        <v>376</v>
      </c>
      <c r="C1679" s="225" t="s">
        <v>959</v>
      </c>
      <c r="D1679" s="230">
        <v>36450</v>
      </c>
      <c r="E1679" s="222">
        <v>61216.32</v>
      </c>
      <c r="F1679" s="222">
        <v>61216.32</v>
      </c>
      <c r="G1679" s="221">
        <v>0</v>
      </c>
      <c r="H1679" s="221">
        <v>0</v>
      </c>
      <c r="I1679" s="221">
        <v>0</v>
      </c>
      <c r="J1679" s="221">
        <v>0</v>
      </c>
      <c r="K1679" s="221">
        <v>0</v>
      </c>
      <c r="L1679" s="221">
        <v>0</v>
      </c>
      <c r="M1679" s="221">
        <v>0</v>
      </c>
      <c r="N1679" s="221">
        <v>0</v>
      </c>
      <c r="O1679" s="221">
        <v>0</v>
      </c>
      <c r="P1679" s="221">
        <v>0</v>
      </c>
      <c r="Q1679" s="221">
        <v>0</v>
      </c>
      <c r="R1679" s="221">
        <v>0</v>
      </c>
      <c r="S1679" s="221">
        <v>0</v>
      </c>
      <c r="T1679" s="221">
        <v>0</v>
      </c>
      <c r="U1679" s="221">
        <v>0</v>
      </c>
      <c r="V1679" s="221">
        <v>61216.32</v>
      </c>
      <c r="W1679" s="221">
        <v>0</v>
      </c>
      <c r="X1679" s="221">
        <v>0</v>
      </c>
    </row>
    <row r="1680" spans="1:24" s="239" customFormat="1" ht="20.25" customHeight="1" x14ac:dyDescent="0.3">
      <c r="A1680" s="238">
        <v>2024</v>
      </c>
      <c r="B1680" s="230">
        <v>377</v>
      </c>
      <c r="C1680" s="225" t="s">
        <v>962</v>
      </c>
      <c r="D1680" s="230">
        <v>32401</v>
      </c>
      <c r="E1680" s="222">
        <v>71914.25</v>
      </c>
      <c r="F1680" s="222">
        <v>71914.25</v>
      </c>
      <c r="G1680" s="221">
        <v>0</v>
      </c>
      <c r="H1680" s="221">
        <v>0</v>
      </c>
      <c r="I1680" s="221">
        <v>0</v>
      </c>
      <c r="J1680" s="221">
        <v>0</v>
      </c>
      <c r="K1680" s="221">
        <v>0</v>
      </c>
      <c r="L1680" s="221">
        <v>0</v>
      </c>
      <c r="M1680" s="221">
        <v>0</v>
      </c>
      <c r="N1680" s="221">
        <v>0</v>
      </c>
      <c r="O1680" s="221">
        <v>0</v>
      </c>
      <c r="P1680" s="221">
        <v>0</v>
      </c>
      <c r="Q1680" s="221">
        <v>0</v>
      </c>
      <c r="R1680" s="221">
        <v>0</v>
      </c>
      <c r="S1680" s="221">
        <v>0</v>
      </c>
      <c r="T1680" s="221">
        <v>0</v>
      </c>
      <c r="U1680" s="221">
        <v>0</v>
      </c>
      <c r="V1680" s="221">
        <v>71914.25</v>
      </c>
      <c r="W1680" s="221">
        <v>0</v>
      </c>
      <c r="X1680" s="221">
        <v>0</v>
      </c>
    </row>
    <row r="1681" spans="1:24" s="239" customFormat="1" ht="20.25" customHeight="1" x14ac:dyDescent="0.3">
      <c r="A1681" s="238">
        <v>2024</v>
      </c>
      <c r="B1681" s="230">
        <v>378</v>
      </c>
      <c r="C1681" s="225" t="s">
        <v>963</v>
      </c>
      <c r="D1681" s="230">
        <v>32409</v>
      </c>
      <c r="E1681" s="222">
        <v>2522774.59</v>
      </c>
      <c r="F1681" s="222">
        <v>2492165.06</v>
      </c>
      <c r="G1681" s="221">
        <v>0</v>
      </c>
      <c r="H1681" s="221">
        <v>0</v>
      </c>
      <c r="I1681" s="221">
        <v>0</v>
      </c>
      <c r="J1681" s="221">
        <v>0</v>
      </c>
      <c r="K1681" s="221">
        <v>0</v>
      </c>
      <c r="L1681" s="221">
        <v>0</v>
      </c>
      <c r="M1681" s="221">
        <v>0</v>
      </c>
      <c r="N1681" s="221">
        <v>0</v>
      </c>
      <c r="O1681" s="221">
        <v>2429446.7800000003</v>
      </c>
      <c r="P1681" s="221">
        <v>0</v>
      </c>
      <c r="Q1681" s="221">
        <v>0</v>
      </c>
      <c r="R1681" s="221">
        <v>0</v>
      </c>
      <c r="S1681" s="221">
        <v>0</v>
      </c>
      <c r="T1681" s="221">
        <v>0</v>
      </c>
      <c r="U1681" s="221">
        <v>0</v>
      </c>
      <c r="V1681" s="221">
        <v>62718.28</v>
      </c>
      <c r="W1681" s="221">
        <v>0</v>
      </c>
      <c r="X1681" s="221">
        <v>30609.53</v>
      </c>
    </row>
    <row r="1682" spans="1:24" s="239" customFormat="1" ht="20.25" customHeight="1" x14ac:dyDescent="0.3">
      <c r="A1682" s="238">
        <v>2024</v>
      </c>
      <c r="B1682" s="230">
        <v>379</v>
      </c>
      <c r="C1682" s="225" t="s">
        <v>964</v>
      </c>
      <c r="D1682" s="230">
        <v>32411</v>
      </c>
      <c r="E1682" s="222">
        <v>89341.83</v>
      </c>
      <c r="F1682" s="222">
        <v>89341.83</v>
      </c>
      <c r="G1682" s="221">
        <v>0</v>
      </c>
      <c r="H1682" s="221">
        <v>0</v>
      </c>
      <c r="I1682" s="221">
        <v>0</v>
      </c>
      <c r="J1682" s="221">
        <v>0</v>
      </c>
      <c r="K1682" s="221">
        <v>0</v>
      </c>
      <c r="L1682" s="221">
        <v>0</v>
      </c>
      <c r="M1682" s="221">
        <v>0</v>
      </c>
      <c r="N1682" s="221">
        <v>0</v>
      </c>
      <c r="O1682" s="221">
        <v>0</v>
      </c>
      <c r="P1682" s="221">
        <v>0</v>
      </c>
      <c r="Q1682" s="221">
        <v>0</v>
      </c>
      <c r="R1682" s="221">
        <v>0</v>
      </c>
      <c r="S1682" s="221">
        <v>0</v>
      </c>
      <c r="T1682" s="221">
        <v>0</v>
      </c>
      <c r="U1682" s="221">
        <v>29275.4</v>
      </c>
      <c r="V1682" s="221">
        <v>60066.43</v>
      </c>
      <c r="W1682" s="221">
        <v>0</v>
      </c>
      <c r="X1682" s="221">
        <v>0</v>
      </c>
    </row>
    <row r="1683" spans="1:24" s="239" customFormat="1" ht="20.25" customHeight="1" x14ac:dyDescent="0.3">
      <c r="A1683" s="238">
        <v>2024</v>
      </c>
      <c r="B1683" s="230">
        <v>380</v>
      </c>
      <c r="C1683" s="225" t="s">
        <v>965</v>
      </c>
      <c r="D1683" s="230">
        <v>32415</v>
      </c>
      <c r="E1683" s="222">
        <v>2588901.15</v>
      </c>
      <c r="F1683" s="222">
        <v>2558291.62</v>
      </c>
      <c r="G1683" s="221">
        <v>0</v>
      </c>
      <c r="H1683" s="221">
        <v>0</v>
      </c>
      <c r="I1683" s="221">
        <v>0</v>
      </c>
      <c r="J1683" s="221">
        <v>0</v>
      </c>
      <c r="K1683" s="221">
        <v>0</v>
      </c>
      <c r="L1683" s="221">
        <v>0</v>
      </c>
      <c r="M1683" s="221">
        <v>0</v>
      </c>
      <c r="N1683" s="221">
        <v>0</v>
      </c>
      <c r="O1683" s="221">
        <v>2495573.3400000003</v>
      </c>
      <c r="P1683" s="221">
        <v>0</v>
      </c>
      <c r="Q1683" s="221">
        <v>0</v>
      </c>
      <c r="R1683" s="221">
        <v>0</v>
      </c>
      <c r="S1683" s="221">
        <v>0</v>
      </c>
      <c r="T1683" s="221">
        <v>0</v>
      </c>
      <c r="U1683" s="221">
        <v>0</v>
      </c>
      <c r="V1683" s="221">
        <v>62718.28</v>
      </c>
      <c r="W1683" s="221">
        <v>0</v>
      </c>
      <c r="X1683" s="221">
        <v>30609.53</v>
      </c>
    </row>
    <row r="1684" spans="1:24" s="239" customFormat="1" ht="20.25" customHeight="1" x14ac:dyDescent="0.3">
      <c r="A1684" s="238">
        <v>2024</v>
      </c>
      <c r="B1684" s="230">
        <v>381</v>
      </c>
      <c r="C1684" s="225" t="s">
        <v>966</v>
      </c>
      <c r="D1684" s="230">
        <v>32417</v>
      </c>
      <c r="E1684" s="222">
        <v>9114212.379999999</v>
      </c>
      <c r="F1684" s="222">
        <v>9020136.8899999987</v>
      </c>
      <c r="G1684" s="221">
        <v>0</v>
      </c>
      <c r="H1684" s="221">
        <v>0</v>
      </c>
      <c r="I1684" s="221">
        <v>0</v>
      </c>
      <c r="J1684" s="221">
        <v>0</v>
      </c>
      <c r="K1684" s="221">
        <v>0</v>
      </c>
      <c r="L1684" s="221">
        <v>0</v>
      </c>
      <c r="M1684" s="221">
        <v>0</v>
      </c>
      <c r="N1684" s="221">
        <v>0</v>
      </c>
      <c r="O1684" s="221">
        <v>6938125.2799999993</v>
      </c>
      <c r="P1684" s="221">
        <v>0</v>
      </c>
      <c r="Q1684" s="221">
        <v>1982668.42</v>
      </c>
      <c r="R1684" s="221">
        <v>0</v>
      </c>
      <c r="S1684" s="221">
        <v>0</v>
      </c>
      <c r="T1684" s="221">
        <v>0</v>
      </c>
      <c r="U1684" s="221">
        <v>99343.19</v>
      </c>
      <c r="V1684" s="221">
        <v>0</v>
      </c>
      <c r="W1684" s="221">
        <v>0</v>
      </c>
      <c r="X1684" s="221">
        <v>94075.489999999991</v>
      </c>
    </row>
    <row r="1685" spans="1:24" s="239" customFormat="1" ht="20.25" customHeight="1" x14ac:dyDescent="0.3">
      <c r="A1685" s="238">
        <v>2024</v>
      </c>
      <c r="B1685" s="230">
        <v>382</v>
      </c>
      <c r="C1685" s="225" t="s">
        <v>3338</v>
      </c>
      <c r="D1685" s="230">
        <v>32419</v>
      </c>
      <c r="E1685" s="222">
        <v>1330748.42</v>
      </c>
      <c r="F1685" s="222">
        <v>1309721.8899999999</v>
      </c>
      <c r="G1685" s="221">
        <v>1309721.8899999999</v>
      </c>
      <c r="H1685" s="221">
        <v>0</v>
      </c>
      <c r="I1685" s="221">
        <v>0</v>
      </c>
      <c r="J1685" s="221">
        <v>0</v>
      </c>
      <c r="K1685" s="221">
        <v>0</v>
      </c>
      <c r="L1685" s="221">
        <v>0</v>
      </c>
      <c r="M1685" s="221">
        <v>0</v>
      </c>
      <c r="N1685" s="221">
        <v>0</v>
      </c>
      <c r="O1685" s="221">
        <v>0</v>
      </c>
      <c r="P1685" s="221">
        <v>0</v>
      </c>
      <c r="Q1685" s="221">
        <v>0</v>
      </c>
      <c r="R1685" s="221">
        <v>0</v>
      </c>
      <c r="S1685" s="221">
        <v>0</v>
      </c>
      <c r="T1685" s="221">
        <v>0</v>
      </c>
      <c r="U1685" s="221">
        <v>0</v>
      </c>
      <c r="V1685" s="221">
        <v>0</v>
      </c>
      <c r="W1685" s="221">
        <v>0</v>
      </c>
      <c r="X1685" s="221">
        <v>21026.53</v>
      </c>
    </row>
    <row r="1686" spans="1:24" s="239" customFormat="1" ht="20.100000000000001" customHeight="1" x14ac:dyDescent="0.3">
      <c r="A1686" s="238">
        <v>2024</v>
      </c>
      <c r="B1686" s="230">
        <v>383</v>
      </c>
      <c r="C1686" s="225" t="s">
        <v>967</v>
      </c>
      <c r="D1686" s="230">
        <v>32420</v>
      </c>
      <c r="E1686" s="222">
        <v>3386929.4799999995</v>
      </c>
      <c r="F1686" s="222">
        <v>3330805.1999999997</v>
      </c>
      <c r="G1686" s="221">
        <v>0</v>
      </c>
      <c r="H1686" s="221">
        <v>0</v>
      </c>
      <c r="I1686" s="221">
        <v>0</v>
      </c>
      <c r="J1686" s="221">
        <v>0</v>
      </c>
      <c r="K1686" s="221">
        <v>0</v>
      </c>
      <c r="L1686" s="221">
        <v>0</v>
      </c>
      <c r="M1686" s="221">
        <v>0</v>
      </c>
      <c r="N1686" s="221">
        <v>0</v>
      </c>
      <c r="O1686" s="221">
        <v>3136278.7199999997</v>
      </c>
      <c r="P1686" s="221">
        <v>0</v>
      </c>
      <c r="Q1686" s="221">
        <v>0</v>
      </c>
      <c r="R1686" s="221">
        <v>0</v>
      </c>
      <c r="S1686" s="221">
        <v>0</v>
      </c>
      <c r="T1686" s="221">
        <v>0</v>
      </c>
      <c r="U1686" s="221">
        <v>0</v>
      </c>
      <c r="V1686" s="221">
        <v>194526.48</v>
      </c>
      <c r="W1686" s="221">
        <v>0</v>
      </c>
      <c r="X1686" s="221">
        <v>56124.28</v>
      </c>
    </row>
    <row r="1687" spans="1:24" s="239" customFormat="1" ht="20.25" customHeight="1" x14ac:dyDescent="0.3">
      <c r="A1687" s="238">
        <v>2024</v>
      </c>
      <c r="B1687" s="230">
        <v>384</v>
      </c>
      <c r="C1687" s="233" t="s">
        <v>968</v>
      </c>
      <c r="D1687" s="230">
        <v>32421</v>
      </c>
      <c r="E1687" s="222">
        <v>69751.070000000007</v>
      </c>
      <c r="F1687" s="222">
        <v>69751.070000000007</v>
      </c>
      <c r="G1687" s="221">
        <v>0</v>
      </c>
      <c r="H1687" s="221">
        <v>0</v>
      </c>
      <c r="I1687" s="221">
        <v>0</v>
      </c>
      <c r="J1687" s="221">
        <v>0</v>
      </c>
      <c r="K1687" s="221">
        <v>0</v>
      </c>
      <c r="L1687" s="221">
        <v>0</v>
      </c>
      <c r="M1687" s="221">
        <v>0</v>
      </c>
      <c r="N1687" s="221">
        <v>0</v>
      </c>
      <c r="O1687" s="221">
        <v>0</v>
      </c>
      <c r="P1687" s="221">
        <v>0</v>
      </c>
      <c r="Q1687" s="221">
        <v>0</v>
      </c>
      <c r="R1687" s="221">
        <v>0</v>
      </c>
      <c r="S1687" s="221">
        <v>0</v>
      </c>
      <c r="T1687" s="221">
        <v>0</v>
      </c>
      <c r="U1687" s="221">
        <v>0</v>
      </c>
      <c r="V1687" s="221">
        <v>69751.070000000007</v>
      </c>
      <c r="W1687" s="221">
        <v>0</v>
      </c>
      <c r="X1687" s="221">
        <v>0</v>
      </c>
    </row>
    <row r="1688" spans="1:24" s="239" customFormat="1" ht="20.25" customHeight="1" x14ac:dyDescent="0.3">
      <c r="A1688" s="238">
        <v>2024</v>
      </c>
      <c r="B1688" s="230">
        <v>385</v>
      </c>
      <c r="C1688" s="225" t="s">
        <v>969</v>
      </c>
      <c r="D1688" s="230">
        <v>32422</v>
      </c>
      <c r="E1688" s="222">
        <v>3509671.11</v>
      </c>
      <c r="F1688" s="222">
        <v>3484178.75</v>
      </c>
      <c r="G1688" s="221">
        <v>0</v>
      </c>
      <c r="H1688" s="221">
        <v>0</v>
      </c>
      <c r="I1688" s="221">
        <v>0</v>
      </c>
      <c r="J1688" s="221">
        <v>0</v>
      </c>
      <c r="K1688" s="221">
        <v>0</v>
      </c>
      <c r="L1688" s="221">
        <v>0</v>
      </c>
      <c r="M1688" s="221">
        <v>0</v>
      </c>
      <c r="N1688" s="221">
        <v>0</v>
      </c>
      <c r="O1688" s="221">
        <v>0</v>
      </c>
      <c r="P1688" s="221">
        <v>2003332.19</v>
      </c>
      <c r="Q1688" s="221">
        <v>0</v>
      </c>
      <c r="R1688" s="221">
        <v>0</v>
      </c>
      <c r="S1688" s="221">
        <v>0</v>
      </c>
      <c r="T1688" s="221">
        <v>0</v>
      </c>
      <c r="U1688" s="221">
        <v>1480846.56</v>
      </c>
      <c r="V1688" s="221">
        <v>0</v>
      </c>
      <c r="W1688" s="221">
        <v>0</v>
      </c>
      <c r="X1688" s="221">
        <v>25492.36</v>
      </c>
    </row>
    <row r="1689" spans="1:24" s="239" customFormat="1" ht="20.25" customHeight="1" x14ac:dyDescent="0.3">
      <c r="A1689" s="238">
        <v>2024</v>
      </c>
      <c r="B1689" s="230">
        <v>386</v>
      </c>
      <c r="C1689" s="225" t="s">
        <v>970</v>
      </c>
      <c r="D1689" s="230">
        <v>32437</v>
      </c>
      <c r="E1689" s="222">
        <v>477332.16</v>
      </c>
      <c r="F1689" s="222">
        <v>472262.12</v>
      </c>
      <c r="G1689" s="221">
        <v>434427.83999999997</v>
      </c>
      <c r="H1689" s="221">
        <v>0</v>
      </c>
      <c r="I1689" s="221">
        <v>0</v>
      </c>
      <c r="J1689" s="221">
        <v>0</v>
      </c>
      <c r="K1689" s="221">
        <v>0</v>
      </c>
      <c r="L1689" s="221">
        <v>0</v>
      </c>
      <c r="M1689" s="221">
        <v>0</v>
      </c>
      <c r="N1689" s="221">
        <v>0</v>
      </c>
      <c r="O1689" s="221">
        <v>0</v>
      </c>
      <c r="P1689" s="221">
        <v>0</v>
      </c>
      <c r="Q1689" s="221">
        <v>0</v>
      </c>
      <c r="R1689" s="221">
        <v>0</v>
      </c>
      <c r="S1689" s="221">
        <v>0</v>
      </c>
      <c r="T1689" s="221">
        <v>0</v>
      </c>
      <c r="U1689" s="221">
        <v>37834.28</v>
      </c>
      <c r="V1689" s="221">
        <v>0</v>
      </c>
      <c r="W1689" s="221">
        <v>0</v>
      </c>
      <c r="X1689" s="221">
        <v>5070.04</v>
      </c>
    </row>
    <row r="1690" spans="1:24" s="239" customFormat="1" ht="20.25" customHeight="1" x14ac:dyDescent="0.3">
      <c r="A1690" s="238">
        <v>2024</v>
      </c>
      <c r="B1690" s="230">
        <v>387</v>
      </c>
      <c r="C1690" s="225" t="s">
        <v>971</v>
      </c>
      <c r="D1690" s="230">
        <v>32441</v>
      </c>
      <c r="E1690" s="222">
        <v>3617156.04</v>
      </c>
      <c r="F1690" s="222">
        <v>3568416.32</v>
      </c>
      <c r="G1690" s="221">
        <v>0</v>
      </c>
      <c r="H1690" s="221">
        <v>0</v>
      </c>
      <c r="I1690" s="221">
        <v>0</v>
      </c>
      <c r="J1690" s="221">
        <v>0</v>
      </c>
      <c r="K1690" s="221">
        <v>0</v>
      </c>
      <c r="L1690" s="221">
        <v>0</v>
      </c>
      <c r="M1690" s="221">
        <v>0</v>
      </c>
      <c r="N1690" s="221">
        <v>0</v>
      </c>
      <c r="O1690" s="221">
        <v>3266783.42</v>
      </c>
      <c r="P1690" s="221">
        <v>0</v>
      </c>
      <c r="Q1690" s="221">
        <v>0</v>
      </c>
      <c r="R1690" s="221">
        <v>0</v>
      </c>
      <c r="S1690" s="221">
        <v>0</v>
      </c>
      <c r="T1690" s="221">
        <v>0</v>
      </c>
      <c r="U1690" s="221">
        <v>132550.56</v>
      </c>
      <c r="V1690" s="221">
        <v>169082.34</v>
      </c>
      <c r="W1690" s="221">
        <v>0</v>
      </c>
      <c r="X1690" s="221">
        <v>48739.72</v>
      </c>
    </row>
    <row r="1691" spans="1:24" s="239" customFormat="1" ht="20.25" customHeight="1" x14ac:dyDescent="0.3">
      <c r="A1691" s="238">
        <v>2024</v>
      </c>
      <c r="B1691" s="230">
        <v>388</v>
      </c>
      <c r="C1691" s="225" t="s">
        <v>972</v>
      </c>
      <c r="D1691" s="230">
        <v>32444</v>
      </c>
      <c r="E1691" s="222">
        <v>7271668.1499999994</v>
      </c>
      <c r="F1691" s="222">
        <v>7180415.7399999993</v>
      </c>
      <c r="G1691" s="221">
        <v>0</v>
      </c>
      <c r="H1691" s="221">
        <v>0</v>
      </c>
      <c r="I1691" s="221">
        <v>0</v>
      </c>
      <c r="J1691" s="221">
        <v>207980.14</v>
      </c>
      <c r="K1691" s="221">
        <v>0</v>
      </c>
      <c r="L1691" s="221">
        <v>0</v>
      </c>
      <c r="M1691" s="221">
        <v>0</v>
      </c>
      <c r="N1691" s="221">
        <v>0</v>
      </c>
      <c r="O1691" s="221">
        <v>4600196.96</v>
      </c>
      <c r="P1691" s="221">
        <v>0</v>
      </c>
      <c r="Q1691" s="221">
        <v>1934430.1099999999</v>
      </c>
      <c r="R1691" s="221">
        <v>0</v>
      </c>
      <c r="S1691" s="221">
        <v>437808.52999999997</v>
      </c>
      <c r="T1691" s="221">
        <v>0</v>
      </c>
      <c r="U1691" s="221">
        <v>0</v>
      </c>
      <c r="V1691" s="221">
        <v>0</v>
      </c>
      <c r="W1691" s="221">
        <v>0</v>
      </c>
      <c r="X1691" s="221">
        <v>91252.409999999989</v>
      </c>
    </row>
    <row r="1692" spans="1:24" s="239" customFormat="1" ht="20.100000000000001" customHeight="1" x14ac:dyDescent="0.3">
      <c r="A1692" s="238">
        <v>2024</v>
      </c>
      <c r="B1692" s="230">
        <v>389</v>
      </c>
      <c r="C1692" s="225" t="s">
        <v>2813</v>
      </c>
      <c r="D1692" s="230">
        <v>32445</v>
      </c>
      <c r="E1692" s="222">
        <v>2283551.3899999997</v>
      </c>
      <c r="F1692" s="222">
        <v>2254830.1599999997</v>
      </c>
      <c r="G1692" s="221">
        <v>1885579.3199999998</v>
      </c>
      <c r="H1692" s="221">
        <v>0</v>
      </c>
      <c r="I1692" s="221">
        <v>0</v>
      </c>
      <c r="J1692" s="221">
        <v>0</v>
      </c>
      <c r="K1692" s="221">
        <v>0</v>
      </c>
      <c r="L1692" s="221">
        <v>369250.84</v>
      </c>
      <c r="M1692" s="221">
        <v>0</v>
      </c>
      <c r="N1692" s="221">
        <v>0</v>
      </c>
      <c r="O1692" s="221">
        <v>0</v>
      </c>
      <c r="P1692" s="221">
        <v>0</v>
      </c>
      <c r="Q1692" s="221">
        <v>0</v>
      </c>
      <c r="R1692" s="221">
        <v>0</v>
      </c>
      <c r="S1692" s="221">
        <v>0</v>
      </c>
      <c r="T1692" s="221">
        <v>0</v>
      </c>
      <c r="U1692" s="221">
        <v>0</v>
      </c>
      <c r="V1692" s="221">
        <v>0</v>
      </c>
      <c r="W1692" s="221">
        <v>0</v>
      </c>
      <c r="X1692" s="221">
        <v>28721.23</v>
      </c>
    </row>
    <row r="1693" spans="1:24" s="239" customFormat="1" ht="20.25" customHeight="1" x14ac:dyDescent="0.3">
      <c r="A1693" s="238">
        <v>2024</v>
      </c>
      <c r="B1693" s="230">
        <v>390</v>
      </c>
      <c r="C1693" s="225" t="s">
        <v>973</v>
      </c>
      <c r="D1693" s="230">
        <v>32446</v>
      </c>
      <c r="E1693" s="222">
        <v>2996059.55</v>
      </c>
      <c r="F1693" s="222">
        <v>2951662.98</v>
      </c>
      <c r="G1693" s="221">
        <v>0</v>
      </c>
      <c r="H1693" s="221">
        <v>0</v>
      </c>
      <c r="I1693" s="221">
        <v>0</v>
      </c>
      <c r="J1693" s="221">
        <v>0</v>
      </c>
      <c r="K1693" s="221">
        <v>0</v>
      </c>
      <c r="L1693" s="221">
        <v>0</v>
      </c>
      <c r="M1693" s="221">
        <v>0</v>
      </c>
      <c r="N1693" s="221">
        <v>0</v>
      </c>
      <c r="O1693" s="221">
        <v>2706542.1</v>
      </c>
      <c r="P1693" s="221">
        <v>0</v>
      </c>
      <c r="Q1693" s="221">
        <v>0</v>
      </c>
      <c r="R1693" s="221">
        <v>0</v>
      </c>
      <c r="S1693" s="221">
        <v>0</v>
      </c>
      <c r="T1693" s="221">
        <v>0</v>
      </c>
      <c r="U1693" s="221">
        <v>132550.56</v>
      </c>
      <c r="V1693" s="221">
        <v>112570.32</v>
      </c>
      <c r="W1693" s="221">
        <v>0</v>
      </c>
      <c r="X1693" s="221">
        <v>44396.57</v>
      </c>
    </row>
    <row r="1694" spans="1:24" s="239" customFormat="1" ht="20.25" customHeight="1" x14ac:dyDescent="0.3">
      <c r="A1694" s="238">
        <v>2024</v>
      </c>
      <c r="B1694" s="230">
        <v>391</v>
      </c>
      <c r="C1694" s="225" t="s">
        <v>974</v>
      </c>
      <c r="D1694" s="230">
        <v>32448</v>
      </c>
      <c r="E1694" s="222">
        <v>5715567.4100000011</v>
      </c>
      <c r="F1694" s="222">
        <v>5617191.8400000008</v>
      </c>
      <c r="G1694" s="221">
        <v>0</v>
      </c>
      <c r="H1694" s="221">
        <v>1049000.28</v>
      </c>
      <c r="I1694" s="221">
        <v>0</v>
      </c>
      <c r="J1694" s="221">
        <v>0</v>
      </c>
      <c r="K1694" s="221">
        <v>0</v>
      </c>
      <c r="L1694" s="221">
        <v>0</v>
      </c>
      <c r="M1694" s="221">
        <v>0</v>
      </c>
      <c r="N1694" s="221">
        <v>0</v>
      </c>
      <c r="O1694" s="221">
        <v>4416419.83</v>
      </c>
      <c r="P1694" s="221">
        <v>0</v>
      </c>
      <c r="Q1694" s="221">
        <v>0</v>
      </c>
      <c r="R1694" s="221">
        <v>0</v>
      </c>
      <c r="S1694" s="221">
        <v>0</v>
      </c>
      <c r="T1694" s="221">
        <v>0</v>
      </c>
      <c r="U1694" s="221">
        <v>151771.73000000001</v>
      </c>
      <c r="V1694" s="221">
        <v>0</v>
      </c>
      <c r="W1694" s="221">
        <v>0</v>
      </c>
      <c r="X1694" s="221">
        <v>98375.569999999992</v>
      </c>
    </row>
    <row r="1695" spans="1:24" s="239" customFormat="1" ht="20.25" customHeight="1" x14ac:dyDescent="0.3">
      <c r="A1695" s="238">
        <v>2024</v>
      </c>
      <c r="B1695" s="230">
        <v>392</v>
      </c>
      <c r="C1695" s="225" t="s">
        <v>975</v>
      </c>
      <c r="D1695" s="230">
        <v>32451</v>
      </c>
      <c r="E1695" s="222">
        <v>7150705.21</v>
      </c>
      <c r="F1695" s="222">
        <v>7045820.3300000001</v>
      </c>
      <c r="G1695" s="221">
        <v>2676158.2399999998</v>
      </c>
      <c r="H1695" s="221">
        <v>0</v>
      </c>
      <c r="I1695" s="221">
        <v>0</v>
      </c>
      <c r="J1695" s="221">
        <v>0</v>
      </c>
      <c r="K1695" s="221">
        <v>0</v>
      </c>
      <c r="L1695" s="221">
        <v>0</v>
      </c>
      <c r="M1695" s="221">
        <v>0</v>
      </c>
      <c r="N1695" s="221">
        <v>0</v>
      </c>
      <c r="O1695" s="221">
        <v>4217890.3600000003</v>
      </c>
      <c r="P1695" s="221">
        <v>0</v>
      </c>
      <c r="Q1695" s="221">
        <v>0</v>
      </c>
      <c r="R1695" s="221">
        <v>0</v>
      </c>
      <c r="S1695" s="221">
        <v>0</v>
      </c>
      <c r="T1695" s="221">
        <v>0</v>
      </c>
      <c r="U1695" s="221">
        <v>151771.73000000001</v>
      </c>
      <c r="V1695" s="221">
        <v>0</v>
      </c>
      <c r="W1695" s="221">
        <v>0</v>
      </c>
      <c r="X1695" s="221">
        <v>104884.87999999999</v>
      </c>
    </row>
    <row r="1696" spans="1:24" s="239" customFormat="1" ht="20.25" customHeight="1" x14ac:dyDescent="0.3">
      <c r="A1696" s="238">
        <v>2024</v>
      </c>
      <c r="B1696" s="230">
        <v>393</v>
      </c>
      <c r="C1696" s="225" t="s">
        <v>976</v>
      </c>
      <c r="D1696" s="230">
        <v>32383</v>
      </c>
      <c r="E1696" s="222">
        <v>5341348.6000000006</v>
      </c>
      <c r="F1696" s="222">
        <v>5251971.1500000004</v>
      </c>
      <c r="G1696" s="221">
        <v>0</v>
      </c>
      <c r="H1696" s="221">
        <v>0</v>
      </c>
      <c r="I1696" s="221">
        <v>0</v>
      </c>
      <c r="J1696" s="221">
        <v>0</v>
      </c>
      <c r="K1696" s="221">
        <v>1064014.6300000001</v>
      </c>
      <c r="L1696" s="221">
        <v>0</v>
      </c>
      <c r="M1696" s="221">
        <v>0</v>
      </c>
      <c r="N1696" s="221">
        <v>0</v>
      </c>
      <c r="O1696" s="221">
        <v>0</v>
      </c>
      <c r="P1696" s="221">
        <v>0</v>
      </c>
      <c r="Q1696" s="221">
        <v>4027996.0100000002</v>
      </c>
      <c r="R1696" s="221">
        <v>0</v>
      </c>
      <c r="S1696" s="221">
        <v>0</v>
      </c>
      <c r="T1696" s="221">
        <v>0</v>
      </c>
      <c r="U1696" s="221">
        <v>159960.51</v>
      </c>
      <c r="V1696" s="221">
        <v>0</v>
      </c>
      <c r="W1696" s="221">
        <v>0</v>
      </c>
      <c r="X1696" s="221">
        <v>89377.45</v>
      </c>
    </row>
    <row r="1697" spans="1:24" s="239" customFormat="1" ht="20.25" customHeight="1" x14ac:dyDescent="0.3">
      <c r="A1697" s="238">
        <v>2024</v>
      </c>
      <c r="B1697" s="230">
        <v>394</v>
      </c>
      <c r="C1697" s="225" t="s">
        <v>977</v>
      </c>
      <c r="D1697" s="230">
        <v>32384</v>
      </c>
      <c r="E1697" s="222">
        <v>7177937.4800000004</v>
      </c>
      <c r="F1697" s="222">
        <v>7069408.8500000006</v>
      </c>
      <c r="G1697" s="221">
        <v>0</v>
      </c>
      <c r="H1697" s="221">
        <v>0</v>
      </c>
      <c r="I1697" s="221">
        <v>0</v>
      </c>
      <c r="J1697" s="221">
        <v>0</v>
      </c>
      <c r="K1697" s="221">
        <v>0</v>
      </c>
      <c r="L1697" s="221">
        <v>0</v>
      </c>
      <c r="M1697" s="221">
        <v>0</v>
      </c>
      <c r="N1697" s="221">
        <v>0</v>
      </c>
      <c r="O1697" s="221">
        <v>6488766.9400000004</v>
      </c>
      <c r="P1697" s="221">
        <v>0</v>
      </c>
      <c r="Q1697" s="221">
        <v>0</v>
      </c>
      <c r="R1697" s="221">
        <v>0</v>
      </c>
      <c r="S1697" s="221">
        <v>0</v>
      </c>
      <c r="T1697" s="221">
        <v>0</v>
      </c>
      <c r="U1697" s="221">
        <v>185607.01</v>
      </c>
      <c r="V1697" s="221">
        <v>395034.9</v>
      </c>
      <c r="W1697" s="221">
        <v>0</v>
      </c>
      <c r="X1697" s="221">
        <v>108528.63</v>
      </c>
    </row>
    <row r="1698" spans="1:24" s="239" customFormat="1" ht="20.25" customHeight="1" x14ac:dyDescent="0.3">
      <c r="A1698" s="238">
        <v>2024</v>
      </c>
      <c r="B1698" s="230">
        <v>395</v>
      </c>
      <c r="C1698" s="225" t="s">
        <v>978</v>
      </c>
      <c r="D1698" s="230">
        <v>32454</v>
      </c>
      <c r="E1698" s="222">
        <v>4736953.419999999</v>
      </c>
      <c r="F1698" s="222">
        <v>4674473.8199999994</v>
      </c>
      <c r="G1698" s="221">
        <v>0</v>
      </c>
      <c r="H1698" s="221">
        <v>0</v>
      </c>
      <c r="I1698" s="221">
        <v>0</v>
      </c>
      <c r="J1698" s="221">
        <v>0</v>
      </c>
      <c r="K1698" s="221">
        <v>0</v>
      </c>
      <c r="L1698" s="221">
        <v>0</v>
      </c>
      <c r="M1698" s="221">
        <v>0</v>
      </c>
      <c r="N1698" s="221">
        <v>0</v>
      </c>
      <c r="O1698" s="221">
        <v>4523545.3</v>
      </c>
      <c r="P1698" s="221">
        <v>0</v>
      </c>
      <c r="Q1698" s="221">
        <v>0</v>
      </c>
      <c r="R1698" s="221">
        <v>0</v>
      </c>
      <c r="S1698" s="221">
        <v>0</v>
      </c>
      <c r="T1698" s="221">
        <v>0</v>
      </c>
      <c r="U1698" s="221">
        <v>150928.51999999999</v>
      </c>
      <c r="V1698" s="221">
        <v>0</v>
      </c>
      <c r="W1698" s="221">
        <v>0</v>
      </c>
      <c r="X1698" s="221">
        <v>62479.6</v>
      </c>
    </row>
    <row r="1699" spans="1:24" s="239" customFormat="1" ht="20.25" customHeight="1" x14ac:dyDescent="0.3">
      <c r="A1699" s="238">
        <v>2024</v>
      </c>
      <c r="B1699" s="230">
        <v>396</v>
      </c>
      <c r="C1699" s="225" t="s">
        <v>979</v>
      </c>
      <c r="D1699" s="230">
        <v>32385</v>
      </c>
      <c r="E1699" s="222">
        <v>5036934.83</v>
      </c>
      <c r="F1699" s="222">
        <v>4953275.58</v>
      </c>
      <c r="G1699" s="221">
        <v>0</v>
      </c>
      <c r="H1699" s="221">
        <v>0</v>
      </c>
      <c r="I1699" s="221">
        <v>0</v>
      </c>
      <c r="J1699" s="221">
        <v>0</v>
      </c>
      <c r="K1699" s="221">
        <v>0</v>
      </c>
      <c r="L1699" s="221">
        <v>0</v>
      </c>
      <c r="M1699" s="221">
        <v>0</v>
      </c>
      <c r="N1699" s="221">
        <v>0</v>
      </c>
      <c r="O1699" s="221">
        <v>4726637.17</v>
      </c>
      <c r="P1699" s="221">
        <v>0</v>
      </c>
      <c r="Q1699" s="221">
        <v>0</v>
      </c>
      <c r="R1699" s="221">
        <v>0</v>
      </c>
      <c r="S1699" s="221">
        <v>0</v>
      </c>
      <c r="T1699" s="221">
        <v>0</v>
      </c>
      <c r="U1699" s="221">
        <v>94892.45</v>
      </c>
      <c r="V1699" s="221">
        <v>131745.96</v>
      </c>
      <c r="W1699" s="221">
        <v>0</v>
      </c>
      <c r="X1699" s="221">
        <v>83659.25</v>
      </c>
    </row>
    <row r="1700" spans="1:24" s="239" customFormat="1" ht="20.25" customHeight="1" x14ac:dyDescent="0.3">
      <c r="A1700" s="238">
        <v>2024</v>
      </c>
      <c r="B1700" s="230">
        <v>397</v>
      </c>
      <c r="C1700" s="225" t="s">
        <v>980</v>
      </c>
      <c r="D1700" s="230">
        <v>32462</v>
      </c>
      <c r="E1700" s="222">
        <v>6101422.1099999994</v>
      </c>
      <c r="F1700" s="222">
        <v>6013844.8399999999</v>
      </c>
      <c r="G1700" s="221">
        <v>0</v>
      </c>
      <c r="H1700" s="221">
        <v>0</v>
      </c>
      <c r="I1700" s="221">
        <v>0</v>
      </c>
      <c r="J1700" s="221">
        <v>0</v>
      </c>
      <c r="K1700" s="221">
        <v>0</v>
      </c>
      <c r="L1700" s="221">
        <v>0</v>
      </c>
      <c r="M1700" s="221">
        <v>0</v>
      </c>
      <c r="N1700" s="221">
        <v>0</v>
      </c>
      <c r="O1700" s="221">
        <v>5437023.04</v>
      </c>
      <c r="P1700" s="221">
        <v>0</v>
      </c>
      <c r="Q1700" s="221">
        <v>0</v>
      </c>
      <c r="R1700" s="221">
        <v>0</v>
      </c>
      <c r="S1700" s="221">
        <v>0</v>
      </c>
      <c r="T1700" s="221">
        <v>0</v>
      </c>
      <c r="U1700" s="221">
        <v>157262.14000000001</v>
      </c>
      <c r="V1700" s="221">
        <v>419559.66</v>
      </c>
      <c r="W1700" s="221">
        <v>0</v>
      </c>
      <c r="X1700" s="221">
        <v>87577.27</v>
      </c>
    </row>
    <row r="1701" spans="1:24" s="239" customFormat="1" ht="20.25" customHeight="1" x14ac:dyDescent="0.3">
      <c r="A1701" s="238">
        <v>2024</v>
      </c>
      <c r="B1701" s="230">
        <v>398</v>
      </c>
      <c r="C1701" s="225" t="s">
        <v>981</v>
      </c>
      <c r="D1701" s="230">
        <v>32464</v>
      </c>
      <c r="E1701" s="222">
        <v>6501075.7199999988</v>
      </c>
      <c r="F1701" s="222">
        <v>6389135.459999999</v>
      </c>
      <c r="G1701" s="221">
        <v>0</v>
      </c>
      <c r="H1701" s="221">
        <v>0</v>
      </c>
      <c r="I1701" s="221">
        <v>0</v>
      </c>
      <c r="J1701" s="221">
        <v>0</v>
      </c>
      <c r="K1701" s="221">
        <v>0</v>
      </c>
      <c r="L1701" s="221">
        <v>0</v>
      </c>
      <c r="M1701" s="221">
        <v>0</v>
      </c>
      <c r="N1701" s="221">
        <v>0</v>
      </c>
      <c r="O1701" s="221">
        <v>5807145.2399999993</v>
      </c>
      <c r="P1701" s="221">
        <v>0</v>
      </c>
      <c r="Q1701" s="221">
        <v>0</v>
      </c>
      <c r="R1701" s="221">
        <v>0</v>
      </c>
      <c r="S1701" s="221">
        <v>0</v>
      </c>
      <c r="T1701" s="221">
        <v>0</v>
      </c>
      <c r="U1701" s="221">
        <v>169164.72</v>
      </c>
      <c r="V1701" s="221">
        <v>412825.5</v>
      </c>
      <c r="W1701" s="221">
        <v>0</v>
      </c>
      <c r="X1701" s="221">
        <v>111940.26</v>
      </c>
    </row>
    <row r="1702" spans="1:24" s="239" customFormat="1" ht="20.25" customHeight="1" x14ac:dyDescent="0.3">
      <c r="A1702" s="238">
        <v>2024</v>
      </c>
      <c r="B1702" s="230">
        <v>399</v>
      </c>
      <c r="C1702" s="225" t="s">
        <v>982</v>
      </c>
      <c r="D1702" s="230">
        <v>32469</v>
      </c>
      <c r="E1702" s="222">
        <v>3801092.64</v>
      </c>
      <c r="F1702" s="222">
        <v>3740171.5</v>
      </c>
      <c r="G1702" s="221">
        <v>0</v>
      </c>
      <c r="H1702" s="221">
        <v>0</v>
      </c>
      <c r="I1702" s="221">
        <v>0</v>
      </c>
      <c r="J1702" s="221">
        <v>0</v>
      </c>
      <c r="K1702" s="221">
        <v>0</v>
      </c>
      <c r="L1702" s="221">
        <v>0</v>
      </c>
      <c r="M1702" s="221">
        <v>0</v>
      </c>
      <c r="N1702" s="221">
        <v>0</v>
      </c>
      <c r="O1702" s="221">
        <v>3413799.44</v>
      </c>
      <c r="P1702" s="221">
        <v>0</v>
      </c>
      <c r="Q1702" s="221">
        <v>0</v>
      </c>
      <c r="R1702" s="221">
        <v>0</v>
      </c>
      <c r="S1702" s="221">
        <v>0</v>
      </c>
      <c r="T1702" s="221">
        <v>0</v>
      </c>
      <c r="U1702" s="221">
        <v>133075.4</v>
      </c>
      <c r="V1702" s="221">
        <v>193296.66</v>
      </c>
      <c r="W1702" s="221">
        <v>0</v>
      </c>
      <c r="X1702" s="221">
        <v>60921.14</v>
      </c>
    </row>
    <row r="1703" spans="1:24" s="239" customFormat="1" ht="20.25" customHeight="1" x14ac:dyDescent="0.3">
      <c r="A1703" s="238">
        <v>2024</v>
      </c>
      <c r="B1703" s="230">
        <v>400</v>
      </c>
      <c r="C1703" s="225" t="s">
        <v>983</v>
      </c>
      <c r="D1703" s="230">
        <v>32389</v>
      </c>
      <c r="E1703" s="222">
        <v>8300225.5700000003</v>
      </c>
      <c r="F1703" s="222">
        <v>8184849.3399999999</v>
      </c>
      <c r="G1703" s="221">
        <v>0</v>
      </c>
      <c r="H1703" s="221">
        <v>0</v>
      </c>
      <c r="I1703" s="221">
        <v>0</v>
      </c>
      <c r="J1703" s="221">
        <v>0</v>
      </c>
      <c r="K1703" s="221">
        <v>0</v>
      </c>
      <c r="L1703" s="221">
        <v>0</v>
      </c>
      <c r="M1703" s="221">
        <v>0</v>
      </c>
      <c r="N1703" s="221">
        <v>0</v>
      </c>
      <c r="O1703" s="221">
        <v>7754412.3399999999</v>
      </c>
      <c r="P1703" s="221">
        <v>0</v>
      </c>
      <c r="Q1703" s="221">
        <v>0</v>
      </c>
      <c r="R1703" s="221">
        <v>0</v>
      </c>
      <c r="S1703" s="221">
        <v>0</v>
      </c>
      <c r="T1703" s="221">
        <v>0</v>
      </c>
      <c r="U1703" s="221">
        <v>0</v>
      </c>
      <c r="V1703" s="221">
        <v>430437</v>
      </c>
      <c r="W1703" s="221">
        <v>0</v>
      </c>
      <c r="X1703" s="221">
        <v>115376.23</v>
      </c>
    </row>
    <row r="1704" spans="1:24" s="239" customFormat="1" ht="20.25" customHeight="1" x14ac:dyDescent="0.3">
      <c r="A1704" s="238">
        <v>2024</v>
      </c>
      <c r="B1704" s="230">
        <v>401</v>
      </c>
      <c r="C1704" s="225" t="s">
        <v>984</v>
      </c>
      <c r="D1704" s="230">
        <v>32394</v>
      </c>
      <c r="E1704" s="222">
        <v>5776765.9300000016</v>
      </c>
      <c r="F1704" s="222">
        <v>5707906.5300000012</v>
      </c>
      <c r="G1704" s="221">
        <v>0</v>
      </c>
      <c r="H1704" s="221">
        <v>0</v>
      </c>
      <c r="I1704" s="221">
        <v>0</v>
      </c>
      <c r="J1704" s="221">
        <v>0</v>
      </c>
      <c r="K1704" s="221">
        <v>0</v>
      </c>
      <c r="L1704" s="221">
        <v>0</v>
      </c>
      <c r="M1704" s="221">
        <v>0</v>
      </c>
      <c r="N1704" s="221">
        <v>0</v>
      </c>
      <c r="O1704" s="221">
        <v>5363652.32</v>
      </c>
      <c r="P1704" s="221">
        <v>0</v>
      </c>
      <c r="Q1704" s="221">
        <v>0</v>
      </c>
      <c r="R1704" s="221">
        <v>0</v>
      </c>
      <c r="S1704" s="221">
        <v>0</v>
      </c>
      <c r="T1704" s="221">
        <v>0</v>
      </c>
      <c r="U1704" s="221">
        <v>223835.23</v>
      </c>
      <c r="V1704" s="221">
        <v>120418.98</v>
      </c>
      <c r="W1704" s="221">
        <v>0</v>
      </c>
      <c r="X1704" s="221">
        <v>68859.399999999994</v>
      </c>
    </row>
    <row r="1705" spans="1:24" s="239" customFormat="1" ht="20.25" customHeight="1" x14ac:dyDescent="0.3">
      <c r="A1705" s="238">
        <v>2024</v>
      </c>
      <c r="B1705" s="230">
        <v>402</v>
      </c>
      <c r="C1705" s="225" t="s">
        <v>985</v>
      </c>
      <c r="D1705" s="230">
        <v>32395</v>
      </c>
      <c r="E1705" s="222">
        <v>4634284.68</v>
      </c>
      <c r="F1705" s="222">
        <v>4519536.92</v>
      </c>
      <c r="G1705" s="221">
        <v>0</v>
      </c>
      <c r="H1705" s="221">
        <v>0</v>
      </c>
      <c r="I1705" s="221">
        <v>0</v>
      </c>
      <c r="J1705" s="221">
        <v>0</v>
      </c>
      <c r="K1705" s="221">
        <v>0</v>
      </c>
      <c r="L1705" s="221">
        <v>0</v>
      </c>
      <c r="M1705" s="221">
        <v>0</v>
      </c>
      <c r="N1705" s="221">
        <v>0</v>
      </c>
      <c r="O1705" s="221">
        <v>3466954.87</v>
      </c>
      <c r="P1705" s="221">
        <v>0</v>
      </c>
      <c r="Q1705" s="221">
        <v>876192.42999999993</v>
      </c>
      <c r="R1705" s="221">
        <v>0</v>
      </c>
      <c r="S1705" s="221">
        <v>0</v>
      </c>
      <c r="T1705" s="221">
        <v>0</v>
      </c>
      <c r="U1705" s="221">
        <v>0</v>
      </c>
      <c r="V1705" s="221">
        <v>176389.62</v>
      </c>
      <c r="W1705" s="221">
        <v>0</v>
      </c>
      <c r="X1705" s="221">
        <v>114747.76</v>
      </c>
    </row>
    <row r="1706" spans="1:24" s="239" customFormat="1" ht="20.25" customHeight="1" x14ac:dyDescent="0.3">
      <c r="A1706" s="238">
        <v>2024</v>
      </c>
      <c r="B1706" s="230">
        <v>403</v>
      </c>
      <c r="C1706" s="225" t="s">
        <v>986</v>
      </c>
      <c r="D1706" s="230">
        <v>32398</v>
      </c>
      <c r="E1706" s="222">
        <v>11631236.699999999</v>
      </c>
      <c r="F1706" s="222">
        <v>11427435.449999999</v>
      </c>
      <c r="G1706" s="221">
        <v>0</v>
      </c>
      <c r="H1706" s="221">
        <v>0</v>
      </c>
      <c r="I1706" s="221">
        <v>0</v>
      </c>
      <c r="J1706" s="221">
        <v>0</v>
      </c>
      <c r="K1706" s="221">
        <v>0</v>
      </c>
      <c r="L1706" s="221">
        <v>0</v>
      </c>
      <c r="M1706" s="221">
        <v>0</v>
      </c>
      <c r="N1706" s="221">
        <v>0</v>
      </c>
      <c r="O1706" s="221">
        <v>9116347.9399999995</v>
      </c>
      <c r="P1706" s="221">
        <v>0</v>
      </c>
      <c r="Q1706" s="221">
        <v>1880650.51</v>
      </c>
      <c r="R1706" s="221">
        <v>0</v>
      </c>
      <c r="S1706" s="221">
        <v>0</v>
      </c>
      <c r="T1706" s="221">
        <v>0</v>
      </c>
      <c r="U1706" s="221">
        <v>0</v>
      </c>
      <c r="V1706" s="221">
        <v>430437</v>
      </c>
      <c r="W1706" s="221">
        <v>0</v>
      </c>
      <c r="X1706" s="221">
        <v>203801.25</v>
      </c>
    </row>
    <row r="1707" spans="1:24" s="239" customFormat="1" ht="20.25" customHeight="1" x14ac:dyDescent="0.3">
      <c r="A1707" s="238">
        <v>2024</v>
      </c>
      <c r="B1707" s="230">
        <v>404</v>
      </c>
      <c r="C1707" s="225" t="s">
        <v>987</v>
      </c>
      <c r="D1707" s="230">
        <v>36492</v>
      </c>
      <c r="E1707" s="222">
        <v>67092</v>
      </c>
      <c r="F1707" s="222">
        <v>67092</v>
      </c>
      <c r="G1707" s="221">
        <v>0</v>
      </c>
      <c r="H1707" s="221">
        <v>0</v>
      </c>
      <c r="I1707" s="221">
        <v>0</v>
      </c>
      <c r="J1707" s="221">
        <v>0</v>
      </c>
      <c r="K1707" s="221">
        <v>0</v>
      </c>
      <c r="L1707" s="221">
        <v>0</v>
      </c>
      <c r="M1707" s="221">
        <v>0</v>
      </c>
      <c r="N1707" s="221">
        <v>0</v>
      </c>
      <c r="O1707" s="221">
        <v>0</v>
      </c>
      <c r="P1707" s="221">
        <v>0</v>
      </c>
      <c r="Q1707" s="221">
        <v>0</v>
      </c>
      <c r="R1707" s="221">
        <v>0</v>
      </c>
      <c r="S1707" s="221">
        <v>0</v>
      </c>
      <c r="T1707" s="221">
        <v>0</v>
      </c>
      <c r="U1707" s="221">
        <v>0</v>
      </c>
      <c r="V1707" s="221">
        <v>67092</v>
      </c>
      <c r="W1707" s="221">
        <v>0</v>
      </c>
      <c r="X1707" s="221">
        <v>0</v>
      </c>
    </row>
    <row r="1708" spans="1:24" s="239" customFormat="1" ht="20.25" customHeight="1" x14ac:dyDescent="0.3">
      <c r="A1708" s="238">
        <v>2024</v>
      </c>
      <c r="B1708" s="230">
        <v>405</v>
      </c>
      <c r="C1708" s="225" t="s">
        <v>988</v>
      </c>
      <c r="D1708" s="230">
        <v>36493</v>
      </c>
      <c r="E1708" s="222">
        <v>2062939.47</v>
      </c>
      <c r="F1708" s="222">
        <v>2029870.5</v>
      </c>
      <c r="G1708" s="221">
        <v>0</v>
      </c>
      <c r="H1708" s="221">
        <v>0</v>
      </c>
      <c r="I1708" s="221">
        <v>0</v>
      </c>
      <c r="J1708" s="221">
        <v>0</v>
      </c>
      <c r="K1708" s="221">
        <v>0</v>
      </c>
      <c r="L1708" s="221">
        <v>0</v>
      </c>
      <c r="M1708" s="221">
        <v>0</v>
      </c>
      <c r="N1708" s="221">
        <v>0</v>
      </c>
      <c r="O1708" s="221">
        <v>2029870.5</v>
      </c>
      <c r="P1708" s="221">
        <v>0</v>
      </c>
      <c r="Q1708" s="221">
        <v>0</v>
      </c>
      <c r="R1708" s="221">
        <v>0</v>
      </c>
      <c r="S1708" s="221">
        <v>0</v>
      </c>
      <c r="T1708" s="221">
        <v>0</v>
      </c>
      <c r="U1708" s="221">
        <v>0</v>
      </c>
      <c r="V1708" s="221">
        <v>0</v>
      </c>
      <c r="W1708" s="221">
        <v>0</v>
      </c>
      <c r="X1708" s="221">
        <v>33068.97</v>
      </c>
    </row>
    <row r="1709" spans="1:24" s="239" customFormat="1" ht="20.25" customHeight="1" x14ac:dyDescent="0.3">
      <c r="A1709" s="238">
        <v>2024</v>
      </c>
      <c r="B1709" s="230">
        <v>406</v>
      </c>
      <c r="C1709" s="225" t="s">
        <v>989</v>
      </c>
      <c r="D1709" s="230">
        <v>36494</v>
      </c>
      <c r="E1709" s="222">
        <v>563086.11</v>
      </c>
      <c r="F1709" s="222">
        <v>551288.55999999994</v>
      </c>
      <c r="G1709" s="221">
        <v>0</v>
      </c>
      <c r="H1709" s="221">
        <v>272399.93999999994</v>
      </c>
      <c r="I1709" s="221">
        <v>0</v>
      </c>
      <c r="J1709" s="221">
        <v>160099.9</v>
      </c>
      <c r="K1709" s="221">
        <v>0</v>
      </c>
      <c r="L1709" s="221">
        <v>118788.72</v>
      </c>
      <c r="M1709" s="221">
        <v>0</v>
      </c>
      <c r="N1709" s="221">
        <v>0</v>
      </c>
      <c r="O1709" s="221">
        <v>0</v>
      </c>
      <c r="P1709" s="221">
        <v>0</v>
      </c>
      <c r="Q1709" s="221">
        <v>0</v>
      </c>
      <c r="R1709" s="221">
        <v>0</v>
      </c>
      <c r="S1709" s="221">
        <v>0</v>
      </c>
      <c r="T1709" s="221">
        <v>0</v>
      </c>
      <c r="U1709" s="221">
        <v>0</v>
      </c>
      <c r="V1709" s="221">
        <v>0</v>
      </c>
      <c r="W1709" s="221">
        <v>0</v>
      </c>
      <c r="X1709" s="221">
        <v>11797.55</v>
      </c>
    </row>
    <row r="1710" spans="1:24" s="239" customFormat="1" ht="20.25" customHeight="1" x14ac:dyDescent="0.3">
      <c r="A1710" s="238">
        <v>2024</v>
      </c>
      <c r="B1710" s="230">
        <v>407</v>
      </c>
      <c r="C1710" s="225" t="s">
        <v>990</v>
      </c>
      <c r="D1710" s="230">
        <v>36496</v>
      </c>
      <c r="E1710" s="222">
        <v>1570578.68</v>
      </c>
      <c r="F1710" s="222">
        <v>1555486.8699999999</v>
      </c>
      <c r="G1710" s="221">
        <v>0</v>
      </c>
      <c r="H1710" s="221">
        <v>0</v>
      </c>
      <c r="I1710" s="221">
        <v>0</v>
      </c>
      <c r="J1710" s="221">
        <v>0</v>
      </c>
      <c r="K1710" s="221">
        <v>0</v>
      </c>
      <c r="L1710" s="221">
        <v>0</v>
      </c>
      <c r="M1710" s="221">
        <v>0</v>
      </c>
      <c r="N1710" s="221">
        <v>0</v>
      </c>
      <c r="O1710" s="221">
        <v>0</v>
      </c>
      <c r="P1710" s="221">
        <v>0</v>
      </c>
      <c r="Q1710" s="221">
        <v>1555486.8699999999</v>
      </c>
      <c r="R1710" s="221">
        <v>0</v>
      </c>
      <c r="S1710" s="221">
        <v>0</v>
      </c>
      <c r="T1710" s="221">
        <v>0</v>
      </c>
      <c r="U1710" s="221">
        <v>0</v>
      </c>
      <c r="V1710" s="221">
        <v>0</v>
      </c>
      <c r="W1710" s="221">
        <v>0</v>
      </c>
      <c r="X1710" s="221">
        <v>15091.81</v>
      </c>
    </row>
    <row r="1711" spans="1:24" s="239" customFormat="1" ht="20.25" customHeight="1" x14ac:dyDescent="0.3">
      <c r="A1711" s="238">
        <v>2024</v>
      </c>
      <c r="B1711" s="230">
        <v>408</v>
      </c>
      <c r="C1711" s="225" t="s">
        <v>991</v>
      </c>
      <c r="D1711" s="230">
        <v>36498</v>
      </c>
      <c r="E1711" s="222">
        <v>65114.26</v>
      </c>
      <c r="F1711" s="222">
        <v>65114.26</v>
      </c>
      <c r="G1711" s="221">
        <v>0</v>
      </c>
      <c r="H1711" s="221">
        <v>0</v>
      </c>
      <c r="I1711" s="221">
        <v>0</v>
      </c>
      <c r="J1711" s="221">
        <v>0</v>
      </c>
      <c r="K1711" s="221">
        <v>0</v>
      </c>
      <c r="L1711" s="221">
        <v>0</v>
      </c>
      <c r="M1711" s="221">
        <v>0</v>
      </c>
      <c r="N1711" s="221">
        <v>0</v>
      </c>
      <c r="O1711" s="221">
        <v>0</v>
      </c>
      <c r="P1711" s="221">
        <v>0</v>
      </c>
      <c r="Q1711" s="221">
        <v>0</v>
      </c>
      <c r="R1711" s="221">
        <v>0</v>
      </c>
      <c r="S1711" s="221">
        <v>0</v>
      </c>
      <c r="T1711" s="221">
        <v>0</v>
      </c>
      <c r="U1711" s="221">
        <v>0</v>
      </c>
      <c r="V1711" s="221">
        <v>65114.26</v>
      </c>
      <c r="W1711" s="221">
        <v>0</v>
      </c>
      <c r="X1711" s="221">
        <v>0</v>
      </c>
    </row>
    <row r="1712" spans="1:24" s="239" customFormat="1" ht="20.25" customHeight="1" x14ac:dyDescent="0.3">
      <c r="A1712" s="238">
        <v>2024</v>
      </c>
      <c r="B1712" s="230">
        <v>409</v>
      </c>
      <c r="C1712" s="225" t="s">
        <v>992</v>
      </c>
      <c r="D1712" s="230">
        <v>36501</v>
      </c>
      <c r="E1712" s="222">
        <v>88499.85</v>
      </c>
      <c r="F1712" s="222">
        <v>88499.85</v>
      </c>
      <c r="G1712" s="221">
        <v>0</v>
      </c>
      <c r="H1712" s="221">
        <v>0</v>
      </c>
      <c r="I1712" s="221">
        <v>0</v>
      </c>
      <c r="J1712" s="221">
        <v>0</v>
      </c>
      <c r="K1712" s="221">
        <v>0</v>
      </c>
      <c r="L1712" s="221">
        <v>0</v>
      </c>
      <c r="M1712" s="221">
        <v>0</v>
      </c>
      <c r="N1712" s="221">
        <v>0</v>
      </c>
      <c r="O1712" s="221">
        <v>0</v>
      </c>
      <c r="P1712" s="221">
        <v>0</v>
      </c>
      <c r="Q1712" s="221">
        <v>0</v>
      </c>
      <c r="R1712" s="221">
        <v>0</v>
      </c>
      <c r="S1712" s="221">
        <v>0</v>
      </c>
      <c r="T1712" s="221">
        <v>0</v>
      </c>
      <c r="U1712" s="221">
        <v>0</v>
      </c>
      <c r="V1712" s="221">
        <v>88499.85</v>
      </c>
      <c r="W1712" s="221">
        <v>0</v>
      </c>
      <c r="X1712" s="221">
        <v>0</v>
      </c>
    </row>
    <row r="1713" spans="1:24" s="239" customFormat="1" ht="20.100000000000001" customHeight="1" x14ac:dyDescent="0.3">
      <c r="A1713" s="238">
        <v>2024</v>
      </c>
      <c r="B1713" s="230">
        <v>410</v>
      </c>
      <c r="C1713" s="225" t="s">
        <v>993</v>
      </c>
      <c r="D1713" s="230">
        <v>36510</v>
      </c>
      <c r="E1713" s="222">
        <v>175913.76</v>
      </c>
      <c r="F1713" s="222">
        <v>175913.76</v>
      </c>
      <c r="G1713" s="221">
        <v>0</v>
      </c>
      <c r="H1713" s="221">
        <v>0</v>
      </c>
      <c r="I1713" s="221">
        <v>0</v>
      </c>
      <c r="J1713" s="221">
        <v>0</v>
      </c>
      <c r="K1713" s="221">
        <v>0</v>
      </c>
      <c r="L1713" s="221">
        <v>0</v>
      </c>
      <c r="M1713" s="221">
        <v>0</v>
      </c>
      <c r="N1713" s="221">
        <v>0</v>
      </c>
      <c r="O1713" s="221">
        <v>0</v>
      </c>
      <c r="P1713" s="221">
        <v>0</v>
      </c>
      <c r="Q1713" s="221">
        <v>0</v>
      </c>
      <c r="R1713" s="221">
        <v>0</v>
      </c>
      <c r="S1713" s="221">
        <v>0</v>
      </c>
      <c r="T1713" s="221">
        <v>0</v>
      </c>
      <c r="U1713" s="221">
        <v>0</v>
      </c>
      <c r="V1713" s="221">
        <v>175913.76</v>
      </c>
      <c r="W1713" s="221">
        <v>0</v>
      </c>
      <c r="X1713" s="221">
        <v>0</v>
      </c>
    </row>
    <row r="1714" spans="1:24" s="239" customFormat="1" ht="20.25" customHeight="1" x14ac:dyDescent="0.3">
      <c r="A1714" s="238">
        <v>2024</v>
      </c>
      <c r="B1714" s="230">
        <v>411</v>
      </c>
      <c r="C1714" s="225" t="s">
        <v>994</v>
      </c>
      <c r="D1714" s="230">
        <v>36512</v>
      </c>
      <c r="E1714" s="222">
        <v>5694520.830000001</v>
      </c>
      <c r="F1714" s="222">
        <v>5587943.1400000006</v>
      </c>
      <c r="G1714" s="221">
        <v>0</v>
      </c>
      <c r="H1714" s="221">
        <v>0</v>
      </c>
      <c r="I1714" s="221">
        <v>0</v>
      </c>
      <c r="J1714" s="221">
        <v>0</v>
      </c>
      <c r="K1714" s="221">
        <v>0</v>
      </c>
      <c r="L1714" s="221">
        <v>0</v>
      </c>
      <c r="M1714" s="221">
        <v>0</v>
      </c>
      <c r="N1714" s="221">
        <v>0</v>
      </c>
      <c r="O1714" s="221">
        <v>5118276.66</v>
      </c>
      <c r="P1714" s="221">
        <v>0</v>
      </c>
      <c r="Q1714" s="221">
        <v>0</v>
      </c>
      <c r="R1714" s="221">
        <v>0</v>
      </c>
      <c r="S1714" s="221">
        <v>0</v>
      </c>
      <c r="T1714" s="221">
        <v>0</v>
      </c>
      <c r="U1714" s="221">
        <v>244066.48</v>
      </c>
      <c r="V1714" s="221">
        <v>225600</v>
      </c>
      <c r="W1714" s="221">
        <v>0</v>
      </c>
      <c r="X1714" s="221">
        <v>106577.69</v>
      </c>
    </row>
    <row r="1715" spans="1:24" s="239" customFormat="1" ht="20.25" customHeight="1" x14ac:dyDescent="0.3">
      <c r="A1715" s="238">
        <v>2024</v>
      </c>
      <c r="B1715" s="230">
        <v>412</v>
      </c>
      <c r="C1715" s="225" t="s">
        <v>995</v>
      </c>
      <c r="D1715" s="230">
        <v>36515</v>
      </c>
      <c r="E1715" s="222">
        <v>153750</v>
      </c>
      <c r="F1715" s="222">
        <v>153750</v>
      </c>
      <c r="G1715" s="221">
        <v>0</v>
      </c>
      <c r="H1715" s="221">
        <v>0</v>
      </c>
      <c r="I1715" s="221">
        <v>0</v>
      </c>
      <c r="J1715" s="221">
        <v>0</v>
      </c>
      <c r="K1715" s="221">
        <v>0</v>
      </c>
      <c r="L1715" s="221">
        <v>0</v>
      </c>
      <c r="M1715" s="221">
        <v>0</v>
      </c>
      <c r="N1715" s="221">
        <v>0</v>
      </c>
      <c r="O1715" s="221">
        <v>0</v>
      </c>
      <c r="P1715" s="221">
        <v>0</v>
      </c>
      <c r="Q1715" s="221">
        <v>0</v>
      </c>
      <c r="R1715" s="221">
        <v>0</v>
      </c>
      <c r="S1715" s="221">
        <v>0</v>
      </c>
      <c r="T1715" s="221">
        <v>0</v>
      </c>
      <c r="U1715" s="221">
        <v>0</v>
      </c>
      <c r="V1715" s="221">
        <v>153750</v>
      </c>
      <c r="W1715" s="221">
        <v>0</v>
      </c>
      <c r="X1715" s="221">
        <v>0</v>
      </c>
    </row>
    <row r="1716" spans="1:24" s="239" customFormat="1" ht="20.25" customHeight="1" x14ac:dyDescent="0.3">
      <c r="A1716" s="238">
        <v>2024</v>
      </c>
      <c r="B1716" s="230">
        <v>413</v>
      </c>
      <c r="C1716" s="225" t="s">
        <v>996</v>
      </c>
      <c r="D1716" s="230">
        <v>36522</v>
      </c>
      <c r="E1716" s="222">
        <v>101765.81</v>
      </c>
      <c r="F1716" s="222">
        <v>101765.81</v>
      </c>
      <c r="G1716" s="221">
        <v>0</v>
      </c>
      <c r="H1716" s="221">
        <v>0</v>
      </c>
      <c r="I1716" s="221">
        <v>0</v>
      </c>
      <c r="J1716" s="221">
        <v>0</v>
      </c>
      <c r="K1716" s="221">
        <v>0</v>
      </c>
      <c r="L1716" s="221">
        <v>0</v>
      </c>
      <c r="M1716" s="221">
        <v>0</v>
      </c>
      <c r="N1716" s="221">
        <v>0</v>
      </c>
      <c r="O1716" s="221">
        <v>0</v>
      </c>
      <c r="P1716" s="221">
        <v>0</v>
      </c>
      <c r="Q1716" s="221">
        <v>0</v>
      </c>
      <c r="R1716" s="221">
        <v>0</v>
      </c>
      <c r="S1716" s="221">
        <v>0</v>
      </c>
      <c r="T1716" s="221">
        <v>0</v>
      </c>
      <c r="U1716" s="221">
        <v>101765.81</v>
      </c>
      <c r="V1716" s="221">
        <v>0</v>
      </c>
      <c r="W1716" s="221">
        <v>0</v>
      </c>
      <c r="X1716" s="221">
        <v>0</v>
      </c>
    </row>
    <row r="1717" spans="1:24" s="239" customFormat="1" ht="20.25" customHeight="1" x14ac:dyDescent="0.3">
      <c r="A1717" s="238">
        <v>2024</v>
      </c>
      <c r="B1717" s="230">
        <v>414</v>
      </c>
      <c r="C1717" s="225" t="s">
        <v>997</v>
      </c>
      <c r="D1717" s="230">
        <v>36536</v>
      </c>
      <c r="E1717" s="222">
        <v>131404.79999999999</v>
      </c>
      <c r="F1717" s="222">
        <v>131404.79999999999</v>
      </c>
      <c r="G1717" s="221">
        <v>0</v>
      </c>
      <c r="H1717" s="221">
        <v>0</v>
      </c>
      <c r="I1717" s="221">
        <v>0</v>
      </c>
      <c r="J1717" s="221">
        <v>0</v>
      </c>
      <c r="K1717" s="221">
        <v>0</v>
      </c>
      <c r="L1717" s="221">
        <v>0</v>
      </c>
      <c r="M1717" s="221">
        <v>0</v>
      </c>
      <c r="N1717" s="221">
        <v>0</v>
      </c>
      <c r="O1717" s="221">
        <v>0</v>
      </c>
      <c r="P1717" s="221">
        <v>0</v>
      </c>
      <c r="Q1717" s="221">
        <v>0</v>
      </c>
      <c r="R1717" s="221">
        <v>0</v>
      </c>
      <c r="S1717" s="221">
        <v>0</v>
      </c>
      <c r="T1717" s="221">
        <v>0</v>
      </c>
      <c r="U1717" s="221">
        <v>0</v>
      </c>
      <c r="V1717" s="221">
        <v>131404.79999999999</v>
      </c>
      <c r="W1717" s="221">
        <v>0</v>
      </c>
      <c r="X1717" s="221">
        <v>0</v>
      </c>
    </row>
    <row r="1718" spans="1:24" s="239" customFormat="1" ht="20.25" customHeight="1" x14ac:dyDescent="0.3">
      <c r="A1718" s="238">
        <v>2024</v>
      </c>
      <c r="B1718" s="230">
        <v>415</v>
      </c>
      <c r="C1718" s="225" t="s">
        <v>999</v>
      </c>
      <c r="D1718" s="230">
        <v>36591</v>
      </c>
      <c r="E1718" s="222">
        <v>387738.87999999995</v>
      </c>
      <c r="F1718" s="222">
        <v>379785.72</v>
      </c>
      <c r="G1718" s="221">
        <v>0</v>
      </c>
      <c r="H1718" s="221">
        <v>243132.74000000002</v>
      </c>
      <c r="I1718" s="221">
        <v>0</v>
      </c>
      <c r="J1718" s="221">
        <v>0</v>
      </c>
      <c r="K1718" s="221">
        <v>0</v>
      </c>
      <c r="L1718" s="221">
        <v>0</v>
      </c>
      <c r="M1718" s="221">
        <v>0</v>
      </c>
      <c r="N1718" s="221">
        <v>0</v>
      </c>
      <c r="O1718" s="221">
        <v>0</v>
      </c>
      <c r="P1718" s="221">
        <v>136652.97999999998</v>
      </c>
      <c r="Q1718" s="221">
        <v>0</v>
      </c>
      <c r="R1718" s="221">
        <v>0</v>
      </c>
      <c r="S1718" s="221">
        <v>0</v>
      </c>
      <c r="T1718" s="221">
        <v>0</v>
      </c>
      <c r="U1718" s="221">
        <v>0</v>
      </c>
      <c r="V1718" s="221">
        <v>0</v>
      </c>
      <c r="W1718" s="221">
        <v>0</v>
      </c>
      <c r="X1718" s="221">
        <v>7953.16</v>
      </c>
    </row>
    <row r="1719" spans="1:24" s="239" customFormat="1" ht="20.25" customHeight="1" x14ac:dyDescent="0.3">
      <c r="A1719" s="238">
        <v>2024</v>
      </c>
      <c r="B1719" s="230">
        <v>416</v>
      </c>
      <c r="C1719" s="225" t="s">
        <v>1000</v>
      </c>
      <c r="D1719" s="230">
        <v>36592</v>
      </c>
      <c r="E1719" s="222">
        <v>353235.21</v>
      </c>
      <c r="F1719" s="222">
        <v>347076.93</v>
      </c>
      <c r="G1719" s="221">
        <v>204126.38</v>
      </c>
      <c r="H1719" s="221">
        <v>0</v>
      </c>
      <c r="I1719" s="221">
        <v>0</v>
      </c>
      <c r="J1719" s="221">
        <v>0</v>
      </c>
      <c r="K1719" s="221">
        <v>0</v>
      </c>
      <c r="L1719" s="221">
        <v>0</v>
      </c>
      <c r="M1719" s="221">
        <v>0</v>
      </c>
      <c r="N1719" s="221">
        <v>0</v>
      </c>
      <c r="O1719" s="221">
        <v>0</v>
      </c>
      <c r="P1719" s="221">
        <v>142950.54999999999</v>
      </c>
      <c r="Q1719" s="221">
        <v>0</v>
      </c>
      <c r="R1719" s="221">
        <v>0</v>
      </c>
      <c r="S1719" s="221">
        <v>0</v>
      </c>
      <c r="T1719" s="221">
        <v>0</v>
      </c>
      <c r="U1719" s="221">
        <v>0</v>
      </c>
      <c r="V1719" s="221">
        <v>0</v>
      </c>
      <c r="W1719" s="221">
        <v>0</v>
      </c>
      <c r="X1719" s="221">
        <v>6158.28</v>
      </c>
    </row>
    <row r="1720" spans="1:24" s="239" customFormat="1" ht="20.25" customHeight="1" x14ac:dyDescent="0.3">
      <c r="A1720" s="238">
        <v>2024</v>
      </c>
      <c r="B1720" s="230">
        <v>417</v>
      </c>
      <c r="C1720" s="225" t="s">
        <v>3142</v>
      </c>
      <c r="D1720" s="230">
        <v>36560</v>
      </c>
      <c r="E1720" s="222">
        <v>8636847.8999999985</v>
      </c>
      <c r="F1720" s="222">
        <v>8530487.5399999991</v>
      </c>
      <c r="G1720" s="221">
        <v>0</v>
      </c>
      <c r="H1720" s="221">
        <v>0</v>
      </c>
      <c r="I1720" s="221">
        <v>0</v>
      </c>
      <c r="J1720" s="221">
        <v>0</v>
      </c>
      <c r="K1720" s="221">
        <v>0</v>
      </c>
      <c r="L1720" s="221">
        <v>0</v>
      </c>
      <c r="M1720" s="221">
        <v>0</v>
      </c>
      <c r="N1720" s="221">
        <v>0</v>
      </c>
      <c r="O1720" s="221">
        <v>0</v>
      </c>
      <c r="P1720" s="221">
        <v>0</v>
      </c>
      <c r="Q1720" s="221">
        <v>8530487.5399999991</v>
      </c>
      <c r="R1720" s="221">
        <v>0</v>
      </c>
      <c r="S1720" s="221">
        <v>0</v>
      </c>
      <c r="T1720" s="221">
        <v>0</v>
      </c>
      <c r="U1720" s="221">
        <v>0</v>
      </c>
      <c r="V1720" s="221">
        <v>0</v>
      </c>
      <c r="W1720" s="221">
        <v>0</v>
      </c>
      <c r="X1720" s="221">
        <v>106360.36</v>
      </c>
    </row>
    <row r="1721" spans="1:24" s="239" customFormat="1" ht="20.25" customHeight="1" x14ac:dyDescent="0.3">
      <c r="A1721" s="238">
        <v>2024</v>
      </c>
      <c r="B1721" s="230">
        <v>418</v>
      </c>
      <c r="C1721" s="225" t="s">
        <v>2607</v>
      </c>
      <c r="D1721" s="230">
        <v>33103</v>
      </c>
      <c r="E1721" s="222">
        <v>8112467.5000000009</v>
      </c>
      <c r="F1721" s="222">
        <v>7998613.5200000005</v>
      </c>
      <c r="G1721" s="221">
        <v>0</v>
      </c>
      <c r="H1721" s="221">
        <v>7065784.6900000004</v>
      </c>
      <c r="I1721" s="221">
        <v>0</v>
      </c>
      <c r="J1721" s="221">
        <v>0</v>
      </c>
      <c r="K1721" s="221">
        <v>932828.83000000019</v>
      </c>
      <c r="L1721" s="221">
        <v>0</v>
      </c>
      <c r="M1721" s="221">
        <v>0</v>
      </c>
      <c r="N1721" s="221">
        <v>0</v>
      </c>
      <c r="O1721" s="221">
        <v>0</v>
      </c>
      <c r="P1721" s="221">
        <v>0</v>
      </c>
      <c r="Q1721" s="221">
        <v>0</v>
      </c>
      <c r="R1721" s="221">
        <v>0</v>
      </c>
      <c r="S1721" s="221">
        <v>0</v>
      </c>
      <c r="T1721" s="221">
        <v>0</v>
      </c>
      <c r="U1721" s="221">
        <v>0</v>
      </c>
      <c r="V1721" s="221">
        <v>0</v>
      </c>
      <c r="W1721" s="221">
        <v>0</v>
      </c>
      <c r="X1721" s="221">
        <v>113853.98</v>
      </c>
    </row>
    <row r="1722" spans="1:24" s="239" customFormat="1" ht="20.25" customHeight="1" x14ac:dyDescent="0.3">
      <c r="A1722" s="238">
        <v>2024</v>
      </c>
      <c r="B1722" s="230">
        <v>419</v>
      </c>
      <c r="C1722" s="225" t="s">
        <v>1001</v>
      </c>
      <c r="D1722" s="230">
        <v>36789</v>
      </c>
      <c r="E1722" s="222">
        <v>6256672.5199999996</v>
      </c>
      <c r="F1722" s="222">
        <v>6201937.9499999993</v>
      </c>
      <c r="G1722" s="221">
        <v>0</v>
      </c>
      <c r="H1722" s="221">
        <v>0</v>
      </c>
      <c r="I1722" s="221">
        <v>0</v>
      </c>
      <c r="J1722" s="221">
        <v>0</v>
      </c>
      <c r="K1722" s="221">
        <v>0</v>
      </c>
      <c r="L1722" s="221">
        <v>0</v>
      </c>
      <c r="M1722" s="221">
        <v>0</v>
      </c>
      <c r="N1722" s="221">
        <v>0</v>
      </c>
      <c r="O1722" s="221">
        <v>0</v>
      </c>
      <c r="P1722" s="221">
        <v>0</v>
      </c>
      <c r="Q1722" s="221">
        <v>6112953.6399999997</v>
      </c>
      <c r="R1722" s="221">
        <v>0</v>
      </c>
      <c r="S1722" s="221">
        <v>0</v>
      </c>
      <c r="T1722" s="221">
        <v>0</v>
      </c>
      <c r="U1722" s="221">
        <v>88984.31</v>
      </c>
      <c r="V1722" s="221">
        <v>0</v>
      </c>
      <c r="W1722" s="221">
        <v>0</v>
      </c>
      <c r="X1722" s="221">
        <v>54734.570000000007</v>
      </c>
    </row>
    <row r="1723" spans="1:24" s="239" customFormat="1" ht="20.100000000000001" customHeight="1" x14ac:dyDescent="0.3">
      <c r="A1723" s="238">
        <v>2024</v>
      </c>
      <c r="B1723" s="230">
        <v>420</v>
      </c>
      <c r="C1723" s="225" t="s">
        <v>1002</v>
      </c>
      <c r="D1723" s="230">
        <v>36790</v>
      </c>
      <c r="E1723" s="222">
        <v>302600.08999999997</v>
      </c>
      <c r="F1723" s="222">
        <v>302600.08999999997</v>
      </c>
      <c r="G1723" s="221">
        <v>0</v>
      </c>
      <c r="H1723" s="221">
        <v>0</v>
      </c>
      <c r="I1723" s="221">
        <v>0</v>
      </c>
      <c r="J1723" s="221">
        <v>0</v>
      </c>
      <c r="K1723" s="221">
        <v>0</v>
      </c>
      <c r="L1723" s="221">
        <v>0</v>
      </c>
      <c r="M1723" s="221">
        <v>0</v>
      </c>
      <c r="N1723" s="221">
        <v>0</v>
      </c>
      <c r="O1723" s="221">
        <v>0</v>
      </c>
      <c r="P1723" s="221">
        <v>0</v>
      </c>
      <c r="Q1723" s="221">
        <v>0</v>
      </c>
      <c r="R1723" s="221">
        <v>0</v>
      </c>
      <c r="S1723" s="221">
        <v>0</v>
      </c>
      <c r="T1723" s="221">
        <v>0</v>
      </c>
      <c r="U1723" s="221">
        <v>120395.09</v>
      </c>
      <c r="V1723" s="221">
        <v>182205</v>
      </c>
      <c r="W1723" s="221">
        <v>0</v>
      </c>
      <c r="X1723" s="221">
        <v>0</v>
      </c>
    </row>
    <row r="1724" spans="1:24" s="239" customFormat="1" ht="20.25" customHeight="1" x14ac:dyDescent="0.3">
      <c r="A1724" s="238">
        <v>2024</v>
      </c>
      <c r="B1724" s="230">
        <v>421</v>
      </c>
      <c r="C1724" s="225" t="s">
        <v>1003</v>
      </c>
      <c r="D1724" s="230">
        <v>36791</v>
      </c>
      <c r="E1724" s="222">
        <v>20763.82</v>
      </c>
      <c r="F1724" s="222">
        <v>20763.82</v>
      </c>
      <c r="G1724" s="221">
        <v>0</v>
      </c>
      <c r="H1724" s="221">
        <v>0</v>
      </c>
      <c r="I1724" s="221">
        <v>0</v>
      </c>
      <c r="J1724" s="221">
        <v>0</v>
      </c>
      <c r="K1724" s="221">
        <v>0</v>
      </c>
      <c r="L1724" s="221">
        <v>0</v>
      </c>
      <c r="M1724" s="221">
        <v>0</v>
      </c>
      <c r="N1724" s="221">
        <v>0</v>
      </c>
      <c r="O1724" s="221">
        <v>0</v>
      </c>
      <c r="P1724" s="221">
        <v>0</v>
      </c>
      <c r="Q1724" s="221">
        <v>0</v>
      </c>
      <c r="R1724" s="221">
        <v>0</v>
      </c>
      <c r="S1724" s="221">
        <v>0</v>
      </c>
      <c r="T1724" s="221">
        <v>0</v>
      </c>
      <c r="U1724" s="221">
        <v>20763.82</v>
      </c>
      <c r="V1724" s="221">
        <v>0</v>
      </c>
      <c r="W1724" s="221">
        <v>0</v>
      </c>
      <c r="X1724" s="221">
        <v>0</v>
      </c>
    </row>
    <row r="1725" spans="1:24" s="239" customFormat="1" ht="20.100000000000001" customHeight="1" x14ac:dyDescent="0.3">
      <c r="A1725" s="238">
        <v>2024</v>
      </c>
      <c r="B1725" s="230">
        <v>422</v>
      </c>
      <c r="C1725" s="225" t="s">
        <v>1004</v>
      </c>
      <c r="D1725" s="230">
        <v>36792</v>
      </c>
      <c r="E1725" s="222">
        <v>770488.4</v>
      </c>
      <c r="F1725" s="222">
        <v>760801.67</v>
      </c>
      <c r="G1725" s="221">
        <v>0</v>
      </c>
      <c r="H1725" s="221">
        <v>0</v>
      </c>
      <c r="I1725" s="221">
        <v>0</v>
      </c>
      <c r="J1725" s="221">
        <v>0</v>
      </c>
      <c r="K1725" s="221">
        <v>0</v>
      </c>
      <c r="L1725" s="221">
        <v>0</v>
      </c>
      <c r="M1725" s="221">
        <v>0</v>
      </c>
      <c r="N1725" s="221">
        <v>0</v>
      </c>
      <c r="O1725" s="221">
        <v>0</v>
      </c>
      <c r="P1725" s="221">
        <v>0</v>
      </c>
      <c r="Q1725" s="221">
        <v>760801.67</v>
      </c>
      <c r="R1725" s="221">
        <v>0</v>
      </c>
      <c r="S1725" s="221">
        <v>0</v>
      </c>
      <c r="T1725" s="221">
        <v>0</v>
      </c>
      <c r="U1725" s="221">
        <v>0</v>
      </c>
      <c r="V1725" s="221">
        <v>0</v>
      </c>
      <c r="W1725" s="221">
        <v>0</v>
      </c>
      <c r="X1725" s="221">
        <v>9686.73</v>
      </c>
    </row>
    <row r="1726" spans="1:24" s="239" customFormat="1" ht="20.25" customHeight="1" x14ac:dyDescent="0.3">
      <c r="A1726" s="238">
        <v>2024</v>
      </c>
      <c r="B1726" s="230">
        <v>423</v>
      </c>
      <c r="C1726" s="225" t="s">
        <v>38</v>
      </c>
      <c r="D1726" s="230">
        <v>36915</v>
      </c>
      <c r="E1726" s="222">
        <v>1356539.5399999998</v>
      </c>
      <c r="F1726" s="222">
        <v>1332643.4999999998</v>
      </c>
      <c r="G1726" s="221">
        <v>1292776.0599999998</v>
      </c>
      <c r="H1726" s="221">
        <v>0</v>
      </c>
      <c r="I1726" s="221">
        <v>0</v>
      </c>
      <c r="J1726" s="221">
        <v>0</v>
      </c>
      <c r="K1726" s="221">
        <v>0</v>
      </c>
      <c r="L1726" s="221">
        <v>0</v>
      </c>
      <c r="M1726" s="221">
        <v>0</v>
      </c>
      <c r="N1726" s="221">
        <v>0</v>
      </c>
      <c r="O1726" s="221">
        <v>0</v>
      </c>
      <c r="P1726" s="221">
        <v>0</v>
      </c>
      <c r="Q1726" s="221">
        <v>0</v>
      </c>
      <c r="R1726" s="221">
        <v>0</v>
      </c>
      <c r="S1726" s="221">
        <v>0</v>
      </c>
      <c r="T1726" s="221">
        <v>0</v>
      </c>
      <c r="U1726" s="221">
        <v>39867.440000000002</v>
      </c>
      <c r="V1726" s="221">
        <v>0</v>
      </c>
      <c r="W1726" s="221">
        <v>0</v>
      </c>
      <c r="X1726" s="221">
        <v>23896.04</v>
      </c>
    </row>
    <row r="1727" spans="1:24" s="239" customFormat="1" ht="20.25" customHeight="1" x14ac:dyDescent="0.3">
      <c r="A1727" s="238">
        <v>2024</v>
      </c>
      <c r="B1727" s="230">
        <v>424</v>
      </c>
      <c r="C1727" s="225" t="s">
        <v>1005</v>
      </c>
      <c r="D1727" s="230">
        <v>36925</v>
      </c>
      <c r="E1727" s="222">
        <v>1268267.93</v>
      </c>
      <c r="F1727" s="222">
        <v>1249297.71</v>
      </c>
      <c r="G1727" s="221">
        <v>0</v>
      </c>
      <c r="H1727" s="221">
        <v>0</v>
      </c>
      <c r="I1727" s="221">
        <v>0</v>
      </c>
      <c r="J1727" s="221">
        <v>0</v>
      </c>
      <c r="K1727" s="221">
        <v>0</v>
      </c>
      <c r="L1727" s="221">
        <v>0</v>
      </c>
      <c r="M1727" s="221">
        <v>0</v>
      </c>
      <c r="N1727" s="221">
        <v>0</v>
      </c>
      <c r="O1727" s="221">
        <v>0</v>
      </c>
      <c r="P1727" s="221">
        <v>179109.97</v>
      </c>
      <c r="Q1727" s="221">
        <v>1070187.74</v>
      </c>
      <c r="R1727" s="221">
        <v>0</v>
      </c>
      <c r="S1727" s="221">
        <v>0</v>
      </c>
      <c r="T1727" s="221">
        <v>0</v>
      </c>
      <c r="U1727" s="221">
        <v>0</v>
      </c>
      <c r="V1727" s="221">
        <v>0</v>
      </c>
      <c r="W1727" s="221">
        <v>0</v>
      </c>
      <c r="X1727" s="221">
        <v>18970.22</v>
      </c>
    </row>
    <row r="1728" spans="1:24" s="239" customFormat="1" ht="20.25" customHeight="1" x14ac:dyDescent="0.3">
      <c r="A1728" s="238">
        <v>2024</v>
      </c>
      <c r="B1728" s="230">
        <v>425</v>
      </c>
      <c r="C1728" s="225" t="s">
        <v>1007</v>
      </c>
      <c r="D1728" s="230">
        <v>36919</v>
      </c>
      <c r="E1728" s="222">
        <v>2855562.87</v>
      </c>
      <c r="F1728" s="222">
        <v>2795734.16</v>
      </c>
      <c r="G1728" s="221">
        <v>0</v>
      </c>
      <c r="H1728" s="221">
        <v>0</v>
      </c>
      <c r="I1728" s="221">
        <v>0</v>
      </c>
      <c r="J1728" s="221">
        <v>0</v>
      </c>
      <c r="K1728" s="221">
        <v>0</v>
      </c>
      <c r="L1728" s="221">
        <v>0</v>
      </c>
      <c r="M1728" s="221">
        <v>0</v>
      </c>
      <c r="N1728" s="221">
        <v>0</v>
      </c>
      <c r="O1728" s="221">
        <v>2795734.16</v>
      </c>
      <c r="P1728" s="221">
        <v>0</v>
      </c>
      <c r="Q1728" s="221">
        <v>0</v>
      </c>
      <c r="R1728" s="221">
        <v>0</v>
      </c>
      <c r="S1728" s="221">
        <v>0</v>
      </c>
      <c r="T1728" s="221">
        <v>0</v>
      </c>
      <c r="U1728" s="221">
        <v>0</v>
      </c>
      <c r="V1728" s="221">
        <v>0</v>
      </c>
      <c r="W1728" s="221">
        <v>0</v>
      </c>
      <c r="X1728" s="221">
        <v>59828.71</v>
      </c>
    </row>
    <row r="1729" spans="1:24" s="239" customFormat="1" ht="20.25" customHeight="1" x14ac:dyDescent="0.3">
      <c r="A1729" s="238">
        <v>2024</v>
      </c>
      <c r="B1729" s="230">
        <v>426</v>
      </c>
      <c r="C1729" s="225" t="s">
        <v>1008</v>
      </c>
      <c r="D1729" s="230">
        <v>36920</v>
      </c>
      <c r="E1729" s="222">
        <v>1491541.9</v>
      </c>
      <c r="F1729" s="222">
        <v>1471621.5999999999</v>
      </c>
      <c r="G1729" s="221">
        <v>0</v>
      </c>
      <c r="H1729" s="221">
        <v>0</v>
      </c>
      <c r="I1729" s="221">
        <v>0</v>
      </c>
      <c r="J1729" s="221">
        <v>0</v>
      </c>
      <c r="K1729" s="221">
        <v>0</v>
      </c>
      <c r="L1729" s="221">
        <v>0</v>
      </c>
      <c r="M1729" s="221">
        <v>0</v>
      </c>
      <c r="N1729" s="221">
        <v>0</v>
      </c>
      <c r="O1729" s="221">
        <v>0</v>
      </c>
      <c r="P1729" s="221">
        <v>0</v>
      </c>
      <c r="Q1729" s="221">
        <v>1471621.5999999999</v>
      </c>
      <c r="R1729" s="221">
        <v>0</v>
      </c>
      <c r="S1729" s="221">
        <v>0</v>
      </c>
      <c r="T1729" s="221">
        <v>0</v>
      </c>
      <c r="U1729" s="221">
        <v>0</v>
      </c>
      <c r="V1729" s="221">
        <v>0</v>
      </c>
      <c r="W1729" s="221">
        <v>0</v>
      </c>
      <c r="X1729" s="221">
        <v>19920.3</v>
      </c>
    </row>
    <row r="1730" spans="1:24" s="239" customFormat="1" ht="20.25" customHeight="1" x14ac:dyDescent="0.3">
      <c r="A1730" s="238">
        <v>2024</v>
      </c>
      <c r="B1730" s="230">
        <v>427</v>
      </c>
      <c r="C1730" s="225" t="s">
        <v>882</v>
      </c>
      <c r="D1730" s="230">
        <v>54837</v>
      </c>
      <c r="E1730" s="222">
        <v>966658.66000000015</v>
      </c>
      <c r="F1730" s="222">
        <v>956361.3600000001</v>
      </c>
      <c r="G1730" s="221">
        <v>0</v>
      </c>
      <c r="H1730" s="221">
        <v>0</v>
      </c>
      <c r="I1730" s="221">
        <v>0</v>
      </c>
      <c r="J1730" s="221">
        <v>0</v>
      </c>
      <c r="K1730" s="221">
        <v>0</v>
      </c>
      <c r="L1730" s="221">
        <v>0</v>
      </c>
      <c r="M1730" s="221">
        <v>0</v>
      </c>
      <c r="N1730" s="221">
        <v>0</v>
      </c>
      <c r="O1730" s="221">
        <v>956361.3600000001</v>
      </c>
      <c r="P1730" s="221">
        <v>0</v>
      </c>
      <c r="Q1730" s="221">
        <v>0</v>
      </c>
      <c r="R1730" s="221">
        <v>0</v>
      </c>
      <c r="S1730" s="221">
        <v>0</v>
      </c>
      <c r="T1730" s="221">
        <v>0</v>
      </c>
      <c r="U1730" s="221">
        <v>0</v>
      </c>
      <c r="V1730" s="221">
        <v>0</v>
      </c>
      <c r="W1730" s="221">
        <v>0</v>
      </c>
      <c r="X1730" s="221">
        <v>10297.299999999999</v>
      </c>
    </row>
    <row r="1731" spans="1:24" s="239" customFormat="1" ht="20.25" customHeight="1" x14ac:dyDescent="0.3">
      <c r="A1731" s="238">
        <v>2024</v>
      </c>
      <c r="B1731" s="230">
        <v>428</v>
      </c>
      <c r="C1731" s="225" t="s">
        <v>886</v>
      </c>
      <c r="D1731" s="230">
        <v>46408</v>
      </c>
      <c r="E1731" s="222">
        <v>417132.01</v>
      </c>
      <c r="F1731" s="222">
        <v>403965.77</v>
      </c>
      <c r="G1731" s="221">
        <v>217406.7</v>
      </c>
      <c r="H1731" s="221">
        <v>0</v>
      </c>
      <c r="I1731" s="221">
        <v>0</v>
      </c>
      <c r="J1731" s="221">
        <v>0</v>
      </c>
      <c r="K1731" s="221">
        <v>0</v>
      </c>
      <c r="L1731" s="221">
        <v>0</v>
      </c>
      <c r="M1731" s="221">
        <v>0</v>
      </c>
      <c r="N1731" s="221">
        <v>0</v>
      </c>
      <c r="O1731" s="221">
        <v>0</v>
      </c>
      <c r="P1731" s="221">
        <v>186559.06999999998</v>
      </c>
      <c r="Q1731" s="221">
        <v>0</v>
      </c>
      <c r="R1731" s="221">
        <v>0</v>
      </c>
      <c r="S1731" s="221">
        <v>0</v>
      </c>
      <c r="T1731" s="221">
        <v>0</v>
      </c>
      <c r="U1731" s="221">
        <v>0</v>
      </c>
      <c r="V1731" s="221">
        <v>0</v>
      </c>
      <c r="W1731" s="221">
        <v>0</v>
      </c>
      <c r="X1731" s="221">
        <v>13166.240000000002</v>
      </c>
    </row>
    <row r="1732" spans="1:24" s="239" customFormat="1" ht="20.25" customHeight="1" x14ac:dyDescent="0.3">
      <c r="A1732" s="238">
        <v>2024</v>
      </c>
      <c r="B1732" s="230">
        <v>429</v>
      </c>
      <c r="C1732" s="225" t="s">
        <v>887</v>
      </c>
      <c r="D1732" s="230">
        <v>55315</v>
      </c>
      <c r="E1732" s="222">
        <v>406670.08000000002</v>
      </c>
      <c r="F1732" s="222">
        <v>403129.62</v>
      </c>
      <c r="G1732" s="221">
        <v>403129.62</v>
      </c>
      <c r="H1732" s="221">
        <v>0</v>
      </c>
      <c r="I1732" s="221">
        <v>0</v>
      </c>
      <c r="J1732" s="221">
        <v>0</v>
      </c>
      <c r="K1732" s="221">
        <v>0</v>
      </c>
      <c r="L1732" s="221">
        <v>0</v>
      </c>
      <c r="M1732" s="221">
        <v>0</v>
      </c>
      <c r="N1732" s="221">
        <v>0</v>
      </c>
      <c r="O1732" s="221">
        <v>0</v>
      </c>
      <c r="P1732" s="221">
        <v>0</v>
      </c>
      <c r="Q1732" s="221">
        <v>0</v>
      </c>
      <c r="R1732" s="221">
        <v>0</v>
      </c>
      <c r="S1732" s="221">
        <v>0</v>
      </c>
      <c r="T1732" s="221">
        <v>0</v>
      </c>
      <c r="U1732" s="221">
        <v>0</v>
      </c>
      <c r="V1732" s="221">
        <v>0</v>
      </c>
      <c r="W1732" s="221">
        <v>0</v>
      </c>
      <c r="X1732" s="221">
        <v>3540.46</v>
      </c>
    </row>
    <row r="1733" spans="1:24" s="239" customFormat="1" ht="20.25" customHeight="1" x14ac:dyDescent="0.3">
      <c r="A1733" s="238">
        <v>2024</v>
      </c>
      <c r="B1733" s="230">
        <v>430</v>
      </c>
      <c r="C1733" s="225" t="s">
        <v>891</v>
      </c>
      <c r="D1733" s="230">
        <v>46457</v>
      </c>
      <c r="E1733" s="222">
        <v>1657929</v>
      </c>
      <c r="F1733" s="222">
        <v>1639715.77</v>
      </c>
      <c r="G1733" s="221">
        <v>0</v>
      </c>
      <c r="H1733" s="221">
        <v>0</v>
      </c>
      <c r="I1733" s="221">
        <v>0</v>
      </c>
      <c r="J1733" s="221">
        <v>0</v>
      </c>
      <c r="K1733" s="221">
        <v>0</v>
      </c>
      <c r="L1733" s="221">
        <v>0</v>
      </c>
      <c r="M1733" s="221">
        <v>0</v>
      </c>
      <c r="N1733" s="221">
        <v>0</v>
      </c>
      <c r="O1733" s="221">
        <v>1639715.77</v>
      </c>
      <c r="P1733" s="221">
        <v>0</v>
      </c>
      <c r="Q1733" s="221">
        <v>0</v>
      </c>
      <c r="R1733" s="221">
        <v>0</v>
      </c>
      <c r="S1733" s="221">
        <v>0</v>
      </c>
      <c r="T1733" s="221">
        <v>0</v>
      </c>
      <c r="U1733" s="221">
        <v>0</v>
      </c>
      <c r="V1733" s="221">
        <v>0</v>
      </c>
      <c r="W1733" s="221">
        <v>0</v>
      </c>
      <c r="X1733" s="221">
        <v>18213.23</v>
      </c>
    </row>
    <row r="1734" spans="1:24" s="239" customFormat="1" ht="20.100000000000001" customHeight="1" x14ac:dyDescent="0.3">
      <c r="A1734" s="238">
        <v>2024</v>
      </c>
      <c r="B1734" s="230">
        <v>431</v>
      </c>
      <c r="C1734" s="225" t="s">
        <v>892</v>
      </c>
      <c r="D1734" s="230">
        <v>46454</v>
      </c>
      <c r="E1734" s="222">
        <v>338949.75999999995</v>
      </c>
      <c r="F1734" s="222">
        <v>333442.58999999997</v>
      </c>
      <c r="G1734" s="221">
        <v>0</v>
      </c>
      <c r="H1734" s="221">
        <v>0</v>
      </c>
      <c r="I1734" s="221">
        <v>0</v>
      </c>
      <c r="J1734" s="221">
        <v>125645.14</v>
      </c>
      <c r="K1734" s="221">
        <v>0</v>
      </c>
      <c r="L1734" s="221">
        <v>207797.44999999998</v>
      </c>
      <c r="M1734" s="221">
        <v>0</v>
      </c>
      <c r="N1734" s="221">
        <v>0</v>
      </c>
      <c r="O1734" s="221">
        <v>0</v>
      </c>
      <c r="P1734" s="221">
        <v>0</v>
      </c>
      <c r="Q1734" s="221">
        <v>0</v>
      </c>
      <c r="R1734" s="221">
        <v>0</v>
      </c>
      <c r="S1734" s="221">
        <v>0</v>
      </c>
      <c r="T1734" s="221">
        <v>0</v>
      </c>
      <c r="U1734" s="221">
        <v>0</v>
      </c>
      <c r="V1734" s="221">
        <v>0</v>
      </c>
      <c r="W1734" s="221">
        <v>0</v>
      </c>
      <c r="X1734" s="221">
        <v>5507.17</v>
      </c>
    </row>
    <row r="1735" spans="1:24" s="239" customFormat="1" ht="20.25" customHeight="1" x14ac:dyDescent="0.3">
      <c r="A1735" s="238">
        <v>2024</v>
      </c>
      <c r="B1735" s="230">
        <v>432</v>
      </c>
      <c r="C1735" s="225" t="s">
        <v>893</v>
      </c>
      <c r="D1735" s="230">
        <v>46455</v>
      </c>
      <c r="E1735" s="222">
        <v>1290507.6299999999</v>
      </c>
      <c r="F1735" s="222">
        <v>1277160.98</v>
      </c>
      <c r="G1735" s="221">
        <v>0</v>
      </c>
      <c r="H1735" s="221">
        <v>0</v>
      </c>
      <c r="I1735" s="221">
        <v>0</v>
      </c>
      <c r="J1735" s="221">
        <v>0</v>
      </c>
      <c r="K1735" s="221">
        <v>0</v>
      </c>
      <c r="L1735" s="221">
        <v>0</v>
      </c>
      <c r="M1735" s="221">
        <v>0</v>
      </c>
      <c r="N1735" s="221">
        <v>0</v>
      </c>
      <c r="O1735" s="221">
        <v>1277160.98</v>
      </c>
      <c r="P1735" s="221">
        <v>0</v>
      </c>
      <c r="Q1735" s="221">
        <v>0</v>
      </c>
      <c r="R1735" s="221">
        <v>0</v>
      </c>
      <c r="S1735" s="221">
        <v>0</v>
      </c>
      <c r="T1735" s="221">
        <v>0</v>
      </c>
      <c r="U1735" s="221">
        <v>0</v>
      </c>
      <c r="V1735" s="221">
        <v>0</v>
      </c>
      <c r="W1735" s="221">
        <v>0</v>
      </c>
      <c r="X1735" s="221">
        <v>13346.65</v>
      </c>
    </row>
    <row r="1736" spans="1:24" s="239" customFormat="1" ht="20.25" customHeight="1" x14ac:dyDescent="0.3">
      <c r="A1736" s="238">
        <v>2024</v>
      </c>
      <c r="B1736" s="230">
        <v>433</v>
      </c>
      <c r="C1736" s="225" t="s">
        <v>896</v>
      </c>
      <c r="D1736" s="230">
        <v>54860</v>
      </c>
      <c r="E1736" s="222">
        <v>2370904.0499999998</v>
      </c>
      <c r="F1736" s="222">
        <v>2349560.9899999998</v>
      </c>
      <c r="G1736" s="221">
        <v>0</v>
      </c>
      <c r="H1736" s="221">
        <v>0</v>
      </c>
      <c r="I1736" s="221">
        <v>0</v>
      </c>
      <c r="J1736" s="221">
        <v>0</v>
      </c>
      <c r="K1736" s="221">
        <v>0</v>
      </c>
      <c r="L1736" s="221">
        <v>0</v>
      </c>
      <c r="M1736" s="221">
        <v>0</v>
      </c>
      <c r="N1736" s="221">
        <v>0</v>
      </c>
      <c r="O1736" s="221">
        <v>2349560.9899999998</v>
      </c>
      <c r="P1736" s="221">
        <v>0</v>
      </c>
      <c r="Q1736" s="221">
        <v>0</v>
      </c>
      <c r="R1736" s="221">
        <v>0</v>
      </c>
      <c r="S1736" s="221">
        <v>0</v>
      </c>
      <c r="T1736" s="221">
        <v>0</v>
      </c>
      <c r="U1736" s="221">
        <v>0</v>
      </c>
      <c r="V1736" s="221">
        <v>0</v>
      </c>
      <c r="W1736" s="221">
        <v>0</v>
      </c>
      <c r="X1736" s="221">
        <v>21343.06</v>
      </c>
    </row>
    <row r="1737" spans="1:24" s="239" customFormat="1" ht="20.25" customHeight="1" x14ac:dyDescent="0.3">
      <c r="A1737" s="238">
        <v>2024</v>
      </c>
      <c r="B1737" s="230">
        <v>434</v>
      </c>
      <c r="C1737" s="225" t="s">
        <v>912</v>
      </c>
      <c r="D1737" s="230">
        <v>54925</v>
      </c>
      <c r="E1737" s="222">
        <v>1942324.97</v>
      </c>
      <c r="F1737" s="222">
        <v>1919162.83</v>
      </c>
      <c r="G1737" s="221">
        <v>0</v>
      </c>
      <c r="H1737" s="221">
        <v>0</v>
      </c>
      <c r="I1737" s="221">
        <v>0</v>
      </c>
      <c r="J1737" s="221">
        <v>0</v>
      </c>
      <c r="K1737" s="221">
        <v>0</v>
      </c>
      <c r="L1737" s="221">
        <v>0</v>
      </c>
      <c r="M1737" s="221">
        <v>0</v>
      </c>
      <c r="N1737" s="221">
        <v>0</v>
      </c>
      <c r="O1737" s="221">
        <v>0</v>
      </c>
      <c r="P1737" s="221">
        <v>0</v>
      </c>
      <c r="Q1737" s="221">
        <v>1919162.83</v>
      </c>
      <c r="R1737" s="221">
        <v>0</v>
      </c>
      <c r="S1737" s="221">
        <v>0</v>
      </c>
      <c r="T1737" s="221">
        <v>0</v>
      </c>
      <c r="U1737" s="221">
        <v>0</v>
      </c>
      <c r="V1737" s="221">
        <v>0</v>
      </c>
      <c r="W1737" s="221">
        <v>0</v>
      </c>
      <c r="X1737" s="221">
        <v>23162.14</v>
      </c>
    </row>
    <row r="1738" spans="1:24" s="239" customFormat="1" ht="20.25" customHeight="1" x14ac:dyDescent="0.3">
      <c r="A1738" s="238">
        <v>2024</v>
      </c>
      <c r="B1738" s="230">
        <v>435</v>
      </c>
      <c r="C1738" s="225" t="s">
        <v>2698</v>
      </c>
      <c r="D1738" s="230">
        <v>55595</v>
      </c>
      <c r="E1738" s="222">
        <v>507970.51</v>
      </c>
      <c r="F1738" s="222">
        <v>501091.16000000003</v>
      </c>
      <c r="G1738" s="221">
        <v>501091.16000000003</v>
      </c>
      <c r="H1738" s="221">
        <v>0</v>
      </c>
      <c r="I1738" s="221">
        <v>0</v>
      </c>
      <c r="J1738" s="221">
        <v>0</v>
      </c>
      <c r="K1738" s="221">
        <v>0</v>
      </c>
      <c r="L1738" s="221">
        <v>0</v>
      </c>
      <c r="M1738" s="221">
        <v>0</v>
      </c>
      <c r="N1738" s="221">
        <v>0</v>
      </c>
      <c r="O1738" s="221">
        <v>0</v>
      </c>
      <c r="P1738" s="221">
        <v>0</v>
      </c>
      <c r="Q1738" s="221">
        <v>0</v>
      </c>
      <c r="R1738" s="221">
        <v>0</v>
      </c>
      <c r="S1738" s="221">
        <v>0</v>
      </c>
      <c r="T1738" s="221">
        <v>0</v>
      </c>
      <c r="U1738" s="221">
        <v>0</v>
      </c>
      <c r="V1738" s="221">
        <v>0</v>
      </c>
      <c r="W1738" s="221">
        <v>0</v>
      </c>
      <c r="X1738" s="221">
        <v>6879.35</v>
      </c>
    </row>
    <row r="1739" spans="1:24" s="239" customFormat="1" ht="20.25" customHeight="1" x14ac:dyDescent="0.3">
      <c r="A1739" s="238">
        <v>2024</v>
      </c>
      <c r="B1739" s="230">
        <v>436</v>
      </c>
      <c r="C1739" s="225" t="s">
        <v>960</v>
      </c>
      <c r="D1739" s="230">
        <v>54944</v>
      </c>
      <c r="E1739" s="222">
        <v>490104.7</v>
      </c>
      <c r="F1739" s="222">
        <v>481345.86</v>
      </c>
      <c r="G1739" s="221">
        <v>0</v>
      </c>
      <c r="H1739" s="221">
        <v>300045.33999999997</v>
      </c>
      <c r="I1739" s="221">
        <v>0</v>
      </c>
      <c r="J1739" s="221">
        <v>46287.08</v>
      </c>
      <c r="K1739" s="221">
        <v>0</v>
      </c>
      <c r="L1739" s="221">
        <v>135013.44</v>
      </c>
      <c r="M1739" s="221">
        <v>0</v>
      </c>
      <c r="N1739" s="221">
        <v>0</v>
      </c>
      <c r="O1739" s="221">
        <v>0</v>
      </c>
      <c r="P1739" s="221">
        <v>0</v>
      </c>
      <c r="Q1739" s="221">
        <v>0</v>
      </c>
      <c r="R1739" s="221">
        <v>0</v>
      </c>
      <c r="S1739" s="221">
        <v>0</v>
      </c>
      <c r="T1739" s="221">
        <v>0</v>
      </c>
      <c r="U1739" s="221">
        <v>0</v>
      </c>
      <c r="V1739" s="221">
        <v>0</v>
      </c>
      <c r="W1739" s="221">
        <v>0</v>
      </c>
      <c r="X1739" s="221">
        <v>8758.84</v>
      </c>
    </row>
    <row r="1740" spans="1:24" s="239" customFormat="1" ht="20.25" customHeight="1" x14ac:dyDescent="0.3">
      <c r="A1740" s="238">
        <v>2024</v>
      </c>
      <c r="B1740" s="230">
        <v>437</v>
      </c>
      <c r="C1740" s="225" t="s">
        <v>1010</v>
      </c>
      <c r="D1740" s="230">
        <v>46621</v>
      </c>
      <c r="E1740" s="222">
        <v>671808.60999999987</v>
      </c>
      <c r="F1740" s="222">
        <v>671808.60999999987</v>
      </c>
      <c r="G1740" s="221">
        <v>17478.950000000012</v>
      </c>
      <c r="H1740" s="221">
        <v>0</v>
      </c>
      <c r="I1740" s="221">
        <v>0</v>
      </c>
      <c r="J1740" s="221">
        <v>0</v>
      </c>
      <c r="K1740" s="221">
        <v>0</v>
      </c>
      <c r="L1740" s="221">
        <v>0</v>
      </c>
      <c r="M1740" s="221">
        <v>0</v>
      </c>
      <c r="N1740" s="221">
        <v>0</v>
      </c>
      <c r="O1740" s="221">
        <v>0</v>
      </c>
      <c r="P1740" s="221">
        <v>0</v>
      </c>
      <c r="Q1740" s="221">
        <v>654329.65999999992</v>
      </c>
      <c r="R1740" s="221">
        <v>0</v>
      </c>
      <c r="S1740" s="221">
        <v>0</v>
      </c>
      <c r="T1740" s="221">
        <v>0</v>
      </c>
      <c r="U1740" s="221">
        <v>0</v>
      </c>
      <c r="V1740" s="221">
        <v>0</v>
      </c>
      <c r="W1740" s="221">
        <v>0</v>
      </c>
      <c r="X1740" s="221">
        <v>0</v>
      </c>
    </row>
    <row r="1741" spans="1:24" s="239" customFormat="1" ht="20.25" customHeight="1" x14ac:dyDescent="0.3">
      <c r="A1741" s="238">
        <v>2024</v>
      </c>
      <c r="B1741" s="230">
        <v>438</v>
      </c>
      <c r="C1741" s="225" t="s">
        <v>1011</v>
      </c>
      <c r="D1741" s="230">
        <v>46622</v>
      </c>
      <c r="E1741" s="222">
        <v>631553.28999999992</v>
      </c>
      <c r="F1741" s="222">
        <v>623956.85</v>
      </c>
      <c r="G1741" s="221">
        <v>0</v>
      </c>
      <c r="H1741" s="221">
        <v>0</v>
      </c>
      <c r="I1741" s="221">
        <v>0</v>
      </c>
      <c r="J1741" s="221">
        <v>0</v>
      </c>
      <c r="K1741" s="221">
        <v>0</v>
      </c>
      <c r="L1741" s="221">
        <v>0</v>
      </c>
      <c r="M1741" s="221">
        <v>0</v>
      </c>
      <c r="N1741" s="221">
        <v>0</v>
      </c>
      <c r="O1741" s="221">
        <v>623956.85</v>
      </c>
      <c r="P1741" s="221">
        <v>0</v>
      </c>
      <c r="Q1741" s="221">
        <v>0</v>
      </c>
      <c r="R1741" s="221">
        <v>0</v>
      </c>
      <c r="S1741" s="221">
        <v>0</v>
      </c>
      <c r="T1741" s="221">
        <v>0</v>
      </c>
      <c r="U1741" s="221">
        <v>0</v>
      </c>
      <c r="V1741" s="221">
        <v>0</v>
      </c>
      <c r="W1741" s="221">
        <v>0</v>
      </c>
      <c r="X1741" s="221">
        <v>7596.44</v>
      </c>
    </row>
    <row r="1742" spans="1:24" s="239" customFormat="1" ht="20.25" customHeight="1" x14ac:dyDescent="0.3">
      <c r="A1742" s="238">
        <v>2024</v>
      </c>
      <c r="B1742" s="230">
        <v>439</v>
      </c>
      <c r="C1742" s="225" t="s">
        <v>1012</v>
      </c>
      <c r="D1742" s="230">
        <v>55464</v>
      </c>
      <c r="E1742" s="222">
        <v>394338.51999999996</v>
      </c>
      <c r="F1742" s="222">
        <v>390857.86</v>
      </c>
      <c r="G1742" s="221">
        <v>0</v>
      </c>
      <c r="H1742" s="221">
        <v>0</v>
      </c>
      <c r="I1742" s="221">
        <v>0</v>
      </c>
      <c r="J1742" s="221">
        <v>0</v>
      </c>
      <c r="K1742" s="221">
        <v>0</v>
      </c>
      <c r="L1742" s="221">
        <v>0</v>
      </c>
      <c r="M1742" s="221">
        <v>0</v>
      </c>
      <c r="N1742" s="221">
        <v>0</v>
      </c>
      <c r="O1742" s="221">
        <v>0</v>
      </c>
      <c r="P1742" s="221">
        <v>187619.96</v>
      </c>
      <c r="Q1742" s="221">
        <v>203237.90000000002</v>
      </c>
      <c r="R1742" s="221">
        <v>0</v>
      </c>
      <c r="S1742" s="221">
        <v>0</v>
      </c>
      <c r="T1742" s="221">
        <v>0</v>
      </c>
      <c r="U1742" s="221">
        <v>0</v>
      </c>
      <c r="V1742" s="221">
        <v>0</v>
      </c>
      <c r="W1742" s="221">
        <v>0</v>
      </c>
      <c r="X1742" s="221">
        <v>3480.66</v>
      </c>
    </row>
    <row r="1743" spans="1:24" s="239" customFormat="1" ht="20.25" customHeight="1" x14ac:dyDescent="0.3">
      <c r="A1743" s="238">
        <v>2024</v>
      </c>
      <c r="B1743" s="230">
        <v>440</v>
      </c>
      <c r="C1743" s="225" t="s">
        <v>1014</v>
      </c>
      <c r="D1743" s="230">
        <v>37105</v>
      </c>
      <c r="E1743" s="222">
        <v>27779</v>
      </c>
      <c r="F1743" s="222">
        <v>27779</v>
      </c>
      <c r="G1743" s="221">
        <v>0</v>
      </c>
      <c r="H1743" s="221">
        <v>0</v>
      </c>
      <c r="I1743" s="221">
        <v>0</v>
      </c>
      <c r="J1743" s="221">
        <v>0</v>
      </c>
      <c r="K1743" s="221">
        <v>0</v>
      </c>
      <c r="L1743" s="221">
        <v>0</v>
      </c>
      <c r="M1743" s="221">
        <v>0</v>
      </c>
      <c r="N1743" s="221">
        <v>0</v>
      </c>
      <c r="O1743" s="221">
        <v>0</v>
      </c>
      <c r="P1743" s="221">
        <v>0</v>
      </c>
      <c r="Q1743" s="221">
        <v>0</v>
      </c>
      <c r="R1743" s="221">
        <v>0</v>
      </c>
      <c r="S1743" s="221">
        <v>0</v>
      </c>
      <c r="T1743" s="221">
        <v>0</v>
      </c>
      <c r="U1743" s="221">
        <v>0</v>
      </c>
      <c r="V1743" s="221">
        <v>27779</v>
      </c>
      <c r="W1743" s="221">
        <v>0</v>
      </c>
      <c r="X1743" s="221">
        <v>0</v>
      </c>
    </row>
    <row r="1744" spans="1:24" s="239" customFormat="1" ht="20.25" customHeight="1" x14ac:dyDescent="0.3">
      <c r="A1744" s="238">
        <v>2024</v>
      </c>
      <c r="B1744" s="230">
        <v>441</v>
      </c>
      <c r="C1744" s="225" t="s">
        <v>1015</v>
      </c>
      <c r="D1744" s="230">
        <v>37106</v>
      </c>
      <c r="E1744" s="222">
        <v>454475.88</v>
      </c>
      <c r="F1744" s="222">
        <v>446018.06</v>
      </c>
      <c r="G1744" s="221">
        <v>0</v>
      </c>
      <c r="H1744" s="221">
        <v>0</v>
      </c>
      <c r="I1744" s="221">
        <v>0</v>
      </c>
      <c r="J1744" s="221">
        <v>0</v>
      </c>
      <c r="K1744" s="221">
        <v>0</v>
      </c>
      <c r="L1744" s="221">
        <v>0</v>
      </c>
      <c r="M1744" s="221">
        <v>0</v>
      </c>
      <c r="N1744" s="221">
        <v>0</v>
      </c>
      <c r="O1744" s="221">
        <v>0</v>
      </c>
      <c r="P1744" s="221">
        <v>446018.06</v>
      </c>
      <c r="Q1744" s="221">
        <v>0</v>
      </c>
      <c r="R1744" s="221">
        <v>0</v>
      </c>
      <c r="S1744" s="221">
        <v>0</v>
      </c>
      <c r="T1744" s="221">
        <v>0</v>
      </c>
      <c r="U1744" s="221">
        <v>0</v>
      </c>
      <c r="V1744" s="221">
        <v>0</v>
      </c>
      <c r="W1744" s="221">
        <v>0</v>
      </c>
      <c r="X1744" s="221">
        <v>8457.82</v>
      </c>
    </row>
    <row r="1745" spans="1:24" s="239" customFormat="1" ht="20.25" customHeight="1" x14ac:dyDescent="0.3">
      <c r="A1745" s="238">
        <v>2024</v>
      </c>
      <c r="B1745" s="230">
        <v>442</v>
      </c>
      <c r="C1745" s="225" t="s">
        <v>1016</v>
      </c>
      <c r="D1745" s="230">
        <v>33089</v>
      </c>
      <c r="E1745" s="222">
        <v>119234.28</v>
      </c>
      <c r="F1745" s="222">
        <v>119234.28</v>
      </c>
      <c r="G1745" s="221">
        <v>0</v>
      </c>
      <c r="H1745" s="221">
        <v>0</v>
      </c>
      <c r="I1745" s="221">
        <v>0</v>
      </c>
      <c r="J1745" s="221">
        <v>0</v>
      </c>
      <c r="K1745" s="221">
        <v>0</v>
      </c>
      <c r="L1745" s="221">
        <v>0</v>
      </c>
      <c r="M1745" s="221">
        <v>0</v>
      </c>
      <c r="N1745" s="221">
        <v>0</v>
      </c>
      <c r="O1745" s="221">
        <v>0</v>
      </c>
      <c r="P1745" s="221">
        <v>0</v>
      </c>
      <c r="Q1745" s="221">
        <v>0</v>
      </c>
      <c r="R1745" s="221">
        <v>0</v>
      </c>
      <c r="S1745" s="221">
        <v>0</v>
      </c>
      <c r="T1745" s="221">
        <v>0</v>
      </c>
      <c r="U1745" s="221">
        <v>0</v>
      </c>
      <c r="V1745" s="221">
        <v>119234.28</v>
      </c>
      <c r="W1745" s="221">
        <v>0</v>
      </c>
      <c r="X1745" s="221">
        <v>0</v>
      </c>
    </row>
    <row r="1746" spans="1:24" s="239" customFormat="1" ht="20.25" customHeight="1" x14ac:dyDescent="0.3">
      <c r="A1746" s="238">
        <v>2024</v>
      </c>
      <c r="B1746" s="230">
        <v>443</v>
      </c>
      <c r="C1746" s="225" t="s">
        <v>1017</v>
      </c>
      <c r="D1746" s="230">
        <v>33018</v>
      </c>
      <c r="E1746" s="222">
        <v>92825.88</v>
      </c>
      <c r="F1746" s="222">
        <v>92825.88</v>
      </c>
      <c r="G1746" s="221">
        <v>0</v>
      </c>
      <c r="H1746" s="221">
        <v>0</v>
      </c>
      <c r="I1746" s="221">
        <v>0</v>
      </c>
      <c r="J1746" s="221">
        <v>0</v>
      </c>
      <c r="K1746" s="221">
        <v>0</v>
      </c>
      <c r="L1746" s="221">
        <v>0</v>
      </c>
      <c r="M1746" s="221">
        <v>0</v>
      </c>
      <c r="N1746" s="221">
        <v>0</v>
      </c>
      <c r="O1746" s="221">
        <v>0</v>
      </c>
      <c r="P1746" s="221">
        <v>0</v>
      </c>
      <c r="Q1746" s="221">
        <v>0</v>
      </c>
      <c r="R1746" s="221">
        <v>0</v>
      </c>
      <c r="S1746" s="221">
        <v>0</v>
      </c>
      <c r="T1746" s="221">
        <v>0</v>
      </c>
      <c r="U1746" s="221">
        <v>0</v>
      </c>
      <c r="V1746" s="221">
        <v>92825.88</v>
      </c>
      <c r="W1746" s="221">
        <v>0</v>
      </c>
      <c r="X1746" s="221">
        <v>0</v>
      </c>
    </row>
    <row r="1747" spans="1:24" s="239" customFormat="1" ht="20.25" customHeight="1" x14ac:dyDescent="0.3">
      <c r="A1747" s="238">
        <v>2024</v>
      </c>
      <c r="B1747" s="230">
        <v>444</v>
      </c>
      <c r="C1747" s="225" t="s">
        <v>1018</v>
      </c>
      <c r="D1747" s="230">
        <v>32979</v>
      </c>
      <c r="E1747" s="222">
        <v>181927.67999999999</v>
      </c>
      <c r="F1747" s="222">
        <v>181927.67999999999</v>
      </c>
      <c r="G1747" s="221">
        <v>0</v>
      </c>
      <c r="H1747" s="221">
        <v>0</v>
      </c>
      <c r="I1747" s="221">
        <v>0</v>
      </c>
      <c r="J1747" s="221">
        <v>0</v>
      </c>
      <c r="K1747" s="221">
        <v>0</v>
      </c>
      <c r="L1747" s="221">
        <v>0</v>
      </c>
      <c r="M1747" s="221">
        <v>0</v>
      </c>
      <c r="N1747" s="221">
        <v>0</v>
      </c>
      <c r="O1747" s="221">
        <v>0</v>
      </c>
      <c r="P1747" s="221">
        <v>0</v>
      </c>
      <c r="Q1747" s="221">
        <v>0</v>
      </c>
      <c r="R1747" s="221">
        <v>0</v>
      </c>
      <c r="S1747" s="221">
        <v>0</v>
      </c>
      <c r="T1747" s="221">
        <v>0</v>
      </c>
      <c r="U1747" s="221">
        <v>0</v>
      </c>
      <c r="V1747" s="221">
        <v>181927.67999999999</v>
      </c>
      <c r="W1747" s="221">
        <v>0</v>
      </c>
      <c r="X1747" s="221">
        <v>0</v>
      </c>
    </row>
    <row r="1748" spans="1:24" s="239" customFormat="1" ht="20.25" customHeight="1" x14ac:dyDescent="0.3">
      <c r="A1748" s="238">
        <v>2024</v>
      </c>
      <c r="B1748" s="230">
        <v>445</v>
      </c>
      <c r="C1748" s="225" t="s">
        <v>1019</v>
      </c>
      <c r="D1748" s="230">
        <v>33041</v>
      </c>
      <c r="E1748" s="222">
        <v>204361.08</v>
      </c>
      <c r="F1748" s="222">
        <v>204361.08</v>
      </c>
      <c r="G1748" s="221">
        <v>0</v>
      </c>
      <c r="H1748" s="221">
        <v>0</v>
      </c>
      <c r="I1748" s="221">
        <v>0</v>
      </c>
      <c r="J1748" s="221">
        <v>0</v>
      </c>
      <c r="K1748" s="221">
        <v>0</v>
      </c>
      <c r="L1748" s="221">
        <v>0</v>
      </c>
      <c r="M1748" s="221">
        <v>0</v>
      </c>
      <c r="N1748" s="221">
        <v>0</v>
      </c>
      <c r="O1748" s="221">
        <v>0</v>
      </c>
      <c r="P1748" s="221">
        <v>0</v>
      </c>
      <c r="Q1748" s="221">
        <v>0</v>
      </c>
      <c r="R1748" s="221">
        <v>0</v>
      </c>
      <c r="S1748" s="221">
        <v>0</v>
      </c>
      <c r="T1748" s="221">
        <v>0</v>
      </c>
      <c r="U1748" s="221">
        <v>0</v>
      </c>
      <c r="V1748" s="221">
        <v>204361.08</v>
      </c>
      <c r="W1748" s="221">
        <v>0</v>
      </c>
      <c r="X1748" s="221">
        <v>0</v>
      </c>
    </row>
    <row r="1749" spans="1:24" s="239" customFormat="1" ht="20.25" customHeight="1" x14ac:dyDescent="0.3">
      <c r="A1749" s="238">
        <v>2024</v>
      </c>
      <c r="B1749" s="230">
        <v>446</v>
      </c>
      <c r="C1749" s="225" t="s">
        <v>1020</v>
      </c>
      <c r="D1749" s="230">
        <v>32982</v>
      </c>
      <c r="E1749" s="222">
        <v>131949.96</v>
      </c>
      <c r="F1749" s="222">
        <v>131949.96</v>
      </c>
      <c r="G1749" s="221">
        <v>0</v>
      </c>
      <c r="H1749" s="221">
        <v>0</v>
      </c>
      <c r="I1749" s="221">
        <v>0</v>
      </c>
      <c r="J1749" s="221">
        <v>0</v>
      </c>
      <c r="K1749" s="221">
        <v>0</v>
      </c>
      <c r="L1749" s="221">
        <v>0</v>
      </c>
      <c r="M1749" s="221">
        <v>0</v>
      </c>
      <c r="N1749" s="221">
        <v>0</v>
      </c>
      <c r="O1749" s="221">
        <v>0</v>
      </c>
      <c r="P1749" s="221">
        <v>0</v>
      </c>
      <c r="Q1749" s="221">
        <v>0</v>
      </c>
      <c r="R1749" s="221">
        <v>0</v>
      </c>
      <c r="S1749" s="221">
        <v>0</v>
      </c>
      <c r="T1749" s="221">
        <v>0</v>
      </c>
      <c r="U1749" s="221">
        <v>0</v>
      </c>
      <c r="V1749" s="221">
        <v>131949.96</v>
      </c>
      <c r="W1749" s="221">
        <v>0</v>
      </c>
      <c r="X1749" s="221">
        <v>0</v>
      </c>
    </row>
    <row r="1750" spans="1:24" s="239" customFormat="1" ht="20.25" customHeight="1" x14ac:dyDescent="0.3">
      <c r="A1750" s="238">
        <v>2024</v>
      </c>
      <c r="B1750" s="230">
        <v>447</v>
      </c>
      <c r="C1750" s="225" t="s">
        <v>1021</v>
      </c>
      <c r="D1750" s="230">
        <v>33049</v>
      </c>
      <c r="E1750" s="222">
        <v>144166.01999999999</v>
      </c>
      <c r="F1750" s="222">
        <v>144166.01999999999</v>
      </c>
      <c r="G1750" s="221">
        <v>0</v>
      </c>
      <c r="H1750" s="221">
        <v>0</v>
      </c>
      <c r="I1750" s="221">
        <v>0</v>
      </c>
      <c r="J1750" s="221">
        <v>0</v>
      </c>
      <c r="K1750" s="221">
        <v>0</v>
      </c>
      <c r="L1750" s="221">
        <v>0</v>
      </c>
      <c r="M1750" s="221">
        <v>0</v>
      </c>
      <c r="N1750" s="221">
        <v>0</v>
      </c>
      <c r="O1750" s="221">
        <v>0</v>
      </c>
      <c r="P1750" s="221">
        <v>0</v>
      </c>
      <c r="Q1750" s="221">
        <v>0</v>
      </c>
      <c r="R1750" s="221">
        <v>0</v>
      </c>
      <c r="S1750" s="221">
        <v>0</v>
      </c>
      <c r="T1750" s="221">
        <v>0</v>
      </c>
      <c r="U1750" s="221">
        <v>0</v>
      </c>
      <c r="V1750" s="221">
        <v>144166.01999999999</v>
      </c>
      <c r="W1750" s="221">
        <v>0</v>
      </c>
      <c r="X1750" s="221">
        <v>0</v>
      </c>
    </row>
    <row r="1751" spans="1:24" s="239" customFormat="1" ht="20.25" customHeight="1" x14ac:dyDescent="0.3">
      <c r="A1751" s="238">
        <v>2024</v>
      </c>
      <c r="B1751" s="230">
        <v>448</v>
      </c>
      <c r="C1751" s="225" t="s">
        <v>1022</v>
      </c>
      <c r="D1751" s="230">
        <v>33060</v>
      </c>
      <c r="E1751" s="222">
        <v>5174056.5199999996</v>
      </c>
      <c r="F1751" s="222">
        <v>5115048.92</v>
      </c>
      <c r="G1751" s="221">
        <v>0</v>
      </c>
      <c r="H1751" s="221">
        <v>0</v>
      </c>
      <c r="I1751" s="221">
        <v>0</v>
      </c>
      <c r="J1751" s="221">
        <v>0</v>
      </c>
      <c r="K1751" s="221">
        <v>0</v>
      </c>
      <c r="L1751" s="221">
        <v>447907.15999999992</v>
      </c>
      <c r="M1751" s="221">
        <v>0</v>
      </c>
      <c r="N1751" s="221">
        <v>0</v>
      </c>
      <c r="O1751" s="221">
        <v>4667141.76</v>
      </c>
      <c r="P1751" s="221">
        <v>0</v>
      </c>
      <c r="Q1751" s="221">
        <v>0</v>
      </c>
      <c r="R1751" s="221">
        <v>0</v>
      </c>
      <c r="S1751" s="221">
        <v>0</v>
      </c>
      <c r="T1751" s="221">
        <v>0</v>
      </c>
      <c r="U1751" s="221">
        <v>0</v>
      </c>
      <c r="V1751" s="221">
        <v>0</v>
      </c>
      <c r="W1751" s="221">
        <v>0</v>
      </c>
      <c r="X1751" s="221">
        <v>59007.6</v>
      </c>
    </row>
    <row r="1752" spans="1:24" s="239" customFormat="1" ht="20.25" customHeight="1" x14ac:dyDescent="0.3">
      <c r="A1752" s="238">
        <v>2024</v>
      </c>
      <c r="B1752" s="230">
        <v>449</v>
      </c>
      <c r="C1752" s="225" t="s">
        <v>1023</v>
      </c>
      <c r="D1752" s="230">
        <v>33067</v>
      </c>
      <c r="E1752" s="222">
        <v>141949.92000000001</v>
      </c>
      <c r="F1752" s="222">
        <v>141949.92000000001</v>
      </c>
      <c r="G1752" s="221">
        <v>0</v>
      </c>
      <c r="H1752" s="221">
        <v>0</v>
      </c>
      <c r="I1752" s="221">
        <v>0</v>
      </c>
      <c r="J1752" s="221">
        <v>0</v>
      </c>
      <c r="K1752" s="221">
        <v>0</v>
      </c>
      <c r="L1752" s="221">
        <v>0</v>
      </c>
      <c r="M1752" s="221">
        <v>0</v>
      </c>
      <c r="N1752" s="221">
        <v>0</v>
      </c>
      <c r="O1752" s="221">
        <v>0</v>
      </c>
      <c r="P1752" s="221">
        <v>0</v>
      </c>
      <c r="Q1752" s="221">
        <v>0</v>
      </c>
      <c r="R1752" s="221">
        <v>0</v>
      </c>
      <c r="S1752" s="221">
        <v>0</v>
      </c>
      <c r="T1752" s="221">
        <v>0</v>
      </c>
      <c r="U1752" s="221">
        <v>0</v>
      </c>
      <c r="V1752" s="221">
        <v>141949.92000000001</v>
      </c>
      <c r="W1752" s="221">
        <v>0</v>
      </c>
      <c r="X1752" s="221">
        <v>0</v>
      </c>
    </row>
    <row r="1753" spans="1:24" s="239" customFormat="1" ht="23.25" customHeight="1" x14ac:dyDescent="0.3">
      <c r="A1753" s="238">
        <v>2024</v>
      </c>
      <c r="B1753" s="230">
        <v>450</v>
      </c>
      <c r="C1753" s="233" t="s">
        <v>3415</v>
      </c>
      <c r="D1753" s="230">
        <v>33011</v>
      </c>
      <c r="E1753" s="222">
        <v>3112895.4</v>
      </c>
      <c r="F1753" s="222">
        <v>3059506.88</v>
      </c>
      <c r="G1753" s="221">
        <v>0</v>
      </c>
      <c r="H1753" s="221">
        <v>0</v>
      </c>
      <c r="I1753" s="221">
        <v>0</v>
      </c>
      <c r="J1753" s="221">
        <v>0</v>
      </c>
      <c r="K1753" s="221">
        <v>0</v>
      </c>
      <c r="L1753" s="221">
        <v>0</v>
      </c>
      <c r="M1753" s="221">
        <v>0</v>
      </c>
      <c r="N1753" s="221">
        <v>0</v>
      </c>
      <c r="O1753" s="221">
        <v>2970657.76</v>
      </c>
      <c r="P1753" s="221">
        <v>0</v>
      </c>
      <c r="Q1753" s="221">
        <v>0</v>
      </c>
      <c r="R1753" s="221">
        <v>0</v>
      </c>
      <c r="S1753" s="221">
        <v>0</v>
      </c>
      <c r="T1753" s="221">
        <v>0</v>
      </c>
      <c r="U1753" s="221">
        <v>0</v>
      </c>
      <c r="V1753" s="221">
        <v>88849.12</v>
      </c>
      <c r="W1753" s="221">
        <v>0</v>
      </c>
      <c r="X1753" s="221">
        <v>53388.52</v>
      </c>
    </row>
    <row r="1754" spans="1:24" s="239" customFormat="1" ht="23.25" customHeight="1" x14ac:dyDescent="0.3">
      <c r="A1754" s="238">
        <v>2024</v>
      </c>
      <c r="B1754" s="230">
        <v>451</v>
      </c>
      <c r="C1754" s="225" t="s">
        <v>472</v>
      </c>
      <c r="D1754" s="230">
        <v>37066</v>
      </c>
      <c r="E1754" s="222">
        <v>1290731.77</v>
      </c>
      <c r="F1754" s="222">
        <v>1269893.04</v>
      </c>
      <c r="G1754" s="221">
        <v>0</v>
      </c>
      <c r="H1754" s="221">
        <v>0</v>
      </c>
      <c r="I1754" s="221">
        <v>0</v>
      </c>
      <c r="J1754" s="221">
        <v>0</v>
      </c>
      <c r="K1754" s="221">
        <v>0</v>
      </c>
      <c r="L1754" s="221">
        <v>0</v>
      </c>
      <c r="M1754" s="221">
        <v>0</v>
      </c>
      <c r="N1754" s="221">
        <v>0</v>
      </c>
      <c r="O1754" s="221">
        <v>1269893.04</v>
      </c>
      <c r="P1754" s="221">
        <v>0</v>
      </c>
      <c r="Q1754" s="221">
        <v>0</v>
      </c>
      <c r="R1754" s="221">
        <v>0</v>
      </c>
      <c r="S1754" s="221">
        <v>0</v>
      </c>
      <c r="T1754" s="221">
        <v>0</v>
      </c>
      <c r="U1754" s="221">
        <v>0</v>
      </c>
      <c r="V1754" s="221">
        <v>0</v>
      </c>
      <c r="W1754" s="221">
        <v>0</v>
      </c>
      <c r="X1754" s="221">
        <v>20838.73</v>
      </c>
    </row>
    <row r="1755" spans="1:24" s="239" customFormat="1" ht="23.25" customHeight="1" x14ac:dyDescent="0.3">
      <c r="A1755" s="238">
        <v>2024</v>
      </c>
      <c r="B1755" s="230">
        <v>452</v>
      </c>
      <c r="C1755" s="225" t="s">
        <v>473</v>
      </c>
      <c r="D1755" s="230">
        <v>37067</v>
      </c>
      <c r="E1755" s="222">
        <v>1290731.77</v>
      </c>
      <c r="F1755" s="222">
        <v>1269893.04</v>
      </c>
      <c r="G1755" s="221">
        <v>0</v>
      </c>
      <c r="H1755" s="221">
        <v>0</v>
      </c>
      <c r="I1755" s="221">
        <v>0</v>
      </c>
      <c r="J1755" s="221">
        <v>0</v>
      </c>
      <c r="K1755" s="221">
        <v>0</v>
      </c>
      <c r="L1755" s="221">
        <v>0</v>
      </c>
      <c r="M1755" s="221">
        <v>0</v>
      </c>
      <c r="N1755" s="221">
        <v>0</v>
      </c>
      <c r="O1755" s="221">
        <v>1269893.04</v>
      </c>
      <c r="P1755" s="221">
        <v>0</v>
      </c>
      <c r="Q1755" s="221">
        <v>0</v>
      </c>
      <c r="R1755" s="221">
        <v>0</v>
      </c>
      <c r="S1755" s="221">
        <v>0</v>
      </c>
      <c r="T1755" s="221">
        <v>0</v>
      </c>
      <c r="U1755" s="221">
        <v>0</v>
      </c>
      <c r="V1755" s="221">
        <v>0</v>
      </c>
      <c r="W1755" s="221">
        <v>0</v>
      </c>
      <c r="X1755" s="221">
        <v>20838.73</v>
      </c>
    </row>
    <row r="1756" spans="1:24" s="239" customFormat="1" ht="23.25" customHeight="1" x14ac:dyDescent="0.3">
      <c r="A1756" s="238">
        <v>2024</v>
      </c>
      <c r="B1756" s="230">
        <v>453</v>
      </c>
      <c r="C1756" s="233" t="s">
        <v>474</v>
      </c>
      <c r="D1756" s="230">
        <v>37068</v>
      </c>
      <c r="E1756" s="222">
        <v>1130300.5699999998</v>
      </c>
      <c r="F1756" s="222">
        <v>1109461.8399999999</v>
      </c>
      <c r="G1756" s="221">
        <v>0</v>
      </c>
      <c r="H1756" s="221">
        <v>0</v>
      </c>
      <c r="I1756" s="221">
        <v>0</v>
      </c>
      <c r="J1756" s="221">
        <v>0</v>
      </c>
      <c r="K1756" s="221">
        <v>0</v>
      </c>
      <c r="L1756" s="221">
        <v>0</v>
      </c>
      <c r="M1756" s="221">
        <v>0</v>
      </c>
      <c r="N1756" s="221">
        <v>0</v>
      </c>
      <c r="O1756" s="221">
        <v>1109461.8399999999</v>
      </c>
      <c r="P1756" s="221">
        <v>0</v>
      </c>
      <c r="Q1756" s="221">
        <v>0</v>
      </c>
      <c r="R1756" s="221">
        <v>0</v>
      </c>
      <c r="S1756" s="221">
        <v>0</v>
      </c>
      <c r="T1756" s="221">
        <v>0</v>
      </c>
      <c r="U1756" s="221">
        <v>0</v>
      </c>
      <c r="V1756" s="221">
        <v>0</v>
      </c>
      <c r="W1756" s="221">
        <v>0</v>
      </c>
      <c r="X1756" s="221">
        <v>20838.73</v>
      </c>
    </row>
    <row r="1757" spans="1:24" s="239" customFormat="1" ht="23.25" customHeight="1" x14ac:dyDescent="0.3">
      <c r="A1757" s="238">
        <v>2024</v>
      </c>
      <c r="B1757" s="230">
        <v>454</v>
      </c>
      <c r="C1757" s="233" t="s">
        <v>453</v>
      </c>
      <c r="D1757" s="230">
        <v>37081</v>
      </c>
      <c r="E1757" s="222">
        <v>2997178.72</v>
      </c>
      <c r="F1757" s="222">
        <v>2953921.37</v>
      </c>
      <c r="G1757" s="221">
        <v>0</v>
      </c>
      <c r="H1757" s="221">
        <v>0</v>
      </c>
      <c r="I1757" s="221">
        <v>0</v>
      </c>
      <c r="J1757" s="221">
        <v>0</v>
      </c>
      <c r="K1757" s="221">
        <v>0</v>
      </c>
      <c r="L1757" s="221">
        <v>0</v>
      </c>
      <c r="M1757" s="221">
        <v>0</v>
      </c>
      <c r="N1757" s="221">
        <v>0</v>
      </c>
      <c r="O1757" s="221">
        <v>2953921.37</v>
      </c>
      <c r="P1757" s="221">
        <v>0</v>
      </c>
      <c r="Q1757" s="221">
        <v>0</v>
      </c>
      <c r="R1757" s="221">
        <v>0</v>
      </c>
      <c r="S1757" s="221">
        <v>0</v>
      </c>
      <c r="T1757" s="221">
        <v>0</v>
      </c>
      <c r="U1757" s="221">
        <v>0</v>
      </c>
      <c r="V1757" s="221">
        <v>0</v>
      </c>
      <c r="W1757" s="221">
        <v>0</v>
      </c>
      <c r="X1757" s="221">
        <v>43257.35</v>
      </c>
    </row>
    <row r="1758" spans="1:24" s="239" customFormat="1" ht="23.25" customHeight="1" x14ac:dyDescent="0.3">
      <c r="A1758" s="238">
        <v>2024</v>
      </c>
      <c r="B1758" s="230">
        <v>455</v>
      </c>
      <c r="C1758" s="225" t="s">
        <v>469</v>
      </c>
      <c r="D1758" s="230">
        <v>37064</v>
      </c>
      <c r="E1758" s="222">
        <v>1168983.0699999998</v>
      </c>
      <c r="F1758" s="222">
        <v>1148144.3399999999</v>
      </c>
      <c r="G1758" s="221">
        <v>0</v>
      </c>
      <c r="H1758" s="221">
        <v>0</v>
      </c>
      <c r="I1758" s="221">
        <v>0</v>
      </c>
      <c r="J1758" s="221">
        <v>0</v>
      </c>
      <c r="K1758" s="221">
        <v>0</v>
      </c>
      <c r="L1758" s="221">
        <v>0</v>
      </c>
      <c r="M1758" s="221">
        <v>0</v>
      </c>
      <c r="N1758" s="221">
        <v>0</v>
      </c>
      <c r="O1758" s="221">
        <v>1148144.3399999999</v>
      </c>
      <c r="P1758" s="221">
        <v>0</v>
      </c>
      <c r="Q1758" s="221">
        <v>0</v>
      </c>
      <c r="R1758" s="221">
        <v>0</v>
      </c>
      <c r="S1758" s="221">
        <v>0</v>
      </c>
      <c r="T1758" s="221">
        <v>0</v>
      </c>
      <c r="U1758" s="221">
        <v>0</v>
      </c>
      <c r="V1758" s="221">
        <v>0</v>
      </c>
      <c r="W1758" s="221">
        <v>0</v>
      </c>
      <c r="X1758" s="221">
        <v>20838.73</v>
      </c>
    </row>
    <row r="1759" spans="1:24" s="239" customFormat="1" ht="23.25" customHeight="1" x14ac:dyDescent="0.3">
      <c r="A1759" s="238">
        <v>2024</v>
      </c>
      <c r="B1759" s="230">
        <v>456</v>
      </c>
      <c r="C1759" s="225" t="s">
        <v>387</v>
      </c>
      <c r="D1759" s="230">
        <v>35768</v>
      </c>
      <c r="E1759" s="222">
        <v>1592364.05</v>
      </c>
      <c r="F1759" s="222">
        <v>1568097.36</v>
      </c>
      <c r="G1759" s="221">
        <v>0</v>
      </c>
      <c r="H1759" s="221">
        <v>0</v>
      </c>
      <c r="I1759" s="221">
        <v>0</v>
      </c>
      <c r="J1759" s="221">
        <v>0</v>
      </c>
      <c r="K1759" s="221">
        <v>0</v>
      </c>
      <c r="L1759" s="221">
        <v>0</v>
      </c>
      <c r="M1759" s="221">
        <v>0</v>
      </c>
      <c r="N1759" s="221">
        <v>0</v>
      </c>
      <c r="O1759" s="221">
        <v>1568097.36</v>
      </c>
      <c r="P1759" s="221">
        <v>0</v>
      </c>
      <c r="Q1759" s="221">
        <v>0</v>
      </c>
      <c r="R1759" s="221">
        <v>0</v>
      </c>
      <c r="S1759" s="221">
        <v>0</v>
      </c>
      <c r="T1759" s="221">
        <v>0</v>
      </c>
      <c r="U1759" s="221">
        <v>0</v>
      </c>
      <c r="V1759" s="221">
        <v>0</v>
      </c>
      <c r="W1759" s="221">
        <v>0</v>
      </c>
      <c r="X1759" s="221">
        <v>24266.69</v>
      </c>
    </row>
    <row r="1760" spans="1:24" s="239" customFormat="1" ht="23.25" customHeight="1" x14ac:dyDescent="0.3">
      <c r="A1760" s="238">
        <v>2024</v>
      </c>
      <c r="B1760" s="230">
        <v>457</v>
      </c>
      <c r="C1760" s="225" t="s">
        <v>378</v>
      </c>
      <c r="D1760" s="230">
        <v>35453</v>
      </c>
      <c r="E1760" s="222">
        <v>893815.46</v>
      </c>
      <c r="F1760" s="222">
        <v>875088.55999999994</v>
      </c>
      <c r="G1760" s="221">
        <v>0</v>
      </c>
      <c r="H1760" s="221">
        <v>0</v>
      </c>
      <c r="I1760" s="221">
        <v>0</v>
      </c>
      <c r="J1760" s="221">
        <v>0</v>
      </c>
      <c r="K1760" s="221">
        <v>0</v>
      </c>
      <c r="L1760" s="221">
        <v>0</v>
      </c>
      <c r="M1760" s="221">
        <v>0</v>
      </c>
      <c r="N1760" s="221">
        <v>0</v>
      </c>
      <c r="O1760" s="221">
        <v>875088.55999999994</v>
      </c>
      <c r="P1760" s="221">
        <v>0</v>
      </c>
      <c r="Q1760" s="221">
        <v>0</v>
      </c>
      <c r="R1760" s="221">
        <v>0</v>
      </c>
      <c r="S1760" s="221">
        <v>0</v>
      </c>
      <c r="T1760" s="221">
        <v>0</v>
      </c>
      <c r="U1760" s="221">
        <v>0</v>
      </c>
      <c r="V1760" s="221">
        <v>0</v>
      </c>
      <c r="W1760" s="221">
        <v>0</v>
      </c>
      <c r="X1760" s="221">
        <v>18726.900000000001</v>
      </c>
    </row>
    <row r="1761" spans="1:24" s="239" customFormat="1" ht="23.25" customHeight="1" x14ac:dyDescent="0.3">
      <c r="A1761" s="238">
        <v>2024</v>
      </c>
      <c r="B1761" s="230">
        <v>458</v>
      </c>
      <c r="C1761" s="225" t="s">
        <v>376</v>
      </c>
      <c r="D1761" s="230">
        <v>35450</v>
      </c>
      <c r="E1761" s="222">
        <v>1005274.0900000001</v>
      </c>
      <c r="F1761" s="222">
        <v>984250.72000000009</v>
      </c>
      <c r="G1761" s="221">
        <v>0</v>
      </c>
      <c r="H1761" s="221">
        <v>0</v>
      </c>
      <c r="I1761" s="221">
        <v>0</v>
      </c>
      <c r="J1761" s="221">
        <v>0</v>
      </c>
      <c r="K1761" s="221">
        <v>0</v>
      </c>
      <c r="L1761" s="221">
        <v>0</v>
      </c>
      <c r="M1761" s="221">
        <v>0</v>
      </c>
      <c r="N1761" s="221">
        <v>0</v>
      </c>
      <c r="O1761" s="221">
        <v>984250.72000000009</v>
      </c>
      <c r="P1761" s="221">
        <v>0</v>
      </c>
      <c r="Q1761" s="221">
        <v>0</v>
      </c>
      <c r="R1761" s="221">
        <v>0</v>
      </c>
      <c r="S1761" s="221">
        <v>0</v>
      </c>
      <c r="T1761" s="221">
        <v>0</v>
      </c>
      <c r="U1761" s="221">
        <v>0</v>
      </c>
      <c r="V1761" s="221">
        <v>0</v>
      </c>
      <c r="W1761" s="221">
        <v>0</v>
      </c>
      <c r="X1761" s="221">
        <v>21023.37</v>
      </c>
    </row>
    <row r="1762" spans="1:24" s="239" customFormat="1" ht="23.25" customHeight="1" x14ac:dyDescent="0.3">
      <c r="A1762" s="238">
        <v>2024</v>
      </c>
      <c r="B1762" s="230">
        <v>459</v>
      </c>
      <c r="C1762" s="225" t="s">
        <v>2948</v>
      </c>
      <c r="D1762" s="230">
        <v>35456</v>
      </c>
      <c r="E1762" s="222">
        <v>1764315.09</v>
      </c>
      <c r="F1762" s="222">
        <v>1732532.22</v>
      </c>
      <c r="G1762" s="221">
        <v>1732532.22</v>
      </c>
      <c r="H1762" s="221">
        <v>0</v>
      </c>
      <c r="I1762" s="221">
        <v>0</v>
      </c>
      <c r="J1762" s="221">
        <v>0</v>
      </c>
      <c r="K1762" s="221">
        <v>0</v>
      </c>
      <c r="L1762" s="221">
        <v>0</v>
      </c>
      <c r="M1762" s="221">
        <v>0</v>
      </c>
      <c r="N1762" s="221">
        <v>0</v>
      </c>
      <c r="O1762" s="221">
        <v>0</v>
      </c>
      <c r="P1762" s="221">
        <v>0</v>
      </c>
      <c r="Q1762" s="221">
        <v>0</v>
      </c>
      <c r="R1762" s="221">
        <v>0</v>
      </c>
      <c r="S1762" s="221">
        <v>0</v>
      </c>
      <c r="T1762" s="221">
        <v>0</v>
      </c>
      <c r="U1762" s="221">
        <v>0</v>
      </c>
      <c r="V1762" s="221">
        <v>0</v>
      </c>
      <c r="W1762" s="221">
        <v>0</v>
      </c>
      <c r="X1762" s="221">
        <v>31782.87</v>
      </c>
    </row>
    <row r="1763" spans="1:24" s="239" customFormat="1" ht="23.25" customHeight="1" x14ac:dyDescent="0.3">
      <c r="A1763" s="238">
        <v>2024</v>
      </c>
      <c r="B1763" s="230">
        <v>460</v>
      </c>
      <c r="C1763" s="233" t="s">
        <v>43</v>
      </c>
      <c r="D1763" s="230">
        <v>35188</v>
      </c>
      <c r="E1763" s="222">
        <v>7611150.0199999996</v>
      </c>
      <c r="F1763" s="222">
        <v>7505738.3699999992</v>
      </c>
      <c r="G1763" s="221">
        <v>0</v>
      </c>
      <c r="H1763" s="221">
        <v>0</v>
      </c>
      <c r="I1763" s="221">
        <v>0</v>
      </c>
      <c r="J1763" s="221">
        <v>0</v>
      </c>
      <c r="K1763" s="221">
        <v>0</v>
      </c>
      <c r="L1763" s="221">
        <v>0</v>
      </c>
      <c r="M1763" s="221">
        <v>0</v>
      </c>
      <c r="N1763" s="221">
        <v>0</v>
      </c>
      <c r="O1763" s="221">
        <v>7361326.9399999995</v>
      </c>
      <c r="P1763" s="221">
        <v>0</v>
      </c>
      <c r="Q1763" s="221">
        <v>0</v>
      </c>
      <c r="R1763" s="221">
        <v>0</v>
      </c>
      <c r="S1763" s="221">
        <v>0</v>
      </c>
      <c r="T1763" s="221">
        <v>0</v>
      </c>
      <c r="U1763" s="221">
        <v>144411.43</v>
      </c>
      <c r="V1763" s="221">
        <v>0</v>
      </c>
      <c r="W1763" s="221">
        <v>0</v>
      </c>
      <c r="X1763" s="221">
        <v>105411.65</v>
      </c>
    </row>
    <row r="1764" spans="1:24" s="239" customFormat="1" ht="23.25" customHeight="1" x14ac:dyDescent="0.3">
      <c r="A1764" s="238">
        <v>2024</v>
      </c>
      <c r="B1764" s="230">
        <v>461</v>
      </c>
      <c r="C1764" s="233" t="s">
        <v>1737</v>
      </c>
      <c r="D1764" s="230">
        <v>33284</v>
      </c>
      <c r="E1764" s="222">
        <v>100924.04</v>
      </c>
      <c r="F1764" s="222">
        <v>100924.04</v>
      </c>
      <c r="G1764" s="221">
        <v>0</v>
      </c>
      <c r="H1764" s="221">
        <v>0</v>
      </c>
      <c r="I1764" s="221">
        <v>0</v>
      </c>
      <c r="J1764" s="221">
        <v>0</v>
      </c>
      <c r="K1764" s="221">
        <v>0</v>
      </c>
      <c r="L1764" s="221">
        <v>0</v>
      </c>
      <c r="M1764" s="221">
        <v>0</v>
      </c>
      <c r="N1764" s="221">
        <v>0</v>
      </c>
      <c r="O1764" s="221">
        <v>0</v>
      </c>
      <c r="P1764" s="221">
        <v>0</v>
      </c>
      <c r="Q1764" s="221">
        <v>0</v>
      </c>
      <c r="R1764" s="221">
        <v>0</v>
      </c>
      <c r="S1764" s="221">
        <v>0</v>
      </c>
      <c r="T1764" s="221">
        <v>0</v>
      </c>
      <c r="U1764" s="221">
        <v>100924.04</v>
      </c>
      <c r="V1764" s="221">
        <v>0</v>
      </c>
      <c r="W1764" s="221">
        <v>0</v>
      </c>
      <c r="X1764" s="221">
        <v>0</v>
      </c>
    </row>
    <row r="1765" spans="1:24" s="239" customFormat="1" ht="23.25" customHeight="1" x14ac:dyDescent="0.3">
      <c r="A1765" s="238">
        <v>2024</v>
      </c>
      <c r="B1765" s="230">
        <v>462</v>
      </c>
      <c r="C1765" s="225" t="s">
        <v>2690</v>
      </c>
      <c r="D1765" s="230">
        <v>33301</v>
      </c>
      <c r="E1765" s="222">
        <v>4592808.6199999992</v>
      </c>
      <c r="F1765" s="222">
        <v>4507492.5299999993</v>
      </c>
      <c r="G1765" s="221">
        <v>0</v>
      </c>
      <c r="H1765" s="221">
        <v>0</v>
      </c>
      <c r="I1765" s="221">
        <v>0</v>
      </c>
      <c r="J1765" s="221">
        <v>0</v>
      </c>
      <c r="K1765" s="221">
        <v>0</v>
      </c>
      <c r="L1765" s="221">
        <v>0</v>
      </c>
      <c r="M1765" s="221">
        <v>0</v>
      </c>
      <c r="N1765" s="221">
        <v>4402686.18</v>
      </c>
      <c r="O1765" s="221">
        <v>0</v>
      </c>
      <c r="P1765" s="221">
        <v>0</v>
      </c>
      <c r="Q1765" s="221">
        <v>0</v>
      </c>
      <c r="R1765" s="221">
        <v>0</v>
      </c>
      <c r="S1765" s="221">
        <v>0</v>
      </c>
      <c r="T1765" s="221">
        <v>0</v>
      </c>
      <c r="U1765" s="221">
        <v>104806.35</v>
      </c>
      <c r="V1765" s="221">
        <v>0</v>
      </c>
      <c r="W1765" s="221">
        <v>0</v>
      </c>
      <c r="X1765" s="221">
        <v>85316.09</v>
      </c>
    </row>
    <row r="1766" spans="1:24" s="239" customFormat="1" ht="23.85" customHeight="1" x14ac:dyDescent="0.3">
      <c r="A1766" s="238">
        <v>2024</v>
      </c>
      <c r="B1766" s="230">
        <v>463</v>
      </c>
      <c r="C1766" s="225" t="s">
        <v>2523</v>
      </c>
      <c r="D1766" s="230">
        <v>34958</v>
      </c>
      <c r="E1766" s="222">
        <v>2700000</v>
      </c>
      <c r="F1766" s="222">
        <v>2700000</v>
      </c>
      <c r="G1766" s="221">
        <v>0</v>
      </c>
      <c r="H1766" s="221">
        <v>0</v>
      </c>
      <c r="I1766" s="221">
        <v>0</v>
      </c>
      <c r="J1766" s="221">
        <v>0</v>
      </c>
      <c r="K1766" s="221">
        <v>0</v>
      </c>
      <c r="L1766" s="221">
        <v>0</v>
      </c>
      <c r="M1766" s="221">
        <v>0</v>
      </c>
      <c r="N1766" s="232">
        <v>2700000</v>
      </c>
      <c r="O1766" s="221">
        <v>0</v>
      </c>
      <c r="P1766" s="221">
        <v>0</v>
      </c>
      <c r="Q1766" s="221">
        <v>0</v>
      </c>
      <c r="R1766" s="221">
        <v>0</v>
      </c>
      <c r="S1766" s="221">
        <v>0</v>
      </c>
      <c r="T1766" s="221">
        <v>0</v>
      </c>
      <c r="U1766" s="221">
        <v>0</v>
      </c>
      <c r="V1766" s="221">
        <v>0</v>
      </c>
      <c r="W1766" s="221">
        <v>0</v>
      </c>
      <c r="X1766" s="221">
        <v>0</v>
      </c>
    </row>
    <row r="1767" spans="1:24" s="239" customFormat="1" ht="23.25" customHeight="1" x14ac:dyDescent="0.3">
      <c r="A1767" s="238">
        <v>2024</v>
      </c>
      <c r="B1767" s="230">
        <v>464</v>
      </c>
      <c r="C1767" s="225" t="s">
        <v>2385</v>
      </c>
      <c r="D1767" s="230">
        <v>34916</v>
      </c>
      <c r="E1767" s="222">
        <v>270563.81000000006</v>
      </c>
      <c r="F1767" s="222">
        <v>270563.81000000006</v>
      </c>
      <c r="G1767" s="221">
        <v>0</v>
      </c>
      <c r="H1767" s="221">
        <v>270563.81000000006</v>
      </c>
      <c r="I1767" s="221">
        <v>0</v>
      </c>
      <c r="J1767" s="221">
        <v>0</v>
      </c>
      <c r="K1767" s="221">
        <v>0</v>
      </c>
      <c r="L1767" s="221">
        <v>0</v>
      </c>
      <c r="M1767" s="221">
        <v>0</v>
      </c>
      <c r="N1767" s="221">
        <v>0</v>
      </c>
      <c r="O1767" s="221">
        <v>0</v>
      </c>
      <c r="P1767" s="221">
        <v>0</v>
      </c>
      <c r="Q1767" s="221">
        <v>0</v>
      </c>
      <c r="R1767" s="221">
        <v>0</v>
      </c>
      <c r="S1767" s="221">
        <v>0</v>
      </c>
      <c r="T1767" s="221">
        <v>0</v>
      </c>
      <c r="U1767" s="221">
        <v>0</v>
      </c>
      <c r="V1767" s="221">
        <v>0</v>
      </c>
      <c r="W1767" s="221">
        <v>0</v>
      </c>
      <c r="X1767" s="221">
        <v>0</v>
      </c>
    </row>
    <row r="1768" spans="1:24" s="239" customFormat="1" ht="23.25" customHeight="1" x14ac:dyDescent="0.3">
      <c r="A1768" s="238">
        <v>2024</v>
      </c>
      <c r="B1768" s="230">
        <v>465</v>
      </c>
      <c r="C1768" s="225" t="s">
        <v>1741</v>
      </c>
      <c r="D1768" s="230">
        <v>34872</v>
      </c>
      <c r="E1768" s="222">
        <v>2854733.42</v>
      </c>
      <c r="F1768" s="222">
        <v>2813126.52</v>
      </c>
      <c r="G1768" s="221">
        <v>0</v>
      </c>
      <c r="H1768" s="221">
        <v>0</v>
      </c>
      <c r="I1768" s="221">
        <v>0</v>
      </c>
      <c r="J1768" s="221">
        <v>0</v>
      </c>
      <c r="K1768" s="221">
        <v>0</v>
      </c>
      <c r="L1768" s="221">
        <v>0</v>
      </c>
      <c r="M1768" s="221">
        <v>0</v>
      </c>
      <c r="N1768" s="221">
        <v>0</v>
      </c>
      <c r="O1768" s="221">
        <v>0</v>
      </c>
      <c r="P1768" s="221">
        <v>0</v>
      </c>
      <c r="Q1768" s="221">
        <v>2773793.59</v>
      </c>
      <c r="R1768" s="221">
        <v>0</v>
      </c>
      <c r="S1768" s="221">
        <v>0</v>
      </c>
      <c r="T1768" s="221">
        <v>0</v>
      </c>
      <c r="U1768" s="221">
        <v>39332.93</v>
      </c>
      <c r="V1768" s="221">
        <v>0</v>
      </c>
      <c r="W1768" s="221">
        <v>0</v>
      </c>
      <c r="X1768" s="221">
        <v>41606.9</v>
      </c>
    </row>
    <row r="1769" spans="1:24" s="239" customFormat="1" ht="23.25" customHeight="1" x14ac:dyDescent="0.3">
      <c r="A1769" s="238">
        <v>2024</v>
      </c>
      <c r="B1769" s="230">
        <v>466</v>
      </c>
      <c r="C1769" s="225" t="s">
        <v>2420</v>
      </c>
      <c r="D1769" s="230">
        <v>35250</v>
      </c>
      <c r="E1769" s="222">
        <v>90013.63</v>
      </c>
      <c r="F1769" s="222">
        <v>90013.63</v>
      </c>
      <c r="G1769" s="221">
        <v>0</v>
      </c>
      <c r="H1769" s="221">
        <v>0</v>
      </c>
      <c r="I1769" s="221">
        <v>0</v>
      </c>
      <c r="J1769" s="221">
        <v>0</v>
      </c>
      <c r="K1769" s="221">
        <v>0</v>
      </c>
      <c r="L1769" s="221">
        <v>0</v>
      </c>
      <c r="M1769" s="221">
        <v>0</v>
      </c>
      <c r="N1769" s="221">
        <v>0</v>
      </c>
      <c r="O1769" s="221">
        <v>0</v>
      </c>
      <c r="P1769" s="221">
        <v>0</v>
      </c>
      <c r="Q1769" s="221">
        <v>0</v>
      </c>
      <c r="R1769" s="221">
        <v>0</v>
      </c>
      <c r="S1769" s="221">
        <v>0</v>
      </c>
      <c r="T1769" s="221">
        <v>0</v>
      </c>
      <c r="U1769" s="221">
        <v>0</v>
      </c>
      <c r="V1769" s="221">
        <v>90013.63</v>
      </c>
      <c r="W1769" s="221">
        <v>0</v>
      </c>
      <c r="X1769" s="221">
        <v>0</v>
      </c>
    </row>
    <row r="1770" spans="1:24" s="239" customFormat="1" ht="23.25" customHeight="1" x14ac:dyDescent="0.3">
      <c r="A1770" s="238">
        <v>2024</v>
      </c>
      <c r="B1770" s="230">
        <v>467</v>
      </c>
      <c r="C1770" s="225" t="s">
        <v>342</v>
      </c>
      <c r="D1770" s="230">
        <v>33436</v>
      </c>
      <c r="E1770" s="222">
        <v>4037314.19</v>
      </c>
      <c r="F1770" s="222">
        <v>3953703.23</v>
      </c>
      <c r="G1770" s="221">
        <v>3953703.23</v>
      </c>
      <c r="H1770" s="221">
        <v>0</v>
      </c>
      <c r="I1770" s="221">
        <v>0</v>
      </c>
      <c r="J1770" s="221">
        <v>0</v>
      </c>
      <c r="K1770" s="221">
        <v>0</v>
      </c>
      <c r="L1770" s="221">
        <v>0</v>
      </c>
      <c r="M1770" s="221">
        <v>0</v>
      </c>
      <c r="N1770" s="221">
        <v>0</v>
      </c>
      <c r="O1770" s="221">
        <v>0</v>
      </c>
      <c r="P1770" s="221">
        <v>0</v>
      </c>
      <c r="Q1770" s="221">
        <v>0</v>
      </c>
      <c r="R1770" s="221">
        <v>0</v>
      </c>
      <c r="S1770" s="221">
        <v>0</v>
      </c>
      <c r="T1770" s="221">
        <v>0</v>
      </c>
      <c r="U1770" s="221">
        <v>0</v>
      </c>
      <c r="V1770" s="221">
        <v>0</v>
      </c>
      <c r="W1770" s="221">
        <v>0</v>
      </c>
      <c r="X1770" s="221">
        <v>83610.960000000006</v>
      </c>
    </row>
    <row r="1771" spans="1:24" s="239" customFormat="1" ht="23.25" customHeight="1" x14ac:dyDescent="0.3">
      <c r="A1771" s="238">
        <v>2024</v>
      </c>
      <c r="B1771" s="230">
        <v>468</v>
      </c>
      <c r="C1771" s="225" t="s">
        <v>1543</v>
      </c>
      <c r="D1771" s="230">
        <v>32601</v>
      </c>
      <c r="E1771" s="222">
        <v>10926157.02</v>
      </c>
      <c r="F1771" s="222">
        <v>10848130.23</v>
      </c>
      <c r="G1771" s="221">
        <v>5445976.0699999994</v>
      </c>
      <c r="H1771" s="221">
        <v>0</v>
      </c>
      <c r="I1771" s="221">
        <v>0</v>
      </c>
      <c r="J1771" s="221">
        <v>0</v>
      </c>
      <c r="K1771" s="221">
        <v>0</v>
      </c>
      <c r="L1771" s="221">
        <v>0</v>
      </c>
      <c r="M1771" s="221">
        <v>0</v>
      </c>
      <c r="N1771" s="221">
        <v>0</v>
      </c>
      <c r="O1771" s="221">
        <v>5402154.1600000001</v>
      </c>
      <c r="P1771" s="221">
        <v>0</v>
      </c>
      <c r="Q1771" s="221">
        <v>0</v>
      </c>
      <c r="R1771" s="221">
        <v>0</v>
      </c>
      <c r="S1771" s="221">
        <v>0</v>
      </c>
      <c r="T1771" s="221">
        <v>0</v>
      </c>
      <c r="U1771" s="221">
        <v>0</v>
      </c>
      <c r="V1771" s="221">
        <v>0</v>
      </c>
      <c r="W1771" s="221">
        <v>0</v>
      </c>
      <c r="X1771" s="221">
        <v>78026.789999999994</v>
      </c>
    </row>
    <row r="1772" spans="1:24" s="239" customFormat="1" ht="23.25" customHeight="1" x14ac:dyDescent="0.3">
      <c r="A1772" s="238">
        <v>2024</v>
      </c>
      <c r="B1772" s="230">
        <v>469</v>
      </c>
      <c r="C1772" s="225" t="s">
        <v>371</v>
      </c>
      <c r="D1772" s="230">
        <v>35253</v>
      </c>
      <c r="E1772" s="222">
        <v>1696057.0699999998</v>
      </c>
      <c r="F1772" s="222">
        <v>1696057.0699999998</v>
      </c>
      <c r="G1772" s="221">
        <v>1038918.4299999999</v>
      </c>
      <c r="H1772" s="221">
        <v>657138.64</v>
      </c>
      <c r="I1772" s="221">
        <v>0</v>
      </c>
      <c r="J1772" s="221">
        <v>0</v>
      </c>
      <c r="K1772" s="221">
        <v>0</v>
      </c>
      <c r="L1772" s="221">
        <v>0</v>
      </c>
      <c r="M1772" s="221">
        <v>0</v>
      </c>
      <c r="N1772" s="221">
        <v>0</v>
      </c>
      <c r="O1772" s="221">
        <v>0</v>
      </c>
      <c r="P1772" s="221">
        <v>0</v>
      </c>
      <c r="Q1772" s="221">
        <v>0</v>
      </c>
      <c r="R1772" s="221">
        <v>0</v>
      </c>
      <c r="S1772" s="221">
        <v>0</v>
      </c>
      <c r="T1772" s="221">
        <v>0</v>
      </c>
      <c r="U1772" s="221">
        <v>0</v>
      </c>
      <c r="V1772" s="221">
        <v>0</v>
      </c>
      <c r="W1772" s="221">
        <v>0</v>
      </c>
      <c r="X1772" s="221">
        <v>0</v>
      </c>
    </row>
    <row r="1773" spans="1:24" s="239" customFormat="1" ht="23.25" customHeight="1" x14ac:dyDescent="0.3">
      <c r="A1773" s="238">
        <v>2024</v>
      </c>
      <c r="B1773" s="230">
        <v>470</v>
      </c>
      <c r="C1773" s="225" t="s">
        <v>2192</v>
      </c>
      <c r="D1773" s="230">
        <v>35404</v>
      </c>
      <c r="E1773" s="222">
        <v>139190.54999999999</v>
      </c>
      <c r="F1773" s="222">
        <v>139190.54999999999</v>
      </c>
      <c r="G1773" s="221">
        <v>0</v>
      </c>
      <c r="H1773" s="221">
        <v>0</v>
      </c>
      <c r="I1773" s="221">
        <v>0</v>
      </c>
      <c r="J1773" s="221">
        <v>0</v>
      </c>
      <c r="K1773" s="221">
        <v>0</v>
      </c>
      <c r="L1773" s="221">
        <v>0</v>
      </c>
      <c r="M1773" s="221">
        <v>0</v>
      </c>
      <c r="N1773" s="221">
        <v>0</v>
      </c>
      <c r="O1773" s="221">
        <v>0</v>
      </c>
      <c r="P1773" s="221">
        <v>0</v>
      </c>
      <c r="Q1773" s="221">
        <v>0</v>
      </c>
      <c r="R1773" s="221">
        <v>0</v>
      </c>
      <c r="S1773" s="221">
        <v>0</v>
      </c>
      <c r="T1773" s="221">
        <v>0</v>
      </c>
      <c r="U1773" s="221">
        <v>139190.54999999999</v>
      </c>
      <c r="V1773" s="221">
        <v>0</v>
      </c>
      <c r="W1773" s="221">
        <v>0</v>
      </c>
      <c r="X1773" s="221">
        <v>0</v>
      </c>
    </row>
    <row r="1774" spans="1:24" s="239" customFormat="1" ht="23.25" customHeight="1" x14ac:dyDescent="0.3">
      <c r="A1774" s="238">
        <v>2024</v>
      </c>
      <c r="B1774" s="230">
        <v>471</v>
      </c>
      <c r="C1774" s="225" t="s">
        <v>1544</v>
      </c>
      <c r="D1774" s="230">
        <v>35430</v>
      </c>
      <c r="E1774" s="222">
        <v>2529143.48</v>
      </c>
      <c r="F1774" s="222">
        <v>2506773.46</v>
      </c>
      <c r="G1774" s="221">
        <v>2506773.46</v>
      </c>
      <c r="H1774" s="221">
        <v>0</v>
      </c>
      <c r="I1774" s="221">
        <v>0</v>
      </c>
      <c r="J1774" s="221">
        <v>0</v>
      </c>
      <c r="K1774" s="221">
        <v>0</v>
      </c>
      <c r="L1774" s="221">
        <v>0</v>
      </c>
      <c r="M1774" s="221">
        <v>0</v>
      </c>
      <c r="N1774" s="221">
        <v>0</v>
      </c>
      <c r="O1774" s="221">
        <v>0</v>
      </c>
      <c r="P1774" s="221">
        <v>0</v>
      </c>
      <c r="Q1774" s="221">
        <v>0</v>
      </c>
      <c r="R1774" s="221">
        <v>0</v>
      </c>
      <c r="S1774" s="221">
        <v>0</v>
      </c>
      <c r="T1774" s="221">
        <v>0</v>
      </c>
      <c r="U1774" s="221">
        <v>0</v>
      </c>
      <c r="V1774" s="221">
        <v>0</v>
      </c>
      <c r="W1774" s="221">
        <v>0</v>
      </c>
      <c r="X1774" s="221">
        <v>22370.02</v>
      </c>
    </row>
    <row r="1775" spans="1:24" s="239" customFormat="1" ht="23.25" customHeight="1" x14ac:dyDescent="0.3">
      <c r="A1775" s="238">
        <v>2024</v>
      </c>
      <c r="B1775" s="230">
        <v>472</v>
      </c>
      <c r="C1775" s="225" t="s">
        <v>3035</v>
      </c>
      <c r="D1775" s="230">
        <v>35497</v>
      </c>
      <c r="E1775" s="222">
        <v>1286668.0799999998</v>
      </c>
      <c r="F1775" s="222">
        <v>1270012.93</v>
      </c>
      <c r="G1775" s="221">
        <v>0</v>
      </c>
      <c r="H1775" s="221">
        <v>0</v>
      </c>
      <c r="I1775" s="221">
        <v>0</v>
      </c>
      <c r="J1775" s="221">
        <v>0</v>
      </c>
      <c r="K1775" s="221">
        <v>0</v>
      </c>
      <c r="L1775" s="221">
        <v>0</v>
      </c>
      <c r="M1775" s="221">
        <v>0</v>
      </c>
      <c r="N1775" s="221">
        <v>0</v>
      </c>
      <c r="O1775" s="221">
        <v>1270012.93</v>
      </c>
      <c r="P1775" s="221">
        <v>0</v>
      </c>
      <c r="Q1775" s="221">
        <v>0</v>
      </c>
      <c r="R1775" s="221">
        <v>0</v>
      </c>
      <c r="S1775" s="221">
        <v>0</v>
      </c>
      <c r="T1775" s="221">
        <v>0</v>
      </c>
      <c r="U1775" s="221">
        <v>0</v>
      </c>
      <c r="V1775" s="221">
        <v>0</v>
      </c>
      <c r="W1775" s="221">
        <v>0</v>
      </c>
      <c r="X1775" s="221">
        <v>16655.150000000001</v>
      </c>
    </row>
    <row r="1776" spans="1:24" s="239" customFormat="1" ht="23.25" customHeight="1" x14ac:dyDescent="0.3">
      <c r="A1776" s="238">
        <v>2024</v>
      </c>
      <c r="B1776" s="230">
        <v>473</v>
      </c>
      <c r="C1776" s="225" t="s">
        <v>379</v>
      </c>
      <c r="D1776" s="230">
        <v>35524</v>
      </c>
      <c r="E1776" s="222">
        <v>3119634.7399999998</v>
      </c>
      <c r="F1776" s="222">
        <v>3092380.9099999997</v>
      </c>
      <c r="G1776" s="221">
        <v>0</v>
      </c>
      <c r="H1776" s="221">
        <v>0</v>
      </c>
      <c r="I1776" s="221">
        <v>0</v>
      </c>
      <c r="J1776" s="221">
        <v>0</v>
      </c>
      <c r="K1776" s="221">
        <v>0</v>
      </c>
      <c r="L1776" s="221">
        <v>0</v>
      </c>
      <c r="M1776" s="221">
        <v>0</v>
      </c>
      <c r="N1776" s="221">
        <v>0</v>
      </c>
      <c r="O1776" s="221">
        <v>3092380.9099999997</v>
      </c>
      <c r="P1776" s="221">
        <v>0</v>
      </c>
      <c r="Q1776" s="221">
        <v>0</v>
      </c>
      <c r="R1776" s="221">
        <v>0</v>
      </c>
      <c r="S1776" s="221">
        <v>0</v>
      </c>
      <c r="T1776" s="221">
        <v>0</v>
      </c>
      <c r="U1776" s="221">
        <v>0</v>
      </c>
      <c r="V1776" s="221">
        <v>0</v>
      </c>
      <c r="W1776" s="221">
        <v>0</v>
      </c>
      <c r="X1776" s="221">
        <v>27253.83</v>
      </c>
    </row>
    <row r="1777" spans="1:24" s="239" customFormat="1" ht="23.25" customHeight="1" x14ac:dyDescent="0.3">
      <c r="A1777" s="238">
        <v>2024</v>
      </c>
      <c r="B1777" s="230">
        <v>474</v>
      </c>
      <c r="C1777" s="225" t="s">
        <v>390</v>
      </c>
      <c r="D1777" s="230">
        <v>35924</v>
      </c>
      <c r="E1777" s="222">
        <v>2717323.4799999995</v>
      </c>
      <c r="F1777" s="222">
        <v>2660391.1099999994</v>
      </c>
      <c r="G1777" s="221">
        <v>2660391.1099999994</v>
      </c>
      <c r="H1777" s="221">
        <v>0</v>
      </c>
      <c r="I1777" s="221">
        <v>0</v>
      </c>
      <c r="J1777" s="221">
        <v>0</v>
      </c>
      <c r="K1777" s="221">
        <v>0</v>
      </c>
      <c r="L1777" s="221">
        <v>0</v>
      </c>
      <c r="M1777" s="221">
        <v>0</v>
      </c>
      <c r="N1777" s="221">
        <v>0</v>
      </c>
      <c r="O1777" s="221">
        <v>0</v>
      </c>
      <c r="P1777" s="221">
        <v>0</v>
      </c>
      <c r="Q1777" s="221">
        <v>0</v>
      </c>
      <c r="R1777" s="221">
        <v>0</v>
      </c>
      <c r="S1777" s="221">
        <v>0</v>
      </c>
      <c r="T1777" s="221">
        <v>0</v>
      </c>
      <c r="U1777" s="221">
        <v>0</v>
      </c>
      <c r="V1777" s="221">
        <v>0</v>
      </c>
      <c r="W1777" s="221">
        <v>0</v>
      </c>
      <c r="X1777" s="221">
        <v>56932.37</v>
      </c>
    </row>
    <row r="1778" spans="1:24" s="239" customFormat="1" ht="23.25" customHeight="1" x14ac:dyDescent="0.3">
      <c r="A1778" s="238">
        <v>2024</v>
      </c>
      <c r="B1778" s="230">
        <v>475</v>
      </c>
      <c r="C1778" s="225" t="s">
        <v>3328</v>
      </c>
      <c r="D1778" s="230">
        <v>32345</v>
      </c>
      <c r="E1778" s="222">
        <v>2775664.4399999995</v>
      </c>
      <c r="F1778" s="222">
        <v>2725236.5399999996</v>
      </c>
      <c r="G1778" s="221">
        <v>2725236.5399999996</v>
      </c>
      <c r="H1778" s="221">
        <v>0</v>
      </c>
      <c r="I1778" s="221">
        <v>0</v>
      </c>
      <c r="J1778" s="221">
        <v>0</v>
      </c>
      <c r="K1778" s="221">
        <v>0</v>
      </c>
      <c r="L1778" s="221">
        <v>0</v>
      </c>
      <c r="M1778" s="221">
        <v>0</v>
      </c>
      <c r="N1778" s="221">
        <v>0</v>
      </c>
      <c r="O1778" s="221">
        <v>0</v>
      </c>
      <c r="P1778" s="221">
        <v>0</v>
      </c>
      <c r="Q1778" s="221">
        <v>0</v>
      </c>
      <c r="R1778" s="221">
        <v>0</v>
      </c>
      <c r="S1778" s="221">
        <v>0</v>
      </c>
      <c r="T1778" s="221">
        <v>0</v>
      </c>
      <c r="U1778" s="221">
        <v>0</v>
      </c>
      <c r="V1778" s="221">
        <v>0</v>
      </c>
      <c r="W1778" s="221">
        <v>0</v>
      </c>
      <c r="X1778" s="221">
        <v>50427.9</v>
      </c>
    </row>
    <row r="1779" spans="1:24" s="239" customFormat="1" ht="23.25" customHeight="1" x14ac:dyDescent="0.3">
      <c r="A1779" s="238">
        <v>2024</v>
      </c>
      <c r="B1779" s="230">
        <v>476</v>
      </c>
      <c r="C1779" s="225" t="s">
        <v>3340</v>
      </c>
      <c r="D1779" s="230">
        <v>32429</v>
      </c>
      <c r="E1779" s="222">
        <v>9345333.0700000003</v>
      </c>
      <c r="F1779" s="222">
        <v>9187732.4399999995</v>
      </c>
      <c r="G1779" s="221">
        <v>3356683.56</v>
      </c>
      <c r="H1779" s="221">
        <v>0</v>
      </c>
      <c r="I1779" s="221">
        <v>0</v>
      </c>
      <c r="J1779" s="221">
        <v>0</v>
      </c>
      <c r="K1779" s="221">
        <v>0</v>
      </c>
      <c r="L1779" s="221">
        <v>0</v>
      </c>
      <c r="M1779" s="221">
        <v>0</v>
      </c>
      <c r="N1779" s="221">
        <v>0</v>
      </c>
      <c r="O1779" s="221">
        <v>0</v>
      </c>
      <c r="P1779" s="221">
        <v>586247.44999999995</v>
      </c>
      <c r="Q1779" s="221">
        <v>5244801.43</v>
      </c>
      <c r="R1779" s="221">
        <v>0</v>
      </c>
      <c r="S1779" s="221">
        <v>0</v>
      </c>
      <c r="T1779" s="221">
        <v>0</v>
      </c>
      <c r="U1779" s="221">
        <v>0</v>
      </c>
      <c r="V1779" s="221">
        <v>0</v>
      </c>
      <c r="W1779" s="221">
        <v>0</v>
      </c>
      <c r="X1779" s="221">
        <v>157600.63</v>
      </c>
    </row>
    <row r="1780" spans="1:24" s="239" customFormat="1" ht="23.25" customHeight="1" x14ac:dyDescent="0.3">
      <c r="A1780" s="238">
        <v>2024</v>
      </c>
      <c r="B1780" s="230">
        <v>477</v>
      </c>
      <c r="C1780" s="233" t="s">
        <v>3361</v>
      </c>
      <c r="D1780" s="230">
        <v>33009</v>
      </c>
      <c r="E1780" s="222">
        <v>9586872.6899999995</v>
      </c>
      <c r="F1780" s="222">
        <v>9432350.5399999991</v>
      </c>
      <c r="G1780" s="221">
        <v>9432350.5399999991</v>
      </c>
      <c r="H1780" s="221">
        <v>0</v>
      </c>
      <c r="I1780" s="221">
        <v>0</v>
      </c>
      <c r="J1780" s="221">
        <v>0</v>
      </c>
      <c r="K1780" s="221">
        <v>0</v>
      </c>
      <c r="L1780" s="221">
        <v>0</v>
      </c>
      <c r="M1780" s="221">
        <v>0</v>
      </c>
      <c r="N1780" s="221">
        <v>0</v>
      </c>
      <c r="O1780" s="221">
        <v>0</v>
      </c>
      <c r="P1780" s="221">
        <v>0</v>
      </c>
      <c r="Q1780" s="221">
        <v>0</v>
      </c>
      <c r="R1780" s="221">
        <v>0</v>
      </c>
      <c r="S1780" s="221">
        <v>0</v>
      </c>
      <c r="T1780" s="221">
        <v>0</v>
      </c>
      <c r="U1780" s="221">
        <v>0</v>
      </c>
      <c r="V1780" s="221">
        <v>0</v>
      </c>
      <c r="W1780" s="221">
        <v>0</v>
      </c>
      <c r="X1780" s="221">
        <v>154522.15</v>
      </c>
    </row>
    <row r="1781" spans="1:24" s="239" customFormat="1" ht="23.25" customHeight="1" x14ac:dyDescent="0.3">
      <c r="A1781" s="238">
        <v>2024</v>
      </c>
      <c r="B1781" s="230">
        <v>478</v>
      </c>
      <c r="C1781" s="233" t="s">
        <v>3364</v>
      </c>
      <c r="D1781" s="230">
        <v>33042</v>
      </c>
      <c r="E1781" s="222">
        <v>4925586.37</v>
      </c>
      <c r="F1781" s="222">
        <v>4840803.96</v>
      </c>
      <c r="G1781" s="221">
        <v>4840803.96</v>
      </c>
      <c r="H1781" s="221">
        <v>0</v>
      </c>
      <c r="I1781" s="221">
        <v>0</v>
      </c>
      <c r="J1781" s="221">
        <v>0</v>
      </c>
      <c r="K1781" s="221">
        <v>0</v>
      </c>
      <c r="L1781" s="221">
        <v>0</v>
      </c>
      <c r="M1781" s="221">
        <v>0</v>
      </c>
      <c r="N1781" s="221">
        <v>0</v>
      </c>
      <c r="O1781" s="221">
        <v>0</v>
      </c>
      <c r="P1781" s="221">
        <v>0</v>
      </c>
      <c r="Q1781" s="221">
        <v>0</v>
      </c>
      <c r="R1781" s="221">
        <v>0</v>
      </c>
      <c r="S1781" s="221">
        <v>0</v>
      </c>
      <c r="T1781" s="221">
        <v>0</v>
      </c>
      <c r="U1781" s="221">
        <v>0</v>
      </c>
      <c r="V1781" s="221">
        <v>0</v>
      </c>
      <c r="W1781" s="221">
        <v>0</v>
      </c>
      <c r="X1781" s="221">
        <v>84782.41</v>
      </c>
    </row>
    <row r="1782" spans="1:24" s="239" customFormat="1" ht="23.25" customHeight="1" x14ac:dyDescent="0.3">
      <c r="A1782" s="238">
        <v>2024</v>
      </c>
      <c r="B1782" s="230">
        <v>479</v>
      </c>
      <c r="C1782" s="233" t="s">
        <v>3369</v>
      </c>
      <c r="D1782" s="230">
        <v>33065</v>
      </c>
      <c r="E1782" s="222">
        <v>4914495.0799999991</v>
      </c>
      <c r="F1782" s="222">
        <v>4830069.1899999995</v>
      </c>
      <c r="G1782" s="221">
        <v>4830069.1899999995</v>
      </c>
      <c r="H1782" s="221">
        <v>0</v>
      </c>
      <c r="I1782" s="221">
        <v>0</v>
      </c>
      <c r="J1782" s="221">
        <v>0</v>
      </c>
      <c r="K1782" s="221">
        <v>0</v>
      </c>
      <c r="L1782" s="221">
        <v>0</v>
      </c>
      <c r="M1782" s="221">
        <v>0</v>
      </c>
      <c r="N1782" s="221">
        <v>0</v>
      </c>
      <c r="O1782" s="221">
        <v>0</v>
      </c>
      <c r="P1782" s="221">
        <v>0</v>
      </c>
      <c r="Q1782" s="221">
        <v>0</v>
      </c>
      <c r="R1782" s="221">
        <v>0</v>
      </c>
      <c r="S1782" s="221">
        <v>0</v>
      </c>
      <c r="T1782" s="221">
        <v>0</v>
      </c>
      <c r="U1782" s="221">
        <v>0</v>
      </c>
      <c r="V1782" s="221">
        <v>0</v>
      </c>
      <c r="W1782" s="221">
        <v>0</v>
      </c>
      <c r="X1782" s="221">
        <v>84425.89</v>
      </c>
    </row>
    <row r="1783" spans="1:24" s="239" customFormat="1" ht="23.25" customHeight="1" x14ac:dyDescent="0.3">
      <c r="A1783" s="238">
        <v>2024</v>
      </c>
      <c r="B1783" s="230">
        <v>480</v>
      </c>
      <c r="C1783" s="233" t="s">
        <v>2174</v>
      </c>
      <c r="D1783" s="230">
        <v>34542</v>
      </c>
      <c r="E1783" s="222">
        <v>856695.26</v>
      </c>
      <c r="F1783" s="222">
        <v>843515.16</v>
      </c>
      <c r="G1783" s="221">
        <v>843515.16</v>
      </c>
      <c r="H1783" s="221">
        <v>0</v>
      </c>
      <c r="I1783" s="221">
        <v>0</v>
      </c>
      <c r="J1783" s="221">
        <v>0</v>
      </c>
      <c r="K1783" s="221">
        <v>0</v>
      </c>
      <c r="L1783" s="221">
        <v>0</v>
      </c>
      <c r="M1783" s="221">
        <v>0</v>
      </c>
      <c r="N1783" s="221">
        <v>0</v>
      </c>
      <c r="O1783" s="221">
        <v>0</v>
      </c>
      <c r="P1783" s="221">
        <v>0</v>
      </c>
      <c r="Q1783" s="221">
        <v>0</v>
      </c>
      <c r="R1783" s="221">
        <v>0</v>
      </c>
      <c r="S1783" s="221">
        <v>0</v>
      </c>
      <c r="T1783" s="221">
        <v>0</v>
      </c>
      <c r="U1783" s="221">
        <v>0</v>
      </c>
      <c r="V1783" s="221">
        <v>0</v>
      </c>
      <c r="W1783" s="221">
        <v>0</v>
      </c>
      <c r="X1783" s="221">
        <v>13180.1</v>
      </c>
    </row>
    <row r="1784" spans="1:24" s="239" customFormat="1" ht="23.25" customHeight="1" x14ac:dyDescent="0.3">
      <c r="A1784" s="238">
        <v>2024</v>
      </c>
      <c r="B1784" s="230">
        <v>481</v>
      </c>
      <c r="C1784" s="225" t="s">
        <v>362</v>
      </c>
      <c r="D1784" s="230">
        <v>34975</v>
      </c>
      <c r="E1784" s="222">
        <v>562594.04</v>
      </c>
      <c r="F1784" s="222">
        <v>546267.77</v>
      </c>
      <c r="G1784" s="221">
        <v>546267.77</v>
      </c>
      <c r="H1784" s="221">
        <v>0</v>
      </c>
      <c r="I1784" s="221">
        <v>0</v>
      </c>
      <c r="J1784" s="221">
        <v>0</v>
      </c>
      <c r="K1784" s="221">
        <v>0</v>
      </c>
      <c r="L1784" s="221">
        <v>0</v>
      </c>
      <c r="M1784" s="221">
        <v>0</v>
      </c>
      <c r="N1784" s="221">
        <v>0</v>
      </c>
      <c r="O1784" s="221">
        <v>0</v>
      </c>
      <c r="P1784" s="221">
        <v>0</v>
      </c>
      <c r="Q1784" s="221">
        <v>0</v>
      </c>
      <c r="R1784" s="221">
        <v>0</v>
      </c>
      <c r="S1784" s="221">
        <v>0</v>
      </c>
      <c r="T1784" s="221">
        <v>0</v>
      </c>
      <c r="U1784" s="221">
        <v>0</v>
      </c>
      <c r="V1784" s="221">
        <v>0</v>
      </c>
      <c r="W1784" s="221">
        <v>0</v>
      </c>
      <c r="X1784" s="221">
        <v>16326.27</v>
      </c>
    </row>
    <row r="1785" spans="1:24" s="239" customFormat="1" ht="23.25" customHeight="1" x14ac:dyDescent="0.3">
      <c r="A1785" s="238">
        <v>2024</v>
      </c>
      <c r="B1785" s="230">
        <v>482</v>
      </c>
      <c r="C1785" s="225" t="s">
        <v>386</v>
      </c>
      <c r="D1785" s="230">
        <v>35767</v>
      </c>
      <c r="E1785" s="222">
        <v>1267381.8600000001</v>
      </c>
      <c r="F1785" s="222">
        <v>1248805.1400000001</v>
      </c>
      <c r="G1785" s="221">
        <v>0</v>
      </c>
      <c r="H1785" s="221">
        <v>1248805.1400000001</v>
      </c>
      <c r="I1785" s="221">
        <v>0</v>
      </c>
      <c r="J1785" s="221">
        <v>0</v>
      </c>
      <c r="K1785" s="221">
        <v>0</v>
      </c>
      <c r="L1785" s="221">
        <v>0</v>
      </c>
      <c r="M1785" s="221">
        <v>0</v>
      </c>
      <c r="N1785" s="221">
        <v>0</v>
      </c>
      <c r="O1785" s="221">
        <v>0</v>
      </c>
      <c r="P1785" s="221">
        <v>0</v>
      </c>
      <c r="Q1785" s="221">
        <v>0</v>
      </c>
      <c r="R1785" s="221">
        <v>0</v>
      </c>
      <c r="S1785" s="221">
        <v>0</v>
      </c>
      <c r="T1785" s="221">
        <v>0</v>
      </c>
      <c r="U1785" s="221">
        <v>0</v>
      </c>
      <c r="V1785" s="221">
        <v>0</v>
      </c>
      <c r="W1785" s="221">
        <v>0</v>
      </c>
      <c r="X1785" s="221">
        <v>18576.72</v>
      </c>
    </row>
    <row r="1786" spans="1:24" s="239" customFormat="1" ht="23.25" customHeight="1" x14ac:dyDescent="0.3">
      <c r="A1786" s="238">
        <v>2024</v>
      </c>
      <c r="B1786" s="230">
        <v>483</v>
      </c>
      <c r="C1786" s="225" t="s">
        <v>415</v>
      </c>
      <c r="D1786" s="230">
        <v>32374</v>
      </c>
      <c r="E1786" s="222">
        <v>3092181.21</v>
      </c>
      <c r="F1786" s="222">
        <v>3046530.46</v>
      </c>
      <c r="G1786" s="221">
        <v>0</v>
      </c>
      <c r="H1786" s="221">
        <v>0</v>
      </c>
      <c r="I1786" s="221">
        <v>0</v>
      </c>
      <c r="J1786" s="221">
        <v>0</v>
      </c>
      <c r="K1786" s="221">
        <v>0</v>
      </c>
      <c r="L1786" s="221">
        <v>128337.04999999999</v>
      </c>
      <c r="M1786" s="221">
        <v>0</v>
      </c>
      <c r="N1786" s="221">
        <v>0</v>
      </c>
      <c r="O1786" s="221">
        <v>2918193.41</v>
      </c>
      <c r="P1786" s="221">
        <v>0</v>
      </c>
      <c r="Q1786" s="221">
        <v>0</v>
      </c>
      <c r="R1786" s="221">
        <v>0</v>
      </c>
      <c r="S1786" s="221">
        <v>0</v>
      </c>
      <c r="T1786" s="221">
        <v>0</v>
      </c>
      <c r="U1786" s="221">
        <v>0</v>
      </c>
      <c r="V1786" s="221">
        <v>0</v>
      </c>
      <c r="W1786" s="221">
        <v>0</v>
      </c>
      <c r="X1786" s="221">
        <v>45650.75</v>
      </c>
    </row>
    <row r="1787" spans="1:24" s="239" customFormat="1" ht="23.25" customHeight="1" x14ac:dyDescent="0.3">
      <c r="A1787" s="238">
        <v>2024</v>
      </c>
      <c r="B1787" s="230">
        <v>484</v>
      </c>
      <c r="C1787" s="225" t="s">
        <v>421</v>
      </c>
      <c r="D1787" s="230">
        <v>32380</v>
      </c>
      <c r="E1787" s="222">
        <v>1244163.76</v>
      </c>
      <c r="F1787" s="222">
        <v>1218096.5</v>
      </c>
      <c r="G1787" s="221">
        <v>0</v>
      </c>
      <c r="H1787" s="221">
        <v>1218096.5</v>
      </c>
      <c r="I1787" s="221">
        <v>0</v>
      </c>
      <c r="J1787" s="221">
        <v>0</v>
      </c>
      <c r="K1787" s="221">
        <v>0</v>
      </c>
      <c r="L1787" s="221">
        <v>0</v>
      </c>
      <c r="M1787" s="221">
        <v>0</v>
      </c>
      <c r="N1787" s="221">
        <v>0</v>
      </c>
      <c r="O1787" s="221">
        <v>0</v>
      </c>
      <c r="P1787" s="221">
        <v>0</v>
      </c>
      <c r="Q1787" s="221">
        <v>0</v>
      </c>
      <c r="R1787" s="221">
        <v>0</v>
      </c>
      <c r="S1787" s="221">
        <v>0</v>
      </c>
      <c r="T1787" s="221">
        <v>0</v>
      </c>
      <c r="U1787" s="221">
        <v>0</v>
      </c>
      <c r="V1787" s="221">
        <v>0</v>
      </c>
      <c r="W1787" s="221">
        <v>0</v>
      </c>
      <c r="X1787" s="221">
        <v>26067.26</v>
      </c>
    </row>
    <row r="1788" spans="1:24" s="239" customFormat="1" ht="23.25" customHeight="1" x14ac:dyDescent="0.3">
      <c r="A1788" s="238">
        <v>2024</v>
      </c>
      <c r="B1788" s="230">
        <v>485</v>
      </c>
      <c r="C1788" s="225" t="s">
        <v>28</v>
      </c>
      <c r="D1788" s="230">
        <v>35409</v>
      </c>
      <c r="E1788" s="222">
        <v>3162943.7900000028</v>
      </c>
      <c r="F1788" s="222">
        <v>3096674.950000003</v>
      </c>
      <c r="G1788" s="221">
        <v>0</v>
      </c>
      <c r="H1788" s="221">
        <v>0</v>
      </c>
      <c r="I1788" s="221">
        <v>0</v>
      </c>
      <c r="J1788" s="221">
        <v>0</v>
      </c>
      <c r="K1788" s="221">
        <v>0</v>
      </c>
      <c r="L1788" s="221">
        <v>0</v>
      </c>
      <c r="M1788" s="221">
        <v>0</v>
      </c>
      <c r="N1788" s="221">
        <v>0</v>
      </c>
      <c r="O1788" s="221">
        <v>3096674.950000003</v>
      </c>
      <c r="P1788" s="221">
        <v>0</v>
      </c>
      <c r="Q1788" s="221">
        <v>0</v>
      </c>
      <c r="R1788" s="221">
        <v>0</v>
      </c>
      <c r="S1788" s="221">
        <v>0</v>
      </c>
      <c r="T1788" s="221">
        <v>0</v>
      </c>
      <c r="U1788" s="221">
        <v>0</v>
      </c>
      <c r="V1788" s="221">
        <v>0</v>
      </c>
      <c r="W1788" s="221">
        <v>0</v>
      </c>
      <c r="X1788" s="221">
        <v>66268.84</v>
      </c>
    </row>
    <row r="1789" spans="1:24" s="239" customFormat="1" ht="23.25" customHeight="1" x14ac:dyDescent="0.35">
      <c r="A1789" s="238">
        <v>2024</v>
      </c>
      <c r="B1789" s="230">
        <v>486</v>
      </c>
      <c r="C1789" s="225" t="s">
        <v>1545</v>
      </c>
      <c r="D1789" s="230">
        <v>35434</v>
      </c>
      <c r="E1789" s="222">
        <v>2744396.7600000002</v>
      </c>
      <c r="F1789" s="222">
        <v>2733183.6</v>
      </c>
      <c r="G1789" s="221">
        <v>0</v>
      </c>
      <c r="H1789" s="221">
        <v>0</v>
      </c>
      <c r="I1789" s="221">
        <v>0</v>
      </c>
      <c r="J1789" s="221">
        <v>0</v>
      </c>
      <c r="K1789" s="221">
        <v>0</v>
      </c>
      <c r="L1789" s="221">
        <v>0</v>
      </c>
      <c r="M1789" s="221">
        <v>0</v>
      </c>
      <c r="N1789" s="221">
        <v>0</v>
      </c>
      <c r="O1789" s="298">
        <v>2733183.6</v>
      </c>
      <c r="P1789" s="221">
        <v>0</v>
      </c>
      <c r="Q1789" s="221">
        <v>0</v>
      </c>
      <c r="R1789" s="221">
        <v>0</v>
      </c>
      <c r="S1789" s="221">
        <v>0</v>
      </c>
      <c r="T1789" s="221">
        <v>0</v>
      </c>
      <c r="U1789" s="221">
        <v>0</v>
      </c>
      <c r="V1789" s="221">
        <v>0</v>
      </c>
      <c r="W1789" s="221">
        <v>0</v>
      </c>
      <c r="X1789" s="221">
        <v>11213.16</v>
      </c>
    </row>
    <row r="1790" spans="1:24" s="239" customFormat="1" ht="23.25" customHeight="1" x14ac:dyDescent="0.3">
      <c r="A1790" s="238">
        <v>2024</v>
      </c>
      <c r="B1790" s="230">
        <v>487</v>
      </c>
      <c r="C1790" s="225" t="s">
        <v>396</v>
      </c>
      <c r="D1790" s="230">
        <v>32719</v>
      </c>
      <c r="E1790" s="222">
        <v>4669445.8600000003</v>
      </c>
      <c r="F1790" s="222">
        <v>4611636.4000000004</v>
      </c>
      <c r="G1790" s="221">
        <v>0</v>
      </c>
      <c r="H1790" s="221">
        <v>0</v>
      </c>
      <c r="I1790" s="221">
        <v>0</v>
      </c>
      <c r="J1790" s="221">
        <v>0</v>
      </c>
      <c r="K1790" s="221">
        <v>0</v>
      </c>
      <c r="L1790" s="221">
        <v>0</v>
      </c>
      <c r="M1790" s="221">
        <v>0</v>
      </c>
      <c r="N1790" s="221">
        <v>0</v>
      </c>
      <c r="O1790" s="221">
        <v>4611636.4000000004</v>
      </c>
      <c r="P1790" s="221">
        <v>0</v>
      </c>
      <c r="Q1790" s="221">
        <v>0</v>
      </c>
      <c r="R1790" s="221">
        <v>0</v>
      </c>
      <c r="S1790" s="221">
        <v>0</v>
      </c>
      <c r="T1790" s="221">
        <v>0</v>
      </c>
      <c r="U1790" s="221">
        <v>0</v>
      </c>
      <c r="V1790" s="221">
        <v>0</v>
      </c>
      <c r="W1790" s="221">
        <v>0</v>
      </c>
      <c r="X1790" s="221">
        <v>57809.46</v>
      </c>
    </row>
    <row r="1791" spans="1:24" s="239" customFormat="1" ht="23.25" customHeight="1" x14ac:dyDescent="0.3">
      <c r="A1791" s="238">
        <v>2024</v>
      </c>
      <c r="B1791" s="230">
        <v>488</v>
      </c>
      <c r="C1791" s="225" t="s">
        <v>420</v>
      </c>
      <c r="D1791" s="230">
        <v>32376</v>
      </c>
      <c r="E1791" s="222">
        <v>4858279.6399999997</v>
      </c>
      <c r="F1791" s="222">
        <v>4791149.22</v>
      </c>
      <c r="G1791" s="221">
        <v>0</v>
      </c>
      <c r="H1791" s="221">
        <v>0</v>
      </c>
      <c r="I1791" s="221">
        <v>0</v>
      </c>
      <c r="J1791" s="221">
        <v>0</v>
      </c>
      <c r="K1791" s="221">
        <v>0</v>
      </c>
      <c r="L1791" s="221">
        <v>0</v>
      </c>
      <c r="M1791" s="221">
        <v>0</v>
      </c>
      <c r="N1791" s="221">
        <v>0</v>
      </c>
      <c r="O1791" s="221">
        <v>4791149.22</v>
      </c>
      <c r="P1791" s="221">
        <v>0</v>
      </c>
      <c r="Q1791" s="221">
        <v>0</v>
      </c>
      <c r="R1791" s="221">
        <v>0</v>
      </c>
      <c r="S1791" s="221">
        <v>0</v>
      </c>
      <c r="T1791" s="221">
        <v>0</v>
      </c>
      <c r="U1791" s="221">
        <v>0</v>
      </c>
      <c r="V1791" s="221">
        <v>0</v>
      </c>
      <c r="W1791" s="221">
        <v>0</v>
      </c>
      <c r="X1791" s="221">
        <v>67130.42</v>
      </c>
    </row>
    <row r="1792" spans="1:24" s="239" customFormat="1" ht="23.25" customHeight="1" x14ac:dyDescent="0.3">
      <c r="A1792" s="238">
        <v>2024</v>
      </c>
      <c r="B1792" s="230">
        <v>489</v>
      </c>
      <c r="C1792" s="233" t="s">
        <v>2231</v>
      </c>
      <c r="D1792" s="230">
        <v>36735</v>
      </c>
      <c r="E1792" s="222">
        <v>10110198.43</v>
      </c>
      <c r="F1792" s="222">
        <v>10094851.75</v>
      </c>
      <c r="G1792" s="221">
        <v>0</v>
      </c>
      <c r="H1792" s="221">
        <v>0</v>
      </c>
      <c r="I1792" s="221">
        <v>0</v>
      </c>
      <c r="J1792" s="221">
        <v>0</v>
      </c>
      <c r="K1792" s="221">
        <v>0</v>
      </c>
      <c r="L1792" s="221">
        <v>0</v>
      </c>
      <c r="M1792" s="221">
        <v>0</v>
      </c>
      <c r="N1792" s="221">
        <v>0</v>
      </c>
      <c r="O1792" s="221">
        <v>0</v>
      </c>
      <c r="P1792" s="221">
        <v>0</v>
      </c>
      <c r="Q1792" s="221">
        <v>10094851.75</v>
      </c>
      <c r="R1792" s="221">
        <v>0</v>
      </c>
      <c r="S1792" s="221">
        <v>0</v>
      </c>
      <c r="T1792" s="221">
        <v>0</v>
      </c>
      <c r="U1792" s="221">
        <v>0</v>
      </c>
      <c r="V1792" s="221">
        <v>0</v>
      </c>
      <c r="W1792" s="221">
        <v>0</v>
      </c>
      <c r="X1792" s="221">
        <v>15346.68</v>
      </c>
    </row>
    <row r="1793" spans="1:24" s="239" customFormat="1" ht="23.25" customHeight="1" x14ac:dyDescent="0.3">
      <c r="A1793" s="238">
        <v>2024</v>
      </c>
      <c r="B1793" s="230">
        <v>490</v>
      </c>
      <c r="C1793" s="233" t="s">
        <v>2312</v>
      </c>
      <c r="D1793" s="230">
        <v>34056</v>
      </c>
      <c r="E1793" s="222">
        <v>4781049.17</v>
      </c>
      <c r="F1793" s="222">
        <v>4697795.32</v>
      </c>
      <c r="G1793" s="221">
        <v>0</v>
      </c>
      <c r="H1793" s="221">
        <v>0</v>
      </c>
      <c r="I1793" s="221">
        <v>0</v>
      </c>
      <c r="J1793" s="221">
        <v>0</v>
      </c>
      <c r="K1793" s="221">
        <v>0</v>
      </c>
      <c r="L1793" s="221">
        <v>0</v>
      </c>
      <c r="M1793" s="221">
        <v>0</v>
      </c>
      <c r="N1793" s="221">
        <v>4574526.84</v>
      </c>
      <c r="O1793" s="221">
        <v>0</v>
      </c>
      <c r="P1793" s="221">
        <v>0</v>
      </c>
      <c r="Q1793" s="221">
        <v>0</v>
      </c>
      <c r="R1793" s="221">
        <v>0</v>
      </c>
      <c r="S1793" s="221">
        <v>0</v>
      </c>
      <c r="T1793" s="221">
        <v>0</v>
      </c>
      <c r="U1793" s="221">
        <v>123268.48</v>
      </c>
      <c r="V1793" s="221">
        <v>0</v>
      </c>
      <c r="W1793" s="221">
        <v>0</v>
      </c>
      <c r="X1793" s="221">
        <v>83253.850000000006</v>
      </c>
    </row>
    <row r="1794" spans="1:24" s="239" customFormat="1" ht="23.25" customHeight="1" x14ac:dyDescent="0.3">
      <c r="A1794" s="238">
        <v>2024</v>
      </c>
      <c r="B1794" s="230">
        <v>491</v>
      </c>
      <c r="C1794" s="233" t="s">
        <v>2313</v>
      </c>
      <c r="D1794" s="230">
        <v>33140</v>
      </c>
      <c r="E1794" s="222">
        <v>3746530.8899999992</v>
      </c>
      <c r="F1794" s="222">
        <v>3692823.3599999994</v>
      </c>
      <c r="G1794" s="221">
        <v>0</v>
      </c>
      <c r="H1794" s="221">
        <v>0</v>
      </c>
      <c r="I1794" s="221">
        <v>0</v>
      </c>
      <c r="J1794" s="221">
        <v>0</v>
      </c>
      <c r="K1794" s="221">
        <v>0</v>
      </c>
      <c r="L1794" s="221">
        <v>0</v>
      </c>
      <c r="M1794" s="221">
        <v>0</v>
      </c>
      <c r="N1794" s="221">
        <v>0</v>
      </c>
      <c r="O1794" s="221">
        <v>3692823.3599999994</v>
      </c>
      <c r="P1794" s="221">
        <v>0</v>
      </c>
      <c r="Q1794" s="221">
        <v>0</v>
      </c>
      <c r="R1794" s="221">
        <v>0</v>
      </c>
      <c r="S1794" s="221">
        <v>0</v>
      </c>
      <c r="T1794" s="221">
        <v>0</v>
      </c>
      <c r="U1794" s="221">
        <v>0</v>
      </c>
      <c r="V1794" s="221">
        <v>0</v>
      </c>
      <c r="W1794" s="221">
        <v>0</v>
      </c>
      <c r="X1794" s="221">
        <v>53707.53</v>
      </c>
    </row>
    <row r="1795" spans="1:24" s="239" customFormat="1" ht="23.25" customHeight="1" x14ac:dyDescent="0.3">
      <c r="A1795" s="238">
        <v>2024</v>
      </c>
      <c r="B1795" s="230">
        <v>492</v>
      </c>
      <c r="C1795" s="233" t="s">
        <v>2314</v>
      </c>
      <c r="D1795" s="230">
        <v>35352</v>
      </c>
      <c r="E1795" s="222">
        <v>3343350.6300000004</v>
      </c>
      <c r="F1795" s="222">
        <v>3302610.3600000003</v>
      </c>
      <c r="G1795" s="221">
        <v>0</v>
      </c>
      <c r="H1795" s="221">
        <v>0</v>
      </c>
      <c r="I1795" s="221">
        <v>0</v>
      </c>
      <c r="J1795" s="221">
        <v>0</v>
      </c>
      <c r="K1795" s="221">
        <v>0</v>
      </c>
      <c r="L1795" s="221">
        <v>0</v>
      </c>
      <c r="M1795" s="221">
        <v>0</v>
      </c>
      <c r="N1795" s="221">
        <v>0</v>
      </c>
      <c r="O1795" s="221">
        <v>3302610.3600000003</v>
      </c>
      <c r="P1795" s="221">
        <v>0</v>
      </c>
      <c r="Q1795" s="221">
        <v>0</v>
      </c>
      <c r="R1795" s="221">
        <v>0</v>
      </c>
      <c r="S1795" s="221">
        <v>0</v>
      </c>
      <c r="T1795" s="221">
        <v>0</v>
      </c>
      <c r="U1795" s="221">
        <v>0</v>
      </c>
      <c r="V1795" s="221">
        <v>0</v>
      </c>
      <c r="W1795" s="221">
        <v>0</v>
      </c>
      <c r="X1795" s="221">
        <v>40740.269999999997</v>
      </c>
    </row>
    <row r="1796" spans="1:24" s="239" customFormat="1" ht="23.25" customHeight="1" x14ac:dyDescent="0.3">
      <c r="A1796" s="238">
        <v>2024</v>
      </c>
      <c r="B1796" s="230">
        <v>493</v>
      </c>
      <c r="C1796" s="233" t="s">
        <v>2315</v>
      </c>
      <c r="D1796" s="230">
        <v>32465</v>
      </c>
      <c r="E1796" s="222">
        <v>6055508.4199999999</v>
      </c>
      <c r="F1796" s="222">
        <v>5992075.0300000003</v>
      </c>
      <c r="G1796" s="221">
        <v>0</v>
      </c>
      <c r="H1796" s="221">
        <v>0</v>
      </c>
      <c r="I1796" s="221">
        <v>0</v>
      </c>
      <c r="J1796" s="221">
        <v>0</v>
      </c>
      <c r="K1796" s="221">
        <v>0</v>
      </c>
      <c r="L1796" s="221">
        <v>0</v>
      </c>
      <c r="M1796" s="221">
        <v>0</v>
      </c>
      <c r="N1796" s="221">
        <v>0</v>
      </c>
      <c r="O1796" s="221">
        <v>5992075.0300000003</v>
      </c>
      <c r="P1796" s="221">
        <v>0</v>
      </c>
      <c r="Q1796" s="221">
        <v>0</v>
      </c>
      <c r="R1796" s="221">
        <v>0</v>
      </c>
      <c r="S1796" s="221">
        <v>0</v>
      </c>
      <c r="T1796" s="221">
        <v>0</v>
      </c>
      <c r="U1796" s="221">
        <v>0</v>
      </c>
      <c r="V1796" s="221">
        <v>0</v>
      </c>
      <c r="W1796" s="221">
        <v>0</v>
      </c>
      <c r="X1796" s="221">
        <v>63433.39</v>
      </c>
    </row>
    <row r="1797" spans="1:24" s="239" customFormat="1" ht="23.25" customHeight="1" x14ac:dyDescent="0.3">
      <c r="A1797" s="238">
        <v>2024</v>
      </c>
      <c r="B1797" s="230">
        <v>494</v>
      </c>
      <c r="C1797" s="233" t="s">
        <v>2316</v>
      </c>
      <c r="D1797" s="230">
        <v>33691</v>
      </c>
      <c r="E1797" s="222">
        <v>7699820.8200000003</v>
      </c>
      <c r="F1797" s="222">
        <v>7671571.3399999999</v>
      </c>
      <c r="G1797" s="221">
        <v>0</v>
      </c>
      <c r="H1797" s="221">
        <v>0</v>
      </c>
      <c r="I1797" s="221">
        <v>0</v>
      </c>
      <c r="J1797" s="221">
        <v>0</v>
      </c>
      <c r="K1797" s="221">
        <v>0</v>
      </c>
      <c r="L1797" s="221">
        <v>0</v>
      </c>
      <c r="M1797" s="221">
        <v>0</v>
      </c>
      <c r="N1797" s="221">
        <v>0</v>
      </c>
      <c r="O1797" s="221">
        <v>7671571.3399999999</v>
      </c>
      <c r="P1797" s="221">
        <v>0</v>
      </c>
      <c r="Q1797" s="221">
        <v>0</v>
      </c>
      <c r="R1797" s="221">
        <v>0</v>
      </c>
      <c r="S1797" s="221">
        <v>0</v>
      </c>
      <c r="T1797" s="221">
        <v>0</v>
      </c>
      <c r="U1797" s="221">
        <v>0</v>
      </c>
      <c r="V1797" s="221">
        <v>0</v>
      </c>
      <c r="W1797" s="221">
        <v>0</v>
      </c>
      <c r="X1797" s="221">
        <v>28249.48</v>
      </c>
    </row>
    <row r="1798" spans="1:24" s="239" customFormat="1" ht="23.25" customHeight="1" x14ac:dyDescent="0.3">
      <c r="A1798" s="238">
        <v>2024</v>
      </c>
      <c r="B1798" s="230">
        <v>495</v>
      </c>
      <c r="C1798" s="233" t="s">
        <v>2317</v>
      </c>
      <c r="D1798" s="230">
        <v>33408</v>
      </c>
      <c r="E1798" s="222">
        <v>3112697.36</v>
      </c>
      <c r="F1798" s="222">
        <v>3069749.11</v>
      </c>
      <c r="G1798" s="221">
        <v>0</v>
      </c>
      <c r="H1798" s="221">
        <v>0</v>
      </c>
      <c r="I1798" s="221">
        <v>0</v>
      </c>
      <c r="J1798" s="221">
        <v>0</v>
      </c>
      <c r="K1798" s="221">
        <v>0</v>
      </c>
      <c r="L1798" s="221">
        <v>0</v>
      </c>
      <c r="M1798" s="221">
        <v>0</v>
      </c>
      <c r="N1798" s="221">
        <v>0</v>
      </c>
      <c r="O1798" s="221">
        <v>3069749.11</v>
      </c>
      <c r="P1798" s="221">
        <v>0</v>
      </c>
      <c r="Q1798" s="221">
        <v>0</v>
      </c>
      <c r="R1798" s="221">
        <v>0</v>
      </c>
      <c r="S1798" s="221">
        <v>0</v>
      </c>
      <c r="T1798" s="221">
        <v>0</v>
      </c>
      <c r="U1798" s="221">
        <v>0</v>
      </c>
      <c r="V1798" s="221">
        <v>0</v>
      </c>
      <c r="W1798" s="221">
        <v>0</v>
      </c>
      <c r="X1798" s="221">
        <v>42948.25</v>
      </c>
    </row>
    <row r="1799" spans="1:24" s="239" customFormat="1" ht="23.25" customHeight="1" x14ac:dyDescent="0.3">
      <c r="A1799" s="238">
        <v>2024</v>
      </c>
      <c r="B1799" s="230">
        <v>496</v>
      </c>
      <c r="C1799" s="233" t="s">
        <v>2318</v>
      </c>
      <c r="D1799" s="230">
        <v>32932</v>
      </c>
      <c r="E1799" s="222">
        <v>10116830.390000001</v>
      </c>
      <c r="F1799" s="222">
        <v>9948869.9299999997</v>
      </c>
      <c r="G1799" s="221">
        <v>0</v>
      </c>
      <c r="H1799" s="221">
        <v>0</v>
      </c>
      <c r="I1799" s="221">
        <v>0</v>
      </c>
      <c r="J1799" s="221">
        <v>0</v>
      </c>
      <c r="K1799" s="221">
        <v>0</v>
      </c>
      <c r="L1799" s="221">
        <v>0</v>
      </c>
      <c r="M1799" s="221">
        <v>0</v>
      </c>
      <c r="N1799" s="221">
        <v>0</v>
      </c>
      <c r="O1799" s="221">
        <v>0</v>
      </c>
      <c r="P1799" s="221">
        <v>0</v>
      </c>
      <c r="Q1799" s="221">
        <v>9948869.9299999997</v>
      </c>
      <c r="R1799" s="221">
        <v>0</v>
      </c>
      <c r="S1799" s="221">
        <v>0</v>
      </c>
      <c r="T1799" s="221">
        <v>0</v>
      </c>
      <c r="U1799" s="221">
        <v>0</v>
      </c>
      <c r="V1799" s="221">
        <v>0</v>
      </c>
      <c r="W1799" s="221">
        <v>0</v>
      </c>
      <c r="X1799" s="221">
        <v>167960.46</v>
      </c>
    </row>
    <row r="1800" spans="1:24" s="239" customFormat="1" ht="23.25" customHeight="1" x14ac:dyDescent="0.3">
      <c r="A1800" s="238">
        <v>2024</v>
      </c>
      <c r="B1800" s="230">
        <v>497</v>
      </c>
      <c r="C1800" s="233" t="s">
        <v>3416</v>
      </c>
      <c r="D1800" s="230">
        <v>37233</v>
      </c>
      <c r="E1800" s="222">
        <v>1062790.3700000001</v>
      </c>
      <c r="F1800" s="222">
        <v>1062790.3700000001</v>
      </c>
      <c r="G1800" s="221">
        <v>1062790.3700000001</v>
      </c>
      <c r="H1800" s="221">
        <v>0</v>
      </c>
      <c r="I1800" s="221">
        <v>0</v>
      </c>
      <c r="J1800" s="221">
        <v>0</v>
      </c>
      <c r="K1800" s="221">
        <v>0</v>
      </c>
      <c r="L1800" s="221">
        <v>0</v>
      </c>
      <c r="M1800" s="221">
        <v>0</v>
      </c>
      <c r="N1800" s="221">
        <v>0</v>
      </c>
      <c r="O1800" s="221">
        <v>0</v>
      </c>
      <c r="P1800" s="221">
        <v>0</v>
      </c>
      <c r="Q1800" s="221">
        <v>0</v>
      </c>
      <c r="R1800" s="221">
        <v>0</v>
      </c>
      <c r="S1800" s="221">
        <v>0</v>
      </c>
      <c r="T1800" s="221">
        <v>0</v>
      </c>
      <c r="U1800" s="221">
        <v>0</v>
      </c>
      <c r="V1800" s="221">
        <v>0</v>
      </c>
      <c r="W1800" s="221">
        <v>0</v>
      </c>
      <c r="X1800" s="221">
        <v>0</v>
      </c>
    </row>
    <row r="1801" spans="1:24" s="239" customFormat="1" ht="23.25" customHeight="1" x14ac:dyDescent="0.3">
      <c r="A1801" s="238">
        <v>2024</v>
      </c>
      <c r="B1801" s="230">
        <v>498</v>
      </c>
      <c r="C1801" s="233" t="s">
        <v>2322</v>
      </c>
      <c r="D1801" s="230">
        <v>34558</v>
      </c>
      <c r="E1801" s="222">
        <v>4201033.99</v>
      </c>
      <c r="F1801" s="222">
        <v>4146098.7</v>
      </c>
      <c r="G1801" s="221">
        <v>0</v>
      </c>
      <c r="H1801" s="221">
        <v>0</v>
      </c>
      <c r="I1801" s="221">
        <v>0</v>
      </c>
      <c r="J1801" s="221">
        <v>0</v>
      </c>
      <c r="K1801" s="221">
        <v>0</v>
      </c>
      <c r="L1801" s="221">
        <v>0</v>
      </c>
      <c r="M1801" s="221">
        <v>0</v>
      </c>
      <c r="N1801" s="221">
        <v>0</v>
      </c>
      <c r="O1801" s="221">
        <v>0</v>
      </c>
      <c r="P1801" s="221">
        <v>0</v>
      </c>
      <c r="Q1801" s="221">
        <v>4146098.7</v>
      </c>
      <c r="R1801" s="221">
        <v>0</v>
      </c>
      <c r="S1801" s="221">
        <v>0</v>
      </c>
      <c r="T1801" s="221">
        <v>0</v>
      </c>
      <c r="U1801" s="221">
        <v>0</v>
      </c>
      <c r="V1801" s="221">
        <v>0</v>
      </c>
      <c r="W1801" s="221">
        <v>0</v>
      </c>
      <c r="X1801" s="221">
        <v>54935.29</v>
      </c>
    </row>
    <row r="1802" spans="1:24" s="239" customFormat="1" ht="23.25" customHeight="1" x14ac:dyDescent="0.3">
      <c r="A1802" s="238">
        <v>2024</v>
      </c>
      <c r="B1802" s="230">
        <v>499</v>
      </c>
      <c r="C1802" s="233" t="s">
        <v>2323</v>
      </c>
      <c r="D1802" s="230">
        <v>35402</v>
      </c>
      <c r="E1802" s="222">
        <v>1486687.6600000001</v>
      </c>
      <c r="F1802" s="222">
        <v>1470605.09</v>
      </c>
      <c r="G1802" s="221">
        <v>0</v>
      </c>
      <c r="H1802" s="221">
        <v>0</v>
      </c>
      <c r="I1802" s="221">
        <v>0</v>
      </c>
      <c r="J1802" s="221">
        <v>465692.28</v>
      </c>
      <c r="K1802" s="221">
        <v>864588.07000000007</v>
      </c>
      <c r="L1802" s="221">
        <v>0</v>
      </c>
      <c r="M1802" s="221">
        <v>0</v>
      </c>
      <c r="N1802" s="221">
        <v>0</v>
      </c>
      <c r="O1802" s="221">
        <v>0</v>
      </c>
      <c r="P1802" s="221">
        <v>0</v>
      </c>
      <c r="Q1802" s="221">
        <v>0</v>
      </c>
      <c r="R1802" s="221">
        <v>0</v>
      </c>
      <c r="S1802" s="221">
        <v>0</v>
      </c>
      <c r="T1802" s="221">
        <v>0</v>
      </c>
      <c r="U1802" s="221">
        <v>140324.74000000002</v>
      </c>
      <c r="V1802" s="221">
        <v>0</v>
      </c>
      <c r="W1802" s="221">
        <v>0</v>
      </c>
      <c r="X1802" s="221">
        <v>16082.57</v>
      </c>
    </row>
    <row r="1803" spans="1:24" s="239" customFormat="1" ht="23.25" customHeight="1" x14ac:dyDescent="0.3">
      <c r="A1803" s="238">
        <v>2024</v>
      </c>
      <c r="B1803" s="230">
        <v>500</v>
      </c>
      <c r="C1803" s="233" t="s">
        <v>2324</v>
      </c>
      <c r="D1803" s="230">
        <v>35053</v>
      </c>
      <c r="E1803" s="222">
        <v>1273274.24</v>
      </c>
      <c r="F1803" s="222">
        <v>1256620.82</v>
      </c>
      <c r="G1803" s="221">
        <v>0</v>
      </c>
      <c r="H1803" s="221">
        <v>0</v>
      </c>
      <c r="I1803" s="221">
        <v>0</v>
      </c>
      <c r="J1803" s="221">
        <v>0</v>
      </c>
      <c r="K1803" s="221">
        <v>0</v>
      </c>
      <c r="L1803" s="221">
        <v>0</v>
      </c>
      <c r="M1803" s="221">
        <v>0</v>
      </c>
      <c r="N1803" s="221">
        <v>0</v>
      </c>
      <c r="O1803" s="221">
        <v>1256620.82</v>
      </c>
      <c r="P1803" s="221">
        <v>0</v>
      </c>
      <c r="Q1803" s="221">
        <v>0</v>
      </c>
      <c r="R1803" s="221">
        <v>0</v>
      </c>
      <c r="S1803" s="221">
        <v>0</v>
      </c>
      <c r="T1803" s="221">
        <v>0</v>
      </c>
      <c r="U1803" s="221">
        <v>0</v>
      </c>
      <c r="V1803" s="221">
        <v>0</v>
      </c>
      <c r="W1803" s="221">
        <v>0</v>
      </c>
      <c r="X1803" s="221">
        <v>16653.419999999998</v>
      </c>
    </row>
    <row r="1804" spans="1:24" s="239" customFormat="1" ht="23.25" customHeight="1" x14ac:dyDescent="0.3">
      <c r="A1804" s="238">
        <v>2024</v>
      </c>
      <c r="B1804" s="230">
        <v>501</v>
      </c>
      <c r="C1804" s="233" t="s">
        <v>2524</v>
      </c>
      <c r="D1804" s="230">
        <v>36890</v>
      </c>
      <c r="E1804" s="222">
        <v>24885.06</v>
      </c>
      <c r="F1804" s="222">
        <v>24885.06</v>
      </c>
      <c r="G1804" s="221">
        <v>0</v>
      </c>
      <c r="H1804" s="221">
        <v>0</v>
      </c>
      <c r="I1804" s="221">
        <v>0</v>
      </c>
      <c r="J1804" s="221">
        <v>0</v>
      </c>
      <c r="K1804" s="221">
        <v>0</v>
      </c>
      <c r="L1804" s="221">
        <v>0</v>
      </c>
      <c r="M1804" s="221">
        <v>0</v>
      </c>
      <c r="N1804" s="221">
        <v>0</v>
      </c>
      <c r="O1804" s="221">
        <v>0</v>
      </c>
      <c r="P1804" s="221">
        <v>0</v>
      </c>
      <c r="Q1804" s="221">
        <v>0</v>
      </c>
      <c r="R1804" s="221">
        <v>0</v>
      </c>
      <c r="S1804" s="221">
        <v>0</v>
      </c>
      <c r="T1804" s="221">
        <v>0</v>
      </c>
      <c r="U1804" s="221">
        <v>0</v>
      </c>
      <c r="V1804" s="221">
        <v>24885.06</v>
      </c>
      <c r="W1804" s="221">
        <v>0</v>
      </c>
      <c r="X1804" s="221">
        <v>0</v>
      </c>
    </row>
    <row r="1805" spans="1:24" s="239" customFormat="1" ht="23.25" customHeight="1" x14ac:dyDescent="0.3">
      <c r="A1805" s="238">
        <v>2024</v>
      </c>
      <c r="B1805" s="230">
        <v>502</v>
      </c>
      <c r="C1805" s="233" t="s">
        <v>3417</v>
      </c>
      <c r="D1805" s="230">
        <v>35577</v>
      </c>
      <c r="E1805" s="222">
        <v>1674217.9999999993</v>
      </c>
      <c r="F1805" s="222">
        <v>1641182.3699999994</v>
      </c>
      <c r="G1805" s="221">
        <v>0</v>
      </c>
      <c r="H1805" s="221">
        <v>1543720.9599999995</v>
      </c>
      <c r="I1805" s="221">
        <v>0</v>
      </c>
      <c r="J1805" s="221">
        <v>0</v>
      </c>
      <c r="K1805" s="221">
        <v>0</v>
      </c>
      <c r="L1805" s="221">
        <v>0</v>
      </c>
      <c r="M1805" s="221">
        <v>0</v>
      </c>
      <c r="N1805" s="221">
        <v>0</v>
      </c>
      <c r="O1805" s="221">
        <v>0</v>
      </c>
      <c r="P1805" s="221">
        <v>0</v>
      </c>
      <c r="Q1805" s="221">
        <v>0</v>
      </c>
      <c r="R1805" s="221">
        <v>0</v>
      </c>
      <c r="S1805" s="221">
        <v>0</v>
      </c>
      <c r="T1805" s="221">
        <v>0</v>
      </c>
      <c r="U1805" s="221">
        <v>97461.41</v>
      </c>
      <c r="V1805" s="221">
        <v>0</v>
      </c>
      <c r="W1805" s="221">
        <v>0</v>
      </c>
      <c r="X1805" s="221">
        <v>33035.629999999997</v>
      </c>
    </row>
    <row r="1806" spans="1:24" s="239" customFormat="1" ht="23.25" customHeight="1" x14ac:dyDescent="0.3">
      <c r="A1806" s="238">
        <v>2024</v>
      </c>
      <c r="B1806" s="230">
        <v>503</v>
      </c>
      <c r="C1806" s="233" t="s">
        <v>2326</v>
      </c>
      <c r="D1806" s="230">
        <v>36795</v>
      </c>
      <c r="E1806" s="222">
        <v>696217.47000000009</v>
      </c>
      <c r="F1806" s="222">
        <v>681630.58000000007</v>
      </c>
      <c r="G1806" s="221">
        <v>0</v>
      </c>
      <c r="H1806" s="221">
        <v>329438.56</v>
      </c>
      <c r="I1806" s="221">
        <v>0</v>
      </c>
      <c r="J1806" s="221">
        <v>95313.05</v>
      </c>
      <c r="K1806" s="221">
        <v>256878.97000000003</v>
      </c>
      <c r="L1806" s="221">
        <v>0</v>
      </c>
      <c r="M1806" s="221">
        <v>0</v>
      </c>
      <c r="N1806" s="221">
        <v>0</v>
      </c>
      <c r="O1806" s="221">
        <v>0</v>
      </c>
      <c r="P1806" s="221">
        <v>0</v>
      </c>
      <c r="Q1806" s="221">
        <v>0</v>
      </c>
      <c r="R1806" s="221">
        <v>0</v>
      </c>
      <c r="S1806" s="221">
        <v>0</v>
      </c>
      <c r="T1806" s="221">
        <v>0</v>
      </c>
      <c r="U1806" s="221">
        <v>0</v>
      </c>
      <c r="V1806" s="221">
        <v>0</v>
      </c>
      <c r="W1806" s="221">
        <v>0</v>
      </c>
      <c r="X1806" s="221">
        <v>14586.89</v>
      </c>
    </row>
    <row r="1807" spans="1:24" s="239" customFormat="1" ht="23.25" customHeight="1" x14ac:dyDescent="0.3">
      <c r="A1807" s="238">
        <v>2024</v>
      </c>
      <c r="B1807" s="230">
        <v>504</v>
      </c>
      <c r="C1807" s="233" t="s">
        <v>2327</v>
      </c>
      <c r="D1807" s="230">
        <v>33024</v>
      </c>
      <c r="E1807" s="222">
        <v>3802779.0500000003</v>
      </c>
      <c r="F1807" s="222">
        <v>3754518.8200000003</v>
      </c>
      <c r="G1807" s="221">
        <v>0</v>
      </c>
      <c r="H1807" s="221">
        <v>0</v>
      </c>
      <c r="I1807" s="221">
        <v>0</v>
      </c>
      <c r="J1807" s="221">
        <v>0</v>
      </c>
      <c r="K1807" s="221">
        <v>0</v>
      </c>
      <c r="L1807" s="221">
        <v>0</v>
      </c>
      <c r="M1807" s="221">
        <v>0</v>
      </c>
      <c r="N1807" s="221">
        <v>0</v>
      </c>
      <c r="O1807" s="221">
        <v>3754518.8200000003</v>
      </c>
      <c r="P1807" s="221">
        <v>0</v>
      </c>
      <c r="Q1807" s="221">
        <v>0</v>
      </c>
      <c r="R1807" s="221">
        <v>0</v>
      </c>
      <c r="S1807" s="221">
        <v>0</v>
      </c>
      <c r="T1807" s="221">
        <v>0</v>
      </c>
      <c r="U1807" s="221">
        <v>0</v>
      </c>
      <c r="V1807" s="221">
        <v>0</v>
      </c>
      <c r="W1807" s="221">
        <v>0</v>
      </c>
      <c r="X1807" s="221">
        <v>48260.23</v>
      </c>
    </row>
    <row r="1808" spans="1:24" s="239" customFormat="1" ht="23.25" customHeight="1" x14ac:dyDescent="0.3">
      <c r="A1808" s="238">
        <v>2024</v>
      </c>
      <c r="B1808" s="230">
        <v>505</v>
      </c>
      <c r="C1808" s="233" t="s">
        <v>2396</v>
      </c>
      <c r="D1808" s="230">
        <v>36434</v>
      </c>
      <c r="E1808" s="222">
        <v>11340006.68</v>
      </c>
      <c r="F1808" s="222">
        <v>11340006.68</v>
      </c>
      <c r="G1808" s="221">
        <v>0</v>
      </c>
      <c r="H1808" s="221">
        <v>3631759.5600000005</v>
      </c>
      <c r="I1808" s="221">
        <v>0</v>
      </c>
      <c r="J1808" s="221">
        <v>408020.53</v>
      </c>
      <c r="K1808" s="221">
        <v>251154.78</v>
      </c>
      <c r="L1808" s="221">
        <v>338865.13</v>
      </c>
      <c r="M1808" s="221">
        <v>0</v>
      </c>
      <c r="N1808" s="221">
        <v>0</v>
      </c>
      <c r="O1808" s="221">
        <v>3257126.7399999998</v>
      </c>
      <c r="P1808" s="221">
        <v>162713.64000000013</v>
      </c>
      <c r="Q1808" s="221">
        <v>3290366.3</v>
      </c>
      <c r="R1808" s="221">
        <v>0</v>
      </c>
      <c r="S1808" s="221">
        <v>0</v>
      </c>
      <c r="T1808" s="221">
        <v>0</v>
      </c>
      <c r="U1808" s="221">
        <v>0</v>
      </c>
      <c r="V1808" s="221">
        <v>0</v>
      </c>
      <c r="W1808" s="221">
        <v>0</v>
      </c>
      <c r="X1808" s="221">
        <v>0</v>
      </c>
    </row>
    <row r="1809" spans="1:24" s="239" customFormat="1" ht="23.25" customHeight="1" x14ac:dyDescent="0.3">
      <c r="A1809" s="238">
        <v>2024</v>
      </c>
      <c r="B1809" s="230">
        <v>506</v>
      </c>
      <c r="C1809" s="233" t="s">
        <v>2400</v>
      </c>
      <c r="D1809" s="230">
        <v>36805</v>
      </c>
      <c r="E1809" s="222">
        <v>7463385</v>
      </c>
      <c r="F1809" s="222">
        <v>7463385</v>
      </c>
      <c r="G1809" s="221">
        <v>901489.97</v>
      </c>
      <c r="H1809" s="221">
        <v>49729.540000000037</v>
      </c>
      <c r="I1809" s="221">
        <v>0</v>
      </c>
      <c r="J1809" s="221">
        <v>31608.010000000009</v>
      </c>
      <c r="K1809" s="221">
        <v>0</v>
      </c>
      <c r="L1809" s="221">
        <v>14415.690000000002</v>
      </c>
      <c r="M1809" s="221">
        <v>0</v>
      </c>
      <c r="N1809" s="221">
        <v>0</v>
      </c>
      <c r="O1809" s="221">
        <v>2898237.78</v>
      </c>
      <c r="P1809" s="221">
        <v>183703.89000000007</v>
      </c>
      <c r="Q1809" s="221">
        <v>3384200.12</v>
      </c>
      <c r="R1809" s="221">
        <v>0</v>
      </c>
      <c r="S1809" s="221">
        <v>0</v>
      </c>
      <c r="T1809" s="221">
        <v>0</v>
      </c>
      <c r="U1809" s="221">
        <v>0</v>
      </c>
      <c r="V1809" s="221">
        <v>0</v>
      </c>
      <c r="W1809" s="221">
        <v>0</v>
      </c>
      <c r="X1809" s="221">
        <v>0</v>
      </c>
    </row>
    <row r="1810" spans="1:24" s="239" customFormat="1" ht="23.25" customHeight="1" x14ac:dyDescent="0.3">
      <c r="A1810" s="238">
        <v>2024</v>
      </c>
      <c r="B1810" s="230">
        <v>507</v>
      </c>
      <c r="C1810" s="233" t="s">
        <v>2403</v>
      </c>
      <c r="D1810" s="230">
        <v>34985</v>
      </c>
      <c r="E1810" s="222">
        <v>5169621.8899999997</v>
      </c>
      <c r="F1810" s="222">
        <v>5169621.8899999997</v>
      </c>
      <c r="G1810" s="221">
        <v>547389.85</v>
      </c>
      <c r="H1810" s="221">
        <v>291996.08999999997</v>
      </c>
      <c r="I1810" s="221">
        <v>0</v>
      </c>
      <c r="J1810" s="221">
        <v>83568.23</v>
      </c>
      <c r="K1810" s="221">
        <v>83568.23000000001</v>
      </c>
      <c r="L1810" s="221">
        <v>160644.47</v>
      </c>
      <c r="M1810" s="221">
        <v>0</v>
      </c>
      <c r="N1810" s="221">
        <v>0</v>
      </c>
      <c r="O1810" s="221">
        <v>815850.89999999991</v>
      </c>
      <c r="P1810" s="221">
        <v>114040.1</v>
      </c>
      <c r="Q1810" s="221">
        <v>3072564.02</v>
      </c>
      <c r="R1810" s="221">
        <v>0</v>
      </c>
      <c r="S1810" s="221">
        <v>0</v>
      </c>
      <c r="T1810" s="221">
        <v>0</v>
      </c>
      <c r="U1810" s="221">
        <v>0</v>
      </c>
      <c r="V1810" s="221">
        <v>0</v>
      </c>
      <c r="W1810" s="221">
        <v>0</v>
      </c>
      <c r="X1810" s="221">
        <v>0</v>
      </c>
    </row>
    <row r="1811" spans="1:24" s="239" customFormat="1" ht="23.25" customHeight="1" x14ac:dyDescent="0.3">
      <c r="A1811" s="238">
        <v>2024</v>
      </c>
      <c r="B1811" s="230">
        <v>508</v>
      </c>
      <c r="C1811" s="225" t="s">
        <v>2412</v>
      </c>
      <c r="D1811" s="230">
        <v>34668</v>
      </c>
      <c r="E1811" s="222">
        <v>5840311.4000000004</v>
      </c>
      <c r="F1811" s="222">
        <v>5840311.4000000004</v>
      </c>
      <c r="G1811" s="221">
        <v>777591.11999999988</v>
      </c>
      <c r="H1811" s="221">
        <v>196660.31999999995</v>
      </c>
      <c r="I1811" s="221">
        <v>0</v>
      </c>
      <c r="J1811" s="221">
        <v>6029.1700000000128</v>
      </c>
      <c r="K1811" s="221">
        <v>14969.520000000019</v>
      </c>
      <c r="L1811" s="221">
        <v>23057.589999999997</v>
      </c>
      <c r="M1811" s="221">
        <v>0</v>
      </c>
      <c r="N1811" s="221">
        <v>0</v>
      </c>
      <c r="O1811" s="221">
        <v>2674905.56</v>
      </c>
      <c r="P1811" s="221">
        <v>109607.48000000001</v>
      </c>
      <c r="Q1811" s="221">
        <v>2037490.6400000001</v>
      </c>
      <c r="R1811" s="221">
        <v>0</v>
      </c>
      <c r="S1811" s="221">
        <v>0</v>
      </c>
      <c r="T1811" s="221">
        <v>0</v>
      </c>
      <c r="U1811" s="221">
        <v>0</v>
      </c>
      <c r="V1811" s="221">
        <v>0</v>
      </c>
      <c r="W1811" s="221">
        <v>0</v>
      </c>
      <c r="X1811" s="221">
        <v>0</v>
      </c>
    </row>
    <row r="1812" spans="1:24" s="239" customFormat="1" ht="23.25" customHeight="1" x14ac:dyDescent="0.3">
      <c r="A1812" s="238">
        <v>2024</v>
      </c>
      <c r="B1812" s="230">
        <v>509</v>
      </c>
      <c r="C1812" s="225" t="s">
        <v>2409</v>
      </c>
      <c r="D1812" s="230">
        <v>34510</v>
      </c>
      <c r="E1812" s="222">
        <v>4210271.96</v>
      </c>
      <c r="F1812" s="222">
        <v>4210271.96</v>
      </c>
      <c r="G1812" s="221">
        <v>718524.44</v>
      </c>
      <c r="H1812" s="221">
        <v>227673.54000000004</v>
      </c>
      <c r="I1812" s="221">
        <v>0</v>
      </c>
      <c r="J1812" s="221">
        <v>55927.12999999999</v>
      </c>
      <c r="K1812" s="221">
        <v>30264.15</v>
      </c>
      <c r="L1812" s="221">
        <v>73673.429999999993</v>
      </c>
      <c r="M1812" s="221">
        <v>0</v>
      </c>
      <c r="N1812" s="221">
        <v>0</v>
      </c>
      <c r="O1812" s="221">
        <v>1999061.71</v>
      </c>
      <c r="P1812" s="221">
        <v>132737.85999999999</v>
      </c>
      <c r="Q1812" s="221">
        <v>972409.7</v>
      </c>
      <c r="R1812" s="221">
        <v>0</v>
      </c>
      <c r="S1812" s="221">
        <v>0</v>
      </c>
      <c r="T1812" s="221">
        <v>0</v>
      </c>
      <c r="U1812" s="221">
        <v>0</v>
      </c>
      <c r="V1812" s="221">
        <v>0</v>
      </c>
      <c r="W1812" s="221">
        <v>0</v>
      </c>
      <c r="X1812" s="221">
        <v>0</v>
      </c>
    </row>
    <row r="1813" spans="1:24" s="239" customFormat="1" ht="23.25" customHeight="1" x14ac:dyDescent="0.3">
      <c r="A1813" s="238">
        <v>2024</v>
      </c>
      <c r="B1813" s="230">
        <v>510</v>
      </c>
      <c r="C1813" s="225" t="s">
        <v>3466</v>
      </c>
      <c r="D1813" s="230">
        <v>35659</v>
      </c>
      <c r="E1813" s="222">
        <v>342704.27</v>
      </c>
      <c r="F1813" s="222">
        <v>342704.27</v>
      </c>
      <c r="G1813" s="221">
        <v>0</v>
      </c>
      <c r="H1813" s="221">
        <v>0</v>
      </c>
      <c r="I1813" s="221">
        <v>0</v>
      </c>
      <c r="J1813" s="221">
        <v>0</v>
      </c>
      <c r="K1813" s="221">
        <v>0</v>
      </c>
      <c r="L1813" s="221">
        <v>0</v>
      </c>
      <c r="M1813" s="221">
        <v>0</v>
      </c>
      <c r="N1813" s="221">
        <v>0</v>
      </c>
      <c r="O1813" s="221">
        <v>0</v>
      </c>
      <c r="P1813" s="221">
        <v>0</v>
      </c>
      <c r="Q1813" s="221">
        <v>0</v>
      </c>
      <c r="R1813" s="221">
        <v>0</v>
      </c>
      <c r="S1813" s="221">
        <v>0</v>
      </c>
      <c r="T1813" s="221">
        <v>0</v>
      </c>
      <c r="U1813" s="221">
        <v>342704.27</v>
      </c>
      <c r="V1813" s="221">
        <v>0</v>
      </c>
      <c r="W1813" s="221">
        <v>0</v>
      </c>
      <c r="X1813" s="221">
        <v>0</v>
      </c>
    </row>
    <row r="1814" spans="1:24" s="239" customFormat="1" ht="23.25" customHeight="1" x14ac:dyDescent="0.3">
      <c r="A1814" s="238">
        <v>2024</v>
      </c>
      <c r="B1814" s="230">
        <v>511</v>
      </c>
      <c r="C1814" s="233" t="s">
        <v>3344</v>
      </c>
      <c r="D1814" s="230">
        <v>32472</v>
      </c>
      <c r="E1814" s="222">
        <v>4231862.6500000004</v>
      </c>
      <c r="F1814" s="222">
        <v>4159029.6</v>
      </c>
      <c r="G1814" s="221">
        <v>0</v>
      </c>
      <c r="H1814" s="221">
        <v>0</v>
      </c>
      <c r="I1814" s="221">
        <v>0</v>
      </c>
      <c r="J1814" s="221">
        <v>0</v>
      </c>
      <c r="K1814" s="221">
        <v>0</v>
      </c>
      <c r="L1814" s="221">
        <v>0</v>
      </c>
      <c r="M1814" s="221">
        <v>0</v>
      </c>
      <c r="N1814" s="221">
        <v>0</v>
      </c>
      <c r="O1814" s="221">
        <v>0</v>
      </c>
      <c r="P1814" s="221">
        <v>0</v>
      </c>
      <c r="Q1814" s="221">
        <v>4159029.6</v>
      </c>
      <c r="R1814" s="221">
        <v>0</v>
      </c>
      <c r="S1814" s="221">
        <v>0</v>
      </c>
      <c r="T1814" s="221">
        <v>0</v>
      </c>
      <c r="U1814" s="221">
        <v>0</v>
      </c>
      <c r="V1814" s="221">
        <v>0</v>
      </c>
      <c r="W1814" s="221">
        <v>0</v>
      </c>
      <c r="X1814" s="221">
        <v>72833.05</v>
      </c>
    </row>
    <row r="1815" spans="1:24" s="239" customFormat="1" ht="23.25" customHeight="1" x14ac:dyDescent="0.3">
      <c r="A1815" s="238">
        <v>2024</v>
      </c>
      <c r="B1815" s="230">
        <v>512</v>
      </c>
      <c r="C1815" s="233" t="s">
        <v>367</v>
      </c>
      <c r="D1815" s="230">
        <v>35199</v>
      </c>
      <c r="E1815" s="222">
        <v>3708290.4200000004</v>
      </c>
      <c r="F1815" s="222">
        <v>3669536.8200000003</v>
      </c>
      <c r="G1815" s="221">
        <v>538917.72</v>
      </c>
      <c r="H1815" s="221">
        <v>0</v>
      </c>
      <c r="I1815" s="221">
        <v>0</v>
      </c>
      <c r="J1815" s="221">
        <v>0</v>
      </c>
      <c r="K1815" s="221">
        <v>0</v>
      </c>
      <c r="L1815" s="221">
        <v>0</v>
      </c>
      <c r="M1815" s="221">
        <v>0</v>
      </c>
      <c r="N1815" s="221">
        <v>0</v>
      </c>
      <c r="O1815" s="221">
        <v>3130619.1</v>
      </c>
      <c r="P1815" s="221">
        <v>0</v>
      </c>
      <c r="Q1815" s="221">
        <v>0</v>
      </c>
      <c r="R1815" s="221">
        <v>0</v>
      </c>
      <c r="S1815" s="221">
        <v>0</v>
      </c>
      <c r="T1815" s="221">
        <v>0</v>
      </c>
      <c r="U1815" s="221">
        <v>0</v>
      </c>
      <c r="V1815" s="221">
        <v>0</v>
      </c>
      <c r="W1815" s="221">
        <v>0</v>
      </c>
      <c r="X1815" s="221">
        <v>38753.600000000006</v>
      </c>
    </row>
    <row r="1816" spans="1:24" s="239" customFormat="1" ht="20.25" customHeight="1" x14ac:dyDescent="0.3">
      <c r="A1816" s="238">
        <v>2024</v>
      </c>
      <c r="B1816" s="230">
        <v>513</v>
      </c>
      <c r="C1816" s="225" t="s">
        <v>3418</v>
      </c>
      <c r="D1816" s="230">
        <v>36782</v>
      </c>
      <c r="E1816" s="222">
        <v>258305.04</v>
      </c>
      <c r="F1816" s="222">
        <v>258305.04</v>
      </c>
      <c r="G1816" s="221">
        <v>0</v>
      </c>
      <c r="H1816" s="221">
        <v>0</v>
      </c>
      <c r="I1816" s="221">
        <v>0</v>
      </c>
      <c r="J1816" s="221">
        <v>0</v>
      </c>
      <c r="K1816" s="221">
        <v>0</v>
      </c>
      <c r="L1816" s="221">
        <v>0</v>
      </c>
      <c r="M1816" s="221">
        <v>0</v>
      </c>
      <c r="N1816" s="221">
        <v>0</v>
      </c>
      <c r="O1816" s="221">
        <v>0</v>
      </c>
      <c r="P1816" s="221">
        <v>0</v>
      </c>
      <c r="Q1816" s="221">
        <v>0</v>
      </c>
      <c r="R1816" s="221">
        <v>0</v>
      </c>
      <c r="S1816" s="221">
        <v>0</v>
      </c>
      <c r="T1816" s="221">
        <v>0</v>
      </c>
      <c r="U1816" s="221">
        <v>0</v>
      </c>
      <c r="V1816" s="221">
        <v>258305.04</v>
      </c>
      <c r="W1816" s="221">
        <v>0</v>
      </c>
      <c r="X1816" s="221">
        <v>0</v>
      </c>
    </row>
    <row r="1817" spans="1:24" s="239" customFormat="1" ht="20.25" customHeight="1" x14ac:dyDescent="0.3">
      <c r="A1817" s="238">
        <v>2024</v>
      </c>
      <c r="B1817" s="230">
        <v>514</v>
      </c>
      <c r="C1817" s="225" t="s">
        <v>3419</v>
      </c>
      <c r="D1817" s="230">
        <v>36951</v>
      </c>
      <c r="E1817" s="222">
        <v>88579.26</v>
      </c>
      <c r="F1817" s="222">
        <v>88579.26</v>
      </c>
      <c r="G1817" s="221">
        <v>0</v>
      </c>
      <c r="H1817" s="221">
        <v>0</v>
      </c>
      <c r="I1817" s="221">
        <v>0</v>
      </c>
      <c r="J1817" s="221">
        <v>0</v>
      </c>
      <c r="K1817" s="221">
        <v>0</v>
      </c>
      <c r="L1817" s="221">
        <v>0</v>
      </c>
      <c r="M1817" s="221">
        <v>0</v>
      </c>
      <c r="N1817" s="221">
        <v>0</v>
      </c>
      <c r="O1817" s="221">
        <v>0</v>
      </c>
      <c r="P1817" s="221">
        <v>0</v>
      </c>
      <c r="Q1817" s="221">
        <v>0</v>
      </c>
      <c r="R1817" s="221">
        <v>0</v>
      </c>
      <c r="S1817" s="221">
        <v>0</v>
      </c>
      <c r="T1817" s="221">
        <v>0</v>
      </c>
      <c r="U1817" s="221">
        <v>0</v>
      </c>
      <c r="V1817" s="221">
        <v>88579.26</v>
      </c>
      <c r="W1817" s="221">
        <v>0</v>
      </c>
      <c r="X1817" s="221">
        <v>0</v>
      </c>
    </row>
    <row r="1818" spans="1:24" s="239" customFormat="1" ht="23.25" customHeight="1" x14ac:dyDescent="0.3">
      <c r="A1818" s="238">
        <v>2024</v>
      </c>
      <c r="B1818" s="230">
        <v>515</v>
      </c>
      <c r="C1818" s="233" t="s">
        <v>2173</v>
      </c>
      <c r="D1818" s="230">
        <v>36075</v>
      </c>
      <c r="E1818" s="222">
        <v>4027975.8699999996</v>
      </c>
      <c r="F1818" s="222">
        <v>3948436.9299999997</v>
      </c>
      <c r="G1818" s="221">
        <v>3948436.9299999997</v>
      </c>
      <c r="H1818" s="221">
        <v>0</v>
      </c>
      <c r="I1818" s="221">
        <v>0</v>
      </c>
      <c r="J1818" s="221">
        <v>0</v>
      </c>
      <c r="K1818" s="221">
        <v>0</v>
      </c>
      <c r="L1818" s="221">
        <v>0</v>
      </c>
      <c r="M1818" s="221">
        <v>0</v>
      </c>
      <c r="N1818" s="221">
        <v>0</v>
      </c>
      <c r="O1818" s="221">
        <v>0</v>
      </c>
      <c r="P1818" s="221">
        <v>0</v>
      </c>
      <c r="Q1818" s="221">
        <v>0</v>
      </c>
      <c r="R1818" s="221">
        <v>0</v>
      </c>
      <c r="S1818" s="221">
        <v>0</v>
      </c>
      <c r="T1818" s="221">
        <v>0</v>
      </c>
      <c r="U1818" s="221">
        <v>0</v>
      </c>
      <c r="V1818" s="221">
        <v>0</v>
      </c>
      <c r="W1818" s="221">
        <v>0</v>
      </c>
      <c r="X1818" s="221">
        <v>79538.94</v>
      </c>
    </row>
    <row r="1819" spans="1:24" s="239" customFormat="1" ht="23.25" customHeight="1" x14ac:dyDescent="0.3">
      <c r="A1819" s="238">
        <v>2024</v>
      </c>
      <c r="B1819" s="230">
        <v>516</v>
      </c>
      <c r="C1819" s="225" t="s">
        <v>3352</v>
      </c>
      <c r="D1819" s="230">
        <v>36899</v>
      </c>
      <c r="E1819" s="222">
        <v>2195496.6800000002</v>
      </c>
      <c r="F1819" s="222">
        <v>2170376.94</v>
      </c>
      <c r="G1819" s="221">
        <v>0</v>
      </c>
      <c r="H1819" s="221">
        <v>2170376.94</v>
      </c>
      <c r="I1819" s="221">
        <v>0</v>
      </c>
      <c r="J1819" s="221">
        <v>0</v>
      </c>
      <c r="K1819" s="221">
        <v>0</v>
      </c>
      <c r="L1819" s="221">
        <v>0</v>
      </c>
      <c r="M1819" s="221">
        <v>0</v>
      </c>
      <c r="N1819" s="221">
        <v>0</v>
      </c>
      <c r="O1819" s="221">
        <v>0</v>
      </c>
      <c r="P1819" s="221">
        <v>0</v>
      </c>
      <c r="Q1819" s="221">
        <v>0</v>
      </c>
      <c r="R1819" s="221">
        <v>0</v>
      </c>
      <c r="S1819" s="221">
        <v>0</v>
      </c>
      <c r="T1819" s="221">
        <v>0</v>
      </c>
      <c r="U1819" s="221">
        <v>0</v>
      </c>
      <c r="V1819" s="221">
        <v>0</v>
      </c>
      <c r="W1819" s="221">
        <v>0</v>
      </c>
      <c r="X1819" s="221">
        <v>25119.74</v>
      </c>
    </row>
    <row r="1820" spans="1:24" s="239" customFormat="1" ht="23.25" customHeight="1" x14ac:dyDescent="0.3">
      <c r="A1820" s="238">
        <v>2024</v>
      </c>
      <c r="B1820" s="230">
        <v>517</v>
      </c>
      <c r="C1820" s="225" t="s">
        <v>3353</v>
      </c>
      <c r="D1820" s="230">
        <v>36900</v>
      </c>
      <c r="E1820" s="222">
        <v>2157659.17</v>
      </c>
      <c r="F1820" s="222">
        <v>2139641.29</v>
      </c>
      <c r="G1820" s="221">
        <v>0</v>
      </c>
      <c r="H1820" s="221">
        <v>2139641.29</v>
      </c>
      <c r="I1820" s="221">
        <v>0</v>
      </c>
      <c r="J1820" s="221">
        <v>0</v>
      </c>
      <c r="K1820" s="221">
        <v>0</v>
      </c>
      <c r="L1820" s="221">
        <v>0</v>
      </c>
      <c r="M1820" s="221">
        <v>0</v>
      </c>
      <c r="N1820" s="221">
        <v>0</v>
      </c>
      <c r="O1820" s="221">
        <v>0</v>
      </c>
      <c r="P1820" s="221">
        <v>0</v>
      </c>
      <c r="Q1820" s="221">
        <v>0</v>
      </c>
      <c r="R1820" s="221">
        <v>0</v>
      </c>
      <c r="S1820" s="221">
        <v>0</v>
      </c>
      <c r="T1820" s="221">
        <v>0</v>
      </c>
      <c r="U1820" s="221">
        <v>0</v>
      </c>
      <c r="V1820" s="221">
        <v>0</v>
      </c>
      <c r="W1820" s="221">
        <v>0</v>
      </c>
      <c r="X1820" s="221">
        <v>18017.88</v>
      </c>
    </row>
    <row r="1821" spans="1:24" s="239" customFormat="1" ht="23.25" customHeight="1" x14ac:dyDescent="0.3">
      <c r="A1821" s="238">
        <v>2024</v>
      </c>
      <c r="B1821" s="230">
        <v>518</v>
      </c>
      <c r="C1821" s="225" t="s">
        <v>3354</v>
      </c>
      <c r="D1821" s="230">
        <v>36901</v>
      </c>
      <c r="E1821" s="222">
        <v>2478979.15</v>
      </c>
      <c r="F1821" s="222">
        <v>2462553</v>
      </c>
      <c r="G1821" s="221">
        <v>0</v>
      </c>
      <c r="H1821" s="221">
        <v>2462553</v>
      </c>
      <c r="I1821" s="221">
        <v>0</v>
      </c>
      <c r="J1821" s="221">
        <v>0</v>
      </c>
      <c r="K1821" s="221">
        <v>0</v>
      </c>
      <c r="L1821" s="221">
        <v>0</v>
      </c>
      <c r="M1821" s="221">
        <v>0</v>
      </c>
      <c r="N1821" s="221">
        <v>0</v>
      </c>
      <c r="O1821" s="221">
        <v>0</v>
      </c>
      <c r="P1821" s="221">
        <v>0</v>
      </c>
      <c r="Q1821" s="221">
        <v>0</v>
      </c>
      <c r="R1821" s="221">
        <v>0</v>
      </c>
      <c r="S1821" s="221">
        <v>0</v>
      </c>
      <c r="T1821" s="221">
        <v>0</v>
      </c>
      <c r="U1821" s="221">
        <v>0</v>
      </c>
      <c r="V1821" s="221">
        <v>0</v>
      </c>
      <c r="W1821" s="221">
        <v>0</v>
      </c>
      <c r="X1821" s="221">
        <v>16426.150000000001</v>
      </c>
    </row>
    <row r="1822" spans="1:24" s="239" customFormat="1" ht="23.25" customHeight="1" x14ac:dyDescent="0.3">
      <c r="A1822" s="238">
        <v>2024</v>
      </c>
      <c r="B1822" s="230">
        <v>519</v>
      </c>
      <c r="C1822" s="225" t="s">
        <v>2611</v>
      </c>
      <c r="D1822" s="230">
        <v>32782</v>
      </c>
      <c r="E1822" s="222">
        <v>2306008.13</v>
      </c>
      <c r="F1822" s="222">
        <v>2263335.2999999998</v>
      </c>
      <c r="G1822" s="221">
        <v>0</v>
      </c>
      <c r="H1822" s="221">
        <v>0</v>
      </c>
      <c r="I1822" s="221">
        <v>0</v>
      </c>
      <c r="J1822" s="221">
        <v>0</v>
      </c>
      <c r="K1822" s="221">
        <v>0</v>
      </c>
      <c r="L1822" s="221">
        <v>0</v>
      </c>
      <c r="M1822" s="221">
        <v>0</v>
      </c>
      <c r="N1822" s="221">
        <v>2202133.9099999997</v>
      </c>
      <c r="O1822" s="221">
        <v>0</v>
      </c>
      <c r="P1822" s="221">
        <v>0</v>
      </c>
      <c r="Q1822" s="221">
        <v>0</v>
      </c>
      <c r="R1822" s="221">
        <v>0</v>
      </c>
      <c r="S1822" s="221">
        <v>0</v>
      </c>
      <c r="T1822" s="221">
        <v>0</v>
      </c>
      <c r="U1822" s="221">
        <v>61201.39</v>
      </c>
      <c r="V1822" s="221">
        <v>0</v>
      </c>
      <c r="W1822" s="221">
        <v>0</v>
      </c>
      <c r="X1822" s="221">
        <v>42672.83</v>
      </c>
    </row>
    <row r="1823" spans="1:24" s="239" customFormat="1" ht="23.25" customHeight="1" x14ac:dyDescent="0.3">
      <c r="A1823" s="238">
        <v>2024</v>
      </c>
      <c r="B1823" s="230">
        <v>520</v>
      </c>
      <c r="C1823" s="225" t="s">
        <v>2612</v>
      </c>
      <c r="D1823" s="230">
        <v>36679</v>
      </c>
      <c r="E1823" s="222">
        <v>4761339.67</v>
      </c>
      <c r="F1823" s="222">
        <v>4676420.75</v>
      </c>
      <c r="G1823" s="221">
        <v>0</v>
      </c>
      <c r="H1823" s="221">
        <v>0</v>
      </c>
      <c r="I1823" s="221">
        <v>0</v>
      </c>
      <c r="J1823" s="221">
        <v>0</v>
      </c>
      <c r="K1823" s="221">
        <v>0</v>
      </c>
      <c r="L1823" s="221">
        <v>0</v>
      </c>
      <c r="M1823" s="221">
        <v>0</v>
      </c>
      <c r="N1823" s="221">
        <v>4574526.84</v>
      </c>
      <c r="O1823" s="221">
        <v>0</v>
      </c>
      <c r="P1823" s="221">
        <v>0</v>
      </c>
      <c r="Q1823" s="221">
        <v>0</v>
      </c>
      <c r="R1823" s="221">
        <v>0</v>
      </c>
      <c r="S1823" s="221">
        <v>0</v>
      </c>
      <c r="T1823" s="221">
        <v>0</v>
      </c>
      <c r="U1823" s="221">
        <v>101893.91</v>
      </c>
      <c r="V1823" s="221">
        <v>0</v>
      </c>
      <c r="W1823" s="221">
        <v>0</v>
      </c>
      <c r="X1823" s="221">
        <v>84918.92</v>
      </c>
    </row>
    <row r="1824" spans="1:24" s="239" customFormat="1" ht="23.25" customHeight="1" x14ac:dyDescent="0.3">
      <c r="A1824" s="238">
        <v>2024</v>
      </c>
      <c r="B1824" s="230">
        <v>521</v>
      </c>
      <c r="C1824" s="225" t="s">
        <v>2613</v>
      </c>
      <c r="D1824" s="230">
        <v>32732</v>
      </c>
      <c r="E1824" s="222">
        <v>6348681.1299999999</v>
      </c>
      <c r="F1824" s="222">
        <v>6256479.0599999996</v>
      </c>
      <c r="G1824" s="221">
        <v>0</v>
      </c>
      <c r="H1824" s="221">
        <v>0</v>
      </c>
      <c r="I1824" s="221">
        <v>0</v>
      </c>
      <c r="J1824" s="221">
        <v>0</v>
      </c>
      <c r="K1824" s="221">
        <v>0</v>
      </c>
      <c r="L1824" s="221">
        <v>0</v>
      </c>
      <c r="M1824" s="221">
        <v>0</v>
      </c>
      <c r="N1824" s="221">
        <v>0</v>
      </c>
      <c r="O1824" s="221">
        <v>6256479.0599999996</v>
      </c>
      <c r="P1824" s="221">
        <v>0</v>
      </c>
      <c r="Q1824" s="221">
        <v>0</v>
      </c>
      <c r="R1824" s="221">
        <v>0</v>
      </c>
      <c r="S1824" s="221">
        <v>0</v>
      </c>
      <c r="T1824" s="221">
        <v>0</v>
      </c>
      <c r="U1824" s="221">
        <v>0</v>
      </c>
      <c r="V1824" s="221">
        <v>0</v>
      </c>
      <c r="W1824" s="221">
        <v>0</v>
      </c>
      <c r="X1824" s="221">
        <v>92202.07</v>
      </c>
    </row>
    <row r="1825" spans="1:24" s="239" customFormat="1" ht="23.25" customHeight="1" x14ac:dyDescent="0.3">
      <c r="A1825" s="238">
        <v>2024</v>
      </c>
      <c r="B1825" s="230">
        <v>522</v>
      </c>
      <c r="C1825" s="225" t="s">
        <v>2627</v>
      </c>
      <c r="D1825" s="230">
        <v>33517</v>
      </c>
      <c r="E1825" s="222">
        <v>289296.65000000002</v>
      </c>
      <c r="F1825" s="222">
        <v>289296.65000000002</v>
      </c>
      <c r="G1825" s="221">
        <v>0</v>
      </c>
      <c r="H1825" s="221">
        <v>0</v>
      </c>
      <c r="I1825" s="221">
        <v>0</v>
      </c>
      <c r="J1825" s="221">
        <v>0</v>
      </c>
      <c r="K1825" s="221">
        <v>0</v>
      </c>
      <c r="L1825" s="221">
        <v>0</v>
      </c>
      <c r="M1825" s="221">
        <v>0</v>
      </c>
      <c r="N1825" s="221">
        <v>0</v>
      </c>
      <c r="O1825" s="221">
        <v>0</v>
      </c>
      <c r="P1825" s="221">
        <v>0</v>
      </c>
      <c r="Q1825" s="221">
        <v>0</v>
      </c>
      <c r="R1825" s="221">
        <v>0</v>
      </c>
      <c r="S1825" s="221">
        <v>0</v>
      </c>
      <c r="T1825" s="221">
        <v>0</v>
      </c>
      <c r="U1825" s="221">
        <v>289296.65000000002</v>
      </c>
      <c r="V1825" s="221">
        <v>0</v>
      </c>
      <c r="W1825" s="221">
        <v>0</v>
      </c>
      <c r="X1825" s="221">
        <v>0</v>
      </c>
    </row>
    <row r="1826" spans="1:24" s="239" customFormat="1" ht="23.25" customHeight="1" x14ac:dyDescent="0.3">
      <c r="A1826" s="238">
        <v>2024</v>
      </c>
      <c r="B1826" s="230">
        <v>523</v>
      </c>
      <c r="C1826" s="225" t="s">
        <v>2628</v>
      </c>
      <c r="D1826" s="230">
        <v>33273</v>
      </c>
      <c r="E1826" s="222">
        <v>10639008.549999999</v>
      </c>
      <c r="F1826" s="222">
        <v>10485544.559999999</v>
      </c>
      <c r="G1826" s="221">
        <v>0</v>
      </c>
      <c r="H1826" s="221">
        <v>0</v>
      </c>
      <c r="I1826" s="221">
        <v>0</v>
      </c>
      <c r="J1826" s="221">
        <v>0</v>
      </c>
      <c r="K1826" s="221">
        <v>0</v>
      </c>
      <c r="L1826" s="221">
        <v>0</v>
      </c>
      <c r="M1826" s="221">
        <v>0</v>
      </c>
      <c r="N1826" s="221">
        <v>0</v>
      </c>
      <c r="O1826" s="221">
        <v>10332291.639999999</v>
      </c>
      <c r="P1826" s="221">
        <v>0</v>
      </c>
      <c r="Q1826" s="221">
        <v>0</v>
      </c>
      <c r="R1826" s="221">
        <v>0</v>
      </c>
      <c r="S1826" s="221">
        <v>0</v>
      </c>
      <c r="T1826" s="221">
        <v>0</v>
      </c>
      <c r="U1826" s="221">
        <v>153252.92000000001</v>
      </c>
      <c r="V1826" s="221">
        <v>0</v>
      </c>
      <c r="W1826" s="221">
        <v>0</v>
      </c>
      <c r="X1826" s="221">
        <v>153463.99</v>
      </c>
    </row>
    <row r="1827" spans="1:24" s="239" customFormat="1" ht="23.25" customHeight="1" x14ac:dyDescent="0.3">
      <c r="A1827" s="238">
        <v>2024</v>
      </c>
      <c r="B1827" s="230">
        <v>524</v>
      </c>
      <c r="C1827" s="225" t="s">
        <v>2630</v>
      </c>
      <c r="D1827" s="230">
        <v>34293</v>
      </c>
      <c r="E1827" s="222">
        <v>5720394.46</v>
      </c>
      <c r="F1827" s="222">
        <v>5640417.8200000003</v>
      </c>
      <c r="G1827" s="221">
        <v>0</v>
      </c>
      <c r="H1827" s="221">
        <v>0</v>
      </c>
      <c r="I1827" s="221">
        <v>0</v>
      </c>
      <c r="J1827" s="221">
        <v>0</v>
      </c>
      <c r="K1827" s="221">
        <v>0</v>
      </c>
      <c r="L1827" s="221">
        <v>0</v>
      </c>
      <c r="M1827" s="221">
        <v>0</v>
      </c>
      <c r="N1827" s="221">
        <v>0</v>
      </c>
      <c r="O1827" s="221">
        <v>5606108.1400000006</v>
      </c>
      <c r="P1827" s="221">
        <v>0</v>
      </c>
      <c r="Q1827" s="221">
        <v>0</v>
      </c>
      <c r="R1827" s="221">
        <v>0</v>
      </c>
      <c r="S1827" s="221">
        <v>0</v>
      </c>
      <c r="T1827" s="221">
        <v>0</v>
      </c>
      <c r="U1827" s="221">
        <v>0</v>
      </c>
      <c r="V1827" s="221">
        <v>34309.68</v>
      </c>
      <c r="W1827" s="221">
        <v>0</v>
      </c>
      <c r="X1827" s="221">
        <v>79976.639999999999</v>
      </c>
    </row>
    <row r="1828" spans="1:24" s="239" customFormat="1" ht="23.25" customHeight="1" x14ac:dyDescent="0.3">
      <c r="A1828" s="238">
        <v>2024</v>
      </c>
      <c r="B1828" s="230">
        <v>525</v>
      </c>
      <c r="C1828" s="225" t="s">
        <v>436</v>
      </c>
      <c r="D1828" s="230">
        <v>36848</v>
      </c>
      <c r="E1828" s="222">
        <v>206281.76</v>
      </c>
      <c r="F1828" s="222">
        <v>206281.76</v>
      </c>
      <c r="G1828" s="221">
        <v>0</v>
      </c>
      <c r="H1828" s="221">
        <v>0</v>
      </c>
      <c r="I1828" s="221">
        <v>0</v>
      </c>
      <c r="J1828" s="221">
        <v>0</v>
      </c>
      <c r="K1828" s="221">
        <v>0</v>
      </c>
      <c r="L1828" s="221">
        <v>0</v>
      </c>
      <c r="M1828" s="221">
        <v>0</v>
      </c>
      <c r="N1828" s="221">
        <v>0</v>
      </c>
      <c r="O1828" s="221">
        <v>0</v>
      </c>
      <c r="P1828" s="221">
        <v>0</v>
      </c>
      <c r="Q1828" s="221">
        <v>0</v>
      </c>
      <c r="R1828" s="221">
        <v>0</v>
      </c>
      <c r="S1828" s="221">
        <v>0</v>
      </c>
      <c r="T1828" s="221">
        <v>0</v>
      </c>
      <c r="U1828" s="221">
        <v>206281.76</v>
      </c>
      <c r="V1828" s="221">
        <v>0</v>
      </c>
      <c r="W1828" s="221">
        <v>0</v>
      </c>
      <c r="X1828" s="221">
        <v>0</v>
      </c>
    </row>
    <row r="1829" spans="1:24" s="239" customFormat="1" ht="23.25" customHeight="1" x14ac:dyDescent="0.3">
      <c r="A1829" s="238">
        <v>2024</v>
      </c>
      <c r="B1829" s="230">
        <v>526</v>
      </c>
      <c r="C1829" s="225" t="s">
        <v>2645</v>
      </c>
      <c r="D1829" s="230">
        <v>34207</v>
      </c>
      <c r="E1829" s="222">
        <v>1516351.27</v>
      </c>
      <c r="F1829" s="222">
        <v>1486330.8</v>
      </c>
      <c r="G1829" s="221">
        <v>0</v>
      </c>
      <c r="H1829" s="221">
        <v>0</v>
      </c>
      <c r="I1829" s="221">
        <v>0</v>
      </c>
      <c r="J1829" s="221">
        <v>0</v>
      </c>
      <c r="K1829" s="221">
        <v>0</v>
      </c>
      <c r="L1829" s="221">
        <v>0</v>
      </c>
      <c r="M1829" s="221">
        <v>0</v>
      </c>
      <c r="N1829" s="221">
        <v>0</v>
      </c>
      <c r="O1829" s="221">
        <v>0</v>
      </c>
      <c r="P1829" s="221">
        <v>0</v>
      </c>
      <c r="Q1829" s="221">
        <v>0</v>
      </c>
      <c r="R1829" s="221">
        <v>0</v>
      </c>
      <c r="S1829" s="221">
        <v>1486330.8</v>
      </c>
      <c r="T1829" s="221">
        <v>0</v>
      </c>
      <c r="U1829" s="221">
        <v>0</v>
      </c>
      <c r="V1829" s="221">
        <v>0</v>
      </c>
      <c r="W1829" s="221">
        <v>0</v>
      </c>
      <c r="X1829" s="221">
        <v>30020.47</v>
      </c>
    </row>
    <row r="1830" spans="1:24" s="239" customFormat="1" ht="23.25" customHeight="1" x14ac:dyDescent="0.3">
      <c r="A1830" s="238">
        <v>2024</v>
      </c>
      <c r="B1830" s="230">
        <v>527</v>
      </c>
      <c r="C1830" s="225" t="s">
        <v>2650</v>
      </c>
      <c r="D1830" s="230">
        <v>35007</v>
      </c>
      <c r="E1830" s="222">
        <v>3164812.14</v>
      </c>
      <c r="F1830" s="222">
        <v>3128408.35</v>
      </c>
      <c r="G1830" s="221">
        <v>0</v>
      </c>
      <c r="H1830" s="221">
        <v>0</v>
      </c>
      <c r="I1830" s="221">
        <v>0</v>
      </c>
      <c r="J1830" s="221">
        <v>0</v>
      </c>
      <c r="K1830" s="221">
        <v>0</v>
      </c>
      <c r="L1830" s="221">
        <v>0</v>
      </c>
      <c r="M1830" s="221">
        <v>0</v>
      </c>
      <c r="N1830" s="221">
        <v>0</v>
      </c>
      <c r="O1830" s="221">
        <v>3128408.35</v>
      </c>
      <c r="P1830" s="221">
        <v>0</v>
      </c>
      <c r="Q1830" s="221">
        <v>0</v>
      </c>
      <c r="R1830" s="221">
        <v>0</v>
      </c>
      <c r="S1830" s="221">
        <v>0</v>
      </c>
      <c r="T1830" s="221">
        <v>0</v>
      </c>
      <c r="U1830" s="221">
        <v>0</v>
      </c>
      <c r="V1830" s="221">
        <v>0</v>
      </c>
      <c r="W1830" s="221">
        <v>0</v>
      </c>
      <c r="X1830" s="221">
        <v>36403.79</v>
      </c>
    </row>
    <row r="1831" spans="1:24" s="239" customFormat="1" ht="23.25" customHeight="1" x14ac:dyDescent="0.3">
      <c r="A1831" s="238">
        <v>2024</v>
      </c>
      <c r="B1831" s="230">
        <v>528</v>
      </c>
      <c r="C1831" s="225" t="s">
        <v>2651</v>
      </c>
      <c r="D1831" s="230">
        <v>35049</v>
      </c>
      <c r="E1831" s="222">
        <v>751143.30999999994</v>
      </c>
      <c r="F1831" s="222">
        <v>743891.94</v>
      </c>
      <c r="G1831" s="221">
        <v>0</v>
      </c>
      <c r="H1831" s="221">
        <v>0</v>
      </c>
      <c r="I1831" s="221">
        <v>0</v>
      </c>
      <c r="J1831" s="221">
        <v>0</v>
      </c>
      <c r="K1831" s="221">
        <v>0</v>
      </c>
      <c r="L1831" s="221">
        <v>0</v>
      </c>
      <c r="M1831" s="221">
        <v>0</v>
      </c>
      <c r="N1831" s="221">
        <v>0</v>
      </c>
      <c r="O1831" s="221">
        <v>0</v>
      </c>
      <c r="P1831" s="221">
        <v>743891.94</v>
      </c>
      <c r="Q1831" s="221">
        <v>0</v>
      </c>
      <c r="R1831" s="221">
        <v>0</v>
      </c>
      <c r="S1831" s="221">
        <v>0</v>
      </c>
      <c r="T1831" s="221">
        <v>0</v>
      </c>
      <c r="U1831" s="221">
        <v>0</v>
      </c>
      <c r="V1831" s="221">
        <v>0</v>
      </c>
      <c r="W1831" s="221">
        <v>0</v>
      </c>
      <c r="X1831" s="221">
        <v>7251.37</v>
      </c>
    </row>
    <row r="1832" spans="1:24" s="239" customFormat="1" ht="23.25" customHeight="1" x14ac:dyDescent="0.3">
      <c r="A1832" s="238">
        <v>2024</v>
      </c>
      <c r="B1832" s="230">
        <v>529</v>
      </c>
      <c r="C1832" s="225" t="s">
        <v>2652</v>
      </c>
      <c r="D1832" s="230">
        <v>35426</v>
      </c>
      <c r="E1832" s="222">
        <v>2850000</v>
      </c>
      <c r="F1832" s="222">
        <v>2818482.43</v>
      </c>
      <c r="G1832" s="221">
        <v>0</v>
      </c>
      <c r="H1832" s="221">
        <v>0</v>
      </c>
      <c r="I1832" s="221">
        <v>0</v>
      </c>
      <c r="J1832" s="221">
        <v>0</v>
      </c>
      <c r="K1832" s="221">
        <v>0</v>
      </c>
      <c r="L1832" s="221">
        <v>0</v>
      </c>
      <c r="M1832" s="221">
        <v>0</v>
      </c>
      <c r="N1832" s="221">
        <v>0</v>
      </c>
      <c r="O1832" s="221">
        <v>0</v>
      </c>
      <c r="P1832" s="221">
        <v>0</v>
      </c>
      <c r="Q1832" s="221">
        <v>2818482.43</v>
      </c>
      <c r="R1832" s="221">
        <v>0</v>
      </c>
      <c r="S1832" s="221">
        <v>0</v>
      </c>
      <c r="T1832" s="221">
        <v>0</v>
      </c>
      <c r="U1832" s="221">
        <v>0</v>
      </c>
      <c r="V1832" s="221">
        <v>0</v>
      </c>
      <c r="W1832" s="221">
        <v>0</v>
      </c>
      <c r="X1832" s="221">
        <v>31517.57</v>
      </c>
    </row>
    <row r="1833" spans="1:24" s="239" customFormat="1" ht="23.25" customHeight="1" x14ac:dyDescent="0.3">
      <c r="A1833" s="238">
        <v>2024</v>
      </c>
      <c r="B1833" s="230">
        <v>530</v>
      </c>
      <c r="C1833" s="225" t="s">
        <v>2653</v>
      </c>
      <c r="D1833" s="230">
        <v>35416</v>
      </c>
      <c r="E1833" s="222">
        <v>3072481.46</v>
      </c>
      <c r="F1833" s="222">
        <v>3072481.46</v>
      </c>
      <c r="G1833" s="221">
        <v>0</v>
      </c>
      <c r="H1833" s="221">
        <v>0</v>
      </c>
      <c r="I1833" s="221">
        <v>0</v>
      </c>
      <c r="J1833" s="221">
        <v>0</v>
      </c>
      <c r="K1833" s="221">
        <v>0</v>
      </c>
      <c r="L1833" s="221">
        <v>0</v>
      </c>
      <c r="M1833" s="221">
        <v>0</v>
      </c>
      <c r="N1833" s="221">
        <v>0</v>
      </c>
      <c r="O1833" s="221">
        <v>0</v>
      </c>
      <c r="P1833" s="221">
        <v>0</v>
      </c>
      <c r="Q1833" s="221">
        <v>3072481.46</v>
      </c>
      <c r="R1833" s="221">
        <v>0</v>
      </c>
      <c r="S1833" s="221">
        <v>0</v>
      </c>
      <c r="T1833" s="221">
        <v>0</v>
      </c>
      <c r="U1833" s="221">
        <v>0</v>
      </c>
      <c r="V1833" s="221">
        <v>0</v>
      </c>
      <c r="W1833" s="221">
        <v>0</v>
      </c>
      <c r="X1833" s="221">
        <v>0</v>
      </c>
    </row>
    <row r="1834" spans="1:24" s="239" customFormat="1" ht="23.25" customHeight="1" x14ac:dyDescent="0.3">
      <c r="A1834" s="238">
        <v>2024</v>
      </c>
      <c r="B1834" s="230">
        <v>531</v>
      </c>
      <c r="C1834" s="225" t="s">
        <v>52</v>
      </c>
      <c r="D1834" s="230">
        <v>35526</v>
      </c>
      <c r="E1834" s="222">
        <v>27055.3</v>
      </c>
      <c r="F1834" s="222">
        <v>27055.3</v>
      </c>
      <c r="G1834" s="221">
        <v>0</v>
      </c>
      <c r="H1834" s="221">
        <v>0</v>
      </c>
      <c r="I1834" s="221">
        <v>0</v>
      </c>
      <c r="J1834" s="221">
        <v>0</v>
      </c>
      <c r="K1834" s="221">
        <v>0</v>
      </c>
      <c r="L1834" s="221">
        <v>0</v>
      </c>
      <c r="M1834" s="221">
        <v>0</v>
      </c>
      <c r="N1834" s="221">
        <v>0</v>
      </c>
      <c r="O1834" s="221">
        <v>0</v>
      </c>
      <c r="P1834" s="221">
        <v>0</v>
      </c>
      <c r="Q1834" s="221">
        <v>0</v>
      </c>
      <c r="R1834" s="221">
        <v>0</v>
      </c>
      <c r="S1834" s="221">
        <v>0</v>
      </c>
      <c r="T1834" s="221">
        <v>0</v>
      </c>
      <c r="U1834" s="221">
        <v>27055.3</v>
      </c>
      <c r="V1834" s="221">
        <v>0</v>
      </c>
      <c r="W1834" s="221">
        <v>0</v>
      </c>
      <c r="X1834" s="221">
        <v>0</v>
      </c>
    </row>
    <row r="1835" spans="1:24" s="239" customFormat="1" ht="23.25" customHeight="1" x14ac:dyDescent="0.3">
      <c r="A1835" s="238">
        <v>2024</v>
      </c>
      <c r="B1835" s="230">
        <v>532</v>
      </c>
      <c r="C1835" s="225" t="s">
        <v>2655</v>
      </c>
      <c r="D1835" s="230">
        <v>36360</v>
      </c>
      <c r="E1835" s="222">
        <v>214575.37</v>
      </c>
      <c r="F1835" s="222">
        <v>214575.37</v>
      </c>
      <c r="G1835" s="221">
        <v>0</v>
      </c>
      <c r="H1835" s="221">
        <v>0</v>
      </c>
      <c r="I1835" s="221">
        <v>0</v>
      </c>
      <c r="J1835" s="221">
        <v>0</v>
      </c>
      <c r="K1835" s="221">
        <v>0</v>
      </c>
      <c r="L1835" s="221">
        <v>0</v>
      </c>
      <c r="M1835" s="221">
        <v>0</v>
      </c>
      <c r="N1835" s="221">
        <v>0</v>
      </c>
      <c r="O1835" s="221">
        <v>0</v>
      </c>
      <c r="P1835" s="221">
        <v>0</v>
      </c>
      <c r="Q1835" s="221">
        <v>0</v>
      </c>
      <c r="R1835" s="221">
        <v>0</v>
      </c>
      <c r="S1835" s="221">
        <v>0</v>
      </c>
      <c r="T1835" s="221">
        <v>0</v>
      </c>
      <c r="U1835" s="221">
        <v>214575.37</v>
      </c>
      <c r="V1835" s="221">
        <v>0</v>
      </c>
      <c r="W1835" s="221">
        <v>0</v>
      </c>
      <c r="X1835" s="221">
        <v>0</v>
      </c>
    </row>
    <row r="1836" spans="1:24" s="239" customFormat="1" ht="23.25" customHeight="1" x14ac:dyDescent="0.3">
      <c r="A1836" s="238">
        <v>2024</v>
      </c>
      <c r="B1836" s="230">
        <v>533</v>
      </c>
      <c r="C1836" s="225" t="s">
        <v>2657</v>
      </c>
      <c r="D1836" s="230">
        <v>36561</v>
      </c>
      <c r="E1836" s="222">
        <v>235850.09000000003</v>
      </c>
      <c r="F1836" s="222">
        <v>235850.09000000003</v>
      </c>
      <c r="G1836" s="221">
        <v>0</v>
      </c>
      <c r="H1836" s="221">
        <v>0</v>
      </c>
      <c r="I1836" s="221">
        <v>0</v>
      </c>
      <c r="J1836" s="221">
        <v>0</v>
      </c>
      <c r="K1836" s="221">
        <v>0</v>
      </c>
      <c r="L1836" s="221">
        <v>0</v>
      </c>
      <c r="M1836" s="221">
        <v>0</v>
      </c>
      <c r="N1836" s="221">
        <v>0</v>
      </c>
      <c r="O1836" s="221">
        <v>0</v>
      </c>
      <c r="P1836" s="221">
        <v>0</v>
      </c>
      <c r="Q1836" s="221">
        <v>0</v>
      </c>
      <c r="R1836" s="221">
        <v>0</v>
      </c>
      <c r="S1836" s="221">
        <v>0</v>
      </c>
      <c r="T1836" s="221">
        <v>0</v>
      </c>
      <c r="U1836" s="221">
        <v>135418.01</v>
      </c>
      <c r="V1836" s="221">
        <v>100432.08</v>
      </c>
      <c r="W1836" s="221">
        <v>0</v>
      </c>
      <c r="X1836" s="221">
        <v>0</v>
      </c>
    </row>
    <row r="1837" spans="1:24" s="239" customFormat="1" ht="23.25" customHeight="1" x14ac:dyDescent="0.3">
      <c r="A1837" s="238">
        <v>2024</v>
      </c>
      <c r="B1837" s="230">
        <v>534</v>
      </c>
      <c r="C1837" s="225" t="s">
        <v>2660</v>
      </c>
      <c r="D1837" s="230">
        <v>37145</v>
      </c>
      <c r="E1837" s="222">
        <v>182661.78</v>
      </c>
      <c r="F1837" s="222">
        <v>178834.72</v>
      </c>
      <c r="G1837" s="221">
        <v>0</v>
      </c>
      <c r="H1837" s="221">
        <v>0</v>
      </c>
      <c r="I1837" s="221">
        <v>0</v>
      </c>
      <c r="J1837" s="221">
        <v>0</v>
      </c>
      <c r="K1837" s="221">
        <v>0</v>
      </c>
      <c r="L1837" s="221">
        <v>178834.72</v>
      </c>
      <c r="M1837" s="221">
        <v>0</v>
      </c>
      <c r="N1837" s="221">
        <v>0</v>
      </c>
      <c r="O1837" s="221">
        <v>0</v>
      </c>
      <c r="P1837" s="221">
        <v>0</v>
      </c>
      <c r="Q1837" s="221">
        <v>0</v>
      </c>
      <c r="R1837" s="221">
        <v>0</v>
      </c>
      <c r="S1837" s="221">
        <v>0</v>
      </c>
      <c r="T1837" s="221">
        <v>0</v>
      </c>
      <c r="U1837" s="221">
        <v>0</v>
      </c>
      <c r="V1837" s="221">
        <v>0</v>
      </c>
      <c r="W1837" s="221">
        <v>0</v>
      </c>
      <c r="X1837" s="221">
        <v>3827.06</v>
      </c>
    </row>
    <row r="1838" spans="1:24" s="239" customFormat="1" ht="23.25" customHeight="1" x14ac:dyDescent="0.3">
      <c r="A1838" s="238">
        <v>2024</v>
      </c>
      <c r="B1838" s="230">
        <v>535</v>
      </c>
      <c r="C1838" s="225" t="s">
        <v>2661</v>
      </c>
      <c r="D1838" s="230">
        <v>37146</v>
      </c>
      <c r="E1838" s="222">
        <v>205270.87</v>
      </c>
      <c r="F1838" s="222">
        <v>200970.11</v>
      </c>
      <c r="G1838" s="221">
        <v>0</v>
      </c>
      <c r="H1838" s="221">
        <v>0</v>
      </c>
      <c r="I1838" s="221">
        <v>0</v>
      </c>
      <c r="J1838" s="221">
        <v>0</v>
      </c>
      <c r="K1838" s="221">
        <v>0</v>
      </c>
      <c r="L1838" s="221">
        <v>200970.11</v>
      </c>
      <c r="M1838" s="221">
        <v>0</v>
      </c>
      <c r="N1838" s="221">
        <v>0</v>
      </c>
      <c r="O1838" s="221">
        <v>0</v>
      </c>
      <c r="P1838" s="221">
        <v>0</v>
      </c>
      <c r="Q1838" s="221">
        <v>0</v>
      </c>
      <c r="R1838" s="221">
        <v>0</v>
      </c>
      <c r="S1838" s="221">
        <v>0</v>
      </c>
      <c r="T1838" s="221">
        <v>0</v>
      </c>
      <c r="U1838" s="221">
        <v>0</v>
      </c>
      <c r="V1838" s="221">
        <v>0</v>
      </c>
      <c r="W1838" s="221">
        <v>0</v>
      </c>
      <c r="X1838" s="221">
        <v>4300.76</v>
      </c>
    </row>
    <row r="1839" spans="1:24" s="239" customFormat="1" ht="23.25" customHeight="1" x14ac:dyDescent="0.3">
      <c r="A1839" s="238">
        <v>2024</v>
      </c>
      <c r="B1839" s="230">
        <v>536</v>
      </c>
      <c r="C1839" s="225" t="s">
        <v>3322</v>
      </c>
      <c r="D1839" s="230">
        <v>35660</v>
      </c>
      <c r="E1839" s="222">
        <v>267331.42</v>
      </c>
      <c r="F1839" s="222">
        <v>267331.42</v>
      </c>
      <c r="G1839" s="221">
        <v>0</v>
      </c>
      <c r="H1839" s="221">
        <v>0</v>
      </c>
      <c r="I1839" s="221">
        <v>0</v>
      </c>
      <c r="J1839" s="221">
        <v>0</v>
      </c>
      <c r="K1839" s="221">
        <v>0</v>
      </c>
      <c r="L1839" s="221">
        <v>0</v>
      </c>
      <c r="M1839" s="221">
        <v>0</v>
      </c>
      <c r="N1839" s="221">
        <v>0</v>
      </c>
      <c r="O1839" s="221">
        <v>0</v>
      </c>
      <c r="P1839" s="221">
        <v>0</v>
      </c>
      <c r="Q1839" s="221">
        <v>0</v>
      </c>
      <c r="R1839" s="221">
        <v>0</v>
      </c>
      <c r="S1839" s="221">
        <v>0</v>
      </c>
      <c r="T1839" s="221">
        <v>0</v>
      </c>
      <c r="U1839" s="221">
        <v>267331.42</v>
      </c>
      <c r="V1839" s="221">
        <v>0</v>
      </c>
      <c r="W1839" s="221">
        <v>0</v>
      </c>
      <c r="X1839" s="221">
        <v>0</v>
      </c>
    </row>
    <row r="1840" spans="1:24" s="239" customFormat="1" ht="23.25" customHeight="1" x14ac:dyDescent="0.3">
      <c r="A1840" s="238">
        <v>2024</v>
      </c>
      <c r="B1840" s="230">
        <v>537</v>
      </c>
      <c r="C1840" s="225" t="s">
        <v>3323</v>
      </c>
      <c r="D1840" s="230">
        <v>35902</v>
      </c>
      <c r="E1840" s="222">
        <v>232251.79</v>
      </c>
      <c r="F1840" s="222">
        <v>232251.79</v>
      </c>
      <c r="G1840" s="221">
        <v>0</v>
      </c>
      <c r="H1840" s="221">
        <v>0</v>
      </c>
      <c r="I1840" s="221">
        <v>0</v>
      </c>
      <c r="J1840" s="221">
        <v>0</v>
      </c>
      <c r="K1840" s="221">
        <v>0</v>
      </c>
      <c r="L1840" s="221">
        <v>0</v>
      </c>
      <c r="M1840" s="221">
        <v>0</v>
      </c>
      <c r="N1840" s="221">
        <v>0</v>
      </c>
      <c r="O1840" s="221">
        <v>0</v>
      </c>
      <c r="P1840" s="221">
        <v>0</v>
      </c>
      <c r="Q1840" s="221">
        <v>0</v>
      </c>
      <c r="R1840" s="221">
        <v>0</v>
      </c>
      <c r="S1840" s="221">
        <v>0</v>
      </c>
      <c r="T1840" s="221">
        <v>0</v>
      </c>
      <c r="U1840" s="221">
        <v>232251.79</v>
      </c>
      <c r="V1840" s="221">
        <v>0</v>
      </c>
      <c r="W1840" s="221">
        <v>0</v>
      </c>
      <c r="X1840" s="221">
        <v>0</v>
      </c>
    </row>
    <row r="1841" spans="1:24" s="239" customFormat="1" ht="23.25" customHeight="1" x14ac:dyDescent="0.3">
      <c r="A1841" s="238">
        <v>2024</v>
      </c>
      <c r="B1841" s="230">
        <v>538</v>
      </c>
      <c r="C1841" s="225" t="s">
        <v>3420</v>
      </c>
      <c r="D1841" s="230">
        <v>34153</v>
      </c>
      <c r="E1841" s="222">
        <v>413135.94</v>
      </c>
      <c r="F1841" s="222">
        <v>413135.94</v>
      </c>
      <c r="G1841" s="221">
        <v>0</v>
      </c>
      <c r="H1841" s="221">
        <v>0</v>
      </c>
      <c r="I1841" s="221">
        <v>0</v>
      </c>
      <c r="J1841" s="221">
        <v>0</v>
      </c>
      <c r="K1841" s="221">
        <v>0</v>
      </c>
      <c r="L1841" s="221">
        <v>0</v>
      </c>
      <c r="M1841" s="221">
        <v>0</v>
      </c>
      <c r="N1841" s="221">
        <v>0</v>
      </c>
      <c r="O1841" s="221">
        <v>0</v>
      </c>
      <c r="P1841" s="221">
        <v>0</v>
      </c>
      <c r="Q1841" s="221">
        <v>0</v>
      </c>
      <c r="R1841" s="221">
        <v>0</v>
      </c>
      <c r="S1841" s="221">
        <v>0</v>
      </c>
      <c r="T1841" s="221">
        <v>0</v>
      </c>
      <c r="U1841" s="221">
        <v>0</v>
      </c>
      <c r="V1841" s="221">
        <v>413135.94</v>
      </c>
      <c r="W1841" s="221">
        <v>0</v>
      </c>
      <c r="X1841" s="221">
        <v>0</v>
      </c>
    </row>
    <row r="1842" spans="1:24" s="239" customFormat="1" ht="23.25" customHeight="1" x14ac:dyDescent="0.3">
      <c r="A1842" s="238">
        <v>2024</v>
      </c>
      <c r="B1842" s="230">
        <v>539</v>
      </c>
      <c r="C1842" s="225" t="s">
        <v>3421</v>
      </c>
      <c r="D1842" s="230">
        <v>35657</v>
      </c>
      <c r="E1842" s="222">
        <v>175876.2</v>
      </c>
      <c r="F1842" s="222">
        <v>175876.2</v>
      </c>
      <c r="G1842" s="221">
        <v>0</v>
      </c>
      <c r="H1842" s="221">
        <v>0</v>
      </c>
      <c r="I1842" s="221">
        <v>0</v>
      </c>
      <c r="J1842" s="221">
        <v>0</v>
      </c>
      <c r="K1842" s="221">
        <v>0</v>
      </c>
      <c r="L1842" s="221">
        <v>0</v>
      </c>
      <c r="M1842" s="221">
        <v>0</v>
      </c>
      <c r="N1842" s="221">
        <v>0</v>
      </c>
      <c r="O1842" s="221">
        <v>0</v>
      </c>
      <c r="P1842" s="221">
        <v>0</v>
      </c>
      <c r="Q1842" s="221">
        <v>0</v>
      </c>
      <c r="R1842" s="221">
        <v>0</v>
      </c>
      <c r="S1842" s="221">
        <v>0</v>
      </c>
      <c r="T1842" s="221">
        <v>0</v>
      </c>
      <c r="U1842" s="221">
        <v>0</v>
      </c>
      <c r="V1842" s="221">
        <v>175876.2</v>
      </c>
      <c r="W1842" s="221">
        <v>0</v>
      </c>
      <c r="X1842" s="221">
        <v>0</v>
      </c>
    </row>
    <row r="1843" spans="1:24" s="239" customFormat="1" ht="23.25" customHeight="1" x14ac:dyDescent="0.3">
      <c r="A1843" s="238">
        <v>2024</v>
      </c>
      <c r="B1843" s="230">
        <v>540</v>
      </c>
      <c r="C1843" s="225" t="s">
        <v>3422</v>
      </c>
      <c r="D1843" s="230">
        <v>35661</v>
      </c>
      <c r="E1843" s="222">
        <v>383727.72</v>
      </c>
      <c r="F1843" s="222">
        <v>383727.72</v>
      </c>
      <c r="G1843" s="221">
        <v>0</v>
      </c>
      <c r="H1843" s="221">
        <v>0</v>
      </c>
      <c r="I1843" s="221">
        <v>0</v>
      </c>
      <c r="J1843" s="221">
        <v>0</v>
      </c>
      <c r="K1843" s="221">
        <v>0</v>
      </c>
      <c r="L1843" s="221">
        <v>0</v>
      </c>
      <c r="M1843" s="221">
        <v>0</v>
      </c>
      <c r="N1843" s="221">
        <v>0</v>
      </c>
      <c r="O1843" s="221">
        <v>0</v>
      </c>
      <c r="P1843" s="221">
        <v>0</v>
      </c>
      <c r="Q1843" s="221">
        <v>0</v>
      </c>
      <c r="R1843" s="221">
        <v>0</v>
      </c>
      <c r="S1843" s="221">
        <v>0</v>
      </c>
      <c r="T1843" s="221">
        <v>0</v>
      </c>
      <c r="U1843" s="221">
        <v>0</v>
      </c>
      <c r="V1843" s="221">
        <v>383727.72</v>
      </c>
      <c r="W1843" s="221">
        <v>0</v>
      </c>
      <c r="X1843" s="221">
        <v>0</v>
      </c>
    </row>
    <row r="1844" spans="1:24" s="239" customFormat="1" ht="23.25" customHeight="1" x14ac:dyDescent="0.3">
      <c r="A1844" s="238">
        <v>2024</v>
      </c>
      <c r="B1844" s="230">
        <v>541</v>
      </c>
      <c r="C1844" s="225" t="s">
        <v>3423</v>
      </c>
      <c r="D1844" s="230">
        <v>35662</v>
      </c>
      <c r="E1844" s="222">
        <v>162121.32</v>
      </c>
      <c r="F1844" s="222">
        <v>162121.32</v>
      </c>
      <c r="G1844" s="221">
        <v>0</v>
      </c>
      <c r="H1844" s="221">
        <v>0</v>
      </c>
      <c r="I1844" s="221">
        <v>0</v>
      </c>
      <c r="J1844" s="221">
        <v>0</v>
      </c>
      <c r="K1844" s="221">
        <v>0</v>
      </c>
      <c r="L1844" s="221">
        <v>0</v>
      </c>
      <c r="M1844" s="221">
        <v>0</v>
      </c>
      <c r="N1844" s="221">
        <v>0</v>
      </c>
      <c r="O1844" s="221">
        <v>0</v>
      </c>
      <c r="P1844" s="221">
        <v>0</v>
      </c>
      <c r="Q1844" s="221">
        <v>0</v>
      </c>
      <c r="R1844" s="221">
        <v>0</v>
      </c>
      <c r="S1844" s="221">
        <v>0</v>
      </c>
      <c r="T1844" s="221">
        <v>0</v>
      </c>
      <c r="U1844" s="221">
        <v>0</v>
      </c>
      <c r="V1844" s="221">
        <v>162121.32</v>
      </c>
      <c r="W1844" s="221">
        <v>0</v>
      </c>
      <c r="X1844" s="221">
        <v>0</v>
      </c>
    </row>
    <row r="1845" spans="1:24" s="239" customFormat="1" ht="23.25" customHeight="1" x14ac:dyDescent="0.3">
      <c r="A1845" s="238">
        <v>2024</v>
      </c>
      <c r="B1845" s="230">
        <v>542</v>
      </c>
      <c r="C1845" s="225" t="s">
        <v>3424</v>
      </c>
      <c r="D1845" s="230">
        <v>35663</v>
      </c>
      <c r="E1845" s="222">
        <v>162121.32</v>
      </c>
      <c r="F1845" s="222">
        <v>162121.32</v>
      </c>
      <c r="G1845" s="221">
        <v>0</v>
      </c>
      <c r="H1845" s="221">
        <v>0</v>
      </c>
      <c r="I1845" s="221">
        <v>0</v>
      </c>
      <c r="J1845" s="221">
        <v>0</v>
      </c>
      <c r="K1845" s="221">
        <v>0</v>
      </c>
      <c r="L1845" s="221">
        <v>0</v>
      </c>
      <c r="M1845" s="221">
        <v>0</v>
      </c>
      <c r="N1845" s="221">
        <v>0</v>
      </c>
      <c r="O1845" s="221">
        <v>0</v>
      </c>
      <c r="P1845" s="221">
        <v>0</v>
      </c>
      <c r="Q1845" s="221">
        <v>0</v>
      </c>
      <c r="R1845" s="221">
        <v>0</v>
      </c>
      <c r="S1845" s="221">
        <v>0</v>
      </c>
      <c r="T1845" s="221">
        <v>0</v>
      </c>
      <c r="U1845" s="221">
        <v>0</v>
      </c>
      <c r="V1845" s="221">
        <v>162121.32</v>
      </c>
      <c r="W1845" s="221">
        <v>0</v>
      </c>
      <c r="X1845" s="221">
        <v>0</v>
      </c>
    </row>
    <row r="1846" spans="1:24" s="239" customFormat="1" ht="23.25" customHeight="1" x14ac:dyDescent="0.3">
      <c r="A1846" s="238">
        <v>2024</v>
      </c>
      <c r="B1846" s="230">
        <v>543</v>
      </c>
      <c r="C1846" s="225" t="s">
        <v>3425</v>
      </c>
      <c r="D1846" s="230">
        <v>35665</v>
      </c>
      <c r="E1846" s="222">
        <v>218549.76000000001</v>
      </c>
      <c r="F1846" s="222">
        <v>218549.76000000001</v>
      </c>
      <c r="G1846" s="221">
        <v>0</v>
      </c>
      <c r="H1846" s="221">
        <v>0</v>
      </c>
      <c r="I1846" s="221">
        <v>0</v>
      </c>
      <c r="J1846" s="221">
        <v>0</v>
      </c>
      <c r="K1846" s="221">
        <v>0</v>
      </c>
      <c r="L1846" s="221">
        <v>0</v>
      </c>
      <c r="M1846" s="221">
        <v>0</v>
      </c>
      <c r="N1846" s="221">
        <v>0</v>
      </c>
      <c r="O1846" s="221">
        <v>0</v>
      </c>
      <c r="P1846" s="221">
        <v>0</v>
      </c>
      <c r="Q1846" s="221">
        <v>0</v>
      </c>
      <c r="R1846" s="221">
        <v>0</v>
      </c>
      <c r="S1846" s="221">
        <v>0</v>
      </c>
      <c r="T1846" s="221">
        <v>0</v>
      </c>
      <c r="U1846" s="221">
        <v>0</v>
      </c>
      <c r="V1846" s="221">
        <v>218549.76000000001</v>
      </c>
      <c r="W1846" s="221">
        <v>0</v>
      </c>
      <c r="X1846" s="221">
        <v>0</v>
      </c>
    </row>
    <row r="1847" spans="1:24" s="239" customFormat="1" ht="23.25" customHeight="1" x14ac:dyDescent="0.3">
      <c r="A1847" s="238">
        <v>2024</v>
      </c>
      <c r="B1847" s="230">
        <v>544</v>
      </c>
      <c r="C1847" s="225" t="s">
        <v>3426</v>
      </c>
      <c r="D1847" s="230">
        <v>36616</v>
      </c>
      <c r="E1847" s="222">
        <v>4060268.1900000004</v>
      </c>
      <c r="F1847" s="222">
        <v>3996384.0500000003</v>
      </c>
      <c r="G1847" s="221">
        <v>0</v>
      </c>
      <c r="H1847" s="221">
        <v>0</v>
      </c>
      <c r="I1847" s="221">
        <v>0</v>
      </c>
      <c r="J1847" s="221">
        <v>286240.33</v>
      </c>
      <c r="K1847" s="221">
        <v>0</v>
      </c>
      <c r="L1847" s="221">
        <v>248349.64999999997</v>
      </c>
      <c r="M1847" s="221">
        <v>0</v>
      </c>
      <c r="N1847" s="221">
        <v>0</v>
      </c>
      <c r="O1847" s="221">
        <v>0</v>
      </c>
      <c r="P1847" s="221">
        <v>0</v>
      </c>
      <c r="Q1847" s="221">
        <v>3307780.0700000003</v>
      </c>
      <c r="R1847" s="221">
        <v>0</v>
      </c>
      <c r="S1847" s="221">
        <v>0</v>
      </c>
      <c r="T1847" s="221">
        <v>0</v>
      </c>
      <c r="U1847" s="221">
        <v>47475.86</v>
      </c>
      <c r="V1847" s="221">
        <v>106538.14</v>
      </c>
      <c r="W1847" s="221">
        <v>0</v>
      </c>
      <c r="X1847" s="221">
        <v>63884.14</v>
      </c>
    </row>
    <row r="1848" spans="1:24" s="239" customFormat="1" ht="23.25" customHeight="1" x14ac:dyDescent="0.3">
      <c r="A1848" s="238">
        <v>2024</v>
      </c>
      <c r="B1848" s="230">
        <v>545</v>
      </c>
      <c r="C1848" s="225" t="s">
        <v>3427</v>
      </c>
      <c r="D1848" s="230">
        <v>36842</v>
      </c>
      <c r="E1848" s="222">
        <v>154997.51999999999</v>
      </c>
      <c r="F1848" s="222">
        <v>154997.51999999999</v>
      </c>
      <c r="G1848" s="221">
        <v>0</v>
      </c>
      <c r="H1848" s="221">
        <v>0</v>
      </c>
      <c r="I1848" s="221">
        <v>0</v>
      </c>
      <c r="J1848" s="221">
        <v>0</v>
      </c>
      <c r="K1848" s="221">
        <v>0</v>
      </c>
      <c r="L1848" s="221">
        <v>0</v>
      </c>
      <c r="M1848" s="221">
        <v>0</v>
      </c>
      <c r="N1848" s="221">
        <v>0</v>
      </c>
      <c r="O1848" s="221">
        <v>0</v>
      </c>
      <c r="P1848" s="221">
        <v>0</v>
      </c>
      <c r="Q1848" s="221">
        <v>0</v>
      </c>
      <c r="R1848" s="221">
        <v>0</v>
      </c>
      <c r="S1848" s="221">
        <v>0</v>
      </c>
      <c r="T1848" s="221">
        <v>0</v>
      </c>
      <c r="U1848" s="221">
        <v>0</v>
      </c>
      <c r="V1848" s="221">
        <v>154997.51999999999</v>
      </c>
      <c r="W1848" s="221">
        <v>0</v>
      </c>
      <c r="X1848" s="221">
        <v>0</v>
      </c>
    </row>
    <row r="1849" spans="1:24" s="239" customFormat="1" ht="23.25" customHeight="1" x14ac:dyDescent="0.3">
      <c r="A1849" s="238">
        <v>2024</v>
      </c>
      <c r="B1849" s="230">
        <v>546</v>
      </c>
      <c r="C1849" s="225" t="s">
        <v>3428</v>
      </c>
      <c r="D1849" s="230">
        <v>36830</v>
      </c>
      <c r="E1849" s="222">
        <v>242842.5</v>
      </c>
      <c r="F1849" s="222">
        <v>242842.5</v>
      </c>
      <c r="G1849" s="221">
        <v>0</v>
      </c>
      <c r="H1849" s="221">
        <v>0</v>
      </c>
      <c r="I1849" s="221">
        <v>0</v>
      </c>
      <c r="J1849" s="221">
        <v>0</v>
      </c>
      <c r="K1849" s="221">
        <v>0</v>
      </c>
      <c r="L1849" s="221">
        <v>0</v>
      </c>
      <c r="M1849" s="221">
        <v>0</v>
      </c>
      <c r="N1849" s="221">
        <v>0</v>
      </c>
      <c r="O1849" s="221">
        <v>0</v>
      </c>
      <c r="P1849" s="221">
        <v>0</v>
      </c>
      <c r="Q1849" s="221">
        <v>0</v>
      </c>
      <c r="R1849" s="221">
        <v>0</v>
      </c>
      <c r="S1849" s="221">
        <v>0</v>
      </c>
      <c r="T1849" s="221">
        <v>0</v>
      </c>
      <c r="U1849" s="221">
        <v>0</v>
      </c>
      <c r="V1849" s="221">
        <v>242842.5</v>
      </c>
      <c r="W1849" s="221">
        <v>0</v>
      </c>
      <c r="X1849" s="221">
        <v>0</v>
      </c>
    </row>
    <row r="1850" spans="1:24" s="239" customFormat="1" ht="23.25" customHeight="1" x14ac:dyDescent="0.3">
      <c r="A1850" s="238">
        <v>2024</v>
      </c>
      <c r="B1850" s="230">
        <v>547</v>
      </c>
      <c r="C1850" s="225" t="s">
        <v>3429</v>
      </c>
      <c r="D1850" s="230">
        <v>36834</v>
      </c>
      <c r="E1850" s="222">
        <v>168946.5</v>
      </c>
      <c r="F1850" s="222">
        <v>168946.5</v>
      </c>
      <c r="G1850" s="221">
        <v>0</v>
      </c>
      <c r="H1850" s="221">
        <v>0</v>
      </c>
      <c r="I1850" s="221">
        <v>0</v>
      </c>
      <c r="J1850" s="221">
        <v>0</v>
      </c>
      <c r="K1850" s="221">
        <v>0</v>
      </c>
      <c r="L1850" s="221">
        <v>0</v>
      </c>
      <c r="M1850" s="221">
        <v>0</v>
      </c>
      <c r="N1850" s="221">
        <v>0</v>
      </c>
      <c r="O1850" s="221">
        <v>0</v>
      </c>
      <c r="P1850" s="221">
        <v>0</v>
      </c>
      <c r="Q1850" s="221">
        <v>0</v>
      </c>
      <c r="R1850" s="221">
        <v>0</v>
      </c>
      <c r="S1850" s="221">
        <v>0</v>
      </c>
      <c r="T1850" s="221">
        <v>0</v>
      </c>
      <c r="U1850" s="221">
        <v>0</v>
      </c>
      <c r="V1850" s="221">
        <v>168946.5</v>
      </c>
      <c r="W1850" s="221">
        <v>0</v>
      </c>
      <c r="X1850" s="221">
        <v>0</v>
      </c>
    </row>
    <row r="1851" spans="1:24" s="239" customFormat="1" ht="23.25" customHeight="1" x14ac:dyDescent="0.3">
      <c r="A1851" s="238">
        <v>2024</v>
      </c>
      <c r="B1851" s="230">
        <v>548</v>
      </c>
      <c r="C1851" s="225" t="s">
        <v>3430</v>
      </c>
      <c r="D1851" s="230">
        <v>36861</v>
      </c>
      <c r="E1851" s="222">
        <v>163617.9</v>
      </c>
      <c r="F1851" s="222">
        <v>163617.9</v>
      </c>
      <c r="G1851" s="221">
        <v>0</v>
      </c>
      <c r="H1851" s="221">
        <v>0</v>
      </c>
      <c r="I1851" s="221">
        <v>0</v>
      </c>
      <c r="J1851" s="221">
        <v>0</v>
      </c>
      <c r="K1851" s="221">
        <v>0</v>
      </c>
      <c r="L1851" s="221">
        <v>0</v>
      </c>
      <c r="M1851" s="221">
        <v>0</v>
      </c>
      <c r="N1851" s="221">
        <v>0</v>
      </c>
      <c r="O1851" s="221">
        <v>0</v>
      </c>
      <c r="P1851" s="221">
        <v>0</v>
      </c>
      <c r="Q1851" s="221">
        <v>0</v>
      </c>
      <c r="R1851" s="221">
        <v>0</v>
      </c>
      <c r="S1851" s="221">
        <v>0</v>
      </c>
      <c r="T1851" s="221">
        <v>0</v>
      </c>
      <c r="U1851" s="221">
        <v>0</v>
      </c>
      <c r="V1851" s="221">
        <v>163617.9</v>
      </c>
      <c r="W1851" s="221">
        <v>0</v>
      </c>
      <c r="X1851" s="221">
        <v>0</v>
      </c>
    </row>
    <row r="1852" spans="1:24" s="239" customFormat="1" ht="23.25" customHeight="1" x14ac:dyDescent="0.3">
      <c r="A1852" s="238">
        <v>2024</v>
      </c>
      <c r="B1852" s="230">
        <v>549</v>
      </c>
      <c r="C1852" s="225" t="s">
        <v>1697</v>
      </c>
      <c r="D1852" s="230">
        <v>36696</v>
      </c>
      <c r="E1852" s="222">
        <v>428100.55</v>
      </c>
      <c r="F1852" s="222">
        <v>428100.55</v>
      </c>
      <c r="G1852" s="221">
        <v>0</v>
      </c>
      <c r="H1852" s="221">
        <v>0</v>
      </c>
      <c r="I1852" s="221">
        <v>0</v>
      </c>
      <c r="J1852" s="221">
        <v>0</v>
      </c>
      <c r="K1852" s="221">
        <v>0</v>
      </c>
      <c r="L1852" s="221">
        <v>0</v>
      </c>
      <c r="M1852" s="221">
        <v>0</v>
      </c>
      <c r="N1852" s="221">
        <v>0</v>
      </c>
      <c r="O1852" s="221">
        <v>0</v>
      </c>
      <c r="P1852" s="221">
        <v>0</v>
      </c>
      <c r="Q1852" s="221">
        <v>0</v>
      </c>
      <c r="R1852" s="221">
        <v>0</v>
      </c>
      <c r="S1852" s="221">
        <v>0</v>
      </c>
      <c r="T1852" s="221">
        <v>0</v>
      </c>
      <c r="U1852" s="221">
        <v>428100.55</v>
      </c>
      <c r="V1852" s="221">
        <v>0</v>
      </c>
      <c r="W1852" s="221">
        <v>0</v>
      </c>
      <c r="X1852" s="221">
        <v>0</v>
      </c>
    </row>
    <row r="1853" spans="1:24" s="239" customFormat="1" ht="23.25" customHeight="1" x14ac:dyDescent="0.3">
      <c r="A1853" s="238">
        <v>2024</v>
      </c>
      <c r="B1853" s="230">
        <v>550</v>
      </c>
      <c r="C1853" s="225" t="s">
        <v>2868</v>
      </c>
      <c r="D1853" s="230">
        <v>36608</v>
      </c>
      <c r="E1853" s="222">
        <v>734199.44000000006</v>
      </c>
      <c r="F1853" s="222">
        <v>721047.28</v>
      </c>
      <c r="G1853" s="221">
        <v>0</v>
      </c>
      <c r="H1853" s="221">
        <v>0</v>
      </c>
      <c r="I1853" s="221">
        <v>0</v>
      </c>
      <c r="J1853" s="221">
        <v>0</v>
      </c>
      <c r="K1853" s="221">
        <v>0</v>
      </c>
      <c r="L1853" s="221">
        <v>433104.06000000006</v>
      </c>
      <c r="M1853" s="221">
        <v>0</v>
      </c>
      <c r="N1853" s="221">
        <v>0</v>
      </c>
      <c r="O1853" s="221">
        <v>0</v>
      </c>
      <c r="P1853" s="221">
        <v>224142.53</v>
      </c>
      <c r="Q1853" s="221">
        <v>0</v>
      </c>
      <c r="R1853" s="221">
        <v>0</v>
      </c>
      <c r="S1853" s="221">
        <v>0</v>
      </c>
      <c r="T1853" s="221">
        <v>0</v>
      </c>
      <c r="U1853" s="221">
        <v>63800.69</v>
      </c>
      <c r="V1853" s="221">
        <v>0</v>
      </c>
      <c r="W1853" s="221">
        <v>0</v>
      </c>
      <c r="X1853" s="221">
        <v>13152.16</v>
      </c>
    </row>
    <row r="1854" spans="1:24" s="239" customFormat="1" ht="23.25" customHeight="1" x14ac:dyDescent="0.3">
      <c r="A1854" s="238">
        <v>2024</v>
      </c>
      <c r="B1854" s="230">
        <v>551</v>
      </c>
      <c r="C1854" s="225" t="s">
        <v>1734</v>
      </c>
      <c r="D1854" s="230">
        <v>36559</v>
      </c>
      <c r="E1854" s="222">
        <v>342283.37999999995</v>
      </c>
      <c r="F1854" s="222">
        <v>335739.16</v>
      </c>
      <c r="G1854" s="221">
        <v>0</v>
      </c>
      <c r="H1854" s="221">
        <v>0</v>
      </c>
      <c r="I1854" s="221">
        <v>0</v>
      </c>
      <c r="J1854" s="221">
        <v>0</v>
      </c>
      <c r="K1854" s="221">
        <v>0</v>
      </c>
      <c r="L1854" s="221">
        <v>0</v>
      </c>
      <c r="M1854" s="221">
        <v>0</v>
      </c>
      <c r="N1854" s="221">
        <v>0</v>
      </c>
      <c r="O1854" s="221">
        <v>0</v>
      </c>
      <c r="P1854" s="221">
        <v>335739.16</v>
      </c>
      <c r="Q1854" s="221">
        <v>0</v>
      </c>
      <c r="R1854" s="221">
        <v>0</v>
      </c>
      <c r="S1854" s="221">
        <v>0</v>
      </c>
      <c r="T1854" s="221">
        <v>0</v>
      </c>
      <c r="U1854" s="221">
        <v>0</v>
      </c>
      <c r="V1854" s="221">
        <v>0</v>
      </c>
      <c r="W1854" s="221">
        <v>0</v>
      </c>
      <c r="X1854" s="221">
        <v>6544.22</v>
      </c>
    </row>
    <row r="1855" spans="1:24" s="239" customFormat="1" ht="23.25" customHeight="1" x14ac:dyDescent="0.3">
      <c r="A1855" s="238">
        <v>2024</v>
      </c>
      <c r="B1855" s="230">
        <v>552</v>
      </c>
      <c r="C1855" s="225" t="s">
        <v>1836</v>
      </c>
      <c r="D1855" s="230">
        <v>33648</v>
      </c>
      <c r="E1855" s="222">
        <v>252735.12</v>
      </c>
      <c r="F1855" s="222">
        <v>252735.12</v>
      </c>
      <c r="G1855" s="221">
        <v>0</v>
      </c>
      <c r="H1855" s="221">
        <v>0</v>
      </c>
      <c r="I1855" s="221">
        <v>0</v>
      </c>
      <c r="J1855" s="221">
        <v>0</v>
      </c>
      <c r="K1855" s="221">
        <v>0</v>
      </c>
      <c r="L1855" s="221">
        <v>0</v>
      </c>
      <c r="M1855" s="221">
        <v>0</v>
      </c>
      <c r="N1855" s="221">
        <v>0</v>
      </c>
      <c r="O1855" s="221">
        <v>0</v>
      </c>
      <c r="P1855" s="221">
        <v>0</v>
      </c>
      <c r="Q1855" s="221">
        <v>0</v>
      </c>
      <c r="R1855" s="221">
        <v>0</v>
      </c>
      <c r="S1855" s="221">
        <v>0</v>
      </c>
      <c r="T1855" s="221">
        <v>0</v>
      </c>
      <c r="U1855" s="221">
        <v>252735.12</v>
      </c>
      <c r="V1855" s="221">
        <v>0</v>
      </c>
      <c r="W1855" s="221">
        <v>0</v>
      </c>
      <c r="X1855" s="221">
        <v>0</v>
      </c>
    </row>
    <row r="1856" spans="1:24" s="239" customFormat="1" ht="20.25" customHeight="1" x14ac:dyDescent="0.3">
      <c r="A1856" s="238">
        <v>2024</v>
      </c>
      <c r="B1856" s="230">
        <v>553</v>
      </c>
      <c r="C1856" s="225" t="s">
        <v>1301</v>
      </c>
      <c r="D1856" s="230">
        <v>36487</v>
      </c>
      <c r="E1856" s="222">
        <v>113258.76</v>
      </c>
      <c r="F1856" s="222">
        <v>113258.76</v>
      </c>
      <c r="G1856" s="221">
        <v>0</v>
      </c>
      <c r="H1856" s="221">
        <v>0</v>
      </c>
      <c r="I1856" s="221">
        <v>0</v>
      </c>
      <c r="J1856" s="221">
        <v>0</v>
      </c>
      <c r="K1856" s="221">
        <v>0</v>
      </c>
      <c r="L1856" s="221">
        <v>0</v>
      </c>
      <c r="M1856" s="221">
        <v>0</v>
      </c>
      <c r="N1856" s="221">
        <v>0</v>
      </c>
      <c r="O1856" s="221">
        <v>0</v>
      </c>
      <c r="P1856" s="221">
        <v>0</v>
      </c>
      <c r="Q1856" s="221">
        <v>0</v>
      </c>
      <c r="R1856" s="221">
        <v>0</v>
      </c>
      <c r="S1856" s="221">
        <v>0</v>
      </c>
      <c r="T1856" s="221">
        <v>0</v>
      </c>
      <c r="U1856" s="221">
        <v>0</v>
      </c>
      <c r="V1856" s="221">
        <v>113258.76</v>
      </c>
      <c r="W1856" s="221">
        <v>0</v>
      </c>
      <c r="X1856" s="221">
        <v>0</v>
      </c>
    </row>
    <row r="1857" spans="1:24" s="239" customFormat="1" ht="20.25" customHeight="1" x14ac:dyDescent="0.3">
      <c r="A1857" s="238">
        <v>2024</v>
      </c>
      <c r="B1857" s="230">
        <v>554</v>
      </c>
      <c r="C1857" s="233" t="s">
        <v>3431</v>
      </c>
      <c r="D1857" s="230">
        <v>33052</v>
      </c>
      <c r="E1857" s="222">
        <v>4606667.7600000007</v>
      </c>
      <c r="F1857" s="222">
        <v>4567951.5600000005</v>
      </c>
      <c r="G1857" s="221">
        <v>0</v>
      </c>
      <c r="H1857" s="221">
        <v>0</v>
      </c>
      <c r="I1857" s="221">
        <v>0</v>
      </c>
      <c r="J1857" s="221">
        <v>0</v>
      </c>
      <c r="K1857" s="221">
        <v>0</v>
      </c>
      <c r="L1857" s="221">
        <v>0</v>
      </c>
      <c r="M1857" s="221">
        <v>0</v>
      </c>
      <c r="N1857" s="221">
        <v>0</v>
      </c>
      <c r="O1857" s="221">
        <v>4567951.5600000005</v>
      </c>
      <c r="P1857" s="221">
        <v>0</v>
      </c>
      <c r="Q1857" s="221">
        <v>0</v>
      </c>
      <c r="R1857" s="221">
        <v>0</v>
      </c>
      <c r="S1857" s="221">
        <v>0</v>
      </c>
      <c r="T1857" s="221">
        <v>0</v>
      </c>
      <c r="U1857" s="221">
        <v>0</v>
      </c>
      <c r="V1857" s="221">
        <v>0</v>
      </c>
      <c r="W1857" s="221">
        <v>0</v>
      </c>
      <c r="X1857" s="221">
        <v>38716.199999999997</v>
      </c>
    </row>
    <row r="1858" spans="1:24" s="239" customFormat="1" ht="23.25" customHeight="1" x14ac:dyDescent="0.3">
      <c r="A1858" s="238">
        <v>2024</v>
      </c>
      <c r="B1858" s="230">
        <v>555</v>
      </c>
      <c r="C1858" s="233" t="s">
        <v>2203</v>
      </c>
      <c r="D1858" s="230">
        <v>36583</v>
      </c>
      <c r="E1858" s="222">
        <v>1018699.8799999999</v>
      </c>
      <c r="F1858" s="222">
        <v>999863.16999999993</v>
      </c>
      <c r="G1858" s="221">
        <v>999863.16999999993</v>
      </c>
      <c r="H1858" s="221">
        <v>0</v>
      </c>
      <c r="I1858" s="221">
        <v>0</v>
      </c>
      <c r="J1858" s="221">
        <v>0</v>
      </c>
      <c r="K1858" s="221">
        <v>0</v>
      </c>
      <c r="L1858" s="221">
        <v>0</v>
      </c>
      <c r="M1858" s="221">
        <v>0</v>
      </c>
      <c r="N1858" s="221">
        <v>0</v>
      </c>
      <c r="O1858" s="221">
        <v>0</v>
      </c>
      <c r="P1858" s="221">
        <v>0</v>
      </c>
      <c r="Q1858" s="221">
        <v>0</v>
      </c>
      <c r="R1858" s="221">
        <v>0</v>
      </c>
      <c r="S1858" s="221">
        <v>0</v>
      </c>
      <c r="T1858" s="221">
        <v>0</v>
      </c>
      <c r="U1858" s="221">
        <v>0</v>
      </c>
      <c r="V1858" s="221">
        <v>0</v>
      </c>
      <c r="W1858" s="221">
        <v>0</v>
      </c>
      <c r="X1858" s="221">
        <v>18836.71</v>
      </c>
    </row>
    <row r="1859" spans="1:24" s="239" customFormat="1" ht="23.25" customHeight="1" x14ac:dyDescent="0.3">
      <c r="A1859" s="238">
        <v>2024</v>
      </c>
      <c r="B1859" s="230">
        <v>556</v>
      </c>
      <c r="C1859" s="225" t="s">
        <v>355</v>
      </c>
      <c r="D1859" s="230">
        <v>34482</v>
      </c>
      <c r="E1859" s="222">
        <v>259279.37</v>
      </c>
      <c r="F1859" s="222">
        <v>256104.02</v>
      </c>
      <c r="G1859" s="221">
        <v>0</v>
      </c>
      <c r="H1859" s="221">
        <v>0</v>
      </c>
      <c r="I1859" s="221">
        <v>0</v>
      </c>
      <c r="J1859" s="221">
        <v>0</v>
      </c>
      <c r="K1859" s="221">
        <v>0</v>
      </c>
      <c r="L1859" s="221">
        <v>0</v>
      </c>
      <c r="M1859" s="221">
        <v>0</v>
      </c>
      <c r="N1859" s="221">
        <v>0</v>
      </c>
      <c r="O1859" s="221">
        <v>0</v>
      </c>
      <c r="P1859" s="221">
        <v>256104.02</v>
      </c>
      <c r="Q1859" s="221">
        <v>0</v>
      </c>
      <c r="R1859" s="221">
        <v>0</v>
      </c>
      <c r="S1859" s="221">
        <v>0</v>
      </c>
      <c r="T1859" s="221">
        <v>0</v>
      </c>
      <c r="U1859" s="221">
        <v>0</v>
      </c>
      <c r="V1859" s="221">
        <v>0</v>
      </c>
      <c r="W1859" s="221">
        <v>0</v>
      </c>
      <c r="X1859" s="221">
        <v>3175.35</v>
      </c>
    </row>
    <row r="1860" spans="1:24" s="239" customFormat="1" ht="23.25" customHeight="1" x14ac:dyDescent="0.3">
      <c r="A1860" s="238">
        <v>2024</v>
      </c>
      <c r="B1860" s="230">
        <v>557</v>
      </c>
      <c r="C1860" s="233" t="s">
        <v>2220</v>
      </c>
      <c r="D1860" s="230">
        <v>36631</v>
      </c>
      <c r="E1860" s="222">
        <v>1391042.4700000002</v>
      </c>
      <c r="F1860" s="222">
        <v>1371404.9400000002</v>
      </c>
      <c r="G1860" s="221">
        <v>0</v>
      </c>
      <c r="H1860" s="221">
        <v>1371404.9400000002</v>
      </c>
      <c r="I1860" s="221">
        <v>0</v>
      </c>
      <c r="J1860" s="221">
        <v>0</v>
      </c>
      <c r="K1860" s="221">
        <v>0</v>
      </c>
      <c r="L1860" s="221">
        <v>0</v>
      </c>
      <c r="M1860" s="221">
        <v>0</v>
      </c>
      <c r="N1860" s="221">
        <v>0</v>
      </c>
      <c r="O1860" s="221">
        <v>0</v>
      </c>
      <c r="P1860" s="221">
        <v>0</v>
      </c>
      <c r="Q1860" s="221">
        <v>0</v>
      </c>
      <c r="R1860" s="221">
        <v>0</v>
      </c>
      <c r="S1860" s="221">
        <v>0</v>
      </c>
      <c r="T1860" s="221">
        <v>0</v>
      </c>
      <c r="U1860" s="221">
        <v>0</v>
      </c>
      <c r="V1860" s="221">
        <v>0</v>
      </c>
      <c r="W1860" s="221">
        <v>0</v>
      </c>
      <c r="X1860" s="221">
        <v>19637.53</v>
      </c>
    </row>
    <row r="1861" spans="1:24" s="239" customFormat="1" ht="23.25" customHeight="1" x14ac:dyDescent="0.3">
      <c r="A1861" s="238">
        <v>2024</v>
      </c>
      <c r="B1861" s="230">
        <v>558</v>
      </c>
      <c r="C1861" s="233" t="s">
        <v>3360</v>
      </c>
      <c r="D1861" s="230">
        <v>32977</v>
      </c>
      <c r="E1861" s="222">
        <v>14100905.15</v>
      </c>
      <c r="F1861" s="222">
        <v>13913217.01</v>
      </c>
      <c r="G1861" s="221">
        <v>0</v>
      </c>
      <c r="H1861" s="221">
        <v>0</v>
      </c>
      <c r="I1861" s="221">
        <v>0</v>
      </c>
      <c r="J1861" s="221">
        <v>0</v>
      </c>
      <c r="K1861" s="221">
        <v>0</v>
      </c>
      <c r="L1861" s="221">
        <v>0</v>
      </c>
      <c r="M1861" s="221">
        <v>0</v>
      </c>
      <c r="N1861" s="221">
        <v>0</v>
      </c>
      <c r="O1861" s="221">
        <v>0</v>
      </c>
      <c r="P1861" s="221">
        <v>0</v>
      </c>
      <c r="Q1861" s="221">
        <v>13913217.01</v>
      </c>
      <c r="R1861" s="221">
        <v>0</v>
      </c>
      <c r="S1861" s="221">
        <v>0</v>
      </c>
      <c r="T1861" s="221">
        <v>0</v>
      </c>
      <c r="U1861" s="221">
        <v>0</v>
      </c>
      <c r="V1861" s="221">
        <v>0</v>
      </c>
      <c r="W1861" s="221">
        <v>0</v>
      </c>
      <c r="X1861" s="221">
        <v>187688.14</v>
      </c>
    </row>
    <row r="1862" spans="1:24" s="239" customFormat="1" ht="23.25" customHeight="1" x14ac:dyDescent="0.3">
      <c r="A1862" s="238">
        <v>2024</v>
      </c>
      <c r="B1862" s="230">
        <v>559</v>
      </c>
      <c r="C1862" s="233" t="s">
        <v>1578</v>
      </c>
      <c r="D1862" s="230">
        <v>33094</v>
      </c>
      <c r="E1862" s="222">
        <v>9431794.6099999994</v>
      </c>
      <c r="F1862" s="222">
        <v>9294090.3499999996</v>
      </c>
      <c r="G1862" s="221">
        <v>0</v>
      </c>
      <c r="H1862" s="221">
        <v>0</v>
      </c>
      <c r="I1862" s="221">
        <v>0</v>
      </c>
      <c r="J1862" s="221">
        <v>0</v>
      </c>
      <c r="K1862" s="221">
        <v>0</v>
      </c>
      <c r="L1862" s="221">
        <v>0</v>
      </c>
      <c r="M1862" s="221">
        <v>0</v>
      </c>
      <c r="N1862" s="221">
        <v>0</v>
      </c>
      <c r="O1862" s="221">
        <v>0</v>
      </c>
      <c r="P1862" s="221">
        <v>0</v>
      </c>
      <c r="Q1862" s="221">
        <v>9294090.3499999996</v>
      </c>
      <c r="R1862" s="221">
        <v>0</v>
      </c>
      <c r="S1862" s="221">
        <v>0</v>
      </c>
      <c r="T1862" s="221">
        <v>0</v>
      </c>
      <c r="U1862" s="221">
        <v>0</v>
      </c>
      <c r="V1862" s="221">
        <v>0</v>
      </c>
      <c r="W1862" s="221">
        <v>0</v>
      </c>
      <c r="X1862" s="221">
        <v>137704.26</v>
      </c>
    </row>
    <row r="1863" spans="1:24" s="239" customFormat="1" ht="23.25" customHeight="1" x14ac:dyDescent="0.3">
      <c r="A1863" s="238">
        <v>2024</v>
      </c>
      <c r="B1863" s="230">
        <v>560</v>
      </c>
      <c r="C1863" s="233" t="s">
        <v>1833</v>
      </c>
      <c r="D1863" s="230">
        <v>34277</v>
      </c>
      <c r="E1863" s="222">
        <v>1702291.2000000002</v>
      </c>
      <c r="F1863" s="222">
        <v>1666625.4200000002</v>
      </c>
      <c r="G1863" s="221">
        <v>0</v>
      </c>
      <c r="H1863" s="221">
        <v>0</v>
      </c>
      <c r="I1863" s="221">
        <v>0</v>
      </c>
      <c r="J1863" s="221">
        <v>0</v>
      </c>
      <c r="K1863" s="221">
        <v>0</v>
      </c>
      <c r="L1863" s="221">
        <v>0</v>
      </c>
      <c r="M1863" s="221">
        <v>0</v>
      </c>
      <c r="N1863" s="221">
        <v>0</v>
      </c>
      <c r="O1863" s="221">
        <v>0</v>
      </c>
      <c r="P1863" s="221">
        <v>0</v>
      </c>
      <c r="Q1863" s="221">
        <v>1666625.4200000002</v>
      </c>
      <c r="R1863" s="221">
        <v>0</v>
      </c>
      <c r="S1863" s="221">
        <v>0</v>
      </c>
      <c r="T1863" s="221">
        <v>0</v>
      </c>
      <c r="U1863" s="221">
        <v>0</v>
      </c>
      <c r="V1863" s="221">
        <v>0</v>
      </c>
      <c r="W1863" s="221">
        <v>0</v>
      </c>
      <c r="X1863" s="221">
        <v>35665.78</v>
      </c>
    </row>
    <row r="1864" spans="1:24" s="239" customFormat="1" ht="23.25" customHeight="1" x14ac:dyDescent="0.3">
      <c r="A1864" s="238">
        <v>2024</v>
      </c>
      <c r="B1864" s="230">
        <v>561</v>
      </c>
      <c r="C1864" s="233" t="s">
        <v>1834</v>
      </c>
      <c r="D1864" s="230">
        <v>36566</v>
      </c>
      <c r="E1864" s="222">
        <v>5757156.8599999994</v>
      </c>
      <c r="F1864" s="222">
        <v>5653040.6399999997</v>
      </c>
      <c r="G1864" s="221">
        <v>0</v>
      </c>
      <c r="H1864" s="221">
        <v>0</v>
      </c>
      <c r="I1864" s="221">
        <v>0</v>
      </c>
      <c r="J1864" s="221">
        <v>0</v>
      </c>
      <c r="K1864" s="221">
        <v>0</v>
      </c>
      <c r="L1864" s="221">
        <v>0</v>
      </c>
      <c r="M1864" s="221">
        <v>0</v>
      </c>
      <c r="N1864" s="221">
        <v>0</v>
      </c>
      <c r="O1864" s="221">
        <v>0</v>
      </c>
      <c r="P1864" s="221">
        <v>0</v>
      </c>
      <c r="Q1864" s="221">
        <v>5653040.6399999997</v>
      </c>
      <c r="R1864" s="221">
        <v>0</v>
      </c>
      <c r="S1864" s="221">
        <v>0</v>
      </c>
      <c r="T1864" s="221">
        <v>0</v>
      </c>
      <c r="U1864" s="221">
        <v>0</v>
      </c>
      <c r="V1864" s="221">
        <v>0</v>
      </c>
      <c r="W1864" s="221">
        <v>0</v>
      </c>
      <c r="X1864" s="221">
        <v>104116.22</v>
      </c>
    </row>
    <row r="1865" spans="1:24" s="239" customFormat="1" ht="23.25" customHeight="1" x14ac:dyDescent="0.3">
      <c r="A1865" s="238">
        <v>2024</v>
      </c>
      <c r="B1865" s="230">
        <v>562</v>
      </c>
      <c r="C1865" s="233" t="s">
        <v>2235</v>
      </c>
      <c r="D1865" s="230">
        <v>36558</v>
      </c>
      <c r="E1865" s="222">
        <v>7513960.4900000002</v>
      </c>
      <c r="F1865" s="222">
        <v>7391192.8900000006</v>
      </c>
      <c r="G1865" s="221">
        <v>0</v>
      </c>
      <c r="H1865" s="221">
        <v>0</v>
      </c>
      <c r="I1865" s="221">
        <v>0</v>
      </c>
      <c r="J1865" s="221">
        <v>0</v>
      </c>
      <c r="K1865" s="221">
        <v>0</v>
      </c>
      <c r="L1865" s="221">
        <v>0</v>
      </c>
      <c r="M1865" s="221">
        <v>0</v>
      </c>
      <c r="N1865" s="221">
        <v>0</v>
      </c>
      <c r="O1865" s="221">
        <v>0</v>
      </c>
      <c r="P1865" s="221">
        <v>0</v>
      </c>
      <c r="Q1865" s="221">
        <v>7391192.8900000006</v>
      </c>
      <c r="R1865" s="221">
        <v>0</v>
      </c>
      <c r="S1865" s="221">
        <v>0</v>
      </c>
      <c r="T1865" s="221">
        <v>0</v>
      </c>
      <c r="U1865" s="221">
        <v>0</v>
      </c>
      <c r="V1865" s="221">
        <v>0</v>
      </c>
      <c r="W1865" s="221">
        <v>0</v>
      </c>
      <c r="X1865" s="221">
        <v>122767.6</v>
      </c>
    </row>
    <row r="1866" spans="1:24" s="239" customFormat="1" ht="23.25" customHeight="1" x14ac:dyDescent="0.3">
      <c r="A1866" s="238">
        <v>2024</v>
      </c>
      <c r="B1866" s="230">
        <v>563</v>
      </c>
      <c r="C1866" s="225" t="s">
        <v>2533</v>
      </c>
      <c r="D1866" s="230">
        <v>34981</v>
      </c>
      <c r="E1866" s="222">
        <v>49434.71</v>
      </c>
      <c r="F1866" s="222">
        <v>49434.71</v>
      </c>
      <c r="G1866" s="221">
        <v>0</v>
      </c>
      <c r="H1866" s="221">
        <v>0</v>
      </c>
      <c r="I1866" s="221">
        <v>0</v>
      </c>
      <c r="J1866" s="221">
        <v>0</v>
      </c>
      <c r="K1866" s="221">
        <v>0</v>
      </c>
      <c r="L1866" s="221">
        <v>0</v>
      </c>
      <c r="M1866" s="221">
        <v>0</v>
      </c>
      <c r="N1866" s="221">
        <v>0</v>
      </c>
      <c r="O1866" s="221">
        <v>0</v>
      </c>
      <c r="P1866" s="221">
        <v>0</v>
      </c>
      <c r="Q1866" s="221">
        <v>0</v>
      </c>
      <c r="R1866" s="221">
        <v>0</v>
      </c>
      <c r="S1866" s="221">
        <v>0</v>
      </c>
      <c r="T1866" s="221">
        <v>0</v>
      </c>
      <c r="U1866" s="221">
        <v>49434.71</v>
      </c>
      <c r="V1866" s="221">
        <v>0</v>
      </c>
      <c r="W1866" s="221">
        <v>0</v>
      </c>
      <c r="X1866" s="221">
        <v>0</v>
      </c>
    </row>
    <row r="1867" spans="1:24" s="239" customFormat="1" ht="23.25" customHeight="1" x14ac:dyDescent="0.3">
      <c r="A1867" s="238">
        <v>2024</v>
      </c>
      <c r="B1867" s="230">
        <v>564</v>
      </c>
      <c r="C1867" s="225" t="s">
        <v>3326</v>
      </c>
      <c r="D1867" s="230">
        <v>32361</v>
      </c>
      <c r="E1867" s="222">
        <v>11567585.43</v>
      </c>
      <c r="F1867" s="222">
        <v>11400167.369999999</v>
      </c>
      <c r="G1867" s="221">
        <v>4696837.42</v>
      </c>
      <c r="H1867" s="221">
        <v>0</v>
      </c>
      <c r="I1867" s="221">
        <v>0</v>
      </c>
      <c r="J1867" s="221">
        <v>0</v>
      </c>
      <c r="K1867" s="221">
        <v>0</v>
      </c>
      <c r="L1867" s="221">
        <v>0</v>
      </c>
      <c r="M1867" s="221">
        <v>0</v>
      </c>
      <c r="N1867" s="221">
        <v>0</v>
      </c>
      <c r="O1867" s="221">
        <v>0</v>
      </c>
      <c r="P1867" s="221">
        <v>0</v>
      </c>
      <c r="Q1867" s="221">
        <v>6703329.9499999993</v>
      </c>
      <c r="R1867" s="221">
        <v>0</v>
      </c>
      <c r="S1867" s="221">
        <v>0</v>
      </c>
      <c r="T1867" s="221">
        <v>0</v>
      </c>
      <c r="U1867" s="221">
        <v>0</v>
      </c>
      <c r="V1867" s="221">
        <v>0</v>
      </c>
      <c r="W1867" s="221">
        <v>0</v>
      </c>
      <c r="X1867" s="221">
        <v>167418.06</v>
      </c>
    </row>
    <row r="1868" spans="1:24" s="239" customFormat="1" ht="23.25" customHeight="1" x14ac:dyDescent="0.3">
      <c r="A1868" s="238">
        <v>2024</v>
      </c>
      <c r="B1868" s="230">
        <v>565</v>
      </c>
      <c r="C1868" s="233" t="s">
        <v>2694</v>
      </c>
      <c r="D1868" s="230">
        <v>35576</v>
      </c>
      <c r="E1868" s="222">
        <v>334230.2</v>
      </c>
      <c r="F1868" s="222">
        <v>329301.82</v>
      </c>
      <c r="G1868" s="221">
        <v>0</v>
      </c>
      <c r="H1868" s="221">
        <v>0</v>
      </c>
      <c r="I1868" s="221">
        <v>0</v>
      </c>
      <c r="J1868" s="221">
        <v>0</v>
      </c>
      <c r="K1868" s="221">
        <v>0</v>
      </c>
      <c r="L1868" s="221">
        <v>0</v>
      </c>
      <c r="M1868" s="221">
        <v>0</v>
      </c>
      <c r="N1868" s="221">
        <v>0</v>
      </c>
      <c r="O1868" s="221">
        <v>0</v>
      </c>
      <c r="P1868" s="221">
        <v>329301.82</v>
      </c>
      <c r="Q1868" s="221">
        <v>0</v>
      </c>
      <c r="R1868" s="221">
        <v>0</v>
      </c>
      <c r="S1868" s="221">
        <v>0</v>
      </c>
      <c r="T1868" s="221">
        <v>0</v>
      </c>
      <c r="U1868" s="221">
        <v>0</v>
      </c>
      <c r="V1868" s="221">
        <v>0</v>
      </c>
      <c r="W1868" s="221">
        <v>0</v>
      </c>
      <c r="X1868" s="221">
        <v>4928.38</v>
      </c>
    </row>
    <row r="1869" spans="1:24" s="239" customFormat="1" ht="20.25" customHeight="1" x14ac:dyDescent="0.3">
      <c r="A1869" s="238">
        <v>2024</v>
      </c>
      <c r="B1869" s="230">
        <v>566</v>
      </c>
      <c r="C1869" s="225" t="s">
        <v>3432</v>
      </c>
      <c r="D1869" s="230">
        <v>36839</v>
      </c>
      <c r="E1869" s="222">
        <v>110478</v>
      </c>
      <c r="F1869" s="222">
        <v>110478</v>
      </c>
      <c r="G1869" s="221">
        <v>0</v>
      </c>
      <c r="H1869" s="221">
        <v>0</v>
      </c>
      <c r="I1869" s="221">
        <v>0</v>
      </c>
      <c r="J1869" s="221">
        <v>0</v>
      </c>
      <c r="K1869" s="221">
        <v>0</v>
      </c>
      <c r="L1869" s="221">
        <v>0</v>
      </c>
      <c r="M1869" s="221">
        <v>0</v>
      </c>
      <c r="N1869" s="221">
        <v>0</v>
      </c>
      <c r="O1869" s="221">
        <v>0</v>
      </c>
      <c r="P1869" s="221">
        <v>0</v>
      </c>
      <c r="Q1869" s="221">
        <v>0</v>
      </c>
      <c r="R1869" s="221">
        <v>0</v>
      </c>
      <c r="S1869" s="221">
        <v>0</v>
      </c>
      <c r="T1869" s="221">
        <v>0</v>
      </c>
      <c r="U1869" s="221">
        <v>110478</v>
      </c>
      <c r="V1869" s="221">
        <v>0</v>
      </c>
      <c r="W1869" s="221">
        <v>0</v>
      </c>
      <c r="X1869" s="221">
        <v>0</v>
      </c>
    </row>
    <row r="1870" spans="1:24" s="239" customFormat="1" ht="20.25" customHeight="1" x14ac:dyDescent="0.3">
      <c r="A1870" s="238">
        <v>2024</v>
      </c>
      <c r="B1870" s="230">
        <v>567</v>
      </c>
      <c r="C1870" s="225" t="s">
        <v>3522</v>
      </c>
      <c r="D1870" s="230">
        <v>55918</v>
      </c>
      <c r="E1870" s="222">
        <v>89815.05</v>
      </c>
      <c r="F1870" s="222">
        <v>89815.05</v>
      </c>
      <c r="G1870" s="221">
        <v>0</v>
      </c>
      <c r="H1870" s="221">
        <v>0</v>
      </c>
      <c r="I1870" s="221">
        <v>0</v>
      </c>
      <c r="J1870" s="221">
        <v>0</v>
      </c>
      <c r="K1870" s="221">
        <v>0</v>
      </c>
      <c r="L1870" s="221">
        <v>0</v>
      </c>
      <c r="M1870" s="221">
        <v>0</v>
      </c>
      <c r="N1870" s="221">
        <v>0</v>
      </c>
      <c r="O1870" s="221">
        <v>0</v>
      </c>
      <c r="P1870" s="221">
        <v>0</v>
      </c>
      <c r="Q1870" s="221">
        <v>0</v>
      </c>
      <c r="R1870" s="221">
        <v>0</v>
      </c>
      <c r="S1870" s="221">
        <v>0</v>
      </c>
      <c r="T1870" s="221">
        <v>0</v>
      </c>
      <c r="U1870" s="221">
        <v>89815.05</v>
      </c>
      <c r="V1870" s="221">
        <v>0</v>
      </c>
      <c r="W1870" s="221">
        <v>0</v>
      </c>
      <c r="X1870" s="221">
        <v>0</v>
      </c>
    </row>
    <row r="1871" spans="1:24" s="239" customFormat="1" ht="20.25" customHeight="1" x14ac:dyDescent="0.3">
      <c r="A1871" s="238">
        <v>2024</v>
      </c>
      <c r="B1871" s="230">
        <v>568</v>
      </c>
      <c r="C1871" s="225" t="s">
        <v>2740</v>
      </c>
      <c r="D1871" s="230">
        <v>46536</v>
      </c>
      <c r="E1871" s="222">
        <v>94557.62</v>
      </c>
      <c r="F1871" s="222">
        <v>94557.62</v>
      </c>
      <c r="G1871" s="221">
        <v>0</v>
      </c>
      <c r="H1871" s="221">
        <v>0</v>
      </c>
      <c r="I1871" s="221">
        <v>0</v>
      </c>
      <c r="J1871" s="221">
        <v>0</v>
      </c>
      <c r="K1871" s="221">
        <v>0</v>
      </c>
      <c r="L1871" s="221">
        <v>0</v>
      </c>
      <c r="M1871" s="221">
        <v>0</v>
      </c>
      <c r="N1871" s="221">
        <v>0</v>
      </c>
      <c r="O1871" s="221">
        <v>0</v>
      </c>
      <c r="P1871" s="221">
        <v>0</v>
      </c>
      <c r="Q1871" s="221">
        <v>0</v>
      </c>
      <c r="R1871" s="221">
        <v>0</v>
      </c>
      <c r="S1871" s="221">
        <v>0</v>
      </c>
      <c r="T1871" s="221">
        <v>0</v>
      </c>
      <c r="U1871" s="221">
        <v>94557.62</v>
      </c>
      <c r="V1871" s="221">
        <v>0</v>
      </c>
      <c r="W1871" s="221">
        <v>0</v>
      </c>
      <c r="X1871" s="221">
        <v>0</v>
      </c>
    </row>
    <row r="1872" spans="1:24" s="239" customFormat="1" ht="21.4" customHeight="1" x14ac:dyDescent="0.3">
      <c r="A1872" s="238">
        <v>2024</v>
      </c>
      <c r="B1872" s="230">
        <v>569</v>
      </c>
      <c r="C1872" s="225" t="s">
        <v>2741</v>
      </c>
      <c r="D1872" s="230">
        <v>32944</v>
      </c>
      <c r="E1872" s="222">
        <v>869749.52999999991</v>
      </c>
      <c r="F1872" s="222">
        <v>851526.85999999987</v>
      </c>
      <c r="G1872" s="221">
        <v>0</v>
      </c>
      <c r="H1872" s="221">
        <v>0</v>
      </c>
      <c r="I1872" s="221">
        <v>0</v>
      </c>
      <c r="J1872" s="221">
        <v>0</v>
      </c>
      <c r="K1872" s="221">
        <v>0</v>
      </c>
      <c r="L1872" s="221">
        <v>0</v>
      </c>
      <c r="M1872" s="221">
        <v>0</v>
      </c>
      <c r="N1872" s="221">
        <v>0</v>
      </c>
      <c r="O1872" s="221">
        <v>0</v>
      </c>
      <c r="P1872" s="221">
        <v>0</v>
      </c>
      <c r="Q1872" s="221">
        <v>851526.85999999987</v>
      </c>
      <c r="R1872" s="221">
        <v>0</v>
      </c>
      <c r="S1872" s="221">
        <v>0</v>
      </c>
      <c r="T1872" s="221">
        <v>0</v>
      </c>
      <c r="U1872" s="221">
        <v>0</v>
      </c>
      <c r="V1872" s="221">
        <v>0</v>
      </c>
      <c r="W1872" s="221">
        <v>0</v>
      </c>
      <c r="X1872" s="221">
        <v>18222.669999999998</v>
      </c>
    </row>
    <row r="1873" spans="1:24" s="239" customFormat="1" ht="20.25" customHeight="1" x14ac:dyDescent="0.3">
      <c r="A1873" s="238">
        <v>2024</v>
      </c>
      <c r="B1873" s="230">
        <v>570</v>
      </c>
      <c r="C1873" s="225" t="s">
        <v>2742</v>
      </c>
      <c r="D1873" s="230">
        <v>33916</v>
      </c>
      <c r="E1873" s="222">
        <v>129463.03</v>
      </c>
      <c r="F1873" s="222">
        <v>129463.03</v>
      </c>
      <c r="G1873" s="221">
        <v>0</v>
      </c>
      <c r="H1873" s="221">
        <v>0</v>
      </c>
      <c r="I1873" s="221">
        <v>0</v>
      </c>
      <c r="J1873" s="221">
        <v>0</v>
      </c>
      <c r="K1873" s="221">
        <v>0</v>
      </c>
      <c r="L1873" s="221">
        <v>0</v>
      </c>
      <c r="M1873" s="221">
        <v>0</v>
      </c>
      <c r="N1873" s="221">
        <v>0</v>
      </c>
      <c r="O1873" s="221">
        <v>0</v>
      </c>
      <c r="P1873" s="221">
        <v>0</v>
      </c>
      <c r="Q1873" s="221">
        <v>0</v>
      </c>
      <c r="R1873" s="221">
        <v>0</v>
      </c>
      <c r="S1873" s="221">
        <v>0</v>
      </c>
      <c r="T1873" s="221">
        <v>0</v>
      </c>
      <c r="U1873" s="221">
        <v>129463.03</v>
      </c>
      <c r="V1873" s="221">
        <v>0</v>
      </c>
      <c r="W1873" s="221">
        <v>0</v>
      </c>
      <c r="X1873" s="221">
        <v>0</v>
      </c>
    </row>
    <row r="1874" spans="1:24" s="239" customFormat="1" ht="23.85" customHeight="1" x14ac:dyDescent="0.3">
      <c r="A1874" s="238">
        <v>2024</v>
      </c>
      <c r="B1874" s="230">
        <v>571</v>
      </c>
      <c r="C1874" s="225" t="s">
        <v>2386</v>
      </c>
      <c r="D1874" s="230">
        <v>35584</v>
      </c>
      <c r="E1874" s="222">
        <v>10827515.199999999</v>
      </c>
      <c r="F1874" s="222">
        <v>10827515.199999999</v>
      </c>
      <c r="G1874" s="221">
        <v>0</v>
      </c>
      <c r="H1874" s="221">
        <v>0</v>
      </c>
      <c r="I1874" s="221">
        <v>0</v>
      </c>
      <c r="J1874" s="221">
        <v>0</v>
      </c>
      <c r="K1874" s="221">
        <v>0</v>
      </c>
      <c r="L1874" s="221">
        <v>0</v>
      </c>
      <c r="M1874" s="221">
        <v>0</v>
      </c>
      <c r="N1874" s="221">
        <v>0</v>
      </c>
      <c r="O1874" s="221">
        <v>0</v>
      </c>
      <c r="P1874" s="221">
        <v>911662.84000000008</v>
      </c>
      <c r="Q1874" s="221">
        <v>9915852.3599999994</v>
      </c>
      <c r="R1874" s="221">
        <v>0</v>
      </c>
      <c r="S1874" s="221">
        <v>0</v>
      </c>
      <c r="T1874" s="221">
        <v>0</v>
      </c>
      <c r="U1874" s="221">
        <v>0</v>
      </c>
      <c r="V1874" s="221">
        <v>0</v>
      </c>
      <c r="W1874" s="221">
        <v>0</v>
      </c>
      <c r="X1874" s="221">
        <v>0</v>
      </c>
    </row>
    <row r="1875" spans="1:24" s="239" customFormat="1" ht="23.25" customHeight="1" x14ac:dyDescent="0.3">
      <c r="A1875" s="238">
        <v>2024</v>
      </c>
      <c r="B1875" s="230">
        <v>572</v>
      </c>
      <c r="C1875" s="225" t="s">
        <v>1694</v>
      </c>
      <c r="D1875" s="230">
        <v>36486</v>
      </c>
      <c r="E1875" s="222">
        <v>417710.3</v>
      </c>
      <c r="F1875" s="222">
        <v>417710.3</v>
      </c>
      <c r="G1875" s="221">
        <v>0</v>
      </c>
      <c r="H1875" s="221">
        <v>0</v>
      </c>
      <c r="I1875" s="221">
        <v>0</v>
      </c>
      <c r="J1875" s="221">
        <v>0</v>
      </c>
      <c r="K1875" s="221">
        <v>0</v>
      </c>
      <c r="L1875" s="221">
        <v>0</v>
      </c>
      <c r="M1875" s="221">
        <v>0</v>
      </c>
      <c r="N1875" s="221">
        <v>0</v>
      </c>
      <c r="O1875" s="221">
        <v>0</v>
      </c>
      <c r="P1875" s="221">
        <v>0</v>
      </c>
      <c r="Q1875" s="221">
        <v>0</v>
      </c>
      <c r="R1875" s="221">
        <v>0</v>
      </c>
      <c r="S1875" s="221">
        <v>0</v>
      </c>
      <c r="T1875" s="221">
        <v>0</v>
      </c>
      <c r="U1875" s="221">
        <v>417710.3</v>
      </c>
      <c r="V1875" s="221">
        <v>0</v>
      </c>
      <c r="W1875" s="221">
        <v>0</v>
      </c>
      <c r="X1875" s="221">
        <v>0</v>
      </c>
    </row>
    <row r="1876" spans="1:24" s="239" customFormat="1" ht="23.25" customHeight="1" x14ac:dyDescent="0.3">
      <c r="A1876" s="238">
        <v>2024</v>
      </c>
      <c r="B1876" s="230">
        <v>573</v>
      </c>
      <c r="C1876" s="225" t="s">
        <v>1709</v>
      </c>
      <c r="D1876" s="230">
        <v>37062</v>
      </c>
      <c r="E1876" s="222">
        <v>297850.61</v>
      </c>
      <c r="F1876" s="222">
        <v>297850.61</v>
      </c>
      <c r="G1876" s="221">
        <v>0</v>
      </c>
      <c r="H1876" s="221">
        <v>0</v>
      </c>
      <c r="I1876" s="221">
        <v>0</v>
      </c>
      <c r="J1876" s="221">
        <v>0</v>
      </c>
      <c r="K1876" s="221">
        <v>0</v>
      </c>
      <c r="L1876" s="221">
        <v>0</v>
      </c>
      <c r="M1876" s="221">
        <v>0</v>
      </c>
      <c r="N1876" s="221">
        <v>0</v>
      </c>
      <c r="O1876" s="221">
        <v>0</v>
      </c>
      <c r="P1876" s="221">
        <v>0</v>
      </c>
      <c r="Q1876" s="221">
        <v>0</v>
      </c>
      <c r="R1876" s="221">
        <v>0</v>
      </c>
      <c r="S1876" s="221">
        <v>0</v>
      </c>
      <c r="T1876" s="221">
        <v>0</v>
      </c>
      <c r="U1876" s="221">
        <v>297850.61</v>
      </c>
      <c r="V1876" s="221">
        <v>0</v>
      </c>
      <c r="W1876" s="221">
        <v>0</v>
      </c>
      <c r="X1876" s="221">
        <v>0</v>
      </c>
    </row>
    <row r="1877" spans="1:24" s="239" customFormat="1" ht="23.25" customHeight="1" x14ac:dyDescent="0.3">
      <c r="A1877" s="238">
        <v>2024</v>
      </c>
      <c r="B1877" s="230">
        <v>574</v>
      </c>
      <c r="C1877" s="225" t="s">
        <v>3342</v>
      </c>
      <c r="D1877" s="230">
        <v>32432</v>
      </c>
      <c r="E1877" s="222">
        <v>3115437.8000000003</v>
      </c>
      <c r="F1877" s="222">
        <v>3063556.91</v>
      </c>
      <c r="G1877" s="221">
        <v>0</v>
      </c>
      <c r="H1877" s="221">
        <v>1806271.3</v>
      </c>
      <c r="I1877" s="221">
        <v>0</v>
      </c>
      <c r="J1877" s="221">
        <v>342347.38</v>
      </c>
      <c r="K1877" s="221">
        <v>518428.51999999996</v>
      </c>
      <c r="L1877" s="221">
        <v>396509.70999999996</v>
      </c>
      <c r="M1877" s="221">
        <v>0</v>
      </c>
      <c r="N1877" s="221">
        <v>0</v>
      </c>
      <c r="O1877" s="221">
        <v>0</v>
      </c>
      <c r="P1877" s="221">
        <v>0</v>
      </c>
      <c r="Q1877" s="221">
        <v>0</v>
      </c>
      <c r="R1877" s="221">
        <v>0</v>
      </c>
      <c r="S1877" s="221">
        <v>0</v>
      </c>
      <c r="T1877" s="221">
        <v>0</v>
      </c>
      <c r="U1877" s="221">
        <v>0</v>
      </c>
      <c r="V1877" s="221">
        <v>0</v>
      </c>
      <c r="W1877" s="221">
        <v>0</v>
      </c>
      <c r="X1877" s="221">
        <v>51880.89</v>
      </c>
    </row>
    <row r="1878" spans="1:24" s="239" customFormat="1" ht="23.25" customHeight="1" x14ac:dyDescent="0.3">
      <c r="A1878" s="238">
        <v>2024</v>
      </c>
      <c r="B1878" s="230">
        <v>575</v>
      </c>
      <c r="C1878" s="225" t="s">
        <v>2824</v>
      </c>
      <c r="D1878" s="230">
        <v>36144</v>
      </c>
      <c r="E1878" s="222">
        <v>1566205.74</v>
      </c>
      <c r="F1878" s="222">
        <v>1566205.74</v>
      </c>
      <c r="G1878" s="221">
        <v>0</v>
      </c>
      <c r="H1878" s="221">
        <v>0</v>
      </c>
      <c r="I1878" s="221">
        <v>0</v>
      </c>
      <c r="J1878" s="221">
        <v>0</v>
      </c>
      <c r="K1878" s="221">
        <v>0</v>
      </c>
      <c r="L1878" s="221">
        <v>0</v>
      </c>
      <c r="M1878" s="221">
        <v>0</v>
      </c>
      <c r="N1878" s="221">
        <v>0</v>
      </c>
      <c r="O1878" s="221">
        <v>0</v>
      </c>
      <c r="P1878" s="221">
        <v>0</v>
      </c>
      <c r="Q1878" s="221">
        <v>0</v>
      </c>
      <c r="R1878" s="221">
        <v>0</v>
      </c>
      <c r="S1878" s="221">
        <v>0</v>
      </c>
      <c r="T1878" s="221">
        <v>0</v>
      </c>
      <c r="U1878" s="221">
        <v>1566205.74</v>
      </c>
      <c r="V1878" s="221">
        <v>0</v>
      </c>
      <c r="W1878" s="221">
        <v>0</v>
      </c>
      <c r="X1878" s="221">
        <v>0</v>
      </c>
    </row>
    <row r="1879" spans="1:24" s="239" customFormat="1" ht="20.25" customHeight="1" x14ac:dyDescent="0.3">
      <c r="A1879" s="238">
        <v>2024</v>
      </c>
      <c r="B1879" s="230">
        <v>576</v>
      </c>
      <c r="C1879" s="225" t="s">
        <v>1314</v>
      </c>
      <c r="D1879" s="230">
        <v>36844</v>
      </c>
      <c r="E1879" s="222">
        <v>99334.83</v>
      </c>
      <c r="F1879" s="222">
        <v>99334.83</v>
      </c>
      <c r="G1879" s="221">
        <v>0</v>
      </c>
      <c r="H1879" s="221">
        <v>0</v>
      </c>
      <c r="I1879" s="221">
        <v>0</v>
      </c>
      <c r="J1879" s="221">
        <v>0</v>
      </c>
      <c r="K1879" s="221">
        <v>0</v>
      </c>
      <c r="L1879" s="221">
        <v>0</v>
      </c>
      <c r="M1879" s="221">
        <v>0</v>
      </c>
      <c r="N1879" s="221">
        <v>0</v>
      </c>
      <c r="O1879" s="221">
        <v>0</v>
      </c>
      <c r="P1879" s="221">
        <v>0</v>
      </c>
      <c r="Q1879" s="221">
        <v>0</v>
      </c>
      <c r="R1879" s="221">
        <v>0</v>
      </c>
      <c r="S1879" s="221">
        <v>0</v>
      </c>
      <c r="T1879" s="221">
        <v>0</v>
      </c>
      <c r="U1879" s="221">
        <v>99334.83</v>
      </c>
      <c r="V1879" s="221">
        <v>0</v>
      </c>
      <c r="W1879" s="221">
        <v>0</v>
      </c>
      <c r="X1879" s="221">
        <v>0</v>
      </c>
    </row>
    <row r="1880" spans="1:24" s="239" customFormat="1" ht="23.25" customHeight="1" x14ac:dyDescent="0.3">
      <c r="A1880" s="238">
        <v>2024</v>
      </c>
      <c r="B1880" s="230">
        <v>577</v>
      </c>
      <c r="C1880" s="225" t="s">
        <v>1753</v>
      </c>
      <c r="D1880" s="230">
        <v>34748</v>
      </c>
      <c r="E1880" s="222">
        <v>185598.86000000002</v>
      </c>
      <c r="F1880" s="222">
        <v>185598.86000000002</v>
      </c>
      <c r="G1880" s="221">
        <v>0</v>
      </c>
      <c r="H1880" s="221">
        <v>0</v>
      </c>
      <c r="I1880" s="221">
        <v>0</v>
      </c>
      <c r="J1880" s="221">
        <v>0</v>
      </c>
      <c r="K1880" s="221">
        <v>0</v>
      </c>
      <c r="L1880" s="221">
        <v>0</v>
      </c>
      <c r="M1880" s="221">
        <v>0</v>
      </c>
      <c r="N1880" s="221">
        <v>0</v>
      </c>
      <c r="O1880" s="221">
        <v>0</v>
      </c>
      <c r="P1880" s="221">
        <v>0</v>
      </c>
      <c r="Q1880" s="221">
        <v>0</v>
      </c>
      <c r="R1880" s="221">
        <v>0</v>
      </c>
      <c r="S1880" s="221">
        <v>0</v>
      </c>
      <c r="T1880" s="221">
        <v>0</v>
      </c>
      <c r="U1880" s="221">
        <v>185598.86000000002</v>
      </c>
      <c r="V1880" s="221">
        <v>0</v>
      </c>
      <c r="W1880" s="221">
        <v>0</v>
      </c>
      <c r="X1880" s="221">
        <v>0</v>
      </c>
    </row>
    <row r="1881" spans="1:24" s="239" customFormat="1" ht="23.25" customHeight="1" x14ac:dyDescent="0.3">
      <c r="A1881" s="238">
        <v>2024</v>
      </c>
      <c r="B1881" s="230">
        <v>578</v>
      </c>
      <c r="C1881" s="225" t="s">
        <v>1682</v>
      </c>
      <c r="D1881" s="230">
        <v>34514</v>
      </c>
      <c r="E1881" s="222">
        <v>315747.83</v>
      </c>
      <c r="F1881" s="222">
        <v>315747.83</v>
      </c>
      <c r="G1881" s="221">
        <v>0</v>
      </c>
      <c r="H1881" s="221">
        <v>0</v>
      </c>
      <c r="I1881" s="221">
        <v>0</v>
      </c>
      <c r="J1881" s="221">
        <v>0</v>
      </c>
      <c r="K1881" s="221">
        <v>0</v>
      </c>
      <c r="L1881" s="221">
        <v>0</v>
      </c>
      <c r="M1881" s="221">
        <v>0</v>
      </c>
      <c r="N1881" s="221">
        <v>0</v>
      </c>
      <c r="O1881" s="221">
        <v>0</v>
      </c>
      <c r="P1881" s="221">
        <v>0</v>
      </c>
      <c r="Q1881" s="221">
        <v>0</v>
      </c>
      <c r="R1881" s="221">
        <v>0</v>
      </c>
      <c r="S1881" s="221">
        <v>0</v>
      </c>
      <c r="T1881" s="221">
        <v>0</v>
      </c>
      <c r="U1881" s="221">
        <v>315747.83</v>
      </c>
      <c r="V1881" s="221">
        <v>0</v>
      </c>
      <c r="W1881" s="221">
        <v>0</v>
      </c>
      <c r="X1881" s="221">
        <v>0</v>
      </c>
    </row>
    <row r="1882" spans="1:24" s="239" customFormat="1" ht="23.25" customHeight="1" x14ac:dyDescent="0.3">
      <c r="A1882" s="238">
        <v>2024</v>
      </c>
      <c r="B1882" s="230">
        <v>579</v>
      </c>
      <c r="C1882" s="225" t="s">
        <v>3138</v>
      </c>
      <c r="D1882" s="230">
        <v>34535</v>
      </c>
      <c r="E1882" s="222">
        <v>255839.84999999998</v>
      </c>
      <c r="F1882" s="222">
        <v>255839.84999999998</v>
      </c>
      <c r="G1882" s="221">
        <v>0</v>
      </c>
      <c r="H1882" s="221">
        <v>0</v>
      </c>
      <c r="I1882" s="221">
        <v>0</v>
      </c>
      <c r="J1882" s="221">
        <v>0</v>
      </c>
      <c r="K1882" s="221">
        <v>0</v>
      </c>
      <c r="L1882" s="221">
        <v>0</v>
      </c>
      <c r="M1882" s="221">
        <v>0</v>
      </c>
      <c r="N1882" s="221">
        <v>0</v>
      </c>
      <c r="O1882" s="221">
        <v>0</v>
      </c>
      <c r="P1882" s="221">
        <v>0</v>
      </c>
      <c r="Q1882" s="221">
        <v>0</v>
      </c>
      <c r="R1882" s="221">
        <v>0</v>
      </c>
      <c r="S1882" s="221">
        <v>0</v>
      </c>
      <c r="T1882" s="221">
        <v>0</v>
      </c>
      <c r="U1882" s="221">
        <v>255839.84999999998</v>
      </c>
      <c r="V1882" s="221">
        <v>0</v>
      </c>
      <c r="W1882" s="221">
        <v>0</v>
      </c>
      <c r="X1882" s="221">
        <v>0</v>
      </c>
    </row>
    <row r="1883" spans="1:24" s="239" customFormat="1" ht="23.25" customHeight="1" x14ac:dyDescent="0.3">
      <c r="A1883" s="238">
        <v>2024</v>
      </c>
      <c r="B1883" s="230">
        <v>580</v>
      </c>
      <c r="C1883" s="225" t="s">
        <v>3345</v>
      </c>
      <c r="D1883" s="230">
        <v>36557</v>
      </c>
      <c r="E1883" s="222">
        <v>5480207.54</v>
      </c>
      <c r="F1883" s="222">
        <v>5401531.0099999998</v>
      </c>
      <c r="G1883" s="221">
        <v>0</v>
      </c>
      <c r="H1883" s="221">
        <v>0</v>
      </c>
      <c r="I1883" s="221">
        <v>0</v>
      </c>
      <c r="J1883" s="221">
        <v>0</v>
      </c>
      <c r="K1883" s="221">
        <v>0</v>
      </c>
      <c r="L1883" s="221">
        <v>0</v>
      </c>
      <c r="M1883" s="221">
        <v>0</v>
      </c>
      <c r="N1883" s="221">
        <v>0</v>
      </c>
      <c r="O1883" s="221">
        <v>5107450.01</v>
      </c>
      <c r="P1883" s="221">
        <v>0</v>
      </c>
      <c r="Q1883" s="221">
        <v>0</v>
      </c>
      <c r="R1883" s="221">
        <v>0</v>
      </c>
      <c r="S1883" s="221">
        <v>0</v>
      </c>
      <c r="T1883" s="221">
        <v>0</v>
      </c>
      <c r="U1883" s="221">
        <v>294081</v>
      </c>
      <c r="V1883" s="221">
        <v>0</v>
      </c>
      <c r="W1883" s="221">
        <v>0</v>
      </c>
      <c r="X1883" s="221">
        <v>78676.53</v>
      </c>
    </row>
    <row r="1884" spans="1:24" s="239" customFormat="1" ht="23.25" customHeight="1" x14ac:dyDescent="0.3">
      <c r="A1884" s="238">
        <v>2024</v>
      </c>
      <c r="B1884" s="230">
        <v>581</v>
      </c>
      <c r="C1884" s="225" t="s">
        <v>2838</v>
      </c>
      <c r="D1884" s="230">
        <v>36926</v>
      </c>
      <c r="E1884" s="222">
        <v>73892.06</v>
      </c>
      <c r="F1884" s="222">
        <v>73892.06</v>
      </c>
      <c r="G1884" s="221">
        <v>0</v>
      </c>
      <c r="H1884" s="221">
        <v>0</v>
      </c>
      <c r="I1884" s="221">
        <v>0</v>
      </c>
      <c r="J1884" s="221">
        <v>0</v>
      </c>
      <c r="K1884" s="221">
        <v>0</v>
      </c>
      <c r="L1884" s="221">
        <v>0</v>
      </c>
      <c r="M1884" s="221">
        <v>0</v>
      </c>
      <c r="N1884" s="221">
        <v>0</v>
      </c>
      <c r="O1884" s="221">
        <v>0</v>
      </c>
      <c r="P1884" s="221">
        <v>0</v>
      </c>
      <c r="Q1884" s="221">
        <v>0</v>
      </c>
      <c r="R1884" s="221">
        <v>0</v>
      </c>
      <c r="S1884" s="221">
        <v>0</v>
      </c>
      <c r="T1884" s="221">
        <v>0</v>
      </c>
      <c r="U1884" s="221">
        <v>73892.06</v>
      </c>
      <c r="V1884" s="221">
        <v>0</v>
      </c>
      <c r="W1884" s="221">
        <v>0</v>
      </c>
      <c r="X1884" s="221">
        <v>0</v>
      </c>
    </row>
    <row r="1885" spans="1:24" s="239" customFormat="1" ht="23.25" customHeight="1" x14ac:dyDescent="0.3">
      <c r="A1885" s="238">
        <v>2024</v>
      </c>
      <c r="B1885" s="230">
        <v>582</v>
      </c>
      <c r="C1885" s="225" t="s">
        <v>1708</v>
      </c>
      <c r="D1885" s="230">
        <v>36989</v>
      </c>
      <c r="E1885" s="222">
        <v>453528.5</v>
      </c>
      <c r="F1885" s="222">
        <v>453528.5</v>
      </c>
      <c r="G1885" s="221">
        <v>0</v>
      </c>
      <c r="H1885" s="221">
        <v>0</v>
      </c>
      <c r="I1885" s="221">
        <v>0</v>
      </c>
      <c r="J1885" s="221">
        <v>0</v>
      </c>
      <c r="K1885" s="221">
        <v>0</v>
      </c>
      <c r="L1885" s="221">
        <v>0</v>
      </c>
      <c r="M1885" s="221">
        <v>0</v>
      </c>
      <c r="N1885" s="221">
        <v>0</v>
      </c>
      <c r="O1885" s="221">
        <v>0</v>
      </c>
      <c r="P1885" s="221">
        <v>0</v>
      </c>
      <c r="Q1885" s="221">
        <v>0</v>
      </c>
      <c r="R1885" s="221">
        <v>0</v>
      </c>
      <c r="S1885" s="221">
        <v>0</v>
      </c>
      <c r="T1885" s="221">
        <v>0</v>
      </c>
      <c r="U1885" s="221">
        <v>453528.5</v>
      </c>
      <c r="V1885" s="221">
        <v>0</v>
      </c>
      <c r="W1885" s="221">
        <v>0</v>
      </c>
      <c r="X1885" s="221">
        <v>0</v>
      </c>
    </row>
    <row r="1886" spans="1:24" s="239" customFormat="1" ht="23.25" customHeight="1" x14ac:dyDescent="0.3">
      <c r="A1886" s="238">
        <v>2024</v>
      </c>
      <c r="B1886" s="230">
        <v>583</v>
      </c>
      <c r="C1886" s="225" t="s">
        <v>2839</v>
      </c>
      <c r="D1886" s="230">
        <v>36358</v>
      </c>
      <c r="E1886" s="222">
        <v>2308995.86</v>
      </c>
      <c r="F1886" s="222">
        <v>2266173.59</v>
      </c>
      <c r="G1886" s="221">
        <v>0</v>
      </c>
      <c r="H1886" s="221">
        <v>210658.62</v>
      </c>
      <c r="I1886" s="221">
        <v>0</v>
      </c>
      <c r="J1886" s="221">
        <v>0</v>
      </c>
      <c r="K1886" s="221">
        <v>0</v>
      </c>
      <c r="L1886" s="221">
        <v>0</v>
      </c>
      <c r="M1886" s="221">
        <v>0</v>
      </c>
      <c r="N1886" s="221">
        <v>0</v>
      </c>
      <c r="O1886" s="221">
        <v>0</v>
      </c>
      <c r="P1886" s="221">
        <v>0</v>
      </c>
      <c r="Q1886" s="221">
        <v>2055514.97</v>
      </c>
      <c r="R1886" s="221">
        <v>0</v>
      </c>
      <c r="S1886" s="221">
        <v>0</v>
      </c>
      <c r="T1886" s="221">
        <v>0</v>
      </c>
      <c r="U1886" s="221">
        <v>0</v>
      </c>
      <c r="V1886" s="221">
        <v>0</v>
      </c>
      <c r="W1886" s="221">
        <v>0</v>
      </c>
      <c r="X1886" s="221">
        <v>42822.27</v>
      </c>
    </row>
    <row r="1887" spans="1:24" s="239" customFormat="1" ht="23.25" customHeight="1" x14ac:dyDescent="0.3">
      <c r="A1887" s="238">
        <v>2024</v>
      </c>
      <c r="B1887" s="230">
        <v>584</v>
      </c>
      <c r="C1887" s="225" t="s">
        <v>2875</v>
      </c>
      <c r="D1887" s="230">
        <v>33609</v>
      </c>
      <c r="E1887" s="222">
        <v>43139.92</v>
      </c>
      <c r="F1887" s="222">
        <v>43139.92</v>
      </c>
      <c r="G1887" s="221">
        <v>0</v>
      </c>
      <c r="H1887" s="221">
        <v>0</v>
      </c>
      <c r="I1887" s="221">
        <v>0</v>
      </c>
      <c r="J1887" s="221">
        <v>0</v>
      </c>
      <c r="K1887" s="221">
        <v>0</v>
      </c>
      <c r="L1887" s="221">
        <v>0</v>
      </c>
      <c r="M1887" s="221">
        <v>0</v>
      </c>
      <c r="N1887" s="221">
        <v>0</v>
      </c>
      <c r="O1887" s="221">
        <v>0</v>
      </c>
      <c r="P1887" s="221">
        <v>0</v>
      </c>
      <c r="Q1887" s="221">
        <v>0</v>
      </c>
      <c r="R1887" s="221">
        <v>0</v>
      </c>
      <c r="S1887" s="221">
        <v>0</v>
      </c>
      <c r="T1887" s="221">
        <v>0</v>
      </c>
      <c r="U1887" s="221">
        <v>43139.92</v>
      </c>
      <c r="V1887" s="221">
        <v>0</v>
      </c>
      <c r="W1887" s="221">
        <v>0</v>
      </c>
      <c r="X1887" s="221">
        <v>0</v>
      </c>
    </row>
    <row r="1888" spans="1:24" s="239" customFormat="1" ht="23.25" customHeight="1" x14ac:dyDescent="0.3">
      <c r="A1888" s="238">
        <v>2024</v>
      </c>
      <c r="B1888" s="230">
        <v>585</v>
      </c>
      <c r="C1888" s="225" t="s">
        <v>2895</v>
      </c>
      <c r="D1888" s="230">
        <v>36699</v>
      </c>
      <c r="E1888" s="222">
        <v>7447104.8199999994</v>
      </c>
      <c r="F1888" s="222">
        <v>7306102.6099999994</v>
      </c>
      <c r="G1888" s="221">
        <v>0</v>
      </c>
      <c r="H1888" s="221">
        <v>0</v>
      </c>
      <c r="I1888" s="221">
        <v>0</v>
      </c>
      <c r="J1888" s="221">
        <v>0</v>
      </c>
      <c r="K1888" s="221">
        <v>0</v>
      </c>
      <c r="L1888" s="221">
        <v>0</v>
      </c>
      <c r="M1888" s="221">
        <v>0</v>
      </c>
      <c r="N1888" s="221">
        <v>0</v>
      </c>
      <c r="O1888" s="221">
        <v>5098983.1899999995</v>
      </c>
      <c r="P1888" s="221">
        <v>0</v>
      </c>
      <c r="Q1888" s="221">
        <v>2207119.42</v>
      </c>
      <c r="R1888" s="221">
        <v>0</v>
      </c>
      <c r="S1888" s="221">
        <v>0</v>
      </c>
      <c r="T1888" s="221">
        <v>0</v>
      </c>
      <c r="U1888" s="221">
        <v>0</v>
      </c>
      <c r="V1888" s="221">
        <v>0</v>
      </c>
      <c r="W1888" s="221">
        <v>0</v>
      </c>
      <c r="X1888" s="221">
        <v>141002.21</v>
      </c>
    </row>
    <row r="1889" spans="1:24" s="239" customFormat="1" ht="23.25" customHeight="1" x14ac:dyDescent="0.3">
      <c r="A1889" s="238">
        <v>2024</v>
      </c>
      <c r="B1889" s="230">
        <v>586</v>
      </c>
      <c r="C1889" s="225" t="s">
        <v>2896</v>
      </c>
      <c r="D1889" s="230">
        <v>35042</v>
      </c>
      <c r="E1889" s="222">
        <v>64017</v>
      </c>
      <c r="F1889" s="222">
        <v>64017</v>
      </c>
      <c r="G1889" s="221">
        <v>0</v>
      </c>
      <c r="H1889" s="221">
        <v>0</v>
      </c>
      <c r="I1889" s="221">
        <v>0</v>
      </c>
      <c r="J1889" s="221">
        <v>0</v>
      </c>
      <c r="K1889" s="221">
        <v>0</v>
      </c>
      <c r="L1889" s="221">
        <v>0</v>
      </c>
      <c r="M1889" s="221">
        <v>0</v>
      </c>
      <c r="N1889" s="221">
        <v>0</v>
      </c>
      <c r="O1889" s="221">
        <v>0</v>
      </c>
      <c r="P1889" s="221">
        <v>0</v>
      </c>
      <c r="Q1889" s="221">
        <v>0</v>
      </c>
      <c r="R1889" s="221">
        <v>0</v>
      </c>
      <c r="S1889" s="221">
        <v>0</v>
      </c>
      <c r="T1889" s="221">
        <v>0</v>
      </c>
      <c r="U1889" s="221">
        <v>0</v>
      </c>
      <c r="V1889" s="221">
        <v>64017</v>
      </c>
      <c r="W1889" s="221">
        <v>0</v>
      </c>
      <c r="X1889" s="221">
        <v>0</v>
      </c>
    </row>
    <row r="1890" spans="1:24" s="239" customFormat="1" ht="23.25" customHeight="1" x14ac:dyDescent="0.3">
      <c r="A1890" s="238">
        <v>2024</v>
      </c>
      <c r="B1890" s="230">
        <v>587</v>
      </c>
      <c r="C1890" s="225" t="s">
        <v>2901</v>
      </c>
      <c r="D1890" s="230">
        <v>36364</v>
      </c>
      <c r="E1890" s="222">
        <v>289146.39</v>
      </c>
      <c r="F1890" s="222">
        <v>289146.39</v>
      </c>
      <c r="G1890" s="221">
        <v>0</v>
      </c>
      <c r="H1890" s="221">
        <v>0</v>
      </c>
      <c r="I1890" s="221">
        <v>0</v>
      </c>
      <c r="J1890" s="221">
        <v>0</v>
      </c>
      <c r="K1890" s="221">
        <v>0</v>
      </c>
      <c r="L1890" s="221">
        <v>0</v>
      </c>
      <c r="M1890" s="221">
        <v>0</v>
      </c>
      <c r="N1890" s="221">
        <v>0</v>
      </c>
      <c r="O1890" s="221">
        <v>0</v>
      </c>
      <c r="P1890" s="221">
        <v>0</v>
      </c>
      <c r="Q1890" s="221">
        <v>0</v>
      </c>
      <c r="R1890" s="221">
        <v>0</v>
      </c>
      <c r="S1890" s="221">
        <v>0</v>
      </c>
      <c r="T1890" s="221">
        <v>0</v>
      </c>
      <c r="U1890" s="221">
        <v>289146.39</v>
      </c>
      <c r="V1890" s="221">
        <v>0</v>
      </c>
      <c r="W1890" s="221">
        <v>0</v>
      </c>
      <c r="X1890" s="221">
        <v>0</v>
      </c>
    </row>
    <row r="1891" spans="1:24" s="239" customFormat="1" ht="23.25" customHeight="1" x14ac:dyDescent="0.3">
      <c r="A1891" s="238">
        <v>2024</v>
      </c>
      <c r="B1891" s="230">
        <v>588</v>
      </c>
      <c r="C1891" s="225" t="s">
        <v>2898</v>
      </c>
      <c r="D1891" s="230">
        <v>33863</v>
      </c>
      <c r="E1891" s="222">
        <v>3563325.2</v>
      </c>
      <c r="F1891" s="222">
        <v>3502363.45</v>
      </c>
      <c r="G1891" s="221">
        <v>0</v>
      </c>
      <c r="H1891" s="221">
        <v>848782.91</v>
      </c>
      <c r="I1891" s="221">
        <v>0</v>
      </c>
      <c r="J1891" s="221">
        <v>0</v>
      </c>
      <c r="K1891" s="221">
        <v>0</v>
      </c>
      <c r="L1891" s="221">
        <v>0</v>
      </c>
      <c r="M1891" s="221">
        <v>0</v>
      </c>
      <c r="N1891" s="221">
        <v>0</v>
      </c>
      <c r="O1891" s="221">
        <v>0</v>
      </c>
      <c r="P1891" s="221">
        <v>0</v>
      </c>
      <c r="Q1891" s="221">
        <v>2653580.54</v>
      </c>
      <c r="R1891" s="221">
        <v>0</v>
      </c>
      <c r="S1891" s="221">
        <v>0</v>
      </c>
      <c r="T1891" s="221">
        <v>0</v>
      </c>
      <c r="U1891" s="221">
        <v>0</v>
      </c>
      <c r="V1891" s="221">
        <v>0</v>
      </c>
      <c r="W1891" s="221">
        <v>0</v>
      </c>
      <c r="X1891" s="221">
        <v>60961.75</v>
      </c>
    </row>
    <row r="1892" spans="1:24" s="239" customFormat="1" ht="23.25" customHeight="1" x14ac:dyDescent="0.3">
      <c r="A1892" s="238">
        <v>2024</v>
      </c>
      <c r="B1892" s="230">
        <v>589</v>
      </c>
      <c r="C1892" s="225" t="s">
        <v>2899</v>
      </c>
      <c r="D1892" s="230">
        <v>36371</v>
      </c>
      <c r="E1892" s="222">
        <v>714810.58</v>
      </c>
      <c r="F1892" s="222">
        <v>703639.19</v>
      </c>
      <c r="G1892" s="221">
        <v>0</v>
      </c>
      <c r="H1892" s="221">
        <v>0</v>
      </c>
      <c r="I1892" s="221">
        <v>0</v>
      </c>
      <c r="J1892" s="221">
        <v>197667.90999999997</v>
      </c>
      <c r="K1892" s="221">
        <v>505971.28</v>
      </c>
      <c r="L1892" s="221">
        <v>0</v>
      </c>
      <c r="M1892" s="221">
        <v>0</v>
      </c>
      <c r="N1892" s="221">
        <v>0</v>
      </c>
      <c r="O1892" s="221">
        <v>0</v>
      </c>
      <c r="P1892" s="221">
        <v>0</v>
      </c>
      <c r="Q1892" s="221">
        <v>0</v>
      </c>
      <c r="R1892" s="221">
        <v>0</v>
      </c>
      <c r="S1892" s="221">
        <v>0</v>
      </c>
      <c r="T1892" s="221">
        <v>0</v>
      </c>
      <c r="U1892" s="221">
        <v>0</v>
      </c>
      <c r="V1892" s="221">
        <v>0</v>
      </c>
      <c r="W1892" s="221">
        <v>0</v>
      </c>
      <c r="X1892" s="221">
        <v>11171.390000000001</v>
      </c>
    </row>
    <row r="1893" spans="1:24" s="239" customFormat="1" ht="23.25" customHeight="1" x14ac:dyDescent="0.3">
      <c r="A1893" s="238">
        <v>2024</v>
      </c>
      <c r="B1893" s="230">
        <v>590</v>
      </c>
      <c r="C1893" s="225" t="s">
        <v>2900</v>
      </c>
      <c r="D1893" s="230">
        <v>36562</v>
      </c>
      <c r="E1893" s="222">
        <v>179506.01</v>
      </c>
      <c r="F1893" s="222">
        <v>179506.01</v>
      </c>
      <c r="G1893" s="221">
        <v>0</v>
      </c>
      <c r="H1893" s="221">
        <v>0</v>
      </c>
      <c r="I1893" s="221">
        <v>0</v>
      </c>
      <c r="J1893" s="221">
        <v>0</v>
      </c>
      <c r="K1893" s="221">
        <v>0</v>
      </c>
      <c r="L1893" s="221">
        <v>0</v>
      </c>
      <c r="M1893" s="221">
        <v>0</v>
      </c>
      <c r="N1893" s="221">
        <v>0</v>
      </c>
      <c r="O1893" s="221">
        <v>0</v>
      </c>
      <c r="P1893" s="221">
        <v>0</v>
      </c>
      <c r="Q1893" s="221">
        <v>0</v>
      </c>
      <c r="R1893" s="221">
        <v>0</v>
      </c>
      <c r="S1893" s="221">
        <v>0</v>
      </c>
      <c r="T1893" s="221">
        <v>0</v>
      </c>
      <c r="U1893" s="221">
        <v>179506.01</v>
      </c>
      <c r="V1893" s="221">
        <v>0</v>
      </c>
      <c r="W1893" s="221">
        <v>0</v>
      </c>
      <c r="X1893" s="221">
        <v>0</v>
      </c>
    </row>
    <row r="1894" spans="1:24" s="239" customFormat="1" ht="23.25" customHeight="1" x14ac:dyDescent="0.3">
      <c r="A1894" s="238">
        <v>2024</v>
      </c>
      <c r="B1894" s="230">
        <v>591</v>
      </c>
      <c r="C1894" s="225" t="s">
        <v>2954</v>
      </c>
      <c r="D1894" s="230">
        <v>34044</v>
      </c>
      <c r="E1894" s="222">
        <v>7517158.0100000007</v>
      </c>
      <c r="F1894" s="222">
        <v>7389139.5300000003</v>
      </c>
      <c r="G1894" s="221">
        <v>0</v>
      </c>
      <c r="H1894" s="221">
        <v>0</v>
      </c>
      <c r="I1894" s="221">
        <v>0</v>
      </c>
      <c r="J1894" s="221">
        <v>0</v>
      </c>
      <c r="K1894" s="221">
        <v>0</v>
      </c>
      <c r="L1894" s="221">
        <v>0</v>
      </c>
      <c r="M1894" s="221">
        <v>0</v>
      </c>
      <c r="N1894" s="221">
        <v>7211707.3799999999</v>
      </c>
      <c r="O1894" s="221">
        <v>0</v>
      </c>
      <c r="P1894" s="221">
        <v>0</v>
      </c>
      <c r="Q1894" s="221">
        <v>0</v>
      </c>
      <c r="R1894" s="221">
        <v>0</v>
      </c>
      <c r="S1894" s="221">
        <v>0</v>
      </c>
      <c r="T1894" s="221">
        <v>0</v>
      </c>
      <c r="U1894" s="221">
        <v>177432.15</v>
      </c>
      <c r="V1894" s="221">
        <v>0</v>
      </c>
      <c r="W1894" s="221">
        <v>0</v>
      </c>
      <c r="X1894" s="221">
        <v>128018.48</v>
      </c>
    </row>
    <row r="1895" spans="1:24" s="239" customFormat="1" ht="23.25" customHeight="1" x14ac:dyDescent="0.3">
      <c r="A1895" s="238">
        <v>2024</v>
      </c>
      <c r="B1895" s="230">
        <v>592</v>
      </c>
      <c r="C1895" s="225" t="s">
        <v>2955</v>
      </c>
      <c r="D1895" s="230">
        <v>34046</v>
      </c>
      <c r="E1895" s="222">
        <v>2513850</v>
      </c>
      <c r="F1895" s="222">
        <v>2471177.17</v>
      </c>
      <c r="G1895" s="221">
        <v>0</v>
      </c>
      <c r="H1895" s="221">
        <v>0</v>
      </c>
      <c r="I1895" s="221">
        <v>0</v>
      </c>
      <c r="J1895" s="221">
        <v>0</v>
      </c>
      <c r="K1895" s="221">
        <v>0</v>
      </c>
      <c r="L1895" s="221">
        <v>0</v>
      </c>
      <c r="M1895" s="221">
        <v>0</v>
      </c>
      <c r="N1895" s="221">
        <v>2403902.46</v>
      </c>
      <c r="O1895" s="221">
        <v>0</v>
      </c>
      <c r="P1895" s="221">
        <v>0</v>
      </c>
      <c r="Q1895" s="221">
        <v>0</v>
      </c>
      <c r="R1895" s="221">
        <v>0</v>
      </c>
      <c r="S1895" s="221">
        <v>0</v>
      </c>
      <c r="T1895" s="221">
        <v>0</v>
      </c>
      <c r="U1895" s="221">
        <v>67274.710000000006</v>
      </c>
      <c r="V1895" s="221">
        <v>0</v>
      </c>
      <c r="W1895" s="221">
        <v>0</v>
      </c>
      <c r="X1895" s="221">
        <v>42672.83</v>
      </c>
    </row>
    <row r="1896" spans="1:24" s="239" customFormat="1" ht="23.25" customHeight="1" x14ac:dyDescent="0.3">
      <c r="A1896" s="238">
        <v>2024</v>
      </c>
      <c r="B1896" s="230">
        <v>593</v>
      </c>
      <c r="C1896" s="225" t="s">
        <v>2956</v>
      </c>
      <c r="D1896" s="230">
        <v>34048</v>
      </c>
      <c r="E1896" s="222">
        <v>5016013.5500000007</v>
      </c>
      <c r="F1896" s="222">
        <v>4930667.9000000004</v>
      </c>
      <c r="G1896" s="221">
        <v>0</v>
      </c>
      <c r="H1896" s="221">
        <v>0</v>
      </c>
      <c r="I1896" s="221">
        <v>0</v>
      </c>
      <c r="J1896" s="221">
        <v>0</v>
      </c>
      <c r="K1896" s="221">
        <v>0</v>
      </c>
      <c r="L1896" s="221">
        <v>0</v>
      </c>
      <c r="M1896" s="221">
        <v>0</v>
      </c>
      <c r="N1896" s="221">
        <v>4807804.92</v>
      </c>
      <c r="O1896" s="221">
        <v>0</v>
      </c>
      <c r="P1896" s="221">
        <v>0</v>
      </c>
      <c r="Q1896" s="221">
        <v>0</v>
      </c>
      <c r="R1896" s="221">
        <v>0</v>
      </c>
      <c r="S1896" s="221">
        <v>0</v>
      </c>
      <c r="T1896" s="221">
        <v>0</v>
      </c>
      <c r="U1896" s="221">
        <v>122862.98</v>
      </c>
      <c r="V1896" s="221">
        <v>0</v>
      </c>
      <c r="W1896" s="221">
        <v>0</v>
      </c>
      <c r="X1896" s="221">
        <v>85345.65</v>
      </c>
    </row>
    <row r="1897" spans="1:24" s="239" customFormat="1" ht="23.25" customHeight="1" x14ac:dyDescent="0.3">
      <c r="A1897" s="238">
        <v>2024</v>
      </c>
      <c r="B1897" s="230">
        <v>594</v>
      </c>
      <c r="C1897" s="225" t="s">
        <v>2957</v>
      </c>
      <c r="D1897" s="230">
        <v>34050</v>
      </c>
      <c r="E1897" s="222">
        <v>7516070.2300000004</v>
      </c>
      <c r="F1897" s="222">
        <v>7388051.75</v>
      </c>
      <c r="G1897" s="221">
        <v>0</v>
      </c>
      <c r="H1897" s="221">
        <v>0</v>
      </c>
      <c r="I1897" s="221">
        <v>0</v>
      </c>
      <c r="J1897" s="221">
        <v>0</v>
      </c>
      <c r="K1897" s="221">
        <v>0</v>
      </c>
      <c r="L1897" s="221">
        <v>0</v>
      </c>
      <c r="M1897" s="221">
        <v>0</v>
      </c>
      <c r="N1897" s="221">
        <v>7211707.3799999999</v>
      </c>
      <c r="O1897" s="221">
        <v>0</v>
      </c>
      <c r="P1897" s="221">
        <v>0</v>
      </c>
      <c r="Q1897" s="221">
        <v>0</v>
      </c>
      <c r="R1897" s="221">
        <v>0</v>
      </c>
      <c r="S1897" s="221">
        <v>0</v>
      </c>
      <c r="T1897" s="221">
        <v>0</v>
      </c>
      <c r="U1897" s="221">
        <v>176344.37</v>
      </c>
      <c r="V1897" s="221">
        <v>0</v>
      </c>
      <c r="W1897" s="221">
        <v>0</v>
      </c>
      <c r="X1897" s="221">
        <v>128018.48</v>
      </c>
    </row>
    <row r="1898" spans="1:24" s="239" customFormat="1" ht="23.25" customHeight="1" x14ac:dyDescent="0.3">
      <c r="A1898" s="238">
        <v>2024</v>
      </c>
      <c r="B1898" s="230">
        <v>595</v>
      </c>
      <c r="C1898" s="225" t="s">
        <v>2958</v>
      </c>
      <c r="D1898" s="230">
        <v>34052</v>
      </c>
      <c r="E1898" s="222">
        <v>5016039.42</v>
      </c>
      <c r="F1898" s="222">
        <v>4930693.7699999996</v>
      </c>
      <c r="G1898" s="221">
        <v>0</v>
      </c>
      <c r="H1898" s="221">
        <v>0</v>
      </c>
      <c r="I1898" s="221">
        <v>0</v>
      </c>
      <c r="J1898" s="221">
        <v>0</v>
      </c>
      <c r="K1898" s="221">
        <v>0</v>
      </c>
      <c r="L1898" s="221">
        <v>0</v>
      </c>
      <c r="M1898" s="221">
        <v>0</v>
      </c>
      <c r="N1898" s="221">
        <v>4807804.92</v>
      </c>
      <c r="O1898" s="221">
        <v>0</v>
      </c>
      <c r="P1898" s="221">
        <v>0</v>
      </c>
      <c r="Q1898" s="221">
        <v>0</v>
      </c>
      <c r="R1898" s="221">
        <v>0</v>
      </c>
      <c r="S1898" s="221">
        <v>0</v>
      </c>
      <c r="T1898" s="221">
        <v>0</v>
      </c>
      <c r="U1898" s="221">
        <v>122888.85</v>
      </c>
      <c r="V1898" s="221">
        <v>0</v>
      </c>
      <c r="W1898" s="221">
        <v>0</v>
      </c>
      <c r="X1898" s="221">
        <v>85345.65</v>
      </c>
    </row>
    <row r="1899" spans="1:24" s="239" customFormat="1" ht="23.25" customHeight="1" x14ac:dyDescent="0.3">
      <c r="A1899" s="238">
        <v>2024</v>
      </c>
      <c r="B1899" s="230">
        <v>596</v>
      </c>
      <c r="C1899" s="225" t="s">
        <v>2973</v>
      </c>
      <c r="D1899" s="230">
        <v>34301</v>
      </c>
      <c r="E1899" s="222">
        <v>6663676.0299999993</v>
      </c>
      <c r="F1899" s="222">
        <v>6576090.6399999997</v>
      </c>
      <c r="G1899" s="221">
        <v>0</v>
      </c>
      <c r="H1899" s="221">
        <v>0</v>
      </c>
      <c r="I1899" s="221">
        <v>0</v>
      </c>
      <c r="J1899" s="221">
        <v>0</v>
      </c>
      <c r="K1899" s="221">
        <v>0</v>
      </c>
      <c r="L1899" s="221">
        <v>0</v>
      </c>
      <c r="M1899" s="221">
        <v>0</v>
      </c>
      <c r="N1899" s="221">
        <v>0</v>
      </c>
      <c r="O1899" s="221">
        <v>6576090.6399999997</v>
      </c>
      <c r="P1899" s="221">
        <v>0</v>
      </c>
      <c r="Q1899" s="221">
        <v>0</v>
      </c>
      <c r="R1899" s="221">
        <v>0</v>
      </c>
      <c r="S1899" s="221">
        <v>0</v>
      </c>
      <c r="T1899" s="221">
        <v>0</v>
      </c>
      <c r="U1899" s="221">
        <v>0</v>
      </c>
      <c r="V1899" s="221">
        <v>0</v>
      </c>
      <c r="W1899" s="221">
        <v>0</v>
      </c>
      <c r="X1899" s="221">
        <v>87585.39</v>
      </c>
    </row>
    <row r="1900" spans="1:24" s="239" customFormat="1" ht="23.25" customHeight="1" x14ac:dyDescent="0.3">
      <c r="A1900" s="238">
        <v>2024</v>
      </c>
      <c r="B1900" s="230">
        <v>597</v>
      </c>
      <c r="C1900" s="225" t="s">
        <v>3024</v>
      </c>
      <c r="D1900" s="230">
        <v>33766</v>
      </c>
      <c r="E1900" s="222">
        <v>262775.7</v>
      </c>
      <c r="F1900" s="222">
        <v>262775.7</v>
      </c>
      <c r="G1900" s="221">
        <v>0</v>
      </c>
      <c r="H1900" s="221">
        <v>0</v>
      </c>
      <c r="I1900" s="221">
        <v>0</v>
      </c>
      <c r="J1900" s="221">
        <v>0</v>
      </c>
      <c r="K1900" s="221">
        <v>0</v>
      </c>
      <c r="L1900" s="221">
        <v>0</v>
      </c>
      <c r="M1900" s="221">
        <v>0</v>
      </c>
      <c r="N1900" s="221">
        <v>0</v>
      </c>
      <c r="O1900" s="221">
        <v>0</v>
      </c>
      <c r="P1900" s="221">
        <v>0</v>
      </c>
      <c r="Q1900" s="221">
        <v>0</v>
      </c>
      <c r="R1900" s="221">
        <v>0</v>
      </c>
      <c r="S1900" s="221">
        <v>0</v>
      </c>
      <c r="T1900" s="221">
        <v>0</v>
      </c>
      <c r="U1900" s="221">
        <v>262775.7</v>
      </c>
      <c r="V1900" s="221">
        <v>0</v>
      </c>
      <c r="W1900" s="221">
        <v>0</v>
      </c>
      <c r="X1900" s="221">
        <v>0</v>
      </c>
    </row>
    <row r="1901" spans="1:24" s="239" customFormat="1" ht="23.25" customHeight="1" x14ac:dyDescent="0.3">
      <c r="A1901" s="238">
        <v>2024</v>
      </c>
      <c r="B1901" s="230">
        <v>598</v>
      </c>
      <c r="C1901" s="225" t="s">
        <v>350</v>
      </c>
      <c r="D1901" s="230">
        <v>34247</v>
      </c>
      <c r="E1901" s="222">
        <v>3322892.2700000005</v>
      </c>
      <c r="F1901" s="222">
        <v>3272775.8600000003</v>
      </c>
      <c r="G1901" s="221">
        <v>0</v>
      </c>
      <c r="H1901" s="221">
        <v>0</v>
      </c>
      <c r="I1901" s="221">
        <v>0</v>
      </c>
      <c r="J1901" s="221">
        <v>0</v>
      </c>
      <c r="K1901" s="221">
        <v>0</v>
      </c>
      <c r="L1901" s="221">
        <v>0</v>
      </c>
      <c r="M1901" s="221">
        <v>0</v>
      </c>
      <c r="N1901" s="221">
        <v>0</v>
      </c>
      <c r="O1901" s="221">
        <v>3119194.4200000004</v>
      </c>
      <c r="P1901" s="221">
        <v>0</v>
      </c>
      <c r="Q1901" s="221">
        <v>0</v>
      </c>
      <c r="R1901" s="221">
        <v>0</v>
      </c>
      <c r="S1901" s="221">
        <v>0</v>
      </c>
      <c r="T1901" s="221">
        <v>0</v>
      </c>
      <c r="U1901" s="221">
        <v>153581.44</v>
      </c>
      <c r="V1901" s="221">
        <v>0</v>
      </c>
      <c r="W1901" s="221">
        <v>0</v>
      </c>
      <c r="X1901" s="221">
        <v>50116.41</v>
      </c>
    </row>
    <row r="1902" spans="1:24" s="239" customFormat="1" ht="23.25" customHeight="1" x14ac:dyDescent="0.3">
      <c r="A1902" s="238">
        <v>2024</v>
      </c>
      <c r="B1902" s="230">
        <v>599</v>
      </c>
      <c r="C1902" s="225" t="s">
        <v>1706</v>
      </c>
      <c r="D1902" s="230">
        <v>54906</v>
      </c>
      <c r="E1902" s="222">
        <v>329628.42</v>
      </c>
      <c r="F1902" s="222">
        <v>329628.42</v>
      </c>
      <c r="G1902" s="221">
        <v>0</v>
      </c>
      <c r="H1902" s="221">
        <v>0</v>
      </c>
      <c r="I1902" s="221">
        <v>0</v>
      </c>
      <c r="J1902" s="221">
        <v>0</v>
      </c>
      <c r="K1902" s="221">
        <v>0</v>
      </c>
      <c r="L1902" s="221">
        <v>0</v>
      </c>
      <c r="M1902" s="221">
        <v>0</v>
      </c>
      <c r="N1902" s="221">
        <v>0</v>
      </c>
      <c r="O1902" s="221">
        <v>0</v>
      </c>
      <c r="P1902" s="221">
        <v>0</v>
      </c>
      <c r="Q1902" s="221">
        <v>0</v>
      </c>
      <c r="R1902" s="221">
        <v>0</v>
      </c>
      <c r="S1902" s="221">
        <v>0</v>
      </c>
      <c r="T1902" s="221">
        <v>0</v>
      </c>
      <c r="U1902" s="221">
        <v>329628.42</v>
      </c>
      <c r="V1902" s="221">
        <v>0</v>
      </c>
      <c r="W1902" s="221">
        <v>0</v>
      </c>
      <c r="X1902" s="221">
        <v>0</v>
      </c>
    </row>
    <row r="1903" spans="1:24" s="239" customFormat="1" ht="23.25" customHeight="1" x14ac:dyDescent="0.3">
      <c r="A1903" s="238">
        <v>2024</v>
      </c>
      <c r="B1903" s="230">
        <v>600</v>
      </c>
      <c r="C1903" s="225" t="s">
        <v>2189</v>
      </c>
      <c r="D1903" s="230">
        <v>34450</v>
      </c>
      <c r="E1903" s="222">
        <v>162903.24</v>
      </c>
      <c r="F1903" s="222">
        <v>162903.24</v>
      </c>
      <c r="G1903" s="221">
        <v>0</v>
      </c>
      <c r="H1903" s="221">
        <v>0</v>
      </c>
      <c r="I1903" s="221">
        <v>0</v>
      </c>
      <c r="J1903" s="221">
        <v>0</v>
      </c>
      <c r="K1903" s="221">
        <v>0</v>
      </c>
      <c r="L1903" s="221">
        <v>0</v>
      </c>
      <c r="M1903" s="221">
        <v>0</v>
      </c>
      <c r="N1903" s="221">
        <v>0</v>
      </c>
      <c r="O1903" s="221">
        <v>0</v>
      </c>
      <c r="P1903" s="221">
        <v>0</v>
      </c>
      <c r="Q1903" s="221">
        <v>0</v>
      </c>
      <c r="R1903" s="221">
        <v>0</v>
      </c>
      <c r="S1903" s="221">
        <v>0</v>
      </c>
      <c r="T1903" s="221">
        <v>0</v>
      </c>
      <c r="U1903" s="221">
        <v>0</v>
      </c>
      <c r="V1903" s="221">
        <v>162903.24</v>
      </c>
      <c r="W1903" s="221">
        <v>0</v>
      </c>
      <c r="X1903" s="221">
        <v>0</v>
      </c>
    </row>
    <row r="1904" spans="1:24" s="239" customFormat="1" ht="23.25" customHeight="1" x14ac:dyDescent="0.3">
      <c r="A1904" s="238">
        <v>2024</v>
      </c>
      <c r="B1904" s="230">
        <v>601</v>
      </c>
      <c r="C1904" s="225" t="s">
        <v>3615</v>
      </c>
      <c r="D1904" s="230">
        <v>36209</v>
      </c>
      <c r="E1904" s="222">
        <v>103554.43000000001</v>
      </c>
      <c r="F1904" s="222">
        <v>103554.43000000001</v>
      </c>
      <c r="G1904" s="221">
        <v>0</v>
      </c>
      <c r="H1904" s="221">
        <v>0</v>
      </c>
      <c r="I1904" s="221">
        <v>0</v>
      </c>
      <c r="J1904" s="221">
        <v>0</v>
      </c>
      <c r="K1904" s="221">
        <v>0</v>
      </c>
      <c r="L1904" s="221">
        <v>0</v>
      </c>
      <c r="M1904" s="221">
        <v>0</v>
      </c>
      <c r="N1904" s="221">
        <v>0</v>
      </c>
      <c r="O1904" s="221">
        <v>0</v>
      </c>
      <c r="P1904" s="221">
        <v>0</v>
      </c>
      <c r="Q1904" s="221">
        <v>0</v>
      </c>
      <c r="R1904" s="221">
        <v>0</v>
      </c>
      <c r="S1904" s="221">
        <v>0</v>
      </c>
      <c r="T1904" s="221">
        <v>0</v>
      </c>
      <c r="U1904" s="221">
        <v>103554.43000000001</v>
      </c>
      <c r="V1904" s="221">
        <v>0</v>
      </c>
      <c r="W1904" s="221">
        <v>0</v>
      </c>
      <c r="X1904" s="221">
        <v>0</v>
      </c>
    </row>
    <row r="1905" spans="1:24" s="239" customFormat="1" ht="23.25" customHeight="1" x14ac:dyDescent="0.3">
      <c r="A1905" s="238">
        <v>2024</v>
      </c>
      <c r="B1905" s="230">
        <v>602</v>
      </c>
      <c r="C1905" s="225" t="s">
        <v>3332</v>
      </c>
      <c r="D1905" s="230">
        <v>36402</v>
      </c>
      <c r="E1905" s="222">
        <v>2671611.44</v>
      </c>
      <c r="F1905" s="222">
        <v>2647180.63</v>
      </c>
      <c r="G1905" s="221">
        <v>0</v>
      </c>
      <c r="H1905" s="221">
        <v>0</v>
      </c>
      <c r="I1905" s="221">
        <v>0</v>
      </c>
      <c r="J1905" s="221">
        <v>0</v>
      </c>
      <c r="K1905" s="221">
        <v>0</v>
      </c>
      <c r="L1905" s="221">
        <v>0</v>
      </c>
      <c r="M1905" s="221">
        <v>0</v>
      </c>
      <c r="N1905" s="221">
        <v>0</v>
      </c>
      <c r="O1905" s="221">
        <v>0</v>
      </c>
      <c r="P1905" s="221">
        <v>0</v>
      </c>
      <c r="Q1905" s="221">
        <v>2647180.63</v>
      </c>
      <c r="R1905" s="221">
        <v>0</v>
      </c>
      <c r="S1905" s="221">
        <v>0</v>
      </c>
      <c r="T1905" s="221">
        <v>0</v>
      </c>
      <c r="U1905" s="221">
        <v>0</v>
      </c>
      <c r="V1905" s="221">
        <v>0</v>
      </c>
      <c r="W1905" s="221">
        <v>0</v>
      </c>
      <c r="X1905" s="221">
        <v>24430.809999999998</v>
      </c>
    </row>
    <row r="1906" spans="1:24" s="239" customFormat="1" ht="23.25" customHeight="1" x14ac:dyDescent="0.3">
      <c r="A1906" s="238">
        <v>2024</v>
      </c>
      <c r="B1906" s="230">
        <v>603</v>
      </c>
      <c r="C1906" s="225" t="s">
        <v>3052</v>
      </c>
      <c r="D1906" s="230">
        <v>34780</v>
      </c>
      <c r="E1906" s="222">
        <v>1147396.06</v>
      </c>
      <c r="F1906" s="222">
        <v>1133051.03</v>
      </c>
      <c r="G1906" s="221">
        <v>0</v>
      </c>
      <c r="H1906" s="221">
        <v>0</v>
      </c>
      <c r="I1906" s="221">
        <v>0</v>
      </c>
      <c r="J1906" s="221">
        <v>0</v>
      </c>
      <c r="K1906" s="221">
        <v>0</v>
      </c>
      <c r="L1906" s="221">
        <v>0</v>
      </c>
      <c r="M1906" s="221">
        <v>0</v>
      </c>
      <c r="N1906" s="221">
        <v>0</v>
      </c>
      <c r="O1906" s="221">
        <v>1133051.03</v>
      </c>
      <c r="P1906" s="221">
        <v>0</v>
      </c>
      <c r="Q1906" s="221">
        <v>0</v>
      </c>
      <c r="R1906" s="221">
        <v>0</v>
      </c>
      <c r="S1906" s="221">
        <v>0</v>
      </c>
      <c r="T1906" s="221">
        <v>0</v>
      </c>
      <c r="U1906" s="221">
        <v>0</v>
      </c>
      <c r="V1906" s="221">
        <v>0</v>
      </c>
      <c r="W1906" s="221">
        <v>0</v>
      </c>
      <c r="X1906" s="221">
        <v>14345.03</v>
      </c>
    </row>
    <row r="1907" spans="1:24" s="239" customFormat="1" ht="23.25" customHeight="1" x14ac:dyDescent="0.3">
      <c r="A1907" s="238">
        <v>2024</v>
      </c>
      <c r="B1907" s="230">
        <v>604</v>
      </c>
      <c r="C1907" s="225" t="s">
        <v>59</v>
      </c>
      <c r="D1907" s="230">
        <v>32588</v>
      </c>
      <c r="E1907" s="222">
        <v>4055459.6500000004</v>
      </c>
      <c r="F1907" s="222">
        <v>4016640.5800000005</v>
      </c>
      <c r="G1907" s="221">
        <v>0</v>
      </c>
      <c r="H1907" s="221">
        <v>1948355.5200000005</v>
      </c>
      <c r="I1907" s="221">
        <v>0</v>
      </c>
      <c r="J1907" s="221">
        <v>0</v>
      </c>
      <c r="K1907" s="221">
        <v>0</v>
      </c>
      <c r="L1907" s="221">
        <v>285827.56</v>
      </c>
      <c r="M1907" s="221">
        <v>0</v>
      </c>
      <c r="N1907" s="221">
        <v>0</v>
      </c>
      <c r="O1907" s="221">
        <v>0</v>
      </c>
      <c r="P1907" s="221">
        <v>1782457.5</v>
      </c>
      <c r="Q1907" s="221">
        <v>0</v>
      </c>
      <c r="R1907" s="221">
        <v>0</v>
      </c>
      <c r="S1907" s="221">
        <v>0</v>
      </c>
      <c r="T1907" s="221">
        <v>0</v>
      </c>
      <c r="U1907" s="221">
        <v>0</v>
      </c>
      <c r="V1907" s="221">
        <v>0</v>
      </c>
      <c r="W1907" s="221">
        <v>0</v>
      </c>
      <c r="X1907" s="221">
        <v>38819.07</v>
      </c>
    </row>
    <row r="1908" spans="1:24" s="239" customFormat="1" ht="23.25" customHeight="1" x14ac:dyDescent="0.3">
      <c r="A1908" s="238">
        <v>2024</v>
      </c>
      <c r="B1908" s="230">
        <v>605</v>
      </c>
      <c r="C1908" s="225" t="s">
        <v>3539</v>
      </c>
      <c r="D1908" s="230">
        <v>36192</v>
      </c>
      <c r="E1908" s="222">
        <v>1461385.65</v>
      </c>
      <c r="F1908" s="222">
        <v>1438222.9</v>
      </c>
      <c r="G1908" s="221">
        <v>0</v>
      </c>
      <c r="H1908" s="221">
        <v>1042625.86</v>
      </c>
      <c r="I1908" s="221">
        <v>0</v>
      </c>
      <c r="J1908" s="221">
        <v>0</v>
      </c>
      <c r="K1908" s="221">
        <v>0</v>
      </c>
      <c r="L1908" s="221">
        <v>0</v>
      </c>
      <c r="M1908" s="221">
        <v>0</v>
      </c>
      <c r="N1908" s="221">
        <v>0</v>
      </c>
      <c r="O1908" s="221">
        <v>0</v>
      </c>
      <c r="P1908" s="221">
        <v>395597.04000000004</v>
      </c>
      <c r="Q1908" s="221">
        <v>0</v>
      </c>
      <c r="R1908" s="221">
        <v>0</v>
      </c>
      <c r="S1908" s="221">
        <v>0</v>
      </c>
      <c r="T1908" s="221">
        <v>0</v>
      </c>
      <c r="U1908" s="221">
        <v>0</v>
      </c>
      <c r="V1908" s="221">
        <v>0</v>
      </c>
      <c r="W1908" s="221">
        <v>0</v>
      </c>
      <c r="X1908" s="221">
        <v>23162.75</v>
      </c>
    </row>
    <row r="1909" spans="1:24" s="239" customFormat="1" ht="23.25" customHeight="1" x14ac:dyDescent="0.3">
      <c r="A1909" s="238">
        <v>2024</v>
      </c>
      <c r="B1909" s="230">
        <v>606</v>
      </c>
      <c r="C1909" s="225" t="s">
        <v>1013</v>
      </c>
      <c r="D1909" s="230">
        <v>46618</v>
      </c>
      <c r="E1909" s="222">
        <v>11901407.309999999</v>
      </c>
      <c r="F1909" s="222">
        <v>11719949.059999999</v>
      </c>
      <c r="G1909" s="221">
        <v>0</v>
      </c>
      <c r="H1909" s="221">
        <v>0</v>
      </c>
      <c r="I1909" s="221">
        <v>0</v>
      </c>
      <c r="J1909" s="221">
        <v>0</v>
      </c>
      <c r="K1909" s="221">
        <v>0</v>
      </c>
      <c r="L1909" s="221">
        <v>0</v>
      </c>
      <c r="M1909" s="221">
        <v>0</v>
      </c>
      <c r="N1909" s="221">
        <v>0</v>
      </c>
      <c r="O1909" s="221">
        <v>11719949.059999999</v>
      </c>
      <c r="P1909" s="221">
        <v>0</v>
      </c>
      <c r="Q1909" s="221">
        <v>0</v>
      </c>
      <c r="R1909" s="221">
        <v>0</v>
      </c>
      <c r="S1909" s="221">
        <v>0</v>
      </c>
      <c r="T1909" s="221">
        <v>0</v>
      </c>
      <c r="U1909" s="221">
        <v>0</v>
      </c>
      <c r="V1909" s="221">
        <v>0</v>
      </c>
      <c r="W1909" s="221">
        <v>0</v>
      </c>
      <c r="X1909" s="221">
        <v>181458.25</v>
      </c>
    </row>
    <row r="1910" spans="1:24" s="239" customFormat="1" ht="23.25" customHeight="1" x14ac:dyDescent="0.3">
      <c r="A1910" s="238">
        <v>2024</v>
      </c>
      <c r="B1910" s="230">
        <v>607</v>
      </c>
      <c r="C1910" s="225" t="s">
        <v>3575</v>
      </c>
      <c r="D1910" s="230">
        <v>36362</v>
      </c>
      <c r="E1910" s="222">
        <v>200016.63</v>
      </c>
      <c r="F1910" s="222">
        <v>200016.63</v>
      </c>
      <c r="G1910" s="221">
        <v>0</v>
      </c>
      <c r="H1910" s="221">
        <v>0</v>
      </c>
      <c r="I1910" s="221">
        <v>0</v>
      </c>
      <c r="J1910" s="221">
        <v>0</v>
      </c>
      <c r="K1910" s="221">
        <v>0</v>
      </c>
      <c r="L1910" s="221">
        <v>0</v>
      </c>
      <c r="M1910" s="221">
        <v>0</v>
      </c>
      <c r="N1910" s="221">
        <v>0</v>
      </c>
      <c r="O1910" s="221">
        <v>0</v>
      </c>
      <c r="P1910" s="221">
        <v>0</v>
      </c>
      <c r="Q1910" s="221">
        <v>0</v>
      </c>
      <c r="R1910" s="221">
        <v>0</v>
      </c>
      <c r="S1910" s="221">
        <v>0</v>
      </c>
      <c r="T1910" s="221">
        <v>0</v>
      </c>
      <c r="U1910" s="221">
        <v>200016.63</v>
      </c>
      <c r="V1910" s="221">
        <v>0</v>
      </c>
      <c r="W1910" s="221">
        <v>0</v>
      </c>
      <c r="X1910" s="221">
        <v>0</v>
      </c>
    </row>
    <row r="1911" spans="1:24" s="239" customFormat="1" ht="23.25" customHeight="1" x14ac:dyDescent="0.3">
      <c r="A1911" s="238">
        <v>2024</v>
      </c>
      <c r="B1911" s="230">
        <v>608</v>
      </c>
      <c r="C1911" s="225" t="s">
        <v>2213</v>
      </c>
      <c r="D1911" s="230">
        <v>35146</v>
      </c>
      <c r="E1911" s="222">
        <v>633715.9</v>
      </c>
      <c r="F1911" s="222">
        <v>620438.52</v>
      </c>
      <c r="G1911" s="221">
        <v>0</v>
      </c>
      <c r="H1911" s="221">
        <v>0</v>
      </c>
      <c r="I1911" s="221">
        <v>0</v>
      </c>
      <c r="J1911" s="221">
        <v>0</v>
      </c>
      <c r="K1911" s="221">
        <v>0</v>
      </c>
      <c r="L1911" s="221">
        <v>0</v>
      </c>
      <c r="M1911" s="221">
        <v>0</v>
      </c>
      <c r="N1911" s="221">
        <v>0</v>
      </c>
      <c r="O1911" s="221">
        <v>0</v>
      </c>
      <c r="P1911" s="221">
        <v>0</v>
      </c>
      <c r="Q1911" s="221">
        <v>620438.52</v>
      </c>
      <c r="R1911" s="221">
        <v>0</v>
      </c>
      <c r="S1911" s="221">
        <v>0</v>
      </c>
      <c r="T1911" s="221">
        <v>0</v>
      </c>
      <c r="U1911" s="221">
        <v>0</v>
      </c>
      <c r="V1911" s="221">
        <v>0</v>
      </c>
      <c r="W1911" s="221">
        <v>0</v>
      </c>
      <c r="X1911" s="221">
        <v>13277.38</v>
      </c>
    </row>
    <row r="1912" spans="1:24" s="239" customFormat="1" ht="23.25" customHeight="1" x14ac:dyDescent="0.3">
      <c r="A1912" s="238">
        <v>2024</v>
      </c>
      <c r="B1912" s="230">
        <v>609</v>
      </c>
      <c r="C1912" s="225" t="s">
        <v>3355</v>
      </c>
      <c r="D1912" s="230">
        <v>33748</v>
      </c>
      <c r="E1912" s="222">
        <v>8439068.3499999996</v>
      </c>
      <c r="F1912" s="222">
        <v>8333799.2400000002</v>
      </c>
      <c r="G1912" s="221">
        <v>0</v>
      </c>
      <c r="H1912" s="221">
        <v>0</v>
      </c>
      <c r="I1912" s="221">
        <v>0</v>
      </c>
      <c r="J1912" s="221">
        <v>0</v>
      </c>
      <c r="K1912" s="221">
        <v>0</v>
      </c>
      <c r="L1912" s="221">
        <v>0</v>
      </c>
      <c r="M1912" s="221">
        <v>0</v>
      </c>
      <c r="N1912" s="221">
        <v>0</v>
      </c>
      <c r="O1912" s="221">
        <v>0</v>
      </c>
      <c r="P1912" s="221">
        <v>0</v>
      </c>
      <c r="Q1912" s="221">
        <v>8333799.2400000002</v>
      </c>
      <c r="R1912" s="221">
        <v>0</v>
      </c>
      <c r="S1912" s="221">
        <v>0</v>
      </c>
      <c r="T1912" s="221">
        <v>0</v>
      </c>
      <c r="U1912" s="221">
        <v>0</v>
      </c>
      <c r="V1912" s="221">
        <v>0</v>
      </c>
      <c r="W1912" s="221">
        <v>0</v>
      </c>
      <c r="X1912" s="221">
        <v>105269.11</v>
      </c>
    </row>
    <row r="1913" spans="1:24" s="239" customFormat="1" ht="23.25" customHeight="1" x14ac:dyDescent="0.3">
      <c r="A1913" s="238">
        <v>2024</v>
      </c>
      <c r="B1913" s="230">
        <v>610</v>
      </c>
      <c r="C1913" s="225" t="s">
        <v>3953</v>
      </c>
      <c r="D1913" s="230">
        <v>33856</v>
      </c>
      <c r="E1913" s="222">
        <v>3005620.57</v>
      </c>
      <c r="F1913" s="222">
        <v>2965082.57</v>
      </c>
      <c r="G1913" s="221">
        <v>0</v>
      </c>
      <c r="H1913" s="221">
        <v>0</v>
      </c>
      <c r="I1913" s="221">
        <v>0</v>
      </c>
      <c r="J1913" s="221">
        <v>0</v>
      </c>
      <c r="K1913" s="221">
        <v>0</v>
      </c>
      <c r="L1913" s="221">
        <v>0</v>
      </c>
      <c r="M1913" s="221">
        <v>0</v>
      </c>
      <c r="N1913" s="221">
        <v>0</v>
      </c>
      <c r="O1913" s="221">
        <v>0</v>
      </c>
      <c r="P1913" s="221">
        <v>0</v>
      </c>
      <c r="Q1913" s="221">
        <v>2965082.57</v>
      </c>
      <c r="R1913" s="221">
        <v>0</v>
      </c>
      <c r="S1913" s="221">
        <v>0</v>
      </c>
      <c r="T1913" s="221">
        <v>0</v>
      </c>
      <c r="U1913" s="221">
        <v>0</v>
      </c>
      <c r="V1913" s="221">
        <v>0</v>
      </c>
      <c r="W1913" s="221">
        <v>0</v>
      </c>
      <c r="X1913" s="221">
        <v>40538</v>
      </c>
    </row>
    <row r="1914" spans="1:24" s="239" customFormat="1" ht="23.25" customHeight="1" x14ac:dyDescent="0.3">
      <c r="A1914" s="238">
        <v>2024</v>
      </c>
      <c r="B1914" s="230">
        <v>611</v>
      </c>
      <c r="C1914" s="233" t="s">
        <v>2606</v>
      </c>
      <c r="D1914" s="230">
        <v>34291</v>
      </c>
      <c r="E1914" s="222">
        <v>7822459.7799999993</v>
      </c>
      <c r="F1914" s="222">
        <v>7725926.1199999992</v>
      </c>
      <c r="G1914" s="221">
        <v>0</v>
      </c>
      <c r="H1914" s="221">
        <v>0</v>
      </c>
      <c r="I1914" s="221">
        <v>0</v>
      </c>
      <c r="J1914" s="221">
        <v>0</v>
      </c>
      <c r="K1914" s="221">
        <v>0</v>
      </c>
      <c r="L1914" s="221">
        <v>0</v>
      </c>
      <c r="M1914" s="221">
        <v>0</v>
      </c>
      <c r="N1914" s="221">
        <v>0</v>
      </c>
      <c r="O1914" s="221">
        <v>7725926.1199999992</v>
      </c>
      <c r="P1914" s="221">
        <v>0</v>
      </c>
      <c r="Q1914" s="221">
        <v>0</v>
      </c>
      <c r="R1914" s="221">
        <v>0</v>
      </c>
      <c r="S1914" s="221">
        <v>0</v>
      </c>
      <c r="T1914" s="221">
        <v>0</v>
      </c>
      <c r="U1914" s="221">
        <v>0</v>
      </c>
      <c r="V1914" s="221">
        <v>0</v>
      </c>
      <c r="W1914" s="221">
        <v>0</v>
      </c>
      <c r="X1914" s="221">
        <v>96533.66</v>
      </c>
    </row>
    <row r="1915" spans="1:24" s="239" customFormat="1" ht="23.25" customHeight="1" x14ac:dyDescent="0.3">
      <c r="A1915" s="238">
        <v>2024</v>
      </c>
      <c r="B1915" s="230">
        <v>612</v>
      </c>
      <c r="C1915" s="225" t="s">
        <v>3614</v>
      </c>
      <c r="D1915" s="230">
        <v>35294</v>
      </c>
      <c r="E1915" s="222">
        <v>5846229.3600000003</v>
      </c>
      <c r="F1915" s="222">
        <v>5790905.1600000001</v>
      </c>
      <c r="G1915" s="221">
        <v>0</v>
      </c>
      <c r="H1915" s="221">
        <v>0</v>
      </c>
      <c r="I1915" s="221">
        <v>0</v>
      </c>
      <c r="J1915" s="221">
        <v>0</v>
      </c>
      <c r="K1915" s="221">
        <v>0</v>
      </c>
      <c r="L1915" s="221">
        <v>0</v>
      </c>
      <c r="M1915" s="221">
        <v>0</v>
      </c>
      <c r="N1915" s="221">
        <v>0</v>
      </c>
      <c r="O1915" s="221">
        <v>0</v>
      </c>
      <c r="P1915" s="221">
        <v>0</v>
      </c>
      <c r="Q1915" s="221">
        <v>5790905.1600000001</v>
      </c>
      <c r="R1915" s="221">
        <v>0</v>
      </c>
      <c r="S1915" s="221">
        <v>0</v>
      </c>
      <c r="T1915" s="221">
        <v>0</v>
      </c>
      <c r="U1915" s="221">
        <v>0</v>
      </c>
      <c r="V1915" s="221">
        <v>0</v>
      </c>
      <c r="W1915" s="221">
        <v>0</v>
      </c>
      <c r="X1915" s="221">
        <v>55324.2</v>
      </c>
    </row>
    <row r="1916" spans="1:24" s="239" customFormat="1" ht="23.25" customHeight="1" x14ac:dyDescent="0.3">
      <c r="A1916" s="238">
        <v>2024</v>
      </c>
      <c r="B1916" s="230">
        <v>613</v>
      </c>
      <c r="C1916" s="225" t="s">
        <v>2401</v>
      </c>
      <c r="D1916" s="230">
        <v>36743</v>
      </c>
      <c r="E1916" s="222">
        <v>8706836.1400000006</v>
      </c>
      <c r="F1916" s="222">
        <v>8706836.1400000006</v>
      </c>
      <c r="G1916" s="221">
        <v>1405773.09</v>
      </c>
      <c r="H1916" s="221">
        <v>625564.90000000014</v>
      </c>
      <c r="I1916" s="221">
        <v>0</v>
      </c>
      <c r="J1916" s="221">
        <v>2255.4700000000012</v>
      </c>
      <c r="K1916" s="221">
        <v>2134.4800000000105</v>
      </c>
      <c r="L1916" s="221">
        <v>3490.4099999999744</v>
      </c>
      <c r="M1916" s="221">
        <v>0</v>
      </c>
      <c r="N1916" s="221">
        <v>0</v>
      </c>
      <c r="O1916" s="221">
        <v>3368466.1</v>
      </c>
      <c r="P1916" s="221">
        <v>735989.72</v>
      </c>
      <c r="Q1916" s="221">
        <v>2563161.9699999997</v>
      </c>
      <c r="R1916" s="221">
        <v>0</v>
      </c>
      <c r="S1916" s="221">
        <v>0</v>
      </c>
      <c r="T1916" s="221">
        <v>0</v>
      </c>
      <c r="U1916" s="221">
        <v>0</v>
      </c>
      <c r="V1916" s="221">
        <v>0</v>
      </c>
      <c r="W1916" s="221">
        <v>0</v>
      </c>
      <c r="X1916" s="221">
        <v>0</v>
      </c>
    </row>
    <row r="1917" spans="1:24" s="239" customFormat="1" ht="23.25" customHeight="1" x14ac:dyDescent="0.3">
      <c r="A1917" s="238">
        <v>2024</v>
      </c>
      <c r="B1917" s="230">
        <v>614</v>
      </c>
      <c r="C1917" s="225" t="s">
        <v>2411</v>
      </c>
      <c r="D1917" s="230">
        <v>56048</v>
      </c>
      <c r="E1917" s="222">
        <v>5565666.8599999994</v>
      </c>
      <c r="F1917" s="222">
        <v>5565666.8599999994</v>
      </c>
      <c r="G1917" s="221">
        <v>934404.66999999993</v>
      </c>
      <c r="H1917" s="221">
        <v>1493713.12</v>
      </c>
      <c r="I1917" s="221">
        <v>0</v>
      </c>
      <c r="J1917" s="221">
        <v>58974.299999999988</v>
      </c>
      <c r="K1917" s="221">
        <v>42190.389999999985</v>
      </c>
      <c r="L1917" s="221">
        <v>10459.369999999995</v>
      </c>
      <c r="M1917" s="221">
        <v>0</v>
      </c>
      <c r="N1917" s="221">
        <v>0</v>
      </c>
      <c r="O1917" s="221">
        <v>1897622.25</v>
      </c>
      <c r="P1917" s="221">
        <v>0</v>
      </c>
      <c r="Q1917" s="221">
        <v>1128302.76</v>
      </c>
      <c r="R1917" s="221">
        <v>0</v>
      </c>
      <c r="S1917" s="221">
        <v>0</v>
      </c>
      <c r="T1917" s="221">
        <v>0</v>
      </c>
      <c r="U1917" s="221">
        <v>0</v>
      </c>
      <c r="V1917" s="221">
        <v>0</v>
      </c>
      <c r="W1917" s="221">
        <v>0</v>
      </c>
      <c r="X1917" s="221">
        <v>0</v>
      </c>
    </row>
    <row r="1918" spans="1:24" s="239" customFormat="1" ht="23.25" customHeight="1" x14ac:dyDescent="0.3">
      <c r="A1918" s="238">
        <v>2024</v>
      </c>
      <c r="B1918" s="230">
        <v>615</v>
      </c>
      <c r="C1918" s="225" t="s">
        <v>2399</v>
      </c>
      <c r="D1918" s="230">
        <v>36637</v>
      </c>
      <c r="E1918" s="222">
        <v>30562329.600000001</v>
      </c>
      <c r="F1918" s="222">
        <v>30562329.600000001</v>
      </c>
      <c r="G1918" s="221">
        <v>1820920.7399999998</v>
      </c>
      <c r="H1918" s="221">
        <v>2565298.34</v>
      </c>
      <c r="I1918" s="221">
        <v>0</v>
      </c>
      <c r="J1918" s="221">
        <v>156360</v>
      </c>
      <c r="K1918" s="221">
        <v>41899.390000000014</v>
      </c>
      <c r="L1918" s="221">
        <v>224145.83</v>
      </c>
      <c r="M1918" s="221">
        <v>0</v>
      </c>
      <c r="N1918" s="221">
        <v>0</v>
      </c>
      <c r="O1918" s="221">
        <v>10303266.25</v>
      </c>
      <c r="P1918" s="221">
        <v>3940011.42</v>
      </c>
      <c r="Q1918" s="221">
        <v>11510427.630000001</v>
      </c>
      <c r="R1918" s="221">
        <v>0</v>
      </c>
      <c r="S1918" s="221">
        <v>0</v>
      </c>
      <c r="T1918" s="221">
        <v>0</v>
      </c>
      <c r="U1918" s="221">
        <v>0</v>
      </c>
      <c r="V1918" s="221">
        <v>0</v>
      </c>
      <c r="W1918" s="221">
        <v>0</v>
      </c>
      <c r="X1918" s="221">
        <v>0</v>
      </c>
    </row>
    <row r="1919" spans="1:24" s="239" customFormat="1" ht="23.25" customHeight="1" x14ac:dyDescent="0.3">
      <c r="A1919" s="238">
        <v>2024</v>
      </c>
      <c r="B1919" s="230">
        <v>616</v>
      </c>
      <c r="C1919" s="225" t="s">
        <v>2407</v>
      </c>
      <c r="D1919" s="230">
        <v>34216</v>
      </c>
      <c r="E1919" s="222">
        <v>6195885.2000000011</v>
      </c>
      <c r="F1919" s="222">
        <v>6195885.2000000011</v>
      </c>
      <c r="G1919" s="221">
        <v>941250.51</v>
      </c>
      <c r="H1919" s="221">
        <v>0</v>
      </c>
      <c r="I1919" s="221">
        <v>0</v>
      </c>
      <c r="J1919" s="221">
        <v>150868.71</v>
      </c>
      <c r="K1919" s="221">
        <v>0</v>
      </c>
      <c r="L1919" s="221">
        <v>50728.34</v>
      </c>
      <c r="M1919" s="221">
        <v>0</v>
      </c>
      <c r="N1919" s="221">
        <v>0</v>
      </c>
      <c r="O1919" s="221">
        <v>3413497.3200000003</v>
      </c>
      <c r="P1919" s="221">
        <v>179662.69</v>
      </c>
      <c r="Q1919" s="221">
        <v>1459877.63</v>
      </c>
      <c r="R1919" s="221">
        <v>0</v>
      </c>
      <c r="S1919" s="221">
        <v>0</v>
      </c>
      <c r="T1919" s="221">
        <v>0</v>
      </c>
      <c r="U1919" s="221">
        <v>0</v>
      </c>
      <c r="V1919" s="221">
        <v>0</v>
      </c>
      <c r="W1919" s="221">
        <v>0</v>
      </c>
      <c r="X1919" s="221">
        <v>0</v>
      </c>
    </row>
    <row r="1920" spans="1:24" s="239" customFormat="1" ht="23.25" customHeight="1" x14ac:dyDescent="0.3">
      <c r="A1920" s="238">
        <v>2024</v>
      </c>
      <c r="B1920" s="230">
        <v>617</v>
      </c>
      <c r="C1920" s="225" t="s">
        <v>2406</v>
      </c>
      <c r="D1920" s="230">
        <v>33658</v>
      </c>
      <c r="E1920" s="222">
        <v>5914441.0600000005</v>
      </c>
      <c r="F1920" s="222">
        <v>5914441.0600000005</v>
      </c>
      <c r="G1920" s="221">
        <v>920099.53</v>
      </c>
      <c r="H1920" s="221">
        <v>1496456.2</v>
      </c>
      <c r="I1920" s="221">
        <v>0</v>
      </c>
      <c r="J1920" s="221">
        <v>134886.91</v>
      </c>
      <c r="K1920" s="221">
        <v>0</v>
      </c>
      <c r="L1920" s="221">
        <v>288150.15999999997</v>
      </c>
      <c r="M1920" s="221">
        <v>0</v>
      </c>
      <c r="N1920" s="221">
        <v>0</v>
      </c>
      <c r="O1920" s="221">
        <v>1656960.6600000001</v>
      </c>
      <c r="P1920" s="221">
        <v>87756.85</v>
      </c>
      <c r="Q1920" s="221">
        <v>1330130.75</v>
      </c>
      <c r="R1920" s="221">
        <v>0</v>
      </c>
      <c r="S1920" s="221">
        <v>0</v>
      </c>
      <c r="T1920" s="221">
        <v>0</v>
      </c>
      <c r="U1920" s="221">
        <v>0</v>
      </c>
      <c r="V1920" s="221">
        <v>0</v>
      </c>
      <c r="W1920" s="221">
        <v>0</v>
      </c>
      <c r="X1920" s="221">
        <v>0</v>
      </c>
    </row>
    <row r="1921" spans="1:24" s="239" customFormat="1" ht="23.25" customHeight="1" x14ac:dyDescent="0.3">
      <c r="A1921" s="238">
        <v>2024</v>
      </c>
      <c r="B1921" s="230">
        <v>618</v>
      </c>
      <c r="C1921" s="225" t="s">
        <v>1740</v>
      </c>
      <c r="D1921" s="230">
        <v>33577</v>
      </c>
      <c r="E1921" s="222">
        <v>6400624.4799999995</v>
      </c>
      <c r="F1921" s="222">
        <v>6308406.6799999997</v>
      </c>
      <c r="G1921" s="221">
        <v>0</v>
      </c>
      <c r="H1921" s="221">
        <v>0</v>
      </c>
      <c r="I1921" s="221">
        <v>0</v>
      </c>
      <c r="J1921" s="221">
        <v>0</v>
      </c>
      <c r="K1921" s="221">
        <v>0</v>
      </c>
      <c r="L1921" s="221">
        <v>0</v>
      </c>
      <c r="M1921" s="221">
        <v>0</v>
      </c>
      <c r="N1921" s="221">
        <v>0</v>
      </c>
      <c r="O1921" s="221">
        <v>0</v>
      </c>
      <c r="P1921" s="221">
        <v>0</v>
      </c>
      <c r="Q1921" s="221">
        <v>6308406.6799999997</v>
      </c>
      <c r="R1921" s="221">
        <v>0</v>
      </c>
      <c r="S1921" s="221">
        <v>0</v>
      </c>
      <c r="T1921" s="221">
        <v>0</v>
      </c>
      <c r="U1921" s="221">
        <v>0</v>
      </c>
      <c r="V1921" s="221">
        <v>0</v>
      </c>
      <c r="W1921" s="221">
        <v>0</v>
      </c>
      <c r="X1921" s="221">
        <v>92217.8</v>
      </c>
    </row>
    <row r="1922" spans="1:24" s="239" customFormat="1" ht="23.25" customHeight="1" x14ac:dyDescent="0.3">
      <c r="A1922" s="238">
        <v>2024</v>
      </c>
      <c r="B1922" s="230">
        <v>619</v>
      </c>
      <c r="C1922" s="225" t="s">
        <v>2216</v>
      </c>
      <c r="D1922" s="230">
        <v>33179</v>
      </c>
      <c r="E1922" s="222">
        <v>1624045.01</v>
      </c>
      <c r="F1922" s="222">
        <v>1597576.91</v>
      </c>
      <c r="G1922" s="221">
        <v>0</v>
      </c>
      <c r="H1922" s="221">
        <v>858763.75</v>
      </c>
      <c r="I1922" s="221">
        <v>0</v>
      </c>
      <c r="J1922" s="221">
        <v>67937.829999999987</v>
      </c>
      <c r="K1922" s="221">
        <v>340987.6</v>
      </c>
      <c r="L1922" s="221">
        <v>329887.73000000004</v>
      </c>
      <c r="M1922" s="221">
        <v>0</v>
      </c>
      <c r="N1922" s="221">
        <v>0</v>
      </c>
      <c r="O1922" s="221">
        <v>0</v>
      </c>
      <c r="P1922" s="221">
        <v>0</v>
      </c>
      <c r="Q1922" s="221">
        <v>0</v>
      </c>
      <c r="R1922" s="221">
        <v>0</v>
      </c>
      <c r="S1922" s="221">
        <v>0</v>
      </c>
      <c r="T1922" s="221">
        <v>0</v>
      </c>
      <c r="U1922" s="221">
        <v>0</v>
      </c>
      <c r="V1922" s="221">
        <v>0</v>
      </c>
      <c r="W1922" s="221">
        <v>0</v>
      </c>
      <c r="X1922" s="221">
        <v>26468.1</v>
      </c>
    </row>
    <row r="1923" spans="1:24" s="239" customFormat="1" ht="23.25" customHeight="1" x14ac:dyDescent="0.3">
      <c r="A1923" s="238">
        <v>2024</v>
      </c>
      <c r="B1923" s="230">
        <v>620</v>
      </c>
      <c r="C1923" s="225" t="s">
        <v>3630</v>
      </c>
      <c r="D1923" s="230">
        <v>35367</v>
      </c>
      <c r="E1923" s="222">
        <v>181838.88</v>
      </c>
      <c r="F1923" s="222">
        <v>181838.88</v>
      </c>
      <c r="G1923" s="221">
        <v>0</v>
      </c>
      <c r="H1923" s="221">
        <v>0</v>
      </c>
      <c r="I1923" s="221">
        <v>0</v>
      </c>
      <c r="J1923" s="221">
        <v>0</v>
      </c>
      <c r="K1923" s="221">
        <v>0</v>
      </c>
      <c r="L1923" s="221">
        <v>0</v>
      </c>
      <c r="M1923" s="221">
        <v>0</v>
      </c>
      <c r="N1923" s="221">
        <v>0</v>
      </c>
      <c r="O1923" s="221">
        <v>0</v>
      </c>
      <c r="P1923" s="221">
        <v>0</v>
      </c>
      <c r="Q1923" s="221">
        <v>0</v>
      </c>
      <c r="R1923" s="221">
        <v>0</v>
      </c>
      <c r="S1923" s="221">
        <v>0</v>
      </c>
      <c r="T1923" s="221">
        <v>0</v>
      </c>
      <c r="U1923" s="221">
        <v>0</v>
      </c>
      <c r="V1923" s="221">
        <v>181838.88</v>
      </c>
      <c r="W1923" s="221">
        <v>0</v>
      </c>
      <c r="X1923" s="221">
        <v>0</v>
      </c>
    </row>
    <row r="1924" spans="1:24" s="239" customFormat="1" ht="23.25" customHeight="1" x14ac:dyDescent="0.3">
      <c r="A1924" s="238">
        <v>2024</v>
      </c>
      <c r="B1924" s="230">
        <v>621</v>
      </c>
      <c r="C1924" s="225" t="s">
        <v>3331</v>
      </c>
      <c r="D1924" s="230">
        <v>36134</v>
      </c>
      <c r="E1924" s="222">
        <v>175031.75</v>
      </c>
      <c r="F1924" s="222">
        <v>175031.75</v>
      </c>
      <c r="G1924" s="221">
        <v>0</v>
      </c>
      <c r="H1924" s="221">
        <v>0</v>
      </c>
      <c r="I1924" s="221">
        <v>0</v>
      </c>
      <c r="J1924" s="221">
        <v>0</v>
      </c>
      <c r="K1924" s="221">
        <v>0</v>
      </c>
      <c r="L1924" s="221">
        <v>0</v>
      </c>
      <c r="M1924" s="221">
        <v>0</v>
      </c>
      <c r="N1924" s="221">
        <v>0</v>
      </c>
      <c r="O1924" s="221">
        <v>0</v>
      </c>
      <c r="P1924" s="221">
        <v>0</v>
      </c>
      <c r="Q1924" s="221">
        <v>0</v>
      </c>
      <c r="R1924" s="221">
        <v>0</v>
      </c>
      <c r="S1924" s="221">
        <v>0</v>
      </c>
      <c r="T1924" s="221">
        <v>0</v>
      </c>
      <c r="U1924" s="221">
        <v>175031.75</v>
      </c>
      <c r="V1924" s="221">
        <v>0</v>
      </c>
      <c r="W1924" s="221">
        <v>0</v>
      </c>
      <c r="X1924" s="221">
        <v>0</v>
      </c>
    </row>
    <row r="1925" spans="1:24" s="239" customFormat="1" ht="23.25" customHeight="1" x14ac:dyDescent="0.3">
      <c r="A1925" s="238">
        <v>2024</v>
      </c>
      <c r="B1925" s="230">
        <v>622</v>
      </c>
      <c r="C1925" s="225" t="s">
        <v>3631</v>
      </c>
      <c r="D1925" s="230">
        <v>35429</v>
      </c>
      <c r="E1925" s="222">
        <v>59915.58</v>
      </c>
      <c r="F1925" s="222">
        <v>59915.58</v>
      </c>
      <c r="G1925" s="221">
        <v>0</v>
      </c>
      <c r="H1925" s="221">
        <v>0</v>
      </c>
      <c r="I1925" s="221">
        <v>0</v>
      </c>
      <c r="J1925" s="221">
        <v>0</v>
      </c>
      <c r="K1925" s="221">
        <v>0</v>
      </c>
      <c r="L1925" s="221">
        <v>0</v>
      </c>
      <c r="M1925" s="221">
        <v>0</v>
      </c>
      <c r="N1925" s="221">
        <v>0</v>
      </c>
      <c r="O1925" s="221">
        <v>0</v>
      </c>
      <c r="P1925" s="221">
        <v>0</v>
      </c>
      <c r="Q1925" s="221">
        <v>0</v>
      </c>
      <c r="R1925" s="221">
        <v>0</v>
      </c>
      <c r="S1925" s="221">
        <v>0</v>
      </c>
      <c r="T1925" s="221">
        <v>0</v>
      </c>
      <c r="U1925" s="221">
        <v>0</v>
      </c>
      <c r="V1925" s="221">
        <v>59915.58</v>
      </c>
      <c r="W1925" s="221">
        <v>0</v>
      </c>
      <c r="X1925" s="221">
        <v>0</v>
      </c>
    </row>
    <row r="1926" spans="1:24" s="239" customFormat="1" ht="23.25" customHeight="1" x14ac:dyDescent="0.3">
      <c r="A1926" s="238">
        <v>2024</v>
      </c>
      <c r="B1926" s="230">
        <v>623</v>
      </c>
      <c r="C1926" s="225" t="s">
        <v>3887</v>
      </c>
      <c r="D1926" s="230">
        <v>36397</v>
      </c>
      <c r="E1926" s="222">
        <v>163293.19</v>
      </c>
      <c r="F1926" s="222">
        <v>163293.19</v>
      </c>
      <c r="G1926" s="221">
        <v>0</v>
      </c>
      <c r="H1926" s="221">
        <v>0</v>
      </c>
      <c r="I1926" s="221">
        <v>0</v>
      </c>
      <c r="J1926" s="221">
        <v>0</v>
      </c>
      <c r="K1926" s="221">
        <v>0</v>
      </c>
      <c r="L1926" s="221">
        <v>0</v>
      </c>
      <c r="M1926" s="221">
        <v>0</v>
      </c>
      <c r="N1926" s="221">
        <v>0</v>
      </c>
      <c r="O1926" s="221">
        <v>0</v>
      </c>
      <c r="P1926" s="221">
        <v>0</v>
      </c>
      <c r="Q1926" s="221">
        <v>0</v>
      </c>
      <c r="R1926" s="221">
        <v>0</v>
      </c>
      <c r="S1926" s="221">
        <v>0</v>
      </c>
      <c r="T1926" s="221">
        <v>0</v>
      </c>
      <c r="U1926" s="221">
        <v>163293.19</v>
      </c>
      <c r="V1926" s="221">
        <v>0</v>
      </c>
      <c r="W1926" s="221">
        <v>0</v>
      </c>
      <c r="X1926" s="221">
        <v>0</v>
      </c>
    </row>
    <row r="1927" spans="1:24" s="239" customFormat="1" ht="23.25" customHeight="1" x14ac:dyDescent="0.3">
      <c r="A1927" s="238">
        <v>2024</v>
      </c>
      <c r="B1927" s="230">
        <v>624</v>
      </c>
      <c r="C1927" s="225" t="s">
        <v>3886</v>
      </c>
      <c r="D1927" s="230">
        <v>36404</v>
      </c>
      <c r="E1927" s="222">
        <v>142348.66</v>
      </c>
      <c r="F1927" s="222">
        <v>142348.66</v>
      </c>
      <c r="G1927" s="221">
        <v>0</v>
      </c>
      <c r="H1927" s="221">
        <v>0</v>
      </c>
      <c r="I1927" s="221">
        <v>0</v>
      </c>
      <c r="J1927" s="221">
        <v>0</v>
      </c>
      <c r="K1927" s="221">
        <v>0</v>
      </c>
      <c r="L1927" s="221">
        <v>0</v>
      </c>
      <c r="M1927" s="221">
        <v>0</v>
      </c>
      <c r="N1927" s="221">
        <v>0</v>
      </c>
      <c r="O1927" s="221">
        <v>0</v>
      </c>
      <c r="P1927" s="221">
        <v>0</v>
      </c>
      <c r="Q1927" s="221">
        <v>0</v>
      </c>
      <c r="R1927" s="221">
        <v>0</v>
      </c>
      <c r="S1927" s="221">
        <v>0</v>
      </c>
      <c r="T1927" s="221">
        <v>0</v>
      </c>
      <c r="U1927" s="221">
        <v>142348.66</v>
      </c>
      <c r="V1927" s="221">
        <v>0</v>
      </c>
      <c r="W1927" s="221">
        <v>0</v>
      </c>
      <c r="X1927" s="221">
        <v>0</v>
      </c>
    </row>
    <row r="1928" spans="1:24" s="239" customFormat="1" ht="23.25" customHeight="1" x14ac:dyDescent="0.3">
      <c r="A1928" s="238">
        <v>2024</v>
      </c>
      <c r="B1928" s="230">
        <v>625</v>
      </c>
      <c r="C1928" s="225" t="s">
        <v>3351</v>
      </c>
      <c r="D1928" s="230">
        <v>36711</v>
      </c>
      <c r="E1928" s="222">
        <v>65517.77</v>
      </c>
      <c r="F1928" s="222">
        <v>65517.77</v>
      </c>
      <c r="G1928" s="221">
        <v>0</v>
      </c>
      <c r="H1928" s="221">
        <v>0</v>
      </c>
      <c r="I1928" s="221">
        <v>0</v>
      </c>
      <c r="J1928" s="221">
        <v>0</v>
      </c>
      <c r="K1928" s="221">
        <v>0</v>
      </c>
      <c r="L1928" s="221">
        <v>0</v>
      </c>
      <c r="M1928" s="221">
        <v>0</v>
      </c>
      <c r="N1928" s="221">
        <v>0</v>
      </c>
      <c r="O1928" s="221">
        <v>0</v>
      </c>
      <c r="P1928" s="221">
        <v>0</v>
      </c>
      <c r="Q1928" s="221">
        <v>0</v>
      </c>
      <c r="R1928" s="221">
        <v>0</v>
      </c>
      <c r="S1928" s="221">
        <v>0</v>
      </c>
      <c r="T1928" s="221">
        <v>0</v>
      </c>
      <c r="U1928" s="221">
        <v>65517.77</v>
      </c>
      <c r="V1928" s="221">
        <v>0</v>
      </c>
      <c r="W1928" s="221">
        <v>0</v>
      </c>
      <c r="X1928" s="221">
        <v>0</v>
      </c>
    </row>
    <row r="1929" spans="1:24" s="239" customFormat="1" ht="22.7" customHeight="1" x14ac:dyDescent="0.3">
      <c r="A1929" s="238">
        <v>2024</v>
      </c>
      <c r="B1929" s="230">
        <v>626</v>
      </c>
      <c r="C1929" s="225" t="s">
        <v>3958</v>
      </c>
      <c r="D1929" s="230">
        <v>33470</v>
      </c>
      <c r="E1929" s="222">
        <v>40615.300000000003</v>
      </c>
      <c r="F1929" s="222">
        <v>40615.300000000003</v>
      </c>
      <c r="G1929" s="221">
        <v>0</v>
      </c>
      <c r="H1929" s="221">
        <v>0</v>
      </c>
      <c r="I1929" s="221">
        <v>0</v>
      </c>
      <c r="J1929" s="221">
        <v>0</v>
      </c>
      <c r="K1929" s="221">
        <v>0</v>
      </c>
      <c r="L1929" s="221">
        <v>0</v>
      </c>
      <c r="M1929" s="221">
        <v>0</v>
      </c>
      <c r="N1929" s="221">
        <v>0</v>
      </c>
      <c r="O1929" s="221">
        <v>0</v>
      </c>
      <c r="P1929" s="221">
        <v>0</v>
      </c>
      <c r="Q1929" s="221">
        <v>0</v>
      </c>
      <c r="R1929" s="221">
        <v>0</v>
      </c>
      <c r="S1929" s="221">
        <v>0</v>
      </c>
      <c r="T1929" s="221">
        <v>0</v>
      </c>
      <c r="U1929" s="221">
        <v>40615.300000000003</v>
      </c>
      <c r="V1929" s="221">
        <v>0</v>
      </c>
      <c r="W1929" s="221">
        <v>0</v>
      </c>
      <c r="X1929" s="221">
        <v>0</v>
      </c>
    </row>
    <row r="1930" spans="1:24" s="239" customFormat="1" ht="23.25" customHeight="1" x14ac:dyDescent="0.3">
      <c r="A1930" s="238">
        <v>2024</v>
      </c>
      <c r="B1930" s="230">
        <v>627</v>
      </c>
      <c r="C1930" s="233" t="s">
        <v>2169</v>
      </c>
      <c r="D1930" s="230">
        <v>36700</v>
      </c>
      <c r="E1930" s="222">
        <v>1044983.85</v>
      </c>
      <c r="F1930" s="222">
        <v>1024317.02</v>
      </c>
      <c r="G1930" s="221">
        <v>0</v>
      </c>
      <c r="H1930" s="221">
        <v>0</v>
      </c>
      <c r="I1930" s="221">
        <v>0</v>
      </c>
      <c r="J1930" s="221">
        <v>0</v>
      </c>
      <c r="K1930" s="221">
        <v>0</v>
      </c>
      <c r="L1930" s="221">
        <v>0</v>
      </c>
      <c r="M1930" s="221">
        <v>0</v>
      </c>
      <c r="N1930" s="221">
        <v>0</v>
      </c>
      <c r="O1930" s="221">
        <v>0</v>
      </c>
      <c r="P1930" s="221">
        <v>0</v>
      </c>
      <c r="Q1930" s="221">
        <v>1024317.02</v>
      </c>
      <c r="R1930" s="221">
        <v>0</v>
      </c>
      <c r="S1930" s="221">
        <v>0</v>
      </c>
      <c r="T1930" s="221">
        <v>0</v>
      </c>
      <c r="U1930" s="221">
        <v>0</v>
      </c>
      <c r="V1930" s="221">
        <v>0</v>
      </c>
      <c r="W1930" s="221">
        <v>0</v>
      </c>
      <c r="X1930" s="221">
        <v>20666.830000000002</v>
      </c>
    </row>
    <row r="1931" spans="1:24" s="239" customFormat="1" ht="23.25" customHeight="1" x14ac:dyDescent="0.3">
      <c r="A1931" s="238">
        <v>2024</v>
      </c>
      <c r="B1931" s="230">
        <v>628</v>
      </c>
      <c r="C1931" s="225" t="s">
        <v>2648</v>
      </c>
      <c r="D1931" s="230">
        <v>34679</v>
      </c>
      <c r="E1931" s="222">
        <v>92902.74</v>
      </c>
      <c r="F1931" s="222">
        <v>92902.74</v>
      </c>
      <c r="G1931" s="221">
        <v>0</v>
      </c>
      <c r="H1931" s="221">
        <v>0</v>
      </c>
      <c r="I1931" s="221">
        <v>0</v>
      </c>
      <c r="J1931" s="221">
        <v>0</v>
      </c>
      <c r="K1931" s="221">
        <v>0</v>
      </c>
      <c r="L1931" s="221">
        <v>0</v>
      </c>
      <c r="M1931" s="221">
        <v>0</v>
      </c>
      <c r="N1931" s="221">
        <v>0</v>
      </c>
      <c r="O1931" s="221">
        <v>0</v>
      </c>
      <c r="P1931" s="221">
        <v>0</v>
      </c>
      <c r="Q1931" s="221">
        <v>0</v>
      </c>
      <c r="R1931" s="221">
        <v>0</v>
      </c>
      <c r="S1931" s="221">
        <v>0</v>
      </c>
      <c r="T1931" s="221">
        <v>0</v>
      </c>
      <c r="U1931" s="221">
        <v>92902.74</v>
      </c>
      <c r="V1931" s="221">
        <v>0</v>
      </c>
      <c r="W1931" s="221">
        <v>0</v>
      </c>
      <c r="X1931" s="221">
        <v>0</v>
      </c>
    </row>
    <row r="1932" spans="1:24" s="239" customFormat="1" ht="23.25" customHeight="1" x14ac:dyDescent="0.3">
      <c r="A1932" s="238">
        <v>2024</v>
      </c>
      <c r="B1932" s="230">
        <v>629</v>
      </c>
      <c r="C1932" s="225" t="s">
        <v>377</v>
      </c>
      <c r="D1932" s="230">
        <v>35451</v>
      </c>
      <c r="E1932" s="222">
        <v>59528.06</v>
      </c>
      <c r="F1932" s="222">
        <v>59528.06</v>
      </c>
      <c r="G1932" s="221">
        <v>0</v>
      </c>
      <c r="H1932" s="221">
        <v>0</v>
      </c>
      <c r="I1932" s="221">
        <v>0</v>
      </c>
      <c r="J1932" s="221">
        <v>0</v>
      </c>
      <c r="K1932" s="221">
        <v>0</v>
      </c>
      <c r="L1932" s="221">
        <v>0</v>
      </c>
      <c r="M1932" s="221">
        <v>0</v>
      </c>
      <c r="N1932" s="221">
        <v>0</v>
      </c>
      <c r="O1932" s="221">
        <v>0</v>
      </c>
      <c r="P1932" s="221">
        <v>0</v>
      </c>
      <c r="Q1932" s="221">
        <v>0</v>
      </c>
      <c r="R1932" s="221">
        <v>0</v>
      </c>
      <c r="S1932" s="221">
        <v>0</v>
      </c>
      <c r="T1932" s="221">
        <v>0</v>
      </c>
      <c r="U1932" s="221">
        <v>59528.06</v>
      </c>
      <c r="V1932" s="221">
        <v>0</v>
      </c>
      <c r="W1932" s="221">
        <v>0</v>
      </c>
      <c r="X1932" s="221">
        <v>0</v>
      </c>
    </row>
    <row r="1933" spans="1:24" s="239" customFormat="1" ht="23.25" customHeight="1" x14ac:dyDescent="0.3">
      <c r="A1933" s="238">
        <v>2024</v>
      </c>
      <c r="B1933" s="230">
        <v>630</v>
      </c>
      <c r="C1933" s="225" t="s">
        <v>3930</v>
      </c>
      <c r="D1933" s="230">
        <v>34579</v>
      </c>
      <c r="E1933" s="222">
        <v>1512016.5799999998</v>
      </c>
      <c r="F1933" s="222">
        <v>1490119.2</v>
      </c>
      <c r="G1933" s="221">
        <v>0</v>
      </c>
      <c r="H1933" s="221">
        <v>0</v>
      </c>
      <c r="I1933" s="221">
        <v>0</v>
      </c>
      <c r="J1933" s="221">
        <v>0</v>
      </c>
      <c r="K1933" s="221">
        <v>0</v>
      </c>
      <c r="L1933" s="221">
        <v>0</v>
      </c>
      <c r="M1933" s="221">
        <v>0</v>
      </c>
      <c r="N1933" s="221">
        <v>0</v>
      </c>
      <c r="O1933" s="221">
        <v>1263012.7</v>
      </c>
      <c r="P1933" s="221">
        <v>227106.5</v>
      </c>
      <c r="Q1933" s="221">
        <v>0</v>
      </c>
      <c r="R1933" s="221">
        <v>0</v>
      </c>
      <c r="S1933" s="221">
        <v>0</v>
      </c>
      <c r="T1933" s="221">
        <v>0</v>
      </c>
      <c r="U1933" s="221">
        <v>0</v>
      </c>
      <c r="V1933" s="221">
        <v>0</v>
      </c>
      <c r="W1933" s="221">
        <v>0</v>
      </c>
      <c r="X1933" s="221">
        <v>21897.379999999997</v>
      </c>
    </row>
    <row r="1934" spans="1:24" s="239" customFormat="1" ht="23.25" customHeight="1" x14ac:dyDescent="0.3">
      <c r="A1934" s="238">
        <v>2024</v>
      </c>
      <c r="B1934" s="230">
        <v>631</v>
      </c>
      <c r="C1934" s="225" t="s">
        <v>3873</v>
      </c>
      <c r="D1934" s="230">
        <v>36785</v>
      </c>
      <c r="E1934" s="222">
        <v>46793.38</v>
      </c>
      <c r="F1934" s="222">
        <v>46793.38</v>
      </c>
      <c r="G1934" s="221">
        <v>0</v>
      </c>
      <c r="H1934" s="221">
        <v>0</v>
      </c>
      <c r="I1934" s="221">
        <v>0</v>
      </c>
      <c r="J1934" s="221">
        <v>0</v>
      </c>
      <c r="K1934" s="221">
        <v>0</v>
      </c>
      <c r="L1934" s="221">
        <v>0</v>
      </c>
      <c r="M1934" s="221">
        <v>0</v>
      </c>
      <c r="N1934" s="221">
        <v>0</v>
      </c>
      <c r="O1934" s="221">
        <v>0</v>
      </c>
      <c r="P1934" s="221">
        <v>0</v>
      </c>
      <c r="Q1934" s="221">
        <v>0</v>
      </c>
      <c r="R1934" s="221">
        <v>0</v>
      </c>
      <c r="S1934" s="221">
        <v>0</v>
      </c>
      <c r="T1934" s="221">
        <v>0</v>
      </c>
      <c r="U1934" s="221">
        <v>46793.38</v>
      </c>
      <c r="V1934" s="221">
        <v>0</v>
      </c>
      <c r="W1934" s="221">
        <v>0</v>
      </c>
      <c r="X1934" s="221">
        <v>0</v>
      </c>
    </row>
    <row r="1935" spans="1:24" s="239" customFormat="1" ht="23.25" customHeight="1" x14ac:dyDescent="0.3">
      <c r="A1935" s="238">
        <v>2024</v>
      </c>
      <c r="B1935" s="230">
        <v>632</v>
      </c>
      <c r="C1935" s="225" t="s">
        <v>3936</v>
      </c>
      <c r="D1935" s="230">
        <v>34439</v>
      </c>
      <c r="E1935" s="222">
        <v>6248464.9500000002</v>
      </c>
      <c r="F1935" s="222">
        <v>6148978.7800000003</v>
      </c>
      <c r="G1935" s="221">
        <v>0</v>
      </c>
      <c r="H1935" s="221">
        <v>0</v>
      </c>
      <c r="I1935" s="221">
        <v>0</v>
      </c>
      <c r="J1935" s="221">
        <v>0</v>
      </c>
      <c r="K1935" s="221">
        <v>0</v>
      </c>
      <c r="L1935" s="221">
        <v>0</v>
      </c>
      <c r="M1935" s="221">
        <v>0</v>
      </c>
      <c r="N1935" s="221">
        <v>0</v>
      </c>
      <c r="O1935" s="221">
        <v>6148978.7800000003</v>
      </c>
      <c r="P1935" s="221">
        <v>0</v>
      </c>
      <c r="Q1935" s="221">
        <v>0</v>
      </c>
      <c r="R1935" s="221">
        <v>0</v>
      </c>
      <c r="S1935" s="221">
        <v>0</v>
      </c>
      <c r="T1935" s="221">
        <v>0</v>
      </c>
      <c r="U1935" s="221">
        <v>0</v>
      </c>
      <c r="V1935" s="221">
        <v>0</v>
      </c>
      <c r="W1935" s="221">
        <v>0</v>
      </c>
      <c r="X1935" s="221">
        <v>99486.17</v>
      </c>
    </row>
    <row r="1936" spans="1:24" s="239" customFormat="1" ht="23.25" customHeight="1" x14ac:dyDescent="0.3">
      <c r="A1936" s="238">
        <v>2024</v>
      </c>
      <c r="B1936" s="230">
        <v>633</v>
      </c>
      <c r="C1936" s="225" t="s">
        <v>3348</v>
      </c>
      <c r="D1936" s="230">
        <v>36716</v>
      </c>
      <c r="E1936" s="222">
        <v>215929.74</v>
      </c>
      <c r="F1936" s="222">
        <v>212847.75</v>
      </c>
      <c r="G1936" s="221">
        <v>0</v>
      </c>
      <c r="H1936" s="221">
        <v>0</v>
      </c>
      <c r="I1936" s="221">
        <v>0</v>
      </c>
      <c r="J1936" s="221">
        <v>60959.760000000009</v>
      </c>
      <c r="K1936" s="221">
        <v>83059.26999999999</v>
      </c>
      <c r="L1936" s="221">
        <v>0</v>
      </c>
      <c r="M1936" s="221">
        <v>0</v>
      </c>
      <c r="N1936" s="221">
        <v>0</v>
      </c>
      <c r="O1936" s="221">
        <v>0</v>
      </c>
      <c r="P1936" s="221">
        <v>0</v>
      </c>
      <c r="Q1936" s="221">
        <v>0</v>
      </c>
      <c r="R1936" s="221">
        <v>0</v>
      </c>
      <c r="S1936" s="221">
        <v>0</v>
      </c>
      <c r="T1936" s="221">
        <v>0</v>
      </c>
      <c r="U1936" s="221">
        <v>68828.72</v>
      </c>
      <c r="V1936" s="221">
        <v>0</v>
      </c>
      <c r="W1936" s="221">
        <v>0</v>
      </c>
      <c r="X1936" s="221">
        <v>3081.9899999999993</v>
      </c>
    </row>
    <row r="1937" spans="1:24" s="239" customFormat="1" ht="23.25" customHeight="1" x14ac:dyDescent="0.3">
      <c r="A1937" s="238">
        <v>2024</v>
      </c>
      <c r="B1937" s="230">
        <v>634</v>
      </c>
      <c r="C1937" s="225" t="s">
        <v>3919</v>
      </c>
      <c r="D1937" s="230">
        <v>35194</v>
      </c>
      <c r="E1937" s="222">
        <v>2791232.1299999994</v>
      </c>
      <c r="F1937" s="222">
        <v>2750028.8099999996</v>
      </c>
      <c r="G1937" s="221">
        <v>0</v>
      </c>
      <c r="H1937" s="221">
        <v>0</v>
      </c>
      <c r="I1937" s="221">
        <v>0</v>
      </c>
      <c r="J1937" s="221">
        <v>248724.67</v>
      </c>
      <c r="K1937" s="221">
        <v>266102.39</v>
      </c>
      <c r="L1937" s="221">
        <v>916053.64999999991</v>
      </c>
      <c r="M1937" s="221">
        <v>0</v>
      </c>
      <c r="N1937" s="221">
        <v>0</v>
      </c>
      <c r="O1937" s="221">
        <v>0</v>
      </c>
      <c r="P1937" s="221">
        <v>0</v>
      </c>
      <c r="Q1937" s="221">
        <v>1319148.0999999999</v>
      </c>
      <c r="R1937" s="221">
        <v>0</v>
      </c>
      <c r="S1937" s="221">
        <v>0</v>
      </c>
      <c r="T1937" s="221">
        <v>0</v>
      </c>
      <c r="U1937" s="221">
        <v>0</v>
      </c>
      <c r="V1937" s="221">
        <v>0</v>
      </c>
      <c r="W1937" s="221">
        <v>0</v>
      </c>
      <c r="X1937" s="221">
        <v>41203.32</v>
      </c>
    </row>
    <row r="1938" spans="1:24" s="239" customFormat="1" ht="23.25" customHeight="1" x14ac:dyDescent="0.3">
      <c r="A1938" s="238">
        <v>2024</v>
      </c>
      <c r="B1938" s="230">
        <v>635</v>
      </c>
      <c r="C1938" s="233" t="s">
        <v>2670</v>
      </c>
      <c r="D1938" s="230">
        <v>33181</v>
      </c>
      <c r="E1938" s="222">
        <v>1127131.6700000002</v>
      </c>
      <c r="F1938" s="222">
        <v>1103516.4200000002</v>
      </c>
      <c r="G1938" s="221">
        <v>0</v>
      </c>
      <c r="H1938" s="221">
        <v>1103516.4200000002</v>
      </c>
      <c r="I1938" s="221">
        <v>0</v>
      </c>
      <c r="J1938" s="221">
        <v>0</v>
      </c>
      <c r="K1938" s="221">
        <v>0</v>
      </c>
      <c r="L1938" s="221">
        <v>0</v>
      </c>
      <c r="M1938" s="221">
        <v>0</v>
      </c>
      <c r="N1938" s="221">
        <v>0</v>
      </c>
      <c r="O1938" s="221">
        <v>0</v>
      </c>
      <c r="P1938" s="221">
        <v>0</v>
      </c>
      <c r="Q1938" s="221">
        <v>0</v>
      </c>
      <c r="R1938" s="221">
        <v>0</v>
      </c>
      <c r="S1938" s="221">
        <v>0</v>
      </c>
      <c r="T1938" s="221">
        <v>0</v>
      </c>
      <c r="U1938" s="221">
        <v>0</v>
      </c>
      <c r="V1938" s="221">
        <v>0</v>
      </c>
      <c r="W1938" s="221">
        <v>0</v>
      </c>
      <c r="X1938" s="221">
        <v>23615.25</v>
      </c>
    </row>
    <row r="1939" spans="1:24" s="239" customFormat="1" ht="23.25" customHeight="1" x14ac:dyDescent="0.3">
      <c r="A1939" s="238">
        <v>2024</v>
      </c>
      <c r="B1939" s="230">
        <v>636</v>
      </c>
      <c r="C1939" s="225" t="s">
        <v>3960</v>
      </c>
      <c r="D1939" s="230">
        <v>33390</v>
      </c>
      <c r="E1939" s="222">
        <v>609451.01</v>
      </c>
      <c r="F1939" s="222">
        <v>609451.01</v>
      </c>
      <c r="G1939" s="221">
        <v>0</v>
      </c>
      <c r="H1939" s="221">
        <v>0</v>
      </c>
      <c r="I1939" s="221">
        <v>0</v>
      </c>
      <c r="J1939" s="221">
        <v>0</v>
      </c>
      <c r="K1939" s="221">
        <v>0</v>
      </c>
      <c r="L1939" s="221">
        <v>0</v>
      </c>
      <c r="M1939" s="221">
        <v>0</v>
      </c>
      <c r="N1939" s="221">
        <v>0</v>
      </c>
      <c r="O1939" s="221">
        <v>0</v>
      </c>
      <c r="P1939" s="221">
        <v>0</v>
      </c>
      <c r="Q1939" s="221">
        <v>0</v>
      </c>
      <c r="R1939" s="221">
        <v>0</v>
      </c>
      <c r="S1939" s="221">
        <v>0</v>
      </c>
      <c r="T1939" s="221">
        <v>0</v>
      </c>
      <c r="U1939" s="221">
        <v>0</v>
      </c>
      <c r="V1939" s="221">
        <v>609451.01</v>
      </c>
      <c r="W1939" s="221">
        <v>0</v>
      </c>
      <c r="X1939" s="221">
        <v>0</v>
      </c>
    </row>
    <row r="1940" spans="1:24" s="239" customFormat="1" ht="23.25" customHeight="1" x14ac:dyDescent="0.3">
      <c r="A1940" s="238">
        <v>2024</v>
      </c>
      <c r="B1940" s="230">
        <v>637</v>
      </c>
      <c r="C1940" s="225" t="s">
        <v>1844</v>
      </c>
      <c r="D1940" s="230">
        <v>33274</v>
      </c>
      <c r="E1940" s="222">
        <v>283249.96999999997</v>
      </c>
      <c r="F1940" s="222">
        <v>283249.96999999997</v>
      </c>
      <c r="G1940" s="221">
        <v>0</v>
      </c>
      <c r="H1940" s="221">
        <v>0</v>
      </c>
      <c r="I1940" s="221">
        <v>0</v>
      </c>
      <c r="J1940" s="221">
        <v>0</v>
      </c>
      <c r="K1940" s="221">
        <v>0</v>
      </c>
      <c r="L1940" s="221">
        <v>0</v>
      </c>
      <c r="M1940" s="221">
        <v>0</v>
      </c>
      <c r="N1940" s="221">
        <v>0</v>
      </c>
      <c r="O1940" s="221">
        <v>0</v>
      </c>
      <c r="P1940" s="221">
        <v>0</v>
      </c>
      <c r="Q1940" s="221">
        <v>0</v>
      </c>
      <c r="R1940" s="221">
        <v>0</v>
      </c>
      <c r="S1940" s="221">
        <v>0</v>
      </c>
      <c r="T1940" s="221">
        <v>0</v>
      </c>
      <c r="U1940" s="221">
        <v>283249.96999999997</v>
      </c>
      <c r="V1940" s="221">
        <v>0</v>
      </c>
      <c r="W1940" s="221">
        <v>0</v>
      </c>
      <c r="X1940" s="221">
        <v>0</v>
      </c>
    </row>
    <row r="1941" spans="1:24" s="239" customFormat="1" ht="23.25" customHeight="1" x14ac:dyDescent="0.3">
      <c r="A1941" s="238">
        <v>2024</v>
      </c>
      <c r="B1941" s="230">
        <v>638</v>
      </c>
      <c r="C1941" s="225" t="s">
        <v>2215</v>
      </c>
      <c r="D1941" s="230">
        <v>34453</v>
      </c>
      <c r="E1941" s="222">
        <v>1432744.5799999998</v>
      </c>
      <c r="F1941" s="222">
        <v>1405386.7899999998</v>
      </c>
      <c r="G1941" s="221">
        <v>1405386.7899999998</v>
      </c>
      <c r="H1941" s="221">
        <v>0</v>
      </c>
      <c r="I1941" s="221">
        <v>0</v>
      </c>
      <c r="J1941" s="221">
        <v>0</v>
      </c>
      <c r="K1941" s="221">
        <v>0</v>
      </c>
      <c r="L1941" s="221">
        <v>0</v>
      </c>
      <c r="M1941" s="221">
        <v>0</v>
      </c>
      <c r="N1941" s="221">
        <v>0</v>
      </c>
      <c r="O1941" s="221">
        <v>0</v>
      </c>
      <c r="P1941" s="221">
        <v>0</v>
      </c>
      <c r="Q1941" s="221">
        <v>0</v>
      </c>
      <c r="R1941" s="221">
        <v>0</v>
      </c>
      <c r="S1941" s="221">
        <v>0</v>
      </c>
      <c r="T1941" s="221">
        <v>0</v>
      </c>
      <c r="U1941" s="221">
        <v>0</v>
      </c>
      <c r="V1941" s="221">
        <v>0</v>
      </c>
      <c r="W1941" s="221">
        <v>0</v>
      </c>
      <c r="X1941" s="221">
        <v>27357.79</v>
      </c>
    </row>
    <row r="1942" spans="1:24" s="239" customFormat="1" ht="23.25" customHeight="1" x14ac:dyDescent="0.3">
      <c r="A1942" s="238">
        <v>2024</v>
      </c>
      <c r="B1942" s="230">
        <v>639</v>
      </c>
      <c r="C1942" s="225" t="s">
        <v>4158</v>
      </c>
      <c r="D1942" s="230">
        <v>34099</v>
      </c>
      <c r="E1942" s="222">
        <v>645517.07000000007</v>
      </c>
      <c r="F1942" s="222">
        <v>645517.07000000007</v>
      </c>
      <c r="G1942" s="221">
        <v>0</v>
      </c>
      <c r="H1942" s="299">
        <v>433381</v>
      </c>
      <c r="I1942" s="221">
        <v>0</v>
      </c>
      <c r="J1942" s="221">
        <v>0</v>
      </c>
      <c r="K1942" s="221">
        <v>0</v>
      </c>
      <c r="L1942" s="221">
        <v>0</v>
      </c>
      <c r="M1942" s="221">
        <v>0</v>
      </c>
      <c r="N1942" s="221">
        <v>0</v>
      </c>
      <c r="O1942" s="221">
        <v>0</v>
      </c>
      <c r="P1942" s="221">
        <v>0</v>
      </c>
      <c r="Q1942" s="300">
        <v>212136.07</v>
      </c>
      <c r="R1942" s="221">
        <v>0</v>
      </c>
      <c r="S1942" s="221">
        <v>0</v>
      </c>
      <c r="T1942" s="221">
        <v>0</v>
      </c>
      <c r="U1942" s="221">
        <v>0</v>
      </c>
      <c r="V1942" s="221">
        <v>0</v>
      </c>
      <c r="W1942" s="221">
        <v>0</v>
      </c>
      <c r="X1942" s="221">
        <v>0</v>
      </c>
    </row>
    <row r="1943" spans="1:24" s="239" customFormat="1" ht="23.25" customHeight="1" x14ac:dyDescent="0.3">
      <c r="A1943" s="238">
        <v>2024</v>
      </c>
      <c r="B1943" s="230">
        <v>640</v>
      </c>
      <c r="C1943" s="225" t="s">
        <v>4159</v>
      </c>
      <c r="D1943" s="230">
        <v>36869</v>
      </c>
      <c r="E1943" s="222">
        <v>1194788.3799999999</v>
      </c>
      <c r="F1943" s="222">
        <v>1194788.3799999999</v>
      </c>
      <c r="G1943" s="221">
        <v>0</v>
      </c>
      <c r="H1943" s="221">
        <v>0</v>
      </c>
      <c r="I1943" s="221">
        <v>0</v>
      </c>
      <c r="J1943" s="221">
        <v>0</v>
      </c>
      <c r="K1943" s="300">
        <v>1194788.3799999999</v>
      </c>
      <c r="L1943" s="221">
        <v>0</v>
      </c>
      <c r="M1943" s="221">
        <v>0</v>
      </c>
      <c r="N1943" s="221">
        <v>0</v>
      </c>
      <c r="O1943" s="221">
        <v>0</v>
      </c>
      <c r="P1943" s="221">
        <v>0</v>
      </c>
      <c r="Q1943" s="221">
        <v>0</v>
      </c>
      <c r="R1943" s="221">
        <v>0</v>
      </c>
      <c r="S1943" s="221">
        <v>0</v>
      </c>
      <c r="T1943" s="221">
        <v>0</v>
      </c>
      <c r="U1943" s="221">
        <v>0</v>
      </c>
      <c r="V1943" s="221">
        <v>0</v>
      </c>
      <c r="W1943" s="221">
        <v>0</v>
      </c>
      <c r="X1943" s="221">
        <v>0</v>
      </c>
    </row>
    <row r="1944" spans="1:24" s="239" customFormat="1" ht="23.25" customHeight="1" x14ac:dyDescent="0.3">
      <c r="A1944" s="238">
        <v>2024</v>
      </c>
      <c r="B1944" s="230">
        <v>641</v>
      </c>
      <c r="C1944" s="234" t="s">
        <v>4162</v>
      </c>
      <c r="D1944" s="230">
        <v>35886</v>
      </c>
      <c r="E1944" s="222">
        <v>318500</v>
      </c>
      <c r="F1944" s="222">
        <v>318500</v>
      </c>
      <c r="G1944" s="221">
        <v>0</v>
      </c>
      <c r="H1944" s="221">
        <v>0</v>
      </c>
      <c r="I1944" s="221">
        <v>0</v>
      </c>
      <c r="J1944" s="221">
        <v>0</v>
      </c>
      <c r="K1944" s="221">
        <v>0</v>
      </c>
      <c r="L1944" s="221">
        <v>0</v>
      </c>
      <c r="M1944" s="221">
        <v>0</v>
      </c>
      <c r="N1944" s="300">
        <v>318500</v>
      </c>
      <c r="O1944" s="221">
        <v>0</v>
      </c>
      <c r="P1944" s="221">
        <v>0</v>
      </c>
      <c r="Q1944" s="221">
        <v>0</v>
      </c>
      <c r="R1944" s="221">
        <v>0</v>
      </c>
      <c r="S1944" s="221">
        <v>0</v>
      </c>
      <c r="T1944" s="221">
        <v>0</v>
      </c>
      <c r="U1944" s="221">
        <v>0</v>
      </c>
      <c r="V1944" s="221">
        <v>0</v>
      </c>
      <c r="W1944" s="221">
        <v>0</v>
      </c>
      <c r="X1944" s="221">
        <v>0</v>
      </c>
    </row>
    <row r="1945" spans="1:24" s="239" customFormat="1" ht="23.25" customHeight="1" x14ac:dyDescent="0.3">
      <c r="A1945" s="238">
        <v>2024</v>
      </c>
      <c r="B1945" s="230">
        <v>642</v>
      </c>
      <c r="C1945" s="225" t="s">
        <v>4161</v>
      </c>
      <c r="D1945" s="230">
        <v>32672</v>
      </c>
      <c r="E1945" s="222">
        <v>756259.6</v>
      </c>
      <c r="F1945" s="222">
        <v>756259.6</v>
      </c>
      <c r="G1945" s="221">
        <v>0</v>
      </c>
      <c r="H1945" s="221">
        <v>0</v>
      </c>
      <c r="I1945" s="221">
        <v>0</v>
      </c>
      <c r="J1945" s="221">
        <v>0</v>
      </c>
      <c r="K1945" s="221">
        <v>0</v>
      </c>
      <c r="L1945" s="221">
        <v>0</v>
      </c>
      <c r="M1945" s="221">
        <v>0</v>
      </c>
      <c r="N1945" s="221">
        <v>0</v>
      </c>
      <c r="O1945" s="221">
        <v>0</v>
      </c>
      <c r="P1945" s="300">
        <v>756259.6</v>
      </c>
      <c r="Q1945" s="221">
        <v>0</v>
      </c>
      <c r="R1945" s="221">
        <v>0</v>
      </c>
      <c r="S1945" s="221">
        <v>0</v>
      </c>
      <c r="T1945" s="221">
        <v>0</v>
      </c>
      <c r="U1945" s="221">
        <v>0</v>
      </c>
      <c r="V1945" s="221">
        <v>0</v>
      </c>
      <c r="W1945" s="221">
        <v>0</v>
      </c>
      <c r="X1945" s="221">
        <v>0</v>
      </c>
    </row>
    <row r="1946" spans="1:24" s="239" customFormat="1" ht="23.25" customHeight="1" x14ac:dyDescent="0.3">
      <c r="A1946" s="238">
        <v>2024</v>
      </c>
      <c r="B1946" s="230">
        <v>643</v>
      </c>
      <c r="C1946" s="225" t="s">
        <v>4160</v>
      </c>
      <c r="D1946" s="230">
        <v>37214</v>
      </c>
      <c r="E1946" s="222">
        <v>907060.52</v>
      </c>
      <c r="F1946" s="222">
        <v>907060.52</v>
      </c>
      <c r="G1946" s="221">
        <v>0</v>
      </c>
      <c r="H1946" s="221">
        <v>0</v>
      </c>
      <c r="I1946" s="221">
        <v>0</v>
      </c>
      <c r="J1946" s="221">
        <v>0</v>
      </c>
      <c r="K1946" s="221">
        <v>0</v>
      </c>
      <c r="L1946" s="221">
        <v>0</v>
      </c>
      <c r="M1946" s="221">
        <v>0</v>
      </c>
      <c r="N1946" s="221">
        <v>0</v>
      </c>
      <c r="O1946" s="221">
        <v>0</v>
      </c>
      <c r="P1946" s="221">
        <v>0</v>
      </c>
      <c r="Q1946" s="300">
        <v>907060.52</v>
      </c>
      <c r="R1946" s="221">
        <v>0</v>
      </c>
      <c r="S1946" s="221">
        <v>0</v>
      </c>
      <c r="T1946" s="221">
        <v>0</v>
      </c>
      <c r="U1946" s="221">
        <v>0</v>
      </c>
      <c r="V1946" s="221">
        <v>0</v>
      </c>
      <c r="W1946" s="221">
        <v>0</v>
      </c>
      <c r="X1946" s="221">
        <v>0</v>
      </c>
    </row>
    <row r="1947" spans="1:24" s="239" customFormat="1" ht="23.25" customHeight="1" x14ac:dyDescent="0.3">
      <c r="A1947" s="238">
        <v>2024</v>
      </c>
      <c r="B1947" s="230">
        <v>644</v>
      </c>
      <c r="C1947" s="225" t="s">
        <v>4175</v>
      </c>
      <c r="D1947" s="230">
        <v>54929</v>
      </c>
      <c r="E1947" s="222">
        <v>248430</v>
      </c>
      <c r="F1947" s="222">
        <v>248430</v>
      </c>
      <c r="G1947" s="221">
        <v>0</v>
      </c>
      <c r="H1947" s="221">
        <v>0</v>
      </c>
      <c r="I1947" s="221">
        <v>0</v>
      </c>
      <c r="J1947" s="221">
        <v>0</v>
      </c>
      <c r="K1947" s="221">
        <v>0</v>
      </c>
      <c r="L1947" s="221">
        <v>0</v>
      </c>
      <c r="M1947" s="221">
        <v>0</v>
      </c>
      <c r="N1947" s="221">
        <v>0</v>
      </c>
      <c r="O1947" s="221">
        <v>0</v>
      </c>
      <c r="P1947" s="221">
        <v>0</v>
      </c>
      <c r="Q1947" s="300">
        <v>248430</v>
      </c>
      <c r="R1947" s="221">
        <v>0</v>
      </c>
      <c r="S1947" s="221">
        <v>0</v>
      </c>
      <c r="T1947" s="221">
        <v>0</v>
      </c>
      <c r="U1947" s="221">
        <v>0</v>
      </c>
      <c r="V1947" s="221">
        <v>0</v>
      </c>
      <c r="W1947" s="221">
        <v>0</v>
      </c>
      <c r="X1947" s="221">
        <v>0</v>
      </c>
    </row>
    <row r="1948" spans="1:24" s="239" customFormat="1" ht="23.25" customHeight="1" x14ac:dyDescent="0.3">
      <c r="A1948" s="238">
        <v>2024</v>
      </c>
      <c r="B1948" s="230">
        <v>645</v>
      </c>
      <c r="C1948" s="225" t="s">
        <v>4176</v>
      </c>
      <c r="D1948" s="230">
        <v>34146</v>
      </c>
      <c r="E1948" s="222">
        <v>643981.22</v>
      </c>
      <c r="F1948" s="222">
        <v>643981.22</v>
      </c>
      <c r="G1948" s="221">
        <v>0</v>
      </c>
      <c r="H1948" s="299">
        <v>364612.87</v>
      </c>
      <c r="I1948" s="221">
        <v>0</v>
      </c>
      <c r="J1948" s="221">
        <v>0</v>
      </c>
      <c r="K1948" s="300">
        <v>279368.34999999998</v>
      </c>
      <c r="L1948" s="221">
        <v>0</v>
      </c>
      <c r="M1948" s="221">
        <v>0</v>
      </c>
      <c r="N1948" s="221">
        <v>0</v>
      </c>
      <c r="O1948" s="221">
        <v>0</v>
      </c>
      <c r="P1948" s="221">
        <v>0</v>
      </c>
      <c r="Q1948" s="221">
        <v>0</v>
      </c>
      <c r="R1948" s="221">
        <v>0</v>
      </c>
      <c r="S1948" s="221">
        <v>0</v>
      </c>
      <c r="T1948" s="221">
        <v>0</v>
      </c>
      <c r="U1948" s="221">
        <v>0</v>
      </c>
      <c r="V1948" s="221">
        <v>0</v>
      </c>
      <c r="W1948" s="221">
        <v>0</v>
      </c>
      <c r="X1948" s="221">
        <v>0</v>
      </c>
    </row>
    <row r="1949" spans="1:24" s="239" customFormat="1" ht="23.25" customHeight="1" x14ac:dyDescent="0.3">
      <c r="A1949" s="238">
        <v>2024</v>
      </c>
      <c r="B1949" s="230">
        <v>646</v>
      </c>
      <c r="C1949" s="225" t="s">
        <v>4177</v>
      </c>
      <c r="D1949" s="230">
        <v>54930</v>
      </c>
      <c r="E1949" s="222">
        <v>317205</v>
      </c>
      <c r="F1949" s="222">
        <v>317205</v>
      </c>
      <c r="G1949" s="221">
        <v>0</v>
      </c>
      <c r="H1949" s="221">
        <v>0</v>
      </c>
      <c r="I1949" s="221">
        <v>0</v>
      </c>
      <c r="J1949" s="221">
        <v>0</v>
      </c>
      <c r="K1949" s="221">
        <v>0</v>
      </c>
      <c r="L1949" s="221">
        <v>0</v>
      </c>
      <c r="M1949" s="221">
        <v>0</v>
      </c>
      <c r="N1949" s="221">
        <v>0</v>
      </c>
      <c r="O1949" s="300">
        <v>317205</v>
      </c>
      <c r="P1949" s="221">
        <v>0</v>
      </c>
      <c r="Q1949" s="221">
        <v>0</v>
      </c>
      <c r="R1949" s="221">
        <v>0</v>
      </c>
      <c r="S1949" s="221">
        <v>0</v>
      </c>
      <c r="T1949" s="221">
        <v>0</v>
      </c>
      <c r="U1949" s="221">
        <v>0</v>
      </c>
      <c r="V1949" s="221">
        <v>0</v>
      </c>
      <c r="W1949" s="221">
        <v>0</v>
      </c>
      <c r="X1949" s="221">
        <v>0</v>
      </c>
    </row>
    <row r="1950" spans="1:24" s="239" customFormat="1" ht="23.25" customHeight="1" x14ac:dyDescent="0.3">
      <c r="A1950" s="238">
        <v>2024</v>
      </c>
      <c r="B1950" s="230">
        <v>647</v>
      </c>
      <c r="C1950" s="225" t="s">
        <v>4202</v>
      </c>
      <c r="D1950" s="230">
        <v>32579</v>
      </c>
      <c r="E1950" s="222">
        <v>1454108.47</v>
      </c>
      <c r="F1950" s="222">
        <v>1454108.47</v>
      </c>
      <c r="G1950" s="221">
        <v>0</v>
      </c>
      <c r="H1950" s="221">
        <v>0</v>
      </c>
      <c r="I1950" s="221">
        <v>0</v>
      </c>
      <c r="J1950" s="221">
        <v>0</v>
      </c>
      <c r="K1950" s="221">
        <v>0</v>
      </c>
      <c r="L1950" s="221">
        <v>0</v>
      </c>
      <c r="M1950" s="221">
        <v>0</v>
      </c>
      <c r="N1950" s="221">
        <v>0</v>
      </c>
      <c r="O1950" s="300">
        <v>496108.47</v>
      </c>
      <c r="P1950" s="221">
        <v>0</v>
      </c>
      <c r="Q1950" s="300">
        <v>958000</v>
      </c>
      <c r="R1950" s="221">
        <v>0</v>
      </c>
      <c r="S1950" s="221">
        <v>0</v>
      </c>
      <c r="T1950" s="221">
        <v>0</v>
      </c>
      <c r="U1950" s="221">
        <v>0</v>
      </c>
      <c r="V1950" s="221">
        <v>0</v>
      </c>
      <c r="W1950" s="221">
        <v>0</v>
      </c>
      <c r="X1950" s="221">
        <v>0</v>
      </c>
    </row>
    <row r="1951" spans="1:24" s="239" customFormat="1" ht="23.25" customHeight="1" x14ac:dyDescent="0.3">
      <c r="A1951" s="238">
        <v>2024</v>
      </c>
      <c r="B1951" s="230">
        <v>648</v>
      </c>
      <c r="C1951" s="225" t="s">
        <v>4203</v>
      </c>
      <c r="D1951" s="230">
        <v>37153</v>
      </c>
      <c r="E1951" s="222">
        <v>1350000</v>
      </c>
      <c r="F1951" s="222">
        <v>1350000</v>
      </c>
      <c r="G1951" s="221">
        <v>0</v>
      </c>
      <c r="H1951" s="221">
        <v>0</v>
      </c>
      <c r="I1951" s="221">
        <v>0</v>
      </c>
      <c r="J1951" s="221">
        <v>0</v>
      </c>
      <c r="K1951" s="221">
        <v>0</v>
      </c>
      <c r="L1951" s="221">
        <v>0</v>
      </c>
      <c r="M1951" s="221">
        <v>0</v>
      </c>
      <c r="N1951" s="221">
        <v>0</v>
      </c>
      <c r="O1951" s="300">
        <v>1350000</v>
      </c>
      <c r="P1951" s="221">
        <v>0</v>
      </c>
      <c r="Q1951" s="221">
        <v>0</v>
      </c>
      <c r="R1951" s="221">
        <v>0</v>
      </c>
      <c r="S1951" s="221">
        <v>0</v>
      </c>
      <c r="T1951" s="221">
        <v>0</v>
      </c>
      <c r="U1951" s="221">
        <v>0</v>
      </c>
      <c r="V1951" s="221">
        <v>0</v>
      </c>
      <c r="W1951" s="221">
        <v>0</v>
      </c>
      <c r="X1951" s="221">
        <v>0</v>
      </c>
    </row>
    <row r="1952" spans="1:24" s="239" customFormat="1" ht="23.25" customHeight="1" x14ac:dyDescent="0.3">
      <c r="A1952" s="238">
        <v>2024</v>
      </c>
      <c r="B1952" s="230">
        <v>649</v>
      </c>
      <c r="C1952" s="225" t="s">
        <v>4204</v>
      </c>
      <c r="D1952" s="230">
        <v>37154</v>
      </c>
      <c r="E1952" s="222">
        <v>1500000</v>
      </c>
      <c r="F1952" s="222">
        <v>1500000</v>
      </c>
      <c r="G1952" s="221">
        <v>0</v>
      </c>
      <c r="H1952" s="221">
        <v>0</v>
      </c>
      <c r="I1952" s="221">
        <v>0</v>
      </c>
      <c r="J1952" s="221">
        <v>0</v>
      </c>
      <c r="K1952" s="221">
        <v>0</v>
      </c>
      <c r="L1952" s="221">
        <v>0</v>
      </c>
      <c r="M1952" s="221">
        <v>0</v>
      </c>
      <c r="N1952" s="221">
        <v>0</v>
      </c>
      <c r="O1952" s="300">
        <v>1500000</v>
      </c>
      <c r="P1952" s="221">
        <v>0</v>
      </c>
      <c r="Q1952" s="221">
        <v>0</v>
      </c>
      <c r="R1952" s="221">
        <v>0</v>
      </c>
      <c r="S1952" s="221">
        <v>0</v>
      </c>
      <c r="T1952" s="221">
        <v>0</v>
      </c>
      <c r="U1952" s="221">
        <v>0</v>
      </c>
      <c r="V1952" s="221">
        <v>0</v>
      </c>
      <c r="W1952" s="221">
        <v>0</v>
      </c>
      <c r="X1952" s="221">
        <v>0</v>
      </c>
    </row>
    <row r="1953" spans="1:24" s="239" customFormat="1" ht="23.25" customHeight="1" x14ac:dyDescent="0.3">
      <c r="A1953" s="238">
        <v>2024</v>
      </c>
      <c r="B1953" s="230">
        <v>650</v>
      </c>
      <c r="C1953" s="225" t="s">
        <v>3215</v>
      </c>
      <c r="D1953" s="230">
        <v>33539</v>
      </c>
      <c r="E1953" s="222">
        <v>566100</v>
      </c>
      <c r="F1953" s="222">
        <v>566100</v>
      </c>
      <c r="G1953" s="221">
        <v>0</v>
      </c>
      <c r="H1953" s="221">
        <v>0</v>
      </c>
      <c r="I1953" s="221">
        <v>0</v>
      </c>
      <c r="J1953" s="221">
        <v>0</v>
      </c>
      <c r="K1953" s="221">
        <v>0</v>
      </c>
      <c r="L1953" s="221">
        <v>0</v>
      </c>
      <c r="M1953" s="221">
        <v>0</v>
      </c>
      <c r="N1953" s="221">
        <v>0</v>
      </c>
      <c r="O1953" s="300">
        <v>566100</v>
      </c>
      <c r="P1953" s="221">
        <v>0</v>
      </c>
      <c r="Q1953" s="221">
        <v>0</v>
      </c>
      <c r="R1953" s="221">
        <v>0</v>
      </c>
      <c r="S1953" s="221">
        <v>0</v>
      </c>
      <c r="T1953" s="221">
        <v>0</v>
      </c>
      <c r="U1953" s="221">
        <v>0</v>
      </c>
      <c r="V1953" s="221">
        <v>0</v>
      </c>
      <c r="W1953" s="221">
        <v>0</v>
      </c>
      <c r="X1953" s="221">
        <v>0</v>
      </c>
    </row>
    <row r="1954" spans="1:24" s="239" customFormat="1" ht="23.25" customHeight="1" x14ac:dyDescent="0.3">
      <c r="A1954" s="238">
        <v>2024</v>
      </c>
      <c r="B1954" s="230">
        <v>651</v>
      </c>
      <c r="C1954" s="225" t="s">
        <v>4207</v>
      </c>
      <c r="D1954" s="230">
        <v>33358</v>
      </c>
      <c r="E1954" s="222">
        <v>3046871.97</v>
      </c>
      <c r="F1954" s="222">
        <v>3046871.97</v>
      </c>
      <c r="G1954" s="221">
        <v>0</v>
      </c>
      <c r="H1954" s="221">
        <v>0</v>
      </c>
      <c r="I1954" s="221">
        <v>0</v>
      </c>
      <c r="J1954" s="221">
        <v>0</v>
      </c>
      <c r="K1954" s="221">
        <v>0</v>
      </c>
      <c r="L1954" s="221">
        <v>0</v>
      </c>
      <c r="M1954" s="221">
        <v>0</v>
      </c>
      <c r="N1954" s="221">
        <v>0</v>
      </c>
      <c r="O1954" s="300">
        <v>3046871.97</v>
      </c>
      <c r="P1954" s="221">
        <v>0</v>
      </c>
      <c r="Q1954" s="221">
        <v>0</v>
      </c>
      <c r="R1954" s="221">
        <v>0</v>
      </c>
      <c r="S1954" s="221">
        <v>0</v>
      </c>
      <c r="T1954" s="221">
        <v>0</v>
      </c>
      <c r="U1954" s="221">
        <v>0</v>
      </c>
      <c r="V1954" s="221">
        <v>0</v>
      </c>
      <c r="W1954" s="221">
        <v>0</v>
      </c>
      <c r="X1954" s="221">
        <v>0</v>
      </c>
    </row>
    <row r="1955" spans="1:24" s="239" customFormat="1" ht="23.25" customHeight="1" x14ac:dyDescent="0.3">
      <c r="A1955" s="238">
        <v>2024</v>
      </c>
      <c r="B1955" s="230">
        <v>652</v>
      </c>
      <c r="C1955" s="225" t="s">
        <v>4208</v>
      </c>
      <c r="D1955" s="230">
        <v>33302</v>
      </c>
      <c r="E1955" s="222">
        <v>694757.35</v>
      </c>
      <c r="F1955" s="222">
        <v>694757.35</v>
      </c>
      <c r="G1955" s="221">
        <v>0</v>
      </c>
      <c r="H1955" s="221">
        <v>0</v>
      </c>
      <c r="I1955" s="221">
        <v>0</v>
      </c>
      <c r="J1955" s="221">
        <v>0</v>
      </c>
      <c r="K1955" s="221">
        <v>0</v>
      </c>
      <c r="L1955" s="221">
        <v>0</v>
      </c>
      <c r="M1955" s="221">
        <v>0</v>
      </c>
      <c r="N1955" s="300">
        <v>694757.35</v>
      </c>
      <c r="O1955" s="221">
        <v>0</v>
      </c>
      <c r="P1955" s="221">
        <v>0</v>
      </c>
      <c r="Q1955" s="221">
        <v>0</v>
      </c>
      <c r="R1955" s="221">
        <v>0</v>
      </c>
      <c r="S1955" s="221">
        <v>0</v>
      </c>
      <c r="T1955" s="221">
        <v>0</v>
      </c>
      <c r="U1955" s="221">
        <v>0</v>
      </c>
      <c r="V1955" s="221">
        <v>0</v>
      </c>
      <c r="W1955" s="221">
        <v>0</v>
      </c>
      <c r="X1955" s="221">
        <v>0</v>
      </c>
    </row>
    <row r="1956" spans="1:24" s="239" customFormat="1" ht="23.25" customHeight="1" x14ac:dyDescent="0.3">
      <c r="A1956" s="238">
        <v>2024</v>
      </c>
      <c r="B1956" s="230">
        <v>653</v>
      </c>
      <c r="C1956" s="225" t="s">
        <v>4226</v>
      </c>
      <c r="D1956" s="230">
        <v>33734</v>
      </c>
      <c r="E1956" s="222">
        <v>171000</v>
      </c>
      <c r="F1956" s="222">
        <v>171000</v>
      </c>
      <c r="G1956" s="221">
        <v>0</v>
      </c>
      <c r="H1956" s="221">
        <v>0</v>
      </c>
      <c r="I1956" s="221">
        <v>0</v>
      </c>
      <c r="J1956" s="221">
        <v>0</v>
      </c>
      <c r="K1956" s="221">
        <v>0</v>
      </c>
      <c r="L1956" s="221">
        <v>0</v>
      </c>
      <c r="M1956" s="221">
        <v>0</v>
      </c>
      <c r="N1956" s="300">
        <v>171000</v>
      </c>
      <c r="O1956" s="221">
        <v>0</v>
      </c>
      <c r="P1956" s="221">
        <v>0</v>
      </c>
      <c r="Q1956" s="221">
        <v>0</v>
      </c>
      <c r="R1956" s="221">
        <v>0</v>
      </c>
      <c r="S1956" s="221">
        <v>0</v>
      </c>
      <c r="T1956" s="221">
        <v>0</v>
      </c>
      <c r="U1956" s="221">
        <v>0</v>
      </c>
      <c r="V1956" s="221">
        <v>0</v>
      </c>
      <c r="W1956" s="221">
        <v>0</v>
      </c>
      <c r="X1956" s="221">
        <v>0</v>
      </c>
    </row>
    <row r="1957" spans="1:24" s="239" customFormat="1" ht="23.25" customHeight="1" x14ac:dyDescent="0.3">
      <c r="A1957" s="238">
        <v>2024</v>
      </c>
      <c r="B1957" s="230">
        <v>654</v>
      </c>
      <c r="C1957" s="225" t="s">
        <v>3218</v>
      </c>
      <c r="D1957" s="230">
        <v>33872</v>
      </c>
      <c r="E1957" s="222">
        <v>159331</v>
      </c>
      <c r="F1957" s="222">
        <v>159331</v>
      </c>
      <c r="G1957" s="221">
        <v>0</v>
      </c>
      <c r="H1957" s="221">
        <v>0</v>
      </c>
      <c r="I1957" s="221">
        <v>0</v>
      </c>
      <c r="J1957" s="221">
        <v>0</v>
      </c>
      <c r="K1957" s="221">
        <v>0</v>
      </c>
      <c r="L1957" s="221">
        <v>0</v>
      </c>
      <c r="M1957" s="221">
        <v>0</v>
      </c>
      <c r="N1957" s="221">
        <v>0</v>
      </c>
      <c r="O1957" s="221">
        <v>0</v>
      </c>
      <c r="P1957" s="221">
        <v>0</v>
      </c>
      <c r="Q1957" s="300">
        <v>159331</v>
      </c>
      <c r="R1957" s="221">
        <v>0</v>
      </c>
      <c r="S1957" s="221">
        <v>0</v>
      </c>
      <c r="T1957" s="221">
        <v>0</v>
      </c>
      <c r="U1957" s="221">
        <v>0</v>
      </c>
      <c r="V1957" s="221">
        <v>0</v>
      </c>
      <c r="W1957" s="221">
        <v>0</v>
      </c>
      <c r="X1957" s="221">
        <v>0</v>
      </c>
    </row>
    <row r="1958" spans="1:24" s="239" customFormat="1" ht="23.25" customHeight="1" x14ac:dyDescent="0.3">
      <c r="A1958" s="238">
        <v>2024</v>
      </c>
      <c r="B1958" s="230">
        <v>655</v>
      </c>
      <c r="C1958" s="225" t="s">
        <v>4225</v>
      </c>
      <c r="D1958" s="230">
        <v>33876</v>
      </c>
      <c r="E1958" s="222">
        <v>72119</v>
      </c>
      <c r="F1958" s="222">
        <v>72119</v>
      </c>
      <c r="G1958" s="221">
        <v>0</v>
      </c>
      <c r="H1958" s="221">
        <v>0</v>
      </c>
      <c r="I1958" s="221">
        <v>0</v>
      </c>
      <c r="J1958" s="221">
        <v>0</v>
      </c>
      <c r="K1958" s="221">
        <v>0</v>
      </c>
      <c r="L1958" s="221">
        <v>0</v>
      </c>
      <c r="M1958" s="221">
        <v>0</v>
      </c>
      <c r="N1958" s="221">
        <v>0</v>
      </c>
      <c r="O1958" s="221">
        <v>0</v>
      </c>
      <c r="P1958" s="221">
        <v>0</v>
      </c>
      <c r="Q1958" s="300">
        <v>72119</v>
      </c>
      <c r="R1958" s="221">
        <v>0</v>
      </c>
      <c r="S1958" s="221">
        <v>0</v>
      </c>
      <c r="T1958" s="221">
        <v>0</v>
      </c>
      <c r="U1958" s="221">
        <v>0</v>
      </c>
      <c r="V1958" s="221">
        <v>0</v>
      </c>
      <c r="W1958" s="221">
        <v>0</v>
      </c>
      <c r="X1958" s="221">
        <v>0</v>
      </c>
    </row>
    <row r="1959" spans="1:24" s="239" customFormat="1" ht="23.25" customHeight="1" x14ac:dyDescent="0.3">
      <c r="A1959" s="238">
        <v>2024</v>
      </c>
      <c r="B1959" s="230">
        <v>656</v>
      </c>
      <c r="C1959" s="225" t="s">
        <v>4224</v>
      </c>
      <c r="D1959" s="230">
        <v>33900</v>
      </c>
      <c r="E1959" s="222">
        <v>323001</v>
      </c>
      <c r="F1959" s="222">
        <v>323001</v>
      </c>
      <c r="G1959" s="221">
        <v>0</v>
      </c>
      <c r="H1959" s="221">
        <v>0</v>
      </c>
      <c r="I1959" s="221">
        <v>0</v>
      </c>
      <c r="J1959" s="221">
        <v>0</v>
      </c>
      <c r="K1959" s="221">
        <v>0</v>
      </c>
      <c r="L1959" s="221">
        <v>0</v>
      </c>
      <c r="M1959" s="221">
        <v>0</v>
      </c>
      <c r="N1959" s="221">
        <v>0</v>
      </c>
      <c r="O1959" s="221">
        <v>0</v>
      </c>
      <c r="P1959" s="221">
        <v>0</v>
      </c>
      <c r="Q1959" s="300">
        <v>323001</v>
      </c>
      <c r="R1959" s="221">
        <v>0</v>
      </c>
      <c r="S1959" s="221">
        <v>0</v>
      </c>
      <c r="T1959" s="221">
        <v>0</v>
      </c>
      <c r="U1959" s="221">
        <v>0</v>
      </c>
      <c r="V1959" s="221">
        <v>0</v>
      </c>
      <c r="W1959" s="221">
        <v>0</v>
      </c>
      <c r="X1959" s="221">
        <v>0</v>
      </c>
    </row>
    <row r="1960" spans="1:24" s="239" customFormat="1" ht="23.25" customHeight="1" x14ac:dyDescent="0.3">
      <c r="A1960" s="238">
        <v>2024</v>
      </c>
      <c r="B1960" s="230">
        <v>657</v>
      </c>
      <c r="C1960" s="225" t="s">
        <v>4223</v>
      </c>
      <c r="D1960" s="230">
        <v>34033</v>
      </c>
      <c r="E1960" s="222">
        <v>1473000</v>
      </c>
      <c r="F1960" s="222">
        <v>1473000</v>
      </c>
      <c r="G1960" s="221">
        <v>0</v>
      </c>
      <c r="H1960" s="221">
        <v>0</v>
      </c>
      <c r="I1960" s="221">
        <v>0</v>
      </c>
      <c r="J1960" s="221">
        <v>0</v>
      </c>
      <c r="K1960" s="221">
        <v>0</v>
      </c>
      <c r="L1960" s="221">
        <v>0</v>
      </c>
      <c r="M1960" s="221">
        <v>0</v>
      </c>
      <c r="N1960" s="221">
        <v>0</v>
      </c>
      <c r="O1960" s="300">
        <v>1473000</v>
      </c>
      <c r="P1960" s="221">
        <v>0</v>
      </c>
      <c r="Q1960" s="221">
        <v>0</v>
      </c>
      <c r="R1960" s="221">
        <v>0</v>
      </c>
      <c r="S1960" s="221">
        <v>0</v>
      </c>
      <c r="T1960" s="221">
        <v>0</v>
      </c>
      <c r="U1960" s="221">
        <v>0</v>
      </c>
      <c r="V1960" s="221">
        <v>0</v>
      </c>
      <c r="W1960" s="221">
        <v>0</v>
      </c>
      <c r="X1960" s="221">
        <v>0</v>
      </c>
    </row>
    <row r="1961" spans="1:24" s="239" customFormat="1" ht="23.25" customHeight="1" x14ac:dyDescent="0.3">
      <c r="A1961" s="238">
        <v>2024</v>
      </c>
      <c r="B1961" s="230">
        <v>658</v>
      </c>
      <c r="C1961" s="225" t="s">
        <v>4222</v>
      </c>
      <c r="D1961" s="230">
        <v>34036</v>
      </c>
      <c r="E1961" s="222">
        <v>23400</v>
      </c>
      <c r="F1961" s="222">
        <v>23400</v>
      </c>
      <c r="G1961" s="221">
        <v>0</v>
      </c>
      <c r="H1961" s="221">
        <v>0</v>
      </c>
      <c r="I1961" s="221">
        <v>0</v>
      </c>
      <c r="J1961" s="221">
        <v>0</v>
      </c>
      <c r="K1961" s="221">
        <v>0</v>
      </c>
      <c r="L1961" s="221">
        <v>0</v>
      </c>
      <c r="M1961" s="221">
        <v>0</v>
      </c>
      <c r="N1961" s="221">
        <v>0</v>
      </c>
      <c r="O1961" s="221">
        <v>0</v>
      </c>
      <c r="P1961" s="221">
        <v>0</v>
      </c>
      <c r="Q1961" s="300">
        <v>23400</v>
      </c>
      <c r="R1961" s="221">
        <v>0</v>
      </c>
      <c r="S1961" s="221">
        <v>0</v>
      </c>
      <c r="T1961" s="221">
        <v>0</v>
      </c>
      <c r="U1961" s="221">
        <v>0</v>
      </c>
      <c r="V1961" s="221">
        <v>0</v>
      </c>
      <c r="W1961" s="221">
        <v>0</v>
      </c>
      <c r="X1961" s="221">
        <v>0</v>
      </c>
    </row>
    <row r="1962" spans="1:24" s="239" customFormat="1" ht="23.25" customHeight="1" x14ac:dyDescent="0.3">
      <c r="A1962" s="238">
        <v>2024</v>
      </c>
      <c r="B1962" s="230">
        <v>659</v>
      </c>
      <c r="C1962" s="225" t="s">
        <v>4221</v>
      </c>
      <c r="D1962" s="230">
        <v>34057</v>
      </c>
      <c r="E1962" s="222">
        <v>854307.56</v>
      </c>
      <c r="F1962" s="222">
        <v>854307.56</v>
      </c>
      <c r="G1962" s="221">
        <v>0</v>
      </c>
      <c r="H1962" s="221">
        <v>0</v>
      </c>
      <c r="I1962" s="221">
        <v>0</v>
      </c>
      <c r="J1962" s="221">
        <v>0</v>
      </c>
      <c r="K1962" s="221">
        <v>0</v>
      </c>
      <c r="L1962" s="221">
        <v>0</v>
      </c>
      <c r="M1962" s="221">
        <v>0</v>
      </c>
      <c r="N1962" s="300">
        <v>854307.56</v>
      </c>
      <c r="O1962" s="221">
        <v>0</v>
      </c>
      <c r="P1962" s="221">
        <v>0</v>
      </c>
      <c r="Q1962" s="221">
        <v>0</v>
      </c>
      <c r="R1962" s="221">
        <v>0</v>
      </c>
      <c r="S1962" s="221">
        <v>0</v>
      </c>
      <c r="T1962" s="221">
        <v>0</v>
      </c>
      <c r="U1962" s="221">
        <v>0</v>
      </c>
      <c r="V1962" s="221">
        <v>0</v>
      </c>
      <c r="W1962" s="221">
        <v>0</v>
      </c>
      <c r="X1962" s="221">
        <v>0</v>
      </c>
    </row>
    <row r="1963" spans="1:24" s="239" customFormat="1" ht="23.25" customHeight="1" x14ac:dyDescent="0.3">
      <c r="A1963" s="238">
        <v>2024</v>
      </c>
      <c r="B1963" s="230">
        <v>660</v>
      </c>
      <c r="C1963" s="225" t="s">
        <v>4220</v>
      </c>
      <c r="D1963" s="230">
        <v>34058</v>
      </c>
      <c r="E1963" s="222">
        <v>546250</v>
      </c>
      <c r="F1963" s="222">
        <v>546250</v>
      </c>
      <c r="G1963" s="221">
        <v>0</v>
      </c>
      <c r="H1963" s="221">
        <v>0</v>
      </c>
      <c r="I1963" s="221">
        <v>0</v>
      </c>
      <c r="J1963" s="221">
        <v>0</v>
      </c>
      <c r="K1963" s="221">
        <v>0</v>
      </c>
      <c r="L1963" s="221">
        <v>0</v>
      </c>
      <c r="M1963" s="221">
        <v>0</v>
      </c>
      <c r="N1963" s="221">
        <v>0</v>
      </c>
      <c r="O1963" s="221">
        <v>0</v>
      </c>
      <c r="P1963" s="221">
        <v>0</v>
      </c>
      <c r="Q1963" s="300">
        <v>546250</v>
      </c>
      <c r="R1963" s="221">
        <v>0</v>
      </c>
      <c r="S1963" s="221">
        <v>0</v>
      </c>
      <c r="T1963" s="221">
        <v>0</v>
      </c>
      <c r="U1963" s="221">
        <v>0</v>
      </c>
      <c r="V1963" s="221">
        <v>0</v>
      </c>
      <c r="W1963" s="221">
        <v>0</v>
      </c>
      <c r="X1963" s="221">
        <v>0</v>
      </c>
    </row>
    <row r="1964" spans="1:24" s="239" customFormat="1" ht="23.25" customHeight="1" x14ac:dyDescent="0.3">
      <c r="A1964" s="238">
        <v>2024</v>
      </c>
      <c r="B1964" s="230">
        <v>661</v>
      </c>
      <c r="C1964" s="225" t="s">
        <v>4219</v>
      </c>
      <c r="D1964" s="230">
        <v>34062</v>
      </c>
      <c r="E1964" s="222">
        <v>155000</v>
      </c>
      <c r="F1964" s="222">
        <v>155000</v>
      </c>
      <c r="G1964" s="221">
        <v>0</v>
      </c>
      <c r="H1964" s="221">
        <v>0</v>
      </c>
      <c r="I1964" s="221">
        <v>0</v>
      </c>
      <c r="J1964" s="221">
        <v>0</v>
      </c>
      <c r="K1964" s="221">
        <v>0</v>
      </c>
      <c r="L1964" s="221">
        <v>0</v>
      </c>
      <c r="M1964" s="221">
        <v>0</v>
      </c>
      <c r="N1964" s="221">
        <v>0</v>
      </c>
      <c r="O1964" s="221">
        <v>0</v>
      </c>
      <c r="P1964" s="221">
        <v>0</v>
      </c>
      <c r="Q1964" s="300">
        <v>155000</v>
      </c>
      <c r="R1964" s="221">
        <v>0</v>
      </c>
      <c r="S1964" s="221">
        <v>0</v>
      </c>
      <c r="T1964" s="221">
        <v>0</v>
      </c>
      <c r="U1964" s="221">
        <v>0</v>
      </c>
      <c r="V1964" s="221">
        <v>0</v>
      </c>
      <c r="W1964" s="221">
        <v>0</v>
      </c>
      <c r="X1964" s="221">
        <v>0</v>
      </c>
    </row>
    <row r="1965" spans="1:24" s="239" customFormat="1" ht="23.25" customHeight="1" x14ac:dyDescent="0.3">
      <c r="A1965" s="238">
        <v>2024</v>
      </c>
      <c r="B1965" s="230">
        <v>662</v>
      </c>
      <c r="C1965" s="225" t="s">
        <v>4218</v>
      </c>
      <c r="D1965" s="230">
        <v>34064</v>
      </c>
      <c r="E1965" s="222">
        <v>30000</v>
      </c>
      <c r="F1965" s="222">
        <v>30000</v>
      </c>
      <c r="G1965" s="221">
        <v>0</v>
      </c>
      <c r="H1965" s="221">
        <v>0</v>
      </c>
      <c r="I1965" s="221">
        <v>0</v>
      </c>
      <c r="J1965" s="221">
        <v>0</v>
      </c>
      <c r="K1965" s="221">
        <v>0</v>
      </c>
      <c r="L1965" s="300">
        <v>30000</v>
      </c>
      <c r="M1965" s="221">
        <v>0</v>
      </c>
      <c r="N1965" s="221">
        <v>0</v>
      </c>
      <c r="O1965" s="221">
        <v>0</v>
      </c>
      <c r="P1965" s="221">
        <v>0</v>
      </c>
      <c r="Q1965" s="221">
        <v>0</v>
      </c>
      <c r="R1965" s="221">
        <v>0</v>
      </c>
      <c r="S1965" s="221">
        <v>0</v>
      </c>
      <c r="T1965" s="221">
        <v>0</v>
      </c>
      <c r="U1965" s="221">
        <v>0</v>
      </c>
      <c r="V1965" s="221">
        <v>0</v>
      </c>
      <c r="W1965" s="221">
        <v>0</v>
      </c>
      <c r="X1965" s="221">
        <v>0</v>
      </c>
    </row>
    <row r="1966" spans="1:24" s="239" customFormat="1" ht="23.25" customHeight="1" x14ac:dyDescent="0.3">
      <c r="A1966" s="238">
        <v>2024</v>
      </c>
      <c r="B1966" s="230">
        <v>663</v>
      </c>
      <c r="C1966" s="225" t="s">
        <v>4217</v>
      </c>
      <c r="D1966" s="230">
        <v>34073</v>
      </c>
      <c r="E1966" s="222">
        <v>1233623</v>
      </c>
      <c r="F1966" s="222">
        <v>1233623</v>
      </c>
      <c r="G1966" s="221">
        <v>0</v>
      </c>
      <c r="H1966" s="221">
        <v>0</v>
      </c>
      <c r="I1966" s="221">
        <v>0</v>
      </c>
      <c r="J1966" s="221">
        <v>0</v>
      </c>
      <c r="K1966" s="221">
        <v>0</v>
      </c>
      <c r="L1966" s="221">
        <v>0</v>
      </c>
      <c r="M1966" s="221">
        <v>0</v>
      </c>
      <c r="N1966" s="221">
        <v>0</v>
      </c>
      <c r="O1966" s="221">
        <v>0</v>
      </c>
      <c r="P1966" s="221">
        <v>0</v>
      </c>
      <c r="Q1966" s="300">
        <v>1233623</v>
      </c>
      <c r="R1966" s="221">
        <v>0</v>
      </c>
      <c r="S1966" s="221">
        <v>0</v>
      </c>
      <c r="T1966" s="221">
        <v>0</v>
      </c>
      <c r="U1966" s="221">
        <v>0</v>
      </c>
      <c r="V1966" s="221">
        <v>0</v>
      </c>
      <c r="W1966" s="221">
        <v>0</v>
      </c>
      <c r="X1966" s="221">
        <v>0</v>
      </c>
    </row>
    <row r="1967" spans="1:24" s="239" customFormat="1" ht="23.25" customHeight="1" x14ac:dyDescent="0.3">
      <c r="A1967" s="238">
        <v>2024</v>
      </c>
      <c r="B1967" s="230">
        <v>664</v>
      </c>
      <c r="C1967" s="225" t="s">
        <v>4216</v>
      </c>
      <c r="D1967" s="230">
        <v>34075</v>
      </c>
      <c r="E1967" s="222">
        <v>606653</v>
      </c>
      <c r="F1967" s="222">
        <v>606653</v>
      </c>
      <c r="G1967" s="221">
        <v>0</v>
      </c>
      <c r="H1967" s="221">
        <v>0</v>
      </c>
      <c r="I1967" s="221">
        <v>0</v>
      </c>
      <c r="J1967" s="221">
        <v>0</v>
      </c>
      <c r="K1967" s="221">
        <v>0</v>
      </c>
      <c r="L1967" s="221">
        <v>0</v>
      </c>
      <c r="M1967" s="221">
        <v>0</v>
      </c>
      <c r="N1967" s="221">
        <v>0</v>
      </c>
      <c r="O1967" s="221">
        <v>0</v>
      </c>
      <c r="P1967" s="300">
        <v>606653</v>
      </c>
      <c r="Q1967" s="221">
        <v>0</v>
      </c>
      <c r="R1967" s="221">
        <v>0</v>
      </c>
      <c r="S1967" s="221">
        <v>0</v>
      </c>
      <c r="T1967" s="221">
        <v>0</v>
      </c>
      <c r="U1967" s="221">
        <v>0</v>
      </c>
      <c r="V1967" s="221">
        <v>0</v>
      </c>
      <c r="W1967" s="221">
        <v>0</v>
      </c>
      <c r="X1967" s="221">
        <v>0</v>
      </c>
    </row>
    <row r="1968" spans="1:24" s="239" customFormat="1" ht="23.25" customHeight="1" x14ac:dyDescent="0.3">
      <c r="A1968" s="238">
        <v>2024</v>
      </c>
      <c r="B1968" s="230">
        <v>665</v>
      </c>
      <c r="C1968" s="225" t="s">
        <v>4215</v>
      </c>
      <c r="D1968" s="230">
        <v>55370</v>
      </c>
      <c r="E1968" s="222">
        <v>2660810</v>
      </c>
      <c r="F1968" s="222">
        <v>2660810</v>
      </c>
      <c r="G1968" s="221">
        <v>0</v>
      </c>
      <c r="H1968" s="221">
        <v>0</v>
      </c>
      <c r="I1968" s="221">
        <v>0</v>
      </c>
      <c r="J1968" s="221">
        <v>0</v>
      </c>
      <c r="K1968" s="221">
        <v>0</v>
      </c>
      <c r="L1968" s="221">
        <v>0</v>
      </c>
      <c r="M1968" s="221">
        <v>0</v>
      </c>
      <c r="N1968" s="221">
        <v>0</v>
      </c>
      <c r="O1968" s="221">
        <v>0</v>
      </c>
      <c r="P1968" s="221">
        <v>0</v>
      </c>
      <c r="Q1968" s="300">
        <v>2660810</v>
      </c>
      <c r="R1968" s="221">
        <v>0</v>
      </c>
      <c r="S1968" s="221">
        <v>0</v>
      </c>
      <c r="T1968" s="221">
        <v>0</v>
      </c>
      <c r="U1968" s="221">
        <v>0</v>
      </c>
      <c r="V1968" s="221">
        <v>0</v>
      </c>
      <c r="W1968" s="221">
        <v>0</v>
      </c>
      <c r="X1968" s="221">
        <v>0</v>
      </c>
    </row>
    <row r="1969" spans="1:24" s="239" customFormat="1" ht="23.25" customHeight="1" x14ac:dyDescent="0.3">
      <c r="A1969" s="238">
        <v>2024</v>
      </c>
      <c r="B1969" s="230">
        <v>666</v>
      </c>
      <c r="C1969" s="225" t="s">
        <v>4214</v>
      </c>
      <c r="D1969" s="230">
        <v>34116</v>
      </c>
      <c r="E1969" s="222">
        <v>175375</v>
      </c>
      <c r="F1969" s="222">
        <v>175375</v>
      </c>
      <c r="G1969" s="221">
        <v>0</v>
      </c>
      <c r="H1969" s="221">
        <v>0</v>
      </c>
      <c r="I1969" s="221">
        <v>0</v>
      </c>
      <c r="J1969" s="221">
        <v>0</v>
      </c>
      <c r="K1969" s="221">
        <v>0</v>
      </c>
      <c r="L1969" s="221">
        <v>0</v>
      </c>
      <c r="M1969" s="221">
        <v>0</v>
      </c>
      <c r="N1969" s="300">
        <v>175375</v>
      </c>
      <c r="O1969" s="221">
        <v>0</v>
      </c>
      <c r="P1969" s="221">
        <v>0</v>
      </c>
      <c r="Q1969" s="221">
        <v>0</v>
      </c>
      <c r="R1969" s="221">
        <v>0</v>
      </c>
      <c r="S1969" s="221">
        <v>0</v>
      </c>
      <c r="T1969" s="221">
        <v>0</v>
      </c>
      <c r="U1969" s="221">
        <v>0</v>
      </c>
      <c r="V1969" s="221">
        <v>0</v>
      </c>
      <c r="W1969" s="221">
        <v>0</v>
      </c>
      <c r="X1969" s="221">
        <v>0</v>
      </c>
    </row>
    <row r="1970" spans="1:24" s="239" customFormat="1" ht="23.25" customHeight="1" x14ac:dyDescent="0.3">
      <c r="A1970" s="238">
        <v>2024</v>
      </c>
      <c r="B1970" s="230">
        <v>667</v>
      </c>
      <c r="C1970" s="225" t="s">
        <v>4213</v>
      </c>
      <c r="D1970" s="230">
        <v>54831</v>
      </c>
      <c r="E1970" s="222">
        <v>395000</v>
      </c>
      <c r="F1970" s="222">
        <v>395000</v>
      </c>
      <c r="G1970" s="221">
        <v>0</v>
      </c>
      <c r="H1970" s="221">
        <v>0</v>
      </c>
      <c r="I1970" s="221">
        <v>0</v>
      </c>
      <c r="J1970" s="221">
        <v>0</v>
      </c>
      <c r="K1970" s="221">
        <v>0</v>
      </c>
      <c r="L1970" s="221">
        <v>0</v>
      </c>
      <c r="M1970" s="221">
        <v>0</v>
      </c>
      <c r="N1970" s="221">
        <v>0</v>
      </c>
      <c r="O1970" s="300">
        <v>395000</v>
      </c>
      <c r="P1970" s="221">
        <v>0</v>
      </c>
      <c r="Q1970" s="221">
        <v>0</v>
      </c>
      <c r="R1970" s="221">
        <v>0</v>
      </c>
      <c r="S1970" s="221">
        <v>0</v>
      </c>
      <c r="T1970" s="221">
        <v>0</v>
      </c>
      <c r="U1970" s="221">
        <v>0</v>
      </c>
      <c r="V1970" s="221">
        <v>0</v>
      </c>
      <c r="W1970" s="221">
        <v>0</v>
      </c>
      <c r="X1970" s="221">
        <v>0</v>
      </c>
    </row>
    <row r="1971" spans="1:24" s="239" customFormat="1" ht="24.75" customHeight="1" x14ac:dyDescent="0.3">
      <c r="A1971" s="238">
        <v>2024</v>
      </c>
      <c r="B1971" s="230">
        <v>668</v>
      </c>
      <c r="C1971" s="225" t="s">
        <v>4212</v>
      </c>
      <c r="D1971" s="230">
        <v>46405</v>
      </c>
      <c r="E1971" s="222">
        <v>377461.8</v>
      </c>
      <c r="F1971" s="222">
        <v>377461.8</v>
      </c>
      <c r="G1971" s="221">
        <v>0</v>
      </c>
      <c r="H1971" s="221">
        <v>0</v>
      </c>
      <c r="I1971" s="221">
        <v>0</v>
      </c>
      <c r="J1971" s="221">
        <v>0</v>
      </c>
      <c r="K1971" s="221">
        <v>0</v>
      </c>
      <c r="L1971" s="221">
        <v>0</v>
      </c>
      <c r="M1971" s="221">
        <v>0</v>
      </c>
      <c r="N1971" s="221">
        <v>0</v>
      </c>
      <c r="O1971" s="300">
        <v>377461.8</v>
      </c>
      <c r="P1971" s="221">
        <v>0</v>
      </c>
      <c r="Q1971" s="221">
        <v>0</v>
      </c>
      <c r="R1971" s="221">
        <v>0</v>
      </c>
      <c r="S1971" s="221">
        <v>0</v>
      </c>
      <c r="T1971" s="221">
        <v>0</v>
      </c>
      <c r="U1971" s="221">
        <v>0</v>
      </c>
      <c r="V1971" s="221">
        <v>0</v>
      </c>
      <c r="W1971" s="221">
        <v>0</v>
      </c>
      <c r="X1971" s="221">
        <v>0</v>
      </c>
    </row>
    <row r="1972" spans="1:24" s="239" customFormat="1" ht="24.75" customHeight="1" x14ac:dyDescent="0.3">
      <c r="A1972" s="238">
        <v>2024</v>
      </c>
      <c r="B1972" s="230">
        <v>669</v>
      </c>
      <c r="C1972" s="225" t="s">
        <v>3219</v>
      </c>
      <c r="D1972" s="230">
        <v>32450</v>
      </c>
      <c r="E1972" s="222">
        <v>178962.95</v>
      </c>
      <c r="F1972" s="222">
        <v>178962.95</v>
      </c>
      <c r="G1972" s="221">
        <v>0</v>
      </c>
      <c r="H1972" s="299">
        <v>178962.95</v>
      </c>
      <c r="I1972" s="221">
        <v>0</v>
      </c>
      <c r="J1972" s="221">
        <v>0</v>
      </c>
      <c r="K1972" s="221">
        <v>0</v>
      </c>
      <c r="L1972" s="221">
        <v>0</v>
      </c>
      <c r="M1972" s="221">
        <v>0</v>
      </c>
      <c r="N1972" s="221">
        <v>0</v>
      </c>
      <c r="O1972" s="221">
        <v>0</v>
      </c>
      <c r="P1972" s="221">
        <v>0</v>
      </c>
      <c r="Q1972" s="221">
        <v>0</v>
      </c>
      <c r="R1972" s="221">
        <v>0</v>
      </c>
      <c r="S1972" s="221">
        <v>0</v>
      </c>
      <c r="T1972" s="221">
        <v>0</v>
      </c>
      <c r="U1972" s="221">
        <v>0</v>
      </c>
      <c r="V1972" s="221">
        <v>0</v>
      </c>
      <c r="W1972" s="221">
        <v>0</v>
      </c>
      <c r="X1972" s="221">
        <v>0</v>
      </c>
    </row>
    <row r="1973" spans="1:24" s="239" customFormat="1" ht="24.75" customHeight="1" x14ac:dyDescent="0.3">
      <c r="A1973" s="238">
        <v>2024</v>
      </c>
      <c r="B1973" s="230">
        <v>670</v>
      </c>
      <c r="C1973" s="225" t="s">
        <v>3220</v>
      </c>
      <c r="D1973" s="230">
        <v>34478</v>
      </c>
      <c r="E1973" s="222">
        <v>24529.61</v>
      </c>
      <c r="F1973" s="222">
        <v>24529.61</v>
      </c>
      <c r="G1973" s="221">
        <v>0</v>
      </c>
      <c r="H1973" s="221">
        <v>0</v>
      </c>
      <c r="I1973" s="221">
        <v>0</v>
      </c>
      <c r="J1973" s="221">
        <v>0</v>
      </c>
      <c r="K1973" s="221">
        <v>0</v>
      </c>
      <c r="L1973" s="221">
        <v>0</v>
      </c>
      <c r="M1973" s="221">
        <v>0</v>
      </c>
      <c r="N1973" s="221">
        <v>0</v>
      </c>
      <c r="O1973" s="221">
        <v>0</v>
      </c>
      <c r="P1973" s="221">
        <v>0</v>
      </c>
      <c r="Q1973" s="300">
        <v>24529.61</v>
      </c>
      <c r="R1973" s="221">
        <v>0</v>
      </c>
      <c r="S1973" s="221">
        <v>0</v>
      </c>
      <c r="T1973" s="221">
        <v>0</v>
      </c>
      <c r="U1973" s="221">
        <v>0</v>
      </c>
      <c r="V1973" s="221">
        <v>0</v>
      </c>
      <c r="W1973" s="221">
        <v>0</v>
      </c>
      <c r="X1973" s="221">
        <v>0</v>
      </c>
    </row>
    <row r="1974" spans="1:24" s="239" customFormat="1" ht="23.25" customHeight="1" x14ac:dyDescent="0.3">
      <c r="A1974" s="238">
        <v>2024</v>
      </c>
      <c r="B1974" s="230">
        <v>671</v>
      </c>
      <c r="C1974" s="225" t="s">
        <v>3221</v>
      </c>
      <c r="D1974" s="230">
        <v>34479</v>
      </c>
      <c r="E1974" s="222">
        <v>64869.84</v>
      </c>
      <c r="F1974" s="222">
        <v>64869.84</v>
      </c>
      <c r="G1974" s="221">
        <v>0</v>
      </c>
      <c r="H1974" s="221">
        <v>0</v>
      </c>
      <c r="I1974" s="221">
        <v>0</v>
      </c>
      <c r="J1974" s="221">
        <v>0</v>
      </c>
      <c r="K1974" s="221">
        <v>0</v>
      </c>
      <c r="L1974" s="221">
        <v>0</v>
      </c>
      <c r="M1974" s="221">
        <v>0</v>
      </c>
      <c r="N1974" s="221">
        <v>0</v>
      </c>
      <c r="O1974" s="221">
        <v>0</v>
      </c>
      <c r="P1974" s="221">
        <v>0</v>
      </c>
      <c r="Q1974" s="300">
        <v>64869.84</v>
      </c>
      <c r="R1974" s="221">
        <v>0</v>
      </c>
      <c r="S1974" s="221">
        <v>0</v>
      </c>
      <c r="T1974" s="221">
        <v>0</v>
      </c>
      <c r="U1974" s="221">
        <v>0</v>
      </c>
      <c r="V1974" s="221">
        <v>0</v>
      </c>
      <c r="W1974" s="221">
        <v>0</v>
      </c>
      <c r="X1974" s="221">
        <v>0</v>
      </c>
    </row>
    <row r="1975" spans="1:24" s="239" customFormat="1" ht="23.25" customHeight="1" x14ac:dyDescent="0.3">
      <c r="A1975" s="238">
        <v>2024</v>
      </c>
      <c r="B1975" s="230">
        <v>672</v>
      </c>
      <c r="C1975" s="225" t="s">
        <v>4211</v>
      </c>
      <c r="D1975" s="230">
        <v>34683</v>
      </c>
      <c r="E1975" s="222">
        <v>586832</v>
      </c>
      <c r="F1975" s="222">
        <v>586832</v>
      </c>
      <c r="G1975" s="221">
        <v>0</v>
      </c>
      <c r="H1975" s="221">
        <v>0</v>
      </c>
      <c r="I1975" s="221">
        <v>0</v>
      </c>
      <c r="J1975" s="221">
        <v>0</v>
      </c>
      <c r="K1975" s="221">
        <v>0</v>
      </c>
      <c r="L1975" s="221">
        <v>0</v>
      </c>
      <c r="M1975" s="221">
        <v>0</v>
      </c>
      <c r="N1975" s="221">
        <v>0</v>
      </c>
      <c r="O1975" s="221">
        <v>0</v>
      </c>
      <c r="P1975" s="221">
        <v>0</v>
      </c>
      <c r="Q1975" s="300">
        <v>586832</v>
      </c>
      <c r="R1975" s="221">
        <v>0</v>
      </c>
      <c r="S1975" s="221">
        <v>0</v>
      </c>
      <c r="T1975" s="221">
        <v>0</v>
      </c>
      <c r="U1975" s="221">
        <v>0</v>
      </c>
      <c r="V1975" s="221">
        <v>0</v>
      </c>
      <c r="W1975" s="221">
        <v>0</v>
      </c>
      <c r="X1975" s="221">
        <v>0</v>
      </c>
    </row>
    <row r="1976" spans="1:24" s="239" customFormat="1" ht="23.25" customHeight="1" x14ac:dyDescent="0.3">
      <c r="A1976" s="238">
        <v>2024</v>
      </c>
      <c r="B1976" s="230">
        <v>673</v>
      </c>
      <c r="C1976" s="225" t="s">
        <v>4210</v>
      </c>
      <c r="D1976" s="230">
        <v>34854</v>
      </c>
      <c r="E1976" s="222">
        <v>835264.8</v>
      </c>
      <c r="F1976" s="222">
        <v>835264.8</v>
      </c>
      <c r="G1976" s="221">
        <v>0</v>
      </c>
      <c r="H1976" s="221">
        <v>0</v>
      </c>
      <c r="I1976" s="221">
        <v>0</v>
      </c>
      <c r="J1976" s="221">
        <v>0</v>
      </c>
      <c r="K1976" s="300">
        <v>835264.8</v>
      </c>
      <c r="L1976" s="221">
        <v>0</v>
      </c>
      <c r="M1976" s="221">
        <v>0</v>
      </c>
      <c r="N1976" s="221">
        <v>0</v>
      </c>
      <c r="O1976" s="221">
        <v>0</v>
      </c>
      <c r="P1976" s="221">
        <v>0</v>
      </c>
      <c r="Q1976" s="221">
        <v>0</v>
      </c>
      <c r="R1976" s="221">
        <v>0</v>
      </c>
      <c r="S1976" s="221">
        <v>0</v>
      </c>
      <c r="T1976" s="221">
        <v>0</v>
      </c>
      <c r="U1976" s="221">
        <v>0</v>
      </c>
      <c r="V1976" s="221">
        <v>0</v>
      </c>
      <c r="W1976" s="221">
        <v>0</v>
      </c>
      <c r="X1976" s="221">
        <v>0</v>
      </c>
    </row>
    <row r="1977" spans="1:24" s="239" customFormat="1" ht="23.25" customHeight="1" x14ac:dyDescent="0.3">
      <c r="A1977" s="238">
        <v>2024</v>
      </c>
      <c r="B1977" s="230">
        <v>674</v>
      </c>
      <c r="C1977" s="225" t="s">
        <v>4227</v>
      </c>
      <c r="D1977" s="230">
        <v>35154</v>
      </c>
      <c r="E1977" s="222">
        <v>120000</v>
      </c>
      <c r="F1977" s="222">
        <v>120000</v>
      </c>
      <c r="G1977" s="221">
        <v>0</v>
      </c>
      <c r="H1977" s="221">
        <v>0</v>
      </c>
      <c r="I1977" s="221">
        <v>0</v>
      </c>
      <c r="J1977" s="221">
        <v>0</v>
      </c>
      <c r="K1977" s="221">
        <v>0</v>
      </c>
      <c r="L1977" s="221">
        <v>0</v>
      </c>
      <c r="M1977" s="221">
        <v>0</v>
      </c>
      <c r="N1977" s="221">
        <v>0</v>
      </c>
      <c r="O1977" s="300">
        <v>120000</v>
      </c>
      <c r="P1977" s="221">
        <v>0</v>
      </c>
      <c r="Q1977" s="221">
        <v>0</v>
      </c>
      <c r="R1977" s="221">
        <v>0</v>
      </c>
      <c r="S1977" s="221">
        <v>0</v>
      </c>
      <c r="T1977" s="221">
        <v>0</v>
      </c>
      <c r="U1977" s="221">
        <v>0</v>
      </c>
      <c r="V1977" s="221">
        <v>0</v>
      </c>
      <c r="W1977" s="221">
        <v>0</v>
      </c>
      <c r="X1977" s="221">
        <v>0</v>
      </c>
    </row>
    <row r="1978" spans="1:24" s="239" customFormat="1" ht="23.25" customHeight="1" x14ac:dyDescent="0.3">
      <c r="A1978" s="238">
        <v>2024</v>
      </c>
      <c r="B1978" s="230">
        <v>675</v>
      </c>
      <c r="C1978" s="225" t="s">
        <v>4228</v>
      </c>
      <c r="D1978" s="230">
        <v>35155</v>
      </c>
      <c r="E1978" s="222">
        <v>115004</v>
      </c>
      <c r="F1978" s="222">
        <v>115004</v>
      </c>
      <c r="G1978" s="221">
        <v>0</v>
      </c>
      <c r="H1978" s="221">
        <v>0</v>
      </c>
      <c r="I1978" s="221">
        <v>0</v>
      </c>
      <c r="J1978" s="221">
        <v>0</v>
      </c>
      <c r="K1978" s="221">
        <v>0</v>
      </c>
      <c r="L1978" s="221">
        <v>0</v>
      </c>
      <c r="M1978" s="221">
        <v>0</v>
      </c>
      <c r="N1978" s="221">
        <v>0</v>
      </c>
      <c r="O1978" s="221">
        <v>0</v>
      </c>
      <c r="P1978" s="221">
        <v>0</v>
      </c>
      <c r="Q1978" s="300">
        <v>115004</v>
      </c>
      <c r="R1978" s="221">
        <v>0</v>
      </c>
      <c r="S1978" s="221">
        <v>0</v>
      </c>
      <c r="T1978" s="221">
        <v>0</v>
      </c>
      <c r="U1978" s="221">
        <v>0</v>
      </c>
      <c r="V1978" s="221">
        <v>0</v>
      </c>
      <c r="W1978" s="221">
        <v>0</v>
      </c>
      <c r="X1978" s="221">
        <v>0</v>
      </c>
    </row>
    <row r="1979" spans="1:24" s="239" customFormat="1" ht="23.25" customHeight="1" x14ac:dyDescent="0.3">
      <c r="A1979" s="238">
        <v>2024</v>
      </c>
      <c r="B1979" s="230">
        <v>676</v>
      </c>
      <c r="C1979" s="225" t="s">
        <v>3222</v>
      </c>
      <c r="D1979" s="230">
        <v>35184</v>
      </c>
      <c r="E1979" s="222">
        <v>189955</v>
      </c>
      <c r="F1979" s="222">
        <v>189955</v>
      </c>
      <c r="G1979" s="221">
        <v>0</v>
      </c>
      <c r="H1979" s="221">
        <v>0</v>
      </c>
      <c r="I1979" s="221">
        <v>0</v>
      </c>
      <c r="J1979" s="221">
        <v>0</v>
      </c>
      <c r="K1979" s="221">
        <v>0</v>
      </c>
      <c r="L1979" s="221">
        <v>0</v>
      </c>
      <c r="M1979" s="221">
        <v>0</v>
      </c>
      <c r="N1979" s="221">
        <v>0</v>
      </c>
      <c r="O1979" s="221">
        <v>0</v>
      </c>
      <c r="P1979" s="300">
        <v>189955</v>
      </c>
      <c r="Q1979" s="221">
        <v>0</v>
      </c>
      <c r="R1979" s="221">
        <v>0</v>
      </c>
      <c r="S1979" s="221">
        <v>0</v>
      </c>
      <c r="T1979" s="221">
        <v>0</v>
      </c>
      <c r="U1979" s="221">
        <v>0</v>
      </c>
      <c r="V1979" s="221">
        <v>0</v>
      </c>
      <c r="W1979" s="221">
        <v>0</v>
      </c>
      <c r="X1979" s="221">
        <v>0</v>
      </c>
    </row>
    <row r="1980" spans="1:24" s="239" customFormat="1" ht="23.25" customHeight="1" x14ac:dyDescent="0.3">
      <c r="A1980" s="238">
        <v>2024</v>
      </c>
      <c r="B1980" s="230">
        <v>677</v>
      </c>
      <c r="C1980" s="225" t="s">
        <v>3223</v>
      </c>
      <c r="D1980" s="230">
        <v>35373</v>
      </c>
      <c r="E1980" s="222">
        <v>383633.67</v>
      </c>
      <c r="F1980" s="222">
        <v>383633.67</v>
      </c>
      <c r="G1980" s="221">
        <v>0</v>
      </c>
      <c r="H1980" s="221">
        <v>0</v>
      </c>
      <c r="I1980" s="221">
        <v>0</v>
      </c>
      <c r="J1980" s="221">
        <v>0</v>
      </c>
      <c r="K1980" s="221">
        <v>0</v>
      </c>
      <c r="L1980" s="221">
        <v>0</v>
      </c>
      <c r="M1980" s="221">
        <v>0</v>
      </c>
      <c r="N1980" s="221">
        <v>0</v>
      </c>
      <c r="O1980" s="221">
        <v>0</v>
      </c>
      <c r="P1980" s="221">
        <v>0</v>
      </c>
      <c r="Q1980" s="300">
        <v>383633.67</v>
      </c>
      <c r="R1980" s="221">
        <v>0</v>
      </c>
      <c r="S1980" s="221">
        <v>0</v>
      </c>
      <c r="T1980" s="221">
        <v>0</v>
      </c>
      <c r="U1980" s="221">
        <v>0</v>
      </c>
      <c r="V1980" s="221">
        <v>0</v>
      </c>
      <c r="W1980" s="221">
        <v>0</v>
      </c>
      <c r="X1980" s="221">
        <v>0</v>
      </c>
    </row>
    <row r="1981" spans="1:24" s="239" customFormat="1" ht="23.25" customHeight="1" x14ac:dyDescent="0.3">
      <c r="A1981" s="238">
        <v>2024</v>
      </c>
      <c r="B1981" s="230">
        <v>678</v>
      </c>
      <c r="C1981" s="225" t="s">
        <v>3224</v>
      </c>
      <c r="D1981" s="230">
        <v>35395</v>
      </c>
      <c r="E1981" s="222">
        <v>37100</v>
      </c>
      <c r="F1981" s="222">
        <v>37100</v>
      </c>
      <c r="G1981" s="221">
        <v>0</v>
      </c>
      <c r="H1981" s="299">
        <v>37100</v>
      </c>
      <c r="I1981" s="221">
        <v>0</v>
      </c>
      <c r="J1981" s="221">
        <v>0</v>
      </c>
      <c r="K1981" s="221">
        <v>0</v>
      </c>
      <c r="L1981" s="221">
        <v>0</v>
      </c>
      <c r="M1981" s="221">
        <v>0</v>
      </c>
      <c r="N1981" s="221">
        <v>0</v>
      </c>
      <c r="O1981" s="221">
        <v>0</v>
      </c>
      <c r="P1981" s="221">
        <v>0</v>
      </c>
      <c r="Q1981" s="221">
        <v>0</v>
      </c>
      <c r="R1981" s="221">
        <v>0</v>
      </c>
      <c r="S1981" s="221">
        <v>0</v>
      </c>
      <c r="T1981" s="221">
        <v>0</v>
      </c>
      <c r="U1981" s="221">
        <v>0</v>
      </c>
      <c r="V1981" s="221">
        <v>0</v>
      </c>
      <c r="W1981" s="221">
        <v>0</v>
      </c>
      <c r="X1981" s="221">
        <v>0</v>
      </c>
    </row>
    <row r="1982" spans="1:24" s="239" customFormat="1" ht="23.25" customHeight="1" x14ac:dyDescent="0.3">
      <c r="A1982" s="238">
        <v>2024</v>
      </c>
      <c r="B1982" s="230">
        <v>679</v>
      </c>
      <c r="C1982" s="225" t="s">
        <v>3225</v>
      </c>
      <c r="D1982" s="230">
        <v>35396</v>
      </c>
      <c r="E1982" s="222">
        <v>52100</v>
      </c>
      <c r="F1982" s="222">
        <v>52100</v>
      </c>
      <c r="G1982" s="221">
        <v>0</v>
      </c>
      <c r="H1982" s="299">
        <v>37100</v>
      </c>
      <c r="I1982" s="221">
        <v>0</v>
      </c>
      <c r="J1982" s="221">
        <v>0</v>
      </c>
      <c r="K1982" s="221">
        <v>0</v>
      </c>
      <c r="L1982" s="221">
        <v>0</v>
      </c>
      <c r="M1982" s="221">
        <v>0</v>
      </c>
      <c r="N1982" s="221">
        <v>0</v>
      </c>
      <c r="O1982" s="221">
        <v>0</v>
      </c>
      <c r="P1982" s="221">
        <v>0</v>
      </c>
      <c r="Q1982" s="300">
        <v>15000</v>
      </c>
      <c r="R1982" s="221">
        <v>0</v>
      </c>
      <c r="S1982" s="221">
        <v>0</v>
      </c>
      <c r="T1982" s="221">
        <v>0</v>
      </c>
      <c r="U1982" s="221">
        <v>0</v>
      </c>
      <c r="V1982" s="221">
        <v>0</v>
      </c>
      <c r="W1982" s="221">
        <v>0</v>
      </c>
      <c r="X1982" s="221">
        <v>0</v>
      </c>
    </row>
    <row r="1983" spans="1:24" s="239" customFormat="1" ht="23.25" customHeight="1" x14ac:dyDescent="0.3">
      <c r="A1983" s="238">
        <v>2024</v>
      </c>
      <c r="B1983" s="230">
        <v>680</v>
      </c>
      <c r="C1983" s="225" t="s">
        <v>3226</v>
      </c>
      <c r="D1983" s="230">
        <v>35397</v>
      </c>
      <c r="E1983" s="222">
        <v>37100</v>
      </c>
      <c r="F1983" s="222">
        <v>37100</v>
      </c>
      <c r="G1983" s="221">
        <v>0</v>
      </c>
      <c r="H1983" s="299">
        <v>37100</v>
      </c>
      <c r="I1983" s="221">
        <v>0</v>
      </c>
      <c r="J1983" s="221">
        <v>0</v>
      </c>
      <c r="K1983" s="221">
        <v>0</v>
      </c>
      <c r="L1983" s="221">
        <v>0</v>
      </c>
      <c r="M1983" s="221">
        <v>0</v>
      </c>
      <c r="N1983" s="221">
        <v>0</v>
      </c>
      <c r="O1983" s="221">
        <v>0</v>
      </c>
      <c r="P1983" s="221">
        <v>0</v>
      </c>
      <c r="Q1983" s="221">
        <v>0</v>
      </c>
      <c r="R1983" s="221">
        <v>0</v>
      </c>
      <c r="S1983" s="221">
        <v>0</v>
      </c>
      <c r="T1983" s="221">
        <v>0</v>
      </c>
      <c r="U1983" s="221">
        <v>0</v>
      </c>
      <c r="V1983" s="221">
        <v>0</v>
      </c>
      <c r="W1983" s="221">
        <v>0</v>
      </c>
      <c r="X1983" s="221">
        <v>0</v>
      </c>
    </row>
    <row r="1984" spans="1:24" s="239" customFormat="1" ht="23.25" customHeight="1" x14ac:dyDescent="0.3">
      <c r="A1984" s="238">
        <v>2024</v>
      </c>
      <c r="B1984" s="230">
        <v>681</v>
      </c>
      <c r="C1984" s="225" t="s">
        <v>4229</v>
      </c>
      <c r="D1984" s="230">
        <v>46870</v>
      </c>
      <c r="E1984" s="222">
        <v>498269.69999999995</v>
      </c>
      <c r="F1984" s="222">
        <v>498269.69999999995</v>
      </c>
      <c r="G1984" s="221">
        <v>0</v>
      </c>
      <c r="H1984" s="221">
        <v>0</v>
      </c>
      <c r="I1984" s="221">
        <v>0</v>
      </c>
      <c r="J1984" s="221">
        <v>0</v>
      </c>
      <c r="K1984" s="221">
        <v>0</v>
      </c>
      <c r="L1984" s="221">
        <v>0</v>
      </c>
      <c r="M1984" s="221">
        <v>0</v>
      </c>
      <c r="N1984" s="300">
        <v>23945.1</v>
      </c>
      <c r="O1984" s="300">
        <v>474324.6</v>
      </c>
      <c r="P1984" s="221">
        <v>0</v>
      </c>
      <c r="Q1984" s="221">
        <v>0</v>
      </c>
      <c r="R1984" s="221">
        <v>0</v>
      </c>
      <c r="S1984" s="221">
        <v>0</v>
      </c>
      <c r="T1984" s="221">
        <v>0</v>
      </c>
      <c r="U1984" s="221">
        <v>0</v>
      </c>
      <c r="V1984" s="221">
        <v>0</v>
      </c>
      <c r="W1984" s="221">
        <v>0</v>
      </c>
      <c r="X1984" s="221">
        <v>0</v>
      </c>
    </row>
    <row r="1985" spans="1:24" s="239" customFormat="1" ht="23.25" customHeight="1" x14ac:dyDescent="0.3">
      <c r="A1985" s="238">
        <v>2024</v>
      </c>
      <c r="B1985" s="230">
        <v>682</v>
      </c>
      <c r="C1985" s="225" t="s">
        <v>4230</v>
      </c>
      <c r="D1985" s="230">
        <v>46873</v>
      </c>
      <c r="E1985" s="222">
        <v>149700</v>
      </c>
      <c r="F1985" s="222">
        <v>149700</v>
      </c>
      <c r="G1985" s="221">
        <v>0</v>
      </c>
      <c r="H1985" s="299">
        <v>149700</v>
      </c>
      <c r="I1985" s="221">
        <v>0</v>
      </c>
      <c r="J1985" s="221">
        <v>0</v>
      </c>
      <c r="K1985" s="221">
        <v>0</v>
      </c>
      <c r="L1985" s="221">
        <v>0</v>
      </c>
      <c r="M1985" s="221">
        <v>0</v>
      </c>
      <c r="N1985" s="221">
        <v>0</v>
      </c>
      <c r="O1985" s="221">
        <v>0</v>
      </c>
      <c r="P1985" s="221">
        <v>0</v>
      </c>
      <c r="Q1985" s="221">
        <v>0</v>
      </c>
      <c r="R1985" s="221">
        <v>0</v>
      </c>
      <c r="S1985" s="221">
        <v>0</v>
      </c>
      <c r="T1985" s="221">
        <v>0</v>
      </c>
      <c r="U1985" s="221">
        <v>0</v>
      </c>
      <c r="V1985" s="221">
        <v>0</v>
      </c>
      <c r="W1985" s="221">
        <v>0</v>
      </c>
      <c r="X1985" s="221">
        <v>0</v>
      </c>
    </row>
    <row r="1986" spans="1:24" s="239" customFormat="1" ht="23.25" customHeight="1" x14ac:dyDescent="0.3">
      <c r="A1986" s="238">
        <v>2024</v>
      </c>
      <c r="B1986" s="230">
        <v>683</v>
      </c>
      <c r="C1986" s="225" t="s">
        <v>4231</v>
      </c>
      <c r="D1986" s="230">
        <v>33267</v>
      </c>
      <c r="E1986" s="222">
        <v>158760</v>
      </c>
      <c r="F1986" s="222">
        <v>158760</v>
      </c>
      <c r="G1986" s="221">
        <v>0</v>
      </c>
      <c r="H1986" s="221">
        <v>0</v>
      </c>
      <c r="I1986" s="221">
        <v>0</v>
      </c>
      <c r="J1986" s="221">
        <v>0</v>
      </c>
      <c r="K1986" s="221">
        <v>0</v>
      </c>
      <c r="L1986" s="221">
        <v>0</v>
      </c>
      <c r="M1986" s="221">
        <v>0</v>
      </c>
      <c r="N1986" s="221">
        <v>0</v>
      </c>
      <c r="O1986" s="221">
        <v>0</v>
      </c>
      <c r="P1986" s="221">
        <v>0</v>
      </c>
      <c r="Q1986" s="300">
        <v>158760</v>
      </c>
      <c r="R1986" s="221">
        <v>0</v>
      </c>
      <c r="S1986" s="221">
        <v>0</v>
      </c>
      <c r="T1986" s="221">
        <v>0</v>
      </c>
      <c r="U1986" s="221">
        <v>0</v>
      </c>
      <c r="V1986" s="221">
        <v>0</v>
      </c>
      <c r="W1986" s="221">
        <v>0</v>
      </c>
      <c r="X1986" s="221">
        <v>0</v>
      </c>
    </row>
    <row r="1987" spans="1:24" s="239" customFormat="1" ht="23.25" customHeight="1" x14ac:dyDescent="0.3">
      <c r="A1987" s="238">
        <v>2024</v>
      </c>
      <c r="B1987" s="230">
        <v>684</v>
      </c>
      <c r="C1987" s="225" t="s">
        <v>4232</v>
      </c>
      <c r="D1987" s="230">
        <v>33272</v>
      </c>
      <c r="E1987" s="222">
        <v>617100</v>
      </c>
      <c r="F1987" s="222">
        <v>617100</v>
      </c>
      <c r="G1987" s="221">
        <v>0</v>
      </c>
      <c r="H1987" s="221">
        <v>0</v>
      </c>
      <c r="I1987" s="221">
        <v>0</v>
      </c>
      <c r="J1987" s="221">
        <v>0</v>
      </c>
      <c r="K1987" s="221">
        <v>0</v>
      </c>
      <c r="L1987" s="221">
        <v>0</v>
      </c>
      <c r="M1987" s="221">
        <v>0</v>
      </c>
      <c r="N1987" s="300">
        <v>617100</v>
      </c>
      <c r="O1987" s="221">
        <v>0</v>
      </c>
      <c r="P1987" s="221">
        <v>0</v>
      </c>
      <c r="Q1987" s="221">
        <v>0</v>
      </c>
      <c r="R1987" s="221">
        <v>0</v>
      </c>
      <c r="S1987" s="221">
        <v>0</v>
      </c>
      <c r="T1987" s="221">
        <v>0</v>
      </c>
      <c r="U1987" s="221">
        <v>0</v>
      </c>
      <c r="V1987" s="221">
        <v>0</v>
      </c>
      <c r="W1987" s="221">
        <v>0</v>
      </c>
      <c r="X1987" s="221">
        <v>0</v>
      </c>
    </row>
    <row r="1988" spans="1:24" s="239" customFormat="1" ht="23.25" customHeight="1" x14ac:dyDescent="0.3">
      <c r="A1988" s="238">
        <v>2024</v>
      </c>
      <c r="B1988" s="230">
        <v>685</v>
      </c>
      <c r="C1988" s="225" t="s">
        <v>4233</v>
      </c>
      <c r="D1988" s="230">
        <v>54915</v>
      </c>
      <c r="E1988" s="222">
        <v>1406597.19</v>
      </c>
      <c r="F1988" s="222">
        <v>1406597.19</v>
      </c>
      <c r="G1988" s="221">
        <v>0</v>
      </c>
      <c r="H1988" s="221">
        <v>0</v>
      </c>
      <c r="I1988" s="221">
        <v>0</v>
      </c>
      <c r="J1988" s="221">
        <v>0</v>
      </c>
      <c r="K1988" s="221">
        <v>0</v>
      </c>
      <c r="L1988" s="221">
        <v>0</v>
      </c>
      <c r="M1988" s="221">
        <v>0</v>
      </c>
      <c r="N1988" s="221">
        <v>0</v>
      </c>
      <c r="O1988" s="221">
        <v>0</v>
      </c>
      <c r="P1988" s="221">
        <v>0</v>
      </c>
      <c r="Q1988" s="300">
        <v>1406597.19</v>
      </c>
      <c r="R1988" s="221">
        <v>0</v>
      </c>
      <c r="S1988" s="221">
        <v>0</v>
      </c>
      <c r="T1988" s="221">
        <v>0</v>
      </c>
      <c r="U1988" s="221">
        <v>0</v>
      </c>
      <c r="V1988" s="221">
        <v>0</v>
      </c>
      <c r="W1988" s="221">
        <v>0</v>
      </c>
      <c r="X1988" s="221">
        <v>0</v>
      </c>
    </row>
    <row r="1989" spans="1:24" s="239" customFormat="1" ht="23.25" customHeight="1" x14ac:dyDescent="0.3">
      <c r="A1989" s="238">
        <v>2024</v>
      </c>
      <c r="B1989" s="230">
        <v>686</v>
      </c>
      <c r="C1989" s="225" t="s">
        <v>3227</v>
      </c>
      <c r="D1989" s="230">
        <v>32677</v>
      </c>
      <c r="E1989" s="222">
        <v>200000</v>
      </c>
      <c r="F1989" s="222">
        <v>200000</v>
      </c>
      <c r="G1989" s="221">
        <v>0</v>
      </c>
      <c r="H1989" s="221">
        <v>0</v>
      </c>
      <c r="I1989" s="221">
        <v>0</v>
      </c>
      <c r="J1989" s="221">
        <v>0</v>
      </c>
      <c r="K1989" s="221">
        <v>0</v>
      </c>
      <c r="L1989" s="221">
        <v>0</v>
      </c>
      <c r="M1989" s="221">
        <v>0</v>
      </c>
      <c r="N1989" s="221">
        <v>0</v>
      </c>
      <c r="O1989" s="221">
        <v>0</v>
      </c>
      <c r="P1989" s="221">
        <v>0</v>
      </c>
      <c r="Q1989" s="300">
        <v>200000</v>
      </c>
      <c r="R1989" s="221">
        <v>0</v>
      </c>
      <c r="S1989" s="221">
        <v>0</v>
      </c>
      <c r="T1989" s="221">
        <v>0</v>
      </c>
      <c r="U1989" s="221">
        <v>0</v>
      </c>
      <c r="V1989" s="221">
        <v>0</v>
      </c>
      <c r="W1989" s="221">
        <v>0</v>
      </c>
      <c r="X1989" s="221">
        <v>0</v>
      </c>
    </row>
    <row r="1990" spans="1:24" s="239" customFormat="1" ht="23.25" customHeight="1" x14ac:dyDescent="0.3">
      <c r="A1990" s="238">
        <v>2024</v>
      </c>
      <c r="B1990" s="230">
        <v>687</v>
      </c>
      <c r="C1990" s="225" t="s">
        <v>4234</v>
      </c>
      <c r="D1990" s="230">
        <v>54952</v>
      </c>
      <c r="E1990" s="222">
        <v>601000</v>
      </c>
      <c r="F1990" s="222">
        <v>601000</v>
      </c>
      <c r="G1990" s="221">
        <v>0</v>
      </c>
      <c r="H1990" s="221">
        <v>0</v>
      </c>
      <c r="I1990" s="221">
        <v>0</v>
      </c>
      <c r="J1990" s="221">
        <v>0</v>
      </c>
      <c r="K1990" s="221">
        <v>0</v>
      </c>
      <c r="L1990" s="221">
        <v>0</v>
      </c>
      <c r="M1990" s="221">
        <v>0</v>
      </c>
      <c r="N1990" s="300">
        <v>601000</v>
      </c>
      <c r="O1990" s="221">
        <v>0</v>
      </c>
      <c r="P1990" s="221">
        <v>0</v>
      </c>
      <c r="Q1990" s="221">
        <v>0</v>
      </c>
      <c r="R1990" s="221">
        <v>0</v>
      </c>
      <c r="S1990" s="221">
        <v>0</v>
      </c>
      <c r="T1990" s="221">
        <v>0</v>
      </c>
      <c r="U1990" s="221">
        <v>0</v>
      </c>
      <c r="V1990" s="221">
        <v>0</v>
      </c>
      <c r="W1990" s="221">
        <v>0</v>
      </c>
      <c r="X1990" s="221">
        <v>0</v>
      </c>
    </row>
    <row r="1991" spans="1:24" s="239" customFormat="1" ht="23.25" customHeight="1" x14ac:dyDescent="0.3">
      <c r="A1991" s="238">
        <v>2024</v>
      </c>
      <c r="B1991" s="230">
        <v>688</v>
      </c>
      <c r="C1991" s="225" t="s">
        <v>3228</v>
      </c>
      <c r="D1991" s="230">
        <v>36624</v>
      </c>
      <c r="E1991" s="222">
        <v>299986</v>
      </c>
      <c r="F1991" s="222">
        <v>299986</v>
      </c>
      <c r="G1991" s="221">
        <v>0</v>
      </c>
      <c r="H1991" s="221">
        <v>0</v>
      </c>
      <c r="I1991" s="221">
        <v>0</v>
      </c>
      <c r="J1991" s="221">
        <v>0</v>
      </c>
      <c r="K1991" s="221">
        <v>0</v>
      </c>
      <c r="L1991" s="221">
        <v>0</v>
      </c>
      <c r="M1991" s="221">
        <v>0</v>
      </c>
      <c r="N1991" s="221">
        <v>0</v>
      </c>
      <c r="O1991" s="221">
        <v>0</v>
      </c>
      <c r="P1991" s="300">
        <v>299986</v>
      </c>
      <c r="Q1991" s="221">
        <v>0</v>
      </c>
      <c r="R1991" s="221">
        <v>0</v>
      </c>
      <c r="S1991" s="221">
        <v>0</v>
      </c>
      <c r="T1991" s="221">
        <v>0</v>
      </c>
      <c r="U1991" s="221">
        <v>0</v>
      </c>
      <c r="V1991" s="221">
        <v>0</v>
      </c>
      <c r="W1991" s="221">
        <v>0</v>
      </c>
      <c r="X1991" s="221">
        <v>0</v>
      </c>
    </row>
    <row r="1992" spans="1:24" s="239" customFormat="1" ht="23.25" customHeight="1" x14ac:dyDescent="0.3">
      <c r="A1992" s="238">
        <v>2024</v>
      </c>
      <c r="B1992" s="230">
        <v>689</v>
      </c>
      <c r="C1992" s="225" t="s">
        <v>4235</v>
      </c>
      <c r="D1992" s="230">
        <v>36680</v>
      </c>
      <c r="E1992" s="222">
        <v>824400</v>
      </c>
      <c r="F1992" s="222">
        <v>824400</v>
      </c>
      <c r="G1992" s="221">
        <v>0</v>
      </c>
      <c r="H1992" s="221">
        <v>0</v>
      </c>
      <c r="I1992" s="221">
        <v>0</v>
      </c>
      <c r="J1992" s="221">
        <v>0</v>
      </c>
      <c r="K1992" s="221">
        <v>0</v>
      </c>
      <c r="L1992" s="221">
        <v>0</v>
      </c>
      <c r="M1992" s="221">
        <v>0</v>
      </c>
      <c r="N1992" s="300">
        <v>824400</v>
      </c>
      <c r="O1992" s="221">
        <v>0</v>
      </c>
      <c r="P1992" s="221">
        <v>0</v>
      </c>
      <c r="Q1992" s="221">
        <v>0</v>
      </c>
      <c r="R1992" s="221">
        <v>0</v>
      </c>
      <c r="S1992" s="221">
        <v>0</v>
      </c>
      <c r="T1992" s="221">
        <v>0</v>
      </c>
      <c r="U1992" s="221">
        <v>0</v>
      </c>
      <c r="V1992" s="221">
        <v>0</v>
      </c>
      <c r="W1992" s="221">
        <v>0</v>
      </c>
      <c r="X1992" s="221">
        <v>0</v>
      </c>
    </row>
    <row r="1993" spans="1:24" s="239" customFormat="1" ht="23.25" customHeight="1" x14ac:dyDescent="0.3">
      <c r="A1993" s="238">
        <v>2024</v>
      </c>
      <c r="B1993" s="230">
        <v>690</v>
      </c>
      <c r="C1993" s="225" t="s">
        <v>4236</v>
      </c>
      <c r="D1993" s="230">
        <v>36685</v>
      </c>
      <c r="E1993" s="222">
        <v>497400</v>
      </c>
      <c r="F1993" s="222">
        <v>497400</v>
      </c>
      <c r="G1993" s="221">
        <v>0</v>
      </c>
      <c r="H1993" s="221">
        <v>0</v>
      </c>
      <c r="I1993" s="221">
        <v>0</v>
      </c>
      <c r="J1993" s="300">
        <v>497400</v>
      </c>
      <c r="K1993" s="221">
        <v>0</v>
      </c>
      <c r="L1993" s="221">
        <v>0</v>
      </c>
      <c r="M1993" s="221">
        <v>0</v>
      </c>
      <c r="N1993" s="221">
        <v>0</v>
      </c>
      <c r="O1993" s="221">
        <v>0</v>
      </c>
      <c r="P1993" s="221">
        <v>0</v>
      </c>
      <c r="Q1993" s="221">
        <v>0</v>
      </c>
      <c r="R1993" s="221">
        <v>0</v>
      </c>
      <c r="S1993" s="221">
        <v>0</v>
      </c>
      <c r="T1993" s="221">
        <v>0</v>
      </c>
      <c r="U1993" s="221">
        <v>0</v>
      </c>
      <c r="V1993" s="221">
        <v>0</v>
      </c>
      <c r="W1993" s="221">
        <v>0</v>
      </c>
      <c r="X1993" s="221">
        <v>0</v>
      </c>
    </row>
    <row r="1994" spans="1:24" s="239" customFormat="1" ht="23.25" customHeight="1" x14ac:dyDescent="0.3">
      <c r="A1994" s="238">
        <v>2024</v>
      </c>
      <c r="B1994" s="230">
        <v>691</v>
      </c>
      <c r="C1994" s="225" t="s">
        <v>4237</v>
      </c>
      <c r="D1994" s="230">
        <v>36777</v>
      </c>
      <c r="E1994" s="222">
        <v>269256</v>
      </c>
      <c r="F1994" s="222">
        <v>269256</v>
      </c>
      <c r="G1994" s="221">
        <v>0</v>
      </c>
      <c r="H1994" s="221">
        <v>0</v>
      </c>
      <c r="I1994" s="221">
        <v>0</v>
      </c>
      <c r="J1994" s="221">
        <v>0</v>
      </c>
      <c r="K1994" s="221">
        <v>0</v>
      </c>
      <c r="L1994" s="221">
        <v>0</v>
      </c>
      <c r="M1994" s="221">
        <v>0</v>
      </c>
      <c r="N1994" s="221">
        <v>0</v>
      </c>
      <c r="O1994" s="221">
        <v>0</v>
      </c>
      <c r="P1994" s="221">
        <v>0</v>
      </c>
      <c r="Q1994" s="300">
        <v>269256</v>
      </c>
      <c r="R1994" s="221">
        <v>0</v>
      </c>
      <c r="S1994" s="221">
        <v>0</v>
      </c>
      <c r="T1994" s="221">
        <v>0</v>
      </c>
      <c r="U1994" s="221">
        <v>0</v>
      </c>
      <c r="V1994" s="221">
        <v>0</v>
      </c>
      <c r="W1994" s="221">
        <v>0</v>
      </c>
      <c r="X1994" s="221">
        <v>0</v>
      </c>
    </row>
    <row r="1995" spans="1:24" s="239" customFormat="1" ht="23.25" customHeight="1" x14ac:dyDescent="0.3">
      <c r="A1995" s="238">
        <v>2024</v>
      </c>
      <c r="B1995" s="230">
        <v>692</v>
      </c>
      <c r="C1995" s="225" t="s">
        <v>4238</v>
      </c>
      <c r="D1995" s="230">
        <v>36857</v>
      </c>
      <c r="E1995" s="222">
        <v>70560</v>
      </c>
      <c r="F1995" s="222">
        <v>70560</v>
      </c>
      <c r="G1995" s="221">
        <v>0</v>
      </c>
      <c r="H1995" s="221">
        <v>0</v>
      </c>
      <c r="I1995" s="221">
        <v>0</v>
      </c>
      <c r="J1995" s="221">
        <v>0</v>
      </c>
      <c r="K1995" s="221">
        <v>0</v>
      </c>
      <c r="L1995" s="221">
        <v>0</v>
      </c>
      <c r="M1995" s="221">
        <v>0</v>
      </c>
      <c r="N1995" s="221">
        <v>0</v>
      </c>
      <c r="O1995" s="221">
        <v>0</v>
      </c>
      <c r="P1995" s="221">
        <v>0</v>
      </c>
      <c r="Q1995" s="300">
        <v>70560</v>
      </c>
      <c r="R1995" s="221">
        <v>0</v>
      </c>
      <c r="S1995" s="221">
        <v>0</v>
      </c>
      <c r="T1995" s="221">
        <v>0</v>
      </c>
      <c r="U1995" s="221">
        <v>0</v>
      </c>
      <c r="V1995" s="221">
        <v>0</v>
      </c>
      <c r="W1995" s="221">
        <v>0</v>
      </c>
      <c r="X1995" s="221">
        <v>0</v>
      </c>
    </row>
    <row r="1996" spans="1:24" s="239" customFormat="1" ht="23.25" customHeight="1" x14ac:dyDescent="0.3">
      <c r="A1996" s="238">
        <v>2024</v>
      </c>
      <c r="B1996" s="230">
        <v>693</v>
      </c>
      <c r="C1996" s="225" t="s">
        <v>4239</v>
      </c>
      <c r="D1996" s="230">
        <v>37169</v>
      </c>
      <c r="E1996" s="222">
        <v>44160</v>
      </c>
      <c r="F1996" s="222">
        <v>44160</v>
      </c>
      <c r="G1996" s="221">
        <v>0</v>
      </c>
      <c r="H1996" s="221">
        <v>0</v>
      </c>
      <c r="I1996" s="221">
        <v>0</v>
      </c>
      <c r="J1996" s="221">
        <v>0</v>
      </c>
      <c r="K1996" s="221">
        <v>0</v>
      </c>
      <c r="L1996" s="221">
        <v>0</v>
      </c>
      <c r="M1996" s="221">
        <v>0</v>
      </c>
      <c r="N1996" s="221">
        <v>0</v>
      </c>
      <c r="O1996" s="300">
        <v>44160</v>
      </c>
      <c r="P1996" s="221">
        <v>0</v>
      </c>
      <c r="Q1996" s="221">
        <v>0</v>
      </c>
      <c r="R1996" s="221">
        <v>0</v>
      </c>
      <c r="S1996" s="221">
        <v>0</v>
      </c>
      <c r="T1996" s="221">
        <v>0</v>
      </c>
      <c r="U1996" s="221">
        <v>0</v>
      </c>
      <c r="V1996" s="221">
        <v>0</v>
      </c>
      <c r="W1996" s="221">
        <v>0</v>
      </c>
      <c r="X1996" s="221">
        <v>0</v>
      </c>
    </row>
    <row r="1997" spans="1:24" s="239" customFormat="1" ht="23.25" customHeight="1" x14ac:dyDescent="0.3">
      <c r="A1997" s="238">
        <v>2024</v>
      </c>
      <c r="B1997" s="230">
        <v>694</v>
      </c>
      <c r="C1997" s="225" t="s">
        <v>4240</v>
      </c>
      <c r="D1997" s="230">
        <v>37256</v>
      </c>
      <c r="E1997" s="222">
        <v>150000</v>
      </c>
      <c r="F1997" s="222">
        <v>150000</v>
      </c>
      <c r="G1997" s="221">
        <v>0</v>
      </c>
      <c r="H1997" s="299">
        <v>150000</v>
      </c>
      <c r="I1997" s="221">
        <v>0</v>
      </c>
      <c r="J1997" s="221">
        <v>0</v>
      </c>
      <c r="K1997" s="221">
        <v>0</v>
      </c>
      <c r="L1997" s="221">
        <v>0</v>
      </c>
      <c r="M1997" s="221">
        <v>0</v>
      </c>
      <c r="N1997" s="221">
        <v>0</v>
      </c>
      <c r="O1997" s="221">
        <v>0</v>
      </c>
      <c r="P1997" s="221">
        <v>0</v>
      </c>
      <c r="Q1997" s="221">
        <v>0</v>
      </c>
      <c r="R1997" s="221">
        <v>0</v>
      </c>
      <c r="S1997" s="221">
        <v>0</v>
      </c>
      <c r="T1997" s="221">
        <v>0</v>
      </c>
      <c r="U1997" s="221">
        <v>0</v>
      </c>
      <c r="V1997" s="221">
        <v>0</v>
      </c>
      <c r="W1997" s="221">
        <v>0</v>
      </c>
      <c r="X1997" s="221">
        <v>0</v>
      </c>
    </row>
    <row r="1998" spans="1:24" s="239" customFormat="1" ht="23.25" customHeight="1" x14ac:dyDescent="0.3">
      <c r="A1998" s="238">
        <v>2024</v>
      </c>
      <c r="B1998" s="230">
        <v>695</v>
      </c>
      <c r="C1998" s="225" t="s">
        <v>4241</v>
      </c>
      <c r="D1998" s="230">
        <v>37259</v>
      </c>
      <c r="E1998" s="222">
        <v>1517576</v>
      </c>
      <c r="F1998" s="222">
        <v>1517576</v>
      </c>
      <c r="G1998" s="221">
        <v>0</v>
      </c>
      <c r="H1998" s="221">
        <v>0</v>
      </c>
      <c r="I1998" s="221">
        <v>0</v>
      </c>
      <c r="J1998" s="221">
        <v>0</v>
      </c>
      <c r="K1998" s="221">
        <v>0</v>
      </c>
      <c r="L1998" s="221">
        <v>0</v>
      </c>
      <c r="M1998" s="221">
        <v>0</v>
      </c>
      <c r="N1998" s="221">
        <v>0</v>
      </c>
      <c r="O1998" s="221">
        <v>0</v>
      </c>
      <c r="P1998" s="221">
        <v>0</v>
      </c>
      <c r="Q1998" s="300">
        <v>1517576</v>
      </c>
      <c r="R1998" s="221">
        <v>0</v>
      </c>
      <c r="S1998" s="221">
        <v>0</v>
      </c>
      <c r="T1998" s="221">
        <v>0</v>
      </c>
      <c r="U1998" s="221">
        <v>0</v>
      </c>
      <c r="V1998" s="221">
        <v>0</v>
      </c>
      <c r="W1998" s="221">
        <v>0</v>
      </c>
      <c r="X1998" s="221">
        <v>0</v>
      </c>
    </row>
    <row r="1999" spans="1:24" s="239" customFormat="1" ht="20.25" customHeight="1" x14ac:dyDescent="0.3">
      <c r="A1999" s="238"/>
      <c r="B1999" s="226" t="s">
        <v>22</v>
      </c>
      <c r="C1999" s="231"/>
      <c r="D1999" s="263" t="s">
        <v>172</v>
      </c>
      <c r="E1999" s="220">
        <v>996178912.08999932</v>
      </c>
      <c r="F1999" s="220">
        <v>984448859.34999967</v>
      </c>
      <c r="G1999" s="220">
        <v>96095903.159999996</v>
      </c>
      <c r="H1999" s="220">
        <v>61149099.669999994</v>
      </c>
      <c r="I1999" s="220">
        <v>0</v>
      </c>
      <c r="J1999" s="220">
        <v>7589924.0399999991</v>
      </c>
      <c r="K1999" s="220">
        <v>11145751.710000003</v>
      </c>
      <c r="L1999" s="220">
        <v>7587933.5300000012</v>
      </c>
      <c r="M1999" s="220">
        <v>0</v>
      </c>
      <c r="N1999" s="220">
        <v>49177185.840000011</v>
      </c>
      <c r="O1999" s="220">
        <v>427190047.79000002</v>
      </c>
      <c r="P1999" s="220">
        <v>22634878.910000004</v>
      </c>
      <c r="Q1999" s="220">
        <v>265715533.97</v>
      </c>
      <c r="R1999" s="220">
        <v>0</v>
      </c>
      <c r="S1999" s="220">
        <v>2155092.9500000002</v>
      </c>
      <c r="T1999" s="220">
        <v>0</v>
      </c>
      <c r="U1999" s="220">
        <v>19865161.079999998</v>
      </c>
      <c r="V1999" s="220">
        <v>14142346.700000003</v>
      </c>
      <c r="W1999" s="220">
        <v>0</v>
      </c>
      <c r="X1999" s="220">
        <v>11730052.74000001</v>
      </c>
    </row>
    <row r="2000" spans="1:24" s="239" customFormat="1" ht="20.25" customHeight="1" x14ac:dyDescent="0.3">
      <c r="A2000" s="238"/>
      <c r="C2000" s="235"/>
      <c r="D2000" s="235"/>
      <c r="E2000" s="235"/>
      <c r="F2000" s="235"/>
      <c r="G2000" s="254"/>
      <c r="H2000" s="254"/>
      <c r="I2000" s="254"/>
      <c r="J2000" s="254"/>
      <c r="K2000" s="254"/>
      <c r="L2000" s="254" t="s">
        <v>1911</v>
      </c>
      <c r="M2000" s="254"/>
      <c r="N2000" s="254"/>
      <c r="O2000" s="254"/>
      <c r="P2000" s="254"/>
      <c r="Q2000" s="254"/>
      <c r="R2000" s="254"/>
      <c r="S2000" s="254"/>
      <c r="T2000" s="254"/>
      <c r="U2000" s="254"/>
      <c r="V2000" s="254"/>
      <c r="W2000" s="254"/>
      <c r="X2000" s="254"/>
    </row>
    <row r="2001" spans="1:24" s="239" customFormat="1" ht="24" customHeight="1" x14ac:dyDescent="0.3">
      <c r="A2001" s="238">
        <v>2024</v>
      </c>
      <c r="B2001" s="230">
        <v>696</v>
      </c>
      <c r="C2001" s="229" t="s">
        <v>1650</v>
      </c>
      <c r="D2001" s="230">
        <v>37356</v>
      </c>
      <c r="E2001" s="222">
        <v>2277869.4500000002</v>
      </c>
      <c r="F2001" s="222">
        <v>2277869.4500000002</v>
      </c>
      <c r="G2001" s="221">
        <v>0</v>
      </c>
      <c r="H2001" s="221">
        <v>0</v>
      </c>
      <c r="I2001" s="221">
        <v>0</v>
      </c>
      <c r="J2001" s="222">
        <v>572098.17000000004</v>
      </c>
      <c r="K2001" s="222">
        <v>1186624.28</v>
      </c>
      <c r="L2001" s="221">
        <v>0</v>
      </c>
      <c r="M2001" s="221">
        <v>0</v>
      </c>
      <c r="N2001" s="221">
        <v>0</v>
      </c>
      <c r="O2001" s="221">
        <v>0</v>
      </c>
      <c r="P2001" s="221">
        <v>519147</v>
      </c>
      <c r="Q2001" s="221">
        <v>0</v>
      </c>
      <c r="R2001" s="221">
        <v>0</v>
      </c>
      <c r="S2001" s="221">
        <v>0</v>
      </c>
      <c r="T2001" s="221">
        <v>0</v>
      </c>
      <c r="U2001" s="221">
        <v>0</v>
      </c>
      <c r="V2001" s="221">
        <v>0</v>
      </c>
      <c r="W2001" s="221">
        <v>0</v>
      </c>
      <c r="X2001" s="221">
        <v>0</v>
      </c>
    </row>
    <row r="2002" spans="1:24" s="239" customFormat="1" ht="24" customHeight="1" x14ac:dyDescent="0.3">
      <c r="A2002" s="238">
        <v>2024</v>
      </c>
      <c r="B2002" s="230">
        <v>697</v>
      </c>
      <c r="C2002" s="229" t="s">
        <v>1651</v>
      </c>
      <c r="D2002" s="230">
        <v>37393</v>
      </c>
      <c r="E2002" s="222">
        <v>1018905.18</v>
      </c>
      <c r="F2002" s="222">
        <v>1018905.18</v>
      </c>
      <c r="G2002" s="221">
        <v>0</v>
      </c>
      <c r="H2002" s="221">
        <v>0</v>
      </c>
      <c r="I2002" s="221">
        <v>0</v>
      </c>
      <c r="J2002" s="222">
        <v>1018905.18</v>
      </c>
      <c r="K2002" s="221">
        <v>0</v>
      </c>
      <c r="L2002" s="221">
        <v>0</v>
      </c>
      <c r="M2002" s="221">
        <v>0</v>
      </c>
      <c r="N2002" s="221">
        <v>0</v>
      </c>
      <c r="O2002" s="221">
        <v>0</v>
      </c>
      <c r="P2002" s="221">
        <v>0</v>
      </c>
      <c r="Q2002" s="221">
        <v>0</v>
      </c>
      <c r="R2002" s="221">
        <v>0</v>
      </c>
      <c r="S2002" s="221">
        <v>0</v>
      </c>
      <c r="T2002" s="221">
        <v>0</v>
      </c>
      <c r="U2002" s="221">
        <v>0</v>
      </c>
      <c r="V2002" s="221">
        <v>0</v>
      </c>
      <c r="W2002" s="221">
        <v>0</v>
      </c>
      <c r="X2002" s="221">
        <v>0</v>
      </c>
    </row>
    <row r="2003" spans="1:24" s="239" customFormat="1" ht="24" customHeight="1" x14ac:dyDescent="0.3">
      <c r="A2003" s="238">
        <v>2024</v>
      </c>
      <c r="B2003" s="230">
        <v>698</v>
      </c>
      <c r="C2003" s="229" t="s">
        <v>2699</v>
      </c>
      <c r="D2003" s="230">
        <v>37395</v>
      </c>
      <c r="E2003" s="222">
        <v>3948280</v>
      </c>
      <c r="F2003" s="222">
        <v>3948280</v>
      </c>
      <c r="G2003" s="221">
        <v>0</v>
      </c>
      <c r="H2003" s="221">
        <v>0</v>
      </c>
      <c r="I2003" s="221">
        <v>0</v>
      </c>
      <c r="J2003" s="221">
        <v>139430</v>
      </c>
      <c r="K2003" s="221">
        <v>0</v>
      </c>
      <c r="L2003" s="221">
        <v>0</v>
      </c>
      <c r="M2003" s="221">
        <v>0</v>
      </c>
      <c r="N2003" s="221">
        <v>0</v>
      </c>
      <c r="O2003" s="221">
        <v>3808850</v>
      </c>
      <c r="P2003" s="221">
        <v>0</v>
      </c>
      <c r="Q2003" s="221">
        <v>0</v>
      </c>
      <c r="R2003" s="221">
        <v>0</v>
      </c>
      <c r="S2003" s="221">
        <v>0</v>
      </c>
      <c r="T2003" s="221">
        <v>0</v>
      </c>
      <c r="U2003" s="221">
        <v>0</v>
      </c>
      <c r="V2003" s="221">
        <v>0</v>
      </c>
      <c r="W2003" s="221">
        <v>0</v>
      </c>
      <c r="X2003" s="221">
        <v>0</v>
      </c>
    </row>
    <row r="2004" spans="1:24" s="239" customFormat="1" ht="24" customHeight="1" x14ac:dyDescent="0.3">
      <c r="A2004" s="238">
        <v>2024</v>
      </c>
      <c r="B2004" s="230">
        <v>699</v>
      </c>
      <c r="C2004" s="229" t="s">
        <v>3433</v>
      </c>
      <c r="D2004" s="230">
        <v>37369</v>
      </c>
      <c r="E2004" s="222">
        <v>1365471.59</v>
      </c>
      <c r="F2004" s="222">
        <v>1345138.77</v>
      </c>
      <c r="G2004" s="221">
        <v>0</v>
      </c>
      <c r="H2004" s="221">
        <v>1089585.8799999999</v>
      </c>
      <c r="I2004" s="221">
        <v>0</v>
      </c>
      <c r="J2004" s="221">
        <v>69970.599999999991</v>
      </c>
      <c r="K2004" s="221">
        <v>0</v>
      </c>
      <c r="L2004" s="221">
        <v>0</v>
      </c>
      <c r="M2004" s="221">
        <v>0</v>
      </c>
      <c r="N2004" s="221">
        <v>0</v>
      </c>
      <c r="O2004" s="221">
        <v>0</v>
      </c>
      <c r="P2004" s="221">
        <v>0</v>
      </c>
      <c r="Q2004" s="221">
        <v>0</v>
      </c>
      <c r="R2004" s="221">
        <v>0</v>
      </c>
      <c r="S2004" s="221">
        <v>0</v>
      </c>
      <c r="T2004" s="221">
        <v>0</v>
      </c>
      <c r="U2004" s="221">
        <v>185582.29</v>
      </c>
      <c r="V2004" s="221">
        <v>0</v>
      </c>
      <c r="W2004" s="221">
        <v>0</v>
      </c>
      <c r="X2004" s="221">
        <v>20332.82</v>
      </c>
    </row>
    <row r="2005" spans="1:24" s="239" customFormat="1" ht="24" customHeight="1" x14ac:dyDescent="0.3">
      <c r="A2005" s="238">
        <v>2024</v>
      </c>
      <c r="B2005" s="230">
        <v>700</v>
      </c>
      <c r="C2005" s="229" t="s">
        <v>3434</v>
      </c>
      <c r="D2005" s="230">
        <v>37371</v>
      </c>
      <c r="E2005" s="222">
        <v>1364279.58</v>
      </c>
      <c r="F2005" s="222">
        <v>1345138.77</v>
      </c>
      <c r="G2005" s="221">
        <v>0</v>
      </c>
      <c r="H2005" s="221">
        <v>1089585.8799999999</v>
      </c>
      <c r="I2005" s="221">
        <v>0</v>
      </c>
      <c r="J2005" s="221">
        <v>69970.599999999991</v>
      </c>
      <c r="K2005" s="221">
        <v>0</v>
      </c>
      <c r="L2005" s="221">
        <v>0</v>
      </c>
      <c r="M2005" s="221">
        <v>0</v>
      </c>
      <c r="N2005" s="221">
        <v>0</v>
      </c>
      <c r="O2005" s="221">
        <v>0</v>
      </c>
      <c r="P2005" s="221">
        <v>0</v>
      </c>
      <c r="Q2005" s="221">
        <v>0</v>
      </c>
      <c r="R2005" s="221">
        <v>0</v>
      </c>
      <c r="S2005" s="221">
        <v>0</v>
      </c>
      <c r="T2005" s="221">
        <v>0</v>
      </c>
      <c r="U2005" s="221">
        <v>185582.29</v>
      </c>
      <c r="V2005" s="221">
        <v>0</v>
      </c>
      <c r="W2005" s="221">
        <v>0</v>
      </c>
      <c r="X2005" s="221">
        <v>19140.809999999998</v>
      </c>
    </row>
    <row r="2006" spans="1:24" s="239" customFormat="1" ht="24" customHeight="1" x14ac:dyDescent="0.3">
      <c r="A2006" s="238">
        <v>2024</v>
      </c>
      <c r="B2006" s="230">
        <v>701</v>
      </c>
      <c r="C2006" s="229" t="s">
        <v>2671</v>
      </c>
      <c r="D2006" s="230">
        <v>37362</v>
      </c>
      <c r="E2006" s="222">
        <v>18164813.380000003</v>
      </c>
      <c r="F2006" s="222">
        <v>17860213.030000001</v>
      </c>
      <c r="G2006" s="221">
        <v>8587346.3499999996</v>
      </c>
      <c r="H2006" s="221">
        <v>0</v>
      </c>
      <c r="I2006" s="221">
        <v>0</v>
      </c>
      <c r="J2006" s="221">
        <v>0</v>
      </c>
      <c r="K2006" s="221">
        <v>0</v>
      </c>
      <c r="L2006" s="221">
        <v>0</v>
      </c>
      <c r="M2006" s="221">
        <v>0</v>
      </c>
      <c r="N2006" s="221">
        <v>0</v>
      </c>
      <c r="O2006" s="221">
        <v>0</v>
      </c>
      <c r="P2006" s="221">
        <v>0</v>
      </c>
      <c r="Q2006" s="221">
        <v>8832782.1500000004</v>
      </c>
      <c r="R2006" s="221">
        <v>0</v>
      </c>
      <c r="S2006" s="221">
        <v>0</v>
      </c>
      <c r="T2006" s="221">
        <v>0</v>
      </c>
      <c r="U2006" s="221">
        <v>440084.53</v>
      </c>
      <c r="V2006" s="221">
        <v>0</v>
      </c>
      <c r="W2006" s="221">
        <v>0</v>
      </c>
      <c r="X2006" s="221">
        <v>304600.34999999998</v>
      </c>
    </row>
    <row r="2007" spans="1:24" s="239" customFormat="1" ht="24" customHeight="1" x14ac:dyDescent="0.3">
      <c r="A2007" s="238">
        <v>2024</v>
      </c>
      <c r="B2007" s="230">
        <v>702</v>
      </c>
      <c r="C2007" s="229" t="s">
        <v>1652</v>
      </c>
      <c r="D2007" s="230">
        <v>37400</v>
      </c>
      <c r="E2007" s="222">
        <v>3231629</v>
      </c>
      <c r="F2007" s="222">
        <v>3231629</v>
      </c>
      <c r="G2007" s="221">
        <v>2132771</v>
      </c>
      <c r="H2007" s="221">
        <v>0</v>
      </c>
      <c r="I2007" s="221">
        <v>0</v>
      </c>
      <c r="J2007" s="221">
        <v>0</v>
      </c>
      <c r="K2007" s="221">
        <v>0</v>
      </c>
      <c r="L2007" s="221">
        <v>0</v>
      </c>
      <c r="M2007" s="221">
        <v>0</v>
      </c>
      <c r="N2007" s="221">
        <v>0</v>
      </c>
      <c r="O2007" s="221">
        <v>0</v>
      </c>
      <c r="P2007" s="221">
        <v>1098858</v>
      </c>
      <c r="Q2007" s="221">
        <v>0</v>
      </c>
      <c r="R2007" s="221">
        <v>0</v>
      </c>
      <c r="S2007" s="221">
        <v>0</v>
      </c>
      <c r="T2007" s="221">
        <v>0</v>
      </c>
      <c r="U2007" s="221">
        <v>0</v>
      </c>
      <c r="V2007" s="221">
        <v>0</v>
      </c>
      <c r="W2007" s="221">
        <v>0</v>
      </c>
      <c r="X2007" s="221">
        <v>0</v>
      </c>
    </row>
    <row r="2008" spans="1:24" s="239" customFormat="1" ht="24" customHeight="1" x14ac:dyDescent="0.3">
      <c r="A2008" s="238">
        <v>2024</v>
      </c>
      <c r="B2008" s="230">
        <v>703</v>
      </c>
      <c r="C2008" s="229" t="s">
        <v>4250</v>
      </c>
      <c r="D2008" s="230">
        <v>37278</v>
      </c>
      <c r="E2008" s="222">
        <v>656113</v>
      </c>
      <c r="F2008" s="222">
        <v>656113</v>
      </c>
      <c r="G2008" s="221">
        <v>0</v>
      </c>
      <c r="H2008" s="221">
        <v>0</v>
      </c>
      <c r="I2008" s="221">
        <v>0</v>
      </c>
      <c r="J2008" s="222">
        <v>262637</v>
      </c>
      <c r="K2008" s="222">
        <v>393476</v>
      </c>
      <c r="L2008" s="221">
        <v>0</v>
      </c>
      <c r="M2008" s="221">
        <v>0</v>
      </c>
      <c r="N2008" s="221">
        <v>0</v>
      </c>
      <c r="O2008" s="221">
        <v>0</v>
      </c>
      <c r="P2008" s="221">
        <v>0</v>
      </c>
      <c r="Q2008" s="221">
        <v>0</v>
      </c>
      <c r="R2008" s="221">
        <v>0</v>
      </c>
      <c r="S2008" s="221">
        <v>0</v>
      </c>
      <c r="T2008" s="221">
        <v>0</v>
      </c>
      <c r="U2008" s="221">
        <v>0</v>
      </c>
      <c r="V2008" s="221">
        <v>0</v>
      </c>
      <c r="W2008" s="221">
        <v>0</v>
      </c>
      <c r="X2008" s="221">
        <v>0</v>
      </c>
    </row>
    <row r="2009" spans="1:24" s="239" customFormat="1" ht="24" customHeight="1" x14ac:dyDescent="0.3">
      <c r="A2009" s="238">
        <v>2024</v>
      </c>
      <c r="B2009" s="230">
        <v>704</v>
      </c>
      <c r="C2009" s="229" t="s">
        <v>4251</v>
      </c>
      <c r="D2009" s="230">
        <v>37286</v>
      </c>
      <c r="E2009" s="222">
        <v>1594144</v>
      </c>
      <c r="F2009" s="222">
        <v>1594144</v>
      </c>
      <c r="G2009" s="221">
        <v>0</v>
      </c>
      <c r="H2009" s="221">
        <v>0</v>
      </c>
      <c r="I2009" s="221">
        <v>0</v>
      </c>
      <c r="J2009" s="221">
        <v>0</v>
      </c>
      <c r="K2009" s="221">
        <v>0</v>
      </c>
      <c r="L2009" s="221">
        <v>0</v>
      </c>
      <c r="M2009" s="221">
        <v>0</v>
      </c>
      <c r="N2009" s="221">
        <v>0</v>
      </c>
      <c r="O2009" s="221">
        <v>0</v>
      </c>
      <c r="P2009" s="221">
        <v>0</v>
      </c>
      <c r="Q2009" s="222">
        <v>1594144</v>
      </c>
      <c r="R2009" s="221">
        <v>0</v>
      </c>
      <c r="S2009" s="221">
        <v>0</v>
      </c>
      <c r="T2009" s="221">
        <v>0</v>
      </c>
      <c r="U2009" s="221">
        <v>0</v>
      </c>
      <c r="V2009" s="221">
        <v>0</v>
      </c>
      <c r="W2009" s="221">
        <v>0</v>
      </c>
      <c r="X2009" s="221">
        <v>0</v>
      </c>
    </row>
    <row r="2010" spans="1:24" s="239" customFormat="1" ht="24" customHeight="1" x14ac:dyDescent="0.3">
      <c r="A2010" s="238">
        <v>2024</v>
      </c>
      <c r="B2010" s="230">
        <v>705</v>
      </c>
      <c r="C2010" s="229" t="s">
        <v>4252</v>
      </c>
      <c r="D2010" s="230">
        <v>37290</v>
      </c>
      <c r="E2010" s="222">
        <v>1132471</v>
      </c>
      <c r="F2010" s="222">
        <v>1132471</v>
      </c>
      <c r="G2010" s="221">
        <v>0</v>
      </c>
      <c r="H2010" s="221">
        <v>0</v>
      </c>
      <c r="I2010" s="221">
        <v>0</v>
      </c>
      <c r="J2010" s="221">
        <v>0</v>
      </c>
      <c r="K2010" s="221">
        <v>0</v>
      </c>
      <c r="L2010" s="221">
        <v>0</v>
      </c>
      <c r="M2010" s="221">
        <v>0</v>
      </c>
      <c r="N2010" s="221">
        <v>0</v>
      </c>
      <c r="O2010" s="221">
        <v>0</v>
      </c>
      <c r="P2010" s="221">
        <v>0</v>
      </c>
      <c r="Q2010" s="222">
        <v>1132471</v>
      </c>
      <c r="R2010" s="221">
        <v>0</v>
      </c>
      <c r="S2010" s="221">
        <v>0</v>
      </c>
      <c r="T2010" s="221">
        <v>0</v>
      </c>
      <c r="U2010" s="221">
        <v>0</v>
      </c>
      <c r="V2010" s="221">
        <v>0</v>
      </c>
      <c r="W2010" s="221">
        <v>0</v>
      </c>
      <c r="X2010" s="221">
        <v>0</v>
      </c>
    </row>
    <row r="2011" spans="1:24" s="239" customFormat="1" ht="24" customHeight="1" x14ac:dyDescent="0.3">
      <c r="A2011" s="238">
        <v>2024</v>
      </c>
      <c r="B2011" s="230">
        <v>706</v>
      </c>
      <c r="C2011" s="229" t="s">
        <v>4253</v>
      </c>
      <c r="D2011" s="230">
        <v>37292</v>
      </c>
      <c r="E2011" s="222">
        <v>178705</v>
      </c>
      <c r="F2011" s="222">
        <v>178705</v>
      </c>
      <c r="G2011" s="221">
        <v>0</v>
      </c>
      <c r="H2011" s="221">
        <v>0</v>
      </c>
      <c r="I2011" s="221">
        <v>0</v>
      </c>
      <c r="J2011" s="221">
        <v>0</v>
      </c>
      <c r="K2011" s="221">
        <v>0</v>
      </c>
      <c r="L2011" s="221">
        <v>0</v>
      </c>
      <c r="M2011" s="221">
        <v>0</v>
      </c>
      <c r="N2011" s="221">
        <v>0</v>
      </c>
      <c r="O2011" s="221">
        <v>0</v>
      </c>
      <c r="P2011" s="222">
        <v>178705</v>
      </c>
      <c r="Q2011" s="221">
        <v>0</v>
      </c>
      <c r="R2011" s="221">
        <v>0</v>
      </c>
      <c r="S2011" s="221">
        <v>0</v>
      </c>
      <c r="T2011" s="221">
        <v>0</v>
      </c>
      <c r="U2011" s="221">
        <v>0</v>
      </c>
      <c r="V2011" s="221">
        <v>0</v>
      </c>
      <c r="W2011" s="221">
        <v>0</v>
      </c>
      <c r="X2011" s="221">
        <v>0</v>
      </c>
    </row>
    <row r="2012" spans="1:24" s="239" customFormat="1" ht="24" customHeight="1" x14ac:dyDescent="0.3">
      <c r="A2012" s="238">
        <v>2024</v>
      </c>
      <c r="B2012" s="230">
        <v>707</v>
      </c>
      <c r="C2012" s="229" t="s">
        <v>4254</v>
      </c>
      <c r="D2012" s="230">
        <v>37293</v>
      </c>
      <c r="E2012" s="222">
        <v>915872</v>
      </c>
      <c r="F2012" s="222">
        <v>915872</v>
      </c>
      <c r="G2012" s="221">
        <v>0</v>
      </c>
      <c r="H2012" s="221">
        <v>0</v>
      </c>
      <c r="I2012" s="221">
        <v>0</v>
      </c>
      <c r="J2012" s="222">
        <v>203446</v>
      </c>
      <c r="K2012" s="221">
        <v>0</v>
      </c>
      <c r="L2012" s="222">
        <v>264986</v>
      </c>
      <c r="M2012" s="221">
        <v>0</v>
      </c>
      <c r="N2012" s="221">
        <v>0</v>
      </c>
      <c r="O2012" s="221">
        <v>0</v>
      </c>
      <c r="P2012" s="221">
        <v>0</v>
      </c>
      <c r="Q2012" s="222">
        <v>447440</v>
      </c>
      <c r="R2012" s="221">
        <v>0</v>
      </c>
      <c r="S2012" s="221">
        <v>0</v>
      </c>
      <c r="T2012" s="221">
        <v>0</v>
      </c>
      <c r="U2012" s="221">
        <v>0</v>
      </c>
      <c r="V2012" s="221">
        <v>0</v>
      </c>
      <c r="W2012" s="221">
        <v>0</v>
      </c>
      <c r="X2012" s="221">
        <v>0</v>
      </c>
    </row>
    <row r="2013" spans="1:24" s="239" customFormat="1" ht="24" customHeight="1" x14ac:dyDescent="0.3">
      <c r="A2013" s="238">
        <v>2024</v>
      </c>
      <c r="B2013" s="230">
        <v>708</v>
      </c>
      <c r="C2013" s="229" t="s">
        <v>4255</v>
      </c>
      <c r="D2013" s="230">
        <v>37304</v>
      </c>
      <c r="E2013" s="222">
        <v>1601579.89</v>
      </c>
      <c r="F2013" s="222">
        <v>1601579.89</v>
      </c>
      <c r="G2013" s="221">
        <v>0</v>
      </c>
      <c r="H2013" s="221">
        <v>0</v>
      </c>
      <c r="I2013" s="221">
        <v>0</v>
      </c>
      <c r="J2013" s="222">
        <v>1601579.89</v>
      </c>
      <c r="K2013" s="221">
        <v>0</v>
      </c>
      <c r="L2013" s="221">
        <v>0</v>
      </c>
      <c r="M2013" s="221">
        <v>0</v>
      </c>
      <c r="N2013" s="221">
        <v>0</v>
      </c>
      <c r="O2013" s="221">
        <v>0</v>
      </c>
      <c r="P2013" s="221">
        <v>0</v>
      </c>
      <c r="Q2013" s="221">
        <v>0</v>
      </c>
      <c r="R2013" s="221">
        <v>0</v>
      </c>
      <c r="S2013" s="221">
        <v>0</v>
      </c>
      <c r="T2013" s="221">
        <v>0</v>
      </c>
      <c r="U2013" s="221">
        <v>0</v>
      </c>
      <c r="V2013" s="221">
        <v>0</v>
      </c>
      <c r="W2013" s="221">
        <v>0</v>
      </c>
      <c r="X2013" s="221">
        <v>0</v>
      </c>
    </row>
    <row r="2014" spans="1:24" s="239" customFormat="1" ht="24" customHeight="1" x14ac:dyDescent="0.3">
      <c r="A2014" s="238">
        <v>2024</v>
      </c>
      <c r="B2014" s="230">
        <v>709</v>
      </c>
      <c r="C2014" s="229" t="s">
        <v>4256</v>
      </c>
      <c r="D2014" s="230">
        <v>37321</v>
      </c>
      <c r="E2014" s="222">
        <v>780000</v>
      </c>
      <c r="F2014" s="222">
        <v>780000</v>
      </c>
      <c r="G2014" s="221">
        <v>0</v>
      </c>
      <c r="H2014" s="221">
        <v>0</v>
      </c>
      <c r="I2014" s="221">
        <v>0</v>
      </c>
      <c r="J2014" s="221">
        <v>0</v>
      </c>
      <c r="K2014" s="221">
        <v>0</v>
      </c>
      <c r="L2014" s="221">
        <v>0</v>
      </c>
      <c r="M2014" s="221">
        <v>0</v>
      </c>
      <c r="N2014" s="221">
        <v>0</v>
      </c>
      <c r="O2014" s="221">
        <v>0</v>
      </c>
      <c r="P2014" s="221">
        <v>0</v>
      </c>
      <c r="Q2014" s="222">
        <v>780000</v>
      </c>
      <c r="R2014" s="221">
        <v>0</v>
      </c>
      <c r="S2014" s="221">
        <v>0</v>
      </c>
      <c r="T2014" s="221">
        <v>0</v>
      </c>
      <c r="U2014" s="221">
        <v>0</v>
      </c>
      <c r="V2014" s="221">
        <v>0</v>
      </c>
      <c r="W2014" s="221">
        <v>0</v>
      </c>
      <c r="X2014" s="221">
        <v>0</v>
      </c>
    </row>
    <row r="2015" spans="1:24" s="239" customFormat="1" ht="24" customHeight="1" x14ac:dyDescent="0.3">
      <c r="A2015" s="238">
        <v>2024</v>
      </c>
      <c r="B2015" s="230">
        <v>710</v>
      </c>
      <c r="C2015" s="229" t="s">
        <v>1644</v>
      </c>
      <c r="D2015" s="230">
        <v>37329</v>
      </c>
      <c r="E2015" s="222">
        <v>654747.54</v>
      </c>
      <c r="F2015" s="222">
        <v>654747.54</v>
      </c>
      <c r="G2015" s="221">
        <v>0</v>
      </c>
      <c r="H2015" s="221">
        <v>0</v>
      </c>
      <c r="I2015" s="221">
        <v>0</v>
      </c>
      <c r="J2015" s="221">
        <v>0</v>
      </c>
      <c r="K2015" s="221">
        <v>0</v>
      </c>
      <c r="L2015" s="221">
        <v>0</v>
      </c>
      <c r="M2015" s="221">
        <v>0</v>
      </c>
      <c r="N2015" s="221">
        <v>0</v>
      </c>
      <c r="O2015" s="222">
        <v>654747.54</v>
      </c>
      <c r="P2015" s="221">
        <v>0</v>
      </c>
      <c r="Q2015" s="221">
        <v>0</v>
      </c>
      <c r="R2015" s="221">
        <v>0</v>
      </c>
      <c r="S2015" s="221">
        <v>0</v>
      </c>
      <c r="T2015" s="221">
        <v>0</v>
      </c>
      <c r="U2015" s="221">
        <v>0</v>
      </c>
      <c r="V2015" s="221">
        <v>0</v>
      </c>
      <c r="W2015" s="221">
        <v>0</v>
      </c>
      <c r="X2015" s="221">
        <v>0</v>
      </c>
    </row>
    <row r="2016" spans="1:24" s="239" customFormat="1" ht="24" customHeight="1" x14ac:dyDescent="0.3">
      <c r="A2016" s="238">
        <v>2024</v>
      </c>
      <c r="B2016" s="230">
        <v>711</v>
      </c>
      <c r="C2016" s="229" t="s">
        <v>4257</v>
      </c>
      <c r="D2016" s="230">
        <v>37337</v>
      </c>
      <c r="E2016" s="222">
        <v>1379452.29</v>
      </c>
      <c r="F2016" s="222">
        <v>1379452.29</v>
      </c>
      <c r="G2016" s="221">
        <v>0</v>
      </c>
      <c r="H2016" s="221">
        <v>0</v>
      </c>
      <c r="I2016" s="221">
        <v>0</v>
      </c>
      <c r="J2016" s="221">
        <v>0</v>
      </c>
      <c r="K2016" s="221">
        <v>0</v>
      </c>
      <c r="L2016" s="221">
        <v>0</v>
      </c>
      <c r="M2016" s="221">
        <v>0</v>
      </c>
      <c r="N2016" s="221">
        <v>0</v>
      </c>
      <c r="O2016" s="222">
        <v>1379452.29</v>
      </c>
      <c r="P2016" s="221">
        <v>0</v>
      </c>
      <c r="Q2016" s="221">
        <v>0</v>
      </c>
      <c r="R2016" s="221">
        <v>0</v>
      </c>
      <c r="S2016" s="221">
        <v>0</v>
      </c>
      <c r="T2016" s="221">
        <v>0</v>
      </c>
      <c r="U2016" s="221">
        <v>0</v>
      </c>
      <c r="V2016" s="221">
        <v>0</v>
      </c>
      <c r="W2016" s="221">
        <v>0</v>
      </c>
      <c r="X2016" s="221">
        <v>0</v>
      </c>
    </row>
    <row r="2017" spans="1:24" s="239" customFormat="1" ht="24" customHeight="1" x14ac:dyDescent="0.3">
      <c r="A2017" s="238">
        <v>2024</v>
      </c>
      <c r="B2017" s="230">
        <v>712</v>
      </c>
      <c r="C2017" s="229" t="s">
        <v>4258</v>
      </c>
      <c r="D2017" s="230">
        <v>37345</v>
      </c>
      <c r="E2017" s="222">
        <v>2713599</v>
      </c>
      <c r="F2017" s="222">
        <v>2713599</v>
      </c>
      <c r="G2017" s="265">
        <v>814017</v>
      </c>
      <c r="H2017" s="221">
        <v>0</v>
      </c>
      <c r="I2017" s="221">
        <v>0</v>
      </c>
      <c r="J2017" s="221">
        <v>0</v>
      </c>
      <c r="K2017" s="221">
        <v>0</v>
      </c>
      <c r="L2017" s="221">
        <v>0</v>
      </c>
      <c r="M2017" s="221">
        <v>0</v>
      </c>
      <c r="N2017" s="221">
        <v>0</v>
      </c>
      <c r="O2017" s="222">
        <v>1899582</v>
      </c>
      <c r="P2017" s="221">
        <v>0</v>
      </c>
      <c r="Q2017" s="221">
        <v>0</v>
      </c>
      <c r="R2017" s="221">
        <v>0</v>
      </c>
      <c r="S2017" s="221">
        <v>0</v>
      </c>
      <c r="T2017" s="221">
        <v>0</v>
      </c>
      <c r="U2017" s="221">
        <v>0</v>
      </c>
      <c r="V2017" s="221">
        <v>0</v>
      </c>
      <c r="W2017" s="221">
        <v>0</v>
      </c>
      <c r="X2017" s="221">
        <v>0</v>
      </c>
    </row>
    <row r="2018" spans="1:24" s="239" customFormat="1" ht="24" customHeight="1" x14ac:dyDescent="0.3">
      <c r="A2018" s="238">
        <v>2024</v>
      </c>
      <c r="B2018" s="230">
        <v>713</v>
      </c>
      <c r="C2018" s="229" t="s">
        <v>4259</v>
      </c>
      <c r="D2018" s="230">
        <v>37348</v>
      </c>
      <c r="E2018" s="222">
        <v>1570415</v>
      </c>
      <c r="F2018" s="222">
        <v>1570415</v>
      </c>
      <c r="G2018" s="221">
        <v>0</v>
      </c>
      <c r="H2018" s="221">
        <v>0</v>
      </c>
      <c r="I2018" s="221">
        <v>0</v>
      </c>
      <c r="J2018" s="221">
        <v>0</v>
      </c>
      <c r="K2018" s="221">
        <v>0</v>
      </c>
      <c r="L2018" s="221">
        <v>0</v>
      </c>
      <c r="M2018" s="221">
        <v>0</v>
      </c>
      <c r="N2018" s="221">
        <v>0</v>
      </c>
      <c r="O2018" s="222">
        <v>512900</v>
      </c>
      <c r="P2018" s="221">
        <v>0</v>
      </c>
      <c r="Q2018" s="222">
        <v>1057515</v>
      </c>
      <c r="R2018" s="221">
        <v>0</v>
      </c>
      <c r="S2018" s="221">
        <v>0</v>
      </c>
      <c r="T2018" s="221">
        <v>0</v>
      </c>
      <c r="U2018" s="221">
        <v>0</v>
      </c>
      <c r="V2018" s="221">
        <v>0</v>
      </c>
      <c r="W2018" s="221">
        <v>0</v>
      </c>
      <c r="X2018" s="221">
        <v>0</v>
      </c>
    </row>
    <row r="2019" spans="1:24" s="239" customFormat="1" ht="24" customHeight="1" x14ac:dyDescent="0.3">
      <c r="A2019" s="238">
        <v>2024</v>
      </c>
      <c r="B2019" s="230">
        <v>714</v>
      </c>
      <c r="C2019" s="229" t="s">
        <v>4260</v>
      </c>
      <c r="D2019" s="230">
        <v>37374</v>
      </c>
      <c r="E2019" s="222">
        <v>290000</v>
      </c>
      <c r="F2019" s="222">
        <v>290000</v>
      </c>
      <c r="G2019" s="265">
        <v>290000</v>
      </c>
      <c r="H2019" s="221">
        <v>0</v>
      </c>
      <c r="I2019" s="221">
        <v>0</v>
      </c>
      <c r="J2019" s="221">
        <v>0</v>
      </c>
      <c r="K2019" s="221">
        <v>0</v>
      </c>
      <c r="L2019" s="221">
        <v>0</v>
      </c>
      <c r="M2019" s="221">
        <v>0</v>
      </c>
      <c r="N2019" s="221">
        <v>0</v>
      </c>
      <c r="O2019" s="221">
        <v>0</v>
      </c>
      <c r="P2019" s="221">
        <v>0</v>
      </c>
      <c r="Q2019" s="221">
        <v>0</v>
      </c>
      <c r="R2019" s="221">
        <v>0</v>
      </c>
      <c r="S2019" s="221">
        <v>0</v>
      </c>
      <c r="T2019" s="221">
        <v>0</v>
      </c>
      <c r="U2019" s="221">
        <v>0</v>
      </c>
      <c r="V2019" s="221">
        <v>0</v>
      </c>
      <c r="W2019" s="221">
        <v>0</v>
      </c>
      <c r="X2019" s="221">
        <v>0</v>
      </c>
    </row>
    <row r="2020" spans="1:24" s="239" customFormat="1" ht="24" customHeight="1" x14ac:dyDescent="0.3">
      <c r="A2020" s="238">
        <v>2024</v>
      </c>
      <c r="B2020" s="230">
        <v>715</v>
      </c>
      <c r="C2020" s="229" t="s">
        <v>4261</v>
      </c>
      <c r="D2020" s="230">
        <v>37386</v>
      </c>
      <c r="E2020" s="222">
        <v>2863405.48</v>
      </c>
      <c r="F2020" s="222">
        <v>2863405.48</v>
      </c>
      <c r="G2020" s="265">
        <v>711761.3</v>
      </c>
      <c r="H2020" s="301">
        <v>461277</v>
      </c>
      <c r="I2020" s="221">
        <v>0</v>
      </c>
      <c r="J2020" s="222">
        <v>381706.18</v>
      </c>
      <c r="K2020" s="221">
        <v>0</v>
      </c>
      <c r="L2020" s="221">
        <v>0</v>
      </c>
      <c r="M2020" s="221">
        <v>0</v>
      </c>
      <c r="N2020" s="221">
        <v>0</v>
      </c>
      <c r="O2020" s="221">
        <v>0</v>
      </c>
      <c r="P2020" s="222">
        <v>212852</v>
      </c>
      <c r="Q2020" s="222">
        <v>1095809</v>
      </c>
      <c r="R2020" s="221">
        <v>0</v>
      </c>
      <c r="S2020" s="221">
        <v>0</v>
      </c>
      <c r="T2020" s="221">
        <v>0</v>
      </c>
      <c r="U2020" s="221">
        <v>0</v>
      </c>
      <c r="V2020" s="221">
        <v>0</v>
      </c>
      <c r="W2020" s="221">
        <v>0</v>
      </c>
      <c r="X2020" s="221">
        <v>0</v>
      </c>
    </row>
    <row r="2021" spans="1:24" s="239" customFormat="1" ht="24" customHeight="1" x14ac:dyDescent="0.3">
      <c r="A2021" s="238">
        <v>2024</v>
      </c>
      <c r="B2021" s="230">
        <v>716</v>
      </c>
      <c r="C2021" s="229" t="s">
        <v>4262</v>
      </c>
      <c r="D2021" s="230">
        <v>37399</v>
      </c>
      <c r="E2021" s="222">
        <v>656113</v>
      </c>
      <c r="F2021" s="222">
        <v>656113</v>
      </c>
      <c r="G2021" s="221">
        <v>0</v>
      </c>
      <c r="H2021" s="221">
        <v>0</v>
      </c>
      <c r="I2021" s="221">
        <v>0</v>
      </c>
      <c r="J2021" s="222">
        <v>656113</v>
      </c>
      <c r="K2021" s="221">
        <v>0</v>
      </c>
      <c r="L2021" s="221">
        <v>0</v>
      </c>
      <c r="M2021" s="221">
        <v>0</v>
      </c>
      <c r="N2021" s="221">
        <v>0</v>
      </c>
      <c r="O2021" s="221">
        <v>0</v>
      </c>
      <c r="P2021" s="221">
        <v>0</v>
      </c>
      <c r="Q2021" s="221">
        <v>0</v>
      </c>
      <c r="R2021" s="221">
        <v>0</v>
      </c>
      <c r="S2021" s="221">
        <v>0</v>
      </c>
      <c r="T2021" s="221">
        <v>0</v>
      </c>
      <c r="U2021" s="221">
        <v>0</v>
      </c>
      <c r="V2021" s="221">
        <v>0</v>
      </c>
      <c r="W2021" s="221">
        <v>0</v>
      </c>
      <c r="X2021" s="221">
        <v>0</v>
      </c>
    </row>
    <row r="2022" spans="1:24" s="239" customFormat="1" ht="24" customHeight="1" x14ac:dyDescent="0.3">
      <c r="A2022" s="238">
        <v>2024</v>
      </c>
      <c r="B2022" s="230">
        <v>717</v>
      </c>
      <c r="C2022" s="229" t="s">
        <v>1667</v>
      </c>
      <c r="D2022" s="230">
        <v>45281</v>
      </c>
      <c r="E2022" s="222">
        <v>133360.71</v>
      </c>
      <c r="F2022" s="222">
        <v>133360.71</v>
      </c>
      <c r="G2022" s="221">
        <v>0</v>
      </c>
      <c r="H2022" s="221">
        <v>0</v>
      </c>
      <c r="I2022" s="221">
        <v>0</v>
      </c>
      <c r="J2022" s="222">
        <v>133360.71</v>
      </c>
      <c r="K2022" s="221">
        <v>0</v>
      </c>
      <c r="L2022" s="221">
        <v>0</v>
      </c>
      <c r="M2022" s="221">
        <v>0</v>
      </c>
      <c r="N2022" s="221">
        <v>0</v>
      </c>
      <c r="O2022" s="221">
        <v>0</v>
      </c>
      <c r="P2022" s="221">
        <v>0</v>
      </c>
      <c r="Q2022" s="221">
        <v>0</v>
      </c>
      <c r="R2022" s="221">
        <v>0</v>
      </c>
      <c r="S2022" s="221">
        <v>0</v>
      </c>
      <c r="T2022" s="221">
        <v>0</v>
      </c>
      <c r="U2022" s="221">
        <v>0</v>
      </c>
      <c r="V2022" s="221">
        <v>0</v>
      </c>
      <c r="W2022" s="221">
        <v>0</v>
      </c>
      <c r="X2022" s="221">
        <v>0</v>
      </c>
    </row>
    <row r="2023" spans="1:24" s="239" customFormat="1" ht="20.25" customHeight="1" x14ac:dyDescent="0.3">
      <c r="A2023" s="238"/>
      <c r="B2023" s="226" t="s">
        <v>22</v>
      </c>
      <c r="C2023" s="231"/>
      <c r="D2023" s="263" t="s">
        <v>172</v>
      </c>
      <c r="E2023" s="220">
        <v>48491226.090000004</v>
      </c>
      <c r="F2023" s="220">
        <v>48147152.109999999</v>
      </c>
      <c r="G2023" s="220">
        <v>12535895.65</v>
      </c>
      <c r="H2023" s="220">
        <v>2640448.7599999998</v>
      </c>
      <c r="I2023" s="220">
        <v>0</v>
      </c>
      <c r="J2023" s="220">
        <v>5109217.33</v>
      </c>
      <c r="K2023" s="220">
        <v>1580100.28</v>
      </c>
      <c r="L2023" s="220">
        <v>264986</v>
      </c>
      <c r="M2023" s="220">
        <v>0</v>
      </c>
      <c r="N2023" s="220">
        <v>0</v>
      </c>
      <c r="O2023" s="220">
        <v>8255531.8300000001</v>
      </c>
      <c r="P2023" s="220">
        <v>2009562</v>
      </c>
      <c r="Q2023" s="220">
        <v>14940161.15</v>
      </c>
      <c r="R2023" s="220">
        <v>0</v>
      </c>
      <c r="S2023" s="220">
        <v>0</v>
      </c>
      <c r="T2023" s="220">
        <v>0</v>
      </c>
      <c r="U2023" s="220">
        <v>811249.1100000001</v>
      </c>
      <c r="V2023" s="220">
        <v>0</v>
      </c>
      <c r="W2023" s="220">
        <v>0</v>
      </c>
      <c r="X2023" s="220">
        <v>344073.98</v>
      </c>
    </row>
    <row r="2024" spans="1:24" s="239" customFormat="1" ht="20.25" customHeight="1" x14ac:dyDescent="0.3">
      <c r="A2024" s="238"/>
      <c r="C2024" s="235"/>
      <c r="D2024" s="235"/>
      <c r="E2024" s="235"/>
      <c r="F2024" s="235"/>
      <c r="G2024" s="254"/>
      <c r="H2024" s="254"/>
      <c r="I2024" s="254"/>
      <c r="J2024" s="254"/>
      <c r="K2024" s="254"/>
      <c r="L2024" s="254" t="s">
        <v>2454</v>
      </c>
      <c r="M2024" s="254"/>
      <c r="N2024" s="254"/>
      <c r="O2024" s="254"/>
      <c r="P2024" s="254"/>
      <c r="Q2024" s="254"/>
      <c r="R2024" s="254"/>
      <c r="S2024" s="254"/>
      <c r="T2024" s="254"/>
      <c r="U2024" s="254"/>
      <c r="V2024" s="254"/>
      <c r="W2024" s="254"/>
      <c r="X2024" s="266"/>
    </row>
    <row r="2025" spans="1:24" s="239" customFormat="1" ht="20.25" customHeight="1" x14ac:dyDescent="0.3">
      <c r="A2025" s="238">
        <v>2024</v>
      </c>
      <c r="B2025" s="230">
        <v>718</v>
      </c>
      <c r="C2025" s="229" t="s">
        <v>1351</v>
      </c>
      <c r="D2025" s="230">
        <v>37494</v>
      </c>
      <c r="E2025" s="222">
        <v>11613579.43</v>
      </c>
      <c r="F2025" s="222">
        <v>11526179.43</v>
      </c>
      <c r="G2025" s="221">
        <v>379471.5</v>
      </c>
      <c r="H2025" s="221">
        <v>3658174.48</v>
      </c>
      <c r="I2025" s="221">
        <v>0</v>
      </c>
      <c r="J2025" s="221">
        <v>511760.89</v>
      </c>
      <c r="K2025" s="221">
        <v>913296.6</v>
      </c>
      <c r="L2025" s="221">
        <v>906756.12</v>
      </c>
      <c r="M2025" s="221">
        <v>0</v>
      </c>
      <c r="N2025" s="221">
        <v>0</v>
      </c>
      <c r="O2025" s="221">
        <v>3689729.56</v>
      </c>
      <c r="P2025" s="221">
        <v>0</v>
      </c>
      <c r="Q2025" s="221">
        <v>1466990.28</v>
      </c>
      <c r="R2025" s="221">
        <v>0</v>
      </c>
      <c r="S2025" s="221">
        <v>0</v>
      </c>
      <c r="T2025" s="221">
        <v>0</v>
      </c>
      <c r="U2025" s="221">
        <v>0</v>
      </c>
      <c r="V2025" s="221">
        <v>0</v>
      </c>
      <c r="W2025" s="221">
        <v>0</v>
      </c>
      <c r="X2025" s="221">
        <v>87400</v>
      </c>
    </row>
    <row r="2026" spans="1:24" s="239" customFormat="1" ht="20.25" customHeight="1" x14ac:dyDescent="0.3">
      <c r="A2026" s="238">
        <v>2024</v>
      </c>
      <c r="B2026" s="230">
        <v>719</v>
      </c>
      <c r="C2026" s="229" t="s">
        <v>4163</v>
      </c>
      <c r="D2026" s="230">
        <v>37479</v>
      </c>
      <c r="E2026" s="222">
        <v>211921</v>
      </c>
      <c r="F2026" s="222">
        <v>0</v>
      </c>
      <c r="G2026" s="221">
        <v>0</v>
      </c>
      <c r="H2026" s="221">
        <v>0</v>
      </c>
      <c r="I2026" s="221">
        <v>0</v>
      </c>
      <c r="J2026" s="222">
        <v>211921</v>
      </c>
      <c r="K2026" s="221">
        <v>0</v>
      </c>
      <c r="L2026" s="221">
        <v>0</v>
      </c>
      <c r="M2026" s="221">
        <v>0</v>
      </c>
      <c r="N2026" s="221">
        <v>0</v>
      </c>
      <c r="O2026" s="221">
        <v>0</v>
      </c>
      <c r="P2026" s="221">
        <v>0</v>
      </c>
      <c r="Q2026" s="221">
        <v>0</v>
      </c>
      <c r="R2026" s="221">
        <v>0</v>
      </c>
      <c r="S2026" s="221">
        <v>0</v>
      </c>
      <c r="T2026" s="221">
        <v>0</v>
      </c>
      <c r="U2026" s="221">
        <v>0</v>
      </c>
      <c r="V2026" s="221">
        <v>0</v>
      </c>
      <c r="W2026" s="221">
        <v>0</v>
      </c>
      <c r="X2026" s="221">
        <v>0</v>
      </c>
    </row>
    <row r="2027" spans="1:24" s="239" customFormat="1" ht="20.25" customHeight="1" x14ac:dyDescent="0.3">
      <c r="A2027" s="238"/>
      <c r="B2027" s="226" t="s">
        <v>22</v>
      </c>
      <c r="C2027" s="229"/>
      <c r="D2027" s="230" t="s">
        <v>172</v>
      </c>
      <c r="E2027" s="220">
        <v>11825500.43</v>
      </c>
      <c r="F2027" s="220">
        <v>11526179.43</v>
      </c>
      <c r="G2027" s="220">
        <v>379471.5</v>
      </c>
      <c r="H2027" s="220">
        <v>3658174.48</v>
      </c>
      <c r="I2027" s="220">
        <v>0</v>
      </c>
      <c r="J2027" s="220">
        <v>723681.89</v>
      </c>
      <c r="K2027" s="220">
        <v>913296.6</v>
      </c>
      <c r="L2027" s="220">
        <v>906756.12</v>
      </c>
      <c r="M2027" s="220">
        <v>0</v>
      </c>
      <c r="N2027" s="220">
        <v>0</v>
      </c>
      <c r="O2027" s="220">
        <v>3689729.56</v>
      </c>
      <c r="P2027" s="220">
        <v>0</v>
      </c>
      <c r="Q2027" s="220">
        <v>1466990.28</v>
      </c>
      <c r="R2027" s="220">
        <v>0</v>
      </c>
      <c r="S2027" s="220">
        <v>0</v>
      </c>
      <c r="T2027" s="220">
        <v>0</v>
      </c>
      <c r="U2027" s="220">
        <v>0</v>
      </c>
      <c r="V2027" s="220">
        <v>0</v>
      </c>
      <c r="W2027" s="220">
        <v>0</v>
      </c>
      <c r="X2027" s="220">
        <v>87400</v>
      </c>
    </row>
    <row r="2028" spans="1:24" s="239" customFormat="1" ht="20.25" customHeight="1" x14ac:dyDescent="0.3">
      <c r="A2028" s="238"/>
      <c r="C2028" s="235"/>
      <c r="D2028" s="235"/>
      <c r="E2028" s="235"/>
      <c r="F2028" s="235"/>
      <c r="G2028" s="254"/>
      <c r="H2028" s="254"/>
      <c r="I2028" s="254"/>
      <c r="J2028" s="254"/>
      <c r="K2028" s="254"/>
      <c r="L2028" s="254" t="s">
        <v>2455</v>
      </c>
      <c r="M2028" s="254"/>
      <c r="N2028" s="254"/>
      <c r="O2028" s="254"/>
      <c r="P2028" s="254"/>
      <c r="Q2028" s="254"/>
      <c r="R2028" s="254"/>
      <c r="S2028" s="254"/>
      <c r="T2028" s="254"/>
      <c r="U2028" s="254"/>
      <c r="V2028" s="254"/>
      <c r="W2028" s="254"/>
      <c r="X2028" s="254"/>
    </row>
    <row r="2029" spans="1:24" s="239" customFormat="1" ht="20.25" customHeight="1" x14ac:dyDescent="0.3">
      <c r="A2029" s="238">
        <v>2024</v>
      </c>
      <c r="B2029" s="230">
        <v>720</v>
      </c>
      <c r="C2029" s="229" t="s">
        <v>1029</v>
      </c>
      <c r="D2029" s="230">
        <v>37633</v>
      </c>
      <c r="E2029" s="222">
        <v>875653.45</v>
      </c>
      <c r="F2029" s="222">
        <v>862469.99</v>
      </c>
      <c r="G2029" s="221">
        <v>0</v>
      </c>
      <c r="H2029" s="221">
        <v>0</v>
      </c>
      <c r="I2029" s="221">
        <v>0</v>
      </c>
      <c r="J2029" s="221">
        <v>0</v>
      </c>
      <c r="K2029" s="221">
        <v>0</v>
      </c>
      <c r="L2029" s="221">
        <v>0</v>
      </c>
      <c r="M2029" s="221">
        <v>0</v>
      </c>
      <c r="N2029" s="221">
        <v>0</v>
      </c>
      <c r="O2029" s="221">
        <v>862469.99</v>
      </c>
      <c r="P2029" s="221">
        <v>0</v>
      </c>
      <c r="Q2029" s="221">
        <v>0</v>
      </c>
      <c r="R2029" s="221">
        <v>0</v>
      </c>
      <c r="S2029" s="221">
        <v>0</v>
      </c>
      <c r="T2029" s="221">
        <v>0</v>
      </c>
      <c r="U2029" s="221">
        <v>0</v>
      </c>
      <c r="V2029" s="221">
        <v>0</v>
      </c>
      <c r="W2029" s="221">
        <v>0</v>
      </c>
      <c r="X2029" s="221">
        <v>13183.46</v>
      </c>
    </row>
    <row r="2030" spans="1:24" s="239" customFormat="1" ht="20.25" customHeight="1" x14ac:dyDescent="0.3">
      <c r="A2030" s="238">
        <v>2024</v>
      </c>
      <c r="B2030" s="230">
        <v>721</v>
      </c>
      <c r="C2030" s="229" t="s">
        <v>1027</v>
      </c>
      <c r="D2030" s="230">
        <v>37589</v>
      </c>
      <c r="E2030" s="222">
        <v>650047.48</v>
      </c>
      <c r="F2030" s="222">
        <v>636427.92999999993</v>
      </c>
      <c r="G2030" s="221">
        <v>0</v>
      </c>
      <c r="H2030" s="221">
        <v>0</v>
      </c>
      <c r="I2030" s="221">
        <v>0</v>
      </c>
      <c r="J2030" s="221">
        <v>0</v>
      </c>
      <c r="K2030" s="221">
        <v>0</v>
      </c>
      <c r="L2030" s="221">
        <v>0</v>
      </c>
      <c r="M2030" s="221">
        <v>0</v>
      </c>
      <c r="N2030" s="221">
        <v>0</v>
      </c>
      <c r="O2030" s="221">
        <v>636427.92999999993</v>
      </c>
      <c r="P2030" s="221">
        <v>0</v>
      </c>
      <c r="Q2030" s="221">
        <v>0</v>
      </c>
      <c r="R2030" s="221">
        <v>0</v>
      </c>
      <c r="S2030" s="221">
        <v>0</v>
      </c>
      <c r="T2030" s="221">
        <v>0</v>
      </c>
      <c r="U2030" s="221">
        <v>0</v>
      </c>
      <c r="V2030" s="221">
        <v>0</v>
      </c>
      <c r="W2030" s="221">
        <v>0</v>
      </c>
      <c r="X2030" s="221">
        <v>13619.55</v>
      </c>
    </row>
    <row r="2031" spans="1:24" s="239" customFormat="1" ht="20.25" customHeight="1" x14ac:dyDescent="0.3">
      <c r="A2031" s="238">
        <v>2024</v>
      </c>
      <c r="B2031" s="230">
        <v>722</v>
      </c>
      <c r="C2031" s="229" t="s">
        <v>1028</v>
      </c>
      <c r="D2031" s="230">
        <v>37592</v>
      </c>
      <c r="E2031" s="222">
        <v>1038588.34</v>
      </c>
      <c r="F2031" s="222">
        <v>1020935.96</v>
      </c>
      <c r="G2031" s="221">
        <v>0</v>
      </c>
      <c r="H2031" s="221">
        <v>0</v>
      </c>
      <c r="I2031" s="221">
        <v>0</v>
      </c>
      <c r="J2031" s="221">
        <v>0</v>
      </c>
      <c r="K2031" s="221">
        <v>0</v>
      </c>
      <c r="L2031" s="221">
        <v>0</v>
      </c>
      <c r="M2031" s="221">
        <v>0</v>
      </c>
      <c r="N2031" s="221">
        <v>0</v>
      </c>
      <c r="O2031" s="221">
        <v>721321.44</v>
      </c>
      <c r="P2031" s="221">
        <v>0</v>
      </c>
      <c r="Q2031" s="221">
        <v>299614.52</v>
      </c>
      <c r="R2031" s="221">
        <v>0</v>
      </c>
      <c r="S2031" s="221">
        <v>0</v>
      </c>
      <c r="T2031" s="221">
        <v>0</v>
      </c>
      <c r="U2031" s="221">
        <v>0</v>
      </c>
      <c r="V2031" s="221">
        <v>0</v>
      </c>
      <c r="W2031" s="221">
        <v>0</v>
      </c>
      <c r="X2031" s="221">
        <v>17652.38</v>
      </c>
    </row>
    <row r="2032" spans="1:24" s="239" customFormat="1" ht="20.25" customHeight="1" x14ac:dyDescent="0.3">
      <c r="A2032" s="238">
        <v>2024</v>
      </c>
      <c r="B2032" s="230">
        <v>723</v>
      </c>
      <c r="C2032" s="229" t="s">
        <v>1032</v>
      </c>
      <c r="D2032" s="230">
        <v>37704</v>
      </c>
      <c r="E2032" s="222">
        <v>622386.87</v>
      </c>
      <c r="F2032" s="222">
        <v>609346.85</v>
      </c>
      <c r="G2032" s="221">
        <v>0</v>
      </c>
      <c r="H2032" s="221">
        <v>0</v>
      </c>
      <c r="I2032" s="221">
        <v>0</v>
      </c>
      <c r="J2032" s="221">
        <v>0</v>
      </c>
      <c r="K2032" s="221">
        <v>0</v>
      </c>
      <c r="L2032" s="221">
        <v>0</v>
      </c>
      <c r="M2032" s="221">
        <v>0</v>
      </c>
      <c r="N2032" s="221">
        <v>0</v>
      </c>
      <c r="O2032" s="221">
        <v>609346.85</v>
      </c>
      <c r="P2032" s="221">
        <v>0</v>
      </c>
      <c r="Q2032" s="221">
        <v>0</v>
      </c>
      <c r="R2032" s="221">
        <v>0</v>
      </c>
      <c r="S2032" s="221">
        <v>0</v>
      </c>
      <c r="T2032" s="221">
        <v>0</v>
      </c>
      <c r="U2032" s="221">
        <v>0</v>
      </c>
      <c r="V2032" s="221">
        <v>0</v>
      </c>
      <c r="W2032" s="221">
        <v>0</v>
      </c>
      <c r="X2032" s="221">
        <v>13040.02</v>
      </c>
    </row>
    <row r="2033" spans="1:24" s="239" customFormat="1" ht="20.25" customHeight="1" x14ac:dyDescent="0.3">
      <c r="A2033" s="238">
        <v>2024</v>
      </c>
      <c r="B2033" s="230">
        <v>724</v>
      </c>
      <c r="C2033" s="229" t="s">
        <v>1033</v>
      </c>
      <c r="D2033" s="230">
        <v>37705</v>
      </c>
      <c r="E2033" s="222">
        <v>760962.76</v>
      </c>
      <c r="F2033" s="222">
        <v>746266.82000000007</v>
      </c>
      <c r="G2033" s="221">
        <v>0</v>
      </c>
      <c r="H2033" s="221">
        <v>0</v>
      </c>
      <c r="I2033" s="221">
        <v>0</v>
      </c>
      <c r="J2033" s="221">
        <v>0</v>
      </c>
      <c r="K2033" s="221">
        <v>0</v>
      </c>
      <c r="L2033" s="221">
        <v>0</v>
      </c>
      <c r="M2033" s="221">
        <v>0</v>
      </c>
      <c r="N2033" s="221">
        <v>0</v>
      </c>
      <c r="O2033" s="221">
        <v>746266.82000000007</v>
      </c>
      <c r="P2033" s="221">
        <v>0</v>
      </c>
      <c r="Q2033" s="221">
        <v>0</v>
      </c>
      <c r="R2033" s="221">
        <v>0</v>
      </c>
      <c r="S2033" s="221">
        <v>0</v>
      </c>
      <c r="T2033" s="221">
        <v>0</v>
      </c>
      <c r="U2033" s="221">
        <v>0</v>
      </c>
      <c r="V2033" s="221">
        <v>0</v>
      </c>
      <c r="W2033" s="221">
        <v>0</v>
      </c>
      <c r="X2033" s="221">
        <v>14695.94</v>
      </c>
    </row>
    <row r="2034" spans="1:24" s="239" customFormat="1" ht="20.25" customHeight="1" x14ac:dyDescent="0.3">
      <c r="A2034" s="238">
        <v>2024</v>
      </c>
      <c r="B2034" s="230">
        <v>725</v>
      </c>
      <c r="C2034" s="229" t="s">
        <v>1034</v>
      </c>
      <c r="D2034" s="230">
        <v>37706</v>
      </c>
      <c r="E2034" s="222">
        <v>774837.84</v>
      </c>
      <c r="F2034" s="222">
        <v>760141.9</v>
      </c>
      <c r="G2034" s="221">
        <v>0</v>
      </c>
      <c r="H2034" s="221">
        <v>0</v>
      </c>
      <c r="I2034" s="221">
        <v>0</v>
      </c>
      <c r="J2034" s="221">
        <v>0</v>
      </c>
      <c r="K2034" s="221">
        <v>0</v>
      </c>
      <c r="L2034" s="221">
        <v>0</v>
      </c>
      <c r="M2034" s="221">
        <v>0</v>
      </c>
      <c r="N2034" s="221">
        <v>0</v>
      </c>
      <c r="O2034" s="221">
        <v>760141.9</v>
      </c>
      <c r="P2034" s="221">
        <v>0</v>
      </c>
      <c r="Q2034" s="221">
        <v>0</v>
      </c>
      <c r="R2034" s="221">
        <v>0</v>
      </c>
      <c r="S2034" s="221">
        <v>0</v>
      </c>
      <c r="T2034" s="221">
        <v>0</v>
      </c>
      <c r="U2034" s="221">
        <v>0</v>
      </c>
      <c r="V2034" s="221">
        <v>0</v>
      </c>
      <c r="W2034" s="221">
        <v>0</v>
      </c>
      <c r="X2034" s="221">
        <v>14695.94</v>
      </c>
    </row>
    <row r="2035" spans="1:24" s="239" customFormat="1" ht="20.25" customHeight="1" x14ac:dyDescent="0.3">
      <c r="A2035" s="238">
        <v>2024</v>
      </c>
      <c r="B2035" s="230">
        <v>726</v>
      </c>
      <c r="C2035" s="229" t="s">
        <v>1031</v>
      </c>
      <c r="D2035" s="230">
        <v>46899</v>
      </c>
      <c r="E2035" s="222">
        <v>628142.21000000008</v>
      </c>
      <c r="F2035" s="222">
        <v>617391.16</v>
      </c>
      <c r="G2035" s="221">
        <v>0</v>
      </c>
      <c r="H2035" s="221">
        <v>0</v>
      </c>
      <c r="I2035" s="221">
        <v>0</v>
      </c>
      <c r="J2035" s="221">
        <v>0</v>
      </c>
      <c r="K2035" s="221">
        <v>0</v>
      </c>
      <c r="L2035" s="221">
        <v>0</v>
      </c>
      <c r="M2035" s="221">
        <v>0</v>
      </c>
      <c r="N2035" s="221">
        <v>0</v>
      </c>
      <c r="O2035" s="221">
        <v>617391.16</v>
      </c>
      <c r="P2035" s="221">
        <v>0</v>
      </c>
      <c r="Q2035" s="221">
        <v>0</v>
      </c>
      <c r="R2035" s="221">
        <v>0</v>
      </c>
      <c r="S2035" s="221">
        <v>0</v>
      </c>
      <c r="T2035" s="221">
        <v>0</v>
      </c>
      <c r="U2035" s="221">
        <v>0</v>
      </c>
      <c r="V2035" s="221">
        <v>0</v>
      </c>
      <c r="W2035" s="221">
        <v>0</v>
      </c>
      <c r="X2035" s="221">
        <v>10751.05</v>
      </c>
    </row>
    <row r="2036" spans="1:24" s="239" customFormat="1" ht="23.25" customHeight="1" x14ac:dyDescent="0.3">
      <c r="A2036" s="238">
        <v>2024</v>
      </c>
      <c r="B2036" s="230">
        <v>727</v>
      </c>
      <c r="C2036" s="229" t="s">
        <v>481</v>
      </c>
      <c r="D2036" s="230">
        <v>37593</v>
      </c>
      <c r="E2036" s="222">
        <v>1107173.79</v>
      </c>
      <c r="F2036" s="222">
        <v>1092950.24</v>
      </c>
      <c r="G2036" s="221">
        <v>0</v>
      </c>
      <c r="H2036" s="221">
        <v>0</v>
      </c>
      <c r="I2036" s="221">
        <v>0</v>
      </c>
      <c r="J2036" s="221">
        <v>0</v>
      </c>
      <c r="K2036" s="221">
        <v>0</v>
      </c>
      <c r="L2036" s="221">
        <v>0</v>
      </c>
      <c r="M2036" s="221">
        <v>0</v>
      </c>
      <c r="N2036" s="221">
        <v>0</v>
      </c>
      <c r="O2036" s="221">
        <v>1092950.24</v>
      </c>
      <c r="P2036" s="221">
        <v>0</v>
      </c>
      <c r="Q2036" s="221">
        <v>0</v>
      </c>
      <c r="R2036" s="221">
        <v>0</v>
      </c>
      <c r="S2036" s="221">
        <v>0</v>
      </c>
      <c r="T2036" s="221">
        <v>0</v>
      </c>
      <c r="U2036" s="221">
        <v>0</v>
      </c>
      <c r="V2036" s="221">
        <v>0</v>
      </c>
      <c r="W2036" s="221">
        <v>0</v>
      </c>
      <c r="X2036" s="221">
        <v>14223.55</v>
      </c>
    </row>
    <row r="2037" spans="1:24" s="239" customFormat="1" ht="23.25" customHeight="1" x14ac:dyDescent="0.3">
      <c r="A2037" s="238">
        <v>2024</v>
      </c>
      <c r="B2037" s="230">
        <v>728</v>
      </c>
      <c r="C2037" s="229" t="s">
        <v>482</v>
      </c>
      <c r="D2037" s="230">
        <v>37587</v>
      </c>
      <c r="E2037" s="222">
        <v>1252789.79</v>
      </c>
      <c r="F2037" s="222">
        <v>1242176.3700000001</v>
      </c>
      <c r="G2037" s="221">
        <v>0</v>
      </c>
      <c r="H2037" s="221">
        <v>0</v>
      </c>
      <c r="I2037" s="221">
        <v>0</v>
      </c>
      <c r="J2037" s="221">
        <v>0</v>
      </c>
      <c r="K2037" s="221">
        <v>0</v>
      </c>
      <c r="L2037" s="221">
        <v>0</v>
      </c>
      <c r="M2037" s="221">
        <v>0</v>
      </c>
      <c r="N2037" s="221">
        <v>0</v>
      </c>
      <c r="O2037" s="221">
        <v>1242176.3700000001</v>
      </c>
      <c r="P2037" s="221">
        <v>0</v>
      </c>
      <c r="Q2037" s="221">
        <v>0</v>
      </c>
      <c r="R2037" s="221">
        <v>0</v>
      </c>
      <c r="S2037" s="221">
        <v>0</v>
      </c>
      <c r="T2037" s="221">
        <v>0</v>
      </c>
      <c r="U2037" s="221">
        <v>0</v>
      </c>
      <c r="V2037" s="221">
        <v>0</v>
      </c>
      <c r="W2037" s="221">
        <v>0</v>
      </c>
      <c r="X2037" s="221">
        <v>10613.42</v>
      </c>
    </row>
    <row r="2038" spans="1:24" s="239" customFormat="1" ht="23.25" customHeight="1" x14ac:dyDescent="0.3">
      <c r="A2038" s="238">
        <v>2024</v>
      </c>
      <c r="B2038" s="230">
        <v>729</v>
      </c>
      <c r="C2038" s="229" t="s">
        <v>487</v>
      </c>
      <c r="D2038" s="230">
        <v>37743</v>
      </c>
      <c r="E2038" s="222">
        <v>571374.36</v>
      </c>
      <c r="F2038" s="222">
        <v>562374.24</v>
      </c>
      <c r="G2038" s="221">
        <v>0</v>
      </c>
      <c r="H2038" s="221">
        <v>0</v>
      </c>
      <c r="I2038" s="221">
        <v>0</v>
      </c>
      <c r="J2038" s="221">
        <v>0</v>
      </c>
      <c r="K2038" s="221">
        <v>0</v>
      </c>
      <c r="L2038" s="221">
        <v>0</v>
      </c>
      <c r="M2038" s="221">
        <v>0</v>
      </c>
      <c r="N2038" s="221">
        <v>0</v>
      </c>
      <c r="O2038" s="221">
        <v>562374.24</v>
      </c>
      <c r="P2038" s="221">
        <v>0</v>
      </c>
      <c r="Q2038" s="221">
        <v>0</v>
      </c>
      <c r="R2038" s="221">
        <v>0</v>
      </c>
      <c r="S2038" s="221">
        <v>0</v>
      </c>
      <c r="T2038" s="221">
        <v>0</v>
      </c>
      <c r="U2038" s="221">
        <v>0</v>
      </c>
      <c r="V2038" s="221">
        <v>0</v>
      </c>
      <c r="W2038" s="221">
        <v>0</v>
      </c>
      <c r="X2038" s="221">
        <v>9000.1200000000008</v>
      </c>
    </row>
    <row r="2039" spans="1:24" s="239" customFormat="1" ht="23.25" customHeight="1" x14ac:dyDescent="0.3">
      <c r="A2039" s="238">
        <v>2024</v>
      </c>
      <c r="B2039" s="230">
        <v>730</v>
      </c>
      <c r="C2039" s="229" t="s">
        <v>486</v>
      </c>
      <c r="D2039" s="230">
        <v>46898</v>
      </c>
      <c r="E2039" s="222">
        <v>729799.82</v>
      </c>
      <c r="F2039" s="222">
        <v>715973.23</v>
      </c>
      <c r="G2039" s="221">
        <v>0</v>
      </c>
      <c r="H2039" s="221">
        <v>0</v>
      </c>
      <c r="I2039" s="221">
        <v>0</v>
      </c>
      <c r="J2039" s="221">
        <v>0</v>
      </c>
      <c r="K2039" s="221">
        <v>0</v>
      </c>
      <c r="L2039" s="221">
        <v>0</v>
      </c>
      <c r="M2039" s="221">
        <v>0</v>
      </c>
      <c r="N2039" s="221">
        <v>0</v>
      </c>
      <c r="O2039" s="221">
        <v>715973.23</v>
      </c>
      <c r="P2039" s="221">
        <v>0</v>
      </c>
      <c r="Q2039" s="221">
        <v>0</v>
      </c>
      <c r="R2039" s="221">
        <v>0</v>
      </c>
      <c r="S2039" s="221">
        <v>0</v>
      </c>
      <c r="T2039" s="221">
        <v>0</v>
      </c>
      <c r="U2039" s="221">
        <v>0</v>
      </c>
      <c r="V2039" s="221">
        <v>0</v>
      </c>
      <c r="W2039" s="221">
        <v>0</v>
      </c>
      <c r="X2039" s="221">
        <v>13826.59</v>
      </c>
    </row>
    <row r="2040" spans="1:24" s="239" customFormat="1" ht="23.25" customHeight="1" x14ac:dyDescent="0.3">
      <c r="A2040" s="238">
        <v>2024</v>
      </c>
      <c r="B2040" s="230">
        <v>731</v>
      </c>
      <c r="C2040" s="229" t="s">
        <v>1352</v>
      </c>
      <c r="D2040" s="230">
        <v>37662</v>
      </c>
      <c r="E2040" s="222">
        <v>130584.15</v>
      </c>
      <c r="F2040" s="222">
        <v>130584.15</v>
      </c>
      <c r="G2040" s="221">
        <v>0</v>
      </c>
      <c r="H2040" s="221">
        <v>0</v>
      </c>
      <c r="I2040" s="221">
        <v>0</v>
      </c>
      <c r="J2040" s="221">
        <v>0</v>
      </c>
      <c r="K2040" s="221">
        <v>0</v>
      </c>
      <c r="L2040" s="221">
        <v>0</v>
      </c>
      <c r="M2040" s="221">
        <v>0</v>
      </c>
      <c r="N2040" s="221">
        <v>0</v>
      </c>
      <c r="O2040" s="221">
        <v>0</v>
      </c>
      <c r="P2040" s="221">
        <v>0</v>
      </c>
      <c r="Q2040" s="221">
        <v>0</v>
      </c>
      <c r="R2040" s="221">
        <v>0</v>
      </c>
      <c r="S2040" s="221">
        <v>0</v>
      </c>
      <c r="T2040" s="221">
        <v>0</v>
      </c>
      <c r="U2040" s="221">
        <v>130584.15</v>
      </c>
      <c r="V2040" s="221">
        <v>0</v>
      </c>
      <c r="W2040" s="221">
        <v>0</v>
      </c>
      <c r="X2040" s="221">
        <v>0</v>
      </c>
    </row>
    <row r="2041" spans="1:24" s="239" customFormat="1" ht="23.25" customHeight="1" x14ac:dyDescent="0.3">
      <c r="A2041" s="238">
        <v>2024</v>
      </c>
      <c r="B2041" s="230">
        <v>732</v>
      </c>
      <c r="C2041" s="229" t="s">
        <v>1354</v>
      </c>
      <c r="D2041" s="230">
        <v>37707</v>
      </c>
      <c r="E2041" s="222">
        <v>880178.18</v>
      </c>
      <c r="F2041" s="222">
        <v>862246.38</v>
      </c>
      <c r="G2041" s="221">
        <v>0</v>
      </c>
      <c r="H2041" s="221">
        <v>0</v>
      </c>
      <c r="I2041" s="221">
        <v>0</v>
      </c>
      <c r="J2041" s="221">
        <v>0</v>
      </c>
      <c r="K2041" s="221">
        <v>0</v>
      </c>
      <c r="L2041" s="221">
        <v>0</v>
      </c>
      <c r="M2041" s="221">
        <v>0</v>
      </c>
      <c r="N2041" s="221">
        <v>0</v>
      </c>
      <c r="O2041" s="221">
        <v>862246.38</v>
      </c>
      <c r="P2041" s="221">
        <v>0</v>
      </c>
      <c r="Q2041" s="221">
        <v>0</v>
      </c>
      <c r="R2041" s="221">
        <v>0</v>
      </c>
      <c r="S2041" s="221">
        <v>0</v>
      </c>
      <c r="T2041" s="221">
        <v>0</v>
      </c>
      <c r="U2041" s="221">
        <v>0</v>
      </c>
      <c r="V2041" s="221">
        <v>0</v>
      </c>
      <c r="W2041" s="221">
        <v>0</v>
      </c>
      <c r="X2041" s="221">
        <v>17931.8</v>
      </c>
    </row>
    <row r="2042" spans="1:24" s="239" customFormat="1" ht="23.25" customHeight="1" x14ac:dyDescent="0.3">
      <c r="A2042" s="238">
        <v>2024</v>
      </c>
      <c r="B2042" s="230">
        <v>733</v>
      </c>
      <c r="C2042" s="229" t="s">
        <v>1355</v>
      </c>
      <c r="D2042" s="230">
        <v>37703</v>
      </c>
      <c r="E2042" s="222">
        <v>890794.1</v>
      </c>
      <c r="F2042" s="222">
        <v>876098.16</v>
      </c>
      <c r="G2042" s="221">
        <v>0</v>
      </c>
      <c r="H2042" s="221">
        <v>0</v>
      </c>
      <c r="I2042" s="221">
        <v>0</v>
      </c>
      <c r="J2042" s="221">
        <v>0</v>
      </c>
      <c r="K2042" s="221">
        <v>0</v>
      </c>
      <c r="L2042" s="221">
        <v>0</v>
      </c>
      <c r="M2042" s="221">
        <v>0</v>
      </c>
      <c r="N2042" s="221">
        <v>0</v>
      </c>
      <c r="O2042" s="221">
        <v>876098.16</v>
      </c>
      <c r="P2042" s="221">
        <v>0</v>
      </c>
      <c r="Q2042" s="221">
        <v>0</v>
      </c>
      <c r="R2042" s="221">
        <v>0</v>
      </c>
      <c r="S2042" s="221">
        <v>0</v>
      </c>
      <c r="T2042" s="221">
        <v>0</v>
      </c>
      <c r="U2042" s="221">
        <v>0</v>
      </c>
      <c r="V2042" s="221">
        <v>0</v>
      </c>
      <c r="W2042" s="221">
        <v>0</v>
      </c>
      <c r="X2042" s="221">
        <v>14695.94</v>
      </c>
    </row>
    <row r="2043" spans="1:24" s="239" customFormat="1" ht="23.25" customHeight="1" x14ac:dyDescent="0.3">
      <c r="A2043" s="238">
        <v>2024</v>
      </c>
      <c r="B2043" s="230">
        <v>734</v>
      </c>
      <c r="C2043" s="229" t="s">
        <v>1356</v>
      </c>
      <c r="D2043" s="230">
        <v>37709</v>
      </c>
      <c r="E2043" s="222">
        <v>2944092.23</v>
      </c>
      <c r="F2043" s="222">
        <v>2883747.23</v>
      </c>
      <c r="G2043" s="221">
        <v>0</v>
      </c>
      <c r="H2043" s="221">
        <v>0</v>
      </c>
      <c r="I2043" s="221">
        <v>0</v>
      </c>
      <c r="J2043" s="221">
        <v>0</v>
      </c>
      <c r="K2043" s="221">
        <v>0</v>
      </c>
      <c r="L2043" s="221">
        <v>0</v>
      </c>
      <c r="M2043" s="221">
        <v>0</v>
      </c>
      <c r="N2043" s="221">
        <v>0</v>
      </c>
      <c r="O2043" s="221">
        <v>2819896.98</v>
      </c>
      <c r="P2043" s="221">
        <v>0</v>
      </c>
      <c r="Q2043" s="221">
        <v>0</v>
      </c>
      <c r="R2043" s="221">
        <v>0</v>
      </c>
      <c r="S2043" s="221">
        <v>0</v>
      </c>
      <c r="T2043" s="221">
        <v>0</v>
      </c>
      <c r="U2043" s="221">
        <v>63850.25</v>
      </c>
      <c r="V2043" s="221">
        <v>0</v>
      </c>
      <c r="W2043" s="221">
        <v>0</v>
      </c>
      <c r="X2043" s="221">
        <v>60345</v>
      </c>
    </row>
    <row r="2044" spans="1:24" s="239" customFormat="1" ht="23.25" customHeight="1" x14ac:dyDescent="0.3">
      <c r="A2044" s="238">
        <v>2024</v>
      </c>
      <c r="B2044" s="230">
        <v>735</v>
      </c>
      <c r="C2044" s="229" t="s">
        <v>1357</v>
      </c>
      <c r="D2044" s="230">
        <v>37530</v>
      </c>
      <c r="E2044" s="222">
        <v>130055.7</v>
      </c>
      <c r="F2044" s="222">
        <v>130055.7</v>
      </c>
      <c r="G2044" s="221">
        <v>0</v>
      </c>
      <c r="H2044" s="221">
        <v>0</v>
      </c>
      <c r="I2044" s="221">
        <v>0</v>
      </c>
      <c r="J2044" s="221">
        <v>0</v>
      </c>
      <c r="K2044" s="221">
        <v>0</v>
      </c>
      <c r="L2044" s="221">
        <v>0</v>
      </c>
      <c r="M2044" s="221">
        <v>0</v>
      </c>
      <c r="N2044" s="221">
        <v>0</v>
      </c>
      <c r="O2044" s="221">
        <v>0</v>
      </c>
      <c r="P2044" s="221">
        <v>0</v>
      </c>
      <c r="Q2044" s="221">
        <v>0</v>
      </c>
      <c r="R2044" s="221">
        <v>0</v>
      </c>
      <c r="S2044" s="221">
        <v>0</v>
      </c>
      <c r="T2044" s="221">
        <v>0</v>
      </c>
      <c r="U2044" s="221">
        <v>130055.7</v>
      </c>
      <c r="V2044" s="221">
        <v>0</v>
      </c>
      <c r="W2044" s="221">
        <v>0</v>
      </c>
      <c r="X2044" s="221">
        <v>0</v>
      </c>
    </row>
    <row r="2045" spans="1:24" s="239" customFormat="1" ht="23.25" customHeight="1" x14ac:dyDescent="0.3">
      <c r="A2045" s="238">
        <v>2024</v>
      </c>
      <c r="B2045" s="230">
        <v>736</v>
      </c>
      <c r="C2045" s="229" t="s">
        <v>1358</v>
      </c>
      <c r="D2045" s="230">
        <v>37531</v>
      </c>
      <c r="E2045" s="222">
        <v>100565.98</v>
      </c>
      <c r="F2045" s="222">
        <v>100565.98</v>
      </c>
      <c r="G2045" s="221">
        <v>0</v>
      </c>
      <c r="H2045" s="221">
        <v>0</v>
      </c>
      <c r="I2045" s="221">
        <v>0</v>
      </c>
      <c r="J2045" s="221">
        <v>0</v>
      </c>
      <c r="K2045" s="221">
        <v>0</v>
      </c>
      <c r="L2045" s="221">
        <v>0</v>
      </c>
      <c r="M2045" s="221">
        <v>0</v>
      </c>
      <c r="N2045" s="221">
        <v>0</v>
      </c>
      <c r="O2045" s="221">
        <v>0</v>
      </c>
      <c r="P2045" s="221">
        <v>0</v>
      </c>
      <c r="Q2045" s="221">
        <v>0</v>
      </c>
      <c r="R2045" s="221">
        <v>0</v>
      </c>
      <c r="S2045" s="221">
        <v>0</v>
      </c>
      <c r="T2045" s="221">
        <v>0</v>
      </c>
      <c r="U2045" s="221">
        <v>100565.98</v>
      </c>
      <c r="V2045" s="221">
        <v>0</v>
      </c>
      <c r="W2045" s="221">
        <v>0</v>
      </c>
      <c r="X2045" s="221">
        <v>0</v>
      </c>
    </row>
    <row r="2046" spans="1:24" s="239" customFormat="1" ht="23.25" customHeight="1" x14ac:dyDescent="0.3">
      <c r="A2046" s="238">
        <v>2024</v>
      </c>
      <c r="B2046" s="230">
        <v>737</v>
      </c>
      <c r="C2046" s="229" t="s">
        <v>1359</v>
      </c>
      <c r="D2046" s="230">
        <v>37532</v>
      </c>
      <c r="E2046" s="222">
        <v>211511.5</v>
      </c>
      <c r="F2046" s="222">
        <v>211511.5</v>
      </c>
      <c r="G2046" s="221">
        <v>0</v>
      </c>
      <c r="H2046" s="221">
        <v>0</v>
      </c>
      <c r="I2046" s="221">
        <v>0</v>
      </c>
      <c r="J2046" s="221">
        <v>0</v>
      </c>
      <c r="K2046" s="221">
        <v>0</v>
      </c>
      <c r="L2046" s="221">
        <v>0</v>
      </c>
      <c r="M2046" s="221">
        <v>0</v>
      </c>
      <c r="N2046" s="221">
        <v>0</v>
      </c>
      <c r="O2046" s="221">
        <v>0</v>
      </c>
      <c r="P2046" s="221">
        <v>0</v>
      </c>
      <c r="Q2046" s="221">
        <v>0</v>
      </c>
      <c r="R2046" s="221">
        <v>0</v>
      </c>
      <c r="S2046" s="221">
        <v>0</v>
      </c>
      <c r="T2046" s="221">
        <v>0</v>
      </c>
      <c r="U2046" s="221">
        <v>211511.5</v>
      </c>
      <c r="V2046" s="221">
        <v>0</v>
      </c>
      <c r="W2046" s="221">
        <v>0</v>
      </c>
      <c r="X2046" s="221">
        <v>0</v>
      </c>
    </row>
    <row r="2047" spans="1:24" s="239" customFormat="1" ht="23.25" customHeight="1" x14ac:dyDescent="0.3">
      <c r="A2047" s="238">
        <v>2024</v>
      </c>
      <c r="B2047" s="230">
        <v>738</v>
      </c>
      <c r="C2047" s="229" t="s">
        <v>1360</v>
      </c>
      <c r="D2047" s="230">
        <v>37534</v>
      </c>
      <c r="E2047" s="222">
        <v>100565.98</v>
      </c>
      <c r="F2047" s="222">
        <v>100565.98</v>
      </c>
      <c r="G2047" s="221">
        <v>0</v>
      </c>
      <c r="H2047" s="221">
        <v>0</v>
      </c>
      <c r="I2047" s="221">
        <v>0</v>
      </c>
      <c r="J2047" s="221">
        <v>0</v>
      </c>
      <c r="K2047" s="221">
        <v>0</v>
      </c>
      <c r="L2047" s="221">
        <v>0</v>
      </c>
      <c r="M2047" s="221">
        <v>0</v>
      </c>
      <c r="N2047" s="221">
        <v>0</v>
      </c>
      <c r="O2047" s="221">
        <v>0</v>
      </c>
      <c r="P2047" s="221">
        <v>0</v>
      </c>
      <c r="Q2047" s="221">
        <v>0</v>
      </c>
      <c r="R2047" s="221">
        <v>0</v>
      </c>
      <c r="S2047" s="221">
        <v>0</v>
      </c>
      <c r="T2047" s="221">
        <v>0</v>
      </c>
      <c r="U2047" s="221">
        <v>100565.98</v>
      </c>
      <c r="V2047" s="221">
        <v>0</v>
      </c>
      <c r="W2047" s="221">
        <v>0</v>
      </c>
      <c r="X2047" s="221">
        <v>0</v>
      </c>
    </row>
    <row r="2048" spans="1:24" s="239" customFormat="1" ht="23.25" customHeight="1" x14ac:dyDescent="0.3">
      <c r="A2048" s="238">
        <v>2024</v>
      </c>
      <c r="B2048" s="230">
        <v>739</v>
      </c>
      <c r="C2048" s="229" t="s">
        <v>2625</v>
      </c>
      <c r="D2048" s="230">
        <v>37712</v>
      </c>
      <c r="E2048" s="222">
        <v>3657429.62</v>
      </c>
      <c r="F2048" s="222">
        <v>3594239.3600000003</v>
      </c>
      <c r="G2048" s="221">
        <v>0</v>
      </c>
      <c r="H2048" s="221">
        <v>0</v>
      </c>
      <c r="I2048" s="221">
        <v>0</v>
      </c>
      <c r="J2048" s="221">
        <v>0</v>
      </c>
      <c r="K2048" s="221">
        <v>0</v>
      </c>
      <c r="L2048" s="221">
        <v>0</v>
      </c>
      <c r="M2048" s="221">
        <v>0</v>
      </c>
      <c r="N2048" s="221">
        <v>0</v>
      </c>
      <c r="O2048" s="221">
        <v>3594239.3600000003</v>
      </c>
      <c r="P2048" s="221">
        <v>0</v>
      </c>
      <c r="Q2048" s="221">
        <v>0</v>
      </c>
      <c r="R2048" s="221">
        <v>0</v>
      </c>
      <c r="S2048" s="221">
        <v>0</v>
      </c>
      <c r="T2048" s="221">
        <v>0</v>
      </c>
      <c r="U2048" s="221">
        <v>0</v>
      </c>
      <c r="V2048" s="221">
        <v>0</v>
      </c>
      <c r="W2048" s="221">
        <v>0</v>
      </c>
      <c r="X2048" s="221">
        <v>63190.26</v>
      </c>
    </row>
    <row r="2049" spans="1:24" s="239" customFormat="1" ht="23.25" customHeight="1" x14ac:dyDescent="0.3">
      <c r="A2049" s="238">
        <v>2024</v>
      </c>
      <c r="B2049" s="230">
        <v>740</v>
      </c>
      <c r="C2049" s="229" t="s">
        <v>2663</v>
      </c>
      <c r="D2049" s="230">
        <v>37575</v>
      </c>
      <c r="E2049" s="222">
        <v>218239.72999999998</v>
      </c>
      <c r="F2049" s="222">
        <v>216707.9</v>
      </c>
      <c r="G2049" s="221">
        <v>0</v>
      </c>
      <c r="H2049" s="221">
        <v>0</v>
      </c>
      <c r="I2049" s="221">
        <v>0</v>
      </c>
      <c r="J2049" s="221">
        <v>0</v>
      </c>
      <c r="K2049" s="221">
        <v>0</v>
      </c>
      <c r="L2049" s="221">
        <v>0</v>
      </c>
      <c r="M2049" s="221">
        <v>0</v>
      </c>
      <c r="N2049" s="221">
        <v>0</v>
      </c>
      <c r="O2049" s="221">
        <v>216707.9</v>
      </c>
      <c r="P2049" s="221">
        <v>0</v>
      </c>
      <c r="Q2049" s="221">
        <v>0</v>
      </c>
      <c r="R2049" s="221">
        <v>0</v>
      </c>
      <c r="S2049" s="221">
        <v>0</v>
      </c>
      <c r="T2049" s="221">
        <v>0</v>
      </c>
      <c r="U2049" s="221">
        <v>0</v>
      </c>
      <c r="V2049" s="221">
        <v>0</v>
      </c>
      <c r="W2049" s="221">
        <v>0</v>
      </c>
      <c r="X2049" s="221">
        <v>1531.83</v>
      </c>
    </row>
    <row r="2050" spans="1:24" s="239" customFormat="1" ht="23.25" customHeight="1" x14ac:dyDescent="0.3">
      <c r="A2050" s="238">
        <v>2024</v>
      </c>
      <c r="B2050" s="230">
        <v>741</v>
      </c>
      <c r="C2050" s="229" t="s">
        <v>2748</v>
      </c>
      <c r="D2050" s="230">
        <v>37625</v>
      </c>
      <c r="E2050" s="222">
        <v>3708734.8699999996</v>
      </c>
      <c r="F2050" s="222">
        <v>3654196.78</v>
      </c>
      <c r="G2050" s="221">
        <v>0</v>
      </c>
      <c r="H2050" s="221">
        <v>0</v>
      </c>
      <c r="I2050" s="221">
        <v>0</v>
      </c>
      <c r="J2050" s="221">
        <v>0</v>
      </c>
      <c r="K2050" s="221">
        <v>0</v>
      </c>
      <c r="L2050" s="221">
        <v>0</v>
      </c>
      <c r="M2050" s="221">
        <v>0</v>
      </c>
      <c r="N2050" s="221">
        <v>0</v>
      </c>
      <c r="O2050" s="221">
        <v>3654196.78</v>
      </c>
      <c r="P2050" s="221">
        <v>0</v>
      </c>
      <c r="Q2050" s="221">
        <v>0</v>
      </c>
      <c r="R2050" s="221">
        <v>0</v>
      </c>
      <c r="S2050" s="221">
        <v>0</v>
      </c>
      <c r="T2050" s="221">
        <v>0</v>
      </c>
      <c r="U2050" s="221">
        <v>0</v>
      </c>
      <c r="V2050" s="221">
        <v>0</v>
      </c>
      <c r="W2050" s="221">
        <v>0</v>
      </c>
      <c r="X2050" s="221">
        <v>54538.09</v>
      </c>
    </row>
    <row r="2051" spans="1:24" s="239" customFormat="1" ht="23.25" customHeight="1" x14ac:dyDescent="0.3">
      <c r="A2051" s="238">
        <v>2024</v>
      </c>
      <c r="B2051" s="230">
        <v>742</v>
      </c>
      <c r="C2051" s="229" t="s">
        <v>2988</v>
      </c>
      <c r="D2051" s="230">
        <v>37665</v>
      </c>
      <c r="E2051" s="222">
        <v>179316</v>
      </c>
      <c r="F2051" s="222">
        <v>179316</v>
      </c>
      <c r="G2051" s="221">
        <v>0</v>
      </c>
      <c r="H2051" s="221">
        <v>0</v>
      </c>
      <c r="I2051" s="221">
        <v>0</v>
      </c>
      <c r="J2051" s="221">
        <v>0</v>
      </c>
      <c r="K2051" s="221">
        <v>0</v>
      </c>
      <c r="L2051" s="221">
        <v>0</v>
      </c>
      <c r="M2051" s="221">
        <v>0</v>
      </c>
      <c r="N2051" s="221">
        <v>0</v>
      </c>
      <c r="O2051" s="221">
        <v>0</v>
      </c>
      <c r="P2051" s="221">
        <v>0</v>
      </c>
      <c r="Q2051" s="221">
        <v>0</v>
      </c>
      <c r="R2051" s="221">
        <v>0</v>
      </c>
      <c r="S2051" s="221">
        <v>0</v>
      </c>
      <c r="T2051" s="221">
        <v>0</v>
      </c>
      <c r="U2051" s="221">
        <v>0</v>
      </c>
      <c r="V2051" s="221">
        <v>179316</v>
      </c>
      <c r="W2051" s="221">
        <v>0</v>
      </c>
      <c r="X2051" s="221">
        <v>0</v>
      </c>
    </row>
    <row r="2052" spans="1:24" s="239" customFormat="1" ht="23.25" customHeight="1" x14ac:dyDescent="0.3">
      <c r="A2052" s="238">
        <v>2024</v>
      </c>
      <c r="B2052" s="230">
        <v>743</v>
      </c>
      <c r="C2052" s="229" t="s">
        <v>2989</v>
      </c>
      <c r="D2052" s="230">
        <v>37667</v>
      </c>
      <c r="E2052" s="222">
        <v>100183.5</v>
      </c>
      <c r="F2052" s="222">
        <v>100183.5</v>
      </c>
      <c r="G2052" s="221">
        <v>0</v>
      </c>
      <c r="H2052" s="221">
        <v>0</v>
      </c>
      <c r="I2052" s="221">
        <v>0</v>
      </c>
      <c r="J2052" s="221">
        <v>0</v>
      </c>
      <c r="K2052" s="221">
        <v>0</v>
      </c>
      <c r="L2052" s="221">
        <v>0</v>
      </c>
      <c r="M2052" s="221">
        <v>0</v>
      </c>
      <c r="N2052" s="221">
        <v>0</v>
      </c>
      <c r="O2052" s="221">
        <v>0</v>
      </c>
      <c r="P2052" s="221">
        <v>0</v>
      </c>
      <c r="Q2052" s="221">
        <v>0</v>
      </c>
      <c r="R2052" s="221">
        <v>0</v>
      </c>
      <c r="S2052" s="221">
        <v>0</v>
      </c>
      <c r="T2052" s="221">
        <v>0</v>
      </c>
      <c r="U2052" s="221">
        <v>0</v>
      </c>
      <c r="V2052" s="221">
        <v>100183.5</v>
      </c>
      <c r="W2052" s="221">
        <v>0</v>
      </c>
      <c r="X2052" s="221">
        <v>0</v>
      </c>
    </row>
    <row r="2053" spans="1:24" s="239" customFormat="1" ht="23.25" customHeight="1" x14ac:dyDescent="0.3">
      <c r="A2053" s="238">
        <v>2024</v>
      </c>
      <c r="B2053" s="230">
        <v>744</v>
      </c>
      <c r="C2053" s="229" t="s">
        <v>2990</v>
      </c>
      <c r="D2053" s="230">
        <v>37683</v>
      </c>
      <c r="E2053" s="222">
        <v>124771.5</v>
      </c>
      <c r="F2053" s="222">
        <v>124771.5</v>
      </c>
      <c r="G2053" s="221">
        <v>0</v>
      </c>
      <c r="H2053" s="221">
        <v>0</v>
      </c>
      <c r="I2053" s="221">
        <v>0</v>
      </c>
      <c r="J2053" s="221">
        <v>0</v>
      </c>
      <c r="K2053" s="221">
        <v>0</v>
      </c>
      <c r="L2053" s="221">
        <v>0</v>
      </c>
      <c r="M2053" s="221">
        <v>0</v>
      </c>
      <c r="N2053" s="221">
        <v>0</v>
      </c>
      <c r="O2053" s="221">
        <v>0</v>
      </c>
      <c r="P2053" s="221">
        <v>0</v>
      </c>
      <c r="Q2053" s="221">
        <v>0</v>
      </c>
      <c r="R2053" s="221">
        <v>0</v>
      </c>
      <c r="S2053" s="221">
        <v>0</v>
      </c>
      <c r="T2053" s="221">
        <v>0</v>
      </c>
      <c r="U2053" s="221">
        <v>0</v>
      </c>
      <c r="V2053" s="221">
        <v>124771.5</v>
      </c>
      <c r="W2053" s="221">
        <v>0</v>
      </c>
      <c r="X2053" s="221">
        <v>0</v>
      </c>
    </row>
    <row r="2054" spans="1:24" s="239" customFormat="1" ht="23.25" customHeight="1" x14ac:dyDescent="0.3">
      <c r="A2054" s="238">
        <v>2024</v>
      </c>
      <c r="B2054" s="230">
        <v>745</v>
      </c>
      <c r="C2054" s="229" t="s">
        <v>483</v>
      </c>
      <c r="D2054" s="230">
        <v>46747</v>
      </c>
      <c r="E2054" s="222">
        <v>810944.72000000009</v>
      </c>
      <c r="F2054" s="222">
        <v>796954.18</v>
      </c>
      <c r="G2054" s="221">
        <v>0</v>
      </c>
      <c r="H2054" s="221">
        <v>0</v>
      </c>
      <c r="I2054" s="221">
        <v>0</v>
      </c>
      <c r="J2054" s="221">
        <v>0</v>
      </c>
      <c r="K2054" s="221">
        <v>0</v>
      </c>
      <c r="L2054" s="221">
        <v>0</v>
      </c>
      <c r="M2054" s="221">
        <v>0</v>
      </c>
      <c r="N2054" s="221">
        <v>0</v>
      </c>
      <c r="O2054" s="221">
        <v>0</v>
      </c>
      <c r="P2054" s="221">
        <v>0</v>
      </c>
      <c r="Q2054" s="221">
        <v>796954.18</v>
      </c>
      <c r="R2054" s="221">
        <v>0</v>
      </c>
      <c r="S2054" s="221">
        <v>0</v>
      </c>
      <c r="T2054" s="221">
        <v>0</v>
      </c>
      <c r="U2054" s="221">
        <v>0</v>
      </c>
      <c r="V2054" s="221">
        <v>0</v>
      </c>
      <c r="W2054" s="221">
        <v>0</v>
      </c>
      <c r="X2054" s="221">
        <v>13990.54</v>
      </c>
    </row>
    <row r="2055" spans="1:24" s="239" customFormat="1" ht="20.25" customHeight="1" x14ac:dyDescent="0.3">
      <c r="A2055" s="238">
        <v>2024</v>
      </c>
      <c r="B2055" s="230">
        <v>746</v>
      </c>
      <c r="C2055" s="229" t="s">
        <v>1353</v>
      </c>
      <c r="D2055" s="230">
        <v>37689</v>
      </c>
      <c r="E2055" s="222">
        <v>921563.14</v>
      </c>
      <c r="F2055" s="222">
        <v>906978.36</v>
      </c>
      <c r="G2055" s="221">
        <v>0</v>
      </c>
      <c r="H2055" s="221">
        <v>0</v>
      </c>
      <c r="I2055" s="221">
        <v>0</v>
      </c>
      <c r="J2055" s="221">
        <v>0</v>
      </c>
      <c r="K2055" s="221">
        <v>0</v>
      </c>
      <c r="L2055" s="221">
        <v>0</v>
      </c>
      <c r="M2055" s="221">
        <v>0</v>
      </c>
      <c r="N2055" s="221">
        <v>0</v>
      </c>
      <c r="O2055" s="221">
        <v>906978.36</v>
      </c>
      <c r="P2055" s="221">
        <v>0</v>
      </c>
      <c r="Q2055" s="221">
        <v>0</v>
      </c>
      <c r="R2055" s="221">
        <v>0</v>
      </c>
      <c r="S2055" s="221">
        <v>0</v>
      </c>
      <c r="T2055" s="221">
        <v>0</v>
      </c>
      <c r="U2055" s="221">
        <v>0</v>
      </c>
      <c r="V2055" s="221">
        <v>0</v>
      </c>
      <c r="W2055" s="221">
        <v>0</v>
      </c>
      <c r="X2055" s="221">
        <v>14584.78</v>
      </c>
    </row>
    <row r="2056" spans="1:24" s="239" customFormat="1" ht="23.25" customHeight="1" x14ac:dyDescent="0.3">
      <c r="A2056" s="238">
        <v>2024</v>
      </c>
      <c r="B2056" s="230">
        <v>747</v>
      </c>
      <c r="C2056" s="229" t="s">
        <v>488</v>
      </c>
      <c r="D2056" s="230">
        <v>37752</v>
      </c>
      <c r="E2056" s="222">
        <v>238621.27</v>
      </c>
      <c r="F2056" s="222">
        <v>234658.75</v>
      </c>
      <c r="G2056" s="221">
        <v>234658.75</v>
      </c>
      <c r="H2056" s="221">
        <v>0</v>
      </c>
      <c r="I2056" s="221">
        <v>0</v>
      </c>
      <c r="J2056" s="221">
        <v>0</v>
      </c>
      <c r="K2056" s="221">
        <v>0</v>
      </c>
      <c r="L2056" s="221">
        <v>0</v>
      </c>
      <c r="M2056" s="221">
        <v>0</v>
      </c>
      <c r="N2056" s="221">
        <v>0</v>
      </c>
      <c r="O2056" s="221">
        <v>0</v>
      </c>
      <c r="P2056" s="221">
        <v>0</v>
      </c>
      <c r="Q2056" s="221">
        <v>0</v>
      </c>
      <c r="R2056" s="221">
        <v>0</v>
      </c>
      <c r="S2056" s="221">
        <v>0</v>
      </c>
      <c r="T2056" s="221">
        <v>0</v>
      </c>
      <c r="U2056" s="221">
        <v>0</v>
      </c>
      <c r="V2056" s="221">
        <v>0</v>
      </c>
      <c r="W2056" s="221">
        <v>0</v>
      </c>
      <c r="X2056" s="221">
        <v>3962.52</v>
      </c>
    </row>
    <row r="2057" spans="1:24" s="239" customFormat="1" ht="23.25" customHeight="1" x14ac:dyDescent="0.3">
      <c r="A2057" s="238">
        <v>2024</v>
      </c>
      <c r="B2057" s="230">
        <v>748</v>
      </c>
      <c r="C2057" s="229" t="s">
        <v>2873</v>
      </c>
      <c r="D2057" s="230">
        <v>37576</v>
      </c>
      <c r="E2057" s="222">
        <v>303413.25</v>
      </c>
      <c r="F2057" s="222">
        <v>303413.25</v>
      </c>
      <c r="G2057" s="221">
        <v>0</v>
      </c>
      <c r="H2057" s="221">
        <v>0</v>
      </c>
      <c r="I2057" s="221">
        <v>0</v>
      </c>
      <c r="J2057" s="221">
        <v>0</v>
      </c>
      <c r="K2057" s="221">
        <v>0</v>
      </c>
      <c r="L2057" s="221">
        <v>0</v>
      </c>
      <c r="M2057" s="221">
        <v>0</v>
      </c>
      <c r="N2057" s="221">
        <v>0</v>
      </c>
      <c r="O2057" s="221">
        <v>0</v>
      </c>
      <c r="P2057" s="221">
        <v>0</v>
      </c>
      <c r="Q2057" s="221">
        <v>0</v>
      </c>
      <c r="R2057" s="221">
        <v>0</v>
      </c>
      <c r="S2057" s="221">
        <v>0</v>
      </c>
      <c r="T2057" s="221">
        <v>0</v>
      </c>
      <c r="U2057" s="221">
        <v>303413.25</v>
      </c>
      <c r="V2057" s="221">
        <v>0</v>
      </c>
      <c r="W2057" s="221">
        <v>0</v>
      </c>
      <c r="X2057" s="221">
        <v>0</v>
      </c>
    </row>
    <row r="2058" spans="1:24" s="239" customFormat="1" ht="23.25" customHeight="1" x14ac:dyDescent="0.3">
      <c r="A2058" s="238">
        <v>2024</v>
      </c>
      <c r="B2058" s="230">
        <v>749</v>
      </c>
      <c r="C2058" s="229" t="s">
        <v>2874</v>
      </c>
      <c r="D2058" s="230">
        <v>37577</v>
      </c>
      <c r="E2058" s="222">
        <v>311582.18</v>
      </c>
      <c r="F2058" s="222">
        <v>311582.18</v>
      </c>
      <c r="G2058" s="221">
        <v>0</v>
      </c>
      <c r="H2058" s="221">
        <v>0</v>
      </c>
      <c r="I2058" s="221">
        <v>0</v>
      </c>
      <c r="J2058" s="221">
        <v>0</v>
      </c>
      <c r="K2058" s="221">
        <v>0</v>
      </c>
      <c r="L2058" s="221">
        <v>0</v>
      </c>
      <c r="M2058" s="221">
        <v>0</v>
      </c>
      <c r="N2058" s="221">
        <v>0</v>
      </c>
      <c r="O2058" s="221">
        <v>0</v>
      </c>
      <c r="P2058" s="221">
        <v>0</v>
      </c>
      <c r="Q2058" s="221">
        <v>0</v>
      </c>
      <c r="R2058" s="221">
        <v>0</v>
      </c>
      <c r="S2058" s="221">
        <v>0</v>
      </c>
      <c r="T2058" s="221">
        <v>0</v>
      </c>
      <c r="U2058" s="221">
        <v>311582.18</v>
      </c>
      <c r="V2058" s="221">
        <v>0</v>
      </c>
      <c r="W2058" s="221">
        <v>0</v>
      </c>
      <c r="X2058" s="221">
        <v>0</v>
      </c>
    </row>
    <row r="2059" spans="1:24" s="239" customFormat="1" ht="20.25" customHeight="1" x14ac:dyDescent="0.3">
      <c r="A2059" s="238"/>
      <c r="B2059" s="226" t="s">
        <v>22</v>
      </c>
      <c r="C2059" s="231"/>
      <c r="D2059" s="263" t="s">
        <v>172</v>
      </c>
      <c r="E2059" s="220">
        <v>24974904.310000002</v>
      </c>
      <c r="F2059" s="220">
        <v>24584831.530000001</v>
      </c>
      <c r="G2059" s="220">
        <v>234658.75</v>
      </c>
      <c r="H2059" s="220">
        <v>0</v>
      </c>
      <c r="I2059" s="220">
        <v>0</v>
      </c>
      <c r="J2059" s="220">
        <v>0</v>
      </c>
      <c r="K2059" s="220">
        <v>0</v>
      </c>
      <c r="L2059" s="220">
        <v>0</v>
      </c>
      <c r="M2059" s="220">
        <v>0</v>
      </c>
      <c r="N2059" s="220">
        <v>0</v>
      </c>
      <c r="O2059" s="220">
        <v>21497204.090000004</v>
      </c>
      <c r="P2059" s="220">
        <v>0</v>
      </c>
      <c r="Q2059" s="220">
        <v>1096568.7000000002</v>
      </c>
      <c r="R2059" s="220">
        <v>0</v>
      </c>
      <c r="S2059" s="220">
        <v>0</v>
      </c>
      <c r="T2059" s="220">
        <v>0</v>
      </c>
      <c r="U2059" s="220">
        <v>1352128.99</v>
      </c>
      <c r="V2059" s="220">
        <v>404271</v>
      </c>
      <c r="W2059" s="220">
        <v>0</v>
      </c>
      <c r="X2059" s="220">
        <v>390072.78000000009</v>
      </c>
    </row>
    <row r="2060" spans="1:24" s="239" customFormat="1" ht="20.25" customHeight="1" x14ac:dyDescent="0.3">
      <c r="A2060" s="238"/>
      <c r="C2060" s="235"/>
      <c r="D2060" s="235"/>
      <c r="E2060" s="235"/>
      <c r="F2060" s="235"/>
      <c r="G2060" s="254"/>
      <c r="H2060" s="254"/>
      <c r="I2060" s="254"/>
      <c r="J2060" s="254"/>
      <c r="K2060" s="254"/>
      <c r="L2060" s="254" t="s">
        <v>2456</v>
      </c>
      <c r="M2060" s="254"/>
      <c r="N2060" s="254"/>
      <c r="O2060" s="254"/>
      <c r="P2060" s="254"/>
      <c r="Q2060" s="254"/>
      <c r="R2060" s="254"/>
      <c r="S2060" s="254"/>
      <c r="T2060" s="254"/>
      <c r="U2060" s="254"/>
      <c r="V2060" s="254"/>
      <c r="W2060" s="254"/>
      <c r="X2060" s="254"/>
    </row>
    <row r="2061" spans="1:24" s="239" customFormat="1" ht="20.25" customHeight="1" x14ac:dyDescent="0.3">
      <c r="A2061" s="238">
        <v>2024</v>
      </c>
      <c r="B2061" s="230">
        <v>750</v>
      </c>
      <c r="C2061" s="302" t="s">
        <v>1729</v>
      </c>
      <c r="D2061" s="230">
        <v>38046</v>
      </c>
      <c r="E2061" s="222">
        <v>5162689.67</v>
      </c>
      <c r="F2061" s="222">
        <v>5092383.0199999996</v>
      </c>
      <c r="G2061" s="221">
        <v>0</v>
      </c>
      <c r="H2061" s="221">
        <v>0</v>
      </c>
      <c r="I2061" s="221">
        <v>0</v>
      </c>
      <c r="J2061" s="221">
        <v>0</v>
      </c>
      <c r="K2061" s="221">
        <v>0</v>
      </c>
      <c r="L2061" s="221">
        <v>0</v>
      </c>
      <c r="M2061" s="221">
        <v>0</v>
      </c>
      <c r="N2061" s="221">
        <v>0</v>
      </c>
      <c r="O2061" s="221">
        <v>0</v>
      </c>
      <c r="P2061" s="221">
        <v>0</v>
      </c>
      <c r="Q2061" s="221">
        <v>5092383.0199999996</v>
      </c>
      <c r="R2061" s="221">
        <v>0</v>
      </c>
      <c r="S2061" s="221">
        <v>0</v>
      </c>
      <c r="T2061" s="221">
        <v>0</v>
      </c>
      <c r="U2061" s="221">
        <v>0</v>
      </c>
      <c r="V2061" s="221">
        <v>0</v>
      </c>
      <c r="W2061" s="221">
        <v>0</v>
      </c>
      <c r="X2061" s="221">
        <v>70306.649999999994</v>
      </c>
    </row>
    <row r="2062" spans="1:24" s="239" customFormat="1" ht="20.25" customHeight="1" x14ac:dyDescent="0.3">
      <c r="A2062" s="238">
        <v>2024</v>
      </c>
      <c r="B2062" s="230">
        <v>751</v>
      </c>
      <c r="C2062" s="302" t="s">
        <v>1732</v>
      </c>
      <c r="D2062" s="230">
        <v>38051</v>
      </c>
      <c r="E2062" s="222">
        <v>5277021.4000000004</v>
      </c>
      <c r="F2062" s="222">
        <v>5200214.24</v>
      </c>
      <c r="G2062" s="221">
        <v>0</v>
      </c>
      <c r="H2062" s="221">
        <v>0</v>
      </c>
      <c r="I2062" s="221">
        <v>0</v>
      </c>
      <c r="J2062" s="221">
        <v>0</v>
      </c>
      <c r="K2062" s="221">
        <v>0</v>
      </c>
      <c r="L2062" s="221">
        <v>0</v>
      </c>
      <c r="M2062" s="221">
        <v>0</v>
      </c>
      <c r="N2062" s="221">
        <v>0</v>
      </c>
      <c r="O2062" s="221">
        <v>0</v>
      </c>
      <c r="P2062" s="221">
        <v>0</v>
      </c>
      <c r="Q2062" s="221">
        <v>5200214.24</v>
      </c>
      <c r="R2062" s="221">
        <v>0</v>
      </c>
      <c r="S2062" s="221">
        <v>0</v>
      </c>
      <c r="T2062" s="221">
        <v>0</v>
      </c>
      <c r="U2062" s="221">
        <v>0</v>
      </c>
      <c r="V2062" s="221">
        <v>0</v>
      </c>
      <c r="W2062" s="221">
        <v>0</v>
      </c>
      <c r="X2062" s="221">
        <v>76807.16</v>
      </c>
    </row>
    <row r="2063" spans="1:24" s="239" customFormat="1" ht="21.6" customHeight="1" x14ac:dyDescent="0.3">
      <c r="A2063" s="238">
        <v>2024</v>
      </c>
      <c r="B2063" s="230">
        <v>752</v>
      </c>
      <c r="C2063" s="225" t="s">
        <v>1040</v>
      </c>
      <c r="D2063" s="230">
        <v>38053</v>
      </c>
      <c r="E2063" s="222">
        <v>3410672.72</v>
      </c>
      <c r="F2063" s="222">
        <v>3359383.5700000003</v>
      </c>
      <c r="G2063" s="221">
        <v>0</v>
      </c>
      <c r="H2063" s="221">
        <v>0</v>
      </c>
      <c r="I2063" s="221">
        <v>0</v>
      </c>
      <c r="J2063" s="221">
        <v>0</v>
      </c>
      <c r="K2063" s="221">
        <v>0</v>
      </c>
      <c r="L2063" s="221">
        <v>0</v>
      </c>
      <c r="M2063" s="221">
        <v>0</v>
      </c>
      <c r="N2063" s="221">
        <v>0</v>
      </c>
      <c r="O2063" s="221">
        <v>0</v>
      </c>
      <c r="P2063" s="221">
        <v>925913.93</v>
      </c>
      <c r="Q2063" s="221">
        <v>2433469.64</v>
      </c>
      <c r="R2063" s="221">
        <v>0</v>
      </c>
      <c r="S2063" s="221">
        <v>0</v>
      </c>
      <c r="T2063" s="221">
        <v>0</v>
      </c>
      <c r="U2063" s="221">
        <v>0</v>
      </c>
      <c r="V2063" s="221">
        <v>0</v>
      </c>
      <c r="W2063" s="221">
        <v>0</v>
      </c>
      <c r="X2063" s="221">
        <v>51289.149999999994</v>
      </c>
    </row>
    <row r="2064" spans="1:24" s="239" customFormat="1" ht="21.6" customHeight="1" x14ac:dyDescent="0.3">
      <c r="A2064" s="238">
        <v>2024</v>
      </c>
      <c r="B2064" s="230">
        <v>753</v>
      </c>
      <c r="C2064" s="225" t="s">
        <v>3375</v>
      </c>
      <c r="D2064" s="230">
        <v>37794</v>
      </c>
      <c r="E2064" s="222">
        <v>3265857.69</v>
      </c>
      <c r="F2064" s="222">
        <v>3216841.51</v>
      </c>
      <c r="G2064" s="221">
        <v>0</v>
      </c>
      <c r="H2064" s="221">
        <v>0</v>
      </c>
      <c r="I2064" s="221">
        <v>0</v>
      </c>
      <c r="J2064" s="221">
        <v>0</v>
      </c>
      <c r="K2064" s="221">
        <v>0</v>
      </c>
      <c r="L2064" s="221">
        <v>0</v>
      </c>
      <c r="M2064" s="221">
        <v>0</v>
      </c>
      <c r="N2064" s="221">
        <v>0</v>
      </c>
      <c r="O2064" s="221">
        <v>0</v>
      </c>
      <c r="P2064" s="221">
        <v>124470.54999999999</v>
      </c>
      <c r="Q2064" s="221">
        <v>3092370.96</v>
      </c>
      <c r="R2064" s="221">
        <v>0</v>
      </c>
      <c r="S2064" s="221">
        <v>0</v>
      </c>
      <c r="T2064" s="221">
        <v>0</v>
      </c>
      <c r="U2064" s="221">
        <v>0</v>
      </c>
      <c r="V2064" s="221">
        <v>0</v>
      </c>
      <c r="W2064" s="221">
        <v>0</v>
      </c>
      <c r="X2064" s="221">
        <v>49016.18</v>
      </c>
    </row>
    <row r="2065" spans="1:24" s="239" customFormat="1" ht="21.6" customHeight="1" x14ac:dyDescent="0.3">
      <c r="A2065" s="238">
        <v>2024</v>
      </c>
      <c r="B2065" s="230">
        <v>754</v>
      </c>
      <c r="C2065" s="233" t="s">
        <v>3373</v>
      </c>
      <c r="D2065" s="230">
        <v>37798</v>
      </c>
      <c r="E2065" s="222">
        <v>3671211.4600000004</v>
      </c>
      <c r="F2065" s="222">
        <v>3614038.49</v>
      </c>
      <c r="G2065" s="221">
        <v>0</v>
      </c>
      <c r="H2065" s="221">
        <v>0</v>
      </c>
      <c r="I2065" s="221">
        <v>0</v>
      </c>
      <c r="J2065" s="221">
        <v>0</v>
      </c>
      <c r="K2065" s="221">
        <v>0</v>
      </c>
      <c r="L2065" s="221">
        <v>0</v>
      </c>
      <c r="M2065" s="221">
        <v>0</v>
      </c>
      <c r="N2065" s="221">
        <v>0</v>
      </c>
      <c r="O2065" s="221">
        <v>0</v>
      </c>
      <c r="P2065" s="221">
        <v>208262.33</v>
      </c>
      <c r="Q2065" s="221">
        <v>3405776.16</v>
      </c>
      <c r="R2065" s="221">
        <v>0</v>
      </c>
      <c r="S2065" s="221">
        <v>0</v>
      </c>
      <c r="T2065" s="221">
        <v>0</v>
      </c>
      <c r="U2065" s="221">
        <v>0</v>
      </c>
      <c r="V2065" s="221">
        <v>0</v>
      </c>
      <c r="W2065" s="221">
        <v>0</v>
      </c>
      <c r="X2065" s="221">
        <v>57172.97</v>
      </c>
    </row>
    <row r="2066" spans="1:24" s="239" customFormat="1" ht="21.6" customHeight="1" x14ac:dyDescent="0.3">
      <c r="A2066" s="238">
        <v>2024</v>
      </c>
      <c r="B2066" s="230">
        <v>755</v>
      </c>
      <c r="C2066" s="225" t="s">
        <v>1731</v>
      </c>
      <c r="D2066" s="230">
        <v>37807</v>
      </c>
      <c r="E2066" s="222">
        <v>9937467.6500000004</v>
      </c>
      <c r="F2066" s="222">
        <v>9792386.4700000007</v>
      </c>
      <c r="G2066" s="221">
        <v>0</v>
      </c>
      <c r="H2066" s="221">
        <v>0</v>
      </c>
      <c r="I2066" s="221">
        <v>0</v>
      </c>
      <c r="J2066" s="221">
        <v>0</v>
      </c>
      <c r="K2066" s="221">
        <v>0</v>
      </c>
      <c r="L2066" s="221">
        <v>0</v>
      </c>
      <c r="M2066" s="221">
        <v>0</v>
      </c>
      <c r="N2066" s="221">
        <v>0</v>
      </c>
      <c r="O2066" s="221">
        <v>3821326.79</v>
      </c>
      <c r="P2066" s="221">
        <v>0</v>
      </c>
      <c r="Q2066" s="221">
        <v>5971059.6800000006</v>
      </c>
      <c r="R2066" s="221">
        <v>0</v>
      </c>
      <c r="S2066" s="221">
        <v>0</v>
      </c>
      <c r="T2066" s="221">
        <v>0</v>
      </c>
      <c r="U2066" s="221">
        <v>0</v>
      </c>
      <c r="V2066" s="221">
        <v>0</v>
      </c>
      <c r="W2066" s="221">
        <v>0</v>
      </c>
      <c r="X2066" s="221">
        <v>145081.18</v>
      </c>
    </row>
    <row r="2067" spans="1:24" s="239" customFormat="1" ht="21.6" customHeight="1" x14ac:dyDescent="0.3">
      <c r="A2067" s="238">
        <v>2024</v>
      </c>
      <c r="B2067" s="230">
        <v>756</v>
      </c>
      <c r="C2067" s="225" t="s">
        <v>504</v>
      </c>
      <c r="D2067" s="230">
        <v>37817</v>
      </c>
      <c r="E2067" s="222">
        <v>9815874.370000001</v>
      </c>
      <c r="F2067" s="222">
        <v>9675076.1300000008</v>
      </c>
      <c r="G2067" s="221">
        <v>0</v>
      </c>
      <c r="H2067" s="221">
        <v>1578253.9100000001</v>
      </c>
      <c r="I2067" s="221">
        <v>0</v>
      </c>
      <c r="J2067" s="221">
        <v>212825.35</v>
      </c>
      <c r="K2067" s="221">
        <v>517998.52</v>
      </c>
      <c r="L2067" s="221">
        <v>415715.93</v>
      </c>
      <c r="M2067" s="221">
        <v>0</v>
      </c>
      <c r="N2067" s="221">
        <v>0</v>
      </c>
      <c r="O2067" s="221">
        <v>0</v>
      </c>
      <c r="P2067" s="221">
        <v>0</v>
      </c>
      <c r="Q2067" s="221">
        <v>6950282.4199999999</v>
      </c>
      <c r="R2067" s="221">
        <v>0</v>
      </c>
      <c r="S2067" s="221">
        <v>0</v>
      </c>
      <c r="T2067" s="221">
        <v>0</v>
      </c>
      <c r="U2067" s="221">
        <v>0</v>
      </c>
      <c r="V2067" s="221">
        <v>0</v>
      </c>
      <c r="W2067" s="221">
        <v>0</v>
      </c>
      <c r="X2067" s="221">
        <v>140798.24</v>
      </c>
    </row>
    <row r="2068" spans="1:24" s="239" customFormat="1" ht="21.6" customHeight="1" x14ac:dyDescent="0.3">
      <c r="A2068" s="238">
        <v>2024</v>
      </c>
      <c r="B2068" s="230">
        <v>757</v>
      </c>
      <c r="C2068" s="233" t="s">
        <v>3376</v>
      </c>
      <c r="D2068" s="230">
        <v>37824</v>
      </c>
      <c r="E2068" s="222">
        <v>4347133.0000000009</v>
      </c>
      <c r="F2068" s="222">
        <v>4279100.8100000005</v>
      </c>
      <c r="G2068" s="221">
        <v>0</v>
      </c>
      <c r="H2068" s="221">
        <v>0</v>
      </c>
      <c r="I2068" s="221">
        <v>0</v>
      </c>
      <c r="J2068" s="221">
        <v>0</v>
      </c>
      <c r="K2068" s="221">
        <v>0</v>
      </c>
      <c r="L2068" s="221">
        <v>0</v>
      </c>
      <c r="M2068" s="221">
        <v>0</v>
      </c>
      <c r="N2068" s="221">
        <v>0</v>
      </c>
      <c r="O2068" s="221">
        <v>0</v>
      </c>
      <c r="P2068" s="221">
        <v>782939.4</v>
      </c>
      <c r="Q2068" s="221">
        <v>3496161.41</v>
      </c>
      <c r="R2068" s="221">
        <v>0</v>
      </c>
      <c r="S2068" s="221">
        <v>0</v>
      </c>
      <c r="T2068" s="221">
        <v>0</v>
      </c>
      <c r="U2068" s="221">
        <v>0</v>
      </c>
      <c r="V2068" s="221">
        <v>0</v>
      </c>
      <c r="W2068" s="221">
        <v>0</v>
      </c>
      <c r="X2068" s="221">
        <v>68032.19</v>
      </c>
    </row>
    <row r="2069" spans="1:24" s="239" customFormat="1" ht="21.6" customHeight="1" x14ac:dyDescent="0.3">
      <c r="A2069" s="238">
        <v>2024</v>
      </c>
      <c r="B2069" s="230">
        <v>758</v>
      </c>
      <c r="C2069" s="225" t="s">
        <v>3381</v>
      </c>
      <c r="D2069" s="230">
        <v>38150</v>
      </c>
      <c r="E2069" s="222">
        <v>8019868.9900000002</v>
      </c>
      <c r="F2069" s="222">
        <v>7905536.0800000001</v>
      </c>
      <c r="G2069" s="221">
        <v>0</v>
      </c>
      <c r="H2069" s="221">
        <v>0</v>
      </c>
      <c r="I2069" s="221">
        <v>0</v>
      </c>
      <c r="J2069" s="221">
        <v>0</v>
      </c>
      <c r="K2069" s="221">
        <v>0</v>
      </c>
      <c r="L2069" s="221">
        <v>0</v>
      </c>
      <c r="M2069" s="221">
        <v>0</v>
      </c>
      <c r="N2069" s="221">
        <v>0</v>
      </c>
      <c r="O2069" s="221">
        <v>3325136.82</v>
      </c>
      <c r="P2069" s="221">
        <v>402131.66</v>
      </c>
      <c r="Q2069" s="221">
        <v>4178267.6</v>
      </c>
      <c r="R2069" s="221">
        <v>0</v>
      </c>
      <c r="S2069" s="221">
        <v>0</v>
      </c>
      <c r="T2069" s="221">
        <v>0</v>
      </c>
      <c r="U2069" s="221">
        <v>0</v>
      </c>
      <c r="V2069" s="221">
        <v>0</v>
      </c>
      <c r="W2069" s="221">
        <v>0</v>
      </c>
      <c r="X2069" s="221">
        <v>114332.91</v>
      </c>
    </row>
    <row r="2070" spans="1:24" s="239" customFormat="1" ht="21.6" customHeight="1" x14ac:dyDescent="0.3">
      <c r="A2070" s="238">
        <v>2024</v>
      </c>
      <c r="B2070" s="230">
        <v>759</v>
      </c>
      <c r="C2070" s="225" t="s">
        <v>1044</v>
      </c>
      <c r="D2070" s="230">
        <v>38442</v>
      </c>
      <c r="E2070" s="222">
        <v>1782841.01</v>
      </c>
      <c r="F2070" s="222">
        <v>1756253.6</v>
      </c>
      <c r="G2070" s="221">
        <v>0</v>
      </c>
      <c r="H2070" s="221">
        <v>0</v>
      </c>
      <c r="I2070" s="221">
        <v>0</v>
      </c>
      <c r="J2070" s="221">
        <v>0</v>
      </c>
      <c r="K2070" s="221">
        <v>0</v>
      </c>
      <c r="L2070" s="221">
        <v>0</v>
      </c>
      <c r="M2070" s="221">
        <v>0</v>
      </c>
      <c r="N2070" s="221">
        <v>0</v>
      </c>
      <c r="O2070" s="221">
        <v>1756253.6</v>
      </c>
      <c r="P2070" s="221">
        <v>0</v>
      </c>
      <c r="Q2070" s="221">
        <v>0</v>
      </c>
      <c r="R2070" s="221">
        <v>0</v>
      </c>
      <c r="S2070" s="221">
        <v>0</v>
      </c>
      <c r="T2070" s="221">
        <v>0</v>
      </c>
      <c r="U2070" s="221">
        <v>0</v>
      </c>
      <c r="V2070" s="221">
        <v>0</v>
      </c>
      <c r="W2070" s="221">
        <v>0</v>
      </c>
      <c r="X2070" s="221">
        <v>26587.41</v>
      </c>
    </row>
    <row r="2071" spans="1:24" s="239" customFormat="1" ht="21.6" customHeight="1" x14ac:dyDescent="0.3">
      <c r="A2071" s="238">
        <v>2024</v>
      </c>
      <c r="B2071" s="230">
        <v>760</v>
      </c>
      <c r="C2071" s="225" t="s">
        <v>3435</v>
      </c>
      <c r="D2071" s="230">
        <v>37935</v>
      </c>
      <c r="E2071" s="222">
        <v>1362234.5899999999</v>
      </c>
      <c r="F2071" s="222">
        <v>1339515.8399999999</v>
      </c>
      <c r="G2071" s="221">
        <v>0</v>
      </c>
      <c r="H2071" s="221">
        <v>0</v>
      </c>
      <c r="I2071" s="221">
        <v>0</v>
      </c>
      <c r="J2071" s="221">
        <v>0</v>
      </c>
      <c r="K2071" s="221">
        <v>0</v>
      </c>
      <c r="L2071" s="221">
        <v>0</v>
      </c>
      <c r="M2071" s="221">
        <v>0</v>
      </c>
      <c r="N2071" s="221">
        <v>0</v>
      </c>
      <c r="O2071" s="221">
        <v>0</v>
      </c>
      <c r="P2071" s="221">
        <v>0</v>
      </c>
      <c r="Q2071" s="221">
        <v>1339515.8399999999</v>
      </c>
      <c r="R2071" s="221">
        <v>0</v>
      </c>
      <c r="S2071" s="221">
        <v>0</v>
      </c>
      <c r="T2071" s="221">
        <v>0</v>
      </c>
      <c r="U2071" s="221">
        <v>0</v>
      </c>
      <c r="V2071" s="221">
        <v>0</v>
      </c>
      <c r="W2071" s="221">
        <v>0</v>
      </c>
      <c r="X2071" s="221">
        <v>22718.75</v>
      </c>
    </row>
    <row r="2072" spans="1:24" s="239" customFormat="1" ht="21.6" customHeight="1" x14ac:dyDescent="0.3">
      <c r="A2072" s="238">
        <v>2024</v>
      </c>
      <c r="B2072" s="230">
        <v>761</v>
      </c>
      <c r="C2072" s="225" t="s">
        <v>529</v>
      </c>
      <c r="D2072" s="230">
        <v>38349</v>
      </c>
      <c r="E2072" s="222">
        <v>164053.97999999998</v>
      </c>
      <c r="F2072" s="222">
        <v>160900.54999999999</v>
      </c>
      <c r="G2072" s="221">
        <v>0</v>
      </c>
      <c r="H2072" s="221">
        <v>0</v>
      </c>
      <c r="I2072" s="221">
        <v>0</v>
      </c>
      <c r="J2072" s="221">
        <v>0</v>
      </c>
      <c r="K2072" s="221">
        <v>0</v>
      </c>
      <c r="L2072" s="221">
        <v>0</v>
      </c>
      <c r="M2072" s="221">
        <v>0</v>
      </c>
      <c r="N2072" s="221">
        <v>0</v>
      </c>
      <c r="O2072" s="221">
        <v>0</v>
      </c>
      <c r="P2072" s="221">
        <v>160900.54999999999</v>
      </c>
      <c r="Q2072" s="221">
        <v>0</v>
      </c>
      <c r="R2072" s="221">
        <v>0</v>
      </c>
      <c r="S2072" s="221">
        <v>0</v>
      </c>
      <c r="T2072" s="221">
        <v>0</v>
      </c>
      <c r="U2072" s="221">
        <v>0</v>
      </c>
      <c r="V2072" s="221">
        <v>0</v>
      </c>
      <c r="W2072" s="221">
        <v>0</v>
      </c>
      <c r="X2072" s="221">
        <v>3153.43</v>
      </c>
    </row>
    <row r="2073" spans="1:24" s="267" customFormat="1" ht="21.6" customHeight="1" x14ac:dyDescent="0.3">
      <c r="A2073" s="238">
        <v>2024</v>
      </c>
      <c r="B2073" s="230">
        <v>762</v>
      </c>
      <c r="C2073" s="236" t="s">
        <v>1853</v>
      </c>
      <c r="D2073" s="230">
        <v>38114</v>
      </c>
      <c r="E2073" s="222">
        <v>10988238.349999998</v>
      </c>
      <c r="F2073" s="222">
        <v>10827136.079999998</v>
      </c>
      <c r="G2073" s="221">
        <v>0</v>
      </c>
      <c r="H2073" s="221">
        <v>0</v>
      </c>
      <c r="I2073" s="221">
        <v>0</v>
      </c>
      <c r="J2073" s="221">
        <v>0</v>
      </c>
      <c r="K2073" s="221">
        <v>0</v>
      </c>
      <c r="L2073" s="221">
        <v>0</v>
      </c>
      <c r="M2073" s="221">
        <v>0</v>
      </c>
      <c r="N2073" s="221">
        <v>0</v>
      </c>
      <c r="O2073" s="221">
        <v>4378661.2299999995</v>
      </c>
      <c r="P2073" s="221">
        <v>0</v>
      </c>
      <c r="Q2073" s="221">
        <v>6448474.8499999996</v>
      </c>
      <c r="R2073" s="221">
        <v>0</v>
      </c>
      <c r="S2073" s="221">
        <v>0</v>
      </c>
      <c r="T2073" s="221">
        <v>0</v>
      </c>
      <c r="U2073" s="221">
        <v>0</v>
      </c>
      <c r="V2073" s="221">
        <v>0</v>
      </c>
      <c r="W2073" s="221">
        <v>0</v>
      </c>
      <c r="X2073" s="221">
        <v>161102.27000000002</v>
      </c>
    </row>
    <row r="2074" spans="1:24" s="267" customFormat="1" ht="21.6" customHeight="1" x14ac:dyDescent="0.3">
      <c r="A2074" s="238">
        <v>2024</v>
      </c>
      <c r="B2074" s="230">
        <v>763</v>
      </c>
      <c r="C2074" s="236" t="s">
        <v>1854</v>
      </c>
      <c r="D2074" s="230">
        <v>38118</v>
      </c>
      <c r="E2074" s="222">
        <v>9292303.5500000007</v>
      </c>
      <c r="F2074" s="222">
        <v>9153207.9600000009</v>
      </c>
      <c r="G2074" s="221">
        <v>0</v>
      </c>
      <c r="H2074" s="221">
        <v>0</v>
      </c>
      <c r="I2074" s="221">
        <v>0</v>
      </c>
      <c r="J2074" s="221">
        <v>0</v>
      </c>
      <c r="K2074" s="221">
        <v>0</v>
      </c>
      <c r="L2074" s="221">
        <v>0</v>
      </c>
      <c r="M2074" s="221">
        <v>0</v>
      </c>
      <c r="N2074" s="221">
        <v>0</v>
      </c>
      <c r="O2074" s="221">
        <v>3833515.99</v>
      </c>
      <c r="P2074" s="221">
        <v>0</v>
      </c>
      <c r="Q2074" s="221">
        <v>5319691.9700000007</v>
      </c>
      <c r="R2074" s="221">
        <v>0</v>
      </c>
      <c r="S2074" s="221">
        <v>0</v>
      </c>
      <c r="T2074" s="221">
        <v>0</v>
      </c>
      <c r="U2074" s="221">
        <v>0</v>
      </c>
      <c r="V2074" s="221">
        <v>0</v>
      </c>
      <c r="W2074" s="221">
        <v>0</v>
      </c>
      <c r="X2074" s="221">
        <v>139095.59</v>
      </c>
    </row>
    <row r="2075" spans="1:24" s="267" customFormat="1" ht="21.6" customHeight="1" x14ac:dyDescent="0.3">
      <c r="A2075" s="238">
        <v>2024</v>
      </c>
      <c r="B2075" s="230">
        <v>764</v>
      </c>
      <c r="C2075" s="236" t="s">
        <v>519</v>
      </c>
      <c r="D2075" s="230">
        <v>37891</v>
      </c>
      <c r="E2075" s="222">
        <v>3750664.21</v>
      </c>
      <c r="F2075" s="222">
        <v>3697224.17</v>
      </c>
      <c r="G2075" s="221">
        <v>0</v>
      </c>
      <c r="H2075" s="221">
        <v>0</v>
      </c>
      <c r="I2075" s="221">
        <v>0</v>
      </c>
      <c r="J2075" s="221">
        <v>0</v>
      </c>
      <c r="K2075" s="221">
        <v>0</v>
      </c>
      <c r="L2075" s="221">
        <v>0</v>
      </c>
      <c r="M2075" s="221">
        <v>0</v>
      </c>
      <c r="N2075" s="221">
        <v>0</v>
      </c>
      <c r="O2075" s="221">
        <v>3697224.17</v>
      </c>
      <c r="P2075" s="221">
        <v>0</v>
      </c>
      <c r="Q2075" s="221">
        <v>0</v>
      </c>
      <c r="R2075" s="221">
        <v>0</v>
      </c>
      <c r="S2075" s="221">
        <v>0</v>
      </c>
      <c r="T2075" s="221">
        <v>0</v>
      </c>
      <c r="U2075" s="221">
        <v>0</v>
      </c>
      <c r="V2075" s="221">
        <v>0</v>
      </c>
      <c r="W2075" s="221">
        <v>0</v>
      </c>
      <c r="X2075" s="221">
        <v>53440.04</v>
      </c>
    </row>
    <row r="2076" spans="1:24" s="267" customFormat="1" ht="21.6" customHeight="1" x14ac:dyDescent="0.3">
      <c r="A2076" s="238">
        <v>2024</v>
      </c>
      <c r="B2076" s="230">
        <v>765</v>
      </c>
      <c r="C2076" s="236" t="s">
        <v>1855</v>
      </c>
      <c r="D2076" s="230">
        <v>37893</v>
      </c>
      <c r="E2076" s="222">
        <v>10316065.299999999</v>
      </c>
      <c r="F2076" s="222">
        <v>10159186.289999999</v>
      </c>
      <c r="G2076" s="221">
        <v>0</v>
      </c>
      <c r="H2076" s="221">
        <v>0</v>
      </c>
      <c r="I2076" s="221">
        <v>0</v>
      </c>
      <c r="J2076" s="221">
        <v>0</v>
      </c>
      <c r="K2076" s="221">
        <v>0</v>
      </c>
      <c r="L2076" s="221">
        <v>0</v>
      </c>
      <c r="M2076" s="221">
        <v>0</v>
      </c>
      <c r="N2076" s="221">
        <v>0</v>
      </c>
      <c r="O2076" s="221">
        <v>3863418.31</v>
      </c>
      <c r="P2076" s="221">
        <v>0</v>
      </c>
      <c r="Q2076" s="221">
        <v>6295767.9799999995</v>
      </c>
      <c r="R2076" s="221">
        <v>0</v>
      </c>
      <c r="S2076" s="221">
        <v>0</v>
      </c>
      <c r="T2076" s="221">
        <v>0</v>
      </c>
      <c r="U2076" s="221">
        <v>0</v>
      </c>
      <c r="V2076" s="221">
        <v>0</v>
      </c>
      <c r="W2076" s="221">
        <v>0</v>
      </c>
      <c r="X2076" s="221">
        <v>156879.01</v>
      </c>
    </row>
    <row r="2077" spans="1:24" s="267" customFormat="1" ht="21.6" customHeight="1" x14ac:dyDescent="0.3">
      <c r="A2077" s="238">
        <v>2024</v>
      </c>
      <c r="B2077" s="230">
        <v>766</v>
      </c>
      <c r="C2077" s="236" t="s">
        <v>1864</v>
      </c>
      <c r="D2077" s="230">
        <v>38441</v>
      </c>
      <c r="E2077" s="222">
        <v>4225303.7700000005</v>
      </c>
      <c r="F2077" s="222">
        <v>4186123.9800000004</v>
      </c>
      <c r="G2077" s="221">
        <v>0</v>
      </c>
      <c r="H2077" s="221">
        <v>0</v>
      </c>
      <c r="I2077" s="221">
        <v>0</v>
      </c>
      <c r="J2077" s="221">
        <v>0</v>
      </c>
      <c r="K2077" s="221">
        <v>0</v>
      </c>
      <c r="L2077" s="221">
        <v>0</v>
      </c>
      <c r="M2077" s="221">
        <v>0</v>
      </c>
      <c r="N2077" s="221">
        <v>0</v>
      </c>
      <c r="O2077" s="221">
        <v>4186123.9800000004</v>
      </c>
      <c r="P2077" s="221">
        <v>0</v>
      </c>
      <c r="Q2077" s="221">
        <v>0</v>
      </c>
      <c r="R2077" s="221">
        <v>0</v>
      </c>
      <c r="S2077" s="221">
        <v>0</v>
      </c>
      <c r="T2077" s="221">
        <v>0</v>
      </c>
      <c r="U2077" s="221">
        <v>0</v>
      </c>
      <c r="V2077" s="221">
        <v>0</v>
      </c>
      <c r="W2077" s="221">
        <v>0</v>
      </c>
      <c r="X2077" s="221">
        <v>39179.79</v>
      </c>
    </row>
    <row r="2078" spans="1:24" s="239" customFormat="1" ht="21.6" customHeight="1" x14ac:dyDescent="0.3">
      <c r="A2078" s="238">
        <v>2024</v>
      </c>
      <c r="B2078" s="230">
        <v>767</v>
      </c>
      <c r="C2078" s="225" t="s">
        <v>3556</v>
      </c>
      <c r="D2078" s="230">
        <v>38281</v>
      </c>
      <c r="E2078" s="222">
        <v>11891945.18</v>
      </c>
      <c r="F2078" s="222">
        <v>11706608.27</v>
      </c>
      <c r="G2078" s="221">
        <v>0</v>
      </c>
      <c r="H2078" s="221">
        <v>0</v>
      </c>
      <c r="I2078" s="221">
        <v>0</v>
      </c>
      <c r="J2078" s="221">
        <v>0</v>
      </c>
      <c r="K2078" s="221">
        <v>0</v>
      </c>
      <c r="L2078" s="221">
        <v>0</v>
      </c>
      <c r="M2078" s="221">
        <v>0</v>
      </c>
      <c r="N2078" s="221">
        <v>0</v>
      </c>
      <c r="O2078" s="221">
        <v>2686910.1999999997</v>
      </c>
      <c r="P2078" s="221">
        <v>0</v>
      </c>
      <c r="Q2078" s="221">
        <v>9019698.0700000003</v>
      </c>
      <c r="R2078" s="221">
        <v>0</v>
      </c>
      <c r="S2078" s="221">
        <v>0</v>
      </c>
      <c r="T2078" s="221">
        <v>0</v>
      </c>
      <c r="U2078" s="221">
        <v>0</v>
      </c>
      <c r="V2078" s="221">
        <v>0</v>
      </c>
      <c r="W2078" s="221">
        <v>0</v>
      </c>
      <c r="X2078" s="221">
        <v>185336.91</v>
      </c>
    </row>
    <row r="2079" spans="1:24" s="239" customFormat="1" ht="21.6" customHeight="1" x14ac:dyDescent="0.3">
      <c r="A2079" s="238">
        <v>2024</v>
      </c>
      <c r="B2079" s="230">
        <v>768</v>
      </c>
      <c r="C2079" s="225" t="s">
        <v>2345</v>
      </c>
      <c r="D2079" s="230">
        <v>37881</v>
      </c>
      <c r="E2079" s="222">
        <v>3984136.27</v>
      </c>
      <c r="F2079" s="222">
        <v>3925141.03</v>
      </c>
      <c r="G2079" s="221">
        <v>0</v>
      </c>
      <c r="H2079" s="221">
        <v>0</v>
      </c>
      <c r="I2079" s="221">
        <v>0</v>
      </c>
      <c r="J2079" s="221">
        <v>0</v>
      </c>
      <c r="K2079" s="221">
        <v>0</v>
      </c>
      <c r="L2079" s="221">
        <v>0</v>
      </c>
      <c r="M2079" s="221">
        <v>0</v>
      </c>
      <c r="N2079" s="221">
        <v>0</v>
      </c>
      <c r="O2079" s="221">
        <v>3925141.03</v>
      </c>
      <c r="P2079" s="221">
        <v>0</v>
      </c>
      <c r="Q2079" s="221">
        <v>0</v>
      </c>
      <c r="R2079" s="221">
        <v>0</v>
      </c>
      <c r="S2079" s="221">
        <v>0</v>
      </c>
      <c r="T2079" s="221">
        <v>0</v>
      </c>
      <c r="U2079" s="221">
        <v>0</v>
      </c>
      <c r="V2079" s="221">
        <v>0</v>
      </c>
      <c r="W2079" s="221">
        <v>0</v>
      </c>
      <c r="X2079" s="221">
        <v>58995.24</v>
      </c>
    </row>
    <row r="2080" spans="1:24" s="239" customFormat="1" ht="21.6" customHeight="1" x14ac:dyDescent="0.3">
      <c r="A2080" s="238">
        <v>2024</v>
      </c>
      <c r="B2080" s="230">
        <v>769</v>
      </c>
      <c r="C2080" s="225" t="s">
        <v>2346</v>
      </c>
      <c r="D2080" s="230">
        <v>38348</v>
      </c>
      <c r="E2080" s="222">
        <v>16129713.699999999</v>
      </c>
      <c r="F2080" s="222">
        <v>15901542.639999999</v>
      </c>
      <c r="G2080" s="221">
        <v>0</v>
      </c>
      <c r="H2080" s="221">
        <v>0</v>
      </c>
      <c r="I2080" s="221">
        <v>0</v>
      </c>
      <c r="J2080" s="221">
        <v>0</v>
      </c>
      <c r="K2080" s="221">
        <v>0</v>
      </c>
      <c r="L2080" s="221">
        <v>0</v>
      </c>
      <c r="M2080" s="221">
        <v>0</v>
      </c>
      <c r="N2080" s="221">
        <v>0</v>
      </c>
      <c r="O2080" s="221">
        <v>6706833.5199999996</v>
      </c>
      <c r="P2080" s="221">
        <v>0</v>
      </c>
      <c r="Q2080" s="221">
        <v>9194709.1199999992</v>
      </c>
      <c r="R2080" s="221">
        <v>0</v>
      </c>
      <c r="S2080" s="221">
        <v>0</v>
      </c>
      <c r="T2080" s="221">
        <v>0</v>
      </c>
      <c r="U2080" s="221">
        <v>0</v>
      </c>
      <c r="V2080" s="221">
        <v>0</v>
      </c>
      <c r="W2080" s="221">
        <v>0</v>
      </c>
      <c r="X2080" s="221">
        <v>228171.06</v>
      </c>
    </row>
    <row r="2081" spans="1:24" s="239" customFormat="1" ht="20.25" customHeight="1" x14ac:dyDescent="0.3">
      <c r="A2081" s="238">
        <v>2024</v>
      </c>
      <c r="B2081" s="230">
        <v>770</v>
      </c>
      <c r="C2081" s="225" t="s">
        <v>57</v>
      </c>
      <c r="D2081" s="230">
        <v>38073</v>
      </c>
      <c r="E2081" s="222">
        <v>1604547.23</v>
      </c>
      <c r="F2081" s="222">
        <v>1579510.73</v>
      </c>
      <c r="G2081" s="221">
        <v>0</v>
      </c>
      <c r="H2081" s="221">
        <v>0</v>
      </c>
      <c r="I2081" s="221">
        <v>0</v>
      </c>
      <c r="J2081" s="221">
        <v>0</v>
      </c>
      <c r="K2081" s="221">
        <v>0</v>
      </c>
      <c r="L2081" s="221">
        <v>0</v>
      </c>
      <c r="M2081" s="221">
        <v>0</v>
      </c>
      <c r="N2081" s="221">
        <v>0</v>
      </c>
      <c r="O2081" s="221">
        <v>0</v>
      </c>
      <c r="P2081" s="221">
        <v>89203.3</v>
      </c>
      <c r="Q2081" s="221">
        <v>1490307.43</v>
      </c>
      <c r="R2081" s="221">
        <v>0</v>
      </c>
      <c r="S2081" s="221">
        <v>0</v>
      </c>
      <c r="T2081" s="221">
        <v>0</v>
      </c>
      <c r="U2081" s="221">
        <v>0</v>
      </c>
      <c r="V2081" s="221">
        <v>0</v>
      </c>
      <c r="W2081" s="221">
        <v>0</v>
      </c>
      <c r="X2081" s="221">
        <v>25036.5</v>
      </c>
    </row>
    <row r="2082" spans="1:24" s="239" customFormat="1" ht="20.25" customHeight="1" x14ac:dyDescent="0.3">
      <c r="A2082" s="238">
        <v>2024</v>
      </c>
      <c r="B2082" s="230">
        <v>771</v>
      </c>
      <c r="C2082" s="225" t="s">
        <v>3383</v>
      </c>
      <c r="D2082" s="230">
        <v>37949</v>
      </c>
      <c r="E2082" s="222">
        <v>9830614.0900000017</v>
      </c>
      <c r="F2082" s="222">
        <v>9684350.120000001</v>
      </c>
      <c r="G2082" s="221">
        <v>0</v>
      </c>
      <c r="H2082" s="221">
        <v>0</v>
      </c>
      <c r="I2082" s="221">
        <v>0</v>
      </c>
      <c r="J2082" s="221">
        <v>0</v>
      </c>
      <c r="K2082" s="221">
        <v>0</v>
      </c>
      <c r="L2082" s="221">
        <v>0</v>
      </c>
      <c r="M2082" s="221">
        <v>0</v>
      </c>
      <c r="N2082" s="221">
        <v>0</v>
      </c>
      <c r="O2082" s="221">
        <v>3805438.24</v>
      </c>
      <c r="P2082" s="221">
        <v>0</v>
      </c>
      <c r="Q2082" s="221">
        <v>5878911.8799999999</v>
      </c>
      <c r="R2082" s="221">
        <v>0</v>
      </c>
      <c r="S2082" s="221">
        <v>0</v>
      </c>
      <c r="T2082" s="221">
        <v>0</v>
      </c>
      <c r="U2082" s="221">
        <v>0</v>
      </c>
      <c r="V2082" s="221">
        <v>0</v>
      </c>
      <c r="W2082" s="221">
        <v>0</v>
      </c>
      <c r="X2082" s="221">
        <v>146263.97</v>
      </c>
    </row>
    <row r="2083" spans="1:24" s="267" customFormat="1" ht="23.25" customHeight="1" x14ac:dyDescent="0.3">
      <c r="A2083" s="238">
        <v>2024</v>
      </c>
      <c r="B2083" s="230">
        <v>772</v>
      </c>
      <c r="C2083" s="236" t="s">
        <v>1860</v>
      </c>
      <c r="D2083" s="230">
        <v>37957</v>
      </c>
      <c r="E2083" s="222">
        <v>2212563.4099999997</v>
      </c>
      <c r="F2083" s="222">
        <v>2178818.9899999998</v>
      </c>
      <c r="G2083" s="221">
        <v>2178818.9899999998</v>
      </c>
      <c r="H2083" s="221">
        <v>0</v>
      </c>
      <c r="I2083" s="221">
        <v>0</v>
      </c>
      <c r="J2083" s="221">
        <v>0</v>
      </c>
      <c r="K2083" s="221">
        <v>0</v>
      </c>
      <c r="L2083" s="221">
        <v>0</v>
      </c>
      <c r="M2083" s="221">
        <v>0</v>
      </c>
      <c r="N2083" s="221">
        <v>0</v>
      </c>
      <c r="O2083" s="221">
        <v>0</v>
      </c>
      <c r="P2083" s="221">
        <v>0</v>
      </c>
      <c r="Q2083" s="221">
        <v>0</v>
      </c>
      <c r="R2083" s="221">
        <v>0</v>
      </c>
      <c r="S2083" s="221">
        <v>0</v>
      </c>
      <c r="T2083" s="221">
        <v>0</v>
      </c>
      <c r="U2083" s="221">
        <v>0</v>
      </c>
      <c r="V2083" s="221">
        <v>0</v>
      </c>
      <c r="W2083" s="221">
        <v>0</v>
      </c>
      <c r="X2083" s="221">
        <v>33744.42</v>
      </c>
    </row>
    <row r="2084" spans="1:24" s="267" customFormat="1" ht="23.25" customHeight="1" x14ac:dyDescent="0.3">
      <c r="A2084" s="238">
        <v>2024</v>
      </c>
      <c r="B2084" s="230">
        <v>773</v>
      </c>
      <c r="C2084" s="236" t="s">
        <v>1730</v>
      </c>
      <c r="D2084" s="230">
        <v>38334</v>
      </c>
      <c r="E2084" s="222">
        <v>5007409.1500000004</v>
      </c>
      <c r="F2084" s="222">
        <v>4924360.87</v>
      </c>
      <c r="G2084" s="221">
        <v>0</v>
      </c>
      <c r="H2084" s="221">
        <v>0</v>
      </c>
      <c r="I2084" s="221">
        <v>0</v>
      </c>
      <c r="J2084" s="221">
        <v>0</v>
      </c>
      <c r="K2084" s="221">
        <v>0</v>
      </c>
      <c r="L2084" s="221">
        <v>0</v>
      </c>
      <c r="M2084" s="221">
        <v>0</v>
      </c>
      <c r="N2084" s="221">
        <v>0</v>
      </c>
      <c r="O2084" s="221">
        <v>0</v>
      </c>
      <c r="P2084" s="221">
        <v>0</v>
      </c>
      <c r="Q2084" s="221">
        <v>4924360.87</v>
      </c>
      <c r="R2084" s="221">
        <v>0</v>
      </c>
      <c r="S2084" s="221">
        <v>0</v>
      </c>
      <c r="T2084" s="221">
        <v>0</v>
      </c>
      <c r="U2084" s="221">
        <v>0</v>
      </c>
      <c r="V2084" s="221">
        <v>0</v>
      </c>
      <c r="W2084" s="221">
        <v>0</v>
      </c>
      <c r="X2084" s="221">
        <v>83048.28</v>
      </c>
    </row>
    <row r="2085" spans="1:24" s="267" customFormat="1" ht="23.25" customHeight="1" x14ac:dyDescent="0.3">
      <c r="A2085" s="238">
        <v>2024</v>
      </c>
      <c r="B2085" s="230">
        <v>774</v>
      </c>
      <c r="C2085" s="236" t="s">
        <v>1861</v>
      </c>
      <c r="D2085" s="230">
        <v>38345</v>
      </c>
      <c r="E2085" s="222">
        <v>5061746.1600000011</v>
      </c>
      <c r="F2085" s="222">
        <v>4975499.5100000007</v>
      </c>
      <c r="G2085" s="221">
        <v>0</v>
      </c>
      <c r="H2085" s="221">
        <v>0</v>
      </c>
      <c r="I2085" s="221">
        <v>0</v>
      </c>
      <c r="J2085" s="221">
        <v>0</v>
      </c>
      <c r="K2085" s="221">
        <v>0</v>
      </c>
      <c r="L2085" s="221">
        <v>0</v>
      </c>
      <c r="M2085" s="221">
        <v>0</v>
      </c>
      <c r="N2085" s="221">
        <v>0</v>
      </c>
      <c r="O2085" s="221">
        <v>4975499.5100000007</v>
      </c>
      <c r="P2085" s="221">
        <v>0</v>
      </c>
      <c r="Q2085" s="221">
        <v>0</v>
      </c>
      <c r="R2085" s="221">
        <v>0</v>
      </c>
      <c r="S2085" s="221">
        <v>0</v>
      </c>
      <c r="T2085" s="221">
        <v>0</v>
      </c>
      <c r="U2085" s="221">
        <v>0</v>
      </c>
      <c r="V2085" s="221">
        <v>0</v>
      </c>
      <c r="W2085" s="221">
        <v>0</v>
      </c>
      <c r="X2085" s="221">
        <v>86246.65</v>
      </c>
    </row>
    <row r="2086" spans="1:24" s="267" customFormat="1" ht="23.25" customHeight="1" x14ac:dyDescent="0.3">
      <c r="A2086" s="238">
        <v>2024</v>
      </c>
      <c r="B2086" s="230">
        <v>775</v>
      </c>
      <c r="C2086" s="226" t="s">
        <v>3392</v>
      </c>
      <c r="D2086" s="230">
        <v>38052</v>
      </c>
      <c r="E2086" s="222">
        <v>1993546.29</v>
      </c>
      <c r="F2086" s="222">
        <v>1958393.52</v>
      </c>
      <c r="G2086" s="221">
        <v>1958393.52</v>
      </c>
      <c r="H2086" s="221">
        <v>0</v>
      </c>
      <c r="I2086" s="221">
        <v>0</v>
      </c>
      <c r="J2086" s="221">
        <v>0</v>
      </c>
      <c r="K2086" s="221">
        <v>0</v>
      </c>
      <c r="L2086" s="221">
        <v>0</v>
      </c>
      <c r="M2086" s="221">
        <v>0</v>
      </c>
      <c r="N2086" s="221">
        <v>0</v>
      </c>
      <c r="O2086" s="221">
        <v>0</v>
      </c>
      <c r="P2086" s="221">
        <v>0</v>
      </c>
      <c r="Q2086" s="221">
        <v>0</v>
      </c>
      <c r="R2086" s="221">
        <v>0</v>
      </c>
      <c r="S2086" s="221">
        <v>0</v>
      </c>
      <c r="T2086" s="221">
        <v>0</v>
      </c>
      <c r="U2086" s="221">
        <v>0</v>
      </c>
      <c r="V2086" s="221">
        <v>0</v>
      </c>
      <c r="W2086" s="221">
        <v>0</v>
      </c>
      <c r="X2086" s="221">
        <v>35152.769999999997</v>
      </c>
    </row>
    <row r="2087" spans="1:24" s="267" customFormat="1" ht="23.25" customHeight="1" x14ac:dyDescent="0.3">
      <c r="A2087" s="238">
        <v>2024</v>
      </c>
      <c r="B2087" s="230">
        <v>776</v>
      </c>
      <c r="C2087" s="236" t="s">
        <v>2743</v>
      </c>
      <c r="D2087" s="230">
        <v>38202</v>
      </c>
      <c r="E2087" s="222">
        <v>3805778.57</v>
      </c>
      <c r="F2087" s="222">
        <v>3741052.96</v>
      </c>
      <c r="G2087" s="221">
        <v>0</v>
      </c>
      <c r="H2087" s="221">
        <v>0</v>
      </c>
      <c r="I2087" s="221">
        <v>0</v>
      </c>
      <c r="J2087" s="221">
        <v>0</v>
      </c>
      <c r="K2087" s="221">
        <v>0</v>
      </c>
      <c r="L2087" s="221">
        <v>0</v>
      </c>
      <c r="M2087" s="221">
        <v>0</v>
      </c>
      <c r="N2087" s="221">
        <v>0</v>
      </c>
      <c r="O2087" s="221">
        <v>3741052.96</v>
      </c>
      <c r="P2087" s="221">
        <v>0</v>
      </c>
      <c r="Q2087" s="221">
        <v>0</v>
      </c>
      <c r="R2087" s="221">
        <v>0</v>
      </c>
      <c r="S2087" s="221">
        <v>0</v>
      </c>
      <c r="T2087" s="221">
        <v>0</v>
      </c>
      <c r="U2087" s="221">
        <v>0</v>
      </c>
      <c r="V2087" s="221">
        <v>0</v>
      </c>
      <c r="W2087" s="221">
        <v>0</v>
      </c>
      <c r="X2087" s="221">
        <v>64725.61</v>
      </c>
    </row>
    <row r="2088" spans="1:24" s="239" customFormat="1" ht="23.25" customHeight="1" x14ac:dyDescent="0.3">
      <c r="A2088" s="238">
        <v>2024</v>
      </c>
      <c r="B2088" s="230">
        <v>777</v>
      </c>
      <c r="C2088" s="225" t="s">
        <v>3382</v>
      </c>
      <c r="D2088" s="230">
        <v>38161</v>
      </c>
      <c r="E2088" s="222">
        <v>7498020.8100000005</v>
      </c>
      <c r="F2088" s="222">
        <v>7380678.9000000004</v>
      </c>
      <c r="G2088" s="221">
        <v>0</v>
      </c>
      <c r="H2088" s="221">
        <v>0</v>
      </c>
      <c r="I2088" s="221">
        <v>0</v>
      </c>
      <c r="J2088" s="221">
        <v>0</v>
      </c>
      <c r="K2088" s="221">
        <v>0</v>
      </c>
      <c r="L2088" s="221">
        <v>0</v>
      </c>
      <c r="M2088" s="221">
        <v>0</v>
      </c>
      <c r="N2088" s="221">
        <v>0</v>
      </c>
      <c r="O2088" s="221">
        <v>2527793.89</v>
      </c>
      <c r="P2088" s="221">
        <v>778625.56</v>
      </c>
      <c r="Q2088" s="221">
        <v>4074259.45</v>
      </c>
      <c r="R2088" s="221">
        <v>0</v>
      </c>
      <c r="S2088" s="221">
        <v>0</v>
      </c>
      <c r="T2088" s="221">
        <v>0</v>
      </c>
      <c r="U2088" s="221">
        <v>0</v>
      </c>
      <c r="V2088" s="221">
        <v>0</v>
      </c>
      <c r="W2088" s="221">
        <v>0</v>
      </c>
      <c r="X2088" s="221">
        <v>117341.90999999999</v>
      </c>
    </row>
    <row r="2089" spans="1:24" s="239" customFormat="1" ht="23.25" customHeight="1" x14ac:dyDescent="0.3">
      <c r="A2089" s="238">
        <v>2024</v>
      </c>
      <c r="B2089" s="230">
        <v>778</v>
      </c>
      <c r="C2089" s="225" t="s">
        <v>3824</v>
      </c>
      <c r="D2089" s="230">
        <v>38338</v>
      </c>
      <c r="E2089" s="222">
        <v>6498843.4899999993</v>
      </c>
      <c r="F2089" s="222">
        <v>6402796.4799999995</v>
      </c>
      <c r="G2089" s="221">
        <v>0</v>
      </c>
      <c r="H2089" s="221">
        <v>0</v>
      </c>
      <c r="I2089" s="221">
        <v>0</v>
      </c>
      <c r="J2089" s="221">
        <v>0</v>
      </c>
      <c r="K2089" s="221">
        <v>0</v>
      </c>
      <c r="L2089" s="221">
        <v>0</v>
      </c>
      <c r="M2089" s="221">
        <v>0</v>
      </c>
      <c r="N2089" s="221">
        <v>0</v>
      </c>
      <c r="O2089" s="221">
        <v>0</v>
      </c>
      <c r="P2089" s="221">
        <v>0</v>
      </c>
      <c r="Q2089" s="221">
        <v>6402796.4799999995</v>
      </c>
      <c r="R2089" s="221">
        <v>0</v>
      </c>
      <c r="S2089" s="221">
        <v>0</v>
      </c>
      <c r="T2089" s="221">
        <v>0</v>
      </c>
      <c r="U2089" s="221">
        <v>0</v>
      </c>
      <c r="V2089" s="221">
        <v>0</v>
      </c>
      <c r="W2089" s="221">
        <v>0</v>
      </c>
      <c r="X2089" s="221">
        <v>96047.01</v>
      </c>
    </row>
    <row r="2090" spans="1:24" s="239" customFormat="1" ht="23.25" customHeight="1" x14ac:dyDescent="0.3">
      <c r="A2090" s="238">
        <v>2024</v>
      </c>
      <c r="B2090" s="230">
        <v>779</v>
      </c>
      <c r="C2090" s="225" t="s">
        <v>4248</v>
      </c>
      <c r="D2090" s="230">
        <v>37878</v>
      </c>
      <c r="E2090" s="222">
        <v>550000</v>
      </c>
      <c r="F2090" s="222">
        <v>550000</v>
      </c>
      <c r="G2090" s="221">
        <v>0</v>
      </c>
      <c r="H2090" s="221">
        <v>0</v>
      </c>
      <c r="I2090" s="221">
        <v>0</v>
      </c>
      <c r="J2090" s="221">
        <v>0</v>
      </c>
      <c r="K2090" s="221">
        <v>0</v>
      </c>
      <c r="L2090" s="221">
        <v>0</v>
      </c>
      <c r="M2090" s="221">
        <v>0</v>
      </c>
      <c r="N2090" s="221">
        <v>0</v>
      </c>
      <c r="O2090" s="221">
        <v>0</v>
      </c>
      <c r="P2090" s="221">
        <v>0</v>
      </c>
      <c r="Q2090" s="222">
        <v>550000</v>
      </c>
      <c r="R2090" s="221">
        <v>0</v>
      </c>
      <c r="S2090" s="221">
        <v>0</v>
      </c>
      <c r="T2090" s="221">
        <v>0</v>
      </c>
      <c r="U2090" s="221">
        <v>0</v>
      </c>
      <c r="V2090" s="221">
        <v>0</v>
      </c>
      <c r="W2090" s="221">
        <v>0</v>
      </c>
      <c r="X2090" s="221">
        <v>0</v>
      </c>
    </row>
    <row r="2091" spans="1:24" s="239" customFormat="1" ht="20.25" customHeight="1" x14ac:dyDescent="0.3">
      <c r="A2091" s="238"/>
      <c r="B2091" s="226" t="s">
        <v>22</v>
      </c>
      <c r="C2091" s="231"/>
      <c r="D2091" s="263" t="s">
        <v>172</v>
      </c>
      <c r="E2091" s="220">
        <v>170858366.05999997</v>
      </c>
      <c r="F2091" s="220">
        <v>168323262.81000003</v>
      </c>
      <c r="G2091" s="220">
        <v>4137212.51</v>
      </c>
      <c r="H2091" s="220">
        <v>1578253.9100000001</v>
      </c>
      <c r="I2091" s="220">
        <v>0</v>
      </c>
      <c r="J2091" s="220">
        <v>212825.35</v>
      </c>
      <c r="K2091" s="220">
        <v>517998.52</v>
      </c>
      <c r="L2091" s="220">
        <v>415715.93</v>
      </c>
      <c r="M2091" s="220">
        <v>0</v>
      </c>
      <c r="N2091" s="220">
        <v>0</v>
      </c>
      <c r="O2091" s="220">
        <v>57230330.240000002</v>
      </c>
      <c r="P2091" s="220">
        <v>3472447.28</v>
      </c>
      <c r="Q2091" s="220">
        <v>100758479.07000002</v>
      </c>
      <c r="R2091" s="220">
        <v>0</v>
      </c>
      <c r="S2091" s="220">
        <v>0</v>
      </c>
      <c r="T2091" s="220">
        <v>0</v>
      </c>
      <c r="U2091" s="220">
        <v>0</v>
      </c>
      <c r="V2091" s="220">
        <v>0</v>
      </c>
      <c r="W2091" s="220">
        <v>0</v>
      </c>
      <c r="X2091" s="220">
        <v>2535103.2499999995</v>
      </c>
    </row>
    <row r="2092" spans="1:24" s="239" customFormat="1" ht="20.25" customHeight="1" x14ac:dyDescent="0.3">
      <c r="A2092" s="238"/>
      <c r="C2092" s="235"/>
      <c r="D2092" s="235"/>
      <c r="E2092" s="235"/>
      <c r="F2092" s="235"/>
      <c r="G2092" s="254"/>
      <c r="H2092" s="254"/>
      <c r="I2092" s="254"/>
      <c r="J2092" s="254"/>
      <c r="K2092" s="254"/>
      <c r="L2092" s="254" t="s">
        <v>2457</v>
      </c>
      <c r="M2092" s="254"/>
      <c r="N2092" s="254"/>
      <c r="O2092" s="254"/>
      <c r="P2092" s="254"/>
      <c r="Q2092" s="254"/>
      <c r="R2092" s="254"/>
      <c r="S2092" s="254"/>
      <c r="T2092" s="254"/>
      <c r="U2092" s="254"/>
      <c r="V2092" s="254"/>
      <c r="W2092" s="254"/>
      <c r="X2092" s="254"/>
    </row>
    <row r="2093" spans="1:24" s="239" customFormat="1" ht="23.25" customHeight="1" x14ac:dyDescent="0.3">
      <c r="A2093" s="238">
        <v>2024</v>
      </c>
      <c r="B2093" s="230">
        <v>780</v>
      </c>
      <c r="C2093" s="225" t="s">
        <v>3183</v>
      </c>
      <c r="D2093" s="230">
        <v>38529</v>
      </c>
      <c r="E2093" s="222">
        <v>3132557.47</v>
      </c>
      <c r="F2093" s="222">
        <v>3118215.98</v>
      </c>
      <c r="G2093" s="221">
        <v>0</v>
      </c>
      <c r="H2093" s="221">
        <v>0</v>
      </c>
      <c r="I2093" s="221">
        <v>0</v>
      </c>
      <c r="J2093" s="221">
        <v>0</v>
      </c>
      <c r="K2093" s="221">
        <v>0</v>
      </c>
      <c r="L2093" s="221">
        <v>0</v>
      </c>
      <c r="M2093" s="221">
        <v>0</v>
      </c>
      <c r="N2093" s="221">
        <v>3027311.8</v>
      </c>
      <c r="O2093" s="221">
        <v>0</v>
      </c>
      <c r="P2093" s="221">
        <v>0</v>
      </c>
      <c r="Q2093" s="221">
        <v>0</v>
      </c>
      <c r="R2093" s="221">
        <v>0</v>
      </c>
      <c r="S2093" s="221">
        <v>0</v>
      </c>
      <c r="T2093" s="221">
        <v>0</v>
      </c>
      <c r="U2093" s="221">
        <v>90904.18</v>
      </c>
      <c r="V2093" s="221">
        <v>0</v>
      </c>
      <c r="W2093" s="221">
        <v>0</v>
      </c>
      <c r="X2093" s="221">
        <v>14341.49</v>
      </c>
    </row>
    <row r="2094" spans="1:24" s="239" customFormat="1" ht="23.25" customHeight="1" x14ac:dyDescent="0.3">
      <c r="A2094" s="238">
        <v>2024</v>
      </c>
      <c r="B2094" s="230">
        <v>781</v>
      </c>
      <c r="C2094" s="225" t="s">
        <v>3600</v>
      </c>
      <c r="D2094" s="230">
        <v>38582</v>
      </c>
      <c r="E2094" s="222">
        <v>610765.13</v>
      </c>
      <c r="F2094" s="222">
        <v>603750.74</v>
      </c>
      <c r="G2094" s="221">
        <v>603750.74</v>
      </c>
      <c r="H2094" s="221">
        <v>0</v>
      </c>
      <c r="I2094" s="221">
        <v>0</v>
      </c>
      <c r="J2094" s="221">
        <v>0</v>
      </c>
      <c r="K2094" s="221">
        <v>0</v>
      </c>
      <c r="L2094" s="221">
        <v>0</v>
      </c>
      <c r="M2094" s="221">
        <v>0</v>
      </c>
      <c r="N2094" s="221">
        <v>0</v>
      </c>
      <c r="O2094" s="221">
        <v>0</v>
      </c>
      <c r="P2094" s="221">
        <v>0</v>
      </c>
      <c r="Q2094" s="221">
        <v>0</v>
      </c>
      <c r="R2094" s="221">
        <v>0</v>
      </c>
      <c r="S2094" s="221">
        <v>0</v>
      </c>
      <c r="T2094" s="221">
        <v>0</v>
      </c>
      <c r="U2094" s="221">
        <v>0</v>
      </c>
      <c r="V2094" s="221">
        <v>0</v>
      </c>
      <c r="W2094" s="221">
        <v>0</v>
      </c>
      <c r="X2094" s="221">
        <v>7014.39</v>
      </c>
    </row>
    <row r="2095" spans="1:24" s="239" customFormat="1" ht="23.25" customHeight="1" x14ac:dyDescent="0.3">
      <c r="A2095" s="238">
        <v>2024</v>
      </c>
      <c r="B2095" s="230">
        <v>782</v>
      </c>
      <c r="C2095" s="225" t="s">
        <v>1047</v>
      </c>
      <c r="D2095" s="230">
        <v>38850</v>
      </c>
      <c r="E2095" s="222">
        <v>4800514.3600000003</v>
      </c>
      <c r="F2095" s="222">
        <v>4792053.63</v>
      </c>
      <c r="G2095" s="221">
        <v>0</v>
      </c>
      <c r="H2095" s="221">
        <v>1769902.0199999998</v>
      </c>
      <c r="I2095" s="221">
        <v>0</v>
      </c>
      <c r="J2095" s="221">
        <v>0</v>
      </c>
      <c r="K2095" s="221">
        <v>0</v>
      </c>
      <c r="L2095" s="221">
        <v>0</v>
      </c>
      <c r="M2095" s="221">
        <v>0</v>
      </c>
      <c r="N2095" s="221">
        <v>0</v>
      </c>
      <c r="O2095" s="221">
        <v>2992152.29</v>
      </c>
      <c r="P2095" s="221">
        <v>0</v>
      </c>
      <c r="Q2095" s="221">
        <v>0</v>
      </c>
      <c r="R2095" s="221">
        <v>0</v>
      </c>
      <c r="S2095" s="221">
        <v>0</v>
      </c>
      <c r="T2095" s="221">
        <v>0</v>
      </c>
      <c r="U2095" s="221">
        <v>29999.32</v>
      </c>
      <c r="V2095" s="221">
        <v>0</v>
      </c>
      <c r="W2095" s="221">
        <v>0</v>
      </c>
      <c r="X2095" s="221">
        <v>8460.73</v>
      </c>
    </row>
    <row r="2096" spans="1:24" s="239" customFormat="1" ht="23.25" customHeight="1" x14ac:dyDescent="0.3">
      <c r="A2096" s="238">
        <v>2024</v>
      </c>
      <c r="B2096" s="230">
        <v>783</v>
      </c>
      <c r="C2096" s="225" t="s">
        <v>1048</v>
      </c>
      <c r="D2096" s="230">
        <v>38851</v>
      </c>
      <c r="E2096" s="222">
        <v>20759754.530000001</v>
      </c>
      <c r="F2096" s="222">
        <v>20684277.109999999</v>
      </c>
      <c r="G2096" s="221">
        <v>0</v>
      </c>
      <c r="H2096" s="221">
        <v>6361067.6799999997</v>
      </c>
      <c r="I2096" s="221">
        <v>0</v>
      </c>
      <c r="J2096" s="221">
        <v>533682.77</v>
      </c>
      <c r="K2096" s="221">
        <v>1010364.4700000001</v>
      </c>
      <c r="L2096" s="221">
        <v>0</v>
      </c>
      <c r="M2096" s="221">
        <v>0</v>
      </c>
      <c r="N2096" s="221">
        <v>0</v>
      </c>
      <c r="O2096" s="221">
        <v>0</v>
      </c>
      <c r="P2096" s="221">
        <v>0</v>
      </c>
      <c r="Q2096" s="221">
        <v>12607974.59</v>
      </c>
      <c r="R2096" s="221">
        <v>0</v>
      </c>
      <c r="S2096" s="221">
        <v>0</v>
      </c>
      <c r="T2096" s="221">
        <v>0</v>
      </c>
      <c r="U2096" s="221">
        <v>171187.6</v>
      </c>
      <c r="V2096" s="221">
        <v>0</v>
      </c>
      <c r="W2096" s="221">
        <v>0</v>
      </c>
      <c r="X2096" s="221">
        <v>75477.420000000013</v>
      </c>
    </row>
    <row r="2097" spans="1:24" s="239" customFormat="1" ht="23.25" customHeight="1" x14ac:dyDescent="0.3">
      <c r="A2097" s="238">
        <v>2024</v>
      </c>
      <c r="B2097" s="230">
        <v>784</v>
      </c>
      <c r="C2097" s="225" t="s">
        <v>588</v>
      </c>
      <c r="D2097" s="230">
        <v>38846</v>
      </c>
      <c r="E2097" s="222">
        <v>816235.33</v>
      </c>
      <c r="F2097" s="222">
        <v>803299.39</v>
      </c>
      <c r="G2097" s="221">
        <v>0</v>
      </c>
      <c r="H2097" s="221">
        <v>0</v>
      </c>
      <c r="I2097" s="221">
        <v>0</v>
      </c>
      <c r="J2097" s="221">
        <v>0</v>
      </c>
      <c r="K2097" s="221">
        <v>0</v>
      </c>
      <c r="L2097" s="221">
        <v>0</v>
      </c>
      <c r="M2097" s="221">
        <v>0</v>
      </c>
      <c r="N2097" s="221">
        <v>0</v>
      </c>
      <c r="O2097" s="221">
        <v>803299.39</v>
      </c>
      <c r="P2097" s="221">
        <v>0</v>
      </c>
      <c r="Q2097" s="221">
        <v>0</v>
      </c>
      <c r="R2097" s="221">
        <v>0</v>
      </c>
      <c r="S2097" s="221">
        <v>0</v>
      </c>
      <c r="T2097" s="221">
        <v>0</v>
      </c>
      <c r="U2097" s="221">
        <v>0</v>
      </c>
      <c r="V2097" s="221">
        <v>0</v>
      </c>
      <c r="W2097" s="221">
        <v>0</v>
      </c>
      <c r="X2097" s="221">
        <v>12935.94</v>
      </c>
    </row>
    <row r="2098" spans="1:24" s="239" customFormat="1" ht="23.25" customHeight="1" x14ac:dyDescent="0.3">
      <c r="A2098" s="238">
        <v>2024</v>
      </c>
      <c r="B2098" s="230">
        <v>785</v>
      </c>
      <c r="C2098" s="225" t="s">
        <v>2261</v>
      </c>
      <c r="D2098" s="230">
        <v>38473</v>
      </c>
      <c r="E2098" s="222">
        <v>2931180.59</v>
      </c>
      <c r="F2098" s="222">
        <v>2885302.48</v>
      </c>
      <c r="G2098" s="221">
        <v>0</v>
      </c>
      <c r="H2098" s="221">
        <v>0</v>
      </c>
      <c r="I2098" s="221">
        <v>0</v>
      </c>
      <c r="J2098" s="221">
        <v>564838.12999999989</v>
      </c>
      <c r="K2098" s="221">
        <v>987181.70000000019</v>
      </c>
      <c r="L2098" s="221">
        <v>1078462.55</v>
      </c>
      <c r="M2098" s="221">
        <v>0</v>
      </c>
      <c r="N2098" s="221">
        <v>0</v>
      </c>
      <c r="O2098" s="221">
        <v>0</v>
      </c>
      <c r="P2098" s="221">
        <v>0</v>
      </c>
      <c r="Q2098" s="221">
        <v>0</v>
      </c>
      <c r="R2098" s="221">
        <v>0</v>
      </c>
      <c r="S2098" s="221">
        <v>0</v>
      </c>
      <c r="T2098" s="221">
        <v>0</v>
      </c>
      <c r="U2098" s="221">
        <v>254820.1</v>
      </c>
      <c r="V2098" s="221">
        <v>0</v>
      </c>
      <c r="W2098" s="221">
        <v>0</v>
      </c>
      <c r="X2098" s="221">
        <v>45878.11</v>
      </c>
    </row>
    <row r="2099" spans="1:24" s="239" customFormat="1" ht="23.25" customHeight="1" x14ac:dyDescent="0.3">
      <c r="A2099" s="238">
        <v>2024</v>
      </c>
      <c r="B2099" s="230">
        <v>786</v>
      </c>
      <c r="C2099" s="225" t="s">
        <v>2422</v>
      </c>
      <c r="D2099" s="230">
        <v>38796</v>
      </c>
      <c r="E2099" s="222">
        <v>2658411.79</v>
      </c>
      <c r="F2099" s="222">
        <v>2616575.69</v>
      </c>
      <c r="G2099" s="221">
        <v>0</v>
      </c>
      <c r="H2099" s="221">
        <v>0</v>
      </c>
      <c r="I2099" s="221">
        <v>0</v>
      </c>
      <c r="J2099" s="221">
        <v>0</v>
      </c>
      <c r="K2099" s="221">
        <v>0</v>
      </c>
      <c r="L2099" s="221">
        <v>0</v>
      </c>
      <c r="M2099" s="221">
        <v>0</v>
      </c>
      <c r="N2099" s="221">
        <v>2541482.39</v>
      </c>
      <c r="O2099" s="221">
        <v>0</v>
      </c>
      <c r="P2099" s="221">
        <v>0</v>
      </c>
      <c r="Q2099" s="221">
        <v>0</v>
      </c>
      <c r="R2099" s="221">
        <v>0</v>
      </c>
      <c r="S2099" s="221">
        <v>0</v>
      </c>
      <c r="T2099" s="221">
        <v>0</v>
      </c>
      <c r="U2099" s="221">
        <v>75093.3</v>
      </c>
      <c r="V2099" s="221">
        <v>0</v>
      </c>
      <c r="W2099" s="221">
        <v>0</v>
      </c>
      <c r="X2099" s="221">
        <v>41836.1</v>
      </c>
    </row>
    <row r="2100" spans="1:24" s="239" customFormat="1" ht="23.25" customHeight="1" x14ac:dyDescent="0.3">
      <c r="A2100" s="238">
        <v>2024</v>
      </c>
      <c r="B2100" s="230">
        <v>787</v>
      </c>
      <c r="C2100" s="225" t="s">
        <v>2423</v>
      </c>
      <c r="D2100" s="230">
        <v>38795</v>
      </c>
      <c r="E2100" s="222">
        <v>2658549.4000000004</v>
      </c>
      <c r="F2100" s="222">
        <v>2616713.3000000003</v>
      </c>
      <c r="G2100" s="221">
        <v>0</v>
      </c>
      <c r="H2100" s="221">
        <v>0</v>
      </c>
      <c r="I2100" s="221">
        <v>0</v>
      </c>
      <c r="J2100" s="221">
        <v>0</v>
      </c>
      <c r="K2100" s="221">
        <v>0</v>
      </c>
      <c r="L2100" s="221">
        <v>0</v>
      </c>
      <c r="M2100" s="221">
        <v>0</v>
      </c>
      <c r="N2100" s="221">
        <v>2541532.7000000002</v>
      </c>
      <c r="O2100" s="221">
        <v>0</v>
      </c>
      <c r="P2100" s="221">
        <v>0</v>
      </c>
      <c r="Q2100" s="221">
        <v>0</v>
      </c>
      <c r="R2100" s="221">
        <v>0</v>
      </c>
      <c r="S2100" s="221">
        <v>0</v>
      </c>
      <c r="T2100" s="221">
        <v>0</v>
      </c>
      <c r="U2100" s="221">
        <v>75180.600000000006</v>
      </c>
      <c r="V2100" s="221">
        <v>0</v>
      </c>
      <c r="W2100" s="221">
        <v>0</v>
      </c>
      <c r="X2100" s="221">
        <v>41836.1</v>
      </c>
    </row>
    <row r="2101" spans="1:24" s="239" customFormat="1" ht="23.25" customHeight="1" x14ac:dyDescent="0.3">
      <c r="A2101" s="238">
        <v>2024</v>
      </c>
      <c r="B2101" s="230">
        <v>788</v>
      </c>
      <c r="C2101" s="225" t="s">
        <v>566</v>
      </c>
      <c r="D2101" s="230">
        <v>38674</v>
      </c>
      <c r="E2101" s="222">
        <v>3818468.8899999997</v>
      </c>
      <c r="F2101" s="222">
        <v>3770113.32</v>
      </c>
      <c r="G2101" s="221">
        <v>0</v>
      </c>
      <c r="H2101" s="221">
        <v>0</v>
      </c>
      <c r="I2101" s="221">
        <v>0</v>
      </c>
      <c r="J2101" s="221">
        <v>0</v>
      </c>
      <c r="K2101" s="221">
        <v>0</v>
      </c>
      <c r="L2101" s="221">
        <v>0</v>
      </c>
      <c r="M2101" s="221">
        <v>0</v>
      </c>
      <c r="N2101" s="221">
        <v>0</v>
      </c>
      <c r="O2101" s="221">
        <v>1716897.19</v>
      </c>
      <c r="P2101" s="221">
        <v>0</v>
      </c>
      <c r="Q2101" s="221">
        <v>2053216.13</v>
      </c>
      <c r="R2101" s="221">
        <v>0</v>
      </c>
      <c r="S2101" s="221">
        <v>0</v>
      </c>
      <c r="T2101" s="221">
        <v>0</v>
      </c>
      <c r="U2101" s="221">
        <v>0</v>
      </c>
      <c r="V2101" s="221">
        <v>0</v>
      </c>
      <c r="W2101" s="221">
        <v>0</v>
      </c>
      <c r="X2101" s="221">
        <v>48355.57</v>
      </c>
    </row>
    <row r="2102" spans="1:24" s="239" customFormat="1" ht="23.25" customHeight="1" x14ac:dyDescent="0.3">
      <c r="A2102" s="238">
        <v>2024</v>
      </c>
      <c r="B2102" s="230">
        <v>789</v>
      </c>
      <c r="C2102" s="225" t="s">
        <v>557</v>
      </c>
      <c r="D2102" s="230">
        <v>38630</v>
      </c>
      <c r="E2102" s="222">
        <v>3888891.47</v>
      </c>
      <c r="F2102" s="222">
        <v>3842539.1</v>
      </c>
      <c r="G2102" s="221">
        <v>0</v>
      </c>
      <c r="H2102" s="221">
        <v>0</v>
      </c>
      <c r="I2102" s="221">
        <v>0</v>
      </c>
      <c r="J2102" s="221">
        <v>0</v>
      </c>
      <c r="K2102" s="221">
        <v>0</v>
      </c>
      <c r="L2102" s="221">
        <v>583747.48</v>
      </c>
      <c r="M2102" s="221">
        <v>0</v>
      </c>
      <c r="N2102" s="221">
        <v>0</v>
      </c>
      <c r="O2102" s="221">
        <v>0</v>
      </c>
      <c r="P2102" s="221">
        <v>0</v>
      </c>
      <c r="Q2102" s="221">
        <v>3134133.49</v>
      </c>
      <c r="R2102" s="221">
        <v>0</v>
      </c>
      <c r="S2102" s="221">
        <v>0</v>
      </c>
      <c r="T2102" s="221">
        <v>0</v>
      </c>
      <c r="U2102" s="221">
        <v>124658.13</v>
      </c>
      <c r="V2102" s="221">
        <v>0</v>
      </c>
      <c r="W2102" s="221">
        <v>0</v>
      </c>
      <c r="X2102" s="221">
        <v>46352.37</v>
      </c>
    </row>
    <row r="2103" spans="1:24" s="239" customFormat="1" ht="23.25" customHeight="1" x14ac:dyDescent="0.3">
      <c r="A2103" s="238">
        <v>2024</v>
      </c>
      <c r="B2103" s="230">
        <v>790</v>
      </c>
      <c r="C2103" s="225" t="s">
        <v>2608</v>
      </c>
      <c r="D2103" s="230">
        <v>38633</v>
      </c>
      <c r="E2103" s="222">
        <v>6327861.0299999993</v>
      </c>
      <c r="F2103" s="222">
        <v>6228740.3899999997</v>
      </c>
      <c r="G2103" s="221">
        <v>0</v>
      </c>
      <c r="H2103" s="221">
        <v>0</v>
      </c>
      <c r="I2103" s="221">
        <v>0</v>
      </c>
      <c r="J2103" s="221">
        <v>0</v>
      </c>
      <c r="K2103" s="221">
        <v>0</v>
      </c>
      <c r="L2103" s="221">
        <v>0</v>
      </c>
      <c r="M2103" s="221">
        <v>0</v>
      </c>
      <c r="N2103" s="221">
        <v>6066188.0800000001</v>
      </c>
      <c r="O2103" s="221">
        <v>0</v>
      </c>
      <c r="P2103" s="221">
        <v>0</v>
      </c>
      <c r="Q2103" s="221">
        <v>0</v>
      </c>
      <c r="R2103" s="221">
        <v>0</v>
      </c>
      <c r="S2103" s="221">
        <v>0</v>
      </c>
      <c r="T2103" s="221">
        <v>0</v>
      </c>
      <c r="U2103" s="221">
        <v>162552.31</v>
      </c>
      <c r="V2103" s="221">
        <v>0</v>
      </c>
      <c r="W2103" s="221">
        <v>0</v>
      </c>
      <c r="X2103" s="221">
        <v>99120.639999999999</v>
      </c>
    </row>
    <row r="2104" spans="1:24" s="239" customFormat="1" ht="23.25" customHeight="1" x14ac:dyDescent="0.3">
      <c r="A2104" s="238">
        <v>2024</v>
      </c>
      <c r="B2104" s="230">
        <v>791</v>
      </c>
      <c r="C2104" s="225" t="s">
        <v>2609</v>
      </c>
      <c r="D2104" s="230">
        <v>38646</v>
      </c>
      <c r="E2104" s="222">
        <v>10664505.170000002</v>
      </c>
      <c r="F2104" s="222">
        <v>10497160.760000002</v>
      </c>
      <c r="G2104" s="221">
        <v>0</v>
      </c>
      <c r="H2104" s="221">
        <v>0</v>
      </c>
      <c r="I2104" s="221">
        <v>0</v>
      </c>
      <c r="J2104" s="221">
        <v>0</v>
      </c>
      <c r="K2104" s="221">
        <v>0</v>
      </c>
      <c r="L2104" s="221">
        <v>0</v>
      </c>
      <c r="M2104" s="221">
        <v>0</v>
      </c>
      <c r="N2104" s="221">
        <v>10241477.960000001</v>
      </c>
      <c r="O2104" s="221">
        <v>0</v>
      </c>
      <c r="P2104" s="221">
        <v>0</v>
      </c>
      <c r="Q2104" s="221">
        <v>0</v>
      </c>
      <c r="R2104" s="221">
        <v>0</v>
      </c>
      <c r="S2104" s="221">
        <v>0</v>
      </c>
      <c r="T2104" s="221">
        <v>0</v>
      </c>
      <c r="U2104" s="221">
        <v>255682.8</v>
      </c>
      <c r="V2104" s="221">
        <v>0</v>
      </c>
      <c r="W2104" s="221">
        <v>0</v>
      </c>
      <c r="X2104" s="221">
        <v>167344.41</v>
      </c>
    </row>
    <row r="2105" spans="1:24" s="239" customFormat="1" ht="23.25" customHeight="1" x14ac:dyDescent="0.3">
      <c r="A2105" s="238">
        <v>2024</v>
      </c>
      <c r="B2105" s="230">
        <v>792</v>
      </c>
      <c r="C2105" s="225" t="s">
        <v>2672</v>
      </c>
      <c r="D2105" s="230">
        <v>38700</v>
      </c>
      <c r="E2105" s="222">
        <v>15993293.649999999</v>
      </c>
      <c r="F2105" s="222">
        <v>15742277.029999999</v>
      </c>
      <c r="G2105" s="221">
        <v>0</v>
      </c>
      <c r="H2105" s="221">
        <v>0</v>
      </c>
      <c r="I2105" s="221">
        <v>0</v>
      </c>
      <c r="J2105" s="221">
        <v>0</v>
      </c>
      <c r="K2105" s="221">
        <v>0</v>
      </c>
      <c r="L2105" s="221">
        <v>0</v>
      </c>
      <c r="M2105" s="221">
        <v>0</v>
      </c>
      <c r="N2105" s="221">
        <v>15362216.949999999</v>
      </c>
      <c r="O2105" s="221">
        <v>0</v>
      </c>
      <c r="P2105" s="221">
        <v>0</v>
      </c>
      <c r="Q2105" s="221">
        <v>0</v>
      </c>
      <c r="R2105" s="221">
        <v>0</v>
      </c>
      <c r="S2105" s="221">
        <v>0</v>
      </c>
      <c r="T2105" s="221">
        <v>0</v>
      </c>
      <c r="U2105" s="221">
        <v>380060.08</v>
      </c>
      <c r="V2105" s="221">
        <v>0</v>
      </c>
      <c r="W2105" s="221">
        <v>0</v>
      </c>
      <c r="X2105" s="221">
        <v>251016.62</v>
      </c>
    </row>
    <row r="2106" spans="1:24" s="239" customFormat="1" ht="23.25" customHeight="1" x14ac:dyDescent="0.3">
      <c r="A2106" s="238">
        <v>2024</v>
      </c>
      <c r="B2106" s="230">
        <v>793</v>
      </c>
      <c r="C2106" s="225" t="s">
        <v>573</v>
      </c>
      <c r="D2106" s="230">
        <v>38713</v>
      </c>
      <c r="E2106" s="222">
        <v>12072877.18</v>
      </c>
      <c r="F2106" s="222">
        <v>11839901.32</v>
      </c>
      <c r="G2106" s="221">
        <v>11839901.32</v>
      </c>
      <c r="H2106" s="221">
        <v>0</v>
      </c>
      <c r="I2106" s="221">
        <v>0</v>
      </c>
      <c r="J2106" s="221">
        <v>0</v>
      </c>
      <c r="K2106" s="221">
        <v>0</v>
      </c>
      <c r="L2106" s="221">
        <v>0</v>
      </c>
      <c r="M2106" s="221">
        <v>0</v>
      </c>
      <c r="N2106" s="221">
        <v>0</v>
      </c>
      <c r="O2106" s="221">
        <v>0</v>
      </c>
      <c r="P2106" s="221">
        <v>0</v>
      </c>
      <c r="Q2106" s="221">
        <v>0</v>
      </c>
      <c r="R2106" s="221">
        <v>0</v>
      </c>
      <c r="S2106" s="221">
        <v>0</v>
      </c>
      <c r="T2106" s="221">
        <v>0</v>
      </c>
      <c r="U2106" s="221">
        <v>0</v>
      </c>
      <c r="V2106" s="221">
        <v>0</v>
      </c>
      <c r="W2106" s="221">
        <v>0</v>
      </c>
      <c r="X2106" s="221">
        <v>232975.86</v>
      </c>
    </row>
    <row r="2107" spans="1:24" s="239" customFormat="1" ht="20.25" customHeight="1" x14ac:dyDescent="0.3">
      <c r="A2107" s="238"/>
      <c r="B2107" s="226" t="s">
        <v>22</v>
      </c>
      <c r="C2107" s="231"/>
      <c r="D2107" s="263" t="s">
        <v>172</v>
      </c>
      <c r="E2107" s="220">
        <v>91133865.99000001</v>
      </c>
      <c r="F2107" s="220">
        <v>90040920.24000001</v>
      </c>
      <c r="G2107" s="237">
        <v>11839901.32</v>
      </c>
      <c r="H2107" s="220">
        <v>8130969.6999999993</v>
      </c>
      <c r="I2107" s="220">
        <v>0</v>
      </c>
      <c r="J2107" s="220">
        <v>1098520.8999999999</v>
      </c>
      <c r="K2107" s="220">
        <v>1997546.1700000004</v>
      </c>
      <c r="L2107" s="220">
        <v>1662210.03</v>
      </c>
      <c r="M2107" s="220">
        <v>0</v>
      </c>
      <c r="N2107" s="220">
        <v>39780209.879999995</v>
      </c>
      <c r="O2107" s="220">
        <v>5512348.8700000001</v>
      </c>
      <c r="P2107" s="220">
        <v>0</v>
      </c>
      <c r="Q2107" s="220">
        <v>17795324.210000001</v>
      </c>
      <c r="R2107" s="220">
        <v>0</v>
      </c>
      <c r="S2107" s="220">
        <v>0</v>
      </c>
      <c r="T2107" s="220">
        <v>0</v>
      </c>
      <c r="U2107" s="220">
        <v>1620138.4200000002</v>
      </c>
      <c r="V2107" s="220">
        <v>0</v>
      </c>
      <c r="W2107" s="220">
        <v>0</v>
      </c>
      <c r="X2107" s="220">
        <v>1092945.75</v>
      </c>
    </row>
    <row r="2108" spans="1:24" s="239" customFormat="1" ht="20.25" customHeight="1" x14ac:dyDescent="0.3">
      <c r="A2108" s="238"/>
      <c r="C2108" s="235"/>
      <c r="D2108" s="235"/>
      <c r="E2108" s="235"/>
      <c r="F2108" s="235"/>
      <c r="G2108" s="254"/>
      <c r="H2108" s="254"/>
      <c r="I2108" s="254"/>
      <c r="J2108" s="254"/>
      <c r="K2108" s="254"/>
      <c r="L2108" s="254" t="s">
        <v>2458</v>
      </c>
      <c r="M2108" s="254"/>
      <c r="N2108" s="254"/>
      <c r="O2108" s="254"/>
      <c r="P2108" s="254"/>
      <c r="Q2108" s="254"/>
      <c r="R2108" s="254"/>
      <c r="S2108" s="254"/>
      <c r="T2108" s="254"/>
      <c r="U2108" s="254"/>
      <c r="V2108" s="254"/>
      <c r="W2108" s="254"/>
      <c r="X2108" s="254"/>
    </row>
    <row r="2109" spans="1:24" s="239" customFormat="1" ht="20.25" customHeight="1" x14ac:dyDescent="0.3">
      <c r="A2109" s="238">
        <v>2024</v>
      </c>
      <c r="B2109" s="230">
        <v>794</v>
      </c>
      <c r="C2109" s="229" t="s">
        <v>1049</v>
      </c>
      <c r="D2109" s="230">
        <v>39031</v>
      </c>
      <c r="E2109" s="222">
        <v>44270.41</v>
      </c>
      <c r="F2109" s="222">
        <v>44270.41</v>
      </c>
      <c r="G2109" s="221">
        <v>0</v>
      </c>
      <c r="H2109" s="221">
        <v>0</v>
      </c>
      <c r="I2109" s="221">
        <v>0</v>
      </c>
      <c r="J2109" s="221">
        <v>0</v>
      </c>
      <c r="K2109" s="221">
        <v>0</v>
      </c>
      <c r="L2109" s="221">
        <v>0</v>
      </c>
      <c r="M2109" s="221">
        <v>0</v>
      </c>
      <c r="N2109" s="221">
        <v>0</v>
      </c>
      <c r="O2109" s="221">
        <v>0</v>
      </c>
      <c r="P2109" s="221">
        <v>0</v>
      </c>
      <c r="Q2109" s="221">
        <v>0</v>
      </c>
      <c r="R2109" s="221">
        <v>0</v>
      </c>
      <c r="S2109" s="221">
        <v>0</v>
      </c>
      <c r="T2109" s="221">
        <v>0</v>
      </c>
      <c r="U2109" s="221">
        <v>0</v>
      </c>
      <c r="V2109" s="221">
        <v>44270.41</v>
      </c>
      <c r="W2109" s="221">
        <v>0</v>
      </c>
      <c r="X2109" s="221">
        <v>0</v>
      </c>
    </row>
    <row r="2110" spans="1:24" s="239" customFormat="1" ht="20.25" customHeight="1" x14ac:dyDescent="0.3">
      <c r="A2110" s="238">
        <v>2024</v>
      </c>
      <c r="B2110" s="230">
        <v>795</v>
      </c>
      <c r="C2110" s="229" t="s">
        <v>1050</v>
      </c>
      <c r="D2110" s="230">
        <v>39027</v>
      </c>
      <c r="E2110" s="222">
        <v>536323.60000000009</v>
      </c>
      <c r="F2110" s="222">
        <v>528290.18000000005</v>
      </c>
      <c r="G2110" s="221">
        <v>0</v>
      </c>
      <c r="H2110" s="221">
        <v>0</v>
      </c>
      <c r="I2110" s="221">
        <v>0</v>
      </c>
      <c r="J2110" s="221">
        <v>0</v>
      </c>
      <c r="K2110" s="221">
        <v>0</v>
      </c>
      <c r="L2110" s="221">
        <v>375393.7</v>
      </c>
      <c r="M2110" s="221">
        <v>0</v>
      </c>
      <c r="N2110" s="221">
        <v>0</v>
      </c>
      <c r="O2110" s="221">
        <v>0</v>
      </c>
      <c r="P2110" s="221">
        <v>0</v>
      </c>
      <c r="Q2110" s="221">
        <v>0</v>
      </c>
      <c r="R2110" s="221">
        <v>0</v>
      </c>
      <c r="S2110" s="221">
        <v>0</v>
      </c>
      <c r="T2110" s="221">
        <v>0</v>
      </c>
      <c r="U2110" s="221">
        <v>152896.48000000001</v>
      </c>
      <c r="V2110" s="221">
        <v>0</v>
      </c>
      <c r="W2110" s="221">
        <v>0</v>
      </c>
      <c r="X2110" s="221">
        <v>8033.42</v>
      </c>
    </row>
    <row r="2111" spans="1:24" s="239" customFormat="1" ht="20.25" customHeight="1" x14ac:dyDescent="0.3">
      <c r="A2111" s="238">
        <v>2024</v>
      </c>
      <c r="B2111" s="230">
        <v>796</v>
      </c>
      <c r="C2111" s="229" t="s">
        <v>1051</v>
      </c>
      <c r="D2111" s="230">
        <v>39028</v>
      </c>
      <c r="E2111" s="222">
        <v>421381.22</v>
      </c>
      <c r="F2111" s="222">
        <v>414088.64999999997</v>
      </c>
      <c r="G2111" s="221">
        <v>0</v>
      </c>
      <c r="H2111" s="221">
        <v>0</v>
      </c>
      <c r="I2111" s="221">
        <v>0</v>
      </c>
      <c r="J2111" s="221">
        <v>0</v>
      </c>
      <c r="K2111" s="221">
        <v>0</v>
      </c>
      <c r="L2111" s="221">
        <v>340774.66</v>
      </c>
      <c r="M2111" s="221">
        <v>0</v>
      </c>
      <c r="N2111" s="221">
        <v>0</v>
      </c>
      <c r="O2111" s="221">
        <v>0</v>
      </c>
      <c r="P2111" s="221">
        <v>0</v>
      </c>
      <c r="Q2111" s="221">
        <v>0</v>
      </c>
      <c r="R2111" s="221">
        <v>0</v>
      </c>
      <c r="S2111" s="221">
        <v>0</v>
      </c>
      <c r="T2111" s="221">
        <v>0</v>
      </c>
      <c r="U2111" s="221">
        <v>73313.990000000005</v>
      </c>
      <c r="V2111" s="221">
        <v>0</v>
      </c>
      <c r="W2111" s="221">
        <v>0</v>
      </c>
      <c r="X2111" s="221">
        <v>7292.57</v>
      </c>
    </row>
    <row r="2112" spans="1:24" s="239" customFormat="1" ht="20.25" customHeight="1" x14ac:dyDescent="0.3">
      <c r="A2112" s="238">
        <v>2024</v>
      </c>
      <c r="B2112" s="230">
        <v>797</v>
      </c>
      <c r="C2112" s="229" t="s">
        <v>1052</v>
      </c>
      <c r="D2112" s="230">
        <v>38940</v>
      </c>
      <c r="E2112" s="222">
        <v>58797.9</v>
      </c>
      <c r="F2112" s="222">
        <v>58797.9</v>
      </c>
      <c r="G2112" s="221">
        <v>0</v>
      </c>
      <c r="H2112" s="221">
        <v>0</v>
      </c>
      <c r="I2112" s="221">
        <v>0</v>
      </c>
      <c r="J2112" s="221">
        <v>0</v>
      </c>
      <c r="K2112" s="221">
        <v>0</v>
      </c>
      <c r="L2112" s="221">
        <v>0</v>
      </c>
      <c r="M2112" s="221">
        <v>0</v>
      </c>
      <c r="N2112" s="221">
        <v>0</v>
      </c>
      <c r="O2112" s="221">
        <v>0</v>
      </c>
      <c r="P2112" s="221">
        <v>0</v>
      </c>
      <c r="Q2112" s="221">
        <v>0</v>
      </c>
      <c r="R2112" s="221">
        <v>0</v>
      </c>
      <c r="S2112" s="221">
        <v>0</v>
      </c>
      <c r="T2112" s="221">
        <v>0</v>
      </c>
      <c r="U2112" s="221">
        <v>0</v>
      </c>
      <c r="V2112" s="221">
        <v>58797.9</v>
      </c>
      <c r="W2112" s="221">
        <v>0</v>
      </c>
      <c r="X2112" s="221">
        <v>0</v>
      </c>
    </row>
    <row r="2113" spans="1:24" s="239" customFormat="1" ht="20.25" customHeight="1" x14ac:dyDescent="0.3">
      <c r="A2113" s="238">
        <v>2024</v>
      </c>
      <c r="B2113" s="230">
        <v>798</v>
      </c>
      <c r="C2113" s="229" t="s">
        <v>1053</v>
      </c>
      <c r="D2113" s="230">
        <v>38941</v>
      </c>
      <c r="E2113" s="222">
        <v>55600.2</v>
      </c>
      <c r="F2113" s="222">
        <v>55600.2</v>
      </c>
      <c r="G2113" s="221">
        <v>0</v>
      </c>
      <c r="H2113" s="221">
        <v>0</v>
      </c>
      <c r="I2113" s="221">
        <v>0</v>
      </c>
      <c r="J2113" s="221">
        <v>0</v>
      </c>
      <c r="K2113" s="221">
        <v>0</v>
      </c>
      <c r="L2113" s="221">
        <v>0</v>
      </c>
      <c r="M2113" s="221">
        <v>0</v>
      </c>
      <c r="N2113" s="221">
        <v>0</v>
      </c>
      <c r="O2113" s="221">
        <v>0</v>
      </c>
      <c r="P2113" s="221">
        <v>0</v>
      </c>
      <c r="Q2113" s="221">
        <v>0</v>
      </c>
      <c r="R2113" s="221">
        <v>0</v>
      </c>
      <c r="S2113" s="221">
        <v>0</v>
      </c>
      <c r="T2113" s="221">
        <v>0</v>
      </c>
      <c r="U2113" s="221">
        <v>0</v>
      </c>
      <c r="V2113" s="221">
        <v>55600.2</v>
      </c>
      <c r="W2113" s="221">
        <v>0</v>
      </c>
      <c r="X2113" s="221">
        <v>0</v>
      </c>
    </row>
    <row r="2114" spans="1:24" s="239" customFormat="1" ht="20.25" customHeight="1" x14ac:dyDescent="0.3">
      <c r="A2114" s="238">
        <v>2024</v>
      </c>
      <c r="B2114" s="230">
        <v>799</v>
      </c>
      <c r="C2114" s="229" t="s">
        <v>1055</v>
      </c>
      <c r="D2114" s="230">
        <v>39206</v>
      </c>
      <c r="E2114" s="222">
        <v>110321.55</v>
      </c>
      <c r="F2114" s="222">
        <v>110321.55</v>
      </c>
      <c r="G2114" s="221">
        <v>0</v>
      </c>
      <c r="H2114" s="221">
        <v>0</v>
      </c>
      <c r="I2114" s="221">
        <v>0</v>
      </c>
      <c r="J2114" s="221">
        <v>0</v>
      </c>
      <c r="K2114" s="221">
        <v>0</v>
      </c>
      <c r="L2114" s="221">
        <v>0</v>
      </c>
      <c r="M2114" s="221">
        <v>0</v>
      </c>
      <c r="N2114" s="221">
        <v>0</v>
      </c>
      <c r="O2114" s="221">
        <v>0</v>
      </c>
      <c r="P2114" s="221">
        <v>0</v>
      </c>
      <c r="Q2114" s="221">
        <v>0</v>
      </c>
      <c r="R2114" s="221">
        <v>0</v>
      </c>
      <c r="S2114" s="221">
        <v>0</v>
      </c>
      <c r="T2114" s="221">
        <v>0</v>
      </c>
      <c r="U2114" s="221">
        <v>110321.55</v>
      </c>
      <c r="V2114" s="221">
        <v>0</v>
      </c>
      <c r="W2114" s="221">
        <v>0</v>
      </c>
      <c r="X2114" s="221">
        <v>0</v>
      </c>
    </row>
    <row r="2115" spans="1:24" s="239" customFormat="1" ht="20.25" customHeight="1" x14ac:dyDescent="0.3">
      <c r="A2115" s="238">
        <v>2024</v>
      </c>
      <c r="B2115" s="230">
        <v>800</v>
      </c>
      <c r="C2115" s="229" t="s">
        <v>1056</v>
      </c>
      <c r="D2115" s="230">
        <v>39254</v>
      </c>
      <c r="E2115" s="222">
        <v>54672</v>
      </c>
      <c r="F2115" s="222">
        <v>54672</v>
      </c>
      <c r="G2115" s="221">
        <v>0</v>
      </c>
      <c r="H2115" s="221">
        <v>0</v>
      </c>
      <c r="I2115" s="221">
        <v>0</v>
      </c>
      <c r="J2115" s="221">
        <v>0</v>
      </c>
      <c r="K2115" s="221">
        <v>0</v>
      </c>
      <c r="L2115" s="221">
        <v>0</v>
      </c>
      <c r="M2115" s="221">
        <v>0</v>
      </c>
      <c r="N2115" s="221">
        <v>0</v>
      </c>
      <c r="O2115" s="221">
        <v>0</v>
      </c>
      <c r="P2115" s="221">
        <v>0</v>
      </c>
      <c r="Q2115" s="221">
        <v>0</v>
      </c>
      <c r="R2115" s="221">
        <v>0</v>
      </c>
      <c r="S2115" s="221">
        <v>0</v>
      </c>
      <c r="T2115" s="221">
        <v>0</v>
      </c>
      <c r="U2115" s="221">
        <v>0</v>
      </c>
      <c r="V2115" s="221">
        <v>54672</v>
      </c>
      <c r="W2115" s="221">
        <v>0</v>
      </c>
      <c r="X2115" s="221">
        <v>0</v>
      </c>
    </row>
    <row r="2116" spans="1:24" s="239" customFormat="1" ht="20.25" customHeight="1" x14ac:dyDescent="0.3">
      <c r="A2116" s="238">
        <v>2024</v>
      </c>
      <c r="B2116" s="230">
        <v>801</v>
      </c>
      <c r="C2116" s="229" t="s">
        <v>1057</v>
      </c>
      <c r="D2116" s="230">
        <v>39255</v>
      </c>
      <c r="E2116" s="222">
        <v>222960.21</v>
      </c>
      <c r="F2116" s="222">
        <v>219325.5</v>
      </c>
      <c r="G2116" s="221">
        <v>219325.5</v>
      </c>
      <c r="H2116" s="221">
        <v>0</v>
      </c>
      <c r="I2116" s="221">
        <v>0</v>
      </c>
      <c r="J2116" s="221">
        <v>0</v>
      </c>
      <c r="K2116" s="221">
        <v>0</v>
      </c>
      <c r="L2116" s="221">
        <v>0</v>
      </c>
      <c r="M2116" s="221">
        <v>0</v>
      </c>
      <c r="N2116" s="221">
        <v>0</v>
      </c>
      <c r="O2116" s="221">
        <v>0</v>
      </c>
      <c r="P2116" s="221">
        <v>0</v>
      </c>
      <c r="Q2116" s="221">
        <v>0</v>
      </c>
      <c r="R2116" s="221">
        <v>0</v>
      </c>
      <c r="S2116" s="221">
        <v>0</v>
      </c>
      <c r="T2116" s="221">
        <v>0</v>
      </c>
      <c r="U2116" s="221">
        <v>0</v>
      </c>
      <c r="V2116" s="221">
        <v>0</v>
      </c>
      <c r="W2116" s="221">
        <v>0</v>
      </c>
      <c r="X2116" s="221">
        <v>3634.71</v>
      </c>
    </row>
    <row r="2117" spans="1:24" s="239" customFormat="1" ht="20.25" customHeight="1" x14ac:dyDescent="0.3">
      <c r="A2117" s="238">
        <v>2024</v>
      </c>
      <c r="B2117" s="230">
        <v>802</v>
      </c>
      <c r="C2117" s="229" t="s">
        <v>1058</v>
      </c>
      <c r="D2117" s="230">
        <v>39256</v>
      </c>
      <c r="E2117" s="222">
        <v>55029</v>
      </c>
      <c r="F2117" s="222">
        <v>55029</v>
      </c>
      <c r="G2117" s="221">
        <v>0</v>
      </c>
      <c r="H2117" s="221">
        <v>0</v>
      </c>
      <c r="I2117" s="221">
        <v>0</v>
      </c>
      <c r="J2117" s="221">
        <v>0</v>
      </c>
      <c r="K2117" s="221">
        <v>0</v>
      </c>
      <c r="L2117" s="221">
        <v>0</v>
      </c>
      <c r="M2117" s="221">
        <v>0</v>
      </c>
      <c r="N2117" s="221">
        <v>0</v>
      </c>
      <c r="O2117" s="221">
        <v>0</v>
      </c>
      <c r="P2117" s="221">
        <v>0</v>
      </c>
      <c r="Q2117" s="221">
        <v>0</v>
      </c>
      <c r="R2117" s="221">
        <v>0</v>
      </c>
      <c r="S2117" s="221">
        <v>0</v>
      </c>
      <c r="T2117" s="221">
        <v>0</v>
      </c>
      <c r="U2117" s="221">
        <v>0</v>
      </c>
      <c r="V2117" s="221">
        <v>55029</v>
      </c>
      <c r="W2117" s="221">
        <v>0</v>
      </c>
      <c r="X2117" s="221">
        <v>0</v>
      </c>
    </row>
    <row r="2118" spans="1:24" s="239" customFormat="1" ht="20.25" customHeight="1" x14ac:dyDescent="0.3">
      <c r="A2118" s="238">
        <v>2024</v>
      </c>
      <c r="B2118" s="230">
        <v>803</v>
      </c>
      <c r="C2118" s="229" t="s">
        <v>1059</v>
      </c>
      <c r="D2118" s="230">
        <v>39280</v>
      </c>
      <c r="E2118" s="222">
        <v>6812370.7699999996</v>
      </c>
      <c r="F2118" s="222">
        <v>6676040.1899999995</v>
      </c>
      <c r="G2118" s="221">
        <v>0</v>
      </c>
      <c r="H2118" s="221">
        <v>1434407.0499999998</v>
      </c>
      <c r="I2118" s="221">
        <v>0</v>
      </c>
      <c r="J2118" s="221">
        <v>168109.21</v>
      </c>
      <c r="K2118" s="221">
        <v>589124.4</v>
      </c>
      <c r="L2118" s="221">
        <v>524516.75</v>
      </c>
      <c r="M2118" s="221">
        <v>0</v>
      </c>
      <c r="N2118" s="221">
        <v>0</v>
      </c>
      <c r="O2118" s="221">
        <v>3959882.7799999993</v>
      </c>
      <c r="P2118" s="221">
        <v>0</v>
      </c>
      <c r="Q2118" s="221">
        <v>0</v>
      </c>
      <c r="R2118" s="221">
        <v>0</v>
      </c>
      <c r="S2118" s="221">
        <v>0</v>
      </c>
      <c r="T2118" s="221">
        <v>0</v>
      </c>
      <c r="U2118" s="221">
        <v>0</v>
      </c>
      <c r="V2118" s="221">
        <v>0</v>
      </c>
      <c r="W2118" s="221">
        <v>0</v>
      </c>
      <c r="X2118" s="221">
        <v>136330.58000000002</v>
      </c>
    </row>
    <row r="2119" spans="1:24" s="239" customFormat="1" ht="20.25" customHeight="1" x14ac:dyDescent="0.3">
      <c r="A2119" s="238">
        <v>2024</v>
      </c>
      <c r="B2119" s="230">
        <v>804</v>
      </c>
      <c r="C2119" s="229" t="s">
        <v>1060</v>
      </c>
      <c r="D2119" s="230">
        <v>39282</v>
      </c>
      <c r="E2119" s="222">
        <v>1272658.23</v>
      </c>
      <c r="F2119" s="222">
        <v>1247583</v>
      </c>
      <c r="G2119" s="221">
        <v>0</v>
      </c>
      <c r="H2119" s="221">
        <v>0</v>
      </c>
      <c r="I2119" s="221">
        <v>0</v>
      </c>
      <c r="J2119" s="221">
        <v>0</v>
      </c>
      <c r="K2119" s="221">
        <v>0</v>
      </c>
      <c r="L2119" s="221">
        <v>0</v>
      </c>
      <c r="M2119" s="221">
        <v>0</v>
      </c>
      <c r="N2119" s="221">
        <v>0</v>
      </c>
      <c r="O2119" s="221">
        <v>1016815.1000000001</v>
      </c>
      <c r="P2119" s="221">
        <v>230767.90000000002</v>
      </c>
      <c r="Q2119" s="221">
        <v>0</v>
      </c>
      <c r="R2119" s="221">
        <v>0</v>
      </c>
      <c r="S2119" s="221">
        <v>0</v>
      </c>
      <c r="T2119" s="221">
        <v>0</v>
      </c>
      <c r="U2119" s="221">
        <v>0</v>
      </c>
      <c r="V2119" s="221">
        <v>0</v>
      </c>
      <c r="W2119" s="221">
        <v>0</v>
      </c>
      <c r="X2119" s="221">
        <v>25075.23</v>
      </c>
    </row>
    <row r="2120" spans="1:24" s="239" customFormat="1" ht="20.25" customHeight="1" x14ac:dyDescent="0.3">
      <c r="A2120" s="238">
        <v>2024</v>
      </c>
      <c r="B2120" s="230">
        <v>805</v>
      </c>
      <c r="C2120" s="229" t="s">
        <v>1061</v>
      </c>
      <c r="D2120" s="230">
        <v>39284</v>
      </c>
      <c r="E2120" s="222">
        <v>1689166.3600000003</v>
      </c>
      <c r="F2120" s="222">
        <v>1653775.5700000003</v>
      </c>
      <c r="G2120" s="221">
        <v>0</v>
      </c>
      <c r="H2120" s="221">
        <v>0</v>
      </c>
      <c r="I2120" s="221">
        <v>0</v>
      </c>
      <c r="J2120" s="221">
        <v>0</v>
      </c>
      <c r="K2120" s="221">
        <v>0</v>
      </c>
      <c r="L2120" s="221">
        <v>0</v>
      </c>
      <c r="M2120" s="221">
        <v>0</v>
      </c>
      <c r="N2120" s="221">
        <v>0</v>
      </c>
      <c r="O2120" s="221">
        <v>0</v>
      </c>
      <c r="P2120" s="221">
        <v>0</v>
      </c>
      <c r="Q2120" s="221">
        <v>1653775.5700000003</v>
      </c>
      <c r="R2120" s="221">
        <v>0</v>
      </c>
      <c r="S2120" s="221">
        <v>0</v>
      </c>
      <c r="T2120" s="221">
        <v>0</v>
      </c>
      <c r="U2120" s="221">
        <v>0</v>
      </c>
      <c r="V2120" s="221">
        <v>0</v>
      </c>
      <c r="W2120" s="221">
        <v>0</v>
      </c>
      <c r="X2120" s="221">
        <v>35390.79</v>
      </c>
    </row>
    <row r="2121" spans="1:24" s="239" customFormat="1" ht="20.25" customHeight="1" x14ac:dyDescent="0.3">
      <c r="A2121" s="238">
        <v>2024</v>
      </c>
      <c r="B2121" s="230">
        <v>806</v>
      </c>
      <c r="C2121" s="229" t="s">
        <v>1062</v>
      </c>
      <c r="D2121" s="230">
        <v>38968</v>
      </c>
      <c r="E2121" s="222">
        <v>56010.239999999998</v>
      </c>
      <c r="F2121" s="222">
        <v>56010.239999999998</v>
      </c>
      <c r="G2121" s="221">
        <v>0</v>
      </c>
      <c r="H2121" s="221">
        <v>0</v>
      </c>
      <c r="I2121" s="221">
        <v>0</v>
      </c>
      <c r="J2121" s="221">
        <v>0</v>
      </c>
      <c r="K2121" s="221">
        <v>0</v>
      </c>
      <c r="L2121" s="221">
        <v>0</v>
      </c>
      <c r="M2121" s="221">
        <v>0</v>
      </c>
      <c r="N2121" s="221">
        <v>0</v>
      </c>
      <c r="O2121" s="221">
        <v>0</v>
      </c>
      <c r="P2121" s="221">
        <v>0</v>
      </c>
      <c r="Q2121" s="221">
        <v>0</v>
      </c>
      <c r="R2121" s="221">
        <v>0</v>
      </c>
      <c r="S2121" s="221">
        <v>0</v>
      </c>
      <c r="T2121" s="221">
        <v>0</v>
      </c>
      <c r="U2121" s="221">
        <v>0</v>
      </c>
      <c r="V2121" s="221">
        <v>56010.239999999998</v>
      </c>
      <c r="W2121" s="221">
        <v>0</v>
      </c>
      <c r="X2121" s="221">
        <v>0</v>
      </c>
    </row>
    <row r="2122" spans="1:24" s="239" customFormat="1" ht="23.25" customHeight="1" x14ac:dyDescent="0.3">
      <c r="A2122" s="238">
        <v>2024</v>
      </c>
      <c r="B2122" s="230">
        <v>807</v>
      </c>
      <c r="C2122" s="229" t="s">
        <v>594</v>
      </c>
      <c r="D2122" s="230">
        <v>39001</v>
      </c>
      <c r="E2122" s="222">
        <v>807765.27</v>
      </c>
      <c r="F2122" s="222">
        <v>793287.75</v>
      </c>
      <c r="G2122" s="221">
        <v>0</v>
      </c>
      <c r="H2122" s="221">
        <v>0</v>
      </c>
      <c r="I2122" s="221">
        <v>0</v>
      </c>
      <c r="J2122" s="221">
        <v>0</v>
      </c>
      <c r="K2122" s="221">
        <v>0</v>
      </c>
      <c r="L2122" s="221">
        <v>0</v>
      </c>
      <c r="M2122" s="221">
        <v>0</v>
      </c>
      <c r="N2122" s="221">
        <v>0</v>
      </c>
      <c r="O2122" s="221">
        <v>793287.75</v>
      </c>
      <c r="P2122" s="221">
        <v>0</v>
      </c>
      <c r="Q2122" s="221">
        <v>0</v>
      </c>
      <c r="R2122" s="221">
        <v>0</v>
      </c>
      <c r="S2122" s="221">
        <v>0</v>
      </c>
      <c r="T2122" s="221">
        <v>0</v>
      </c>
      <c r="U2122" s="221">
        <v>0</v>
      </c>
      <c r="V2122" s="221">
        <v>0</v>
      </c>
      <c r="W2122" s="221">
        <v>0</v>
      </c>
      <c r="X2122" s="221">
        <v>14477.52</v>
      </c>
    </row>
    <row r="2123" spans="1:24" s="239" customFormat="1" ht="23.25" customHeight="1" x14ac:dyDescent="0.3">
      <c r="A2123" s="238">
        <v>2024</v>
      </c>
      <c r="B2123" s="230">
        <v>808</v>
      </c>
      <c r="C2123" s="229" t="s">
        <v>595</v>
      </c>
      <c r="D2123" s="230">
        <v>39008</v>
      </c>
      <c r="E2123" s="222">
        <v>1484254.9</v>
      </c>
      <c r="F2123" s="222">
        <v>1462927.22</v>
      </c>
      <c r="G2123" s="221">
        <v>0</v>
      </c>
      <c r="H2123" s="221">
        <v>0</v>
      </c>
      <c r="I2123" s="221">
        <v>0</v>
      </c>
      <c r="J2123" s="221">
        <v>0</v>
      </c>
      <c r="K2123" s="221">
        <v>0</v>
      </c>
      <c r="L2123" s="221">
        <v>0</v>
      </c>
      <c r="M2123" s="221">
        <v>0</v>
      </c>
      <c r="N2123" s="221">
        <v>0</v>
      </c>
      <c r="O2123" s="221">
        <v>1462927.22</v>
      </c>
      <c r="P2123" s="221">
        <v>0</v>
      </c>
      <c r="Q2123" s="221">
        <v>0</v>
      </c>
      <c r="R2123" s="221">
        <v>0</v>
      </c>
      <c r="S2123" s="221">
        <v>0</v>
      </c>
      <c r="T2123" s="221">
        <v>0</v>
      </c>
      <c r="U2123" s="221">
        <v>0</v>
      </c>
      <c r="V2123" s="221">
        <v>0</v>
      </c>
      <c r="W2123" s="221">
        <v>0</v>
      </c>
      <c r="X2123" s="221">
        <v>21327.68</v>
      </c>
    </row>
    <row r="2124" spans="1:24" s="239" customFormat="1" ht="23.25" customHeight="1" x14ac:dyDescent="0.3">
      <c r="A2124" s="238">
        <v>2024</v>
      </c>
      <c r="B2124" s="230">
        <v>809</v>
      </c>
      <c r="C2124" s="229" t="s">
        <v>2991</v>
      </c>
      <c r="D2124" s="230">
        <v>39011</v>
      </c>
      <c r="E2124" s="222">
        <v>40329</v>
      </c>
      <c r="F2124" s="222">
        <v>40329</v>
      </c>
      <c r="G2124" s="221">
        <v>0</v>
      </c>
      <c r="H2124" s="221">
        <v>0</v>
      </c>
      <c r="I2124" s="221">
        <v>0</v>
      </c>
      <c r="J2124" s="221">
        <v>0</v>
      </c>
      <c r="K2124" s="221">
        <v>0</v>
      </c>
      <c r="L2124" s="221">
        <v>0</v>
      </c>
      <c r="M2124" s="221">
        <v>0</v>
      </c>
      <c r="N2124" s="221">
        <v>0</v>
      </c>
      <c r="O2124" s="221">
        <v>0</v>
      </c>
      <c r="P2124" s="221">
        <v>0</v>
      </c>
      <c r="Q2124" s="221">
        <v>0</v>
      </c>
      <c r="R2124" s="221">
        <v>0</v>
      </c>
      <c r="S2124" s="221">
        <v>0</v>
      </c>
      <c r="T2124" s="221">
        <v>0</v>
      </c>
      <c r="U2124" s="221">
        <v>0</v>
      </c>
      <c r="V2124" s="221">
        <v>40329</v>
      </c>
      <c r="W2124" s="221">
        <v>0</v>
      </c>
      <c r="X2124" s="221">
        <v>0</v>
      </c>
    </row>
    <row r="2125" spans="1:24" s="239" customFormat="1" ht="23.25" customHeight="1" x14ac:dyDescent="0.3">
      <c r="A2125" s="238">
        <v>2024</v>
      </c>
      <c r="B2125" s="230">
        <v>810</v>
      </c>
      <c r="C2125" s="229" t="s">
        <v>2992</v>
      </c>
      <c r="D2125" s="230">
        <v>39012</v>
      </c>
      <c r="E2125" s="222">
        <v>40329</v>
      </c>
      <c r="F2125" s="222">
        <v>40329</v>
      </c>
      <c r="G2125" s="221">
        <v>0</v>
      </c>
      <c r="H2125" s="221">
        <v>0</v>
      </c>
      <c r="I2125" s="221">
        <v>0</v>
      </c>
      <c r="J2125" s="221">
        <v>0</v>
      </c>
      <c r="K2125" s="221">
        <v>0</v>
      </c>
      <c r="L2125" s="221">
        <v>0</v>
      </c>
      <c r="M2125" s="221">
        <v>0</v>
      </c>
      <c r="N2125" s="221">
        <v>0</v>
      </c>
      <c r="O2125" s="221">
        <v>0</v>
      </c>
      <c r="P2125" s="221">
        <v>0</v>
      </c>
      <c r="Q2125" s="221">
        <v>0</v>
      </c>
      <c r="R2125" s="221">
        <v>0</v>
      </c>
      <c r="S2125" s="221">
        <v>0</v>
      </c>
      <c r="T2125" s="221">
        <v>0</v>
      </c>
      <c r="U2125" s="221">
        <v>0</v>
      </c>
      <c r="V2125" s="221">
        <v>40329</v>
      </c>
      <c r="W2125" s="221">
        <v>0</v>
      </c>
      <c r="X2125" s="221">
        <v>0</v>
      </c>
    </row>
    <row r="2126" spans="1:24" s="239" customFormat="1" ht="23.25" customHeight="1" x14ac:dyDescent="0.3">
      <c r="A2126" s="238">
        <v>2024</v>
      </c>
      <c r="B2126" s="230">
        <v>811</v>
      </c>
      <c r="C2126" s="229" t="s">
        <v>601</v>
      </c>
      <c r="D2126" s="230">
        <v>39125</v>
      </c>
      <c r="E2126" s="222">
        <v>4080476.0400000005</v>
      </c>
      <c r="F2126" s="222">
        <v>4005811.0700000003</v>
      </c>
      <c r="G2126" s="221">
        <v>0</v>
      </c>
      <c r="H2126" s="221">
        <v>0</v>
      </c>
      <c r="I2126" s="221">
        <v>0</v>
      </c>
      <c r="J2126" s="221">
        <v>0</v>
      </c>
      <c r="K2126" s="221">
        <v>0</v>
      </c>
      <c r="L2126" s="221">
        <v>0</v>
      </c>
      <c r="M2126" s="221">
        <v>0</v>
      </c>
      <c r="N2126" s="221">
        <v>0</v>
      </c>
      <c r="O2126" s="221">
        <v>3968819.24</v>
      </c>
      <c r="P2126" s="221">
        <v>0</v>
      </c>
      <c r="Q2126" s="221">
        <v>0</v>
      </c>
      <c r="R2126" s="221">
        <v>0</v>
      </c>
      <c r="S2126" s="221">
        <v>0</v>
      </c>
      <c r="T2126" s="221">
        <v>0</v>
      </c>
      <c r="U2126" s="221">
        <v>0</v>
      </c>
      <c r="V2126" s="221">
        <v>36991.83</v>
      </c>
      <c r="W2126" s="221">
        <v>0</v>
      </c>
      <c r="X2126" s="221">
        <v>74664.97</v>
      </c>
    </row>
    <row r="2127" spans="1:24" s="239" customFormat="1" ht="23.25" customHeight="1" x14ac:dyDescent="0.3">
      <c r="A2127" s="238">
        <v>2024</v>
      </c>
      <c r="B2127" s="230">
        <v>812</v>
      </c>
      <c r="C2127" s="229" t="s">
        <v>597</v>
      </c>
      <c r="D2127" s="230">
        <v>39033</v>
      </c>
      <c r="E2127" s="222">
        <v>2034204.0000000002</v>
      </c>
      <c r="F2127" s="222">
        <v>1993344.5600000003</v>
      </c>
      <c r="G2127" s="221">
        <v>1993344.5600000003</v>
      </c>
      <c r="H2127" s="221">
        <v>0</v>
      </c>
      <c r="I2127" s="221">
        <v>0</v>
      </c>
      <c r="J2127" s="221">
        <v>0</v>
      </c>
      <c r="K2127" s="221">
        <v>0</v>
      </c>
      <c r="L2127" s="221">
        <v>0</v>
      </c>
      <c r="M2127" s="221">
        <v>0</v>
      </c>
      <c r="N2127" s="221">
        <v>0</v>
      </c>
      <c r="O2127" s="221">
        <v>0</v>
      </c>
      <c r="P2127" s="221">
        <v>0</v>
      </c>
      <c r="Q2127" s="221">
        <v>0</v>
      </c>
      <c r="R2127" s="221">
        <v>0</v>
      </c>
      <c r="S2127" s="221">
        <v>0</v>
      </c>
      <c r="T2127" s="221">
        <v>0</v>
      </c>
      <c r="U2127" s="221">
        <v>0</v>
      </c>
      <c r="V2127" s="221">
        <v>0</v>
      </c>
      <c r="W2127" s="221">
        <v>0</v>
      </c>
      <c r="X2127" s="221">
        <v>40859.440000000002</v>
      </c>
    </row>
    <row r="2128" spans="1:24" s="239" customFormat="1" ht="23.25" customHeight="1" x14ac:dyDescent="0.3">
      <c r="A2128" s="238">
        <v>2024</v>
      </c>
      <c r="B2128" s="230">
        <v>813</v>
      </c>
      <c r="C2128" s="229" t="s">
        <v>596</v>
      </c>
      <c r="D2128" s="230">
        <v>39026</v>
      </c>
      <c r="E2128" s="222">
        <v>2501457.4000000004</v>
      </c>
      <c r="F2128" s="222">
        <v>2471131.1900000004</v>
      </c>
      <c r="G2128" s="221">
        <v>0</v>
      </c>
      <c r="H2128" s="221">
        <v>2471131.1900000004</v>
      </c>
      <c r="I2128" s="221">
        <v>0</v>
      </c>
      <c r="J2128" s="221">
        <v>0</v>
      </c>
      <c r="K2128" s="221">
        <v>0</v>
      </c>
      <c r="L2128" s="221">
        <v>0</v>
      </c>
      <c r="M2128" s="221">
        <v>0</v>
      </c>
      <c r="N2128" s="221">
        <v>0</v>
      </c>
      <c r="O2128" s="221">
        <v>0</v>
      </c>
      <c r="P2128" s="221">
        <v>0</v>
      </c>
      <c r="Q2128" s="221">
        <v>0</v>
      </c>
      <c r="R2128" s="221">
        <v>0</v>
      </c>
      <c r="S2128" s="221">
        <v>0</v>
      </c>
      <c r="T2128" s="221">
        <v>0</v>
      </c>
      <c r="U2128" s="221">
        <v>0</v>
      </c>
      <c r="V2128" s="221">
        <v>0</v>
      </c>
      <c r="W2128" s="221">
        <v>0</v>
      </c>
      <c r="X2128" s="221">
        <v>30326.21</v>
      </c>
    </row>
    <row r="2129" spans="1:24" s="239" customFormat="1" ht="23.25" customHeight="1" x14ac:dyDescent="0.3">
      <c r="A2129" s="238">
        <v>2024</v>
      </c>
      <c r="B2129" s="230">
        <v>814</v>
      </c>
      <c r="C2129" s="229" t="s">
        <v>2669</v>
      </c>
      <c r="D2129" s="230">
        <v>39086</v>
      </c>
      <c r="E2129" s="222">
        <v>488980.86000000004</v>
      </c>
      <c r="F2129" s="222">
        <v>478735.91000000003</v>
      </c>
      <c r="G2129" s="221">
        <v>0</v>
      </c>
      <c r="H2129" s="221">
        <v>478735.91000000003</v>
      </c>
      <c r="I2129" s="221">
        <v>0</v>
      </c>
      <c r="J2129" s="221">
        <v>0</v>
      </c>
      <c r="K2129" s="221">
        <v>0</v>
      </c>
      <c r="L2129" s="221">
        <v>0</v>
      </c>
      <c r="M2129" s="221">
        <v>0</v>
      </c>
      <c r="N2129" s="221">
        <v>0</v>
      </c>
      <c r="O2129" s="221">
        <v>0</v>
      </c>
      <c r="P2129" s="221">
        <v>0</v>
      </c>
      <c r="Q2129" s="221">
        <v>0</v>
      </c>
      <c r="R2129" s="221">
        <v>0</v>
      </c>
      <c r="S2129" s="221">
        <v>0</v>
      </c>
      <c r="T2129" s="221">
        <v>0</v>
      </c>
      <c r="U2129" s="221">
        <v>0</v>
      </c>
      <c r="V2129" s="221">
        <v>0</v>
      </c>
      <c r="W2129" s="221">
        <v>0</v>
      </c>
      <c r="X2129" s="221">
        <v>10244.950000000001</v>
      </c>
    </row>
    <row r="2130" spans="1:24" s="239" customFormat="1" ht="23.25" customHeight="1" x14ac:dyDescent="0.3">
      <c r="A2130" s="238">
        <v>2024</v>
      </c>
      <c r="B2130" s="230">
        <v>815</v>
      </c>
      <c r="C2130" s="229" t="s">
        <v>3394</v>
      </c>
      <c r="D2130" s="230">
        <v>39319</v>
      </c>
      <c r="E2130" s="222">
        <v>2103448.64</v>
      </c>
      <c r="F2130" s="222">
        <v>2059377.9600000002</v>
      </c>
      <c r="G2130" s="221">
        <v>1831040.62</v>
      </c>
      <c r="H2130" s="221">
        <v>228337.34000000008</v>
      </c>
      <c r="I2130" s="221">
        <v>0</v>
      </c>
      <c r="J2130" s="221">
        <v>0</v>
      </c>
      <c r="K2130" s="221">
        <v>0</v>
      </c>
      <c r="L2130" s="221">
        <v>0</v>
      </c>
      <c r="M2130" s="221">
        <v>0</v>
      </c>
      <c r="N2130" s="221">
        <v>0</v>
      </c>
      <c r="O2130" s="221">
        <v>0</v>
      </c>
      <c r="P2130" s="221">
        <v>0</v>
      </c>
      <c r="Q2130" s="221">
        <v>0</v>
      </c>
      <c r="R2130" s="221">
        <v>0</v>
      </c>
      <c r="S2130" s="221">
        <v>0</v>
      </c>
      <c r="T2130" s="221">
        <v>0</v>
      </c>
      <c r="U2130" s="221">
        <v>0</v>
      </c>
      <c r="V2130" s="221">
        <v>0</v>
      </c>
      <c r="W2130" s="221">
        <v>0</v>
      </c>
      <c r="X2130" s="221">
        <v>44070.679999999993</v>
      </c>
    </row>
    <row r="2131" spans="1:24" s="239" customFormat="1" ht="23.25" customHeight="1" x14ac:dyDescent="0.3">
      <c r="A2131" s="238">
        <v>2024</v>
      </c>
      <c r="B2131" s="230">
        <v>816</v>
      </c>
      <c r="C2131" s="229" t="s">
        <v>3395</v>
      </c>
      <c r="D2131" s="230">
        <v>39324</v>
      </c>
      <c r="E2131" s="222">
        <v>1727971.8</v>
      </c>
      <c r="F2131" s="222">
        <v>1692542.35</v>
      </c>
      <c r="G2131" s="221">
        <v>1636315.79</v>
      </c>
      <c r="H2131" s="221">
        <v>0</v>
      </c>
      <c r="I2131" s="221">
        <v>0</v>
      </c>
      <c r="J2131" s="221">
        <v>0</v>
      </c>
      <c r="K2131" s="221">
        <v>0</v>
      </c>
      <c r="L2131" s="221">
        <v>0</v>
      </c>
      <c r="M2131" s="221">
        <v>0</v>
      </c>
      <c r="N2131" s="221">
        <v>0</v>
      </c>
      <c r="O2131" s="221">
        <v>0</v>
      </c>
      <c r="P2131" s="221">
        <v>0</v>
      </c>
      <c r="Q2131" s="221">
        <v>0</v>
      </c>
      <c r="R2131" s="221">
        <v>0</v>
      </c>
      <c r="S2131" s="221">
        <v>0</v>
      </c>
      <c r="T2131" s="221">
        <v>0</v>
      </c>
      <c r="U2131" s="221">
        <v>56226.559999999998</v>
      </c>
      <c r="V2131" s="221">
        <v>0</v>
      </c>
      <c r="W2131" s="221">
        <v>0</v>
      </c>
      <c r="X2131" s="221">
        <v>35429.449999999997</v>
      </c>
    </row>
    <row r="2132" spans="1:24" s="239" customFormat="1" ht="20.25" customHeight="1" x14ac:dyDescent="0.3">
      <c r="A2132" s="238">
        <v>2024</v>
      </c>
      <c r="B2132" s="230">
        <v>817</v>
      </c>
      <c r="C2132" s="229" t="s">
        <v>1380</v>
      </c>
      <c r="D2132" s="230">
        <v>38935</v>
      </c>
      <c r="E2132" s="222">
        <v>62954.400000000001</v>
      </c>
      <c r="F2132" s="222">
        <v>62954.400000000001</v>
      </c>
      <c r="G2132" s="221">
        <v>0</v>
      </c>
      <c r="H2132" s="221">
        <v>0</v>
      </c>
      <c r="I2132" s="221">
        <v>0</v>
      </c>
      <c r="J2132" s="221">
        <v>0</v>
      </c>
      <c r="K2132" s="221">
        <v>0</v>
      </c>
      <c r="L2132" s="221">
        <v>0</v>
      </c>
      <c r="M2132" s="221">
        <v>0</v>
      </c>
      <c r="N2132" s="221">
        <v>0</v>
      </c>
      <c r="O2132" s="221">
        <v>0</v>
      </c>
      <c r="P2132" s="221">
        <v>0</v>
      </c>
      <c r="Q2132" s="221">
        <v>0</v>
      </c>
      <c r="R2132" s="221">
        <v>0</v>
      </c>
      <c r="S2132" s="221">
        <v>0</v>
      </c>
      <c r="T2132" s="221">
        <v>0</v>
      </c>
      <c r="U2132" s="221">
        <v>0</v>
      </c>
      <c r="V2132" s="221">
        <v>62954.400000000001</v>
      </c>
      <c r="W2132" s="221">
        <v>0</v>
      </c>
      <c r="X2132" s="221">
        <v>0</v>
      </c>
    </row>
    <row r="2133" spans="1:24" s="239" customFormat="1" ht="20.25" customHeight="1" x14ac:dyDescent="0.3">
      <c r="A2133" s="238">
        <v>2024</v>
      </c>
      <c r="B2133" s="230">
        <v>818</v>
      </c>
      <c r="C2133" s="229" t="s">
        <v>3559</v>
      </c>
      <c r="D2133" s="230">
        <v>38899</v>
      </c>
      <c r="E2133" s="222">
        <v>56829.3</v>
      </c>
      <c r="F2133" s="222">
        <v>56829.3</v>
      </c>
      <c r="G2133" s="221">
        <v>0</v>
      </c>
      <c r="H2133" s="221">
        <v>0</v>
      </c>
      <c r="I2133" s="221">
        <v>0</v>
      </c>
      <c r="J2133" s="221">
        <v>0</v>
      </c>
      <c r="K2133" s="221">
        <v>0</v>
      </c>
      <c r="L2133" s="221">
        <v>0</v>
      </c>
      <c r="M2133" s="221">
        <v>0</v>
      </c>
      <c r="N2133" s="221">
        <v>0</v>
      </c>
      <c r="O2133" s="221">
        <v>0</v>
      </c>
      <c r="P2133" s="221">
        <v>0</v>
      </c>
      <c r="Q2133" s="221">
        <v>0</v>
      </c>
      <c r="R2133" s="221">
        <v>0</v>
      </c>
      <c r="S2133" s="221">
        <v>0</v>
      </c>
      <c r="T2133" s="221">
        <v>0</v>
      </c>
      <c r="U2133" s="221">
        <v>0</v>
      </c>
      <c r="V2133" s="221">
        <v>56829.3</v>
      </c>
      <c r="W2133" s="221">
        <v>0</v>
      </c>
      <c r="X2133" s="221">
        <v>0</v>
      </c>
    </row>
    <row r="2134" spans="1:24" s="239" customFormat="1" ht="20.25" customHeight="1" x14ac:dyDescent="0.3">
      <c r="A2134" s="238">
        <v>2024</v>
      </c>
      <c r="B2134" s="230">
        <v>819</v>
      </c>
      <c r="C2134" s="229" t="s">
        <v>3560</v>
      </c>
      <c r="D2134" s="230">
        <v>39000</v>
      </c>
      <c r="E2134" s="222">
        <v>68615.399999999994</v>
      </c>
      <c r="F2134" s="222">
        <v>68615.399999999994</v>
      </c>
      <c r="G2134" s="221">
        <v>0</v>
      </c>
      <c r="H2134" s="221">
        <v>0</v>
      </c>
      <c r="I2134" s="221">
        <v>0</v>
      </c>
      <c r="J2134" s="221">
        <v>0</v>
      </c>
      <c r="K2134" s="221">
        <v>0</v>
      </c>
      <c r="L2134" s="221">
        <v>0</v>
      </c>
      <c r="M2134" s="221">
        <v>0</v>
      </c>
      <c r="N2134" s="221">
        <v>0</v>
      </c>
      <c r="O2134" s="221">
        <v>0</v>
      </c>
      <c r="P2134" s="221">
        <v>0</v>
      </c>
      <c r="Q2134" s="221">
        <v>0</v>
      </c>
      <c r="R2134" s="221">
        <v>0</v>
      </c>
      <c r="S2134" s="221">
        <v>0</v>
      </c>
      <c r="T2134" s="221">
        <v>0</v>
      </c>
      <c r="U2134" s="221">
        <v>0</v>
      </c>
      <c r="V2134" s="221">
        <v>68615.399999999994</v>
      </c>
      <c r="W2134" s="221">
        <v>0</v>
      </c>
      <c r="X2134" s="221">
        <v>0</v>
      </c>
    </row>
    <row r="2135" spans="1:24" s="239" customFormat="1" ht="20.25" customHeight="1" x14ac:dyDescent="0.3">
      <c r="A2135" s="238">
        <v>2024</v>
      </c>
      <c r="B2135" s="230">
        <v>820</v>
      </c>
      <c r="C2135" s="229" t="s">
        <v>2879</v>
      </c>
      <c r="D2135" s="230">
        <v>39002</v>
      </c>
      <c r="E2135" s="222">
        <v>69023.399999999994</v>
      </c>
      <c r="F2135" s="222">
        <v>69023.399999999994</v>
      </c>
      <c r="G2135" s="221">
        <v>0</v>
      </c>
      <c r="H2135" s="221">
        <v>0</v>
      </c>
      <c r="I2135" s="221">
        <v>0</v>
      </c>
      <c r="J2135" s="221">
        <v>0</v>
      </c>
      <c r="K2135" s="221">
        <v>0</v>
      </c>
      <c r="L2135" s="221">
        <v>0</v>
      </c>
      <c r="M2135" s="221">
        <v>0</v>
      </c>
      <c r="N2135" s="221">
        <v>0</v>
      </c>
      <c r="O2135" s="221">
        <v>0</v>
      </c>
      <c r="P2135" s="221">
        <v>0</v>
      </c>
      <c r="Q2135" s="221">
        <v>0</v>
      </c>
      <c r="R2135" s="221">
        <v>0</v>
      </c>
      <c r="S2135" s="221">
        <v>0</v>
      </c>
      <c r="T2135" s="221">
        <v>0</v>
      </c>
      <c r="U2135" s="221">
        <v>0</v>
      </c>
      <c r="V2135" s="221">
        <v>69023.399999999994</v>
      </c>
      <c r="W2135" s="221">
        <v>0</v>
      </c>
      <c r="X2135" s="221">
        <v>0</v>
      </c>
    </row>
    <row r="2136" spans="1:24" s="239" customFormat="1" ht="20.25" customHeight="1" x14ac:dyDescent="0.3">
      <c r="A2136" s="238">
        <v>2024</v>
      </c>
      <c r="B2136" s="230">
        <v>821</v>
      </c>
      <c r="C2136" s="229" t="s">
        <v>2880</v>
      </c>
      <c r="D2136" s="230">
        <v>39004</v>
      </c>
      <c r="E2136" s="222">
        <v>51963.9</v>
      </c>
      <c r="F2136" s="222">
        <v>51963.9</v>
      </c>
      <c r="G2136" s="221">
        <v>0</v>
      </c>
      <c r="H2136" s="221">
        <v>0</v>
      </c>
      <c r="I2136" s="221">
        <v>0</v>
      </c>
      <c r="J2136" s="221">
        <v>0</v>
      </c>
      <c r="K2136" s="221">
        <v>0</v>
      </c>
      <c r="L2136" s="221">
        <v>0</v>
      </c>
      <c r="M2136" s="221">
        <v>0</v>
      </c>
      <c r="N2136" s="221">
        <v>0</v>
      </c>
      <c r="O2136" s="221">
        <v>0</v>
      </c>
      <c r="P2136" s="221">
        <v>0</v>
      </c>
      <c r="Q2136" s="221">
        <v>0</v>
      </c>
      <c r="R2136" s="221">
        <v>0</v>
      </c>
      <c r="S2136" s="221">
        <v>0</v>
      </c>
      <c r="T2136" s="221">
        <v>0</v>
      </c>
      <c r="U2136" s="221">
        <v>0</v>
      </c>
      <c r="V2136" s="221">
        <v>51963.9</v>
      </c>
      <c r="W2136" s="221">
        <v>0</v>
      </c>
      <c r="X2136" s="221">
        <v>0</v>
      </c>
    </row>
    <row r="2137" spans="1:24" s="239" customFormat="1" ht="20.25" customHeight="1" x14ac:dyDescent="0.3">
      <c r="A2137" s="238">
        <v>2024</v>
      </c>
      <c r="B2137" s="230">
        <v>822</v>
      </c>
      <c r="C2137" s="229" t="s">
        <v>2881</v>
      </c>
      <c r="D2137" s="230">
        <v>39005</v>
      </c>
      <c r="E2137" s="222">
        <v>51744.6</v>
      </c>
      <c r="F2137" s="222">
        <v>51744.6</v>
      </c>
      <c r="G2137" s="221">
        <v>0</v>
      </c>
      <c r="H2137" s="221">
        <v>0</v>
      </c>
      <c r="I2137" s="221">
        <v>0</v>
      </c>
      <c r="J2137" s="221">
        <v>0</v>
      </c>
      <c r="K2137" s="221">
        <v>0</v>
      </c>
      <c r="L2137" s="221">
        <v>0</v>
      </c>
      <c r="M2137" s="221">
        <v>0</v>
      </c>
      <c r="N2137" s="221">
        <v>0</v>
      </c>
      <c r="O2137" s="221">
        <v>0</v>
      </c>
      <c r="P2137" s="221">
        <v>0</v>
      </c>
      <c r="Q2137" s="221">
        <v>0</v>
      </c>
      <c r="R2137" s="221">
        <v>0</v>
      </c>
      <c r="S2137" s="221">
        <v>0</v>
      </c>
      <c r="T2137" s="221">
        <v>0</v>
      </c>
      <c r="U2137" s="221">
        <v>0</v>
      </c>
      <c r="V2137" s="221">
        <v>51744.6</v>
      </c>
      <c r="W2137" s="221">
        <v>0</v>
      </c>
      <c r="X2137" s="221">
        <v>0</v>
      </c>
    </row>
    <row r="2138" spans="1:24" s="239" customFormat="1" ht="20.25" customHeight="1" x14ac:dyDescent="0.3">
      <c r="A2138" s="238">
        <v>2024</v>
      </c>
      <c r="B2138" s="230">
        <v>823</v>
      </c>
      <c r="C2138" s="229" t="s">
        <v>2882</v>
      </c>
      <c r="D2138" s="230">
        <v>39006</v>
      </c>
      <c r="E2138" s="222">
        <v>59318.1</v>
      </c>
      <c r="F2138" s="222">
        <v>59318.1</v>
      </c>
      <c r="G2138" s="221">
        <v>0</v>
      </c>
      <c r="H2138" s="221">
        <v>0</v>
      </c>
      <c r="I2138" s="221">
        <v>0</v>
      </c>
      <c r="J2138" s="221">
        <v>0</v>
      </c>
      <c r="K2138" s="221">
        <v>0</v>
      </c>
      <c r="L2138" s="221">
        <v>0</v>
      </c>
      <c r="M2138" s="221">
        <v>0</v>
      </c>
      <c r="N2138" s="221">
        <v>0</v>
      </c>
      <c r="O2138" s="221">
        <v>0</v>
      </c>
      <c r="P2138" s="221">
        <v>0</v>
      </c>
      <c r="Q2138" s="221">
        <v>0</v>
      </c>
      <c r="R2138" s="221">
        <v>0</v>
      </c>
      <c r="S2138" s="221">
        <v>0</v>
      </c>
      <c r="T2138" s="221">
        <v>0</v>
      </c>
      <c r="U2138" s="221">
        <v>0</v>
      </c>
      <c r="V2138" s="221">
        <v>59318.1</v>
      </c>
      <c r="W2138" s="221">
        <v>0</v>
      </c>
      <c r="X2138" s="221">
        <v>0</v>
      </c>
    </row>
    <row r="2139" spans="1:24" s="239" customFormat="1" ht="20.25" customHeight="1" x14ac:dyDescent="0.3">
      <c r="A2139" s="238">
        <v>2024</v>
      </c>
      <c r="B2139" s="230">
        <v>824</v>
      </c>
      <c r="C2139" s="229" t="s">
        <v>2883</v>
      </c>
      <c r="D2139" s="230">
        <v>39007</v>
      </c>
      <c r="E2139" s="222">
        <v>62872.800000000003</v>
      </c>
      <c r="F2139" s="222">
        <v>62872.800000000003</v>
      </c>
      <c r="G2139" s="221">
        <v>0</v>
      </c>
      <c r="H2139" s="221">
        <v>0</v>
      </c>
      <c r="I2139" s="221">
        <v>0</v>
      </c>
      <c r="J2139" s="221">
        <v>0</v>
      </c>
      <c r="K2139" s="221">
        <v>0</v>
      </c>
      <c r="L2139" s="221">
        <v>0</v>
      </c>
      <c r="M2139" s="221">
        <v>0</v>
      </c>
      <c r="N2139" s="221">
        <v>0</v>
      </c>
      <c r="O2139" s="221">
        <v>0</v>
      </c>
      <c r="P2139" s="221">
        <v>0</v>
      </c>
      <c r="Q2139" s="221">
        <v>0</v>
      </c>
      <c r="R2139" s="221">
        <v>0</v>
      </c>
      <c r="S2139" s="221">
        <v>0</v>
      </c>
      <c r="T2139" s="221">
        <v>0</v>
      </c>
      <c r="U2139" s="221">
        <v>0</v>
      </c>
      <c r="V2139" s="221">
        <v>62872.800000000003</v>
      </c>
      <c r="W2139" s="221">
        <v>0</v>
      </c>
      <c r="X2139" s="221">
        <v>0</v>
      </c>
    </row>
    <row r="2140" spans="1:24" s="239" customFormat="1" ht="20.25" customHeight="1" x14ac:dyDescent="0.3">
      <c r="A2140" s="238">
        <v>2024</v>
      </c>
      <c r="B2140" s="230">
        <v>825</v>
      </c>
      <c r="C2140" s="229" t="s">
        <v>3561</v>
      </c>
      <c r="D2140" s="230">
        <v>39003</v>
      </c>
      <c r="E2140" s="222">
        <v>69625.2</v>
      </c>
      <c r="F2140" s="222">
        <v>69625.2</v>
      </c>
      <c r="G2140" s="221">
        <v>0</v>
      </c>
      <c r="H2140" s="221">
        <v>0</v>
      </c>
      <c r="I2140" s="221">
        <v>0</v>
      </c>
      <c r="J2140" s="221">
        <v>0</v>
      </c>
      <c r="K2140" s="221">
        <v>0</v>
      </c>
      <c r="L2140" s="221">
        <v>0</v>
      </c>
      <c r="M2140" s="221">
        <v>0</v>
      </c>
      <c r="N2140" s="221">
        <v>0</v>
      </c>
      <c r="O2140" s="221">
        <v>0</v>
      </c>
      <c r="P2140" s="221">
        <v>0</v>
      </c>
      <c r="Q2140" s="221">
        <v>0</v>
      </c>
      <c r="R2140" s="221">
        <v>0</v>
      </c>
      <c r="S2140" s="221">
        <v>0</v>
      </c>
      <c r="T2140" s="221">
        <v>0</v>
      </c>
      <c r="U2140" s="221">
        <v>0</v>
      </c>
      <c r="V2140" s="221">
        <v>69625.2</v>
      </c>
      <c r="W2140" s="221">
        <v>0</v>
      </c>
      <c r="X2140" s="221">
        <v>0</v>
      </c>
    </row>
    <row r="2141" spans="1:24" s="239" customFormat="1" ht="20.25" customHeight="1" x14ac:dyDescent="0.3">
      <c r="A2141" s="238">
        <v>2024</v>
      </c>
      <c r="B2141" s="230">
        <v>826</v>
      </c>
      <c r="C2141" s="229" t="s">
        <v>3562</v>
      </c>
      <c r="D2141" s="230">
        <v>38933</v>
      </c>
      <c r="E2141" s="222">
        <v>65331</v>
      </c>
      <c r="F2141" s="222">
        <v>65331</v>
      </c>
      <c r="G2141" s="221">
        <v>0</v>
      </c>
      <c r="H2141" s="221">
        <v>0</v>
      </c>
      <c r="I2141" s="221">
        <v>0</v>
      </c>
      <c r="J2141" s="221">
        <v>0</v>
      </c>
      <c r="K2141" s="221">
        <v>0</v>
      </c>
      <c r="L2141" s="221">
        <v>0</v>
      </c>
      <c r="M2141" s="221">
        <v>0</v>
      </c>
      <c r="N2141" s="221">
        <v>0</v>
      </c>
      <c r="O2141" s="221">
        <v>0</v>
      </c>
      <c r="P2141" s="221">
        <v>0</v>
      </c>
      <c r="Q2141" s="221">
        <v>0</v>
      </c>
      <c r="R2141" s="221">
        <v>0</v>
      </c>
      <c r="S2141" s="221">
        <v>0</v>
      </c>
      <c r="T2141" s="221">
        <v>0</v>
      </c>
      <c r="U2141" s="221">
        <v>0</v>
      </c>
      <c r="V2141" s="221">
        <v>65331</v>
      </c>
      <c r="W2141" s="221">
        <v>0</v>
      </c>
      <c r="X2141" s="221">
        <v>0</v>
      </c>
    </row>
    <row r="2142" spans="1:24" s="239" customFormat="1" ht="20.25" customHeight="1" x14ac:dyDescent="0.3">
      <c r="A2142" s="238">
        <v>2024</v>
      </c>
      <c r="B2142" s="230">
        <v>827</v>
      </c>
      <c r="C2142" s="229" t="s">
        <v>3540</v>
      </c>
      <c r="D2142" s="230">
        <v>38936</v>
      </c>
      <c r="E2142" s="222">
        <v>65331</v>
      </c>
      <c r="F2142" s="222">
        <v>65331</v>
      </c>
      <c r="G2142" s="221">
        <v>0</v>
      </c>
      <c r="H2142" s="221">
        <v>0</v>
      </c>
      <c r="I2142" s="221">
        <v>0</v>
      </c>
      <c r="J2142" s="221">
        <v>0</v>
      </c>
      <c r="K2142" s="221">
        <v>0</v>
      </c>
      <c r="L2142" s="221">
        <v>0</v>
      </c>
      <c r="M2142" s="221">
        <v>0</v>
      </c>
      <c r="N2142" s="221">
        <v>0</v>
      </c>
      <c r="O2142" s="221">
        <v>0</v>
      </c>
      <c r="P2142" s="221">
        <v>0</v>
      </c>
      <c r="Q2142" s="221">
        <v>0</v>
      </c>
      <c r="R2142" s="221">
        <v>0</v>
      </c>
      <c r="S2142" s="221">
        <v>0</v>
      </c>
      <c r="T2142" s="221">
        <v>0</v>
      </c>
      <c r="U2142" s="221">
        <v>0</v>
      </c>
      <c r="V2142" s="221">
        <v>65331</v>
      </c>
      <c r="W2142" s="221">
        <v>0</v>
      </c>
      <c r="X2142" s="221">
        <v>0</v>
      </c>
    </row>
    <row r="2143" spans="1:24" s="239" customFormat="1" ht="20.25" customHeight="1" x14ac:dyDescent="0.3">
      <c r="A2143" s="238">
        <v>2024</v>
      </c>
      <c r="B2143" s="230">
        <v>828</v>
      </c>
      <c r="C2143" s="229" t="s">
        <v>2887</v>
      </c>
      <c r="D2143" s="230">
        <v>38937</v>
      </c>
      <c r="E2143" s="222">
        <v>65331</v>
      </c>
      <c r="F2143" s="222">
        <v>65331</v>
      </c>
      <c r="G2143" s="221">
        <v>0</v>
      </c>
      <c r="H2143" s="221">
        <v>0</v>
      </c>
      <c r="I2143" s="221">
        <v>0</v>
      </c>
      <c r="J2143" s="221">
        <v>0</v>
      </c>
      <c r="K2143" s="221">
        <v>0</v>
      </c>
      <c r="L2143" s="221">
        <v>0</v>
      </c>
      <c r="M2143" s="221">
        <v>0</v>
      </c>
      <c r="N2143" s="221">
        <v>0</v>
      </c>
      <c r="O2143" s="221">
        <v>0</v>
      </c>
      <c r="P2143" s="221">
        <v>0</v>
      </c>
      <c r="Q2143" s="221">
        <v>0</v>
      </c>
      <c r="R2143" s="221">
        <v>0</v>
      </c>
      <c r="S2143" s="221">
        <v>0</v>
      </c>
      <c r="T2143" s="221">
        <v>0</v>
      </c>
      <c r="U2143" s="221">
        <v>0</v>
      </c>
      <c r="V2143" s="221">
        <v>65331</v>
      </c>
      <c r="W2143" s="221">
        <v>0</v>
      </c>
      <c r="X2143" s="221">
        <v>0</v>
      </c>
    </row>
    <row r="2144" spans="1:24" s="239" customFormat="1" ht="20.25" customHeight="1" x14ac:dyDescent="0.3">
      <c r="A2144" s="238">
        <v>2024</v>
      </c>
      <c r="B2144" s="230">
        <v>829</v>
      </c>
      <c r="C2144" s="229" t="s">
        <v>3541</v>
      </c>
      <c r="D2144" s="230">
        <v>38938</v>
      </c>
      <c r="E2144" s="222">
        <v>65331</v>
      </c>
      <c r="F2144" s="222">
        <v>65331</v>
      </c>
      <c r="G2144" s="221">
        <v>0</v>
      </c>
      <c r="H2144" s="221">
        <v>0</v>
      </c>
      <c r="I2144" s="221">
        <v>0</v>
      </c>
      <c r="J2144" s="221">
        <v>0</v>
      </c>
      <c r="K2144" s="221">
        <v>0</v>
      </c>
      <c r="L2144" s="221">
        <v>0</v>
      </c>
      <c r="M2144" s="221">
        <v>0</v>
      </c>
      <c r="N2144" s="221">
        <v>0</v>
      </c>
      <c r="O2144" s="221">
        <v>0</v>
      </c>
      <c r="P2144" s="221">
        <v>0</v>
      </c>
      <c r="Q2144" s="221">
        <v>0</v>
      </c>
      <c r="R2144" s="221">
        <v>0</v>
      </c>
      <c r="S2144" s="221">
        <v>0</v>
      </c>
      <c r="T2144" s="221">
        <v>0</v>
      </c>
      <c r="U2144" s="221">
        <v>0</v>
      </c>
      <c r="V2144" s="221">
        <v>65331</v>
      </c>
      <c r="W2144" s="221">
        <v>0</v>
      </c>
      <c r="X2144" s="221">
        <v>0</v>
      </c>
    </row>
    <row r="2145" spans="1:24" s="239" customFormat="1" ht="20.25" customHeight="1" x14ac:dyDescent="0.3">
      <c r="A2145" s="238">
        <v>2024</v>
      </c>
      <c r="B2145" s="230">
        <v>830</v>
      </c>
      <c r="C2145" s="229" t="s">
        <v>2889</v>
      </c>
      <c r="D2145" s="230">
        <v>38939</v>
      </c>
      <c r="E2145" s="222">
        <v>65331</v>
      </c>
      <c r="F2145" s="222">
        <v>65331</v>
      </c>
      <c r="G2145" s="221">
        <v>0</v>
      </c>
      <c r="H2145" s="221">
        <v>0</v>
      </c>
      <c r="I2145" s="221">
        <v>0</v>
      </c>
      <c r="J2145" s="221">
        <v>0</v>
      </c>
      <c r="K2145" s="221">
        <v>0</v>
      </c>
      <c r="L2145" s="221">
        <v>0</v>
      </c>
      <c r="M2145" s="221">
        <v>0</v>
      </c>
      <c r="N2145" s="221">
        <v>0</v>
      </c>
      <c r="O2145" s="221">
        <v>0</v>
      </c>
      <c r="P2145" s="221">
        <v>0</v>
      </c>
      <c r="Q2145" s="221">
        <v>0</v>
      </c>
      <c r="R2145" s="221">
        <v>0</v>
      </c>
      <c r="S2145" s="221">
        <v>0</v>
      </c>
      <c r="T2145" s="221">
        <v>0</v>
      </c>
      <c r="U2145" s="221">
        <v>0</v>
      </c>
      <c r="V2145" s="221">
        <v>65331</v>
      </c>
      <c r="W2145" s="221">
        <v>0</v>
      </c>
      <c r="X2145" s="221">
        <v>0</v>
      </c>
    </row>
    <row r="2146" spans="1:24" s="239" customFormat="1" ht="20.25" customHeight="1" x14ac:dyDescent="0.3">
      <c r="A2146" s="238">
        <v>2024</v>
      </c>
      <c r="B2146" s="230">
        <v>831</v>
      </c>
      <c r="C2146" s="229" t="s">
        <v>3542</v>
      </c>
      <c r="D2146" s="230">
        <v>39295</v>
      </c>
      <c r="E2146" s="222">
        <v>55901.1</v>
      </c>
      <c r="F2146" s="222">
        <v>55901.1</v>
      </c>
      <c r="G2146" s="221">
        <v>0</v>
      </c>
      <c r="H2146" s="221">
        <v>0</v>
      </c>
      <c r="I2146" s="221">
        <v>0</v>
      </c>
      <c r="J2146" s="221">
        <v>0</v>
      </c>
      <c r="K2146" s="221">
        <v>0</v>
      </c>
      <c r="L2146" s="221">
        <v>0</v>
      </c>
      <c r="M2146" s="221">
        <v>0</v>
      </c>
      <c r="N2146" s="221">
        <v>0</v>
      </c>
      <c r="O2146" s="221">
        <v>0</v>
      </c>
      <c r="P2146" s="221">
        <v>0</v>
      </c>
      <c r="Q2146" s="221">
        <v>0</v>
      </c>
      <c r="R2146" s="221">
        <v>0</v>
      </c>
      <c r="S2146" s="221">
        <v>0</v>
      </c>
      <c r="T2146" s="221">
        <v>0</v>
      </c>
      <c r="U2146" s="221">
        <v>0</v>
      </c>
      <c r="V2146" s="221">
        <v>55901.1</v>
      </c>
      <c r="W2146" s="221">
        <v>0</v>
      </c>
      <c r="X2146" s="221">
        <v>0</v>
      </c>
    </row>
    <row r="2147" spans="1:24" s="239" customFormat="1" ht="20.25" customHeight="1" x14ac:dyDescent="0.3">
      <c r="A2147" s="238">
        <v>2024</v>
      </c>
      <c r="B2147" s="230">
        <v>832</v>
      </c>
      <c r="C2147" s="229" t="s">
        <v>2891</v>
      </c>
      <c r="D2147" s="230">
        <v>39296</v>
      </c>
      <c r="E2147" s="222">
        <v>58854</v>
      </c>
      <c r="F2147" s="222">
        <v>58854</v>
      </c>
      <c r="G2147" s="221">
        <v>0</v>
      </c>
      <c r="H2147" s="221">
        <v>0</v>
      </c>
      <c r="I2147" s="221">
        <v>0</v>
      </c>
      <c r="J2147" s="221">
        <v>0</v>
      </c>
      <c r="K2147" s="221">
        <v>0</v>
      </c>
      <c r="L2147" s="221">
        <v>0</v>
      </c>
      <c r="M2147" s="221">
        <v>0</v>
      </c>
      <c r="N2147" s="221">
        <v>0</v>
      </c>
      <c r="O2147" s="221">
        <v>0</v>
      </c>
      <c r="P2147" s="221">
        <v>0</v>
      </c>
      <c r="Q2147" s="221">
        <v>0</v>
      </c>
      <c r="R2147" s="221">
        <v>0</v>
      </c>
      <c r="S2147" s="221">
        <v>0</v>
      </c>
      <c r="T2147" s="221">
        <v>0</v>
      </c>
      <c r="U2147" s="221">
        <v>0</v>
      </c>
      <c r="V2147" s="221">
        <v>58854</v>
      </c>
      <c r="W2147" s="221">
        <v>0</v>
      </c>
      <c r="X2147" s="221">
        <v>0</v>
      </c>
    </row>
    <row r="2148" spans="1:24" s="239" customFormat="1" ht="20.25" customHeight="1" x14ac:dyDescent="0.3">
      <c r="A2148" s="238">
        <v>2024</v>
      </c>
      <c r="B2148" s="230">
        <v>833</v>
      </c>
      <c r="C2148" s="229" t="s">
        <v>2892</v>
      </c>
      <c r="D2148" s="230">
        <v>39297</v>
      </c>
      <c r="E2148" s="222">
        <v>60577.8</v>
      </c>
      <c r="F2148" s="222">
        <v>60577.8</v>
      </c>
      <c r="G2148" s="221">
        <v>0</v>
      </c>
      <c r="H2148" s="221">
        <v>0</v>
      </c>
      <c r="I2148" s="221">
        <v>0</v>
      </c>
      <c r="J2148" s="221">
        <v>0</v>
      </c>
      <c r="K2148" s="221">
        <v>0</v>
      </c>
      <c r="L2148" s="221">
        <v>0</v>
      </c>
      <c r="M2148" s="221">
        <v>0</v>
      </c>
      <c r="N2148" s="221">
        <v>0</v>
      </c>
      <c r="O2148" s="221">
        <v>0</v>
      </c>
      <c r="P2148" s="221">
        <v>0</v>
      </c>
      <c r="Q2148" s="221">
        <v>0</v>
      </c>
      <c r="R2148" s="221">
        <v>0</v>
      </c>
      <c r="S2148" s="221">
        <v>0</v>
      </c>
      <c r="T2148" s="221">
        <v>0</v>
      </c>
      <c r="U2148" s="221">
        <v>0</v>
      </c>
      <c r="V2148" s="221">
        <v>60577.8</v>
      </c>
      <c r="W2148" s="221">
        <v>0</v>
      </c>
      <c r="X2148" s="221">
        <v>0</v>
      </c>
    </row>
    <row r="2149" spans="1:24" s="239" customFormat="1" ht="20.25" customHeight="1" x14ac:dyDescent="0.3">
      <c r="A2149" s="238">
        <v>2024</v>
      </c>
      <c r="B2149" s="230">
        <v>834</v>
      </c>
      <c r="C2149" s="229" t="s">
        <v>2893</v>
      </c>
      <c r="D2149" s="230">
        <v>39300</v>
      </c>
      <c r="E2149" s="222">
        <v>53580.6</v>
      </c>
      <c r="F2149" s="222">
        <v>53580.6</v>
      </c>
      <c r="G2149" s="221">
        <v>0</v>
      </c>
      <c r="H2149" s="221">
        <v>0</v>
      </c>
      <c r="I2149" s="221">
        <v>0</v>
      </c>
      <c r="J2149" s="221">
        <v>0</v>
      </c>
      <c r="K2149" s="221">
        <v>0</v>
      </c>
      <c r="L2149" s="221">
        <v>0</v>
      </c>
      <c r="M2149" s="221">
        <v>0</v>
      </c>
      <c r="N2149" s="221">
        <v>0</v>
      </c>
      <c r="O2149" s="221">
        <v>0</v>
      </c>
      <c r="P2149" s="221">
        <v>0</v>
      </c>
      <c r="Q2149" s="221">
        <v>0</v>
      </c>
      <c r="R2149" s="221">
        <v>0</v>
      </c>
      <c r="S2149" s="221">
        <v>0</v>
      </c>
      <c r="T2149" s="221">
        <v>0</v>
      </c>
      <c r="U2149" s="221">
        <v>0</v>
      </c>
      <c r="V2149" s="221">
        <v>53580.6</v>
      </c>
      <c r="W2149" s="221">
        <v>0</v>
      </c>
      <c r="X2149" s="221">
        <v>0</v>
      </c>
    </row>
    <row r="2150" spans="1:24" s="239" customFormat="1" ht="20.25" customHeight="1" x14ac:dyDescent="0.3">
      <c r="A2150" s="238">
        <v>2024</v>
      </c>
      <c r="B2150" s="230">
        <v>835</v>
      </c>
      <c r="C2150" s="229" t="s">
        <v>3543</v>
      </c>
      <c r="D2150" s="230">
        <v>39201</v>
      </c>
      <c r="E2150" s="222">
        <v>43411.5</v>
      </c>
      <c r="F2150" s="222">
        <v>43411.5</v>
      </c>
      <c r="G2150" s="221">
        <v>0</v>
      </c>
      <c r="H2150" s="221">
        <v>0</v>
      </c>
      <c r="I2150" s="221">
        <v>0</v>
      </c>
      <c r="J2150" s="221">
        <v>0</v>
      </c>
      <c r="K2150" s="221">
        <v>0</v>
      </c>
      <c r="L2150" s="221">
        <v>0</v>
      </c>
      <c r="M2150" s="221">
        <v>0</v>
      </c>
      <c r="N2150" s="221">
        <v>0</v>
      </c>
      <c r="O2150" s="221">
        <v>0</v>
      </c>
      <c r="P2150" s="221">
        <v>0</v>
      </c>
      <c r="Q2150" s="221">
        <v>0</v>
      </c>
      <c r="R2150" s="221">
        <v>0</v>
      </c>
      <c r="S2150" s="221">
        <v>0</v>
      </c>
      <c r="T2150" s="221">
        <v>0</v>
      </c>
      <c r="U2150" s="221">
        <v>0</v>
      </c>
      <c r="V2150" s="221">
        <v>43411.5</v>
      </c>
      <c r="W2150" s="221">
        <v>0</v>
      </c>
      <c r="X2150" s="221">
        <v>0</v>
      </c>
    </row>
    <row r="2151" spans="1:24" s="239" customFormat="1" ht="20.25" customHeight="1" x14ac:dyDescent="0.3">
      <c r="A2151" s="238">
        <v>2024</v>
      </c>
      <c r="B2151" s="230">
        <v>836</v>
      </c>
      <c r="C2151" s="229" t="s">
        <v>3544</v>
      </c>
      <c r="D2151" s="230">
        <v>39202</v>
      </c>
      <c r="E2151" s="222">
        <v>61335</v>
      </c>
      <c r="F2151" s="222">
        <v>61335</v>
      </c>
      <c r="G2151" s="221">
        <v>0</v>
      </c>
      <c r="H2151" s="221">
        <v>0</v>
      </c>
      <c r="I2151" s="221">
        <v>0</v>
      </c>
      <c r="J2151" s="221">
        <v>0</v>
      </c>
      <c r="K2151" s="221">
        <v>0</v>
      </c>
      <c r="L2151" s="221">
        <v>0</v>
      </c>
      <c r="M2151" s="221">
        <v>0</v>
      </c>
      <c r="N2151" s="221">
        <v>0</v>
      </c>
      <c r="O2151" s="221">
        <v>0</v>
      </c>
      <c r="P2151" s="221">
        <v>0</v>
      </c>
      <c r="Q2151" s="221">
        <v>0</v>
      </c>
      <c r="R2151" s="221">
        <v>0</v>
      </c>
      <c r="S2151" s="221">
        <v>0</v>
      </c>
      <c r="T2151" s="221">
        <v>0</v>
      </c>
      <c r="U2151" s="221">
        <v>0</v>
      </c>
      <c r="V2151" s="221">
        <v>61335</v>
      </c>
      <c r="W2151" s="221">
        <v>0</v>
      </c>
      <c r="X2151" s="221">
        <v>0</v>
      </c>
    </row>
    <row r="2152" spans="1:24" s="239" customFormat="1" ht="20.25" customHeight="1" x14ac:dyDescent="0.3">
      <c r="A2152" s="238">
        <v>2024</v>
      </c>
      <c r="B2152" s="230">
        <v>837</v>
      </c>
      <c r="C2152" s="229" t="s">
        <v>3545</v>
      </c>
      <c r="D2152" s="230">
        <v>39203</v>
      </c>
      <c r="E2152" s="222">
        <v>28422</v>
      </c>
      <c r="F2152" s="222">
        <v>28422</v>
      </c>
      <c r="G2152" s="221">
        <v>0</v>
      </c>
      <c r="H2152" s="221">
        <v>0</v>
      </c>
      <c r="I2152" s="221">
        <v>0</v>
      </c>
      <c r="J2152" s="221">
        <v>0</v>
      </c>
      <c r="K2152" s="221">
        <v>0</v>
      </c>
      <c r="L2152" s="221">
        <v>0</v>
      </c>
      <c r="M2152" s="221">
        <v>0</v>
      </c>
      <c r="N2152" s="221">
        <v>0</v>
      </c>
      <c r="O2152" s="221">
        <v>0</v>
      </c>
      <c r="P2152" s="221">
        <v>0</v>
      </c>
      <c r="Q2152" s="221">
        <v>0</v>
      </c>
      <c r="R2152" s="221">
        <v>0</v>
      </c>
      <c r="S2152" s="221">
        <v>0</v>
      </c>
      <c r="T2152" s="221">
        <v>0</v>
      </c>
      <c r="U2152" s="221">
        <v>0</v>
      </c>
      <c r="V2152" s="221">
        <v>28422</v>
      </c>
      <c r="W2152" s="221">
        <v>0</v>
      </c>
      <c r="X2152" s="221">
        <v>0</v>
      </c>
    </row>
    <row r="2153" spans="1:24" s="239" customFormat="1" ht="20.25" customHeight="1" x14ac:dyDescent="0.3">
      <c r="A2153" s="238">
        <v>2024</v>
      </c>
      <c r="B2153" s="230">
        <v>838</v>
      </c>
      <c r="C2153" s="229" t="s">
        <v>3546</v>
      </c>
      <c r="D2153" s="230">
        <v>39204</v>
      </c>
      <c r="E2153" s="222">
        <v>25717.5</v>
      </c>
      <c r="F2153" s="222">
        <v>25717.5</v>
      </c>
      <c r="G2153" s="221">
        <v>0</v>
      </c>
      <c r="H2153" s="221">
        <v>0</v>
      </c>
      <c r="I2153" s="221">
        <v>0</v>
      </c>
      <c r="J2153" s="221">
        <v>0</v>
      </c>
      <c r="K2153" s="221">
        <v>0</v>
      </c>
      <c r="L2153" s="221">
        <v>0</v>
      </c>
      <c r="M2153" s="221">
        <v>0</v>
      </c>
      <c r="N2153" s="221">
        <v>0</v>
      </c>
      <c r="O2153" s="221">
        <v>0</v>
      </c>
      <c r="P2153" s="221">
        <v>0</v>
      </c>
      <c r="Q2153" s="221">
        <v>0</v>
      </c>
      <c r="R2153" s="221">
        <v>0</v>
      </c>
      <c r="S2153" s="221">
        <v>0</v>
      </c>
      <c r="T2153" s="221">
        <v>0</v>
      </c>
      <c r="U2153" s="221">
        <v>0</v>
      </c>
      <c r="V2153" s="221">
        <v>25717.5</v>
      </c>
      <c r="W2153" s="221">
        <v>0</v>
      </c>
      <c r="X2153" s="221">
        <v>0</v>
      </c>
    </row>
    <row r="2154" spans="1:24" s="239" customFormat="1" ht="20.25" customHeight="1" x14ac:dyDescent="0.3">
      <c r="A2154" s="238">
        <v>2024</v>
      </c>
      <c r="B2154" s="230">
        <v>839</v>
      </c>
      <c r="C2154" s="229" t="s">
        <v>3547</v>
      </c>
      <c r="D2154" s="230">
        <v>39207</v>
      </c>
      <c r="E2154" s="222">
        <v>27445.5</v>
      </c>
      <c r="F2154" s="222">
        <v>27445.5</v>
      </c>
      <c r="G2154" s="221">
        <v>0</v>
      </c>
      <c r="H2154" s="221">
        <v>0</v>
      </c>
      <c r="I2154" s="221">
        <v>0</v>
      </c>
      <c r="J2154" s="221">
        <v>0</v>
      </c>
      <c r="K2154" s="221">
        <v>0</v>
      </c>
      <c r="L2154" s="221">
        <v>0</v>
      </c>
      <c r="M2154" s="221">
        <v>0</v>
      </c>
      <c r="N2154" s="221">
        <v>0</v>
      </c>
      <c r="O2154" s="221">
        <v>0</v>
      </c>
      <c r="P2154" s="221">
        <v>0</v>
      </c>
      <c r="Q2154" s="221">
        <v>0</v>
      </c>
      <c r="R2154" s="221">
        <v>0</v>
      </c>
      <c r="S2154" s="221">
        <v>0</v>
      </c>
      <c r="T2154" s="221">
        <v>0</v>
      </c>
      <c r="U2154" s="221">
        <v>0</v>
      </c>
      <c r="V2154" s="221">
        <v>27445.5</v>
      </c>
      <c r="W2154" s="221">
        <v>0</v>
      </c>
      <c r="X2154" s="221">
        <v>0</v>
      </c>
    </row>
    <row r="2155" spans="1:24" s="239" customFormat="1" ht="20.25" customHeight="1" x14ac:dyDescent="0.3">
      <c r="A2155" s="238">
        <v>2024</v>
      </c>
      <c r="B2155" s="230">
        <v>840</v>
      </c>
      <c r="C2155" s="229" t="s">
        <v>3548</v>
      </c>
      <c r="D2155" s="230">
        <v>39210</v>
      </c>
      <c r="E2155" s="222">
        <v>43488</v>
      </c>
      <c r="F2155" s="222">
        <v>43488</v>
      </c>
      <c r="G2155" s="221">
        <v>0</v>
      </c>
      <c r="H2155" s="221">
        <v>0</v>
      </c>
      <c r="I2155" s="221">
        <v>0</v>
      </c>
      <c r="J2155" s="221">
        <v>0</v>
      </c>
      <c r="K2155" s="221">
        <v>0</v>
      </c>
      <c r="L2155" s="221">
        <v>0</v>
      </c>
      <c r="M2155" s="221">
        <v>0</v>
      </c>
      <c r="N2155" s="221">
        <v>0</v>
      </c>
      <c r="O2155" s="221">
        <v>0</v>
      </c>
      <c r="P2155" s="221">
        <v>0</v>
      </c>
      <c r="Q2155" s="221">
        <v>0</v>
      </c>
      <c r="R2155" s="221">
        <v>0</v>
      </c>
      <c r="S2155" s="221">
        <v>0</v>
      </c>
      <c r="T2155" s="221">
        <v>0</v>
      </c>
      <c r="U2155" s="221">
        <v>0</v>
      </c>
      <c r="V2155" s="221">
        <v>43488</v>
      </c>
      <c r="W2155" s="221">
        <v>0</v>
      </c>
      <c r="X2155" s="221">
        <v>0</v>
      </c>
    </row>
    <row r="2156" spans="1:24" s="239" customFormat="1" ht="20.25" customHeight="1" x14ac:dyDescent="0.3">
      <c r="A2156" s="238">
        <v>2024</v>
      </c>
      <c r="B2156" s="230">
        <v>841</v>
      </c>
      <c r="C2156" s="229" t="s">
        <v>3549</v>
      </c>
      <c r="D2156" s="230">
        <v>39189</v>
      </c>
      <c r="E2156" s="222">
        <v>98482.5</v>
      </c>
      <c r="F2156" s="222">
        <v>98482.5</v>
      </c>
      <c r="G2156" s="221">
        <v>0</v>
      </c>
      <c r="H2156" s="221">
        <v>0</v>
      </c>
      <c r="I2156" s="221">
        <v>0</v>
      </c>
      <c r="J2156" s="221">
        <v>0</v>
      </c>
      <c r="K2156" s="221">
        <v>0</v>
      </c>
      <c r="L2156" s="221">
        <v>0</v>
      </c>
      <c r="M2156" s="221">
        <v>0</v>
      </c>
      <c r="N2156" s="221">
        <v>0</v>
      </c>
      <c r="O2156" s="221">
        <v>0</v>
      </c>
      <c r="P2156" s="221">
        <v>0</v>
      </c>
      <c r="Q2156" s="221">
        <v>0</v>
      </c>
      <c r="R2156" s="221">
        <v>0</v>
      </c>
      <c r="S2156" s="221">
        <v>0</v>
      </c>
      <c r="T2156" s="221">
        <v>0</v>
      </c>
      <c r="U2156" s="221">
        <v>0</v>
      </c>
      <c r="V2156" s="221">
        <v>98482.5</v>
      </c>
      <c r="W2156" s="221">
        <v>0</v>
      </c>
      <c r="X2156" s="221">
        <v>0</v>
      </c>
    </row>
    <row r="2157" spans="1:24" s="239" customFormat="1" ht="20.25" customHeight="1" x14ac:dyDescent="0.3">
      <c r="A2157" s="238">
        <v>2024</v>
      </c>
      <c r="B2157" s="230">
        <v>842</v>
      </c>
      <c r="C2157" s="229" t="s">
        <v>3550</v>
      </c>
      <c r="D2157" s="230">
        <v>39190</v>
      </c>
      <c r="E2157" s="222">
        <v>54715.5</v>
      </c>
      <c r="F2157" s="222">
        <v>54715.5</v>
      </c>
      <c r="G2157" s="221">
        <v>0</v>
      </c>
      <c r="H2157" s="221">
        <v>0</v>
      </c>
      <c r="I2157" s="221">
        <v>0</v>
      </c>
      <c r="J2157" s="221">
        <v>0</v>
      </c>
      <c r="K2157" s="221">
        <v>0</v>
      </c>
      <c r="L2157" s="221">
        <v>0</v>
      </c>
      <c r="M2157" s="221">
        <v>0</v>
      </c>
      <c r="N2157" s="221">
        <v>0</v>
      </c>
      <c r="O2157" s="221">
        <v>0</v>
      </c>
      <c r="P2157" s="221">
        <v>0</v>
      </c>
      <c r="Q2157" s="221">
        <v>0</v>
      </c>
      <c r="R2157" s="221">
        <v>0</v>
      </c>
      <c r="S2157" s="221">
        <v>0</v>
      </c>
      <c r="T2157" s="221">
        <v>0</v>
      </c>
      <c r="U2157" s="221">
        <v>0</v>
      </c>
      <c r="V2157" s="221">
        <v>54715.5</v>
      </c>
      <c r="W2157" s="221">
        <v>0</v>
      </c>
      <c r="X2157" s="221">
        <v>0</v>
      </c>
    </row>
    <row r="2158" spans="1:24" s="239" customFormat="1" ht="20.25" customHeight="1" x14ac:dyDescent="0.3">
      <c r="A2158" s="238">
        <v>2024</v>
      </c>
      <c r="B2158" s="230">
        <v>843</v>
      </c>
      <c r="C2158" s="229" t="s">
        <v>3551</v>
      </c>
      <c r="D2158" s="230">
        <v>39191</v>
      </c>
      <c r="E2158" s="222">
        <v>47700</v>
      </c>
      <c r="F2158" s="222">
        <v>47700</v>
      </c>
      <c r="G2158" s="221">
        <v>0</v>
      </c>
      <c r="H2158" s="221">
        <v>0</v>
      </c>
      <c r="I2158" s="221">
        <v>0</v>
      </c>
      <c r="J2158" s="221">
        <v>0</v>
      </c>
      <c r="K2158" s="221">
        <v>0</v>
      </c>
      <c r="L2158" s="221">
        <v>0</v>
      </c>
      <c r="M2158" s="221">
        <v>0</v>
      </c>
      <c r="N2158" s="221">
        <v>0</v>
      </c>
      <c r="O2158" s="221">
        <v>0</v>
      </c>
      <c r="P2158" s="221">
        <v>0</v>
      </c>
      <c r="Q2158" s="221">
        <v>0</v>
      </c>
      <c r="R2158" s="221">
        <v>0</v>
      </c>
      <c r="S2158" s="221">
        <v>0</v>
      </c>
      <c r="T2158" s="221">
        <v>0</v>
      </c>
      <c r="U2158" s="221">
        <v>0</v>
      </c>
      <c r="V2158" s="221">
        <v>47700</v>
      </c>
      <c r="W2158" s="221">
        <v>0</v>
      </c>
      <c r="X2158" s="221">
        <v>0</v>
      </c>
    </row>
    <row r="2159" spans="1:24" s="239" customFormat="1" ht="20.25" customHeight="1" x14ac:dyDescent="0.3">
      <c r="A2159" s="238">
        <v>2024</v>
      </c>
      <c r="B2159" s="230">
        <v>844</v>
      </c>
      <c r="C2159" s="229" t="s">
        <v>3643</v>
      </c>
      <c r="D2159" s="230">
        <v>38895</v>
      </c>
      <c r="E2159" s="222">
        <v>12316.44</v>
      </c>
      <c r="F2159" s="222">
        <v>12316.44</v>
      </c>
      <c r="G2159" s="221">
        <v>0</v>
      </c>
      <c r="H2159" s="221">
        <v>0</v>
      </c>
      <c r="I2159" s="221">
        <v>0</v>
      </c>
      <c r="J2159" s="221">
        <v>0</v>
      </c>
      <c r="K2159" s="221">
        <v>0</v>
      </c>
      <c r="L2159" s="221">
        <v>0</v>
      </c>
      <c r="M2159" s="221">
        <v>0</v>
      </c>
      <c r="N2159" s="221">
        <v>0</v>
      </c>
      <c r="O2159" s="221">
        <v>0</v>
      </c>
      <c r="P2159" s="221">
        <v>0</v>
      </c>
      <c r="Q2159" s="221">
        <v>0</v>
      </c>
      <c r="R2159" s="221">
        <v>0</v>
      </c>
      <c r="S2159" s="221">
        <v>0</v>
      </c>
      <c r="T2159" s="221">
        <v>0</v>
      </c>
      <c r="U2159" s="221">
        <v>0</v>
      </c>
      <c r="V2159" s="221">
        <v>12316.44</v>
      </c>
      <c r="W2159" s="221">
        <v>0</v>
      </c>
      <c r="X2159" s="221">
        <v>0</v>
      </c>
    </row>
    <row r="2160" spans="1:24" s="239" customFormat="1" ht="20.25" customHeight="1" x14ac:dyDescent="0.3">
      <c r="A2160" s="238">
        <v>2024</v>
      </c>
      <c r="B2160" s="230">
        <v>845</v>
      </c>
      <c r="C2160" s="229" t="s">
        <v>3644</v>
      </c>
      <c r="D2160" s="230">
        <v>38985</v>
      </c>
      <c r="E2160" s="222">
        <v>76239</v>
      </c>
      <c r="F2160" s="222">
        <v>76239</v>
      </c>
      <c r="G2160" s="221">
        <v>0</v>
      </c>
      <c r="H2160" s="221">
        <v>0</v>
      </c>
      <c r="I2160" s="221">
        <v>0</v>
      </c>
      <c r="J2160" s="221">
        <v>0</v>
      </c>
      <c r="K2160" s="221">
        <v>0</v>
      </c>
      <c r="L2160" s="221">
        <v>0</v>
      </c>
      <c r="M2160" s="221">
        <v>0</v>
      </c>
      <c r="N2160" s="221">
        <v>0</v>
      </c>
      <c r="O2160" s="221">
        <v>0</v>
      </c>
      <c r="P2160" s="221">
        <v>0</v>
      </c>
      <c r="Q2160" s="221">
        <v>0</v>
      </c>
      <c r="R2160" s="221">
        <v>0</v>
      </c>
      <c r="S2160" s="221">
        <v>0</v>
      </c>
      <c r="T2160" s="221">
        <v>0</v>
      </c>
      <c r="U2160" s="221">
        <v>0</v>
      </c>
      <c r="V2160" s="221">
        <v>76239</v>
      </c>
      <c r="W2160" s="221">
        <v>0</v>
      </c>
      <c r="X2160" s="221">
        <v>0</v>
      </c>
    </row>
    <row r="2161" spans="1:24" s="239" customFormat="1" ht="20.25" customHeight="1" x14ac:dyDescent="0.3">
      <c r="A2161" s="238">
        <v>2024</v>
      </c>
      <c r="B2161" s="230">
        <v>846</v>
      </c>
      <c r="C2161" s="229" t="s">
        <v>3645</v>
      </c>
      <c r="D2161" s="230">
        <v>39070</v>
      </c>
      <c r="E2161" s="222">
        <v>552112.18999999994</v>
      </c>
      <c r="F2161" s="222">
        <v>552112.18999999994</v>
      </c>
      <c r="G2161" s="221">
        <v>0</v>
      </c>
      <c r="H2161" s="221">
        <v>0</v>
      </c>
      <c r="I2161" s="221">
        <v>0</v>
      </c>
      <c r="J2161" s="221">
        <v>0</v>
      </c>
      <c r="K2161" s="221">
        <v>0</v>
      </c>
      <c r="L2161" s="221">
        <v>0</v>
      </c>
      <c r="M2161" s="221">
        <v>0</v>
      </c>
      <c r="N2161" s="221">
        <v>0</v>
      </c>
      <c r="O2161" s="221">
        <v>0</v>
      </c>
      <c r="P2161" s="221">
        <v>0</v>
      </c>
      <c r="Q2161" s="221">
        <v>0</v>
      </c>
      <c r="R2161" s="221">
        <v>0</v>
      </c>
      <c r="S2161" s="221">
        <v>0</v>
      </c>
      <c r="T2161" s="221">
        <v>0</v>
      </c>
      <c r="U2161" s="221">
        <v>0</v>
      </c>
      <c r="V2161" s="221">
        <v>552112.18999999994</v>
      </c>
      <c r="W2161" s="221">
        <v>0</v>
      </c>
      <c r="X2161" s="221">
        <v>0</v>
      </c>
    </row>
    <row r="2162" spans="1:24" s="239" customFormat="1" ht="20.25" customHeight="1" x14ac:dyDescent="0.3">
      <c r="A2162" s="238">
        <v>2024</v>
      </c>
      <c r="B2162" s="230">
        <v>847</v>
      </c>
      <c r="C2162" s="229" t="s">
        <v>3642</v>
      </c>
      <c r="D2162" s="230">
        <v>39072</v>
      </c>
      <c r="E2162" s="222">
        <v>126289.38</v>
      </c>
      <c r="F2162" s="222">
        <v>126289.38</v>
      </c>
      <c r="G2162" s="221">
        <v>0</v>
      </c>
      <c r="H2162" s="221">
        <v>0</v>
      </c>
      <c r="I2162" s="221">
        <v>0</v>
      </c>
      <c r="J2162" s="221">
        <v>0</v>
      </c>
      <c r="K2162" s="221">
        <v>0</v>
      </c>
      <c r="L2162" s="221">
        <v>0</v>
      </c>
      <c r="M2162" s="221">
        <v>0</v>
      </c>
      <c r="N2162" s="221">
        <v>0</v>
      </c>
      <c r="O2162" s="221">
        <v>0</v>
      </c>
      <c r="P2162" s="221">
        <v>0</v>
      </c>
      <c r="Q2162" s="221">
        <v>0</v>
      </c>
      <c r="R2162" s="221">
        <v>0</v>
      </c>
      <c r="S2162" s="221">
        <v>0</v>
      </c>
      <c r="T2162" s="221">
        <v>0</v>
      </c>
      <c r="U2162" s="221">
        <v>0</v>
      </c>
      <c r="V2162" s="221">
        <v>126289.38</v>
      </c>
      <c r="W2162" s="221">
        <v>0</v>
      </c>
      <c r="X2162" s="221">
        <v>0</v>
      </c>
    </row>
    <row r="2163" spans="1:24" s="239" customFormat="1" ht="20.25" customHeight="1" x14ac:dyDescent="0.3">
      <c r="A2163" s="238">
        <v>2024</v>
      </c>
      <c r="B2163" s="230">
        <v>848</v>
      </c>
      <c r="C2163" s="229" t="s">
        <v>3641</v>
      </c>
      <c r="D2163" s="230">
        <v>39268</v>
      </c>
      <c r="E2163" s="222">
        <v>91841.4</v>
      </c>
      <c r="F2163" s="222">
        <v>91841.4</v>
      </c>
      <c r="G2163" s="221">
        <v>0</v>
      </c>
      <c r="H2163" s="221">
        <v>0</v>
      </c>
      <c r="I2163" s="221">
        <v>0</v>
      </c>
      <c r="J2163" s="221">
        <v>0</v>
      </c>
      <c r="K2163" s="221">
        <v>0</v>
      </c>
      <c r="L2163" s="221">
        <v>0</v>
      </c>
      <c r="M2163" s="221">
        <v>0</v>
      </c>
      <c r="N2163" s="221">
        <v>0</v>
      </c>
      <c r="O2163" s="221">
        <v>0</v>
      </c>
      <c r="P2163" s="221">
        <v>0</v>
      </c>
      <c r="Q2163" s="221">
        <v>0</v>
      </c>
      <c r="R2163" s="221">
        <v>0</v>
      </c>
      <c r="S2163" s="221">
        <v>0</v>
      </c>
      <c r="T2163" s="221">
        <v>0</v>
      </c>
      <c r="U2163" s="221">
        <v>0</v>
      </c>
      <c r="V2163" s="221">
        <v>91841.4</v>
      </c>
      <c r="W2163" s="221">
        <v>0</v>
      </c>
      <c r="X2163" s="221">
        <v>0</v>
      </c>
    </row>
    <row r="2164" spans="1:24" s="239" customFormat="1" ht="20.25" customHeight="1" x14ac:dyDescent="0.3">
      <c r="A2164" s="238">
        <v>2024</v>
      </c>
      <c r="B2164" s="230">
        <v>849</v>
      </c>
      <c r="C2164" s="229" t="s">
        <v>3640</v>
      </c>
      <c r="D2164" s="230">
        <v>39269</v>
      </c>
      <c r="E2164" s="222">
        <v>87692.58</v>
      </c>
      <c r="F2164" s="222">
        <v>87692.58</v>
      </c>
      <c r="G2164" s="221">
        <v>0</v>
      </c>
      <c r="H2164" s="221">
        <v>0</v>
      </c>
      <c r="I2164" s="221">
        <v>0</v>
      </c>
      <c r="J2164" s="221">
        <v>0</v>
      </c>
      <c r="K2164" s="221">
        <v>0</v>
      </c>
      <c r="L2164" s="221">
        <v>0</v>
      </c>
      <c r="M2164" s="221">
        <v>0</v>
      </c>
      <c r="N2164" s="221">
        <v>0</v>
      </c>
      <c r="O2164" s="221">
        <v>0</v>
      </c>
      <c r="P2164" s="221">
        <v>0</v>
      </c>
      <c r="Q2164" s="221">
        <v>0</v>
      </c>
      <c r="R2164" s="221">
        <v>0</v>
      </c>
      <c r="S2164" s="221">
        <v>0</v>
      </c>
      <c r="T2164" s="221">
        <v>0</v>
      </c>
      <c r="U2164" s="221">
        <v>0</v>
      </c>
      <c r="V2164" s="221">
        <v>87692.58</v>
      </c>
      <c r="W2164" s="221">
        <v>0</v>
      </c>
      <c r="X2164" s="221">
        <v>0</v>
      </c>
    </row>
    <row r="2165" spans="1:24" s="239" customFormat="1" ht="20.25" customHeight="1" x14ac:dyDescent="0.3">
      <c r="A2165" s="238">
        <v>2024</v>
      </c>
      <c r="B2165" s="230">
        <v>850</v>
      </c>
      <c r="C2165" s="229" t="s">
        <v>3639</v>
      </c>
      <c r="D2165" s="230">
        <v>39315</v>
      </c>
      <c r="E2165" s="222">
        <v>287509.68</v>
      </c>
      <c r="F2165" s="222">
        <v>287509.68</v>
      </c>
      <c r="G2165" s="221">
        <v>0</v>
      </c>
      <c r="H2165" s="221">
        <v>0</v>
      </c>
      <c r="I2165" s="221">
        <v>0</v>
      </c>
      <c r="J2165" s="221">
        <v>0</v>
      </c>
      <c r="K2165" s="221">
        <v>0</v>
      </c>
      <c r="L2165" s="221">
        <v>0</v>
      </c>
      <c r="M2165" s="221">
        <v>0</v>
      </c>
      <c r="N2165" s="221">
        <v>0</v>
      </c>
      <c r="O2165" s="221">
        <v>0</v>
      </c>
      <c r="P2165" s="221">
        <v>0</v>
      </c>
      <c r="Q2165" s="221">
        <v>0</v>
      </c>
      <c r="R2165" s="221">
        <v>0</v>
      </c>
      <c r="S2165" s="221">
        <v>0</v>
      </c>
      <c r="T2165" s="221">
        <v>0</v>
      </c>
      <c r="U2165" s="221">
        <v>0</v>
      </c>
      <c r="V2165" s="221">
        <v>287509.68</v>
      </c>
      <c r="W2165" s="221">
        <v>0</v>
      </c>
      <c r="X2165" s="221">
        <v>0</v>
      </c>
    </row>
    <row r="2166" spans="1:24" s="239" customFormat="1" ht="20.25" customHeight="1" x14ac:dyDescent="0.3">
      <c r="A2166" s="238">
        <v>2024</v>
      </c>
      <c r="B2166" s="230">
        <v>851</v>
      </c>
      <c r="C2166" s="229" t="s">
        <v>3638</v>
      </c>
      <c r="D2166" s="230">
        <v>39306</v>
      </c>
      <c r="E2166" s="222">
        <v>98094.18</v>
      </c>
      <c r="F2166" s="222">
        <v>98094.18</v>
      </c>
      <c r="G2166" s="221">
        <v>0</v>
      </c>
      <c r="H2166" s="221">
        <v>0</v>
      </c>
      <c r="I2166" s="221">
        <v>0</v>
      </c>
      <c r="J2166" s="221">
        <v>0</v>
      </c>
      <c r="K2166" s="221">
        <v>0</v>
      </c>
      <c r="L2166" s="221">
        <v>0</v>
      </c>
      <c r="M2166" s="221">
        <v>0</v>
      </c>
      <c r="N2166" s="221">
        <v>0</v>
      </c>
      <c r="O2166" s="221">
        <v>0</v>
      </c>
      <c r="P2166" s="221">
        <v>0</v>
      </c>
      <c r="Q2166" s="221">
        <v>0</v>
      </c>
      <c r="R2166" s="221">
        <v>0</v>
      </c>
      <c r="S2166" s="221">
        <v>0</v>
      </c>
      <c r="T2166" s="221">
        <v>0</v>
      </c>
      <c r="U2166" s="221">
        <v>0</v>
      </c>
      <c r="V2166" s="221">
        <v>98094.18</v>
      </c>
      <c r="W2166" s="221">
        <v>0</v>
      </c>
      <c r="X2166" s="221">
        <v>0</v>
      </c>
    </row>
    <row r="2167" spans="1:24" s="239" customFormat="1" ht="20.25" customHeight="1" x14ac:dyDescent="0.3">
      <c r="A2167" s="238">
        <v>2024</v>
      </c>
      <c r="B2167" s="230">
        <v>852</v>
      </c>
      <c r="C2167" s="229" t="s">
        <v>3637</v>
      </c>
      <c r="D2167" s="230">
        <v>39308</v>
      </c>
      <c r="E2167" s="222">
        <v>47800.08</v>
      </c>
      <c r="F2167" s="222">
        <v>47800.08</v>
      </c>
      <c r="G2167" s="221">
        <v>0</v>
      </c>
      <c r="H2167" s="221">
        <v>0</v>
      </c>
      <c r="I2167" s="221">
        <v>0</v>
      </c>
      <c r="J2167" s="221">
        <v>0</v>
      </c>
      <c r="K2167" s="221">
        <v>0</v>
      </c>
      <c r="L2167" s="221">
        <v>0</v>
      </c>
      <c r="M2167" s="221">
        <v>0</v>
      </c>
      <c r="N2167" s="221">
        <v>0</v>
      </c>
      <c r="O2167" s="221">
        <v>0</v>
      </c>
      <c r="P2167" s="221">
        <v>0</v>
      </c>
      <c r="Q2167" s="221">
        <v>0</v>
      </c>
      <c r="R2167" s="221">
        <v>0</v>
      </c>
      <c r="S2167" s="221">
        <v>0</v>
      </c>
      <c r="T2167" s="221">
        <v>0</v>
      </c>
      <c r="U2167" s="221">
        <v>0</v>
      </c>
      <c r="V2167" s="221">
        <v>47800.08</v>
      </c>
      <c r="W2167" s="221">
        <v>0</v>
      </c>
      <c r="X2167" s="221">
        <v>0</v>
      </c>
    </row>
    <row r="2168" spans="1:24" s="239" customFormat="1" ht="20.25" customHeight="1" x14ac:dyDescent="0.3">
      <c r="A2168" s="238">
        <v>2024</v>
      </c>
      <c r="B2168" s="230">
        <v>853</v>
      </c>
      <c r="C2168" s="229" t="s">
        <v>3646</v>
      </c>
      <c r="D2168" s="230">
        <v>39309</v>
      </c>
      <c r="E2168" s="222">
        <v>47800.08</v>
      </c>
      <c r="F2168" s="222">
        <v>47800.08</v>
      </c>
      <c r="G2168" s="221">
        <v>0</v>
      </c>
      <c r="H2168" s="221">
        <v>0</v>
      </c>
      <c r="I2168" s="221">
        <v>0</v>
      </c>
      <c r="J2168" s="221">
        <v>0</v>
      </c>
      <c r="K2168" s="221">
        <v>0</v>
      </c>
      <c r="L2168" s="221">
        <v>0</v>
      </c>
      <c r="M2168" s="221">
        <v>0</v>
      </c>
      <c r="N2168" s="221">
        <v>0</v>
      </c>
      <c r="O2168" s="221">
        <v>0</v>
      </c>
      <c r="P2168" s="221">
        <v>0</v>
      </c>
      <c r="Q2168" s="221">
        <v>0</v>
      </c>
      <c r="R2168" s="221">
        <v>0</v>
      </c>
      <c r="S2168" s="221">
        <v>0</v>
      </c>
      <c r="T2168" s="221">
        <v>0</v>
      </c>
      <c r="U2168" s="221">
        <v>0</v>
      </c>
      <c r="V2168" s="221">
        <v>47800.08</v>
      </c>
      <c r="W2168" s="221">
        <v>0</v>
      </c>
      <c r="X2168" s="221">
        <v>0</v>
      </c>
    </row>
    <row r="2169" spans="1:24" s="239" customFormat="1" ht="20.25" customHeight="1" x14ac:dyDescent="0.3">
      <c r="A2169" s="238">
        <v>2024</v>
      </c>
      <c r="B2169" s="230">
        <v>854</v>
      </c>
      <c r="C2169" s="229" t="s">
        <v>3636</v>
      </c>
      <c r="D2169" s="230">
        <v>39312</v>
      </c>
      <c r="E2169" s="222">
        <v>111462.6</v>
      </c>
      <c r="F2169" s="222">
        <v>111462.6</v>
      </c>
      <c r="G2169" s="221">
        <v>0</v>
      </c>
      <c r="H2169" s="221">
        <v>0</v>
      </c>
      <c r="I2169" s="221">
        <v>0</v>
      </c>
      <c r="J2169" s="221">
        <v>0</v>
      </c>
      <c r="K2169" s="221">
        <v>0</v>
      </c>
      <c r="L2169" s="221">
        <v>0</v>
      </c>
      <c r="M2169" s="221">
        <v>0</v>
      </c>
      <c r="N2169" s="221">
        <v>0</v>
      </c>
      <c r="O2169" s="221">
        <v>0</v>
      </c>
      <c r="P2169" s="221">
        <v>0</v>
      </c>
      <c r="Q2169" s="221">
        <v>0</v>
      </c>
      <c r="R2169" s="221">
        <v>0</v>
      </c>
      <c r="S2169" s="221">
        <v>0</v>
      </c>
      <c r="T2169" s="221">
        <v>0</v>
      </c>
      <c r="U2169" s="221">
        <v>0</v>
      </c>
      <c r="V2169" s="221">
        <v>111462.6</v>
      </c>
      <c r="W2169" s="221">
        <v>0</v>
      </c>
      <c r="X2169" s="221">
        <v>0</v>
      </c>
    </row>
    <row r="2170" spans="1:24" s="239" customFormat="1" ht="20.25" customHeight="1" x14ac:dyDescent="0.3">
      <c r="A2170" s="238">
        <v>2024</v>
      </c>
      <c r="B2170" s="230">
        <v>855</v>
      </c>
      <c r="C2170" s="229" t="s">
        <v>3635</v>
      </c>
      <c r="D2170" s="230">
        <v>39313</v>
      </c>
      <c r="E2170" s="222">
        <v>59454.6</v>
      </c>
      <c r="F2170" s="222">
        <v>59454.6</v>
      </c>
      <c r="G2170" s="221">
        <v>0</v>
      </c>
      <c r="H2170" s="221">
        <v>0</v>
      </c>
      <c r="I2170" s="221">
        <v>0</v>
      </c>
      <c r="J2170" s="221">
        <v>0</v>
      </c>
      <c r="K2170" s="221">
        <v>0</v>
      </c>
      <c r="L2170" s="221">
        <v>0</v>
      </c>
      <c r="M2170" s="221">
        <v>0</v>
      </c>
      <c r="N2170" s="221">
        <v>0</v>
      </c>
      <c r="O2170" s="221">
        <v>0</v>
      </c>
      <c r="P2170" s="221">
        <v>0</v>
      </c>
      <c r="Q2170" s="221">
        <v>0</v>
      </c>
      <c r="R2170" s="221">
        <v>0</v>
      </c>
      <c r="S2170" s="221">
        <v>0</v>
      </c>
      <c r="T2170" s="221">
        <v>0</v>
      </c>
      <c r="U2170" s="221">
        <v>0</v>
      </c>
      <c r="V2170" s="221">
        <v>59454.6</v>
      </c>
      <c r="W2170" s="221">
        <v>0</v>
      </c>
      <c r="X2170" s="221">
        <v>0</v>
      </c>
    </row>
    <row r="2171" spans="1:24" s="239" customFormat="1" ht="20.25" customHeight="1" x14ac:dyDescent="0.3">
      <c r="A2171" s="238">
        <v>2024</v>
      </c>
      <c r="B2171" s="230">
        <v>856</v>
      </c>
      <c r="C2171" s="229" t="s">
        <v>2897</v>
      </c>
      <c r="D2171" s="230">
        <v>39042</v>
      </c>
      <c r="E2171" s="222">
        <v>132210.54</v>
      </c>
      <c r="F2171" s="222">
        <v>132210.54</v>
      </c>
      <c r="G2171" s="221">
        <v>0</v>
      </c>
      <c r="H2171" s="221">
        <v>0</v>
      </c>
      <c r="I2171" s="221">
        <v>0</v>
      </c>
      <c r="J2171" s="221">
        <v>0</v>
      </c>
      <c r="K2171" s="221">
        <v>0</v>
      </c>
      <c r="L2171" s="221">
        <v>0</v>
      </c>
      <c r="M2171" s="221">
        <v>0</v>
      </c>
      <c r="N2171" s="221">
        <v>0</v>
      </c>
      <c r="O2171" s="221">
        <v>0</v>
      </c>
      <c r="P2171" s="221">
        <v>0</v>
      </c>
      <c r="Q2171" s="221">
        <v>0</v>
      </c>
      <c r="R2171" s="221">
        <v>0</v>
      </c>
      <c r="S2171" s="221">
        <v>0</v>
      </c>
      <c r="T2171" s="221">
        <v>0</v>
      </c>
      <c r="U2171" s="221">
        <v>132210.54</v>
      </c>
      <c r="V2171" s="221">
        <v>0</v>
      </c>
      <c r="W2171" s="221">
        <v>0</v>
      </c>
      <c r="X2171" s="221">
        <v>0</v>
      </c>
    </row>
    <row r="2172" spans="1:24" s="239" customFormat="1" ht="20.25" customHeight="1" x14ac:dyDescent="0.3">
      <c r="A2172" s="238">
        <v>2024</v>
      </c>
      <c r="B2172" s="230">
        <v>857</v>
      </c>
      <c r="C2172" s="229" t="s">
        <v>3804</v>
      </c>
      <c r="D2172" s="230">
        <v>39041</v>
      </c>
      <c r="E2172" s="222">
        <v>166707.01999999999</v>
      </c>
      <c r="F2172" s="222">
        <v>166707.01999999999</v>
      </c>
      <c r="G2172" s="221">
        <v>0</v>
      </c>
      <c r="H2172" s="221">
        <v>0</v>
      </c>
      <c r="I2172" s="221">
        <v>0</v>
      </c>
      <c r="J2172" s="221">
        <v>0</v>
      </c>
      <c r="K2172" s="221">
        <v>0</v>
      </c>
      <c r="L2172" s="221">
        <v>0</v>
      </c>
      <c r="M2172" s="221">
        <v>0</v>
      </c>
      <c r="N2172" s="221">
        <v>0</v>
      </c>
      <c r="O2172" s="221">
        <v>0</v>
      </c>
      <c r="P2172" s="221">
        <v>0</v>
      </c>
      <c r="Q2172" s="221">
        <v>0</v>
      </c>
      <c r="R2172" s="221">
        <v>0</v>
      </c>
      <c r="S2172" s="221">
        <v>0</v>
      </c>
      <c r="T2172" s="221">
        <v>0</v>
      </c>
      <c r="U2172" s="221">
        <v>166707.01999999999</v>
      </c>
      <c r="V2172" s="221">
        <v>0</v>
      </c>
      <c r="W2172" s="221">
        <v>0</v>
      </c>
      <c r="X2172" s="221">
        <v>0</v>
      </c>
    </row>
    <row r="2173" spans="1:24" s="273" customFormat="1" ht="20.25" customHeight="1" x14ac:dyDescent="0.3">
      <c r="A2173" s="238"/>
      <c r="B2173" s="271" t="s">
        <v>22</v>
      </c>
      <c r="C2173" s="272"/>
      <c r="D2173" s="263" t="s">
        <v>172</v>
      </c>
      <c r="E2173" s="220">
        <v>30135541.469999995</v>
      </c>
      <c r="F2173" s="220">
        <v>29648383.27</v>
      </c>
      <c r="G2173" s="220">
        <v>5680026.4700000007</v>
      </c>
      <c r="H2173" s="220">
        <v>4612611.49</v>
      </c>
      <c r="I2173" s="220">
        <v>0</v>
      </c>
      <c r="J2173" s="220">
        <v>168109.21</v>
      </c>
      <c r="K2173" s="220">
        <v>589124.4</v>
      </c>
      <c r="L2173" s="220">
        <v>1240685.1099999999</v>
      </c>
      <c r="M2173" s="220">
        <v>0</v>
      </c>
      <c r="N2173" s="220">
        <v>0</v>
      </c>
      <c r="O2173" s="220">
        <v>11201732.09</v>
      </c>
      <c r="P2173" s="220">
        <v>230767.90000000002</v>
      </c>
      <c r="Q2173" s="220">
        <v>1653775.5700000003</v>
      </c>
      <c r="R2173" s="220">
        <v>0</v>
      </c>
      <c r="S2173" s="220">
        <v>0</v>
      </c>
      <c r="T2173" s="220">
        <v>0</v>
      </c>
      <c r="U2173" s="220">
        <v>691676.14</v>
      </c>
      <c r="V2173" s="220">
        <v>3579874.8900000011</v>
      </c>
      <c r="W2173" s="220">
        <v>0</v>
      </c>
      <c r="X2173" s="220">
        <v>487158.20000000007</v>
      </c>
    </row>
    <row r="2174" spans="1:24" s="239" customFormat="1" ht="20.25" customHeight="1" x14ac:dyDescent="0.3">
      <c r="A2174" s="238"/>
      <c r="C2174" s="235"/>
      <c r="D2174" s="235"/>
      <c r="E2174" s="235"/>
      <c r="F2174" s="235"/>
      <c r="G2174" s="254"/>
      <c r="H2174" s="254"/>
      <c r="I2174" s="254"/>
      <c r="J2174" s="254"/>
      <c r="K2174" s="254"/>
      <c r="L2174" s="254" t="s">
        <v>2024</v>
      </c>
      <c r="M2174" s="254"/>
      <c r="N2174" s="254"/>
      <c r="O2174" s="254"/>
      <c r="P2174" s="254"/>
      <c r="Q2174" s="254"/>
      <c r="R2174" s="254"/>
      <c r="S2174" s="254"/>
      <c r="T2174" s="254"/>
      <c r="U2174" s="254"/>
      <c r="V2174" s="254"/>
      <c r="W2174" s="254"/>
      <c r="X2174" s="254"/>
    </row>
    <row r="2175" spans="1:24" s="239" customFormat="1" ht="20.25" customHeight="1" x14ac:dyDescent="0.3">
      <c r="A2175" s="238"/>
      <c r="C2175" s="274"/>
      <c r="D2175" s="274"/>
      <c r="E2175" s="274"/>
      <c r="F2175" s="274"/>
      <c r="G2175" s="275"/>
      <c r="H2175" s="275"/>
      <c r="I2175" s="275"/>
      <c r="J2175" s="275"/>
      <c r="K2175" s="275"/>
      <c r="L2175" s="275" t="s">
        <v>4000</v>
      </c>
      <c r="M2175" s="275"/>
      <c r="N2175" s="275"/>
      <c r="O2175" s="275"/>
      <c r="P2175" s="275"/>
      <c r="Q2175" s="275"/>
      <c r="R2175" s="275"/>
      <c r="S2175" s="275"/>
      <c r="T2175" s="275"/>
      <c r="U2175" s="275"/>
      <c r="V2175" s="275"/>
      <c r="W2175" s="275"/>
      <c r="X2175" s="275"/>
    </row>
    <row r="2176" spans="1:24" s="239" customFormat="1" ht="20.25" customHeight="1" x14ac:dyDescent="0.3">
      <c r="A2176" s="238">
        <v>2024</v>
      </c>
      <c r="B2176" s="230">
        <v>858</v>
      </c>
      <c r="C2176" s="225" t="s">
        <v>1074</v>
      </c>
      <c r="D2176" s="230">
        <v>41084</v>
      </c>
      <c r="E2176" s="222">
        <v>771804.59000000008</v>
      </c>
      <c r="F2176" s="222">
        <v>756319.91</v>
      </c>
      <c r="G2176" s="221">
        <v>0</v>
      </c>
      <c r="H2176" s="221">
        <v>286029.62000000005</v>
      </c>
      <c r="I2176" s="221">
        <v>0</v>
      </c>
      <c r="J2176" s="221">
        <v>136085.29999999999</v>
      </c>
      <c r="K2176" s="221">
        <v>157227.32</v>
      </c>
      <c r="L2176" s="221">
        <v>176977.67</v>
      </c>
      <c r="M2176" s="221">
        <v>0</v>
      </c>
      <c r="N2176" s="221">
        <v>0</v>
      </c>
      <c r="O2176" s="221">
        <v>0</v>
      </c>
      <c r="P2176" s="221">
        <v>0</v>
      </c>
      <c r="Q2176" s="221">
        <v>0</v>
      </c>
      <c r="R2176" s="221">
        <v>0</v>
      </c>
      <c r="S2176" s="221">
        <v>0</v>
      </c>
      <c r="T2176" s="221">
        <v>0</v>
      </c>
      <c r="U2176" s="221">
        <v>0</v>
      </c>
      <c r="V2176" s="221">
        <v>0</v>
      </c>
      <c r="W2176" s="221">
        <v>0</v>
      </c>
      <c r="X2176" s="221">
        <v>15484.68</v>
      </c>
    </row>
    <row r="2177" spans="1:24" s="239" customFormat="1" ht="20.100000000000001" customHeight="1" x14ac:dyDescent="0.3">
      <c r="A2177" s="238">
        <v>2024</v>
      </c>
      <c r="B2177" s="230">
        <v>859</v>
      </c>
      <c r="C2177" s="225" t="s">
        <v>1076</v>
      </c>
      <c r="D2177" s="230">
        <v>41086</v>
      </c>
      <c r="E2177" s="222">
        <v>952518.46000000008</v>
      </c>
      <c r="F2177" s="222">
        <v>935409.94000000006</v>
      </c>
      <c r="G2177" s="221">
        <v>0</v>
      </c>
      <c r="H2177" s="221">
        <v>351172.32000000007</v>
      </c>
      <c r="I2177" s="221">
        <v>0</v>
      </c>
      <c r="J2177" s="221">
        <v>127943.95999999999</v>
      </c>
      <c r="K2177" s="221">
        <v>175847.02000000002</v>
      </c>
      <c r="L2177" s="221">
        <v>280446.64</v>
      </c>
      <c r="M2177" s="221">
        <v>0</v>
      </c>
      <c r="N2177" s="221">
        <v>0</v>
      </c>
      <c r="O2177" s="221">
        <v>0</v>
      </c>
      <c r="P2177" s="221">
        <v>0</v>
      </c>
      <c r="Q2177" s="221">
        <v>0</v>
      </c>
      <c r="R2177" s="221">
        <v>0</v>
      </c>
      <c r="S2177" s="221">
        <v>0</v>
      </c>
      <c r="T2177" s="221">
        <v>0</v>
      </c>
      <c r="U2177" s="221">
        <v>0</v>
      </c>
      <c r="V2177" s="221">
        <v>0</v>
      </c>
      <c r="W2177" s="221">
        <v>0</v>
      </c>
      <c r="X2177" s="221">
        <v>17108.52</v>
      </c>
    </row>
    <row r="2178" spans="1:24" s="239" customFormat="1" ht="23.25" customHeight="1" x14ac:dyDescent="0.3">
      <c r="A2178" s="238">
        <v>2024</v>
      </c>
      <c r="B2178" s="230">
        <v>860</v>
      </c>
      <c r="C2178" s="225" t="s">
        <v>1063</v>
      </c>
      <c r="D2178" s="230">
        <v>41038</v>
      </c>
      <c r="E2178" s="222">
        <v>2144145.75</v>
      </c>
      <c r="F2178" s="222">
        <v>2113715.36</v>
      </c>
      <c r="G2178" s="221">
        <v>0</v>
      </c>
      <c r="H2178" s="221">
        <v>0</v>
      </c>
      <c r="I2178" s="221">
        <v>0</v>
      </c>
      <c r="J2178" s="221">
        <v>0</v>
      </c>
      <c r="K2178" s="221">
        <v>0</v>
      </c>
      <c r="L2178" s="221">
        <v>0</v>
      </c>
      <c r="M2178" s="221">
        <v>0</v>
      </c>
      <c r="N2178" s="221">
        <v>0</v>
      </c>
      <c r="O2178" s="221">
        <v>2113715.36</v>
      </c>
      <c r="P2178" s="221">
        <v>0</v>
      </c>
      <c r="Q2178" s="221">
        <v>0</v>
      </c>
      <c r="R2178" s="221">
        <v>0</v>
      </c>
      <c r="S2178" s="221">
        <v>0</v>
      </c>
      <c r="T2178" s="221">
        <v>0</v>
      </c>
      <c r="U2178" s="221">
        <v>0</v>
      </c>
      <c r="V2178" s="221">
        <v>0</v>
      </c>
      <c r="W2178" s="221">
        <v>0</v>
      </c>
      <c r="X2178" s="221">
        <v>30430.39</v>
      </c>
    </row>
    <row r="2179" spans="1:24" s="239" customFormat="1" ht="23.25" customHeight="1" x14ac:dyDescent="0.3">
      <c r="A2179" s="238">
        <v>2024</v>
      </c>
      <c r="B2179" s="230">
        <v>861</v>
      </c>
      <c r="C2179" s="229" t="s">
        <v>1064</v>
      </c>
      <c r="D2179" s="230">
        <v>41045</v>
      </c>
      <c r="E2179" s="222">
        <v>2037333.16</v>
      </c>
      <c r="F2179" s="222">
        <v>2008553.41</v>
      </c>
      <c r="G2179" s="221">
        <v>0</v>
      </c>
      <c r="H2179" s="221">
        <v>0</v>
      </c>
      <c r="I2179" s="221">
        <v>0</v>
      </c>
      <c r="J2179" s="221">
        <v>0</v>
      </c>
      <c r="K2179" s="221">
        <v>0</v>
      </c>
      <c r="L2179" s="221">
        <v>0</v>
      </c>
      <c r="M2179" s="221">
        <v>0</v>
      </c>
      <c r="N2179" s="221">
        <v>0</v>
      </c>
      <c r="O2179" s="221">
        <v>2008553.41</v>
      </c>
      <c r="P2179" s="221">
        <v>0</v>
      </c>
      <c r="Q2179" s="221">
        <v>0</v>
      </c>
      <c r="R2179" s="221">
        <v>0</v>
      </c>
      <c r="S2179" s="221">
        <v>0</v>
      </c>
      <c r="T2179" s="221">
        <v>0</v>
      </c>
      <c r="U2179" s="221">
        <v>0</v>
      </c>
      <c r="V2179" s="221">
        <v>0</v>
      </c>
      <c r="W2179" s="221">
        <v>0</v>
      </c>
      <c r="X2179" s="221">
        <v>28779.75</v>
      </c>
    </row>
    <row r="2180" spans="1:24" s="239" customFormat="1" ht="23.25" customHeight="1" x14ac:dyDescent="0.3">
      <c r="A2180" s="238">
        <v>2024</v>
      </c>
      <c r="B2180" s="230">
        <v>862</v>
      </c>
      <c r="C2180" s="229" t="s">
        <v>2637</v>
      </c>
      <c r="D2180" s="230">
        <v>46278</v>
      </c>
      <c r="E2180" s="222">
        <v>412202.87</v>
      </c>
      <c r="F2180" s="222">
        <v>407015.77999999997</v>
      </c>
      <c r="G2180" s="221">
        <v>0</v>
      </c>
      <c r="H2180" s="221">
        <v>0</v>
      </c>
      <c r="I2180" s="221">
        <v>0</v>
      </c>
      <c r="J2180" s="221">
        <v>0</v>
      </c>
      <c r="K2180" s="221">
        <v>0</v>
      </c>
      <c r="L2180" s="221">
        <v>0</v>
      </c>
      <c r="M2180" s="221">
        <v>0</v>
      </c>
      <c r="N2180" s="221">
        <v>0</v>
      </c>
      <c r="O2180" s="221">
        <v>0</v>
      </c>
      <c r="P2180" s="221">
        <v>407015.77999999997</v>
      </c>
      <c r="Q2180" s="221">
        <v>0</v>
      </c>
      <c r="R2180" s="221">
        <v>0</v>
      </c>
      <c r="S2180" s="221">
        <v>0</v>
      </c>
      <c r="T2180" s="221">
        <v>0</v>
      </c>
      <c r="U2180" s="221">
        <v>0</v>
      </c>
      <c r="V2180" s="221">
        <v>0</v>
      </c>
      <c r="W2180" s="221">
        <v>0</v>
      </c>
      <c r="X2180" s="221">
        <v>5187.09</v>
      </c>
    </row>
    <row r="2181" spans="1:24" s="239" customFormat="1" ht="23.25" customHeight="1" x14ac:dyDescent="0.3">
      <c r="A2181" s="238">
        <v>2024</v>
      </c>
      <c r="B2181" s="230">
        <v>863</v>
      </c>
      <c r="C2181" s="229" t="s">
        <v>2638</v>
      </c>
      <c r="D2181" s="230">
        <v>41076</v>
      </c>
      <c r="E2181" s="222">
        <v>472628.62</v>
      </c>
      <c r="F2181" s="222">
        <v>466489.21</v>
      </c>
      <c r="G2181" s="221">
        <v>0</v>
      </c>
      <c r="H2181" s="221">
        <v>0</v>
      </c>
      <c r="I2181" s="221">
        <v>0</v>
      </c>
      <c r="J2181" s="221">
        <v>0</v>
      </c>
      <c r="K2181" s="221">
        <v>0</v>
      </c>
      <c r="L2181" s="221">
        <v>0</v>
      </c>
      <c r="M2181" s="221">
        <v>0</v>
      </c>
      <c r="N2181" s="221">
        <v>0</v>
      </c>
      <c r="O2181" s="221">
        <v>0</v>
      </c>
      <c r="P2181" s="221">
        <v>466489.21</v>
      </c>
      <c r="Q2181" s="221">
        <v>0</v>
      </c>
      <c r="R2181" s="221">
        <v>0</v>
      </c>
      <c r="S2181" s="221">
        <v>0</v>
      </c>
      <c r="T2181" s="221">
        <v>0</v>
      </c>
      <c r="U2181" s="221">
        <v>0</v>
      </c>
      <c r="V2181" s="221">
        <v>0</v>
      </c>
      <c r="W2181" s="221">
        <v>0</v>
      </c>
      <c r="X2181" s="221">
        <v>6139.41</v>
      </c>
    </row>
    <row r="2182" spans="1:24" s="239" customFormat="1" ht="23.25" customHeight="1" x14ac:dyDescent="0.3">
      <c r="A2182" s="238">
        <v>2024</v>
      </c>
      <c r="B2182" s="230">
        <v>864</v>
      </c>
      <c r="C2182" s="229" t="s">
        <v>2639</v>
      </c>
      <c r="D2182" s="230">
        <v>41077</v>
      </c>
      <c r="E2182" s="222">
        <v>389588.63</v>
      </c>
      <c r="F2182" s="222">
        <v>384391.6</v>
      </c>
      <c r="G2182" s="221">
        <v>0</v>
      </c>
      <c r="H2182" s="221">
        <v>0</v>
      </c>
      <c r="I2182" s="221">
        <v>0</v>
      </c>
      <c r="J2182" s="221">
        <v>0</v>
      </c>
      <c r="K2182" s="221">
        <v>0</v>
      </c>
      <c r="L2182" s="221">
        <v>0</v>
      </c>
      <c r="M2182" s="221">
        <v>0</v>
      </c>
      <c r="N2182" s="221">
        <v>0</v>
      </c>
      <c r="O2182" s="221">
        <v>0</v>
      </c>
      <c r="P2182" s="221">
        <v>384391.6</v>
      </c>
      <c r="Q2182" s="221">
        <v>0</v>
      </c>
      <c r="R2182" s="221">
        <v>0</v>
      </c>
      <c r="S2182" s="221">
        <v>0</v>
      </c>
      <c r="T2182" s="221">
        <v>0</v>
      </c>
      <c r="U2182" s="221">
        <v>0</v>
      </c>
      <c r="V2182" s="221">
        <v>0</v>
      </c>
      <c r="W2182" s="221">
        <v>0</v>
      </c>
      <c r="X2182" s="221">
        <v>5197.03</v>
      </c>
    </row>
    <row r="2183" spans="1:24" s="239" customFormat="1" ht="23.25" customHeight="1" x14ac:dyDescent="0.3">
      <c r="A2183" s="238">
        <v>2024</v>
      </c>
      <c r="B2183" s="230">
        <v>865</v>
      </c>
      <c r="C2183" s="229" t="s">
        <v>3436</v>
      </c>
      <c r="D2183" s="230">
        <v>41101</v>
      </c>
      <c r="E2183" s="222">
        <v>508711.61</v>
      </c>
      <c r="F2183" s="222">
        <v>502587.06</v>
      </c>
      <c r="G2183" s="221">
        <v>0</v>
      </c>
      <c r="H2183" s="221">
        <v>0</v>
      </c>
      <c r="I2183" s="221">
        <v>0</v>
      </c>
      <c r="J2183" s="221">
        <v>0</v>
      </c>
      <c r="K2183" s="221">
        <v>0</v>
      </c>
      <c r="L2183" s="221">
        <v>0</v>
      </c>
      <c r="M2183" s="221">
        <v>0</v>
      </c>
      <c r="N2183" s="221">
        <v>0</v>
      </c>
      <c r="O2183" s="221">
        <v>0</v>
      </c>
      <c r="P2183" s="221">
        <v>502587.06</v>
      </c>
      <c r="Q2183" s="221">
        <v>0</v>
      </c>
      <c r="R2183" s="221">
        <v>0</v>
      </c>
      <c r="S2183" s="221">
        <v>0</v>
      </c>
      <c r="T2183" s="221">
        <v>0</v>
      </c>
      <c r="U2183" s="221">
        <v>0</v>
      </c>
      <c r="V2183" s="221">
        <v>0</v>
      </c>
      <c r="W2183" s="221">
        <v>0</v>
      </c>
      <c r="X2183" s="221">
        <v>6124.55</v>
      </c>
    </row>
    <row r="2184" spans="1:24" s="239" customFormat="1" ht="23.25" customHeight="1" x14ac:dyDescent="0.3">
      <c r="A2184" s="238">
        <v>2024</v>
      </c>
      <c r="B2184" s="230">
        <v>866</v>
      </c>
      <c r="C2184" s="229" t="s">
        <v>2641</v>
      </c>
      <c r="D2184" s="230">
        <v>41078</v>
      </c>
      <c r="E2184" s="222">
        <v>423556.54000000004</v>
      </c>
      <c r="F2184" s="222">
        <v>418342.40000000002</v>
      </c>
      <c r="G2184" s="221">
        <v>0</v>
      </c>
      <c r="H2184" s="221">
        <v>0</v>
      </c>
      <c r="I2184" s="221">
        <v>0</v>
      </c>
      <c r="J2184" s="221">
        <v>0</v>
      </c>
      <c r="K2184" s="221">
        <v>0</v>
      </c>
      <c r="L2184" s="221">
        <v>0</v>
      </c>
      <c r="M2184" s="221">
        <v>0</v>
      </c>
      <c r="N2184" s="221">
        <v>0</v>
      </c>
      <c r="O2184" s="221">
        <v>0</v>
      </c>
      <c r="P2184" s="221">
        <v>418342.40000000002</v>
      </c>
      <c r="Q2184" s="221">
        <v>0</v>
      </c>
      <c r="R2184" s="221">
        <v>0</v>
      </c>
      <c r="S2184" s="221">
        <v>0</v>
      </c>
      <c r="T2184" s="221">
        <v>0</v>
      </c>
      <c r="U2184" s="221">
        <v>0</v>
      </c>
      <c r="V2184" s="221">
        <v>0</v>
      </c>
      <c r="W2184" s="221">
        <v>0</v>
      </c>
      <c r="X2184" s="221">
        <v>5214.1400000000003</v>
      </c>
    </row>
    <row r="2185" spans="1:24" s="239" customFormat="1" ht="23.25" customHeight="1" x14ac:dyDescent="0.3">
      <c r="A2185" s="238">
        <v>2024</v>
      </c>
      <c r="B2185" s="230">
        <v>867</v>
      </c>
      <c r="C2185" s="229" t="s">
        <v>3437</v>
      </c>
      <c r="D2185" s="230">
        <v>41054</v>
      </c>
      <c r="E2185" s="222">
        <v>135815.64000000001</v>
      </c>
      <c r="F2185" s="222">
        <v>135815.64000000001</v>
      </c>
      <c r="G2185" s="221">
        <v>0</v>
      </c>
      <c r="H2185" s="221">
        <v>0</v>
      </c>
      <c r="I2185" s="221">
        <v>0</v>
      </c>
      <c r="J2185" s="221">
        <v>0</v>
      </c>
      <c r="K2185" s="221">
        <v>0</v>
      </c>
      <c r="L2185" s="221">
        <v>0</v>
      </c>
      <c r="M2185" s="221">
        <v>0</v>
      </c>
      <c r="N2185" s="221">
        <v>0</v>
      </c>
      <c r="O2185" s="221">
        <v>0</v>
      </c>
      <c r="P2185" s="221">
        <v>0</v>
      </c>
      <c r="Q2185" s="221">
        <v>0</v>
      </c>
      <c r="R2185" s="221">
        <v>0</v>
      </c>
      <c r="S2185" s="221">
        <v>0</v>
      </c>
      <c r="T2185" s="221">
        <v>0</v>
      </c>
      <c r="U2185" s="221">
        <v>0</v>
      </c>
      <c r="V2185" s="221">
        <v>135815.64000000001</v>
      </c>
      <c r="W2185" s="221">
        <v>0</v>
      </c>
      <c r="X2185" s="221">
        <v>0</v>
      </c>
    </row>
    <row r="2186" spans="1:24" s="239" customFormat="1" ht="23.25" customHeight="1" x14ac:dyDescent="0.3">
      <c r="A2186" s="238">
        <v>2024</v>
      </c>
      <c r="B2186" s="230">
        <v>868</v>
      </c>
      <c r="C2186" s="229" t="s">
        <v>3438</v>
      </c>
      <c r="D2186" s="230">
        <v>41056</v>
      </c>
      <c r="E2186" s="222">
        <v>135815.64000000001</v>
      </c>
      <c r="F2186" s="222">
        <v>135815.64000000001</v>
      </c>
      <c r="G2186" s="221">
        <v>0</v>
      </c>
      <c r="H2186" s="221">
        <v>0</v>
      </c>
      <c r="I2186" s="221">
        <v>0</v>
      </c>
      <c r="J2186" s="221">
        <v>0</v>
      </c>
      <c r="K2186" s="221">
        <v>0</v>
      </c>
      <c r="L2186" s="221">
        <v>0</v>
      </c>
      <c r="M2186" s="221">
        <v>0</v>
      </c>
      <c r="N2186" s="221">
        <v>0</v>
      </c>
      <c r="O2186" s="221">
        <v>0</v>
      </c>
      <c r="P2186" s="221">
        <v>0</v>
      </c>
      <c r="Q2186" s="221">
        <v>0</v>
      </c>
      <c r="R2186" s="221">
        <v>0</v>
      </c>
      <c r="S2186" s="221">
        <v>0</v>
      </c>
      <c r="T2186" s="221">
        <v>0</v>
      </c>
      <c r="U2186" s="221">
        <v>0</v>
      </c>
      <c r="V2186" s="221">
        <v>135815.64000000001</v>
      </c>
      <c r="W2186" s="221">
        <v>0</v>
      </c>
      <c r="X2186" s="221">
        <v>0</v>
      </c>
    </row>
    <row r="2187" spans="1:24" s="239" customFormat="1" ht="23.25" customHeight="1" x14ac:dyDescent="0.3">
      <c r="A2187" s="238">
        <v>2024</v>
      </c>
      <c r="B2187" s="230">
        <v>869</v>
      </c>
      <c r="C2187" s="229" t="s">
        <v>3439</v>
      </c>
      <c r="D2187" s="230">
        <v>41057</v>
      </c>
      <c r="E2187" s="222">
        <v>119765.28</v>
      </c>
      <c r="F2187" s="222">
        <v>119765.28</v>
      </c>
      <c r="G2187" s="221">
        <v>0</v>
      </c>
      <c r="H2187" s="221">
        <v>0</v>
      </c>
      <c r="I2187" s="221">
        <v>0</v>
      </c>
      <c r="J2187" s="221">
        <v>0</v>
      </c>
      <c r="K2187" s="221">
        <v>0</v>
      </c>
      <c r="L2187" s="221">
        <v>0</v>
      </c>
      <c r="M2187" s="221">
        <v>0</v>
      </c>
      <c r="N2187" s="221">
        <v>0</v>
      </c>
      <c r="O2187" s="221">
        <v>0</v>
      </c>
      <c r="P2187" s="221">
        <v>0</v>
      </c>
      <c r="Q2187" s="221">
        <v>0</v>
      </c>
      <c r="R2187" s="221">
        <v>0</v>
      </c>
      <c r="S2187" s="221">
        <v>0</v>
      </c>
      <c r="T2187" s="221">
        <v>0</v>
      </c>
      <c r="U2187" s="221">
        <v>0</v>
      </c>
      <c r="V2187" s="221">
        <v>119765.28</v>
      </c>
      <c r="W2187" s="221">
        <v>0</v>
      </c>
      <c r="X2187" s="221">
        <v>0</v>
      </c>
    </row>
    <row r="2188" spans="1:24" s="239" customFormat="1" ht="23.25" customHeight="1" x14ac:dyDescent="0.3">
      <c r="A2188" s="238">
        <v>2024</v>
      </c>
      <c r="B2188" s="230">
        <v>870</v>
      </c>
      <c r="C2188" s="229" t="s">
        <v>3440</v>
      </c>
      <c r="D2188" s="230">
        <v>41059</v>
      </c>
      <c r="E2188" s="222">
        <v>144205.44</v>
      </c>
      <c r="F2188" s="222">
        <v>144205.44</v>
      </c>
      <c r="G2188" s="221">
        <v>0</v>
      </c>
      <c r="H2188" s="221">
        <v>0</v>
      </c>
      <c r="I2188" s="221">
        <v>0</v>
      </c>
      <c r="J2188" s="221">
        <v>0</v>
      </c>
      <c r="K2188" s="221">
        <v>0</v>
      </c>
      <c r="L2188" s="221">
        <v>0</v>
      </c>
      <c r="M2188" s="221">
        <v>0</v>
      </c>
      <c r="N2188" s="221">
        <v>0</v>
      </c>
      <c r="O2188" s="221">
        <v>0</v>
      </c>
      <c r="P2188" s="221">
        <v>0</v>
      </c>
      <c r="Q2188" s="221">
        <v>0</v>
      </c>
      <c r="R2188" s="221">
        <v>0</v>
      </c>
      <c r="S2188" s="221">
        <v>0</v>
      </c>
      <c r="T2188" s="221">
        <v>0</v>
      </c>
      <c r="U2188" s="221">
        <v>0</v>
      </c>
      <c r="V2188" s="221">
        <v>144205.44</v>
      </c>
      <c r="W2188" s="221">
        <v>0</v>
      </c>
      <c r="X2188" s="221">
        <v>0</v>
      </c>
    </row>
    <row r="2189" spans="1:24" s="239" customFormat="1" ht="23.25" customHeight="1" x14ac:dyDescent="0.3">
      <c r="A2189" s="238">
        <v>2024</v>
      </c>
      <c r="B2189" s="230">
        <v>871</v>
      </c>
      <c r="C2189" s="229" t="s">
        <v>3441</v>
      </c>
      <c r="D2189" s="230">
        <v>41103</v>
      </c>
      <c r="E2189" s="222">
        <v>108267.36</v>
      </c>
      <c r="F2189" s="222">
        <v>108267.36</v>
      </c>
      <c r="G2189" s="221">
        <v>0</v>
      </c>
      <c r="H2189" s="221">
        <v>0</v>
      </c>
      <c r="I2189" s="221">
        <v>0</v>
      </c>
      <c r="J2189" s="221">
        <v>0</v>
      </c>
      <c r="K2189" s="221">
        <v>0</v>
      </c>
      <c r="L2189" s="221">
        <v>0</v>
      </c>
      <c r="M2189" s="221">
        <v>0</v>
      </c>
      <c r="N2189" s="221">
        <v>0</v>
      </c>
      <c r="O2189" s="221">
        <v>0</v>
      </c>
      <c r="P2189" s="221">
        <v>0</v>
      </c>
      <c r="Q2189" s="221">
        <v>0</v>
      </c>
      <c r="R2189" s="221">
        <v>0</v>
      </c>
      <c r="S2189" s="221">
        <v>0</v>
      </c>
      <c r="T2189" s="221">
        <v>0</v>
      </c>
      <c r="U2189" s="221">
        <v>0</v>
      </c>
      <c r="V2189" s="221">
        <v>108267.36</v>
      </c>
      <c r="W2189" s="221">
        <v>0</v>
      </c>
      <c r="X2189" s="221">
        <v>0</v>
      </c>
    </row>
    <row r="2190" spans="1:24" s="239" customFormat="1" ht="23.25" customHeight="1" x14ac:dyDescent="0.3">
      <c r="A2190" s="238">
        <v>2024</v>
      </c>
      <c r="B2190" s="230">
        <v>872</v>
      </c>
      <c r="C2190" s="229" t="s">
        <v>3442</v>
      </c>
      <c r="D2190" s="230">
        <v>41110</v>
      </c>
      <c r="E2190" s="222">
        <v>134909.4</v>
      </c>
      <c r="F2190" s="222">
        <v>134909.4</v>
      </c>
      <c r="G2190" s="221">
        <v>0</v>
      </c>
      <c r="H2190" s="221">
        <v>0</v>
      </c>
      <c r="I2190" s="221">
        <v>0</v>
      </c>
      <c r="J2190" s="221">
        <v>0</v>
      </c>
      <c r="K2190" s="221">
        <v>0</v>
      </c>
      <c r="L2190" s="221">
        <v>0</v>
      </c>
      <c r="M2190" s="221">
        <v>0</v>
      </c>
      <c r="N2190" s="221">
        <v>0</v>
      </c>
      <c r="O2190" s="221">
        <v>0</v>
      </c>
      <c r="P2190" s="221">
        <v>0</v>
      </c>
      <c r="Q2190" s="221">
        <v>0</v>
      </c>
      <c r="R2190" s="221">
        <v>0</v>
      </c>
      <c r="S2190" s="221">
        <v>0</v>
      </c>
      <c r="T2190" s="221">
        <v>0</v>
      </c>
      <c r="U2190" s="221">
        <v>0</v>
      </c>
      <c r="V2190" s="221">
        <v>134909.4</v>
      </c>
      <c r="W2190" s="221">
        <v>0</v>
      </c>
      <c r="X2190" s="221">
        <v>0</v>
      </c>
    </row>
    <row r="2191" spans="1:24" s="239" customFormat="1" ht="23.25" customHeight="1" x14ac:dyDescent="0.3">
      <c r="A2191" s="238">
        <v>2024</v>
      </c>
      <c r="B2191" s="230">
        <v>873</v>
      </c>
      <c r="C2191" s="229" t="s">
        <v>1079</v>
      </c>
      <c r="D2191" s="230">
        <v>41102</v>
      </c>
      <c r="E2191" s="222">
        <v>134909.4</v>
      </c>
      <c r="F2191" s="222">
        <v>134909.4</v>
      </c>
      <c r="G2191" s="221">
        <v>0</v>
      </c>
      <c r="H2191" s="221">
        <v>0</v>
      </c>
      <c r="I2191" s="221">
        <v>0</v>
      </c>
      <c r="J2191" s="221">
        <v>0</v>
      </c>
      <c r="K2191" s="221">
        <v>0</v>
      </c>
      <c r="L2191" s="221">
        <v>0</v>
      </c>
      <c r="M2191" s="221">
        <v>0</v>
      </c>
      <c r="N2191" s="221">
        <v>0</v>
      </c>
      <c r="O2191" s="221">
        <v>0</v>
      </c>
      <c r="P2191" s="221">
        <v>0</v>
      </c>
      <c r="Q2191" s="221">
        <v>0</v>
      </c>
      <c r="R2191" s="221">
        <v>0</v>
      </c>
      <c r="S2191" s="221">
        <v>0</v>
      </c>
      <c r="T2191" s="221">
        <v>0</v>
      </c>
      <c r="U2191" s="221">
        <v>0</v>
      </c>
      <c r="V2191" s="221">
        <v>134909.4</v>
      </c>
      <c r="W2191" s="221">
        <v>0</v>
      </c>
      <c r="X2191" s="221">
        <v>0</v>
      </c>
    </row>
    <row r="2192" spans="1:24" s="239" customFormat="1" ht="23.25" customHeight="1" x14ac:dyDescent="0.3">
      <c r="A2192" s="238">
        <v>2024</v>
      </c>
      <c r="B2192" s="230">
        <v>874</v>
      </c>
      <c r="C2192" s="225" t="s">
        <v>3396</v>
      </c>
      <c r="D2192" s="230">
        <v>41052</v>
      </c>
      <c r="E2192" s="222">
        <v>3534919.9099999997</v>
      </c>
      <c r="F2192" s="222">
        <v>3466461.38</v>
      </c>
      <c r="G2192" s="221">
        <v>0</v>
      </c>
      <c r="H2192" s="221">
        <v>3466461.38</v>
      </c>
      <c r="I2192" s="221">
        <v>0</v>
      </c>
      <c r="J2192" s="221">
        <v>0</v>
      </c>
      <c r="K2192" s="221">
        <v>0</v>
      </c>
      <c r="L2192" s="221">
        <v>0</v>
      </c>
      <c r="M2192" s="221">
        <v>0</v>
      </c>
      <c r="N2192" s="221">
        <v>0</v>
      </c>
      <c r="O2192" s="221">
        <v>0</v>
      </c>
      <c r="P2192" s="221">
        <v>0</v>
      </c>
      <c r="Q2192" s="221">
        <v>0</v>
      </c>
      <c r="R2192" s="221">
        <v>0</v>
      </c>
      <c r="S2192" s="221">
        <v>0</v>
      </c>
      <c r="T2192" s="221">
        <v>0</v>
      </c>
      <c r="U2192" s="221">
        <v>0</v>
      </c>
      <c r="V2192" s="221">
        <v>0</v>
      </c>
      <c r="W2192" s="221">
        <v>0</v>
      </c>
      <c r="X2192" s="221">
        <v>68458.53</v>
      </c>
    </row>
    <row r="2193" spans="1:24" s="273" customFormat="1" ht="20.25" customHeight="1" x14ac:dyDescent="0.3">
      <c r="A2193" s="238"/>
      <c r="B2193" s="226" t="s">
        <v>22</v>
      </c>
      <c r="C2193" s="231"/>
      <c r="D2193" s="263" t="s">
        <v>172</v>
      </c>
      <c r="E2193" s="220">
        <v>12561098.299999999</v>
      </c>
      <c r="F2193" s="220">
        <v>12372974.210000001</v>
      </c>
      <c r="G2193" s="220">
        <v>0</v>
      </c>
      <c r="H2193" s="220">
        <v>4103663.3200000003</v>
      </c>
      <c r="I2193" s="220">
        <v>0</v>
      </c>
      <c r="J2193" s="220">
        <v>264029.26</v>
      </c>
      <c r="K2193" s="220">
        <v>333074.34000000003</v>
      </c>
      <c r="L2193" s="220">
        <v>457424.31000000006</v>
      </c>
      <c r="M2193" s="220">
        <v>0</v>
      </c>
      <c r="N2193" s="220">
        <v>0</v>
      </c>
      <c r="O2193" s="220">
        <v>4122268.7699999996</v>
      </c>
      <c r="P2193" s="220">
        <v>2178826.0499999998</v>
      </c>
      <c r="Q2193" s="220">
        <v>0</v>
      </c>
      <c r="R2193" s="220">
        <v>0</v>
      </c>
      <c r="S2193" s="220">
        <v>0</v>
      </c>
      <c r="T2193" s="220">
        <v>0</v>
      </c>
      <c r="U2193" s="220">
        <v>0</v>
      </c>
      <c r="V2193" s="220">
        <v>913688.16</v>
      </c>
      <c r="W2193" s="220">
        <v>0</v>
      </c>
      <c r="X2193" s="220">
        <v>188124.09</v>
      </c>
    </row>
    <row r="2194" spans="1:24" s="273" customFormat="1" ht="20.25" customHeight="1" x14ac:dyDescent="0.3">
      <c r="A2194" s="238"/>
      <c r="B2194" s="303"/>
      <c r="C2194" s="304"/>
      <c r="D2194" s="282"/>
      <c r="E2194" s="283"/>
      <c r="F2194" s="283"/>
      <c r="G2194" s="283"/>
      <c r="H2194" s="283"/>
      <c r="I2194" s="283"/>
      <c r="J2194" s="283"/>
      <c r="K2194" s="283"/>
      <c r="L2194" s="305" t="s">
        <v>4001</v>
      </c>
      <c r="M2194" s="283"/>
      <c r="N2194" s="283"/>
      <c r="O2194" s="283"/>
      <c r="P2194" s="283"/>
      <c r="Q2194" s="283"/>
      <c r="R2194" s="283"/>
      <c r="S2194" s="283"/>
      <c r="T2194" s="283"/>
      <c r="U2194" s="283"/>
      <c r="V2194" s="283"/>
      <c r="W2194" s="283"/>
      <c r="X2194" s="283"/>
    </row>
    <row r="2195" spans="1:24" s="273" customFormat="1" ht="20.25" customHeight="1" x14ac:dyDescent="0.3">
      <c r="A2195" s="238">
        <v>2024</v>
      </c>
      <c r="B2195" s="230">
        <v>875</v>
      </c>
      <c r="C2195" s="231" t="s">
        <v>624</v>
      </c>
      <c r="D2195" s="230">
        <v>41199</v>
      </c>
      <c r="E2195" s="222">
        <v>551716.93000000005</v>
      </c>
      <c r="F2195" s="222">
        <v>542210.45000000007</v>
      </c>
      <c r="G2195" s="221">
        <v>0</v>
      </c>
      <c r="H2195" s="221">
        <v>542210.45000000007</v>
      </c>
      <c r="I2195" s="221">
        <v>0</v>
      </c>
      <c r="J2195" s="221">
        <v>0</v>
      </c>
      <c r="K2195" s="221">
        <v>0</v>
      </c>
      <c r="L2195" s="221">
        <v>0</v>
      </c>
      <c r="M2195" s="221">
        <v>0</v>
      </c>
      <c r="N2195" s="221">
        <v>0</v>
      </c>
      <c r="O2195" s="221">
        <v>0</v>
      </c>
      <c r="P2195" s="221">
        <v>0</v>
      </c>
      <c r="Q2195" s="221">
        <v>0</v>
      </c>
      <c r="R2195" s="221">
        <v>0</v>
      </c>
      <c r="S2195" s="221">
        <v>0</v>
      </c>
      <c r="T2195" s="221">
        <v>0</v>
      </c>
      <c r="U2195" s="221">
        <v>0</v>
      </c>
      <c r="V2195" s="221">
        <v>0</v>
      </c>
      <c r="W2195" s="221">
        <v>0</v>
      </c>
      <c r="X2195" s="221">
        <v>9506.48</v>
      </c>
    </row>
    <row r="2196" spans="1:24" s="273" customFormat="1" ht="20.25" customHeight="1" x14ac:dyDescent="0.3">
      <c r="A2196" s="238"/>
      <c r="B2196" s="226" t="s">
        <v>22</v>
      </c>
      <c r="C2196" s="231"/>
      <c r="D2196" s="263" t="s">
        <v>172</v>
      </c>
      <c r="E2196" s="220">
        <v>551716.93000000005</v>
      </c>
      <c r="F2196" s="220">
        <v>542210.45000000007</v>
      </c>
      <c r="G2196" s="220">
        <v>0</v>
      </c>
      <c r="H2196" s="220">
        <v>542210.45000000007</v>
      </c>
      <c r="I2196" s="220">
        <v>0</v>
      </c>
      <c r="J2196" s="220">
        <v>0</v>
      </c>
      <c r="K2196" s="220">
        <v>0</v>
      </c>
      <c r="L2196" s="220">
        <v>0</v>
      </c>
      <c r="M2196" s="220">
        <v>0</v>
      </c>
      <c r="N2196" s="220">
        <v>0</v>
      </c>
      <c r="O2196" s="220">
        <v>0</v>
      </c>
      <c r="P2196" s="220">
        <v>0</v>
      </c>
      <c r="Q2196" s="220">
        <v>0</v>
      </c>
      <c r="R2196" s="220">
        <v>0</v>
      </c>
      <c r="S2196" s="220">
        <v>0</v>
      </c>
      <c r="T2196" s="220">
        <v>0</v>
      </c>
      <c r="U2196" s="220">
        <v>0</v>
      </c>
      <c r="V2196" s="220">
        <v>0</v>
      </c>
      <c r="W2196" s="220">
        <v>0</v>
      </c>
      <c r="X2196" s="220">
        <v>9506.48</v>
      </c>
    </row>
    <row r="2197" spans="1:24" s="273" customFormat="1" ht="20.25" customHeight="1" x14ac:dyDescent="0.3">
      <c r="A2197" s="238"/>
      <c r="B2197" s="303"/>
      <c r="C2197" s="304"/>
      <c r="D2197" s="282"/>
      <c r="E2197" s="283"/>
      <c r="F2197" s="283"/>
      <c r="G2197" s="283"/>
      <c r="H2197" s="283"/>
      <c r="I2197" s="283"/>
      <c r="J2197" s="283"/>
      <c r="K2197" s="283"/>
      <c r="L2197" s="288" t="s">
        <v>4002</v>
      </c>
      <c r="M2197" s="283"/>
      <c r="N2197" s="283"/>
      <c r="O2197" s="283"/>
      <c r="P2197" s="283"/>
      <c r="Q2197" s="283"/>
      <c r="R2197" s="283"/>
      <c r="S2197" s="283"/>
      <c r="T2197" s="283"/>
      <c r="U2197" s="283"/>
      <c r="V2197" s="283"/>
      <c r="W2197" s="283"/>
      <c r="X2197" s="283"/>
    </row>
    <row r="2198" spans="1:24" s="273" customFormat="1" ht="20.25" customHeight="1" x14ac:dyDescent="0.3">
      <c r="A2198" s="238">
        <v>2024</v>
      </c>
      <c r="B2198" s="230">
        <v>876</v>
      </c>
      <c r="C2198" s="236" t="s">
        <v>1875</v>
      </c>
      <c r="D2198" s="230">
        <v>41247</v>
      </c>
      <c r="E2198" s="222">
        <v>910527.14</v>
      </c>
      <c r="F2198" s="218">
        <v>891986.77</v>
      </c>
      <c r="G2198" s="221">
        <v>0</v>
      </c>
      <c r="H2198" s="221">
        <v>891986.77</v>
      </c>
      <c r="I2198" s="221">
        <v>0</v>
      </c>
      <c r="J2198" s="221">
        <v>0</v>
      </c>
      <c r="K2198" s="221">
        <v>0</v>
      </c>
      <c r="L2198" s="221">
        <v>0</v>
      </c>
      <c r="M2198" s="221">
        <v>0</v>
      </c>
      <c r="N2198" s="221">
        <v>0</v>
      </c>
      <c r="O2198" s="221">
        <v>0</v>
      </c>
      <c r="P2198" s="221">
        <v>0</v>
      </c>
      <c r="Q2198" s="221">
        <v>0</v>
      </c>
      <c r="R2198" s="221">
        <v>0</v>
      </c>
      <c r="S2198" s="221">
        <v>0</v>
      </c>
      <c r="T2198" s="221">
        <v>0</v>
      </c>
      <c r="U2198" s="221">
        <v>0</v>
      </c>
      <c r="V2198" s="221">
        <v>0</v>
      </c>
      <c r="W2198" s="221">
        <v>0</v>
      </c>
      <c r="X2198" s="221">
        <v>18540.37</v>
      </c>
    </row>
    <row r="2199" spans="1:24" s="273" customFormat="1" ht="20.25" customHeight="1" x14ac:dyDescent="0.3">
      <c r="A2199" s="238">
        <v>2024</v>
      </c>
      <c r="B2199" s="230">
        <v>877</v>
      </c>
      <c r="C2199" s="229" t="s">
        <v>1876</v>
      </c>
      <c r="D2199" s="230">
        <v>41248</v>
      </c>
      <c r="E2199" s="222">
        <v>360827.29000000004</v>
      </c>
      <c r="F2199" s="218">
        <v>355097.02</v>
      </c>
      <c r="G2199" s="221">
        <v>355097.02</v>
      </c>
      <c r="H2199" s="221">
        <v>0</v>
      </c>
      <c r="I2199" s="221">
        <v>0</v>
      </c>
      <c r="J2199" s="221">
        <v>0</v>
      </c>
      <c r="K2199" s="221">
        <v>0</v>
      </c>
      <c r="L2199" s="221">
        <v>0</v>
      </c>
      <c r="M2199" s="221">
        <v>0</v>
      </c>
      <c r="N2199" s="221">
        <v>0</v>
      </c>
      <c r="O2199" s="221">
        <v>0</v>
      </c>
      <c r="P2199" s="221">
        <v>0</v>
      </c>
      <c r="Q2199" s="221">
        <v>0</v>
      </c>
      <c r="R2199" s="221">
        <v>0</v>
      </c>
      <c r="S2199" s="221">
        <v>0</v>
      </c>
      <c r="T2199" s="221">
        <v>0</v>
      </c>
      <c r="U2199" s="221">
        <v>0</v>
      </c>
      <c r="V2199" s="221">
        <v>0</v>
      </c>
      <c r="W2199" s="221">
        <v>0</v>
      </c>
      <c r="X2199" s="221">
        <v>5730.27</v>
      </c>
    </row>
    <row r="2200" spans="1:24" s="273" customFormat="1" ht="20.25" customHeight="1" x14ac:dyDescent="0.3">
      <c r="A2200" s="238">
        <v>2024</v>
      </c>
      <c r="B2200" s="230">
        <v>878</v>
      </c>
      <c r="C2200" s="229" t="s">
        <v>1878</v>
      </c>
      <c r="D2200" s="230">
        <v>41252</v>
      </c>
      <c r="E2200" s="222">
        <v>362450.6</v>
      </c>
      <c r="F2200" s="218">
        <v>356673.89999999997</v>
      </c>
      <c r="G2200" s="221">
        <v>356673.89999999997</v>
      </c>
      <c r="H2200" s="221">
        <v>0</v>
      </c>
      <c r="I2200" s="221">
        <v>0</v>
      </c>
      <c r="J2200" s="221">
        <v>0</v>
      </c>
      <c r="K2200" s="221">
        <v>0</v>
      </c>
      <c r="L2200" s="221">
        <v>0</v>
      </c>
      <c r="M2200" s="221">
        <v>0</v>
      </c>
      <c r="N2200" s="221">
        <v>0</v>
      </c>
      <c r="O2200" s="221">
        <v>0</v>
      </c>
      <c r="P2200" s="221">
        <v>0</v>
      </c>
      <c r="Q2200" s="221">
        <v>0</v>
      </c>
      <c r="R2200" s="221">
        <v>0</v>
      </c>
      <c r="S2200" s="221">
        <v>0</v>
      </c>
      <c r="T2200" s="221">
        <v>0</v>
      </c>
      <c r="U2200" s="221">
        <v>0</v>
      </c>
      <c r="V2200" s="221">
        <v>0</v>
      </c>
      <c r="W2200" s="221">
        <v>0</v>
      </c>
      <c r="X2200" s="221">
        <v>5776.7</v>
      </c>
    </row>
    <row r="2201" spans="1:24" s="273" customFormat="1" ht="20.25" customHeight="1" x14ac:dyDescent="0.3">
      <c r="A2201" s="238">
        <v>2024</v>
      </c>
      <c r="B2201" s="230">
        <v>879</v>
      </c>
      <c r="C2201" s="229" t="s">
        <v>1870</v>
      </c>
      <c r="D2201" s="230">
        <v>41238</v>
      </c>
      <c r="E2201" s="222">
        <v>917972.41999999993</v>
      </c>
      <c r="F2201" s="218">
        <v>906931.79999999993</v>
      </c>
      <c r="G2201" s="221">
        <v>906931.79999999993</v>
      </c>
      <c r="H2201" s="221">
        <v>0</v>
      </c>
      <c r="I2201" s="221">
        <v>0</v>
      </c>
      <c r="J2201" s="221">
        <v>0</v>
      </c>
      <c r="K2201" s="221">
        <v>0</v>
      </c>
      <c r="L2201" s="221">
        <v>0</v>
      </c>
      <c r="M2201" s="221">
        <v>0</v>
      </c>
      <c r="N2201" s="221">
        <v>0</v>
      </c>
      <c r="O2201" s="221">
        <v>0</v>
      </c>
      <c r="P2201" s="221">
        <v>0</v>
      </c>
      <c r="Q2201" s="221">
        <v>0</v>
      </c>
      <c r="R2201" s="221">
        <v>0</v>
      </c>
      <c r="S2201" s="221">
        <v>0</v>
      </c>
      <c r="T2201" s="221">
        <v>0</v>
      </c>
      <c r="U2201" s="221">
        <v>0</v>
      </c>
      <c r="V2201" s="221">
        <v>0</v>
      </c>
      <c r="W2201" s="221">
        <v>0</v>
      </c>
      <c r="X2201" s="221">
        <v>11040.62</v>
      </c>
    </row>
    <row r="2202" spans="1:24" s="273" customFormat="1" ht="20.25" customHeight="1" x14ac:dyDescent="0.3">
      <c r="A2202" s="238">
        <v>2024</v>
      </c>
      <c r="B2202" s="230">
        <v>880</v>
      </c>
      <c r="C2202" s="229" t="s">
        <v>1874</v>
      </c>
      <c r="D2202" s="230">
        <v>41243</v>
      </c>
      <c r="E2202" s="222">
        <v>338338.42000000004</v>
      </c>
      <c r="F2202" s="218">
        <v>332608.15000000002</v>
      </c>
      <c r="G2202" s="221">
        <v>332608.15000000002</v>
      </c>
      <c r="H2202" s="221">
        <v>0</v>
      </c>
      <c r="I2202" s="221">
        <v>0</v>
      </c>
      <c r="J2202" s="221">
        <v>0</v>
      </c>
      <c r="K2202" s="221">
        <v>0</v>
      </c>
      <c r="L2202" s="221">
        <v>0</v>
      </c>
      <c r="M2202" s="221">
        <v>0</v>
      </c>
      <c r="N2202" s="221">
        <v>0</v>
      </c>
      <c r="O2202" s="221">
        <v>0</v>
      </c>
      <c r="P2202" s="221">
        <v>0</v>
      </c>
      <c r="Q2202" s="221">
        <v>0</v>
      </c>
      <c r="R2202" s="221">
        <v>0</v>
      </c>
      <c r="S2202" s="221">
        <v>0</v>
      </c>
      <c r="T2202" s="221">
        <v>0</v>
      </c>
      <c r="U2202" s="221">
        <v>0</v>
      </c>
      <c r="V2202" s="221">
        <v>0</v>
      </c>
      <c r="W2202" s="221">
        <v>0</v>
      </c>
      <c r="X2202" s="221">
        <v>5730.27</v>
      </c>
    </row>
    <row r="2203" spans="1:24" s="273" customFormat="1" ht="20.25" customHeight="1" x14ac:dyDescent="0.3">
      <c r="A2203" s="238"/>
      <c r="B2203" s="226" t="s">
        <v>22</v>
      </c>
      <c r="C2203" s="229"/>
      <c r="D2203" s="230"/>
      <c r="E2203" s="292">
        <v>2890115.87</v>
      </c>
      <c r="F2203" s="292">
        <v>2843297.6399999997</v>
      </c>
      <c r="G2203" s="292">
        <v>1951310.8699999996</v>
      </c>
      <c r="H2203" s="292">
        <v>891986.77</v>
      </c>
      <c r="I2203" s="292">
        <v>0</v>
      </c>
      <c r="J2203" s="292">
        <v>0</v>
      </c>
      <c r="K2203" s="292">
        <v>0</v>
      </c>
      <c r="L2203" s="292">
        <v>0</v>
      </c>
      <c r="M2203" s="292">
        <v>0</v>
      </c>
      <c r="N2203" s="292">
        <v>0</v>
      </c>
      <c r="O2203" s="292">
        <v>0</v>
      </c>
      <c r="P2203" s="292">
        <v>0</v>
      </c>
      <c r="Q2203" s="292">
        <v>0</v>
      </c>
      <c r="R2203" s="292">
        <v>0</v>
      </c>
      <c r="S2203" s="292">
        <v>0</v>
      </c>
      <c r="T2203" s="292">
        <v>0</v>
      </c>
      <c r="U2203" s="292">
        <v>0</v>
      </c>
      <c r="V2203" s="292">
        <v>0</v>
      </c>
      <c r="W2203" s="292">
        <v>0</v>
      </c>
      <c r="X2203" s="292">
        <v>46818.229999999996</v>
      </c>
    </row>
    <row r="2204" spans="1:24" s="239" customFormat="1" ht="20.25" customHeight="1" x14ac:dyDescent="0.3">
      <c r="A2204" s="238"/>
      <c r="C2204" s="274"/>
      <c r="D2204" s="274"/>
      <c r="E2204" s="274"/>
      <c r="F2204" s="274"/>
      <c r="G2204" s="275"/>
      <c r="H2204" s="275"/>
      <c r="I2204" s="275"/>
      <c r="J2204" s="275"/>
      <c r="K2204" s="275"/>
      <c r="L2204" s="275" t="s">
        <v>4003</v>
      </c>
      <c r="M2204" s="275"/>
      <c r="N2204" s="275"/>
      <c r="O2204" s="275"/>
      <c r="P2204" s="275"/>
      <c r="Q2204" s="275"/>
      <c r="R2204" s="275"/>
      <c r="S2204" s="275"/>
      <c r="T2204" s="275"/>
      <c r="U2204" s="275"/>
      <c r="V2204" s="275"/>
      <c r="W2204" s="275"/>
      <c r="X2204" s="275"/>
    </row>
    <row r="2205" spans="1:24" s="239" customFormat="1" ht="20.25" customHeight="1" x14ac:dyDescent="0.3">
      <c r="A2205" s="238">
        <v>2024</v>
      </c>
      <c r="B2205" s="230">
        <v>881</v>
      </c>
      <c r="C2205" s="225" t="s">
        <v>2424</v>
      </c>
      <c r="D2205" s="230">
        <v>41119</v>
      </c>
      <c r="E2205" s="222">
        <v>1069025.22</v>
      </c>
      <c r="F2205" s="222">
        <v>1040836.4</v>
      </c>
      <c r="G2205" s="221">
        <v>0</v>
      </c>
      <c r="H2205" s="221">
        <v>0</v>
      </c>
      <c r="I2205" s="221">
        <v>0</v>
      </c>
      <c r="J2205" s="221">
        <v>0</v>
      </c>
      <c r="K2205" s="221">
        <v>0</v>
      </c>
      <c r="L2205" s="221">
        <v>0</v>
      </c>
      <c r="M2205" s="221">
        <v>0</v>
      </c>
      <c r="N2205" s="221">
        <v>0</v>
      </c>
      <c r="O2205" s="221">
        <v>1040836.4</v>
      </c>
      <c r="P2205" s="221">
        <v>0</v>
      </c>
      <c r="Q2205" s="221">
        <v>0</v>
      </c>
      <c r="R2205" s="221">
        <v>0</v>
      </c>
      <c r="S2205" s="221">
        <v>0</v>
      </c>
      <c r="T2205" s="221">
        <v>0</v>
      </c>
      <c r="U2205" s="221">
        <v>0</v>
      </c>
      <c r="V2205" s="221">
        <v>0</v>
      </c>
      <c r="W2205" s="221">
        <v>0</v>
      </c>
      <c r="X2205" s="221">
        <v>28188.82</v>
      </c>
    </row>
    <row r="2206" spans="1:24" s="239" customFormat="1" ht="20.25" customHeight="1" x14ac:dyDescent="0.3">
      <c r="A2206" s="238">
        <v>2024</v>
      </c>
      <c r="B2206" s="230">
        <v>882</v>
      </c>
      <c r="C2206" s="225" t="s">
        <v>2348</v>
      </c>
      <c r="D2206" s="230">
        <v>41129</v>
      </c>
      <c r="E2206" s="222">
        <v>1793792.35</v>
      </c>
      <c r="F2206" s="222">
        <v>1765038.1600000001</v>
      </c>
      <c r="G2206" s="221">
        <v>0</v>
      </c>
      <c r="H2206" s="221">
        <v>0</v>
      </c>
      <c r="I2206" s="221">
        <v>0</v>
      </c>
      <c r="J2206" s="221">
        <v>0</v>
      </c>
      <c r="K2206" s="221">
        <v>0</v>
      </c>
      <c r="L2206" s="221">
        <v>0</v>
      </c>
      <c r="M2206" s="221">
        <v>0</v>
      </c>
      <c r="N2206" s="221">
        <v>0</v>
      </c>
      <c r="O2206" s="221">
        <v>1765038.1600000001</v>
      </c>
      <c r="P2206" s="221">
        <v>0</v>
      </c>
      <c r="Q2206" s="221">
        <v>0</v>
      </c>
      <c r="R2206" s="221">
        <v>0</v>
      </c>
      <c r="S2206" s="221">
        <v>0</v>
      </c>
      <c r="T2206" s="221">
        <v>0</v>
      </c>
      <c r="U2206" s="221">
        <v>0</v>
      </c>
      <c r="V2206" s="221">
        <v>0</v>
      </c>
      <c r="W2206" s="221">
        <v>0</v>
      </c>
      <c r="X2206" s="221">
        <v>28754.19</v>
      </c>
    </row>
    <row r="2207" spans="1:24" s="239" customFormat="1" ht="20.25" customHeight="1" x14ac:dyDescent="0.3">
      <c r="A2207" s="238">
        <v>2024</v>
      </c>
      <c r="B2207" s="230">
        <v>883</v>
      </c>
      <c r="C2207" s="225" t="s">
        <v>2349</v>
      </c>
      <c r="D2207" s="230">
        <v>41130</v>
      </c>
      <c r="E2207" s="222">
        <v>1057579.23</v>
      </c>
      <c r="F2207" s="222">
        <v>1030190.7000000001</v>
      </c>
      <c r="G2207" s="221">
        <v>0</v>
      </c>
      <c r="H2207" s="221">
        <v>0</v>
      </c>
      <c r="I2207" s="221">
        <v>0</v>
      </c>
      <c r="J2207" s="221">
        <v>0</v>
      </c>
      <c r="K2207" s="221">
        <v>0</v>
      </c>
      <c r="L2207" s="221">
        <v>0</v>
      </c>
      <c r="M2207" s="221">
        <v>0</v>
      </c>
      <c r="N2207" s="221">
        <v>0</v>
      </c>
      <c r="O2207" s="221">
        <v>1030190.7000000001</v>
      </c>
      <c r="P2207" s="221">
        <v>0</v>
      </c>
      <c r="Q2207" s="221">
        <v>0</v>
      </c>
      <c r="R2207" s="221">
        <v>0</v>
      </c>
      <c r="S2207" s="221">
        <v>0</v>
      </c>
      <c r="T2207" s="221">
        <v>0</v>
      </c>
      <c r="U2207" s="221">
        <v>0</v>
      </c>
      <c r="V2207" s="221">
        <v>0</v>
      </c>
      <c r="W2207" s="221">
        <v>0</v>
      </c>
      <c r="X2207" s="221">
        <v>27388.53</v>
      </c>
    </row>
    <row r="2208" spans="1:24" s="239" customFormat="1" ht="20.25" customHeight="1" x14ac:dyDescent="0.3">
      <c r="A2208" s="238">
        <v>2024</v>
      </c>
      <c r="B2208" s="230">
        <v>884</v>
      </c>
      <c r="C2208" s="225" t="s">
        <v>2350</v>
      </c>
      <c r="D2208" s="230">
        <v>41120</v>
      </c>
      <c r="E2208" s="222">
        <v>1888958.3</v>
      </c>
      <c r="F2208" s="222">
        <v>1861582.09</v>
      </c>
      <c r="G2208" s="221">
        <v>0</v>
      </c>
      <c r="H2208" s="221">
        <v>0</v>
      </c>
      <c r="I2208" s="221">
        <v>0</v>
      </c>
      <c r="J2208" s="221">
        <v>0</v>
      </c>
      <c r="K2208" s="221">
        <v>0</v>
      </c>
      <c r="L2208" s="221">
        <v>0</v>
      </c>
      <c r="M2208" s="221">
        <v>0</v>
      </c>
      <c r="N2208" s="221">
        <v>0</v>
      </c>
      <c r="O2208" s="221">
        <v>1861582.09</v>
      </c>
      <c r="P2208" s="221">
        <v>0</v>
      </c>
      <c r="Q2208" s="221">
        <v>0</v>
      </c>
      <c r="R2208" s="221">
        <v>0</v>
      </c>
      <c r="S2208" s="221">
        <v>0</v>
      </c>
      <c r="T2208" s="221">
        <v>0</v>
      </c>
      <c r="U2208" s="221">
        <v>0</v>
      </c>
      <c r="V2208" s="221">
        <v>0</v>
      </c>
      <c r="W2208" s="221">
        <v>0</v>
      </c>
      <c r="X2208" s="221">
        <v>27376.21</v>
      </c>
    </row>
    <row r="2209" spans="1:24" s="239" customFormat="1" ht="20.25" customHeight="1" x14ac:dyDescent="0.3">
      <c r="A2209" s="238">
        <v>2024</v>
      </c>
      <c r="B2209" s="230">
        <v>885</v>
      </c>
      <c r="C2209" s="225" t="s">
        <v>2351</v>
      </c>
      <c r="D2209" s="230">
        <v>41121</v>
      </c>
      <c r="E2209" s="222">
        <v>1837362.9599999997</v>
      </c>
      <c r="F2209" s="222">
        <v>1808987.5699999998</v>
      </c>
      <c r="G2209" s="221">
        <v>0</v>
      </c>
      <c r="H2209" s="221">
        <v>0</v>
      </c>
      <c r="I2209" s="221">
        <v>0</v>
      </c>
      <c r="J2209" s="221">
        <v>0</v>
      </c>
      <c r="K2209" s="221">
        <v>0</v>
      </c>
      <c r="L2209" s="221">
        <v>0</v>
      </c>
      <c r="M2209" s="221">
        <v>0</v>
      </c>
      <c r="N2209" s="221">
        <v>0</v>
      </c>
      <c r="O2209" s="221">
        <v>1808987.5699999998</v>
      </c>
      <c r="P2209" s="221">
        <v>0</v>
      </c>
      <c r="Q2209" s="221">
        <v>0</v>
      </c>
      <c r="R2209" s="221">
        <v>0</v>
      </c>
      <c r="S2209" s="221">
        <v>0</v>
      </c>
      <c r="T2209" s="221">
        <v>0</v>
      </c>
      <c r="U2209" s="221">
        <v>0</v>
      </c>
      <c r="V2209" s="221">
        <v>0</v>
      </c>
      <c r="W2209" s="221">
        <v>0</v>
      </c>
      <c r="X2209" s="221">
        <v>28375.39</v>
      </c>
    </row>
    <row r="2210" spans="1:24" s="239" customFormat="1" ht="20.25" customHeight="1" x14ac:dyDescent="0.3">
      <c r="A2210" s="238"/>
      <c r="B2210" s="226" t="s">
        <v>22</v>
      </c>
      <c r="C2210" s="231"/>
      <c r="D2210" s="263" t="s">
        <v>172</v>
      </c>
      <c r="E2210" s="220">
        <v>7646718.0600000005</v>
      </c>
      <c r="F2210" s="220">
        <v>7506634.9199999999</v>
      </c>
      <c r="G2210" s="220">
        <v>0</v>
      </c>
      <c r="H2210" s="220">
        <v>0</v>
      </c>
      <c r="I2210" s="220">
        <v>0</v>
      </c>
      <c r="J2210" s="220">
        <v>0</v>
      </c>
      <c r="K2210" s="220">
        <v>0</v>
      </c>
      <c r="L2210" s="220">
        <v>0</v>
      </c>
      <c r="M2210" s="220">
        <v>0</v>
      </c>
      <c r="N2210" s="220">
        <v>0</v>
      </c>
      <c r="O2210" s="220">
        <v>7506634.9199999999</v>
      </c>
      <c r="P2210" s="220">
        <v>0</v>
      </c>
      <c r="Q2210" s="220">
        <v>0</v>
      </c>
      <c r="R2210" s="220">
        <v>0</v>
      </c>
      <c r="S2210" s="220">
        <v>0</v>
      </c>
      <c r="T2210" s="220">
        <v>0</v>
      </c>
      <c r="U2210" s="220">
        <v>0</v>
      </c>
      <c r="V2210" s="220">
        <v>0</v>
      </c>
      <c r="W2210" s="220">
        <v>0</v>
      </c>
      <c r="X2210" s="220">
        <v>140083.14000000001</v>
      </c>
    </row>
    <row r="2211" spans="1:24" s="239" customFormat="1" ht="20.25" customHeight="1" x14ac:dyDescent="0.3">
      <c r="A2211" s="238"/>
      <c r="B2211" s="272" t="s">
        <v>34</v>
      </c>
      <c r="C2211" s="272"/>
      <c r="D2211" s="263" t="s">
        <v>172</v>
      </c>
      <c r="E2211" s="220">
        <v>23649649.16</v>
      </c>
      <c r="F2211" s="220">
        <v>23265117.220000003</v>
      </c>
      <c r="G2211" s="220">
        <v>1951310.8699999996</v>
      </c>
      <c r="H2211" s="220">
        <v>5537860.54</v>
      </c>
      <c r="I2211" s="220">
        <v>0</v>
      </c>
      <c r="J2211" s="220">
        <v>264029.26</v>
      </c>
      <c r="K2211" s="220">
        <v>333074.34000000003</v>
      </c>
      <c r="L2211" s="220">
        <v>457424.31000000006</v>
      </c>
      <c r="M2211" s="220">
        <v>0</v>
      </c>
      <c r="N2211" s="220">
        <v>0</v>
      </c>
      <c r="O2211" s="220">
        <v>11628903.689999999</v>
      </c>
      <c r="P2211" s="220">
        <v>2178826.0499999998</v>
      </c>
      <c r="Q2211" s="220">
        <v>0</v>
      </c>
      <c r="R2211" s="220">
        <v>0</v>
      </c>
      <c r="S2211" s="220">
        <v>0</v>
      </c>
      <c r="T2211" s="220">
        <v>0</v>
      </c>
      <c r="U2211" s="220">
        <v>0</v>
      </c>
      <c r="V2211" s="220">
        <v>913688.16</v>
      </c>
      <c r="W2211" s="220">
        <v>0</v>
      </c>
      <c r="X2211" s="220">
        <v>384531.93999999994</v>
      </c>
    </row>
    <row r="2212" spans="1:24" s="239" customFormat="1" ht="20.25" customHeight="1" x14ac:dyDescent="0.3">
      <c r="A2212" s="238"/>
      <c r="C2212" s="235"/>
      <c r="D2212" s="235"/>
      <c r="E2212" s="235"/>
      <c r="F2212" s="235"/>
      <c r="G2212" s="254"/>
      <c r="H2212" s="254"/>
      <c r="I2212" s="254"/>
      <c r="J2212" s="254"/>
      <c r="K2212" s="254"/>
      <c r="L2212" s="254" t="s">
        <v>1918</v>
      </c>
      <c r="M2212" s="254"/>
      <c r="N2212" s="254"/>
      <c r="O2212" s="254"/>
      <c r="P2212" s="254"/>
      <c r="Q2212" s="254"/>
      <c r="R2212" s="254"/>
      <c r="S2212" s="254"/>
      <c r="T2212" s="254"/>
      <c r="U2212" s="254"/>
      <c r="V2212" s="254"/>
      <c r="W2212" s="254"/>
      <c r="X2212" s="254"/>
    </row>
    <row r="2213" spans="1:24" s="239" customFormat="1" ht="20.25" customHeight="1" x14ac:dyDescent="0.3">
      <c r="A2213" s="238"/>
      <c r="C2213" s="274"/>
      <c r="D2213" s="274"/>
      <c r="E2213" s="274"/>
      <c r="F2213" s="274"/>
      <c r="G2213" s="275"/>
      <c r="H2213" s="275"/>
      <c r="I2213" s="275"/>
      <c r="J2213" s="275"/>
      <c r="K2213" s="275"/>
      <c r="L2213" s="275" t="s">
        <v>4004</v>
      </c>
      <c r="M2213" s="275"/>
      <c r="N2213" s="275"/>
      <c r="O2213" s="275"/>
      <c r="P2213" s="275"/>
      <c r="Q2213" s="275"/>
      <c r="R2213" s="275"/>
      <c r="S2213" s="275"/>
      <c r="T2213" s="275"/>
      <c r="U2213" s="275"/>
      <c r="V2213" s="275"/>
      <c r="W2213" s="275"/>
      <c r="X2213" s="275"/>
    </row>
    <row r="2214" spans="1:24" s="239" customFormat="1" ht="20.25" customHeight="1" x14ac:dyDescent="0.3">
      <c r="A2214" s="238">
        <v>2024</v>
      </c>
      <c r="B2214" s="230">
        <v>886</v>
      </c>
      <c r="C2214" s="225" t="s">
        <v>1080</v>
      </c>
      <c r="D2214" s="230">
        <v>41332</v>
      </c>
      <c r="E2214" s="222">
        <v>6970372.0600000005</v>
      </c>
      <c r="F2214" s="222">
        <v>6915390.7700000005</v>
      </c>
      <c r="G2214" s="221">
        <v>4201752.5</v>
      </c>
      <c r="H2214" s="221">
        <v>1931245.7300000002</v>
      </c>
      <c r="I2214" s="221">
        <v>0</v>
      </c>
      <c r="J2214" s="221">
        <v>346592.48</v>
      </c>
      <c r="K2214" s="221">
        <v>435800.06</v>
      </c>
      <c r="L2214" s="221">
        <v>0</v>
      </c>
      <c r="M2214" s="221">
        <v>0</v>
      </c>
      <c r="N2214" s="221">
        <v>0</v>
      </c>
      <c r="O2214" s="221">
        <v>0</v>
      </c>
      <c r="P2214" s="221">
        <v>0</v>
      </c>
      <c r="Q2214" s="221">
        <v>0</v>
      </c>
      <c r="R2214" s="221">
        <v>0</v>
      </c>
      <c r="S2214" s="221">
        <v>0</v>
      </c>
      <c r="T2214" s="221">
        <v>0</v>
      </c>
      <c r="U2214" s="221">
        <v>0</v>
      </c>
      <c r="V2214" s="221">
        <v>0</v>
      </c>
      <c r="W2214" s="221">
        <v>0</v>
      </c>
      <c r="X2214" s="221">
        <v>54981.29</v>
      </c>
    </row>
    <row r="2215" spans="1:24" s="239" customFormat="1" ht="20.25" customHeight="1" x14ac:dyDescent="0.3">
      <c r="A2215" s="238">
        <v>2024</v>
      </c>
      <c r="B2215" s="230">
        <v>887</v>
      </c>
      <c r="C2215" s="225" t="s">
        <v>1081</v>
      </c>
      <c r="D2215" s="230">
        <v>41333</v>
      </c>
      <c r="E2215" s="222">
        <v>6741992.9799999995</v>
      </c>
      <c r="F2215" s="222">
        <v>6663994.2299999995</v>
      </c>
      <c r="G2215" s="221">
        <v>0</v>
      </c>
      <c r="H2215" s="221">
        <v>0</v>
      </c>
      <c r="I2215" s="221">
        <v>0</v>
      </c>
      <c r="J2215" s="221">
        <v>0</v>
      </c>
      <c r="K2215" s="221">
        <v>0</v>
      </c>
      <c r="L2215" s="221">
        <v>0</v>
      </c>
      <c r="M2215" s="221">
        <v>0</v>
      </c>
      <c r="N2215" s="221">
        <v>0</v>
      </c>
      <c r="O2215" s="221">
        <v>0</v>
      </c>
      <c r="P2215" s="221">
        <v>0</v>
      </c>
      <c r="Q2215" s="221">
        <v>6568019.2299999995</v>
      </c>
      <c r="R2215" s="221">
        <v>0</v>
      </c>
      <c r="S2215" s="221">
        <v>0</v>
      </c>
      <c r="T2215" s="221">
        <v>0</v>
      </c>
      <c r="U2215" s="221">
        <v>95975</v>
      </c>
      <c r="V2215" s="221">
        <v>0</v>
      </c>
      <c r="W2215" s="221">
        <v>0</v>
      </c>
      <c r="X2215" s="221">
        <v>77998.75</v>
      </c>
    </row>
    <row r="2216" spans="1:24" s="239" customFormat="1" ht="20.25" customHeight="1" x14ac:dyDescent="0.3">
      <c r="A2216" s="238">
        <v>2024</v>
      </c>
      <c r="B2216" s="230">
        <v>888</v>
      </c>
      <c r="C2216" s="225" t="s">
        <v>1082</v>
      </c>
      <c r="D2216" s="230">
        <v>41345</v>
      </c>
      <c r="E2216" s="222">
        <v>8199760.9399999995</v>
      </c>
      <c r="F2216" s="222">
        <v>8183348.3999999994</v>
      </c>
      <c r="G2216" s="221">
        <v>0</v>
      </c>
      <c r="H2216" s="221">
        <v>0</v>
      </c>
      <c r="I2216" s="221">
        <v>0</v>
      </c>
      <c r="J2216" s="221">
        <v>0</v>
      </c>
      <c r="K2216" s="221">
        <v>0</v>
      </c>
      <c r="L2216" s="221">
        <v>0</v>
      </c>
      <c r="M2216" s="221">
        <v>0</v>
      </c>
      <c r="N2216" s="221">
        <v>0</v>
      </c>
      <c r="O2216" s="221">
        <v>8183348.3999999994</v>
      </c>
      <c r="P2216" s="221">
        <v>0</v>
      </c>
      <c r="Q2216" s="221">
        <v>0</v>
      </c>
      <c r="R2216" s="221">
        <v>0</v>
      </c>
      <c r="S2216" s="221">
        <v>0</v>
      </c>
      <c r="T2216" s="221">
        <v>0</v>
      </c>
      <c r="U2216" s="221">
        <v>0</v>
      </c>
      <c r="V2216" s="221">
        <v>0</v>
      </c>
      <c r="W2216" s="221">
        <v>0</v>
      </c>
      <c r="X2216" s="221">
        <v>16412.54</v>
      </c>
    </row>
    <row r="2217" spans="1:24" s="239" customFormat="1" ht="20.25" customHeight="1" x14ac:dyDescent="0.3">
      <c r="A2217" s="238">
        <v>2024</v>
      </c>
      <c r="B2217" s="230">
        <v>889</v>
      </c>
      <c r="C2217" s="225" t="s">
        <v>1083</v>
      </c>
      <c r="D2217" s="230">
        <v>41383</v>
      </c>
      <c r="E2217" s="222">
        <v>3587728.04</v>
      </c>
      <c r="F2217" s="222">
        <v>3580320.66</v>
      </c>
      <c r="G2217" s="221">
        <v>0</v>
      </c>
      <c r="H2217" s="221">
        <v>3580320.66</v>
      </c>
      <c r="I2217" s="221">
        <v>0</v>
      </c>
      <c r="J2217" s="221">
        <v>0</v>
      </c>
      <c r="K2217" s="221">
        <v>0</v>
      </c>
      <c r="L2217" s="221">
        <v>0</v>
      </c>
      <c r="M2217" s="221">
        <v>0</v>
      </c>
      <c r="N2217" s="221">
        <v>0</v>
      </c>
      <c r="O2217" s="221">
        <v>0</v>
      </c>
      <c r="P2217" s="221">
        <v>0</v>
      </c>
      <c r="Q2217" s="221">
        <v>0</v>
      </c>
      <c r="R2217" s="221">
        <v>0</v>
      </c>
      <c r="S2217" s="221">
        <v>0</v>
      </c>
      <c r="T2217" s="221">
        <v>0</v>
      </c>
      <c r="U2217" s="221">
        <v>0</v>
      </c>
      <c r="V2217" s="221">
        <v>0</v>
      </c>
      <c r="W2217" s="221">
        <v>0</v>
      </c>
      <c r="X2217" s="221">
        <v>7407.38</v>
      </c>
    </row>
    <row r="2218" spans="1:24" s="239" customFormat="1" ht="20.25" customHeight="1" x14ac:dyDescent="0.3">
      <c r="A2218" s="238">
        <v>2024</v>
      </c>
      <c r="B2218" s="230">
        <v>890</v>
      </c>
      <c r="C2218" s="225" t="s">
        <v>1084</v>
      </c>
      <c r="D2218" s="230">
        <v>41385</v>
      </c>
      <c r="E2218" s="222">
        <v>5324344.5999999996</v>
      </c>
      <c r="F2218" s="222">
        <v>5281456.38</v>
      </c>
      <c r="G2218" s="221">
        <v>3629594.39</v>
      </c>
      <c r="H2218" s="221">
        <v>1651861.9899999998</v>
      </c>
      <c r="I2218" s="221">
        <v>0</v>
      </c>
      <c r="J2218" s="221">
        <v>0</v>
      </c>
      <c r="K2218" s="221">
        <v>0</v>
      </c>
      <c r="L2218" s="221">
        <v>0</v>
      </c>
      <c r="M2218" s="221">
        <v>0</v>
      </c>
      <c r="N2218" s="221">
        <v>0</v>
      </c>
      <c r="O2218" s="221">
        <v>0</v>
      </c>
      <c r="P2218" s="221">
        <v>0</v>
      </c>
      <c r="Q2218" s="221">
        <v>0</v>
      </c>
      <c r="R2218" s="221">
        <v>0</v>
      </c>
      <c r="S2218" s="221">
        <v>0</v>
      </c>
      <c r="T2218" s="221">
        <v>0</v>
      </c>
      <c r="U2218" s="221">
        <v>0</v>
      </c>
      <c r="V2218" s="221">
        <v>0</v>
      </c>
      <c r="W2218" s="221">
        <v>0</v>
      </c>
      <c r="X2218" s="221">
        <v>42888.22</v>
      </c>
    </row>
    <row r="2219" spans="1:24" s="239" customFormat="1" ht="20.25" customHeight="1" x14ac:dyDescent="0.3">
      <c r="A2219" s="238">
        <v>2024</v>
      </c>
      <c r="B2219" s="230">
        <v>891</v>
      </c>
      <c r="C2219" s="225" t="s">
        <v>1085</v>
      </c>
      <c r="D2219" s="230">
        <v>41386</v>
      </c>
      <c r="E2219" s="222">
        <v>5100439.59</v>
      </c>
      <c r="F2219" s="222">
        <v>5061069.75</v>
      </c>
      <c r="G2219" s="221">
        <v>3270795.02</v>
      </c>
      <c r="H2219" s="221">
        <v>1790274.73</v>
      </c>
      <c r="I2219" s="221">
        <v>0</v>
      </c>
      <c r="J2219" s="221">
        <v>0</v>
      </c>
      <c r="K2219" s="221">
        <v>0</v>
      </c>
      <c r="L2219" s="221">
        <v>0</v>
      </c>
      <c r="M2219" s="221">
        <v>0</v>
      </c>
      <c r="N2219" s="221">
        <v>0</v>
      </c>
      <c r="O2219" s="221">
        <v>0</v>
      </c>
      <c r="P2219" s="221">
        <v>0</v>
      </c>
      <c r="Q2219" s="221">
        <v>0</v>
      </c>
      <c r="R2219" s="221">
        <v>0</v>
      </c>
      <c r="S2219" s="221">
        <v>0</v>
      </c>
      <c r="T2219" s="221">
        <v>0</v>
      </c>
      <c r="U2219" s="221">
        <v>0</v>
      </c>
      <c r="V2219" s="221">
        <v>0</v>
      </c>
      <c r="W2219" s="221">
        <v>0</v>
      </c>
      <c r="X2219" s="221">
        <v>39369.839999999997</v>
      </c>
    </row>
    <row r="2220" spans="1:24" s="239" customFormat="1" ht="20.25" customHeight="1" x14ac:dyDescent="0.3">
      <c r="A2220" s="238">
        <v>2024</v>
      </c>
      <c r="B2220" s="230">
        <v>892</v>
      </c>
      <c r="C2220" s="225" t="s">
        <v>1086</v>
      </c>
      <c r="D2220" s="230">
        <v>41387</v>
      </c>
      <c r="E2220" s="222">
        <v>5759258.21</v>
      </c>
      <c r="F2220" s="222">
        <v>5712064.5300000003</v>
      </c>
      <c r="G2220" s="221">
        <v>3672287.14</v>
      </c>
      <c r="H2220" s="221">
        <v>2039777.39</v>
      </c>
      <c r="I2220" s="221">
        <v>0</v>
      </c>
      <c r="J2220" s="221">
        <v>0</v>
      </c>
      <c r="K2220" s="221">
        <v>0</v>
      </c>
      <c r="L2220" s="221">
        <v>0</v>
      </c>
      <c r="M2220" s="221">
        <v>0</v>
      </c>
      <c r="N2220" s="221">
        <v>0</v>
      </c>
      <c r="O2220" s="221">
        <v>0</v>
      </c>
      <c r="P2220" s="221">
        <v>0</v>
      </c>
      <c r="Q2220" s="221">
        <v>0</v>
      </c>
      <c r="R2220" s="221">
        <v>0</v>
      </c>
      <c r="S2220" s="221">
        <v>0</v>
      </c>
      <c r="T2220" s="221">
        <v>0</v>
      </c>
      <c r="U2220" s="221">
        <v>0</v>
      </c>
      <c r="V2220" s="221">
        <v>0</v>
      </c>
      <c r="W2220" s="221">
        <v>0</v>
      </c>
      <c r="X2220" s="221">
        <v>47193.68</v>
      </c>
    </row>
    <row r="2221" spans="1:24" s="239" customFormat="1" ht="20.25" customHeight="1" x14ac:dyDescent="0.3">
      <c r="A2221" s="238">
        <v>2024</v>
      </c>
      <c r="B2221" s="230">
        <v>893</v>
      </c>
      <c r="C2221" s="225" t="s">
        <v>1087</v>
      </c>
      <c r="D2221" s="230">
        <v>41388</v>
      </c>
      <c r="E2221" s="222">
        <v>3618777.69</v>
      </c>
      <c r="F2221" s="222">
        <v>3609937.04</v>
      </c>
      <c r="G2221" s="221">
        <v>0</v>
      </c>
      <c r="H2221" s="221">
        <v>0</v>
      </c>
      <c r="I2221" s="221">
        <v>0</v>
      </c>
      <c r="J2221" s="221">
        <v>0</v>
      </c>
      <c r="K2221" s="221">
        <v>0</v>
      </c>
      <c r="L2221" s="221">
        <v>0</v>
      </c>
      <c r="M2221" s="221">
        <v>0</v>
      </c>
      <c r="N2221" s="221">
        <v>0</v>
      </c>
      <c r="O2221" s="221">
        <v>3609937.04</v>
      </c>
      <c r="P2221" s="221">
        <v>0</v>
      </c>
      <c r="Q2221" s="221">
        <v>0</v>
      </c>
      <c r="R2221" s="221">
        <v>0</v>
      </c>
      <c r="S2221" s="221">
        <v>0</v>
      </c>
      <c r="T2221" s="221">
        <v>0</v>
      </c>
      <c r="U2221" s="221">
        <v>0</v>
      </c>
      <c r="V2221" s="221">
        <v>0</v>
      </c>
      <c r="W2221" s="221">
        <v>0</v>
      </c>
      <c r="X2221" s="221">
        <v>8840.65</v>
      </c>
    </row>
    <row r="2222" spans="1:24" s="239" customFormat="1" ht="20.25" customHeight="1" x14ac:dyDescent="0.3">
      <c r="A2222" s="238">
        <v>2024</v>
      </c>
      <c r="B2222" s="230">
        <v>894</v>
      </c>
      <c r="C2222" s="225" t="s">
        <v>1088</v>
      </c>
      <c r="D2222" s="230">
        <v>41393</v>
      </c>
      <c r="E2222" s="222">
        <v>2951887.1100000003</v>
      </c>
      <c r="F2222" s="222">
        <v>2946372.41</v>
      </c>
      <c r="G2222" s="221">
        <v>0</v>
      </c>
      <c r="H2222" s="221">
        <v>2198801.6</v>
      </c>
      <c r="I2222" s="221">
        <v>0</v>
      </c>
      <c r="J2222" s="221">
        <v>463691.32</v>
      </c>
      <c r="K2222" s="221">
        <v>283879.49</v>
      </c>
      <c r="L2222" s="221">
        <v>0</v>
      </c>
      <c r="M2222" s="221">
        <v>0</v>
      </c>
      <c r="N2222" s="221">
        <v>0</v>
      </c>
      <c r="O2222" s="221">
        <v>0</v>
      </c>
      <c r="P2222" s="221">
        <v>0</v>
      </c>
      <c r="Q2222" s="221">
        <v>0</v>
      </c>
      <c r="R2222" s="221">
        <v>0</v>
      </c>
      <c r="S2222" s="221">
        <v>0</v>
      </c>
      <c r="T2222" s="221">
        <v>0</v>
      </c>
      <c r="U2222" s="221">
        <v>0</v>
      </c>
      <c r="V2222" s="221">
        <v>0</v>
      </c>
      <c r="W2222" s="221">
        <v>0</v>
      </c>
      <c r="X2222" s="221">
        <v>5514.7000000000007</v>
      </c>
    </row>
    <row r="2223" spans="1:24" s="239" customFormat="1" ht="20.25" customHeight="1" x14ac:dyDescent="0.3">
      <c r="A2223" s="238">
        <v>2024</v>
      </c>
      <c r="B2223" s="230">
        <v>895</v>
      </c>
      <c r="C2223" s="225" t="s">
        <v>1551</v>
      </c>
      <c r="D2223" s="230">
        <v>41425</v>
      </c>
      <c r="E2223" s="222">
        <v>194169.86</v>
      </c>
      <c r="F2223" s="222">
        <v>194169.86</v>
      </c>
      <c r="G2223" s="221">
        <v>0</v>
      </c>
      <c r="H2223" s="221">
        <v>0</v>
      </c>
      <c r="I2223" s="221">
        <v>0</v>
      </c>
      <c r="J2223" s="221">
        <v>0</v>
      </c>
      <c r="K2223" s="221">
        <v>0</v>
      </c>
      <c r="L2223" s="221">
        <v>0</v>
      </c>
      <c r="M2223" s="221">
        <v>0</v>
      </c>
      <c r="N2223" s="221">
        <v>0</v>
      </c>
      <c r="O2223" s="221">
        <v>0</v>
      </c>
      <c r="P2223" s="221">
        <v>0</v>
      </c>
      <c r="Q2223" s="221">
        <v>0</v>
      </c>
      <c r="R2223" s="221">
        <v>0</v>
      </c>
      <c r="S2223" s="221">
        <v>0</v>
      </c>
      <c r="T2223" s="221">
        <v>0</v>
      </c>
      <c r="U2223" s="221">
        <v>194169.86</v>
      </c>
      <c r="V2223" s="221">
        <v>0</v>
      </c>
      <c r="W2223" s="221">
        <v>0</v>
      </c>
      <c r="X2223" s="221">
        <v>0</v>
      </c>
    </row>
    <row r="2224" spans="1:24" s="239" customFormat="1" ht="20.25" customHeight="1" x14ac:dyDescent="0.3">
      <c r="A2224" s="238"/>
      <c r="B2224" s="226" t="s">
        <v>22</v>
      </c>
      <c r="C2224" s="231"/>
      <c r="D2224" s="263" t="s">
        <v>172</v>
      </c>
      <c r="E2224" s="220">
        <v>48448731.079999991</v>
      </c>
      <c r="F2224" s="220">
        <v>48148124.030000001</v>
      </c>
      <c r="G2224" s="220">
        <v>14774429.050000001</v>
      </c>
      <c r="H2224" s="220">
        <v>13192282.100000001</v>
      </c>
      <c r="I2224" s="220">
        <v>0</v>
      </c>
      <c r="J2224" s="220">
        <v>810283.8</v>
      </c>
      <c r="K2224" s="220">
        <v>719679.55</v>
      </c>
      <c r="L2224" s="220">
        <v>0</v>
      </c>
      <c r="M2224" s="220">
        <v>0</v>
      </c>
      <c r="N2224" s="220">
        <v>0</v>
      </c>
      <c r="O2224" s="220">
        <v>11793285.439999999</v>
      </c>
      <c r="P2224" s="220">
        <v>0</v>
      </c>
      <c r="Q2224" s="220">
        <v>6568019.2299999995</v>
      </c>
      <c r="R2224" s="220">
        <v>0</v>
      </c>
      <c r="S2224" s="220">
        <v>0</v>
      </c>
      <c r="T2224" s="220">
        <v>0</v>
      </c>
      <c r="U2224" s="220">
        <v>290144.86</v>
      </c>
      <c r="V2224" s="220">
        <v>0</v>
      </c>
      <c r="W2224" s="220">
        <v>0</v>
      </c>
      <c r="X2224" s="220">
        <v>300607.05000000005</v>
      </c>
    </row>
    <row r="2225" spans="1:24" s="239" customFormat="1" ht="20.25" customHeight="1" x14ac:dyDescent="0.3">
      <c r="A2225" s="238"/>
      <c r="B2225" s="272" t="s">
        <v>34</v>
      </c>
      <c r="C2225" s="272"/>
      <c r="D2225" s="263" t="s">
        <v>172</v>
      </c>
      <c r="E2225" s="220">
        <v>48448731.079999991</v>
      </c>
      <c r="F2225" s="220">
        <v>48148124.030000001</v>
      </c>
      <c r="G2225" s="220">
        <v>14774429.050000001</v>
      </c>
      <c r="H2225" s="220">
        <v>13192282.100000001</v>
      </c>
      <c r="I2225" s="220">
        <v>0</v>
      </c>
      <c r="J2225" s="220">
        <v>810283.8</v>
      </c>
      <c r="K2225" s="220">
        <v>719679.55</v>
      </c>
      <c r="L2225" s="220">
        <v>0</v>
      </c>
      <c r="M2225" s="220">
        <v>0</v>
      </c>
      <c r="N2225" s="220">
        <v>0</v>
      </c>
      <c r="O2225" s="220">
        <v>11793285.439999999</v>
      </c>
      <c r="P2225" s="220">
        <v>0</v>
      </c>
      <c r="Q2225" s="220">
        <v>6568019.2299999995</v>
      </c>
      <c r="R2225" s="220">
        <v>0</v>
      </c>
      <c r="S2225" s="220">
        <v>0</v>
      </c>
      <c r="T2225" s="220">
        <v>0</v>
      </c>
      <c r="U2225" s="220">
        <v>290144.86</v>
      </c>
      <c r="V2225" s="220">
        <v>0</v>
      </c>
      <c r="W2225" s="220">
        <v>0</v>
      </c>
      <c r="X2225" s="220">
        <v>300607.05000000005</v>
      </c>
    </row>
    <row r="2226" spans="1:24" s="239" customFormat="1" ht="20.25" customHeight="1" x14ac:dyDescent="0.3">
      <c r="A2226" s="238"/>
      <c r="C2226" s="235"/>
      <c r="D2226" s="235"/>
      <c r="E2226" s="235"/>
      <c r="F2226" s="235"/>
      <c r="G2226" s="254"/>
      <c r="H2226" s="254"/>
      <c r="I2226" s="254"/>
      <c r="J2226" s="254"/>
      <c r="K2226" s="254"/>
      <c r="L2226" s="254" t="s">
        <v>4005</v>
      </c>
      <c r="M2226" s="254"/>
      <c r="N2226" s="254"/>
      <c r="O2226" s="254"/>
      <c r="P2226" s="254"/>
      <c r="Q2226" s="254"/>
      <c r="R2226" s="254"/>
      <c r="S2226" s="254"/>
      <c r="T2226" s="254"/>
      <c r="U2226" s="254"/>
      <c r="V2226" s="254"/>
      <c r="W2226" s="254"/>
      <c r="X2226" s="254"/>
    </row>
    <row r="2227" spans="1:24" s="239" customFormat="1" ht="20.25" customHeight="1" x14ac:dyDescent="0.3">
      <c r="A2227" s="238"/>
      <c r="C2227" s="274"/>
      <c r="D2227" s="274"/>
      <c r="E2227" s="274"/>
      <c r="F2227" s="274"/>
      <c r="G2227" s="275"/>
      <c r="H2227" s="275"/>
      <c r="I2227" s="275"/>
      <c r="J2227" s="275"/>
      <c r="K2227" s="275"/>
      <c r="L2227" s="275" t="s">
        <v>4006</v>
      </c>
      <c r="M2227" s="275"/>
      <c r="N2227" s="275"/>
      <c r="O2227" s="275"/>
      <c r="P2227" s="275"/>
      <c r="Q2227" s="275"/>
      <c r="R2227" s="275"/>
      <c r="S2227" s="275"/>
      <c r="T2227" s="275"/>
      <c r="U2227" s="275"/>
      <c r="V2227" s="275"/>
      <c r="W2227" s="275"/>
      <c r="X2227" s="275"/>
    </row>
    <row r="2228" spans="1:24" s="239" customFormat="1" ht="20.25" customHeight="1" x14ac:dyDescent="0.3">
      <c r="A2228" s="238">
        <v>2024</v>
      </c>
      <c r="B2228" s="230">
        <v>896</v>
      </c>
      <c r="C2228" s="231" t="s">
        <v>1880</v>
      </c>
      <c r="D2228" s="230">
        <v>41540</v>
      </c>
      <c r="E2228" s="222">
        <v>127443.81999999999</v>
      </c>
      <c r="F2228" s="222">
        <v>127443.81999999999</v>
      </c>
      <c r="G2228" s="221">
        <v>0</v>
      </c>
      <c r="H2228" s="221">
        <v>0</v>
      </c>
      <c r="I2228" s="221">
        <v>0</v>
      </c>
      <c r="J2228" s="221">
        <v>0</v>
      </c>
      <c r="K2228" s="221">
        <v>0</v>
      </c>
      <c r="L2228" s="221">
        <v>124773.65999999999</v>
      </c>
      <c r="M2228" s="221">
        <v>0</v>
      </c>
      <c r="N2228" s="221">
        <v>0</v>
      </c>
      <c r="O2228" s="221">
        <v>0</v>
      </c>
      <c r="P2228" s="221">
        <v>0</v>
      </c>
      <c r="Q2228" s="221">
        <v>0</v>
      </c>
      <c r="R2228" s="221">
        <v>0</v>
      </c>
      <c r="S2228" s="221">
        <v>0</v>
      </c>
      <c r="T2228" s="221">
        <v>0</v>
      </c>
      <c r="U2228" s="221">
        <v>0</v>
      </c>
      <c r="V2228" s="221">
        <v>0</v>
      </c>
      <c r="W2228" s="221">
        <v>0</v>
      </c>
      <c r="X2228" s="221">
        <v>2670.16</v>
      </c>
    </row>
    <row r="2229" spans="1:24" s="239" customFormat="1" ht="20.25" customHeight="1" x14ac:dyDescent="0.3">
      <c r="A2229" s="238">
        <v>2024</v>
      </c>
      <c r="B2229" s="230">
        <v>897</v>
      </c>
      <c r="C2229" s="229" t="s">
        <v>1881</v>
      </c>
      <c r="D2229" s="230">
        <v>41541</v>
      </c>
      <c r="E2229" s="222">
        <v>94318.17</v>
      </c>
      <c r="F2229" s="222">
        <v>94318.17</v>
      </c>
      <c r="G2229" s="221">
        <v>0</v>
      </c>
      <c r="H2229" s="221">
        <v>0</v>
      </c>
      <c r="I2229" s="221">
        <v>0</v>
      </c>
      <c r="J2229" s="221">
        <v>0</v>
      </c>
      <c r="K2229" s="221">
        <v>0</v>
      </c>
      <c r="L2229" s="221">
        <v>92321.099999999991</v>
      </c>
      <c r="M2229" s="221">
        <v>0</v>
      </c>
      <c r="N2229" s="221">
        <v>0</v>
      </c>
      <c r="O2229" s="221">
        <v>0</v>
      </c>
      <c r="P2229" s="221">
        <v>0</v>
      </c>
      <c r="Q2229" s="221">
        <v>0</v>
      </c>
      <c r="R2229" s="221">
        <v>0</v>
      </c>
      <c r="S2229" s="221">
        <v>0</v>
      </c>
      <c r="T2229" s="221">
        <v>0</v>
      </c>
      <c r="U2229" s="221">
        <v>0</v>
      </c>
      <c r="V2229" s="221">
        <v>0</v>
      </c>
      <c r="W2229" s="221">
        <v>0</v>
      </c>
      <c r="X2229" s="221">
        <v>1997.07</v>
      </c>
    </row>
    <row r="2230" spans="1:24" s="273" customFormat="1" ht="20.25" customHeight="1" x14ac:dyDescent="0.3">
      <c r="A2230" s="238"/>
      <c r="B2230" s="226" t="s">
        <v>22</v>
      </c>
      <c r="C2230" s="231"/>
      <c r="D2230" s="263" t="s">
        <v>172</v>
      </c>
      <c r="E2230" s="220">
        <v>221761.99</v>
      </c>
      <c r="F2230" s="220">
        <v>221761.99</v>
      </c>
      <c r="G2230" s="220">
        <v>0</v>
      </c>
      <c r="H2230" s="220">
        <v>0</v>
      </c>
      <c r="I2230" s="220">
        <v>0</v>
      </c>
      <c r="J2230" s="220">
        <v>0</v>
      </c>
      <c r="K2230" s="220">
        <v>0</v>
      </c>
      <c r="L2230" s="220">
        <v>217094.75999999998</v>
      </c>
      <c r="M2230" s="220">
        <v>0</v>
      </c>
      <c r="N2230" s="220">
        <v>0</v>
      </c>
      <c r="O2230" s="220">
        <v>0</v>
      </c>
      <c r="P2230" s="220">
        <v>0</v>
      </c>
      <c r="Q2230" s="220">
        <v>0</v>
      </c>
      <c r="R2230" s="220">
        <v>0</v>
      </c>
      <c r="S2230" s="220">
        <v>0</v>
      </c>
      <c r="T2230" s="220">
        <v>0</v>
      </c>
      <c r="U2230" s="220">
        <v>0</v>
      </c>
      <c r="V2230" s="220">
        <v>0</v>
      </c>
      <c r="W2230" s="220">
        <v>0</v>
      </c>
      <c r="X2230" s="220">
        <v>4667.2299999999996</v>
      </c>
    </row>
    <row r="2231" spans="1:24" s="239" customFormat="1" ht="20.25" customHeight="1" x14ac:dyDescent="0.3">
      <c r="A2231" s="238"/>
      <c r="C2231" s="274"/>
      <c r="D2231" s="274"/>
      <c r="E2231" s="274"/>
      <c r="F2231" s="274"/>
      <c r="G2231" s="275"/>
      <c r="H2231" s="275"/>
      <c r="I2231" s="275"/>
      <c r="J2231" s="275"/>
      <c r="K2231" s="275"/>
      <c r="L2231" s="275" t="s">
        <v>4007</v>
      </c>
      <c r="M2231" s="275"/>
      <c r="N2231" s="275"/>
      <c r="O2231" s="275"/>
      <c r="P2231" s="275"/>
      <c r="Q2231" s="275"/>
      <c r="R2231" s="275"/>
      <c r="S2231" s="275"/>
      <c r="T2231" s="275"/>
      <c r="U2231" s="275"/>
      <c r="V2231" s="275"/>
      <c r="W2231" s="275"/>
      <c r="X2231" s="275"/>
    </row>
    <row r="2232" spans="1:24" s="239" customFormat="1" ht="20.25" customHeight="1" x14ac:dyDescent="0.3">
      <c r="A2232" s="238">
        <v>2024</v>
      </c>
      <c r="B2232" s="230">
        <v>898</v>
      </c>
      <c r="C2232" s="229" t="s">
        <v>1414</v>
      </c>
      <c r="D2232" s="230">
        <v>41549</v>
      </c>
      <c r="E2232" s="222">
        <v>1192414.57</v>
      </c>
      <c r="F2232" s="222">
        <v>1172153</v>
      </c>
      <c r="G2232" s="221">
        <v>0</v>
      </c>
      <c r="H2232" s="221">
        <v>0</v>
      </c>
      <c r="I2232" s="221">
        <v>0</v>
      </c>
      <c r="J2232" s="221">
        <v>0</v>
      </c>
      <c r="K2232" s="221">
        <v>0</v>
      </c>
      <c r="L2232" s="221">
        <v>0</v>
      </c>
      <c r="M2232" s="221">
        <v>0</v>
      </c>
      <c r="N2232" s="221">
        <v>0</v>
      </c>
      <c r="O2232" s="221">
        <v>0</v>
      </c>
      <c r="P2232" s="221">
        <v>0</v>
      </c>
      <c r="Q2232" s="221">
        <v>1172153</v>
      </c>
      <c r="R2232" s="221">
        <v>0</v>
      </c>
      <c r="S2232" s="221">
        <v>0</v>
      </c>
      <c r="T2232" s="221">
        <v>0</v>
      </c>
      <c r="U2232" s="221">
        <v>0</v>
      </c>
      <c r="V2232" s="221">
        <v>0</v>
      </c>
      <c r="W2232" s="221">
        <v>0</v>
      </c>
      <c r="X2232" s="221">
        <v>20261.57</v>
      </c>
    </row>
    <row r="2233" spans="1:24" s="273" customFormat="1" ht="20.25" customHeight="1" x14ac:dyDescent="0.3">
      <c r="A2233" s="238"/>
      <c r="B2233" s="226" t="s">
        <v>22</v>
      </c>
      <c r="C2233" s="231"/>
      <c r="D2233" s="263" t="s">
        <v>172</v>
      </c>
      <c r="E2233" s="220">
        <v>1192414.57</v>
      </c>
      <c r="F2233" s="220">
        <v>1172153</v>
      </c>
      <c r="G2233" s="220">
        <v>0</v>
      </c>
      <c r="H2233" s="220">
        <v>0</v>
      </c>
      <c r="I2233" s="220">
        <v>0</v>
      </c>
      <c r="J2233" s="220">
        <v>0</v>
      </c>
      <c r="K2233" s="220">
        <v>0</v>
      </c>
      <c r="L2233" s="220">
        <v>0</v>
      </c>
      <c r="M2233" s="220">
        <v>0</v>
      </c>
      <c r="N2233" s="220">
        <v>0</v>
      </c>
      <c r="O2233" s="220">
        <v>0</v>
      </c>
      <c r="P2233" s="220">
        <v>0</v>
      </c>
      <c r="Q2233" s="220">
        <v>1172153</v>
      </c>
      <c r="R2233" s="220">
        <v>0</v>
      </c>
      <c r="S2233" s="220">
        <v>0</v>
      </c>
      <c r="T2233" s="220">
        <v>0</v>
      </c>
      <c r="U2233" s="220">
        <v>0</v>
      </c>
      <c r="V2233" s="220">
        <v>0</v>
      </c>
      <c r="W2233" s="220">
        <v>0</v>
      </c>
      <c r="X2233" s="220">
        <v>20261.57</v>
      </c>
    </row>
    <row r="2234" spans="1:24" s="239" customFormat="1" ht="20.25" customHeight="1" x14ac:dyDescent="0.3">
      <c r="A2234" s="238"/>
      <c r="C2234" s="274"/>
      <c r="D2234" s="274"/>
      <c r="E2234" s="274"/>
      <c r="F2234" s="274"/>
      <c r="G2234" s="275"/>
      <c r="H2234" s="275"/>
      <c r="I2234" s="275"/>
      <c r="J2234" s="275"/>
      <c r="K2234" s="275"/>
      <c r="L2234" s="275" t="s">
        <v>4008</v>
      </c>
      <c r="M2234" s="275"/>
      <c r="N2234" s="275"/>
      <c r="O2234" s="275"/>
      <c r="P2234" s="275"/>
      <c r="Q2234" s="275"/>
      <c r="R2234" s="275"/>
      <c r="S2234" s="275"/>
      <c r="T2234" s="275"/>
      <c r="U2234" s="275"/>
      <c r="V2234" s="275"/>
      <c r="W2234" s="275"/>
      <c r="X2234" s="266"/>
    </row>
    <row r="2235" spans="1:24" s="273" customFormat="1" ht="20.25" customHeight="1" x14ac:dyDescent="0.3">
      <c r="A2235" s="238">
        <v>2024</v>
      </c>
      <c r="B2235" s="230">
        <v>899</v>
      </c>
      <c r="C2235" s="229" t="s">
        <v>1415</v>
      </c>
      <c r="D2235" s="230">
        <v>41585</v>
      </c>
      <c r="E2235" s="222">
        <v>56231.94</v>
      </c>
      <c r="F2235" s="222">
        <v>56231.94</v>
      </c>
      <c r="G2235" s="221">
        <v>0</v>
      </c>
      <c r="H2235" s="221">
        <v>0</v>
      </c>
      <c r="I2235" s="221">
        <v>0</v>
      </c>
      <c r="J2235" s="221">
        <v>0</v>
      </c>
      <c r="K2235" s="221">
        <v>0</v>
      </c>
      <c r="L2235" s="221">
        <v>0</v>
      </c>
      <c r="M2235" s="221">
        <v>0</v>
      </c>
      <c r="N2235" s="221">
        <v>0</v>
      </c>
      <c r="O2235" s="221">
        <v>0</v>
      </c>
      <c r="P2235" s="221">
        <v>0</v>
      </c>
      <c r="Q2235" s="221">
        <v>0</v>
      </c>
      <c r="R2235" s="221">
        <v>0</v>
      </c>
      <c r="S2235" s="221">
        <v>0</v>
      </c>
      <c r="T2235" s="221">
        <v>0</v>
      </c>
      <c r="U2235" s="221">
        <v>56231.94</v>
      </c>
      <c r="V2235" s="221">
        <v>0</v>
      </c>
      <c r="W2235" s="221">
        <v>0</v>
      </c>
      <c r="X2235" s="221">
        <v>0</v>
      </c>
    </row>
    <row r="2236" spans="1:24" s="239" customFormat="1" ht="20.25" customHeight="1" x14ac:dyDescent="0.3">
      <c r="A2236" s="238">
        <v>2024</v>
      </c>
      <c r="B2236" s="230">
        <v>900</v>
      </c>
      <c r="C2236" s="229" t="s">
        <v>1419</v>
      </c>
      <c r="D2236" s="230">
        <v>41591</v>
      </c>
      <c r="E2236" s="222">
        <v>2774870.1399999997</v>
      </c>
      <c r="F2236" s="222">
        <v>2729097.88</v>
      </c>
      <c r="G2236" s="221">
        <v>0</v>
      </c>
      <c r="H2236" s="221">
        <v>2729097.88</v>
      </c>
      <c r="I2236" s="221">
        <v>0</v>
      </c>
      <c r="J2236" s="221">
        <v>0</v>
      </c>
      <c r="K2236" s="221">
        <v>0</v>
      </c>
      <c r="L2236" s="221">
        <v>0</v>
      </c>
      <c r="M2236" s="221">
        <v>0</v>
      </c>
      <c r="N2236" s="221">
        <v>0</v>
      </c>
      <c r="O2236" s="221">
        <v>0</v>
      </c>
      <c r="P2236" s="221">
        <v>0</v>
      </c>
      <c r="Q2236" s="221">
        <v>0</v>
      </c>
      <c r="R2236" s="221">
        <v>0</v>
      </c>
      <c r="S2236" s="221">
        <v>0</v>
      </c>
      <c r="T2236" s="221">
        <v>0</v>
      </c>
      <c r="U2236" s="221">
        <v>0</v>
      </c>
      <c r="V2236" s="221">
        <v>0</v>
      </c>
      <c r="W2236" s="221">
        <v>0</v>
      </c>
      <c r="X2236" s="221">
        <v>45772.26</v>
      </c>
    </row>
    <row r="2237" spans="1:24" s="239" customFormat="1" ht="20.25" customHeight="1" x14ac:dyDescent="0.3">
      <c r="A2237" s="238"/>
      <c r="B2237" s="226" t="s">
        <v>22</v>
      </c>
      <c r="C2237" s="231"/>
      <c r="D2237" s="263" t="s">
        <v>172</v>
      </c>
      <c r="E2237" s="220">
        <v>2831102.0799999996</v>
      </c>
      <c r="F2237" s="220">
        <v>2785329.82</v>
      </c>
      <c r="G2237" s="220">
        <v>0</v>
      </c>
      <c r="H2237" s="220">
        <v>2729097.88</v>
      </c>
      <c r="I2237" s="220">
        <v>0</v>
      </c>
      <c r="J2237" s="220">
        <v>0</v>
      </c>
      <c r="K2237" s="220">
        <v>0</v>
      </c>
      <c r="L2237" s="220">
        <v>0</v>
      </c>
      <c r="M2237" s="220">
        <v>0</v>
      </c>
      <c r="N2237" s="220">
        <v>0</v>
      </c>
      <c r="O2237" s="220">
        <v>0</v>
      </c>
      <c r="P2237" s="220">
        <v>0</v>
      </c>
      <c r="Q2237" s="220">
        <v>0</v>
      </c>
      <c r="R2237" s="220">
        <v>0</v>
      </c>
      <c r="S2237" s="220">
        <v>0</v>
      </c>
      <c r="T2237" s="220">
        <v>0</v>
      </c>
      <c r="U2237" s="220">
        <v>56231.94</v>
      </c>
      <c r="V2237" s="220">
        <v>0</v>
      </c>
      <c r="W2237" s="220">
        <v>0</v>
      </c>
      <c r="X2237" s="220">
        <v>45772.26</v>
      </c>
    </row>
    <row r="2238" spans="1:24" s="239" customFormat="1" ht="20.25" customHeight="1" x14ac:dyDescent="0.3">
      <c r="A2238" s="238"/>
      <c r="C2238" s="274"/>
      <c r="D2238" s="274"/>
      <c r="E2238" s="274"/>
      <c r="F2238" s="274"/>
      <c r="G2238" s="275"/>
      <c r="H2238" s="275"/>
      <c r="I2238" s="275"/>
      <c r="J2238" s="275"/>
      <c r="K2238" s="275"/>
      <c r="L2238" s="275" t="s">
        <v>4009</v>
      </c>
      <c r="M2238" s="275"/>
      <c r="N2238" s="275"/>
      <c r="O2238" s="275"/>
      <c r="P2238" s="275"/>
      <c r="Q2238" s="275"/>
      <c r="R2238" s="275"/>
      <c r="S2238" s="275"/>
      <c r="T2238" s="275"/>
      <c r="U2238" s="275"/>
      <c r="V2238" s="275"/>
      <c r="W2238" s="275"/>
      <c r="X2238" s="275"/>
    </row>
    <row r="2239" spans="1:24" s="239" customFormat="1" ht="20.25" customHeight="1" x14ac:dyDescent="0.3">
      <c r="A2239" s="238">
        <v>2024</v>
      </c>
      <c r="B2239" s="230">
        <v>901</v>
      </c>
      <c r="C2239" s="225" t="s">
        <v>1420</v>
      </c>
      <c r="D2239" s="230">
        <v>46679</v>
      </c>
      <c r="E2239" s="222">
        <v>32223.84</v>
      </c>
      <c r="F2239" s="222">
        <v>32223.84</v>
      </c>
      <c r="G2239" s="221">
        <v>0</v>
      </c>
      <c r="H2239" s="221">
        <v>0</v>
      </c>
      <c r="I2239" s="221">
        <v>0</v>
      </c>
      <c r="J2239" s="221">
        <v>0</v>
      </c>
      <c r="K2239" s="221">
        <v>0</v>
      </c>
      <c r="L2239" s="221">
        <v>0</v>
      </c>
      <c r="M2239" s="221">
        <v>0</v>
      </c>
      <c r="N2239" s="221">
        <v>0</v>
      </c>
      <c r="O2239" s="221">
        <v>0</v>
      </c>
      <c r="P2239" s="221">
        <v>0</v>
      </c>
      <c r="Q2239" s="221">
        <v>0</v>
      </c>
      <c r="R2239" s="221">
        <v>0</v>
      </c>
      <c r="S2239" s="221">
        <v>0</v>
      </c>
      <c r="T2239" s="221">
        <v>0</v>
      </c>
      <c r="U2239" s="221">
        <v>0</v>
      </c>
      <c r="V2239" s="221">
        <v>32223.84</v>
      </c>
      <c r="W2239" s="221">
        <v>0</v>
      </c>
      <c r="X2239" s="221">
        <v>0</v>
      </c>
    </row>
    <row r="2240" spans="1:24" s="239" customFormat="1" ht="20.25" customHeight="1" x14ac:dyDescent="0.3">
      <c r="A2240" s="238">
        <v>2024</v>
      </c>
      <c r="B2240" s="230">
        <v>902</v>
      </c>
      <c r="C2240" s="225" t="s">
        <v>1421</v>
      </c>
      <c r="D2240" s="230">
        <v>46680</v>
      </c>
      <c r="E2240" s="222">
        <v>32167.74</v>
      </c>
      <c r="F2240" s="222">
        <v>32167.74</v>
      </c>
      <c r="G2240" s="221">
        <v>0</v>
      </c>
      <c r="H2240" s="221">
        <v>0</v>
      </c>
      <c r="I2240" s="221">
        <v>0</v>
      </c>
      <c r="J2240" s="221">
        <v>0</v>
      </c>
      <c r="K2240" s="221">
        <v>0</v>
      </c>
      <c r="L2240" s="221">
        <v>0</v>
      </c>
      <c r="M2240" s="221">
        <v>0</v>
      </c>
      <c r="N2240" s="221">
        <v>0</v>
      </c>
      <c r="O2240" s="221">
        <v>0</v>
      </c>
      <c r="P2240" s="221">
        <v>0</v>
      </c>
      <c r="Q2240" s="221">
        <v>0</v>
      </c>
      <c r="R2240" s="221">
        <v>0</v>
      </c>
      <c r="S2240" s="221">
        <v>0</v>
      </c>
      <c r="T2240" s="221">
        <v>0</v>
      </c>
      <c r="U2240" s="221">
        <v>0</v>
      </c>
      <c r="V2240" s="221">
        <v>32167.74</v>
      </c>
      <c r="W2240" s="221">
        <v>0</v>
      </c>
      <c r="X2240" s="221">
        <v>0</v>
      </c>
    </row>
    <row r="2241" spans="1:24" s="239" customFormat="1" ht="20.25" customHeight="1" x14ac:dyDescent="0.3">
      <c r="A2241" s="238">
        <v>2024</v>
      </c>
      <c r="B2241" s="230">
        <v>903</v>
      </c>
      <c r="C2241" s="225" t="s">
        <v>1423</v>
      </c>
      <c r="D2241" s="230">
        <v>46685</v>
      </c>
      <c r="E2241" s="222">
        <v>32223.84</v>
      </c>
      <c r="F2241" s="222">
        <v>32223.84</v>
      </c>
      <c r="G2241" s="221">
        <v>0</v>
      </c>
      <c r="H2241" s="221">
        <v>0</v>
      </c>
      <c r="I2241" s="221">
        <v>0</v>
      </c>
      <c r="J2241" s="221">
        <v>0</v>
      </c>
      <c r="K2241" s="221">
        <v>0</v>
      </c>
      <c r="L2241" s="221">
        <v>0</v>
      </c>
      <c r="M2241" s="221">
        <v>0</v>
      </c>
      <c r="N2241" s="221">
        <v>0</v>
      </c>
      <c r="O2241" s="221">
        <v>0</v>
      </c>
      <c r="P2241" s="221">
        <v>0</v>
      </c>
      <c r="Q2241" s="221">
        <v>0</v>
      </c>
      <c r="R2241" s="221">
        <v>0</v>
      </c>
      <c r="S2241" s="221">
        <v>0</v>
      </c>
      <c r="T2241" s="221">
        <v>0</v>
      </c>
      <c r="U2241" s="221">
        <v>0</v>
      </c>
      <c r="V2241" s="221">
        <v>32223.84</v>
      </c>
      <c r="W2241" s="221">
        <v>0</v>
      </c>
      <c r="X2241" s="221">
        <v>0</v>
      </c>
    </row>
    <row r="2242" spans="1:24" s="239" customFormat="1" ht="20.25" customHeight="1" x14ac:dyDescent="0.3">
      <c r="A2242" s="238">
        <v>2024</v>
      </c>
      <c r="B2242" s="230">
        <v>904</v>
      </c>
      <c r="C2242" s="225" t="s">
        <v>1424</v>
      </c>
      <c r="D2242" s="230">
        <v>46687</v>
      </c>
      <c r="E2242" s="222">
        <v>32223.84</v>
      </c>
      <c r="F2242" s="222">
        <v>32223.84</v>
      </c>
      <c r="G2242" s="221">
        <v>0</v>
      </c>
      <c r="H2242" s="221">
        <v>0</v>
      </c>
      <c r="I2242" s="221">
        <v>0</v>
      </c>
      <c r="J2242" s="221">
        <v>0</v>
      </c>
      <c r="K2242" s="221">
        <v>0</v>
      </c>
      <c r="L2242" s="221">
        <v>0</v>
      </c>
      <c r="M2242" s="221">
        <v>0</v>
      </c>
      <c r="N2242" s="221">
        <v>0</v>
      </c>
      <c r="O2242" s="221">
        <v>0</v>
      </c>
      <c r="P2242" s="221">
        <v>0</v>
      </c>
      <c r="Q2242" s="221">
        <v>0</v>
      </c>
      <c r="R2242" s="221">
        <v>0</v>
      </c>
      <c r="S2242" s="221">
        <v>0</v>
      </c>
      <c r="T2242" s="221">
        <v>0</v>
      </c>
      <c r="U2242" s="221">
        <v>0</v>
      </c>
      <c r="V2242" s="221">
        <v>32223.84</v>
      </c>
      <c r="W2242" s="221">
        <v>0</v>
      </c>
      <c r="X2242" s="221">
        <v>0</v>
      </c>
    </row>
    <row r="2243" spans="1:24" s="239" customFormat="1" ht="20.25" customHeight="1" x14ac:dyDescent="0.3">
      <c r="A2243" s="238">
        <v>2024</v>
      </c>
      <c r="B2243" s="230">
        <v>905</v>
      </c>
      <c r="C2243" s="225" t="s">
        <v>1425</v>
      </c>
      <c r="D2243" s="230">
        <v>46688</v>
      </c>
      <c r="E2243" s="222">
        <v>33256.080000000002</v>
      </c>
      <c r="F2243" s="222">
        <v>33256.080000000002</v>
      </c>
      <c r="G2243" s="221">
        <v>0</v>
      </c>
      <c r="H2243" s="221">
        <v>0</v>
      </c>
      <c r="I2243" s="221">
        <v>0</v>
      </c>
      <c r="J2243" s="221">
        <v>0</v>
      </c>
      <c r="K2243" s="221">
        <v>0</v>
      </c>
      <c r="L2243" s="221">
        <v>0</v>
      </c>
      <c r="M2243" s="221">
        <v>0</v>
      </c>
      <c r="N2243" s="221">
        <v>0</v>
      </c>
      <c r="O2243" s="221">
        <v>0</v>
      </c>
      <c r="P2243" s="221">
        <v>0</v>
      </c>
      <c r="Q2243" s="221">
        <v>0</v>
      </c>
      <c r="R2243" s="221">
        <v>0</v>
      </c>
      <c r="S2243" s="221">
        <v>0</v>
      </c>
      <c r="T2243" s="221">
        <v>0</v>
      </c>
      <c r="U2243" s="221">
        <v>0</v>
      </c>
      <c r="V2243" s="221">
        <v>33256.080000000002</v>
      </c>
      <c r="W2243" s="221">
        <v>0</v>
      </c>
      <c r="X2243" s="221">
        <v>0</v>
      </c>
    </row>
    <row r="2244" spans="1:24" s="239" customFormat="1" ht="20.25" customHeight="1" x14ac:dyDescent="0.3">
      <c r="A2244" s="238">
        <v>2024</v>
      </c>
      <c r="B2244" s="230">
        <v>906</v>
      </c>
      <c r="C2244" s="225" t="s">
        <v>35</v>
      </c>
      <c r="D2244" s="230">
        <v>41725</v>
      </c>
      <c r="E2244" s="222">
        <v>114254.01000000001</v>
      </c>
      <c r="F2244" s="222">
        <v>112099.66</v>
      </c>
      <c r="G2244" s="221">
        <v>112099.66</v>
      </c>
      <c r="H2244" s="221">
        <v>0</v>
      </c>
      <c r="I2244" s="221">
        <v>0</v>
      </c>
      <c r="J2244" s="221">
        <v>0</v>
      </c>
      <c r="K2244" s="221">
        <v>0</v>
      </c>
      <c r="L2244" s="221">
        <v>0</v>
      </c>
      <c r="M2244" s="221">
        <v>0</v>
      </c>
      <c r="N2244" s="221">
        <v>0</v>
      </c>
      <c r="O2244" s="221">
        <v>0</v>
      </c>
      <c r="P2244" s="221">
        <v>0</v>
      </c>
      <c r="Q2244" s="221">
        <v>0</v>
      </c>
      <c r="R2244" s="221">
        <v>0</v>
      </c>
      <c r="S2244" s="221">
        <v>0</v>
      </c>
      <c r="T2244" s="221">
        <v>0</v>
      </c>
      <c r="U2244" s="221">
        <v>0</v>
      </c>
      <c r="V2244" s="221">
        <v>0</v>
      </c>
      <c r="W2244" s="221">
        <v>0</v>
      </c>
      <c r="X2244" s="221">
        <v>2154.35</v>
      </c>
    </row>
    <row r="2245" spans="1:24" s="239" customFormat="1" ht="20.25" customHeight="1" x14ac:dyDescent="0.3">
      <c r="A2245" s="238">
        <v>2024</v>
      </c>
      <c r="B2245" s="230">
        <v>907</v>
      </c>
      <c r="C2245" s="225" t="s">
        <v>1426</v>
      </c>
      <c r="D2245" s="230">
        <v>46689</v>
      </c>
      <c r="E2245" s="222">
        <v>30787.68</v>
      </c>
      <c r="F2245" s="222">
        <v>30787.68</v>
      </c>
      <c r="G2245" s="221">
        <v>0</v>
      </c>
      <c r="H2245" s="221">
        <v>0</v>
      </c>
      <c r="I2245" s="221">
        <v>0</v>
      </c>
      <c r="J2245" s="221">
        <v>0</v>
      </c>
      <c r="K2245" s="221">
        <v>0</v>
      </c>
      <c r="L2245" s="221">
        <v>0</v>
      </c>
      <c r="M2245" s="221">
        <v>0</v>
      </c>
      <c r="N2245" s="221">
        <v>0</v>
      </c>
      <c r="O2245" s="221">
        <v>0</v>
      </c>
      <c r="P2245" s="221">
        <v>0</v>
      </c>
      <c r="Q2245" s="221">
        <v>0</v>
      </c>
      <c r="R2245" s="221">
        <v>0</v>
      </c>
      <c r="S2245" s="221">
        <v>0</v>
      </c>
      <c r="T2245" s="221">
        <v>0</v>
      </c>
      <c r="U2245" s="221">
        <v>0</v>
      </c>
      <c r="V2245" s="221">
        <v>30787.68</v>
      </c>
      <c r="W2245" s="221">
        <v>0</v>
      </c>
      <c r="X2245" s="221">
        <v>0</v>
      </c>
    </row>
    <row r="2246" spans="1:24" s="239" customFormat="1" ht="20.25" customHeight="1" x14ac:dyDescent="0.3">
      <c r="A2246" s="238">
        <v>2024</v>
      </c>
      <c r="B2246" s="230">
        <v>908</v>
      </c>
      <c r="C2246" s="225" t="s">
        <v>1428</v>
      </c>
      <c r="D2246" s="230">
        <v>46691</v>
      </c>
      <c r="E2246" s="222">
        <v>30787.68</v>
      </c>
      <c r="F2246" s="222">
        <v>30787.68</v>
      </c>
      <c r="G2246" s="221">
        <v>0</v>
      </c>
      <c r="H2246" s="221">
        <v>0</v>
      </c>
      <c r="I2246" s="221">
        <v>0</v>
      </c>
      <c r="J2246" s="221">
        <v>0</v>
      </c>
      <c r="K2246" s="221">
        <v>0</v>
      </c>
      <c r="L2246" s="221">
        <v>0</v>
      </c>
      <c r="M2246" s="221">
        <v>0</v>
      </c>
      <c r="N2246" s="221">
        <v>0</v>
      </c>
      <c r="O2246" s="221">
        <v>0</v>
      </c>
      <c r="P2246" s="221">
        <v>0</v>
      </c>
      <c r="Q2246" s="221">
        <v>0</v>
      </c>
      <c r="R2246" s="221">
        <v>0</v>
      </c>
      <c r="S2246" s="221">
        <v>0</v>
      </c>
      <c r="T2246" s="221">
        <v>0</v>
      </c>
      <c r="U2246" s="221">
        <v>0</v>
      </c>
      <c r="V2246" s="221">
        <v>30787.68</v>
      </c>
      <c r="W2246" s="221">
        <v>0</v>
      </c>
      <c r="X2246" s="221">
        <v>0</v>
      </c>
    </row>
    <row r="2247" spans="1:24" s="239" customFormat="1" ht="20.25" customHeight="1" x14ac:dyDescent="0.3">
      <c r="A2247" s="238">
        <v>2024</v>
      </c>
      <c r="B2247" s="230">
        <v>909</v>
      </c>
      <c r="C2247" s="225" t="s">
        <v>1429</v>
      </c>
      <c r="D2247" s="230">
        <v>55269</v>
      </c>
      <c r="E2247" s="222">
        <v>27634.86</v>
      </c>
      <c r="F2247" s="222">
        <v>27634.86</v>
      </c>
      <c r="G2247" s="221">
        <v>0</v>
      </c>
      <c r="H2247" s="221">
        <v>0</v>
      </c>
      <c r="I2247" s="221">
        <v>0</v>
      </c>
      <c r="J2247" s="221">
        <v>0</v>
      </c>
      <c r="K2247" s="221">
        <v>0</v>
      </c>
      <c r="L2247" s="221">
        <v>0</v>
      </c>
      <c r="M2247" s="221">
        <v>0</v>
      </c>
      <c r="N2247" s="221">
        <v>0</v>
      </c>
      <c r="O2247" s="221">
        <v>0</v>
      </c>
      <c r="P2247" s="221">
        <v>0</v>
      </c>
      <c r="Q2247" s="221">
        <v>0</v>
      </c>
      <c r="R2247" s="221">
        <v>0</v>
      </c>
      <c r="S2247" s="221">
        <v>0</v>
      </c>
      <c r="T2247" s="221">
        <v>0</v>
      </c>
      <c r="U2247" s="221">
        <v>0</v>
      </c>
      <c r="V2247" s="221">
        <v>27634.86</v>
      </c>
      <c r="W2247" s="221">
        <v>0</v>
      </c>
      <c r="X2247" s="221">
        <v>0</v>
      </c>
    </row>
    <row r="2248" spans="1:24" s="239" customFormat="1" ht="20.25" customHeight="1" x14ac:dyDescent="0.3">
      <c r="A2248" s="238">
        <v>2024</v>
      </c>
      <c r="B2248" s="230">
        <v>910</v>
      </c>
      <c r="C2248" s="225" t="s">
        <v>3618</v>
      </c>
      <c r="D2248" s="230">
        <v>41717</v>
      </c>
      <c r="E2248" s="222">
        <v>2587218.2999999998</v>
      </c>
      <c r="F2248" s="222">
        <v>2546508.1999999997</v>
      </c>
      <c r="G2248" s="221">
        <v>0</v>
      </c>
      <c r="H2248" s="221">
        <v>0</v>
      </c>
      <c r="I2248" s="221">
        <v>0</v>
      </c>
      <c r="J2248" s="221">
        <v>0</v>
      </c>
      <c r="K2248" s="221">
        <v>0</v>
      </c>
      <c r="L2248" s="221">
        <v>0</v>
      </c>
      <c r="M2248" s="221">
        <v>0</v>
      </c>
      <c r="N2248" s="221">
        <v>0</v>
      </c>
      <c r="O2248" s="221">
        <v>0</v>
      </c>
      <c r="P2248" s="221">
        <v>0</v>
      </c>
      <c r="Q2248" s="221">
        <v>2474088.67</v>
      </c>
      <c r="R2248" s="221">
        <v>0</v>
      </c>
      <c r="S2248" s="221">
        <v>0</v>
      </c>
      <c r="T2248" s="221">
        <v>0</v>
      </c>
      <c r="U2248" s="221">
        <v>72419.53</v>
      </c>
      <c r="V2248" s="221">
        <v>0</v>
      </c>
      <c r="W2248" s="221">
        <v>0</v>
      </c>
      <c r="X2248" s="221">
        <v>40710.1</v>
      </c>
    </row>
    <row r="2249" spans="1:24" s="273" customFormat="1" ht="20.25" customHeight="1" x14ac:dyDescent="0.3">
      <c r="A2249" s="238"/>
      <c r="B2249" s="226" t="s">
        <v>22</v>
      </c>
      <c r="C2249" s="231"/>
      <c r="D2249" s="263" t="s">
        <v>172</v>
      </c>
      <c r="E2249" s="220">
        <v>2952777.8699999996</v>
      </c>
      <c r="F2249" s="220">
        <v>2909913.42</v>
      </c>
      <c r="G2249" s="220">
        <v>112099.66</v>
      </c>
      <c r="H2249" s="220">
        <v>0</v>
      </c>
      <c r="I2249" s="220">
        <v>0</v>
      </c>
      <c r="J2249" s="220">
        <v>0</v>
      </c>
      <c r="K2249" s="220">
        <v>0</v>
      </c>
      <c r="L2249" s="220">
        <v>0</v>
      </c>
      <c r="M2249" s="220">
        <v>0</v>
      </c>
      <c r="N2249" s="220">
        <v>0</v>
      </c>
      <c r="O2249" s="220">
        <v>0</v>
      </c>
      <c r="P2249" s="220">
        <v>0</v>
      </c>
      <c r="Q2249" s="220">
        <v>2474088.67</v>
      </c>
      <c r="R2249" s="220">
        <v>0</v>
      </c>
      <c r="S2249" s="220">
        <v>0</v>
      </c>
      <c r="T2249" s="220">
        <v>0</v>
      </c>
      <c r="U2249" s="220">
        <v>72419.53</v>
      </c>
      <c r="V2249" s="220">
        <v>251305.56</v>
      </c>
      <c r="W2249" s="220">
        <v>0</v>
      </c>
      <c r="X2249" s="220">
        <v>42864.45</v>
      </c>
    </row>
    <row r="2250" spans="1:24" s="239" customFormat="1" ht="20.25" customHeight="1" x14ac:dyDescent="0.3">
      <c r="A2250" s="238"/>
      <c r="C2250" s="274"/>
      <c r="D2250" s="274"/>
      <c r="E2250" s="274"/>
      <c r="F2250" s="274"/>
      <c r="G2250" s="275"/>
      <c r="H2250" s="275"/>
      <c r="I2250" s="275"/>
      <c r="J2250" s="275"/>
      <c r="K2250" s="275"/>
      <c r="L2250" s="274" t="s">
        <v>4010</v>
      </c>
      <c r="M2250" s="275"/>
      <c r="N2250" s="275"/>
      <c r="O2250" s="275"/>
      <c r="P2250" s="275"/>
      <c r="Q2250" s="275"/>
      <c r="R2250" s="275"/>
      <c r="S2250" s="275"/>
      <c r="T2250" s="275"/>
      <c r="U2250" s="275"/>
      <c r="V2250" s="275"/>
      <c r="W2250" s="275"/>
      <c r="X2250" s="275"/>
    </row>
    <row r="2251" spans="1:24" s="239" customFormat="1" ht="23.25" customHeight="1" x14ac:dyDescent="0.3">
      <c r="A2251" s="238">
        <v>2024</v>
      </c>
      <c r="B2251" s="230">
        <v>911</v>
      </c>
      <c r="C2251" s="225" t="s">
        <v>2440</v>
      </c>
      <c r="D2251" s="230">
        <v>41563</v>
      </c>
      <c r="E2251" s="222">
        <v>902438.6</v>
      </c>
      <c r="F2251" s="222">
        <v>883531.03999999992</v>
      </c>
      <c r="G2251" s="221">
        <v>0</v>
      </c>
      <c r="H2251" s="221">
        <v>883531.03999999992</v>
      </c>
      <c r="I2251" s="221">
        <v>0</v>
      </c>
      <c r="J2251" s="221">
        <v>0</v>
      </c>
      <c r="K2251" s="221">
        <v>0</v>
      </c>
      <c r="L2251" s="221">
        <v>0</v>
      </c>
      <c r="M2251" s="221">
        <v>0</v>
      </c>
      <c r="N2251" s="221">
        <v>0</v>
      </c>
      <c r="O2251" s="221">
        <v>0</v>
      </c>
      <c r="P2251" s="221">
        <v>0</v>
      </c>
      <c r="Q2251" s="221">
        <v>0</v>
      </c>
      <c r="R2251" s="221">
        <v>0</v>
      </c>
      <c r="S2251" s="221">
        <v>0</v>
      </c>
      <c r="T2251" s="221">
        <v>0</v>
      </c>
      <c r="U2251" s="221">
        <v>0</v>
      </c>
      <c r="V2251" s="221">
        <v>0</v>
      </c>
      <c r="W2251" s="221">
        <v>0</v>
      </c>
      <c r="X2251" s="221">
        <v>18907.560000000001</v>
      </c>
    </row>
    <row r="2252" spans="1:24" s="239" customFormat="1" ht="23.25" customHeight="1" x14ac:dyDescent="0.3">
      <c r="A2252" s="238">
        <v>2024</v>
      </c>
      <c r="B2252" s="230">
        <v>912</v>
      </c>
      <c r="C2252" s="225" t="s">
        <v>2441</v>
      </c>
      <c r="D2252" s="230">
        <v>41567</v>
      </c>
      <c r="E2252" s="222">
        <v>1036410.5500000002</v>
      </c>
      <c r="F2252" s="222">
        <v>1014696.0500000002</v>
      </c>
      <c r="G2252" s="221">
        <v>0</v>
      </c>
      <c r="H2252" s="221">
        <v>1014696.0500000002</v>
      </c>
      <c r="I2252" s="221">
        <v>0</v>
      </c>
      <c r="J2252" s="221">
        <v>0</v>
      </c>
      <c r="K2252" s="221">
        <v>0</v>
      </c>
      <c r="L2252" s="221">
        <v>0</v>
      </c>
      <c r="M2252" s="221">
        <v>0</v>
      </c>
      <c r="N2252" s="221">
        <v>0</v>
      </c>
      <c r="O2252" s="221">
        <v>0</v>
      </c>
      <c r="P2252" s="221">
        <v>0</v>
      </c>
      <c r="Q2252" s="221">
        <v>0</v>
      </c>
      <c r="R2252" s="221">
        <v>0</v>
      </c>
      <c r="S2252" s="221">
        <v>0</v>
      </c>
      <c r="T2252" s="221">
        <v>0</v>
      </c>
      <c r="U2252" s="221">
        <v>0</v>
      </c>
      <c r="V2252" s="221">
        <v>0</v>
      </c>
      <c r="W2252" s="221">
        <v>0</v>
      </c>
      <c r="X2252" s="221">
        <v>21714.5</v>
      </c>
    </row>
    <row r="2253" spans="1:24" s="239" customFormat="1" ht="20.25" customHeight="1" x14ac:dyDescent="0.3">
      <c r="A2253" s="238"/>
      <c r="B2253" s="226" t="s">
        <v>22</v>
      </c>
      <c r="C2253" s="231"/>
      <c r="D2253" s="263" t="s">
        <v>172</v>
      </c>
      <c r="E2253" s="220">
        <v>1938849.1500000001</v>
      </c>
      <c r="F2253" s="220">
        <v>1898227.09</v>
      </c>
      <c r="G2253" s="220">
        <v>0</v>
      </c>
      <c r="H2253" s="220">
        <v>1898227.09</v>
      </c>
      <c r="I2253" s="220">
        <v>0</v>
      </c>
      <c r="J2253" s="220">
        <v>0</v>
      </c>
      <c r="K2253" s="220">
        <v>0</v>
      </c>
      <c r="L2253" s="220">
        <v>0</v>
      </c>
      <c r="M2253" s="220">
        <v>0</v>
      </c>
      <c r="N2253" s="220">
        <v>0</v>
      </c>
      <c r="O2253" s="220">
        <v>0</v>
      </c>
      <c r="P2253" s="220">
        <v>0</v>
      </c>
      <c r="Q2253" s="220">
        <v>0</v>
      </c>
      <c r="R2253" s="220">
        <v>0</v>
      </c>
      <c r="S2253" s="220">
        <v>0</v>
      </c>
      <c r="T2253" s="220">
        <v>0</v>
      </c>
      <c r="U2253" s="220">
        <v>0</v>
      </c>
      <c r="V2253" s="220">
        <v>0</v>
      </c>
      <c r="W2253" s="220">
        <v>0</v>
      </c>
      <c r="X2253" s="220">
        <v>40622.06</v>
      </c>
    </row>
    <row r="2254" spans="1:24" s="239" customFormat="1" ht="20.25" customHeight="1" x14ac:dyDescent="0.3">
      <c r="A2254" s="238"/>
      <c r="B2254" s="303"/>
      <c r="C2254" s="304"/>
      <c r="D2254" s="282"/>
      <c r="E2254" s="283"/>
      <c r="F2254" s="283"/>
      <c r="G2254" s="283"/>
      <c r="H2254" s="283"/>
      <c r="I2254" s="283"/>
      <c r="J2254" s="283"/>
      <c r="K2254" s="283"/>
      <c r="L2254" s="288" t="s">
        <v>4011</v>
      </c>
      <c r="M2254" s="283"/>
      <c r="N2254" s="283"/>
      <c r="O2254" s="283"/>
      <c r="P2254" s="283"/>
      <c r="Q2254" s="283"/>
      <c r="R2254" s="283"/>
      <c r="S2254" s="283"/>
      <c r="T2254" s="283"/>
      <c r="U2254" s="283"/>
      <c r="V2254" s="283"/>
      <c r="W2254" s="283"/>
      <c r="X2254" s="283"/>
    </row>
    <row r="2255" spans="1:24" s="239" customFormat="1" ht="20.25" customHeight="1" x14ac:dyDescent="0.3">
      <c r="A2255" s="238">
        <v>2024</v>
      </c>
      <c r="B2255" s="230">
        <v>913</v>
      </c>
      <c r="C2255" s="225" t="s">
        <v>3985</v>
      </c>
      <c r="D2255" s="230">
        <v>56731</v>
      </c>
      <c r="E2255" s="222">
        <v>288369.90000000002</v>
      </c>
      <c r="F2255" s="222">
        <v>288369.90000000002</v>
      </c>
      <c r="G2255" s="221">
        <v>0</v>
      </c>
      <c r="H2255" s="221">
        <v>0</v>
      </c>
      <c r="I2255" s="221">
        <v>0</v>
      </c>
      <c r="J2255" s="221">
        <v>0</v>
      </c>
      <c r="K2255" s="221">
        <v>0</v>
      </c>
      <c r="L2255" s="221">
        <v>0</v>
      </c>
      <c r="M2255" s="221">
        <v>0</v>
      </c>
      <c r="N2255" s="221">
        <v>0</v>
      </c>
      <c r="O2255" s="221">
        <v>0</v>
      </c>
      <c r="P2255" s="221">
        <v>0</v>
      </c>
      <c r="Q2255" s="221">
        <v>0</v>
      </c>
      <c r="R2255" s="221">
        <v>0</v>
      </c>
      <c r="S2255" s="221">
        <v>0</v>
      </c>
      <c r="T2255" s="221">
        <v>0</v>
      </c>
      <c r="U2255" s="221">
        <v>0</v>
      </c>
      <c r="V2255" s="221">
        <v>288369.90000000002</v>
      </c>
      <c r="W2255" s="221">
        <v>0</v>
      </c>
      <c r="X2255" s="221">
        <v>0</v>
      </c>
    </row>
    <row r="2256" spans="1:24" s="239" customFormat="1" ht="20.25" customHeight="1" x14ac:dyDescent="0.3">
      <c r="A2256" s="238">
        <v>2024</v>
      </c>
      <c r="B2256" s="230">
        <v>914</v>
      </c>
      <c r="C2256" s="225" t="s">
        <v>3986</v>
      </c>
      <c r="D2256" s="230">
        <v>56732</v>
      </c>
      <c r="E2256" s="222">
        <v>327143.7</v>
      </c>
      <c r="F2256" s="222">
        <v>327143.7</v>
      </c>
      <c r="G2256" s="221">
        <v>0</v>
      </c>
      <c r="H2256" s="221">
        <v>0</v>
      </c>
      <c r="I2256" s="221">
        <v>0</v>
      </c>
      <c r="J2256" s="221">
        <v>0</v>
      </c>
      <c r="K2256" s="221">
        <v>0</v>
      </c>
      <c r="L2256" s="221">
        <v>0</v>
      </c>
      <c r="M2256" s="221">
        <v>0</v>
      </c>
      <c r="N2256" s="221">
        <v>0</v>
      </c>
      <c r="O2256" s="221">
        <v>0</v>
      </c>
      <c r="P2256" s="221">
        <v>0</v>
      </c>
      <c r="Q2256" s="221">
        <v>0</v>
      </c>
      <c r="R2256" s="221">
        <v>0</v>
      </c>
      <c r="S2256" s="221">
        <v>0</v>
      </c>
      <c r="T2256" s="221">
        <v>0</v>
      </c>
      <c r="U2256" s="221">
        <v>0</v>
      </c>
      <c r="V2256" s="221">
        <v>327143.7</v>
      </c>
      <c r="W2256" s="221">
        <v>0</v>
      </c>
      <c r="X2256" s="221">
        <v>0</v>
      </c>
    </row>
    <row r="2257" spans="1:24" s="239" customFormat="1" ht="20.25" customHeight="1" x14ac:dyDescent="0.3">
      <c r="A2257" s="238">
        <v>2024</v>
      </c>
      <c r="B2257" s="230">
        <v>915</v>
      </c>
      <c r="C2257" s="225" t="s">
        <v>3987</v>
      </c>
      <c r="D2257" s="230">
        <v>56733</v>
      </c>
      <c r="E2257" s="222">
        <v>327143.7</v>
      </c>
      <c r="F2257" s="222">
        <v>327143.7</v>
      </c>
      <c r="G2257" s="221">
        <v>0</v>
      </c>
      <c r="H2257" s="221">
        <v>0</v>
      </c>
      <c r="I2257" s="221">
        <v>0</v>
      </c>
      <c r="J2257" s="221">
        <v>0</v>
      </c>
      <c r="K2257" s="221">
        <v>0</v>
      </c>
      <c r="L2257" s="221">
        <v>0</v>
      </c>
      <c r="M2257" s="221">
        <v>0</v>
      </c>
      <c r="N2257" s="221">
        <v>0</v>
      </c>
      <c r="O2257" s="221">
        <v>0</v>
      </c>
      <c r="P2257" s="221">
        <v>0</v>
      </c>
      <c r="Q2257" s="221">
        <v>0</v>
      </c>
      <c r="R2257" s="221">
        <v>0</v>
      </c>
      <c r="S2257" s="221">
        <v>0</v>
      </c>
      <c r="T2257" s="221">
        <v>0</v>
      </c>
      <c r="U2257" s="221">
        <v>0</v>
      </c>
      <c r="V2257" s="221">
        <v>327143.7</v>
      </c>
      <c r="W2257" s="221">
        <v>0</v>
      </c>
      <c r="X2257" s="221">
        <v>0</v>
      </c>
    </row>
    <row r="2258" spans="1:24" s="239" customFormat="1" ht="20.25" customHeight="1" x14ac:dyDescent="0.3">
      <c r="A2258" s="238"/>
      <c r="B2258" s="226" t="s">
        <v>22</v>
      </c>
      <c r="C2258" s="231"/>
      <c r="D2258" s="263" t="s">
        <v>172</v>
      </c>
      <c r="E2258" s="220">
        <v>942657.3</v>
      </c>
      <c r="F2258" s="220">
        <v>942657.3</v>
      </c>
      <c r="G2258" s="220">
        <v>0</v>
      </c>
      <c r="H2258" s="220">
        <v>0</v>
      </c>
      <c r="I2258" s="220">
        <v>0</v>
      </c>
      <c r="J2258" s="220">
        <v>0</v>
      </c>
      <c r="K2258" s="220">
        <v>0</v>
      </c>
      <c r="L2258" s="220">
        <v>0</v>
      </c>
      <c r="M2258" s="220">
        <v>0</v>
      </c>
      <c r="N2258" s="220">
        <v>0</v>
      </c>
      <c r="O2258" s="220">
        <v>0</v>
      </c>
      <c r="P2258" s="220">
        <v>0</v>
      </c>
      <c r="Q2258" s="220">
        <v>0</v>
      </c>
      <c r="R2258" s="220">
        <v>0</v>
      </c>
      <c r="S2258" s="220">
        <v>0</v>
      </c>
      <c r="T2258" s="220">
        <v>0</v>
      </c>
      <c r="U2258" s="220">
        <v>0</v>
      </c>
      <c r="V2258" s="220">
        <v>942657.3</v>
      </c>
      <c r="W2258" s="220">
        <v>0</v>
      </c>
      <c r="X2258" s="220">
        <v>0</v>
      </c>
    </row>
    <row r="2259" spans="1:24" s="239" customFormat="1" ht="20.25" customHeight="1" x14ac:dyDescent="0.3">
      <c r="A2259" s="238"/>
      <c r="C2259" s="274"/>
      <c r="D2259" s="274"/>
      <c r="E2259" s="274"/>
      <c r="F2259" s="274"/>
      <c r="G2259" s="275"/>
      <c r="H2259" s="275"/>
      <c r="I2259" s="275"/>
      <c r="J2259" s="275"/>
      <c r="K2259" s="275"/>
      <c r="L2259" s="275" t="s">
        <v>4012</v>
      </c>
      <c r="M2259" s="275"/>
      <c r="N2259" s="275"/>
      <c r="O2259" s="275"/>
      <c r="P2259" s="275"/>
      <c r="Q2259" s="275"/>
      <c r="R2259" s="275"/>
      <c r="S2259" s="275"/>
      <c r="T2259" s="275"/>
      <c r="U2259" s="275"/>
      <c r="V2259" s="275"/>
      <c r="W2259" s="275"/>
      <c r="X2259" s="275"/>
    </row>
    <row r="2260" spans="1:24" s="239" customFormat="1" ht="20.25" customHeight="1" x14ac:dyDescent="0.3">
      <c r="A2260" s="238">
        <v>2024</v>
      </c>
      <c r="B2260" s="230">
        <v>916</v>
      </c>
      <c r="C2260" s="225" t="s">
        <v>2442</v>
      </c>
      <c r="D2260" s="230">
        <v>41787</v>
      </c>
      <c r="E2260" s="222">
        <v>40501.71</v>
      </c>
      <c r="F2260" s="222">
        <v>40501.71</v>
      </c>
      <c r="G2260" s="221">
        <v>0</v>
      </c>
      <c r="H2260" s="221">
        <v>0</v>
      </c>
      <c r="I2260" s="221">
        <v>0</v>
      </c>
      <c r="J2260" s="221">
        <v>0</v>
      </c>
      <c r="K2260" s="221">
        <v>0</v>
      </c>
      <c r="L2260" s="221">
        <v>0</v>
      </c>
      <c r="M2260" s="221">
        <v>0</v>
      </c>
      <c r="N2260" s="221">
        <v>0</v>
      </c>
      <c r="O2260" s="221">
        <v>0</v>
      </c>
      <c r="P2260" s="221">
        <v>0</v>
      </c>
      <c r="Q2260" s="221">
        <v>0</v>
      </c>
      <c r="R2260" s="221">
        <v>0</v>
      </c>
      <c r="S2260" s="221">
        <v>0</v>
      </c>
      <c r="T2260" s="221">
        <v>0</v>
      </c>
      <c r="U2260" s="221">
        <v>40501.71</v>
      </c>
      <c r="V2260" s="221">
        <v>0</v>
      </c>
      <c r="W2260" s="221">
        <v>0</v>
      </c>
      <c r="X2260" s="221">
        <v>0</v>
      </c>
    </row>
    <row r="2261" spans="1:24" s="239" customFormat="1" ht="20.25" customHeight="1" x14ac:dyDescent="0.3">
      <c r="A2261" s="238">
        <v>2024</v>
      </c>
      <c r="B2261" s="230">
        <v>917</v>
      </c>
      <c r="C2261" s="225" t="s">
        <v>2443</v>
      </c>
      <c r="D2261" s="230">
        <v>41791</v>
      </c>
      <c r="E2261" s="222">
        <v>40501.71</v>
      </c>
      <c r="F2261" s="222">
        <v>40501.71</v>
      </c>
      <c r="G2261" s="221">
        <v>0</v>
      </c>
      <c r="H2261" s="221">
        <v>0</v>
      </c>
      <c r="I2261" s="221">
        <v>0</v>
      </c>
      <c r="J2261" s="221">
        <v>0</v>
      </c>
      <c r="K2261" s="221">
        <v>0</v>
      </c>
      <c r="L2261" s="221">
        <v>0</v>
      </c>
      <c r="M2261" s="221">
        <v>0</v>
      </c>
      <c r="N2261" s="221">
        <v>0</v>
      </c>
      <c r="O2261" s="221">
        <v>0</v>
      </c>
      <c r="P2261" s="221">
        <v>0</v>
      </c>
      <c r="Q2261" s="221">
        <v>0</v>
      </c>
      <c r="R2261" s="221">
        <v>0</v>
      </c>
      <c r="S2261" s="221">
        <v>0</v>
      </c>
      <c r="T2261" s="221">
        <v>0</v>
      </c>
      <c r="U2261" s="221">
        <v>40501.71</v>
      </c>
      <c r="V2261" s="221">
        <v>0</v>
      </c>
      <c r="W2261" s="221">
        <v>0</v>
      </c>
      <c r="X2261" s="221">
        <v>0</v>
      </c>
    </row>
    <row r="2262" spans="1:24" s="239" customFormat="1" ht="20.25" customHeight="1" x14ac:dyDescent="0.3">
      <c r="A2262" s="238">
        <v>2024</v>
      </c>
      <c r="B2262" s="230">
        <v>918</v>
      </c>
      <c r="C2262" s="225" t="s">
        <v>2444</v>
      </c>
      <c r="D2262" s="230">
        <v>41792</v>
      </c>
      <c r="E2262" s="222">
        <v>40501.71</v>
      </c>
      <c r="F2262" s="222">
        <v>40501.71</v>
      </c>
      <c r="G2262" s="221">
        <v>0</v>
      </c>
      <c r="H2262" s="221">
        <v>0</v>
      </c>
      <c r="I2262" s="221">
        <v>0</v>
      </c>
      <c r="J2262" s="221">
        <v>0</v>
      </c>
      <c r="K2262" s="221">
        <v>0</v>
      </c>
      <c r="L2262" s="221">
        <v>0</v>
      </c>
      <c r="M2262" s="221">
        <v>0</v>
      </c>
      <c r="N2262" s="221">
        <v>0</v>
      </c>
      <c r="O2262" s="221">
        <v>0</v>
      </c>
      <c r="P2262" s="221">
        <v>0</v>
      </c>
      <c r="Q2262" s="221">
        <v>0</v>
      </c>
      <c r="R2262" s="221">
        <v>0</v>
      </c>
      <c r="S2262" s="221">
        <v>0</v>
      </c>
      <c r="T2262" s="221">
        <v>0</v>
      </c>
      <c r="U2262" s="221">
        <v>40501.71</v>
      </c>
      <c r="V2262" s="221">
        <v>0</v>
      </c>
      <c r="W2262" s="221">
        <v>0</v>
      </c>
      <c r="X2262" s="221">
        <v>0</v>
      </c>
    </row>
    <row r="2263" spans="1:24" s="239" customFormat="1" ht="20.25" customHeight="1" x14ac:dyDescent="0.3">
      <c r="A2263" s="238"/>
      <c r="B2263" s="226" t="s">
        <v>22</v>
      </c>
      <c r="C2263" s="231"/>
      <c r="D2263" s="263" t="s">
        <v>172</v>
      </c>
      <c r="E2263" s="220">
        <v>121505.13</v>
      </c>
      <c r="F2263" s="220">
        <v>121505.13</v>
      </c>
      <c r="G2263" s="220">
        <v>0</v>
      </c>
      <c r="H2263" s="220">
        <v>0</v>
      </c>
      <c r="I2263" s="220">
        <v>0</v>
      </c>
      <c r="J2263" s="220">
        <v>0</v>
      </c>
      <c r="K2263" s="220">
        <v>0</v>
      </c>
      <c r="L2263" s="220">
        <v>0</v>
      </c>
      <c r="M2263" s="220">
        <v>0</v>
      </c>
      <c r="N2263" s="220">
        <v>0</v>
      </c>
      <c r="O2263" s="220">
        <v>0</v>
      </c>
      <c r="P2263" s="220">
        <v>0</v>
      </c>
      <c r="Q2263" s="220">
        <v>0</v>
      </c>
      <c r="R2263" s="220">
        <v>0</v>
      </c>
      <c r="S2263" s="220">
        <v>0</v>
      </c>
      <c r="T2263" s="220">
        <v>0</v>
      </c>
      <c r="U2263" s="220">
        <v>121505.13</v>
      </c>
      <c r="V2263" s="220">
        <v>0</v>
      </c>
      <c r="W2263" s="220">
        <v>0</v>
      </c>
      <c r="X2263" s="220">
        <v>0</v>
      </c>
    </row>
    <row r="2264" spans="1:24" s="239" customFormat="1" ht="20.25" customHeight="1" x14ac:dyDescent="0.3">
      <c r="A2264" s="238"/>
      <c r="B2264" s="272" t="s">
        <v>34</v>
      </c>
      <c r="C2264" s="272"/>
      <c r="D2264" s="263" t="s">
        <v>172</v>
      </c>
      <c r="E2264" s="220">
        <v>10201068.09</v>
      </c>
      <c r="F2264" s="220">
        <v>10051547.75</v>
      </c>
      <c r="G2264" s="220">
        <v>112099.66</v>
      </c>
      <c r="H2264" s="220">
        <v>4627324.97</v>
      </c>
      <c r="I2264" s="220">
        <v>0</v>
      </c>
      <c r="J2264" s="220">
        <v>0</v>
      </c>
      <c r="K2264" s="220">
        <v>0</v>
      </c>
      <c r="L2264" s="220">
        <v>217094.75999999998</v>
      </c>
      <c r="M2264" s="220">
        <v>0</v>
      </c>
      <c r="N2264" s="220">
        <v>0</v>
      </c>
      <c r="O2264" s="220">
        <v>0</v>
      </c>
      <c r="P2264" s="220">
        <v>0</v>
      </c>
      <c r="Q2264" s="220">
        <v>3646241.67</v>
      </c>
      <c r="R2264" s="220">
        <v>0</v>
      </c>
      <c r="S2264" s="220">
        <v>0</v>
      </c>
      <c r="T2264" s="220">
        <v>0</v>
      </c>
      <c r="U2264" s="220">
        <v>250156.6</v>
      </c>
      <c r="V2264" s="220">
        <v>1193962.8600000001</v>
      </c>
      <c r="W2264" s="220">
        <v>0</v>
      </c>
      <c r="X2264" s="220">
        <v>154187.57</v>
      </c>
    </row>
    <row r="2265" spans="1:24" s="239" customFormat="1" ht="20.25" customHeight="1" x14ac:dyDescent="0.3">
      <c r="A2265" s="238"/>
      <c r="B2265" s="235"/>
      <c r="C2265" s="235"/>
      <c r="D2265" s="282"/>
      <c r="E2265" s="283"/>
      <c r="F2265" s="283"/>
      <c r="G2265" s="283"/>
      <c r="H2265" s="283"/>
      <c r="I2265" s="283"/>
      <c r="J2265" s="283"/>
      <c r="K2265" s="283"/>
      <c r="L2265" s="254" t="s">
        <v>4013</v>
      </c>
      <c r="M2265" s="283"/>
      <c r="N2265" s="283"/>
      <c r="O2265" s="283"/>
      <c r="P2265" s="283"/>
      <c r="Q2265" s="283"/>
      <c r="R2265" s="283"/>
      <c r="S2265" s="283"/>
      <c r="T2265" s="283"/>
      <c r="U2265" s="283"/>
      <c r="V2265" s="283"/>
      <c r="W2265" s="283"/>
      <c r="X2265" s="283"/>
    </row>
    <row r="2266" spans="1:24" s="239" customFormat="1" ht="20.25" customHeight="1" x14ac:dyDescent="0.3">
      <c r="A2266" s="238"/>
      <c r="B2266" s="235"/>
      <c r="C2266" s="235"/>
      <c r="D2266" s="282"/>
      <c r="E2266" s="283"/>
      <c r="F2266" s="283"/>
      <c r="G2266" s="283"/>
      <c r="H2266" s="283"/>
      <c r="I2266" s="283"/>
      <c r="J2266" s="283"/>
      <c r="K2266" s="283"/>
      <c r="L2266" s="275" t="s">
        <v>4014</v>
      </c>
      <c r="M2266" s="283"/>
      <c r="N2266" s="283"/>
      <c r="O2266" s="283"/>
      <c r="P2266" s="283"/>
      <c r="Q2266" s="283"/>
      <c r="R2266" s="283"/>
      <c r="S2266" s="283"/>
      <c r="T2266" s="283"/>
      <c r="U2266" s="283"/>
      <c r="V2266" s="283"/>
      <c r="W2266" s="283"/>
      <c r="X2266" s="283"/>
    </row>
    <row r="2267" spans="1:24" s="239" customFormat="1" ht="20.25" customHeight="1" x14ac:dyDescent="0.3">
      <c r="A2267" s="238">
        <v>2024</v>
      </c>
      <c r="B2267" s="230">
        <v>919</v>
      </c>
      <c r="C2267" s="225" t="s">
        <v>3981</v>
      </c>
      <c r="D2267" s="230">
        <v>55476</v>
      </c>
      <c r="E2267" s="222">
        <v>2232388.7600000002</v>
      </c>
      <c r="F2267" s="222">
        <v>2197774.04</v>
      </c>
      <c r="G2267" s="221">
        <v>0</v>
      </c>
      <c r="H2267" s="221">
        <v>0</v>
      </c>
      <c r="I2267" s="221">
        <v>0</v>
      </c>
      <c r="J2267" s="221">
        <v>0</v>
      </c>
      <c r="K2267" s="221">
        <v>0</v>
      </c>
      <c r="L2267" s="221">
        <v>0</v>
      </c>
      <c r="M2267" s="221">
        <v>0</v>
      </c>
      <c r="N2267" s="221">
        <v>0</v>
      </c>
      <c r="O2267" s="221">
        <v>0</v>
      </c>
      <c r="P2267" s="221">
        <v>0</v>
      </c>
      <c r="Q2267" s="221">
        <v>0</v>
      </c>
      <c r="R2267" s="221">
        <v>0</v>
      </c>
      <c r="S2267" s="221">
        <v>2080570.49</v>
      </c>
      <c r="T2267" s="221">
        <v>0</v>
      </c>
      <c r="U2267" s="221">
        <v>0</v>
      </c>
      <c r="V2267" s="221">
        <v>117203.55</v>
      </c>
      <c r="W2267" s="221">
        <v>0</v>
      </c>
      <c r="X2267" s="221">
        <v>34614.720000000001</v>
      </c>
    </row>
    <row r="2268" spans="1:24" s="239" customFormat="1" ht="20.25" customHeight="1" x14ac:dyDescent="0.3">
      <c r="A2268" s="238">
        <v>2024</v>
      </c>
      <c r="B2268" s="230">
        <v>920</v>
      </c>
      <c r="C2268" s="225" t="s">
        <v>3982</v>
      </c>
      <c r="D2268" s="230">
        <v>56054</v>
      </c>
      <c r="E2268" s="222">
        <v>130376.4</v>
      </c>
      <c r="F2268" s="222">
        <v>130376.4</v>
      </c>
      <c r="G2268" s="221">
        <v>0</v>
      </c>
      <c r="H2268" s="221">
        <v>0</v>
      </c>
      <c r="I2268" s="221">
        <v>0</v>
      </c>
      <c r="J2268" s="221">
        <v>0</v>
      </c>
      <c r="K2268" s="221">
        <v>0</v>
      </c>
      <c r="L2268" s="221">
        <v>0</v>
      </c>
      <c r="M2268" s="221">
        <v>0</v>
      </c>
      <c r="N2268" s="221">
        <v>0</v>
      </c>
      <c r="O2268" s="221">
        <v>0</v>
      </c>
      <c r="P2268" s="221">
        <v>0</v>
      </c>
      <c r="Q2268" s="221">
        <v>0</v>
      </c>
      <c r="R2268" s="221">
        <v>0</v>
      </c>
      <c r="S2268" s="221">
        <v>0</v>
      </c>
      <c r="T2268" s="221">
        <v>0</v>
      </c>
      <c r="U2268" s="221">
        <v>0</v>
      </c>
      <c r="V2268" s="221">
        <v>130376.4</v>
      </c>
      <c r="W2268" s="221">
        <v>0</v>
      </c>
      <c r="X2268" s="221">
        <v>0</v>
      </c>
    </row>
    <row r="2269" spans="1:24" s="239" customFormat="1" ht="20.25" customHeight="1" x14ac:dyDescent="0.3">
      <c r="A2269" s="238">
        <v>2024</v>
      </c>
      <c r="B2269" s="230">
        <v>921</v>
      </c>
      <c r="C2269" s="225" t="s">
        <v>3983</v>
      </c>
      <c r="D2269" s="230">
        <v>56484</v>
      </c>
      <c r="E2269" s="222">
        <v>130376.4</v>
      </c>
      <c r="F2269" s="222">
        <v>130376.4</v>
      </c>
      <c r="G2269" s="221">
        <v>0</v>
      </c>
      <c r="H2269" s="221">
        <v>0</v>
      </c>
      <c r="I2269" s="221">
        <v>0</v>
      </c>
      <c r="J2269" s="221">
        <v>0</v>
      </c>
      <c r="K2269" s="221">
        <v>0</v>
      </c>
      <c r="L2269" s="221">
        <v>0</v>
      </c>
      <c r="M2269" s="221">
        <v>0</v>
      </c>
      <c r="N2269" s="221">
        <v>0</v>
      </c>
      <c r="O2269" s="221">
        <v>0</v>
      </c>
      <c r="P2269" s="221">
        <v>0</v>
      </c>
      <c r="Q2269" s="221">
        <v>0</v>
      </c>
      <c r="R2269" s="221">
        <v>0</v>
      </c>
      <c r="S2269" s="221">
        <v>0</v>
      </c>
      <c r="T2269" s="221">
        <v>0</v>
      </c>
      <c r="U2269" s="221">
        <v>0</v>
      </c>
      <c r="V2269" s="221">
        <v>130376.4</v>
      </c>
      <c r="W2269" s="221">
        <v>0</v>
      </c>
      <c r="X2269" s="221">
        <v>0</v>
      </c>
    </row>
    <row r="2270" spans="1:24" s="239" customFormat="1" ht="20.25" customHeight="1" x14ac:dyDescent="0.3">
      <c r="A2270" s="238">
        <v>2024</v>
      </c>
      <c r="B2270" s="230">
        <v>922</v>
      </c>
      <c r="C2270" s="225" t="s">
        <v>3984</v>
      </c>
      <c r="D2270" s="230">
        <v>56485</v>
      </c>
      <c r="E2270" s="222">
        <v>130376.4</v>
      </c>
      <c r="F2270" s="222">
        <v>130376.4</v>
      </c>
      <c r="G2270" s="221">
        <v>0</v>
      </c>
      <c r="H2270" s="221">
        <v>0</v>
      </c>
      <c r="I2270" s="221">
        <v>0</v>
      </c>
      <c r="J2270" s="221">
        <v>0</v>
      </c>
      <c r="K2270" s="221">
        <v>0</v>
      </c>
      <c r="L2270" s="221">
        <v>0</v>
      </c>
      <c r="M2270" s="221">
        <v>0</v>
      </c>
      <c r="N2270" s="221">
        <v>0</v>
      </c>
      <c r="O2270" s="221">
        <v>0</v>
      </c>
      <c r="P2270" s="221">
        <v>0</v>
      </c>
      <c r="Q2270" s="221">
        <v>0</v>
      </c>
      <c r="R2270" s="221">
        <v>0</v>
      </c>
      <c r="S2270" s="221">
        <v>0</v>
      </c>
      <c r="T2270" s="221">
        <v>0</v>
      </c>
      <c r="U2270" s="221">
        <v>0</v>
      </c>
      <c r="V2270" s="221">
        <v>130376.4</v>
      </c>
      <c r="W2270" s="221">
        <v>0</v>
      </c>
      <c r="X2270" s="221">
        <v>0</v>
      </c>
    </row>
    <row r="2271" spans="1:24" s="239" customFormat="1" ht="20.25" customHeight="1" x14ac:dyDescent="0.3">
      <c r="A2271" s="238"/>
      <c r="B2271" s="226" t="s">
        <v>22</v>
      </c>
      <c r="C2271" s="231"/>
      <c r="D2271" s="263" t="s">
        <v>172</v>
      </c>
      <c r="E2271" s="220">
        <v>2623517.96</v>
      </c>
      <c r="F2271" s="220">
        <v>2588903.2399999998</v>
      </c>
      <c r="G2271" s="220">
        <v>0</v>
      </c>
      <c r="H2271" s="220">
        <v>0</v>
      </c>
      <c r="I2271" s="220">
        <v>0</v>
      </c>
      <c r="J2271" s="220">
        <v>0</v>
      </c>
      <c r="K2271" s="220">
        <v>0</v>
      </c>
      <c r="L2271" s="220">
        <v>0</v>
      </c>
      <c r="M2271" s="220">
        <v>0</v>
      </c>
      <c r="N2271" s="220">
        <v>0</v>
      </c>
      <c r="O2271" s="220">
        <v>0</v>
      </c>
      <c r="P2271" s="220">
        <v>0</v>
      </c>
      <c r="Q2271" s="220">
        <v>0</v>
      </c>
      <c r="R2271" s="220">
        <v>0</v>
      </c>
      <c r="S2271" s="220">
        <v>2080570.49</v>
      </c>
      <c r="T2271" s="220">
        <v>0</v>
      </c>
      <c r="U2271" s="220">
        <v>0</v>
      </c>
      <c r="V2271" s="220">
        <v>508332.75</v>
      </c>
      <c r="W2271" s="220">
        <v>0</v>
      </c>
      <c r="X2271" s="220">
        <v>34614.720000000001</v>
      </c>
    </row>
    <row r="2272" spans="1:24" s="239" customFormat="1" ht="20.25" customHeight="1" x14ac:dyDescent="0.3">
      <c r="A2272" s="238"/>
      <c r="B2272" s="272" t="s">
        <v>34</v>
      </c>
      <c r="C2272" s="272"/>
      <c r="D2272" s="263" t="s">
        <v>172</v>
      </c>
      <c r="E2272" s="220">
        <v>2623517.96</v>
      </c>
      <c r="F2272" s="220">
        <v>2588903.2399999998</v>
      </c>
      <c r="G2272" s="220">
        <v>0</v>
      </c>
      <c r="H2272" s="220">
        <v>0</v>
      </c>
      <c r="I2272" s="220">
        <v>0</v>
      </c>
      <c r="J2272" s="220">
        <v>0</v>
      </c>
      <c r="K2272" s="220">
        <v>0</v>
      </c>
      <c r="L2272" s="220">
        <v>0</v>
      </c>
      <c r="M2272" s="220">
        <v>0</v>
      </c>
      <c r="N2272" s="220">
        <v>0</v>
      </c>
      <c r="O2272" s="220">
        <v>0</v>
      </c>
      <c r="P2272" s="220">
        <v>0</v>
      </c>
      <c r="Q2272" s="220">
        <v>0</v>
      </c>
      <c r="R2272" s="220">
        <v>0</v>
      </c>
      <c r="S2272" s="220">
        <v>2080570.49</v>
      </c>
      <c r="T2272" s="220">
        <v>0</v>
      </c>
      <c r="U2272" s="220">
        <v>0</v>
      </c>
      <c r="V2272" s="220">
        <v>508332.75</v>
      </c>
      <c r="W2272" s="220">
        <v>0</v>
      </c>
      <c r="X2272" s="220">
        <v>34614.720000000001</v>
      </c>
    </row>
    <row r="2273" spans="1:24" s="239" customFormat="1" ht="20.25" customHeight="1" x14ac:dyDescent="0.3">
      <c r="A2273" s="238"/>
      <c r="C2273" s="235"/>
      <c r="D2273" s="235"/>
      <c r="E2273" s="235"/>
      <c r="F2273" s="235"/>
      <c r="G2273" s="254"/>
      <c r="H2273" s="254"/>
      <c r="I2273" s="254"/>
      <c r="J2273" s="254"/>
      <c r="K2273" s="254"/>
      <c r="L2273" s="254" t="s">
        <v>1921</v>
      </c>
      <c r="M2273" s="254"/>
      <c r="N2273" s="254"/>
      <c r="O2273" s="254"/>
      <c r="P2273" s="254"/>
      <c r="Q2273" s="254"/>
      <c r="R2273" s="254"/>
      <c r="S2273" s="254"/>
      <c r="T2273" s="254"/>
      <c r="U2273" s="254"/>
      <c r="V2273" s="254"/>
      <c r="W2273" s="254"/>
      <c r="X2273" s="254"/>
    </row>
    <row r="2274" spans="1:24" s="239" customFormat="1" ht="20.25" customHeight="1" x14ac:dyDescent="0.3">
      <c r="A2274" s="238"/>
      <c r="C2274" s="274"/>
      <c r="D2274" s="274"/>
      <c r="E2274" s="274"/>
      <c r="F2274" s="274"/>
      <c r="G2274" s="275"/>
      <c r="H2274" s="275"/>
      <c r="I2274" s="275"/>
      <c r="J2274" s="275"/>
      <c r="K2274" s="275"/>
      <c r="L2274" s="275" t="s">
        <v>1639</v>
      </c>
      <c r="M2274" s="275"/>
      <c r="N2274" s="275"/>
      <c r="O2274" s="275"/>
      <c r="P2274" s="275"/>
      <c r="Q2274" s="275"/>
      <c r="R2274" s="275"/>
      <c r="S2274" s="275"/>
      <c r="T2274" s="275"/>
      <c r="U2274" s="275"/>
      <c r="V2274" s="275"/>
      <c r="W2274" s="275"/>
      <c r="X2274" s="275"/>
    </row>
    <row r="2275" spans="1:24" s="239" customFormat="1" ht="20.25" customHeight="1" x14ac:dyDescent="0.3">
      <c r="A2275" s="238">
        <v>2024</v>
      </c>
      <c r="B2275" s="230">
        <v>923</v>
      </c>
      <c r="C2275" s="225" t="s">
        <v>1388</v>
      </c>
      <c r="D2275" s="230">
        <v>41471</v>
      </c>
      <c r="E2275" s="222">
        <v>628964.74999999988</v>
      </c>
      <c r="F2275" s="222">
        <v>618477.64999999991</v>
      </c>
      <c r="G2275" s="221">
        <v>381601.56999999995</v>
      </c>
      <c r="H2275" s="221">
        <v>0</v>
      </c>
      <c r="I2275" s="221">
        <v>0</v>
      </c>
      <c r="J2275" s="221">
        <v>0</v>
      </c>
      <c r="K2275" s="221">
        <v>0</v>
      </c>
      <c r="L2275" s="221">
        <v>0</v>
      </c>
      <c r="M2275" s="221">
        <v>0</v>
      </c>
      <c r="N2275" s="221">
        <v>0</v>
      </c>
      <c r="O2275" s="221">
        <v>0</v>
      </c>
      <c r="P2275" s="221">
        <v>236876.08000000002</v>
      </c>
      <c r="Q2275" s="221">
        <v>0</v>
      </c>
      <c r="R2275" s="221">
        <v>0</v>
      </c>
      <c r="S2275" s="221">
        <v>0</v>
      </c>
      <c r="T2275" s="221">
        <v>0</v>
      </c>
      <c r="U2275" s="221">
        <v>0</v>
      </c>
      <c r="V2275" s="221">
        <v>0</v>
      </c>
      <c r="W2275" s="221">
        <v>0</v>
      </c>
      <c r="X2275" s="221">
        <v>10487.099999999999</v>
      </c>
    </row>
    <row r="2276" spans="1:24" s="239" customFormat="1" ht="20.25" customHeight="1" x14ac:dyDescent="0.3">
      <c r="A2276" s="238">
        <v>2024</v>
      </c>
      <c r="B2276" s="230">
        <v>924</v>
      </c>
      <c r="C2276" s="225" t="s">
        <v>4381</v>
      </c>
      <c r="D2276" s="230">
        <v>41489</v>
      </c>
      <c r="E2276" s="222">
        <v>262011.4</v>
      </c>
      <c r="F2276" s="222">
        <v>257578.65</v>
      </c>
      <c r="G2276" s="221">
        <v>0</v>
      </c>
      <c r="H2276" s="221">
        <v>0</v>
      </c>
      <c r="I2276" s="221">
        <v>0</v>
      </c>
      <c r="J2276" s="221">
        <v>0</v>
      </c>
      <c r="K2276" s="221">
        <v>0</v>
      </c>
      <c r="L2276" s="221">
        <v>56854.27</v>
      </c>
      <c r="M2276" s="221">
        <v>0</v>
      </c>
      <c r="N2276" s="221">
        <v>0</v>
      </c>
      <c r="O2276" s="221">
        <v>0</v>
      </c>
      <c r="P2276" s="221">
        <v>200724.38</v>
      </c>
      <c r="Q2276" s="221">
        <v>0</v>
      </c>
      <c r="R2276" s="221">
        <v>0</v>
      </c>
      <c r="S2276" s="221">
        <v>0</v>
      </c>
      <c r="T2276" s="221">
        <v>0</v>
      </c>
      <c r="U2276" s="221">
        <v>0</v>
      </c>
      <c r="V2276" s="221">
        <v>0</v>
      </c>
      <c r="W2276" s="221">
        <v>0</v>
      </c>
      <c r="X2276" s="221">
        <v>4432.75</v>
      </c>
    </row>
    <row r="2277" spans="1:24" s="239" customFormat="1" ht="20.25" customHeight="1" x14ac:dyDescent="0.3">
      <c r="A2277" s="238">
        <v>2024</v>
      </c>
      <c r="B2277" s="230">
        <v>925</v>
      </c>
      <c r="C2277" s="225" t="s">
        <v>1393</v>
      </c>
      <c r="D2277" s="230">
        <v>41510</v>
      </c>
      <c r="E2277" s="222">
        <v>1875624.3699999999</v>
      </c>
      <c r="F2277" s="222">
        <v>1836326.98</v>
      </c>
      <c r="G2277" s="221">
        <v>0</v>
      </c>
      <c r="H2277" s="221">
        <v>0</v>
      </c>
      <c r="I2277" s="221">
        <v>0</v>
      </c>
      <c r="J2277" s="221">
        <v>0</v>
      </c>
      <c r="K2277" s="221">
        <v>0</v>
      </c>
      <c r="L2277" s="221">
        <v>0</v>
      </c>
      <c r="M2277" s="221">
        <v>0</v>
      </c>
      <c r="N2277" s="221">
        <v>0</v>
      </c>
      <c r="O2277" s="221">
        <v>0</v>
      </c>
      <c r="P2277" s="221">
        <v>0</v>
      </c>
      <c r="Q2277" s="221">
        <v>1836326.98</v>
      </c>
      <c r="R2277" s="221">
        <v>0</v>
      </c>
      <c r="S2277" s="221">
        <v>0</v>
      </c>
      <c r="T2277" s="221">
        <v>0</v>
      </c>
      <c r="U2277" s="221">
        <v>0</v>
      </c>
      <c r="V2277" s="221">
        <v>0</v>
      </c>
      <c r="W2277" s="221">
        <v>0</v>
      </c>
      <c r="X2277" s="221">
        <v>39297.39</v>
      </c>
    </row>
    <row r="2278" spans="1:24" s="239" customFormat="1" ht="20.25" customHeight="1" x14ac:dyDescent="0.3">
      <c r="A2278" s="238">
        <v>2024</v>
      </c>
      <c r="B2278" s="230">
        <v>926</v>
      </c>
      <c r="C2278" s="225" t="s">
        <v>1394</v>
      </c>
      <c r="D2278" s="230">
        <v>41512</v>
      </c>
      <c r="E2278" s="222">
        <v>2500418.2100000004</v>
      </c>
      <c r="F2278" s="222">
        <v>2448794.0900000003</v>
      </c>
      <c r="G2278" s="221">
        <v>0</v>
      </c>
      <c r="H2278" s="221">
        <v>0</v>
      </c>
      <c r="I2278" s="221">
        <v>0</v>
      </c>
      <c r="J2278" s="221">
        <v>0</v>
      </c>
      <c r="K2278" s="221">
        <v>0</v>
      </c>
      <c r="L2278" s="221">
        <v>0</v>
      </c>
      <c r="M2278" s="221">
        <v>0</v>
      </c>
      <c r="N2278" s="221">
        <v>0</v>
      </c>
      <c r="O2278" s="221">
        <v>0</v>
      </c>
      <c r="P2278" s="221">
        <v>0</v>
      </c>
      <c r="Q2278" s="221">
        <v>2448794.0900000003</v>
      </c>
      <c r="R2278" s="221">
        <v>0</v>
      </c>
      <c r="S2278" s="221">
        <v>0</v>
      </c>
      <c r="T2278" s="221">
        <v>0</v>
      </c>
      <c r="U2278" s="221">
        <v>0</v>
      </c>
      <c r="V2278" s="221">
        <v>0</v>
      </c>
      <c r="W2278" s="221">
        <v>0</v>
      </c>
      <c r="X2278" s="221">
        <v>51624.12</v>
      </c>
    </row>
    <row r="2279" spans="1:24" s="239" customFormat="1" ht="20.25" customHeight="1" x14ac:dyDescent="0.3">
      <c r="A2279" s="238">
        <v>2024</v>
      </c>
      <c r="B2279" s="230">
        <v>927</v>
      </c>
      <c r="C2279" s="225" t="s">
        <v>3053</v>
      </c>
      <c r="D2279" s="230">
        <v>41503</v>
      </c>
      <c r="E2279" s="222">
        <v>822940.61</v>
      </c>
      <c r="F2279" s="222">
        <v>806120.53</v>
      </c>
      <c r="G2279" s="221">
        <v>0</v>
      </c>
      <c r="H2279" s="221">
        <v>0</v>
      </c>
      <c r="I2279" s="221">
        <v>0</v>
      </c>
      <c r="J2279" s="221">
        <v>0</v>
      </c>
      <c r="K2279" s="221">
        <v>0</v>
      </c>
      <c r="L2279" s="221">
        <v>0</v>
      </c>
      <c r="M2279" s="221">
        <v>0</v>
      </c>
      <c r="N2279" s="221">
        <v>0</v>
      </c>
      <c r="O2279" s="221">
        <v>0</v>
      </c>
      <c r="P2279" s="221">
        <v>0</v>
      </c>
      <c r="Q2279" s="221">
        <v>806120.53</v>
      </c>
      <c r="R2279" s="221">
        <v>0</v>
      </c>
      <c r="S2279" s="221">
        <v>0</v>
      </c>
      <c r="T2279" s="221">
        <v>0</v>
      </c>
      <c r="U2279" s="221">
        <v>0</v>
      </c>
      <c r="V2279" s="221">
        <v>0</v>
      </c>
      <c r="W2279" s="221">
        <v>0</v>
      </c>
      <c r="X2279" s="221">
        <v>16820.080000000002</v>
      </c>
    </row>
    <row r="2280" spans="1:24" s="239" customFormat="1" ht="20.25" customHeight="1" x14ac:dyDescent="0.3">
      <c r="A2280" s="238">
        <v>2024</v>
      </c>
      <c r="B2280" s="230">
        <v>928</v>
      </c>
      <c r="C2280" s="225" t="s">
        <v>1395</v>
      </c>
      <c r="D2280" s="230">
        <v>41513</v>
      </c>
      <c r="E2280" s="222">
        <v>2066143.59</v>
      </c>
      <c r="F2280" s="222">
        <v>2034979.58</v>
      </c>
      <c r="G2280" s="221">
        <v>0</v>
      </c>
      <c r="H2280" s="221">
        <v>0</v>
      </c>
      <c r="I2280" s="221">
        <v>0</v>
      </c>
      <c r="J2280" s="221">
        <v>0</v>
      </c>
      <c r="K2280" s="221">
        <v>0</v>
      </c>
      <c r="L2280" s="221">
        <v>0</v>
      </c>
      <c r="M2280" s="221">
        <v>0</v>
      </c>
      <c r="N2280" s="221">
        <v>0</v>
      </c>
      <c r="O2280" s="221">
        <v>0</v>
      </c>
      <c r="P2280" s="221">
        <v>0</v>
      </c>
      <c r="Q2280" s="221">
        <v>2034979.58</v>
      </c>
      <c r="R2280" s="221">
        <v>0</v>
      </c>
      <c r="S2280" s="221">
        <v>0</v>
      </c>
      <c r="T2280" s="221">
        <v>0</v>
      </c>
      <c r="U2280" s="221">
        <v>0</v>
      </c>
      <c r="V2280" s="221">
        <v>0</v>
      </c>
      <c r="W2280" s="221">
        <v>0</v>
      </c>
      <c r="X2280" s="221">
        <v>31164.01</v>
      </c>
    </row>
    <row r="2281" spans="1:24" s="239" customFormat="1" ht="20.25" customHeight="1" x14ac:dyDescent="0.3">
      <c r="A2281" s="238"/>
      <c r="B2281" s="226" t="s">
        <v>22</v>
      </c>
      <c r="C2281" s="231"/>
      <c r="D2281" s="263" t="s">
        <v>172</v>
      </c>
      <c r="E2281" s="220">
        <v>8156102.9300000006</v>
      </c>
      <c r="F2281" s="220">
        <v>8002277.4800000004</v>
      </c>
      <c r="G2281" s="220">
        <v>381601.56999999995</v>
      </c>
      <c r="H2281" s="220">
        <v>0</v>
      </c>
      <c r="I2281" s="220">
        <v>0</v>
      </c>
      <c r="J2281" s="220">
        <v>0</v>
      </c>
      <c r="K2281" s="220">
        <v>0</v>
      </c>
      <c r="L2281" s="220">
        <v>56854.27</v>
      </c>
      <c r="M2281" s="220">
        <v>0</v>
      </c>
      <c r="N2281" s="220">
        <v>0</v>
      </c>
      <c r="O2281" s="220">
        <v>0</v>
      </c>
      <c r="P2281" s="220">
        <v>437600.46</v>
      </c>
      <c r="Q2281" s="220">
        <v>7126221.1800000006</v>
      </c>
      <c r="R2281" s="220">
        <v>0</v>
      </c>
      <c r="S2281" s="220">
        <v>0</v>
      </c>
      <c r="T2281" s="220">
        <v>0</v>
      </c>
      <c r="U2281" s="220">
        <v>0</v>
      </c>
      <c r="V2281" s="220">
        <v>0</v>
      </c>
      <c r="W2281" s="220">
        <v>0</v>
      </c>
      <c r="X2281" s="220">
        <v>153825.45000000001</v>
      </c>
    </row>
    <row r="2282" spans="1:24" s="239" customFormat="1" ht="20.25" customHeight="1" x14ac:dyDescent="0.3">
      <c r="A2282" s="238"/>
      <c r="B2282" s="272" t="s">
        <v>34</v>
      </c>
      <c r="C2282" s="272"/>
      <c r="D2282" s="263" t="s">
        <v>172</v>
      </c>
      <c r="E2282" s="220">
        <v>8156102.9300000006</v>
      </c>
      <c r="F2282" s="220">
        <v>8002277.4800000004</v>
      </c>
      <c r="G2282" s="220">
        <v>381601.56999999995</v>
      </c>
      <c r="H2282" s="220">
        <v>0</v>
      </c>
      <c r="I2282" s="220">
        <v>0</v>
      </c>
      <c r="J2282" s="220">
        <v>0</v>
      </c>
      <c r="K2282" s="220">
        <v>0</v>
      </c>
      <c r="L2282" s="220">
        <v>56854.27</v>
      </c>
      <c r="M2282" s="220">
        <v>0</v>
      </c>
      <c r="N2282" s="220">
        <v>0</v>
      </c>
      <c r="O2282" s="220">
        <v>0</v>
      </c>
      <c r="P2282" s="220">
        <v>437600.46</v>
      </c>
      <c r="Q2282" s="220">
        <v>7126221.1800000006</v>
      </c>
      <c r="R2282" s="220">
        <v>0</v>
      </c>
      <c r="S2282" s="220">
        <v>0</v>
      </c>
      <c r="T2282" s="220">
        <v>0</v>
      </c>
      <c r="U2282" s="220">
        <v>0</v>
      </c>
      <c r="V2282" s="220">
        <v>0</v>
      </c>
      <c r="W2282" s="220">
        <v>0</v>
      </c>
      <c r="X2282" s="220">
        <v>153825.45000000001</v>
      </c>
    </row>
    <row r="2283" spans="1:24" s="239" customFormat="1" ht="20.25" customHeight="1" x14ac:dyDescent="0.3">
      <c r="A2283" s="238"/>
      <c r="B2283" s="235"/>
      <c r="C2283" s="235"/>
      <c r="D2283" s="282"/>
      <c r="E2283" s="283"/>
      <c r="F2283" s="283"/>
      <c r="G2283" s="283"/>
      <c r="H2283" s="283"/>
      <c r="I2283" s="283"/>
      <c r="J2283" s="283"/>
      <c r="K2283" s="283"/>
      <c r="L2283" s="305" t="s">
        <v>1884</v>
      </c>
      <c r="M2283" s="283"/>
      <c r="N2283" s="283"/>
      <c r="O2283" s="283"/>
      <c r="P2283" s="283"/>
      <c r="Q2283" s="283"/>
      <c r="R2283" s="283"/>
      <c r="S2283" s="283"/>
      <c r="T2283" s="283"/>
      <c r="U2283" s="283"/>
      <c r="V2283" s="283"/>
      <c r="W2283" s="283"/>
      <c r="X2283" s="283"/>
    </row>
    <row r="2284" spans="1:24" s="239" customFormat="1" ht="20.25" customHeight="1" x14ac:dyDescent="0.3">
      <c r="A2284" s="238"/>
      <c r="B2284" s="235"/>
      <c r="C2284" s="235"/>
      <c r="D2284" s="282"/>
      <c r="E2284" s="283"/>
      <c r="F2284" s="283"/>
      <c r="G2284" s="283"/>
      <c r="H2284" s="283"/>
      <c r="I2284" s="283"/>
      <c r="J2284" s="283"/>
      <c r="K2284" s="283"/>
      <c r="L2284" s="305" t="s">
        <v>1885</v>
      </c>
      <c r="M2284" s="283"/>
      <c r="N2284" s="283"/>
      <c r="O2284" s="283"/>
      <c r="P2284" s="283"/>
      <c r="Q2284" s="283"/>
      <c r="R2284" s="283"/>
      <c r="S2284" s="283"/>
      <c r="T2284" s="283"/>
      <c r="U2284" s="283"/>
      <c r="V2284" s="283"/>
      <c r="W2284" s="283"/>
      <c r="X2284" s="283"/>
    </row>
    <row r="2285" spans="1:24" s="239" customFormat="1" ht="20.25" customHeight="1" x14ac:dyDescent="0.3">
      <c r="A2285" s="238">
        <v>2024</v>
      </c>
      <c r="B2285" s="230">
        <v>929</v>
      </c>
      <c r="C2285" s="231" t="s">
        <v>1635</v>
      </c>
      <c r="D2285" s="230">
        <v>41531</v>
      </c>
      <c r="E2285" s="222">
        <v>53652.2</v>
      </c>
      <c r="F2285" s="222">
        <v>53652.2</v>
      </c>
      <c r="G2285" s="221">
        <v>0</v>
      </c>
      <c r="H2285" s="221">
        <v>0</v>
      </c>
      <c r="I2285" s="221">
        <v>0</v>
      </c>
      <c r="J2285" s="221">
        <v>0</v>
      </c>
      <c r="K2285" s="221">
        <v>0</v>
      </c>
      <c r="L2285" s="221">
        <v>0</v>
      </c>
      <c r="M2285" s="221">
        <v>0</v>
      </c>
      <c r="N2285" s="221">
        <v>0</v>
      </c>
      <c r="O2285" s="221">
        <v>0</v>
      </c>
      <c r="P2285" s="221">
        <v>0</v>
      </c>
      <c r="Q2285" s="221">
        <v>0</v>
      </c>
      <c r="R2285" s="221">
        <v>0</v>
      </c>
      <c r="S2285" s="221">
        <v>0</v>
      </c>
      <c r="T2285" s="221">
        <v>0</v>
      </c>
      <c r="U2285" s="221">
        <v>53652.2</v>
      </c>
      <c r="V2285" s="221">
        <v>0</v>
      </c>
      <c r="W2285" s="221">
        <v>0</v>
      </c>
      <c r="X2285" s="221">
        <v>0</v>
      </c>
    </row>
    <row r="2286" spans="1:24" s="239" customFormat="1" ht="20.25" customHeight="1" x14ac:dyDescent="0.3">
      <c r="A2286" s="238"/>
      <c r="B2286" s="226" t="s">
        <v>22</v>
      </c>
      <c r="C2286" s="231"/>
      <c r="D2286" s="263" t="s">
        <v>172</v>
      </c>
      <c r="E2286" s="220">
        <v>53652.2</v>
      </c>
      <c r="F2286" s="220">
        <v>53652.2</v>
      </c>
      <c r="G2286" s="220">
        <v>0</v>
      </c>
      <c r="H2286" s="220">
        <v>0</v>
      </c>
      <c r="I2286" s="220">
        <v>0</v>
      </c>
      <c r="J2286" s="220">
        <v>0</v>
      </c>
      <c r="K2286" s="220">
        <v>0</v>
      </c>
      <c r="L2286" s="220">
        <v>0</v>
      </c>
      <c r="M2286" s="220">
        <v>0</v>
      </c>
      <c r="N2286" s="220">
        <v>0</v>
      </c>
      <c r="O2286" s="220">
        <v>0</v>
      </c>
      <c r="P2286" s="220">
        <v>0</v>
      </c>
      <c r="Q2286" s="220">
        <v>0</v>
      </c>
      <c r="R2286" s="220">
        <v>0</v>
      </c>
      <c r="S2286" s="220">
        <v>0</v>
      </c>
      <c r="T2286" s="220">
        <v>0</v>
      </c>
      <c r="U2286" s="220">
        <v>53652.2</v>
      </c>
      <c r="V2286" s="220">
        <v>0</v>
      </c>
      <c r="W2286" s="220">
        <v>0</v>
      </c>
      <c r="X2286" s="220">
        <v>0</v>
      </c>
    </row>
    <row r="2287" spans="1:24" s="239" customFormat="1" ht="20.25" customHeight="1" x14ac:dyDescent="0.3">
      <c r="A2287" s="238"/>
      <c r="B2287" s="272" t="s">
        <v>34</v>
      </c>
      <c r="C2287" s="272"/>
      <c r="D2287" s="263" t="s">
        <v>172</v>
      </c>
      <c r="E2287" s="220">
        <v>53652.2</v>
      </c>
      <c r="F2287" s="220">
        <v>53652.2</v>
      </c>
      <c r="G2287" s="220">
        <v>0</v>
      </c>
      <c r="H2287" s="220">
        <v>0</v>
      </c>
      <c r="I2287" s="220">
        <v>0</v>
      </c>
      <c r="J2287" s="220">
        <v>0</v>
      </c>
      <c r="K2287" s="220">
        <v>0</v>
      </c>
      <c r="L2287" s="220">
        <v>0</v>
      </c>
      <c r="M2287" s="220">
        <v>0</v>
      </c>
      <c r="N2287" s="220">
        <v>0</v>
      </c>
      <c r="O2287" s="220">
        <v>0</v>
      </c>
      <c r="P2287" s="220">
        <v>0</v>
      </c>
      <c r="Q2287" s="220">
        <v>0</v>
      </c>
      <c r="R2287" s="220">
        <v>0</v>
      </c>
      <c r="S2287" s="220">
        <v>0</v>
      </c>
      <c r="T2287" s="220">
        <v>0</v>
      </c>
      <c r="U2287" s="220">
        <v>53652.2</v>
      </c>
      <c r="V2287" s="220">
        <v>0</v>
      </c>
      <c r="W2287" s="220">
        <v>0</v>
      </c>
      <c r="X2287" s="220">
        <v>0</v>
      </c>
    </row>
    <row r="2288" spans="1:24" s="239" customFormat="1" ht="20.25" customHeight="1" x14ac:dyDescent="0.3">
      <c r="A2288" s="238"/>
      <c r="C2288" s="235"/>
      <c r="D2288" s="235"/>
      <c r="E2288" s="235"/>
      <c r="F2288" s="235"/>
      <c r="G2288" s="254"/>
      <c r="H2288" s="254"/>
      <c r="I2288" s="254"/>
      <c r="J2288" s="254"/>
      <c r="K2288" s="254"/>
      <c r="L2288" s="254" t="s">
        <v>4015</v>
      </c>
      <c r="M2288" s="264"/>
      <c r="N2288" s="254"/>
      <c r="O2288" s="254"/>
      <c r="P2288" s="254"/>
      <c r="Q2288" s="254"/>
      <c r="R2288" s="254"/>
      <c r="S2288" s="254"/>
      <c r="T2288" s="254"/>
      <c r="U2288" s="254"/>
      <c r="V2288" s="254"/>
      <c r="W2288" s="254"/>
      <c r="X2288" s="254"/>
    </row>
    <row r="2289" spans="1:24" s="239" customFormat="1" ht="20.25" customHeight="1" x14ac:dyDescent="0.3">
      <c r="A2289" s="238"/>
      <c r="C2289" s="274"/>
      <c r="D2289" s="274"/>
      <c r="E2289" s="274"/>
      <c r="F2289" s="274"/>
      <c r="G2289" s="275"/>
      <c r="H2289" s="275"/>
      <c r="I2289" s="275"/>
      <c r="J2289" s="275"/>
      <c r="K2289" s="275"/>
      <c r="L2289" s="274" t="s">
        <v>4016</v>
      </c>
      <c r="M2289" s="275"/>
      <c r="N2289" s="275"/>
      <c r="O2289" s="275"/>
      <c r="P2289" s="275"/>
      <c r="Q2289" s="275"/>
      <c r="R2289" s="275"/>
      <c r="S2289" s="275"/>
      <c r="T2289" s="275"/>
      <c r="U2289" s="275"/>
      <c r="V2289" s="275"/>
      <c r="W2289" s="275"/>
      <c r="X2289" s="275"/>
    </row>
    <row r="2290" spans="1:24" s="239" customFormat="1" ht="23.25" customHeight="1" x14ac:dyDescent="0.3">
      <c r="A2290" s="238">
        <v>2024</v>
      </c>
      <c r="B2290" s="230">
        <v>930</v>
      </c>
      <c r="C2290" s="225" t="s">
        <v>639</v>
      </c>
      <c r="D2290" s="230">
        <v>42968</v>
      </c>
      <c r="E2290" s="222">
        <v>1616199.16</v>
      </c>
      <c r="F2290" s="222">
        <v>1593419.14</v>
      </c>
      <c r="G2290" s="221">
        <v>0</v>
      </c>
      <c r="H2290" s="221">
        <v>0</v>
      </c>
      <c r="I2290" s="221">
        <v>0</v>
      </c>
      <c r="J2290" s="221">
        <v>0</v>
      </c>
      <c r="K2290" s="221">
        <v>0</v>
      </c>
      <c r="L2290" s="221">
        <v>0</v>
      </c>
      <c r="M2290" s="221">
        <v>0</v>
      </c>
      <c r="N2290" s="221">
        <v>0</v>
      </c>
      <c r="O2290" s="221">
        <v>1593419.14</v>
      </c>
      <c r="P2290" s="221">
        <v>0</v>
      </c>
      <c r="Q2290" s="221">
        <v>0</v>
      </c>
      <c r="R2290" s="221">
        <v>0</v>
      </c>
      <c r="S2290" s="221">
        <v>0</v>
      </c>
      <c r="T2290" s="221">
        <v>0</v>
      </c>
      <c r="U2290" s="221">
        <v>0</v>
      </c>
      <c r="V2290" s="221">
        <v>0</v>
      </c>
      <c r="W2290" s="221">
        <v>0</v>
      </c>
      <c r="X2290" s="221">
        <v>22780.02</v>
      </c>
    </row>
    <row r="2291" spans="1:24" s="239" customFormat="1" ht="23.25" customHeight="1" x14ac:dyDescent="0.3">
      <c r="A2291" s="238">
        <v>2024</v>
      </c>
      <c r="B2291" s="230">
        <v>931</v>
      </c>
      <c r="C2291" s="225" t="s">
        <v>640</v>
      </c>
      <c r="D2291" s="230">
        <v>42970</v>
      </c>
      <c r="E2291" s="222">
        <v>1765620.61</v>
      </c>
      <c r="F2291" s="222">
        <v>1742840.59</v>
      </c>
      <c r="G2291" s="221">
        <v>0</v>
      </c>
      <c r="H2291" s="221">
        <v>0</v>
      </c>
      <c r="I2291" s="221">
        <v>0</v>
      </c>
      <c r="J2291" s="221">
        <v>0</v>
      </c>
      <c r="K2291" s="221">
        <v>0</v>
      </c>
      <c r="L2291" s="221">
        <v>0</v>
      </c>
      <c r="M2291" s="221">
        <v>0</v>
      </c>
      <c r="N2291" s="221">
        <v>0</v>
      </c>
      <c r="O2291" s="221">
        <v>1742840.59</v>
      </c>
      <c r="P2291" s="221">
        <v>0</v>
      </c>
      <c r="Q2291" s="221">
        <v>0</v>
      </c>
      <c r="R2291" s="221">
        <v>0</v>
      </c>
      <c r="S2291" s="221">
        <v>0</v>
      </c>
      <c r="T2291" s="221">
        <v>0</v>
      </c>
      <c r="U2291" s="221">
        <v>0</v>
      </c>
      <c r="V2291" s="221">
        <v>0</v>
      </c>
      <c r="W2291" s="221">
        <v>0</v>
      </c>
      <c r="X2291" s="221">
        <v>22780.02</v>
      </c>
    </row>
    <row r="2292" spans="1:24" s="239" customFormat="1" ht="20.25" customHeight="1" x14ac:dyDescent="0.3">
      <c r="A2292" s="238"/>
      <c r="B2292" s="226" t="s">
        <v>22</v>
      </c>
      <c r="C2292" s="231"/>
      <c r="D2292" s="263" t="s">
        <v>172</v>
      </c>
      <c r="E2292" s="220">
        <v>3381819.77</v>
      </c>
      <c r="F2292" s="220">
        <v>3336259.73</v>
      </c>
      <c r="G2292" s="220">
        <v>0</v>
      </c>
      <c r="H2292" s="220">
        <v>0</v>
      </c>
      <c r="I2292" s="220">
        <v>0</v>
      </c>
      <c r="J2292" s="220">
        <v>0</v>
      </c>
      <c r="K2292" s="220">
        <v>0</v>
      </c>
      <c r="L2292" s="220">
        <v>0</v>
      </c>
      <c r="M2292" s="220">
        <v>0</v>
      </c>
      <c r="N2292" s="220">
        <v>0</v>
      </c>
      <c r="O2292" s="220">
        <v>3336259.73</v>
      </c>
      <c r="P2292" s="220">
        <v>0</v>
      </c>
      <c r="Q2292" s="220">
        <v>0</v>
      </c>
      <c r="R2292" s="220">
        <v>0</v>
      </c>
      <c r="S2292" s="220">
        <v>0</v>
      </c>
      <c r="T2292" s="220">
        <v>0</v>
      </c>
      <c r="U2292" s="220">
        <v>0</v>
      </c>
      <c r="V2292" s="220">
        <v>0</v>
      </c>
      <c r="W2292" s="220">
        <v>0</v>
      </c>
      <c r="X2292" s="220">
        <v>45560.04</v>
      </c>
    </row>
    <row r="2293" spans="1:24" s="239" customFormat="1" ht="20.25" customHeight="1" x14ac:dyDescent="0.3">
      <c r="A2293" s="238"/>
      <c r="B2293" s="272" t="s">
        <v>34</v>
      </c>
      <c r="C2293" s="272"/>
      <c r="D2293" s="263" t="s">
        <v>172</v>
      </c>
      <c r="E2293" s="220">
        <v>3381819.77</v>
      </c>
      <c r="F2293" s="220">
        <v>3336259.73</v>
      </c>
      <c r="G2293" s="220">
        <v>0</v>
      </c>
      <c r="H2293" s="220">
        <v>0</v>
      </c>
      <c r="I2293" s="220">
        <v>0</v>
      </c>
      <c r="J2293" s="220">
        <v>0</v>
      </c>
      <c r="K2293" s="220">
        <v>0</v>
      </c>
      <c r="L2293" s="220">
        <v>0</v>
      </c>
      <c r="M2293" s="220">
        <v>0</v>
      </c>
      <c r="N2293" s="220">
        <v>0</v>
      </c>
      <c r="O2293" s="220">
        <v>3336259.73</v>
      </c>
      <c r="P2293" s="220">
        <v>0</v>
      </c>
      <c r="Q2293" s="220">
        <v>0</v>
      </c>
      <c r="R2293" s="220">
        <v>0</v>
      </c>
      <c r="S2293" s="220">
        <v>0</v>
      </c>
      <c r="T2293" s="220">
        <v>0</v>
      </c>
      <c r="U2293" s="220">
        <v>0</v>
      </c>
      <c r="V2293" s="220">
        <v>0</v>
      </c>
      <c r="W2293" s="220">
        <v>0</v>
      </c>
      <c r="X2293" s="220">
        <v>45560.04</v>
      </c>
    </row>
    <row r="2294" spans="1:24" s="239" customFormat="1" ht="20.25" customHeight="1" x14ac:dyDescent="0.3">
      <c r="A2294" s="238"/>
      <c r="C2294" s="235"/>
      <c r="D2294" s="235"/>
      <c r="E2294" s="235"/>
      <c r="F2294" s="235"/>
      <c r="G2294" s="254"/>
      <c r="H2294" s="254"/>
      <c r="I2294" s="254"/>
      <c r="J2294" s="254"/>
      <c r="K2294" s="254"/>
      <c r="L2294" s="254" t="s">
        <v>4017</v>
      </c>
      <c r="M2294" s="254"/>
      <c r="N2294" s="254"/>
      <c r="O2294" s="254"/>
      <c r="P2294" s="254"/>
      <c r="Q2294" s="254"/>
      <c r="R2294" s="254"/>
      <c r="S2294" s="254"/>
      <c r="T2294" s="254"/>
      <c r="U2294" s="254"/>
      <c r="V2294" s="254"/>
      <c r="W2294" s="254"/>
      <c r="X2294" s="254"/>
    </row>
    <row r="2295" spans="1:24" s="239" customFormat="1" ht="20.25" customHeight="1" x14ac:dyDescent="0.3">
      <c r="A2295" s="238"/>
      <c r="C2295" s="274"/>
      <c r="D2295" s="274"/>
      <c r="E2295" s="274"/>
      <c r="F2295" s="274"/>
      <c r="G2295" s="275"/>
      <c r="H2295" s="275"/>
      <c r="I2295" s="275"/>
      <c r="J2295" s="275"/>
      <c r="K2295" s="275"/>
      <c r="L2295" s="275" t="s">
        <v>4018</v>
      </c>
      <c r="M2295" s="275"/>
      <c r="N2295" s="275"/>
      <c r="O2295" s="275"/>
      <c r="P2295" s="275"/>
      <c r="Q2295" s="275"/>
      <c r="R2295" s="275"/>
      <c r="S2295" s="275"/>
      <c r="T2295" s="275"/>
      <c r="U2295" s="275"/>
      <c r="V2295" s="275"/>
      <c r="W2295" s="275"/>
      <c r="X2295" s="275"/>
    </row>
    <row r="2296" spans="1:24" s="239" customFormat="1" ht="20.25" customHeight="1" x14ac:dyDescent="0.3">
      <c r="A2296" s="238">
        <v>2024</v>
      </c>
      <c r="B2296" s="230">
        <v>932</v>
      </c>
      <c r="C2296" s="225" t="s">
        <v>1089</v>
      </c>
      <c r="D2296" s="230">
        <v>41905</v>
      </c>
      <c r="E2296" s="222">
        <v>126850.56</v>
      </c>
      <c r="F2296" s="222">
        <v>126850.56</v>
      </c>
      <c r="G2296" s="221">
        <v>0</v>
      </c>
      <c r="H2296" s="221">
        <v>0</v>
      </c>
      <c r="I2296" s="221">
        <v>0</v>
      </c>
      <c r="J2296" s="221">
        <v>0</v>
      </c>
      <c r="K2296" s="221">
        <v>0</v>
      </c>
      <c r="L2296" s="221">
        <v>0</v>
      </c>
      <c r="M2296" s="221">
        <v>0</v>
      </c>
      <c r="N2296" s="221">
        <v>0</v>
      </c>
      <c r="O2296" s="221">
        <v>0</v>
      </c>
      <c r="P2296" s="221">
        <v>0</v>
      </c>
      <c r="Q2296" s="221">
        <v>0</v>
      </c>
      <c r="R2296" s="221">
        <v>0</v>
      </c>
      <c r="S2296" s="221">
        <v>0</v>
      </c>
      <c r="T2296" s="221">
        <v>0</v>
      </c>
      <c r="U2296" s="221">
        <v>0</v>
      </c>
      <c r="V2296" s="221">
        <v>126850.56</v>
      </c>
      <c r="W2296" s="221">
        <v>0</v>
      </c>
      <c r="X2296" s="221">
        <v>0</v>
      </c>
    </row>
    <row r="2297" spans="1:24" s="239" customFormat="1" ht="20.25" customHeight="1" x14ac:dyDescent="0.3">
      <c r="A2297" s="238">
        <v>2024</v>
      </c>
      <c r="B2297" s="230">
        <v>933</v>
      </c>
      <c r="C2297" s="225" t="s">
        <v>1090</v>
      </c>
      <c r="D2297" s="230">
        <v>41926</v>
      </c>
      <c r="E2297" s="222">
        <v>1016717.76</v>
      </c>
      <c r="F2297" s="222">
        <v>998271.53</v>
      </c>
      <c r="G2297" s="221">
        <v>0</v>
      </c>
      <c r="H2297" s="221">
        <v>0</v>
      </c>
      <c r="I2297" s="221">
        <v>0</v>
      </c>
      <c r="J2297" s="221">
        <v>0</v>
      </c>
      <c r="K2297" s="221">
        <v>0</v>
      </c>
      <c r="L2297" s="221">
        <v>0</v>
      </c>
      <c r="M2297" s="221">
        <v>0</v>
      </c>
      <c r="N2297" s="221">
        <v>0</v>
      </c>
      <c r="O2297" s="221">
        <v>998271.53</v>
      </c>
      <c r="P2297" s="221">
        <v>0</v>
      </c>
      <c r="Q2297" s="221">
        <v>0</v>
      </c>
      <c r="R2297" s="221">
        <v>0</v>
      </c>
      <c r="S2297" s="221">
        <v>0</v>
      </c>
      <c r="T2297" s="221">
        <v>0</v>
      </c>
      <c r="U2297" s="221">
        <v>0</v>
      </c>
      <c r="V2297" s="221">
        <v>0</v>
      </c>
      <c r="W2297" s="221">
        <v>0</v>
      </c>
      <c r="X2297" s="221">
        <v>18446.23</v>
      </c>
    </row>
    <row r="2298" spans="1:24" s="239" customFormat="1" ht="20.25" customHeight="1" x14ac:dyDescent="0.3">
      <c r="A2298" s="238">
        <v>2024</v>
      </c>
      <c r="B2298" s="230">
        <v>934</v>
      </c>
      <c r="C2298" s="225" t="s">
        <v>1091</v>
      </c>
      <c r="D2298" s="230">
        <v>41930</v>
      </c>
      <c r="E2298" s="222">
        <v>434577.01999999996</v>
      </c>
      <c r="F2298" s="222">
        <v>427281.23</v>
      </c>
      <c r="G2298" s="221">
        <v>0</v>
      </c>
      <c r="H2298" s="221">
        <v>0</v>
      </c>
      <c r="I2298" s="221">
        <v>0</v>
      </c>
      <c r="J2298" s="221">
        <v>0</v>
      </c>
      <c r="K2298" s="221">
        <v>0</v>
      </c>
      <c r="L2298" s="221">
        <v>0</v>
      </c>
      <c r="M2298" s="221">
        <v>0</v>
      </c>
      <c r="N2298" s="221">
        <v>0</v>
      </c>
      <c r="O2298" s="221">
        <v>427281.23</v>
      </c>
      <c r="P2298" s="221">
        <v>0</v>
      </c>
      <c r="Q2298" s="221">
        <v>0</v>
      </c>
      <c r="R2298" s="221">
        <v>0</v>
      </c>
      <c r="S2298" s="221">
        <v>0</v>
      </c>
      <c r="T2298" s="221">
        <v>0</v>
      </c>
      <c r="U2298" s="221">
        <v>0</v>
      </c>
      <c r="V2298" s="221">
        <v>0</v>
      </c>
      <c r="W2298" s="221">
        <v>0</v>
      </c>
      <c r="X2298" s="221">
        <v>7295.79</v>
      </c>
    </row>
    <row r="2299" spans="1:24" s="239" customFormat="1" ht="20.25" customHeight="1" x14ac:dyDescent="0.3">
      <c r="A2299" s="238"/>
      <c r="B2299" s="226" t="s">
        <v>22</v>
      </c>
      <c r="C2299" s="231"/>
      <c r="D2299" s="263" t="s">
        <v>172</v>
      </c>
      <c r="E2299" s="220">
        <v>1578145.34</v>
      </c>
      <c r="F2299" s="220">
        <v>1552403.32</v>
      </c>
      <c r="G2299" s="220">
        <v>0</v>
      </c>
      <c r="H2299" s="220">
        <v>0</v>
      </c>
      <c r="I2299" s="220">
        <v>0</v>
      </c>
      <c r="J2299" s="220">
        <v>0</v>
      </c>
      <c r="K2299" s="220">
        <v>0</v>
      </c>
      <c r="L2299" s="220">
        <v>0</v>
      </c>
      <c r="M2299" s="220">
        <v>0</v>
      </c>
      <c r="N2299" s="220">
        <v>0</v>
      </c>
      <c r="O2299" s="220">
        <v>1425552.76</v>
      </c>
      <c r="P2299" s="220">
        <v>0</v>
      </c>
      <c r="Q2299" s="220">
        <v>0</v>
      </c>
      <c r="R2299" s="220">
        <v>0</v>
      </c>
      <c r="S2299" s="220">
        <v>0</v>
      </c>
      <c r="T2299" s="220">
        <v>0</v>
      </c>
      <c r="U2299" s="220">
        <v>0</v>
      </c>
      <c r="V2299" s="220">
        <v>126850.56</v>
      </c>
      <c r="W2299" s="220">
        <v>0</v>
      </c>
      <c r="X2299" s="220">
        <v>25742.02</v>
      </c>
    </row>
    <row r="2300" spans="1:24" s="239" customFormat="1" ht="20.25" customHeight="1" x14ac:dyDescent="0.3">
      <c r="A2300" s="238"/>
      <c r="B2300" s="272" t="s">
        <v>34</v>
      </c>
      <c r="C2300" s="272"/>
      <c r="D2300" s="263" t="s">
        <v>172</v>
      </c>
      <c r="E2300" s="220">
        <v>1578145.34</v>
      </c>
      <c r="F2300" s="220">
        <v>1552403.32</v>
      </c>
      <c r="G2300" s="220">
        <v>0</v>
      </c>
      <c r="H2300" s="220">
        <v>0</v>
      </c>
      <c r="I2300" s="220">
        <v>0</v>
      </c>
      <c r="J2300" s="220">
        <v>0</v>
      </c>
      <c r="K2300" s="220">
        <v>0</v>
      </c>
      <c r="L2300" s="220">
        <v>0</v>
      </c>
      <c r="M2300" s="220">
        <v>0</v>
      </c>
      <c r="N2300" s="220">
        <v>0</v>
      </c>
      <c r="O2300" s="220">
        <v>1425552.76</v>
      </c>
      <c r="P2300" s="220">
        <v>0</v>
      </c>
      <c r="Q2300" s="220">
        <v>0</v>
      </c>
      <c r="R2300" s="220">
        <v>0</v>
      </c>
      <c r="S2300" s="220">
        <v>0</v>
      </c>
      <c r="T2300" s="220">
        <v>0</v>
      </c>
      <c r="U2300" s="220">
        <v>0</v>
      </c>
      <c r="V2300" s="220">
        <v>126850.56</v>
      </c>
      <c r="W2300" s="220">
        <v>0</v>
      </c>
      <c r="X2300" s="220">
        <v>25742.02</v>
      </c>
    </row>
    <row r="2301" spans="1:24" s="239" customFormat="1" ht="20.25" customHeight="1" x14ac:dyDescent="0.3">
      <c r="A2301" s="238"/>
      <c r="C2301" s="235"/>
      <c r="D2301" s="235"/>
      <c r="E2301" s="235"/>
      <c r="F2301" s="235"/>
      <c r="G2301" s="254"/>
      <c r="H2301" s="254"/>
      <c r="I2301" s="254"/>
      <c r="J2301" s="254"/>
      <c r="K2301" s="254"/>
      <c r="L2301" s="254" t="s">
        <v>1931</v>
      </c>
      <c r="M2301" s="254"/>
      <c r="N2301" s="254"/>
      <c r="O2301" s="254"/>
      <c r="P2301" s="254"/>
      <c r="Q2301" s="254"/>
      <c r="R2301" s="254"/>
      <c r="S2301" s="254"/>
      <c r="T2301" s="254"/>
      <c r="U2301" s="254"/>
      <c r="V2301" s="254"/>
      <c r="W2301" s="254"/>
      <c r="X2301" s="254"/>
    </row>
    <row r="2302" spans="1:24" s="239" customFormat="1" ht="20.25" customHeight="1" x14ac:dyDescent="0.3">
      <c r="A2302" s="238"/>
      <c r="C2302" s="274"/>
      <c r="D2302" s="274"/>
      <c r="E2302" s="274"/>
      <c r="F2302" s="274"/>
      <c r="G2302" s="275"/>
      <c r="H2302" s="275"/>
      <c r="I2302" s="275"/>
      <c r="J2302" s="275"/>
      <c r="K2302" s="275"/>
      <c r="L2302" s="274" t="s">
        <v>4019</v>
      </c>
      <c r="M2302" s="275"/>
      <c r="N2302" s="275"/>
      <c r="O2302" s="275"/>
      <c r="P2302" s="275"/>
      <c r="Q2302" s="275"/>
      <c r="R2302" s="275"/>
      <c r="S2302" s="275"/>
      <c r="T2302" s="275"/>
      <c r="U2302" s="275"/>
      <c r="V2302" s="275"/>
      <c r="W2302" s="275"/>
      <c r="X2302" s="275"/>
    </row>
    <row r="2303" spans="1:24" s="239" customFormat="1" ht="20.25" customHeight="1" x14ac:dyDescent="0.3">
      <c r="A2303" s="238">
        <v>2024</v>
      </c>
      <c r="B2303" s="230">
        <v>935</v>
      </c>
      <c r="C2303" s="225" t="s">
        <v>642</v>
      </c>
      <c r="D2303" s="230">
        <v>42004</v>
      </c>
      <c r="E2303" s="222">
        <v>649072.56000000006</v>
      </c>
      <c r="F2303" s="222">
        <v>639886.66</v>
      </c>
      <c r="G2303" s="221">
        <v>0</v>
      </c>
      <c r="H2303" s="221">
        <v>0</v>
      </c>
      <c r="I2303" s="221">
        <v>0</v>
      </c>
      <c r="J2303" s="221">
        <v>0</v>
      </c>
      <c r="K2303" s="221">
        <v>0</v>
      </c>
      <c r="L2303" s="221">
        <v>639886.66</v>
      </c>
      <c r="M2303" s="221">
        <v>0</v>
      </c>
      <c r="N2303" s="221">
        <v>0</v>
      </c>
      <c r="O2303" s="221">
        <v>0</v>
      </c>
      <c r="P2303" s="221">
        <v>0</v>
      </c>
      <c r="Q2303" s="221">
        <v>0</v>
      </c>
      <c r="R2303" s="221">
        <v>0</v>
      </c>
      <c r="S2303" s="221">
        <v>0</v>
      </c>
      <c r="T2303" s="221">
        <v>0</v>
      </c>
      <c r="U2303" s="221">
        <v>0</v>
      </c>
      <c r="V2303" s="221">
        <v>0</v>
      </c>
      <c r="W2303" s="221">
        <v>0</v>
      </c>
      <c r="X2303" s="221">
        <v>9185.9</v>
      </c>
    </row>
    <row r="2304" spans="1:24" s="239" customFormat="1" ht="20.25" customHeight="1" x14ac:dyDescent="0.3">
      <c r="A2304" s="238">
        <v>2024</v>
      </c>
      <c r="B2304" s="230">
        <v>936</v>
      </c>
      <c r="C2304" s="225" t="s">
        <v>641</v>
      </c>
      <c r="D2304" s="230">
        <v>42002</v>
      </c>
      <c r="E2304" s="222">
        <v>407141.26999999996</v>
      </c>
      <c r="F2304" s="222">
        <v>407141.26999999996</v>
      </c>
      <c r="G2304" s="221">
        <v>0</v>
      </c>
      <c r="H2304" s="221">
        <v>0</v>
      </c>
      <c r="I2304" s="221">
        <v>0</v>
      </c>
      <c r="J2304" s="221">
        <v>0</v>
      </c>
      <c r="K2304" s="221">
        <v>0</v>
      </c>
      <c r="L2304" s="221">
        <v>407141.26999999996</v>
      </c>
      <c r="M2304" s="221">
        <v>0</v>
      </c>
      <c r="N2304" s="221">
        <v>0</v>
      </c>
      <c r="O2304" s="221">
        <v>0</v>
      </c>
      <c r="P2304" s="221">
        <v>0</v>
      </c>
      <c r="Q2304" s="221">
        <v>0</v>
      </c>
      <c r="R2304" s="221">
        <v>0</v>
      </c>
      <c r="S2304" s="221">
        <v>0</v>
      </c>
      <c r="T2304" s="221">
        <v>0</v>
      </c>
      <c r="U2304" s="221">
        <v>0</v>
      </c>
      <c r="V2304" s="221">
        <v>0</v>
      </c>
      <c r="W2304" s="221">
        <v>0</v>
      </c>
      <c r="X2304" s="221">
        <v>0</v>
      </c>
    </row>
    <row r="2305" spans="1:24" s="239" customFormat="1" ht="20.25" customHeight="1" x14ac:dyDescent="0.3">
      <c r="A2305" s="238">
        <v>2024</v>
      </c>
      <c r="B2305" s="230">
        <v>937</v>
      </c>
      <c r="C2305" s="225" t="s">
        <v>4243</v>
      </c>
      <c r="D2305" s="230">
        <v>42001</v>
      </c>
      <c r="E2305" s="222">
        <v>29610</v>
      </c>
      <c r="F2305" s="222">
        <v>29610</v>
      </c>
      <c r="G2305" s="221">
        <v>0</v>
      </c>
      <c r="H2305" s="306">
        <v>29610</v>
      </c>
      <c r="I2305" s="221">
        <v>0</v>
      </c>
      <c r="J2305" s="221">
        <v>0</v>
      </c>
      <c r="K2305" s="221">
        <v>0</v>
      </c>
      <c r="L2305" s="221">
        <v>0</v>
      </c>
      <c r="M2305" s="221">
        <v>0</v>
      </c>
      <c r="N2305" s="221">
        <v>0</v>
      </c>
      <c r="O2305" s="221">
        <v>0</v>
      </c>
      <c r="P2305" s="221">
        <v>0</v>
      </c>
      <c r="Q2305" s="221">
        <v>0</v>
      </c>
      <c r="R2305" s="221">
        <v>0</v>
      </c>
      <c r="S2305" s="221">
        <v>0</v>
      </c>
      <c r="T2305" s="221">
        <v>0</v>
      </c>
      <c r="U2305" s="221">
        <v>0</v>
      </c>
      <c r="V2305" s="221">
        <v>0</v>
      </c>
      <c r="W2305" s="221">
        <v>0</v>
      </c>
      <c r="X2305" s="221">
        <v>0</v>
      </c>
    </row>
    <row r="2306" spans="1:24" s="239" customFormat="1" ht="20.25" customHeight="1" x14ac:dyDescent="0.3">
      <c r="A2306" s="238">
        <v>2024</v>
      </c>
      <c r="B2306" s="230">
        <v>938</v>
      </c>
      <c r="C2306" s="225" t="s">
        <v>4244</v>
      </c>
      <c r="D2306" s="230">
        <v>42078</v>
      </c>
      <c r="E2306" s="222">
        <v>218569</v>
      </c>
      <c r="F2306" s="222">
        <v>218569</v>
      </c>
      <c r="G2306" s="221">
        <v>0</v>
      </c>
      <c r="H2306" s="306">
        <v>218569</v>
      </c>
      <c r="I2306" s="221">
        <v>0</v>
      </c>
      <c r="J2306" s="221">
        <v>0</v>
      </c>
      <c r="K2306" s="221">
        <v>0</v>
      </c>
      <c r="L2306" s="221">
        <v>0</v>
      </c>
      <c r="M2306" s="221">
        <v>0</v>
      </c>
      <c r="N2306" s="221">
        <v>0</v>
      </c>
      <c r="O2306" s="221">
        <v>0</v>
      </c>
      <c r="P2306" s="221">
        <v>0</v>
      </c>
      <c r="Q2306" s="221">
        <v>0</v>
      </c>
      <c r="R2306" s="221">
        <v>0</v>
      </c>
      <c r="S2306" s="221">
        <v>0</v>
      </c>
      <c r="T2306" s="221">
        <v>0</v>
      </c>
      <c r="U2306" s="221">
        <v>0</v>
      </c>
      <c r="V2306" s="221">
        <v>0</v>
      </c>
      <c r="W2306" s="221">
        <v>0</v>
      </c>
      <c r="X2306" s="221">
        <v>0</v>
      </c>
    </row>
    <row r="2307" spans="1:24" s="239" customFormat="1" ht="20.25" customHeight="1" x14ac:dyDescent="0.3">
      <c r="A2307" s="238">
        <v>2024</v>
      </c>
      <c r="B2307" s="230">
        <v>939</v>
      </c>
      <c r="C2307" s="225" t="s">
        <v>4245</v>
      </c>
      <c r="D2307" s="230">
        <v>42106</v>
      </c>
      <c r="E2307" s="222">
        <v>29610</v>
      </c>
      <c r="F2307" s="222">
        <v>29610</v>
      </c>
      <c r="G2307" s="221">
        <v>0</v>
      </c>
      <c r="H2307" s="306">
        <v>29610</v>
      </c>
      <c r="I2307" s="221">
        <v>0</v>
      </c>
      <c r="J2307" s="221">
        <v>0</v>
      </c>
      <c r="K2307" s="221">
        <v>0</v>
      </c>
      <c r="L2307" s="221">
        <v>0</v>
      </c>
      <c r="M2307" s="221">
        <v>0</v>
      </c>
      <c r="N2307" s="221">
        <v>0</v>
      </c>
      <c r="O2307" s="221">
        <v>0</v>
      </c>
      <c r="P2307" s="221">
        <v>0</v>
      </c>
      <c r="Q2307" s="221">
        <v>0</v>
      </c>
      <c r="R2307" s="221">
        <v>0</v>
      </c>
      <c r="S2307" s="221">
        <v>0</v>
      </c>
      <c r="T2307" s="221">
        <v>0</v>
      </c>
      <c r="U2307" s="221">
        <v>0</v>
      </c>
      <c r="V2307" s="221">
        <v>0</v>
      </c>
      <c r="W2307" s="221">
        <v>0</v>
      </c>
      <c r="X2307" s="221">
        <v>0</v>
      </c>
    </row>
    <row r="2308" spans="1:24" s="239" customFormat="1" ht="20.25" customHeight="1" x14ac:dyDescent="0.3">
      <c r="A2308" s="238">
        <v>2024</v>
      </c>
      <c r="B2308" s="230">
        <v>940</v>
      </c>
      <c r="C2308" s="225" t="s">
        <v>4246</v>
      </c>
      <c r="D2308" s="230">
        <v>42107</v>
      </c>
      <c r="E2308" s="222">
        <v>42017</v>
      </c>
      <c r="F2308" s="222">
        <v>42017</v>
      </c>
      <c r="G2308" s="221">
        <v>0</v>
      </c>
      <c r="H2308" s="306">
        <v>42017</v>
      </c>
      <c r="I2308" s="221">
        <v>0</v>
      </c>
      <c r="J2308" s="221">
        <v>0</v>
      </c>
      <c r="K2308" s="221">
        <v>0</v>
      </c>
      <c r="L2308" s="221">
        <v>0</v>
      </c>
      <c r="M2308" s="221">
        <v>0</v>
      </c>
      <c r="N2308" s="221">
        <v>0</v>
      </c>
      <c r="O2308" s="221">
        <v>0</v>
      </c>
      <c r="P2308" s="221">
        <v>0</v>
      </c>
      <c r="Q2308" s="221">
        <v>0</v>
      </c>
      <c r="R2308" s="221">
        <v>0</v>
      </c>
      <c r="S2308" s="221">
        <v>0</v>
      </c>
      <c r="T2308" s="221">
        <v>0</v>
      </c>
      <c r="U2308" s="221">
        <v>0</v>
      </c>
      <c r="V2308" s="221">
        <v>0</v>
      </c>
      <c r="W2308" s="221">
        <v>0</v>
      </c>
      <c r="X2308" s="221">
        <v>0</v>
      </c>
    </row>
    <row r="2309" spans="1:24" s="239" customFormat="1" ht="20.25" customHeight="1" x14ac:dyDescent="0.3">
      <c r="A2309" s="238"/>
      <c r="B2309" s="226" t="s">
        <v>22</v>
      </c>
      <c r="C2309" s="231"/>
      <c r="D2309" s="263" t="s">
        <v>172</v>
      </c>
      <c r="E2309" s="220">
        <v>1376019.83</v>
      </c>
      <c r="F2309" s="220">
        <v>1366833.93</v>
      </c>
      <c r="G2309" s="220">
        <v>0</v>
      </c>
      <c r="H2309" s="220">
        <v>319806</v>
      </c>
      <c r="I2309" s="220">
        <v>0</v>
      </c>
      <c r="J2309" s="220">
        <v>0</v>
      </c>
      <c r="K2309" s="220">
        <v>0</v>
      </c>
      <c r="L2309" s="220">
        <v>1047027.9299999999</v>
      </c>
      <c r="M2309" s="220">
        <v>0</v>
      </c>
      <c r="N2309" s="220">
        <v>0</v>
      </c>
      <c r="O2309" s="220">
        <v>0</v>
      </c>
      <c r="P2309" s="220">
        <v>0</v>
      </c>
      <c r="Q2309" s="220">
        <v>0</v>
      </c>
      <c r="R2309" s="220">
        <v>0</v>
      </c>
      <c r="S2309" s="220">
        <v>0</v>
      </c>
      <c r="T2309" s="220">
        <v>0</v>
      </c>
      <c r="U2309" s="220">
        <v>0</v>
      </c>
      <c r="V2309" s="220">
        <v>0</v>
      </c>
      <c r="W2309" s="220">
        <v>0</v>
      </c>
      <c r="X2309" s="220">
        <v>9185.9</v>
      </c>
    </row>
    <row r="2310" spans="1:24" s="239" customFormat="1" ht="20.25" customHeight="1" x14ac:dyDescent="0.3">
      <c r="A2310" s="238"/>
      <c r="C2310" s="274"/>
      <c r="D2310" s="274"/>
      <c r="E2310" s="274"/>
      <c r="F2310" s="274"/>
      <c r="G2310" s="275"/>
      <c r="H2310" s="275"/>
      <c r="I2310" s="275"/>
      <c r="J2310" s="275"/>
      <c r="K2310" s="275"/>
      <c r="L2310" s="275" t="s">
        <v>4020</v>
      </c>
      <c r="M2310" s="275"/>
      <c r="N2310" s="275"/>
      <c r="O2310" s="275"/>
      <c r="P2310" s="275"/>
      <c r="Q2310" s="275"/>
      <c r="R2310" s="275"/>
      <c r="S2310" s="275"/>
      <c r="T2310" s="275"/>
      <c r="U2310" s="275"/>
      <c r="V2310" s="275"/>
      <c r="W2310" s="275"/>
      <c r="X2310" s="275"/>
    </row>
    <row r="2311" spans="1:24" s="239" customFormat="1" ht="20.25" customHeight="1" x14ac:dyDescent="0.3">
      <c r="A2311" s="238">
        <v>2024</v>
      </c>
      <c r="B2311" s="230">
        <v>941</v>
      </c>
      <c r="C2311" s="225" t="s">
        <v>652</v>
      </c>
      <c r="D2311" s="230">
        <v>42133</v>
      </c>
      <c r="E2311" s="222">
        <v>1136767.75</v>
      </c>
      <c r="F2311" s="222">
        <v>1136767.75</v>
      </c>
      <c r="G2311" s="221">
        <v>0</v>
      </c>
      <c r="H2311" s="221">
        <v>0</v>
      </c>
      <c r="I2311" s="221">
        <v>0</v>
      </c>
      <c r="J2311" s="221">
        <v>0</v>
      </c>
      <c r="K2311" s="221">
        <v>0</v>
      </c>
      <c r="L2311" s="221">
        <v>0</v>
      </c>
      <c r="M2311" s="221">
        <v>0</v>
      </c>
      <c r="N2311" s="221">
        <v>0</v>
      </c>
      <c r="O2311" s="221">
        <v>0</v>
      </c>
      <c r="P2311" s="221">
        <v>0</v>
      </c>
      <c r="Q2311" s="221">
        <v>1136767.75</v>
      </c>
      <c r="R2311" s="221">
        <v>0</v>
      </c>
      <c r="S2311" s="221">
        <v>0</v>
      </c>
      <c r="T2311" s="221">
        <v>0</v>
      </c>
      <c r="U2311" s="221">
        <v>0</v>
      </c>
      <c r="V2311" s="221">
        <v>0</v>
      </c>
      <c r="W2311" s="221">
        <v>0</v>
      </c>
      <c r="X2311" s="221">
        <v>0</v>
      </c>
    </row>
    <row r="2312" spans="1:24" s="239" customFormat="1" ht="20.25" customHeight="1" x14ac:dyDescent="0.3">
      <c r="A2312" s="238">
        <v>2024</v>
      </c>
      <c r="B2312" s="230">
        <v>942</v>
      </c>
      <c r="C2312" s="225" t="s">
        <v>656</v>
      </c>
      <c r="D2312" s="230">
        <v>42135</v>
      </c>
      <c r="E2312" s="222">
        <v>1061593.51</v>
      </c>
      <c r="F2312" s="222">
        <v>1039357.0599999999</v>
      </c>
      <c r="G2312" s="221">
        <v>0</v>
      </c>
      <c r="H2312" s="221">
        <v>0</v>
      </c>
      <c r="I2312" s="221">
        <v>0</v>
      </c>
      <c r="J2312" s="221">
        <v>0</v>
      </c>
      <c r="K2312" s="221">
        <v>0</v>
      </c>
      <c r="L2312" s="221">
        <v>0</v>
      </c>
      <c r="M2312" s="221">
        <v>0</v>
      </c>
      <c r="N2312" s="221">
        <v>0</v>
      </c>
      <c r="O2312" s="221">
        <v>0</v>
      </c>
      <c r="P2312" s="221">
        <v>0</v>
      </c>
      <c r="Q2312" s="221">
        <v>1039357.0599999999</v>
      </c>
      <c r="R2312" s="221">
        <v>0</v>
      </c>
      <c r="S2312" s="221">
        <v>0</v>
      </c>
      <c r="T2312" s="221">
        <v>0</v>
      </c>
      <c r="U2312" s="221">
        <v>0</v>
      </c>
      <c r="V2312" s="221">
        <v>0</v>
      </c>
      <c r="W2312" s="221">
        <v>0</v>
      </c>
      <c r="X2312" s="221">
        <v>22236.45</v>
      </c>
    </row>
    <row r="2313" spans="1:24" s="239" customFormat="1" ht="20.25" customHeight="1" x14ac:dyDescent="0.3">
      <c r="A2313" s="238">
        <v>2024</v>
      </c>
      <c r="B2313" s="230">
        <v>943</v>
      </c>
      <c r="C2313" s="225" t="s">
        <v>2445</v>
      </c>
      <c r="D2313" s="230">
        <v>42137</v>
      </c>
      <c r="E2313" s="222">
        <v>76655.16</v>
      </c>
      <c r="F2313" s="222">
        <v>76655.16</v>
      </c>
      <c r="G2313" s="221">
        <v>0</v>
      </c>
      <c r="H2313" s="221">
        <v>0</v>
      </c>
      <c r="I2313" s="221">
        <v>0</v>
      </c>
      <c r="J2313" s="221">
        <v>0</v>
      </c>
      <c r="K2313" s="221">
        <v>0</v>
      </c>
      <c r="L2313" s="221">
        <v>0</v>
      </c>
      <c r="M2313" s="221">
        <v>0</v>
      </c>
      <c r="N2313" s="221">
        <v>0</v>
      </c>
      <c r="O2313" s="221">
        <v>0</v>
      </c>
      <c r="P2313" s="221">
        <v>0</v>
      </c>
      <c r="Q2313" s="221">
        <v>0</v>
      </c>
      <c r="R2313" s="221">
        <v>0</v>
      </c>
      <c r="S2313" s="221">
        <v>0</v>
      </c>
      <c r="T2313" s="221">
        <v>0</v>
      </c>
      <c r="U2313" s="221">
        <v>0</v>
      </c>
      <c r="V2313" s="221">
        <v>76655.16</v>
      </c>
      <c r="W2313" s="221">
        <v>0</v>
      </c>
      <c r="X2313" s="221">
        <v>0</v>
      </c>
    </row>
    <row r="2314" spans="1:24" s="239" customFormat="1" ht="20.25" customHeight="1" x14ac:dyDescent="0.3">
      <c r="A2314" s="238"/>
      <c r="B2314" s="226" t="s">
        <v>22</v>
      </c>
      <c r="C2314" s="231"/>
      <c r="D2314" s="263" t="s">
        <v>172</v>
      </c>
      <c r="E2314" s="220">
        <v>2275016.42</v>
      </c>
      <c r="F2314" s="220">
        <v>2252779.9700000002</v>
      </c>
      <c r="G2314" s="220">
        <v>0</v>
      </c>
      <c r="H2314" s="220">
        <v>0</v>
      </c>
      <c r="I2314" s="220">
        <v>0</v>
      </c>
      <c r="J2314" s="220">
        <v>0</v>
      </c>
      <c r="K2314" s="220">
        <v>0</v>
      </c>
      <c r="L2314" s="220">
        <v>0</v>
      </c>
      <c r="M2314" s="220">
        <v>0</v>
      </c>
      <c r="N2314" s="220">
        <v>0</v>
      </c>
      <c r="O2314" s="220">
        <v>0</v>
      </c>
      <c r="P2314" s="220">
        <v>0</v>
      </c>
      <c r="Q2314" s="220">
        <v>2176124.81</v>
      </c>
      <c r="R2314" s="220">
        <v>0</v>
      </c>
      <c r="S2314" s="220">
        <v>0</v>
      </c>
      <c r="T2314" s="220">
        <v>0</v>
      </c>
      <c r="U2314" s="220">
        <v>0</v>
      </c>
      <c r="V2314" s="220">
        <v>76655.16</v>
      </c>
      <c r="W2314" s="220">
        <v>0</v>
      </c>
      <c r="X2314" s="220">
        <v>22236.45</v>
      </c>
    </row>
    <row r="2315" spans="1:24" s="273" customFormat="1" ht="20.25" customHeight="1" x14ac:dyDescent="0.3">
      <c r="A2315" s="238"/>
      <c r="B2315" s="272" t="s">
        <v>34</v>
      </c>
      <c r="C2315" s="272"/>
      <c r="D2315" s="263" t="s">
        <v>172</v>
      </c>
      <c r="E2315" s="220">
        <v>3651036.25</v>
      </c>
      <c r="F2315" s="220">
        <v>3619613.9000000004</v>
      </c>
      <c r="G2315" s="220">
        <v>0</v>
      </c>
      <c r="H2315" s="220">
        <v>319806</v>
      </c>
      <c r="I2315" s="220">
        <v>0</v>
      </c>
      <c r="J2315" s="220">
        <v>0</v>
      </c>
      <c r="K2315" s="220">
        <v>0</v>
      </c>
      <c r="L2315" s="220">
        <v>1047027.9299999999</v>
      </c>
      <c r="M2315" s="220">
        <v>0</v>
      </c>
      <c r="N2315" s="220">
        <v>0</v>
      </c>
      <c r="O2315" s="220">
        <v>0</v>
      </c>
      <c r="P2315" s="220">
        <v>0</v>
      </c>
      <c r="Q2315" s="220">
        <v>2176124.81</v>
      </c>
      <c r="R2315" s="220">
        <v>0</v>
      </c>
      <c r="S2315" s="220">
        <v>0</v>
      </c>
      <c r="T2315" s="220">
        <v>0</v>
      </c>
      <c r="U2315" s="220">
        <v>0</v>
      </c>
      <c r="V2315" s="220">
        <v>76655.16</v>
      </c>
      <c r="W2315" s="220">
        <v>0</v>
      </c>
      <c r="X2315" s="220">
        <v>31422.35</v>
      </c>
    </row>
    <row r="2316" spans="1:24" s="239" customFormat="1" ht="20.25" customHeight="1" x14ac:dyDescent="0.3">
      <c r="A2316" s="238"/>
      <c r="C2316" s="235"/>
      <c r="D2316" s="235"/>
      <c r="E2316" s="235"/>
      <c r="F2316" s="235"/>
      <c r="G2316" s="254"/>
      <c r="H2316" s="254"/>
      <c r="I2316" s="254"/>
      <c r="J2316" s="254"/>
      <c r="K2316" s="254"/>
      <c r="L2316" s="254" t="s">
        <v>1934</v>
      </c>
      <c r="M2316" s="254"/>
      <c r="N2316" s="254"/>
      <c r="O2316" s="254"/>
      <c r="P2316" s="254"/>
      <c r="Q2316" s="254"/>
      <c r="R2316" s="254"/>
      <c r="S2316" s="254"/>
      <c r="T2316" s="254"/>
      <c r="U2316" s="254"/>
      <c r="V2316" s="254"/>
      <c r="W2316" s="254"/>
      <c r="X2316" s="254"/>
    </row>
    <row r="2317" spans="1:24" s="239" customFormat="1" ht="20.25" customHeight="1" x14ac:dyDescent="0.3">
      <c r="A2317" s="238"/>
      <c r="C2317" s="274"/>
      <c r="D2317" s="274"/>
      <c r="E2317" s="274"/>
      <c r="F2317" s="274"/>
      <c r="G2317" s="275"/>
      <c r="H2317" s="275"/>
      <c r="I2317" s="275"/>
      <c r="J2317" s="275"/>
      <c r="K2317" s="275"/>
      <c r="L2317" s="275" t="s">
        <v>1935</v>
      </c>
      <c r="M2317" s="275"/>
      <c r="N2317" s="275"/>
      <c r="O2317" s="275"/>
      <c r="P2317" s="275"/>
      <c r="Q2317" s="275"/>
      <c r="R2317" s="275"/>
      <c r="S2317" s="275"/>
      <c r="T2317" s="275"/>
      <c r="U2317" s="275"/>
      <c r="V2317" s="275"/>
      <c r="W2317" s="275"/>
      <c r="X2317" s="275"/>
    </row>
    <row r="2318" spans="1:24" s="239" customFormat="1" ht="20.25" customHeight="1" x14ac:dyDescent="0.3">
      <c r="A2318" s="238">
        <v>2024</v>
      </c>
      <c r="B2318" s="230">
        <v>944</v>
      </c>
      <c r="C2318" s="229" t="s">
        <v>1454</v>
      </c>
      <c r="D2318" s="230">
        <v>42311</v>
      </c>
      <c r="E2318" s="222">
        <v>1892478.29</v>
      </c>
      <c r="F2318" s="222">
        <v>1873820.46</v>
      </c>
      <c r="G2318" s="221">
        <v>0</v>
      </c>
      <c r="H2318" s="221">
        <v>0</v>
      </c>
      <c r="I2318" s="221">
        <v>0</v>
      </c>
      <c r="J2318" s="221">
        <v>0</v>
      </c>
      <c r="K2318" s="221">
        <v>0</v>
      </c>
      <c r="L2318" s="221">
        <v>0</v>
      </c>
      <c r="M2318" s="221">
        <v>0</v>
      </c>
      <c r="N2318" s="221">
        <v>0</v>
      </c>
      <c r="O2318" s="221">
        <v>1873820.46</v>
      </c>
      <c r="P2318" s="221">
        <v>0</v>
      </c>
      <c r="Q2318" s="221">
        <v>0</v>
      </c>
      <c r="R2318" s="221">
        <v>0</v>
      </c>
      <c r="S2318" s="221">
        <v>0</v>
      </c>
      <c r="T2318" s="221">
        <v>0</v>
      </c>
      <c r="U2318" s="221">
        <v>0</v>
      </c>
      <c r="V2318" s="221">
        <v>0</v>
      </c>
      <c r="W2318" s="221">
        <v>0</v>
      </c>
      <c r="X2318" s="221">
        <v>18657.830000000002</v>
      </c>
    </row>
    <row r="2319" spans="1:24" s="239" customFormat="1" ht="20.25" customHeight="1" x14ac:dyDescent="0.3">
      <c r="A2319" s="238">
        <v>2024</v>
      </c>
      <c r="B2319" s="230">
        <v>945</v>
      </c>
      <c r="C2319" s="229" t="s">
        <v>1455</v>
      </c>
      <c r="D2319" s="230">
        <v>42316</v>
      </c>
      <c r="E2319" s="222">
        <v>2429693.15</v>
      </c>
      <c r="F2319" s="222">
        <v>2396906.2599999998</v>
      </c>
      <c r="G2319" s="221">
        <v>0</v>
      </c>
      <c r="H2319" s="221">
        <v>0</v>
      </c>
      <c r="I2319" s="221">
        <v>0</v>
      </c>
      <c r="J2319" s="221">
        <v>0</v>
      </c>
      <c r="K2319" s="221">
        <v>0</v>
      </c>
      <c r="L2319" s="221">
        <v>0</v>
      </c>
      <c r="M2319" s="221">
        <v>0</v>
      </c>
      <c r="N2319" s="221">
        <v>0</v>
      </c>
      <c r="O2319" s="221">
        <v>2396906.2599999998</v>
      </c>
      <c r="P2319" s="221">
        <v>0</v>
      </c>
      <c r="Q2319" s="221">
        <v>0</v>
      </c>
      <c r="R2319" s="221">
        <v>0</v>
      </c>
      <c r="S2319" s="221">
        <v>0</v>
      </c>
      <c r="T2319" s="221">
        <v>0</v>
      </c>
      <c r="U2319" s="221">
        <v>0</v>
      </c>
      <c r="V2319" s="221">
        <v>0</v>
      </c>
      <c r="W2319" s="221">
        <v>0</v>
      </c>
      <c r="X2319" s="221">
        <v>32786.89</v>
      </c>
    </row>
    <row r="2320" spans="1:24" s="239" customFormat="1" ht="20.25" customHeight="1" x14ac:dyDescent="0.3">
      <c r="A2320" s="238"/>
      <c r="B2320" s="226" t="s">
        <v>22</v>
      </c>
      <c r="C2320" s="231"/>
      <c r="D2320" s="263" t="s">
        <v>172</v>
      </c>
      <c r="E2320" s="220">
        <v>4322171.4399999995</v>
      </c>
      <c r="F2320" s="220">
        <v>4270726.72</v>
      </c>
      <c r="G2320" s="220">
        <v>0</v>
      </c>
      <c r="H2320" s="220">
        <v>0</v>
      </c>
      <c r="I2320" s="220">
        <v>0</v>
      </c>
      <c r="J2320" s="220">
        <v>0</v>
      </c>
      <c r="K2320" s="220">
        <v>0</v>
      </c>
      <c r="L2320" s="220">
        <v>0</v>
      </c>
      <c r="M2320" s="220">
        <v>0</v>
      </c>
      <c r="N2320" s="220">
        <v>0</v>
      </c>
      <c r="O2320" s="220">
        <v>4270726.72</v>
      </c>
      <c r="P2320" s="220">
        <v>0</v>
      </c>
      <c r="Q2320" s="220">
        <v>0</v>
      </c>
      <c r="R2320" s="220">
        <v>0</v>
      </c>
      <c r="S2320" s="220">
        <v>0</v>
      </c>
      <c r="T2320" s="220">
        <v>0</v>
      </c>
      <c r="U2320" s="220">
        <v>0</v>
      </c>
      <c r="V2320" s="220">
        <v>0</v>
      </c>
      <c r="W2320" s="220">
        <v>0</v>
      </c>
      <c r="X2320" s="220">
        <v>51444.72</v>
      </c>
    </row>
    <row r="2321" spans="1:24" s="239" customFormat="1" ht="20.25" customHeight="1" x14ac:dyDescent="0.3">
      <c r="A2321" s="238"/>
      <c r="C2321" s="274"/>
      <c r="D2321" s="274"/>
      <c r="E2321" s="274"/>
      <c r="F2321" s="274"/>
      <c r="G2321" s="275"/>
      <c r="H2321" s="275"/>
      <c r="I2321" s="275"/>
      <c r="J2321" s="275"/>
      <c r="K2321" s="275"/>
      <c r="L2321" s="275" t="s">
        <v>4021</v>
      </c>
      <c r="M2321" s="275"/>
      <c r="N2321" s="275"/>
      <c r="O2321" s="275"/>
      <c r="P2321" s="275"/>
      <c r="Q2321" s="275"/>
      <c r="R2321" s="275"/>
      <c r="S2321" s="275"/>
      <c r="T2321" s="275"/>
      <c r="U2321" s="275"/>
      <c r="V2321" s="275"/>
      <c r="W2321" s="275"/>
      <c r="X2321" s="275"/>
    </row>
    <row r="2322" spans="1:24" s="239" customFormat="1" ht="23.25" customHeight="1" x14ac:dyDescent="0.3">
      <c r="A2322" s="238">
        <v>2024</v>
      </c>
      <c r="B2322" s="230">
        <v>946</v>
      </c>
      <c r="C2322" s="229" t="s">
        <v>1092</v>
      </c>
      <c r="D2322" s="230">
        <v>42332</v>
      </c>
      <c r="E2322" s="222">
        <v>3038593.1599999997</v>
      </c>
      <c r="F2322" s="222">
        <v>3026113.3499999996</v>
      </c>
      <c r="G2322" s="221">
        <v>0</v>
      </c>
      <c r="H2322" s="221">
        <v>0</v>
      </c>
      <c r="I2322" s="221">
        <v>0</v>
      </c>
      <c r="J2322" s="221">
        <v>971572.87999999989</v>
      </c>
      <c r="K2322" s="221">
        <v>408674.21999999991</v>
      </c>
      <c r="L2322" s="221">
        <v>1512738.83</v>
      </c>
      <c r="M2322" s="221">
        <v>0</v>
      </c>
      <c r="N2322" s="221">
        <v>0</v>
      </c>
      <c r="O2322" s="221">
        <v>0</v>
      </c>
      <c r="P2322" s="221">
        <v>0</v>
      </c>
      <c r="Q2322" s="221">
        <v>0</v>
      </c>
      <c r="R2322" s="221">
        <v>0</v>
      </c>
      <c r="S2322" s="221">
        <v>0</v>
      </c>
      <c r="T2322" s="221">
        <v>0</v>
      </c>
      <c r="U2322" s="221">
        <v>133127.42000000001</v>
      </c>
      <c r="V2322" s="221">
        <v>0</v>
      </c>
      <c r="W2322" s="221">
        <v>0</v>
      </c>
      <c r="X2322" s="221">
        <v>12479.81</v>
      </c>
    </row>
    <row r="2323" spans="1:24" s="239" customFormat="1" ht="23.85" customHeight="1" x14ac:dyDescent="0.3">
      <c r="A2323" s="238">
        <v>2024</v>
      </c>
      <c r="B2323" s="230">
        <v>947</v>
      </c>
      <c r="C2323" s="229" t="s">
        <v>2840</v>
      </c>
      <c r="D2323" s="230">
        <v>42318</v>
      </c>
      <c r="E2323" s="222">
        <v>21682.080000000002</v>
      </c>
      <c r="F2323" s="222">
        <v>21682.080000000002</v>
      </c>
      <c r="G2323" s="221">
        <v>0</v>
      </c>
      <c r="H2323" s="221">
        <v>0</v>
      </c>
      <c r="I2323" s="221">
        <v>0</v>
      </c>
      <c r="J2323" s="221">
        <v>0</v>
      </c>
      <c r="K2323" s="221">
        <v>0</v>
      </c>
      <c r="L2323" s="221">
        <v>0</v>
      </c>
      <c r="M2323" s="221">
        <v>0</v>
      </c>
      <c r="N2323" s="221">
        <v>0</v>
      </c>
      <c r="O2323" s="221">
        <v>0</v>
      </c>
      <c r="P2323" s="221">
        <v>0</v>
      </c>
      <c r="Q2323" s="221">
        <v>0</v>
      </c>
      <c r="R2323" s="221">
        <v>0</v>
      </c>
      <c r="S2323" s="221">
        <v>0</v>
      </c>
      <c r="T2323" s="221">
        <v>0</v>
      </c>
      <c r="U2323" s="221">
        <v>0</v>
      </c>
      <c r="V2323" s="221">
        <v>21682.080000000002</v>
      </c>
      <c r="W2323" s="221">
        <v>0</v>
      </c>
      <c r="X2323" s="221">
        <v>0</v>
      </c>
    </row>
    <row r="2324" spans="1:24" s="239" customFormat="1" ht="23.25" customHeight="1" x14ac:dyDescent="0.3">
      <c r="A2324" s="238">
        <v>2024</v>
      </c>
      <c r="B2324" s="230">
        <v>948</v>
      </c>
      <c r="C2324" s="229" t="s">
        <v>1996</v>
      </c>
      <c r="D2324" s="230">
        <v>42339</v>
      </c>
      <c r="E2324" s="222">
        <v>6332855.0200000005</v>
      </c>
      <c r="F2324" s="222">
        <v>6314092.8200000003</v>
      </c>
      <c r="G2324" s="221">
        <v>0</v>
      </c>
      <c r="H2324" s="221">
        <v>0</v>
      </c>
      <c r="I2324" s="221">
        <v>0</v>
      </c>
      <c r="J2324" s="221">
        <v>0</v>
      </c>
      <c r="K2324" s="221">
        <v>0</v>
      </c>
      <c r="L2324" s="221">
        <v>476763.36</v>
      </c>
      <c r="M2324" s="221">
        <v>0</v>
      </c>
      <c r="N2324" s="221">
        <v>0</v>
      </c>
      <c r="O2324" s="221">
        <v>5837329.46</v>
      </c>
      <c r="P2324" s="221">
        <v>0</v>
      </c>
      <c r="Q2324" s="221">
        <v>0</v>
      </c>
      <c r="R2324" s="221">
        <v>0</v>
      </c>
      <c r="S2324" s="221">
        <v>0</v>
      </c>
      <c r="T2324" s="221">
        <v>0</v>
      </c>
      <c r="U2324" s="221">
        <v>0</v>
      </c>
      <c r="V2324" s="221">
        <v>0</v>
      </c>
      <c r="W2324" s="221">
        <v>0</v>
      </c>
      <c r="X2324" s="221">
        <v>18762.2</v>
      </c>
    </row>
    <row r="2325" spans="1:24" s="239" customFormat="1" ht="23.25" customHeight="1" x14ac:dyDescent="0.3">
      <c r="A2325" s="238">
        <v>2024</v>
      </c>
      <c r="B2325" s="230">
        <v>949</v>
      </c>
      <c r="C2325" s="229" t="s">
        <v>1094</v>
      </c>
      <c r="D2325" s="230">
        <v>42340</v>
      </c>
      <c r="E2325" s="222">
        <v>6931745.7100000009</v>
      </c>
      <c r="F2325" s="222">
        <v>6908645.2300000004</v>
      </c>
      <c r="G2325" s="221">
        <v>0</v>
      </c>
      <c r="H2325" s="221">
        <v>0</v>
      </c>
      <c r="I2325" s="221">
        <v>0</v>
      </c>
      <c r="J2325" s="221">
        <v>0</v>
      </c>
      <c r="K2325" s="221">
        <v>0</v>
      </c>
      <c r="L2325" s="221">
        <v>0</v>
      </c>
      <c r="M2325" s="221">
        <v>0</v>
      </c>
      <c r="N2325" s="221">
        <v>0</v>
      </c>
      <c r="O2325" s="221">
        <v>6908645.2300000004</v>
      </c>
      <c r="P2325" s="221">
        <v>0</v>
      </c>
      <c r="Q2325" s="221">
        <v>0</v>
      </c>
      <c r="R2325" s="221">
        <v>0</v>
      </c>
      <c r="S2325" s="221">
        <v>0</v>
      </c>
      <c r="T2325" s="221">
        <v>0</v>
      </c>
      <c r="U2325" s="221">
        <v>0</v>
      </c>
      <c r="V2325" s="221">
        <v>0</v>
      </c>
      <c r="W2325" s="221">
        <v>0</v>
      </c>
      <c r="X2325" s="221">
        <v>23100.48</v>
      </c>
    </row>
    <row r="2326" spans="1:24" s="239" customFormat="1" ht="23.25" customHeight="1" x14ac:dyDescent="0.3">
      <c r="A2326" s="238">
        <v>2024</v>
      </c>
      <c r="B2326" s="230">
        <v>950</v>
      </c>
      <c r="C2326" s="229" t="s">
        <v>2993</v>
      </c>
      <c r="D2326" s="230">
        <v>42343</v>
      </c>
      <c r="E2326" s="222">
        <v>67698</v>
      </c>
      <c r="F2326" s="222">
        <v>67698</v>
      </c>
      <c r="G2326" s="221">
        <v>0</v>
      </c>
      <c r="H2326" s="221">
        <v>0</v>
      </c>
      <c r="I2326" s="221">
        <v>0</v>
      </c>
      <c r="J2326" s="221">
        <v>0</v>
      </c>
      <c r="K2326" s="221">
        <v>0</v>
      </c>
      <c r="L2326" s="221">
        <v>0</v>
      </c>
      <c r="M2326" s="221">
        <v>0</v>
      </c>
      <c r="N2326" s="221">
        <v>0</v>
      </c>
      <c r="O2326" s="221">
        <v>0</v>
      </c>
      <c r="P2326" s="221">
        <v>0</v>
      </c>
      <c r="Q2326" s="221">
        <v>0</v>
      </c>
      <c r="R2326" s="221">
        <v>0</v>
      </c>
      <c r="S2326" s="221">
        <v>0</v>
      </c>
      <c r="T2326" s="221">
        <v>0</v>
      </c>
      <c r="U2326" s="221">
        <v>0</v>
      </c>
      <c r="V2326" s="221">
        <v>67698</v>
      </c>
      <c r="W2326" s="221">
        <v>0</v>
      </c>
      <c r="X2326" s="221">
        <v>0</v>
      </c>
    </row>
    <row r="2327" spans="1:24" s="239" customFormat="1" ht="23.25" customHeight="1" x14ac:dyDescent="0.3">
      <c r="A2327" s="238">
        <v>2024</v>
      </c>
      <c r="B2327" s="230">
        <v>951</v>
      </c>
      <c r="C2327" s="229" t="s">
        <v>1095</v>
      </c>
      <c r="D2327" s="230">
        <v>42344</v>
      </c>
      <c r="E2327" s="222">
        <v>6603597.7799999993</v>
      </c>
      <c r="F2327" s="222">
        <v>6576956.1599999992</v>
      </c>
      <c r="G2327" s="221">
        <v>0</v>
      </c>
      <c r="H2327" s="221">
        <v>0</v>
      </c>
      <c r="I2327" s="221">
        <v>0</v>
      </c>
      <c r="J2327" s="221">
        <v>260139.46000000002</v>
      </c>
      <c r="K2327" s="221">
        <v>0</v>
      </c>
      <c r="L2327" s="221">
        <v>550674.17999999993</v>
      </c>
      <c r="M2327" s="221">
        <v>0</v>
      </c>
      <c r="N2327" s="221">
        <v>0</v>
      </c>
      <c r="O2327" s="221">
        <v>5766142.5199999996</v>
      </c>
      <c r="P2327" s="221">
        <v>0</v>
      </c>
      <c r="Q2327" s="221">
        <v>0</v>
      </c>
      <c r="R2327" s="221">
        <v>0</v>
      </c>
      <c r="S2327" s="221">
        <v>0</v>
      </c>
      <c r="T2327" s="221">
        <v>0</v>
      </c>
      <c r="U2327" s="221">
        <v>0</v>
      </c>
      <c r="V2327" s="221">
        <v>0</v>
      </c>
      <c r="W2327" s="221">
        <v>0</v>
      </c>
      <c r="X2327" s="221">
        <v>26641.620000000003</v>
      </c>
    </row>
    <row r="2328" spans="1:24" s="239" customFormat="1" ht="24" customHeight="1" x14ac:dyDescent="0.3">
      <c r="A2328" s="238">
        <v>2024</v>
      </c>
      <c r="B2328" s="230">
        <v>952</v>
      </c>
      <c r="C2328" s="229" t="s">
        <v>2841</v>
      </c>
      <c r="D2328" s="230">
        <v>42348</v>
      </c>
      <c r="E2328" s="222">
        <v>64218.42</v>
      </c>
      <c r="F2328" s="222">
        <v>64218.42</v>
      </c>
      <c r="G2328" s="221">
        <v>0</v>
      </c>
      <c r="H2328" s="221">
        <v>0</v>
      </c>
      <c r="I2328" s="221">
        <v>0</v>
      </c>
      <c r="J2328" s="221">
        <v>0</v>
      </c>
      <c r="K2328" s="221">
        <v>0</v>
      </c>
      <c r="L2328" s="221">
        <v>0</v>
      </c>
      <c r="M2328" s="221">
        <v>0</v>
      </c>
      <c r="N2328" s="221">
        <v>0</v>
      </c>
      <c r="O2328" s="221">
        <v>0</v>
      </c>
      <c r="P2328" s="221">
        <v>0</v>
      </c>
      <c r="Q2328" s="221">
        <v>0</v>
      </c>
      <c r="R2328" s="221">
        <v>0</v>
      </c>
      <c r="S2328" s="221">
        <v>0</v>
      </c>
      <c r="T2328" s="221">
        <v>0</v>
      </c>
      <c r="U2328" s="221">
        <v>0</v>
      </c>
      <c r="V2328" s="221">
        <v>64218.42</v>
      </c>
      <c r="W2328" s="221">
        <v>0</v>
      </c>
      <c r="X2328" s="221">
        <v>0</v>
      </c>
    </row>
    <row r="2329" spans="1:24" s="239" customFormat="1" ht="24" customHeight="1" x14ac:dyDescent="0.3">
      <c r="A2329" s="238">
        <v>2024</v>
      </c>
      <c r="B2329" s="230">
        <v>953</v>
      </c>
      <c r="C2329" s="229" t="s">
        <v>2842</v>
      </c>
      <c r="D2329" s="230">
        <v>42372</v>
      </c>
      <c r="E2329" s="222">
        <v>42536.34</v>
      </c>
      <c r="F2329" s="222">
        <v>42536.34</v>
      </c>
      <c r="G2329" s="221">
        <v>0</v>
      </c>
      <c r="H2329" s="221">
        <v>0</v>
      </c>
      <c r="I2329" s="221">
        <v>0</v>
      </c>
      <c r="J2329" s="221">
        <v>0</v>
      </c>
      <c r="K2329" s="221">
        <v>0</v>
      </c>
      <c r="L2329" s="221">
        <v>0</v>
      </c>
      <c r="M2329" s="221">
        <v>0</v>
      </c>
      <c r="N2329" s="221">
        <v>0</v>
      </c>
      <c r="O2329" s="221">
        <v>0</v>
      </c>
      <c r="P2329" s="221">
        <v>0</v>
      </c>
      <c r="Q2329" s="221">
        <v>0</v>
      </c>
      <c r="R2329" s="221">
        <v>0</v>
      </c>
      <c r="S2329" s="221">
        <v>0</v>
      </c>
      <c r="T2329" s="221">
        <v>0</v>
      </c>
      <c r="U2329" s="221">
        <v>0</v>
      </c>
      <c r="V2329" s="221">
        <v>42536.34</v>
      </c>
      <c r="W2329" s="221">
        <v>0</v>
      </c>
      <c r="X2329" s="221">
        <v>0</v>
      </c>
    </row>
    <row r="2330" spans="1:24" s="239" customFormat="1" ht="24" customHeight="1" x14ac:dyDescent="0.3">
      <c r="A2330" s="238">
        <v>2024</v>
      </c>
      <c r="B2330" s="230">
        <v>954</v>
      </c>
      <c r="C2330" s="229" t="s">
        <v>2843</v>
      </c>
      <c r="D2330" s="230">
        <v>42374</v>
      </c>
      <c r="E2330" s="222">
        <v>42536.34</v>
      </c>
      <c r="F2330" s="222">
        <v>42536.34</v>
      </c>
      <c r="G2330" s="221">
        <v>0</v>
      </c>
      <c r="H2330" s="221">
        <v>0</v>
      </c>
      <c r="I2330" s="221">
        <v>0</v>
      </c>
      <c r="J2330" s="221">
        <v>0</v>
      </c>
      <c r="K2330" s="221">
        <v>0</v>
      </c>
      <c r="L2330" s="221">
        <v>0</v>
      </c>
      <c r="M2330" s="221">
        <v>0</v>
      </c>
      <c r="N2330" s="221">
        <v>0</v>
      </c>
      <c r="O2330" s="221">
        <v>0</v>
      </c>
      <c r="P2330" s="221">
        <v>0</v>
      </c>
      <c r="Q2330" s="221">
        <v>0</v>
      </c>
      <c r="R2330" s="221">
        <v>0</v>
      </c>
      <c r="S2330" s="221">
        <v>0</v>
      </c>
      <c r="T2330" s="221">
        <v>0</v>
      </c>
      <c r="U2330" s="221">
        <v>0</v>
      </c>
      <c r="V2330" s="221">
        <v>42536.34</v>
      </c>
      <c r="W2330" s="221">
        <v>0</v>
      </c>
      <c r="X2330" s="221">
        <v>0</v>
      </c>
    </row>
    <row r="2331" spans="1:24" s="239" customFormat="1" ht="24" customHeight="1" x14ac:dyDescent="0.3">
      <c r="A2331" s="238">
        <v>2024</v>
      </c>
      <c r="B2331" s="230">
        <v>955</v>
      </c>
      <c r="C2331" s="229" t="s">
        <v>2844</v>
      </c>
      <c r="D2331" s="230">
        <v>42375</v>
      </c>
      <c r="E2331" s="222">
        <v>42536.34</v>
      </c>
      <c r="F2331" s="222">
        <v>42536.34</v>
      </c>
      <c r="G2331" s="221">
        <v>0</v>
      </c>
      <c r="H2331" s="221">
        <v>0</v>
      </c>
      <c r="I2331" s="221">
        <v>0</v>
      </c>
      <c r="J2331" s="221">
        <v>0</v>
      </c>
      <c r="K2331" s="221">
        <v>0</v>
      </c>
      <c r="L2331" s="221">
        <v>0</v>
      </c>
      <c r="M2331" s="221">
        <v>0</v>
      </c>
      <c r="N2331" s="221">
        <v>0</v>
      </c>
      <c r="O2331" s="221">
        <v>0</v>
      </c>
      <c r="P2331" s="221">
        <v>0</v>
      </c>
      <c r="Q2331" s="221">
        <v>0</v>
      </c>
      <c r="R2331" s="221">
        <v>0</v>
      </c>
      <c r="S2331" s="221">
        <v>0</v>
      </c>
      <c r="T2331" s="221">
        <v>0</v>
      </c>
      <c r="U2331" s="221">
        <v>0</v>
      </c>
      <c r="V2331" s="221">
        <v>42536.34</v>
      </c>
      <c r="W2331" s="221">
        <v>0</v>
      </c>
      <c r="X2331" s="221">
        <v>0</v>
      </c>
    </row>
    <row r="2332" spans="1:24" s="239" customFormat="1" ht="24" customHeight="1" x14ac:dyDescent="0.3">
      <c r="A2332" s="238">
        <v>2024</v>
      </c>
      <c r="B2332" s="230">
        <v>956</v>
      </c>
      <c r="C2332" s="229" t="s">
        <v>2845</v>
      </c>
      <c r="D2332" s="230">
        <v>42382</v>
      </c>
      <c r="E2332" s="222">
        <v>42536.34</v>
      </c>
      <c r="F2332" s="222">
        <v>42536.34</v>
      </c>
      <c r="G2332" s="221">
        <v>0</v>
      </c>
      <c r="H2332" s="221">
        <v>0</v>
      </c>
      <c r="I2332" s="221">
        <v>0</v>
      </c>
      <c r="J2332" s="221">
        <v>0</v>
      </c>
      <c r="K2332" s="221">
        <v>0</v>
      </c>
      <c r="L2332" s="221">
        <v>0</v>
      </c>
      <c r="M2332" s="221">
        <v>0</v>
      </c>
      <c r="N2332" s="221">
        <v>0</v>
      </c>
      <c r="O2332" s="221">
        <v>0</v>
      </c>
      <c r="P2332" s="221">
        <v>0</v>
      </c>
      <c r="Q2332" s="221">
        <v>0</v>
      </c>
      <c r="R2332" s="221">
        <v>0</v>
      </c>
      <c r="S2332" s="221">
        <v>0</v>
      </c>
      <c r="T2332" s="221">
        <v>0</v>
      </c>
      <c r="U2332" s="221">
        <v>0</v>
      </c>
      <c r="V2332" s="221">
        <v>42536.34</v>
      </c>
      <c r="W2332" s="221">
        <v>0</v>
      </c>
      <c r="X2332" s="221">
        <v>0</v>
      </c>
    </row>
    <row r="2333" spans="1:24" s="239" customFormat="1" ht="24" customHeight="1" x14ac:dyDescent="0.3">
      <c r="A2333" s="238">
        <v>2024</v>
      </c>
      <c r="B2333" s="230">
        <v>957</v>
      </c>
      <c r="C2333" s="229" t="s">
        <v>2846</v>
      </c>
      <c r="D2333" s="230">
        <v>42388</v>
      </c>
      <c r="E2333" s="222">
        <v>42536.34</v>
      </c>
      <c r="F2333" s="222">
        <v>42536.34</v>
      </c>
      <c r="G2333" s="221">
        <v>0</v>
      </c>
      <c r="H2333" s="221">
        <v>0</v>
      </c>
      <c r="I2333" s="221">
        <v>0</v>
      </c>
      <c r="J2333" s="221">
        <v>0</v>
      </c>
      <c r="K2333" s="221">
        <v>0</v>
      </c>
      <c r="L2333" s="221">
        <v>0</v>
      </c>
      <c r="M2333" s="221">
        <v>0</v>
      </c>
      <c r="N2333" s="221">
        <v>0</v>
      </c>
      <c r="O2333" s="221">
        <v>0</v>
      </c>
      <c r="P2333" s="221">
        <v>0</v>
      </c>
      <c r="Q2333" s="221">
        <v>0</v>
      </c>
      <c r="R2333" s="221">
        <v>0</v>
      </c>
      <c r="S2333" s="221">
        <v>0</v>
      </c>
      <c r="T2333" s="221">
        <v>0</v>
      </c>
      <c r="U2333" s="221">
        <v>0</v>
      </c>
      <c r="V2333" s="221">
        <v>42536.34</v>
      </c>
      <c r="W2333" s="221">
        <v>0</v>
      </c>
      <c r="X2333" s="221">
        <v>0</v>
      </c>
    </row>
    <row r="2334" spans="1:24" s="239" customFormat="1" ht="24" customHeight="1" x14ac:dyDescent="0.3">
      <c r="A2334" s="238">
        <v>2024</v>
      </c>
      <c r="B2334" s="230">
        <v>958</v>
      </c>
      <c r="C2334" s="229" t="s">
        <v>2847</v>
      </c>
      <c r="D2334" s="230">
        <v>42389</v>
      </c>
      <c r="E2334" s="222">
        <v>42536.34</v>
      </c>
      <c r="F2334" s="222">
        <v>42536.34</v>
      </c>
      <c r="G2334" s="221">
        <v>0</v>
      </c>
      <c r="H2334" s="221">
        <v>0</v>
      </c>
      <c r="I2334" s="221">
        <v>0</v>
      </c>
      <c r="J2334" s="221">
        <v>0</v>
      </c>
      <c r="K2334" s="221">
        <v>0</v>
      </c>
      <c r="L2334" s="221">
        <v>0</v>
      </c>
      <c r="M2334" s="221">
        <v>0</v>
      </c>
      <c r="N2334" s="221">
        <v>0</v>
      </c>
      <c r="O2334" s="221">
        <v>0</v>
      </c>
      <c r="P2334" s="221">
        <v>0</v>
      </c>
      <c r="Q2334" s="221">
        <v>0</v>
      </c>
      <c r="R2334" s="221">
        <v>0</v>
      </c>
      <c r="S2334" s="221">
        <v>0</v>
      </c>
      <c r="T2334" s="221">
        <v>0</v>
      </c>
      <c r="U2334" s="221">
        <v>0</v>
      </c>
      <c r="V2334" s="221">
        <v>42536.34</v>
      </c>
      <c r="W2334" s="221">
        <v>0</v>
      </c>
      <c r="X2334" s="221">
        <v>0</v>
      </c>
    </row>
    <row r="2335" spans="1:24" s="239" customFormat="1" ht="23.25" customHeight="1" x14ac:dyDescent="0.3">
      <c r="A2335" s="238">
        <v>2024</v>
      </c>
      <c r="B2335" s="230">
        <v>959</v>
      </c>
      <c r="C2335" s="229" t="s">
        <v>2624</v>
      </c>
      <c r="D2335" s="230">
        <v>42456</v>
      </c>
      <c r="E2335" s="222">
        <v>13595105.67</v>
      </c>
      <c r="F2335" s="222">
        <v>13359925.869999999</v>
      </c>
      <c r="G2335" s="221">
        <v>0</v>
      </c>
      <c r="H2335" s="221">
        <v>0</v>
      </c>
      <c r="I2335" s="221">
        <v>0</v>
      </c>
      <c r="J2335" s="221">
        <v>0</v>
      </c>
      <c r="K2335" s="221">
        <v>0</v>
      </c>
      <c r="L2335" s="221">
        <v>0</v>
      </c>
      <c r="M2335" s="221">
        <v>0</v>
      </c>
      <c r="N2335" s="221">
        <v>0</v>
      </c>
      <c r="O2335" s="221">
        <v>13359925.869999999</v>
      </c>
      <c r="P2335" s="221">
        <v>0</v>
      </c>
      <c r="Q2335" s="221">
        <v>0</v>
      </c>
      <c r="R2335" s="221">
        <v>0</v>
      </c>
      <c r="S2335" s="221">
        <v>0</v>
      </c>
      <c r="T2335" s="221">
        <v>0</v>
      </c>
      <c r="U2335" s="221">
        <v>0</v>
      </c>
      <c r="V2335" s="221">
        <v>0</v>
      </c>
      <c r="W2335" s="221">
        <v>0</v>
      </c>
      <c r="X2335" s="221">
        <v>235179.8</v>
      </c>
    </row>
    <row r="2336" spans="1:24" s="239" customFormat="1" ht="23.25" customHeight="1" x14ac:dyDescent="0.3">
      <c r="A2336" s="238">
        <v>2024</v>
      </c>
      <c r="B2336" s="230">
        <v>960</v>
      </c>
      <c r="C2336" s="229" t="s">
        <v>2995</v>
      </c>
      <c r="D2336" s="230">
        <v>42465</v>
      </c>
      <c r="E2336" s="222">
        <v>6150436.8500000006</v>
      </c>
      <c r="F2336" s="222">
        <v>6047883.6100000003</v>
      </c>
      <c r="G2336" s="221">
        <v>0</v>
      </c>
      <c r="H2336" s="221">
        <v>0</v>
      </c>
      <c r="I2336" s="221">
        <v>0</v>
      </c>
      <c r="J2336" s="221">
        <v>0</v>
      </c>
      <c r="K2336" s="221">
        <v>0</v>
      </c>
      <c r="L2336" s="221">
        <v>0</v>
      </c>
      <c r="M2336" s="221">
        <v>0</v>
      </c>
      <c r="N2336" s="221">
        <v>0</v>
      </c>
      <c r="O2336" s="221">
        <v>5861087.7800000003</v>
      </c>
      <c r="P2336" s="221">
        <v>0</v>
      </c>
      <c r="Q2336" s="221">
        <v>0</v>
      </c>
      <c r="R2336" s="221">
        <v>0</v>
      </c>
      <c r="S2336" s="221">
        <v>0</v>
      </c>
      <c r="T2336" s="221">
        <v>0</v>
      </c>
      <c r="U2336" s="221">
        <v>186795.83</v>
      </c>
      <c r="V2336" s="221">
        <v>0</v>
      </c>
      <c r="W2336" s="221">
        <v>0</v>
      </c>
      <c r="X2336" s="221">
        <v>102553.24000000002</v>
      </c>
    </row>
    <row r="2337" spans="1:24" s="239" customFormat="1" ht="23.25" customHeight="1" x14ac:dyDescent="0.3">
      <c r="A2337" s="238">
        <v>2024</v>
      </c>
      <c r="B2337" s="230">
        <v>961</v>
      </c>
      <c r="C2337" s="229" t="s">
        <v>2996</v>
      </c>
      <c r="D2337" s="230">
        <v>42490</v>
      </c>
      <c r="E2337" s="222">
        <v>6276529.7300000004</v>
      </c>
      <c r="F2337" s="222">
        <v>6213591.9000000004</v>
      </c>
      <c r="G2337" s="221">
        <v>0</v>
      </c>
      <c r="H2337" s="221">
        <v>0</v>
      </c>
      <c r="I2337" s="221">
        <v>0</v>
      </c>
      <c r="J2337" s="221">
        <v>0</v>
      </c>
      <c r="K2337" s="221">
        <v>0</v>
      </c>
      <c r="L2337" s="221">
        <v>0</v>
      </c>
      <c r="M2337" s="221">
        <v>0</v>
      </c>
      <c r="N2337" s="221">
        <v>0</v>
      </c>
      <c r="O2337" s="221">
        <v>0</v>
      </c>
      <c r="P2337" s="221">
        <v>0</v>
      </c>
      <c r="Q2337" s="221">
        <v>6213591.9000000004</v>
      </c>
      <c r="R2337" s="221">
        <v>0</v>
      </c>
      <c r="S2337" s="221">
        <v>0</v>
      </c>
      <c r="T2337" s="221">
        <v>0</v>
      </c>
      <c r="U2337" s="221">
        <v>0</v>
      </c>
      <c r="V2337" s="221">
        <v>0</v>
      </c>
      <c r="W2337" s="221">
        <v>0</v>
      </c>
      <c r="X2337" s="221">
        <v>62937.83</v>
      </c>
    </row>
    <row r="2338" spans="1:24" s="239" customFormat="1" ht="23.25" customHeight="1" x14ac:dyDescent="0.3">
      <c r="A2338" s="238">
        <v>2024</v>
      </c>
      <c r="B2338" s="230">
        <v>962</v>
      </c>
      <c r="C2338" s="229" t="s">
        <v>2744</v>
      </c>
      <c r="D2338" s="230">
        <v>42493</v>
      </c>
      <c r="E2338" s="222">
        <v>4318398.05</v>
      </c>
      <c r="F2338" s="222">
        <v>4249421.7</v>
      </c>
      <c r="G2338" s="221">
        <v>0</v>
      </c>
      <c r="H2338" s="221">
        <v>0</v>
      </c>
      <c r="I2338" s="221">
        <v>0</v>
      </c>
      <c r="J2338" s="221">
        <v>0</v>
      </c>
      <c r="K2338" s="221">
        <v>0</v>
      </c>
      <c r="L2338" s="221">
        <v>0</v>
      </c>
      <c r="M2338" s="221">
        <v>0</v>
      </c>
      <c r="N2338" s="221">
        <v>0</v>
      </c>
      <c r="O2338" s="221">
        <v>4249421.7</v>
      </c>
      <c r="P2338" s="221">
        <v>0</v>
      </c>
      <c r="Q2338" s="221">
        <v>0</v>
      </c>
      <c r="R2338" s="221">
        <v>0</v>
      </c>
      <c r="S2338" s="221">
        <v>0</v>
      </c>
      <c r="T2338" s="221">
        <v>0</v>
      </c>
      <c r="U2338" s="221">
        <v>0</v>
      </c>
      <c r="V2338" s="221">
        <v>0</v>
      </c>
      <c r="W2338" s="221">
        <v>0</v>
      </c>
      <c r="X2338" s="221">
        <v>68976.350000000006</v>
      </c>
    </row>
    <row r="2339" spans="1:24" s="239" customFormat="1" ht="23.25" customHeight="1" x14ac:dyDescent="0.3">
      <c r="A2339" s="238">
        <v>2024</v>
      </c>
      <c r="B2339" s="230">
        <v>963</v>
      </c>
      <c r="C2339" s="229" t="s">
        <v>3567</v>
      </c>
      <c r="D2339" s="230">
        <v>42501</v>
      </c>
      <c r="E2339" s="222">
        <v>4926046.95</v>
      </c>
      <c r="F2339" s="222">
        <v>4854686.49</v>
      </c>
      <c r="G2339" s="221">
        <v>0</v>
      </c>
      <c r="H2339" s="221">
        <v>0</v>
      </c>
      <c r="I2339" s="221">
        <v>0</v>
      </c>
      <c r="J2339" s="221">
        <v>0</v>
      </c>
      <c r="K2339" s="221">
        <v>0</v>
      </c>
      <c r="L2339" s="221">
        <v>0</v>
      </c>
      <c r="M2339" s="221">
        <v>0</v>
      </c>
      <c r="N2339" s="221">
        <v>0</v>
      </c>
      <c r="O2339" s="221">
        <v>0</v>
      </c>
      <c r="P2339" s="221">
        <v>0</v>
      </c>
      <c r="Q2339" s="221">
        <v>4711958.12</v>
      </c>
      <c r="R2339" s="221">
        <v>0</v>
      </c>
      <c r="S2339" s="221">
        <v>0</v>
      </c>
      <c r="T2339" s="221">
        <v>0</v>
      </c>
      <c r="U2339" s="221">
        <v>142728.37</v>
      </c>
      <c r="V2339" s="221">
        <v>0</v>
      </c>
      <c r="W2339" s="221">
        <v>0</v>
      </c>
      <c r="X2339" s="221">
        <v>71360.460000000006</v>
      </c>
    </row>
    <row r="2340" spans="1:24" s="239" customFormat="1" ht="23.25" customHeight="1" x14ac:dyDescent="0.3">
      <c r="A2340" s="238">
        <v>2024</v>
      </c>
      <c r="B2340" s="230">
        <v>964</v>
      </c>
      <c r="C2340" s="229" t="s">
        <v>3568</v>
      </c>
      <c r="D2340" s="230">
        <v>42437</v>
      </c>
      <c r="E2340" s="222">
        <v>104042.4</v>
      </c>
      <c r="F2340" s="222">
        <v>104042.4</v>
      </c>
      <c r="G2340" s="221">
        <v>0</v>
      </c>
      <c r="H2340" s="221">
        <v>0</v>
      </c>
      <c r="I2340" s="221">
        <v>0</v>
      </c>
      <c r="J2340" s="221">
        <v>0</v>
      </c>
      <c r="K2340" s="221">
        <v>0</v>
      </c>
      <c r="L2340" s="221">
        <v>0</v>
      </c>
      <c r="M2340" s="221">
        <v>0</v>
      </c>
      <c r="N2340" s="221">
        <v>0</v>
      </c>
      <c r="O2340" s="221">
        <v>0</v>
      </c>
      <c r="P2340" s="221">
        <v>0</v>
      </c>
      <c r="Q2340" s="221">
        <v>0</v>
      </c>
      <c r="R2340" s="221">
        <v>0</v>
      </c>
      <c r="S2340" s="221">
        <v>0</v>
      </c>
      <c r="T2340" s="221">
        <v>0</v>
      </c>
      <c r="U2340" s="221">
        <v>0</v>
      </c>
      <c r="V2340" s="221">
        <v>104042.4</v>
      </c>
      <c r="W2340" s="221">
        <v>0</v>
      </c>
      <c r="X2340" s="221">
        <v>0</v>
      </c>
    </row>
    <row r="2341" spans="1:24" s="239" customFormat="1" ht="23.25" customHeight="1" x14ac:dyDescent="0.3">
      <c r="A2341" s="238">
        <v>2024</v>
      </c>
      <c r="B2341" s="230">
        <v>965</v>
      </c>
      <c r="C2341" s="229" t="s">
        <v>3569</v>
      </c>
      <c r="D2341" s="230">
        <v>42353</v>
      </c>
      <c r="E2341" s="222">
        <v>9274398.7599999998</v>
      </c>
      <c r="F2341" s="222">
        <v>9151477.8100000005</v>
      </c>
      <c r="G2341" s="221">
        <v>0</v>
      </c>
      <c r="H2341" s="221">
        <v>0</v>
      </c>
      <c r="I2341" s="221">
        <v>0</v>
      </c>
      <c r="J2341" s="221">
        <v>0</v>
      </c>
      <c r="K2341" s="221">
        <v>0</v>
      </c>
      <c r="L2341" s="221">
        <v>0</v>
      </c>
      <c r="M2341" s="221">
        <v>0</v>
      </c>
      <c r="N2341" s="221">
        <v>0</v>
      </c>
      <c r="O2341" s="221">
        <v>9033651.9700000007</v>
      </c>
      <c r="P2341" s="221">
        <v>0</v>
      </c>
      <c r="Q2341" s="221">
        <v>0</v>
      </c>
      <c r="R2341" s="221">
        <v>0</v>
      </c>
      <c r="S2341" s="221">
        <v>0</v>
      </c>
      <c r="T2341" s="221">
        <v>0</v>
      </c>
      <c r="U2341" s="221">
        <v>117825.84</v>
      </c>
      <c r="V2341" s="221">
        <v>0</v>
      </c>
      <c r="W2341" s="221">
        <v>0</v>
      </c>
      <c r="X2341" s="221">
        <v>122920.95</v>
      </c>
    </row>
    <row r="2342" spans="1:24" s="239" customFormat="1" ht="20.25" customHeight="1" x14ac:dyDescent="0.3">
      <c r="A2342" s="238"/>
      <c r="B2342" s="226" t="s">
        <v>22</v>
      </c>
      <c r="C2342" s="231"/>
      <c r="D2342" s="263" t="s">
        <v>172</v>
      </c>
      <c r="E2342" s="220">
        <v>67960566.620000005</v>
      </c>
      <c r="F2342" s="220">
        <v>67215653.879999995</v>
      </c>
      <c r="G2342" s="220">
        <v>0</v>
      </c>
      <c r="H2342" s="220">
        <v>0</v>
      </c>
      <c r="I2342" s="220">
        <v>0</v>
      </c>
      <c r="J2342" s="220">
        <v>1231712.3399999999</v>
      </c>
      <c r="K2342" s="220">
        <v>408674.21999999991</v>
      </c>
      <c r="L2342" s="220">
        <v>2540176.37</v>
      </c>
      <c r="M2342" s="220">
        <v>0</v>
      </c>
      <c r="N2342" s="220">
        <v>0</v>
      </c>
      <c r="O2342" s="220">
        <v>51016204.530000001</v>
      </c>
      <c r="P2342" s="220">
        <v>0</v>
      </c>
      <c r="Q2342" s="220">
        <v>10925550.02</v>
      </c>
      <c r="R2342" s="220">
        <v>0</v>
      </c>
      <c r="S2342" s="220">
        <v>0</v>
      </c>
      <c r="T2342" s="220">
        <v>0</v>
      </c>
      <c r="U2342" s="220">
        <v>580477.46</v>
      </c>
      <c r="V2342" s="220">
        <v>512858.93999999994</v>
      </c>
      <c r="W2342" s="220">
        <v>0</v>
      </c>
      <c r="X2342" s="220">
        <v>744912.74</v>
      </c>
    </row>
    <row r="2343" spans="1:24" s="239" customFormat="1" ht="20.25" customHeight="1" x14ac:dyDescent="0.3">
      <c r="A2343" s="238"/>
      <c r="B2343" s="272" t="s">
        <v>34</v>
      </c>
      <c r="C2343" s="272"/>
      <c r="D2343" s="263" t="s">
        <v>172</v>
      </c>
      <c r="E2343" s="220">
        <v>72282738.060000002</v>
      </c>
      <c r="F2343" s="220">
        <v>71486380.599999994</v>
      </c>
      <c r="G2343" s="220">
        <v>0</v>
      </c>
      <c r="H2343" s="220">
        <v>0</v>
      </c>
      <c r="I2343" s="220">
        <v>0</v>
      </c>
      <c r="J2343" s="220">
        <v>1231712.3399999999</v>
      </c>
      <c r="K2343" s="220">
        <v>408674.21999999991</v>
      </c>
      <c r="L2343" s="220">
        <v>2540176.37</v>
      </c>
      <c r="M2343" s="220">
        <v>0</v>
      </c>
      <c r="N2343" s="220">
        <v>0</v>
      </c>
      <c r="O2343" s="220">
        <v>55286931.25</v>
      </c>
      <c r="P2343" s="220">
        <v>0</v>
      </c>
      <c r="Q2343" s="220">
        <v>10925550.02</v>
      </c>
      <c r="R2343" s="220">
        <v>0</v>
      </c>
      <c r="S2343" s="220">
        <v>0</v>
      </c>
      <c r="T2343" s="220">
        <v>0</v>
      </c>
      <c r="U2343" s="220">
        <v>580477.46</v>
      </c>
      <c r="V2343" s="220">
        <v>512858.93999999994</v>
      </c>
      <c r="W2343" s="220">
        <v>0</v>
      </c>
      <c r="X2343" s="220">
        <v>796357.46</v>
      </c>
    </row>
    <row r="2344" spans="1:24" s="239" customFormat="1" ht="20.25" customHeight="1" x14ac:dyDescent="0.3">
      <c r="A2344" s="238"/>
      <c r="C2344" s="235"/>
      <c r="D2344" s="235"/>
      <c r="E2344" s="235"/>
      <c r="F2344" s="235"/>
      <c r="G2344" s="254"/>
      <c r="H2344" s="254"/>
      <c r="I2344" s="254"/>
      <c r="J2344" s="254"/>
      <c r="K2344" s="254"/>
      <c r="L2344" s="254" t="s">
        <v>1938</v>
      </c>
      <c r="M2344" s="254"/>
      <c r="N2344" s="254"/>
      <c r="O2344" s="254"/>
      <c r="P2344" s="254"/>
      <c r="Q2344" s="254"/>
      <c r="R2344" s="254"/>
      <c r="S2344" s="254"/>
      <c r="T2344" s="254"/>
      <c r="U2344" s="254"/>
      <c r="V2344" s="254"/>
      <c r="W2344" s="254"/>
      <c r="X2344" s="254"/>
    </row>
    <row r="2345" spans="1:24" s="239" customFormat="1" ht="20.25" customHeight="1" x14ac:dyDescent="0.3">
      <c r="A2345" s="238"/>
      <c r="C2345" s="274"/>
      <c r="D2345" s="274"/>
      <c r="E2345" s="274"/>
      <c r="F2345" s="274"/>
      <c r="G2345" s="275"/>
      <c r="H2345" s="275"/>
      <c r="I2345" s="275"/>
      <c r="J2345" s="275"/>
      <c r="K2345" s="275"/>
      <c r="L2345" s="275" t="s">
        <v>4022</v>
      </c>
      <c r="M2345" s="275"/>
      <c r="N2345" s="275"/>
      <c r="O2345" s="275"/>
      <c r="P2345" s="275"/>
      <c r="Q2345" s="275"/>
      <c r="R2345" s="275"/>
      <c r="S2345" s="275"/>
      <c r="T2345" s="275"/>
      <c r="U2345" s="275"/>
      <c r="V2345" s="275"/>
      <c r="W2345" s="275"/>
      <c r="X2345" s="275"/>
    </row>
    <row r="2346" spans="1:24" s="239" customFormat="1" ht="23.25" customHeight="1" x14ac:dyDescent="0.3">
      <c r="A2346" s="238">
        <v>2024</v>
      </c>
      <c r="B2346" s="230">
        <v>966</v>
      </c>
      <c r="C2346" s="229" t="s">
        <v>1107</v>
      </c>
      <c r="D2346" s="230">
        <v>42696</v>
      </c>
      <c r="E2346" s="222">
        <v>2190390.5100000002</v>
      </c>
      <c r="F2346" s="222">
        <v>2150049.66</v>
      </c>
      <c r="G2346" s="221">
        <v>0</v>
      </c>
      <c r="H2346" s="221">
        <v>0</v>
      </c>
      <c r="I2346" s="221">
        <v>0</v>
      </c>
      <c r="J2346" s="221">
        <v>0</v>
      </c>
      <c r="K2346" s="221">
        <v>0</v>
      </c>
      <c r="L2346" s="221">
        <v>0</v>
      </c>
      <c r="M2346" s="221">
        <v>0</v>
      </c>
      <c r="N2346" s="221">
        <v>0</v>
      </c>
      <c r="O2346" s="221">
        <v>2150049.66</v>
      </c>
      <c r="P2346" s="221">
        <v>0</v>
      </c>
      <c r="Q2346" s="221">
        <v>0</v>
      </c>
      <c r="R2346" s="221">
        <v>0</v>
      </c>
      <c r="S2346" s="221">
        <v>0</v>
      </c>
      <c r="T2346" s="221">
        <v>0</v>
      </c>
      <c r="U2346" s="221">
        <v>0</v>
      </c>
      <c r="V2346" s="221">
        <v>0</v>
      </c>
      <c r="W2346" s="221">
        <v>0</v>
      </c>
      <c r="X2346" s="221">
        <v>40340.85</v>
      </c>
    </row>
    <row r="2347" spans="1:24" s="239" customFormat="1" ht="23.25" customHeight="1" x14ac:dyDescent="0.3">
      <c r="A2347" s="238">
        <v>2024</v>
      </c>
      <c r="B2347" s="230">
        <v>967</v>
      </c>
      <c r="C2347" s="229" t="s">
        <v>1108</v>
      </c>
      <c r="D2347" s="230">
        <v>42697</v>
      </c>
      <c r="E2347" s="222">
        <v>1950985.15</v>
      </c>
      <c r="F2347" s="222">
        <v>1915654.2</v>
      </c>
      <c r="G2347" s="221">
        <v>0</v>
      </c>
      <c r="H2347" s="221">
        <v>0</v>
      </c>
      <c r="I2347" s="221">
        <v>0</v>
      </c>
      <c r="J2347" s="221">
        <v>0</v>
      </c>
      <c r="K2347" s="221">
        <v>0</v>
      </c>
      <c r="L2347" s="221">
        <v>0</v>
      </c>
      <c r="M2347" s="221">
        <v>0</v>
      </c>
      <c r="N2347" s="221">
        <v>0</v>
      </c>
      <c r="O2347" s="221">
        <v>1915654.2</v>
      </c>
      <c r="P2347" s="221">
        <v>0</v>
      </c>
      <c r="Q2347" s="221">
        <v>0</v>
      </c>
      <c r="R2347" s="221">
        <v>0</v>
      </c>
      <c r="S2347" s="221">
        <v>0</v>
      </c>
      <c r="T2347" s="221">
        <v>0</v>
      </c>
      <c r="U2347" s="221">
        <v>0</v>
      </c>
      <c r="V2347" s="221">
        <v>0</v>
      </c>
      <c r="W2347" s="221">
        <v>0</v>
      </c>
      <c r="X2347" s="221">
        <v>35330.949999999997</v>
      </c>
    </row>
    <row r="2348" spans="1:24" s="239" customFormat="1" ht="23.25" customHeight="1" x14ac:dyDescent="0.3">
      <c r="A2348" s="238">
        <v>2024</v>
      </c>
      <c r="B2348" s="230">
        <v>968</v>
      </c>
      <c r="C2348" s="229" t="s">
        <v>1103</v>
      </c>
      <c r="D2348" s="230">
        <v>42679</v>
      </c>
      <c r="E2348" s="222">
        <v>1317273.0699999998</v>
      </c>
      <c r="F2348" s="222">
        <v>1297467.8499999999</v>
      </c>
      <c r="G2348" s="221">
        <v>0</v>
      </c>
      <c r="H2348" s="221">
        <v>0</v>
      </c>
      <c r="I2348" s="221">
        <v>0</v>
      </c>
      <c r="J2348" s="221">
        <v>0</v>
      </c>
      <c r="K2348" s="221">
        <v>0</v>
      </c>
      <c r="L2348" s="221">
        <v>0</v>
      </c>
      <c r="M2348" s="221">
        <v>0</v>
      </c>
      <c r="N2348" s="221">
        <v>0</v>
      </c>
      <c r="O2348" s="221">
        <v>1297467.8499999999</v>
      </c>
      <c r="P2348" s="221">
        <v>0</v>
      </c>
      <c r="Q2348" s="221">
        <v>0</v>
      </c>
      <c r="R2348" s="221">
        <v>0</v>
      </c>
      <c r="S2348" s="221">
        <v>0</v>
      </c>
      <c r="T2348" s="221">
        <v>0</v>
      </c>
      <c r="U2348" s="221">
        <v>0</v>
      </c>
      <c r="V2348" s="221">
        <v>0</v>
      </c>
      <c r="W2348" s="221">
        <v>0</v>
      </c>
      <c r="X2348" s="221">
        <v>19805.22</v>
      </c>
    </row>
    <row r="2349" spans="1:24" s="239" customFormat="1" ht="23.25" customHeight="1" x14ac:dyDescent="0.3">
      <c r="A2349" s="238">
        <v>2024</v>
      </c>
      <c r="B2349" s="230">
        <v>969</v>
      </c>
      <c r="C2349" s="229" t="s">
        <v>1104</v>
      </c>
      <c r="D2349" s="230">
        <v>42680</v>
      </c>
      <c r="E2349" s="222">
        <v>1317273.0699999998</v>
      </c>
      <c r="F2349" s="222">
        <v>1297467.8499999999</v>
      </c>
      <c r="G2349" s="221">
        <v>0</v>
      </c>
      <c r="H2349" s="221">
        <v>0</v>
      </c>
      <c r="I2349" s="221">
        <v>0</v>
      </c>
      <c r="J2349" s="221">
        <v>0</v>
      </c>
      <c r="K2349" s="221">
        <v>0</v>
      </c>
      <c r="L2349" s="221">
        <v>0</v>
      </c>
      <c r="M2349" s="221">
        <v>0</v>
      </c>
      <c r="N2349" s="221">
        <v>0</v>
      </c>
      <c r="O2349" s="221">
        <v>1297467.8499999999</v>
      </c>
      <c r="P2349" s="221">
        <v>0</v>
      </c>
      <c r="Q2349" s="221">
        <v>0</v>
      </c>
      <c r="R2349" s="221">
        <v>0</v>
      </c>
      <c r="S2349" s="221">
        <v>0</v>
      </c>
      <c r="T2349" s="221">
        <v>0</v>
      </c>
      <c r="U2349" s="221">
        <v>0</v>
      </c>
      <c r="V2349" s="221">
        <v>0</v>
      </c>
      <c r="W2349" s="221">
        <v>0</v>
      </c>
      <c r="X2349" s="221">
        <v>19805.22</v>
      </c>
    </row>
    <row r="2350" spans="1:24" s="239" customFormat="1" ht="23.25" customHeight="1" x14ac:dyDescent="0.3">
      <c r="A2350" s="238">
        <v>2024</v>
      </c>
      <c r="B2350" s="230">
        <v>970</v>
      </c>
      <c r="C2350" s="229" t="s">
        <v>1105</v>
      </c>
      <c r="D2350" s="230">
        <v>42681</v>
      </c>
      <c r="E2350" s="222">
        <v>70512.960000000006</v>
      </c>
      <c r="F2350" s="222">
        <v>70512.960000000006</v>
      </c>
      <c r="G2350" s="221">
        <v>0</v>
      </c>
      <c r="H2350" s="221">
        <v>0</v>
      </c>
      <c r="I2350" s="221">
        <v>0</v>
      </c>
      <c r="J2350" s="221">
        <v>0</v>
      </c>
      <c r="K2350" s="221">
        <v>0</v>
      </c>
      <c r="L2350" s="221">
        <v>0</v>
      </c>
      <c r="M2350" s="221">
        <v>0</v>
      </c>
      <c r="N2350" s="221">
        <v>0</v>
      </c>
      <c r="O2350" s="221">
        <v>0</v>
      </c>
      <c r="P2350" s="221">
        <v>0</v>
      </c>
      <c r="Q2350" s="221">
        <v>0</v>
      </c>
      <c r="R2350" s="221">
        <v>0</v>
      </c>
      <c r="S2350" s="221">
        <v>0</v>
      </c>
      <c r="T2350" s="221">
        <v>0</v>
      </c>
      <c r="U2350" s="221">
        <v>70512.960000000006</v>
      </c>
      <c r="V2350" s="221">
        <v>0</v>
      </c>
      <c r="W2350" s="221">
        <v>0</v>
      </c>
      <c r="X2350" s="221">
        <v>0</v>
      </c>
    </row>
    <row r="2351" spans="1:24" s="239" customFormat="1" ht="23.25" customHeight="1" x14ac:dyDescent="0.3">
      <c r="A2351" s="238">
        <v>2024</v>
      </c>
      <c r="B2351" s="230">
        <v>971</v>
      </c>
      <c r="C2351" s="229" t="s">
        <v>1106</v>
      </c>
      <c r="D2351" s="230">
        <v>42669</v>
      </c>
      <c r="E2351" s="222">
        <v>2291811.52</v>
      </c>
      <c r="F2351" s="222">
        <v>2254138.1800000002</v>
      </c>
      <c r="G2351" s="221">
        <v>0</v>
      </c>
      <c r="H2351" s="221">
        <v>0</v>
      </c>
      <c r="I2351" s="221">
        <v>0</v>
      </c>
      <c r="J2351" s="221">
        <v>0</v>
      </c>
      <c r="K2351" s="221">
        <v>0</v>
      </c>
      <c r="L2351" s="221">
        <v>0</v>
      </c>
      <c r="M2351" s="221">
        <v>0</v>
      </c>
      <c r="N2351" s="221">
        <v>0</v>
      </c>
      <c r="O2351" s="221">
        <v>2125087.0300000003</v>
      </c>
      <c r="P2351" s="221">
        <v>0</v>
      </c>
      <c r="Q2351" s="221">
        <v>0</v>
      </c>
      <c r="R2351" s="221">
        <v>0</v>
      </c>
      <c r="S2351" s="221">
        <v>0</v>
      </c>
      <c r="T2351" s="221">
        <v>0</v>
      </c>
      <c r="U2351" s="221">
        <v>0</v>
      </c>
      <c r="V2351" s="221">
        <v>129051.15</v>
      </c>
      <c r="W2351" s="221">
        <v>0</v>
      </c>
      <c r="X2351" s="221">
        <v>37673.339999999997</v>
      </c>
    </row>
    <row r="2352" spans="1:24" s="239" customFormat="1" ht="23.25" customHeight="1" x14ac:dyDescent="0.3">
      <c r="A2352" s="238">
        <v>2024</v>
      </c>
      <c r="B2352" s="230">
        <v>972</v>
      </c>
      <c r="C2352" s="229" t="s">
        <v>1111</v>
      </c>
      <c r="D2352" s="230">
        <v>42670</v>
      </c>
      <c r="E2352" s="222">
        <v>1900057.8200000003</v>
      </c>
      <c r="F2352" s="222">
        <v>1876059.9600000002</v>
      </c>
      <c r="G2352" s="221">
        <v>0</v>
      </c>
      <c r="H2352" s="221">
        <v>0</v>
      </c>
      <c r="I2352" s="221">
        <v>0</v>
      </c>
      <c r="J2352" s="221">
        <v>0</v>
      </c>
      <c r="K2352" s="221">
        <v>0</v>
      </c>
      <c r="L2352" s="221">
        <v>0</v>
      </c>
      <c r="M2352" s="221">
        <v>0</v>
      </c>
      <c r="N2352" s="221">
        <v>0</v>
      </c>
      <c r="O2352" s="221">
        <v>1781231.9400000002</v>
      </c>
      <c r="P2352" s="221">
        <v>0</v>
      </c>
      <c r="Q2352" s="221">
        <v>0</v>
      </c>
      <c r="R2352" s="221">
        <v>0</v>
      </c>
      <c r="S2352" s="221">
        <v>0</v>
      </c>
      <c r="T2352" s="221">
        <v>0</v>
      </c>
      <c r="U2352" s="221">
        <v>0</v>
      </c>
      <c r="V2352" s="221">
        <v>94828.02</v>
      </c>
      <c r="W2352" s="221">
        <v>0</v>
      </c>
      <c r="X2352" s="221">
        <v>23997.86</v>
      </c>
    </row>
    <row r="2353" spans="1:24" s="239" customFormat="1" ht="23.25" customHeight="1" x14ac:dyDescent="0.3">
      <c r="A2353" s="238">
        <v>2024</v>
      </c>
      <c r="B2353" s="230">
        <v>973</v>
      </c>
      <c r="C2353" s="229" t="s">
        <v>1112</v>
      </c>
      <c r="D2353" s="230">
        <v>42675</v>
      </c>
      <c r="E2353" s="222">
        <v>1230419.3199999998</v>
      </c>
      <c r="F2353" s="222">
        <v>1209962.7999999998</v>
      </c>
      <c r="G2353" s="221">
        <v>0</v>
      </c>
      <c r="H2353" s="221">
        <v>0</v>
      </c>
      <c r="I2353" s="221">
        <v>0</v>
      </c>
      <c r="J2353" s="221">
        <v>0</v>
      </c>
      <c r="K2353" s="221">
        <v>0</v>
      </c>
      <c r="L2353" s="221">
        <v>0</v>
      </c>
      <c r="M2353" s="221">
        <v>0</v>
      </c>
      <c r="N2353" s="221">
        <v>0</v>
      </c>
      <c r="O2353" s="221">
        <v>1209962.7999999998</v>
      </c>
      <c r="P2353" s="221">
        <v>0</v>
      </c>
      <c r="Q2353" s="221">
        <v>0</v>
      </c>
      <c r="R2353" s="221">
        <v>0</v>
      </c>
      <c r="S2353" s="221">
        <v>0</v>
      </c>
      <c r="T2353" s="221">
        <v>0</v>
      </c>
      <c r="U2353" s="221">
        <v>0</v>
      </c>
      <c r="V2353" s="221">
        <v>0</v>
      </c>
      <c r="W2353" s="221">
        <v>0</v>
      </c>
      <c r="X2353" s="221">
        <v>20456.52</v>
      </c>
    </row>
    <row r="2354" spans="1:24" s="239" customFormat="1" ht="23.25" customHeight="1" x14ac:dyDescent="0.3">
      <c r="A2354" s="238">
        <v>2024</v>
      </c>
      <c r="B2354" s="230">
        <v>974</v>
      </c>
      <c r="C2354" s="229" t="s">
        <v>2446</v>
      </c>
      <c r="D2354" s="230">
        <v>42748</v>
      </c>
      <c r="E2354" s="222">
        <v>7550837.0999999996</v>
      </c>
      <c r="F2354" s="222">
        <v>7437593.4099999992</v>
      </c>
      <c r="G2354" s="221">
        <v>0</v>
      </c>
      <c r="H2354" s="221">
        <v>2094329.4600000002</v>
      </c>
      <c r="I2354" s="221">
        <v>0</v>
      </c>
      <c r="J2354" s="221">
        <v>0</v>
      </c>
      <c r="K2354" s="221">
        <v>0</v>
      </c>
      <c r="L2354" s="221">
        <v>0</v>
      </c>
      <c r="M2354" s="221">
        <v>0</v>
      </c>
      <c r="N2354" s="221">
        <v>0</v>
      </c>
      <c r="O2354" s="221">
        <v>5343263.9499999993</v>
      </c>
      <c r="P2354" s="221">
        <v>0</v>
      </c>
      <c r="Q2354" s="221">
        <v>0</v>
      </c>
      <c r="R2354" s="221">
        <v>0</v>
      </c>
      <c r="S2354" s="221">
        <v>0</v>
      </c>
      <c r="T2354" s="221">
        <v>0</v>
      </c>
      <c r="U2354" s="221">
        <v>0</v>
      </c>
      <c r="V2354" s="221">
        <v>0</v>
      </c>
      <c r="W2354" s="221">
        <v>0</v>
      </c>
      <c r="X2354" s="221">
        <v>113243.69</v>
      </c>
    </row>
    <row r="2355" spans="1:24" s="239" customFormat="1" ht="20.25" customHeight="1" x14ac:dyDescent="0.3">
      <c r="A2355" s="238">
        <v>2024</v>
      </c>
      <c r="B2355" s="230">
        <v>975</v>
      </c>
      <c r="C2355" s="229" t="s">
        <v>1473</v>
      </c>
      <c r="D2355" s="230">
        <v>42821</v>
      </c>
      <c r="E2355" s="222">
        <v>128400.28</v>
      </c>
      <c r="F2355" s="222">
        <v>128400.28</v>
      </c>
      <c r="G2355" s="221">
        <v>0</v>
      </c>
      <c r="H2355" s="221">
        <v>0</v>
      </c>
      <c r="I2355" s="221">
        <v>0</v>
      </c>
      <c r="J2355" s="221">
        <v>0</v>
      </c>
      <c r="K2355" s="221">
        <v>0</v>
      </c>
      <c r="L2355" s="221">
        <v>0</v>
      </c>
      <c r="M2355" s="221">
        <v>0</v>
      </c>
      <c r="N2355" s="221">
        <v>0</v>
      </c>
      <c r="O2355" s="221">
        <v>0</v>
      </c>
      <c r="P2355" s="221">
        <v>0</v>
      </c>
      <c r="Q2355" s="221">
        <v>0</v>
      </c>
      <c r="R2355" s="221">
        <v>0</v>
      </c>
      <c r="S2355" s="221">
        <v>0</v>
      </c>
      <c r="T2355" s="221">
        <v>0</v>
      </c>
      <c r="U2355" s="221">
        <v>128400.28</v>
      </c>
      <c r="V2355" s="221">
        <v>0</v>
      </c>
      <c r="W2355" s="221">
        <v>0</v>
      </c>
      <c r="X2355" s="221">
        <v>0</v>
      </c>
    </row>
    <row r="2356" spans="1:24" s="239" customFormat="1" ht="20.25" customHeight="1" x14ac:dyDescent="0.3">
      <c r="A2356" s="238">
        <v>2024</v>
      </c>
      <c r="B2356" s="230">
        <v>976</v>
      </c>
      <c r="C2356" s="229" t="s">
        <v>1474</v>
      </c>
      <c r="D2356" s="230">
        <v>42822</v>
      </c>
      <c r="E2356" s="222">
        <v>119822.37</v>
      </c>
      <c r="F2356" s="222">
        <v>119822.37</v>
      </c>
      <c r="G2356" s="221">
        <v>0</v>
      </c>
      <c r="H2356" s="221">
        <v>0</v>
      </c>
      <c r="I2356" s="221">
        <v>0</v>
      </c>
      <c r="J2356" s="221">
        <v>0</v>
      </c>
      <c r="K2356" s="221">
        <v>0</v>
      </c>
      <c r="L2356" s="221">
        <v>0</v>
      </c>
      <c r="M2356" s="221">
        <v>0</v>
      </c>
      <c r="N2356" s="221">
        <v>0</v>
      </c>
      <c r="O2356" s="221">
        <v>0</v>
      </c>
      <c r="P2356" s="221">
        <v>0</v>
      </c>
      <c r="Q2356" s="221">
        <v>0</v>
      </c>
      <c r="R2356" s="221">
        <v>0</v>
      </c>
      <c r="S2356" s="221">
        <v>0</v>
      </c>
      <c r="T2356" s="221">
        <v>0</v>
      </c>
      <c r="U2356" s="221">
        <v>119822.37</v>
      </c>
      <c r="V2356" s="221">
        <v>0</v>
      </c>
      <c r="W2356" s="221">
        <v>0</v>
      </c>
      <c r="X2356" s="221">
        <v>0</v>
      </c>
    </row>
    <row r="2357" spans="1:24" s="239" customFormat="1" ht="20.25" customHeight="1" x14ac:dyDescent="0.3">
      <c r="A2357" s="238"/>
      <c r="B2357" s="226" t="s">
        <v>22</v>
      </c>
      <c r="C2357" s="231"/>
      <c r="D2357" s="263" t="s">
        <v>172</v>
      </c>
      <c r="E2357" s="220">
        <v>20067783.170000006</v>
      </c>
      <c r="F2357" s="220">
        <v>19757129.520000003</v>
      </c>
      <c r="G2357" s="220">
        <v>0</v>
      </c>
      <c r="H2357" s="220">
        <v>2094329.4600000002</v>
      </c>
      <c r="I2357" s="220">
        <v>0</v>
      </c>
      <c r="J2357" s="220">
        <v>0</v>
      </c>
      <c r="K2357" s="220">
        <v>0</v>
      </c>
      <c r="L2357" s="220">
        <v>0</v>
      </c>
      <c r="M2357" s="220">
        <v>0</v>
      </c>
      <c r="N2357" s="220">
        <v>0</v>
      </c>
      <c r="O2357" s="220">
        <v>17120185.279999997</v>
      </c>
      <c r="P2357" s="220">
        <v>0</v>
      </c>
      <c r="Q2357" s="220">
        <v>0</v>
      </c>
      <c r="R2357" s="220">
        <v>0</v>
      </c>
      <c r="S2357" s="220">
        <v>0</v>
      </c>
      <c r="T2357" s="220">
        <v>0</v>
      </c>
      <c r="U2357" s="220">
        <v>318735.61</v>
      </c>
      <c r="V2357" s="220">
        <v>223879.16999999998</v>
      </c>
      <c r="W2357" s="220">
        <v>0</v>
      </c>
      <c r="X2357" s="220">
        <v>310653.65000000002</v>
      </c>
    </row>
    <row r="2358" spans="1:24" s="239" customFormat="1" ht="20.25" customHeight="1" x14ac:dyDescent="0.3">
      <c r="A2358" s="238"/>
      <c r="B2358" s="272" t="s">
        <v>34</v>
      </c>
      <c r="C2358" s="272"/>
      <c r="D2358" s="263" t="s">
        <v>172</v>
      </c>
      <c r="E2358" s="220">
        <v>20067783.170000006</v>
      </c>
      <c r="F2358" s="220">
        <v>19757129.520000003</v>
      </c>
      <c r="G2358" s="220">
        <v>0</v>
      </c>
      <c r="H2358" s="220">
        <v>2094329.4600000002</v>
      </c>
      <c r="I2358" s="220">
        <v>0</v>
      </c>
      <c r="J2358" s="220">
        <v>0</v>
      </c>
      <c r="K2358" s="220">
        <v>0</v>
      </c>
      <c r="L2358" s="220">
        <v>0</v>
      </c>
      <c r="M2358" s="220">
        <v>0</v>
      </c>
      <c r="N2358" s="220">
        <v>0</v>
      </c>
      <c r="O2358" s="220">
        <v>17120185.279999997</v>
      </c>
      <c r="P2358" s="220">
        <v>0</v>
      </c>
      <c r="Q2358" s="220">
        <v>0</v>
      </c>
      <c r="R2358" s="220">
        <v>0</v>
      </c>
      <c r="S2358" s="220">
        <v>0</v>
      </c>
      <c r="T2358" s="220">
        <v>0</v>
      </c>
      <c r="U2358" s="220">
        <v>318735.61</v>
      </c>
      <c r="V2358" s="220">
        <v>223879.16999999998</v>
      </c>
      <c r="W2358" s="220">
        <v>0</v>
      </c>
      <c r="X2358" s="220">
        <v>310653.65000000002</v>
      </c>
    </row>
    <row r="2359" spans="1:24" s="239" customFormat="1" ht="20.25" customHeight="1" x14ac:dyDescent="0.3">
      <c r="A2359" s="238"/>
      <c r="C2359" s="235"/>
      <c r="D2359" s="235"/>
      <c r="E2359" s="235"/>
      <c r="F2359" s="235"/>
      <c r="G2359" s="254"/>
      <c r="H2359" s="254"/>
      <c r="I2359" s="254"/>
      <c r="J2359" s="254"/>
      <c r="K2359" s="254"/>
      <c r="L2359" s="254" t="s">
        <v>1940</v>
      </c>
      <c r="M2359" s="254"/>
      <c r="N2359" s="254"/>
      <c r="O2359" s="254"/>
      <c r="P2359" s="254"/>
      <c r="Q2359" s="254"/>
      <c r="R2359" s="254"/>
      <c r="S2359" s="254"/>
      <c r="T2359" s="254"/>
      <c r="U2359" s="254"/>
      <c r="V2359" s="254"/>
      <c r="W2359" s="254"/>
      <c r="X2359" s="254"/>
    </row>
    <row r="2360" spans="1:24" s="239" customFormat="1" ht="20.25" customHeight="1" x14ac:dyDescent="0.3">
      <c r="A2360" s="238"/>
      <c r="C2360" s="274"/>
      <c r="D2360" s="274"/>
      <c r="E2360" s="274"/>
      <c r="F2360" s="274"/>
      <c r="G2360" s="275"/>
      <c r="H2360" s="275"/>
      <c r="I2360" s="275"/>
      <c r="J2360" s="275"/>
      <c r="K2360" s="275"/>
      <c r="L2360" s="275" t="s">
        <v>3649</v>
      </c>
      <c r="M2360" s="275"/>
      <c r="N2360" s="275"/>
      <c r="O2360" s="275"/>
      <c r="P2360" s="275"/>
      <c r="Q2360" s="275"/>
      <c r="R2360" s="275"/>
      <c r="S2360" s="275"/>
      <c r="T2360" s="275"/>
      <c r="U2360" s="275"/>
      <c r="V2360" s="275"/>
      <c r="W2360" s="275"/>
      <c r="X2360" s="275"/>
    </row>
    <row r="2361" spans="1:24" s="239" customFormat="1" ht="20.25" customHeight="1" x14ac:dyDescent="0.3">
      <c r="A2361" s="238">
        <v>2024</v>
      </c>
      <c r="B2361" s="230">
        <v>977</v>
      </c>
      <c r="C2361" s="225" t="s">
        <v>1114</v>
      </c>
      <c r="D2361" s="230">
        <v>43075</v>
      </c>
      <c r="E2361" s="222">
        <v>2057953.7000000002</v>
      </c>
      <c r="F2361" s="222">
        <v>2028616.9300000002</v>
      </c>
      <c r="G2361" s="221">
        <v>0</v>
      </c>
      <c r="H2361" s="221">
        <v>0</v>
      </c>
      <c r="I2361" s="221">
        <v>0</v>
      </c>
      <c r="J2361" s="221">
        <v>0</v>
      </c>
      <c r="K2361" s="221">
        <v>0</v>
      </c>
      <c r="L2361" s="221">
        <v>0</v>
      </c>
      <c r="M2361" s="221">
        <v>0</v>
      </c>
      <c r="N2361" s="221">
        <v>0</v>
      </c>
      <c r="O2361" s="221">
        <v>2028616.9300000002</v>
      </c>
      <c r="P2361" s="221">
        <v>0</v>
      </c>
      <c r="Q2361" s="221">
        <v>0</v>
      </c>
      <c r="R2361" s="221">
        <v>0</v>
      </c>
      <c r="S2361" s="221">
        <v>0</v>
      </c>
      <c r="T2361" s="221">
        <v>0</v>
      </c>
      <c r="U2361" s="221">
        <v>0</v>
      </c>
      <c r="V2361" s="221">
        <v>0</v>
      </c>
      <c r="W2361" s="221">
        <v>0</v>
      </c>
      <c r="X2361" s="221">
        <v>29336.77</v>
      </c>
    </row>
    <row r="2362" spans="1:24" s="239" customFormat="1" ht="20.25" customHeight="1" x14ac:dyDescent="0.3">
      <c r="A2362" s="238">
        <v>2024</v>
      </c>
      <c r="B2362" s="230">
        <v>978</v>
      </c>
      <c r="C2362" s="225" t="s">
        <v>1115</v>
      </c>
      <c r="D2362" s="230">
        <v>43096</v>
      </c>
      <c r="E2362" s="222">
        <v>58788</v>
      </c>
      <c r="F2362" s="222">
        <v>58788</v>
      </c>
      <c r="G2362" s="221">
        <v>0</v>
      </c>
      <c r="H2362" s="221">
        <v>0</v>
      </c>
      <c r="I2362" s="221">
        <v>0</v>
      </c>
      <c r="J2362" s="221">
        <v>0</v>
      </c>
      <c r="K2362" s="221">
        <v>0</v>
      </c>
      <c r="L2362" s="221">
        <v>0</v>
      </c>
      <c r="M2362" s="221">
        <v>0</v>
      </c>
      <c r="N2362" s="221">
        <v>0</v>
      </c>
      <c r="O2362" s="221">
        <v>0</v>
      </c>
      <c r="P2362" s="221">
        <v>0</v>
      </c>
      <c r="Q2362" s="221">
        <v>0</v>
      </c>
      <c r="R2362" s="221">
        <v>0</v>
      </c>
      <c r="S2362" s="221">
        <v>0</v>
      </c>
      <c r="T2362" s="221">
        <v>0</v>
      </c>
      <c r="U2362" s="221">
        <v>0</v>
      </c>
      <c r="V2362" s="221">
        <v>58788</v>
      </c>
      <c r="W2362" s="221">
        <v>0</v>
      </c>
      <c r="X2362" s="221">
        <v>0</v>
      </c>
    </row>
    <row r="2363" spans="1:24" s="239" customFormat="1" ht="20.25" customHeight="1" x14ac:dyDescent="0.3">
      <c r="A2363" s="238">
        <v>2024</v>
      </c>
      <c r="B2363" s="230">
        <v>979</v>
      </c>
      <c r="C2363" s="225" t="s">
        <v>3114</v>
      </c>
      <c r="D2363" s="230">
        <v>43066</v>
      </c>
      <c r="E2363" s="222">
        <v>87228</v>
      </c>
      <c r="F2363" s="222">
        <v>87228</v>
      </c>
      <c r="G2363" s="221">
        <v>0</v>
      </c>
      <c r="H2363" s="221">
        <v>0</v>
      </c>
      <c r="I2363" s="221">
        <v>0</v>
      </c>
      <c r="J2363" s="221">
        <v>0</v>
      </c>
      <c r="K2363" s="221">
        <v>0</v>
      </c>
      <c r="L2363" s="221">
        <v>0</v>
      </c>
      <c r="M2363" s="221">
        <v>0</v>
      </c>
      <c r="N2363" s="221">
        <v>0</v>
      </c>
      <c r="O2363" s="221">
        <v>0</v>
      </c>
      <c r="P2363" s="221">
        <v>0</v>
      </c>
      <c r="Q2363" s="221">
        <v>0</v>
      </c>
      <c r="R2363" s="221">
        <v>0</v>
      </c>
      <c r="S2363" s="221">
        <v>0</v>
      </c>
      <c r="T2363" s="221">
        <v>0</v>
      </c>
      <c r="U2363" s="221">
        <v>0</v>
      </c>
      <c r="V2363" s="240">
        <v>87228</v>
      </c>
      <c r="W2363" s="221">
        <v>0</v>
      </c>
      <c r="X2363" s="221">
        <v>0</v>
      </c>
    </row>
    <row r="2364" spans="1:24" s="239" customFormat="1" ht="20.25" customHeight="1" x14ac:dyDescent="0.3">
      <c r="A2364" s="238">
        <v>2024</v>
      </c>
      <c r="B2364" s="230">
        <v>980</v>
      </c>
      <c r="C2364" s="225" t="s">
        <v>3147</v>
      </c>
      <c r="D2364" s="230">
        <v>43108</v>
      </c>
      <c r="E2364" s="222">
        <v>76682.759999999995</v>
      </c>
      <c r="F2364" s="222">
        <v>76682.759999999995</v>
      </c>
      <c r="G2364" s="221">
        <v>0</v>
      </c>
      <c r="H2364" s="221">
        <v>0</v>
      </c>
      <c r="I2364" s="221">
        <v>0</v>
      </c>
      <c r="J2364" s="221">
        <v>0</v>
      </c>
      <c r="K2364" s="221">
        <v>0</v>
      </c>
      <c r="L2364" s="221">
        <v>0</v>
      </c>
      <c r="M2364" s="221">
        <v>0</v>
      </c>
      <c r="N2364" s="221">
        <v>0</v>
      </c>
      <c r="O2364" s="221">
        <v>0</v>
      </c>
      <c r="P2364" s="221">
        <v>0</v>
      </c>
      <c r="Q2364" s="221">
        <v>0</v>
      </c>
      <c r="R2364" s="221">
        <v>0</v>
      </c>
      <c r="S2364" s="221">
        <v>0</v>
      </c>
      <c r="T2364" s="221">
        <v>0</v>
      </c>
      <c r="U2364" s="221">
        <v>0</v>
      </c>
      <c r="V2364" s="221">
        <v>76682.759999999995</v>
      </c>
      <c r="W2364" s="221">
        <v>0</v>
      </c>
      <c r="X2364" s="221">
        <v>0</v>
      </c>
    </row>
    <row r="2365" spans="1:24" s="239" customFormat="1" ht="20.100000000000001" customHeight="1" x14ac:dyDescent="0.3">
      <c r="A2365" s="238">
        <v>2024</v>
      </c>
      <c r="B2365" s="230">
        <v>981</v>
      </c>
      <c r="C2365" s="225" t="s">
        <v>3055</v>
      </c>
      <c r="D2365" s="230">
        <v>43116</v>
      </c>
      <c r="E2365" s="222">
        <v>70337.52</v>
      </c>
      <c r="F2365" s="222">
        <v>70337.52</v>
      </c>
      <c r="G2365" s="221">
        <v>0</v>
      </c>
      <c r="H2365" s="221">
        <v>0</v>
      </c>
      <c r="I2365" s="221">
        <v>0</v>
      </c>
      <c r="J2365" s="221">
        <v>0</v>
      </c>
      <c r="K2365" s="221">
        <v>0</v>
      </c>
      <c r="L2365" s="221">
        <v>0</v>
      </c>
      <c r="M2365" s="221">
        <v>0</v>
      </c>
      <c r="N2365" s="221">
        <v>0</v>
      </c>
      <c r="O2365" s="221">
        <v>0</v>
      </c>
      <c r="P2365" s="221">
        <v>0</v>
      </c>
      <c r="Q2365" s="221">
        <v>0</v>
      </c>
      <c r="R2365" s="221">
        <v>0</v>
      </c>
      <c r="S2365" s="221">
        <v>0</v>
      </c>
      <c r="T2365" s="221">
        <v>0</v>
      </c>
      <c r="U2365" s="221">
        <v>0</v>
      </c>
      <c r="V2365" s="241">
        <v>70337.52</v>
      </c>
      <c r="W2365" s="221">
        <v>0</v>
      </c>
      <c r="X2365" s="221">
        <v>0</v>
      </c>
    </row>
    <row r="2366" spans="1:24" s="239" customFormat="1" ht="20.25" customHeight="1" x14ac:dyDescent="0.3">
      <c r="A2366" s="238">
        <v>2024</v>
      </c>
      <c r="B2366" s="230">
        <v>982</v>
      </c>
      <c r="C2366" s="225" t="s">
        <v>3056</v>
      </c>
      <c r="D2366" s="230">
        <v>43105</v>
      </c>
      <c r="E2366" s="222">
        <v>87299.16</v>
      </c>
      <c r="F2366" s="222">
        <v>87299.16</v>
      </c>
      <c r="G2366" s="221">
        <v>0</v>
      </c>
      <c r="H2366" s="221">
        <v>0</v>
      </c>
      <c r="I2366" s="221">
        <v>0</v>
      </c>
      <c r="J2366" s="221">
        <v>0</v>
      </c>
      <c r="K2366" s="221">
        <v>0</v>
      </c>
      <c r="L2366" s="221">
        <v>0</v>
      </c>
      <c r="M2366" s="221">
        <v>0</v>
      </c>
      <c r="N2366" s="221">
        <v>0</v>
      </c>
      <c r="O2366" s="221">
        <v>0</v>
      </c>
      <c r="P2366" s="221">
        <v>0</v>
      </c>
      <c r="Q2366" s="221">
        <v>0</v>
      </c>
      <c r="R2366" s="221">
        <v>0</v>
      </c>
      <c r="S2366" s="221">
        <v>0</v>
      </c>
      <c r="T2366" s="221">
        <v>0</v>
      </c>
      <c r="U2366" s="221">
        <v>0</v>
      </c>
      <c r="V2366" s="221">
        <v>87299.16</v>
      </c>
      <c r="W2366" s="221">
        <v>0</v>
      </c>
      <c r="X2366" s="221">
        <v>0</v>
      </c>
    </row>
    <row r="2367" spans="1:24" s="239" customFormat="1" ht="20.25" customHeight="1" x14ac:dyDescent="0.3">
      <c r="A2367" s="238">
        <v>2024</v>
      </c>
      <c r="B2367" s="230">
        <v>983</v>
      </c>
      <c r="C2367" s="225" t="s">
        <v>2634</v>
      </c>
      <c r="D2367" s="230">
        <v>43117</v>
      </c>
      <c r="E2367" s="222">
        <v>537430.48</v>
      </c>
      <c r="F2367" s="222">
        <v>528888.74</v>
      </c>
      <c r="G2367" s="221">
        <v>0</v>
      </c>
      <c r="H2367" s="221">
        <v>0</v>
      </c>
      <c r="I2367" s="221">
        <v>0</v>
      </c>
      <c r="J2367" s="221">
        <v>0</v>
      </c>
      <c r="K2367" s="221">
        <v>0</v>
      </c>
      <c r="L2367" s="221">
        <v>0</v>
      </c>
      <c r="M2367" s="221">
        <v>0</v>
      </c>
      <c r="N2367" s="221">
        <v>0</v>
      </c>
      <c r="O2367" s="221">
        <v>0</v>
      </c>
      <c r="P2367" s="221">
        <v>528888.74</v>
      </c>
      <c r="Q2367" s="221">
        <v>0</v>
      </c>
      <c r="R2367" s="221">
        <v>0</v>
      </c>
      <c r="S2367" s="221">
        <v>0</v>
      </c>
      <c r="T2367" s="221">
        <v>0</v>
      </c>
      <c r="U2367" s="221">
        <v>0</v>
      </c>
      <c r="V2367" s="221">
        <v>0</v>
      </c>
      <c r="W2367" s="221">
        <v>0</v>
      </c>
      <c r="X2367" s="221">
        <v>8541.74</v>
      </c>
    </row>
    <row r="2368" spans="1:24" s="239" customFormat="1" ht="20.25" customHeight="1" x14ac:dyDescent="0.3">
      <c r="A2368" s="238">
        <v>2024</v>
      </c>
      <c r="B2368" s="230">
        <v>984</v>
      </c>
      <c r="C2368" s="225" t="s">
        <v>2858</v>
      </c>
      <c r="D2368" s="230">
        <v>43134</v>
      </c>
      <c r="E2368" s="222">
        <v>57054.54</v>
      </c>
      <c r="F2368" s="222">
        <v>57054.54</v>
      </c>
      <c r="G2368" s="221">
        <v>0</v>
      </c>
      <c r="H2368" s="221">
        <v>0</v>
      </c>
      <c r="I2368" s="221">
        <v>0</v>
      </c>
      <c r="J2368" s="221">
        <v>0</v>
      </c>
      <c r="K2368" s="221">
        <v>0</v>
      </c>
      <c r="L2368" s="221">
        <v>0</v>
      </c>
      <c r="M2368" s="221">
        <v>0</v>
      </c>
      <c r="N2368" s="221">
        <v>0</v>
      </c>
      <c r="O2368" s="221">
        <v>0</v>
      </c>
      <c r="P2368" s="221">
        <v>0</v>
      </c>
      <c r="Q2368" s="221">
        <v>0</v>
      </c>
      <c r="R2368" s="221">
        <v>0</v>
      </c>
      <c r="S2368" s="221">
        <v>0</v>
      </c>
      <c r="T2368" s="221">
        <v>0</v>
      </c>
      <c r="U2368" s="221">
        <v>0</v>
      </c>
      <c r="V2368" s="221">
        <v>57054.54</v>
      </c>
      <c r="W2368" s="221">
        <v>0</v>
      </c>
      <c r="X2368" s="221">
        <v>0</v>
      </c>
    </row>
    <row r="2369" spans="1:24" s="239" customFormat="1" ht="20.25" customHeight="1" x14ac:dyDescent="0.3">
      <c r="A2369" s="238">
        <v>2024</v>
      </c>
      <c r="B2369" s="230">
        <v>985</v>
      </c>
      <c r="C2369" s="225" t="s">
        <v>2961</v>
      </c>
      <c r="D2369" s="230">
        <v>43140</v>
      </c>
      <c r="E2369" s="222">
        <v>55350</v>
      </c>
      <c r="F2369" s="222">
        <v>55350</v>
      </c>
      <c r="G2369" s="221">
        <v>0</v>
      </c>
      <c r="H2369" s="221">
        <v>0</v>
      </c>
      <c r="I2369" s="221">
        <v>0</v>
      </c>
      <c r="J2369" s="221">
        <v>0</v>
      </c>
      <c r="K2369" s="221">
        <v>0</v>
      </c>
      <c r="L2369" s="221">
        <v>0</v>
      </c>
      <c r="M2369" s="221">
        <v>0</v>
      </c>
      <c r="N2369" s="221">
        <v>0</v>
      </c>
      <c r="O2369" s="221">
        <v>0</v>
      </c>
      <c r="P2369" s="221">
        <v>0</v>
      </c>
      <c r="Q2369" s="221">
        <v>0</v>
      </c>
      <c r="R2369" s="221">
        <v>0</v>
      </c>
      <c r="S2369" s="221">
        <v>0</v>
      </c>
      <c r="T2369" s="221">
        <v>0</v>
      </c>
      <c r="U2369" s="221">
        <v>0</v>
      </c>
      <c r="V2369" s="221">
        <v>55350</v>
      </c>
      <c r="W2369" s="221">
        <v>0</v>
      </c>
      <c r="X2369" s="221">
        <v>0</v>
      </c>
    </row>
    <row r="2370" spans="1:24" s="239" customFormat="1" ht="20.25" customHeight="1" x14ac:dyDescent="0.3">
      <c r="A2370" s="238">
        <v>2024</v>
      </c>
      <c r="B2370" s="230">
        <v>986</v>
      </c>
      <c r="C2370" s="225" t="s">
        <v>2962</v>
      </c>
      <c r="D2370" s="230">
        <v>46913</v>
      </c>
      <c r="E2370" s="222">
        <v>66702</v>
      </c>
      <c r="F2370" s="222">
        <v>66702</v>
      </c>
      <c r="G2370" s="221">
        <v>0</v>
      </c>
      <c r="H2370" s="221">
        <v>0</v>
      </c>
      <c r="I2370" s="221">
        <v>0</v>
      </c>
      <c r="J2370" s="221">
        <v>0</v>
      </c>
      <c r="K2370" s="221">
        <v>0</v>
      </c>
      <c r="L2370" s="221">
        <v>0</v>
      </c>
      <c r="M2370" s="221">
        <v>0</v>
      </c>
      <c r="N2370" s="221">
        <v>0</v>
      </c>
      <c r="O2370" s="221">
        <v>0</v>
      </c>
      <c r="P2370" s="221">
        <v>0</v>
      </c>
      <c r="Q2370" s="221">
        <v>0</v>
      </c>
      <c r="R2370" s="221">
        <v>0</v>
      </c>
      <c r="S2370" s="221">
        <v>0</v>
      </c>
      <c r="T2370" s="221">
        <v>0</v>
      </c>
      <c r="U2370" s="221">
        <v>0</v>
      </c>
      <c r="V2370" s="221">
        <v>66702</v>
      </c>
      <c r="W2370" s="221">
        <v>0</v>
      </c>
      <c r="X2370" s="221">
        <v>0</v>
      </c>
    </row>
    <row r="2371" spans="1:24" s="239" customFormat="1" ht="20.25" customHeight="1" x14ac:dyDescent="0.3">
      <c r="A2371" s="238">
        <v>2024</v>
      </c>
      <c r="B2371" s="230">
        <v>987</v>
      </c>
      <c r="C2371" s="225" t="s">
        <v>2963</v>
      </c>
      <c r="D2371" s="230">
        <v>46914</v>
      </c>
      <c r="E2371" s="222">
        <v>50307.12</v>
      </c>
      <c r="F2371" s="222">
        <v>50307.12</v>
      </c>
      <c r="G2371" s="221">
        <v>0</v>
      </c>
      <c r="H2371" s="221">
        <v>0</v>
      </c>
      <c r="I2371" s="221">
        <v>0</v>
      </c>
      <c r="J2371" s="221">
        <v>0</v>
      </c>
      <c r="K2371" s="221">
        <v>0</v>
      </c>
      <c r="L2371" s="221">
        <v>0</v>
      </c>
      <c r="M2371" s="221">
        <v>0</v>
      </c>
      <c r="N2371" s="221">
        <v>0</v>
      </c>
      <c r="O2371" s="221">
        <v>0</v>
      </c>
      <c r="P2371" s="221">
        <v>0</v>
      </c>
      <c r="Q2371" s="221">
        <v>0</v>
      </c>
      <c r="R2371" s="221">
        <v>0</v>
      </c>
      <c r="S2371" s="221">
        <v>0</v>
      </c>
      <c r="T2371" s="221">
        <v>0</v>
      </c>
      <c r="U2371" s="221">
        <v>0</v>
      </c>
      <c r="V2371" s="221">
        <v>50307.12</v>
      </c>
      <c r="W2371" s="221">
        <v>0</v>
      </c>
      <c r="X2371" s="221">
        <v>0</v>
      </c>
    </row>
    <row r="2372" spans="1:24" s="239" customFormat="1" ht="20.25" customHeight="1" x14ac:dyDescent="0.3">
      <c r="A2372" s="238">
        <v>2024</v>
      </c>
      <c r="B2372" s="230">
        <v>988</v>
      </c>
      <c r="C2372" s="225" t="s">
        <v>2859</v>
      </c>
      <c r="D2372" s="230">
        <v>43154</v>
      </c>
      <c r="E2372" s="222">
        <v>89674.559999999998</v>
      </c>
      <c r="F2372" s="222">
        <v>89674.559999999998</v>
      </c>
      <c r="G2372" s="221">
        <v>0</v>
      </c>
      <c r="H2372" s="221">
        <v>0</v>
      </c>
      <c r="I2372" s="221">
        <v>0</v>
      </c>
      <c r="J2372" s="221">
        <v>0</v>
      </c>
      <c r="K2372" s="221">
        <v>0</v>
      </c>
      <c r="L2372" s="221">
        <v>0</v>
      </c>
      <c r="M2372" s="221">
        <v>0</v>
      </c>
      <c r="N2372" s="221">
        <v>0</v>
      </c>
      <c r="O2372" s="221">
        <v>0</v>
      </c>
      <c r="P2372" s="221">
        <v>0</v>
      </c>
      <c r="Q2372" s="221">
        <v>0</v>
      </c>
      <c r="R2372" s="221">
        <v>0</v>
      </c>
      <c r="S2372" s="221">
        <v>0</v>
      </c>
      <c r="T2372" s="221">
        <v>0</v>
      </c>
      <c r="U2372" s="221">
        <v>0</v>
      </c>
      <c r="V2372" s="221">
        <v>89674.559999999998</v>
      </c>
      <c r="W2372" s="221">
        <v>0</v>
      </c>
      <c r="X2372" s="221">
        <v>0</v>
      </c>
    </row>
    <row r="2373" spans="1:24" s="239" customFormat="1" ht="20.25" customHeight="1" x14ac:dyDescent="0.3">
      <c r="A2373" s="238">
        <v>2024</v>
      </c>
      <c r="B2373" s="230">
        <v>989</v>
      </c>
      <c r="C2373" s="225" t="s">
        <v>2860</v>
      </c>
      <c r="D2373" s="230">
        <v>43164</v>
      </c>
      <c r="E2373" s="222">
        <v>46005.72</v>
      </c>
      <c r="F2373" s="222">
        <v>46005.72</v>
      </c>
      <c r="G2373" s="221">
        <v>0</v>
      </c>
      <c r="H2373" s="221">
        <v>0</v>
      </c>
      <c r="I2373" s="221">
        <v>0</v>
      </c>
      <c r="J2373" s="221">
        <v>0</v>
      </c>
      <c r="K2373" s="221">
        <v>0</v>
      </c>
      <c r="L2373" s="221">
        <v>0</v>
      </c>
      <c r="M2373" s="221">
        <v>0</v>
      </c>
      <c r="N2373" s="221">
        <v>0</v>
      </c>
      <c r="O2373" s="221">
        <v>0</v>
      </c>
      <c r="P2373" s="221">
        <v>0</v>
      </c>
      <c r="Q2373" s="221">
        <v>0</v>
      </c>
      <c r="R2373" s="221">
        <v>0</v>
      </c>
      <c r="S2373" s="221">
        <v>0</v>
      </c>
      <c r="T2373" s="221">
        <v>0</v>
      </c>
      <c r="U2373" s="221">
        <v>0</v>
      </c>
      <c r="V2373" s="221">
        <v>46005.72</v>
      </c>
      <c r="W2373" s="221">
        <v>0</v>
      </c>
      <c r="X2373" s="221">
        <v>0</v>
      </c>
    </row>
    <row r="2374" spans="1:24" s="239" customFormat="1" ht="20.25" customHeight="1" x14ac:dyDescent="0.3">
      <c r="A2374" s="238">
        <v>2024</v>
      </c>
      <c r="B2374" s="230">
        <v>990</v>
      </c>
      <c r="C2374" s="225" t="s">
        <v>2861</v>
      </c>
      <c r="D2374" s="230">
        <v>43170</v>
      </c>
      <c r="E2374" s="222">
        <v>108016.5</v>
      </c>
      <c r="F2374" s="222">
        <v>108016.5</v>
      </c>
      <c r="G2374" s="221">
        <v>0</v>
      </c>
      <c r="H2374" s="221">
        <v>0</v>
      </c>
      <c r="I2374" s="221">
        <v>0</v>
      </c>
      <c r="J2374" s="221">
        <v>0</v>
      </c>
      <c r="K2374" s="221">
        <v>0</v>
      </c>
      <c r="L2374" s="221">
        <v>0</v>
      </c>
      <c r="M2374" s="221">
        <v>0</v>
      </c>
      <c r="N2374" s="221">
        <v>0</v>
      </c>
      <c r="O2374" s="221">
        <v>0</v>
      </c>
      <c r="P2374" s="221">
        <v>0</v>
      </c>
      <c r="Q2374" s="221">
        <v>0</v>
      </c>
      <c r="R2374" s="221">
        <v>0</v>
      </c>
      <c r="S2374" s="221">
        <v>0</v>
      </c>
      <c r="T2374" s="221">
        <v>0</v>
      </c>
      <c r="U2374" s="221">
        <v>0</v>
      </c>
      <c r="V2374" s="221">
        <v>108016.5</v>
      </c>
      <c r="W2374" s="221">
        <v>0</v>
      </c>
      <c r="X2374" s="221">
        <v>0</v>
      </c>
    </row>
    <row r="2375" spans="1:24" s="239" customFormat="1" ht="20.25" customHeight="1" x14ac:dyDescent="0.3">
      <c r="A2375" s="238">
        <v>2024</v>
      </c>
      <c r="B2375" s="230">
        <v>991</v>
      </c>
      <c r="C2375" s="225" t="s">
        <v>2862</v>
      </c>
      <c r="D2375" s="230">
        <v>43194</v>
      </c>
      <c r="E2375" s="222">
        <v>133722.18</v>
      </c>
      <c r="F2375" s="222">
        <v>133722.18</v>
      </c>
      <c r="G2375" s="221">
        <v>0</v>
      </c>
      <c r="H2375" s="221">
        <v>0</v>
      </c>
      <c r="I2375" s="221">
        <v>0</v>
      </c>
      <c r="J2375" s="221">
        <v>0</v>
      </c>
      <c r="K2375" s="221">
        <v>0</v>
      </c>
      <c r="L2375" s="221">
        <v>0</v>
      </c>
      <c r="M2375" s="221">
        <v>0</v>
      </c>
      <c r="N2375" s="221">
        <v>0</v>
      </c>
      <c r="O2375" s="221">
        <v>0</v>
      </c>
      <c r="P2375" s="221">
        <v>0</v>
      </c>
      <c r="Q2375" s="221">
        <v>0</v>
      </c>
      <c r="R2375" s="221">
        <v>0</v>
      </c>
      <c r="S2375" s="221">
        <v>0</v>
      </c>
      <c r="T2375" s="221">
        <v>0</v>
      </c>
      <c r="U2375" s="221">
        <v>0</v>
      </c>
      <c r="V2375" s="221">
        <v>133722.18</v>
      </c>
      <c r="W2375" s="221">
        <v>0</v>
      </c>
      <c r="X2375" s="221">
        <v>0</v>
      </c>
    </row>
    <row r="2376" spans="1:24" s="239" customFormat="1" ht="20.25" customHeight="1" x14ac:dyDescent="0.3">
      <c r="A2376" s="238">
        <v>2024</v>
      </c>
      <c r="B2376" s="230">
        <v>992</v>
      </c>
      <c r="C2376" s="225" t="s">
        <v>2863</v>
      </c>
      <c r="D2376" s="230">
        <v>43069</v>
      </c>
      <c r="E2376" s="222">
        <v>66106.740000000005</v>
      </c>
      <c r="F2376" s="222">
        <v>66106.740000000005</v>
      </c>
      <c r="G2376" s="221">
        <v>0</v>
      </c>
      <c r="H2376" s="221">
        <v>0</v>
      </c>
      <c r="I2376" s="221">
        <v>0</v>
      </c>
      <c r="J2376" s="221">
        <v>0</v>
      </c>
      <c r="K2376" s="221">
        <v>0</v>
      </c>
      <c r="L2376" s="221">
        <v>0</v>
      </c>
      <c r="M2376" s="221">
        <v>0</v>
      </c>
      <c r="N2376" s="221">
        <v>0</v>
      </c>
      <c r="O2376" s="221">
        <v>0</v>
      </c>
      <c r="P2376" s="221">
        <v>0</v>
      </c>
      <c r="Q2376" s="221">
        <v>0</v>
      </c>
      <c r="R2376" s="221">
        <v>0</v>
      </c>
      <c r="S2376" s="221">
        <v>0</v>
      </c>
      <c r="T2376" s="221">
        <v>0</v>
      </c>
      <c r="U2376" s="221">
        <v>0</v>
      </c>
      <c r="V2376" s="221">
        <v>66106.740000000005</v>
      </c>
      <c r="W2376" s="221">
        <v>0</v>
      </c>
      <c r="X2376" s="221">
        <v>0</v>
      </c>
    </row>
    <row r="2377" spans="1:24" s="239" customFormat="1" ht="20.25" customHeight="1" x14ac:dyDescent="0.3">
      <c r="A2377" s="238">
        <v>2024</v>
      </c>
      <c r="B2377" s="230">
        <v>993</v>
      </c>
      <c r="C2377" s="225" t="s">
        <v>2864</v>
      </c>
      <c r="D2377" s="230">
        <v>43072</v>
      </c>
      <c r="E2377" s="222">
        <v>64450.38</v>
      </c>
      <c r="F2377" s="222">
        <v>64450.38</v>
      </c>
      <c r="G2377" s="221">
        <v>0</v>
      </c>
      <c r="H2377" s="221">
        <v>0</v>
      </c>
      <c r="I2377" s="221">
        <v>0</v>
      </c>
      <c r="J2377" s="221">
        <v>0</v>
      </c>
      <c r="K2377" s="221">
        <v>0</v>
      </c>
      <c r="L2377" s="221">
        <v>0</v>
      </c>
      <c r="M2377" s="221">
        <v>0</v>
      </c>
      <c r="N2377" s="221">
        <v>0</v>
      </c>
      <c r="O2377" s="221">
        <v>0</v>
      </c>
      <c r="P2377" s="221">
        <v>0</v>
      </c>
      <c r="Q2377" s="221">
        <v>0</v>
      </c>
      <c r="R2377" s="221">
        <v>0</v>
      </c>
      <c r="S2377" s="221">
        <v>0</v>
      </c>
      <c r="T2377" s="221">
        <v>0</v>
      </c>
      <c r="U2377" s="221">
        <v>0</v>
      </c>
      <c r="V2377" s="221">
        <v>64450.38</v>
      </c>
      <c r="W2377" s="221">
        <v>0</v>
      </c>
      <c r="X2377" s="221">
        <v>0</v>
      </c>
    </row>
    <row r="2378" spans="1:24" s="239" customFormat="1" ht="20.25" customHeight="1" x14ac:dyDescent="0.3">
      <c r="A2378" s="238">
        <v>2024</v>
      </c>
      <c r="B2378" s="230">
        <v>994</v>
      </c>
      <c r="C2378" s="225" t="s">
        <v>2974</v>
      </c>
      <c r="D2378" s="230">
        <v>43152</v>
      </c>
      <c r="E2378" s="222">
        <v>89674.559999999998</v>
      </c>
      <c r="F2378" s="222">
        <v>89674.559999999998</v>
      </c>
      <c r="G2378" s="221">
        <v>0</v>
      </c>
      <c r="H2378" s="221">
        <v>0</v>
      </c>
      <c r="I2378" s="221">
        <v>0</v>
      </c>
      <c r="J2378" s="221">
        <v>0</v>
      </c>
      <c r="K2378" s="221">
        <v>0</v>
      </c>
      <c r="L2378" s="221">
        <v>0</v>
      </c>
      <c r="M2378" s="221">
        <v>0</v>
      </c>
      <c r="N2378" s="221">
        <v>0</v>
      </c>
      <c r="O2378" s="221">
        <v>0</v>
      </c>
      <c r="P2378" s="221">
        <v>0</v>
      </c>
      <c r="Q2378" s="221">
        <v>0</v>
      </c>
      <c r="R2378" s="221">
        <v>0</v>
      </c>
      <c r="S2378" s="221">
        <v>0</v>
      </c>
      <c r="T2378" s="221">
        <v>0</v>
      </c>
      <c r="U2378" s="221">
        <v>0</v>
      </c>
      <c r="V2378" s="221">
        <v>89674.559999999998</v>
      </c>
      <c r="W2378" s="221">
        <v>0</v>
      </c>
      <c r="X2378" s="221">
        <v>0</v>
      </c>
    </row>
    <row r="2379" spans="1:24" s="239" customFormat="1" ht="20.25" customHeight="1" x14ac:dyDescent="0.3">
      <c r="A2379" s="238">
        <v>2024</v>
      </c>
      <c r="B2379" s="230">
        <v>995</v>
      </c>
      <c r="C2379" s="225" t="s">
        <v>2975</v>
      </c>
      <c r="D2379" s="230">
        <v>43259</v>
      </c>
      <c r="E2379" s="222">
        <v>133690.07999999999</v>
      </c>
      <c r="F2379" s="222">
        <v>133690.07999999999</v>
      </c>
      <c r="G2379" s="221">
        <v>0</v>
      </c>
      <c r="H2379" s="221">
        <v>0</v>
      </c>
      <c r="I2379" s="221">
        <v>0</v>
      </c>
      <c r="J2379" s="221">
        <v>0</v>
      </c>
      <c r="K2379" s="221">
        <v>0</v>
      </c>
      <c r="L2379" s="221">
        <v>0</v>
      </c>
      <c r="M2379" s="221">
        <v>0</v>
      </c>
      <c r="N2379" s="221">
        <v>0</v>
      </c>
      <c r="O2379" s="221">
        <v>0</v>
      </c>
      <c r="P2379" s="221">
        <v>0</v>
      </c>
      <c r="Q2379" s="221">
        <v>0</v>
      </c>
      <c r="R2379" s="221">
        <v>0</v>
      </c>
      <c r="S2379" s="221">
        <v>0</v>
      </c>
      <c r="T2379" s="221">
        <v>0</v>
      </c>
      <c r="U2379" s="221">
        <v>0</v>
      </c>
      <c r="V2379" s="221">
        <v>133690.07999999999</v>
      </c>
      <c r="W2379" s="221">
        <v>0</v>
      </c>
      <c r="X2379" s="221">
        <v>0</v>
      </c>
    </row>
    <row r="2380" spans="1:24" s="239" customFormat="1" ht="20.25" customHeight="1" x14ac:dyDescent="0.3">
      <c r="A2380" s="238">
        <v>2024</v>
      </c>
      <c r="B2380" s="230">
        <v>996</v>
      </c>
      <c r="C2380" s="225" t="s">
        <v>2976</v>
      </c>
      <c r="D2380" s="230">
        <v>43074</v>
      </c>
      <c r="E2380" s="222">
        <v>64450.38</v>
      </c>
      <c r="F2380" s="222">
        <v>64450.38</v>
      </c>
      <c r="G2380" s="221">
        <v>0</v>
      </c>
      <c r="H2380" s="221">
        <v>0</v>
      </c>
      <c r="I2380" s="221">
        <v>0</v>
      </c>
      <c r="J2380" s="221">
        <v>0</v>
      </c>
      <c r="K2380" s="221">
        <v>0</v>
      </c>
      <c r="L2380" s="221">
        <v>0</v>
      </c>
      <c r="M2380" s="221">
        <v>0</v>
      </c>
      <c r="N2380" s="221">
        <v>0</v>
      </c>
      <c r="O2380" s="221">
        <v>0</v>
      </c>
      <c r="P2380" s="221">
        <v>0</v>
      </c>
      <c r="Q2380" s="221">
        <v>0</v>
      </c>
      <c r="R2380" s="221">
        <v>0</v>
      </c>
      <c r="S2380" s="221">
        <v>0</v>
      </c>
      <c r="T2380" s="221">
        <v>0</v>
      </c>
      <c r="U2380" s="221">
        <v>0</v>
      </c>
      <c r="V2380" s="221">
        <v>64450.38</v>
      </c>
      <c r="W2380" s="221">
        <v>0</v>
      </c>
      <c r="X2380" s="221">
        <v>0</v>
      </c>
    </row>
    <row r="2381" spans="1:24" s="239" customFormat="1" ht="20.25" customHeight="1" x14ac:dyDescent="0.3">
      <c r="A2381" s="238">
        <v>2024</v>
      </c>
      <c r="B2381" s="230">
        <v>997</v>
      </c>
      <c r="C2381" s="225" t="s">
        <v>2977</v>
      </c>
      <c r="D2381" s="230">
        <v>43081</v>
      </c>
      <c r="E2381" s="222">
        <v>67345.8</v>
      </c>
      <c r="F2381" s="222">
        <v>67345.8</v>
      </c>
      <c r="G2381" s="221">
        <v>0</v>
      </c>
      <c r="H2381" s="221">
        <v>0</v>
      </c>
      <c r="I2381" s="221">
        <v>0</v>
      </c>
      <c r="J2381" s="221">
        <v>0</v>
      </c>
      <c r="K2381" s="221">
        <v>0</v>
      </c>
      <c r="L2381" s="221">
        <v>0</v>
      </c>
      <c r="M2381" s="221">
        <v>0</v>
      </c>
      <c r="N2381" s="221">
        <v>0</v>
      </c>
      <c r="O2381" s="221">
        <v>0</v>
      </c>
      <c r="P2381" s="221">
        <v>0</v>
      </c>
      <c r="Q2381" s="221">
        <v>0</v>
      </c>
      <c r="R2381" s="221">
        <v>0</v>
      </c>
      <c r="S2381" s="221">
        <v>0</v>
      </c>
      <c r="T2381" s="221">
        <v>0</v>
      </c>
      <c r="U2381" s="221">
        <v>0</v>
      </c>
      <c r="V2381" s="221">
        <v>67345.8</v>
      </c>
      <c r="W2381" s="221">
        <v>0</v>
      </c>
      <c r="X2381" s="221">
        <v>0</v>
      </c>
    </row>
    <row r="2382" spans="1:24" s="239" customFormat="1" ht="20.25" customHeight="1" x14ac:dyDescent="0.3">
      <c r="A2382" s="238">
        <v>2024</v>
      </c>
      <c r="B2382" s="230">
        <v>998</v>
      </c>
      <c r="C2382" s="225" t="s">
        <v>2978</v>
      </c>
      <c r="D2382" s="230">
        <v>43084</v>
      </c>
      <c r="E2382" s="222">
        <v>61940.160000000003</v>
      </c>
      <c r="F2382" s="222">
        <v>61940.160000000003</v>
      </c>
      <c r="G2382" s="221">
        <v>0</v>
      </c>
      <c r="H2382" s="221">
        <v>0</v>
      </c>
      <c r="I2382" s="221">
        <v>0</v>
      </c>
      <c r="J2382" s="221">
        <v>0</v>
      </c>
      <c r="K2382" s="221">
        <v>0</v>
      </c>
      <c r="L2382" s="221">
        <v>0</v>
      </c>
      <c r="M2382" s="221">
        <v>0</v>
      </c>
      <c r="N2382" s="221">
        <v>0</v>
      </c>
      <c r="O2382" s="221">
        <v>0</v>
      </c>
      <c r="P2382" s="221">
        <v>0</v>
      </c>
      <c r="Q2382" s="221">
        <v>0</v>
      </c>
      <c r="R2382" s="221">
        <v>0</v>
      </c>
      <c r="S2382" s="221">
        <v>0</v>
      </c>
      <c r="T2382" s="221">
        <v>0</v>
      </c>
      <c r="U2382" s="221">
        <v>0</v>
      </c>
      <c r="V2382" s="221">
        <v>61940.160000000003</v>
      </c>
      <c r="W2382" s="221">
        <v>0</v>
      </c>
      <c r="X2382" s="221">
        <v>0</v>
      </c>
    </row>
    <row r="2383" spans="1:24" s="239" customFormat="1" ht="20.25" customHeight="1" x14ac:dyDescent="0.3">
      <c r="A2383" s="238">
        <v>2024</v>
      </c>
      <c r="B2383" s="230">
        <v>999</v>
      </c>
      <c r="C2383" s="225" t="s">
        <v>2979</v>
      </c>
      <c r="D2383" s="230">
        <v>43138</v>
      </c>
      <c r="E2383" s="222">
        <v>167176.79999999999</v>
      </c>
      <c r="F2383" s="222">
        <v>167176.79999999999</v>
      </c>
      <c r="G2383" s="221">
        <v>0</v>
      </c>
      <c r="H2383" s="221">
        <v>0</v>
      </c>
      <c r="I2383" s="221">
        <v>0</v>
      </c>
      <c r="J2383" s="221">
        <v>0</v>
      </c>
      <c r="K2383" s="221">
        <v>0</v>
      </c>
      <c r="L2383" s="221">
        <v>0</v>
      </c>
      <c r="M2383" s="221">
        <v>0</v>
      </c>
      <c r="N2383" s="221">
        <v>0</v>
      </c>
      <c r="O2383" s="221">
        <v>0</v>
      </c>
      <c r="P2383" s="221">
        <v>0</v>
      </c>
      <c r="Q2383" s="221">
        <v>0</v>
      </c>
      <c r="R2383" s="221">
        <v>0</v>
      </c>
      <c r="S2383" s="221">
        <v>0</v>
      </c>
      <c r="T2383" s="221">
        <v>0</v>
      </c>
      <c r="U2383" s="221">
        <v>0</v>
      </c>
      <c r="V2383" s="221">
        <v>167176.79999999999</v>
      </c>
      <c r="W2383" s="221">
        <v>0</v>
      </c>
      <c r="X2383" s="221">
        <v>0</v>
      </c>
    </row>
    <row r="2384" spans="1:24" s="239" customFormat="1" ht="20.25" customHeight="1" x14ac:dyDescent="0.3">
      <c r="A2384" s="238">
        <v>2024</v>
      </c>
      <c r="B2384" s="230">
        <v>1000</v>
      </c>
      <c r="C2384" s="225" t="s">
        <v>2980</v>
      </c>
      <c r="D2384" s="230">
        <v>43180</v>
      </c>
      <c r="E2384" s="222">
        <v>133343.4</v>
      </c>
      <c r="F2384" s="222">
        <v>133343.4</v>
      </c>
      <c r="G2384" s="221">
        <v>0</v>
      </c>
      <c r="H2384" s="221">
        <v>0</v>
      </c>
      <c r="I2384" s="221">
        <v>0</v>
      </c>
      <c r="J2384" s="221">
        <v>0</v>
      </c>
      <c r="K2384" s="221">
        <v>0</v>
      </c>
      <c r="L2384" s="221">
        <v>0</v>
      </c>
      <c r="M2384" s="221">
        <v>0</v>
      </c>
      <c r="N2384" s="221">
        <v>0</v>
      </c>
      <c r="O2384" s="221">
        <v>0</v>
      </c>
      <c r="P2384" s="221">
        <v>0</v>
      </c>
      <c r="Q2384" s="221">
        <v>0</v>
      </c>
      <c r="R2384" s="221">
        <v>0</v>
      </c>
      <c r="S2384" s="221">
        <v>0</v>
      </c>
      <c r="T2384" s="221">
        <v>0</v>
      </c>
      <c r="U2384" s="221">
        <v>0</v>
      </c>
      <c r="V2384" s="240">
        <v>133343.4</v>
      </c>
      <c r="W2384" s="221">
        <v>0</v>
      </c>
      <c r="X2384" s="221">
        <v>0</v>
      </c>
    </row>
    <row r="2385" spans="1:24" s="239" customFormat="1" ht="20.25" customHeight="1" x14ac:dyDescent="0.3">
      <c r="A2385" s="238"/>
      <c r="B2385" s="226" t="s">
        <v>22</v>
      </c>
      <c r="C2385" s="231"/>
      <c r="D2385" s="263" t="s">
        <v>172</v>
      </c>
      <c r="E2385" s="220">
        <v>4430730.540000001</v>
      </c>
      <c r="F2385" s="220">
        <v>4392852.0300000012</v>
      </c>
      <c r="G2385" s="220">
        <v>0</v>
      </c>
      <c r="H2385" s="220">
        <v>0</v>
      </c>
      <c r="I2385" s="220">
        <v>0</v>
      </c>
      <c r="J2385" s="220">
        <v>0</v>
      </c>
      <c r="K2385" s="220">
        <v>0</v>
      </c>
      <c r="L2385" s="220">
        <v>0</v>
      </c>
      <c r="M2385" s="220">
        <v>0</v>
      </c>
      <c r="N2385" s="220">
        <v>0</v>
      </c>
      <c r="O2385" s="220">
        <v>2028616.9300000002</v>
      </c>
      <c r="P2385" s="220">
        <v>528888.74</v>
      </c>
      <c r="Q2385" s="220">
        <v>0</v>
      </c>
      <c r="R2385" s="220">
        <v>0</v>
      </c>
      <c r="S2385" s="220">
        <v>0</v>
      </c>
      <c r="T2385" s="220">
        <v>0</v>
      </c>
      <c r="U2385" s="220">
        <v>0</v>
      </c>
      <c r="V2385" s="220">
        <v>1835346.3599999996</v>
      </c>
      <c r="W2385" s="220">
        <v>0</v>
      </c>
      <c r="X2385" s="220">
        <v>37878.51</v>
      </c>
    </row>
    <row r="2386" spans="1:24" s="239" customFormat="1" ht="20.25" customHeight="1" x14ac:dyDescent="0.3">
      <c r="A2386" s="238"/>
      <c r="B2386" s="303"/>
      <c r="C2386" s="304"/>
      <c r="D2386" s="282"/>
      <c r="E2386" s="283"/>
      <c r="F2386" s="283"/>
      <c r="G2386" s="283"/>
      <c r="H2386" s="283"/>
      <c r="I2386" s="283"/>
      <c r="J2386" s="283"/>
      <c r="K2386" s="283"/>
      <c r="L2386" s="288" t="s">
        <v>3650</v>
      </c>
      <c r="M2386" s="283"/>
      <c r="N2386" s="283"/>
      <c r="O2386" s="283"/>
      <c r="P2386" s="283"/>
      <c r="Q2386" s="283"/>
      <c r="R2386" s="283"/>
      <c r="S2386" s="283"/>
      <c r="T2386" s="283"/>
      <c r="U2386" s="283"/>
      <c r="V2386" s="283"/>
      <c r="W2386" s="283"/>
      <c r="X2386" s="283"/>
    </row>
    <row r="2387" spans="1:24" s="239" customFormat="1" ht="20.25" customHeight="1" x14ac:dyDescent="0.3">
      <c r="A2387" s="238">
        <v>2024</v>
      </c>
      <c r="B2387" s="230">
        <v>1001</v>
      </c>
      <c r="C2387" s="225" t="s">
        <v>3014</v>
      </c>
      <c r="D2387" s="230">
        <v>43537</v>
      </c>
      <c r="E2387" s="222">
        <v>70396.23</v>
      </c>
      <c r="F2387" s="222">
        <v>70396.23</v>
      </c>
      <c r="G2387" s="221">
        <v>0</v>
      </c>
      <c r="H2387" s="221">
        <v>0</v>
      </c>
      <c r="I2387" s="221">
        <v>0</v>
      </c>
      <c r="J2387" s="221">
        <v>0</v>
      </c>
      <c r="K2387" s="221">
        <v>0</v>
      </c>
      <c r="L2387" s="221">
        <v>0</v>
      </c>
      <c r="M2387" s="221">
        <v>0</v>
      </c>
      <c r="N2387" s="221">
        <v>0</v>
      </c>
      <c r="O2387" s="221">
        <v>0</v>
      </c>
      <c r="P2387" s="221">
        <v>0</v>
      </c>
      <c r="Q2387" s="221">
        <v>0</v>
      </c>
      <c r="R2387" s="221">
        <v>0</v>
      </c>
      <c r="S2387" s="221">
        <v>0</v>
      </c>
      <c r="T2387" s="221">
        <v>0</v>
      </c>
      <c r="U2387" s="221">
        <v>0</v>
      </c>
      <c r="V2387" s="221">
        <v>70396.23</v>
      </c>
      <c r="W2387" s="221">
        <v>0</v>
      </c>
      <c r="X2387" s="221">
        <v>0</v>
      </c>
    </row>
    <row r="2388" spans="1:24" s="239" customFormat="1" ht="20.25" customHeight="1" x14ac:dyDescent="0.3">
      <c r="A2388" s="238"/>
      <c r="B2388" s="226" t="s">
        <v>22</v>
      </c>
      <c r="C2388" s="231"/>
      <c r="D2388" s="263" t="s">
        <v>172</v>
      </c>
      <c r="E2388" s="220">
        <v>70396.23</v>
      </c>
      <c r="F2388" s="220">
        <v>70396.23</v>
      </c>
      <c r="G2388" s="220">
        <v>0</v>
      </c>
      <c r="H2388" s="220">
        <v>0</v>
      </c>
      <c r="I2388" s="220">
        <v>0</v>
      </c>
      <c r="J2388" s="220">
        <v>0</v>
      </c>
      <c r="K2388" s="220">
        <v>0</v>
      </c>
      <c r="L2388" s="220">
        <v>0</v>
      </c>
      <c r="M2388" s="220">
        <v>0</v>
      </c>
      <c r="N2388" s="220">
        <v>0</v>
      </c>
      <c r="O2388" s="220">
        <v>0</v>
      </c>
      <c r="P2388" s="220">
        <v>0</v>
      </c>
      <c r="Q2388" s="220">
        <v>0</v>
      </c>
      <c r="R2388" s="220">
        <v>0</v>
      </c>
      <c r="S2388" s="220">
        <v>0</v>
      </c>
      <c r="T2388" s="220">
        <v>0</v>
      </c>
      <c r="U2388" s="220">
        <v>0</v>
      </c>
      <c r="V2388" s="220">
        <v>70396.23</v>
      </c>
      <c r="W2388" s="220">
        <v>0</v>
      </c>
      <c r="X2388" s="220">
        <v>0</v>
      </c>
    </row>
    <row r="2389" spans="1:24" s="239" customFormat="1" ht="20.25" customHeight="1" x14ac:dyDescent="0.3">
      <c r="A2389" s="238"/>
      <c r="C2389" s="274"/>
      <c r="D2389" s="274"/>
      <c r="E2389" s="274"/>
      <c r="F2389" s="274"/>
      <c r="G2389" s="275"/>
      <c r="H2389" s="275"/>
      <c r="I2389" s="275"/>
      <c r="J2389" s="275"/>
      <c r="K2389" s="275"/>
      <c r="L2389" s="275" t="s">
        <v>3651</v>
      </c>
      <c r="M2389" s="275"/>
      <c r="N2389" s="275"/>
      <c r="O2389" s="275"/>
      <c r="P2389" s="275"/>
      <c r="Q2389" s="275"/>
      <c r="R2389" s="275"/>
      <c r="S2389" s="275"/>
      <c r="T2389" s="275"/>
      <c r="U2389" s="275"/>
      <c r="V2389" s="275"/>
      <c r="W2389" s="275"/>
      <c r="X2389" s="275"/>
    </row>
    <row r="2390" spans="1:24" s="239" customFormat="1" ht="23.25" customHeight="1" x14ac:dyDescent="0.3">
      <c r="A2390" s="238">
        <v>2024</v>
      </c>
      <c r="B2390" s="230">
        <v>1002</v>
      </c>
      <c r="C2390" s="229" t="s">
        <v>1117</v>
      </c>
      <c r="D2390" s="230">
        <v>43324</v>
      </c>
      <c r="E2390" s="222">
        <v>1440038.78</v>
      </c>
      <c r="F2390" s="222">
        <v>1418958.1500000001</v>
      </c>
      <c r="G2390" s="221">
        <v>0</v>
      </c>
      <c r="H2390" s="221">
        <v>1048283.29</v>
      </c>
      <c r="I2390" s="221">
        <v>0</v>
      </c>
      <c r="J2390" s="221">
        <v>87146.35</v>
      </c>
      <c r="K2390" s="221">
        <v>27527.210000000021</v>
      </c>
      <c r="L2390" s="221">
        <v>256001.30000000002</v>
      </c>
      <c r="M2390" s="221">
        <v>0</v>
      </c>
      <c r="N2390" s="221">
        <v>0</v>
      </c>
      <c r="O2390" s="221">
        <v>0</v>
      </c>
      <c r="P2390" s="221">
        <v>0</v>
      </c>
      <c r="Q2390" s="221">
        <v>0</v>
      </c>
      <c r="R2390" s="221">
        <v>0</v>
      </c>
      <c r="S2390" s="221">
        <v>0</v>
      </c>
      <c r="T2390" s="221">
        <v>0</v>
      </c>
      <c r="U2390" s="221">
        <v>0</v>
      </c>
      <c r="V2390" s="221">
        <v>0</v>
      </c>
      <c r="W2390" s="221">
        <v>0</v>
      </c>
      <c r="X2390" s="221">
        <v>21080.629999999997</v>
      </c>
    </row>
    <row r="2391" spans="1:24" s="239" customFormat="1" ht="23.25" customHeight="1" x14ac:dyDescent="0.3">
      <c r="A2391" s="238">
        <v>2024</v>
      </c>
      <c r="B2391" s="230">
        <v>1003</v>
      </c>
      <c r="C2391" s="229" t="s">
        <v>1118</v>
      </c>
      <c r="D2391" s="230">
        <v>43326</v>
      </c>
      <c r="E2391" s="222">
        <v>1470640.2299999997</v>
      </c>
      <c r="F2391" s="222">
        <v>1450823.2599999998</v>
      </c>
      <c r="G2391" s="221">
        <v>0</v>
      </c>
      <c r="H2391" s="221">
        <v>0</v>
      </c>
      <c r="I2391" s="221">
        <v>0</v>
      </c>
      <c r="J2391" s="221">
        <v>0</v>
      </c>
      <c r="K2391" s="221">
        <v>0</v>
      </c>
      <c r="L2391" s="221">
        <v>0</v>
      </c>
      <c r="M2391" s="221">
        <v>0</v>
      </c>
      <c r="N2391" s="221">
        <v>0</v>
      </c>
      <c r="O2391" s="221">
        <v>1450823.2599999998</v>
      </c>
      <c r="P2391" s="221">
        <v>0</v>
      </c>
      <c r="Q2391" s="221">
        <v>0</v>
      </c>
      <c r="R2391" s="221">
        <v>0</v>
      </c>
      <c r="S2391" s="221">
        <v>0</v>
      </c>
      <c r="T2391" s="221">
        <v>0</v>
      </c>
      <c r="U2391" s="221">
        <v>0</v>
      </c>
      <c r="V2391" s="221">
        <v>0</v>
      </c>
      <c r="W2391" s="221">
        <v>0</v>
      </c>
      <c r="X2391" s="221">
        <v>19816.97</v>
      </c>
    </row>
    <row r="2392" spans="1:24" s="239" customFormat="1" ht="23.25" customHeight="1" x14ac:dyDescent="0.3">
      <c r="A2392" s="238">
        <v>2024</v>
      </c>
      <c r="B2392" s="230">
        <v>1004</v>
      </c>
      <c r="C2392" s="229" t="s">
        <v>676</v>
      </c>
      <c r="D2392" s="230">
        <v>43347</v>
      </c>
      <c r="E2392" s="222">
        <v>1404339.0299999998</v>
      </c>
      <c r="F2392" s="222">
        <v>1383251.3399999999</v>
      </c>
      <c r="G2392" s="221">
        <v>0</v>
      </c>
      <c r="H2392" s="221">
        <v>0</v>
      </c>
      <c r="I2392" s="221">
        <v>0</v>
      </c>
      <c r="J2392" s="221">
        <v>0</v>
      </c>
      <c r="K2392" s="221">
        <v>0</v>
      </c>
      <c r="L2392" s="221">
        <v>0</v>
      </c>
      <c r="M2392" s="221">
        <v>0</v>
      </c>
      <c r="N2392" s="221">
        <v>0</v>
      </c>
      <c r="O2392" s="221">
        <v>1383251.3399999999</v>
      </c>
      <c r="P2392" s="221">
        <v>0</v>
      </c>
      <c r="Q2392" s="221">
        <v>0</v>
      </c>
      <c r="R2392" s="221">
        <v>0</v>
      </c>
      <c r="S2392" s="221">
        <v>0</v>
      </c>
      <c r="T2392" s="221">
        <v>0</v>
      </c>
      <c r="U2392" s="221">
        <v>0</v>
      </c>
      <c r="V2392" s="221">
        <v>0</v>
      </c>
      <c r="W2392" s="221">
        <v>0</v>
      </c>
      <c r="X2392" s="221">
        <v>21087.69</v>
      </c>
    </row>
    <row r="2393" spans="1:24" s="239" customFormat="1" ht="23.25" customHeight="1" x14ac:dyDescent="0.3">
      <c r="A2393" s="238">
        <v>2024</v>
      </c>
      <c r="B2393" s="230">
        <v>1005</v>
      </c>
      <c r="C2393" s="229" t="s">
        <v>678</v>
      </c>
      <c r="D2393" s="230">
        <v>43380</v>
      </c>
      <c r="E2393" s="222">
        <v>1077084.3499999999</v>
      </c>
      <c r="F2393" s="222">
        <v>1066224.6499999999</v>
      </c>
      <c r="G2393" s="221">
        <v>0</v>
      </c>
      <c r="H2393" s="221">
        <v>0</v>
      </c>
      <c r="I2393" s="221">
        <v>0</v>
      </c>
      <c r="J2393" s="221">
        <v>0</v>
      </c>
      <c r="K2393" s="221">
        <v>0</v>
      </c>
      <c r="L2393" s="221">
        <v>0</v>
      </c>
      <c r="M2393" s="221">
        <v>0</v>
      </c>
      <c r="N2393" s="221">
        <v>0</v>
      </c>
      <c r="O2393" s="221">
        <v>0</v>
      </c>
      <c r="P2393" s="221">
        <v>0</v>
      </c>
      <c r="Q2393" s="221">
        <v>0</v>
      </c>
      <c r="R2393" s="221">
        <v>0</v>
      </c>
      <c r="S2393" s="221">
        <v>1066224.6499999999</v>
      </c>
      <c r="T2393" s="221">
        <v>0</v>
      </c>
      <c r="U2393" s="221">
        <v>0</v>
      </c>
      <c r="V2393" s="221">
        <v>0</v>
      </c>
      <c r="W2393" s="221">
        <v>0</v>
      </c>
      <c r="X2393" s="221">
        <v>10859.7</v>
      </c>
    </row>
    <row r="2394" spans="1:24" s="239" customFormat="1" ht="23.25" customHeight="1" x14ac:dyDescent="0.3">
      <c r="A2394" s="238">
        <v>2024</v>
      </c>
      <c r="B2394" s="230">
        <v>1006</v>
      </c>
      <c r="C2394" s="229" t="s">
        <v>1120</v>
      </c>
      <c r="D2394" s="230">
        <v>43299</v>
      </c>
      <c r="E2394" s="222">
        <v>181323.18</v>
      </c>
      <c r="F2394" s="222">
        <v>178277.81</v>
      </c>
      <c r="G2394" s="221">
        <v>0</v>
      </c>
      <c r="H2394" s="221">
        <v>0</v>
      </c>
      <c r="I2394" s="221">
        <v>0</v>
      </c>
      <c r="J2394" s="221">
        <v>0</v>
      </c>
      <c r="K2394" s="221">
        <v>0</v>
      </c>
      <c r="L2394" s="221">
        <v>0</v>
      </c>
      <c r="M2394" s="221">
        <v>0</v>
      </c>
      <c r="N2394" s="221">
        <v>0</v>
      </c>
      <c r="O2394" s="221">
        <v>0</v>
      </c>
      <c r="P2394" s="221">
        <v>178277.81</v>
      </c>
      <c r="Q2394" s="221">
        <v>0</v>
      </c>
      <c r="R2394" s="221">
        <v>0</v>
      </c>
      <c r="S2394" s="221">
        <v>0</v>
      </c>
      <c r="T2394" s="221">
        <v>0</v>
      </c>
      <c r="U2394" s="221">
        <v>0</v>
      </c>
      <c r="V2394" s="221">
        <v>0</v>
      </c>
      <c r="W2394" s="221">
        <v>0</v>
      </c>
      <c r="X2394" s="221">
        <v>3045.37</v>
      </c>
    </row>
    <row r="2395" spans="1:24" s="239" customFormat="1" ht="23.25" customHeight="1" x14ac:dyDescent="0.3">
      <c r="A2395" s="238">
        <v>2024</v>
      </c>
      <c r="B2395" s="230">
        <v>1007</v>
      </c>
      <c r="C2395" s="229" t="s">
        <v>1121</v>
      </c>
      <c r="D2395" s="230">
        <v>43300</v>
      </c>
      <c r="E2395" s="222">
        <v>949079.54999999993</v>
      </c>
      <c r="F2395" s="222">
        <v>934284.83</v>
      </c>
      <c r="G2395" s="221">
        <v>0</v>
      </c>
      <c r="H2395" s="221">
        <v>934284.83</v>
      </c>
      <c r="I2395" s="221">
        <v>0</v>
      </c>
      <c r="J2395" s="221">
        <v>0</v>
      </c>
      <c r="K2395" s="221">
        <v>0</v>
      </c>
      <c r="L2395" s="221">
        <v>0</v>
      </c>
      <c r="M2395" s="221">
        <v>0</v>
      </c>
      <c r="N2395" s="221">
        <v>0</v>
      </c>
      <c r="O2395" s="221">
        <v>0</v>
      </c>
      <c r="P2395" s="221">
        <v>0</v>
      </c>
      <c r="Q2395" s="221">
        <v>0</v>
      </c>
      <c r="R2395" s="221">
        <v>0</v>
      </c>
      <c r="S2395" s="221">
        <v>0</v>
      </c>
      <c r="T2395" s="221">
        <v>0</v>
      </c>
      <c r="U2395" s="221">
        <v>0</v>
      </c>
      <c r="V2395" s="221">
        <v>0</v>
      </c>
      <c r="W2395" s="221">
        <v>0</v>
      </c>
      <c r="X2395" s="221">
        <v>14794.72</v>
      </c>
    </row>
    <row r="2396" spans="1:24" s="239" customFormat="1" ht="23.25" customHeight="1" x14ac:dyDescent="0.3">
      <c r="A2396" s="238">
        <v>2024</v>
      </c>
      <c r="B2396" s="230">
        <v>1008</v>
      </c>
      <c r="C2396" s="229" t="s">
        <v>1122</v>
      </c>
      <c r="D2396" s="230">
        <v>43418</v>
      </c>
      <c r="E2396" s="222">
        <v>228848.24</v>
      </c>
      <c r="F2396" s="222">
        <v>226040.58</v>
      </c>
      <c r="G2396" s="221">
        <v>0</v>
      </c>
      <c r="H2396" s="221">
        <v>0</v>
      </c>
      <c r="I2396" s="221">
        <v>0</v>
      </c>
      <c r="J2396" s="221">
        <v>0</v>
      </c>
      <c r="K2396" s="221">
        <v>0</v>
      </c>
      <c r="L2396" s="221">
        <v>0</v>
      </c>
      <c r="M2396" s="221">
        <v>0</v>
      </c>
      <c r="N2396" s="221">
        <v>0</v>
      </c>
      <c r="O2396" s="221">
        <v>0</v>
      </c>
      <c r="P2396" s="221">
        <v>226040.58</v>
      </c>
      <c r="Q2396" s="221">
        <v>0</v>
      </c>
      <c r="R2396" s="221">
        <v>0</v>
      </c>
      <c r="S2396" s="221">
        <v>0</v>
      </c>
      <c r="T2396" s="221">
        <v>0</v>
      </c>
      <c r="U2396" s="221">
        <v>0</v>
      </c>
      <c r="V2396" s="221">
        <v>0</v>
      </c>
      <c r="W2396" s="221">
        <v>0</v>
      </c>
      <c r="X2396" s="221">
        <v>2807.66</v>
      </c>
    </row>
    <row r="2397" spans="1:24" s="239" customFormat="1" ht="23.25" customHeight="1" x14ac:dyDescent="0.3">
      <c r="A2397" s="238">
        <v>2024</v>
      </c>
      <c r="B2397" s="230">
        <v>1009</v>
      </c>
      <c r="C2397" s="229" t="s">
        <v>682</v>
      </c>
      <c r="D2397" s="230">
        <v>43413</v>
      </c>
      <c r="E2397" s="222">
        <v>904512.68</v>
      </c>
      <c r="F2397" s="222">
        <v>890951.77</v>
      </c>
      <c r="G2397" s="221">
        <v>0</v>
      </c>
      <c r="H2397" s="221">
        <v>0</v>
      </c>
      <c r="I2397" s="221">
        <v>0</v>
      </c>
      <c r="J2397" s="221">
        <v>0</v>
      </c>
      <c r="K2397" s="221">
        <v>0</v>
      </c>
      <c r="L2397" s="221">
        <v>0</v>
      </c>
      <c r="M2397" s="221">
        <v>0</v>
      </c>
      <c r="N2397" s="221">
        <v>0</v>
      </c>
      <c r="O2397" s="221">
        <v>890951.77</v>
      </c>
      <c r="P2397" s="221">
        <v>0</v>
      </c>
      <c r="Q2397" s="221">
        <v>0</v>
      </c>
      <c r="R2397" s="221">
        <v>0</v>
      </c>
      <c r="S2397" s="221">
        <v>0</v>
      </c>
      <c r="T2397" s="221">
        <v>0</v>
      </c>
      <c r="U2397" s="221">
        <v>0</v>
      </c>
      <c r="V2397" s="221">
        <v>0</v>
      </c>
      <c r="W2397" s="221">
        <v>0</v>
      </c>
      <c r="X2397" s="221">
        <v>13560.91</v>
      </c>
    </row>
    <row r="2398" spans="1:24" s="239" customFormat="1" ht="23.25" customHeight="1" x14ac:dyDescent="0.3">
      <c r="A2398" s="238">
        <v>2024</v>
      </c>
      <c r="B2398" s="230">
        <v>1010</v>
      </c>
      <c r="C2398" s="229" t="s">
        <v>1124</v>
      </c>
      <c r="D2398" s="230">
        <v>43269</v>
      </c>
      <c r="E2398" s="222">
        <v>316049.43000000005</v>
      </c>
      <c r="F2398" s="222">
        <v>312189.59000000003</v>
      </c>
      <c r="G2398" s="221">
        <v>0</v>
      </c>
      <c r="H2398" s="221">
        <v>0</v>
      </c>
      <c r="I2398" s="221">
        <v>0</v>
      </c>
      <c r="J2398" s="221">
        <v>0</v>
      </c>
      <c r="K2398" s="221">
        <v>0</v>
      </c>
      <c r="L2398" s="221">
        <v>0</v>
      </c>
      <c r="M2398" s="221">
        <v>0</v>
      </c>
      <c r="N2398" s="221">
        <v>0</v>
      </c>
      <c r="O2398" s="221">
        <v>0</v>
      </c>
      <c r="P2398" s="221">
        <v>312189.59000000003</v>
      </c>
      <c r="Q2398" s="221">
        <v>0</v>
      </c>
      <c r="R2398" s="221">
        <v>0</v>
      </c>
      <c r="S2398" s="221">
        <v>0</v>
      </c>
      <c r="T2398" s="221">
        <v>0</v>
      </c>
      <c r="U2398" s="221">
        <v>0</v>
      </c>
      <c r="V2398" s="221">
        <v>0</v>
      </c>
      <c r="W2398" s="221">
        <v>0</v>
      </c>
      <c r="X2398" s="221">
        <v>3859.84</v>
      </c>
    </row>
    <row r="2399" spans="1:24" s="239" customFormat="1" ht="23.25" customHeight="1" x14ac:dyDescent="0.3">
      <c r="A2399" s="238">
        <v>2024</v>
      </c>
      <c r="B2399" s="230">
        <v>1011</v>
      </c>
      <c r="C2399" s="229" t="s">
        <v>1125</v>
      </c>
      <c r="D2399" s="230">
        <v>43280</v>
      </c>
      <c r="E2399" s="222">
        <v>185788.22999999998</v>
      </c>
      <c r="F2399" s="222">
        <v>183086.53999999998</v>
      </c>
      <c r="G2399" s="221">
        <v>0</v>
      </c>
      <c r="H2399" s="221">
        <v>0</v>
      </c>
      <c r="I2399" s="221">
        <v>0</v>
      </c>
      <c r="J2399" s="221">
        <v>0</v>
      </c>
      <c r="K2399" s="221">
        <v>0</v>
      </c>
      <c r="L2399" s="221">
        <v>0</v>
      </c>
      <c r="M2399" s="221">
        <v>0</v>
      </c>
      <c r="N2399" s="221">
        <v>0</v>
      </c>
      <c r="O2399" s="221">
        <v>0</v>
      </c>
      <c r="P2399" s="221">
        <v>183086.53999999998</v>
      </c>
      <c r="Q2399" s="221">
        <v>0</v>
      </c>
      <c r="R2399" s="221">
        <v>0</v>
      </c>
      <c r="S2399" s="221">
        <v>0</v>
      </c>
      <c r="T2399" s="221">
        <v>0</v>
      </c>
      <c r="U2399" s="221">
        <v>0</v>
      </c>
      <c r="V2399" s="221">
        <v>0</v>
      </c>
      <c r="W2399" s="221">
        <v>0</v>
      </c>
      <c r="X2399" s="221">
        <v>2701.69</v>
      </c>
    </row>
    <row r="2400" spans="1:24" s="239" customFormat="1" ht="23.25" customHeight="1" x14ac:dyDescent="0.3">
      <c r="A2400" s="238">
        <v>2024</v>
      </c>
      <c r="B2400" s="230">
        <v>1012</v>
      </c>
      <c r="C2400" s="229" t="s">
        <v>691</v>
      </c>
      <c r="D2400" s="230">
        <v>43285</v>
      </c>
      <c r="E2400" s="222">
        <v>688129.78000000014</v>
      </c>
      <c r="F2400" s="222">
        <v>670327.00000000012</v>
      </c>
      <c r="G2400" s="221">
        <v>0</v>
      </c>
      <c r="H2400" s="221">
        <v>581216.80000000005</v>
      </c>
      <c r="I2400" s="221">
        <v>0</v>
      </c>
      <c r="J2400" s="221">
        <v>82887.41</v>
      </c>
      <c r="K2400" s="221">
        <v>0</v>
      </c>
      <c r="L2400" s="221">
        <v>6222.7899999999936</v>
      </c>
      <c r="M2400" s="221">
        <v>0</v>
      </c>
      <c r="N2400" s="221">
        <v>0</v>
      </c>
      <c r="O2400" s="221">
        <v>0</v>
      </c>
      <c r="P2400" s="221">
        <v>0</v>
      </c>
      <c r="Q2400" s="221">
        <v>0</v>
      </c>
      <c r="R2400" s="221">
        <v>0</v>
      </c>
      <c r="S2400" s="221">
        <v>0</v>
      </c>
      <c r="T2400" s="221">
        <v>0</v>
      </c>
      <c r="U2400" s="221">
        <v>0</v>
      </c>
      <c r="V2400" s="221">
        <v>0</v>
      </c>
      <c r="W2400" s="221">
        <v>0</v>
      </c>
      <c r="X2400" s="221">
        <v>17802.78</v>
      </c>
    </row>
    <row r="2401" spans="1:24" s="239" customFormat="1" ht="23.25" customHeight="1" x14ac:dyDescent="0.3">
      <c r="A2401" s="238">
        <v>2024</v>
      </c>
      <c r="B2401" s="230">
        <v>1013</v>
      </c>
      <c r="C2401" s="229" t="s">
        <v>1128</v>
      </c>
      <c r="D2401" s="230">
        <v>43293</v>
      </c>
      <c r="E2401" s="222">
        <v>911952.84000000008</v>
      </c>
      <c r="F2401" s="222">
        <v>895840.08000000007</v>
      </c>
      <c r="G2401" s="221">
        <v>0</v>
      </c>
      <c r="H2401" s="221">
        <v>0</v>
      </c>
      <c r="I2401" s="221">
        <v>0</v>
      </c>
      <c r="J2401" s="221">
        <v>0</v>
      </c>
      <c r="K2401" s="221">
        <v>0</v>
      </c>
      <c r="L2401" s="221">
        <v>0</v>
      </c>
      <c r="M2401" s="221">
        <v>0</v>
      </c>
      <c r="N2401" s="221">
        <v>0</v>
      </c>
      <c r="O2401" s="221">
        <v>0</v>
      </c>
      <c r="P2401" s="221">
        <v>0</v>
      </c>
      <c r="Q2401" s="221">
        <v>895840.08000000007</v>
      </c>
      <c r="R2401" s="221">
        <v>0</v>
      </c>
      <c r="S2401" s="221">
        <v>0</v>
      </c>
      <c r="T2401" s="221">
        <v>0</v>
      </c>
      <c r="U2401" s="221">
        <v>0</v>
      </c>
      <c r="V2401" s="221">
        <v>0</v>
      </c>
      <c r="W2401" s="221">
        <v>0</v>
      </c>
      <c r="X2401" s="221">
        <v>16112.76</v>
      </c>
    </row>
    <row r="2402" spans="1:24" s="239" customFormat="1" ht="23.25" customHeight="1" x14ac:dyDescent="0.3">
      <c r="A2402" s="238">
        <v>2024</v>
      </c>
      <c r="B2402" s="230">
        <v>1014</v>
      </c>
      <c r="C2402" s="229" t="s">
        <v>2129</v>
      </c>
      <c r="D2402" s="230">
        <v>43455</v>
      </c>
      <c r="E2402" s="222">
        <v>1759824.6099999999</v>
      </c>
      <c r="F2402" s="222">
        <v>1737040.48</v>
      </c>
      <c r="G2402" s="221">
        <v>0</v>
      </c>
      <c r="H2402" s="221">
        <v>0</v>
      </c>
      <c r="I2402" s="221">
        <v>0</v>
      </c>
      <c r="J2402" s="221">
        <v>0</v>
      </c>
      <c r="K2402" s="221">
        <v>0</v>
      </c>
      <c r="L2402" s="221">
        <v>0</v>
      </c>
      <c r="M2402" s="221">
        <v>0</v>
      </c>
      <c r="N2402" s="221">
        <v>0</v>
      </c>
      <c r="O2402" s="221">
        <v>0</v>
      </c>
      <c r="P2402" s="221">
        <v>0</v>
      </c>
      <c r="Q2402" s="221">
        <v>1737040.48</v>
      </c>
      <c r="R2402" s="221">
        <v>0</v>
      </c>
      <c r="S2402" s="221">
        <v>0</v>
      </c>
      <c r="T2402" s="221">
        <v>0</v>
      </c>
      <c r="U2402" s="221">
        <v>0</v>
      </c>
      <c r="V2402" s="221">
        <v>0</v>
      </c>
      <c r="W2402" s="221">
        <v>0</v>
      </c>
      <c r="X2402" s="221">
        <v>22784.13</v>
      </c>
    </row>
    <row r="2403" spans="1:24" s="239" customFormat="1" ht="23.25" customHeight="1" x14ac:dyDescent="0.3">
      <c r="A2403" s="238">
        <v>2024</v>
      </c>
      <c r="B2403" s="230">
        <v>1015</v>
      </c>
      <c r="C2403" s="229" t="s">
        <v>2416</v>
      </c>
      <c r="D2403" s="230">
        <v>43349</v>
      </c>
      <c r="E2403" s="222">
        <v>5211626.43</v>
      </c>
      <c r="F2403" s="222">
        <v>5211626.43</v>
      </c>
      <c r="G2403" s="221">
        <v>832767.17</v>
      </c>
      <c r="H2403" s="221">
        <v>856939.84</v>
      </c>
      <c r="I2403" s="221">
        <v>0</v>
      </c>
      <c r="J2403" s="221">
        <v>99944.349999999991</v>
      </c>
      <c r="K2403" s="221">
        <v>0</v>
      </c>
      <c r="L2403" s="221">
        <v>164815.87</v>
      </c>
      <c r="M2403" s="221">
        <v>0</v>
      </c>
      <c r="N2403" s="221">
        <v>0</v>
      </c>
      <c r="O2403" s="221">
        <v>1466813.83</v>
      </c>
      <c r="P2403" s="221">
        <v>242474.22</v>
      </c>
      <c r="Q2403" s="221">
        <v>1547871.15</v>
      </c>
      <c r="R2403" s="221">
        <v>0</v>
      </c>
      <c r="S2403" s="221">
        <v>0</v>
      </c>
      <c r="T2403" s="221">
        <v>0</v>
      </c>
      <c r="U2403" s="221">
        <v>0</v>
      </c>
      <c r="V2403" s="221">
        <v>0</v>
      </c>
      <c r="W2403" s="221">
        <v>0</v>
      </c>
      <c r="X2403" s="221">
        <v>0</v>
      </c>
    </row>
    <row r="2404" spans="1:24" s="239" customFormat="1" ht="23.25" customHeight="1" x14ac:dyDescent="0.3">
      <c r="A2404" s="238">
        <v>2024</v>
      </c>
      <c r="B2404" s="230">
        <v>1016</v>
      </c>
      <c r="C2404" s="229" t="s">
        <v>684</v>
      </c>
      <c r="D2404" s="230">
        <v>43519</v>
      </c>
      <c r="E2404" s="222">
        <v>1383315.35</v>
      </c>
      <c r="F2404" s="222">
        <v>1359243.76</v>
      </c>
      <c r="G2404" s="221">
        <v>0</v>
      </c>
      <c r="H2404" s="221">
        <v>0</v>
      </c>
      <c r="I2404" s="221">
        <v>0</v>
      </c>
      <c r="J2404" s="221">
        <v>0</v>
      </c>
      <c r="K2404" s="221">
        <v>0</v>
      </c>
      <c r="L2404" s="221">
        <v>0</v>
      </c>
      <c r="M2404" s="221">
        <v>0</v>
      </c>
      <c r="N2404" s="221">
        <v>0</v>
      </c>
      <c r="O2404" s="221">
        <v>1359243.76</v>
      </c>
      <c r="P2404" s="221">
        <v>0</v>
      </c>
      <c r="Q2404" s="221">
        <v>0</v>
      </c>
      <c r="R2404" s="221">
        <v>0</v>
      </c>
      <c r="S2404" s="221">
        <v>0</v>
      </c>
      <c r="T2404" s="221">
        <v>0</v>
      </c>
      <c r="U2404" s="221">
        <v>0</v>
      </c>
      <c r="V2404" s="221">
        <v>0</v>
      </c>
      <c r="W2404" s="221">
        <v>0</v>
      </c>
      <c r="X2404" s="221">
        <v>24071.59</v>
      </c>
    </row>
    <row r="2405" spans="1:24" s="239" customFormat="1" ht="20.25" customHeight="1" x14ac:dyDescent="0.3">
      <c r="A2405" s="238"/>
      <c r="B2405" s="226" t="s">
        <v>22</v>
      </c>
      <c r="C2405" s="231"/>
      <c r="D2405" s="263" t="s">
        <v>172</v>
      </c>
      <c r="E2405" s="220">
        <v>18112552.709999997</v>
      </c>
      <c r="F2405" s="220">
        <v>17918166.270000003</v>
      </c>
      <c r="G2405" s="220">
        <v>832767.17</v>
      </c>
      <c r="H2405" s="220">
        <v>3420724.76</v>
      </c>
      <c r="I2405" s="220">
        <v>0</v>
      </c>
      <c r="J2405" s="220">
        <v>269978.11</v>
      </c>
      <c r="K2405" s="220">
        <v>27527.210000000021</v>
      </c>
      <c r="L2405" s="220">
        <v>427039.96</v>
      </c>
      <c r="M2405" s="220">
        <v>0</v>
      </c>
      <c r="N2405" s="220">
        <v>0</v>
      </c>
      <c r="O2405" s="220">
        <v>6551083.959999999</v>
      </c>
      <c r="P2405" s="220">
        <v>1142068.74</v>
      </c>
      <c r="Q2405" s="220">
        <v>4180751.71</v>
      </c>
      <c r="R2405" s="220">
        <v>0</v>
      </c>
      <c r="S2405" s="220">
        <v>1066224.6499999999</v>
      </c>
      <c r="T2405" s="220">
        <v>0</v>
      </c>
      <c r="U2405" s="220">
        <v>0</v>
      </c>
      <c r="V2405" s="220">
        <v>0</v>
      </c>
      <c r="W2405" s="220">
        <v>0</v>
      </c>
      <c r="X2405" s="220">
        <v>194386.44</v>
      </c>
    </row>
    <row r="2406" spans="1:24" s="239" customFormat="1" ht="20.25" customHeight="1" x14ac:dyDescent="0.3">
      <c r="A2406" s="238"/>
      <c r="B2406" s="272" t="s">
        <v>34</v>
      </c>
      <c r="C2406" s="272"/>
      <c r="D2406" s="263" t="s">
        <v>172</v>
      </c>
      <c r="E2406" s="220">
        <v>22613679.48</v>
      </c>
      <c r="F2406" s="220">
        <v>22381414.530000005</v>
      </c>
      <c r="G2406" s="220">
        <v>832767.17</v>
      </c>
      <c r="H2406" s="220">
        <v>3420724.76</v>
      </c>
      <c r="I2406" s="220">
        <v>0</v>
      </c>
      <c r="J2406" s="220">
        <v>269978.11</v>
      </c>
      <c r="K2406" s="220">
        <v>27527.210000000021</v>
      </c>
      <c r="L2406" s="220">
        <v>427039.96</v>
      </c>
      <c r="M2406" s="220">
        <v>0</v>
      </c>
      <c r="N2406" s="220">
        <v>0</v>
      </c>
      <c r="O2406" s="220">
        <v>8579700.8899999987</v>
      </c>
      <c r="P2406" s="220">
        <v>1670957.48</v>
      </c>
      <c r="Q2406" s="220">
        <v>4180751.71</v>
      </c>
      <c r="R2406" s="220">
        <v>0</v>
      </c>
      <c r="S2406" s="220">
        <v>1066224.6499999999</v>
      </c>
      <c r="T2406" s="220">
        <v>0</v>
      </c>
      <c r="U2406" s="220">
        <v>0</v>
      </c>
      <c r="V2406" s="220">
        <v>1905742.5899999996</v>
      </c>
      <c r="W2406" s="220">
        <v>0</v>
      </c>
      <c r="X2406" s="220">
        <v>232264.95</v>
      </c>
    </row>
    <row r="2407" spans="1:24" s="239" customFormat="1" ht="20.25" customHeight="1" x14ac:dyDescent="0.3">
      <c r="A2407" s="238"/>
      <c r="C2407" s="235"/>
      <c r="D2407" s="235"/>
      <c r="E2407" s="235"/>
      <c r="F2407" s="235"/>
      <c r="G2407" s="254"/>
      <c r="H2407" s="254"/>
      <c r="I2407" s="254"/>
      <c r="J2407" s="254"/>
      <c r="K2407" s="254"/>
      <c r="L2407" s="254" t="s">
        <v>4023</v>
      </c>
      <c r="M2407" s="254"/>
      <c r="N2407" s="254"/>
      <c r="O2407" s="254"/>
      <c r="P2407" s="254"/>
      <c r="Q2407" s="254"/>
      <c r="R2407" s="254"/>
      <c r="S2407" s="254"/>
      <c r="T2407" s="254"/>
      <c r="U2407" s="254"/>
      <c r="V2407" s="254"/>
      <c r="W2407" s="254"/>
      <c r="X2407" s="254"/>
    </row>
    <row r="2408" spans="1:24" s="239" customFormat="1" ht="20.25" customHeight="1" x14ac:dyDescent="0.3">
      <c r="A2408" s="238"/>
      <c r="C2408" s="274"/>
      <c r="D2408" s="274"/>
      <c r="E2408" s="274"/>
      <c r="F2408" s="274"/>
      <c r="G2408" s="275"/>
      <c r="H2408" s="275"/>
      <c r="I2408" s="275"/>
      <c r="J2408" s="275"/>
      <c r="K2408" s="275"/>
      <c r="L2408" s="275" t="s">
        <v>4024</v>
      </c>
      <c r="M2408" s="275"/>
      <c r="N2408" s="275"/>
      <c r="O2408" s="275"/>
      <c r="P2408" s="275"/>
      <c r="Q2408" s="275"/>
      <c r="R2408" s="275"/>
      <c r="S2408" s="275"/>
      <c r="T2408" s="275"/>
      <c r="U2408" s="275"/>
      <c r="V2408" s="275"/>
      <c r="W2408" s="275"/>
      <c r="X2408" s="275"/>
    </row>
    <row r="2409" spans="1:24" s="239" customFormat="1" ht="20.25" customHeight="1" x14ac:dyDescent="0.3">
      <c r="A2409" s="238">
        <v>2024</v>
      </c>
      <c r="B2409" s="230">
        <v>1017</v>
      </c>
      <c r="C2409" s="229" t="s">
        <v>2342</v>
      </c>
      <c r="D2409" s="230">
        <v>56603</v>
      </c>
      <c r="E2409" s="222">
        <v>877167.46</v>
      </c>
      <c r="F2409" s="222">
        <v>864615.82</v>
      </c>
      <c r="G2409" s="221">
        <v>0</v>
      </c>
      <c r="H2409" s="221">
        <v>0</v>
      </c>
      <c r="I2409" s="221">
        <v>0</v>
      </c>
      <c r="J2409" s="221">
        <v>0</v>
      </c>
      <c r="K2409" s="221">
        <v>0</v>
      </c>
      <c r="L2409" s="221">
        <v>0</v>
      </c>
      <c r="M2409" s="221">
        <v>0</v>
      </c>
      <c r="N2409" s="221">
        <v>0</v>
      </c>
      <c r="O2409" s="221">
        <v>864615.82</v>
      </c>
      <c r="P2409" s="221">
        <v>0</v>
      </c>
      <c r="Q2409" s="221">
        <v>0</v>
      </c>
      <c r="R2409" s="221">
        <v>0</v>
      </c>
      <c r="S2409" s="221">
        <v>0</v>
      </c>
      <c r="T2409" s="221">
        <v>0</v>
      </c>
      <c r="U2409" s="221">
        <v>0</v>
      </c>
      <c r="V2409" s="221">
        <v>0</v>
      </c>
      <c r="W2409" s="221">
        <v>0</v>
      </c>
      <c r="X2409" s="221">
        <v>12551.64</v>
      </c>
    </row>
    <row r="2410" spans="1:24" s="239" customFormat="1" ht="20.25" customHeight="1" x14ac:dyDescent="0.3">
      <c r="A2410" s="238">
        <v>2024</v>
      </c>
      <c r="B2410" s="230">
        <v>1018</v>
      </c>
      <c r="C2410" s="229" t="s">
        <v>2343</v>
      </c>
      <c r="D2410" s="230">
        <v>56604</v>
      </c>
      <c r="E2410" s="222">
        <v>655096.13</v>
      </c>
      <c r="F2410" s="222">
        <v>642253.73</v>
      </c>
      <c r="G2410" s="221">
        <v>0</v>
      </c>
      <c r="H2410" s="221">
        <v>0</v>
      </c>
      <c r="I2410" s="221">
        <v>0</v>
      </c>
      <c r="J2410" s="221">
        <v>0</v>
      </c>
      <c r="K2410" s="221">
        <v>0</v>
      </c>
      <c r="L2410" s="221">
        <v>0</v>
      </c>
      <c r="M2410" s="221">
        <v>0</v>
      </c>
      <c r="N2410" s="221">
        <v>0</v>
      </c>
      <c r="O2410" s="221">
        <v>642253.73</v>
      </c>
      <c r="P2410" s="221">
        <v>0</v>
      </c>
      <c r="Q2410" s="221">
        <v>0</v>
      </c>
      <c r="R2410" s="221">
        <v>0</v>
      </c>
      <c r="S2410" s="221">
        <v>0</v>
      </c>
      <c r="T2410" s="221">
        <v>0</v>
      </c>
      <c r="U2410" s="221">
        <v>0</v>
      </c>
      <c r="V2410" s="221">
        <v>0</v>
      </c>
      <c r="W2410" s="221">
        <v>0</v>
      </c>
      <c r="X2410" s="221">
        <v>12842.4</v>
      </c>
    </row>
    <row r="2411" spans="1:24" s="239" customFormat="1" ht="20.25" customHeight="1" x14ac:dyDescent="0.3">
      <c r="A2411" s="238"/>
      <c r="B2411" s="226" t="s">
        <v>22</v>
      </c>
      <c r="C2411" s="231"/>
      <c r="D2411" s="263" t="s">
        <v>172</v>
      </c>
      <c r="E2411" s="220">
        <v>1532263.5899999999</v>
      </c>
      <c r="F2411" s="220">
        <v>1506869.5499999998</v>
      </c>
      <c r="G2411" s="220">
        <v>0</v>
      </c>
      <c r="H2411" s="220">
        <v>0</v>
      </c>
      <c r="I2411" s="220">
        <v>0</v>
      </c>
      <c r="J2411" s="220">
        <v>0</v>
      </c>
      <c r="K2411" s="220">
        <v>0</v>
      </c>
      <c r="L2411" s="220">
        <v>0</v>
      </c>
      <c r="M2411" s="220">
        <v>0</v>
      </c>
      <c r="N2411" s="220">
        <v>0</v>
      </c>
      <c r="O2411" s="220">
        <v>1506869.5499999998</v>
      </c>
      <c r="P2411" s="220">
        <v>0</v>
      </c>
      <c r="Q2411" s="220">
        <v>0</v>
      </c>
      <c r="R2411" s="220">
        <v>0</v>
      </c>
      <c r="S2411" s="220">
        <v>0</v>
      </c>
      <c r="T2411" s="220">
        <v>0</v>
      </c>
      <c r="U2411" s="220">
        <v>0</v>
      </c>
      <c r="V2411" s="220">
        <v>0</v>
      </c>
      <c r="W2411" s="220">
        <v>0</v>
      </c>
      <c r="X2411" s="220">
        <v>25394.04</v>
      </c>
    </row>
    <row r="2412" spans="1:24" s="239" customFormat="1" ht="20.25" customHeight="1" x14ac:dyDescent="0.3">
      <c r="A2412" s="238"/>
      <c r="B2412" s="272" t="s">
        <v>34</v>
      </c>
      <c r="C2412" s="272"/>
      <c r="D2412" s="263" t="s">
        <v>172</v>
      </c>
      <c r="E2412" s="220">
        <v>1532263.5899999999</v>
      </c>
      <c r="F2412" s="220">
        <v>1506869.5499999998</v>
      </c>
      <c r="G2412" s="220">
        <v>0</v>
      </c>
      <c r="H2412" s="220">
        <v>0</v>
      </c>
      <c r="I2412" s="220">
        <v>0</v>
      </c>
      <c r="J2412" s="220">
        <v>0</v>
      </c>
      <c r="K2412" s="220">
        <v>0</v>
      </c>
      <c r="L2412" s="220">
        <v>0</v>
      </c>
      <c r="M2412" s="220">
        <v>0</v>
      </c>
      <c r="N2412" s="220">
        <v>0</v>
      </c>
      <c r="O2412" s="220">
        <v>1506869.5499999998</v>
      </c>
      <c r="P2412" s="220">
        <v>0</v>
      </c>
      <c r="Q2412" s="220">
        <v>0</v>
      </c>
      <c r="R2412" s="220">
        <v>0</v>
      </c>
      <c r="S2412" s="220">
        <v>0</v>
      </c>
      <c r="T2412" s="220">
        <v>0</v>
      </c>
      <c r="U2412" s="220">
        <v>0</v>
      </c>
      <c r="V2412" s="220">
        <v>0</v>
      </c>
      <c r="W2412" s="220">
        <v>0</v>
      </c>
      <c r="X2412" s="220">
        <v>25394.04</v>
      </c>
    </row>
    <row r="2413" spans="1:24" s="239" customFormat="1" ht="20.25" customHeight="1" x14ac:dyDescent="0.3">
      <c r="A2413" s="238"/>
      <c r="C2413" s="235"/>
      <c r="D2413" s="235"/>
      <c r="E2413" s="235"/>
      <c r="F2413" s="235"/>
      <c r="G2413" s="254"/>
      <c r="H2413" s="254"/>
      <c r="I2413" s="254"/>
      <c r="J2413" s="254"/>
      <c r="K2413" s="254"/>
      <c r="L2413" s="254" t="s">
        <v>4025</v>
      </c>
      <c r="M2413" s="264"/>
      <c r="N2413" s="254"/>
      <c r="O2413" s="254"/>
      <c r="P2413" s="254"/>
      <c r="Q2413" s="254"/>
      <c r="R2413" s="254"/>
      <c r="S2413" s="254"/>
      <c r="T2413" s="254"/>
      <c r="U2413" s="254"/>
      <c r="V2413" s="254"/>
      <c r="W2413" s="254"/>
      <c r="X2413" s="254"/>
    </row>
    <row r="2414" spans="1:24" s="239" customFormat="1" ht="20.25" customHeight="1" x14ac:dyDescent="0.3">
      <c r="A2414" s="238"/>
      <c r="C2414" s="274"/>
      <c r="D2414" s="274"/>
      <c r="E2414" s="274"/>
      <c r="F2414" s="274"/>
      <c r="G2414" s="275"/>
      <c r="H2414" s="275"/>
      <c r="I2414" s="275"/>
      <c r="J2414" s="275"/>
      <c r="K2414" s="275"/>
      <c r="L2414" s="274" t="s">
        <v>4026</v>
      </c>
      <c r="M2414" s="275"/>
      <c r="N2414" s="275"/>
      <c r="O2414" s="275"/>
      <c r="P2414" s="275"/>
      <c r="Q2414" s="275"/>
      <c r="R2414" s="275"/>
      <c r="S2414" s="275"/>
      <c r="T2414" s="275"/>
      <c r="U2414" s="275"/>
      <c r="V2414" s="275"/>
      <c r="W2414" s="275"/>
      <c r="X2414" s="275"/>
    </row>
    <row r="2415" spans="1:24" s="239" customFormat="1" ht="20.25" customHeight="1" x14ac:dyDescent="0.3">
      <c r="A2415" s="238">
        <v>2024</v>
      </c>
      <c r="B2415" s="230">
        <v>1019</v>
      </c>
      <c r="C2415" s="229" t="s">
        <v>693</v>
      </c>
      <c r="D2415" s="230">
        <v>42238</v>
      </c>
      <c r="E2415" s="222">
        <v>1583216.55</v>
      </c>
      <c r="F2415" s="222">
        <v>1563239.26</v>
      </c>
      <c r="G2415" s="221">
        <v>0</v>
      </c>
      <c r="H2415" s="221">
        <v>0</v>
      </c>
      <c r="I2415" s="221">
        <v>0</v>
      </c>
      <c r="J2415" s="221">
        <v>0</v>
      </c>
      <c r="K2415" s="221">
        <v>0</v>
      </c>
      <c r="L2415" s="221">
        <v>0</v>
      </c>
      <c r="M2415" s="221">
        <v>0</v>
      </c>
      <c r="N2415" s="221">
        <v>0</v>
      </c>
      <c r="O2415" s="221">
        <v>1383340.19</v>
      </c>
      <c r="P2415" s="221">
        <v>179899.07</v>
      </c>
      <c r="Q2415" s="221">
        <v>0</v>
      </c>
      <c r="R2415" s="221">
        <v>0</v>
      </c>
      <c r="S2415" s="221">
        <v>0</v>
      </c>
      <c r="T2415" s="221">
        <v>0</v>
      </c>
      <c r="U2415" s="221">
        <v>0</v>
      </c>
      <c r="V2415" s="221">
        <v>0</v>
      </c>
      <c r="W2415" s="221">
        <v>0</v>
      </c>
      <c r="X2415" s="221">
        <v>19977.29</v>
      </c>
    </row>
    <row r="2416" spans="1:24" s="239" customFormat="1" ht="20.25" customHeight="1" x14ac:dyDescent="0.3">
      <c r="A2416" s="238">
        <v>2024</v>
      </c>
      <c r="B2416" s="230">
        <v>1020</v>
      </c>
      <c r="C2416" s="229" t="s">
        <v>694</v>
      </c>
      <c r="D2416" s="230">
        <v>42255</v>
      </c>
      <c r="E2416" s="222">
        <v>1613499.4000000001</v>
      </c>
      <c r="F2416" s="222">
        <v>1593522.11</v>
      </c>
      <c r="G2416" s="221">
        <v>0</v>
      </c>
      <c r="H2416" s="221">
        <v>0</v>
      </c>
      <c r="I2416" s="221">
        <v>0</v>
      </c>
      <c r="J2416" s="221">
        <v>0</v>
      </c>
      <c r="K2416" s="221">
        <v>0</v>
      </c>
      <c r="L2416" s="221">
        <v>0</v>
      </c>
      <c r="M2416" s="221">
        <v>0</v>
      </c>
      <c r="N2416" s="221">
        <v>0</v>
      </c>
      <c r="O2416" s="221">
        <v>1411249.55</v>
      </c>
      <c r="P2416" s="221">
        <v>182272.56000000003</v>
      </c>
      <c r="Q2416" s="221">
        <v>0</v>
      </c>
      <c r="R2416" s="221">
        <v>0</v>
      </c>
      <c r="S2416" s="221">
        <v>0</v>
      </c>
      <c r="T2416" s="221">
        <v>0</v>
      </c>
      <c r="U2416" s="221">
        <v>0</v>
      </c>
      <c r="V2416" s="221">
        <v>0</v>
      </c>
      <c r="W2416" s="221">
        <v>0</v>
      </c>
      <c r="X2416" s="221">
        <v>19977.29</v>
      </c>
    </row>
    <row r="2417" spans="1:24" s="239" customFormat="1" ht="20.25" customHeight="1" x14ac:dyDescent="0.3">
      <c r="A2417" s="238">
        <v>2024</v>
      </c>
      <c r="B2417" s="230">
        <v>1021</v>
      </c>
      <c r="C2417" s="229" t="s">
        <v>695</v>
      </c>
      <c r="D2417" s="230">
        <v>42274</v>
      </c>
      <c r="E2417" s="222">
        <v>1658820.29</v>
      </c>
      <c r="F2417" s="222">
        <v>1638843</v>
      </c>
      <c r="G2417" s="221">
        <v>0</v>
      </c>
      <c r="H2417" s="221">
        <v>0</v>
      </c>
      <c r="I2417" s="221">
        <v>0</v>
      </c>
      <c r="J2417" s="221">
        <v>0</v>
      </c>
      <c r="K2417" s="221">
        <v>0</v>
      </c>
      <c r="L2417" s="221">
        <v>0</v>
      </c>
      <c r="M2417" s="221">
        <v>0</v>
      </c>
      <c r="N2417" s="221">
        <v>0</v>
      </c>
      <c r="O2417" s="221">
        <v>1467321.41</v>
      </c>
      <c r="P2417" s="221">
        <v>171521.59</v>
      </c>
      <c r="Q2417" s="221">
        <v>0</v>
      </c>
      <c r="R2417" s="221">
        <v>0</v>
      </c>
      <c r="S2417" s="221">
        <v>0</v>
      </c>
      <c r="T2417" s="221">
        <v>0</v>
      </c>
      <c r="U2417" s="221">
        <v>0</v>
      </c>
      <c r="V2417" s="221">
        <v>0</v>
      </c>
      <c r="W2417" s="221">
        <v>0</v>
      </c>
      <c r="X2417" s="221">
        <v>19977.29</v>
      </c>
    </row>
    <row r="2418" spans="1:24" s="239" customFormat="1" ht="20.25" customHeight="1" x14ac:dyDescent="0.3">
      <c r="A2418" s="238">
        <v>2024</v>
      </c>
      <c r="B2418" s="230">
        <v>1022</v>
      </c>
      <c r="C2418" s="229" t="s">
        <v>696</v>
      </c>
      <c r="D2418" s="230">
        <v>42283</v>
      </c>
      <c r="E2418" s="222">
        <v>197990.77000000002</v>
      </c>
      <c r="F2418" s="222">
        <v>195753.53000000003</v>
      </c>
      <c r="G2418" s="221">
        <v>0</v>
      </c>
      <c r="H2418" s="221">
        <v>0</v>
      </c>
      <c r="I2418" s="221">
        <v>0</v>
      </c>
      <c r="J2418" s="221">
        <v>0</v>
      </c>
      <c r="K2418" s="221">
        <v>0</v>
      </c>
      <c r="L2418" s="221">
        <v>0</v>
      </c>
      <c r="M2418" s="221">
        <v>0</v>
      </c>
      <c r="N2418" s="221">
        <v>0</v>
      </c>
      <c r="O2418" s="221">
        <v>0</v>
      </c>
      <c r="P2418" s="221">
        <v>195753.53000000003</v>
      </c>
      <c r="Q2418" s="221">
        <v>0</v>
      </c>
      <c r="R2418" s="221">
        <v>0</v>
      </c>
      <c r="S2418" s="221">
        <v>0</v>
      </c>
      <c r="T2418" s="221">
        <v>0</v>
      </c>
      <c r="U2418" s="221">
        <v>0</v>
      </c>
      <c r="V2418" s="221">
        <v>0</v>
      </c>
      <c r="W2418" s="221">
        <v>0</v>
      </c>
      <c r="X2418" s="221">
        <v>2237.2399999999998</v>
      </c>
    </row>
    <row r="2419" spans="1:24" s="239" customFormat="1" ht="20.25" customHeight="1" x14ac:dyDescent="0.3">
      <c r="A2419" s="238">
        <v>2024</v>
      </c>
      <c r="B2419" s="230">
        <v>1023</v>
      </c>
      <c r="C2419" s="229" t="s">
        <v>697</v>
      </c>
      <c r="D2419" s="230">
        <v>42284</v>
      </c>
      <c r="E2419" s="222">
        <v>1599841.06</v>
      </c>
      <c r="F2419" s="222">
        <v>1579863.77</v>
      </c>
      <c r="G2419" s="221">
        <v>0</v>
      </c>
      <c r="H2419" s="221">
        <v>0</v>
      </c>
      <c r="I2419" s="221">
        <v>0</v>
      </c>
      <c r="J2419" s="221">
        <v>0</v>
      </c>
      <c r="K2419" s="221">
        <v>0</v>
      </c>
      <c r="L2419" s="221">
        <v>0</v>
      </c>
      <c r="M2419" s="221">
        <v>0</v>
      </c>
      <c r="N2419" s="221">
        <v>0</v>
      </c>
      <c r="O2419" s="221">
        <v>1400975.7</v>
      </c>
      <c r="P2419" s="221">
        <v>178888.07</v>
      </c>
      <c r="Q2419" s="221">
        <v>0</v>
      </c>
      <c r="R2419" s="221">
        <v>0</v>
      </c>
      <c r="S2419" s="221">
        <v>0</v>
      </c>
      <c r="T2419" s="221">
        <v>0</v>
      </c>
      <c r="U2419" s="221">
        <v>0</v>
      </c>
      <c r="V2419" s="221">
        <v>0</v>
      </c>
      <c r="W2419" s="221">
        <v>0</v>
      </c>
      <c r="X2419" s="221">
        <v>19977.29</v>
      </c>
    </row>
    <row r="2420" spans="1:24" s="239" customFormat="1" ht="20.25" customHeight="1" x14ac:dyDescent="0.3">
      <c r="A2420" s="238">
        <v>2024</v>
      </c>
      <c r="B2420" s="230">
        <v>1024</v>
      </c>
      <c r="C2420" s="229" t="s">
        <v>692</v>
      </c>
      <c r="D2420" s="230">
        <v>42213</v>
      </c>
      <c r="E2420" s="222">
        <v>702590.12</v>
      </c>
      <c r="F2420" s="222">
        <v>687032.15</v>
      </c>
      <c r="G2420" s="221">
        <v>0</v>
      </c>
      <c r="H2420" s="221">
        <v>687032.15</v>
      </c>
      <c r="I2420" s="221">
        <v>0</v>
      </c>
      <c r="J2420" s="221">
        <v>0</v>
      </c>
      <c r="K2420" s="221">
        <v>0</v>
      </c>
      <c r="L2420" s="221">
        <v>0</v>
      </c>
      <c r="M2420" s="221">
        <v>0</v>
      </c>
      <c r="N2420" s="221">
        <v>0</v>
      </c>
      <c r="O2420" s="221">
        <v>0</v>
      </c>
      <c r="P2420" s="221">
        <v>0</v>
      </c>
      <c r="Q2420" s="221">
        <v>0</v>
      </c>
      <c r="R2420" s="221">
        <v>0</v>
      </c>
      <c r="S2420" s="221">
        <v>0</v>
      </c>
      <c r="T2420" s="221">
        <v>0</v>
      </c>
      <c r="U2420" s="221">
        <v>0</v>
      </c>
      <c r="V2420" s="221">
        <v>0</v>
      </c>
      <c r="W2420" s="221">
        <v>0</v>
      </c>
      <c r="X2420" s="221">
        <v>15557.97</v>
      </c>
    </row>
    <row r="2421" spans="1:24" s="239" customFormat="1" ht="20.25" customHeight="1" x14ac:dyDescent="0.3">
      <c r="A2421" s="238"/>
      <c r="B2421" s="272" t="s">
        <v>34</v>
      </c>
      <c r="C2421" s="272"/>
      <c r="D2421" s="263" t="s">
        <v>172</v>
      </c>
      <c r="E2421" s="220">
        <v>7355958.1900000004</v>
      </c>
      <c r="F2421" s="220">
        <v>7258253.8200000003</v>
      </c>
      <c r="G2421" s="220">
        <v>0</v>
      </c>
      <c r="H2421" s="220">
        <v>687032.15</v>
      </c>
      <c r="I2421" s="220">
        <v>0</v>
      </c>
      <c r="J2421" s="220">
        <v>0</v>
      </c>
      <c r="K2421" s="220">
        <v>0</v>
      </c>
      <c r="L2421" s="220">
        <v>0</v>
      </c>
      <c r="M2421" s="220">
        <v>0</v>
      </c>
      <c r="N2421" s="220">
        <v>0</v>
      </c>
      <c r="O2421" s="220">
        <v>5662886.8500000006</v>
      </c>
      <c r="P2421" s="220">
        <v>908334.82000000007</v>
      </c>
      <c r="Q2421" s="220">
        <v>0</v>
      </c>
      <c r="R2421" s="220">
        <v>0</v>
      </c>
      <c r="S2421" s="220">
        <v>0</v>
      </c>
      <c r="T2421" s="220">
        <v>0</v>
      </c>
      <c r="U2421" s="220">
        <v>0</v>
      </c>
      <c r="V2421" s="220">
        <v>0</v>
      </c>
      <c r="W2421" s="220">
        <v>0</v>
      </c>
      <c r="X2421" s="220">
        <v>97704.37</v>
      </c>
    </row>
    <row r="2422" spans="1:24" s="239" customFormat="1" ht="20.25" customHeight="1" x14ac:dyDescent="0.3">
      <c r="A2422" s="238"/>
      <c r="C2422" s="235"/>
      <c r="D2422" s="235"/>
      <c r="E2422" s="235"/>
      <c r="F2422" s="235"/>
      <c r="G2422" s="254"/>
      <c r="H2422" s="254"/>
      <c r="I2422" s="254"/>
      <c r="J2422" s="254"/>
      <c r="K2422" s="254"/>
      <c r="L2422" s="254" t="s">
        <v>3652</v>
      </c>
      <c r="M2422" s="254"/>
      <c r="N2422" s="254"/>
      <c r="O2422" s="254"/>
      <c r="P2422" s="254"/>
      <c r="Q2422" s="254"/>
      <c r="R2422" s="254"/>
      <c r="S2422" s="254"/>
      <c r="T2422" s="254"/>
      <c r="U2422" s="254"/>
      <c r="V2422" s="254"/>
      <c r="W2422" s="254"/>
      <c r="X2422" s="254"/>
    </row>
    <row r="2423" spans="1:24" s="239" customFormat="1" ht="20.25" customHeight="1" x14ac:dyDescent="0.3">
      <c r="A2423" s="238"/>
      <c r="C2423" s="274"/>
      <c r="D2423" s="274"/>
      <c r="E2423" s="274"/>
      <c r="F2423" s="274"/>
      <c r="G2423" s="275"/>
      <c r="H2423" s="275"/>
      <c r="I2423" s="275"/>
      <c r="J2423" s="275"/>
      <c r="K2423" s="275"/>
      <c r="L2423" s="274" t="s">
        <v>4027</v>
      </c>
      <c r="M2423" s="275"/>
      <c r="N2423" s="275"/>
      <c r="O2423" s="275"/>
      <c r="P2423" s="275"/>
      <c r="Q2423" s="275"/>
      <c r="R2423" s="275"/>
      <c r="S2423" s="275"/>
      <c r="T2423" s="275"/>
      <c r="U2423" s="275"/>
      <c r="V2423" s="275"/>
      <c r="W2423" s="275"/>
      <c r="X2423" s="275"/>
    </row>
    <row r="2424" spans="1:24" s="239" customFormat="1" ht="20.25" customHeight="1" x14ac:dyDescent="0.3">
      <c r="A2424" s="238">
        <v>2024</v>
      </c>
      <c r="B2424" s="230">
        <v>1025</v>
      </c>
      <c r="C2424" s="229" t="s">
        <v>2629</v>
      </c>
      <c r="D2424" s="230">
        <v>43570</v>
      </c>
      <c r="E2424" s="222">
        <v>12284517.729999999</v>
      </c>
      <c r="F2424" s="222">
        <v>12284517.729999999</v>
      </c>
      <c r="G2424" s="221">
        <v>2600713.33</v>
      </c>
      <c r="H2424" s="221">
        <v>3306738.35</v>
      </c>
      <c r="I2424" s="221">
        <v>0</v>
      </c>
      <c r="J2424" s="221">
        <v>439003.24</v>
      </c>
      <c r="K2424" s="221">
        <v>614951.02</v>
      </c>
      <c r="L2424" s="221">
        <v>882776.7</v>
      </c>
      <c r="M2424" s="221">
        <v>0</v>
      </c>
      <c r="N2424" s="221">
        <v>0</v>
      </c>
      <c r="O2424" s="221">
        <v>3688727.92</v>
      </c>
      <c r="P2424" s="221">
        <v>751607.17000000016</v>
      </c>
      <c r="Q2424" s="221">
        <v>0</v>
      </c>
      <c r="R2424" s="221">
        <v>0</v>
      </c>
      <c r="S2424" s="221">
        <v>0</v>
      </c>
      <c r="T2424" s="221">
        <v>0</v>
      </c>
      <c r="U2424" s="221">
        <v>0</v>
      </c>
      <c r="V2424" s="221">
        <v>0</v>
      </c>
      <c r="W2424" s="221">
        <v>0</v>
      </c>
      <c r="X2424" s="221">
        <v>0</v>
      </c>
    </row>
    <row r="2425" spans="1:24" s="239" customFormat="1" ht="18.95" customHeight="1" x14ac:dyDescent="0.3">
      <c r="A2425" s="238">
        <v>2024</v>
      </c>
      <c r="B2425" s="230">
        <v>1026</v>
      </c>
      <c r="C2425" s="229" t="s">
        <v>2164</v>
      </c>
      <c r="D2425" s="230">
        <v>43567</v>
      </c>
      <c r="E2425" s="222">
        <v>2462542.2000000002</v>
      </c>
      <c r="F2425" s="222">
        <v>2462542.2000000002</v>
      </c>
      <c r="G2425" s="221">
        <v>0</v>
      </c>
      <c r="H2425" s="221">
        <v>2462542.2000000002</v>
      </c>
      <c r="I2425" s="221">
        <v>0</v>
      </c>
      <c r="J2425" s="221">
        <v>0</v>
      </c>
      <c r="K2425" s="221">
        <v>0</v>
      </c>
      <c r="L2425" s="221">
        <v>0</v>
      </c>
      <c r="M2425" s="221">
        <v>0</v>
      </c>
      <c r="N2425" s="221">
        <v>0</v>
      </c>
      <c r="O2425" s="221">
        <v>0</v>
      </c>
      <c r="P2425" s="221">
        <v>0</v>
      </c>
      <c r="Q2425" s="221">
        <v>0</v>
      </c>
      <c r="R2425" s="221">
        <v>0</v>
      </c>
      <c r="S2425" s="221">
        <v>0</v>
      </c>
      <c r="T2425" s="221">
        <v>0</v>
      </c>
      <c r="U2425" s="221">
        <v>0</v>
      </c>
      <c r="V2425" s="221">
        <v>0</v>
      </c>
      <c r="W2425" s="221">
        <v>0</v>
      </c>
      <c r="X2425" s="221">
        <v>0</v>
      </c>
    </row>
    <row r="2426" spans="1:24" s="239" customFormat="1" ht="20.25" customHeight="1" x14ac:dyDescent="0.3">
      <c r="A2426" s="238">
        <v>2024</v>
      </c>
      <c r="B2426" s="230">
        <v>1027</v>
      </c>
      <c r="C2426" s="229" t="s">
        <v>3126</v>
      </c>
      <c r="D2426" s="230">
        <v>43568</v>
      </c>
      <c r="E2426" s="222">
        <v>2032901.6800000002</v>
      </c>
      <c r="F2426" s="222">
        <v>2032901.6800000002</v>
      </c>
      <c r="G2426" s="221">
        <v>0</v>
      </c>
      <c r="H2426" s="221">
        <v>0</v>
      </c>
      <c r="I2426" s="221">
        <v>0</v>
      </c>
      <c r="J2426" s="221">
        <v>0</v>
      </c>
      <c r="K2426" s="221">
        <v>0</v>
      </c>
      <c r="L2426" s="221">
        <v>0</v>
      </c>
      <c r="M2426" s="221">
        <v>0</v>
      </c>
      <c r="N2426" s="221">
        <v>0</v>
      </c>
      <c r="O2426" s="221">
        <v>0</v>
      </c>
      <c r="P2426" s="221">
        <v>0</v>
      </c>
      <c r="Q2426" s="217">
        <v>2032901.6800000002</v>
      </c>
      <c r="R2426" s="221">
        <v>0</v>
      </c>
      <c r="S2426" s="221">
        <v>0</v>
      </c>
      <c r="T2426" s="221">
        <v>0</v>
      </c>
      <c r="U2426" s="221">
        <v>0</v>
      </c>
      <c r="V2426" s="221">
        <v>0</v>
      </c>
      <c r="W2426" s="221">
        <v>0</v>
      </c>
      <c r="X2426" s="221">
        <v>0</v>
      </c>
    </row>
    <row r="2427" spans="1:24" s="239" customFormat="1" ht="20.25" customHeight="1" x14ac:dyDescent="0.3">
      <c r="A2427" s="238">
        <v>2024</v>
      </c>
      <c r="B2427" s="230">
        <v>1028</v>
      </c>
      <c r="C2427" s="229" t="s">
        <v>3127</v>
      </c>
      <c r="D2427" s="230">
        <v>43569</v>
      </c>
      <c r="E2427" s="222">
        <v>1978750.61</v>
      </c>
      <c r="F2427" s="222">
        <v>1978750.61</v>
      </c>
      <c r="G2427" s="221">
        <v>0</v>
      </c>
      <c r="H2427" s="221">
        <v>0</v>
      </c>
      <c r="I2427" s="221">
        <v>0</v>
      </c>
      <c r="J2427" s="221">
        <v>0</v>
      </c>
      <c r="K2427" s="221">
        <v>0</v>
      </c>
      <c r="L2427" s="221">
        <v>0</v>
      </c>
      <c r="M2427" s="221">
        <v>0</v>
      </c>
      <c r="N2427" s="221">
        <v>0</v>
      </c>
      <c r="O2427" s="221">
        <v>0</v>
      </c>
      <c r="P2427" s="221">
        <v>0</v>
      </c>
      <c r="Q2427" s="217">
        <v>1978750.61</v>
      </c>
      <c r="R2427" s="221">
        <v>0</v>
      </c>
      <c r="S2427" s="221">
        <v>0</v>
      </c>
      <c r="T2427" s="221">
        <v>0</v>
      </c>
      <c r="U2427" s="221">
        <v>0</v>
      </c>
      <c r="V2427" s="221">
        <v>0</v>
      </c>
      <c r="W2427" s="221">
        <v>0</v>
      </c>
      <c r="X2427" s="221">
        <v>0</v>
      </c>
    </row>
    <row r="2428" spans="1:24" s="239" customFormat="1" ht="20.25" customHeight="1" x14ac:dyDescent="0.3">
      <c r="A2428" s="238">
        <v>2024</v>
      </c>
      <c r="B2428" s="230">
        <v>1029</v>
      </c>
      <c r="C2428" s="229" t="s">
        <v>2165</v>
      </c>
      <c r="D2428" s="230">
        <v>43592</v>
      </c>
      <c r="E2428" s="222">
        <v>3178208.04</v>
      </c>
      <c r="F2428" s="222">
        <v>3178208.04</v>
      </c>
      <c r="G2428" s="221">
        <v>0</v>
      </c>
      <c r="H2428" s="221">
        <v>2535228.7999999998</v>
      </c>
      <c r="I2428" s="221">
        <v>0</v>
      </c>
      <c r="J2428" s="221">
        <v>0</v>
      </c>
      <c r="K2428" s="221">
        <v>0</v>
      </c>
      <c r="L2428" s="221">
        <v>642979.24</v>
      </c>
      <c r="M2428" s="221">
        <v>0</v>
      </c>
      <c r="N2428" s="221">
        <v>0</v>
      </c>
      <c r="O2428" s="221">
        <v>0</v>
      </c>
      <c r="P2428" s="221">
        <v>0</v>
      </c>
      <c r="Q2428" s="221">
        <v>0</v>
      </c>
      <c r="R2428" s="221">
        <v>0</v>
      </c>
      <c r="S2428" s="221">
        <v>0</v>
      </c>
      <c r="T2428" s="221">
        <v>0</v>
      </c>
      <c r="U2428" s="221">
        <v>0</v>
      </c>
      <c r="V2428" s="221">
        <v>0</v>
      </c>
      <c r="W2428" s="221">
        <v>0</v>
      </c>
      <c r="X2428" s="221">
        <v>0</v>
      </c>
    </row>
    <row r="2429" spans="1:24" s="239" customFormat="1" ht="20.25" customHeight="1" x14ac:dyDescent="0.3">
      <c r="A2429" s="238">
        <v>2024</v>
      </c>
      <c r="B2429" s="230">
        <v>1030</v>
      </c>
      <c r="C2429" s="229" t="s">
        <v>2166</v>
      </c>
      <c r="D2429" s="230">
        <v>43593</v>
      </c>
      <c r="E2429" s="222">
        <v>2244841.1399999997</v>
      </c>
      <c r="F2429" s="222">
        <v>2244841.1399999997</v>
      </c>
      <c r="G2429" s="221">
        <v>904957.09</v>
      </c>
      <c r="H2429" s="221">
        <v>0</v>
      </c>
      <c r="I2429" s="221">
        <v>0</v>
      </c>
      <c r="J2429" s="221">
        <v>0</v>
      </c>
      <c r="K2429" s="221">
        <v>490338.10000000003</v>
      </c>
      <c r="L2429" s="221">
        <v>849545.95</v>
      </c>
      <c r="M2429" s="221">
        <v>0</v>
      </c>
      <c r="N2429" s="221">
        <v>0</v>
      </c>
      <c r="O2429" s="221">
        <v>0</v>
      </c>
      <c r="P2429" s="221">
        <v>0</v>
      </c>
      <c r="Q2429" s="221">
        <v>0</v>
      </c>
      <c r="R2429" s="221">
        <v>0</v>
      </c>
      <c r="S2429" s="221">
        <v>0</v>
      </c>
      <c r="T2429" s="221">
        <v>0</v>
      </c>
      <c r="U2429" s="221">
        <v>0</v>
      </c>
      <c r="V2429" s="221">
        <v>0</v>
      </c>
      <c r="W2429" s="221">
        <v>0</v>
      </c>
      <c r="X2429" s="221">
        <v>0</v>
      </c>
    </row>
    <row r="2430" spans="1:24" s="239" customFormat="1" ht="20.25" customHeight="1" x14ac:dyDescent="0.3">
      <c r="A2430" s="238">
        <v>2024</v>
      </c>
      <c r="B2430" s="230">
        <v>1031</v>
      </c>
      <c r="C2430" s="229" t="s">
        <v>3136</v>
      </c>
      <c r="D2430" s="230">
        <v>43587</v>
      </c>
      <c r="E2430" s="222">
        <v>89271.88</v>
      </c>
      <c r="F2430" s="222">
        <v>89271.88</v>
      </c>
      <c r="G2430" s="221">
        <v>0</v>
      </c>
      <c r="H2430" s="221">
        <v>0</v>
      </c>
      <c r="I2430" s="221">
        <v>0</v>
      </c>
      <c r="J2430" s="221">
        <v>0</v>
      </c>
      <c r="K2430" s="221">
        <v>0</v>
      </c>
      <c r="L2430" s="221">
        <v>0</v>
      </c>
      <c r="M2430" s="221">
        <v>0</v>
      </c>
      <c r="N2430" s="221">
        <v>0</v>
      </c>
      <c r="O2430" s="221">
        <v>0</v>
      </c>
      <c r="P2430" s="221">
        <v>0</v>
      </c>
      <c r="Q2430" s="221">
        <v>89271.88</v>
      </c>
      <c r="R2430" s="221">
        <v>0</v>
      </c>
      <c r="S2430" s="221">
        <v>0</v>
      </c>
      <c r="T2430" s="221">
        <v>0</v>
      </c>
      <c r="U2430" s="221">
        <v>0</v>
      </c>
      <c r="V2430" s="221">
        <v>0</v>
      </c>
      <c r="W2430" s="221">
        <v>0</v>
      </c>
      <c r="X2430" s="221">
        <v>0</v>
      </c>
    </row>
    <row r="2431" spans="1:24" s="239" customFormat="1" ht="20.25" customHeight="1" x14ac:dyDescent="0.3">
      <c r="A2431" s="238">
        <v>2024</v>
      </c>
      <c r="B2431" s="230">
        <v>1032</v>
      </c>
      <c r="C2431" s="229" t="s">
        <v>3134</v>
      </c>
      <c r="D2431" s="230">
        <v>43588</v>
      </c>
      <c r="E2431" s="222">
        <v>188896.50999999998</v>
      </c>
      <c r="F2431" s="222">
        <v>188896.50999999998</v>
      </c>
      <c r="G2431" s="221">
        <v>0</v>
      </c>
      <c r="H2431" s="221">
        <v>0</v>
      </c>
      <c r="I2431" s="221">
        <v>0</v>
      </c>
      <c r="J2431" s="221">
        <v>0</v>
      </c>
      <c r="K2431" s="221">
        <v>0</v>
      </c>
      <c r="L2431" s="221">
        <v>99751.319999999992</v>
      </c>
      <c r="M2431" s="221">
        <v>0</v>
      </c>
      <c r="N2431" s="221">
        <v>0</v>
      </c>
      <c r="O2431" s="221">
        <v>0</v>
      </c>
      <c r="P2431" s="221">
        <v>0</v>
      </c>
      <c r="Q2431" s="221">
        <v>89145.189999999988</v>
      </c>
      <c r="R2431" s="221">
        <v>0</v>
      </c>
      <c r="S2431" s="221">
        <v>0</v>
      </c>
      <c r="T2431" s="221">
        <v>0</v>
      </c>
      <c r="U2431" s="221">
        <v>0</v>
      </c>
      <c r="V2431" s="221">
        <v>0</v>
      </c>
      <c r="W2431" s="221">
        <v>0</v>
      </c>
      <c r="X2431" s="221">
        <v>0</v>
      </c>
    </row>
    <row r="2432" spans="1:24" s="239" customFormat="1" ht="20.25" customHeight="1" x14ac:dyDescent="0.3">
      <c r="A2432" s="238">
        <v>2024</v>
      </c>
      <c r="B2432" s="230">
        <v>1033</v>
      </c>
      <c r="C2432" s="229" t="s">
        <v>3005</v>
      </c>
      <c r="D2432" s="230">
        <v>43556</v>
      </c>
      <c r="E2432" s="222">
        <v>1067290.0899999999</v>
      </c>
      <c r="F2432" s="222">
        <v>1067290.0899999999</v>
      </c>
      <c r="G2432" s="221">
        <v>0</v>
      </c>
      <c r="H2432" s="221">
        <v>0</v>
      </c>
      <c r="I2432" s="221">
        <v>0</v>
      </c>
      <c r="J2432" s="221">
        <v>0</v>
      </c>
      <c r="K2432" s="221">
        <v>0</v>
      </c>
      <c r="L2432" s="221">
        <v>0</v>
      </c>
      <c r="M2432" s="221">
        <v>0</v>
      </c>
      <c r="N2432" s="221">
        <v>0</v>
      </c>
      <c r="O2432" s="221">
        <v>0</v>
      </c>
      <c r="P2432" s="221">
        <v>1067290.0899999999</v>
      </c>
      <c r="Q2432" s="221">
        <v>0</v>
      </c>
      <c r="R2432" s="221">
        <v>0</v>
      </c>
      <c r="S2432" s="221">
        <v>0</v>
      </c>
      <c r="T2432" s="221">
        <v>0</v>
      </c>
      <c r="U2432" s="221">
        <v>0</v>
      </c>
      <c r="V2432" s="221">
        <v>0</v>
      </c>
      <c r="W2432" s="221">
        <v>0</v>
      </c>
      <c r="X2432" s="221">
        <v>0</v>
      </c>
    </row>
    <row r="2433" spans="1:24" s="239" customFormat="1" ht="20.25" customHeight="1" x14ac:dyDescent="0.3">
      <c r="A2433" s="238">
        <v>2024</v>
      </c>
      <c r="B2433" s="230">
        <v>1034</v>
      </c>
      <c r="C2433" s="229" t="s">
        <v>3006</v>
      </c>
      <c r="D2433" s="230">
        <v>43595</v>
      </c>
      <c r="E2433" s="222">
        <v>1174549.0999999999</v>
      </c>
      <c r="F2433" s="222">
        <v>1174549.0999999999</v>
      </c>
      <c r="G2433" s="221">
        <v>1174549.0999999999</v>
      </c>
      <c r="H2433" s="221">
        <v>0</v>
      </c>
      <c r="I2433" s="221">
        <v>0</v>
      </c>
      <c r="J2433" s="221">
        <v>0</v>
      </c>
      <c r="K2433" s="221">
        <v>0</v>
      </c>
      <c r="L2433" s="221">
        <v>0</v>
      </c>
      <c r="M2433" s="221">
        <v>0</v>
      </c>
      <c r="N2433" s="221">
        <v>0</v>
      </c>
      <c r="O2433" s="221">
        <v>0</v>
      </c>
      <c r="P2433" s="221">
        <v>0</v>
      </c>
      <c r="Q2433" s="221">
        <v>0</v>
      </c>
      <c r="R2433" s="221">
        <v>0</v>
      </c>
      <c r="S2433" s="221">
        <v>0</v>
      </c>
      <c r="T2433" s="221">
        <v>0</v>
      </c>
      <c r="U2433" s="221">
        <v>0</v>
      </c>
      <c r="V2433" s="221">
        <v>0</v>
      </c>
      <c r="W2433" s="221">
        <v>0</v>
      </c>
      <c r="X2433" s="221">
        <v>0</v>
      </c>
    </row>
    <row r="2434" spans="1:24" s="239" customFormat="1" ht="20.25" customHeight="1" x14ac:dyDescent="0.3">
      <c r="A2434" s="238">
        <v>2024</v>
      </c>
      <c r="B2434" s="230">
        <v>1035</v>
      </c>
      <c r="C2434" s="229" t="s">
        <v>3133</v>
      </c>
      <c r="D2434" s="230">
        <v>43597</v>
      </c>
      <c r="E2434" s="222">
        <v>125683.01000000001</v>
      </c>
      <c r="F2434" s="222">
        <v>125683.01000000001</v>
      </c>
      <c r="G2434" s="221">
        <v>0</v>
      </c>
      <c r="H2434" s="221">
        <v>0</v>
      </c>
      <c r="I2434" s="221">
        <v>0</v>
      </c>
      <c r="J2434" s="221">
        <v>0</v>
      </c>
      <c r="K2434" s="221">
        <v>0</v>
      </c>
      <c r="L2434" s="221">
        <v>0</v>
      </c>
      <c r="M2434" s="221">
        <v>0</v>
      </c>
      <c r="N2434" s="221">
        <v>0</v>
      </c>
      <c r="O2434" s="221">
        <v>0</v>
      </c>
      <c r="P2434" s="217">
        <v>125683.01000000001</v>
      </c>
      <c r="Q2434" s="221">
        <v>0</v>
      </c>
      <c r="R2434" s="221">
        <v>0</v>
      </c>
      <c r="S2434" s="221">
        <v>0</v>
      </c>
      <c r="T2434" s="221">
        <v>0</v>
      </c>
      <c r="U2434" s="221">
        <v>0</v>
      </c>
      <c r="V2434" s="221">
        <v>0</v>
      </c>
      <c r="W2434" s="221">
        <v>0</v>
      </c>
      <c r="X2434" s="221">
        <v>0</v>
      </c>
    </row>
    <row r="2435" spans="1:24" s="239" customFormat="1" ht="20.25" customHeight="1" x14ac:dyDescent="0.3">
      <c r="A2435" s="238">
        <v>2024</v>
      </c>
      <c r="B2435" s="230">
        <v>1036</v>
      </c>
      <c r="C2435" s="229" t="s">
        <v>3100</v>
      </c>
      <c r="D2435" s="230">
        <v>43602</v>
      </c>
      <c r="E2435" s="222">
        <v>386778.24000000005</v>
      </c>
      <c r="F2435" s="222">
        <v>386778.24000000005</v>
      </c>
      <c r="G2435" s="221">
        <v>0</v>
      </c>
      <c r="H2435" s="221">
        <v>0</v>
      </c>
      <c r="I2435" s="221">
        <v>0</v>
      </c>
      <c r="J2435" s="221">
        <v>0</v>
      </c>
      <c r="K2435" s="221">
        <v>0</v>
      </c>
      <c r="L2435" s="221">
        <v>0</v>
      </c>
      <c r="M2435" s="221">
        <v>0</v>
      </c>
      <c r="N2435" s="221">
        <v>0</v>
      </c>
      <c r="O2435" s="221">
        <v>0</v>
      </c>
      <c r="P2435" s="221">
        <v>0</v>
      </c>
      <c r="Q2435" s="221">
        <v>386778.24000000005</v>
      </c>
      <c r="R2435" s="221">
        <v>0</v>
      </c>
      <c r="S2435" s="221">
        <v>0</v>
      </c>
      <c r="T2435" s="221">
        <v>0</v>
      </c>
      <c r="U2435" s="221">
        <v>0</v>
      </c>
      <c r="V2435" s="221">
        <v>0</v>
      </c>
      <c r="W2435" s="221">
        <v>0</v>
      </c>
      <c r="X2435" s="221">
        <v>0</v>
      </c>
    </row>
    <row r="2436" spans="1:24" s="239" customFormat="1" ht="20.25" customHeight="1" x14ac:dyDescent="0.3">
      <c r="A2436" s="238">
        <v>2024</v>
      </c>
      <c r="B2436" s="230">
        <v>1037</v>
      </c>
      <c r="C2436" s="229" t="s">
        <v>3145</v>
      </c>
      <c r="D2436" s="230">
        <v>43609</v>
      </c>
      <c r="E2436" s="222">
        <v>479094.49000000005</v>
      </c>
      <c r="F2436" s="222">
        <v>479094.49000000005</v>
      </c>
      <c r="G2436" s="221">
        <v>479094.49000000005</v>
      </c>
      <c r="H2436" s="221">
        <v>0</v>
      </c>
      <c r="I2436" s="221">
        <v>0</v>
      </c>
      <c r="J2436" s="221">
        <v>0</v>
      </c>
      <c r="K2436" s="221">
        <v>0</v>
      </c>
      <c r="L2436" s="221">
        <v>0</v>
      </c>
      <c r="M2436" s="221">
        <v>0</v>
      </c>
      <c r="N2436" s="221">
        <v>0</v>
      </c>
      <c r="O2436" s="221">
        <v>0</v>
      </c>
      <c r="P2436" s="221">
        <v>0</v>
      </c>
      <c r="Q2436" s="221">
        <v>0</v>
      </c>
      <c r="R2436" s="221">
        <v>0</v>
      </c>
      <c r="S2436" s="221">
        <v>0</v>
      </c>
      <c r="T2436" s="221">
        <v>0</v>
      </c>
      <c r="U2436" s="221">
        <v>0</v>
      </c>
      <c r="V2436" s="221">
        <v>0</v>
      </c>
      <c r="W2436" s="221">
        <v>0</v>
      </c>
      <c r="X2436" s="221">
        <v>0</v>
      </c>
    </row>
    <row r="2437" spans="1:24" s="239" customFormat="1" ht="20.25" customHeight="1" x14ac:dyDescent="0.3">
      <c r="A2437" s="238">
        <v>2024</v>
      </c>
      <c r="B2437" s="230">
        <v>1038</v>
      </c>
      <c r="C2437" s="229" t="s">
        <v>3007</v>
      </c>
      <c r="D2437" s="230">
        <v>43610</v>
      </c>
      <c r="E2437" s="222">
        <v>382374.41</v>
      </c>
      <c r="F2437" s="222">
        <v>382374.41</v>
      </c>
      <c r="G2437" s="221">
        <v>0</v>
      </c>
      <c r="H2437" s="221">
        <v>0</v>
      </c>
      <c r="I2437" s="221">
        <v>0</v>
      </c>
      <c r="J2437" s="221">
        <v>0</v>
      </c>
      <c r="K2437" s="221">
        <v>0</v>
      </c>
      <c r="L2437" s="221">
        <v>0</v>
      </c>
      <c r="M2437" s="221">
        <v>0</v>
      </c>
      <c r="N2437" s="221">
        <v>0</v>
      </c>
      <c r="O2437" s="221">
        <v>0</v>
      </c>
      <c r="P2437" s="221">
        <v>0</v>
      </c>
      <c r="Q2437" s="217">
        <v>382374.41</v>
      </c>
      <c r="R2437" s="221">
        <v>0</v>
      </c>
      <c r="S2437" s="221">
        <v>0</v>
      </c>
      <c r="T2437" s="221">
        <v>0</v>
      </c>
      <c r="U2437" s="221">
        <v>0</v>
      </c>
      <c r="V2437" s="221">
        <v>0</v>
      </c>
      <c r="W2437" s="221">
        <v>0</v>
      </c>
      <c r="X2437" s="221">
        <v>0</v>
      </c>
    </row>
    <row r="2438" spans="1:24" s="239" customFormat="1" ht="20.25" customHeight="1" x14ac:dyDescent="0.3">
      <c r="A2438" s="238">
        <v>2024</v>
      </c>
      <c r="B2438" s="230">
        <v>1039</v>
      </c>
      <c r="C2438" s="229" t="s">
        <v>3132</v>
      </c>
      <c r="D2438" s="230">
        <v>43611</v>
      </c>
      <c r="E2438" s="222">
        <v>633921.05999999994</v>
      </c>
      <c r="F2438" s="222">
        <v>633921.05999999994</v>
      </c>
      <c r="G2438" s="221">
        <v>0</v>
      </c>
      <c r="H2438" s="221">
        <v>0</v>
      </c>
      <c r="I2438" s="221">
        <v>0</v>
      </c>
      <c r="J2438" s="221">
        <v>0</v>
      </c>
      <c r="K2438" s="221">
        <v>0</v>
      </c>
      <c r="L2438" s="221">
        <v>0</v>
      </c>
      <c r="M2438" s="221">
        <v>0</v>
      </c>
      <c r="N2438" s="221">
        <v>0</v>
      </c>
      <c r="O2438" s="221">
        <v>0</v>
      </c>
      <c r="P2438" s="221">
        <v>0</v>
      </c>
      <c r="Q2438" s="217">
        <v>633921.05999999994</v>
      </c>
      <c r="R2438" s="221">
        <v>0</v>
      </c>
      <c r="S2438" s="221">
        <v>0</v>
      </c>
      <c r="T2438" s="221">
        <v>0</v>
      </c>
      <c r="U2438" s="221">
        <v>0</v>
      </c>
      <c r="V2438" s="221">
        <v>0</v>
      </c>
      <c r="W2438" s="221">
        <v>0</v>
      </c>
      <c r="X2438" s="221">
        <v>0</v>
      </c>
    </row>
    <row r="2439" spans="1:24" s="239" customFormat="1" ht="20.25" customHeight="1" x14ac:dyDescent="0.3">
      <c r="A2439" s="238">
        <v>2024</v>
      </c>
      <c r="B2439" s="230">
        <v>1040</v>
      </c>
      <c r="C2439" s="229" t="s">
        <v>3008</v>
      </c>
      <c r="D2439" s="230">
        <v>43612</v>
      </c>
      <c r="E2439" s="222">
        <v>244248.90000000002</v>
      </c>
      <c r="F2439" s="222">
        <v>241013.36000000002</v>
      </c>
      <c r="G2439" s="221">
        <v>0</v>
      </c>
      <c r="H2439" s="221">
        <v>0</v>
      </c>
      <c r="I2439" s="221">
        <v>0</v>
      </c>
      <c r="J2439" s="221">
        <v>0</v>
      </c>
      <c r="K2439" s="221">
        <v>0</v>
      </c>
      <c r="L2439" s="221">
        <v>0</v>
      </c>
      <c r="M2439" s="221">
        <v>0</v>
      </c>
      <c r="N2439" s="221">
        <v>0</v>
      </c>
      <c r="O2439" s="221">
        <v>0</v>
      </c>
      <c r="P2439" s="221">
        <v>0</v>
      </c>
      <c r="Q2439" s="221">
        <v>241013.36000000002</v>
      </c>
      <c r="R2439" s="221">
        <v>0</v>
      </c>
      <c r="S2439" s="221">
        <v>0</v>
      </c>
      <c r="T2439" s="221">
        <v>0</v>
      </c>
      <c r="U2439" s="221">
        <v>0</v>
      </c>
      <c r="V2439" s="221">
        <v>0</v>
      </c>
      <c r="W2439" s="221">
        <v>0</v>
      </c>
      <c r="X2439" s="221">
        <v>3235.54</v>
      </c>
    </row>
    <row r="2440" spans="1:24" s="239" customFormat="1" ht="20.25" customHeight="1" x14ac:dyDescent="0.3">
      <c r="A2440" s="238">
        <v>2024</v>
      </c>
      <c r="B2440" s="230">
        <v>1041</v>
      </c>
      <c r="C2440" s="229" t="s">
        <v>3009</v>
      </c>
      <c r="D2440" s="230">
        <v>43613</v>
      </c>
      <c r="E2440" s="222">
        <v>457275.37999999995</v>
      </c>
      <c r="F2440" s="222">
        <v>457275.37999999995</v>
      </c>
      <c r="G2440" s="221">
        <v>457275.37999999995</v>
      </c>
      <c r="H2440" s="221">
        <v>0</v>
      </c>
      <c r="I2440" s="221">
        <v>0</v>
      </c>
      <c r="J2440" s="221">
        <v>0</v>
      </c>
      <c r="K2440" s="221">
        <v>0</v>
      </c>
      <c r="L2440" s="221">
        <v>0</v>
      </c>
      <c r="M2440" s="221">
        <v>0</v>
      </c>
      <c r="N2440" s="221">
        <v>0</v>
      </c>
      <c r="O2440" s="221">
        <v>0</v>
      </c>
      <c r="P2440" s="221">
        <v>0</v>
      </c>
      <c r="Q2440" s="221">
        <v>0</v>
      </c>
      <c r="R2440" s="221">
        <v>0</v>
      </c>
      <c r="S2440" s="221">
        <v>0</v>
      </c>
      <c r="T2440" s="221">
        <v>0</v>
      </c>
      <c r="U2440" s="221">
        <v>0</v>
      </c>
      <c r="V2440" s="221">
        <v>0</v>
      </c>
      <c r="W2440" s="221">
        <v>0</v>
      </c>
      <c r="X2440" s="221">
        <v>0</v>
      </c>
    </row>
    <row r="2441" spans="1:24" s="239" customFormat="1" ht="20.25" customHeight="1" x14ac:dyDescent="0.3">
      <c r="A2441" s="238"/>
      <c r="B2441" s="226" t="s">
        <v>22</v>
      </c>
      <c r="C2441" s="231"/>
      <c r="D2441" s="263" t="s">
        <v>172</v>
      </c>
      <c r="E2441" s="220">
        <v>29411144.469999995</v>
      </c>
      <c r="F2441" s="220">
        <v>29407908.929999996</v>
      </c>
      <c r="G2441" s="220">
        <v>5616589.3899999997</v>
      </c>
      <c r="H2441" s="220">
        <v>8304509.3500000006</v>
      </c>
      <c r="I2441" s="220">
        <v>0</v>
      </c>
      <c r="J2441" s="220">
        <v>439003.24</v>
      </c>
      <c r="K2441" s="220">
        <v>1105289.1200000001</v>
      </c>
      <c r="L2441" s="220">
        <v>2475053.2099999995</v>
      </c>
      <c r="M2441" s="220">
        <v>0</v>
      </c>
      <c r="N2441" s="220">
        <v>0</v>
      </c>
      <c r="O2441" s="220">
        <v>3688727.92</v>
      </c>
      <c r="P2441" s="220">
        <v>1944580.27</v>
      </c>
      <c r="Q2441" s="220">
        <v>5834156.4299999997</v>
      </c>
      <c r="R2441" s="220">
        <v>0</v>
      </c>
      <c r="S2441" s="220">
        <v>0</v>
      </c>
      <c r="T2441" s="220">
        <v>0</v>
      </c>
      <c r="U2441" s="220">
        <v>0</v>
      </c>
      <c r="V2441" s="220">
        <v>0</v>
      </c>
      <c r="W2441" s="220">
        <v>0</v>
      </c>
      <c r="X2441" s="220">
        <v>3235.54</v>
      </c>
    </row>
    <row r="2442" spans="1:24" s="239" customFormat="1" ht="20.25" customHeight="1" x14ac:dyDescent="0.3">
      <c r="A2442" s="238"/>
      <c r="B2442" s="303"/>
      <c r="C2442" s="304"/>
      <c r="D2442" s="282"/>
      <c r="E2442" s="283"/>
      <c r="F2442" s="283"/>
      <c r="G2442" s="283"/>
      <c r="H2442" s="283"/>
      <c r="I2442" s="283"/>
      <c r="J2442" s="283"/>
      <c r="K2442" s="283"/>
      <c r="L2442" s="274" t="s">
        <v>4029</v>
      </c>
      <c r="M2442" s="283"/>
      <c r="N2442" s="283"/>
      <c r="O2442" s="283"/>
      <c r="P2442" s="283"/>
      <c r="Q2442" s="283"/>
      <c r="R2442" s="283"/>
      <c r="S2442" s="283"/>
      <c r="T2442" s="283"/>
      <c r="U2442" s="283"/>
      <c r="V2442" s="283"/>
      <c r="W2442" s="283"/>
      <c r="X2442" s="283"/>
    </row>
    <row r="2443" spans="1:24" s="239" customFormat="1" ht="20.25" customHeight="1" x14ac:dyDescent="0.3">
      <c r="A2443" s="238">
        <v>2024</v>
      </c>
      <c r="B2443" s="230">
        <v>1042</v>
      </c>
      <c r="C2443" s="231" t="s">
        <v>1133</v>
      </c>
      <c r="D2443" s="230">
        <v>43838</v>
      </c>
      <c r="E2443" s="222">
        <v>698273.86</v>
      </c>
      <c r="F2443" s="222">
        <v>684260.84</v>
      </c>
      <c r="G2443" s="221">
        <v>0</v>
      </c>
      <c r="H2443" s="221">
        <v>0</v>
      </c>
      <c r="I2443" s="221">
        <v>0</v>
      </c>
      <c r="J2443" s="221">
        <v>0</v>
      </c>
      <c r="K2443" s="221">
        <v>0</v>
      </c>
      <c r="L2443" s="221">
        <v>0</v>
      </c>
      <c r="M2443" s="221">
        <v>0</v>
      </c>
      <c r="N2443" s="221">
        <v>0</v>
      </c>
      <c r="O2443" s="221">
        <v>684260.84</v>
      </c>
      <c r="P2443" s="221">
        <v>0</v>
      </c>
      <c r="Q2443" s="221">
        <v>0</v>
      </c>
      <c r="R2443" s="221">
        <v>0</v>
      </c>
      <c r="S2443" s="221">
        <v>0</v>
      </c>
      <c r="T2443" s="221">
        <v>0</v>
      </c>
      <c r="U2443" s="221">
        <v>0</v>
      </c>
      <c r="V2443" s="221">
        <v>0</v>
      </c>
      <c r="W2443" s="221">
        <v>0</v>
      </c>
      <c r="X2443" s="221">
        <v>14013.02</v>
      </c>
    </row>
    <row r="2444" spans="1:24" s="239" customFormat="1" ht="20.25" customHeight="1" x14ac:dyDescent="0.3">
      <c r="A2444" s="238">
        <v>2024</v>
      </c>
      <c r="B2444" s="230">
        <v>1043</v>
      </c>
      <c r="C2444" s="231" t="s">
        <v>1134</v>
      </c>
      <c r="D2444" s="230">
        <v>43839</v>
      </c>
      <c r="E2444" s="222">
        <v>680366.8</v>
      </c>
      <c r="F2444" s="222">
        <v>871421.14</v>
      </c>
      <c r="G2444" s="221">
        <v>0</v>
      </c>
      <c r="H2444" s="221">
        <v>0</v>
      </c>
      <c r="I2444" s="221">
        <v>0</v>
      </c>
      <c r="J2444" s="221">
        <v>0</v>
      </c>
      <c r="K2444" s="221">
        <v>0</v>
      </c>
      <c r="L2444" s="221">
        <v>0</v>
      </c>
      <c r="M2444" s="221">
        <v>0</v>
      </c>
      <c r="N2444" s="221">
        <v>0</v>
      </c>
      <c r="O2444" s="221">
        <v>666353.78</v>
      </c>
      <c r="P2444" s="221">
        <v>0</v>
      </c>
      <c r="Q2444" s="221">
        <v>0</v>
      </c>
      <c r="R2444" s="221">
        <v>0</v>
      </c>
      <c r="S2444" s="221">
        <v>0</v>
      </c>
      <c r="T2444" s="221">
        <v>0</v>
      </c>
      <c r="U2444" s="221">
        <v>0</v>
      </c>
      <c r="V2444" s="221">
        <v>0</v>
      </c>
      <c r="W2444" s="221">
        <v>0</v>
      </c>
      <c r="X2444" s="221">
        <v>14013.02</v>
      </c>
    </row>
    <row r="2445" spans="1:24" s="239" customFormat="1" ht="20.25" customHeight="1" x14ac:dyDescent="0.3">
      <c r="A2445" s="238"/>
      <c r="B2445" s="226" t="s">
        <v>22</v>
      </c>
      <c r="C2445" s="231"/>
      <c r="D2445" s="263" t="s">
        <v>172</v>
      </c>
      <c r="E2445" s="220">
        <v>1378640.6600000001</v>
      </c>
      <c r="F2445" s="220">
        <v>1555681.98</v>
      </c>
      <c r="G2445" s="220">
        <v>0</v>
      </c>
      <c r="H2445" s="220">
        <v>0</v>
      </c>
      <c r="I2445" s="220">
        <v>0</v>
      </c>
      <c r="J2445" s="220">
        <v>0</v>
      </c>
      <c r="K2445" s="220">
        <v>0</v>
      </c>
      <c r="L2445" s="220">
        <v>0</v>
      </c>
      <c r="M2445" s="220">
        <v>0</v>
      </c>
      <c r="N2445" s="220">
        <v>0</v>
      </c>
      <c r="O2445" s="220">
        <v>1350614.62</v>
      </c>
      <c r="P2445" s="220">
        <v>0</v>
      </c>
      <c r="Q2445" s="220">
        <v>0</v>
      </c>
      <c r="R2445" s="220">
        <v>0</v>
      </c>
      <c r="S2445" s="220">
        <v>0</v>
      </c>
      <c r="T2445" s="220">
        <v>0</v>
      </c>
      <c r="U2445" s="220">
        <v>0</v>
      </c>
      <c r="V2445" s="220">
        <v>0</v>
      </c>
      <c r="W2445" s="220">
        <v>0</v>
      </c>
      <c r="X2445" s="220">
        <v>28026.04</v>
      </c>
    </row>
    <row r="2446" spans="1:24" s="239" customFormat="1" ht="20.25" customHeight="1" x14ac:dyDescent="0.3">
      <c r="A2446" s="238"/>
      <c r="C2446" s="274"/>
      <c r="D2446" s="274"/>
      <c r="E2446" s="274"/>
      <c r="F2446" s="274"/>
      <c r="G2446" s="275"/>
      <c r="H2446" s="275"/>
      <c r="I2446" s="275"/>
      <c r="J2446" s="275"/>
      <c r="K2446" s="275"/>
      <c r="L2446" s="275" t="s">
        <v>4028</v>
      </c>
      <c r="M2446" s="275"/>
      <c r="N2446" s="275"/>
      <c r="O2446" s="275"/>
      <c r="P2446" s="275"/>
      <c r="Q2446" s="275"/>
      <c r="R2446" s="275"/>
      <c r="S2446" s="275"/>
      <c r="T2446" s="275"/>
      <c r="U2446" s="275"/>
      <c r="V2446" s="275"/>
      <c r="W2446" s="275"/>
      <c r="X2446" s="275"/>
    </row>
    <row r="2447" spans="1:24" s="239" customFormat="1" ht="20.25" customHeight="1" x14ac:dyDescent="0.3">
      <c r="A2447" s="238">
        <v>2024</v>
      </c>
      <c r="B2447" s="230">
        <v>1044</v>
      </c>
      <c r="C2447" s="229" t="s">
        <v>42</v>
      </c>
      <c r="D2447" s="230">
        <v>43689</v>
      </c>
      <c r="E2447" s="222">
        <v>250753.5</v>
      </c>
      <c r="F2447" s="222">
        <v>245247.98</v>
      </c>
      <c r="G2447" s="221">
        <v>245247.98</v>
      </c>
      <c r="H2447" s="221">
        <v>0</v>
      </c>
      <c r="I2447" s="221">
        <v>0</v>
      </c>
      <c r="J2447" s="221">
        <v>0</v>
      </c>
      <c r="K2447" s="221">
        <v>0</v>
      </c>
      <c r="L2447" s="221">
        <v>0</v>
      </c>
      <c r="M2447" s="221">
        <v>0</v>
      </c>
      <c r="N2447" s="221">
        <v>0</v>
      </c>
      <c r="O2447" s="221">
        <v>0</v>
      </c>
      <c r="P2447" s="221">
        <v>0</v>
      </c>
      <c r="Q2447" s="221">
        <v>0</v>
      </c>
      <c r="R2447" s="221">
        <v>0</v>
      </c>
      <c r="S2447" s="221">
        <v>0</v>
      </c>
      <c r="T2447" s="221">
        <v>0</v>
      </c>
      <c r="U2447" s="221">
        <v>0</v>
      </c>
      <c r="V2447" s="221">
        <v>0</v>
      </c>
      <c r="W2447" s="221">
        <v>0</v>
      </c>
      <c r="X2447" s="221">
        <v>5505.52</v>
      </c>
    </row>
    <row r="2448" spans="1:24" s="239" customFormat="1" ht="20.25" customHeight="1" x14ac:dyDescent="0.3">
      <c r="A2448" s="238">
        <v>2024</v>
      </c>
      <c r="B2448" s="230">
        <v>1045</v>
      </c>
      <c r="C2448" s="229" t="s">
        <v>699</v>
      </c>
      <c r="D2448" s="230">
        <v>43650</v>
      </c>
      <c r="E2448" s="222">
        <v>5524282.6299999999</v>
      </c>
      <c r="F2448" s="222">
        <v>5428975.7000000002</v>
      </c>
      <c r="G2448" s="221">
        <v>0</v>
      </c>
      <c r="H2448" s="221">
        <v>0</v>
      </c>
      <c r="I2448" s="221">
        <v>0</v>
      </c>
      <c r="J2448" s="221">
        <v>260718.84000000003</v>
      </c>
      <c r="K2448" s="221">
        <v>351462.40000000002</v>
      </c>
      <c r="L2448" s="221">
        <v>356567.71</v>
      </c>
      <c r="M2448" s="221">
        <v>0</v>
      </c>
      <c r="N2448" s="221">
        <v>0</v>
      </c>
      <c r="O2448" s="221">
        <v>4360601.78</v>
      </c>
      <c r="P2448" s="221">
        <v>0</v>
      </c>
      <c r="Q2448" s="221">
        <v>0</v>
      </c>
      <c r="R2448" s="221">
        <v>0</v>
      </c>
      <c r="S2448" s="221">
        <v>0</v>
      </c>
      <c r="T2448" s="221">
        <v>0</v>
      </c>
      <c r="U2448" s="221">
        <v>99624.97</v>
      </c>
      <c r="V2448" s="221">
        <v>0</v>
      </c>
      <c r="W2448" s="221">
        <v>0</v>
      </c>
      <c r="X2448" s="221">
        <v>95306.930000000008</v>
      </c>
    </row>
    <row r="2449" spans="1:24" s="239" customFormat="1" ht="20.25" customHeight="1" x14ac:dyDescent="0.3">
      <c r="A2449" s="238">
        <v>2024</v>
      </c>
      <c r="B2449" s="230">
        <v>1046</v>
      </c>
      <c r="C2449" s="229" t="s">
        <v>700</v>
      </c>
      <c r="D2449" s="230">
        <v>43651</v>
      </c>
      <c r="E2449" s="222">
        <v>5203806.57</v>
      </c>
      <c r="F2449" s="222">
        <v>5113227.67</v>
      </c>
      <c r="G2449" s="221">
        <v>0</v>
      </c>
      <c r="H2449" s="221">
        <v>0</v>
      </c>
      <c r="I2449" s="221">
        <v>0</v>
      </c>
      <c r="J2449" s="221">
        <v>243206.53000000003</v>
      </c>
      <c r="K2449" s="221">
        <v>233174.34999999998</v>
      </c>
      <c r="L2449" s="221">
        <v>176620.04</v>
      </c>
      <c r="M2449" s="221">
        <v>0</v>
      </c>
      <c r="N2449" s="221">
        <v>0</v>
      </c>
      <c r="O2449" s="221">
        <v>4360601.78</v>
      </c>
      <c r="P2449" s="221">
        <v>0</v>
      </c>
      <c r="Q2449" s="221">
        <v>0</v>
      </c>
      <c r="R2449" s="221">
        <v>0</v>
      </c>
      <c r="S2449" s="221">
        <v>0</v>
      </c>
      <c r="T2449" s="221">
        <v>0</v>
      </c>
      <c r="U2449" s="221">
        <v>99624.97</v>
      </c>
      <c r="V2449" s="221">
        <v>0</v>
      </c>
      <c r="W2449" s="221">
        <v>0</v>
      </c>
      <c r="X2449" s="221">
        <v>90578.900000000009</v>
      </c>
    </row>
    <row r="2450" spans="1:24" s="239" customFormat="1" ht="20.25" customHeight="1" x14ac:dyDescent="0.3">
      <c r="A2450" s="238">
        <v>2024</v>
      </c>
      <c r="B2450" s="230">
        <v>1047</v>
      </c>
      <c r="C2450" s="229" t="s">
        <v>1506</v>
      </c>
      <c r="D2450" s="230">
        <v>43787</v>
      </c>
      <c r="E2450" s="222">
        <v>1629497.2799999998</v>
      </c>
      <c r="F2450" s="222">
        <v>1598996.4799999997</v>
      </c>
      <c r="G2450" s="221">
        <v>0</v>
      </c>
      <c r="H2450" s="221">
        <v>0</v>
      </c>
      <c r="I2450" s="221">
        <v>0</v>
      </c>
      <c r="J2450" s="221">
        <v>0</v>
      </c>
      <c r="K2450" s="221">
        <v>0</v>
      </c>
      <c r="L2450" s="221">
        <v>0</v>
      </c>
      <c r="M2450" s="221">
        <v>0</v>
      </c>
      <c r="N2450" s="221">
        <v>0</v>
      </c>
      <c r="O2450" s="221">
        <v>1519769.7999999998</v>
      </c>
      <c r="P2450" s="221">
        <v>0</v>
      </c>
      <c r="Q2450" s="221">
        <v>0</v>
      </c>
      <c r="R2450" s="221">
        <v>0</v>
      </c>
      <c r="S2450" s="221">
        <v>0</v>
      </c>
      <c r="T2450" s="221">
        <v>0</v>
      </c>
      <c r="U2450" s="221">
        <v>79226.679999999993</v>
      </c>
      <c r="V2450" s="221">
        <v>0</v>
      </c>
      <c r="W2450" s="221">
        <v>0</v>
      </c>
      <c r="X2450" s="221">
        <v>30500.799999999999</v>
      </c>
    </row>
    <row r="2451" spans="1:24" s="239" customFormat="1" ht="20.25" customHeight="1" x14ac:dyDescent="0.3">
      <c r="A2451" s="238">
        <v>2024</v>
      </c>
      <c r="B2451" s="230">
        <v>1048</v>
      </c>
      <c r="C2451" s="229" t="s">
        <v>1507</v>
      </c>
      <c r="D2451" s="230">
        <v>43784</v>
      </c>
      <c r="E2451" s="222">
        <v>39940.49</v>
      </c>
      <c r="F2451" s="222">
        <v>39940.49</v>
      </c>
      <c r="G2451" s="221">
        <v>0</v>
      </c>
      <c r="H2451" s="221">
        <v>0</v>
      </c>
      <c r="I2451" s="221">
        <v>0</v>
      </c>
      <c r="J2451" s="221">
        <v>0</v>
      </c>
      <c r="K2451" s="221">
        <v>0</v>
      </c>
      <c r="L2451" s="221">
        <v>0</v>
      </c>
      <c r="M2451" s="221">
        <v>0</v>
      </c>
      <c r="N2451" s="221">
        <v>0</v>
      </c>
      <c r="O2451" s="221">
        <v>0</v>
      </c>
      <c r="P2451" s="221">
        <v>0</v>
      </c>
      <c r="Q2451" s="221">
        <v>0</v>
      </c>
      <c r="R2451" s="221">
        <v>0</v>
      </c>
      <c r="S2451" s="221">
        <v>0</v>
      </c>
      <c r="T2451" s="221">
        <v>0</v>
      </c>
      <c r="U2451" s="221">
        <v>39940.49</v>
      </c>
      <c r="V2451" s="221">
        <v>0</v>
      </c>
      <c r="W2451" s="221">
        <v>0</v>
      </c>
      <c r="X2451" s="221">
        <v>0</v>
      </c>
    </row>
    <row r="2452" spans="1:24" s="239" customFormat="1" ht="20.25" customHeight="1" x14ac:dyDescent="0.3">
      <c r="A2452" s="238">
        <v>2024</v>
      </c>
      <c r="B2452" s="230">
        <v>1049</v>
      </c>
      <c r="C2452" s="229" t="s">
        <v>1508</v>
      </c>
      <c r="D2452" s="230">
        <v>43791</v>
      </c>
      <c r="E2452" s="222">
        <v>123695.07</v>
      </c>
      <c r="F2452" s="222">
        <v>123695.07</v>
      </c>
      <c r="G2452" s="221">
        <v>0</v>
      </c>
      <c r="H2452" s="221">
        <v>0</v>
      </c>
      <c r="I2452" s="221">
        <v>0</v>
      </c>
      <c r="J2452" s="221">
        <v>0</v>
      </c>
      <c r="K2452" s="221">
        <v>0</v>
      </c>
      <c r="L2452" s="221">
        <v>0</v>
      </c>
      <c r="M2452" s="221">
        <v>0</v>
      </c>
      <c r="N2452" s="221">
        <v>0</v>
      </c>
      <c r="O2452" s="221">
        <v>0</v>
      </c>
      <c r="P2452" s="221">
        <v>0</v>
      </c>
      <c r="Q2452" s="221">
        <v>0</v>
      </c>
      <c r="R2452" s="221">
        <v>0</v>
      </c>
      <c r="S2452" s="221">
        <v>0</v>
      </c>
      <c r="T2452" s="221">
        <v>0</v>
      </c>
      <c r="U2452" s="221">
        <v>123695.07</v>
      </c>
      <c r="V2452" s="221">
        <v>0</v>
      </c>
      <c r="W2452" s="221">
        <v>0</v>
      </c>
      <c r="X2452" s="221">
        <v>0</v>
      </c>
    </row>
    <row r="2453" spans="1:24" s="239" customFormat="1" ht="20.25" customHeight="1" x14ac:dyDescent="0.3">
      <c r="A2453" s="238">
        <v>2024</v>
      </c>
      <c r="B2453" s="230">
        <v>1050</v>
      </c>
      <c r="C2453" s="229" t="s">
        <v>1505</v>
      </c>
      <c r="D2453" s="230">
        <v>43750</v>
      </c>
      <c r="E2453" s="222">
        <v>3298175.78</v>
      </c>
      <c r="F2453" s="222">
        <v>3286336.94</v>
      </c>
      <c r="G2453" s="221">
        <v>3286336.94</v>
      </c>
      <c r="H2453" s="221">
        <v>0</v>
      </c>
      <c r="I2453" s="221">
        <v>0</v>
      </c>
      <c r="J2453" s="221">
        <v>0</v>
      </c>
      <c r="K2453" s="221">
        <v>0</v>
      </c>
      <c r="L2453" s="221">
        <v>0</v>
      </c>
      <c r="M2453" s="221">
        <v>0</v>
      </c>
      <c r="N2453" s="221">
        <v>0</v>
      </c>
      <c r="O2453" s="221">
        <v>0</v>
      </c>
      <c r="P2453" s="221">
        <v>0</v>
      </c>
      <c r="Q2453" s="221">
        <v>0</v>
      </c>
      <c r="R2453" s="221">
        <v>0</v>
      </c>
      <c r="S2453" s="221">
        <v>0</v>
      </c>
      <c r="T2453" s="221">
        <v>0</v>
      </c>
      <c r="U2453" s="221">
        <v>0</v>
      </c>
      <c r="V2453" s="221">
        <v>0</v>
      </c>
      <c r="W2453" s="221">
        <v>0</v>
      </c>
      <c r="X2453" s="221">
        <v>11838.84</v>
      </c>
    </row>
    <row r="2454" spans="1:24" s="239" customFormat="1" ht="20.25" customHeight="1" x14ac:dyDescent="0.3">
      <c r="A2454" s="238">
        <v>2024</v>
      </c>
      <c r="B2454" s="230">
        <v>1051</v>
      </c>
      <c r="C2454" s="229" t="s">
        <v>4424</v>
      </c>
      <c r="D2454" s="230">
        <v>43742</v>
      </c>
      <c r="E2454" s="222">
        <v>302345.34000000003</v>
      </c>
      <c r="F2454" s="222">
        <v>302345.34000000003</v>
      </c>
      <c r="G2454" s="221">
        <v>0</v>
      </c>
      <c r="H2454" s="221">
        <v>0</v>
      </c>
      <c r="I2454" s="221">
        <v>0</v>
      </c>
      <c r="J2454" s="221">
        <v>0</v>
      </c>
      <c r="K2454" s="221">
        <v>0</v>
      </c>
      <c r="L2454" s="221">
        <v>0</v>
      </c>
      <c r="M2454" s="221">
        <v>0</v>
      </c>
      <c r="N2454" s="221">
        <v>0</v>
      </c>
      <c r="O2454" s="221">
        <v>0</v>
      </c>
      <c r="P2454" s="221">
        <v>0</v>
      </c>
      <c r="Q2454" s="221">
        <v>0</v>
      </c>
      <c r="R2454" s="221">
        <v>0</v>
      </c>
      <c r="S2454" s="221">
        <v>0</v>
      </c>
      <c r="T2454" s="221">
        <v>0</v>
      </c>
      <c r="U2454" s="221">
        <v>0</v>
      </c>
      <c r="V2454" s="221">
        <v>302345.34000000003</v>
      </c>
      <c r="W2454" s="221">
        <v>0</v>
      </c>
      <c r="X2454" s="221">
        <v>0</v>
      </c>
    </row>
    <row r="2455" spans="1:24" s="239" customFormat="1" ht="20.25" customHeight="1" x14ac:dyDescent="0.3">
      <c r="A2455" s="238">
        <v>2024</v>
      </c>
      <c r="B2455" s="230">
        <v>1052</v>
      </c>
      <c r="C2455" s="229" t="s">
        <v>1850</v>
      </c>
      <c r="D2455" s="230">
        <v>43792</v>
      </c>
      <c r="E2455" s="222">
        <v>2505249.86</v>
      </c>
      <c r="F2455" s="222">
        <v>2458727.59</v>
      </c>
      <c r="G2455" s="221">
        <v>2458727.59</v>
      </c>
      <c r="H2455" s="221">
        <v>0</v>
      </c>
      <c r="I2455" s="221">
        <v>0</v>
      </c>
      <c r="J2455" s="221">
        <v>0</v>
      </c>
      <c r="K2455" s="221">
        <v>0</v>
      </c>
      <c r="L2455" s="221">
        <v>0</v>
      </c>
      <c r="M2455" s="221">
        <v>0</v>
      </c>
      <c r="N2455" s="221">
        <v>0</v>
      </c>
      <c r="O2455" s="221">
        <v>0</v>
      </c>
      <c r="P2455" s="221">
        <v>0</v>
      </c>
      <c r="Q2455" s="221">
        <v>0</v>
      </c>
      <c r="R2455" s="221">
        <v>0</v>
      </c>
      <c r="S2455" s="221">
        <v>0</v>
      </c>
      <c r="T2455" s="221">
        <v>0</v>
      </c>
      <c r="U2455" s="221">
        <v>0</v>
      </c>
      <c r="V2455" s="221">
        <v>0</v>
      </c>
      <c r="W2455" s="221">
        <v>0</v>
      </c>
      <c r="X2455" s="221">
        <v>46522.27</v>
      </c>
    </row>
    <row r="2456" spans="1:24" s="239" customFormat="1" ht="20.25" customHeight="1" x14ac:dyDescent="0.3">
      <c r="A2456" s="238">
        <v>2024</v>
      </c>
      <c r="B2456" s="230">
        <v>1053</v>
      </c>
      <c r="C2456" s="229" t="s">
        <v>1851</v>
      </c>
      <c r="D2456" s="230">
        <v>43794</v>
      </c>
      <c r="E2456" s="222">
        <v>1742644.5999999999</v>
      </c>
      <c r="F2456" s="222">
        <v>1708374.19</v>
      </c>
      <c r="G2456" s="221">
        <v>1708374.19</v>
      </c>
      <c r="H2456" s="221">
        <v>0</v>
      </c>
      <c r="I2456" s="221">
        <v>0</v>
      </c>
      <c r="J2456" s="221">
        <v>0</v>
      </c>
      <c r="K2456" s="221">
        <v>0</v>
      </c>
      <c r="L2456" s="221">
        <v>0</v>
      </c>
      <c r="M2456" s="221">
        <v>0</v>
      </c>
      <c r="N2456" s="221">
        <v>0</v>
      </c>
      <c r="O2456" s="221">
        <v>0</v>
      </c>
      <c r="P2456" s="221">
        <v>0</v>
      </c>
      <c r="Q2456" s="221">
        <v>0</v>
      </c>
      <c r="R2456" s="221">
        <v>0</v>
      </c>
      <c r="S2456" s="221">
        <v>0</v>
      </c>
      <c r="T2456" s="221">
        <v>0</v>
      </c>
      <c r="U2456" s="221">
        <v>0</v>
      </c>
      <c r="V2456" s="221">
        <v>0</v>
      </c>
      <c r="W2456" s="221">
        <v>0</v>
      </c>
      <c r="X2456" s="221">
        <v>34270.410000000003</v>
      </c>
    </row>
    <row r="2457" spans="1:24" s="239" customFormat="1" ht="20.25" customHeight="1" x14ac:dyDescent="0.3">
      <c r="A2457" s="238"/>
      <c r="B2457" s="226" t="s">
        <v>22</v>
      </c>
      <c r="C2457" s="231"/>
      <c r="D2457" s="263" t="s">
        <v>172</v>
      </c>
      <c r="E2457" s="220">
        <v>20620391.120000001</v>
      </c>
      <c r="F2457" s="220">
        <v>20305867.450000003</v>
      </c>
      <c r="G2457" s="220">
        <v>7698686.6999999993</v>
      </c>
      <c r="H2457" s="220">
        <v>0</v>
      </c>
      <c r="I2457" s="220">
        <v>0</v>
      </c>
      <c r="J2457" s="220">
        <v>503925.37000000005</v>
      </c>
      <c r="K2457" s="220">
        <v>584636.75</v>
      </c>
      <c r="L2457" s="220">
        <v>533187.75</v>
      </c>
      <c r="M2457" s="220">
        <v>0</v>
      </c>
      <c r="N2457" s="220">
        <v>0</v>
      </c>
      <c r="O2457" s="220">
        <v>10240973.359999999</v>
      </c>
      <c r="P2457" s="220">
        <v>0</v>
      </c>
      <c r="Q2457" s="220">
        <v>0</v>
      </c>
      <c r="R2457" s="220">
        <v>0</v>
      </c>
      <c r="S2457" s="220">
        <v>0</v>
      </c>
      <c r="T2457" s="220">
        <v>0</v>
      </c>
      <c r="U2457" s="220">
        <v>442112.18</v>
      </c>
      <c r="V2457" s="220">
        <v>302345.34000000003</v>
      </c>
      <c r="W2457" s="220">
        <v>0</v>
      </c>
      <c r="X2457" s="220">
        <v>314523.67000000004</v>
      </c>
    </row>
    <row r="2458" spans="1:24" s="239" customFormat="1" ht="20.25" customHeight="1" x14ac:dyDescent="0.3">
      <c r="A2458" s="238"/>
      <c r="C2458" s="274"/>
      <c r="D2458" s="274"/>
      <c r="E2458" s="274"/>
      <c r="F2458" s="274"/>
      <c r="G2458" s="275"/>
      <c r="H2458" s="275"/>
      <c r="I2458" s="275"/>
      <c r="J2458" s="275"/>
      <c r="K2458" s="275"/>
      <c r="L2458" s="274" t="s">
        <v>4030</v>
      </c>
      <c r="M2458" s="275"/>
      <c r="N2458" s="275"/>
      <c r="O2458" s="275"/>
      <c r="P2458" s="275"/>
      <c r="Q2458" s="275"/>
      <c r="R2458" s="275"/>
      <c r="S2458" s="275"/>
      <c r="T2458" s="275"/>
      <c r="U2458" s="275"/>
      <c r="V2458" s="275"/>
      <c r="W2458" s="275"/>
      <c r="X2458" s="275"/>
    </row>
    <row r="2459" spans="1:24" s="239" customFormat="1" ht="20.25" customHeight="1" x14ac:dyDescent="0.3">
      <c r="A2459" s="238">
        <v>2024</v>
      </c>
      <c r="B2459" s="230">
        <v>1054</v>
      </c>
      <c r="C2459" s="229" t="s">
        <v>708</v>
      </c>
      <c r="D2459" s="230">
        <v>43853</v>
      </c>
      <c r="E2459" s="222">
        <v>647816.63</v>
      </c>
      <c r="F2459" s="222">
        <v>634243.81999999995</v>
      </c>
      <c r="G2459" s="221">
        <v>0</v>
      </c>
      <c r="H2459" s="221">
        <v>0</v>
      </c>
      <c r="I2459" s="221">
        <v>0</v>
      </c>
      <c r="J2459" s="221">
        <v>0</v>
      </c>
      <c r="K2459" s="221">
        <v>0</v>
      </c>
      <c r="L2459" s="221">
        <v>0</v>
      </c>
      <c r="M2459" s="221">
        <v>0</v>
      </c>
      <c r="N2459" s="221">
        <v>0</v>
      </c>
      <c r="O2459" s="221">
        <v>634243.81999999995</v>
      </c>
      <c r="P2459" s="221">
        <v>0</v>
      </c>
      <c r="Q2459" s="221">
        <v>0</v>
      </c>
      <c r="R2459" s="221">
        <v>0</v>
      </c>
      <c r="S2459" s="221">
        <v>0</v>
      </c>
      <c r="T2459" s="221">
        <v>0</v>
      </c>
      <c r="U2459" s="221">
        <v>0</v>
      </c>
      <c r="V2459" s="221">
        <v>0</v>
      </c>
      <c r="W2459" s="221">
        <v>0</v>
      </c>
      <c r="X2459" s="221">
        <v>13572.81</v>
      </c>
    </row>
    <row r="2460" spans="1:24" s="239" customFormat="1" ht="20.25" customHeight="1" x14ac:dyDescent="0.3">
      <c r="A2460" s="238">
        <v>2024</v>
      </c>
      <c r="B2460" s="230">
        <v>1055</v>
      </c>
      <c r="C2460" s="229" t="s">
        <v>709</v>
      </c>
      <c r="D2460" s="230">
        <v>43854</v>
      </c>
      <c r="E2460" s="222">
        <v>644445.69999999995</v>
      </c>
      <c r="F2460" s="222">
        <v>630943.51</v>
      </c>
      <c r="G2460" s="221">
        <v>0</v>
      </c>
      <c r="H2460" s="221">
        <v>0</v>
      </c>
      <c r="I2460" s="221">
        <v>0</v>
      </c>
      <c r="J2460" s="221">
        <v>0</v>
      </c>
      <c r="K2460" s="221">
        <v>0</v>
      </c>
      <c r="L2460" s="221">
        <v>0</v>
      </c>
      <c r="M2460" s="221">
        <v>0</v>
      </c>
      <c r="N2460" s="221">
        <v>0</v>
      </c>
      <c r="O2460" s="221">
        <v>630943.51</v>
      </c>
      <c r="P2460" s="221">
        <v>0</v>
      </c>
      <c r="Q2460" s="221">
        <v>0</v>
      </c>
      <c r="R2460" s="221">
        <v>0</v>
      </c>
      <c r="S2460" s="221">
        <v>0</v>
      </c>
      <c r="T2460" s="221">
        <v>0</v>
      </c>
      <c r="U2460" s="221">
        <v>0</v>
      </c>
      <c r="V2460" s="221">
        <v>0</v>
      </c>
      <c r="W2460" s="221">
        <v>0</v>
      </c>
      <c r="X2460" s="221">
        <v>13502.19</v>
      </c>
    </row>
    <row r="2461" spans="1:24" s="239" customFormat="1" ht="20.25" customHeight="1" x14ac:dyDescent="0.3">
      <c r="A2461" s="238">
        <v>2024</v>
      </c>
      <c r="B2461" s="230">
        <v>1056</v>
      </c>
      <c r="C2461" s="229" t="s">
        <v>710</v>
      </c>
      <c r="D2461" s="230">
        <v>43855</v>
      </c>
      <c r="E2461" s="222">
        <v>672546.64999999991</v>
      </c>
      <c r="F2461" s="222">
        <v>658455.69999999995</v>
      </c>
      <c r="G2461" s="221">
        <v>0</v>
      </c>
      <c r="H2461" s="221">
        <v>0</v>
      </c>
      <c r="I2461" s="221">
        <v>0</v>
      </c>
      <c r="J2461" s="221">
        <v>0</v>
      </c>
      <c r="K2461" s="221">
        <v>0</v>
      </c>
      <c r="L2461" s="221">
        <v>0</v>
      </c>
      <c r="M2461" s="221">
        <v>0</v>
      </c>
      <c r="N2461" s="221">
        <v>0</v>
      </c>
      <c r="O2461" s="221">
        <v>658455.69999999995</v>
      </c>
      <c r="P2461" s="221">
        <v>0</v>
      </c>
      <c r="Q2461" s="221">
        <v>0</v>
      </c>
      <c r="R2461" s="221">
        <v>0</v>
      </c>
      <c r="S2461" s="221">
        <v>0</v>
      </c>
      <c r="T2461" s="221">
        <v>0</v>
      </c>
      <c r="U2461" s="221">
        <v>0</v>
      </c>
      <c r="V2461" s="221">
        <v>0</v>
      </c>
      <c r="W2461" s="221">
        <v>0</v>
      </c>
      <c r="X2461" s="221">
        <v>14090.95</v>
      </c>
    </row>
    <row r="2462" spans="1:24" s="239" customFormat="1" ht="20.25" customHeight="1" x14ac:dyDescent="0.3">
      <c r="A2462" s="238">
        <v>2024</v>
      </c>
      <c r="B2462" s="230">
        <v>1057</v>
      </c>
      <c r="C2462" s="229" t="s">
        <v>711</v>
      </c>
      <c r="D2462" s="230">
        <v>43856</v>
      </c>
      <c r="E2462" s="222">
        <v>659429.34000000008</v>
      </c>
      <c r="F2462" s="222">
        <v>646281.41</v>
      </c>
      <c r="G2462" s="221">
        <v>0</v>
      </c>
      <c r="H2462" s="221">
        <v>0</v>
      </c>
      <c r="I2462" s="221">
        <v>0</v>
      </c>
      <c r="J2462" s="221">
        <v>0</v>
      </c>
      <c r="K2462" s="221">
        <v>0</v>
      </c>
      <c r="L2462" s="221">
        <v>0</v>
      </c>
      <c r="M2462" s="221">
        <v>0</v>
      </c>
      <c r="N2462" s="221">
        <v>0</v>
      </c>
      <c r="O2462" s="221">
        <v>646281.41</v>
      </c>
      <c r="P2462" s="221">
        <v>0</v>
      </c>
      <c r="Q2462" s="221">
        <v>0</v>
      </c>
      <c r="R2462" s="221">
        <v>0</v>
      </c>
      <c r="S2462" s="221">
        <v>0</v>
      </c>
      <c r="T2462" s="221">
        <v>0</v>
      </c>
      <c r="U2462" s="221">
        <v>0</v>
      </c>
      <c r="V2462" s="221">
        <v>0</v>
      </c>
      <c r="W2462" s="221">
        <v>0</v>
      </c>
      <c r="X2462" s="221">
        <v>13147.93</v>
      </c>
    </row>
    <row r="2463" spans="1:24" s="239" customFormat="1" ht="20.25" customHeight="1" x14ac:dyDescent="0.3">
      <c r="A2463" s="238">
        <v>2024</v>
      </c>
      <c r="B2463" s="230">
        <v>1058</v>
      </c>
      <c r="C2463" s="229" t="s">
        <v>712</v>
      </c>
      <c r="D2463" s="230">
        <v>43890</v>
      </c>
      <c r="E2463" s="222">
        <v>745882.97</v>
      </c>
      <c r="F2463" s="222">
        <v>730255.51</v>
      </c>
      <c r="G2463" s="221">
        <v>0</v>
      </c>
      <c r="H2463" s="221">
        <v>0</v>
      </c>
      <c r="I2463" s="221">
        <v>0</v>
      </c>
      <c r="J2463" s="221">
        <v>0</v>
      </c>
      <c r="K2463" s="221">
        <v>0</v>
      </c>
      <c r="L2463" s="221">
        <v>0</v>
      </c>
      <c r="M2463" s="221">
        <v>0</v>
      </c>
      <c r="N2463" s="221">
        <v>0</v>
      </c>
      <c r="O2463" s="221">
        <v>730255.51</v>
      </c>
      <c r="P2463" s="221">
        <v>0</v>
      </c>
      <c r="Q2463" s="221">
        <v>0</v>
      </c>
      <c r="R2463" s="221">
        <v>0</v>
      </c>
      <c r="S2463" s="221">
        <v>0</v>
      </c>
      <c r="T2463" s="221">
        <v>0</v>
      </c>
      <c r="U2463" s="221">
        <v>0</v>
      </c>
      <c r="V2463" s="221">
        <v>0</v>
      </c>
      <c r="W2463" s="221">
        <v>0</v>
      </c>
      <c r="X2463" s="221">
        <v>15627.46</v>
      </c>
    </row>
    <row r="2464" spans="1:24" s="239" customFormat="1" ht="20.25" customHeight="1" x14ac:dyDescent="0.3">
      <c r="A2464" s="238">
        <v>2024</v>
      </c>
      <c r="B2464" s="230">
        <v>1059</v>
      </c>
      <c r="C2464" s="229" t="s">
        <v>713</v>
      </c>
      <c r="D2464" s="230">
        <v>43884</v>
      </c>
      <c r="E2464" s="222">
        <v>904062.33</v>
      </c>
      <c r="F2464" s="222">
        <v>889206.7</v>
      </c>
      <c r="G2464" s="221">
        <v>0</v>
      </c>
      <c r="H2464" s="221">
        <v>0</v>
      </c>
      <c r="I2464" s="221">
        <v>0</v>
      </c>
      <c r="J2464" s="221">
        <v>0</v>
      </c>
      <c r="K2464" s="221">
        <v>0</v>
      </c>
      <c r="L2464" s="221">
        <v>0</v>
      </c>
      <c r="M2464" s="221">
        <v>0</v>
      </c>
      <c r="N2464" s="221">
        <v>0</v>
      </c>
      <c r="O2464" s="221">
        <v>889206.7</v>
      </c>
      <c r="P2464" s="221">
        <v>0</v>
      </c>
      <c r="Q2464" s="221">
        <v>0</v>
      </c>
      <c r="R2464" s="221">
        <v>0</v>
      </c>
      <c r="S2464" s="221">
        <v>0</v>
      </c>
      <c r="T2464" s="221">
        <v>0</v>
      </c>
      <c r="U2464" s="221">
        <v>0</v>
      </c>
      <c r="V2464" s="221">
        <v>0</v>
      </c>
      <c r="W2464" s="221">
        <v>0</v>
      </c>
      <c r="X2464" s="221">
        <v>14855.63</v>
      </c>
    </row>
    <row r="2465" spans="1:24" s="239" customFormat="1" ht="20.25" customHeight="1" x14ac:dyDescent="0.3">
      <c r="A2465" s="238">
        <v>2024</v>
      </c>
      <c r="B2465" s="230">
        <v>1060</v>
      </c>
      <c r="C2465" s="229" t="s">
        <v>714</v>
      </c>
      <c r="D2465" s="230">
        <v>43885</v>
      </c>
      <c r="E2465" s="222">
        <v>795474.48</v>
      </c>
      <c r="F2465" s="222">
        <v>780585.13</v>
      </c>
      <c r="G2465" s="221">
        <v>0</v>
      </c>
      <c r="H2465" s="221">
        <v>0</v>
      </c>
      <c r="I2465" s="221">
        <v>0</v>
      </c>
      <c r="J2465" s="221">
        <v>0</v>
      </c>
      <c r="K2465" s="221">
        <v>0</v>
      </c>
      <c r="L2465" s="221">
        <v>0</v>
      </c>
      <c r="M2465" s="221">
        <v>0</v>
      </c>
      <c r="N2465" s="221">
        <v>0</v>
      </c>
      <c r="O2465" s="221">
        <v>780585.13</v>
      </c>
      <c r="P2465" s="221">
        <v>0</v>
      </c>
      <c r="Q2465" s="221">
        <v>0</v>
      </c>
      <c r="R2465" s="221">
        <v>0</v>
      </c>
      <c r="S2465" s="221">
        <v>0</v>
      </c>
      <c r="T2465" s="221">
        <v>0</v>
      </c>
      <c r="U2465" s="221">
        <v>0</v>
      </c>
      <c r="V2465" s="221">
        <v>0</v>
      </c>
      <c r="W2465" s="221">
        <v>0</v>
      </c>
      <c r="X2465" s="221">
        <v>14889.35</v>
      </c>
    </row>
    <row r="2466" spans="1:24" s="239" customFormat="1" ht="20.25" customHeight="1" x14ac:dyDescent="0.3">
      <c r="A2466" s="238">
        <v>2024</v>
      </c>
      <c r="B2466" s="230">
        <v>1061</v>
      </c>
      <c r="C2466" s="229" t="s">
        <v>1493</v>
      </c>
      <c r="D2466" s="230">
        <v>43873</v>
      </c>
      <c r="E2466" s="222">
        <v>700826.19000000006</v>
      </c>
      <c r="F2466" s="222">
        <v>687665.59000000008</v>
      </c>
      <c r="G2466" s="221">
        <v>0</v>
      </c>
      <c r="H2466" s="221">
        <v>0</v>
      </c>
      <c r="I2466" s="221">
        <v>0</v>
      </c>
      <c r="J2466" s="221">
        <v>0</v>
      </c>
      <c r="K2466" s="221">
        <v>0</v>
      </c>
      <c r="L2466" s="221">
        <v>0</v>
      </c>
      <c r="M2466" s="221">
        <v>0</v>
      </c>
      <c r="N2466" s="221">
        <v>0</v>
      </c>
      <c r="O2466" s="221">
        <v>687665.59000000008</v>
      </c>
      <c r="P2466" s="221">
        <v>0</v>
      </c>
      <c r="Q2466" s="221">
        <v>0</v>
      </c>
      <c r="R2466" s="221">
        <v>0</v>
      </c>
      <c r="S2466" s="221">
        <v>0</v>
      </c>
      <c r="T2466" s="221">
        <v>0</v>
      </c>
      <c r="U2466" s="221">
        <v>0</v>
      </c>
      <c r="V2466" s="221">
        <v>0</v>
      </c>
      <c r="W2466" s="221">
        <v>0</v>
      </c>
      <c r="X2466" s="221">
        <v>13160.6</v>
      </c>
    </row>
    <row r="2467" spans="1:24" s="239" customFormat="1" ht="20.25" customHeight="1" x14ac:dyDescent="0.3">
      <c r="A2467" s="238">
        <v>2024</v>
      </c>
      <c r="B2467" s="230">
        <v>1062</v>
      </c>
      <c r="C2467" s="229" t="s">
        <v>1494</v>
      </c>
      <c r="D2467" s="230">
        <v>43874</v>
      </c>
      <c r="E2467" s="222">
        <v>810829.95</v>
      </c>
      <c r="F2467" s="222">
        <v>793841.74</v>
      </c>
      <c r="G2467" s="221">
        <v>0</v>
      </c>
      <c r="H2467" s="221">
        <v>0</v>
      </c>
      <c r="I2467" s="221">
        <v>0</v>
      </c>
      <c r="J2467" s="221">
        <v>0</v>
      </c>
      <c r="K2467" s="221">
        <v>0</v>
      </c>
      <c r="L2467" s="221">
        <v>0</v>
      </c>
      <c r="M2467" s="221">
        <v>0</v>
      </c>
      <c r="N2467" s="221">
        <v>0</v>
      </c>
      <c r="O2467" s="221">
        <v>793841.74</v>
      </c>
      <c r="P2467" s="221">
        <v>0</v>
      </c>
      <c r="Q2467" s="221">
        <v>0</v>
      </c>
      <c r="R2467" s="221">
        <v>0</v>
      </c>
      <c r="S2467" s="221">
        <v>0</v>
      </c>
      <c r="T2467" s="221">
        <v>0</v>
      </c>
      <c r="U2467" s="221">
        <v>0</v>
      </c>
      <c r="V2467" s="221">
        <v>0</v>
      </c>
      <c r="W2467" s="221">
        <v>0</v>
      </c>
      <c r="X2467" s="221">
        <v>16988.21</v>
      </c>
    </row>
    <row r="2468" spans="1:24" s="239" customFormat="1" ht="20.25" customHeight="1" x14ac:dyDescent="0.3">
      <c r="A2468" s="238">
        <v>2024</v>
      </c>
      <c r="B2468" s="230">
        <v>1063</v>
      </c>
      <c r="C2468" s="229" t="s">
        <v>1495</v>
      </c>
      <c r="D2468" s="230">
        <v>43876</v>
      </c>
      <c r="E2468" s="222">
        <v>616219.91</v>
      </c>
      <c r="F2468" s="222">
        <v>604801.14</v>
      </c>
      <c r="G2468" s="221">
        <v>0</v>
      </c>
      <c r="H2468" s="221">
        <v>0</v>
      </c>
      <c r="I2468" s="221">
        <v>0</v>
      </c>
      <c r="J2468" s="221">
        <v>0</v>
      </c>
      <c r="K2468" s="221">
        <v>0</v>
      </c>
      <c r="L2468" s="221">
        <v>0</v>
      </c>
      <c r="M2468" s="221">
        <v>0</v>
      </c>
      <c r="N2468" s="221">
        <v>0</v>
      </c>
      <c r="O2468" s="221">
        <v>604801.14</v>
      </c>
      <c r="P2468" s="221">
        <v>0</v>
      </c>
      <c r="Q2468" s="221">
        <v>0</v>
      </c>
      <c r="R2468" s="221">
        <v>0</v>
      </c>
      <c r="S2468" s="221">
        <v>0</v>
      </c>
      <c r="T2468" s="221">
        <v>0</v>
      </c>
      <c r="U2468" s="221">
        <v>0</v>
      </c>
      <c r="V2468" s="221">
        <v>0</v>
      </c>
      <c r="W2468" s="221">
        <v>0</v>
      </c>
      <c r="X2468" s="221">
        <v>11418.77</v>
      </c>
    </row>
    <row r="2469" spans="1:24" s="239" customFormat="1" ht="20.25" customHeight="1" x14ac:dyDescent="0.3">
      <c r="A2469" s="238">
        <v>2024</v>
      </c>
      <c r="B2469" s="230">
        <v>1064</v>
      </c>
      <c r="C2469" s="229" t="s">
        <v>1496</v>
      </c>
      <c r="D2469" s="230">
        <v>43862</v>
      </c>
      <c r="E2469" s="222">
        <v>772427.62</v>
      </c>
      <c r="F2469" s="222">
        <v>756244</v>
      </c>
      <c r="G2469" s="221">
        <v>0</v>
      </c>
      <c r="H2469" s="221">
        <v>0</v>
      </c>
      <c r="I2469" s="221">
        <v>0</v>
      </c>
      <c r="J2469" s="221">
        <v>0</v>
      </c>
      <c r="K2469" s="221">
        <v>0</v>
      </c>
      <c r="L2469" s="221">
        <v>0</v>
      </c>
      <c r="M2469" s="221">
        <v>0</v>
      </c>
      <c r="N2469" s="221">
        <v>0</v>
      </c>
      <c r="O2469" s="221">
        <v>756244</v>
      </c>
      <c r="P2469" s="221">
        <v>0</v>
      </c>
      <c r="Q2469" s="221">
        <v>0</v>
      </c>
      <c r="R2469" s="221">
        <v>0</v>
      </c>
      <c r="S2469" s="221">
        <v>0</v>
      </c>
      <c r="T2469" s="221">
        <v>0</v>
      </c>
      <c r="U2469" s="221">
        <v>0</v>
      </c>
      <c r="V2469" s="221">
        <v>0</v>
      </c>
      <c r="W2469" s="221">
        <v>0</v>
      </c>
      <c r="X2469" s="221">
        <v>16183.62</v>
      </c>
    </row>
    <row r="2470" spans="1:24" s="239" customFormat="1" ht="20.25" customHeight="1" x14ac:dyDescent="0.3">
      <c r="A2470" s="238">
        <v>2024</v>
      </c>
      <c r="B2470" s="230">
        <v>1065</v>
      </c>
      <c r="C2470" s="229" t="s">
        <v>1498</v>
      </c>
      <c r="D2470" s="230">
        <v>43911</v>
      </c>
      <c r="E2470" s="222">
        <v>758640.96000000008</v>
      </c>
      <c r="F2470" s="222">
        <v>743766.4</v>
      </c>
      <c r="G2470" s="221">
        <v>0</v>
      </c>
      <c r="H2470" s="221">
        <v>0</v>
      </c>
      <c r="I2470" s="221">
        <v>0</v>
      </c>
      <c r="J2470" s="221">
        <v>0</v>
      </c>
      <c r="K2470" s="221">
        <v>0</v>
      </c>
      <c r="L2470" s="221">
        <v>0</v>
      </c>
      <c r="M2470" s="221">
        <v>0</v>
      </c>
      <c r="N2470" s="221">
        <v>0</v>
      </c>
      <c r="O2470" s="221">
        <v>743766.4</v>
      </c>
      <c r="P2470" s="221">
        <v>0</v>
      </c>
      <c r="Q2470" s="221">
        <v>0</v>
      </c>
      <c r="R2470" s="221">
        <v>0</v>
      </c>
      <c r="S2470" s="221">
        <v>0</v>
      </c>
      <c r="T2470" s="221">
        <v>0</v>
      </c>
      <c r="U2470" s="221">
        <v>0</v>
      </c>
      <c r="V2470" s="221">
        <v>0</v>
      </c>
      <c r="W2470" s="221">
        <v>0</v>
      </c>
      <c r="X2470" s="221">
        <v>14874.56</v>
      </c>
    </row>
    <row r="2471" spans="1:24" s="239" customFormat="1" ht="20.25" customHeight="1" x14ac:dyDescent="0.3">
      <c r="A2471" s="238">
        <v>2024</v>
      </c>
      <c r="B2471" s="230">
        <v>1066</v>
      </c>
      <c r="C2471" s="229" t="s">
        <v>1503</v>
      </c>
      <c r="D2471" s="230">
        <v>43923</v>
      </c>
      <c r="E2471" s="222">
        <v>1536444.91</v>
      </c>
      <c r="F2471" s="222">
        <v>1505335.17</v>
      </c>
      <c r="G2471" s="221">
        <v>0</v>
      </c>
      <c r="H2471" s="221">
        <v>0</v>
      </c>
      <c r="I2471" s="221">
        <v>0</v>
      </c>
      <c r="J2471" s="221">
        <v>0</v>
      </c>
      <c r="K2471" s="221">
        <v>0</v>
      </c>
      <c r="L2471" s="221">
        <v>190507.7</v>
      </c>
      <c r="M2471" s="221">
        <v>0</v>
      </c>
      <c r="N2471" s="221">
        <v>0</v>
      </c>
      <c r="O2471" s="221">
        <v>1314827.47</v>
      </c>
      <c r="P2471" s="221">
        <v>0</v>
      </c>
      <c r="Q2471" s="221">
        <v>0</v>
      </c>
      <c r="R2471" s="221">
        <v>0</v>
      </c>
      <c r="S2471" s="221">
        <v>0</v>
      </c>
      <c r="T2471" s="221">
        <v>0</v>
      </c>
      <c r="U2471" s="221">
        <v>0</v>
      </c>
      <c r="V2471" s="221">
        <v>0</v>
      </c>
      <c r="W2471" s="221">
        <v>0</v>
      </c>
      <c r="X2471" s="221">
        <v>31109.739999999998</v>
      </c>
    </row>
    <row r="2472" spans="1:24" s="239" customFormat="1" ht="20.25" customHeight="1" x14ac:dyDescent="0.3">
      <c r="A2472" s="238">
        <v>2024</v>
      </c>
      <c r="B2472" s="230">
        <v>1067</v>
      </c>
      <c r="C2472" s="229" t="s">
        <v>1502</v>
      </c>
      <c r="D2472" s="230">
        <v>43922</v>
      </c>
      <c r="E2472" s="222">
        <v>1374673.79</v>
      </c>
      <c r="F2472" s="222">
        <v>1353789.67</v>
      </c>
      <c r="G2472" s="221">
        <v>0</v>
      </c>
      <c r="H2472" s="221">
        <v>0</v>
      </c>
      <c r="I2472" s="221">
        <v>0</v>
      </c>
      <c r="J2472" s="221">
        <v>0</v>
      </c>
      <c r="K2472" s="221">
        <v>0</v>
      </c>
      <c r="L2472" s="221">
        <v>0</v>
      </c>
      <c r="M2472" s="221">
        <v>0</v>
      </c>
      <c r="N2472" s="221">
        <v>0</v>
      </c>
      <c r="O2472" s="221">
        <v>1353789.67</v>
      </c>
      <c r="P2472" s="221">
        <v>0</v>
      </c>
      <c r="Q2472" s="221">
        <v>0</v>
      </c>
      <c r="R2472" s="221">
        <v>0</v>
      </c>
      <c r="S2472" s="221">
        <v>0</v>
      </c>
      <c r="T2472" s="221">
        <v>0</v>
      </c>
      <c r="U2472" s="221">
        <v>0</v>
      </c>
      <c r="V2472" s="221">
        <v>0</v>
      </c>
      <c r="W2472" s="221">
        <v>0</v>
      </c>
      <c r="X2472" s="221">
        <v>20884.12</v>
      </c>
    </row>
    <row r="2473" spans="1:24" s="239" customFormat="1" ht="20.25" customHeight="1" x14ac:dyDescent="0.3">
      <c r="A2473" s="238"/>
      <c r="B2473" s="226" t="s">
        <v>22</v>
      </c>
      <c r="C2473" s="231"/>
      <c r="D2473" s="263" t="s">
        <v>172</v>
      </c>
      <c r="E2473" s="220">
        <v>11639721.43</v>
      </c>
      <c r="F2473" s="220">
        <v>11415415.49</v>
      </c>
      <c r="G2473" s="220">
        <v>0</v>
      </c>
      <c r="H2473" s="220">
        <v>0</v>
      </c>
      <c r="I2473" s="220">
        <v>0</v>
      </c>
      <c r="J2473" s="220">
        <v>0</v>
      </c>
      <c r="K2473" s="220">
        <v>0</v>
      </c>
      <c r="L2473" s="220">
        <v>190507.7</v>
      </c>
      <c r="M2473" s="220">
        <v>0</v>
      </c>
      <c r="N2473" s="220">
        <v>0</v>
      </c>
      <c r="O2473" s="220">
        <v>11224907.790000001</v>
      </c>
      <c r="P2473" s="220">
        <v>0</v>
      </c>
      <c r="Q2473" s="220">
        <v>0</v>
      </c>
      <c r="R2473" s="220">
        <v>0</v>
      </c>
      <c r="S2473" s="220">
        <v>0</v>
      </c>
      <c r="T2473" s="220">
        <v>0</v>
      </c>
      <c r="U2473" s="220">
        <v>0</v>
      </c>
      <c r="V2473" s="220">
        <v>0</v>
      </c>
      <c r="W2473" s="220">
        <v>0</v>
      </c>
      <c r="X2473" s="220">
        <v>224305.93999999997</v>
      </c>
    </row>
    <row r="2474" spans="1:24" s="239" customFormat="1" ht="20.25" customHeight="1" x14ac:dyDescent="0.3">
      <c r="A2474" s="238"/>
      <c r="B2474" s="272" t="s">
        <v>34</v>
      </c>
      <c r="C2474" s="272"/>
      <c r="D2474" s="263" t="s">
        <v>172</v>
      </c>
      <c r="E2474" s="220">
        <v>63049897.679999992</v>
      </c>
      <c r="F2474" s="220">
        <v>62684873.849999994</v>
      </c>
      <c r="G2474" s="220">
        <v>13315276.09</v>
      </c>
      <c r="H2474" s="220">
        <v>8304509.3500000006</v>
      </c>
      <c r="I2474" s="220">
        <v>0</v>
      </c>
      <c r="J2474" s="220">
        <v>942928.6100000001</v>
      </c>
      <c r="K2474" s="220">
        <v>1689925.87</v>
      </c>
      <c r="L2474" s="220">
        <v>3198748.6599999997</v>
      </c>
      <c r="M2474" s="220">
        <v>0</v>
      </c>
      <c r="N2474" s="220">
        <v>0</v>
      </c>
      <c r="O2474" s="220">
        <v>26505223.690000001</v>
      </c>
      <c r="P2474" s="220">
        <v>1944580.27</v>
      </c>
      <c r="Q2474" s="220">
        <v>5834156.4299999997</v>
      </c>
      <c r="R2474" s="220">
        <v>0</v>
      </c>
      <c r="S2474" s="220">
        <v>0</v>
      </c>
      <c r="T2474" s="220">
        <v>0</v>
      </c>
      <c r="U2474" s="220">
        <v>442112.18</v>
      </c>
      <c r="V2474" s="220">
        <v>302345.34000000003</v>
      </c>
      <c r="W2474" s="220">
        <v>0</v>
      </c>
      <c r="X2474" s="220">
        <v>570091.19000000006</v>
      </c>
    </row>
    <row r="2475" spans="1:24" s="239" customFormat="1" ht="20.25" customHeight="1" x14ac:dyDescent="0.3">
      <c r="A2475" s="238"/>
      <c r="B2475" s="235"/>
      <c r="C2475" s="235"/>
      <c r="D2475" s="282"/>
      <c r="E2475" s="283"/>
      <c r="F2475" s="283"/>
      <c r="G2475" s="283"/>
      <c r="H2475" s="283"/>
      <c r="I2475" s="283"/>
      <c r="J2475" s="283"/>
      <c r="K2475" s="283"/>
      <c r="L2475" s="305" t="s">
        <v>4031</v>
      </c>
      <c r="M2475" s="283"/>
      <c r="N2475" s="283"/>
      <c r="O2475" s="283"/>
      <c r="P2475" s="283"/>
      <c r="Q2475" s="283"/>
      <c r="R2475" s="283"/>
      <c r="S2475" s="283"/>
      <c r="T2475" s="283"/>
      <c r="U2475" s="283"/>
      <c r="V2475" s="283"/>
      <c r="W2475" s="283"/>
      <c r="X2475" s="283"/>
    </row>
    <row r="2476" spans="1:24" s="239" customFormat="1" ht="20.25" customHeight="1" x14ac:dyDescent="0.3">
      <c r="A2476" s="238"/>
      <c r="B2476" s="235"/>
      <c r="C2476" s="235"/>
      <c r="D2476" s="282"/>
      <c r="E2476" s="283"/>
      <c r="F2476" s="283"/>
      <c r="G2476" s="283"/>
      <c r="H2476" s="283"/>
      <c r="I2476" s="283"/>
      <c r="J2476" s="283"/>
      <c r="K2476" s="283"/>
      <c r="L2476" s="305" t="s">
        <v>4032</v>
      </c>
      <c r="M2476" s="283"/>
      <c r="N2476" s="283"/>
      <c r="O2476" s="283"/>
      <c r="P2476" s="283"/>
      <c r="Q2476" s="283"/>
      <c r="R2476" s="283"/>
      <c r="S2476" s="283"/>
      <c r="T2476" s="283"/>
      <c r="U2476" s="283"/>
      <c r="V2476" s="283"/>
      <c r="W2476" s="283"/>
      <c r="X2476" s="283"/>
    </row>
    <row r="2477" spans="1:24" s="239" customFormat="1" ht="20.25" customHeight="1" x14ac:dyDescent="0.3">
      <c r="A2477" s="238">
        <v>2024</v>
      </c>
      <c r="B2477" s="230">
        <v>1068</v>
      </c>
      <c r="C2477" s="231" t="s">
        <v>717</v>
      </c>
      <c r="D2477" s="230">
        <v>43935</v>
      </c>
      <c r="E2477" s="222">
        <v>535644.99</v>
      </c>
      <c r="F2477" s="222">
        <v>526474.55000000005</v>
      </c>
      <c r="G2477" s="221">
        <v>0</v>
      </c>
      <c r="H2477" s="221">
        <v>0</v>
      </c>
      <c r="I2477" s="221">
        <v>0</v>
      </c>
      <c r="J2477" s="221">
        <v>0</v>
      </c>
      <c r="K2477" s="221">
        <v>0</v>
      </c>
      <c r="L2477" s="221">
        <v>0</v>
      </c>
      <c r="M2477" s="221">
        <v>0</v>
      </c>
      <c r="N2477" s="221">
        <v>0</v>
      </c>
      <c r="O2477" s="221">
        <v>0</v>
      </c>
      <c r="P2477" s="221">
        <v>526474.55000000005</v>
      </c>
      <c r="Q2477" s="221">
        <v>0</v>
      </c>
      <c r="R2477" s="221">
        <v>0</v>
      </c>
      <c r="S2477" s="221">
        <v>0</v>
      </c>
      <c r="T2477" s="221">
        <v>0</v>
      </c>
      <c r="U2477" s="221">
        <v>0</v>
      </c>
      <c r="V2477" s="221">
        <v>0</v>
      </c>
      <c r="W2477" s="221">
        <v>0</v>
      </c>
      <c r="X2477" s="221">
        <v>9170.44</v>
      </c>
    </row>
    <row r="2478" spans="1:24" s="239" customFormat="1" ht="20.25" customHeight="1" x14ac:dyDescent="0.3">
      <c r="A2478" s="238"/>
      <c r="B2478" s="226" t="s">
        <v>22</v>
      </c>
      <c r="C2478" s="231"/>
      <c r="D2478" s="263" t="s">
        <v>172</v>
      </c>
      <c r="E2478" s="220">
        <v>535644.99</v>
      </c>
      <c r="F2478" s="220">
        <v>526474.55000000005</v>
      </c>
      <c r="G2478" s="220">
        <v>0</v>
      </c>
      <c r="H2478" s="220">
        <v>0</v>
      </c>
      <c r="I2478" s="220">
        <v>0</v>
      </c>
      <c r="J2478" s="220">
        <v>0</v>
      </c>
      <c r="K2478" s="220">
        <v>0</v>
      </c>
      <c r="L2478" s="220">
        <v>0</v>
      </c>
      <c r="M2478" s="220">
        <v>0</v>
      </c>
      <c r="N2478" s="220">
        <v>0</v>
      </c>
      <c r="O2478" s="220">
        <v>0</v>
      </c>
      <c r="P2478" s="220">
        <v>526474.55000000005</v>
      </c>
      <c r="Q2478" s="220">
        <v>0</v>
      </c>
      <c r="R2478" s="220">
        <v>0</v>
      </c>
      <c r="S2478" s="220">
        <v>0</v>
      </c>
      <c r="T2478" s="220">
        <v>0</v>
      </c>
      <c r="U2478" s="220">
        <v>0</v>
      </c>
      <c r="V2478" s="220">
        <v>0</v>
      </c>
      <c r="W2478" s="220">
        <v>0</v>
      </c>
      <c r="X2478" s="220">
        <v>9170.44</v>
      </c>
    </row>
    <row r="2479" spans="1:24" s="239" customFormat="1" ht="20.25" customHeight="1" x14ac:dyDescent="0.3">
      <c r="A2479" s="238"/>
      <c r="B2479" s="272" t="s">
        <v>34</v>
      </c>
      <c r="C2479" s="272"/>
      <c r="D2479" s="263" t="s">
        <v>172</v>
      </c>
      <c r="E2479" s="220">
        <v>535644.99</v>
      </c>
      <c r="F2479" s="220">
        <v>526474.55000000005</v>
      </c>
      <c r="G2479" s="220">
        <v>0</v>
      </c>
      <c r="H2479" s="220">
        <v>0</v>
      </c>
      <c r="I2479" s="220">
        <v>0</v>
      </c>
      <c r="J2479" s="220">
        <v>0</v>
      </c>
      <c r="K2479" s="220">
        <v>0</v>
      </c>
      <c r="L2479" s="220">
        <v>0</v>
      </c>
      <c r="M2479" s="220">
        <v>0</v>
      </c>
      <c r="N2479" s="220">
        <v>0</v>
      </c>
      <c r="O2479" s="220">
        <v>0</v>
      </c>
      <c r="P2479" s="220">
        <v>526474.55000000005</v>
      </c>
      <c r="Q2479" s="220">
        <v>0</v>
      </c>
      <c r="R2479" s="220">
        <v>0</v>
      </c>
      <c r="S2479" s="220">
        <v>0</v>
      </c>
      <c r="T2479" s="220">
        <v>0</v>
      </c>
      <c r="U2479" s="220">
        <v>0</v>
      </c>
      <c r="V2479" s="220">
        <v>0</v>
      </c>
      <c r="W2479" s="220">
        <v>0</v>
      </c>
      <c r="X2479" s="220">
        <v>9170.44</v>
      </c>
    </row>
    <row r="2480" spans="1:24" s="239" customFormat="1" ht="20.25" customHeight="1" x14ac:dyDescent="0.3">
      <c r="A2480" s="238"/>
      <c r="C2480" s="235"/>
      <c r="D2480" s="235"/>
      <c r="E2480" s="235"/>
      <c r="F2480" s="235"/>
      <c r="G2480" s="254"/>
      <c r="H2480" s="254"/>
      <c r="I2480" s="254"/>
      <c r="J2480" s="254"/>
      <c r="K2480" s="254"/>
      <c r="L2480" s="254" t="s">
        <v>4033</v>
      </c>
      <c r="M2480" s="254"/>
      <c r="N2480" s="254"/>
      <c r="O2480" s="254"/>
      <c r="P2480" s="254"/>
      <c r="Q2480" s="254"/>
      <c r="R2480" s="254"/>
      <c r="S2480" s="254"/>
      <c r="T2480" s="254"/>
      <c r="U2480" s="254"/>
      <c r="V2480" s="254"/>
      <c r="W2480" s="254"/>
      <c r="X2480" s="254"/>
    </row>
    <row r="2481" spans="1:24" s="239" customFormat="1" ht="20.25" customHeight="1" x14ac:dyDescent="0.3">
      <c r="A2481" s="238"/>
      <c r="C2481" s="274"/>
      <c r="D2481" s="274"/>
      <c r="E2481" s="274"/>
      <c r="F2481" s="274"/>
      <c r="G2481" s="275"/>
      <c r="H2481" s="275"/>
      <c r="I2481" s="275"/>
      <c r="J2481" s="275"/>
      <c r="K2481" s="275"/>
      <c r="L2481" s="275" t="s">
        <v>4034</v>
      </c>
      <c r="M2481" s="275"/>
      <c r="N2481" s="275"/>
      <c r="O2481" s="275"/>
      <c r="P2481" s="275"/>
      <c r="Q2481" s="275"/>
      <c r="R2481" s="275"/>
      <c r="S2481" s="275"/>
      <c r="T2481" s="275"/>
      <c r="U2481" s="275"/>
      <c r="V2481" s="275"/>
      <c r="W2481" s="275"/>
      <c r="X2481" s="275"/>
    </row>
    <row r="2482" spans="1:24" s="239" customFormat="1" ht="20.25" customHeight="1" x14ac:dyDescent="0.3">
      <c r="A2482" s="238">
        <v>2024</v>
      </c>
      <c r="B2482" s="230">
        <v>1069</v>
      </c>
      <c r="C2482" s="231" t="s">
        <v>1135</v>
      </c>
      <c r="D2482" s="230">
        <v>43963</v>
      </c>
      <c r="E2482" s="222">
        <v>691656.12999999989</v>
      </c>
      <c r="F2482" s="222">
        <v>679626.04999999993</v>
      </c>
      <c r="G2482" s="221">
        <v>0</v>
      </c>
      <c r="H2482" s="221">
        <v>0</v>
      </c>
      <c r="I2482" s="221">
        <v>0</v>
      </c>
      <c r="J2482" s="221">
        <v>0</v>
      </c>
      <c r="K2482" s="221">
        <v>0</v>
      </c>
      <c r="L2482" s="221">
        <v>0</v>
      </c>
      <c r="M2482" s="221">
        <v>0</v>
      </c>
      <c r="N2482" s="221">
        <v>0</v>
      </c>
      <c r="O2482" s="221">
        <v>679626.04999999993</v>
      </c>
      <c r="P2482" s="221">
        <v>0</v>
      </c>
      <c r="Q2482" s="221">
        <v>0</v>
      </c>
      <c r="R2482" s="221">
        <v>0</v>
      </c>
      <c r="S2482" s="221">
        <v>0</v>
      </c>
      <c r="T2482" s="221">
        <v>0</v>
      </c>
      <c r="U2482" s="221">
        <v>0</v>
      </c>
      <c r="V2482" s="221">
        <v>0</v>
      </c>
      <c r="W2482" s="221">
        <v>0</v>
      </c>
      <c r="X2482" s="221">
        <v>12030.08</v>
      </c>
    </row>
    <row r="2483" spans="1:24" s="239" customFormat="1" ht="20.25" customHeight="1" x14ac:dyDescent="0.3">
      <c r="A2483" s="238">
        <v>2024</v>
      </c>
      <c r="B2483" s="230">
        <v>1070</v>
      </c>
      <c r="C2483" s="231" t="s">
        <v>1136</v>
      </c>
      <c r="D2483" s="230">
        <v>43964</v>
      </c>
      <c r="E2483" s="222">
        <v>483682.93</v>
      </c>
      <c r="F2483" s="222">
        <v>473548.99</v>
      </c>
      <c r="G2483" s="221">
        <v>0</v>
      </c>
      <c r="H2483" s="221">
        <v>0</v>
      </c>
      <c r="I2483" s="221">
        <v>0</v>
      </c>
      <c r="J2483" s="221">
        <v>0</v>
      </c>
      <c r="K2483" s="221">
        <v>0</v>
      </c>
      <c r="L2483" s="221">
        <v>0</v>
      </c>
      <c r="M2483" s="221">
        <v>0</v>
      </c>
      <c r="N2483" s="221">
        <v>0</v>
      </c>
      <c r="O2483" s="221">
        <v>473548.99</v>
      </c>
      <c r="P2483" s="221">
        <v>0</v>
      </c>
      <c r="Q2483" s="221">
        <v>0</v>
      </c>
      <c r="R2483" s="221">
        <v>0</v>
      </c>
      <c r="S2483" s="221">
        <v>0</v>
      </c>
      <c r="T2483" s="221">
        <v>0</v>
      </c>
      <c r="U2483" s="221">
        <v>0</v>
      </c>
      <c r="V2483" s="221">
        <v>0</v>
      </c>
      <c r="W2483" s="221">
        <v>0</v>
      </c>
      <c r="X2483" s="221">
        <v>10133.939999999999</v>
      </c>
    </row>
    <row r="2484" spans="1:24" s="239" customFormat="1" ht="20.25" customHeight="1" x14ac:dyDescent="0.3">
      <c r="A2484" s="238"/>
      <c r="B2484" s="226" t="s">
        <v>22</v>
      </c>
      <c r="C2484" s="231"/>
      <c r="D2484" s="263" t="s">
        <v>172</v>
      </c>
      <c r="E2484" s="220">
        <v>1175339.0599999998</v>
      </c>
      <c r="F2484" s="220">
        <v>1153175.04</v>
      </c>
      <c r="G2484" s="220">
        <v>0</v>
      </c>
      <c r="H2484" s="220">
        <v>0</v>
      </c>
      <c r="I2484" s="220">
        <v>0</v>
      </c>
      <c r="J2484" s="220">
        <v>0</v>
      </c>
      <c r="K2484" s="220">
        <v>0</v>
      </c>
      <c r="L2484" s="220">
        <v>0</v>
      </c>
      <c r="M2484" s="220">
        <v>0</v>
      </c>
      <c r="N2484" s="220">
        <v>0</v>
      </c>
      <c r="O2484" s="220">
        <v>1153175.04</v>
      </c>
      <c r="P2484" s="220">
        <v>0</v>
      </c>
      <c r="Q2484" s="220">
        <v>0</v>
      </c>
      <c r="R2484" s="220">
        <v>0</v>
      </c>
      <c r="S2484" s="220">
        <v>0</v>
      </c>
      <c r="T2484" s="220">
        <v>0</v>
      </c>
      <c r="U2484" s="220">
        <v>0</v>
      </c>
      <c r="V2484" s="220">
        <v>0</v>
      </c>
      <c r="W2484" s="220">
        <v>0</v>
      </c>
      <c r="X2484" s="220">
        <v>22164.019999999997</v>
      </c>
    </row>
    <row r="2485" spans="1:24" s="239" customFormat="1" ht="20.25" customHeight="1" x14ac:dyDescent="0.3">
      <c r="A2485" s="284"/>
      <c r="B2485" s="307"/>
      <c r="C2485" s="308"/>
      <c r="D2485" s="308"/>
      <c r="E2485" s="308"/>
      <c r="F2485" s="308"/>
      <c r="G2485" s="309"/>
      <c r="H2485" s="309"/>
      <c r="I2485" s="309"/>
      <c r="J2485" s="309"/>
      <c r="K2485" s="309"/>
      <c r="L2485" s="308" t="s">
        <v>4035</v>
      </c>
      <c r="M2485" s="309"/>
      <c r="N2485" s="309"/>
      <c r="O2485" s="309"/>
      <c r="P2485" s="309"/>
      <c r="Q2485" s="309"/>
      <c r="R2485" s="309"/>
      <c r="S2485" s="309"/>
      <c r="T2485" s="309"/>
      <c r="U2485" s="309"/>
      <c r="V2485" s="309"/>
      <c r="W2485" s="309"/>
      <c r="X2485" s="309"/>
    </row>
    <row r="2486" spans="1:24" s="239" customFormat="1" ht="20.25" customHeight="1" x14ac:dyDescent="0.3">
      <c r="A2486" s="238">
        <v>2024</v>
      </c>
      <c r="B2486" s="230">
        <v>1071</v>
      </c>
      <c r="C2486" s="229" t="s">
        <v>2573</v>
      </c>
      <c r="D2486" s="230">
        <v>44064</v>
      </c>
      <c r="E2486" s="222">
        <v>359182.91</v>
      </c>
      <c r="F2486" s="222">
        <v>354234.06999999995</v>
      </c>
      <c r="G2486" s="221">
        <v>0</v>
      </c>
      <c r="H2486" s="221">
        <v>0</v>
      </c>
      <c r="I2486" s="221">
        <v>0</v>
      </c>
      <c r="J2486" s="221">
        <v>0</v>
      </c>
      <c r="K2486" s="221">
        <v>0</v>
      </c>
      <c r="L2486" s="221">
        <v>0</v>
      </c>
      <c r="M2486" s="221">
        <v>0</v>
      </c>
      <c r="N2486" s="221">
        <v>0</v>
      </c>
      <c r="O2486" s="221">
        <v>0</v>
      </c>
      <c r="P2486" s="221">
        <v>0</v>
      </c>
      <c r="Q2486" s="221">
        <v>354234.06999999995</v>
      </c>
      <c r="R2486" s="221">
        <v>0</v>
      </c>
      <c r="S2486" s="221">
        <v>0</v>
      </c>
      <c r="T2486" s="221">
        <v>0</v>
      </c>
      <c r="U2486" s="221">
        <v>0</v>
      </c>
      <c r="V2486" s="221">
        <v>0</v>
      </c>
      <c r="W2486" s="221">
        <v>0</v>
      </c>
      <c r="X2486" s="221">
        <v>4948.84</v>
      </c>
    </row>
    <row r="2487" spans="1:24" s="239" customFormat="1" ht="20.25" customHeight="1" x14ac:dyDescent="0.3">
      <c r="A2487" s="238">
        <v>2024</v>
      </c>
      <c r="B2487" s="230">
        <v>1072</v>
      </c>
      <c r="C2487" s="229" t="s">
        <v>1894</v>
      </c>
      <c r="D2487" s="230">
        <v>44068</v>
      </c>
      <c r="E2487" s="222">
        <v>1236724.1900000002</v>
      </c>
      <c r="F2487" s="222">
        <v>1217671.57</v>
      </c>
      <c r="G2487" s="221">
        <v>1217671.57</v>
      </c>
      <c r="H2487" s="221">
        <v>0</v>
      </c>
      <c r="I2487" s="221">
        <v>0</v>
      </c>
      <c r="J2487" s="221">
        <v>0</v>
      </c>
      <c r="K2487" s="221">
        <v>0</v>
      </c>
      <c r="L2487" s="221">
        <v>0</v>
      </c>
      <c r="M2487" s="221">
        <v>0</v>
      </c>
      <c r="N2487" s="221">
        <v>0</v>
      </c>
      <c r="O2487" s="221">
        <v>0</v>
      </c>
      <c r="P2487" s="221">
        <v>0</v>
      </c>
      <c r="Q2487" s="221">
        <v>0</v>
      </c>
      <c r="R2487" s="221">
        <v>0</v>
      </c>
      <c r="S2487" s="221">
        <v>0</v>
      </c>
      <c r="T2487" s="221">
        <v>0</v>
      </c>
      <c r="U2487" s="221">
        <v>0</v>
      </c>
      <c r="V2487" s="221">
        <v>0</v>
      </c>
      <c r="W2487" s="221">
        <v>0</v>
      </c>
      <c r="X2487" s="221">
        <v>19052.62</v>
      </c>
    </row>
    <row r="2488" spans="1:24" s="239" customFormat="1" ht="20.25" customHeight="1" x14ac:dyDescent="0.3">
      <c r="A2488" s="238">
        <v>2024</v>
      </c>
      <c r="B2488" s="230">
        <v>1073</v>
      </c>
      <c r="C2488" s="229" t="s">
        <v>4276</v>
      </c>
      <c r="D2488" s="230">
        <v>44071</v>
      </c>
      <c r="E2488" s="222">
        <v>1100550</v>
      </c>
      <c r="F2488" s="222">
        <v>1100550</v>
      </c>
      <c r="G2488" s="221">
        <v>0</v>
      </c>
      <c r="H2488" s="301">
        <v>1100550</v>
      </c>
      <c r="I2488" s="221">
        <v>0</v>
      </c>
      <c r="J2488" s="221">
        <v>0</v>
      </c>
      <c r="K2488" s="221">
        <v>0</v>
      </c>
      <c r="L2488" s="221">
        <v>0</v>
      </c>
      <c r="M2488" s="221">
        <v>0</v>
      </c>
      <c r="N2488" s="221">
        <v>0</v>
      </c>
      <c r="O2488" s="221">
        <v>0</v>
      </c>
      <c r="P2488" s="221">
        <v>0</v>
      </c>
      <c r="Q2488" s="221">
        <v>0</v>
      </c>
      <c r="R2488" s="221">
        <v>0</v>
      </c>
      <c r="S2488" s="221">
        <v>0</v>
      </c>
      <c r="T2488" s="221">
        <v>0</v>
      </c>
      <c r="U2488" s="221">
        <v>0</v>
      </c>
      <c r="V2488" s="221">
        <v>0</v>
      </c>
      <c r="W2488" s="221">
        <v>0</v>
      </c>
      <c r="X2488" s="221">
        <v>0</v>
      </c>
    </row>
    <row r="2489" spans="1:24" s="239" customFormat="1" ht="20.25" customHeight="1" x14ac:dyDescent="0.3">
      <c r="A2489" s="238">
        <v>2024</v>
      </c>
      <c r="B2489" s="230">
        <v>1074</v>
      </c>
      <c r="C2489" s="225" t="s">
        <v>1045</v>
      </c>
      <c r="D2489" s="230">
        <v>55879</v>
      </c>
      <c r="E2489" s="222">
        <v>3592450.3099999996</v>
      </c>
      <c r="F2489" s="222">
        <v>3525938.03</v>
      </c>
      <c r="G2489" s="221">
        <v>0</v>
      </c>
      <c r="H2489" s="221">
        <v>0</v>
      </c>
      <c r="I2489" s="221">
        <v>0</v>
      </c>
      <c r="J2489" s="221">
        <v>0</v>
      </c>
      <c r="K2489" s="221">
        <v>0</v>
      </c>
      <c r="L2489" s="221">
        <v>0</v>
      </c>
      <c r="M2489" s="221">
        <v>0</v>
      </c>
      <c r="N2489" s="221">
        <v>0</v>
      </c>
      <c r="O2489" s="221">
        <v>3349929.8899999997</v>
      </c>
      <c r="P2489" s="221">
        <v>0</v>
      </c>
      <c r="Q2489" s="221">
        <v>0</v>
      </c>
      <c r="R2489" s="221">
        <v>0</v>
      </c>
      <c r="S2489" s="221">
        <v>0</v>
      </c>
      <c r="T2489" s="221">
        <v>0</v>
      </c>
      <c r="U2489" s="221">
        <v>0</v>
      </c>
      <c r="V2489" s="221">
        <v>176008.14</v>
      </c>
      <c r="W2489" s="221">
        <v>0</v>
      </c>
      <c r="X2489" s="221">
        <v>66512.28</v>
      </c>
    </row>
    <row r="2490" spans="1:24" s="239" customFormat="1" ht="20.25" customHeight="1" x14ac:dyDescent="0.3">
      <c r="A2490" s="238">
        <v>2024</v>
      </c>
      <c r="B2490" s="230">
        <v>1075</v>
      </c>
      <c r="C2490" s="225" t="s">
        <v>1046</v>
      </c>
      <c r="D2490" s="230">
        <v>55880</v>
      </c>
      <c r="E2490" s="222">
        <v>3396707.4099999997</v>
      </c>
      <c r="F2490" s="222">
        <v>3330195.13</v>
      </c>
      <c r="G2490" s="221">
        <v>0</v>
      </c>
      <c r="H2490" s="221">
        <v>0</v>
      </c>
      <c r="I2490" s="221">
        <v>0</v>
      </c>
      <c r="J2490" s="221">
        <v>0</v>
      </c>
      <c r="K2490" s="221">
        <v>0</v>
      </c>
      <c r="L2490" s="221">
        <v>0</v>
      </c>
      <c r="M2490" s="221">
        <v>0</v>
      </c>
      <c r="N2490" s="221">
        <v>0</v>
      </c>
      <c r="O2490" s="221">
        <v>3154186.9899999998</v>
      </c>
      <c r="P2490" s="221">
        <v>0</v>
      </c>
      <c r="Q2490" s="221">
        <v>0</v>
      </c>
      <c r="R2490" s="221">
        <v>0</v>
      </c>
      <c r="S2490" s="221">
        <v>0</v>
      </c>
      <c r="T2490" s="221">
        <v>0</v>
      </c>
      <c r="U2490" s="221">
        <v>0</v>
      </c>
      <c r="V2490" s="221">
        <v>176008.14</v>
      </c>
      <c r="W2490" s="221">
        <v>0</v>
      </c>
      <c r="X2490" s="221">
        <v>66512.28</v>
      </c>
    </row>
    <row r="2491" spans="1:24" s="239" customFormat="1" ht="20.25" customHeight="1" x14ac:dyDescent="0.3">
      <c r="A2491" s="238">
        <v>2024</v>
      </c>
      <c r="B2491" s="230">
        <v>1076</v>
      </c>
      <c r="C2491" s="225" t="s">
        <v>1367</v>
      </c>
      <c r="D2491" s="230">
        <v>55881</v>
      </c>
      <c r="E2491" s="222">
        <v>3635024.0599999996</v>
      </c>
      <c r="F2491" s="222">
        <v>3568511.78</v>
      </c>
      <c r="G2491" s="221">
        <v>0</v>
      </c>
      <c r="H2491" s="221">
        <v>0</v>
      </c>
      <c r="I2491" s="221">
        <v>0</v>
      </c>
      <c r="J2491" s="221">
        <v>0</v>
      </c>
      <c r="K2491" s="221">
        <v>0</v>
      </c>
      <c r="L2491" s="221">
        <v>0</v>
      </c>
      <c r="M2491" s="221">
        <v>0</v>
      </c>
      <c r="N2491" s="221">
        <v>0</v>
      </c>
      <c r="O2491" s="221">
        <v>3343438.5799999996</v>
      </c>
      <c r="P2491" s="221">
        <v>0</v>
      </c>
      <c r="Q2491" s="221">
        <v>0</v>
      </c>
      <c r="R2491" s="221">
        <v>0</v>
      </c>
      <c r="S2491" s="221">
        <v>0</v>
      </c>
      <c r="T2491" s="221">
        <v>0</v>
      </c>
      <c r="U2491" s="221">
        <v>0</v>
      </c>
      <c r="V2491" s="221">
        <v>225073.2</v>
      </c>
      <c r="W2491" s="221">
        <v>0</v>
      </c>
      <c r="X2491" s="221">
        <v>66512.28</v>
      </c>
    </row>
    <row r="2492" spans="1:24" s="239" customFormat="1" ht="20.25" customHeight="1" x14ac:dyDescent="0.3">
      <c r="A2492" s="238">
        <v>2024</v>
      </c>
      <c r="B2492" s="230">
        <v>1077</v>
      </c>
      <c r="C2492" s="225" t="s">
        <v>1368</v>
      </c>
      <c r="D2492" s="230">
        <v>55882</v>
      </c>
      <c r="E2492" s="222">
        <v>3638269.6999999997</v>
      </c>
      <c r="F2492" s="222">
        <v>3571757.42</v>
      </c>
      <c r="G2492" s="221">
        <v>0</v>
      </c>
      <c r="H2492" s="221">
        <v>0</v>
      </c>
      <c r="I2492" s="221">
        <v>0</v>
      </c>
      <c r="J2492" s="221">
        <v>0</v>
      </c>
      <c r="K2492" s="221">
        <v>0</v>
      </c>
      <c r="L2492" s="221">
        <v>0</v>
      </c>
      <c r="M2492" s="221">
        <v>0</v>
      </c>
      <c r="N2492" s="221">
        <v>0</v>
      </c>
      <c r="O2492" s="221">
        <v>3346684.2199999997</v>
      </c>
      <c r="P2492" s="221">
        <v>0</v>
      </c>
      <c r="Q2492" s="221">
        <v>0</v>
      </c>
      <c r="R2492" s="221">
        <v>0</v>
      </c>
      <c r="S2492" s="221">
        <v>0</v>
      </c>
      <c r="T2492" s="221">
        <v>0</v>
      </c>
      <c r="U2492" s="221">
        <v>0</v>
      </c>
      <c r="V2492" s="221">
        <v>225073.2</v>
      </c>
      <c r="W2492" s="221">
        <v>0</v>
      </c>
      <c r="X2492" s="221">
        <v>66512.28</v>
      </c>
    </row>
    <row r="2493" spans="1:24" s="239" customFormat="1" ht="20.25" customHeight="1" x14ac:dyDescent="0.3">
      <c r="A2493" s="284"/>
      <c r="B2493" s="226" t="s">
        <v>22</v>
      </c>
      <c r="C2493" s="231"/>
      <c r="D2493" s="263" t="s">
        <v>172</v>
      </c>
      <c r="E2493" s="220">
        <v>16958908.579999998</v>
      </c>
      <c r="F2493" s="220">
        <v>16668858</v>
      </c>
      <c r="G2493" s="220">
        <v>1217671.57</v>
      </c>
      <c r="H2493" s="220">
        <v>1100550</v>
      </c>
      <c r="I2493" s="220">
        <v>0</v>
      </c>
      <c r="J2493" s="220">
        <v>0</v>
      </c>
      <c r="K2493" s="220">
        <v>0</v>
      </c>
      <c r="L2493" s="220">
        <v>0</v>
      </c>
      <c r="M2493" s="220">
        <v>0</v>
      </c>
      <c r="N2493" s="220">
        <v>0</v>
      </c>
      <c r="O2493" s="220">
        <v>13194239.68</v>
      </c>
      <c r="P2493" s="220">
        <v>0</v>
      </c>
      <c r="Q2493" s="220">
        <v>354234.06999999995</v>
      </c>
      <c r="R2493" s="220">
        <v>0</v>
      </c>
      <c r="S2493" s="220">
        <v>0</v>
      </c>
      <c r="T2493" s="220">
        <v>0</v>
      </c>
      <c r="U2493" s="220">
        <v>0</v>
      </c>
      <c r="V2493" s="220">
        <v>802162.67999999993</v>
      </c>
      <c r="W2493" s="220">
        <v>0</v>
      </c>
      <c r="X2493" s="220">
        <v>290050.57999999996</v>
      </c>
    </row>
    <row r="2494" spans="1:24" s="239" customFormat="1" ht="20.25" customHeight="1" x14ac:dyDescent="0.3">
      <c r="A2494" s="238"/>
      <c r="C2494" s="274"/>
      <c r="D2494" s="274"/>
      <c r="E2494" s="274"/>
      <c r="F2494" s="274"/>
      <c r="G2494" s="275"/>
      <c r="H2494" s="275"/>
      <c r="I2494" s="275"/>
      <c r="J2494" s="275"/>
      <c r="K2494" s="275"/>
      <c r="L2494" s="274" t="s">
        <v>4036</v>
      </c>
      <c r="M2494" s="275"/>
      <c r="N2494" s="275"/>
      <c r="O2494" s="275"/>
      <c r="P2494" s="275"/>
      <c r="Q2494" s="275"/>
      <c r="R2494" s="275"/>
      <c r="S2494" s="275"/>
      <c r="T2494" s="275"/>
      <c r="U2494" s="275"/>
      <c r="V2494" s="275"/>
      <c r="W2494" s="275"/>
      <c r="X2494" s="266"/>
    </row>
    <row r="2495" spans="1:24" s="239" customFormat="1" ht="20.25" customHeight="1" x14ac:dyDescent="0.3">
      <c r="A2495" s="238">
        <v>2024</v>
      </c>
      <c r="B2495" s="230">
        <v>1078</v>
      </c>
      <c r="C2495" s="229" t="s">
        <v>721</v>
      </c>
      <c r="D2495" s="230">
        <v>55833</v>
      </c>
      <c r="E2495" s="222">
        <v>4820801.95</v>
      </c>
      <c r="F2495" s="222">
        <v>4748040.4000000004</v>
      </c>
      <c r="G2495" s="221">
        <v>0</v>
      </c>
      <c r="H2495" s="221">
        <v>0</v>
      </c>
      <c r="I2495" s="221">
        <v>0</v>
      </c>
      <c r="J2495" s="221">
        <v>0</v>
      </c>
      <c r="K2495" s="221">
        <v>0</v>
      </c>
      <c r="L2495" s="221">
        <v>0</v>
      </c>
      <c r="M2495" s="221">
        <v>0</v>
      </c>
      <c r="N2495" s="221">
        <v>0</v>
      </c>
      <c r="O2495" s="221">
        <v>4748040.4000000004</v>
      </c>
      <c r="P2495" s="221">
        <v>0</v>
      </c>
      <c r="Q2495" s="221">
        <v>0</v>
      </c>
      <c r="R2495" s="221">
        <v>0</v>
      </c>
      <c r="S2495" s="221">
        <v>0</v>
      </c>
      <c r="T2495" s="221">
        <v>0</v>
      </c>
      <c r="U2495" s="221">
        <v>0</v>
      </c>
      <c r="V2495" s="221">
        <v>0</v>
      </c>
      <c r="W2495" s="221">
        <v>0</v>
      </c>
      <c r="X2495" s="221">
        <v>72761.55</v>
      </c>
    </row>
    <row r="2496" spans="1:24" s="239" customFormat="1" ht="20.25" customHeight="1" x14ac:dyDescent="0.3">
      <c r="A2496" s="238">
        <v>2024</v>
      </c>
      <c r="B2496" s="230">
        <v>1079</v>
      </c>
      <c r="C2496" s="229" t="s">
        <v>2269</v>
      </c>
      <c r="D2496" s="230">
        <v>55823</v>
      </c>
      <c r="E2496" s="222">
        <v>11256960.359999998</v>
      </c>
      <c r="F2496" s="222">
        <v>11101980.739999998</v>
      </c>
      <c r="G2496" s="221">
        <v>0</v>
      </c>
      <c r="H2496" s="221">
        <v>0</v>
      </c>
      <c r="I2496" s="221">
        <v>0</v>
      </c>
      <c r="J2496" s="221">
        <v>0</v>
      </c>
      <c r="K2496" s="221">
        <v>0</v>
      </c>
      <c r="L2496" s="221">
        <v>0</v>
      </c>
      <c r="M2496" s="221">
        <v>0</v>
      </c>
      <c r="N2496" s="221">
        <v>0</v>
      </c>
      <c r="O2496" s="221">
        <v>11101980.739999998</v>
      </c>
      <c r="P2496" s="221">
        <v>0</v>
      </c>
      <c r="Q2496" s="221">
        <v>0</v>
      </c>
      <c r="R2496" s="221">
        <v>0</v>
      </c>
      <c r="S2496" s="221">
        <v>0</v>
      </c>
      <c r="T2496" s="221">
        <v>0</v>
      </c>
      <c r="U2496" s="221">
        <v>0</v>
      </c>
      <c r="V2496" s="221">
        <v>0</v>
      </c>
      <c r="W2496" s="221">
        <v>0</v>
      </c>
      <c r="X2496" s="221">
        <v>154979.62</v>
      </c>
    </row>
    <row r="2497" spans="1:24" s="239" customFormat="1" ht="20.25" customHeight="1" x14ac:dyDescent="0.3">
      <c r="A2497" s="238"/>
      <c r="B2497" s="226" t="s">
        <v>22</v>
      </c>
      <c r="C2497" s="231"/>
      <c r="D2497" s="263" t="s">
        <v>172</v>
      </c>
      <c r="E2497" s="220">
        <v>16077762.309999999</v>
      </c>
      <c r="F2497" s="220">
        <v>15850021.139999999</v>
      </c>
      <c r="G2497" s="220">
        <v>0</v>
      </c>
      <c r="H2497" s="220">
        <v>0</v>
      </c>
      <c r="I2497" s="220">
        <v>0</v>
      </c>
      <c r="J2497" s="220">
        <v>0</v>
      </c>
      <c r="K2497" s="220">
        <v>0</v>
      </c>
      <c r="L2497" s="220">
        <v>0</v>
      </c>
      <c r="M2497" s="220">
        <v>0</v>
      </c>
      <c r="N2497" s="220">
        <v>0</v>
      </c>
      <c r="O2497" s="220">
        <v>15850021.139999999</v>
      </c>
      <c r="P2497" s="220">
        <v>0</v>
      </c>
      <c r="Q2497" s="220">
        <v>0</v>
      </c>
      <c r="R2497" s="220">
        <v>0</v>
      </c>
      <c r="S2497" s="220">
        <v>0</v>
      </c>
      <c r="T2497" s="220">
        <v>0</v>
      </c>
      <c r="U2497" s="220">
        <v>0</v>
      </c>
      <c r="V2497" s="220">
        <v>0</v>
      </c>
      <c r="W2497" s="220">
        <v>0</v>
      </c>
      <c r="X2497" s="220">
        <v>227741.16999999998</v>
      </c>
    </row>
    <row r="2498" spans="1:24" s="239" customFormat="1" ht="20.25" customHeight="1" x14ac:dyDescent="0.3">
      <c r="A2498" s="238"/>
      <c r="C2498" s="274"/>
      <c r="D2498" s="274"/>
      <c r="E2498" s="274"/>
      <c r="F2498" s="274"/>
      <c r="G2498" s="275"/>
      <c r="H2498" s="275"/>
      <c r="I2498" s="275"/>
      <c r="J2498" s="275"/>
      <c r="K2498" s="275"/>
      <c r="L2498" s="274" t="s">
        <v>4037</v>
      </c>
      <c r="M2498" s="275"/>
      <c r="N2498" s="275"/>
      <c r="O2498" s="275"/>
      <c r="P2498" s="275"/>
      <c r="Q2498" s="275"/>
      <c r="R2498" s="275"/>
      <c r="S2498" s="275"/>
      <c r="T2498" s="275"/>
      <c r="U2498" s="275"/>
      <c r="V2498" s="275"/>
      <c r="W2498" s="275"/>
      <c r="X2498" s="266"/>
    </row>
    <row r="2499" spans="1:24" s="239" customFormat="1" ht="20.25" customHeight="1" x14ac:dyDescent="0.3">
      <c r="A2499" s="238">
        <v>2024</v>
      </c>
      <c r="B2499" s="230">
        <v>1080</v>
      </c>
      <c r="C2499" s="225" t="s">
        <v>723</v>
      </c>
      <c r="D2499" s="230">
        <v>44118</v>
      </c>
      <c r="E2499" s="222">
        <v>871106.87999999989</v>
      </c>
      <c r="F2499" s="222">
        <v>853133.6399999999</v>
      </c>
      <c r="G2499" s="221">
        <v>0</v>
      </c>
      <c r="H2499" s="221">
        <v>0</v>
      </c>
      <c r="I2499" s="221">
        <v>0</v>
      </c>
      <c r="J2499" s="221">
        <v>0</v>
      </c>
      <c r="K2499" s="221">
        <v>0</v>
      </c>
      <c r="L2499" s="221">
        <v>0</v>
      </c>
      <c r="M2499" s="221">
        <v>0</v>
      </c>
      <c r="N2499" s="221">
        <v>0</v>
      </c>
      <c r="O2499" s="221">
        <v>853133.6399999999</v>
      </c>
      <c r="P2499" s="221">
        <v>0</v>
      </c>
      <c r="Q2499" s="221">
        <v>0</v>
      </c>
      <c r="R2499" s="221">
        <v>0</v>
      </c>
      <c r="S2499" s="221">
        <v>0</v>
      </c>
      <c r="T2499" s="221">
        <v>0</v>
      </c>
      <c r="U2499" s="221">
        <v>0</v>
      </c>
      <c r="V2499" s="221">
        <v>0</v>
      </c>
      <c r="W2499" s="221">
        <v>0</v>
      </c>
      <c r="X2499" s="221">
        <v>17973.240000000002</v>
      </c>
    </row>
    <row r="2500" spans="1:24" s="239" customFormat="1" ht="20.25" customHeight="1" x14ac:dyDescent="0.3">
      <c r="A2500" s="238">
        <v>2024</v>
      </c>
      <c r="B2500" s="230">
        <v>1081</v>
      </c>
      <c r="C2500" s="225" t="s">
        <v>724</v>
      </c>
      <c r="D2500" s="230">
        <v>44119</v>
      </c>
      <c r="E2500" s="222">
        <v>859560.73</v>
      </c>
      <c r="F2500" s="222">
        <v>841587.49</v>
      </c>
      <c r="G2500" s="221">
        <v>0</v>
      </c>
      <c r="H2500" s="221">
        <v>0</v>
      </c>
      <c r="I2500" s="221">
        <v>0</v>
      </c>
      <c r="J2500" s="221">
        <v>0</v>
      </c>
      <c r="K2500" s="221">
        <v>0</v>
      </c>
      <c r="L2500" s="221">
        <v>0</v>
      </c>
      <c r="M2500" s="221">
        <v>0</v>
      </c>
      <c r="N2500" s="221">
        <v>0</v>
      </c>
      <c r="O2500" s="221">
        <v>841587.49</v>
      </c>
      <c r="P2500" s="221">
        <v>0</v>
      </c>
      <c r="Q2500" s="221">
        <v>0</v>
      </c>
      <c r="R2500" s="221">
        <v>0</v>
      </c>
      <c r="S2500" s="221">
        <v>0</v>
      </c>
      <c r="T2500" s="221">
        <v>0</v>
      </c>
      <c r="U2500" s="221">
        <v>0</v>
      </c>
      <c r="V2500" s="221">
        <v>0</v>
      </c>
      <c r="W2500" s="221">
        <v>0</v>
      </c>
      <c r="X2500" s="221">
        <v>17973.240000000002</v>
      </c>
    </row>
    <row r="2501" spans="1:24" s="239" customFormat="1" ht="20.25" customHeight="1" x14ac:dyDescent="0.3">
      <c r="A2501" s="238"/>
      <c r="B2501" s="226" t="s">
        <v>22</v>
      </c>
      <c r="C2501" s="231"/>
      <c r="D2501" s="263" t="s">
        <v>172</v>
      </c>
      <c r="E2501" s="220">
        <v>1730667.6099999999</v>
      </c>
      <c r="F2501" s="220">
        <v>1694721.13</v>
      </c>
      <c r="G2501" s="220">
        <v>0</v>
      </c>
      <c r="H2501" s="220">
        <v>0</v>
      </c>
      <c r="I2501" s="220">
        <v>0</v>
      </c>
      <c r="J2501" s="220">
        <v>0</v>
      </c>
      <c r="K2501" s="220">
        <v>0</v>
      </c>
      <c r="L2501" s="220">
        <v>0</v>
      </c>
      <c r="M2501" s="220">
        <v>0</v>
      </c>
      <c r="N2501" s="220">
        <v>0</v>
      </c>
      <c r="O2501" s="220">
        <v>1694721.13</v>
      </c>
      <c r="P2501" s="220">
        <v>0</v>
      </c>
      <c r="Q2501" s="220">
        <v>0</v>
      </c>
      <c r="R2501" s="220">
        <v>0</v>
      </c>
      <c r="S2501" s="220">
        <v>0</v>
      </c>
      <c r="T2501" s="220">
        <v>0</v>
      </c>
      <c r="U2501" s="220">
        <v>0</v>
      </c>
      <c r="V2501" s="220">
        <v>0</v>
      </c>
      <c r="W2501" s="220">
        <v>0</v>
      </c>
      <c r="X2501" s="220">
        <v>35946.480000000003</v>
      </c>
    </row>
    <row r="2502" spans="1:24" s="239" customFormat="1" ht="20.25" customHeight="1" x14ac:dyDescent="0.3">
      <c r="A2502" s="238"/>
      <c r="B2502" s="272" t="s">
        <v>34</v>
      </c>
      <c r="C2502" s="272"/>
      <c r="D2502" s="263" t="s">
        <v>172</v>
      </c>
      <c r="E2502" s="220">
        <v>35942677.559999995</v>
      </c>
      <c r="F2502" s="220">
        <v>35366775.310000002</v>
      </c>
      <c r="G2502" s="220">
        <v>1217671.57</v>
      </c>
      <c r="H2502" s="220">
        <v>1100550</v>
      </c>
      <c r="I2502" s="220">
        <v>0</v>
      </c>
      <c r="J2502" s="220">
        <v>0</v>
      </c>
      <c r="K2502" s="220">
        <v>0</v>
      </c>
      <c r="L2502" s="220">
        <v>0</v>
      </c>
      <c r="M2502" s="220">
        <v>0</v>
      </c>
      <c r="N2502" s="220">
        <v>0</v>
      </c>
      <c r="O2502" s="220">
        <v>31892156.989999998</v>
      </c>
      <c r="P2502" s="220">
        <v>0</v>
      </c>
      <c r="Q2502" s="220">
        <v>354234.06999999995</v>
      </c>
      <c r="R2502" s="220">
        <v>0</v>
      </c>
      <c r="S2502" s="220">
        <v>0</v>
      </c>
      <c r="T2502" s="220">
        <v>0</v>
      </c>
      <c r="U2502" s="220">
        <v>0</v>
      </c>
      <c r="V2502" s="220">
        <v>802162.67999999993</v>
      </c>
      <c r="W2502" s="220">
        <v>0</v>
      </c>
      <c r="X2502" s="220">
        <v>575902.25</v>
      </c>
    </row>
    <row r="2503" spans="1:24" s="239" customFormat="1" ht="20.25" customHeight="1" x14ac:dyDescent="0.3">
      <c r="A2503" s="238"/>
      <c r="B2503" s="235"/>
      <c r="C2503" s="235"/>
      <c r="D2503" s="282"/>
      <c r="E2503" s="283"/>
      <c r="F2503" s="283"/>
      <c r="G2503" s="283"/>
      <c r="H2503" s="283"/>
      <c r="I2503" s="283"/>
      <c r="J2503" s="283"/>
      <c r="K2503" s="283"/>
      <c r="L2503" s="254" t="s">
        <v>4178</v>
      </c>
      <c r="M2503" s="283"/>
      <c r="N2503" s="283"/>
      <c r="O2503" s="283"/>
      <c r="P2503" s="283"/>
      <c r="Q2503" s="283"/>
      <c r="R2503" s="283"/>
      <c r="S2503" s="283"/>
      <c r="T2503" s="283"/>
      <c r="U2503" s="283"/>
      <c r="V2503" s="283"/>
      <c r="W2503" s="283"/>
      <c r="X2503" s="283"/>
    </row>
    <row r="2504" spans="1:24" s="239" customFormat="1" ht="20.25" customHeight="1" x14ac:dyDescent="0.3">
      <c r="A2504" s="238"/>
      <c r="B2504" s="235"/>
      <c r="C2504" s="235"/>
      <c r="D2504" s="282"/>
      <c r="E2504" s="283"/>
      <c r="F2504" s="283"/>
      <c r="G2504" s="283"/>
      <c r="H2504" s="283"/>
      <c r="I2504" s="283"/>
      <c r="J2504" s="283"/>
      <c r="K2504" s="283"/>
      <c r="L2504" s="254" t="s">
        <v>2528</v>
      </c>
      <c r="M2504" s="283"/>
      <c r="N2504" s="283"/>
      <c r="O2504" s="283"/>
      <c r="P2504" s="283"/>
      <c r="Q2504" s="283"/>
      <c r="R2504" s="283"/>
      <c r="S2504" s="283"/>
      <c r="T2504" s="283"/>
      <c r="U2504" s="283"/>
      <c r="V2504" s="283"/>
      <c r="W2504" s="283"/>
      <c r="X2504" s="283"/>
    </row>
    <row r="2505" spans="1:24" s="239" customFormat="1" ht="20.25" customHeight="1" x14ac:dyDescent="0.3">
      <c r="A2505" s="238">
        <v>2024</v>
      </c>
      <c r="B2505" s="230">
        <v>1082</v>
      </c>
      <c r="C2505" s="242" t="s">
        <v>4164</v>
      </c>
      <c r="D2505" s="230">
        <v>44199</v>
      </c>
      <c r="E2505" s="222">
        <v>1376336.77</v>
      </c>
      <c r="F2505" s="222">
        <v>1376336.77</v>
      </c>
      <c r="G2505" s="221">
        <v>0</v>
      </c>
      <c r="H2505" s="221">
        <v>0</v>
      </c>
      <c r="I2505" s="221">
        <v>0</v>
      </c>
      <c r="J2505" s="221">
        <v>0</v>
      </c>
      <c r="K2505" s="221">
        <v>0</v>
      </c>
      <c r="L2505" s="221">
        <v>0</v>
      </c>
      <c r="M2505" s="221">
        <v>0</v>
      </c>
      <c r="N2505" s="221">
        <v>0</v>
      </c>
      <c r="O2505" s="222">
        <v>832176.92</v>
      </c>
      <c r="P2505" s="221">
        <v>0</v>
      </c>
      <c r="Q2505" s="222">
        <v>544159.85</v>
      </c>
      <c r="R2505" s="221">
        <v>0</v>
      </c>
      <c r="S2505" s="221">
        <v>0</v>
      </c>
      <c r="T2505" s="221">
        <v>0</v>
      </c>
      <c r="U2505" s="221">
        <v>0</v>
      </c>
      <c r="V2505" s="221">
        <v>0</v>
      </c>
      <c r="W2505" s="221">
        <v>0</v>
      </c>
      <c r="X2505" s="221">
        <v>0</v>
      </c>
    </row>
    <row r="2506" spans="1:24" s="239" customFormat="1" ht="20.25" customHeight="1" x14ac:dyDescent="0.3">
      <c r="A2506" s="238">
        <v>2024</v>
      </c>
      <c r="B2506" s="230">
        <v>1083</v>
      </c>
      <c r="C2506" s="225" t="s">
        <v>4165</v>
      </c>
      <c r="D2506" s="230">
        <v>44200</v>
      </c>
      <c r="E2506" s="222">
        <v>601828.34</v>
      </c>
      <c r="F2506" s="222">
        <v>601828.34</v>
      </c>
      <c r="G2506" s="221">
        <v>0</v>
      </c>
      <c r="H2506" s="301">
        <v>601828.34</v>
      </c>
      <c r="I2506" s="221">
        <v>0</v>
      </c>
      <c r="J2506" s="221">
        <v>0</v>
      </c>
      <c r="K2506" s="221">
        <v>0</v>
      </c>
      <c r="L2506" s="221">
        <v>0</v>
      </c>
      <c r="M2506" s="221">
        <v>0</v>
      </c>
      <c r="N2506" s="221">
        <v>0</v>
      </c>
      <c r="O2506" s="221">
        <v>0</v>
      </c>
      <c r="P2506" s="221">
        <v>0</v>
      </c>
      <c r="Q2506" s="221">
        <v>0</v>
      </c>
      <c r="R2506" s="221">
        <v>0</v>
      </c>
      <c r="S2506" s="221">
        <v>0</v>
      </c>
      <c r="T2506" s="221">
        <v>0</v>
      </c>
      <c r="U2506" s="221">
        <v>0</v>
      </c>
      <c r="V2506" s="221">
        <v>0</v>
      </c>
      <c r="W2506" s="221">
        <v>0</v>
      </c>
      <c r="X2506" s="221">
        <v>0</v>
      </c>
    </row>
    <row r="2507" spans="1:24" s="239" customFormat="1" ht="20.25" customHeight="1" x14ac:dyDescent="0.3">
      <c r="A2507" s="238">
        <v>2024</v>
      </c>
      <c r="B2507" s="230">
        <v>1084</v>
      </c>
      <c r="C2507" s="225" t="s">
        <v>4166</v>
      </c>
      <c r="D2507" s="230">
        <v>44192</v>
      </c>
      <c r="E2507" s="222">
        <v>418156.54</v>
      </c>
      <c r="F2507" s="222">
        <v>418156.54</v>
      </c>
      <c r="G2507" s="221">
        <v>0</v>
      </c>
      <c r="H2507" s="221">
        <v>0</v>
      </c>
      <c r="I2507" s="221">
        <v>0</v>
      </c>
      <c r="J2507" s="221">
        <v>0</v>
      </c>
      <c r="K2507" s="221">
        <v>0</v>
      </c>
      <c r="L2507" s="221">
        <v>0</v>
      </c>
      <c r="M2507" s="221">
        <v>0</v>
      </c>
      <c r="N2507" s="221">
        <v>0</v>
      </c>
      <c r="O2507" s="221">
        <v>0</v>
      </c>
      <c r="P2507" s="221">
        <v>0</v>
      </c>
      <c r="Q2507" s="222">
        <v>418156.54</v>
      </c>
      <c r="R2507" s="221">
        <v>0</v>
      </c>
      <c r="S2507" s="221">
        <v>0</v>
      </c>
      <c r="T2507" s="221">
        <v>0</v>
      </c>
      <c r="U2507" s="221">
        <v>0</v>
      </c>
      <c r="V2507" s="221">
        <v>0</v>
      </c>
      <c r="W2507" s="221">
        <v>0</v>
      </c>
      <c r="X2507" s="221">
        <v>0</v>
      </c>
    </row>
    <row r="2508" spans="1:24" s="239" customFormat="1" ht="20.25" customHeight="1" x14ac:dyDescent="0.3">
      <c r="A2508" s="238">
        <v>2024</v>
      </c>
      <c r="B2508" s="230">
        <v>1085</v>
      </c>
      <c r="C2508" s="225" t="s">
        <v>4167</v>
      </c>
      <c r="D2508" s="230">
        <v>44175</v>
      </c>
      <c r="E2508" s="222">
        <v>399091.9</v>
      </c>
      <c r="F2508" s="222">
        <v>399091.9</v>
      </c>
      <c r="G2508" s="221">
        <v>0</v>
      </c>
      <c r="H2508" s="301">
        <v>399091.9</v>
      </c>
      <c r="I2508" s="221">
        <v>0</v>
      </c>
      <c r="J2508" s="221">
        <v>0</v>
      </c>
      <c r="K2508" s="221">
        <v>0</v>
      </c>
      <c r="L2508" s="221">
        <v>0</v>
      </c>
      <c r="M2508" s="221">
        <v>0</v>
      </c>
      <c r="N2508" s="221">
        <v>0</v>
      </c>
      <c r="O2508" s="221">
        <v>0</v>
      </c>
      <c r="P2508" s="221">
        <v>0</v>
      </c>
      <c r="Q2508" s="221">
        <v>0</v>
      </c>
      <c r="R2508" s="221">
        <v>0</v>
      </c>
      <c r="S2508" s="221">
        <v>0</v>
      </c>
      <c r="T2508" s="221">
        <v>0</v>
      </c>
      <c r="U2508" s="221">
        <v>0</v>
      </c>
      <c r="V2508" s="221">
        <v>0</v>
      </c>
      <c r="W2508" s="221">
        <v>0</v>
      </c>
      <c r="X2508" s="221">
        <v>0</v>
      </c>
    </row>
    <row r="2509" spans="1:24" s="239" customFormat="1" ht="20.25" customHeight="1" x14ac:dyDescent="0.3">
      <c r="A2509" s="238">
        <v>2024</v>
      </c>
      <c r="B2509" s="230">
        <v>1086</v>
      </c>
      <c r="C2509" s="225" t="s">
        <v>4168</v>
      </c>
      <c r="D2509" s="230">
        <v>44174</v>
      </c>
      <c r="E2509" s="222">
        <v>418156.54</v>
      </c>
      <c r="F2509" s="222">
        <v>418156.54</v>
      </c>
      <c r="G2509" s="221">
        <v>0</v>
      </c>
      <c r="H2509" s="221">
        <v>0</v>
      </c>
      <c r="I2509" s="221">
        <v>0</v>
      </c>
      <c r="J2509" s="221">
        <v>0</v>
      </c>
      <c r="K2509" s="221">
        <v>0</v>
      </c>
      <c r="L2509" s="221">
        <v>0</v>
      </c>
      <c r="M2509" s="221">
        <v>0</v>
      </c>
      <c r="N2509" s="221">
        <v>0</v>
      </c>
      <c r="O2509" s="221">
        <v>0</v>
      </c>
      <c r="P2509" s="221">
        <v>0</v>
      </c>
      <c r="Q2509" s="222">
        <v>418156.54</v>
      </c>
      <c r="R2509" s="221">
        <v>0</v>
      </c>
      <c r="S2509" s="221">
        <v>0</v>
      </c>
      <c r="T2509" s="221">
        <v>0</v>
      </c>
      <c r="U2509" s="221">
        <v>0</v>
      </c>
      <c r="V2509" s="221">
        <v>0</v>
      </c>
      <c r="W2509" s="221">
        <v>0</v>
      </c>
      <c r="X2509" s="221">
        <v>0</v>
      </c>
    </row>
    <row r="2510" spans="1:24" s="239" customFormat="1" ht="20.25" customHeight="1" x14ac:dyDescent="0.3">
      <c r="A2510" s="238">
        <v>2024</v>
      </c>
      <c r="B2510" s="230">
        <v>1087</v>
      </c>
      <c r="C2510" s="225" t="s">
        <v>4169</v>
      </c>
      <c r="D2510" s="230">
        <v>44198</v>
      </c>
      <c r="E2510" s="222">
        <v>1145988.19</v>
      </c>
      <c r="F2510" s="222">
        <v>1145988.19</v>
      </c>
      <c r="G2510" s="221">
        <v>0</v>
      </c>
      <c r="H2510" s="301">
        <v>601828.34</v>
      </c>
      <c r="I2510" s="221">
        <v>0</v>
      </c>
      <c r="J2510" s="221">
        <v>0</v>
      </c>
      <c r="K2510" s="221">
        <v>0</v>
      </c>
      <c r="L2510" s="221">
        <v>0</v>
      </c>
      <c r="M2510" s="221">
        <v>0</v>
      </c>
      <c r="N2510" s="221">
        <v>0</v>
      </c>
      <c r="O2510" s="221">
        <v>0</v>
      </c>
      <c r="P2510" s="221">
        <v>0</v>
      </c>
      <c r="Q2510" s="222">
        <v>544159.85</v>
      </c>
      <c r="R2510" s="221">
        <v>0</v>
      </c>
      <c r="S2510" s="221">
        <v>0</v>
      </c>
      <c r="T2510" s="221">
        <v>0</v>
      </c>
      <c r="U2510" s="221">
        <v>0</v>
      </c>
      <c r="V2510" s="221">
        <v>0</v>
      </c>
      <c r="W2510" s="221">
        <v>0</v>
      </c>
      <c r="X2510" s="221">
        <v>0</v>
      </c>
    </row>
    <row r="2511" spans="1:24" s="239" customFormat="1" ht="20.25" customHeight="1" x14ac:dyDescent="0.3">
      <c r="A2511" s="238">
        <v>2024</v>
      </c>
      <c r="B2511" s="230">
        <v>1088</v>
      </c>
      <c r="C2511" s="225" t="s">
        <v>4170</v>
      </c>
      <c r="D2511" s="230">
        <v>44168</v>
      </c>
      <c r="E2511" s="222">
        <v>105239.25</v>
      </c>
      <c r="F2511" s="222">
        <v>105239.25</v>
      </c>
      <c r="G2511" s="265">
        <v>105239.25</v>
      </c>
      <c r="H2511" s="221">
        <v>0</v>
      </c>
      <c r="I2511" s="221">
        <v>0</v>
      </c>
      <c r="J2511" s="221">
        <v>0</v>
      </c>
      <c r="K2511" s="221">
        <v>0</v>
      </c>
      <c r="L2511" s="221">
        <v>0</v>
      </c>
      <c r="M2511" s="221">
        <v>0</v>
      </c>
      <c r="N2511" s="221">
        <v>0</v>
      </c>
      <c r="O2511" s="221">
        <v>0</v>
      </c>
      <c r="P2511" s="221">
        <v>0</v>
      </c>
      <c r="Q2511" s="221">
        <v>0</v>
      </c>
      <c r="R2511" s="221">
        <v>0</v>
      </c>
      <c r="S2511" s="221">
        <v>0</v>
      </c>
      <c r="T2511" s="221">
        <v>0</v>
      </c>
      <c r="U2511" s="221">
        <v>0</v>
      </c>
      <c r="V2511" s="221">
        <v>0</v>
      </c>
      <c r="W2511" s="221">
        <v>0</v>
      </c>
      <c r="X2511" s="221">
        <v>0</v>
      </c>
    </row>
    <row r="2512" spans="1:24" s="239" customFormat="1" ht="20.25" customHeight="1" x14ac:dyDescent="0.3">
      <c r="A2512" s="238"/>
      <c r="B2512" s="226" t="s">
        <v>22</v>
      </c>
      <c r="C2512" s="231"/>
      <c r="D2512" s="263" t="s">
        <v>172</v>
      </c>
      <c r="E2512" s="220">
        <v>4464797.5299999993</v>
      </c>
      <c r="F2512" s="220">
        <v>4464797.5299999993</v>
      </c>
      <c r="G2512" s="220">
        <v>105239.25</v>
      </c>
      <c r="H2512" s="220">
        <v>1602748.58</v>
      </c>
      <c r="I2512" s="220">
        <v>0</v>
      </c>
      <c r="J2512" s="220">
        <v>0</v>
      </c>
      <c r="K2512" s="220">
        <v>0</v>
      </c>
      <c r="L2512" s="220">
        <v>0</v>
      </c>
      <c r="M2512" s="220">
        <v>0</v>
      </c>
      <c r="N2512" s="220">
        <v>0</v>
      </c>
      <c r="O2512" s="220">
        <v>832176.92</v>
      </c>
      <c r="P2512" s="220">
        <v>0</v>
      </c>
      <c r="Q2512" s="220">
        <v>1924632.7799999998</v>
      </c>
      <c r="R2512" s="220">
        <v>0</v>
      </c>
      <c r="S2512" s="220">
        <v>0</v>
      </c>
      <c r="T2512" s="220">
        <v>0</v>
      </c>
      <c r="U2512" s="220">
        <v>0</v>
      </c>
      <c r="V2512" s="220">
        <v>0</v>
      </c>
      <c r="W2512" s="220">
        <v>0</v>
      </c>
      <c r="X2512" s="220">
        <v>0</v>
      </c>
    </row>
    <row r="2513" spans="1:24" s="239" customFormat="1" ht="20.25" customHeight="1" x14ac:dyDescent="0.3">
      <c r="A2513" s="238"/>
      <c r="B2513" s="272" t="s">
        <v>34</v>
      </c>
      <c r="C2513" s="272"/>
      <c r="D2513" s="263" t="s">
        <v>172</v>
      </c>
      <c r="E2513" s="220">
        <v>4464797.5299999993</v>
      </c>
      <c r="F2513" s="220">
        <v>4464797.5299999993</v>
      </c>
      <c r="G2513" s="220">
        <v>105239.25</v>
      </c>
      <c r="H2513" s="220">
        <v>1602748.58</v>
      </c>
      <c r="I2513" s="220">
        <v>0</v>
      </c>
      <c r="J2513" s="220">
        <v>0</v>
      </c>
      <c r="K2513" s="220">
        <v>0</v>
      </c>
      <c r="L2513" s="220">
        <v>0</v>
      </c>
      <c r="M2513" s="220">
        <v>0</v>
      </c>
      <c r="N2513" s="220">
        <v>0</v>
      </c>
      <c r="O2513" s="220">
        <v>832176.92</v>
      </c>
      <c r="P2513" s="220">
        <v>0</v>
      </c>
      <c r="Q2513" s="220">
        <v>1924632.7799999998</v>
      </c>
      <c r="R2513" s="220">
        <v>0</v>
      </c>
      <c r="S2513" s="220">
        <v>0</v>
      </c>
      <c r="T2513" s="220">
        <v>0</v>
      </c>
      <c r="U2513" s="220">
        <v>0</v>
      </c>
      <c r="V2513" s="220">
        <v>0</v>
      </c>
      <c r="W2513" s="220">
        <v>0</v>
      </c>
      <c r="X2513" s="220">
        <v>0</v>
      </c>
    </row>
    <row r="2514" spans="1:24" s="239" customFormat="1" ht="20.25" customHeight="1" x14ac:dyDescent="0.3">
      <c r="A2514" s="238"/>
      <c r="C2514" s="235"/>
      <c r="D2514" s="235"/>
      <c r="E2514" s="235"/>
      <c r="F2514" s="235"/>
      <c r="G2514" s="254"/>
      <c r="H2514" s="254"/>
      <c r="I2514" s="254"/>
      <c r="J2514" s="254"/>
      <c r="K2514" s="254"/>
      <c r="L2514" s="254" t="s">
        <v>4179</v>
      </c>
      <c r="M2514" s="254"/>
      <c r="N2514" s="254"/>
      <c r="O2514" s="254"/>
      <c r="P2514" s="254"/>
      <c r="Q2514" s="254"/>
      <c r="R2514" s="254"/>
      <c r="S2514" s="254"/>
      <c r="T2514" s="254"/>
      <c r="U2514" s="254"/>
      <c r="V2514" s="254"/>
      <c r="W2514" s="254"/>
      <c r="X2514" s="275"/>
    </row>
    <row r="2515" spans="1:24" s="239" customFormat="1" ht="20.25" customHeight="1" x14ac:dyDescent="0.3">
      <c r="A2515" s="238"/>
      <c r="C2515" s="274"/>
      <c r="D2515" s="274"/>
      <c r="E2515" s="274"/>
      <c r="F2515" s="274"/>
      <c r="G2515" s="275"/>
      <c r="H2515" s="275"/>
      <c r="I2515" s="275"/>
      <c r="J2515" s="275"/>
      <c r="K2515" s="275"/>
      <c r="L2515" s="275" t="s">
        <v>4180</v>
      </c>
      <c r="M2515" s="275"/>
      <c r="N2515" s="275"/>
      <c r="O2515" s="275"/>
      <c r="P2515" s="275"/>
      <c r="Q2515" s="275"/>
      <c r="R2515" s="275"/>
      <c r="S2515" s="275"/>
      <c r="T2515" s="275"/>
      <c r="U2515" s="275"/>
      <c r="V2515" s="275"/>
      <c r="W2515" s="275"/>
      <c r="X2515" s="293"/>
    </row>
    <row r="2516" spans="1:24" s="239" customFormat="1" ht="20.25" customHeight="1" x14ac:dyDescent="0.3">
      <c r="A2516" s="238">
        <v>2024</v>
      </c>
      <c r="B2516" s="230">
        <v>1089</v>
      </c>
      <c r="C2516" s="229" t="s">
        <v>1138</v>
      </c>
      <c r="D2516" s="230">
        <v>44621</v>
      </c>
      <c r="E2516" s="222">
        <v>1485888.9999999998</v>
      </c>
      <c r="F2516" s="222">
        <v>1475940.0399999998</v>
      </c>
      <c r="G2516" s="221">
        <v>0</v>
      </c>
      <c r="H2516" s="221">
        <v>556865.74</v>
      </c>
      <c r="I2516" s="221">
        <v>0</v>
      </c>
      <c r="J2516" s="221">
        <v>159781.15999999997</v>
      </c>
      <c r="K2516" s="221">
        <v>330758.86</v>
      </c>
      <c r="L2516" s="221">
        <v>428534.27999999997</v>
      </c>
      <c r="M2516" s="221">
        <v>0</v>
      </c>
      <c r="N2516" s="221">
        <v>0</v>
      </c>
      <c r="O2516" s="221">
        <v>0</v>
      </c>
      <c r="P2516" s="221">
        <v>0</v>
      </c>
      <c r="Q2516" s="221">
        <v>0</v>
      </c>
      <c r="R2516" s="221">
        <v>0</v>
      </c>
      <c r="S2516" s="221">
        <v>0</v>
      </c>
      <c r="T2516" s="221">
        <v>0</v>
      </c>
      <c r="U2516" s="221">
        <v>0</v>
      </c>
      <c r="V2516" s="221">
        <v>0</v>
      </c>
      <c r="W2516" s="221">
        <v>0</v>
      </c>
      <c r="X2516" s="221">
        <v>9948.9599999999991</v>
      </c>
    </row>
    <row r="2517" spans="1:24" s="239" customFormat="1" ht="20.25" customHeight="1" x14ac:dyDescent="0.3">
      <c r="A2517" s="238">
        <v>2024</v>
      </c>
      <c r="B2517" s="230">
        <v>1090</v>
      </c>
      <c r="C2517" s="229" t="s">
        <v>1139</v>
      </c>
      <c r="D2517" s="230">
        <v>44622</v>
      </c>
      <c r="E2517" s="222">
        <v>1314464.2199999997</v>
      </c>
      <c r="F2517" s="222">
        <v>1304515.3199999998</v>
      </c>
      <c r="G2517" s="221">
        <v>0</v>
      </c>
      <c r="H2517" s="221">
        <v>406287.36000000004</v>
      </c>
      <c r="I2517" s="221">
        <v>0</v>
      </c>
      <c r="J2517" s="221">
        <v>116801.85999999999</v>
      </c>
      <c r="K2517" s="221">
        <v>345348.22</v>
      </c>
      <c r="L2517" s="221">
        <v>436077.87999999995</v>
      </c>
      <c r="M2517" s="221">
        <v>0</v>
      </c>
      <c r="N2517" s="221">
        <v>0</v>
      </c>
      <c r="O2517" s="221">
        <v>0</v>
      </c>
      <c r="P2517" s="221">
        <v>0</v>
      </c>
      <c r="Q2517" s="221">
        <v>0</v>
      </c>
      <c r="R2517" s="221">
        <v>0</v>
      </c>
      <c r="S2517" s="221">
        <v>0</v>
      </c>
      <c r="T2517" s="221">
        <v>0</v>
      </c>
      <c r="U2517" s="221">
        <v>0</v>
      </c>
      <c r="V2517" s="221">
        <v>0</v>
      </c>
      <c r="W2517" s="221">
        <v>0</v>
      </c>
      <c r="X2517" s="221">
        <v>9948.9000000000015</v>
      </c>
    </row>
    <row r="2518" spans="1:24" s="239" customFormat="1" ht="20.25" customHeight="1" x14ac:dyDescent="0.3">
      <c r="A2518" s="238"/>
      <c r="B2518" s="226" t="s">
        <v>22</v>
      </c>
      <c r="C2518" s="231"/>
      <c r="D2518" s="263" t="s">
        <v>172</v>
      </c>
      <c r="E2518" s="220">
        <v>2800353.2199999997</v>
      </c>
      <c r="F2518" s="220">
        <v>2780455.3599999994</v>
      </c>
      <c r="G2518" s="220">
        <v>0</v>
      </c>
      <c r="H2518" s="220">
        <v>963153.10000000009</v>
      </c>
      <c r="I2518" s="220">
        <v>0</v>
      </c>
      <c r="J2518" s="220">
        <v>276583.01999999996</v>
      </c>
      <c r="K2518" s="220">
        <v>676107.08</v>
      </c>
      <c r="L2518" s="220">
        <v>864612.15999999992</v>
      </c>
      <c r="M2518" s="220">
        <v>0</v>
      </c>
      <c r="N2518" s="220">
        <v>0</v>
      </c>
      <c r="O2518" s="220">
        <v>0</v>
      </c>
      <c r="P2518" s="220">
        <v>0</v>
      </c>
      <c r="Q2518" s="220">
        <v>0</v>
      </c>
      <c r="R2518" s="220">
        <v>0</v>
      </c>
      <c r="S2518" s="220">
        <v>0</v>
      </c>
      <c r="T2518" s="220">
        <v>0</v>
      </c>
      <c r="U2518" s="220">
        <v>0</v>
      </c>
      <c r="V2518" s="220">
        <v>0</v>
      </c>
      <c r="W2518" s="220">
        <v>0</v>
      </c>
      <c r="X2518" s="220">
        <v>19897.86</v>
      </c>
    </row>
    <row r="2519" spans="1:24" s="239" customFormat="1" ht="20.25" customHeight="1" x14ac:dyDescent="0.3">
      <c r="A2519" s="238"/>
      <c r="C2519" s="274"/>
      <c r="D2519" s="274"/>
      <c r="E2519" s="274"/>
      <c r="F2519" s="274"/>
      <c r="G2519" s="275"/>
      <c r="H2519" s="275"/>
      <c r="I2519" s="275"/>
      <c r="J2519" s="275"/>
      <c r="K2519" s="275"/>
      <c r="L2519" s="275" t="s">
        <v>4181</v>
      </c>
      <c r="M2519" s="275"/>
      <c r="N2519" s="275"/>
      <c r="O2519" s="275"/>
      <c r="P2519" s="275"/>
      <c r="Q2519" s="275"/>
      <c r="R2519" s="275"/>
      <c r="S2519" s="275"/>
      <c r="T2519" s="275"/>
      <c r="U2519" s="275"/>
      <c r="V2519" s="275"/>
      <c r="W2519" s="275"/>
      <c r="X2519" s="266"/>
    </row>
    <row r="2520" spans="1:24" s="239" customFormat="1" ht="20.25" customHeight="1" x14ac:dyDescent="0.3">
      <c r="A2520" s="238">
        <v>2024</v>
      </c>
      <c r="B2520" s="230">
        <v>1091</v>
      </c>
      <c r="C2520" s="229" t="s">
        <v>36</v>
      </c>
      <c r="D2520" s="230">
        <v>44334</v>
      </c>
      <c r="E2520" s="222">
        <v>16628881.720000001</v>
      </c>
      <c r="F2520" s="222">
        <v>16537212.030000001</v>
      </c>
      <c r="G2520" s="221">
        <v>0</v>
      </c>
      <c r="H2520" s="221">
        <v>8377044.5899999999</v>
      </c>
      <c r="I2520" s="221">
        <v>0</v>
      </c>
      <c r="J2520" s="221">
        <v>367587.30000000005</v>
      </c>
      <c r="K2520" s="221">
        <v>600982.26</v>
      </c>
      <c r="L2520" s="221">
        <v>0</v>
      </c>
      <c r="M2520" s="221">
        <v>0</v>
      </c>
      <c r="N2520" s="221">
        <v>0</v>
      </c>
      <c r="O2520" s="221">
        <v>7191597.8800000008</v>
      </c>
      <c r="P2520" s="221">
        <v>0</v>
      </c>
      <c r="Q2520" s="221">
        <v>0</v>
      </c>
      <c r="R2520" s="221">
        <v>0</v>
      </c>
      <c r="S2520" s="221">
        <v>0</v>
      </c>
      <c r="T2520" s="221">
        <v>0</v>
      </c>
      <c r="U2520" s="221">
        <v>0</v>
      </c>
      <c r="V2520" s="221">
        <v>0</v>
      </c>
      <c r="W2520" s="221">
        <v>0</v>
      </c>
      <c r="X2520" s="221">
        <v>91669.69</v>
      </c>
    </row>
    <row r="2521" spans="1:24" s="239" customFormat="1" ht="20.25" customHeight="1" x14ac:dyDescent="0.3">
      <c r="A2521" s="238">
        <v>2024</v>
      </c>
      <c r="B2521" s="230">
        <v>1092</v>
      </c>
      <c r="C2521" s="229" t="s">
        <v>2270</v>
      </c>
      <c r="D2521" s="230">
        <v>44298</v>
      </c>
      <c r="E2521" s="222">
        <v>981796.69</v>
      </c>
      <c r="F2521" s="222">
        <v>975752.25</v>
      </c>
      <c r="G2521" s="221">
        <v>0</v>
      </c>
      <c r="H2521" s="221">
        <v>474834.22</v>
      </c>
      <c r="I2521" s="221">
        <v>0</v>
      </c>
      <c r="J2521" s="222">
        <v>106203.77</v>
      </c>
      <c r="K2521" s="221">
        <v>0</v>
      </c>
      <c r="L2521" s="221">
        <v>394714.26</v>
      </c>
      <c r="M2521" s="221">
        <v>0</v>
      </c>
      <c r="N2521" s="221">
        <v>0</v>
      </c>
      <c r="O2521" s="221">
        <v>0</v>
      </c>
      <c r="P2521" s="221">
        <v>0</v>
      </c>
      <c r="Q2521" s="221">
        <v>0</v>
      </c>
      <c r="R2521" s="221">
        <v>0</v>
      </c>
      <c r="S2521" s="221">
        <v>0</v>
      </c>
      <c r="T2521" s="221">
        <v>0</v>
      </c>
      <c r="U2521" s="221">
        <v>0</v>
      </c>
      <c r="V2521" s="221">
        <v>0</v>
      </c>
      <c r="W2521" s="221">
        <v>0</v>
      </c>
      <c r="X2521" s="221">
        <v>6044.4400000000005</v>
      </c>
    </row>
    <row r="2522" spans="1:24" s="239" customFormat="1" ht="20.25" customHeight="1" x14ac:dyDescent="0.3">
      <c r="A2522" s="238">
        <v>2024</v>
      </c>
      <c r="B2522" s="230">
        <v>1093</v>
      </c>
      <c r="C2522" s="229" t="s">
        <v>2271</v>
      </c>
      <c r="D2522" s="230">
        <v>44299</v>
      </c>
      <c r="E2522" s="222">
        <v>849188.95</v>
      </c>
      <c r="F2522" s="222">
        <v>843144.51</v>
      </c>
      <c r="G2522" s="221">
        <v>0</v>
      </c>
      <c r="H2522" s="221">
        <v>701208.91999999993</v>
      </c>
      <c r="I2522" s="221">
        <v>0</v>
      </c>
      <c r="J2522" s="222">
        <v>35294.03</v>
      </c>
      <c r="K2522" s="221">
        <v>0</v>
      </c>
      <c r="L2522" s="221">
        <v>106641.56</v>
      </c>
      <c r="M2522" s="221">
        <v>0</v>
      </c>
      <c r="N2522" s="221">
        <v>0</v>
      </c>
      <c r="O2522" s="221">
        <v>0</v>
      </c>
      <c r="P2522" s="221">
        <v>0</v>
      </c>
      <c r="Q2522" s="221">
        <v>0</v>
      </c>
      <c r="R2522" s="221">
        <v>0</v>
      </c>
      <c r="S2522" s="221">
        <v>0</v>
      </c>
      <c r="T2522" s="221">
        <v>0</v>
      </c>
      <c r="U2522" s="221">
        <v>0</v>
      </c>
      <c r="V2522" s="221">
        <v>0</v>
      </c>
      <c r="W2522" s="221">
        <v>0</v>
      </c>
      <c r="X2522" s="221">
        <v>6044.4400000000005</v>
      </c>
    </row>
    <row r="2523" spans="1:24" s="239" customFormat="1" ht="20.25" customHeight="1" x14ac:dyDescent="0.3">
      <c r="A2523" s="238">
        <v>2024</v>
      </c>
      <c r="B2523" s="230">
        <v>1094</v>
      </c>
      <c r="C2523" s="229" t="s">
        <v>1143</v>
      </c>
      <c r="D2523" s="310">
        <v>44412</v>
      </c>
      <c r="E2523" s="222">
        <v>1832193.45</v>
      </c>
      <c r="F2523" s="222">
        <v>1814264.02</v>
      </c>
      <c r="G2523" s="221">
        <v>0</v>
      </c>
      <c r="H2523" s="221">
        <v>0</v>
      </c>
      <c r="I2523" s="221">
        <v>0</v>
      </c>
      <c r="J2523" s="221">
        <v>0</v>
      </c>
      <c r="K2523" s="221">
        <v>0</v>
      </c>
      <c r="L2523" s="221">
        <v>0</v>
      </c>
      <c r="M2523" s="221">
        <v>0</v>
      </c>
      <c r="N2523" s="221">
        <v>0</v>
      </c>
      <c r="O2523" s="221">
        <v>1814264.02</v>
      </c>
      <c r="P2523" s="221">
        <v>0</v>
      </c>
      <c r="Q2523" s="221">
        <v>0</v>
      </c>
      <c r="R2523" s="221">
        <v>0</v>
      </c>
      <c r="S2523" s="221">
        <v>0</v>
      </c>
      <c r="T2523" s="221">
        <v>0</v>
      </c>
      <c r="U2523" s="221">
        <v>0</v>
      </c>
      <c r="V2523" s="221">
        <v>0</v>
      </c>
      <c r="W2523" s="221">
        <v>0</v>
      </c>
      <c r="X2523" s="221">
        <v>17929.43</v>
      </c>
    </row>
    <row r="2524" spans="1:24" s="239" customFormat="1" ht="20.25" customHeight="1" x14ac:dyDescent="0.3">
      <c r="A2524" s="238">
        <v>2024</v>
      </c>
      <c r="B2524" s="230">
        <v>1095</v>
      </c>
      <c r="C2524" s="229" t="s">
        <v>71</v>
      </c>
      <c r="D2524" s="310">
        <v>44302</v>
      </c>
      <c r="E2524" s="222">
        <v>5217083.209999999</v>
      </c>
      <c r="F2524" s="222">
        <v>5136247.6099999994</v>
      </c>
      <c r="G2524" s="221">
        <v>0</v>
      </c>
      <c r="H2524" s="221">
        <v>3709209.79</v>
      </c>
      <c r="I2524" s="221">
        <v>0</v>
      </c>
      <c r="J2524" s="221">
        <v>582518.04</v>
      </c>
      <c r="K2524" s="221">
        <v>468133.52</v>
      </c>
      <c r="L2524" s="221">
        <v>244278.78999999998</v>
      </c>
      <c r="M2524" s="221">
        <v>0</v>
      </c>
      <c r="N2524" s="221">
        <v>0</v>
      </c>
      <c r="O2524" s="221">
        <v>0</v>
      </c>
      <c r="P2524" s="221">
        <v>0</v>
      </c>
      <c r="Q2524" s="221">
        <v>0</v>
      </c>
      <c r="R2524" s="221">
        <v>0</v>
      </c>
      <c r="S2524" s="221">
        <v>0</v>
      </c>
      <c r="T2524" s="221">
        <v>0</v>
      </c>
      <c r="U2524" s="221">
        <v>132107.47</v>
      </c>
      <c r="V2524" s="221">
        <v>0</v>
      </c>
      <c r="W2524" s="221">
        <v>0</v>
      </c>
      <c r="X2524" s="221">
        <v>80835.599999999991</v>
      </c>
    </row>
    <row r="2525" spans="1:24" s="239" customFormat="1" ht="20.25" customHeight="1" x14ac:dyDescent="0.3">
      <c r="A2525" s="238">
        <v>2024</v>
      </c>
      <c r="B2525" s="230">
        <v>1096</v>
      </c>
      <c r="C2525" s="229" t="s">
        <v>1636</v>
      </c>
      <c r="D2525" s="310">
        <v>44221</v>
      </c>
      <c r="E2525" s="222">
        <v>1416023.34</v>
      </c>
      <c r="F2525" s="222">
        <v>1398231.1300000001</v>
      </c>
      <c r="G2525" s="221">
        <v>0</v>
      </c>
      <c r="H2525" s="221">
        <v>1398231.1300000001</v>
      </c>
      <c r="I2525" s="221">
        <v>0</v>
      </c>
      <c r="J2525" s="221">
        <v>0</v>
      </c>
      <c r="K2525" s="221">
        <v>0</v>
      </c>
      <c r="L2525" s="221">
        <v>0</v>
      </c>
      <c r="M2525" s="221">
        <v>0</v>
      </c>
      <c r="N2525" s="221">
        <v>0</v>
      </c>
      <c r="O2525" s="221">
        <v>0</v>
      </c>
      <c r="P2525" s="221">
        <v>0</v>
      </c>
      <c r="Q2525" s="221">
        <v>0</v>
      </c>
      <c r="R2525" s="221">
        <v>0</v>
      </c>
      <c r="S2525" s="221">
        <v>0</v>
      </c>
      <c r="T2525" s="221">
        <v>0</v>
      </c>
      <c r="U2525" s="221">
        <v>0</v>
      </c>
      <c r="V2525" s="221">
        <v>0</v>
      </c>
      <c r="W2525" s="221">
        <v>0</v>
      </c>
      <c r="X2525" s="221">
        <v>17792.21</v>
      </c>
    </row>
    <row r="2526" spans="1:24" s="239" customFormat="1" ht="20.25" customHeight="1" x14ac:dyDescent="0.3">
      <c r="A2526" s="238">
        <v>2024</v>
      </c>
      <c r="B2526" s="230">
        <v>1097</v>
      </c>
      <c r="C2526" s="229" t="s">
        <v>3400</v>
      </c>
      <c r="D2526" s="310">
        <v>44501</v>
      </c>
      <c r="E2526" s="222">
        <v>4963995.9400000013</v>
      </c>
      <c r="F2526" s="222">
        <v>4845130.1600000011</v>
      </c>
      <c r="G2526" s="221">
        <v>0</v>
      </c>
      <c r="H2526" s="221">
        <v>3248429.7700000005</v>
      </c>
      <c r="I2526" s="221">
        <v>0</v>
      </c>
      <c r="J2526" s="221">
        <v>458797.8600000001</v>
      </c>
      <c r="K2526" s="221">
        <v>494961.79000000004</v>
      </c>
      <c r="L2526" s="221">
        <v>642940.74</v>
      </c>
      <c r="M2526" s="221">
        <v>0</v>
      </c>
      <c r="N2526" s="221">
        <v>0</v>
      </c>
      <c r="O2526" s="221">
        <v>0</v>
      </c>
      <c r="P2526" s="221">
        <v>0</v>
      </c>
      <c r="Q2526" s="221">
        <v>0</v>
      </c>
      <c r="R2526" s="221">
        <v>0</v>
      </c>
      <c r="S2526" s="221">
        <v>0</v>
      </c>
      <c r="T2526" s="221">
        <v>0</v>
      </c>
      <c r="U2526" s="221">
        <v>0</v>
      </c>
      <c r="V2526" s="221">
        <v>0</v>
      </c>
      <c r="W2526" s="221">
        <v>0</v>
      </c>
      <c r="X2526" s="221">
        <v>118865.78000000001</v>
      </c>
    </row>
    <row r="2527" spans="1:24" s="239" customFormat="1" ht="20.25" customHeight="1" x14ac:dyDescent="0.3">
      <c r="A2527" s="238">
        <v>2024</v>
      </c>
      <c r="B2527" s="230">
        <v>1098</v>
      </c>
      <c r="C2527" s="229" t="s">
        <v>1520</v>
      </c>
      <c r="D2527" s="310">
        <v>44510</v>
      </c>
      <c r="E2527" s="222">
        <v>15918973.220000001</v>
      </c>
      <c r="F2527" s="222">
        <v>15833772.25</v>
      </c>
      <c r="G2527" s="221">
        <v>0</v>
      </c>
      <c r="H2527" s="221">
        <v>3365676.9200000004</v>
      </c>
      <c r="I2527" s="221">
        <v>0</v>
      </c>
      <c r="J2527" s="221">
        <v>0</v>
      </c>
      <c r="K2527" s="221">
        <v>0</v>
      </c>
      <c r="L2527" s="221">
        <v>554884.79</v>
      </c>
      <c r="M2527" s="221">
        <v>0</v>
      </c>
      <c r="N2527" s="221">
        <v>0</v>
      </c>
      <c r="O2527" s="221">
        <v>11913210.539999999</v>
      </c>
      <c r="P2527" s="221">
        <v>0</v>
      </c>
      <c r="Q2527" s="221">
        <v>0</v>
      </c>
      <c r="R2527" s="221">
        <v>0</v>
      </c>
      <c r="S2527" s="221">
        <v>0</v>
      </c>
      <c r="T2527" s="221">
        <v>0</v>
      </c>
      <c r="U2527" s="221">
        <v>0</v>
      </c>
      <c r="V2527" s="221">
        <v>0</v>
      </c>
      <c r="W2527" s="221">
        <v>0</v>
      </c>
      <c r="X2527" s="221">
        <v>85200.97</v>
      </c>
    </row>
    <row r="2528" spans="1:24" s="239" customFormat="1" ht="20.25" customHeight="1" x14ac:dyDescent="0.3">
      <c r="A2528" s="238">
        <v>2024</v>
      </c>
      <c r="B2528" s="230">
        <v>1099</v>
      </c>
      <c r="C2528" s="229" t="s">
        <v>3443</v>
      </c>
      <c r="D2528" s="230">
        <v>44585</v>
      </c>
      <c r="E2528" s="222">
        <v>9209893.9000000004</v>
      </c>
      <c r="F2528" s="222">
        <v>9154981.6100000013</v>
      </c>
      <c r="G2528" s="221">
        <v>0</v>
      </c>
      <c r="H2528" s="221">
        <v>0</v>
      </c>
      <c r="I2528" s="221">
        <v>0</v>
      </c>
      <c r="J2528" s="221">
        <v>0</v>
      </c>
      <c r="K2528" s="221">
        <v>0</v>
      </c>
      <c r="L2528" s="221">
        <v>0</v>
      </c>
      <c r="M2528" s="221">
        <v>0</v>
      </c>
      <c r="N2528" s="221">
        <v>0</v>
      </c>
      <c r="O2528" s="221">
        <v>9154981.6100000013</v>
      </c>
      <c r="P2528" s="221">
        <v>0</v>
      </c>
      <c r="Q2528" s="221">
        <v>0</v>
      </c>
      <c r="R2528" s="221">
        <v>0</v>
      </c>
      <c r="S2528" s="221">
        <v>0</v>
      </c>
      <c r="T2528" s="221">
        <v>0</v>
      </c>
      <c r="U2528" s="221">
        <v>0</v>
      </c>
      <c r="V2528" s="221">
        <v>0</v>
      </c>
      <c r="W2528" s="221">
        <v>0</v>
      </c>
      <c r="X2528" s="221">
        <v>54912.29</v>
      </c>
    </row>
    <row r="2529" spans="1:24" s="239" customFormat="1" ht="20.25" customHeight="1" x14ac:dyDescent="0.3">
      <c r="A2529" s="238">
        <v>2024</v>
      </c>
      <c r="B2529" s="230">
        <v>1100</v>
      </c>
      <c r="C2529" s="229" t="s">
        <v>1514</v>
      </c>
      <c r="D2529" s="230">
        <v>44422</v>
      </c>
      <c r="E2529" s="222">
        <v>1976424.7499999998</v>
      </c>
      <c r="F2529" s="222">
        <v>1952544.8399999999</v>
      </c>
      <c r="G2529" s="221">
        <v>0</v>
      </c>
      <c r="H2529" s="221">
        <v>0</v>
      </c>
      <c r="I2529" s="221">
        <v>0</v>
      </c>
      <c r="J2529" s="221">
        <v>0</v>
      </c>
      <c r="K2529" s="221">
        <v>0</v>
      </c>
      <c r="L2529" s="221">
        <v>0</v>
      </c>
      <c r="M2529" s="221">
        <v>0</v>
      </c>
      <c r="N2529" s="221">
        <v>0</v>
      </c>
      <c r="O2529" s="221">
        <v>1952544.8399999999</v>
      </c>
      <c r="P2529" s="221">
        <v>0</v>
      </c>
      <c r="Q2529" s="221">
        <v>0</v>
      </c>
      <c r="R2529" s="221">
        <v>0</v>
      </c>
      <c r="S2529" s="221">
        <v>0</v>
      </c>
      <c r="T2529" s="221">
        <v>0</v>
      </c>
      <c r="U2529" s="221">
        <v>0</v>
      </c>
      <c r="V2529" s="221">
        <v>0</v>
      </c>
      <c r="W2529" s="221">
        <v>0</v>
      </c>
      <c r="X2529" s="221">
        <v>23879.91</v>
      </c>
    </row>
    <row r="2530" spans="1:24" s="239" customFormat="1" ht="20.25" customHeight="1" x14ac:dyDescent="0.3">
      <c r="A2530" s="238">
        <v>2024</v>
      </c>
      <c r="B2530" s="230">
        <v>1101</v>
      </c>
      <c r="C2530" s="229" t="s">
        <v>1516</v>
      </c>
      <c r="D2530" s="230">
        <v>44410</v>
      </c>
      <c r="E2530" s="222">
        <v>1834581.2999999998</v>
      </c>
      <c r="F2530" s="222">
        <v>1816651.8699999999</v>
      </c>
      <c r="G2530" s="221">
        <v>0</v>
      </c>
      <c r="H2530" s="221">
        <v>0</v>
      </c>
      <c r="I2530" s="221">
        <v>0</v>
      </c>
      <c r="J2530" s="221">
        <v>0</v>
      </c>
      <c r="K2530" s="221">
        <v>0</v>
      </c>
      <c r="L2530" s="221">
        <v>0</v>
      </c>
      <c r="M2530" s="221">
        <v>0</v>
      </c>
      <c r="N2530" s="221">
        <v>0</v>
      </c>
      <c r="O2530" s="221">
        <v>1816651.8699999999</v>
      </c>
      <c r="P2530" s="221">
        <v>0</v>
      </c>
      <c r="Q2530" s="221">
        <v>0</v>
      </c>
      <c r="R2530" s="221">
        <v>0</v>
      </c>
      <c r="S2530" s="221">
        <v>0</v>
      </c>
      <c r="T2530" s="221">
        <v>0</v>
      </c>
      <c r="U2530" s="221">
        <v>0</v>
      </c>
      <c r="V2530" s="221">
        <v>0</v>
      </c>
      <c r="W2530" s="221">
        <v>0</v>
      </c>
      <c r="X2530" s="221">
        <v>17929.43</v>
      </c>
    </row>
    <row r="2531" spans="1:24" s="239" customFormat="1" ht="20.25" customHeight="1" x14ac:dyDescent="0.3">
      <c r="A2531" s="238">
        <v>2024</v>
      </c>
      <c r="B2531" s="230">
        <v>1102</v>
      </c>
      <c r="C2531" s="229" t="s">
        <v>1518</v>
      </c>
      <c r="D2531" s="230">
        <v>44468</v>
      </c>
      <c r="E2531" s="222">
        <v>4616920.05</v>
      </c>
      <c r="F2531" s="222">
        <v>4567092.93</v>
      </c>
      <c r="G2531" s="221">
        <v>0</v>
      </c>
      <c r="H2531" s="221">
        <v>2767450.99</v>
      </c>
      <c r="I2531" s="221">
        <v>0</v>
      </c>
      <c r="J2531" s="221">
        <v>363254.17000000004</v>
      </c>
      <c r="K2531" s="221">
        <v>980827.32000000007</v>
      </c>
      <c r="L2531" s="221">
        <v>455560.44999999972</v>
      </c>
      <c r="M2531" s="221">
        <v>0</v>
      </c>
      <c r="N2531" s="221">
        <v>0</v>
      </c>
      <c r="O2531" s="221">
        <v>0</v>
      </c>
      <c r="P2531" s="221">
        <v>0</v>
      </c>
      <c r="Q2531" s="221">
        <v>0</v>
      </c>
      <c r="R2531" s="221">
        <v>0</v>
      </c>
      <c r="S2531" s="221">
        <v>0</v>
      </c>
      <c r="T2531" s="221">
        <v>0</v>
      </c>
      <c r="U2531" s="221">
        <v>0</v>
      </c>
      <c r="V2531" s="221">
        <v>0</v>
      </c>
      <c r="W2531" s="221">
        <v>0</v>
      </c>
      <c r="X2531" s="221">
        <v>49827.119999999995</v>
      </c>
    </row>
    <row r="2532" spans="1:24" s="239" customFormat="1" ht="20.25" customHeight="1" x14ac:dyDescent="0.3">
      <c r="A2532" s="238">
        <v>2024</v>
      </c>
      <c r="B2532" s="230">
        <v>1103</v>
      </c>
      <c r="C2532" s="229" t="s">
        <v>1519</v>
      </c>
      <c r="D2532" s="230">
        <v>44463</v>
      </c>
      <c r="E2532" s="222">
        <v>9841658.7599999998</v>
      </c>
      <c r="F2532" s="222">
        <v>9805075.2699999996</v>
      </c>
      <c r="G2532" s="221">
        <v>0</v>
      </c>
      <c r="H2532" s="221">
        <v>0</v>
      </c>
      <c r="I2532" s="221">
        <v>0</v>
      </c>
      <c r="J2532" s="221">
        <v>0</v>
      </c>
      <c r="K2532" s="221">
        <v>0</v>
      </c>
      <c r="L2532" s="221">
        <v>0</v>
      </c>
      <c r="M2532" s="221">
        <v>0</v>
      </c>
      <c r="N2532" s="221">
        <v>0</v>
      </c>
      <c r="O2532" s="221">
        <v>9805075.2699999996</v>
      </c>
      <c r="P2532" s="221">
        <v>0</v>
      </c>
      <c r="Q2532" s="221">
        <v>0</v>
      </c>
      <c r="R2532" s="221">
        <v>0</v>
      </c>
      <c r="S2532" s="221">
        <v>0</v>
      </c>
      <c r="T2532" s="221">
        <v>0</v>
      </c>
      <c r="U2532" s="221">
        <v>0</v>
      </c>
      <c r="V2532" s="221">
        <v>0</v>
      </c>
      <c r="W2532" s="221">
        <v>0</v>
      </c>
      <c r="X2532" s="221">
        <v>36583.49</v>
      </c>
    </row>
    <row r="2533" spans="1:24" s="239" customFormat="1" ht="20.25" customHeight="1" x14ac:dyDescent="0.3">
      <c r="A2533" s="238">
        <v>2024</v>
      </c>
      <c r="B2533" s="230">
        <v>1104</v>
      </c>
      <c r="C2533" s="229" t="s">
        <v>2357</v>
      </c>
      <c r="D2533" s="230">
        <v>44442</v>
      </c>
      <c r="E2533" s="222">
        <v>190923.87</v>
      </c>
      <c r="F2533" s="222">
        <v>185602.91999999998</v>
      </c>
      <c r="G2533" s="221">
        <v>0</v>
      </c>
      <c r="H2533" s="221">
        <v>0</v>
      </c>
      <c r="I2533" s="221">
        <v>0</v>
      </c>
      <c r="J2533" s="221">
        <v>0</v>
      </c>
      <c r="K2533" s="221">
        <v>0</v>
      </c>
      <c r="L2533" s="221">
        <v>185602.91999999998</v>
      </c>
      <c r="M2533" s="221">
        <v>0</v>
      </c>
      <c r="N2533" s="221">
        <v>0</v>
      </c>
      <c r="O2533" s="221">
        <v>0</v>
      </c>
      <c r="P2533" s="221">
        <v>0</v>
      </c>
      <c r="Q2533" s="221">
        <v>0</v>
      </c>
      <c r="R2533" s="221">
        <v>0</v>
      </c>
      <c r="S2533" s="221">
        <v>0</v>
      </c>
      <c r="T2533" s="221">
        <v>0</v>
      </c>
      <c r="U2533" s="221">
        <v>0</v>
      </c>
      <c r="V2533" s="221">
        <v>0</v>
      </c>
      <c r="W2533" s="221">
        <v>0</v>
      </c>
      <c r="X2533" s="221">
        <v>5320.95</v>
      </c>
    </row>
    <row r="2534" spans="1:24" s="239" customFormat="1" ht="20.25" customHeight="1" x14ac:dyDescent="0.3">
      <c r="A2534" s="238">
        <v>2024</v>
      </c>
      <c r="B2534" s="230">
        <v>1105</v>
      </c>
      <c r="C2534" s="229" t="s">
        <v>3552</v>
      </c>
      <c r="D2534" s="230">
        <v>44326</v>
      </c>
      <c r="E2534" s="222">
        <v>57837.899999999994</v>
      </c>
      <c r="F2534" s="222">
        <v>57837.899999999994</v>
      </c>
      <c r="G2534" s="221">
        <v>0</v>
      </c>
      <c r="H2534" s="221">
        <v>0</v>
      </c>
      <c r="I2534" s="221">
        <v>0</v>
      </c>
      <c r="J2534" s="221">
        <v>0</v>
      </c>
      <c r="K2534" s="221">
        <v>0</v>
      </c>
      <c r="L2534" s="221">
        <v>0</v>
      </c>
      <c r="M2534" s="221">
        <v>0</v>
      </c>
      <c r="N2534" s="221">
        <v>0</v>
      </c>
      <c r="O2534" s="221">
        <v>0</v>
      </c>
      <c r="P2534" s="221">
        <v>0</v>
      </c>
      <c r="Q2534" s="221">
        <v>0</v>
      </c>
      <c r="R2534" s="221">
        <v>0</v>
      </c>
      <c r="S2534" s="221">
        <v>0</v>
      </c>
      <c r="T2534" s="221">
        <v>0</v>
      </c>
      <c r="U2534" s="221">
        <v>0</v>
      </c>
      <c r="V2534" s="221">
        <v>57837.899999999994</v>
      </c>
      <c r="W2534" s="221">
        <v>0</v>
      </c>
      <c r="X2534" s="221">
        <v>0</v>
      </c>
    </row>
    <row r="2535" spans="1:24" s="239" customFormat="1" ht="20.25" customHeight="1" x14ac:dyDescent="0.3">
      <c r="A2535" s="238"/>
      <c r="B2535" s="226" t="s">
        <v>22</v>
      </c>
      <c r="C2535" s="231"/>
      <c r="D2535" s="263" t="s">
        <v>172</v>
      </c>
      <c r="E2535" s="220">
        <v>75536377.049999997</v>
      </c>
      <c r="F2535" s="220">
        <v>74923541.299999997</v>
      </c>
      <c r="G2535" s="220">
        <v>0</v>
      </c>
      <c r="H2535" s="220">
        <v>24042086.330000006</v>
      </c>
      <c r="I2535" s="220">
        <v>0</v>
      </c>
      <c r="J2535" s="220">
        <v>1913655.1700000004</v>
      </c>
      <c r="K2535" s="220">
        <v>2544904.89</v>
      </c>
      <c r="L2535" s="220">
        <v>2584623.5099999998</v>
      </c>
      <c r="M2535" s="220">
        <v>0</v>
      </c>
      <c r="N2535" s="220">
        <v>0</v>
      </c>
      <c r="O2535" s="220">
        <v>43648326.030000001</v>
      </c>
      <c r="P2535" s="220">
        <v>0</v>
      </c>
      <c r="Q2535" s="220">
        <v>0</v>
      </c>
      <c r="R2535" s="220">
        <v>0</v>
      </c>
      <c r="S2535" s="220">
        <v>0</v>
      </c>
      <c r="T2535" s="220">
        <v>0</v>
      </c>
      <c r="U2535" s="220">
        <v>132107.47</v>
      </c>
      <c r="V2535" s="220">
        <v>57837.899999999994</v>
      </c>
      <c r="W2535" s="220">
        <v>0</v>
      </c>
      <c r="X2535" s="220">
        <v>612835.74999999977</v>
      </c>
    </row>
    <row r="2536" spans="1:24" s="239" customFormat="1" ht="20.25" customHeight="1" x14ac:dyDescent="0.3">
      <c r="A2536" s="238"/>
      <c r="C2536" s="274"/>
      <c r="D2536" s="274"/>
      <c r="E2536" s="274"/>
      <c r="F2536" s="274"/>
      <c r="G2536" s="275"/>
      <c r="H2536" s="275"/>
      <c r="I2536" s="275"/>
      <c r="J2536" s="275"/>
      <c r="K2536" s="275"/>
      <c r="L2536" s="275" t="s">
        <v>4182</v>
      </c>
      <c r="M2536" s="275"/>
      <c r="N2536" s="275"/>
      <c r="O2536" s="275"/>
      <c r="P2536" s="275"/>
      <c r="Q2536" s="275"/>
      <c r="R2536" s="275"/>
      <c r="S2536" s="275"/>
      <c r="T2536" s="275"/>
      <c r="U2536" s="275"/>
      <c r="V2536" s="275"/>
      <c r="W2536" s="275"/>
      <c r="X2536" s="275"/>
    </row>
    <row r="2537" spans="1:24" s="239" customFormat="1" ht="20.25" customHeight="1" x14ac:dyDescent="0.3">
      <c r="A2537" s="238">
        <v>2024</v>
      </c>
      <c r="B2537" s="230">
        <v>1106</v>
      </c>
      <c r="C2537" s="229" t="s">
        <v>3587</v>
      </c>
      <c r="D2537" s="230">
        <v>44668</v>
      </c>
      <c r="E2537" s="222">
        <v>4784751.6500000004</v>
      </c>
      <c r="F2537" s="222">
        <v>4684503.28</v>
      </c>
      <c r="G2537" s="221">
        <v>4684503.28</v>
      </c>
      <c r="H2537" s="221">
        <v>0</v>
      </c>
      <c r="I2537" s="221">
        <v>0</v>
      </c>
      <c r="J2537" s="221">
        <v>0</v>
      </c>
      <c r="K2537" s="221">
        <v>0</v>
      </c>
      <c r="L2537" s="221">
        <v>0</v>
      </c>
      <c r="M2537" s="221">
        <v>0</v>
      </c>
      <c r="N2537" s="221">
        <v>0</v>
      </c>
      <c r="O2537" s="221">
        <v>0</v>
      </c>
      <c r="P2537" s="221">
        <v>0</v>
      </c>
      <c r="Q2537" s="221">
        <v>0</v>
      </c>
      <c r="R2537" s="221">
        <v>0</v>
      </c>
      <c r="S2537" s="221">
        <v>0</v>
      </c>
      <c r="T2537" s="221">
        <v>0</v>
      </c>
      <c r="U2537" s="221">
        <v>0</v>
      </c>
      <c r="V2537" s="221">
        <v>0</v>
      </c>
      <c r="W2537" s="221">
        <v>0</v>
      </c>
      <c r="X2537" s="221">
        <v>100248.37</v>
      </c>
    </row>
    <row r="2538" spans="1:24" s="239" customFormat="1" ht="20.25" customHeight="1" x14ac:dyDescent="0.3">
      <c r="A2538" s="238">
        <v>2024</v>
      </c>
      <c r="B2538" s="230">
        <v>1107</v>
      </c>
      <c r="C2538" s="229" t="s">
        <v>2272</v>
      </c>
      <c r="D2538" s="230">
        <v>44647</v>
      </c>
      <c r="E2538" s="222">
        <v>17560.75</v>
      </c>
      <c r="F2538" s="222">
        <v>17560.75</v>
      </c>
      <c r="G2538" s="221">
        <v>0</v>
      </c>
      <c r="H2538" s="221">
        <v>0</v>
      </c>
      <c r="I2538" s="221">
        <v>0</v>
      </c>
      <c r="J2538" s="221">
        <v>0</v>
      </c>
      <c r="K2538" s="221">
        <v>0</v>
      </c>
      <c r="L2538" s="221">
        <v>0</v>
      </c>
      <c r="M2538" s="221">
        <v>0</v>
      </c>
      <c r="N2538" s="221">
        <v>0</v>
      </c>
      <c r="O2538" s="221">
        <v>0</v>
      </c>
      <c r="P2538" s="221">
        <v>0</v>
      </c>
      <c r="Q2538" s="221">
        <v>0</v>
      </c>
      <c r="R2538" s="221">
        <v>0</v>
      </c>
      <c r="S2538" s="221">
        <v>0</v>
      </c>
      <c r="T2538" s="221">
        <v>0</v>
      </c>
      <c r="U2538" s="221">
        <v>17560.75</v>
      </c>
      <c r="V2538" s="221">
        <v>0</v>
      </c>
      <c r="W2538" s="221">
        <v>0</v>
      </c>
      <c r="X2538" s="221">
        <v>0</v>
      </c>
    </row>
    <row r="2539" spans="1:24" s="239" customFormat="1" ht="20.25" customHeight="1" x14ac:dyDescent="0.3">
      <c r="A2539" s="238"/>
      <c r="B2539" s="226" t="s">
        <v>22</v>
      </c>
      <c r="C2539" s="231"/>
      <c r="D2539" s="230" t="s">
        <v>172</v>
      </c>
      <c r="E2539" s="220">
        <v>4802312.4000000004</v>
      </c>
      <c r="F2539" s="220">
        <v>4702064.03</v>
      </c>
      <c r="G2539" s="220">
        <v>4684503.28</v>
      </c>
      <c r="H2539" s="220">
        <v>0</v>
      </c>
      <c r="I2539" s="220">
        <v>0</v>
      </c>
      <c r="J2539" s="220">
        <v>0</v>
      </c>
      <c r="K2539" s="220">
        <v>0</v>
      </c>
      <c r="L2539" s="220">
        <v>0</v>
      </c>
      <c r="M2539" s="220">
        <v>0</v>
      </c>
      <c r="N2539" s="220">
        <v>0</v>
      </c>
      <c r="O2539" s="220">
        <v>0</v>
      </c>
      <c r="P2539" s="220">
        <v>0</v>
      </c>
      <c r="Q2539" s="220">
        <v>0</v>
      </c>
      <c r="R2539" s="220">
        <v>0</v>
      </c>
      <c r="S2539" s="220">
        <v>0</v>
      </c>
      <c r="T2539" s="220">
        <v>0</v>
      </c>
      <c r="U2539" s="220">
        <v>17560.75</v>
      </c>
      <c r="V2539" s="220">
        <v>0</v>
      </c>
      <c r="W2539" s="220">
        <v>0</v>
      </c>
      <c r="X2539" s="220">
        <v>100248.37</v>
      </c>
    </row>
    <row r="2540" spans="1:24" s="239" customFormat="1" ht="20.25" customHeight="1" x14ac:dyDescent="0.3">
      <c r="A2540" s="238"/>
      <c r="B2540" s="272" t="s">
        <v>34</v>
      </c>
      <c r="C2540" s="272"/>
      <c r="D2540" s="230" t="s">
        <v>172</v>
      </c>
      <c r="E2540" s="220">
        <v>83139042.670000002</v>
      </c>
      <c r="F2540" s="220">
        <v>82406060.689999998</v>
      </c>
      <c r="G2540" s="220">
        <v>4684503.28</v>
      </c>
      <c r="H2540" s="220">
        <v>25005239.430000007</v>
      </c>
      <c r="I2540" s="220">
        <v>0</v>
      </c>
      <c r="J2540" s="220">
        <v>2190238.1900000004</v>
      </c>
      <c r="K2540" s="220">
        <v>3221011.97</v>
      </c>
      <c r="L2540" s="220">
        <v>3449235.67</v>
      </c>
      <c r="M2540" s="220">
        <v>0</v>
      </c>
      <c r="N2540" s="220">
        <v>0</v>
      </c>
      <c r="O2540" s="220">
        <v>43648326.030000001</v>
      </c>
      <c r="P2540" s="220">
        <v>0</v>
      </c>
      <c r="Q2540" s="220">
        <v>0</v>
      </c>
      <c r="R2540" s="220">
        <v>0</v>
      </c>
      <c r="S2540" s="220">
        <v>0</v>
      </c>
      <c r="T2540" s="220">
        <v>0</v>
      </c>
      <c r="U2540" s="220">
        <v>149668.22</v>
      </c>
      <c r="V2540" s="220">
        <v>57837.899999999994</v>
      </c>
      <c r="W2540" s="220">
        <v>0</v>
      </c>
      <c r="X2540" s="220">
        <v>732981.97999999975</v>
      </c>
    </row>
    <row r="2541" spans="1:24" s="239" customFormat="1" ht="20.25" customHeight="1" x14ac:dyDescent="0.3">
      <c r="A2541" s="238"/>
      <c r="B2541" s="235"/>
      <c r="C2541" s="235"/>
      <c r="D2541" s="284"/>
      <c r="E2541" s="283"/>
      <c r="F2541" s="283"/>
      <c r="G2541" s="283"/>
      <c r="H2541" s="283"/>
      <c r="I2541" s="283"/>
      <c r="J2541" s="283"/>
      <c r="K2541" s="283"/>
      <c r="L2541" s="311" t="s">
        <v>4183</v>
      </c>
      <c r="M2541" s="283"/>
      <c r="N2541" s="283"/>
      <c r="O2541" s="283"/>
      <c r="P2541" s="283"/>
      <c r="Q2541" s="283"/>
      <c r="R2541" s="283"/>
      <c r="S2541" s="283"/>
      <c r="T2541" s="283"/>
      <c r="U2541" s="283"/>
      <c r="V2541" s="283"/>
      <c r="W2541" s="283"/>
      <c r="X2541" s="283"/>
    </row>
    <row r="2542" spans="1:24" s="239" customFormat="1" ht="20.25" customHeight="1" x14ac:dyDescent="0.3">
      <c r="A2542" s="238"/>
      <c r="B2542" s="235"/>
      <c r="C2542" s="235"/>
      <c r="D2542" s="284"/>
      <c r="E2542" s="283"/>
      <c r="F2542" s="283"/>
      <c r="G2542" s="283"/>
      <c r="H2542" s="283"/>
      <c r="I2542" s="283"/>
      <c r="J2542" s="283"/>
      <c r="K2542" s="283"/>
      <c r="L2542" s="311" t="s">
        <v>4184</v>
      </c>
      <c r="M2542" s="283"/>
      <c r="N2542" s="283"/>
      <c r="O2542" s="283"/>
      <c r="P2542" s="283"/>
      <c r="Q2542" s="283"/>
      <c r="R2542" s="283"/>
      <c r="S2542" s="283"/>
      <c r="T2542" s="283"/>
      <c r="U2542" s="283"/>
      <c r="V2542" s="283"/>
      <c r="W2542" s="283"/>
      <c r="X2542" s="283"/>
    </row>
    <row r="2543" spans="1:24" s="239" customFormat="1" ht="20.25" customHeight="1" x14ac:dyDescent="0.3">
      <c r="A2543" s="238">
        <v>2024</v>
      </c>
      <c r="B2543" s="230">
        <v>1108</v>
      </c>
      <c r="C2543" s="231" t="s">
        <v>2872</v>
      </c>
      <c r="D2543" s="230">
        <v>44681</v>
      </c>
      <c r="E2543" s="222">
        <v>1167904.9200000002</v>
      </c>
      <c r="F2543" s="222">
        <v>1145327.05</v>
      </c>
      <c r="G2543" s="221">
        <v>0</v>
      </c>
      <c r="H2543" s="221">
        <v>1145327.05</v>
      </c>
      <c r="I2543" s="221">
        <v>0</v>
      </c>
      <c r="J2543" s="221">
        <v>0</v>
      </c>
      <c r="K2543" s="221">
        <v>0</v>
      </c>
      <c r="L2543" s="221">
        <v>0</v>
      </c>
      <c r="M2543" s="221">
        <v>0</v>
      </c>
      <c r="N2543" s="221">
        <v>0</v>
      </c>
      <c r="O2543" s="221">
        <v>0</v>
      </c>
      <c r="P2543" s="221">
        <v>0</v>
      </c>
      <c r="Q2543" s="221">
        <v>0</v>
      </c>
      <c r="R2543" s="221">
        <v>0</v>
      </c>
      <c r="S2543" s="221">
        <v>0</v>
      </c>
      <c r="T2543" s="221">
        <v>0</v>
      </c>
      <c r="U2543" s="221">
        <v>0</v>
      </c>
      <c r="V2543" s="221">
        <v>0</v>
      </c>
      <c r="W2543" s="221">
        <v>0</v>
      </c>
      <c r="X2543" s="221">
        <v>22577.87</v>
      </c>
    </row>
    <row r="2544" spans="1:24" s="239" customFormat="1" ht="20.25" customHeight="1" x14ac:dyDescent="0.3">
      <c r="A2544" s="238"/>
      <c r="B2544" s="272" t="s">
        <v>22</v>
      </c>
      <c r="C2544" s="272"/>
      <c r="D2544" s="230" t="s">
        <v>172</v>
      </c>
      <c r="E2544" s="220">
        <v>1167904.9200000002</v>
      </c>
      <c r="F2544" s="220">
        <v>1145327.05</v>
      </c>
      <c r="G2544" s="220">
        <v>0</v>
      </c>
      <c r="H2544" s="220">
        <v>1145327.05</v>
      </c>
      <c r="I2544" s="220">
        <v>0</v>
      </c>
      <c r="J2544" s="220">
        <v>0</v>
      </c>
      <c r="K2544" s="220">
        <v>0</v>
      </c>
      <c r="L2544" s="220">
        <v>0</v>
      </c>
      <c r="M2544" s="220">
        <v>0</v>
      </c>
      <c r="N2544" s="220">
        <v>0</v>
      </c>
      <c r="O2544" s="220">
        <v>0</v>
      </c>
      <c r="P2544" s="220">
        <v>0</v>
      </c>
      <c r="Q2544" s="220">
        <v>0</v>
      </c>
      <c r="R2544" s="220">
        <v>0</v>
      </c>
      <c r="S2544" s="220">
        <v>0</v>
      </c>
      <c r="T2544" s="220">
        <v>0</v>
      </c>
      <c r="U2544" s="220">
        <v>0</v>
      </c>
      <c r="V2544" s="220">
        <v>0</v>
      </c>
      <c r="W2544" s="220">
        <v>0</v>
      </c>
      <c r="X2544" s="220">
        <v>22577.87</v>
      </c>
    </row>
    <row r="2545" spans="1:24" s="239" customFormat="1" ht="20.25" customHeight="1" x14ac:dyDescent="0.3">
      <c r="A2545" s="238"/>
      <c r="B2545" s="272" t="s">
        <v>34</v>
      </c>
      <c r="C2545" s="272"/>
      <c r="D2545" s="230" t="s">
        <v>172</v>
      </c>
      <c r="E2545" s="220">
        <v>1167904.9200000002</v>
      </c>
      <c r="F2545" s="220">
        <v>1145327.05</v>
      </c>
      <c r="G2545" s="220">
        <v>0</v>
      </c>
      <c r="H2545" s="220">
        <v>1145327.05</v>
      </c>
      <c r="I2545" s="220">
        <v>0</v>
      </c>
      <c r="J2545" s="220">
        <v>0</v>
      </c>
      <c r="K2545" s="220">
        <v>0</v>
      </c>
      <c r="L2545" s="220">
        <v>0</v>
      </c>
      <c r="M2545" s="220">
        <v>0</v>
      </c>
      <c r="N2545" s="220">
        <v>0</v>
      </c>
      <c r="O2545" s="220">
        <v>0</v>
      </c>
      <c r="P2545" s="220">
        <v>0</v>
      </c>
      <c r="Q2545" s="220">
        <v>0</v>
      </c>
      <c r="R2545" s="220">
        <v>0</v>
      </c>
      <c r="S2545" s="220">
        <v>0</v>
      </c>
      <c r="T2545" s="220">
        <v>0</v>
      </c>
      <c r="U2545" s="220">
        <v>0</v>
      </c>
      <c r="V2545" s="220">
        <v>0</v>
      </c>
      <c r="W2545" s="220">
        <v>0</v>
      </c>
      <c r="X2545" s="220">
        <v>22577.87</v>
      </c>
    </row>
    <row r="2546" spans="1:24" s="239" customFormat="1" ht="20.25" customHeight="1" x14ac:dyDescent="0.3">
      <c r="A2546" s="238"/>
      <c r="B2546" s="284"/>
      <c r="C2546" s="285"/>
      <c r="D2546" s="284"/>
      <c r="E2546" s="286"/>
      <c r="F2546" s="286"/>
      <c r="G2546" s="293"/>
      <c r="H2546" s="293"/>
      <c r="I2546" s="293"/>
      <c r="J2546" s="293"/>
      <c r="K2546" s="293"/>
      <c r="L2546" s="294" t="s">
        <v>2512</v>
      </c>
      <c r="N2546" s="293"/>
      <c r="O2546" s="293"/>
      <c r="P2546" s="293"/>
      <c r="Q2546" s="293"/>
      <c r="R2546" s="293"/>
      <c r="S2546" s="293"/>
      <c r="T2546" s="293"/>
      <c r="U2546" s="293"/>
      <c r="V2546" s="293"/>
      <c r="W2546" s="293"/>
      <c r="X2546" s="293"/>
    </row>
    <row r="2547" spans="1:24" s="239" customFormat="1" ht="20.25" customHeight="1" x14ac:dyDescent="0.3">
      <c r="A2547" s="238"/>
      <c r="C2547" s="285"/>
      <c r="D2547" s="284"/>
      <c r="E2547" s="286"/>
      <c r="F2547" s="286"/>
      <c r="G2547" s="293"/>
      <c r="H2547" s="293"/>
      <c r="I2547" s="293"/>
      <c r="J2547" s="293"/>
      <c r="K2547" s="293"/>
      <c r="L2547" s="295" t="s">
        <v>2513</v>
      </c>
      <c r="M2547" s="286"/>
      <c r="N2547" s="293"/>
      <c r="O2547" s="293"/>
      <c r="P2547" s="293"/>
      <c r="Q2547" s="293"/>
      <c r="R2547" s="293"/>
      <c r="S2547" s="293"/>
      <c r="T2547" s="293"/>
      <c r="U2547" s="293"/>
      <c r="V2547" s="293"/>
      <c r="W2547" s="293"/>
      <c r="X2547" s="293"/>
    </row>
    <row r="2548" spans="1:24" s="239" customFormat="1" ht="20.25" customHeight="1" x14ac:dyDescent="0.3">
      <c r="A2548" s="238">
        <v>2024</v>
      </c>
      <c r="B2548" s="230">
        <v>1109</v>
      </c>
      <c r="C2548" s="225" t="s">
        <v>3402</v>
      </c>
      <c r="D2548" s="230">
        <v>44695</v>
      </c>
      <c r="E2548" s="222">
        <v>2409616.5499999998</v>
      </c>
      <c r="F2548" s="222">
        <v>2367824.4</v>
      </c>
      <c r="G2548" s="221">
        <v>2367824.4</v>
      </c>
      <c r="H2548" s="221">
        <v>0</v>
      </c>
      <c r="I2548" s="221">
        <v>0</v>
      </c>
      <c r="J2548" s="221">
        <v>0</v>
      </c>
      <c r="K2548" s="221">
        <v>0</v>
      </c>
      <c r="L2548" s="221">
        <v>0</v>
      </c>
      <c r="M2548" s="221">
        <v>0</v>
      </c>
      <c r="N2548" s="221">
        <v>0</v>
      </c>
      <c r="O2548" s="221">
        <v>0</v>
      </c>
      <c r="P2548" s="221">
        <v>0</v>
      </c>
      <c r="Q2548" s="221">
        <v>0</v>
      </c>
      <c r="R2548" s="221">
        <v>0</v>
      </c>
      <c r="S2548" s="221">
        <v>0</v>
      </c>
      <c r="T2548" s="221">
        <v>0</v>
      </c>
      <c r="U2548" s="221">
        <v>0</v>
      </c>
      <c r="V2548" s="221">
        <v>0</v>
      </c>
      <c r="W2548" s="221">
        <v>0</v>
      </c>
      <c r="X2548" s="221">
        <v>41792.15</v>
      </c>
    </row>
    <row r="2549" spans="1:24" s="239" customFormat="1" ht="20.25" customHeight="1" x14ac:dyDescent="0.3">
      <c r="A2549" s="238">
        <v>2024</v>
      </c>
      <c r="B2549" s="230">
        <v>1110</v>
      </c>
      <c r="C2549" s="225" t="s">
        <v>3403</v>
      </c>
      <c r="D2549" s="230">
        <v>44713</v>
      </c>
      <c r="E2549" s="222">
        <v>5406672.0899999999</v>
      </c>
      <c r="F2549" s="222">
        <v>5328437.95</v>
      </c>
      <c r="G2549" s="221">
        <v>0</v>
      </c>
      <c r="H2549" s="221">
        <v>0</v>
      </c>
      <c r="I2549" s="221">
        <v>0</v>
      </c>
      <c r="J2549" s="217">
        <v>295278.56</v>
      </c>
      <c r="K2549" s="217">
        <v>310136.02999999997</v>
      </c>
      <c r="L2549" s="221">
        <v>0</v>
      </c>
      <c r="M2549" s="221">
        <v>0</v>
      </c>
      <c r="N2549" s="221">
        <v>0</v>
      </c>
      <c r="O2549" s="221">
        <v>0</v>
      </c>
      <c r="P2549" s="221">
        <v>0</v>
      </c>
      <c r="Q2549" s="217">
        <v>4723023.3600000003</v>
      </c>
      <c r="R2549" s="221">
        <v>0</v>
      </c>
      <c r="S2549" s="221">
        <v>0</v>
      </c>
      <c r="T2549" s="221">
        <v>0</v>
      </c>
      <c r="U2549" s="221">
        <v>0</v>
      </c>
      <c r="V2549" s="221">
        <v>0</v>
      </c>
      <c r="W2549" s="221">
        <v>0</v>
      </c>
      <c r="X2549" s="221">
        <v>78234.140000000014</v>
      </c>
    </row>
    <row r="2550" spans="1:24" s="239" customFormat="1" ht="20.25" customHeight="1" x14ac:dyDescent="0.3">
      <c r="A2550" s="238"/>
      <c r="B2550" s="226" t="s">
        <v>22</v>
      </c>
      <c r="C2550" s="231"/>
      <c r="D2550" s="263" t="s">
        <v>172</v>
      </c>
      <c r="E2550" s="220">
        <v>7816288.6399999997</v>
      </c>
      <c r="F2550" s="220">
        <v>7696262.3499999996</v>
      </c>
      <c r="G2550" s="220">
        <v>2367824.4</v>
      </c>
      <c r="H2550" s="220">
        <v>0</v>
      </c>
      <c r="I2550" s="220">
        <v>0</v>
      </c>
      <c r="J2550" s="220">
        <v>295278.56</v>
      </c>
      <c r="K2550" s="220">
        <v>310136.02999999997</v>
      </c>
      <c r="L2550" s="220">
        <v>0</v>
      </c>
      <c r="M2550" s="220">
        <v>0</v>
      </c>
      <c r="N2550" s="220">
        <v>0</v>
      </c>
      <c r="O2550" s="220">
        <v>0</v>
      </c>
      <c r="P2550" s="220">
        <v>0</v>
      </c>
      <c r="Q2550" s="220">
        <v>4723023.3600000003</v>
      </c>
      <c r="R2550" s="220">
        <v>0</v>
      </c>
      <c r="S2550" s="220">
        <v>0</v>
      </c>
      <c r="T2550" s="220">
        <v>0</v>
      </c>
      <c r="U2550" s="220">
        <v>0</v>
      </c>
      <c r="V2550" s="220">
        <v>0</v>
      </c>
      <c r="W2550" s="220">
        <v>0</v>
      </c>
      <c r="X2550" s="220">
        <v>120026.29000000001</v>
      </c>
    </row>
    <row r="2551" spans="1:24" s="239" customFormat="1" ht="20.25" customHeight="1" x14ac:dyDescent="0.3">
      <c r="A2551" s="238"/>
      <c r="B2551" s="272" t="s">
        <v>34</v>
      </c>
      <c r="C2551" s="272"/>
      <c r="D2551" s="263" t="s">
        <v>172</v>
      </c>
      <c r="E2551" s="220">
        <v>7816288.6399999997</v>
      </c>
      <c r="F2551" s="220">
        <v>7696262.3499999996</v>
      </c>
      <c r="G2551" s="220">
        <v>2367824.4</v>
      </c>
      <c r="H2551" s="220">
        <v>0</v>
      </c>
      <c r="I2551" s="220">
        <v>0</v>
      </c>
      <c r="J2551" s="220">
        <v>295278.56</v>
      </c>
      <c r="K2551" s="220">
        <v>310136.02999999997</v>
      </c>
      <c r="L2551" s="220">
        <v>0</v>
      </c>
      <c r="M2551" s="220">
        <v>0</v>
      </c>
      <c r="N2551" s="220">
        <v>0</v>
      </c>
      <c r="O2551" s="220">
        <v>0</v>
      </c>
      <c r="P2551" s="220">
        <v>0</v>
      </c>
      <c r="Q2551" s="220">
        <v>4723023.3600000003</v>
      </c>
      <c r="R2551" s="220">
        <v>0</v>
      </c>
      <c r="S2551" s="220">
        <v>0</v>
      </c>
      <c r="T2551" s="220">
        <v>0</v>
      </c>
      <c r="U2551" s="220">
        <v>0</v>
      </c>
      <c r="V2551" s="220">
        <v>0</v>
      </c>
      <c r="W2551" s="220">
        <v>0</v>
      </c>
      <c r="X2551" s="220">
        <v>120026.29000000001</v>
      </c>
    </row>
    <row r="2552" spans="1:24" s="239" customFormat="1" ht="20.25" customHeight="1" x14ac:dyDescent="0.3">
      <c r="A2552" s="238"/>
      <c r="C2552" s="235"/>
      <c r="D2552" s="235"/>
      <c r="E2552" s="235"/>
      <c r="F2552" s="235"/>
      <c r="G2552" s="254"/>
      <c r="H2552" s="254"/>
      <c r="I2552" s="254"/>
      <c r="J2552" s="254"/>
      <c r="K2552" s="254"/>
      <c r="L2552" s="254" t="s">
        <v>2514</v>
      </c>
      <c r="M2552" s="254"/>
      <c r="N2552" s="254"/>
      <c r="O2552" s="254"/>
      <c r="P2552" s="254"/>
      <c r="Q2552" s="254"/>
      <c r="R2552" s="254"/>
      <c r="S2552" s="254"/>
      <c r="T2552" s="254"/>
      <c r="U2552" s="254"/>
      <c r="V2552" s="254"/>
      <c r="W2552" s="254"/>
      <c r="X2552" s="266"/>
    </row>
    <row r="2553" spans="1:24" s="239" customFormat="1" ht="20.25" customHeight="1" x14ac:dyDescent="0.3">
      <c r="A2553" s="238"/>
      <c r="C2553" s="274"/>
      <c r="D2553" s="274"/>
      <c r="E2553" s="274"/>
      <c r="F2553" s="274"/>
      <c r="G2553" s="275"/>
      <c r="H2553" s="275"/>
      <c r="I2553" s="275"/>
      <c r="J2553" s="275"/>
      <c r="K2553" s="275"/>
      <c r="L2553" s="275" t="s">
        <v>4185</v>
      </c>
      <c r="M2553" s="275"/>
      <c r="N2553" s="275"/>
      <c r="O2553" s="275"/>
      <c r="P2553" s="275"/>
      <c r="Q2553" s="275"/>
      <c r="R2553" s="275"/>
      <c r="S2553" s="275"/>
      <c r="T2553" s="275"/>
      <c r="U2553" s="275"/>
      <c r="V2553" s="275"/>
      <c r="W2553" s="275"/>
      <c r="X2553" s="283"/>
    </row>
    <row r="2554" spans="1:24" s="239" customFormat="1" ht="20.25" customHeight="1" x14ac:dyDescent="0.3">
      <c r="A2554" s="238">
        <v>2024</v>
      </c>
      <c r="B2554" s="230">
        <v>1111</v>
      </c>
      <c r="C2554" s="229" t="s">
        <v>745</v>
      </c>
      <c r="D2554" s="230">
        <v>44847</v>
      </c>
      <c r="E2554" s="222">
        <v>1235720.9300000002</v>
      </c>
      <c r="F2554" s="222">
        <v>1215141.8600000001</v>
      </c>
      <c r="G2554" s="221">
        <v>0</v>
      </c>
      <c r="H2554" s="221">
        <v>0</v>
      </c>
      <c r="I2554" s="221">
        <v>0</v>
      </c>
      <c r="J2554" s="221">
        <v>0</v>
      </c>
      <c r="K2554" s="221">
        <v>0</v>
      </c>
      <c r="L2554" s="221">
        <v>0</v>
      </c>
      <c r="M2554" s="221">
        <v>0</v>
      </c>
      <c r="N2554" s="221">
        <v>0</v>
      </c>
      <c r="O2554" s="221">
        <v>1215141.8600000001</v>
      </c>
      <c r="P2554" s="221">
        <v>0</v>
      </c>
      <c r="Q2554" s="221">
        <v>0</v>
      </c>
      <c r="R2554" s="221">
        <v>0</v>
      </c>
      <c r="S2554" s="221">
        <v>0</v>
      </c>
      <c r="T2554" s="221">
        <v>0</v>
      </c>
      <c r="U2554" s="221">
        <v>0</v>
      </c>
      <c r="V2554" s="221">
        <v>0</v>
      </c>
      <c r="W2554" s="221">
        <v>0</v>
      </c>
      <c r="X2554" s="221">
        <v>20579.07</v>
      </c>
    </row>
    <row r="2555" spans="1:24" s="239" customFormat="1" ht="20.25" customHeight="1" x14ac:dyDescent="0.3">
      <c r="A2555" s="238">
        <v>2024</v>
      </c>
      <c r="B2555" s="230">
        <v>1112</v>
      </c>
      <c r="C2555" s="229" t="s">
        <v>746</v>
      </c>
      <c r="D2555" s="230">
        <v>44842</v>
      </c>
      <c r="E2555" s="222">
        <v>1240331.1599999999</v>
      </c>
      <c r="F2555" s="222">
        <v>1214344.2</v>
      </c>
      <c r="G2555" s="221">
        <v>0</v>
      </c>
      <c r="H2555" s="221">
        <v>0</v>
      </c>
      <c r="I2555" s="221">
        <v>0</v>
      </c>
      <c r="J2555" s="221">
        <v>0</v>
      </c>
      <c r="K2555" s="221">
        <v>0</v>
      </c>
      <c r="L2555" s="221">
        <v>0</v>
      </c>
      <c r="M2555" s="221">
        <v>0</v>
      </c>
      <c r="N2555" s="221">
        <v>0</v>
      </c>
      <c r="O2555" s="221">
        <v>1214344.2</v>
      </c>
      <c r="P2555" s="221">
        <v>0</v>
      </c>
      <c r="Q2555" s="221">
        <v>0</v>
      </c>
      <c r="R2555" s="221">
        <v>0</v>
      </c>
      <c r="S2555" s="221">
        <v>0</v>
      </c>
      <c r="T2555" s="221">
        <v>0</v>
      </c>
      <c r="U2555" s="221">
        <v>0</v>
      </c>
      <c r="V2555" s="221">
        <v>0</v>
      </c>
      <c r="W2555" s="221">
        <v>0</v>
      </c>
      <c r="X2555" s="221">
        <v>25986.960000000003</v>
      </c>
    </row>
    <row r="2556" spans="1:24" s="239" customFormat="1" ht="20.25" customHeight="1" x14ac:dyDescent="0.3">
      <c r="A2556" s="238">
        <v>2024</v>
      </c>
      <c r="B2556" s="230">
        <v>1113</v>
      </c>
      <c r="C2556" s="229" t="s">
        <v>747</v>
      </c>
      <c r="D2556" s="230">
        <v>44843</v>
      </c>
      <c r="E2556" s="222">
        <v>1019289.7100000001</v>
      </c>
      <c r="F2556" s="222">
        <v>1003109.8300000001</v>
      </c>
      <c r="G2556" s="221">
        <v>0</v>
      </c>
      <c r="H2556" s="221">
        <v>0</v>
      </c>
      <c r="I2556" s="221">
        <v>0</v>
      </c>
      <c r="J2556" s="221">
        <v>0</v>
      </c>
      <c r="K2556" s="221">
        <v>0</v>
      </c>
      <c r="L2556" s="221">
        <v>0</v>
      </c>
      <c r="M2556" s="221">
        <v>0</v>
      </c>
      <c r="N2556" s="221">
        <v>0</v>
      </c>
      <c r="O2556" s="221">
        <v>1003109.8300000001</v>
      </c>
      <c r="P2556" s="221">
        <v>0</v>
      </c>
      <c r="Q2556" s="221">
        <v>0</v>
      </c>
      <c r="R2556" s="221">
        <v>0</v>
      </c>
      <c r="S2556" s="221">
        <v>0</v>
      </c>
      <c r="T2556" s="221">
        <v>0</v>
      </c>
      <c r="U2556" s="221">
        <v>0</v>
      </c>
      <c r="V2556" s="221">
        <v>0</v>
      </c>
      <c r="W2556" s="221">
        <v>0</v>
      </c>
      <c r="X2556" s="221">
        <v>16179.88</v>
      </c>
    </row>
    <row r="2557" spans="1:24" s="239" customFormat="1" ht="20.25" customHeight="1" x14ac:dyDescent="0.3">
      <c r="A2557" s="238">
        <v>2024</v>
      </c>
      <c r="B2557" s="230">
        <v>1114</v>
      </c>
      <c r="C2557" s="229" t="s">
        <v>748</v>
      </c>
      <c r="D2557" s="230">
        <v>44844</v>
      </c>
      <c r="E2557" s="222">
        <v>922794.90999999992</v>
      </c>
      <c r="F2557" s="222">
        <v>908381.21</v>
      </c>
      <c r="G2557" s="221">
        <v>0</v>
      </c>
      <c r="H2557" s="221">
        <v>0</v>
      </c>
      <c r="I2557" s="221">
        <v>0</v>
      </c>
      <c r="J2557" s="221">
        <v>0</v>
      </c>
      <c r="K2557" s="221">
        <v>0</v>
      </c>
      <c r="L2557" s="221">
        <v>0</v>
      </c>
      <c r="M2557" s="221">
        <v>0</v>
      </c>
      <c r="N2557" s="221">
        <v>0</v>
      </c>
      <c r="O2557" s="221">
        <v>908381.21</v>
      </c>
      <c r="P2557" s="221">
        <v>0</v>
      </c>
      <c r="Q2557" s="221">
        <v>0</v>
      </c>
      <c r="R2557" s="221">
        <v>0</v>
      </c>
      <c r="S2557" s="221">
        <v>0</v>
      </c>
      <c r="T2557" s="221">
        <v>0</v>
      </c>
      <c r="U2557" s="221">
        <v>0</v>
      </c>
      <c r="V2557" s="221">
        <v>0</v>
      </c>
      <c r="W2557" s="221">
        <v>0</v>
      </c>
      <c r="X2557" s="221">
        <v>14413.7</v>
      </c>
    </row>
    <row r="2558" spans="1:24" s="239" customFormat="1" ht="20.25" customHeight="1" x14ac:dyDescent="0.3">
      <c r="A2558" s="238">
        <v>2024</v>
      </c>
      <c r="B2558" s="230">
        <v>1115</v>
      </c>
      <c r="C2558" s="229" t="s">
        <v>2738</v>
      </c>
      <c r="D2558" s="230">
        <v>55975</v>
      </c>
      <c r="E2558" s="222">
        <v>3062798.25</v>
      </c>
      <c r="F2558" s="222">
        <v>3007812.36</v>
      </c>
      <c r="G2558" s="221">
        <v>0</v>
      </c>
      <c r="H2558" s="221">
        <v>0</v>
      </c>
      <c r="I2558" s="221">
        <v>0</v>
      </c>
      <c r="J2558" s="221">
        <v>0</v>
      </c>
      <c r="K2558" s="221">
        <v>0</v>
      </c>
      <c r="L2558" s="221">
        <v>0</v>
      </c>
      <c r="M2558" s="221">
        <v>0</v>
      </c>
      <c r="N2558" s="221">
        <v>0</v>
      </c>
      <c r="O2558" s="221">
        <v>0</v>
      </c>
      <c r="P2558" s="221">
        <v>1745892.7999999998</v>
      </c>
      <c r="Q2558" s="221">
        <v>1261919.56</v>
      </c>
      <c r="R2558" s="221">
        <v>0</v>
      </c>
      <c r="S2558" s="221">
        <v>0</v>
      </c>
      <c r="T2558" s="221">
        <v>0</v>
      </c>
      <c r="U2558" s="221">
        <v>0</v>
      </c>
      <c r="V2558" s="221">
        <v>0</v>
      </c>
      <c r="W2558" s="221">
        <v>0</v>
      </c>
      <c r="X2558" s="221">
        <v>54985.89</v>
      </c>
    </row>
    <row r="2559" spans="1:24" s="239" customFormat="1" ht="20.25" customHeight="1" x14ac:dyDescent="0.3">
      <c r="A2559" s="238">
        <v>2024</v>
      </c>
      <c r="B2559" s="230">
        <v>1116</v>
      </c>
      <c r="C2559" s="229" t="s">
        <v>3405</v>
      </c>
      <c r="D2559" s="230">
        <v>44819</v>
      </c>
      <c r="E2559" s="222">
        <v>2709120.8200000003</v>
      </c>
      <c r="F2559" s="222">
        <v>2644496.2400000002</v>
      </c>
      <c r="G2559" s="221">
        <v>0</v>
      </c>
      <c r="H2559" s="221">
        <v>0</v>
      </c>
      <c r="I2559" s="221">
        <v>0</v>
      </c>
      <c r="J2559" s="221">
        <v>0</v>
      </c>
      <c r="K2559" s="221">
        <v>0</v>
      </c>
      <c r="L2559" s="221">
        <v>0</v>
      </c>
      <c r="M2559" s="221">
        <v>0</v>
      </c>
      <c r="N2559" s="221">
        <v>0</v>
      </c>
      <c r="O2559" s="221">
        <v>2644496.2400000002</v>
      </c>
      <c r="P2559" s="221">
        <v>0</v>
      </c>
      <c r="Q2559" s="221">
        <v>0</v>
      </c>
      <c r="R2559" s="221">
        <v>0</v>
      </c>
      <c r="S2559" s="221">
        <v>0</v>
      </c>
      <c r="T2559" s="221">
        <v>0</v>
      </c>
      <c r="U2559" s="221">
        <v>0</v>
      </c>
      <c r="V2559" s="221">
        <v>0</v>
      </c>
      <c r="W2559" s="221">
        <v>0</v>
      </c>
      <c r="X2559" s="221">
        <v>64624.58</v>
      </c>
    </row>
    <row r="2560" spans="1:24" s="239" customFormat="1" ht="20.25" customHeight="1" x14ac:dyDescent="0.3">
      <c r="A2560" s="238">
        <v>2024</v>
      </c>
      <c r="B2560" s="230">
        <v>1117</v>
      </c>
      <c r="C2560" s="229" t="s">
        <v>3406</v>
      </c>
      <c r="D2560" s="230">
        <v>44820</v>
      </c>
      <c r="E2560" s="222">
        <v>2707827.2800000003</v>
      </c>
      <c r="F2560" s="222">
        <v>2643202.7000000002</v>
      </c>
      <c r="G2560" s="221">
        <v>0</v>
      </c>
      <c r="H2560" s="221">
        <v>0</v>
      </c>
      <c r="I2560" s="221">
        <v>0</v>
      </c>
      <c r="J2560" s="221">
        <v>0</v>
      </c>
      <c r="K2560" s="221">
        <v>0</v>
      </c>
      <c r="L2560" s="221">
        <v>0</v>
      </c>
      <c r="M2560" s="221">
        <v>0</v>
      </c>
      <c r="N2560" s="221">
        <v>0</v>
      </c>
      <c r="O2560" s="221">
        <v>2643202.7000000002</v>
      </c>
      <c r="P2560" s="221">
        <v>0</v>
      </c>
      <c r="Q2560" s="221">
        <v>0</v>
      </c>
      <c r="R2560" s="221">
        <v>0</v>
      </c>
      <c r="S2560" s="221">
        <v>0</v>
      </c>
      <c r="T2560" s="221">
        <v>0</v>
      </c>
      <c r="U2560" s="221">
        <v>0</v>
      </c>
      <c r="V2560" s="221">
        <v>0</v>
      </c>
      <c r="W2560" s="221">
        <v>0</v>
      </c>
      <c r="X2560" s="221">
        <v>64624.58</v>
      </c>
    </row>
    <row r="2561" spans="1:24" s="239" customFormat="1" ht="20.25" customHeight="1" x14ac:dyDescent="0.3">
      <c r="A2561" s="238"/>
      <c r="B2561" s="226" t="s">
        <v>22</v>
      </c>
      <c r="C2561" s="231"/>
      <c r="D2561" s="263" t="s">
        <v>172</v>
      </c>
      <c r="E2561" s="220">
        <v>12897883.060000002</v>
      </c>
      <c r="F2561" s="220">
        <v>12636488.399999999</v>
      </c>
      <c r="G2561" s="220">
        <v>0</v>
      </c>
      <c r="H2561" s="220">
        <v>0</v>
      </c>
      <c r="I2561" s="220">
        <v>0</v>
      </c>
      <c r="J2561" s="220">
        <v>0</v>
      </c>
      <c r="K2561" s="220">
        <v>0</v>
      </c>
      <c r="L2561" s="220">
        <v>0</v>
      </c>
      <c r="M2561" s="220">
        <v>0</v>
      </c>
      <c r="N2561" s="220">
        <v>0</v>
      </c>
      <c r="O2561" s="220">
        <v>9628676.0399999991</v>
      </c>
      <c r="P2561" s="220">
        <v>1745892.7999999998</v>
      </c>
      <c r="Q2561" s="220">
        <v>1261919.56</v>
      </c>
      <c r="R2561" s="220">
        <v>0</v>
      </c>
      <c r="S2561" s="220">
        <v>0</v>
      </c>
      <c r="T2561" s="220">
        <v>0</v>
      </c>
      <c r="U2561" s="220">
        <v>0</v>
      </c>
      <c r="V2561" s="220">
        <v>0</v>
      </c>
      <c r="W2561" s="220">
        <v>0</v>
      </c>
      <c r="X2561" s="220">
        <v>261394.66000000003</v>
      </c>
    </row>
    <row r="2562" spans="1:24" s="239" customFormat="1" ht="20.25" customHeight="1" x14ac:dyDescent="0.3">
      <c r="A2562" s="238"/>
      <c r="C2562" s="274"/>
      <c r="D2562" s="274"/>
      <c r="E2562" s="274"/>
      <c r="F2562" s="274"/>
      <c r="G2562" s="275"/>
      <c r="H2562" s="275"/>
      <c r="I2562" s="275"/>
      <c r="J2562" s="275"/>
      <c r="K2562" s="275"/>
      <c r="L2562" s="274" t="s">
        <v>4186</v>
      </c>
      <c r="M2562" s="275"/>
      <c r="N2562" s="275"/>
      <c r="O2562" s="275"/>
      <c r="P2562" s="275"/>
      <c r="Q2562" s="275"/>
      <c r="R2562" s="275"/>
      <c r="S2562" s="275"/>
      <c r="T2562" s="275"/>
      <c r="U2562" s="275"/>
      <c r="V2562" s="275"/>
      <c r="W2562" s="275"/>
      <c r="X2562" s="275"/>
    </row>
    <row r="2563" spans="1:24" s="239" customFormat="1" ht="20.25" customHeight="1" x14ac:dyDescent="0.3">
      <c r="A2563" s="238">
        <v>2024</v>
      </c>
      <c r="B2563" s="230">
        <v>1118</v>
      </c>
      <c r="C2563" s="225" t="s">
        <v>3407</v>
      </c>
      <c r="D2563" s="230">
        <v>44761</v>
      </c>
      <c r="E2563" s="222">
        <v>3936301.64</v>
      </c>
      <c r="F2563" s="222">
        <v>3919591.14</v>
      </c>
      <c r="G2563" s="221">
        <v>3919591.14</v>
      </c>
      <c r="H2563" s="221">
        <v>0</v>
      </c>
      <c r="I2563" s="221">
        <v>0</v>
      </c>
      <c r="J2563" s="221">
        <v>0</v>
      </c>
      <c r="K2563" s="221">
        <v>0</v>
      </c>
      <c r="L2563" s="221">
        <v>0</v>
      </c>
      <c r="M2563" s="221">
        <v>0</v>
      </c>
      <c r="N2563" s="221">
        <v>0</v>
      </c>
      <c r="O2563" s="221">
        <v>0</v>
      </c>
      <c r="P2563" s="221">
        <v>0</v>
      </c>
      <c r="Q2563" s="221">
        <v>0</v>
      </c>
      <c r="R2563" s="221">
        <v>0</v>
      </c>
      <c r="S2563" s="221">
        <v>0</v>
      </c>
      <c r="T2563" s="221">
        <v>0</v>
      </c>
      <c r="U2563" s="221">
        <v>0</v>
      </c>
      <c r="V2563" s="221">
        <v>0</v>
      </c>
      <c r="W2563" s="221">
        <v>0</v>
      </c>
      <c r="X2563" s="221">
        <v>16710.5</v>
      </c>
    </row>
    <row r="2564" spans="1:24" s="239" customFormat="1" ht="20.25" customHeight="1" x14ac:dyDescent="0.3">
      <c r="A2564" s="238"/>
      <c r="B2564" s="226" t="s">
        <v>22</v>
      </c>
      <c r="C2564" s="231"/>
      <c r="D2564" s="263" t="s">
        <v>172</v>
      </c>
      <c r="E2564" s="220">
        <v>3936301.64</v>
      </c>
      <c r="F2564" s="220">
        <v>3919591.14</v>
      </c>
      <c r="G2564" s="220">
        <v>3919591.14</v>
      </c>
      <c r="H2564" s="220">
        <v>0</v>
      </c>
      <c r="I2564" s="220">
        <v>0</v>
      </c>
      <c r="J2564" s="220">
        <v>0</v>
      </c>
      <c r="K2564" s="220">
        <v>0</v>
      </c>
      <c r="L2564" s="220">
        <v>0</v>
      </c>
      <c r="M2564" s="220">
        <v>0</v>
      </c>
      <c r="N2564" s="220">
        <v>0</v>
      </c>
      <c r="O2564" s="220">
        <v>0</v>
      </c>
      <c r="P2564" s="220">
        <v>0</v>
      </c>
      <c r="Q2564" s="220">
        <v>0</v>
      </c>
      <c r="R2564" s="220">
        <v>0</v>
      </c>
      <c r="S2564" s="220">
        <v>0</v>
      </c>
      <c r="T2564" s="220">
        <v>0</v>
      </c>
      <c r="U2564" s="220">
        <v>0</v>
      </c>
      <c r="V2564" s="220">
        <v>0</v>
      </c>
      <c r="W2564" s="220">
        <v>0</v>
      </c>
      <c r="X2564" s="220">
        <v>16710.5</v>
      </c>
    </row>
    <row r="2565" spans="1:24" s="239" customFormat="1" ht="20.25" customHeight="1" x14ac:dyDescent="0.3">
      <c r="A2565" s="238"/>
      <c r="B2565" s="272" t="s">
        <v>34</v>
      </c>
      <c r="C2565" s="272"/>
      <c r="D2565" s="263" t="s">
        <v>172</v>
      </c>
      <c r="E2565" s="220">
        <v>16834184.700000003</v>
      </c>
      <c r="F2565" s="220">
        <v>16556079.539999999</v>
      </c>
      <c r="G2565" s="220">
        <v>3919591.14</v>
      </c>
      <c r="H2565" s="220">
        <v>0</v>
      </c>
      <c r="I2565" s="220">
        <v>0</v>
      </c>
      <c r="J2565" s="220">
        <v>0</v>
      </c>
      <c r="K2565" s="220">
        <v>0</v>
      </c>
      <c r="L2565" s="220">
        <v>0</v>
      </c>
      <c r="M2565" s="220">
        <v>0</v>
      </c>
      <c r="N2565" s="220">
        <v>0</v>
      </c>
      <c r="O2565" s="220">
        <v>9628676.0399999991</v>
      </c>
      <c r="P2565" s="220">
        <v>1745892.7999999998</v>
      </c>
      <c r="Q2565" s="220">
        <v>1261919.56</v>
      </c>
      <c r="R2565" s="220">
        <v>0</v>
      </c>
      <c r="S2565" s="220">
        <v>0</v>
      </c>
      <c r="T2565" s="220">
        <v>0</v>
      </c>
      <c r="U2565" s="220">
        <v>0</v>
      </c>
      <c r="V2565" s="220">
        <v>0</v>
      </c>
      <c r="W2565" s="220">
        <v>0</v>
      </c>
      <c r="X2565" s="220">
        <v>278105.16000000003</v>
      </c>
    </row>
    <row r="2566" spans="1:24" s="239" customFormat="1" ht="20.25" customHeight="1" x14ac:dyDescent="0.3">
      <c r="A2566" s="238"/>
      <c r="C2566" s="235"/>
      <c r="D2566" s="235"/>
      <c r="E2566" s="235"/>
      <c r="F2566" s="235"/>
      <c r="G2566" s="254"/>
      <c r="H2566" s="254"/>
      <c r="I2566" s="254"/>
      <c r="J2566" s="254"/>
      <c r="K2566" s="254"/>
      <c r="L2566" s="254" t="s">
        <v>2517</v>
      </c>
      <c r="M2566" s="254"/>
      <c r="N2566" s="254"/>
      <c r="O2566" s="254"/>
      <c r="P2566" s="254"/>
      <c r="Q2566" s="254"/>
      <c r="R2566" s="254"/>
      <c r="S2566" s="254"/>
      <c r="T2566" s="254"/>
      <c r="U2566" s="254"/>
      <c r="V2566" s="254"/>
      <c r="W2566" s="254"/>
      <c r="X2566" s="266"/>
    </row>
    <row r="2567" spans="1:24" s="239" customFormat="1" ht="20.25" customHeight="1" x14ac:dyDescent="0.3">
      <c r="A2567" s="238"/>
      <c r="C2567" s="274"/>
      <c r="D2567" s="274"/>
      <c r="E2567" s="274"/>
      <c r="F2567" s="274"/>
      <c r="G2567" s="275"/>
      <c r="H2567" s="275"/>
      <c r="I2567" s="275"/>
      <c r="J2567" s="275"/>
      <c r="K2567" s="275"/>
      <c r="L2567" s="275" t="s">
        <v>4187</v>
      </c>
      <c r="M2567" s="275"/>
      <c r="N2567" s="275"/>
      <c r="O2567" s="275"/>
      <c r="P2567" s="275"/>
      <c r="Q2567" s="275"/>
      <c r="R2567" s="275"/>
      <c r="S2567" s="275"/>
      <c r="T2567" s="275"/>
      <c r="U2567" s="275"/>
      <c r="V2567" s="275"/>
      <c r="W2567" s="275"/>
      <c r="X2567" s="266"/>
    </row>
    <row r="2568" spans="1:24" s="239" customFormat="1" ht="20.25" customHeight="1" x14ac:dyDescent="0.3">
      <c r="A2568" s="238">
        <v>2024</v>
      </c>
      <c r="B2568" s="230">
        <v>1119</v>
      </c>
      <c r="C2568" s="229" t="s">
        <v>1153</v>
      </c>
      <c r="D2568" s="230">
        <v>44904</v>
      </c>
      <c r="E2568" s="222">
        <v>5830269.8700000001</v>
      </c>
      <c r="F2568" s="222">
        <v>5728920.4699999997</v>
      </c>
      <c r="G2568" s="221">
        <v>2459143.56</v>
      </c>
      <c r="H2568" s="221">
        <v>0</v>
      </c>
      <c r="I2568" s="221">
        <v>0</v>
      </c>
      <c r="J2568" s="221">
        <v>0</v>
      </c>
      <c r="K2568" s="221">
        <v>0</v>
      </c>
      <c r="L2568" s="221">
        <v>143237.68</v>
      </c>
      <c r="M2568" s="221">
        <v>0</v>
      </c>
      <c r="N2568" s="221">
        <v>0</v>
      </c>
      <c r="O2568" s="221">
        <v>0</v>
      </c>
      <c r="P2568" s="221">
        <v>0</v>
      </c>
      <c r="Q2568" s="221">
        <v>3060821.4699999997</v>
      </c>
      <c r="R2568" s="221">
        <v>0</v>
      </c>
      <c r="S2568" s="221">
        <v>0</v>
      </c>
      <c r="T2568" s="221">
        <v>0</v>
      </c>
      <c r="U2568" s="221">
        <v>65717.759999999995</v>
      </c>
      <c r="V2568" s="221">
        <v>0</v>
      </c>
      <c r="W2568" s="221">
        <v>0</v>
      </c>
      <c r="X2568" s="221">
        <v>101349.4</v>
      </c>
    </row>
    <row r="2569" spans="1:24" s="239" customFormat="1" ht="20.25" customHeight="1" x14ac:dyDescent="0.3">
      <c r="A2569" s="238">
        <v>2024</v>
      </c>
      <c r="B2569" s="230">
        <v>1120</v>
      </c>
      <c r="C2569" s="229" t="s">
        <v>1154</v>
      </c>
      <c r="D2569" s="230">
        <v>44905</v>
      </c>
      <c r="E2569" s="222">
        <v>6241880.3599999994</v>
      </c>
      <c r="F2569" s="222">
        <v>6141167.5799999991</v>
      </c>
      <c r="G2569" s="221">
        <v>2668017.73</v>
      </c>
      <c r="H2569" s="221">
        <v>0</v>
      </c>
      <c r="I2569" s="221">
        <v>0</v>
      </c>
      <c r="J2569" s="221">
        <v>0</v>
      </c>
      <c r="K2569" s="221">
        <v>0</v>
      </c>
      <c r="L2569" s="221">
        <v>157795.63</v>
      </c>
      <c r="M2569" s="221">
        <v>0</v>
      </c>
      <c r="N2569" s="221">
        <v>0</v>
      </c>
      <c r="O2569" s="221">
        <v>0</v>
      </c>
      <c r="P2569" s="221">
        <v>0</v>
      </c>
      <c r="Q2569" s="221">
        <v>3249475.2699999996</v>
      </c>
      <c r="R2569" s="221">
        <v>0</v>
      </c>
      <c r="S2569" s="221">
        <v>0</v>
      </c>
      <c r="T2569" s="221">
        <v>0</v>
      </c>
      <c r="U2569" s="221">
        <v>65878.95</v>
      </c>
      <c r="V2569" s="221">
        <v>0</v>
      </c>
      <c r="W2569" s="221">
        <v>0</v>
      </c>
      <c r="X2569" s="221">
        <v>100712.78</v>
      </c>
    </row>
    <row r="2570" spans="1:24" s="239" customFormat="1" ht="20.25" customHeight="1" x14ac:dyDescent="0.3">
      <c r="A2570" s="238">
        <v>2024</v>
      </c>
      <c r="B2570" s="230">
        <v>1121</v>
      </c>
      <c r="C2570" s="229" t="s">
        <v>1156</v>
      </c>
      <c r="D2570" s="230">
        <v>44907</v>
      </c>
      <c r="E2570" s="222">
        <v>2194554.29</v>
      </c>
      <c r="F2570" s="222">
        <v>2160744.2600000002</v>
      </c>
      <c r="G2570" s="221">
        <v>2160744.2600000002</v>
      </c>
      <c r="H2570" s="221">
        <v>0</v>
      </c>
      <c r="I2570" s="221">
        <v>0</v>
      </c>
      <c r="J2570" s="221">
        <v>0</v>
      </c>
      <c r="K2570" s="221">
        <v>0</v>
      </c>
      <c r="L2570" s="221">
        <v>0</v>
      </c>
      <c r="M2570" s="221">
        <v>0</v>
      </c>
      <c r="N2570" s="221">
        <v>0</v>
      </c>
      <c r="O2570" s="221">
        <v>0</v>
      </c>
      <c r="P2570" s="221">
        <v>0</v>
      </c>
      <c r="Q2570" s="221">
        <v>0</v>
      </c>
      <c r="R2570" s="221">
        <v>0</v>
      </c>
      <c r="S2570" s="221">
        <v>0</v>
      </c>
      <c r="T2570" s="221">
        <v>0</v>
      </c>
      <c r="U2570" s="221">
        <v>0</v>
      </c>
      <c r="V2570" s="221">
        <v>0</v>
      </c>
      <c r="W2570" s="221">
        <v>0</v>
      </c>
      <c r="X2570" s="221">
        <v>33810.03</v>
      </c>
    </row>
    <row r="2571" spans="1:24" s="239" customFormat="1" ht="20.25" customHeight="1" x14ac:dyDescent="0.3">
      <c r="A2571" s="238">
        <v>2024</v>
      </c>
      <c r="B2571" s="230">
        <v>1122</v>
      </c>
      <c r="C2571" s="229" t="s">
        <v>3096</v>
      </c>
      <c r="D2571" s="230">
        <v>44993</v>
      </c>
      <c r="E2571" s="222">
        <v>1526525.14</v>
      </c>
      <c r="F2571" s="222">
        <v>1496993.3199999998</v>
      </c>
      <c r="G2571" s="221">
        <v>0</v>
      </c>
      <c r="H2571" s="221">
        <v>0</v>
      </c>
      <c r="I2571" s="221">
        <v>0</v>
      </c>
      <c r="J2571" s="221">
        <v>0</v>
      </c>
      <c r="K2571" s="221">
        <v>0</v>
      </c>
      <c r="L2571" s="221">
        <v>55637.539999999994</v>
      </c>
      <c r="M2571" s="221">
        <v>0</v>
      </c>
      <c r="N2571" s="221">
        <v>0</v>
      </c>
      <c r="O2571" s="221">
        <v>0</v>
      </c>
      <c r="P2571" s="221">
        <v>0</v>
      </c>
      <c r="Q2571" s="221">
        <v>1441355.7799999998</v>
      </c>
      <c r="R2571" s="221">
        <v>0</v>
      </c>
      <c r="S2571" s="221">
        <v>0</v>
      </c>
      <c r="T2571" s="221">
        <v>0</v>
      </c>
      <c r="U2571" s="221">
        <v>0</v>
      </c>
      <c r="V2571" s="221">
        <v>0</v>
      </c>
      <c r="W2571" s="221">
        <v>0</v>
      </c>
      <c r="X2571" s="221">
        <v>29531.82</v>
      </c>
    </row>
    <row r="2572" spans="1:24" s="239" customFormat="1" ht="20.25" customHeight="1" x14ac:dyDescent="0.3">
      <c r="A2572" s="238">
        <v>2024</v>
      </c>
      <c r="B2572" s="230">
        <v>1123</v>
      </c>
      <c r="C2572" s="229" t="s">
        <v>1166</v>
      </c>
      <c r="D2572" s="230">
        <v>44996</v>
      </c>
      <c r="E2572" s="222">
        <v>244008.22999999998</v>
      </c>
      <c r="F2572" s="222">
        <v>244008.22999999998</v>
      </c>
      <c r="G2572" s="221">
        <v>0</v>
      </c>
      <c r="H2572" s="221">
        <v>0</v>
      </c>
      <c r="I2572" s="221">
        <v>0</v>
      </c>
      <c r="J2572" s="221">
        <v>0</v>
      </c>
      <c r="K2572" s="221">
        <v>0</v>
      </c>
      <c r="L2572" s="221">
        <v>0</v>
      </c>
      <c r="M2572" s="221">
        <v>0</v>
      </c>
      <c r="N2572" s="221">
        <v>0</v>
      </c>
      <c r="O2572" s="221">
        <v>0</v>
      </c>
      <c r="P2572" s="221">
        <v>0</v>
      </c>
      <c r="Q2572" s="221">
        <v>0</v>
      </c>
      <c r="R2572" s="221">
        <v>0</v>
      </c>
      <c r="S2572" s="221">
        <v>0</v>
      </c>
      <c r="T2572" s="221">
        <v>0</v>
      </c>
      <c r="U2572" s="221">
        <v>244008.22999999998</v>
      </c>
      <c r="V2572" s="221">
        <v>0</v>
      </c>
      <c r="W2572" s="221">
        <v>0</v>
      </c>
      <c r="X2572" s="221">
        <v>0</v>
      </c>
    </row>
    <row r="2573" spans="1:24" s="239" customFormat="1" ht="20.25" customHeight="1" x14ac:dyDescent="0.3">
      <c r="A2573" s="238">
        <v>2024</v>
      </c>
      <c r="B2573" s="230">
        <v>1124</v>
      </c>
      <c r="C2573" s="229" t="s">
        <v>3012</v>
      </c>
      <c r="D2573" s="230">
        <v>44999</v>
      </c>
      <c r="E2573" s="222">
        <v>2728098.5700000003</v>
      </c>
      <c r="F2573" s="222">
        <v>2670845.6</v>
      </c>
      <c r="G2573" s="221">
        <v>0</v>
      </c>
      <c r="H2573" s="221">
        <v>0</v>
      </c>
      <c r="I2573" s="221">
        <v>0</v>
      </c>
      <c r="J2573" s="221">
        <v>0</v>
      </c>
      <c r="K2573" s="221">
        <v>0</v>
      </c>
      <c r="L2573" s="221">
        <v>0</v>
      </c>
      <c r="M2573" s="221">
        <v>0</v>
      </c>
      <c r="N2573" s="221">
        <v>0</v>
      </c>
      <c r="O2573" s="221">
        <v>0</v>
      </c>
      <c r="P2573" s="221">
        <v>0</v>
      </c>
      <c r="Q2573" s="221">
        <v>2670845.6</v>
      </c>
      <c r="R2573" s="221">
        <v>0</v>
      </c>
      <c r="S2573" s="221">
        <v>0</v>
      </c>
      <c r="T2573" s="221">
        <v>0</v>
      </c>
      <c r="U2573" s="221">
        <v>0</v>
      </c>
      <c r="V2573" s="221">
        <v>0</v>
      </c>
      <c r="W2573" s="221">
        <v>0</v>
      </c>
      <c r="X2573" s="221">
        <v>57252.97</v>
      </c>
    </row>
    <row r="2574" spans="1:24" s="239" customFormat="1" ht="20.25" customHeight="1" x14ac:dyDescent="0.3">
      <c r="A2574" s="238">
        <v>2024</v>
      </c>
      <c r="B2574" s="230">
        <v>1125</v>
      </c>
      <c r="C2574" s="229" t="s">
        <v>1524</v>
      </c>
      <c r="D2574" s="230">
        <v>45011</v>
      </c>
      <c r="E2574" s="222">
        <v>475193.08999999997</v>
      </c>
      <c r="F2574" s="222">
        <v>465225.05</v>
      </c>
      <c r="G2574" s="221">
        <v>0</v>
      </c>
      <c r="H2574" s="221">
        <v>0</v>
      </c>
      <c r="I2574" s="221">
        <v>0</v>
      </c>
      <c r="J2574" s="221">
        <v>232006.07</v>
      </c>
      <c r="K2574" s="221">
        <v>0</v>
      </c>
      <c r="L2574" s="221">
        <v>0</v>
      </c>
      <c r="M2574" s="221">
        <v>0</v>
      </c>
      <c r="N2574" s="221">
        <v>0</v>
      </c>
      <c r="O2574" s="221">
        <v>0</v>
      </c>
      <c r="P2574" s="221">
        <v>233218.97999999998</v>
      </c>
      <c r="Q2574" s="221">
        <v>0</v>
      </c>
      <c r="R2574" s="221">
        <v>0</v>
      </c>
      <c r="S2574" s="221">
        <v>0</v>
      </c>
      <c r="T2574" s="221">
        <v>0</v>
      </c>
      <c r="U2574" s="221">
        <v>0</v>
      </c>
      <c r="V2574" s="221">
        <v>0</v>
      </c>
      <c r="W2574" s="221">
        <v>0</v>
      </c>
      <c r="X2574" s="221">
        <v>9968.0400000000009</v>
      </c>
    </row>
    <row r="2575" spans="1:24" s="239" customFormat="1" ht="20.25" customHeight="1" x14ac:dyDescent="0.3">
      <c r="A2575" s="238">
        <v>2024</v>
      </c>
      <c r="B2575" s="230">
        <v>1126</v>
      </c>
      <c r="C2575" s="229" t="s">
        <v>1525</v>
      </c>
      <c r="D2575" s="230">
        <v>45012</v>
      </c>
      <c r="E2575" s="222">
        <v>1745759.77</v>
      </c>
      <c r="F2575" s="222">
        <v>1710521.17</v>
      </c>
      <c r="G2575" s="221">
        <v>922069.57</v>
      </c>
      <c r="H2575" s="221">
        <v>0</v>
      </c>
      <c r="I2575" s="221">
        <v>0</v>
      </c>
      <c r="J2575" s="221">
        <v>192939.13</v>
      </c>
      <c r="K2575" s="221">
        <v>304493.98</v>
      </c>
      <c r="L2575" s="221">
        <v>240546.91999999998</v>
      </c>
      <c r="M2575" s="221">
        <v>0</v>
      </c>
      <c r="N2575" s="221">
        <v>0</v>
      </c>
      <c r="O2575" s="221">
        <v>0</v>
      </c>
      <c r="P2575" s="221">
        <v>0</v>
      </c>
      <c r="Q2575" s="221">
        <v>0</v>
      </c>
      <c r="R2575" s="221">
        <v>0</v>
      </c>
      <c r="S2575" s="221">
        <v>0</v>
      </c>
      <c r="T2575" s="221">
        <v>0</v>
      </c>
      <c r="U2575" s="221">
        <v>50471.57</v>
      </c>
      <c r="V2575" s="221">
        <v>0</v>
      </c>
      <c r="W2575" s="221">
        <v>0</v>
      </c>
      <c r="X2575" s="221">
        <v>35238.6</v>
      </c>
    </row>
    <row r="2576" spans="1:24" s="239" customFormat="1" ht="20.25" customHeight="1" x14ac:dyDescent="0.3">
      <c r="A2576" s="238">
        <v>2024</v>
      </c>
      <c r="B2576" s="230">
        <v>1127</v>
      </c>
      <c r="C2576" s="229" t="s">
        <v>1526</v>
      </c>
      <c r="D2576" s="230">
        <v>45020</v>
      </c>
      <c r="E2576" s="222">
        <v>523167.22999999986</v>
      </c>
      <c r="F2576" s="222">
        <v>499223.50999999989</v>
      </c>
      <c r="G2576" s="221">
        <v>0</v>
      </c>
      <c r="H2576" s="221">
        <v>395661.91999999993</v>
      </c>
      <c r="I2576" s="221">
        <v>0</v>
      </c>
      <c r="J2576" s="221">
        <v>0</v>
      </c>
      <c r="K2576" s="221">
        <v>0</v>
      </c>
      <c r="L2576" s="221">
        <v>0</v>
      </c>
      <c r="M2576" s="221">
        <v>0</v>
      </c>
      <c r="N2576" s="221">
        <v>0</v>
      </c>
      <c r="O2576" s="221">
        <v>0</v>
      </c>
      <c r="P2576" s="221">
        <v>0</v>
      </c>
      <c r="Q2576" s="221">
        <v>0</v>
      </c>
      <c r="R2576" s="221">
        <v>0</v>
      </c>
      <c r="S2576" s="221">
        <v>0</v>
      </c>
      <c r="T2576" s="221">
        <v>0</v>
      </c>
      <c r="U2576" s="221">
        <v>103561.59</v>
      </c>
      <c r="V2576" s="221">
        <v>0</v>
      </c>
      <c r="W2576" s="221">
        <v>0</v>
      </c>
      <c r="X2576" s="221">
        <v>23943.72</v>
      </c>
    </row>
    <row r="2577" spans="1:24" s="239" customFormat="1" ht="20.25" customHeight="1" x14ac:dyDescent="0.3">
      <c r="A2577" s="238">
        <v>2024</v>
      </c>
      <c r="B2577" s="230">
        <v>1128</v>
      </c>
      <c r="C2577" s="229" t="s">
        <v>1527</v>
      </c>
      <c r="D2577" s="230">
        <v>45021</v>
      </c>
      <c r="E2577" s="222">
        <v>1663979.41</v>
      </c>
      <c r="F2577" s="222">
        <v>1630811.64</v>
      </c>
      <c r="G2577" s="221">
        <v>0</v>
      </c>
      <c r="H2577" s="221">
        <v>952557.7</v>
      </c>
      <c r="I2577" s="221">
        <v>0</v>
      </c>
      <c r="J2577" s="221">
        <v>152245.62</v>
      </c>
      <c r="K2577" s="221">
        <v>137028.32</v>
      </c>
      <c r="L2577" s="221">
        <v>283577.26</v>
      </c>
      <c r="M2577" s="221">
        <v>0</v>
      </c>
      <c r="N2577" s="221">
        <v>0</v>
      </c>
      <c r="O2577" s="221">
        <v>0</v>
      </c>
      <c r="P2577" s="221">
        <v>0</v>
      </c>
      <c r="Q2577" s="221">
        <v>0</v>
      </c>
      <c r="R2577" s="221">
        <v>0</v>
      </c>
      <c r="S2577" s="221">
        <v>0</v>
      </c>
      <c r="T2577" s="221">
        <v>0</v>
      </c>
      <c r="U2577" s="221">
        <v>105402.74</v>
      </c>
      <c r="V2577" s="221">
        <v>0</v>
      </c>
      <c r="W2577" s="221">
        <v>0</v>
      </c>
      <c r="X2577" s="221">
        <v>33167.770000000004</v>
      </c>
    </row>
    <row r="2578" spans="1:24" s="239" customFormat="1" ht="20.25" customHeight="1" x14ac:dyDescent="0.3">
      <c r="A2578" s="238">
        <v>2024</v>
      </c>
      <c r="B2578" s="230">
        <v>1129</v>
      </c>
      <c r="C2578" s="229" t="s">
        <v>1528</v>
      </c>
      <c r="D2578" s="230">
        <v>45022</v>
      </c>
      <c r="E2578" s="222">
        <v>2497844.21</v>
      </c>
      <c r="F2578" s="222">
        <v>2445510.31</v>
      </c>
      <c r="G2578" s="221">
        <v>905919.79</v>
      </c>
      <c r="H2578" s="221">
        <v>846171.6</v>
      </c>
      <c r="I2578" s="221">
        <v>0</v>
      </c>
      <c r="J2578" s="221">
        <v>167748.22999999998</v>
      </c>
      <c r="K2578" s="221">
        <v>303646.39999999997</v>
      </c>
      <c r="L2578" s="221">
        <v>222024.29</v>
      </c>
      <c r="M2578" s="221">
        <v>0</v>
      </c>
      <c r="N2578" s="221">
        <v>0</v>
      </c>
      <c r="O2578" s="221">
        <v>0</v>
      </c>
      <c r="P2578" s="221">
        <v>0</v>
      </c>
      <c r="Q2578" s="221">
        <v>0</v>
      </c>
      <c r="R2578" s="221">
        <v>0</v>
      </c>
      <c r="S2578" s="221">
        <v>0</v>
      </c>
      <c r="T2578" s="221">
        <v>0</v>
      </c>
      <c r="U2578" s="221">
        <v>0</v>
      </c>
      <c r="V2578" s="221">
        <v>0</v>
      </c>
      <c r="W2578" s="221">
        <v>0</v>
      </c>
      <c r="X2578" s="221">
        <v>52333.9</v>
      </c>
    </row>
    <row r="2579" spans="1:24" s="239" customFormat="1" ht="20.25" customHeight="1" x14ac:dyDescent="0.3">
      <c r="A2579" s="238">
        <v>2024</v>
      </c>
      <c r="B2579" s="230">
        <v>1130</v>
      </c>
      <c r="C2579" s="229" t="s">
        <v>2237</v>
      </c>
      <c r="D2579" s="230">
        <v>45086</v>
      </c>
      <c r="E2579" s="222">
        <v>6822631.9100000001</v>
      </c>
      <c r="F2579" s="222">
        <v>6822631.9100000001</v>
      </c>
      <c r="G2579" s="221">
        <v>0</v>
      </c>
      <c r="H2579" s="221">
        <v>0</v>
      </c>
      <c r="I2579" s="221">
        <v>0</v>
      </c>
      <c r="J2579" s="221">
        <v>0</v>
      </c>
      <c r="K2579" s="221">
        <v>0</v>
      </c>
      <c r="L2579" s="221">
        <v>0</v>
      </c>
      <c r="M2579" s="221">
        <v>0</v>
      </c>
      <c r="N2579" s="221">
        <v>0</v>
      </c>
      <c r="O2579" s="221">
        <v>6822631.9100000001</v>
      </c>
      <c r="P2579" s="221">
        <v>0</v>
      </c>
      <c r="Q2579" s="221">
        <v>0</v>
      </c>
      <c r="R2579" s="221">
        <v>0</v>
      </c>
      <c r="S2579" s="221">
        <v>0</v>
      </c>
      <c r="T2579" s="221">
        <v>0</v>
      </c>
      <c r="U2579" s="221">
        <v>0</v>
      </c>
      <c r="V2579" s="221">
        <v>0</v>
      </c>
      <c r="W2579" s="221">
        <v>0</v>
      </c>
      <c r="X2579" s="221">
        <v>0</v>
      </c>
    </row>
    <row r="2580" spans="1:24" s="239" customFormat="1" ht="20.25" customHeight="1" x14ac:dyDescent="0.3">
      <c r="A2580" s="238">
        <v>2024</v>
      </c>
      <c r="B2580" s="230">
        <v>1131</v>
      </c>
      <c r="C2580" s="229" t="s">
        <v>1529</v>
      </c>
      <c r="D2580" s="230">
        <v>45031</v>
      </c>
      <c r="E2580" s="222">
        <v>1337041.1800000002</v>
      </c>
      <c r="F2580" s="222">
        <v>1308772.2700000003</v>
      </c>
      <c r="G2580" s="221">
        <v>0</v>
      </c>
      <c r="H2580" s="221">
        <v>0</v>
      </c>
      <c r="I2580" s="221">
        <v>0</v>
      </c>
      <c r="J2580" s="221">
        <v>0</v>
      </c>
      <c r="K2580" s="221">
        <v>0</v>
      </c>
      <c r="L2580" s="221">
        <v>64677.07</v>
      </c>
      <c r="M2580" s="221">
        <v>0</v>
      </c>
      <c r="N2580" s="221">
        <v>0</v>
      </c>
      <c r="O2580" s="221">
        <v>0</v>
      </c>
      <c r="P2580" s="221">
        <v>137678.71</v>
      </c>
      <c r="Q2580" s="221">
        <v>1106416.4900000002</v>
      </c>
      <c r="R2580" s="221">
        <v>0</v>
      </c>
      <c r="S2580" s="221">
        <v>0</v>
      </c>
      <c r="T2580" s="221">
        <v>0</v>
      </c>
      <c r="U2580" s="221">
        <v>0</v>
      </c>
      <c r="V2580" s="221">
        <v>0</v>
      </c>
      <c r="W2580" s="221">
        <v>0</v>
      </c>
      <c r="X2580" s="221">
        <v>28268.91</v>
      </c>
    </row>
    <row r="2581" spans="1:24" s="239" customFormat="1" ht="20.25" customHeight="1" x14ac:dyDescent="0.3">
      <c r="A2581" s="238">
        <v>2024</v>
      </c>
      <c r="B2581" s="230">
        <v>1132</v>
      </c>
      <c r="C2581" s="229" t="s">
        <v>1530</v>
      </c>
      <c r="D2581" s="230">
        <v>45032</v>
      </c>
      <c r="E2581" s="222">
        <v>1438909.95</v>
      </c>
      <c r="F2581" s="222">
        <v>1410363.06</v>
      </c>
      <c r="G2581" s="221">
        <v>0</v>
      </c>
      <c r="H2581" s="221">
        <v>0</v>
      </c>
      <c r="I2581" s="221">
        <v>0</v>
      </c>
      <c r="J2581" s="221">
        <v>0</v>
      </c>
      <c r="K2581" s="221">
        <v>0</v>
      </c>
      <c r="L2581" s="221">
        <v>137070.74</v>
      </c>
      <c r="M2581" s="221">
        <v>0</v>
      </c>
      <c r="N2581" s="221">
        <v>0</v>
      </c>
      <c r="O2581" s="221">
        <v>0</v>
      </c>
      <c r="P2581" s="221">
        <v>180644.75</v>
      </c>
      <c r="Q2581" s="221">
        <v>1092647.57</v>
      </c>
      <c r="R2581" s="221">
        <v>0</v>
      </c>
      <c r="S2581" s="221">
        <v>0</v>
      </c>
      <c r="T2581" s="221">
        <v>0</v>
      </c>
      <c r="U2581" s="221">
        <v>0</v>
      </c>
      <c r="V2581" s="221">
        <v>0</v>
      </c>
      <c r="W2581" s="221">
        <v>0</v>
      </c>
      <c r="X2581" s="221">
        <v>28546.890000000003</v>
      </c>
    </row>
    <row r="2582" spans="1:24" s="239" customFormat="1" ht="20.25" customHeight="1" x14ac:dyDescent="0.3">
      <c r="A2582" s="238">
        <v>2024</v>
      </c>
      <c r="B2582" s="230">
        <v>1133</v>
      </c>
      <c r="C2582" s="229" t="s">
        <v>1160</v>
      </c>
      <c r="D2582" s="230">
        <v>44944</v>
      </c>
      <c r="E2582" s="222">
        <v>2725647.7199999997</v>
      </c>
      <c r="F2582" s="222">
        <v>2668540.94</v>
      </c>
      <c r="G2582" s="221">
        <v>2668540.94</v>
      </c>
      <c r="H2582" s="221">
        <v>0</v>
      </c>
      <c r="I2582" s="221">
        <v>0</v>
      </c>
      <c r="J2582" s="221">
        <v>0</v>
      </c>
      <c r="K2582" s="221">
        <v>0</v>
      </c>
      <c r="L2582" s="221">
        <v>0</v>
      </c>
      <c r="M2582" s="221">
        <v>0</v>
      </c>
      <c r="N2582" s="221">
        <v>0</v>
      </c>
      <c r="O2582" s="221">
        <v>0</v>
      </c>
      <c r="P2582" s="221">
        <v>0</v>
      </c>
      <c r="Q2582" s="221">
        <v>0</v>
      </c>
      <c r="R2582" s="221">
        <v>0</v>
      </c>
      <c r="S2582" s="221">
        <v>0</v>
      </c>
      <c r="T2582" s="221">
        <v>0</v>
      </c>
      <c r="U2582" s="221">
        <v>0</v>
      </c>
      <c r="V2582" s="221">
        <v>0</v>
      </c>
      <c r="W2582" s="221">
        <v>0</v>
      </c>
      <c r="X2582" s="221">
        <v>57106.78</v>
      </c>
    </row>
    <row r="2583" spans="1:24" s="239" customFormat="1" ht="20.25" customHeight="1" x14ac:dyDescent="0.3">
      <c r="A2583" s="238">
        <v>2024</v>
      </c>
      <c r="B2583" s="230">
        <v>1134</v>
      </c>
      <c r="C2583" s="229" t="s">
        <v>1161</v>
      </c>
      <c r="D2583" s="230">
        <v>44947</v>
      </c>
      <c r="E2583" s="222">
        <v>2335113.13</v>
      </c>
      <c r="F2583" s="222">
        <v>2286188.69</v>
      </c>
      <c r="G2583" s="221">
        <v>2286188.69</v>
      </c>
      <c r="H2583" s="221">
        <v>0</v>
      </c>
      <c r="I2583" s="221">
        <v>0</v>
      </c>
      <c r="J2583" s="221">
        <v>0</v>
      </c>
      <c r="K2583" s="221">
        <v>0</v>
      </c>
      <c r="L2583" s="221">
        <v>0</v>
      </c>
      <c r="M2583" s="221">
        <v>0</v>
      </c>
      <c r="N2583" s="221">
        <v>0</v>
      </c>
      <c r="O2583" s="221">
        <v>0</v>
      </c>
      <c r="P2583" s="221">
        <v>0</v>
      </c>
      <c r="Q2583" s="221">
        <v>0</v>
      </c>
      <c r="R2583" s="221">
        <v>0</v>
      </c>
      <c r="S2583" s="221">
        <v>0</v>
      </c>
      <c r="T2583" s="221">
        <v>0</v>
      </c>
      <c r="U2583" s="221">
        <v>0</v>
      </c>
      <c r="V2583" s="221">
        <v>0</v>
      </c>
      <c r="W2583" s="221">
        <v>0</v>
      </c>
      <c r="X2583" s="221">
        <v>48924.439999999995</v>
      </c>
    </row>
    <row r="2584" spans="1:24" s="239" customFormat="1" ht="20.25" customHeight="1" x14ac:dyDescent="0.3">
      <c r="A2584" s="238">
        <v>2024</v>
      </c>
      <c r="B2584" s="230">
        <v>1135</v>
      </c>
      <c r="C2584" s="229" t="s">
        <v>1162</v>
      </c>
      <c r="D2584" s="230">
        <v>44948</v>
      </c>
      <c r="E2584" s="222">
        <v>1676360.7599999998</v>
      </c>
      <c r="F2584" s="222">
        <v>1641238.2599999998</v>
      </c>
      <c r="G2584" s="221">
        <v>0</v>
      </c>
      <c r="H2584" s="221">
        <v>1641238.2599999998</v>
      </c>
      <c r="I2584" s="221">
        <v>0</v>
      </c>
      <c r="J2584" s="221">
        <v>0</v>
      </c>
      <c r="K2584" s="221">
        <v>0</v>
      </c>
      <c r="L2584" s="221">
        <v>0</v>
      </c>
      <c r="M2584" s="221">
        <v>0</v>
      </c>
      <c r="N2584" s="221">
        <v>0</v>
      </c>
      <c r="O2584" s="221">
        <v>0</v>
      </c>
      <c r="P2584" s="221">
        <v>0</v>
      </c>
      <c r="Q2584" s="221">
        <v>0</v>
      </c>
      <c r="R2584" s="221">
        <v>0</v>
      </c>
      <c r="S2584" s="221">
        <v>0</v>
      </c>
      <c r="T2584" s="221">
        <v>0</v>
      </c>
      <c r="U2584" s="221">
        <v>0</v>
      </c>
      <c r="V2584" s="221">
        <v>0</v>
      </c>
      <c r="W2584" s="221">
        <v>0</v>
      </c>
      <c r="X2584" s="221">
        <v>35122.5</v>
      </c>
    </row>
    <row r="2585" spans="1:24" s="239" customFormat="1" ht="20.25" customHeight="1" x14ac:dyDescent="0.3">
      <c r="A2585" s="238">
        <v>2024</v>
      </c>
      <c r="B2585" s="230">
        <v>1136</v>
      </c>
      <c r="C2585" s="229" t="s">
        <v>1163</v>
      </c>
      <c r="D2585" s="230">
        <v>44949</v>
      </c>
      <c r="E2585" s="222">
        <v>3334186.6600000011</v>
      </c>
      <c r="F2585" s="222">
        <v>3271844.9600000009</v>
      </c>
      <c r="G2585" s="221">
        <v>0</v>
      </c>
      <c r="H2585" s="221">
        <v>3271844.9600000009</v>
      </c>
      <c r="I2585" s="221">
        <v>0</v>
      </c>
      <c r="J2585" s="221">
        <v>0</v>
      </c>
      <c r="K2585" s="221">
        <v>0</v>
      </c>
      <c r="L2585" s="221">
        <v>0</v>
      </c>
      <c r="M2585" s="221">
        <v>0</v>
      </c>
      <c r="N2585" s="221">
        <v>0</v>
      </c>
      <c r="O2585" s="221">
        <v>0</v>
      </c>
      <c r="P2585" s="221">
        <v>0</v>
      </c>
      <c r="Q2585" s="221">
        <v>0</v>
      </c>
      <c r="R2585" s="221">
        <v>0</v>
      </c>
      <c r="S2585" s="221">
        <v>0</v>
      </c>
      <c r="T2585" s="221">
        <v>0</v>
      </c>
      <c r="U2585" s="221">
        <v>0</v>
      </c>
      <c r="V2585" s="221">
        <v>0</v>
      </c>
      <c r="W2585" s="221">
        <v>0</v>
      </c>
      <c r="X2585" s="221">
        <v>62341.700000000012</v>
      </c>
    </row>
    <row r="2586" spans="1:24" s="239" customFormat="1" ht="20.25" customHeight="1" x14ac:dyDescent="0.3">
      <c r="A2586" s="238">
        <v>2024</v>
      </c>
      <c r="B2586" s="230">
        <v>1137</v>
      </c>
      <c r="C2586" s="229" t="s">
        <v>2329</v>
      </c>
      <c r="D2586" s="230">
        <v>44924</v>
      </c>
      <c r="E2586" s="222">
        <v>380371.1100000001</v>
      </c>
      <c r="F2586" s="222">
        <v>372401.72000000009</v>
      </c>
      <c r="G2586" s="221">
        <v>0</v>
      </c>
      <c r="H2586" s="221">
        <v>0</v>
      </c>
      <c r="I2586" s="221">
        <v>0</v>
      </c>
      <c r="J2586" s="221">
        <v>0</v>
      </c>
      <c r="K2586" s="221">
        <v>0</v>
      </c>
      <c r="L2586" s="221">
        <v>0</v>
      </c>
      <c r="M2586" s="221">
        <v>0</v>
      </c>
      <c r="N2586" s="221">
        <v>0</v>
      </c>
      <c r="O2586" s="221">
        <v>0</v>
      </c>
      <c r="P2586" s="221">
        <v>0</v>
      </c>
      <c r="Q2586" s="221">
        <v>372401.72000000009</v>
      </c>
      <c r="R2586" s="221">
        <v>0</v>
      </c>
      <c r="S2586" s="221">
        <v>0</v>
      </c>
      <c r="T2586" s="221">
        <v>0</v>
      </c>
      <c r="U2586" s="221">
        <v>0</v>
      </c>
      <c r="V2586" s="221">
        <v>0</v>
      </c>
      <c r="W2586" s="221">
        <v>0</v>
      </c>
      <c r="X2586" s="221">
        <v>7969.39</v>
      </c>
    </row>
    <row r="2587" spans="1:24" s="239" customFormat="1" ht="20.25" customHeight="1" x14ac:dyDescent="0.3">
      <c r="A2587" s="238">
        <v>2024</v>
      </c>
      <c r="B2587" s="230">
        <v>1138</v>
      </c>
      <c r="C2587" s="229" t="s">
        <v>2330</v>
      </c>
      <c r="D2587" s="230">
        <v>45060</v>
      </c>
      <c r="E2587" s="222">
        <v>644349.46</v>
      </c>
      <c r="F2587" s="222">
        <v>633468.17999999993</v>
      </c>
      <c r="G2587" s="221">
        <v>0</v>
      </c>
      <c r="H2587" s="221">
        <v>633468.17999999993</v>
      </c>
      <c r="I2587" s="221">
        <v>0</v>
      </c>
      <c r="J2587" s="221">
        <v>0</v>
      </c>
      <c r="K2587" s="221">
        <v>0</v>
      </c>
      <c r="L2587" s="221">
        <v>0</v>
      </c>
      <c r="M2587" s="221">
        <v>0</v>
      </c>
      <c r="N2587" s="221">
        <v>0</v>
      </c>
      <c r="O2587" s="221">
        <v>0</v>
      </c>
      <c r="P2587" s="221">
        <v>0</v>
      </c>
      <c r="Q2587" s="221">
        <v>0</v>
      </c>
      <c r="R2587" s="221">
        <v>0</v>
      </c>
      <c r="S2587" s="221">
        <v>0</v>
      </c>
      <c r="T2587" s="221">
        <v>0</v>
      </c>
      <c r="U2587" s="221">
        <v>0</v>
      </c>
      <c r="V2587" s="221">
        <v>0</v>
      </c>
      <c r="W2587" s="221">
        <v>0</v>
      </c>
      <c r="X2587" s="221">
        <v>10881.28</v>
      </c>
    </row>
    <row r="2588" spans="1:24" s="239" customFormat="1" ht="20.100000000000001" customHeight="1" x14ac:dyDescent="0.3">
      <c r="A2588" s="238">
        <v>2024</v>
      </c>
      <c r="B2588" s="230">
        <v>1139</v>
      </c>
      <c r="C2588" s="229" t="s">
        <v>1155</v>
      </c>
      <c r="D2588" s="230">
        <v>44906</v>
      </c>
      <c r="E2588" s="222">
        <v>3864293.76</v>
      </c>
      <c r="F2588" s="222">
        <v>3802523.5999999996</v>
      </c>
      <c r="G2588" s="221">
        <v>0</v>
      </c>
      <c r="H2588" s="221">
        <v>0</v>
      </c>
      <c r="I2588" s="221">
        <v>0</v>
      </c>
      <c r="J2588" s="221">
        <v>0</v>
      </c>
      <c r="K2588" s="221">
        <v>0</v>
      </c>
      <c r="L2588" s="221">
        <v>182026.62</v>
      </c>
      <c r="M2588" s="221">
        <v>0</v>
      </c>
      <c r="N2588" s="221">
        <v>0</v>
      </c>
      <c r="O2588" s="221">
        <v>0</v>
      </c>
      <c r="P2588" s="221">
        <v>0</v>
      </c>
      <c r="Q2588" s="221">
        <v>3557427.5199999996</v>
      </c>
      <c r="R2588" s="221">
        <v>0</v>
      </c>
      <c r="S2588" s="221">
        <v>0</v>
      </c>
      <c r="T2588" s="221">
        <v>0</v>
      </c>
      <c r="U2588" s="221">
        <v>63069.46</v>
      </c>
      <c r="V2588" s="221">
        <v>0</v>
      </c>
      <c r="W2588" s="221">
        <v>0</v>
      </c>
      <c r="X2588" s="221">
        <v>61770.16</v>
      </c>
    </row>
    <row r="2589" spans="1:24" s="239" customFormat="1" ht="20.25" customHeight="1" x14ac:dyDescent="0.3">
      <c r="A2589" s="238">
        <v>2024</v>
      </c>
      <c r="B2589" s="230">
        <v>1140</v>
      </c>
      <c r="C2589" s="229" t="s">
        <v>1157</v>
      </c>
      <c r="D2589" s="230">
        <v>44910</v>
      </c>
      <c r="E2589" s="222">
        <v>4056518.45</v>
      </c>
      <c r="F2589" s="222">
        <v>3998723.35</v>
      </c>
      <c r="G2589" s="221">
        <v>0</v>
      </c>
      <c r="H2589" s="221">
        <v>0</v>
      </c>
      <c r="I2589" s="221">
        <v>0</v>
      </c>
      <c r="J2589" s="221">
        <v>0</v>
      </c>
      <c r="K2589" s="221">
        <v>0</v>
      </c>
      <c r="L2589" s="221">
        <v>225312.86000000002</v>
      </c>
      <c r="M2589" s="221">
        <v>0</v>
      </c>
      <c r="N2589" s="221">
        <v>0</v>
      </c>
      <c r="O2589" s="221">
        <v>0</v>
      </c>
      <c r="P2589" s="221">
        <v>0</v>
      </c>
      <c r="Q2589" s="221">
        <v>3710341.0300000003</v>
      </c>
      <c r="R2589" s="221">
        <v>0</v>
      </c>
      <c r="S2589" s="221">
        <v>0</v>
      </c>
      <c r="T2589" s="221">
        <v>0</v>
      </c>
      <c r="U2589" s="221">
        <v>63069.46</v>
      </c>
      <c r="V2589" s="221">
        <v>0</v>
      </c>
      <c r="W2589" s="221">
        <v>0</v>
      </c>
      <c r="X2589" s="221">
        <v>57795.1</v>
      </c>
    </row>
    <row r="2590" spans="1:24" s="239" customFormat="1" ht="20.25" customHeight="1" x14ac:dyDescent="0.3">
      <c r="A2590" s="238">
        <v>2024</v>
      </c>
      <c r="B2590" s="230">
        <v>1141</v>
      </c>
      <c r="C2590" s="229" t="s">
        <v>2626</v>
      </c>
      <c r="D2590" s="230">
        <v>45205</v>
      </c>
      <c r="E2590" s="222">
        <v>2994259.5599999996</v>
      </c>
      <c r="F2590" s="222">
        <v>2948932.8</v>
      </c>
      <c r="G2590" s="221">
        <v>0</v>
      </c>
      <c r="H2590" s="221">
        <v>0</v>
      </c>
      <c r="I2590" s="221">
        <v>0</v>
      </c>
      <c r="J2590" s="221">
        <v>0</v>
      </c>
      <c r="K2590" s="221">
        <v>0</v>
      </c>
      <c r="L2590" s="221">
        <v>223533.98</v>
      </c>
      <c r="M2590" s="221">
        <v>0</v>
      </c>
      <c r="N2590" s="221">
        <v>0</v>
      </c>
      <c r="O2590" s="221">
        <v>2725398.82</v>
      </c>
      <c r="P2590" s="221">
        <v>0</v>
      </c>
      <c r="Q2590" s="221">
        <v>0</v>
      </c>
      <c r="R2590" s="221">
        <v>0</v>
      </c>
      <c r="S2590" s="221">
        <v>0</v>
      </c>
      <c r="T2590" s="221">
        <v>0</v>
      </c>
      <c r="U2590" s="221">
        <v>0</v>
      </c>
      <c r="V2590" s="221">
        <v>0</v>
      </c>
      <c r="W2590" s="221">
        <v>0</v>
      </c>
      <c r="X2590" s="221">
        <v>45326.76</v>
      </c>
    </row>
    <row r="2591" spans="1:24" s="239" customFormat="1" ht="23.25" customHeight="1" x14ac:dyDescent="0.3">
      <c r="A2591" s="238">
        <v>2024</v>
      </c>
      <c r="B2591" s="230">
        <v>1142</v>
      </c>
      <c r="C2591" s="229" t="s">
        <v>1159</v>
      </c>
      <c r="D2591" s="230">
        <v>44943</v>
      </c>
      <c r="E2591" s="222">
        <v>1269992.3400000001</v>
      </c>
      <c r="F2591" s="222">
        <v>1241663.1400000001</v>
      </c>
      <c r="G2591" s="221">
        <v>0</v>
      </c>
      <c r="H2591" s="221">
        <v>1241663.1400000001</v>
      </c>
      <c r="I2591" s="221">
        <v>0</v>
      </c>
      <c r="J2591" s="221">
        <v>0</v>
      </c>
      <c r="K2591" s="221">
        <v>0</v>
      </c>
      <c r="L2591" s="221">
        <v>0</v>
      </c>
      <c r="M2591" s="221">
        <v>0</v>
      </c>
      <c r="N2591" s="221">
        <v>0</v>
      </c>
      <c r="O2591" s="221">
        <v>0</v>
      </c>
      <c r="P2591" s="221">
        <v>0</v>
      </c>
      <c r="Q2591" s="221">
        <v>0</v>
      </c>
      <c r="R2591" s="221">
        <v>0</v>
      </c>
      <c r="S2591" s="221">
        <v>0</v>
      </c>
      <c r="T2591" s="221">
        <v>0</v>
      </c>
      <c r="U2591" s="221">
        <v>0</v>
      </c>
      <c r="V2591" s="221">
        <v>0</v>
      </c>
      <c r="W2591" s="221">
        <v>0</v>
      </c>
      <c r="X2591" s="221">
        <v>28329.200000000001</v>
      </c>
    </row>
    <row r="2592" spans="1:24" s="239" customFormat="1" ht="20.25" customHeight="1" x14ac:dyDescent="0.3">
      <c r="A2592" s="238">
        <v>2024</v>
      </c>
      <c r="B2592" s="230">
        <v>1143</v>
      </c>
      <c r="C2592" s="229" t="s">
        <v>3988</v>
      </c>
      <c r="D2592" s="230">
        <v>55013</v>
      </c>
      <c r="E2592" s="222">
        <v>635744.19999999995</v>
      </c>
      <c r="F2592" s="222">
        <v>635744.19999999995</v>
      </c>
      <c r="G2592" s="221">
        <v>0</v>
      </c>
      <c r="H2592" s="221">
        <v>0</v>
      </c>
      <c r="I2592" s="221">
        <v>0</v>
      </c>
      <c r="J2592" s="221">
        <v>0</v>
      </c>
      <c r="K2592" s="221">
        <v>0</v>
      </c>
      <c r="L2592" s="221">
        <v>0</v>
      </c>
      <c r="M2592" s="221">
        <v>0</v>
      </c>
      <c r="N2592" s="221">
        <v>0</v>
      </c>
      <c r="O2592" s="221">
        <v>0</v>
      </c>
      <c r="P2592" s="221">
        <v>0</v>
      </c>
      <c r="Q2592" s="221">
        <v>0</v>
      </c>
      <c r="R2592" s="221">
        <v>0</v>
      </c>
      <c r="S2592" s="221">
        <v>0</v>
      </c>
      <c r="T2592" s="221">
        <v>0</v>
      </c>
      <c r="U2592" s="221">
        <v>635744.19999999995</v>
      </c>
      <c r="V2592" s="221">
        <v>0</v>
      </c>
      <c r="W2592" s="221">
        <v>0</v>
      </c>
      <c r="X2592" s="221">
        <v>0</v>
      </c>
    </row>
    <row r="2593" spans="1:24" s="239" customFormat="1" ht="20.25" customHeight="1" x14ac:dyDescent="0.3">
      <c r="A2593" s="238">
        <v>2024</v>
      </c>
      <c r="B2593" s="230">
        <v>1144</v>
      </c>
      <c r="C2593" s="229" t="s">
        <v>3989</v>
      </c>
      <c r="D2593" s="230">
        <v>55590</v>
      </c>
      <c r="E2593" s="222">
        <v>10069021.430000002</v>
      </c>
      <c r="F2593" s="222">
        <v>9930289.3200000022</v>
      </c>
      <c r="G2593" s="221">
        <v>0</v>
      </c>
      <c r="H2593" s="221">
        <v>0</v>
      </c>
      <c r="I2593" s="221">
        <v>0</v>
      </c>
      <c r="J2593" s="221">
        <v>0</v>
      </c>
      <c r="K2593" s="221">
        <v>0</v>
      </c>
      <c r="L2593" s="221">
        <v>0</v>
      </c>
      <c r="M2593" s="221">
        <v>0</v>
      </c>
      <c r="N2593" s="221">
        <v>0</v>
      </c>
      <c r="O2593" s="221">
        <v>0</v>
      </c>
      <c r="P2593" s="221">
        <v>1851040.25</v>
      </c>
      <c r="Q2593" s="221">
        <v>0</v>
      </c>
      <c r="R2593" s="221">
        <v>0</v>
      </c>
      <c r="S2593" s="221">
        <v>7973730.6700000009</v>
      </c>
      <c r="T2593" s="221">
        <v>0</v>
      </c>
      <c r="U2593" s="221">
        <v>105518.39999999999</v>
      </c>
      <c r="V2593" s="221">
        <v>0</v>
      </c>
      <c r="W2593" s="221">
        <v>0</v>
      </c>
      <c r="X2593" s="221">
        <v>138732.10999999999</v>
      </c>
    </row>
    <row r="2594" spans="1:24" s="239" customFormat="1" ht="20.25" customHeight="1" x14ac:dyDescent="0.3">
      <c r="A2594" s="238">
        <v>2024</v>
      </c>
      <c r="B2594" s="230">
        <v>1145</v>
      </c>
      <c r="C2594" s="229" t="s">
        <v>3990</v>
      </c>
      <c r="D2594" s="230">
        <v>56218</v>
      </c>
      <c r="E2594" s="222">
        <v>7641008.6099999994</v>
      </c>
      <c r="F2594" s="222">
        <v>7529953.4699999997</v>
      </c>
      <c r="G2594" s="221">
        <v>0</v>
      </c>
      <c r="H2594" s="221">
        <v>0</v>
      </c>
      <c r="I2594" s="221">
        <v>0</v>
      </c>
      <c r="J2594" s="221">
        <v>0</v>
      </c>
      <c r="K2594" s="221">
        <v>0</v>
      </c>
      <c r="L2594" s="221">
        <v>0</v>
      </c>
      <c r="M2594" s="221">
        <v>0</v>
      </c>
      <c r="N2594" s="221">
        <v>0</v>
      </c>
      <c r="O2594" s="221">
        <v>0</v>
      </c>
      <c r="P2594" s="221">
        <v>1812397.5199999998</v>
      </c>
      <c r="Q2594" s="221">
        <v>0</v>
      </c>
      <c r="R2594" s="221">
        <v>0</v>
      </c>
      <c r="S2594" s="221">
        <v>5633583.5499999998</v>
      </c>
      <c r="T2594" s="221">
        <v>0</v>
      </c>
      <c r="U2594" s="221">
        <v>83972.4</v>
      </c>
      <c r="V2594" s="221">
        <v>0</v>
      </c>
      <c r="W2594" s="221">
        <v>0</v>
      </c>
      <c r="X2594" s="221">
        <v>111055.14000000001</v>
      </c>
    </row>
    <row r="2595" spans="1:24" s="239" customFormat="1" ht="20.25" customHeight="1" x14ac:dyDescent="0.3">
      <c r="A2595" s="238">
        <v>2024</v>
      </c>
      <c r="B2595" s="230">
        <v>1146</v>
      </c>
      <c r="C2595" s="229" t="s">
        <v>3991</v>
      </c>
      <c r="D2595" s="230">
        <v>56219</v>
      </c>
      <c r="E2595" s="222">
        <v>7640098.2799999993</v>
      </c>
      <c r="F2595" s="222">
        <v>7530326.5599999996</v>
      </c>
      <c r="G2595" s="221">
        <v>0</v>
      </c>
      <c r="H2595" s="221">
        <v>0</v>
      </c>
      <c r="I2595" s="221">
        <v>0</v>
      </c>
      <c r="J2595" s="221">
        <v>0</v>
      </c>
      <c r="K2595" s="221">
        <v>0</v>
      </c>
      <c r="L2595" s="221">
        <v>0</v>
      </c>
      <c r="M2595" s="221">
        <v>0</v>
      </c>
      <c r="N2595" s="221">
        <v>0</v>
      </c>
      <c r="O2595" s="221">
        <v>0</v>
      </c>
      <c r="P2595" s="221">
        <v>1812397.5199999998</v>
      </c>
      <c r="Q2595" s="221">
        <v>0</v>
      </c>
      <c r="R2595" s="221">
        <v>0</v>
      </c>
      <c r="S2595" s="221">
        <v>5630545.04</v>
      </c>
      <c r="T2595" s="221">
        <v>0</v>
      </c>
      <c r="U2595" s="221">
        <v>87384</v>
      </c>
      <c r="V2595" s="221">
        <v>0</v>
      </c>
      <c r="W2595" s="221">
        <v>0</v>
      </c>
      <c r="X2595" s="221">
        <v>109771.72</v>
      </c>
    </row>
    <row r="2596" spans="1:24" s="239" customFormat="1" ht="20.25" customHeight="1" x14ac:dyDescent="0.3">
      <c r="A2596" s="238">
        <v>2024</v>
      </c>
      <c r="B2596" s="230">
        <v>1147</v>
      </c>
      <c r="C2596" s="229" t="s">
        <v>3663</v>
      </c>
      <c r="D2596" s="230">
        <v>45034</v>
      </c>
      <c r="E2596" s="222">
        <v>401031.97</v>
      </c>
      <c r="F2596" s="222">
        <v>396718.6</v>
      </c>
      <c r="G2596" s="221">
        <v>0</v>
      </c>
      <c r="H2596" s="221">
        <v>0</v>
      </c>
      <c r="I2596" s="221">
        <v>0</v>
      </c>
      <c r="J2596" s="221">
        <v>0</v>
      </c>
      <c r="K2596" s="221">
        <v>0</v>
      </c>
      <c r="L2596" s="221">
        <v>0</v>
      </c>
      <c r="M2596" s="221">
        <v>0</v>
      </c>
      <c r="N2596" s="221">
        <v>0</v>
      </c>
      <c r="O2596" s="221">
        <v>0</v>
      </c>
      <c r="P2596" s="221">
        <v>396718.6</v>
      </c>
      <c r="Q2596" s="221">
        <v>0</v>
      </c>
      <c r="R2596" s="221">
        <v>0</v>
      </c>
      <c r="S2596" s="221">
        <v>0</v>
      </c>
      <c r="T2596" s="221">
        <v>0</v>
      </c>
      <c r="U2596" s="221">
        <v>0</v>
      </c>
      <c r="V2596" s="221">
        <v>0</v>
      </c>
      <c r="W2596" s="221">
        <v>0</v>
      </c>
      <c r="X2596" s="221">
        <v>4313.37</v>
      </c>
    </row>
    <row r="2597" spans="1:24" s="239" customFormat="1" ht="20.25" customHeight="1" x14ac:dyDescent="0.3">
      <c r="A2597" s="238">
        <v>2024</v>
      </c>
      <c r="B2597" s="230">
        <v>1148</v>
      </c>
      <c r="C2597" s="229" t="s">
        <v>4249</v>
      </c>
      <c r="D2597" s="230">
        <v>45145</v>
      </c>
      <c r="E2597" s="222">
        <v>345916</v>
      </c>
      <c r="F2597" s="222">
        <v>345916</v>
      </c>
      <c r="G2597" s="221">
        <v>0</v>
      </c>
      <c r="H2597" s="221">
        <v>0</v>
      </c>
      <c r="I2597" s="221">
        <v>0</v>
      </c>
      <c r="J2597" s="221">
        <v>0</v>
      </c>
      <c r="K2597" s="221">
        <v>0</v>
      </c>
      <c r="L2597" s="221">
        <v>0</v>
      </c>
      <c r="M2597" s="221">
        <v>0</v>
      </c>
      <c r="N2597" s="221">
        <v>0</v>
      </c>
      <c r="O2597" s="265">
        <v>201000</v>
      </c>
      <c r="P2597" s="221">
        <v>0</v>
      </c>
      <c r="Q2597" s="265">
        <v>144916</v>
      </c>
      <c r="R2597" s="221">
        <v>0</v>
      </c>
      <c r="S2597" s="221">
        <v>0</v>
      </c>
      <c r="T2597" s="221">
        <v>0</v>
      </c>
      <c r="U2597" s="221">
        <v>0</v>
      </c>
      <c r="V2597" s="221">
        <v>0</v>
      </c>
      <c r="W2597" s="221">
        <v>0</v>
      </c>
      <c r="X2597" s="221">
        <v>0</v>
      </c>
    </row>
    <row r="2598" spans="1:24" s="239" customFormat="1" ht="20.25" customHeight="1" x14ac:dyDescent="0.3">
      <c r="A2598" s="238"/>
      <c r="B2598" s="226" t="s">
        <v>22</v>
      </c>
      <c r="C2598" s="231"/>
      <c r="D2598" s="263" t="s">
        <v>172</v>
      </c>
      <c r="E2598" s="220">
        <v>85283776.650000021</v>
      </c>
      <c r="F2598" s="220">
        <v>83970212.170000002</v>
      </c>
      <c r="G2598" s="220">
        <v>14070624.539999999</v>
      </c>
      <c r="H2598" s="220">
        <v>8982605.7599999998</v>
      </c>
      <c r="I2598" s="220">
        <v>0</v>
      </c>
      <c r="J2598" s="220">
        <v>744939.05</v>
      </c>
      <c r="K2598" s="220">
        <v>745168.7</v>
      </c>
      <c r="L2598" s="220">
        <v>1935440.59</v>
      </c>
      <c r="M2598" s="220">
        <v>0</v>
      </c>
      <c r="N2598" s="220">
        <v>0</v>
      </c>
      <c r="O2598" s="220">
        <v>9749030.7300000004</v>
      </c>
      <c r="P2598" s="220">
        <v>6424096.3299999991</v>
      </c>
      <c r="Q2598" s="220">
        <v>20406648.449999999</v>
      </c>
      <c r="R2598" s="220">
        <v>0</v>
      </c>
      <c r="S2598" s="220">
        <v>19237859.260000002</v>
      </c>
      <c r="T2598" s="220">
        <v>0</v>
      </c>
      <c r="U2598" s="220">
        <v>1673798.7599999998</v>
      </c>
      <c r="V2598" s="220">
        <v>0</v>
      </c>
      <c r="W2598" s="220">
        <v>0</v>
      </c>
      <c r="X2598" s="220">
        <v>1313564.4800000002</v>
      </c>
    </row>
    <row r="2599" spans="1:24" s="239" customFormat="1" ht="20.25" customHeight="1" x14ac:dyDescent="0.3">
      <c r="A2599" s="238"/>
      <c r="B2599" s="303"/>
      <c r="C2599" s="304"/>
      <c r="D2599" s="282"/>
      <c r="E2599" s="283"/>
      <c r="F2599" s="283"/>
      <c r="G2599" s="283"/>
      <c r="H2599" s="283"/>
      <c r="I2599" s="283"/>
      <c r="J2599" s="283"/>
      <c r="K2599" s="283"/>
      <c r="L2599" s="312" t="s">
        <v>4188</v>
      </c>
      <c r="M2599" s="283"/>
      <c r="N2599" s="283"/>
      <c r="O2599" s="283"/>
      <c r="P2599" s="283"/>
      <c r="Q2599" s="283"/>
      <c r="R2599" s="283"/>
      <c r="S2599" s="283"/>
      <c r="T2599" s="283"/>
      <c r="U2599" s="283"/>
      <c r="V2599" s="283"/>
      <c r="W2599" s="283"/>
      <c r="X2599" s="283"/>
    </row>
    <row r="2600" spans="1:24" s="239" customFormat="1" ht="20.25" customHeight="1" x14ac:dyDescent="0.3">
      <c r="A2600" s="238">
        <v>2024</v>
      </c>
      <c r="B2600" s="230">
        <v>1149</v>
      </c>
      <c r="C2600" s="231" t="s">
        <v>2871</v>
      </c>
      <c r="D2600" s="230">
        <v>55901</v>
      </c>
      <c r="E2600" s="222">
        <v>562287.05999999994</v>
      </c>
      <c r="F2600" s="222">
        <v>553995.96</v>
      </c>
      <c r="G2600" s="221">
        <v>0</v>
      </c>
      <c r="H2600" s="221">
        <v>0</v>
      </c>
      <c r="I2600" s="221">
        <v>0</v>
      </c>
      <c r="J2600" s="221">
        <v>0</v>
      </c>
      <c r="K2600" s="221">
        <v>0</v>
      </c>
      <c r="L2600" s="221">
        <v>0</v>
      </c>
      <c r="M2600" s="221">
        <v>0</v>
      </c>
      <c r="N2600" s="221">
        <v>0</v>
      </c>
      <c r="O2600" s="221">
        <v>0</v>
      </c>
      <c r="P2600" s="221">
        <v>553995.96</v>
      </c>
      <c r="Q2600" s="221">
        <v>0</v>
      </c>
      <c r="R2600" s="221">
        <v>0</v>
      </c>
      <c r="S2600" s="221">
        <v>0</v>
      </c>
      <c r="T2600" s="221">
        <v>0</v>
      </c>
      <c r="U2600" s="221">
        <v>0</v>
      </c>
      <c r="V2600" s="221">
        <v>0</v>
      </c>
      <c r="W2600" s="221">
        <v>0</v>
      </c>
      <c r="X2600" s="221">
        <v>8291.1</v>
      </c>
    </row>
    <row r="2601" spans="1:24" s="239" customFormat="1" ht="20.25" customHeight="1" x14ac:dyDescent="0.3">
      <c r="A2601" s="238">
        <v>2024</v>
      </c>
      <c r="B2601" s="230">
        <v>1150</v>
      </c>
      <c r="C2601" s="231" t="s">
        <v>2857</v>
      </c>
      <c r="D2601" s="230">
        <v>55808</v>
      </c>
      <c r="E2601" s="222">
        <v>148779.56</v>
      </c>
      <c r="F2601" s="222">
        <v>148779.56</v>
      </c>
      <c r="G2601" s="221">
        <v>0</v>
      </c>
      <c r="H2601" s="221">
        <v>0</v>
      </c>
      <c r="I2601" s="221">
        <v>0</v>
      </c>
      <c r="J2601" s="221">
        <v>0</v>
      </c>
      <c r="K2601" s="221">
        <v>0</v>
      </c>
      <c r="L2601" s="221">
        <v>0</v>
      </c>
      <c r="M2601" s="221">
        <v>0</v>
      </c>
      <c r="N2601" s="221">
        <v>0</v>
      </c>
      <c r="O2601" s="221">
        <v>0</v>
      </c>
      <c r="P2601" s="221">
        <v>0</v>
      </c>
      <c r="Q2601" s="221">
        <v>0</v>
      </c>
      <c r="R2601" s="221">
        <v>0</v>
      </c>
      <c r="S2601" s="221">
        <v>0</v>
      </c>
      <c r="T2601" s="221">
        <v>0</v>
      </c>
      <c r="U2601" s="221">
        <v>148779.56</v>
      </c>
      <c r="V2601" s="221">
        <v>0</v>
      </c>
      <c r="W2601" s="221">
        <v>0</v>
      </c>
      <c r="X2601" s="221">
        <v>0</v>
      </c>
    </row>
    <row r="2602" spans="1:24" s="239" customFormat="1" ht="20.25" customHeight="1" x14ac:dyDescent="0.3">
      <c r="A2602" s="238"/>
      <c r="B2602" s="226" t="s">
        <v>22</v>
      </c>
      <c r="C2602" s="231"/>
      <c r="D2602" s="263" t="s">
        <v>172</v>
      </c>
      <c r="E2602" s="220">
        <v>711066.62</v>
      </c>
      <c r="F2602" s="220">
        <v>702775.52</v>
      </c>
      <c r="G2602" s="220">
        <v>0</v>
      </c>
      <c r="H2602" s="220">
        <v>0</v>
      </c>
      <c r="I2602" s="220">
        <v>0</v>
      </c>
      <c r="J2602" s="220">
        <v>0</v>
      </c>
      <c r="K2602" s="220">
        <v>0</v>
      </c>
      <c r="L2602" s="220">
        <v>0</v>
      </c>
      <c r="M2602" s="220">
        <v>0</v>
      </c>
      <c r="N2602" s="220">
        <v>0</v>
      </c>
      <c r="O2602" s="220">
        <v>0</v>
      </c>
      <c r="P2602" s="220">
        <v>553995.96</v>
      </c>
      <c r="Q2602" s="220">
        <v>0</v>
      </c>
      <c r="R2602" s="220">
        <v>0</v>
      </c>
      <c r="S2602" s="220">
        <v>0</v>
      </c>
      <c r="T2602" s="220">
        <v>0</v>
      </c>
      <c r="U2602" s="220">
        <v>148779.56</v>
      </c>
      <c r="V2602" s="220">
        <v>0</v>
      </c>
      <c r="W2602" s="220">
        <v>0</v>
      </c>
      <c r="X2602" s="220">
        <v>8291.1</v>
      </c>
    </row>
    <row r="2603" spans="1:24" s="239" customFormat="1" ht="20.25" customHeight="1" x14ac:dyDescent="0.3">
      <c r="A2603" s="238"/>
      <c r="B2603" s="272" t="s">
        <v>34</v>
      </c>
      <c r="C2603" s="272"/>
      <c r="D2603" s="263" t="s">
        <v>172</v>
      </c>
      <c r="E2603" s="220">
        <v>85994843.270000026</v>
      </c>
      <c r="F2603" s="220">
        <v>84672987.689999998</v>
      </c>
      <c r="G2603" s="220">
        <v>14070624.539999999</v>
      </c>
      <c r="H2603" s="220">
        <v>8982605.7599999998</v>
      </c>
      <c r="I2603" s="220">
        <v>0</v>
      </c>
      <c r="J2603" s="220">
        <v>744939.05</v>
      </c>
      <c r="K2603" s="220">
        <v>745168.7</v>
      </c>
      <c r="L2603" s="220">
        <v>1935440.59</v>
      </c>
      <c r="M2603" s="220">
        <v>0</v>
      </c>
      <c r="N2603" s="220">
        <v>0</v>
      </c>
      <c r="O2603" s="220">
        <v>9749030.7300000004</v>
      </c>
      <c r="P2603" s="220">
        <v>6978092.2899999991</v>
      </c>
      <c r="Q2603" s="220">
        <v>20406648.449999999</v>
      </c>
      <c r="R2603" s="220">
        <v>0</v>
      </c>
      <c r="S2603" s="220">
        <v>19237859.260000002</v>
      </c>
      <c r="T2603" s="220">
        <v>0</v>
      </c>
      <c r="U2603" s="220">
        <v>1822578.3199999998</v>
      </c>
      <c r="V2603" s="220">
        <v>0</v>
      </c>
      <c r="W2603" s="220">
        <v>0</v>
      </c>
      <c r="X2603" s="220">
        <v>1321855.5800000003</v>
      </c>
    </row>
    <row r="2604" spans="1:24" s="239" customFormat="1" ht="20.25" customHeight="1" x14ac:dyDescent="0.3">
      <c r="A2604" s="238"/>
      <c r="C2604" s="235"/>
      <c r="D2604" s="235"/>
      <c r="E2604" s="235"/>
      <c r="F2604" s="235"/>
      <c r="G2604" s="254"/>
      <c r="H2604" s="254"/>
      <c r="I2604" s="254"/>
      <c r="J2604" s="254"/>
      <c r="K2604" s="254"/>
      <c r="L2604" s="254" t="s">
        <v>2519</v>
      </c>
      <c r="M2604" s="254"/>
      <c r="N2604" s="254"/>
      <c r="O2604" s="254"/>
      <c r="P2604" s="254"/>
      <c r="Q2604" s="254"/>
      <c r="R2604" s="254"/>
      <c r="S2604" s="254"/>
      <c r="T2604" s="254"/>
      <c r="U2604" s="254"/>
      <c r="V2604" s="254"/>
      <c r="W2604" s="254"/>
      <c r="X2604" s="266"/>
    </row>
    <row r="2605" spans="1:24" s="239" customFormat="1" ht="20.25" customHeight="1" x14ac:dyDescent="0.3">
      <c r="A2605" s="238"/>
      <c r="C2605" s="274"/>
      <c r="D2605" s="274"/>
      <c r="E2605" s="274"/>
      <c r="F2605" s="274"/>
      <c r="G2605" s="275"/>
      <c r="H2605" s="275"/>
      <c r="I2605" s="275"/>
      <c r="J2605" s="275"/>
      <c r="K2605" s="275"/>
      <c r="L2605" s="275" t="s">
        <v>4189</v>
      </c>
      <c r="M2605" s="275"/>
      <c r="N2605" s="275"/>
      <c r="O2605" s="275"/>
      <c r="P2605" s="275"/>
      <c r="Q2605" s="275"/>
      <c r="R2605" s="275"/>
      <c r="S2605" s="275"/>
      <c r="T2605" s="275"/>
      <c r="U2605" s="275"/>
      <c r="V2605" s="275"/>
      <c r="W2605" s="275"/>
      <c r="X2605" s="283"/>
    </row>
    <row r="2606" spans="1:24" s="239" customFormat="1" ht="20.25" customHeight="1" x14ac:dyDescent="0.3">
      <c r="A2606" s="238">
        <v>2024</v>
      </c>
      <c r="B2606" s="230">
        <v>1151</v>
      </c>
      <c r="C2606" s="229" t="s">
        <v>1167</v>
      </c>
      <c r="D2606" s="230">
        <v>45244</v>
      </c>
      <c r="E2606" s="222">
        <v>1622423.98</v>
      </c>
      <c r="F2606" s="222">
        <v>1622423.98</v>
      </c>
      <c r="G2606" s="221">
        <v>0</v>
      </c>
      <c r="H2606" s="221">
        <v>0</v>
      </c>
      <c r="I2606" s="221">
        <v>0</v>
      </c>
      <c r="J2606" s="221">
        <v>0</v>
      </c>
      <c r="K2606" s="221">
        <v>0</v>
      </c>
      <c r="L2606" s="221">
        <v>0</v>
      </c>
      <c r="M2606" s="221">
        <v>0</v>
      </c>
      <c r="N2606" s="221">
        <v>0</v>
      </c>
      <c r="O2606" s="221">
        <v>1622423.98</v>
      </c>
      <c r="P2606" s="221">
        <v>0</v>
      </c>
      <c r="Q2606" s="221">
        <v>0</v>
      </c>
      <c r="R2606" s="221">
        <v>0</v>
      </c>
      <c r="S2606" s="221">
        <v>0</v>
      </c>
      <c r="T2606" s="221">
        <v>0</v>
      </c>
      <c r="U2606" s="221">
        <v>0</v>
      </c>
      <c r="V2606" s="221">
        <v>0</v>
      </c>
      <c r="W2606" s="221">
        <v>0</v>
      </c>
      <c r="X2606" s="221">
        <v>0</v>
      </c>
    </row>
    <row r="2607" spans="1:24" s="255" customFormat="1" ht="20.25" customHeight="1" x14ac:dyDescent="0.25">
      <c r="A2607" s="238">
        <v>2024</v>
      </c>
      <c r="B2607" s="230">
        <v>1152</v>
      </c>
      <c r="C2607" s="229" t="s">
        <v>1168</v>
      </c>
      <c r="D2607" s="230">
        <v>45246</v>
      </c>
      <c r="E2607" s="222">
        <v>1764393.19</v>
      </c>
      <c r="F2607" s="222">
        <v>1764393.19</v>
      </c>
      <c r="G2607" s="221">
        <v>0</v>
      </c>
      <c r="H2607" s="221">
        <v>0</v>
      </c>
      <c r="I2607" s="221">
        <v>0</v>
      </c>
      <c r="J2607" s="221">
        <v>0</v>
      </c>
      <c r="K2607" s="221">
        <v>0</v>
      </c>
      <c r="L2607" s="221">
        <v>0</v>
      </c>
      <c r="M2607" s="221">
        <v>0</v>
      </c>
      <c r="N2607" s="221">
        <v>0</v>
      </c>
      <c r="O2607" s="221">
        <v>1764393.19</v>
      </c>
      <c r="P2607" s="221">
        <v>0</v>
      </c>
      <c r="Q2607" s="221">
        <v>0</v>
      </c>
      <c r="R2607" s="221">
        <v>0</v>
      </c>
      <c r="S2607" s="221">
        <v>0</v>
      </c>
      <c r="T2607" s="221">
        <v>0</v>
      </c>
      <c r="U2607" s="221">
        <v>0</v>
      </c>
      <c r="V2607" s="221">
        <v>0</v>
      </c>
      <c r="W2607" s="221">
        <v>0</v>
      </c>
      <c r="X2607" s="221">
        <v>0</v>
      </c>
    </row>
    <row r="2608" spans="1:24" s="255" customFormat="1" ht="23.25" customHeight="1" x14ac:dyDescent="0.25">
      <c r="A2608" s="238">
        <v>2024</v>
      </c>
      <c r="B2608" s="230">
        <v>1153</v>
      </c>
      <c r="C2608" s="229" t="s">
        <v>1169</v>
      </c>
      <c r="D2608" s="230">
        <v>45247</v>
      </c>
      <c r="E2608" s="222">
        <v>1831813.5399999998</v>
      </c>
      <c r="F2608" s="222">
        <v>1831813.5399999998</v>
      </c>
      <c r="G2608" s="221">
        <v>0</v>
      </c>
      <c r="H2608" s="221">
        <v>0</v>
      </c>
      <c r="I2608" s="221">
        <v>0</v>
      </c>
      <c r="J2608" s="221">
        <v>0</v>
      </c>
      <c r="K2608" s="221">
        <v>0</v>
      </c>
      <c r="L2608" s="221">
        <v>0</v>
      </c>
      <c r="M2608" s="221">
        <v>0</v>
      </c>
      <c r="N2608" s="221">
        <v>0</v>
      </c>
      <c r="O2608" s="221">
        <v>1831813.5399999998</v>
      </c>
      <c r="P2608" s="221">
        <v>0</v>
      </c>
      <c r="Q2608" s="221">
        <v>0</v>
      </c>
      <c r="R2608" s="221">
        <v>0</v>
      </c>
      <c r="S2608" s="221">
        <v>0</v>
      </c>
      <c r="T2608" s="221">
        <v>0</v>
      </c>
      <c r="U2608" s="221">
        <v>0</v>
      </c>
      <c r="V2608" s="221">
        <v>0</v>
      </c>
      <c r="W2608" s="221">
        <v>0</v>
      </c>
      <c r="X2608" s="221">
        <v>0</v>
      </c>
    </row>
    <row r="2609" spans="1:24" s="256" customFormat="1" ht="23.25" customHeight="1" x14ac:dyDescent="0.3">
      <c r="A2609" s="238">
        <v>2024</v>
      </c>
      <c r="B2609" s="230">
        <v>1154</v>
      </c>
      <c r="C2609" s="229" t="s">
        <v>1170</v>
      </c>
      <c r="D2609" s="230">
        <v>45248</v>
      </c>
      <c r="E2609" s="222">
        <v>773208.82000000007</v>
      </c>
      <c r="F2609" s="222">
        <v>773208.82000000007</v>
      </c>
      <c r="G2609" s="221">
        <v>0</v>
      </c>
      <c r="H2609" s="221">
        <v>561749.69000000006</v>
      </c>
      <c r="I2609" s="221">
        <v>0</v>
      </c>
      <c r="J2609" s="221">
        <v>91436.47</v>
      </c>
      <c r="K2609" s="221">
        <v>0</v>
      </c>
      <c r="L2609" s="221">
        <v>120022.66000000003</v>
      </c>
      <c r="M2609" s="221">
        <v>0</v>
      </c>
      <c r="N2609" s="221">
        <v>0</v>
      </c>
      <c r="O2609" s="221">
        <v>0</v>
      </c>
      <c r="P2609" s="221">
        <v>0</v>
      </c>
      <c r="Q2609" s="221">
        <v>0</v>
      </c>
      <c r="R2609" s="221">
        <v>0</v>
      </c>
      <c r="S2609" s="221">
        <v>0</v>
      </c>
      <c r="T2609" s="221">
        <v>0</v>
      </c>
      <c r="U2609" s="221">
        <v>0</v>
      </c>
      <c r="V2609" s="221">
        <v>0</v>
      </c>
      <c r="W2609" s="221">
        <v>0</v>
      </c>
      <c r="X2609" s="221">
        <v>0</v>
      </c>
    </row>
    <row r="2610" spans="1:24" s="239" customFormat="1" ht="23.25" customHeight="1" x14ac:dyDescent="0.3">
      <c r="A2610" s="238"/>
      <c r="B2610" s="226" t="s">
        <v>22</v>
      </c>
      <c r="C2610" s="231"/>
      <c r="D2610" s="263" t="s">
        <v>172</v>
      </c>
      <c r="E2610" s="220">
        <v>5991839.5300000003</v>
      </c>
      <c r="F2610" s="220">
        <v>5991839.5300000003</v>
      </c>
      <c r="G2610" s="220">
        <v>0</v>
      </c>
      <c r="H2610" s="220">
        <v>561749.69000000006</v>
      </c>
      <c r="I2610" s="220">
        <v>0</v>
      </c>
      <c r="J2610" s="220">
        <v>91436.47</v>
      </c>
      <c r="K2610" s="220">
        <v>0</v>
      </c>
      <c r="L2610" s="220">
        <v>120022.66000000003</v>
      </c>
      <c r="M2610" s="220">
        <v>0</v>
      </c>
      <c r="N2610" s="220">
        <v>0</v>
      </c>
      <c r="O2610" s="220">
        <v>5218630.71</v>
      </c>
      <c r="P2610" s="220">
        <v>0</v>
      </c>
      <c r="Q2610" s="220">
        <v>0</v>
      </c>
      <c r="R2610" s="220">
        <v>0</v>
      </c>
      <c r="S2610" s="220">
        <v>0</v>
      </c>
      <c r="T2610" s="220">
        <v>0</v>
      </c>
      <c r="U2610" s="220">
        <v>0</v>
      </c>
      <c r="V2610" s="220">
        <v>0</v>
      </c>
      <c r="W2610" s="220">
        <v>0</v>
      </c>
      <c r="X2610" s="220">
        <v>0</v>
      </c>
    </row>
    <row r="2611" spans="1:24" s="239" customFormat="1" ht="23.25" customHeight="1" x14ac:dyDescent="0.3">
      <c r="A2611" s="238"/>
      <c r="B2611" s="272" t="s">
        <v>34</v>
      </c>
      <c r="C2611" s="272"/>
      <c r="D2611" s="263" t="s">
        <v>172</v>
      </c>
      <c r="E2611" s="220">
        <v>5991839.5300000003</v>
      </c>
      <c r="F2611" s="220">
        <v>5991839.5300000003</v>
      </c>
      <c r="G2611" s="220">
        <v>0</v>
      </c>
      <c r="H2611" s="220">
        <v>561749.69000000006</v>
      </c>
      <c r="I2611" s="220">
        <v>0</v>
      </c>
      <c r="J2611" s="220">
        <v>91436.47</v>
      </c>
      <c r="K2611" s="220">
        <v>0</v>
      </c>
      <c r="L2611" s="220">
        <v>120022.66000000003</v>
      </c>
      <c r="M2611" s="220">
        <v>0</v>
      </c>
      <c r="N2611" s="220">
        <v>0</v>
      </c>
      <c r="O2611" s="220">
        <v>5218630.71</v>
      </c>
      <c r="P2611" s="220">
        <v>0</v>
      </c>
      <c r="Q2611" s="220">
        <v>0</v>
      </c>
      <c r="R2611" s="220">
        <v>0</v>
      </c>
      <c r="S2611" s="220">
        <v>0</v>
      </c>
      <c r="T2611" s="220">
        <v>0</v>
      </c>
      <c r="U2611" s="220">
        <v>0</v>
      </c>
      <c r="V2611" s="220">
        <v>0</v>
      </c>
      <c r="W2611" s="220">
        <v>0</v>
      </c>
      <c r="X2611" s="220">
        <v>0</v>
      </c>
    </row>
    <row r="2612" spans="1:24" s="239" customFormat="1" ht="23.25" customHeight="1" x14ac:dyDescent="0.3">
      <c r="A2612" s="238"/>
      <c r="B2612" s="272" t="s">
        <v>4279</v>
      </c>
      <c r="C2612" s="272"/>
      <c r="D2612" s="263"/>
      <c r="E2612" s="220">
        <v>2714203199.6099987</v>
      </c>
      <c r="F2612" s="220">
        <v>2683212266.960001</v>
      </c>
      <c r="G2612" s="220">
        <v>298734753.69999999</v>
      </c>
      <c r="H2612" s="220">
        <v>235129323.90999997</v>
      </c>
      <c r="I2612" s="220">
        <v>0</v>
      </c>
      <c r="J2612" s="220">
        <v>28387634.390000001</v>
      </c>
      <c r="K2612" s="220">
        <v>31993992.100000005</v>
      </c>
      <c r="L2612" s="220">
        <v>36930087.480000004</v>
      </c>
      <c r="M2612" s="220">
        <v>0</v>
      </c>
      <c r="N2612" s="220">
        <v>107908563.96000001</v>
      </c>
      <c r="O2612" s="220">
        <v>1115957159.6799998</v>
      </c>
      <c r="P2612" s="220">
        <v>77272212.220000014</v>
      </c>
      <c r="Q2612" s="220">
        <v>666052396.43999994</v>
      </c>
      <c r="R2612" s="220">
        <v>0</v>
      </c>
      <c r="S2612" s="220">
        <v>24539747.350000001</v>
      </c>
      <c r="T2612" s="220">
        <v>2569461.23</v>
      </c>
      <c r="U2612" s="220">
        <v>31613557.129999999</v>
      </c>
      <c r="V2612" s="220">
        <v>25029223.340000004</v>
      </c>
      <c r="W2612" s="220">
        <v>0</v>
      </c>
      <c r="X2612" s="220">
        <v>31481335.940000013</v>
      </c>
    </row>
    <row r="2613" spans="1:24" s="239" customFormat="1" ht="20.25" customHeight="1" x14ac:dyDescent="0.3">
      <c r="A2613" s="238"/>
      <c r="B2613" s="235"/>
      <c r="C2613" s="235"/>
      <c r="D2613" s="235"/>
      <c r="E2613" s="235"/>
      <c r="F2613" s="235"/>
      <c r="G2613" s="254"/>
      <c r="H2613" s="254"/>
      <c r="I2613" s="254"/>
      <c r="J2613" s="254"/>
      <c r="K2613" s="254"/>
      <c r="L2613" s="282" t="s">
        <v>79</v>
      </c>
      <c r="M2613" s="254"/>
      <c r="N2613" s="254"/>
      <c r="O2613" s="254"/>
      <c r="P2613" s="254"/>
      <c r="Q2613" s="254"/>
      <c r="R2613" s="254"/>
      <c r="S2613" s="254"/>
      <c r="T2613" s="254"/>
      <c r="U2613" s="254"/>
      <c r="V2613" s="254"/>
      <c r="W2613" s="254"/>
      <c r="X2613" s="266"/>
    </row>
    <row r="2614" spans="1:24" s="239" customFormat="1" ht="20.25" customHeight="1" x14ac:dyDescent="0.3">
      <c r="A2614" s="238"/>
      <c r="B2614" s="256"/>
      <c r="C2614" s="258"/>
      <c r="D2614" s="258"/>
      <c r="E2614" s="258"/>
      <c r="F2614" s="258"/>
      <c r="G2614" s="259"/>
      <c r="H2614" s="259"/>
      <c r="I2614" s="259"/>
      <c r="J2614" s="259"/>
      <c r="K2614" s="259"/>
      <c r="L2614" s="259" t="s">
        <v>4627</v>
      </c>
      <c r="M2614" s="259"/>
      <c r="N2614" s="259"/>
      <c r="O2614" s="259"/>
      <c r="P2614" s="259"/>
      <c r="Q2614" s="259"/>
      <c r="R2614" s="259"/>
      <c r="S2614" s="259"/>
      <c r="T2614" s="259"/>
      <c r="U2614" s="259"/>
      <c r="V2614" s="259"/>
      <c r="W2614" s="259"/>
      <c r="X2614" s="266"/>
    </row>
    <row r="2615" spans="1:24" s="239" customFormat="1" ht="23.25" customHeight="1" x14ac:dyDescent="0.3">
      <c r="A2615" s="238">
        <v>2025</v>
      </c>
      <c r="B2615" s="230">
        <v>1</v>
      </c>
      <c r="C2615" s="229" t="s">
        <v>1172</v>
      </c>
      <c r="D2615" s="230">
        <v>39585</v>
      </c>
      <c r="E2615" s="222">
        <v>11788833.44345</v>
      </c>
      <c r="F2615" s="222">
        <v>11614614.23</v>
      </c>
      <c r="G2615" s="218">
        <v>2412243.5699999998</v>
      </c>
      <c r="H2615" s="261">
        <v>3054123.16</v>
      </c>
      <c r="I2615" s="222">
        <v>0</v>
      </c>
      <c r="J2615" s="222">
        <v>0</v>
      </c>
      <c r="K2615" s="222">
        <v>0</v>
      </c>
      <c r="L2615" s="222">
        <v>500000</v>
      </c>
      <c r="M2615" s="222">
        <v>0</v>
      </c>
      <c r="N2615" s="222">
        <v>0</v>
      </c>
      <c r="O2615" s="222">
        <v>5648247.5</v>
      </c>
      <c r="P2615" s="222">
        <v>0</v>
      </c>
      <c r="Q2615" s="222">
        <v>0</v>
      </c>
      <c r="R2615" s="222">
        <v>0</v>
      </c>
      <c r="S2615" s="222">
        <v>0</v>
      </c>
      <c r="T2615" s="222">
        <v>0</v>
      </c>
      <c r="U2615" s="223">
        <v>0</v>
      </c>
      <c r="V2615" s="223">
        <v>0</v>
      </c>
      <c r="W2615" s="223">
        <v>0</v>
      </c>
      <c r="X2615" s="223">
        <v>174219.21345000001</v>
      </c>
    </row>
    <row r="2616" spans="1:24" s="239" customFormat="1" ht="23.25" customHeight="1" x14ac:dyDescent="0.3">
      <c r="A2616" s="238">
        <v>2025</v>
      </c>
      <c r="B2616" s="230">
        <v>2</v>
      </c>
      <c r="C2616" s="229" t="s">
        <v>1173</v>
      </c>
      <c r="D2616" s="230">
        <v>40614</v>
      </c>
      <c r="E2616" s="222">
        <v>6120235.6399999997</v>
      </c>
      <c r="F2616" s="222">
        <v>6012920.6399999997</v>
      </c>
      <c r="G2616" s="218">
        <v>0</v>
      </c>
      <c r="H2616" s="261">
        <v>0</v>
      </c>
      <c r="I2616" s="222">
        <v>0</v>
      </c>
      <c r="J2616" s="222">
        <v>0</v>
      </c>
      <c r="K2616" s="222">
        <v>0</v>
      </c>
      <c r="L2616" s="222">
        <v>0</v>
      </c>
      <c r="M2616" s="222">
        <v>0</v>
      </c>
      <c r="N2616" s="222">
        <v>0</v>
      </c>
      <c r="O2616" s="222">
        <v>6012920.6399999997</v>
      </c>
      <c r="P2616" s="222">
        <v>0</v>
      </c>
      <c r="Q2616" s="222">
        <v>0</v>
      </c>
      <c r="R2616" s="222">
        <v>0</v>
      </c>
      <c r="S2616" s="222">
        <v>0</v>
      </c>
      <c r="T2616" s="222">
        <v>0</v>
      </c>
      <c r="U2616" s="223">
        <v>0</v>
      </c>
      <c r="V2616" s="223">
        <v>0</v>
      </c>
      <c r="W2616" s="223">
        <v>0</v>
      </c>
      <c r="X2616" s="223">
        <v>107315</v>
      </c>
    </row>
    <row r="2617" spans="1:24" s="239" customFormat="1" ht="23.25" customHeight="1" x14ac:dyDescent="0.3">
      <c r="A2617" s="238">
        <v>2025</v>
      </c>
      <c r="B2617" s="230">
        <v>3</v>
      </c>
      <c r="C2617" s="229" t="s">
        <v>1174</v>
      </c>
      <c r="D2617" s="230">
        <v>40647</v>
      </c>
      <c r="E2617" s="222">
        <v>2771255</v>
      </c>
      <c r="F2617" s="222">
        <v>2738196.97</v>
      </c>
      <c r="G2617" s="222">
        <v>2738196.97</v>
      </c>
      <c r="H2617" s="261">
        <v>0</v>
      </c>
      <c r="I2617" s="222">
        <v>0</v>
      </c>
      <c r="J2617" s="222">
        <v>0</v>
      </c>
      <c r="K2617" s="222">
        <v>0</v>
      </c>
      <c r="L2617" s="222">
        <v>0</v>
      </c>
      <c r="M2617" s="222">
        <v>0</v>
      </c>
      <c r="N2617" s="222">
        <v>0</v>
      </c>
      <c r="O2617" s="222">
        <v>0</v>
      </c>
      <c r="P2617" s="222">
        <v>0</v>
      </c>
      <c r="Q2617" s="222">
        <v>0</v>
      </c>
      <c r="R2617" s="222">
        <v>0</v>
      </c>
      <c r="S2617" s="222">
        <v>0</v>
      </c>
      <c r="T2617" s="222">
        <v>0</v>
      </c>
      <c r="U2617" s="223">
        <v>0</v>
      </c>
      <c r="V2617" s="223">
        <v>0</v>
      </c>
      <c r="W2617" s="223">
        <v>0</v>
      </c>
      <c r="X2617" s="222">
        <v>33058.03</v>
      </c>
    </row>
    <row r="2618" spans="1:24" s="239" customFormat="1" ht="23.25" customHeight="1" x14ac:dyDescent="0.3">
      <c r="A2618" s="238">
        <v>2025</v>
      </c>
      <c r="B2618" s="230">
        <v>4</v>
      </c>
      <c r="C2618" s="229" t="s">
        <v>89</v>
      </c>
      <c r="D2618" s="230">
        <v>39571</v>
      </c>
      <c r="E2618" s="222">
        <v>17426870.739999998</v>
      </c>
      <c r="F2618" s="222">
        <v>17389132.259999998</v>
      </c>
      <c r="G2618" s="222">
        <v>0</v>
      </c>
      <c r="H2618" s="222">
        <v>0</v>
      </c>
      <c r="I2618" s="222">
        <v>0</v>
      </c>
      <c r="J2618" s="222">
        <v>0</v>
      </c>
      <c r="K2618" s="222">
        <v>0</v>
      </c>
      <c r="L2618" s="222">
        <v>0</v>
      </c>
      <c r="M2618" s="222">
        <v>0</v>
      </c>
      <c r="N2618" s="222">
        <v>0</v>
      </c>
      <c r="O2618" s="222">
        <v>0</v>
      </c>
      <c r="P2618" s="222">
        <v>3060482.53</v>
      </c>
      <c r="Q2618" s="222">
        <v>7265340.7300000004</v>
      </c>
      <c r="R2618" s="222">
        <v>0</v>
      </c>
      <c r="S2618" s="222">
        <v>0</v>
      </c>
      <c r="T2618" s="222">
        <v>7063309</v>
      </c>
      <c r="U2618" s="222">
        <v>0</v>
      </c>
      <c r="V2618" s="222">
        <v>0</v>
      </c>
      <c r="W2618" s="222">
        <v>0</v>
      </c>
      <c r="X2618" s="222">
        <v>37738.480000000003</v>
      </c>
    </row>
    <row r="2619" spans="1:24" s="239" customFormat="1" ht="23.25" customHeight="1" x14ac:dyDescent="0.3">
      <c r="A2619" s="238">
        <v>2025</v>
      </c>
      <c r="B2619" s="230">
        <v>5</v>
      </c>
      <c r="C2619" s="229" t="s">
        <v>3444</v>
      </c>
      <c r="D2619" s="230">
        <v>40676</v>
      </c>
      <c r="E2619" s="222">
        <v>6069521.2599999998</v>
      </c>
      <c r="F2619" s="222">
        <v>6069521.2599999998</v>
      </c>
      <c r="G2619" s="222">
        <v>0</v>
      </c>
      <c r="H2619" s="222">
        <v>0</v>
      </c>
      <c r="I2619" s="222">
        <v>0</v>
      </c>
      <c r="J2619" s="222">
        <v>0</v>
      </c>
      <c r="K2619" s="222">
        <v>0</v>
      </c>
      <c r="L2619" s="222">
        <v>0</v>
      </c>
      <c r="M2619" s="222">
        <v>0</v>
      </c>
      <c r="N2619" s="222">
        <v>0</v>
      </c>
      <c r="O2619" s="222">
        <v>0</v>
      </c>
      <c r="P2619" s="222">
        <v>0</v>
      </c>
      <c r="Q2619" s="222">
        <v>6069521.2599999998</v>
      </c>
      <c r="R2619" s="222">
        <v>0</v>
      </c>
      <c r="S2619" s="222">
        <v>0</v>
      </c>
      <c r="T2619" s="222">
        <v>0</v>
      </c>
      <c r="U2619" s="222">
        <v>0</v>
      </c>
      <c r="V2619" s="222">
        <v>0</v>
      </c>
      <c r="W2619" s="222">
        <v>0</v>
      </c>
      <c r="X2619" s="222">
        <v>0</v>
      </c>
    </row>
    <row r="2620" spans="1:24" s="239" customFormat="1" ht="23.25" customHeight="1" x14ac:dyDescent="0.3">
      <c r="A2620" s="238">
        <v>2025</v>
      </c>
      <c r="B2620" s="230">
        <v>6</v>
      </c>
      <c r="C2620" s="229" t="s">
        <v>3248</v>
      </c>
      <c r="D2620" s="230">
        <v>40681</v>
      </c>
      <c r="E2620" s="222">
        <v>611132.12930000003</v>
      </c>
      <c r="F2620" s="222">
        <v>602100.62</v>
      </c>
      <c r="G2620" s="222">
        <v>0</v>
      </c>
      <c r="H2620" s="222">
        <v>0</v>
      </c>
      <c r="I2620" s="222">
        <v>0</v>
      </c>
      <c r="J2620" s="222">
        <v>0</v>
      </c>
      <c r="K2620" s="222">
        <v>0</v>
      </c>
      <c r="L2620" s="222">
        <v>0</v>
      </c>
      <c r="M2620" s="222">
        <v>0</v>
      </c>
      <c r="N2620" s="222">
        <v>0</v>
      </c>
      <c r="O2620" s="222">
        <v>0</v>
      </c>
      <c r="P2620" s="222">
        <v>602100.62</v>
      </c>
      <c r="Q2620" s="222">
        <v>0</v>
      </c>
      <c r="R2620" s="222">
        <v>0</v>
      </c>
      <c r="S2620" s="222">
        <v>0</v>
      </c>
      <c r="T2620" s="222">
        <v>0</v>
      </c>
      <c r="U2620" s="222">
        <v>0</v>
      </c>
      <c r="V2620" s="222">
        <v>0</v>
      </c>
      <c r="W2620" s="222">
        <v>0</v>
      </c>
      <c r="X2620" s="222">
        <v>9031.5092999999997</v>
      </c>
    </row>
    <row r="2621" spans="1:24" s="239" customFormat="1" ht="23.25" customHeight="1" x14ac:dyDescent="0.3">
      <c r="A2621" s="238">
        <v>2025</v>
      </c>
      <c r="B2621" s="230">
        <v>7</v>
      </c>
      <c r="C2621" s="229" t="s">
        <v>1175</v>
      </c>
      <c r="D2621" s="230">
        <v>39650</v>
      </c>
      <c r="E2621" s="222">
        <v>12437324.460000001</v>
      </c>
      <c r="F2621" s="222">
        <v>12353123.380000001</v>
      </c>
      <c r="G2621" s="218">
        <v>5883304.1600000001</v>
      </c>
      <c r="H2621" s="261">
        <v>0</v>
      </c>
      <c r="I2621" s="222">
        <v>0</v>
      </c>
      <c r="J2621" s="222">
        <v>0</v>
      </c>
      <c r="K2621" s="222">
        <v>0</v>
      </c>
      <c r="L2621" s="222">
        <v>508123.16</v>
      </c>
      <c r="M2621" s="222">
        <v>0</v>
      </c>
      <c r="N2621" s="222">
        <v>0</v>
      </c>
      <c r="O2621" s="222">
        <v>4814847.5</v>
      </c>
      <c r="P2621" s="222">
        <v>0</v>
      </c>
      <c r="Q2621" s="222">
        <v>1146848.56</v>
      </c>
      <c r="R2621" s="222">
        <v>0</v>
      </c>
      <c r="S2621" s="222">
        <v>0</v>
      </c>
      <c r="T2621" s="222">
        <v>0</v>
      </c>
      <c r="U2621" s="223">
        <v>0</v>
      </c>
      <c r="V2621" s="223">
        <v>0</v>
      </c>
      <c r="W2621" s="223">
        <v>0</v>
      </c>
      <c r="X2621" s="223">
        <v>84201.08</v>
      </c>
    </row>
    <row r="2622" spans="1:24" s="239" customFormat="1" ht="20.25" customHeight="1" x14ac:dyDescent="0.3">
      <c r="A2622" s="238">
        <v>2025</v>
      </c>
      <c r="B2622" s="230">
        <v>8</v>
      </c>
      <c r="C2622" s="229" t="s">
        <v>1176</v>
      </c>
      <c r="D2622" s="230">
        <v>39651</v>
      </c>
      <c r="E2622" s="222">
        <v>13176467.370000001</v>
      </c>
      <c r="F2622" s="222">
        <v>13069152.370000001</v>
      </c>
      <c r="G2622" s="218">
        <v>4944150.62</v>
      </c>
      <c r="H2622" s="261">
        <v>0</v>
      </c>
      <c r="I2622" s="222">
        <v>0</v>
      </c>
      <c r="J2622" s="222">
        <v>0</v>
      </c>
      <c r="K2622" s="222">
        <v>0</v>
      </c>
      <c r="L2622" s="222">
        <v>331283</v>
      </c>
      <c r="M2622" s="222">
        <v>0</v>
      </c>
      <c r="N2622" s="222">
        <v>0</v>
      </c>
      <c r="O2622" s="222">
        <v>5646870.1900000004</v>
      </c>
      <c r="P2622" s="222">
        <v>0</v>
      </c>
      <c r="Q2622" s="222">
        <v>2146848.56</v>
      </c>
      <c r="R2622" s="222">
        <v>0</v>
      </c>
      <c r="S2622" s="222">
        <v>0</v>
      </c>
      <c r="T2622" s="222">
        <v>0</v>
      </c>
      <c r="U2622" s="223">
        <v>0</v>
      </c>
      <c r="V2622" s="223">
        <v>0</v>
      </c>
      <c r="W2622" s="223">
        <v>0</v>
      </c>
      <c r="X2622" s="223">
        <v>107315</v>
      </c>
    </row>
    <row r="2623" spans="1:24" s="239" customFormat="1" ht="20.25" customHeight="1" x14ac:dyDescent="0.3">
      <c r="A2623" s="238">
        <v>2025</v>
      </c>
      <c r="B2623" s="230">
        <v>9</v>
      </c>
      <c r="C2623" s="229" t="s">
        <v>1177</v>
      </c>
      <c r="D2623" s="230">
        <v>39657</v>
      </c>
      <c r="E2623" s="222">
        <v>7575016.1000000006</v>
      </c>
      <c r="F2623" s="222">
        <v>7431136.8600000003</v>
      </c>
      <c r="G2623" s="222">
        <v>0</v>
      </c>
      <c r="H2623" s="261">
        <v>0</v>
      </c>
      <c r="I2623" s="222">
        <v>0</v>
      </c>
      <c r="J2623" s="222">
        <v>0</v>
      </c>
      <c r="K2623" s="222">
        <v>0</v>
      </c>
      <c r="L2623" s="222">
        <v>0</v>
      </c>
      <c r="M2623" s="222">
        <v>0</v>
      </c>
      <c r="N2623" s="222">
        <v>0</v>
      </c>
      <c r="O2623" s="222">
        <v>4814847.5</v>
      </c>
      <c r="P2623" s="222">
        <v>1200000</v>
      </c>
      <c r="Q2623" s="222">
        <v>1146848.56</v>
      </c>
      <c r="R2623" s="222">
        <v>0</v>
      </c>
      <c r="S2623" s="222">
        <v>0</v>
      </c>
      <c r="T2623" s="222">
        <v>0</v>
      </c>
      <c r="U2623" s="223">
        <v>269440.8</v>
      </c>
      <c r="V2623" s="223">
        <v>0</v>
      </c>
      <c r="W2623" s="223">
        <v>0</v>
      </c>
      <c r="X2623" s="223">
        <v>143879.24</v>
      </c>
    </row>
    <row r="2624" spans="1:24" s="239" customFormat="1" ht="20.25" customHeight="1" x14ac:dyDescent="0.3">
      <c r="A2624" s="238">
        <v>2025</v>
      </c>
      <c r="B2624" s="230">
        <v>10</v>
      </c>
      <c r="C2624" s="229" t="s">
        <v>1178</v>
      </c>
      <c r="D2624" s="230">
        <v>39659</v>
      </c>
      <c r="E2624" s="222">
        <v>7132425.1600000001</v>
      </c>
      <c r="F2624" s="222">
        <v>7032961.6200000001</v>
      </c>
      <c r="G2624" s="218">
        <v>0</v>
      </c>
      <c r="H2624" s="261">
        <v>0</v>
      </c>
      <c r="I2624" s="222">
        <v>0</v>
      </c>
      <c r="J2624" s="222">
        <v>0</v>
      </c>
      <c r="K2624" s="222">
        <v>0</v>
      </c>
      <c r="L2624" s="222">
        <v>0</v>
      </c>
      <c r="M2624" s="222">
        <v>0</v>
      </c>
      <c r="N2624" s="222">
        <v>0</v>
      </c>
      <c r="O2624" s="222">
        <v>6763520.8200000003</v>
      </c>
      <c r="P2624" s="222">
        <v>0</v>
      </c>
      <c r="Q2624" s="222">
        <v>0</v>
      </c>
      <c r="R2624" s="222">
        <v>0</v>
      </c>
      <c r="S2624" s="222">
        <v>0</v>
      </c>
      <c r="T2624" s="222">
        <v>0</v>
      </c>
      <c r="U2624" s="223">
        <v>269440.8</v>
      </c>
      <c r="V2624" s="223">
        <v>0</v>
      </c>
      <c r="W2624" s="223">
        <v>0</v>
      </c>
      <c r="X2624" s="223">
        <v>99463.54</v>
      </c>
    </row>
    <row r="2625" spans="1:24" s="239" customFormat="1" ht="20.25" customHeight="1" x14ac:dyDescent="0.3">
      <c r="A2625" s="238">
        <v>2025</v>
      </c>
      <c r="B2625" s="230">
        <v>11</v>
      </c>
      <c r="C2625" s="225" t="s">
        <v>4626</v>
      </c>
      <c r="D2625" s="230">
        <v>40098</v>
      </c>
      <c r="E2625" s="222">
        <v>11664702.689999999</v>
      </c>
      <c r="F2625" s="222">
        <v>11525983.74</v>
      </c>
      <c r="G2625" s="218">
        <v>4808149.74</v>
      </c>
      <c r="H2625" s="261">
        <v>0</v>
      </c>
      <c r="I2625" s="222">
        <v>0</v>
      </c>
      <c r="J2625" s="222">
        <v>0</v>
      </c>
      <c r="K2625" s="222">
        <v>0</v>
      </c>
      <c r="L2625" s="222">
        <v>0</v>
      </c>
      <c r="M2625" s="222">
        <v>0</v>
      </c>
      <c r="N2625" s="222">
        <v>0</v>
      </c>
      <c r="O2625" s="222">
        <v>0</v>
      </c>
      <c r="P2625" s="222">
        <v>0</v>
      </c>
      <c r="Q2625" s="222">
        <v>6717834</v>
      </c>
      <c r="R2625" s="222">
        <v>0</v>
      </c>
      <c r="S2625" s="222">
        <v>0</v>
      </c>
      <c r="T2625" s="222">
        <v>0</v>
      </c>
      <c r="U2625" s="223">
        <v>0</v>
      </c>
      <c r="V2625" s="223">
        <v>0</v>
      </c>
      <c r="W2625" s="223">
        <v>0</v>
      </c>
      <c r="X2625" s="223">
        <v>138718.95000000001</v>
      </c>
    </row>
    <row r="2626" spans="1:24" s="239" customFormat="1" ht="20.25" customHeight="1" x14ac:dyDescent="0.3">
      <c r="A2626" s="238">
        <v>2025</v>
      </c>
      <c r="B2626" s="230">
        <v>12</v>
      </c>
      <c r="C2626" s="233" t="s">
        <v>1180</v>
      </c>
      <c r="D2626" s="230">
        <v>40085</v>
      </c>
      <c r="E2626" s="222">
        <v>15471355.750000002</v>
      </c>
      <c r="F2626" s="222">
        <v>15262574.530000001</v>
      </c>
      <c r="G2626" s="218">
        <v>6616070.5300000003</v>
      </c>
      <c r="H2626" s="261">
        <v>0</v>
      </c>
      <c r="I2626" s="222">
        <v>0</v>
      </c>
      <c r="J2626" s="222">
        <v>0</v>
      </c>
      <c r="K2626" s="222">
        <v>0</v>
      </c>
      <c r="L2626" s="222">
        <v>0</v>
      </c>
      <c r="M2626" s="222">
        <v>0</v>
      </c>
      <c r="N2626" s="222">
        <v>0</v>
      </c>
      <c r="O2626" s="222">
        <v>0</v>
      </c>
      <c r="P2626" s="222">
        <v>0</v>
      </c>
      <c r="Q2626" s="222">
        <v>8646504</v>
      </c>
      <c r="R2626" s="222">
        <v>0</v>
      </c>
      <c r="S2626" s="222">
        <v>0</v>
      </c>
      <c r="T2626" s="222">
        <v>0</v>
      </c>
      <c r="U2626" s="223">
        <v>0</v>
      </c>
      <c r="V2626" s="223">
        <v>0</v>
      </c>
      <c r="W2626" s="223">
        <v>0</v>
      </c>
      <c r="X2626" s="223">
        <v>208781.21999999997</v>
      </c>
    </row>
    <row r="2627" spans="1:24" s="239" customFormat="1" ht="20.25" customHeight="1" x14ac:dyDescent="0.3">
      <c r="A2627" s="238">
        <v>2025</v>
      </c>
      <c r="B2627" s="230">
        <v>13</v>
      </c>
      <c r="C2627" s="225" t="s">
        <v>1181</v>
      </c>
      <c r="D2627" s="230">
        <v>40138</v>
      </c>
      <c r="E2627" s="222">
        <v>4324606.07</v>
      </c>
      <c r="F2627" s="222">
        <v>4244806.07</v>
      </c>
      <c r="G2627" s="218">
        <v>3367966.94</v>
      </c>
      <c r="H2627" s="261">
        <v>0</v>
      </c>
      <c r="I2627" s="222">
        <v>0</v>
      </c>
      <c r="J2627" s="222">
        <v>222660.34</v>
      </c>
      <c r="K2627" s="222">
        <v>317785.65999999997</v>
      </c>
      <c r="L2627" s="222">
        <v>336393.13</v>
      </c>
      <c r="M2627" s="222">
        <v>0</v>
      </c>
      <c r="N2627" s="222">
        <v>0</v>
      </c>
      <c r="O2627" s="222">
        <v>0</v>
      </c>
      <c r="P2627" s="222">
        <v>0</v>
      </c>
      <c r="Q2627" s="222">
        <v>0</v>
      </c>
      <c r="R2627" s="222">
        <v>0</v>
      </c>
      <c r="S2627" s="222">
        <v>0</v>
      </c>
      <c r="T2627" s="222">
        <v>0</v>
      </c>
      <c r="U2627" s="223">
        <v>0</v>
      </c>
      <c r="V2627" s="223">
        <v>0</v>
      </c>
      <c r="W2627" s="223">
        <v>0</v>
      </c>
      <c r="X2627" s="223">
        <v>79800</v>
      </c>
    </row>
    <row r="2628" spans="1:24" s="239" customFormat="1" ht="20.25" customHeight="1" x14ac:dyDescent="0.3">
      <c r="A2628" s="238">
        <v>2025</v>
      </c>
      <c r="B2628" s="230">
        <v>14</v>
      </c>
      <c r="C2628" s="229" t="s">
        <v>1182</v>
      </c>
      <c r="D2628" s="230">
        <v>40385</v>
      </c>
      <c r="E2628" s="222">
        <v>1106175.6099999999</v>
      </c>
      <c r="F2628" s="222">
        <v>1085465.1399999999</v>
      </c>
      <c r="G2628" s="218">
        <v>1085465.1399999999</v>
      </c>
      <c r="H2628" s="261">
        <v>0</v>
      </c>
      <c r="I2628" s="222">
        <v>0</v>
      </c>
      <c r="J2628" s="222">
        <v>0</v>
      </c>
      <c r="K2628" s="222">
        <v>0</v>
      </c>
      <c r="L2628" s="222">
        <v>0</v>
      </c>
      <c r="M2628" s="222">
        <v>0</v>
      </c>
      <c r="N2628" s="222">
        <v>0</v>
      </c>
      <c r="O2628" s="222">
        <v>0</v>
      </c>
      <c r="P2628" s="222">
        <v>0</v>
      </c>
      <c r="Q2628" s="222">
        <v>0</v>
      </c>
      <c r="R2628" s="222">
        <v>0</v>
      </c>
      <c r="S2628" s="222">
        <v>0</v>
      </c>
      <c r="T2628" s="222">
        <v>0</v>
      </c>
      <c r="U2628" s="223">
        <v>0</v>
      </c>
      <c r="V2628" s="223">
        <v>0</v>
      </c>
      <c r="W2628" s="223">
        <v>0</v>
      </c>
      <c r="X2628" s="223">
        <v>20710.47</v>
      </c>
    </row>
    <row r="2629" spans="1:24" s="239" customFormat="1" ht="20.25" customHeight="1" x14ac:dyDescent="0.3">
      <c r="A2629" s="238">
        <v>2025</v>
      </c>
      <c r="B2629" s="230">
        <v>15</v>
      </c>
      <c r="C2629" s="229" t="s">
        <v>1183</v>
      </c>
      <c r="D2629" s="230">
        <v>40550</v>
      </c>
      <c r="E2629" s="222">
        <v>4394043.38</v>
      </c>
      <c r="F2629" s="222">
        <v>4341940.0999999996</v>
      </c>
      <c r="G2629" s="218">
        <v>0</v>
      </c>
      <c r="H2629" s="261">
        <v>0</v>
      </c>
      <c r="I2629" s="222">
        <v>0</v>
      </c>
      <c r="J2629" s="222">
        <v>0</v>
      </c>
      <c r="K2629" s="222">
        <v>0</v>
      </c>
      <c r="L2629" s="222">
        <v>0</v>
      </c>
      <c r="M2629" s="222">
        <v>0</v>
      </c>
      <c r="N2629" s="222">
        <v>0</v>
      </c>
      <c r="O2629" s="222">
        <v>0</v>
      </c>
      <c r="P2629" s="222">
        <v>0</v>
      </c>
      <c r="Q2629" s="222">
        <v>3141940.1</v>
      </c>
      <c r="R2629" s="222">
        <v>0</v>
      </c>
      <c r="S2629" s="222">
        <v>0</v>
      </c>
      <c r="T2629" s="222">
        <v>1200000</v>
      </c>
      <c r="U2629" s="223">
        <v>0</v>
      </c>
      <c r="V2629" s="223">
        <v>0</v>
      </c>
      <c r="W2629" s="223">
        <v>0</v>
      </c>
      <c r="X2629" s="223">
        <v>52103.28</v>
      </c>
    </row>
    <row r="2630" spans="1:24" s="239" customFormat="1" ht="20.25" customHeight="1" x14ac:dyDescent="0.3">
      <c r="A2630" s="238">
        <v>2025</v>
      </c>
      <c r="B2630" s="230">
        <v>16</v>
      </c>
      <c r="C2630" s="225" t="s">
        <v>1184</v>
      </c>
      <c r="D2630" s="230">
        <v>40656</v>
      </c>
      <c r="E2630" s="222">
        <v>1728398</v>
      </c>
      <c r="F2630" s="222">
        <v>1707903.16</v>
      </c>
      <c r="G2630" s="218">
        <v>1707903.16</v>
      </c>
      <c r="H2630" s="261">
        <v>0</v>
      </c>
      <c r="I2630" s="222">
        <v>0</v>
      </c>
      <c r="J2630" s="222">
        <v>0</v>
      </c>
      <c r="K2630" s="222">
        <v>0</v>
      </c>
      <c r="L2630" s="222">
        <v>0</v>
      </c>
      <c r="M2630" s="222">
        <v>0</v>
      </c>
      <c r="N2630" s="222">
        <v>0</v>
      </c>
      <c r="O2630" s="222">
        <v>0</v>
      </c>
      <c r="P2630" s="222">
        <v>0</v>
      </c>
      <c r="Q2630" s="222">
        <v>0</v>
      </c>
      <c r="R2630" s="222">
        <v>0</v>
      </c>
      <c r="S2630" s="222">
        <v>0</v>
      </c>
      <c r="T2630" s="222">
        <v>0</v>
      </c>
      <c r="U2630" s="223">
        <v>0</v>
      </c>
      <c r="V2630" s="223">
        <v>0</v>
      </c>
      <c r="W2630" s="223">
        <v>0</v>
      </c>
      <c r="X2630" s="223">
        <v>20494.84</v>
      </c>
    </row>
    <row r="2631" spans="1:24" s="239" customFormat="1" ht="20.25" customHeight="1" x14ac:dyDescent="0.3">
      <c r="A2631" s="238">
        <v>2025</v>
      </c>
      <c r="B2631" s="230">
        <v>17</v>
      </c>
      <c r="C2631" s="225" t="s">
        <v>1185</v>
      </c>
      <c r="D2631" s="230">
        <v>40659</v>
      </c>
      <c r="E2631" s="222">
        <v>1052346.81</v>
      </c>
      <c r="F2631" s="222">
        <v>1034359.03</v>
      </c>
      <c r="G2631" s="218">
        <v>1034359.03</v>
      </c>
      <c r="H2631" s="261">
        <v>0</v>
      </c>
      <c r="I2631" s="222">
        <v>0</v>
      </c>
      <c r="J2631" s="222">
        <v>0</v>
      </c>
      <c r="K2631" s="222">
        <v>0</v>
      </c>
      <c r="L2631" s="222">
        <v>0</v>
      </c>
      <c r="M2631" s="222">
        <v>0</v>
      </c>
      <c r="N2631" s="222">
        <v>0</v>
      </c>
      <c r="O2631" s="222">
        <v>0</v>
      </c>
      <c r="P2631" s="222">
        <v>0</v>
      </c>
      <c r="Q2631" s="222">
        <v>0</v>
      </c>
      <c r="R2631" s="222">
        <v>0</v>
      </c>
      <c r="S2631" s="222">
        <v>0</v>
      </c>
      <c r="T2631" s="222">
        <v>0</v>
      </c>
      <c r="U2631" s="223">
        <v>0</v>
      </c>
      <c r="V2631" s="223">
        <v>0</v>
      </c>
      <c r="W2631" s="223">
        <v>0</v>
      </c>
      <c r="X2631" s="223">
        <v>17987.78</v>
      </c>
    </row>
    <row r="2632" spans="1:24" s="239" customFormat="1" ht="20.25" customHeight="1" x14ac:dyDescent="0.3">
      <c r="A2632" s="238">
        <v>2025</v>
      </c>
      <c r="B2632" s="230">
        <v>18</v>
      </c>
      <c r="C2632" s="225" t="s">
        <v>1186</v>
      </c>
      <c r="D2632" s="230">
        <v>40662</v>
      </c>
      <c r="E2632" s="222">
        <v>5970800</v>
      </c>
      <c r="F2632" s="222">
        <v>5900000</v>
      </c>
      <c r="G2632" s="218">
        <v>2700000</v>
      </c>
      <c r="H2632" s="261">
        <v>3200000</v>
      </c>
      <c r="I2632" s="222">
        <v>0</v>
      </c>
      <c r="J2632" s="222">
        <v>0</v>
      </c>
      <c r="K2632" s="222">
        <v>0</v>
      </c>
      <c r="L2632" s="222">
        <v>0</v>
      </c>
      <c r="M2632" s="222">
        <v>0</v>
      </c>
      <c r="N2632" s="222">
        <v>0</v>
      </c>
      <c r="O2632" s="222">
        <v>0</v>
      </c>
      <c r="P2632" s="222">
        <v>0</v>
      </c>
      <c r="Q2632" s="222">
        <v>0</v>
      </c>
      <c r="R2632" s="222">
        <v>0</v>
      </c>
      <c r="S2632" s="222">
        <v>0</v>
      </c>
      <c r="T2632" s="222">
        <v>0</v>
      </c>
      <c r="U2632" s="223">
        <v>0</v>
      </c>
      <c r="V2632" s="223">
        <v>0</v>
      </c>
      <c r="W2632" s="223">
        <v>0</v>
      </c>
      <c r="X2632" s="223">
        <v>70800</v>
      </c>
    </row>
    <row r="2633" spans="1:24" s="239" customFormat="1" ht="20.25" customHeight="1" x14ac:dyDescent="0.3">
      <c r="A2633" s="238">
        <v>2025</v>
      </c>
      <c r="B2633" s="230">
        <v>19</v>
      </c>
      <c r="C2633" s="225" t="s">
        <v>1187</v>
      </c>
      <c r="D2633" s="230">
        <v>40663</v>
      </c>
      <c r="E2633" s="222">
        <v>2272208.09</v>
      </c>
      <c r="F2633" s="222">
        <v>2243635.13</v>
      </c>
      <c r="G2633" s="218">
        <v>0</v>
      </c>
      <c r="H2633" s="261">
        <v>0</v>
      </c>
      <c r="I2633" s="222">
        <v>0</v>
      </c>
      <c r="J2633" s="222">
        <v>0</v>
      </c>
      <c r="K2633" s="222">
        <v>0</v>
      </c>
      <c r="L2633" s="222">
        <v>0</v>
      </c>
      <c r="M2633" s="222">
        <v>0</v>
      </c>
      <c r="N2633" s="222">
        <v>0</v>
      </c>
      <c r="O2633" s="222">
        <v>2243635.13</v>
      </c>
      <c r="P2633" s="222">
        <v>0</v>
      </c>
      <c r="Q2633" s="222">
        <v>0</v>
      </c>
      <c r="R2633" s="222">
        <v>0</v>
      </c>
      <c r="S2633" s="222">
        <v>0</v>
      </c>
      <c r="T2633" s="222">
        <v>0</v>
      </c>
      <c r="U2633" s="223">
        <v>0</v>
      </c>
      <c r="V2633" s="223">
        <v>0</v>
      </c>
      <c r="W2633" s="223">
        <v>0</v>
      </c>
      <c r="X2633" s="223">
        <v>28572.959999999999</v>
      </c>
    </row>
    <row r="2634" spans="1:24" s="273" customFormat="1" ht="23.25" customHeight="1" x14ac:dyDescent="0.3">
      <c r="A2634" s="238">
        <v>2025</v>
      </c>
      <c r="B2634" s="230">
        <v>20</v>
      </c>
      <c r="C2634" s="225" t="s">
        <v>1188</v>
      </c>
      <c r="D2634" s="230">
        <v>40664</v>
      </c>
      <c r="E2634" s="222">
        <v>2226336.1800000002</v>
      </c>
      <c r="F2634" s="222">
        <v>2199936.94</v>
      </c>
      <c r="G2634" s="218">
        <v>1499936.94</v>
      </c>
      <c r="H2634" s="261">
        <v>0</v>
      </c>
      <c r="I2634" s="222">
        <v>0</v>
      </c>
      <c r="J2634" s="222">
        <v>300000</v>
      </c>
      <c r="K2634" s="222">
        <v>0</v>
      </c>
      <c r="L2634" s="222">
        <v>400000</v>
      </c>
      <c r="M2634" s="222">
        <v>0</v>
      </c>
      <c r="N2634" s="222">
        <v>0</v>
      </c>
      <c r="O2634" s="222">
        <v>0</v>
      </c>
      <c r="P2634" s="222">
        <v>0</v>
      </c>
      <c r="Q2634" s="222">
        <v>0</v>
      </c>
      <c r="R2634" s="222">
        <v>0</v>
      </c>
      <c r="S2634" s="222">
        <v>0</v>
      </c>
      <c r="T2634" s="222">
        <v>0</v>
      </c>
      <c r="U2634" s="222">
        <v>0</v>
      </c>
      <c r="V2634" s="222">
        <v>0</v>
      </c>
      <c r="W2634" s="222">
        <v>0</v>
      </c>
      <c r="X2634" s="222">
        <v>26399.24</v>
      </c>
    </row>
    <row r="2635" spans="1:24" s="239" customFormat="1" ht="23.25" customHeight="1" x14ac:dyDescent="0.3">
      <c r="A2635" s="238">
        <v>2025</v>
      </c>
      <c r="B2635" s="230">
        <v>21</v>
      </c>
      <c r="C2635" s="225" t="s">
        <v>1189</v>
      </c>
      <c r="D2635" s="230">
        <v>40665</v>
      </c>
      <c r="E2635" s="222">
        <v>2714680</v>
      </c>
      <c r="F2635" s="222">
        <v>2681080</v>
      </c>
      <c r="G2635" s="218">
        <v>0</v>
      </c>
      <c r="H2635" s="261">
        <v>0</v>
      </c>
      <c r="I2635" s="222">
        <v>0</v>
      </c>
      <c r="J2635" s="222">
        <v>0</v>
      </c>
      <c r="K2635" s="222">
        <v>0</v>
      </c>
      <c r="L2635" s="222">
        <v>300000</v>
      </c>
      <c r="M2635" s="222">
        <v>0</v>
      </c>
      <c r="N2635" s="222">
        <v>0</v>
      </c>
      <c r="O2635" s="222">
        <v>2381080</v>
      </c>
      <c r="P2635" s="222">
        <v>0</v>
      </c>
      <c r="Q2635" s="222">
        <v>0</v>
      </c>
      <c r="R2635" s="222">
        <v>0</v>
      </c>
      <c r="S2635" s="222">
        <v>0</v>
      </c>
      <c r="T2635" s="222">
        <v>0</v>
      </c>
      <c r="U2635" s="222">
        <v>0</v>
      </c>
      <c r="V2635" s="222">
        <v>0</v>
      </c>
      <c r="W2635" s="222">
        <v>0</v>
      </c>
      <c r="X2635" s="222">
        <v>33600</v>
      </c>
    </row>
    <row r="2636" spans="1:24" s="239" customFormat="1" ht="20.25" customHeight="1" x14ac:dyDescent="0.3">
      <c r="A2636" s="238">
        <v>2025</v>
      </c>
      <c r="B2636" s="230">
        <v>22</v>
      </c>
      <c r="C2636" s="225" t="s">
        <v>1190</v>
      </c>
      <c r="D2636" s="230">
        <v>40666</v>
      </c>
      <c r="E2636" s="222">
        <v>1657050.57</v>
      </c>
      <c r="F2636" s="222">
        <v>1623288.45</v>
      </c>
      <c r="G2636" s="218">
        <v>1623288.45</v>
      </c>
      <c r="H2636" s="261">
        <v>0</v>
      </c>
      <c r="I2636" s="222">
        <v>0</v>
      </c>
      <c r="J2636" s="222">
        <v>0</v>
      </c>
      <c r="K2636" s="222">
        <v>0</v>
      </c>
      <c r="L2636" s="222">
        <v>0</v>
      </c>
      <c r="M2636" s="222">
        <v>0</v>
      </c>
      <c r="N2636" s="222">
        <v>0</v>
      </c>
      <c r="O2636" s="222">
        <v>0</v>
      </c>
      <c r="P2636" s="222">
        <v>0</v>
      </c>
      <c r="Q2636" s="222">
        <v>0</v>
      </c>
      <c r="R2636" s="222">
        <v>0</v>
      </c>
      <c r="S2636" s="222">
        <v>0</v>
      </c>
      <c r="T2636" s="222">
        <v>0</v>
      </c>
      <c r="U2636" s="222">
        <v>0</v>
      </c>
      <c r="V2636" s="222">
        <v>0</v>
      </c>
      <c r="W2636" s="222">
        <v>0</v>
      </c>
      <c r="X2636" s="222">
        <v>33762.120000000003</v>
      </c>
    </row>
    <row r="2637" spans="1:24" s="273" customFormat="1" ht="23.25" customHeight="1" x14ac:dyDescent="0.3">
      <c r="A2637" s="238">
        <v>2025</v>
      </c>
      <c r="B2637" s="230">
        <v>23</v>
      </c>
      <c r="C2637" s="225" t="s">
        <v>1191</v>
      </c>
      <c r="D2637" s="230">
        <v>40667</v>
      </c>
      <c r="E2637" s="222">
        <v>1670383.86</v>
      </c>
      <c r="F2637" s="222">
        <v>1650577.86</v>
      </c>
      <c r="G2637" s="218">
        <v>1650577.86</v>
      </c>
      <c r="H2637" s="261">
        <v>0</v>
      </c>
      <c r="I2637" s="222">
        <v>0</v>
      </c>
      <c r="J2637" s="222">
        <v>0</v>
      </c>
      <c r="K2637" s="222">
        <v>0</v>
      </c>
      <c r="L2637" s="222">
        <v>0</v>
      </c>
      <c r="M2637" s="222">
        <v>0</v>
      </c>
      <c r="N2637" s="222">
        <v>0</v>
      </c>
      <c r="O2637" s="222">
        <v>0</v>
      </c>
      <c r="P2637" s="222">
        <v>0</v>
      </c>
      <c r="Q2637" s="222">
        <v>0</v>
      </c>
      <c r="R2637" s="222">
        <v>0</v>
      </c>
      <c r="S2637" s="222">
        <v>0</v>
      </c>
      <c r="T2637" s="222">
        <v>0</v>
      </c>
      <c r="U2637" s="222">
        <v>0</v>
      </c>
      <c r="V2637" s="222">
        <v>0</v>
      </c>
      <c r="W2637" s="222">
        <v>0</v>
      </c>
      <c r="X2637" s="222">
        <v>19806</v>
      </c>
    </row>
    <row r="2638" spans="1:24" s="239" customFormat="1" ht="23.25" customHeight="1" x14ac:dyDescent="0.3">
      <c r="A2638" s="238">
        <v>2025</v>
      </c>
      <c r="B2638" s="230">
        <v>24</v>
      </c>
      <c r="C2638" s="225" t="s">
        <v>1192</v>
      </c>
      <c r="D2638" s="230">
        <v>40652</v>
      </c>
      <c r="E2638" s="222">
        <v>5094641.2200000007</v>
      </c>
      <c r="F2638" s="222">
        <v>5040227.9000000004</v>
      </c>
      <c r="G2638" s="218">
        <v>0</v>
      </c>
      <c r="H2638" s="261">
        <v>0</v>
      </c>
      <c r="I2638" s="222">
        <v>0</v>
      </c>
      <c r="J2638" s="222">
        <v>0</v>
      </c>
      <c r="K2638" s="222">
        <v>0</v>
      </c>
      <c r="L2638" s="222">
        <v>0</v>
      </c>
      <c r="M2638" s="222">
        <v>0</v>
      </c>
      <c r="N2638" s="222">
        <v>0</v>
      </c>
      <c r="O2638" s="222">
        <v>2797223.9</v>
      </c>
      <c r="P2638" s="222">
        <v>0</v>
      </c>
      <c r="Q2638" s="222">
        <v>2243004</v>
      </c>
      <c r="R2638" s="222">
        <v>0</v>
      </c>
      <c r="S2638" s="222">
        <v>0</v>
      </c>
      <c r="T2638" s="222">
        <v>0</v>
      </c>
      <c r="U2638" s="222">
        <v>0</v>
      </c>
      <c r="V2638" s="222">
        <v>0</v>
      </c>
      <c r="W2638" s="222">
        <v>0</v>
      </c>
      <c r="X2638" s="222">
        <v>54413.32</v>
      </c>
    </row>
    <row r="2639" spans="1:24" s="239" customFormat="1" ht="23.25" customHeight="1" x14ac:dyDescent="0.3">
      <c r="A2639" s="238">
        <v>2025</v>
      </c>
      <c r="B2639" s="230">
        <v>25</v>
      </c>
      <c r="C2639" s="225" t="s">
        <v>1193</v>
      </c>
      <c r="D2639" s="230">
        <v>40654</v>
      </c>
      <c r="E2639" s="222">
        <v>1081878.55</v>
      </c>
      <c r="F2639" s="222">
        <v>1061930.33</v>
      </c>
      <c r="G2639" s="218">
        <v>1061930.33</v>
      </c>
      <c r="H2639" s="261">
        <v>0</v>
      </c>
      <c r="I2639" s="222">
        <v>0</v>
      </c>
      <c r="J2639" s="222">
        <v>0</v>
      </c>
      <c r="K2639" s="222">
        <v>0</v>
      </c>
      <c r="L2639" s="222">
        <v>0</v>
      </c>
      <c r="M2639" s="222">
        <v>0</v>
      </c>
      <c r="N2639" s="222">
        <v>0</v>
      </c>
      <c r="O2639" s="222">
        <v>0</v>
      </c>
      <c r="P2639" s="222">
        <v>0</v>
      </c>
      <c r="Q2639" s="222">
        <v>0</v>
      </c>
      <c r="R2639" s="222">
        <v>0</v>
      </c>
      <c r="S2639" s="222">
        <v>0</v>
      </c>
      <c r="T2639" s="222">
        <v>0</v>
      </c>
      <c r="U2639" s="222">
        <v>0</v>
      </c>
      <c r="V2639" s="222">
        <v>0</v>
      </c>
      <c r="W2639" s="222">
        <v>0</v>
      </c>
      <c r="X2639" s="222">
        <v>19948.22</v>
      </c>
    </row>
    <row r="2640" spans="1:24" s="239" customFormat="1" ht="24" customHeight="1" x14ac:dyDescent="0.3">
      <c r="A2640" s="238">
        <v>2025</v>
      </c>
      <c r="B2640" s="230">
        <v>26</v>
      </c>
      <c r="C2640" s="229" t="s">
        <v>1194</v>
      </c>
      <c r="D2640" s="230">
        <v>40695</v>
      </c>
      <c r="E2640" s="222">
        <v>4554000</v>
      </c>
      <c r="F2640" s="222">
        <v>4500000</v>
      </c>
      <c r="G2640" s="218">
        <v>3500000</v>
      </c>
      <c r="H2640" s="261">
        <v>0</v>
      </c>
      <c r="I2640" s="222">
        <v>0</v>
      </c>
      <c r="J2640" s="222">
        <v>400000</v>
      </c>
      <c r="K2640" s="222">
        <v>600000</v>
      </c>
      <c r="L2640" s="222">
        <v>0</v>
      </c>
      <c r="M2640" s="222">
        <v>0</v>
      </c>
      <c r="N2640" s="222">
        <v>0</v>
      </c>
      <c r="O2640" s="222">
        <v>0</v>
      </c>
      <c r="P2640" s="222">
        <v>0</v>
      </c>
      <c r="Q2640" s="222">
        <v>0</v>
      </c>
      <c r="R2640" s="222">
        <v>0</v>
      </c>
      <c r="S2640" s="222">
        <v>0</v>
      </c>
      <c r="T2640" s="222">
        <v>0</v>
      </c>
      <c r="U2640" s="222">
        <v>0</v>
      </c>
      <c r="V2640" s="222">
        <v>0</v>
      </c>
      <c r="W2640" s="222">
        <v>0</v>
      </c>
      <c r="X2640" s="222">
        <v>54000</v>
      </c>
    </row>
    <row r="2641" spans="1:24" s="239" customFormat="1" ht="20.25" customHeight="1" x14ac:dyDescent="0.3">
      <c r="A2641" s="238">
        <v>2025</v>
      </c>
      <c r="B2641" s="230">
        <v>27</v>
      </c>
      <c r="C2641" s="225" t="s">
        <v>1195</v>
      </c>
      <c r="D2641" s="230">
        <v>40686</v>
      </c>
      <c r="E2641" s="222">
        <v>2476758.9499999997</v>
      </c>
      <c r="F2641" s="222">
        <v>2439039.4099999997</v>
      </c>
      <c r="G2641" s="218">
        <v>2159507.5499999998</v>
      </c>
      <c r="H2641" s="261">
        <v>0</v>
      </c>
      <c r="I2641" s="222">
        <v>0</v>
      </c>
      <c r="J2641" s="222">
        <v>0</v>
      </c>
      <c r="K2641" s="222">
        <v>0</v>
      </c>
      <c r="L2641" s="222">
        <v>279531.86</v>
      </c>
      <c r="M2641" s="222">
        <v>0</v>
      </c>
      <c r="N2641" s="222">
        <v>0</v>
      </c>
      <c r="O2641" s="222">
        <v>0</v>
      </c>
      <c r="P2641" s="222">
        <v>0</v>
      </c>
      <c r="Q2641" s="222">
        <v>0</v>
      </c>
      <c r="R2641" s="222">
        <v>0</v>
      </c>
      <c r="S2641" s="222">
        <v>0</v>
      </c>
      <c r="T2641" s="222">
        <v>0</v>
      </c>
      <c r="U2641" s="223">
        <v>0</v>
      </c>
      <c r="V2641" s="223">
        <v>0</v>
      </c>
      <c r="W2641" s="223">
        <v>0</v>
      </c>
      <c r="X2641" s="223">
        <v>37719.54</v>
      </c>
    </row>
    <row r="2642" spans="1:24" s="239" customFormat="1" ht="23.25" customHeight="1" x14ac:dyDescent="0.3">
      <c r="A2642" s="238">
        <v>2025</v>
      </c>
      <c r="B2642" s="230">
        <v>28</v>
      </c>
      <c r="C2642" s="229" t="s">
        <v>1196</v>
      </c>
      <c r="D2642" s="230">
        <v>40687</v>
      </c>
      <c r="E2642" s="222">
        <v>5819000</v>
      </c>
      <c r="F2642" s="222">
        <v>5750000</v>
      </c>
      <c r="G2642" s="218">
        <v>5300000</v>
      </c>
      <c r="H2642" s="261">
        <v>0</v>
      </c>
      <c r="I2642" s="222">
        <v>0</v>
      </c>
      <c r="J2642" s="222">
        <v>0</v>
      </c>
      <c r="K2642" s="222">
        <v>0</v>
      </c>
      <c r="L2642" s="222">
        <v>450000</v>
      </c>
      <c r="M2642" s="222">
        <v>0</v>
      </c>
      <c r="N2642" s="222">
        <v>0</v>
      </c>
      <c r="O2642" s="222">
        <v>0</v>
      </c>
      <c r="P2642" s="222">
        <v>0</v>
      </c>
      <c r="Q2642" s="222">
        <v>0</v>
      </c>
      <c r="R2642" s="222">
        <v>0</v>
      </c>
      <c r="S2642" s="222">
        <v>0</v>
      </c>
      <c r="T2642" s="222">
        <v>0</v>
      </c>
      <c r="U2642" s="223">
        <v>0</v>
      </c>
      <c r="V2642" s="223">
        <v>0</v>
      </c>
      <c r="W2642" s="223">
        <v>0</v>
      </c>
      <c r="X2642" s="223">
        <v>69000</v>
      </c>
    </row>
    <row r="2643" spans="1:24" s="239" customFormat="1" ht="20.25" customHeight="1" x14ac:dyDescent="0.3">
      <c r="A2643" s="238">
        <v>2025</v>
      </c>
      <c r="B2643" s="230">
        <v>29</v>
      </c>
      <c r="C2643" s="229" t="s">
        <v>1197</v>
      </c>
      <c r="D2643" s="230">
        <v>40694</v>
      </c>
      <c r="E2643" s="222">
        <v>12871950.590000002</v>
      </c>
      <c r="F2643" s="222">
        <v>12716525.840000002</v>
      </c>
      <c r="G2643" s="218">
        <v>3650000</v>
      </c>
      <c r="H2643" s="261">
        <v>6000000</v>
      </c>
      <c r="I2643" s="222">
        <v>0</v>
      </c>
      <c r="J2643" s="222">
        <v>253867.46</v>
      </c>
      <c r="K2643" s="222">
        <v>512658.38</v>
      </c>
      <c r="L2643" s="222">
        <v>0</v>
      </c>
      <c r="M2643" s="222">
        <v>0</v>
      </c>
      <c r="N2643" s="222">
        <v>0</v>
      </c>
      <c r="O2643" s="222">
        <v>0</v>
      </c>
      <c r="P2643" s="222">
        <v>0</v>
      </c>
      <c r="Q2643" s="222">
        <v>0</v>
      </c>
      <c r="R2643" s="222">
        <v>0</v>
      </c>
      <c r="S2643" s="222">
        <v>0</v>
      </c>
      <c r="T2643" s="222">
        <v>2300000</v>
      </c>
      <c r="U2643" s="223">
        <v>0</v>
      </c>
      <c r="V2643" s="223">
        <v>0</v>
      </c>
      <c r="W2643" s="223">
        <v>0</v>
      </c>
      <c r="X2643" s="223">
        <v>155424.75</v>
      </c>
    </row>
    <row r="2644" spans="1:24" s="239" customFormat="1" ht="20.25" customHeight="1" x14ac:dyDescent="0.3">
      <c r="A2644" s="238">
        <v>2025</v>
      </c>
      <c r="B2644" s="230">
        <v>30</v>
      </c>
      <c r="C2644" s="229" t="s">
        <v>1198</v>
      </c>
      <c r="D2644" s="230">
        <v>40697</v>
      </c>
      <c r="E2644" s="222">
        <v>11473252.4694</v>
      </c>
      <c r="F2644" s="222">
        <v>11279948.879999999</v>
      </c>
      <c r="G2644" s="218">
        <v>3708398</v>
      </c>
      <c r="H2644" s="261">
        <v>0</v>
      </c>
      <c r="I2644" s="222">
        <v>0</v>
      </c>
      <c r="J2644" s="222">
        <v>0</v>
      </c>
      <c r="K2644" s="222">
        <v>0</v>
      </c>
      <c r="L2644" s="222">
        <v>0</v>
      </c>
      <c r="M2644" s="222">
        <v>0</v>
      </c>
      <c r="N2644" s="222">
        <v>0</v>
      </c>
      <c r="O2644" s="222">
        <v>5840384.8799999999</v>
      </c>
      <c r="P2644" s="222">
        <v>1100000</v>
      </c>
      <c r="Q2644" s="222">
        <v>631166</v>
      </c>
      <c r="R2644" s="222">
        <v>0</v>
      </c>
      <c r="S2644" s="222">
        <v>0</v>
      </c>
      <c r="T2644" s="222">
        <v>0</v>
      </c>
      <c r="U2644" s="223">
        <v>0</v>
      </c>
      <c r="V2644" s="223">
        <v>0</v>
      </c>
      <c r="W2644" s="223">
        <v>0</v>
      </c>
      <c r="X2644" s="223">
        <v>193303.58940000003</v>
      </c>
    </row>
    <row r="2645" spans="1:24" s="239" customFormat="1" ht="20.25" customHeight="1" x14ac:dyDescent="0.3">
      <c r="A2645" s="238">
        <v>2025</v>
      </c>
      <c r="B2645" s="230">
        <v>31</v>
      </c>
      <c r="C2645" s="229" t="s">
        <v>1199</v>
      </c>
      <c r="D2645" s="230">
        <v>40707</v>
      </c>
      <c r="E2645" s="222">
        <v>8610939.7400000002</v>
      </c>
      <c r="F2645" s="222">
        <v>8508833.7400000002</v>
      </c>
      <c r="G2645" s="218">
        <v>0</v>
      </c>
      <c r="H2645" s="261">
        <v>2850000</v>
      </c>
      <c r="I2645" s="222">
        <v>0</v>
      </c>
      <c r="J2645" s="222">
        <v>0</v>
      </c>
      <c r="K2645" s="222">
        <v>0</v>
      </c>
      <c r="L2645" s="222">
        <v>0</v>
      </c>
      <c r="M2645" s="222">
        <v>0</v>
      </c>
      <c r="N2645" s="222">
        <v>0</v>
      </c>
      <c r="O2645" s="222">
        <v>5658833.7400000002</v>
      </c>
      <c r="P2645" s="222">
        <v>0</v>
      </c>
      <c r="Q2645" s="222">
        <v>0</v>
      </c>
      <c r="R2645" s="222">
        <v>0</v>
      </c>
      <c r="S2645" s="222">
        <v>0</v>
      </c>
      <c r="T2645" s="222">
        <v>0</v>
      </c>
      <c r="U2645" s="223">
        <v>0</v>
      </c>
      <c r="V2645" s="223">
        <v>0</v>
      </c>
      <c r="W2645" s="223">
        <v>0</v>
      </c>
      <c r="X2645" s="223">
        <v>102106</v>
      </c>
    </row>
    <row r="2646" spans="1:24" s="239" customFormat="1" ht="20.25" customHeight="1" x14ac:dyDescent="0.3">
      <c r="A2646" s="238">
        <v>2025</v>
      </c>
      <c r="B2646" s="230">
        <v>32</v>
      </c>
      <c r="C2646" s="225" t="s">
        <v>4136</v>
      </c>
      <c r="D2646" s="230">
        <v>40700</v>
      </c>
      <c r="E2646" s="222">
        <v>8602000</v>
      </c>
      <c r="F2646" s="222">
        <v>8500000</v>
      </c>
      <c r="G2646" s="218">
        <v>4000000</v>
      </c>
      <c r="H2646" s="261">
        <v>4500000</v>
      </c>
      <c r="I2646" s="222">
        <v>0</v>
      </c>
      <c r="J2646" s="222">
        <v>0</v>
      </c>
      <c r="K2646" s="222">
        <v>0</v>
      </c>
      <c r="L2646" s="222">
        <v>0</v>
      </c>
      <c r="M2646" s="222">
        <v>0</v>
      </c>
      <c r="N2646" s="222">
        <v>0</v>
      </c>
      <c r="O2646" s="222">
        <v>0</v>
      </c>
      <c r="P2646" s="222">
        <v>0</v>
      </c>
      <c r="Q2646" s="222">
        <v>0</v>
      </c>
      <c r="R2646" s="222">
        <v>0</v>
      </c>
      <c r="S2646" s="222">
        <v>0</v>
      </c>
      <c r="T2646" s="222">
        <v>0</v>
      </c>
      <c r="U2646" s="223">
        <v>0</v>
      </c>
      <c r="V2646" s="223">
        <v>0</v>
      </c>
      <c r="W2646" s="223">
        <v>0</v>
      </c>
      <c r="X2646" s="223">
        <v>102000</v>
      </c>
    </row>
    <row r="2647" spans="1:24" s="239" customFormat="1" ht="20.25" customHeight="1" x14ac:dyDescent="0.3">
      <c r="A2647" s="238">
        <v>2025</v>
      </c>
      <c r="B2647" s="230">
        <v>33</v>
      </c>
      <c r="C2647" s="229" t="s">
        <v>1201</v>
      </c>
      <c r="D2647" s="230">
        <v>40704</v>
      </c>
      <c r="E2647" s="222">
        <v>9102173.3599999994</v>
      </c>
      <c r="F2647" s="222">
        <v>8994182.5800000001</v>
      </c>
      <c r="G2647" s="218">
        <v>3156679.51</v>
      </c>
      <c r="H2647" s="261">
        <v>0</v>
      </c>
      <c r="I2647" s="222">
        <v>0</v>
      </c>
      <c r="J2647" s="222">
        <v>0</v>
      </c>
      <c r="K2647" s="222">
        <v>0</v>
      </c>
      <c r="L2647" s="222">
        <v>0</v>
      </c>
      <c r="M2647" s="222">
        <v>0</v>
      </c>
      <c r="N2647" s="222">
        <v>0</v>
      </c>
      <c r="O2647" s="222">
        <v>5837503.0700000003</v>
      </c>
      <c r="P2647" s="222">
        <v>0</v>
      </c>
      <c r="Q2647" s="222">
        <v>0</v>
      </c>
      <c r="R2647" s="222">
        <v>0</v>
      </c>
      <c r="S2647" s="222">
        <v>0</v>
      </c>
      <c r="T2647" s="222">
        <v>0</v>
      </c>
      <c r="U2647" s="223">
        <v>0</v>
      </c>
      <c r="V2647" s="223">
        <v>0</v>
      </c>
      <c r="W2647" s="223">
        <v>0</v>
      </c>
      <c r="X2647" s="223">
        <v>107990.78</v>
      </c>
    </row>
    <row r="2648" spans="1:24" s="239" customFormat="1" ht="20.25" customHeight="1" x14ac:dyDescent="0.3">
      <c r="A2648" s="238">
        <v>2025</v>
      </c>
      <c r="B2648" s="230">
        <v>34</v>
      </c>
      <c r="C2648" s="229" t="s">
        <v>1202</v>
      </c>
      <c r="D2648" s="230">
        <v>40705</v>
      </c>
      <c r="E2648" s="222">
        <v>9163113.6499999985</v>
      </c>
      <c r="F2648" s="222">
        <v>9054460.129999999</v>
      </c>
      <c r="G2648" s="218">
        <v>3164533.49</v>
      </c>
      <c r="H2648" s="261">
        <v>0</v>
      </c>
      <c r="I2648" s="222">
        <v>0</v>
      </c>
      <c r="J2648" s="222">
        <v>0</v>
      </c>
      <c r="K2648" s="222">
        <v>0</v>
      </c>
      <c r="L2648" s="222">
        <v>0</v>
      </c>
      <c r="M2648" s="222">
        <v>0</v>
      </c>
      <c r="N2648" s="222">
        <v>0</v>
      </c>
      <c r="O2648" s="222">
        <v>5889926.6399999997</v>
      </c>
      <c r="P2648" s="222">
        <v>0</v>
      </c>
      <c r="Q2648" s="222">
        <v>0</v>
      </c>
      <c r="R2648" s="222">
        <v>0</v>
      </c>
      <c r="S2648" s="222">
        <v>0</v>
      </c>
      <c r="T2648" s="222">
        <v>0</v>
      </c>
      <c r="U2648" s="223">
        <v>0</v>
      </c>
      <c r="V2648" s="223">
        <v>0</v>
      </c>
      <c r="W2648" s="223">
        <v>0</v>
      </c>
      <c r="X2648" s="223">
        <v>108653.52</v>
      </c>
    </row>
    <row r="2649" spans="1:24" s="239" customFormat="1" ht="20.25" customHeight="1" x14ac:dyDescent="0.3">
      <c r="A2649" s="238">
        <v>2025</v>
      </c>
      <c r="B2649" s="230">
        <v>35</v>
      </c>
      <c r="C2649" s="229" t="s">
        <v>1203</v>
      </c>
      <c r="D2649" s="230">
        <v>40706</v>
      </c>
      <c r="E2649" s="222">
        <v>8483693.4199999999</v>
      </c>
      <c r="F2649" s="222">
        <v>8383096.4199999999</v>
      </c>
      <c r="G2649" s="218">
        <v>3383096.42</v>
      </c>
      <c r="H2649" s="261">
        <v>4500000</v>
      </c>
      <c r="I2649" s="222">
        <v>0</v>
      </c>
      <c r="J2649" s="222">
        <v>0</v>
      </c>
      <c r="K2649" s="222">
        <v>0</v>
      </c>
      <c r="L2649" s="222">
        <v>500000</v>
      </c>
      <c r="M2649" s="222">
        <v>0</v>
      </c>
      <c r="N2649" s="222">
        <v>0</v>
      </c>
      <c r="O2649" s="222">
        <v>0</v>
      </c>
      <c r="P2649" s="222">
        <v>0</v>
      </c>
      <c r="Q2649" s="222">
        <v>0</v>
      </c>
      <c r="R2649" s="222">
        <v>0</v>
      </c>
      <c r="S2649" s="222">
        <v>0</v>
      </c>
      <c r="T2649" s="222">
        <v>0</v>
      </c>
      <c r="U2649" s="223">
        <v>0</v>
      </c>
      <c r="V2649" s="223">
        <v>0</v>
      </c>
      <c r="W2649" s="223">
        <v>0</v>
      </c>
      <c r="X2649" s="223">
        <v>100597</v>
      </c>
    </row>
    <row r="2650" spans="1:24" s="239" customFormat="1" ht="20.25" customHeight="1" x14ac:dyDescent="0.3">
      <c r="A2650" s="238">
        <v>2025</v>
      </c>
      <c r="B2650" s="230">
        <v>36</v>
      </c>
      <c r="C2650" s="229" t="s">
        <v>1204</v>
      </c>
      <c r="D2650" s="230">
        <v>40727</v>
      </c>
      <c r="E2650" s="222">
        <v>3371758.05</v>
      </c>
      <c r="F2650" s="222">
        <v>3321452.05</v>
      </c>
      <c r="G2650" s="218">
        <v>0</v>
      </c>
      <c r="H2650" s="261">
        <v>0</v>
      </c>
      <c r="I2650" s="222">
        <v>0</v>
      </c>
      <c r="J2650" s="222">
        <v>0</v>
      </c>
      <c r="K2650" s="222">
        <v>0</v>
      </c>
      <c r="L2650" s="222">
        <v>0</v>
      </c>
      <c r="M2650" s="222">
        <v>0</v>
      </c>
      <c r="N2650" s="222">
        <v>0</v>
      </c>
      <c r="O2650" s="222">
        <v>3321452.05</v>
      </c>
      <c r="P2650" s="222">
        <v>0</v>
      </c>
      <c r="Q2650" s="222">
        <v>0</v>
      </c>
      <c r="R2650" s="222">
        <v>0</v>
      </c>
      <c r="S2650" s="222">
        <v>0</v>
      </c>
      <c r="T2650" s="222">
        <v>0</v>
      </c>
      <c r="U2650" s="223">
        <v>0</v>
      </c>
      <c r="V2650" s="223">
        <v>0</v>
      </c>
      <c r="W2650" s="223">
        <v>0</v>
      </c>
      <c r="X2650" s="223">
        <v>50306</v>
      </c>
    </row>
    <row r="2651" spans="1:24" s="239" customFormat="1" ht="20.25" customHeight="1" x14ac:dyDescent="0.3">
      <c r="A2651" s="238">
        <v>2025</v>
      </c>
      <c r="B2651" s="230">
        <v>37</v>
      </c>
      <c r="C2651" s="229" t="s">
        <v>1205</v>
      </c>
      <c r="D2651" s="230">
        <v>40719</v>
      </c>
      <c r="E2651" s="222">
        <v>5160616.9799999995</v>
      </c>
      <c r="F2651" s="222">
        <v>5086036.26</v>
      </c>
      <c r="G2651" s="218">
        <v>1860830.16</v>
      </c>
      <c r="H2651" s="261">
        <v>2058600</v>
      </c>
      <c r="I2651" s="222">
        <v>0</v>
      </c>
      <c r="J2651" s="222">
        <v>0</v>
      </c>
      <c r="K2651" s="222">
        <v>0</v>
      </c>
      <c r="L2651" s="222">
        <v>315986</v>
      </c>
      <c r="M2651" s="222">
        <v>0</v>
      </c>
      <c r="N2651" s="222">
        <v>0</v>
      </c>
      <c r="O2651" s="222">
        <v>0</v>
      </c>
      <c r="P2651" s="222">
        <v>850620.1</v>
      </c>
      <c r="Q2651" s="222">
        <v>0</v>
      </c>
      <c r="R2651" s="222">
        <v>0</v>
      </c>
      <c r="S2651" s="222">
        <v>0</v>
      </c>
      <c r="T2651" s="222">
        <v>0</v>
      </c>
      <c r="U2651" s="223">
        <v>0</v>
      </c>
      <c r="V2651" s="223">
        <v>0</v>
      </c>
      <c r="W2651" s="223">
        <v>0</v>
      </c>
      <c r="X2651" s="223">
        <v>74580.72</v>
      </c>
    </row>
    <row r="2652" spans="1:24" s="239" customFormat="1" ht="20.25" customHeight="1" x14ac:dyDescent="0.3">
      <c r="A2652" s="238">
        <v>2025</v>
      </c>
      <c r="B2652" s="230">
        <v>38</v>
      </c>
      <c r="C2652" s="229" t="s">
        <v>1206</v>
      </c>
      <c r="D2652" s="230">
        <v>40748</v>
      </c>
      <c r="E2652" s="222">
        <v>4123990.81</v>
      </c>
      <c r="F2652" s="222">
        <v>4075089.81</v>
      </c>
      <c r="G2652" s="218">
        <v>0</v>
      </c>
      <c r="H2652" s="261">
        <v>4075089.81</v>
      </c>
      <c r="I2652" s="222">
        <v>0</v>
      </c>
      <c r="J2652" s="222">
        <v>0</v>
      </c>
      <c r="K2652" s="222">
        <v>0</v>
      </c>
      <c r="L2652" s="222">
        <v>0</v>
      </c>
      <c r="M2652" s="222">
        <v>0</v>
      </c>
      <c r="N2652" s="222">
        <v>0</v>
      </c>
      <c r="O2652" s="222">
        <v>0</v>
      </c>
      <c r="P2652" s="222">
        <v>0</v>
      </c>
      <c r="Q2652" s="222">
        <v>0</v>
      </c>
      <c r="R2652" s="222">
        <v>0</v>
      </c>
      <c r="S2652" s="222">
        <v>0</v>
      </c>
      <c r="T2652" s="222">
        <v>0</v>
      </c>
      <c r="U2652" s="223">
        <v>0</v>
      </c>
      <c r="V2652" s="223">
        <v>0</v>
      </c>
      <c r="W2652" s="223">
        <v>0</v>
      </c>
      <c r="X2652" s="223">
        <v>48901</v>
      </c>
    </row>
    <row r="2653" spans="1:24" s="239" customFormat="1" ht="20.25" customHeight="1" x14ac:dyDescent="0.3">
      <c r="A2653" s="238">
        <v>2025</v>
      </c>
      <c r="B2653" s="230">
        <v>39</v>
      </c>
      <c r="C2653" s="229" t="s">
        <v>1208</v>
      </c>
      <c r="D2653" s="230">
        <v>40780</v>
      </c>
      <c r="E2653" s="222">
        <v>5960013.8599999994</v>
      </c>
      <c r="F2653" s="222">
        <v>5880115.0899999999</v>
      </c>
      <c r="G2653" s="218">
        <v>0</v>
      </c>
      <c r="H2653" s="261">
        <v>0</v>
      </c>
      <c r="I2653" s="222">
        <v>0</v>
      </c>
      <c r="J2653" s="222">
        <v>0</v>
      </c>
      <c r="K2653" s="222">
        <v>0</v>
      </c>
      <c r="L2653" s="222">
        <v>0</v>
      </c>
      <c r="M2653" s="222">
        <v>0</v>
      </c>
      <c r="N2653" s="222">
        <v>0</v>
      </c>
      <c r="O2653" s="222">
        <v>4930115.09</v>
      </c>
      <c r="P2653" s="222">
        <v>0</v>
      </c>
      <c r="Q2653" s="222">
        <v>950000</v>
      </c>
      <c r="R2653" s="222">
        <v>0</v>
      </c>
      <c r="S2653" s="222">
        <v>0</v>
      </c>
      <c r="T2653" s="222">
        <v>0</v>
      </c>
      <c r="U2653" s="223">
        <v>0</v>
      </c>
      <c r="V2653" s="223">
        <v>0</v>
      </c>
      <c r="W2653" s="223">
        <v>0</v>
      </c>
      <c r="X2653" s="223">
        <v>79898.77</v>
      </c>
    </row>
    <row r="2654" spans="1:24" s="239" customFormat="1" ht="20.25" customHeight="1" x14ac:dyDescent="0.3">
      <c r="A2654" s="238">
        <v>2025</v>
      </c>
      <c r="B2654" s="230">
        <v>40</v>
      </c>
      <c r="C2654" s="229" t="s">
        <v>1209</v>
      </c>
      <c r="D2654" s="230">
        <v>40771</v>
      </c>
      <c r="E2654" s="222">
        <v>7633883.7300000004</v>
      </c>
      <c r="F2654" s="222">
        <v>7543363.3700000001</v>
      </c>
      <c r="G2654" s="218">
        <v>3481258.49</v>
      </c>
      <c r="H2654" s="261">
        <v>0</v>
      </c>
      <c r="I2654" s="222">
        <v>0</v>
      </c>
      <c r="J2654" s="222">
        <v>0</v>
      </c>
      <c r="K2654" s="222">
        <v>0</v>
      </c>
      <c r="L2654" s="222">
        <v>0</v>
      </c>
      <c r="M2654" s="222">
        <v>0</v>
      </c>
      <c r="N2654" s="222">
        <v>0</v>
      </c>
      <c r="O2654" s="222">
        <v>0</v>
      </c>
      <c r="P2654" s="222">
        <v>0</v>
      </c>
      <c r="Q2654" s="222">
        <v>4062104.88</v>
      </c>
      <c r="R2654" s="222">
        <v>0</v>
      </c>
      <c r="S2654" s="222">
        <v>0</v>
      </c>
      <c r="T2654" s="222">
        <v>0</v>
      </c>
      <c r="U2654" s="223">
        <v>0</v>
      </c>
      <c r="V2654" s="223">
        <v>0</v>
      </c>
      <c r="W2654" s="223">
        <v>0</v>
      </c>
      <c r="X2654" s="223">
        <v>90520.36</v>
      </c>
    </row>
    <row r="2655" spans="1:24" s="239" customFormat="1" ht="20.25" customHeight="1" x14ac:dyDescent="0.3">
      <c r="A2655" s="238">
        <v>2025</v>
      </c>
      <c r="B2655" s="230">
        <v>41</v>
      </c>
      <c r="C2655" s="229" t="s">
        <v>1210</v>
      </c>
      <c r="D2655" s="230">
        <v>40793</v>
      </c>
      <c r="E2655" s="222">
        <v>6679200</v>
      </c>
      <c r="F2655" s="222">
        <v>6600000</v>
      </c>
      <c r="G2655" s="222">
        <v>0</v>
      </c>
      <c r="H2655" s="261">
        <v>4500000</v>
      </c>
      <c r="I2655" s="222">
        <v>0</v>
      </c>
      <c r="J2655" s="222">
        <v>750000</v>
      </c>
      <c r="K2655" s="222">
        <v>750000</v>
      </c>
      <c r="L2655" s="222">
        <v>600000</v>
      </c>
      <c r="M2655" s="222">
        <v>0</v>
      </c>
      <c r="N2655" s="222">
        <v>0</v>
      </c>
      <c r="O2655" s="222">
        <v>0</v>
      </c>
      <c r="P2655" s="222">
        <v>0</v>
      </c>
      <c r="Q2655" s="222">
        <v>0</v>
      </c>
      <c r="R2655" s="222">
        <v>0</v>
      </c>
      <c r="S2655" s="222">
        <v>0</v>
      </c>
      <c r="T2655" s="222">
        <v>0</v>
      </c>
      <c r="U2655" s="223">
        <v>0</v>
      </c>
      <c r="V2655" s="223">
        <v>0</v>
      </c>
      <c r="W2655" s="223">
        <v>0</v>
      </c>
      <c r="X2655" s="223">
        <v>79200</v>
      </c>
    </row>
    <row r="2656" spans="1:24" s="239" customFormat="1" ht="20.25" customHeight="1" x14ac:dyDescent="0.3">
      <c r="A2656" s="238">
        <v>2025</v>
      </c>
      <c r="B2656" s="230">
        <v>42</v>
      </c>
      <c r="C2656" s="225" t="s">
        <v>1211</v>
      </c>
      <c r="D2656" s="230">
        <v>40796</v>
      </c>
      <c r="E2656" s="222">
        <v>4332509.25</v>
      </c>
      <c r="F2656" s="222">
        <v>4260509.25</v>
      </c>
      <c r="G2656" s="218">
        <v>3460509.25</v>
      </c>
      <c r="H2656" s="261">
        <v>0</v>
      </c>
      <c r="I2656" s="222">
        <v>0</v>
      </c>
      <c r="J2656" s="222">
        <v>0</v>
      </c>
      <c r="K2656" s="222">
        <v>0</v>
      </c>
      <c r="L2656" s="222">
        <v>800000</v>
      </c>
      <c r="M2656" s="222">
        <v>0</v>
      </c>
      <c r="N2656" s="222">
        <v>0</v>
      </c>
      <c r="O2656" s="222">
        <v>0</v>
      </c>
      <c r="P2656" s="222">
        <v>0</v>
      </c>
      <c r="Q2656" s="222">
        <v>0</v>
      </c>
      <c r="R2656" s="222">
        <v>0</v>
      </c>
      <c r="S2656" s="222">
        <v>0</v>
      </c>
      <c r="T2656" s="222">
        <v>0</v>
      </c>
      <c r="U2656" s="223">
        <v>0</v>
      </c>
      <c r="V2656" s="223">
        <v>0</v>
      </c>
      <c r="W2656" s="223">
        <v>0</v>
      </c>
      <c r="X2656" s="223">
        <v>72000</v>
      </c>
    </row>
    <row r="2657" spans="1:24" s="239" customFormat="1" ht="20.25" customHeight="1" x14ac:dyDescent="0.3">
      <c r="A2657" s="238">
        <v>2025</v>
      </c>
      <c r="B2657" s="230">
        <v>43</v>
      </c>
      <c r="C2657" s="225" t="s">
        <v>1212</v>
      </c>
      <c r="D2657" s="230">
        <v>40788</v>
      </c>
      <c r="E2657" s="222">
        <v>5186283.4000000004</v>
      </c>
      <c r="F2657" s="222">
        <v>5062283.4000000004</v>
      </c>
      <c r="G2657" s="218">
        <v>2637939.4</v>
      </c>
      <c r="H2657" s="261">
        <v>0</v>
      </c>
      <c r="I2657" s="222">
        <v>0</v>
      </c>
      <c r="J2657" s="222">
        <v>0</v>
      </c>
      <c r="K2657" s="222">
        <v>0</v>
      </c>
      <c r="L2657" s="222">
        <v>0</v>
      </c>
      <c r="M2657" s="222">
        <v>0</v>
      </c>
      <c r="N2657" s="222">
        <v>0</v>
      </c>
      <c r="O2657" s="222">
        <v>0</v>
      </c>
      <c r="P2657" s="222">
        <v>0</v>
      </c>
      <c r="Q2657" s="222">
        <v>2424344</v>
      </c>
      <c r="R2657" s="222">
        <v>0</v>
      </c>
      <c r="S2657" s="222">
        <v>0</v>
      </c>
      <c r="T2657" s="222">
        <v>0</v>
      </c>
      <c r="U2657" s="223">
        <v>0</v>
      </c>
      <c r="V2657" s="223">
        <v>0</v>
      </c>
      <c r="W2657" s="223">
        <v>0</v>
      </c>
      <c r="X2657" s="223">
        <v>124000</v>
      </c>
    </row>
    <row r="2658" spans="1:24" s="239" customFormat="1" ht="20.25" customHeight="1" x14ac:dyDescent="0.3">
      <c r="A2658" s="238">
        <v>2025</v>
      </c>
      <c r="B2658" s="230">
        <v>44</v>
      </c>
      <c r="C2658" s="225" t="s">
        <v>1213</v>
      </c>
      <c r="D2658" s="230">
        <v>40789</v>
      </c>
      <c r="E2658" s="222">
        <v>6094123.7599999998</v>
      </c>
      <c r="F2658" s="222">
        <v>6000517.5499999998</v>
      </c>
      <c r="G2658" s="218">
        <v>0</v>
      </c>
      <c r="H2658" s="261">
        <v>0</v>
      </c>
      <c r="I2658" s="222">
        <v>0</v>
      </c>
      <c r="J2658" s="222">
        <v>0</v>
      </c>
      <c r="K2658" s="222">
        <v>0</v>
      </c>
      <c r="L2658" s="222">
        <v>300000</v>
      </c>
      <c r="M2658" s="222">
        <v>0</v>
      </c>
      <c r="N2658" s="222">
        <v>0</v>
      </c>
      <c r="O2658" s="222">
        <v>0</v>
      </c>
      <c r="P2658" s="222">
        <v>1200000</v>
      </c>
      <c r="Q2658" s="222">
        <v>4500517.55</v>
      </c>
      <c r="R2658" s="222">
        <v>0</v>
      </c>
      <c r="S2658" s="222">
        <v>0</v>
      </c>
      <c r="T2658" s="222">
        <v>0</v>
      </c>
      <c r="U2658" s="223">
        <v>0</v>
      </c>
      <c r="V2658" s="223">
        <v>0</v>
      </c>
      <c r="W2658" s="223">
        <v>0</v>
      </c>
      <c r="X2658" s="223">
        <v>93606.21</v>
      </c>
    </row>
    <row r="2659" spans="1:24" s="239" customFormat="1" ht="20.25" customHeight="1" x14ac:dyDescent="0.3">
      <c r="A2659" s="238">
        <v>2025</v>
      </c>
      <c r="B2659" s="230">
        <v>45</v>
      </c>
      <c r="C2659" s="225" t="s">
        <v>1214</v>
      </c>
      <c r="D2659" s="230">
        <v>40813</v>
      </c>
      <c r="E2659" s="222">
        <v>4748638.8499999996</v>
      </c>
      <c r="F2659" s="222">
        <v>4667038.8499999996</v>
      </c>
      <c r="G2659" s="218">
        <v>0</v>
      </c>
      <c r="H2659" s="261">
        <v>0</v>
      </c>
      <c r="I2659" s="222">
        <v>0</v>
      </c>
      <c r="J2659" s="222">
        <v>0</v>
      </c>
      <c r="K2659" s="222">
        <v>0</v>
      </c>
      <c r="L2659" s="222">
        <v>600000</v>
      </c>
      <c r="M2659" s="222">
        <v>0</v>
      </c>
      <c r="N2659" s="222">
        <v>0</v>
      </c>
      <c r="O2659" s="222">
        <v>4067038.85</v>
      </c>
      <c r="P2659" s="222">
        <v>0</v>
      </c>
      <c r="Q2659" s="222">
        <v>0</v>
      </c>
      <c r="R2659" s="222">
        <v>0</v>
      </c>
      <c r="S2659" s="222">
        <v>0</v>
      </c>
      <c r="T2659" s="222">
        <v>0</v>
      </c>
      <c r="U2659" s="223">
        <v>0</v>
      </c>
      <c r="V2659" s="223">
        <v>0</v>
      </c>
      <c r="W2659" s="223">
        <v>0</v>
      </c>
      <c r="X2659" s="223">
        <v>81600</v>
      </c>
    </row>
    <row r="2660" spans="1:24" s="239" customFormat="1" ht="20.25" customHeight="1" x14ac:dyDescent="0.3">
      <c r="A2660" s="238">
        <v>2025</v>
      </c>
      <c r="B2660" s="230">
        <v>46</v>
      </c>
      <c r="C2660" s="225" t="s">
        <v>1215</v>
      </c>
      <c r="D2660" s="230">
        <v>39387</v>
      </c>
      <c r="E2660" s="222">
        <v>7421018.0300000003</v>
      </c>
      <c r="F2660" s="222">
        <v>7350000</v>
      </c>
      <c r="G2660" s="218">
        <v>5000000</v>
      </c>
      <c r="H2660" s="261">
        <v>0</v>
      </c>
      <c r="I2660" s="222">
        <v>0</v>
      </c>
      <c r="J2660" s="222">
        <v>750000</v>
      </c>
      <c r="K2660" s="222">
        <v>750000</v>
      </c>
      <c r="L2660" s="222">
        <v>850000</v>
      </c>
      <c r="M2660" s="222">
        <v>0</v>
      </c>
      <c r="N2660" s="222">
        <v>0</v>
      </c>
      <c r="O2660" s="222">
        <v>0</v>
      </c>
      <c r="P2660" s="222">
        <v>0</v>
      </c>
      <c r="Q2660" s="222">
        <v>0</v>
      </c>
      <c r="R2660" s="222">
        <v>0</v>
      </c>
      <c r="S2660" s="222">
        <v>0</v>
      </c>
      <c r="T2660" s="222">
        <v>0</v>
      </c>
      <c r="U2660" s="223">
        <v>0</v>
      </c>
      <c r="V2660" s="223">
        <v>0</v>
      </c>
      <c r="W2660" s="223">
        <v>0</v>
      </c>
      <c r="X2660" s="223">
        <v>71018.03</v>
      </c>
    </row>
    <row r="2661" spans="1:24" s="239" customFormat="1" ht="20.25" customHeight="1" x14ac:dyDescent="0.3">
      <c r="A2661" s="238">
        <v>2025</v>
      </c>
      <c r="B2661" s="230">
        <v>47</v>
      </c>
      <c r="C2661" s="225" t="s">
        <v>1216</v>
      </c>
      <c r="D2661" s="230">
        <v>39423</v>
      </c>
      <c r="E2661" s="222">
        <v>5558783.2509000003</v>
      </c>
      <c r="F2661" s="222">
        <v>5469357.8100000005</v>
      </c>
      <c r="G2661" s="222">
        <v>0</v>
      </c>
      <c r="H2661" s="261">
        <v>3460509.25</v>
      </c>
      <c r="I2661" s="222">
        <v>0</v>
      </c>
      <c r="J2661" s="222">
        <v>0</v>
      </c>
      <c r="K2661" s="222">
        <v>0</v>
      </c>
      <c r="L2661" s="222">
        <v>0</v>
      </c>
      <c r="M2661" s="222">
        <v>0</v>
      </c>
      <c r="N2661" s="222">
        <v>0</v>
      </c>
      <c r="O2661" s="222">
        <v>0</v>
      </c>
      <c r="P2661" s="222">
        <v>0</v>
      </c>
      <c r="Q2661" s="222">
        <v>2008848.56</v>
      </c>
      <c r="R2661" s="222">
        <v>0</v>
      </c>
      <c r="S2661" s="222">
        <v>0</v>
      </c>
      <c r="T2661" s="222">
        <v>0</v>
      </c>
      <c r="U2661" s="223">
        <v>0</v>
      </c>
      <c r="V2661" s="223">
        <v>0</v>
      </c>
      <c r="W2661" s="223">
        <v>0</v>
      </c>
      <c r="X2661" s="223">
        <v>89425.440900000001</v>
      </c>
    </row>
    <row r="2662" spans="1:24" s="239" customFormat="1" ht="20.25" customHeight="1" x14ac:dyDescent="0.3">
      <c r="A2662" s="238">
        <v>2025</v>
      </c>
      <c r="B2662" s="230">
        <v>48</v>
      </c>
      <c r="C2662" s="229" t="s">
        <v>1217</v>
      </c>
      <c r="D2662" s="230">
        <v>39425</v>
      </c>
      <c r="E2662" s="222">
        <v>6173049.8738000002</v>
      </c>
      <c r="F2662" s="222">
        <v>6071234.4199999999</v>
      </c>
      <c r="G2662" s="218">
        <v>0</v>
      </c>
      <c r="H2662" s="261">
        <v>0</v>
      </c>
      <c r="I2662" s="222">
        <v>0</v>
      </c>
      <c r="J2662" s="222">
        <v>0</v>
      </c>
      <c r="K2662" s="222">
        <v>0</v>
      </c>
      <c r="L2662" s="222">
        <v>0</v>
      </c>
      <c r="M2662" s="222">
        <v>0</v>
      </c>
      <c r="N2662" s="222">
        <v>0</v>
      </c>
      <c r="O2662" s="222">
        <v>4028385</v>
      </c>
      <c r="P2662" s="222">
        <v>0</v>
      </c>
      <c r="Q2662" s="222">
        <v>2042849.42</v>
      </c>
      <c r="R2662" s="222">
        <v>0</v>
      </c>
      <c r="S2662" s="222">
        <v>0</v>
      </c>
      <c r="T2662" s="222">
        <v>0</v>
      </c>
      <c r="U2662" s="223">
        <v>0</v>
      </c>
      <c r="V2662" s="223">
        <v>0</v>
      </c>
      <c r="W2662" s="223">
        <v>0</v>
      </c>
      <c r="X2662" s="223">
        <v>101815.45379999999</v>
      </c>
    </row>
    <row r="2663" spans="1:24" s="239" customFormat="1" ht="20.25" customHeight="1" x14ac:dyDescent="0.3">
      <c r="A2663" s="238">
        <v>2025</v>
      </c>
      <c r="B2663" s="230">
        <v>49</v>
      </c>
      <c r="C2663" s="229" t="s">
        <v>1218</v>
      </c>
      <c r="D2663" s="230">
        <v>39530</v>
      </c>
      <c r="E2663" s="222">
        <v>8298400</v>
      </c>
      <c r="F2663" s="222">
        <v>8200000</v>
      </c>
      <c r="G2663" s="218">
        <v>6500000</v>
      </c>
      <c r="H2663" s="261">
        <v>0</v>
      </c>
      <c r="I2663" s="222">
        <v>0</v>
      </c>
      <c r="J2663" s="222">
        <v>500000</v>
      </c>
      <c r="K2663" s="222">
        <v>600000</v>
      </c>
      <c r="L2663" s="222">
        <v>600000</v>
      </c>
      <c r="M2663" s="222">
        <v>0</v>
      </c>
      <c r="N2663" s="222">
        <v>0</v>
      </c>
      <c r="O2663" s="222">
        <v>0</v>
      </c>
      <c r="P2663" s="222">
        <v>0</v>
      </c>
      <c r="Q2663" s="222">
        <v>0</v>
      </c>
      <c r="R2663" s="222">
        <v>0</v>
      </c>
      <c r="S2663" s="222">
        <v>0</v>
      </c>
      <c r="T2663" s="222">
        <v>0</v>
      </c>
      <c r="U2663" s="223">
        <v>0</v>
      </c>
      <c r="V2663" s="223">
        <v>0</v>
      </c>
      <c r="W2663" s="223">
        <v>0</v>
      </c>
      <c r="X2663" s="223">
        <v>98400</v>
      </c>
    </row>
    <row r="2664" spans="1:24" s="239" customFormat="1" ht="20.25" customHeight="1" x14ac:dyDescent="0.3">
      <c r="A2664" s="238">
        <v>2025</v>
      </c>
      <c r="B2664" s="230">
        <v>50</v>
      </c>
      <c r="C2664" s="229" t="s">
        <v>1591</v>
      </c>
      <c r="D2664" s="230">
        <v>40416</v>
      </c>
      <c r="E2664" s="222">
        <v>6193107.0200000005</v>
      </c>
      <c r="F2664" s="222">
        <v>6160514.7000000002</v>
      </c>
      <c r="G2664" s="218">
        <v>0</v>
      </c>
      <c r="H2664" s="261">
        <v>2716026.7</v>
      </c>
      <c r="I2664" s="222">
        <v>0</v>
      </c>
      <c r="J2664" s="222">
        <v>0</v>
      </c>
      <c r="K2664" s="222">
        <v>0</v>
      </c>
      <c r="L2664" s="222">
        <v>0</v>
      </c>
      <c r="M2664" s="222">
        <v>0</v>
      </c>
      <c r="N2664" s="222">
        <v>0</v>
      </c>
      <c r="O2664" s="222">
        <v>0</v>
      </c>
      <c r="P2664" s="222">
        <v>0</v>
      </c>
      <c r="Q2664" s="222">
        <v>0</v>
      </c>
      <c r="R2664" s="222">
        <v>0</v>
      </c>
      <c r="S2664" s="222">
        <v>0</v>
      </c>
      <c r="T2664" s="222">
        <v>3444488</v>
      </c>
      <c r="U2664" s="223">
        <v>0</v>
      </c>
      <c r="V2664" s="223">
        <v>0</v>
      </c>
      <c r="W2664" s="223">
        <v>0</v>
      </c>
      <c r="X2664" s="223">
        <v>32592.32</v>
      </c>
    </row>
    <row r="2665" spans="1:24" s="239" customFormat="1" ht="20.25" customHeight="1" x14ac:dyDescent="0.3">
      <c r="A2665" s="238">
        <v>2025</v>
      </c>
      <c r="B2665" s="230">
        <v>51</v>
      </c>
      <c r="C2665" s="229" t="s">
        <v>1592</v>
      </c>
      <c r="D2665" s="230">
        <v>39512</v>
      </c>
      <c r="E2665" s="222">
        <v>123604.8</v>
      </c>
      <c r="F2665" s="222">
        <v>123604.8</v>
      </c>
      <c r="G2665" s="218">
        <v>0</v>
      </c>
      <c r="H2665" s="261">
        <v>0</v>
      </c>
      <c r="I2665" s="222">
        <v>0</v>
      </c>
      <c r="J2665" s="222">
        <v>0</v>
      </c>
      <c r="K2665" s="222">
        <v>0</v>
      </c>
      <c r="L2665" s="222">
        <v>0</v>
      </c>
      <c r="M2665" s="222">
        <v>0</v>
      </c>
      <c r="N2665" s="222">
        <v>0</v>
      </c>
      <c r="O2665" s="222">
        <v>0</v>
      </c>
      <c r="P2665" s="222">
        <v>0</v>
      </c>
      <c r="Q2665" s="222">
        <v>0</v>
      </c>
      <c r="R2665" s="222">
        <v>0</v>
      </c>
      <c r="S2665" s="222">
        <v>0</v>
      </c>
      <c r="T2665" s="222">
        <v>0</v>
      </c>
      <c r="U2665" s="223">
        <v>123604.8</v>
      </c>
      <c r="V2665" s="223">
        <v>0</v>
      </c>
      <c r="W2665" s="223">
        <v>0</v>
      </c>
      <c r="X2665" s="223">
        <v>0</v>
      </c>
    </row>
    <row r="2666" spans="1:24" s="239" customFormat="1" ht="20.25" customHeight="1" x14ac:dyDescent="0.3">
      <c r="A2666" s="238">
        <v>2025</v>
      </c>
      <c r="B2666" s="230">
        <v>52</v>
      </c>
      <c r="C2666" s="229" t="s">
        <v>1593</v>
      </c>
      <c r="D2666" s="230">
        <v>39590</v>
      </c>
      <c r="E2666" s="222">
        <v>2494621.2799999998</v>
      </c>
      <c r="F2666" s="222">
        <v>2465041.2799999998</v>
      </c>
      <c r="G2666" s="218">
        <v>0</v>
      </c>
      <c r="H2666" s="261">
        <v>0</v>
      </c>
      <c r="I2666" s="222">
        <v>0</v>
      </c>
      <c r="J2666" s="222">
        <v>0</v>
      </c>
      <c r="K2666" s="222">
        <v>0</v>
      </c>
      <c r="L2666" s="222">
        <v>0</v>
      </c>
      <c r="M2666" s="222">
        <v>0</v>
      </c>
      <c r="N2666" s="222">
        <v>0</v>
      </c>
      <c r="O2666" s="222">
        <v>0</v>
      </c>
      <c r="P2666" s="222">
        <v>0</v>
      </c>
      <c r="Q2666" s="222">
        <v>0</v>
      </c>
      <c r="R2666" s="222">
        <v>0</v>
      </c>
      <c r="S2666" s="222">
        <v>0</v>
      </c>
      <c r="T2666" s="222">
        <v>2465041.2799999998</v>
      </c>
      <c r="U2666" s="223">
        <v>0</v>
      </c>
      <c r="V2666" s="223">
        <v>0</v>
      </c>
      <c r="W2666" s="223">
        <v>0</v>
      </c>
      <c r="X2666" s="223">
        <v>29580</v>
      </c>
    </row>
    <row r="2667" spans="1:24" s="239" customFormat="1" ht="20.25" customHeight="1" x14ac:dyDescent="0.3">
      <c r="A2667" s="238">
        <v>2025</v>
      </c>
      <c r="B2667" s="230">
        <v>53</v>
      </c>
      <c r="C2667" s="229" t="s">
        <v>1594</v>
      </c>
      <c r="D2667" s="230">
        <v>39623</v>
      </c>
      <c r="E2667" s="222">
        <v>1407043.8109000002</v>
      </c>
      <c r="F2667" s="222">
        <v>1386250.06</v>
      </c>
      <c r="G2667" s="218">
        <v>0</v>
      </c>
      <c r="H2667" s="261">
        <v>0</v>
      </c>
      <c r="I2667" s="222">
        <v>0</v>
      </c>
      <c r="J2667" s="222">
        <v>0</v>
      </c>
      <c r="K2667" s="222">
        <v>0</v>
      </c>
      <c r="L2667" s="222">
        <v>0</v>
      </c>
      <c r="M2667" s="222">
        <v>0</v>
      </c>
      <c r="N2667" s="222">
        <v>0</v>
      </c>
      <c r="O2667" s="222">
        <v>0</v>
      </c>
      <c r="P2667" s="222">
        <v>386250.06</v>
      </c>
      <c r="Q2667" s="222">
        <v>0</v>
      </c>
      <c r="R2667" s="222">
        <v>0</v>
      </c>
      <c r="S2667" s="222">
        <v>0</v>
      </c>
      <c r="T2667" s="222">
        <v>1000000</v>
      </c>
      <c r="U2667" s="223">
        <v>0</v>
      </c>
      <c r="V2667" s="223">
        <v>0</v>
      </c>
      <c r="W2667" s="223">
        <v>0</v>
      </c>
      <c r="X2667" s="223">
        <v>20793.750899999999</v>
      </c>
    </row>
    <row r="2668" spans="1:24" s="239" customFormat="1" ht="20.25" customHeight="1" x14ac:dyDescent="0.3">
      <c r="A2668" s="238">
        <v>2025</v>
      </c>
      <c r="B2668" s="230">
        <v>54</v>
      </c>
      <c r="C2668" s="229" t="s">
        <v>1595</v>
      </c>
      <c r="D2668" s="230">
        <v>40023</v>
      </c>
      <c r="E2668" s="222">
        <v>76105.119999999995</v>
      </c>
      <c r="F2668" s="222">
        <v>76105.119999999995</v>
      </c>
      <c r="G2668" s="218">
        <v>0</v>
      </c>
      <c r="H2668" s="261">
        <v>0</v>
      </c>
      <c r="I2668" s="222">
        <v>0</v>
      </c>
      <c r="J2668" s="222">
        <v>0</v>
      </c>
      <c r="K2668" s="222">
        <v>0</v>
      </c>
      <c r="L2668" s="222">
        <v>0</v>
      </c>
      <c r="M2668" s="222">
        <v>0</v>
      </c>
      <c r="N2668" s="222">
        <v>0</v>
      </c>
      <c r="O2668" s="222">
        <v>0</v>
      </c>
      <c r="P2668" s="222">
        <v>0</v>
      </c>
      <c r="Q2668" s="222">
        <v>0</v>
      </c>
      <c r="R2668" s="222">
        <v>0</v>
      </c>
      <c r="S2668" s="222">
        <v>0</v>
      </c>
      <c r="T2668" s="222">
        <v>0</v>
      </c>
      <c r="U2668" s="223">
        <v>76105.119999999995</v>
      </c>
      <c r="V2668" s="223">
        <v>0</v>
      </c>
      <c r="W2668" s="223">
        <v>0</v>
      </c>
      <c r="X2668" s="223">
        <v>0</v>
      </c>
    </row>
    <row r="2669" spans="1:24" s="239" customFormat="1" ht="20.25" customHeight="1" x14ac:dyDescent="0.3">
      <c r="A2669" s="238">
        <v>2025</v>
      </c>
      <c r="B2669" s="230">
        <v>55</v>
      </c>
      <c r="C2669" s="229" t="s">
        <v>1596</v>
      </c>
      <c r="D2669" s="230">
        <v>40024</v>
      </c>
      <c r="E2669" s="222">
        <v>76813.38</v>
      </c>
      <c r="F2669" s="222">
        <v>76813.38</v>
      </c>
      <c r="G2669" s="218">
        <v>0</v>
      </c>
      <c r="H2669" s="261">
        <v>0</v>
      </c>
      <c r="I2669" s="222">
        <v>0</v>
      </c>
      <c r="J2669" s="222">
        <v>0</v>
      </c>
      <c r="K2669" s="222">
        <v>0</v>
      </c>
      <c r="L2669" s="222">
        <v>0</v>
      </c>
      <c r="M2669" s="222">
        <v>0</v>
      </c>
      <c r="N2669" s="222">
        <v>0</v>
      </c>
      <c r="O2669" s="222">
        <v>0</v>
      </c>
      <c r="P2669" s="222">
        <v>0</v>
      </c>
      <c r="Q2669" s="222">
        <v>0</v>
      </c>
      <c r="R2669" s="222">
        <v>0</v>
      </c>
      <c r="S2669" s="222">
        <v>0</v>
      </c>
      <c r="T2669" s="222">
        <v>0</v>
      </c>
      <c r="U2669" s="223">
        <v>76813.38</v>
      </c>
      <c r="V2669" s="223">
        <v>0</v>
      </c>
      <c r="W2669" s="223">
        <v>0</v>
      </c>
      <c r="X2669" s="223">
        <v>0</v>
      </c>
    </row>
    <row r="2670" spans="1:24" s="239" customFormat="1" ht="20.25" customHeight="1" x14ac:dyDescent="0.3">
      <c r="A2670" s="238">
        <v>2025</v>
      </c>
      <c r="B2670" s="230">
        <v>56</v>
      </c>
      <c r="C2670" s="229" t="s">
        <v>1597</v>
      </c>
      <c r="D2670" s="230">
        <v>40127</v>
      </c>
      <c r="E2670" s="222">
        <v>121650</v>
      </c>
      <c r="F2670" s="222">
        <v>121650</v>
      </c>
      <c r="G2670" s="218">
        <v>0</v>
      </c>
      <c r="H2670" s="261">
        <v>0</v>
      </c>
      <c r="I2670" s="222">
        <v>0</v>
      </c>
      <c r="J2670" s="222">
        <v>0</v>
      </c>
      <c r="K2670" s="222">
        <v>0</v>
      </c>
      <c r="L2670" s="222">
        <v>0</v>
      </c>
      <c r="M2670" s="222">
        <v>0</v>
      </c>
      <c r="N2670" s="222">
        <v>0</v>
      </c>
      <c r="O2670" s="222">
        <v>0</v>
      </c>
      <c r="P2670" s="222">
        <v>0</v>
      </c>
      <c r="Q2670" s="222">
        <v>0</v>
      </c>
      <c r="R2670" s="222">
        <v>0</v>
      </c>
      <c r="S2670" s="222">
        <v>0</v>
      </c>
      <c r="T2670" s="222">
        <v>0</v>
      </c>
      <c r="U2670" s="223">
        <v>121650</v>
      </c>
      <c r="V2670" s="223">
        <v>0</v>
      </c>
      <c r="W2670" s="223">
        <v>0</v>
      </c>
      <c r="X2670" s="223">
        <v>0</v>
      </c>
    </row>
    <row r="2671" spans="1:24" s="239" customFormat="1" ht="20.25" customHeight="1" x14ac:dyDescent="0.3">
      <c r="A2671" s="238">
        <v>2025</v>
      </c>
      <c r="B2671" s="230">
        <v>57</v>
      </c>
      <c r="C2671" s="229" t="s">
        <v>1598</v>
      </c>
      <c r="D2671" s="230">
        <v>40128</v>
      </c>
      <c r="E2671" s="222">
        <v>121650</v>
      </c>
      <c r="F2671" s="222">
        <v>121650</v>
      </c>
      <c r="G2671" s="218">
        <v>0</v>
      </c>
      <c r="H2671" s="261">
        <v>0</v>
      </c>
      <c r="I2671" s="222">
        <v>0</v>
      </c>
      <c r="J2671" s="222">
        <v>0</v>
      </c>
      <c r="K2671" s="222">
        <v>0</v>
      </c>
      <c r="L2671" s="222">
        <v>0</v>
      </c>
      <c r="M2671" s="222">
        <v>0</v>
      </c>
      <c r="N2671" s="222">
        <v>0</v>
      </c>
      <c r="O2671" s="222">
        <v>0</v>
      </c>
      <c r="P2671" s="222">
        <v>0</v>
      </c>
      <c r="Q2671" s="222">
        <v>0</v>
      </c>
      <c r="R2671" s="222">
        <v>0</v>
      </c>
      <c r="S2671" s="222">
        <v>0</v>
      </c>
      <c r="T2671" s="222">
        <v>0</v>
      </c>
      <c r="U2671" s="223">
        <v>121650</v>
      </c>
      <c r="V2671" s="223">
        <v>0</v>
      </c>
      <c r="W2671" s="223">
        <v>0</v>
      </c>
      <c r="X2671" s="223">
        <v>0</v>
      </c>
    </row>
    <row r="2672" spans="1:24" s="239" customFormat="1" ht="20.25" customHeight="1" x14ac:dyDescent="0.3">
      <c r="A2672" s="238">
        <v>2025</v>
      </c>
      <c r="B2672" s="230">
        <v>58</v>
      </c>
      <c r="C2672" s="229" t="s">
        <v>1599</v>
      </c>
      <c r="D2672" s="230">
        <v>40129</v>
      </c>
      <c r="E2672" s="222">
        <v>164138.4</v>
      </c>
      <c r="F2672" s="222">
        <v>164138.4</v>
      </c>
      <c r="G2672" s="218">
        <v>0</v>
      </c>
      <c r="H2672" s="261">
        <v>0</v>
      </c>
      <c r="I2672" s="222">
        <v>0</v>
      </c>
      <c r="J2672" s="222">
        <v>0</v>
      </c>
      <c r="K2672" s="222">
        <v>0</v>
      </c>
      <c r="L2672" s="222">
        <v>0</v>
      </c>
      <c r="M2672" s="222">
        <v>0</v>
      </c>
      <c r="N2672" s="222">
        <v>0</v>
      </c>
      <c r="O2672" s="222">
        <v>0</v>
      </c>
      <c r="P2672" s="222">
        <v>0</v>
      </c>
      <c r="Q2672" s="222">
        <v>0</v>
      </c>
      <c r="R2672" s="222">
        <v>0</v>
      </c>
      <c r="S2672" s="222">
        <v>0</v>
      </c>
      <c r="T2672" s="222">
        <v>0</v>
      </c>
      <c r="U2672" s="223">
        <v>164138.4</v>
      </c>
      <c r="V2672" s="223">
        <v>0</v>
      </c>
      <c r="W2672" s="223">
        <v>0</v>
      </c>
      <c r="X2672" s="223">
        <v>0</v>
      </c>
    </row>
    <row r="2673" spans="1:24" s="239" customFormat="1" ht="20.25" customHeight="1" x14ac:dyDescent="0.3">
      <c r="A2673" s="238">
        <v>2025</v>
      </c>
      <c r="B2673" s="230">
        <v>59</v>
      </c>
      <c r="C2673" s="229" t="s">
        <v>1600</v>
      </c>
      <c r="D2673" s="230">
        <v>40774</v>
      </c>
      <c r="E2673" s="222">
        <v>1856319</v>
      </c>
      <c r="F2673" s="222">
        <v>1834719</v>
      </c>
      <c r="G2673" s="218">
        <v>0</v>
      </c>
      <c r="H2673" s="261">
        <v>0</v>
      </c>
      <c r="I2673" s="222">
        <v>0</v>
      </c>
      <c r="J2673" s="222">
        <v>0</v>
      </c>
      <c r="K2673" s="222">
        <v>0</v>
      </c>
      <c r="L2673" s="222">
        <v>0</v>
      </c>
      <c r="M2673" s="222">
        <v>0</v>
      </c>
      <c r="N2673" s="222">
        <v>0</v>
      </c>
      <c r="O2673" s="222">
        <v>0</v>
      </c>
      <c r="P2673" s="222">
        <v>0</v>
      </c>
      <c r="Q2673" s="222">
        <v>1834719</v>
      </c>
      <c r="R2673" s="222">
        <v>0</v>
      </c>
      <c r="S2673" s="222">
        <v>0</v>
      </c>
      <c r="T2673" s="222">
        <v>0</v>
      </c>
      <c r="U2673" s="223">
        <v>0</v>
      </c>
      <c r="V2673" s="223">
        <v>0</v>
      </c>
      <c r="W2673" s="223">
        <v>0</v>
      </c>
      <c r="X2673" s="223">
        <v>21600</v>
      </c>
    </row>
    <row r="2674" spans="1:24" s="239" customFormat="1" ht="20.25" customHeight="1" x14ac:dyDescent="0.3">
      <c r="A2674" s="238">
        <v>2025</v>
      </c>
      <c r="B2674" s="230">
        <v>60</v>
      </c>
      <c r="C2674" s="229" t="s">
        <v>1601</v>
      </c>
      <c r="D2674" s="230">
        <v>40728</v>
      </c>
      <c r="E2674" s="222">
        <v>607200</v>
      </c>
      <c r="F2674" s="222">
        <v>600000</v>
      </c>
      <c r="G2674" s="218">
        <v>0</v>
      </c>
      <c r="H2674" s="261">
        <v>0</v>
      </c>
      <c r="I2674" s="222">
        <v>0</v>
      </c>
      <c r="J2674" s="222">
        <v>0</v>
      </c>
      <c r="K2674" s="222">
        <v>0</v>
      </c>
      <c r="L2674" s="222">
        <v>600000</v>
      </c>
      <c r="M2674" s="222">
        <v>0</v>
      </c>
      <c r="N2674" s="222">
        <v>0</v>
      </c>
      <c r="O2674" s="222">
        <v>0</v>
      </c>
      <c r="P2674" s="222">
        <v>0</v>
      </c>
      <c r="Q2674" s="222">
        <v>0</v>
      </c>
      <c r="R2674" s="222">
        <v>0</v>
      </c>
      <c r="S2674" s="222">
        <v>0</v>
      </c>
      <c r="T2674" s="222">
        <v>0</v>
      </c>
      <c r="U2674" s="223">
        <v>0</v>
      </c>
      <c r="V2674" s="223">
        <v>0</v>
      </c>
      <c r="W2674" s="223">
        <v>0</v>
      </c>
      <c r="X2674" s="223">
        <v>7200</v>
      </c>
    </row>
    <row r="2675" spans="1:24" s="239" customFormat="1" ht="20.25" customHeight="1" x14ac:dyDescent="0.3">
      <c r="A2675" s="238">
        <v>2025</v>
      </c>
      <c r="B2675" s="230">
        <v>61</v>
      </c>
      <c r="C2675" s="229" t="s">
        <v>1603</v>
      </c>
      <c r="D2675" s="230">
        <v>40784</v>
      </c>
      <c r="E2675" s="222">
        <v>2631200</v>
      </c>
      <c r="F2675" s="222">
        <v>2600000</v>
      </c>
      <c r="G2675" s="218">
        <v>0</v>
      </c>
      <c r="H2675" s="261">
        <v>0</v>
      </c>
      <c r="I2675" s="222">
        <v>0</v>
      </c>
      <c r="J2675" s="222">
        <v>0</v>
      </c>
      <c r="K2675" s="222">
        <v>0</v>
      </c>
      <c r="L2675" s="222">
        <v>600000</v>
      </c>
      <c r="M2675" s="222">
        <v>0</v>
      </c>
      <c r="N2675" s="222">
        <v>0</v>
      </c>
      <c r="O2675" s="222">
        <v>0</v>
      </c>
      <c r="P2675" s="222">
        <v>0</v>
      </c>
      <c r="Q2675" s="222">
        <v>0</v>
      </c>
      <c r="R2675" s="222">
        <v>0</v>
      </c>
      <c r="S2675" s="222">
        <v>0</v>
      </c>
      <c r="T2675" s="222">
        <v>2000000</v>
      </c>
      <c r="U2675" s="223">
        <v>0</v>
      </c>
      <c r="V2675" s="223">
        <v>0</v>
      </c>
      <c r="W2675" s="223">
        <v>0</v>
      </c>
      <c r="X2675" s="223">
        <v>31200</v>
      </c>
    </row>
    <row r="2676" spans="1:24" s="239" customFormat="1" ht="20.25" customHeight="1" x14ac:dyDescent="0.3">
      <c r="A2676" s="238">
        <v>2025</v>
      </c>
      <c r="B2676" s="230">
        <v>62</v>
      </c>
      <c r="C2676" s="229" t="s">
        <v>1604</v>
      </c>
      <c r="D2676" s="230">
        <v>40806</v>
      </c>
      <c r="E2676" s="222">
        <v>113260.2</v>
      </c>
      <c r="F2676" s="222">
        <v>113260.2</v>
      </c>
      <c r="G2676" s="218">
        <v>0</v>
      </c>
      <c r="H2676" s="261">
        <v>0</v>
      </c>
      <c r="I2676" s="222">
        <v>0</v>
      </c>
      <c r="J2676" s="222">
        <v>0</v>
      </c>
      <c r="K2676" s="222">
        <v>0</v>
      </c>
      <c r="L2676" s="222">
        <v>0</v>
      </c>
      <c r="M2676" s="222">
        <v>0</v>
      </c>
      <c r="N2676" s="222">
        <v>0</v>
      </c>
      <c r="O2676" s="222">
        <v>0</v>
      </c>
      <c r="P2676" s="222">
        <v>0</v>
      </c>
      <c r="Q2676" s="222">
        <v>0</v>
      </c>
      <c r="R2676" s="222">
        <v>0</v>
      </c>
      <c r="S2676" s="222">
        <v>0</v>
      </c>
      <c r="T2676" s="222">
        <v>0</v>
      </c>
      <c r="U2676" s="223">
        <v>113260.2</v>
      </c>
      <c r="V2676" s="223">
        <v>0</v>
      </c>
      <c r="W2676" s="223">
        <v>0</v>
      </c>
      <c r="X2676" s="223">
        <v>0</v>
      </c>
    </row>
    <row r="2677" spans="1:24" s="239" customFormat="1" ht="20.25" customHeight="1" x14ac:dyDescent="0.3">
      <c r="A2677" s="238">
        <v>2025</v>
      </c>
      <c r="B2677" s="230">
        <v>63</v>
      </c>
      <c r="C2677" s="229" t="s">
        <v>1605</v>
      </c>
      <c r="D2677" s="230">
        <v>40814</v>
      </c>
      <c r="E2677" s="222">
        <v>5082467.95</v>
      </c>
      <c r="F2677" s="222">
        <v>5045267.95</v>
      </c>
      <c r="G2677" s="218">
        <v>0</v>
      </c>
      <c r="H2677" s="261">
        <v>0</v>
      </c>
      <c r="I2677" s="222">
        <v>0</v>
      </c>
      <c r="J2677" s="222">
        <v>0</v>
      </c>
      <c r="K2677" s="222">
        <v>0</v>
      </c>
      <c r="L2677" s="222">
        <v>600000</v>
      </c>
      <c r="M2677" s="222">
        <v>0</v>
      </c>
      <c r="N2677" s="222">
        <v>0</v>
      </c>
      <c r="O2677" s="222">
        <v>0</v>
      </c>
      <c r="P2677" s="222">
        <v>0</v>
      </c>
      <c r="Q2677" s="222">
        <v>2500000</v>
      </c>
      <c r="R2677" s="222">
        <v>0</v>
      </c>
      <c r="S2677" s="222">
        <v>0</v>
      </c>
      <c r="T2677" s="222">
        <v>1945267.95</v>
      </c>
      <c r="U2677" s="223">
        <v>0</v>
      </c>
      <c r="V2677" s="223">
        <v>0</v>
      </c>
      <c r="W2677" s="223">
        <v>0</v>
      </c>
      <c r="X2677" s="223">
        <v>37200</v>
      </c>
    </row>
    <row r="2678" spans="1:24" s="239" customFormat="1" ht="22.7" customHeight="1" x14ac:dyDescent="0.3">
      <c r="A2678" s="238">
        <v>2025</v>
      </c>
      <c r="B2678" s="230">
        <v>64</v>
      </c>
      <c r="C2678" s="229" t="s">
        <v>1606</v>
      </c>
      <c r="D2678" s="230">
        <v>40875</v>
      </c>
      <c r="E2678" s="222">
        <v>506126.68</v>
      </c>
      <c r="F2678" s="222">
        <v>500000</v>
      </c>
      <c r="G2678" s="218">
        <v>0</v>
      </c>
      <c r="H2678" s="261">
        <v>0</v>
      </c>
      <c r="I2678" s="222">
        <v>0</v>
      </c>
      <c r="J2678" s="222">
        <v>0</v>
      </c>
      <c r="K2678" s="222">
        <v>500000</v>
      </c>
      <c r="L2678" s="222">
        <v>0</v>
      </c>
      <c r="M2678" s="222">
        <v>0</v>
      </c>
      <c r="N2678" s="222">
        <v>0</v>
      </c>
      <c r="O2678" s="222">
        <v>0</v>
      </c>
      <c r="P2678" s="222">
        <v>0</v>
      </c>
      <c r="Q2678" s="222">
        <v>0</v>
      </c>
      <c r="R2678" s="222">
        <v>0</v>
      </c>
      <c r="S2678" s="222">
        <v>0</v>
      </c>
      <c r="T2678" s="222">
        <v>0</v>
      </c>
      <c r="U2678" s="223">
        <v>0</v>
      </c>
      <c r="V2678" s="223">
        <v>0</v>
      </c>
      <c r="W2678" s="223">
        <v>0</v>
      </c>
      <c r="X2678" s="223">
        <v>6126.68</v>
      </c>
    </row>
    <row r="2679" spans="1:24" s="239" customFormat="1" ht="22.7" customHeight="1" x14ac:dyDescent="0.3">
      <c r="A2679" s="238">
        <v>2025</v>
      </c>
      <c r="B2679" s="230">
        <v>65</v>
      </c>
      <c r="C2679" s="229" t="s">
        <v>1607</v>
      </c>
      <c r="D2679" s="230">
        <v>40894</v>
      </c>
      <c r="E2679" s="222">
        <v>128449.2</v>
      </c>
      <c r="F2679" s="222">
        <v>128449.2</v>
      </c>
      <c r="G2679" s="218">
        <v>0</v>
      </c>
      <c r="H2679" s="261">
        <v>0</v>
      </c>
      <c r="I2679" s="222">
        <v>0</v>
      </c>
      <c r="J2679" s="222">
        <v>0</v>
      </c>
      <c r="K2679" s="222">
        <v>0</v>
      </c>
      <c r="L2679" s="222">
        <v>0</v>
      </c>
      <c r="M2679" s="222">
        <v>0</v>
      </c>
      <c r="N2679" s="222">
        <v>0</v>
      </c>
      <c r="O2679" s="222">
        <v>0</v>
      </c>
      <c r="P2679" s="222">
        <v>0</v>
      </c>
      <c r="Q2679" s="222">
        <v>0</v>
      </c>
      <c r="R2679" s="222">
        <v>0</v>
      </c>
      <c r="S2679" s="222">
        <v>0</v>
      </c>
      <c r="T2679" s="222">
        <v>0</v>
      </c>
      <c r="U2679" s="223">
        <v>128449.2</v>
      </c>
      <c r="V2679" s="223">
        <v>0</v>
      </c>
      <c r="W2679" s="223">
        <v>0</v>
      </c>
      <c r="X2679" s="223">
        <v>0</v>
      </c>
    </row>
    <row r="2680" spans="1:24" s="239" customFormat="1" ht="22.7" customHeight="1" x14ac:dyDescent="0.3">
      <c r="A2680" s="238">
        <v>2025</v>
      </c>
      <c r="B2680" s="230">
        <v>66</v>
      </c>
      <c r="C2680" s="229" t="s">
        <v>1608</v>
      </c>
      <c r="D2680" s="230">
        <v>40883</v>
      </c>
      <c r="E2680" s="222">
        <v>2291438.91</v>
      </c>
      <c r="F2680" s="222">
        <v>2264267.7000000002</v>
      </c>
      <c r="G2680" s="218">
        <v>0</v>
      </c>
      <c r="H2680" s="261">
        <v>0</v>
      </c>
      <c r="I2680" s="222">
        <v>0</v>
      </c>
      <c r="J2680" s="222">
        <v>0</v>
      </c>
      <c r="K2680" s="222">
        <v>0</v>
      </c>
      <c r="L2680" s="222">
        <v>0</v>
      </c>
      <c r="M2680" s="222">
        <v>0</v>
      </c>
      <c r="N2680" s="222">
        <v>0</v>
      </c>
      <c r="O2680" s="222">
        <v>0</v>
      </c>
      <c r="P2680" s="222">
        <v>0</v>
      </c>
      <c r="Q2680" s="222">
        <v>0</v>
      </c>
      <c r="R2680" s="222">
        <v>0</v>
      </c>
      <c r="S2680" s="222">
        <v>0</v>
      </c>
      <c r="T2680" s="222">
        <v>2264267.7000000002</v>
      </c>
      <c r="U2680" s="223">
        <v>0</v>
      </c>
      <c r="V2680" s="223">
        <v>0</v>
      </c>
      <c r="W2680" s="223">
        <v>0</v>
      </c>
      <c r="X2680" s="222">
        <v>27171.21</v>
      </c>
    </row>
    <row r="2681" spans="1:24" s="239" customFormat="1" ht="22.7" customHeight="1" x14ac:dyDescent="0.3">
      <c r="A2681" s="238">
        <v>2025</v>
      </c>
      <c r="B2681" s="230">
        <v>67</v>
      </c>
      <c r="C2681" s="229" t="s">
        <v>1609</v>
      </c>
      <c r="D2681" s="230">
        <v>40891</v>
      </c>
      <c r="E2681" s="222">
        <v>6728268.5600000005</v>
      </c>
      <c r="F2681" s="222">
        <v>6699735.7300000004</v>
      </c>
      <c r="G2681" s="218">
        <v>0</v>
      </c>
      <c r="H2681" s="261">
        <v>0</v>
      </c>
      <c r="I2681" s="222">
        <v>0</v>
      </c>
      <c r="J2681" s="222">
        <v>0</v>
      </c>
      <c r="K2681" s="222">
        <v>0</v>
      </c>
      <c r="L2681" s="222">
        <v>0</v>
      </c>
      <c r="M2681" s="222">
        <v>0</v>
      </c>
      <c r="N2681" s="222">
        <v>0</v>
      </c>
      <c r="O2681" s="222">
        <v>0</v>
      </c>
      <c r="P2681" s="222">
        <v>0</v>
      </c>
      <c r="Q2681" s="222">
        <v>0</v>
      </c>
      <c r="R2681" s="222">
        <v>0</v>
      </c>
      <c r="S2681" s="222">
        <v>0</v>
      </c>
      <c r="T2681" s="222">
        <v>6699735.7300000004</v>
      </c>
      <c r="U2681" s="223">
        <v>0</v>
      </c>
      <c r="V2681" s="223">
        <v>0</v>
      </c>
      <c r="W2681" s="223">
        <v>0</v>
      </c>
      <c r="X2681" s="222">
        <v>28532.83</v>
      </c>
    </row>
    <row r="2682" spans="1:24" s="239" customFormat="1" ht="22.7" customHeight="1" x14ac:dyDescent="0.3">
      <c r="A2682" s="238">
        <v>2025</v>
      </c>
      <c r="B2682" s="230">
        <v>68</v>
      </c>
      <c r="C2682" s="229" t="s">
        <v>1610</v>
      </c>
      <c r="D2682" s="230">
        <v>40898</v>
      </c>
      <c r="E2682" s="222">
        <v>100568.4</v>
      </c>
      <c r="F2682" s="222">
        <v>100568.4</v>
      </c>
      <c r="G2682" s="218">
        <v>0</v>
      </c>
      <c r="H2682" s="261">
        <v>0</v>
      </c>
      <c r="I2682" s="222">
        <v>0</v>
      </c>
      <c r="J2682" s="222">
        <v>0</v>
      </c>
      <c r="K2682" s="222">
        <v>0</v>
      </c>
      <c r="L2682" s="222">
        <v>0</v>
      </c>
      <c r="M2682" s="222">
        <v>0</v>
      </c>
      <c r="N2682" s="222">
        <v>0</v>
      </c>
      <c r="O2682" s="222">
        <v>0</v>
      </c>
      <c r="P2682" s="222">
        <v>0</v>
      </c>
      <c r="Q2682" s="222">
        <v>0</v>
      </c>
      <c r="R2682" s="222">
        <v>0</v>
      </c>
      <c r="S2682" s="222">
        <v>0</v>
      </c>
      <c r="T2682" s="222">
        <v>0</v>
      </c>
      <c r="U2682" s="223">
        <v>100568.4</v>
      </c>
      <c r="V2682" s="223">
        <v>0</v>
      </c>
      <c r="W2682" s="223">
        <v>0</v>
      </c>
      <c r="X2682" s="223">
        <v>0</v>
      </c>
    </row>
    <row r="2683" spans="1:24" s="239" customFormat="1" ht="22.7" customHeight="1" x14ac:dyDescent="0.3">
      <c r="A2683" s="238">
        <v>2025</v>
      </c>
      <c r="B2683" s="230">
        <v>69</v>
      </c>
      <c r="C2683" s="229" t="s">
        <v>1611</v>
      </c>
      <c r="D2683" s="230">
        <v>40899</v>
      </c>
      <c r="E2683" s="222">
        <v>106399.2</v>
      </c>
      <c r="F2683" s="222">
        <v>106399.2</v>
      </c>
      <c r="G2683" s="218">
        <v>0</v>
      </c>
      <c r="H2683" s="261">
        <v>0</v>
      </c>
      <c r="I2683" s="222">
        <v>0</v>
      </c>
      <c r="J2683" s="222">
        <v>0</v>
      </c>
      <c r="K2683" s="222">
        <v>0</v>
      </c>
      <c r="L2683" s="222">
        <v>0</v>
      </c>
      <c r="M2683" s="222">
        <v>0</v>
      </c>
      <c r="N2683" s="222">
        <v>0</v>
      </c>
      <c r="O2683" s="222">
        <v>0</v>
      </c>
      <c r="P2683" s="222">
        <v>0</v>
      </c>
      <c r="Q2683" s="222">
        <v>0</v>
      </c>
      <c r="R2683" s="222">
        <v>0</v>
      </c>
      <c r="S2683" s="222">
        <v>0</v>
      </c>
      <c r="T2683" s="222">
        <v>0</v>
      </c>
      <c r="U2683" s="223">
        <v>106399.2</v>
      </c>
      <c r="V2683" s="223">
        <v>0</v>
      </c>
      <c r="W2683" s="223">
        <v>0</v>
      </c>
      <c r="X2683" s="222">
        <v>0</v>
      </c>
    </row>
    <row r="2684" spans="1:24" s="239" customFormat="1" ht="22.7" customHeight="1" x14ac:dyDescent="0.3">
      <c r="A2684" s="238">
        <v>2025</v>
      </c>
      <c r="B2684" s="230">
        <v>70</v>
      </c>
      <c r="C2684" s="229" t="s">
        <v>1612</v>
      </c>
      <c r="D2684" s="230">
        <v>39537</v>
      </c>
      <c r="E2684" s="222">
        <v>2530000</v>
      </c>
      <c r="F2684" s="222">
        <v>2500000</v>
      </c>
      <c r="G2684" s="218">
        <v>0</v>
      </c>
      <c r="H2684" s="261">
        <v>0</v>
      </c>
      <c r="I2684" s="222">
        <v>0</v>
      </c>
      <c r="J2684" s="222">
        <v>0</v>
      </c>
      <c r="K2684" s="222">
        <v>0</v>
      </c>
      <c r="L2684" s="222">
        <v>0</v>
      </c>
      <c r="M2684" s="222">
        <v>0</v>
      </c>
      <c r="N2684" s="222">
        <v>0</v>
      </c>
      <c r="O2684" s="222">
        <v>0</v>
      </c>
      <c r="P2684" s="222">
        <v>0</v>
      </c>
      <c r="Q2684" s="222">
        <v>0</v>
      </c>
      <c r="R2684" s="222">
        <v>0</v>
      </c>
      <c r="S2684" s="222">
        <v>0</v>
      </c>
      <c r="T2684" s="222">
        <v>2500000</v>
      </c>
      <c r="U2684" s="223">
        <v>0</v>
      </c>
      <c r="V2684" s="223">
        <v>0</v>
      </c>
      <c r="W2684" s="223">
        <v>0</v>
      </c>
      <c r="X2684" s="222">
        <v>30000</v>
      </c>
    </row>
    <row r="2685" spans="1:24" s="239" customFormat="1" ht="22.7" customHeight="1" x14ac:dyDescent="0.3">
      <c r="A2685" s="238">
        <v>2025</v>
      </c>
      <c r="B2685" s="230">
        <v>71</v>
      </c>
      <c r="C2685" s="229" t="s">
        <v>1641</v>
      </c>
      <c r="D2685" s="230">
        <v>39464</v>
      </c>
      <c r="E2685" s="222">
        <v>2837274.05</v>
      </c>
      <c r="F2685" s="222">
        <v>2837274.05</v>
      </c>
      <c r="G2685" s="218">
        <v>0</v>
      </c>
      <c r="H2685" s="261">
        <v>0</v>
      </c>
      <c r="I2685" s="222">
        <v>0</v>
      </c>
      <c r="J2685" s="222">
        <v>0</v>
      </c>
      <c r="K2685" s="222">
        <v>0</v>
      </c>
      <c r="L2685" s="222">
        <v>0</v>
      </c>
      <c r="M2685" s="222">
        <v>0</v>
      </c>
      <c r="N2685" s="222">
        <v>0</v>
      </c>
      <c r="O2685" s="222">
        <v>1002555.05</v>
      </c>
      <c r="P2685" s="222">
        <v>0</v>
      </c>
      <c r="Q2685" s="222">
        <v>1834719</v>
      </c>
      <c r="R2685" s="222">
        <v>0</v>
      </c>
      <c r="S2685" s="222">
        <v>0</v>
      </c>
      <c r="T2685" s="222">
        <v>0</v>
      </c>
      <c r="U2685" s="222">
        <v>0</v>
      </c>
      <c r="V2685" s="223">
        <v>0</v>
      </c>
      <c r="W2685" s="223">
        <v>0</v>
      </c>
      <c r="X2685" s="223">
        <v>0</v>
      </c>
    </row>
    <row r="2686" spans="1:24" s="239" customFormat="1" ht="22.7" customHeight="1" x14ac:dyDescent="0.3">
      <c r="A2686" s="238">
        <v>2025</v>
      </c>
      <c r="B2686" s="230">
        <v>72</v>
      </c>
      <c r="C2686" s="225" t="s">
        <v>2291</v>
      </c>
      <c r="D2686" s="230">
        <v>40892</v>
      </c>
      <c r="E2686" s="222">
        <v>211836</v>
      </c>
      <c r="F2686" s="222">
        <v>211836</v>
      </c>
      <c r="G2686" s="218">
        <v>0</v>
      </c>
      <c r="H2686" s="261">
        <v>0</v>
      </c>
      <c r="I2686" s="222">
        <v>0</v>
      </c>
      <c r="J2686" s="222">
        <v>0</v>
      </c>
      <c r="K2686" s="222">
        <v>0</v>
      </c>
      <c r="L2686" s="222">
        <v>0</v>
      </c>
      <c r="M2686" s="222">
        <v>0</v>
      </c>
      <c r="N2686" s="222">
        <v>0</v>
      </c>
      <c r="O2686" s="222">
        <v>0</v>
      </c>
      <c r="P2686" s="222">
        <v>0</v>
      </c>
      <c r="Q2686" s="222">
        <v>0</v>
      </c>
      <c r="R2686" s="222">
        <v>0</v>
      </c>
      <c r="S2686" s="222">
        <v>0</v>
      </c>
      <c r="T2686" s="222">
        <v>0</v>
      </c>
      <c r="U2686" s="223">
        <v>0</v>
      </c>
      <c r="V2686" s="223">
        <v>211836</v>
      </c>
      <c r="W2686" s="223">
        <v>0</v>
      </c>
      <c r="X2686" s="223">
        <v>0</v>
      </c>
    </row>
    <row r="2687" spans="1:24" s="239" customFormat="1" ht="22.7" customHeight="1" x14ac:dyDescent="0.3">
      <c r="A2687" s="238">
        <v>2025</v>
      </c>
      <c r="B2687" s="230">
        <v>73</v>
      </c>
      <c r="C2687" s="225" t="s">
        <v>2292</v>
      </c>
      <c r="D2687" s="230">
        <v>40893</v>
      </c>
      <c r="E2687" s="222">
        <v>211836</v>
      </c>
      <c r="F2687" s="222">
        <v>211836</v>
      </c>
      <c r="G2687" s="218">
        <v>0</v>
      </c>
      <c r="H2687" s="261">
        <v>0</v>
      </c>
      <c r="I2687" s="222">
        <v>0</v>
      </c>
      <c r="J2687" s="222">
        <v>0</v>
      </c>
      <c r="K2687" s="222">
        <v>0</v>
      </c>
      <c r="L2687" s="222">
        <v>0</v>
      </c>
      <c r="M2687" s="222">
        <v>0</v>
      </c>
      <c r="N2687" s="222">
        <v>0</v>
      </c>
      <c r="O2687" s="222">
        <v>0</v>
      </c>
      <c r="P2687" s="222">
        <v>0</v>
      </c>
      <c r="Q2687" s="222">
        <v>0</v>
      </c>
      <c r="R2687" s="222">
        <v>0</v>
      </c>
      <c r="S2687" s="222">
        <v>0</v>
      </c>
      <c r="T2687" s="222">
        <v>0</v>
      </c>
      <c r="U2687" s="223">
        <v>0</v>
      </c>
      <c r="V2687" s="223">
        <v>211836</v>
      </c>
      <c r="W2687" s="223">
        <v>0</v>
      </c>
      <c r="X2687" s="223">
        <v>0</v>
      </c>
    </row>
    <row r="2688" spans="1:24" s="239" customFormat="1" ht="22.7" customHeight="1" x14ac:dyDescent="0.3">
      <c r="A2688" s="238">
        <v>2025</v>
      </c>
      <c r="B2688" s="230">
        <v>74</v>
      </c>
      <c r="C2688" s="225" t="s">
        <v>3293</v>
      </c>
      <c r="D2688" s="230">
        <v>39437</v>
      </c>
      <c r="E2688" s="222">
        <v>320280</v>
      </c>
      <c r="F2688" s="222">
        <v>320280</v>
      </c>
      <c r="G2688" s="218">
        <v>0</v>
      </c>
      <c r="H2688" s="261">
        <v>0</v>
      </c>
      <c r="I2688" s="261">
        <v>0</v>
      </c>
      <c r="J2688" s="261">
        <v>0</v>
      </c>
      <c r="K2688" s="261">
        <v>0</v>
      </c>
      <c r="L2688" s="261">
        <v>0</v>
      </c>
      <c r="M2688" s="261">
        <v>0</v>
      </c>
      <c r="N2688" s="261">
        <v>0</v>
      </c>
      <c r="O2688" s="261">
        <v>0</v>
      </c>
      <c r="P2688" s="261">
        <v>0</v>
      </c>
      <c r="Q2688" s="261">
        <v>0</v>
      </c>
      <c r="R2688" s="261">
        <v>0</v>
      </c>
      <c r="S2688" s="261">
        <v>0</v>
      </c>
      <c r="T2688" s="261">
        <v>0</v>
      </c>
      <c r="U2688" s="261">
        <v>0</v>
      </c>
      <c r="V2688" s="261">
        <v>320280</v>
      </c>
      <c r="W2688" s="261">
        <v>0</v>
      </c>
      <c r="X2688" s="261">
        <v>0</v>
      </c>
    </row>
    <row r="2689" spans="1:24" s="239" customFormat="1" ht="20.25" customHeight="1" x14ac:dyDescent="0.3">
      <c r="A2689" s="238">
        <v>2025</v>
      </c>
      <c r="B2689" s="230">
        <v>75</v>
      </c>
      <c r="C2689" s="225" t="s">
        <v>3627</v>
      </c>
      <c r="D2689" s="230">
        <v>39379</v>
      </c>
      <c r="E2689" s="222">
        <v>3278401.98</v>
      </c>
      <c r="F2689" s="222">
        <v>3210043</v>
      </c>
      <c r="G2689" s="222">
        <v>0</v>
      </c>
      <c r="H2689" s="261">
        <v>0</v>
      </c>
      <c r="I2689" s="222">
        <v>0</v>
      </c>
      <c r="J2689" s="261">
        <v>0</v>
      </c>
      <c r="K2689" s="222">
        <v>0</v>
      </c>
      <c r="L2689" s="261">
        <v>0</v>
      </c>
      <c r="M2689" s="222">
        <v>0</v>
      </c>
      <c r="N2689" s="261">
        <v>0</v>
      </c>
      <c r="O2689" s="222">
        <v>0</v>
      </c>
      <c r="P2689" s="261">
        <v>0</v>
      </c>
      <c r="Q2689" s="222">
        <v>3210043</v>
      </c>
      <c r="R2689" s="261">
        <v>0</v>
      </c>
      <c r="S2689" s="222">
        <v>0</v>
      </c>
      <c r="T2689" s="261">
        <v>0</v>
      </c>
      <c r="U2689" s="222">
        <v>0</v>
      </c>
      <c r="V2689" s="261">
        <v>0</v>
      </c>
      <c r="W2689" s="222">
        <v>0</v>
      </c>
      <c r="X2689" s="261">
        <v>68358.98</v>
      </c>
    </row>
    <row r="2690" spans="1:24" s="239" customFormat="1" ht="20.25" customHeight="1" x14ac:dyDescent="0.3">
      <c r="A2690" s="238">
        <v>2025</v>
      </c>
      <c r="B2690" s="230">
        <v>76</v>
      </c>
      <c r="C2690" s="225" t="s">
        <v>3628</v>
      </c>
      <c r="D2690" s="230">
        <v>40911</v>
      </c>
      <c r="E2690" s="222">
        <v>4564409.62</v>
      </c>
      <c r="F2690" s="222">
        <v>4508777.95</v>
      </c>
      <c r="G2690" s="261">
        <v>0</v>
      </c>
      <c r="H2690" s="261">
        <v>0</v>
      </c>
      <c r="I2690" s="261">
        <v>0</v>
      </c>
      <c r="J2690" s="261">
        <v>300000</v>
      </c>
      <c r="K2690" s="261">
        <v>300000</v>
      </c>
      <c r="L2690" s="261">
        <v>300000</v>
      </c>
      <c r="M2690" s="261">
        <v>0</v>
      </c>
      <c r="N2690" s="261">
        <v>0</v>
      </c>
      <c r="O2690" s="261">
        <v>0</v>
      </c>
      <c r="P2690" s="261">
        <v>900000</v>
      </c>
      <c r="Q2690" s="261">
        <v>2708777.95</v>
      </c>
      <c r="R2690" s="261">
        <v>0</v>
      </c>
      <c r="S2690" s="261">
        <v>0</v>
      </c>
      <c r="T2690" s="261">
        <v>0</v>
      </c>
      <c r="U2690" s="261">
        <v>0</v>
      </c>
      <c r="V2690" s="261">
        <v>0</v>
      </c>
      <c r="W2690" s="261">
        <v>0</v>
      </c>
      <c r="X2690" s="261">
        <v>55631.67</v>
      </c>
    </row>
    <row r="2691" spans="1:24" s="239" customFormat="1" ht="20.25" customHeight="1" x14ac:dyDescent="0.3">
      <c r="A2691" s="238">
        <v>2025</v>
      </c>
      <c r="B2691" s="230">
        <v>77</v>
      </c>
      <c r="C2691" s="225" t="s">
        <v>3763</v>
      </c>
      <c r="D2691" s="230">
        <v>40046</v>
      </c>
      <c r="E2691" s="222">
        <v>1147705.6499999999</v>
      </c>
      <c r="F2691" s="222">
        <v>1137705.6499999999</v>
      </c>
      <c r="G2691" s="261">
        <v>1137705.6499999999</v>
      </c>
      <c r="H2691" s="261">
        <v>0</v>
      </c>
      <c r="I2691" s="261">
        <v>0</v>
      </c>
      <c r="J2691" s="261">
        <v>0</v>
      </c>
      <c r="K2691" s="261">
        <v>0</v>
      </c>
      <c r="L2691" s="261">
        <v>0</v>
      </c>
      <c r="M2691" s="261">
        <v>0</v>
      </c>
      <c r="N2691" s="261">
        <v>0</v>
      </c>
      <c r="O2691" s="261">
        <v>0</v>
      </c>
      <c r="P2691" s="261">
        <v>0</v>
      </c>
      <c r="Q2691" s="261">
        <v>0</v>
      </c>
      <c r="R2691" s="261">
        <v>0</v>
      </c>
      <c r="S2691" s="261">
        <v>0</v>
      </c>
      <c r="T2691" s="261">
        <v>0</v>
      </c>
      <c r="U2691" s="261">
        <v>0</v>
      </c>
      <c r="V2691" s="261">
        <v>0</v>
      </c>
      <c r="W2691" s="261">
        <v>0</v>
      </c>
      <c r="X2691" s="261">
        <v>10000</v>
      </c>
    </row>
    <row r="2692" spans="1:24" s="239" customFormat="1" ht="20.25" customHeight="1" x14ac:dyDescent="0.3">
      <c r="A2692" s="238">
        <v>2025</v>
      </c>
      <c r="B2692" s="230">
        <v>78</v>
      </c>
      <c r="C2692" s="225" t="s">
        <v>3742</v>
      </c>
      <c r="D2692" s="230">
        <v>40816</v>
      </c>
      <c r="E2692" s="222">
        <v>3202092.4899999998</v>
      </c>
      <c r="F2692" s="222">
        <v>3155989.3</v>
      </c>
      <c r="G2692" s="261">
        <v>0</v>
      </c>
      <c r="H2692" s="261">
        <v>0</v>
      </c>
      <c r="I2692" s="261">
        <v>0</v>
      </c>
      <c r="J2692" s="261">
        <v>0</v>
      </c>
      <c r="K2692" s="261">
        <v>0</v>
      </c>
      <c r="L2692" s="261">
        <v>0</v>
      </c>
      <c r="M2692" s="261">
        <v>0</v>
      </c>
      <c r="N2692" s="261">
        <v>3073546</v>
      </c>
      <c r="O2692" s="261">
        <v>0</v>
      </c>
      <c r="P2692" s="261">
        <v>0</v>
      </c>
      <c r="Q2692" s="261">
        <v>0</v>
      </c>
      <c r="R2692" s="261">
        <v>0</v>
      </c>
      <c r="S2692" s="261">
        <v>0</v>
      </c>
      <c r="T2692" s="261">
        <v>0</v>
      </c>
      <c r="U2692" s="261">
        <v>82443.3</v>
      </c>
      <c r="V2692" s="261">
        <v>0</v>
      </c>
      <c r="W2692" s="261">
        <v>0</v>
      </c>
      <c r="X2692" s="261">
        <v>46103.19</v>
      </c>
    </row>
    <row r="2693" spans="1:24" s="239" customFormat="1" ht="20.25" customHeight="1" x14ac:dyDescent="0.3">
      <c r="A2693" s="238">
        <v>2025</v>
      </c>
      <c r="B2693" s="230">
        <v>79</v>
      </c>
      <c r="C2693" s="225" t="s">
        <v>3764</v>
      </c>
      <c r="D2693" s="230">
        <v>39949</v>
      </c>
      <c r="E2693" s="222">
        <v>29543580.25</v>
      </c>
      <c r="F2693" s="222">
        <v>29116852</v>
      </c>
      <c r="G2693" s="261">
        <v>0</v>
      </c>
      <c r="H2693" s="261">
        <v>0</v>
      </c>
      <c r="I2693" s="261">
        <v>0</v>
      </c>
      <c r="J2693" s="261">
        <v>0</v>
      </c>
      <c r="K2693" s="261">
        <v>0</v>
      </c>
      <c r="L2693" s="261">
        <v>0</v>
      </c>
      <c r="M2693" s="261">
        <v>0</v>
      </c>
      <c r="N2693" s="261">
        <v>28448550</v>
      </c>
      <c r="O2693" s="261">
        <v>0</v>
      </c>
      <c r="P2693" s="261">
        <v>0</v>
      </c>
      <c r="Q2693" s="261">
        <v>0</v>
      </c>
      <c r="R2693" s="261">
        <v>0</v>
      </c>
      <c r="S2693" s="261">
        <v>0</v>
      </c>
      <c r="T2693" s="261">
        <v>0</v>
      </c>
      <c r="U2693" s="261">
        <v>668302</v>
      </c>
      <c r="V2693" s="261">
        <v>0</v>
      </c>
      <c r="W2693" s="261">
        <v>0</v>
      </c>
      <c r="X2693" s="261">
        <v>426728.25</v>
      </c>
    </row>
    <row r="2694" spans="1:24" s="239" customFormat="1" ht="20.25" customHeight="1" x14ac:dyDescent="0.3">
      <c r="A2694" s="238">
        <v>2025</v>
      </c>
      <c r="B2694" s="230">
        <v>80</v>
      </c>
      <c r="C2694" s="225" t="s">
        <v>4130</v>
      </c>
      <c r="D2694" s="230">
        <v>40501</v>
      </c>
      <c r="E2694" s="222">
        <v>1022056.14</v>
      </c>
      <c r="F2694" s="222">
        <v>1002555.05</v>
      </c>
      <c r="G2694" s="261">
        <v>0</v>
      </c>
      <c r="H2694" s="261">
        <v>0</v>
      </c>
      <c r="I2694" s="261">
        <v>0</v>
      </c>
      <c r="J2694" s="261">
        <v>0</v>
      </c>
      <c r="K2694" s="261">
        <v>0</v>
      </c>
      <c r="L2694" s="261">
        <v>0</v>
      </c>
      <c r="M2694" s="261">
        <v>0</v>
      </c>
      <c r="N2694" s="261">
        <v>0</v>
      </c>
      <c r="O2694" s="261">
        <v>1002555.05</v>
      </c>
      <c r="P2694" s="261">
        <v>0</v>
      </c>
      <c r="Q2694" s="261">
        <v>0</v>
      </c>
      <c r="R2694" s="261">
        <v>0</v>
      </c>
      <c r="S2694" s="261">
        <v>0</v>
      </c>
      <c r="T2694" s="261">
        <v>0</v>
      </c>
      <c r="U2694" s="261">
        <v>0</v>
      </c>
      <c r="V2694" s="261">
        <v>0</v>
      </c>
      <c r="W2694" s="261">
        <v>0</v>
      </c>
      <c r="X2694" s="261">
        <v>19501.09</v>
      </c>
    </row>
    <row r="2695" spans="1:24" s="239" customFormat="1" ht="24" customHeight="1" x14ac:dyDescent="0.3">
      <c r="A2695" s="238">
        <v>2025</v>
      </c>
      <c r="B2695" s="230">
        <v>81</v>
      </c>
      <c r="C2695" s="225" t="s">
        <v>136</v>
      </c>
      <c r="D2695" s="230">
        <v>39930</v>
      </c>
      <c r="E2695" s="222">
        <v>6113696.2300000004</v>
      </c>
      <c r="F2695" s="222">
        <v>6017593.04</v>
      </c>
      <c r="G2695" s="261">
        <v>0</v>
      </c>
      <c r="H2695" s="261">
        <v>0</v>
      </c>
      <c r="I2695" s="261">
        <v>0</v>
      </c>
      <c r="J2695" s="261">
        <v>0</v>
      </c>
      <c r="K2695" s="261">
        <v>0</v>
      </c>
      <c r="L2695" s="261">
        <v>0</v>
      </c>
      <c r="M2695" s="261">
        <v>0</v>
      </c>
      <c r="N2695" s="261">
        <v>0</v>
      </c>
      <c r="O2695" s="261">
        <v>0</v>
      </c>
      <c r="P2695" s="261">
        <v>0</v>
      </c>
      <c r="Q2695" s="261">
        <v>6017593.04</v>
      </c>
      <c r="R2695" s="261">
        <v>0</v>
      </c>
      <c r="S2695" s="261">
        <v>0</v>
      </c>
      <c r="T2695" s="261">
        <v>0</v>
      </c>
      <c r="U2695" s="261">
        <v>0</v>
      </c>
      <c r="V2695" s="261">
        <v>0</v>
      </c>
      <c r="W2695" s="261">
        <v>0</v>
      </c>
      <c r="X2695" s="261">
        <v>96103.19</v>
      </c>
    </row>
    <row r="2696" spans="1:24" s="239" customFormat="1" ht="24" customHeight="1" x14ac:dyDescent="0.3">
      <c r="A2696" s="238">
        <v>2025</v>
      </c>
      <c r="B2696" s="230">
        <v>82</v>
      </c>
      <c r="C2696" s="225" t="s">
        <v>3231</v>
      </c>
      <c r="D2696" s="230">
        <v>40361</v>
      </c>
      <c r="E2696" s="222">
        <v>3623240.7700999998</v>
      </c>
      <c r="F2696" s="222">
        <v>3569695.34</v>
      </c>
      <c r="G2696" s="261">
        <v>3569695.34</v>
      </c>
      <c r="H2696" s="261">
        <v>0</v>
      </c>
      <c r="I2696" s="261">
        <v>0</v>
      </c>
      <c r="J2696" s="261">
        <v>0</v>
      </c>
      <c r="K2696" s="261">
        <v>0</v>
      </c>
      <c r="L2696" s="261">
        <v>0</v>
      </c>
      <c r="M2696" s="261">
        <v>0</v>
      </c>
      <c r="N2696" s="261">
        <v>0</v>
      </c>
      <c r="O2696" s="261">
        <v>0</v>
      </c>
      <c r="P2696" s="261">
        <v>0</v>
      </c>
      <c r="Q2696" s="261">
        <v>0</v>
      </c>
      <c r="R2696" s="261">
        <v>0</v>
      </c>
      <c r="S2696" s="261">
        <v>0</v>
      </c>
      <c r="T2696" s="261">
        <v>0</v>
      </c>
      <c r="U2696" s="261">
        <v>0</v>
      </c>
      <c r="V2696" s="261">
        <v>0</v>
      </c>
      <c r="W2696" s="261">
        <v>0</v>
      </c>
      <c r="X2696" s="261">
        <v>53545.430099999998</v>
      </c>
    </row>
    <row r="2697" spans="1:24" s="239" customFormat="1" ht="23.85" customHeight="1" x14ac:dyDescent="0.3">
      <c r="A2697" s="238">
        <v>2025</v>
      </c>
      <c r="B2697" s="230">
        <v>83</v>
      </c>
      <c r="C2697" s="225" t="s">
        <v>2281</v>
      </c>
      <c r="D2697" s="230">
        <v>39377</v>
      </c>
      <c r="E2697" s="222">
        <v>1931009.55</v>
      </c>
      <c r="F2697" s="222">
        <v>1918529.58</v>
      </c>
      <c r="G2697" s="222">
        <v>0</v>
      </c>
      <c r="H2697" s="261">
        <v>0</v>
      </c>
      <c r="I2697" s="222">
        <v>0</v>
      </c>
      <c r="J2697" s="261">
        <v>0</v>
      </c>
      <c r="K2697" s="222">
        <v>0</v>
      </c>
      <c r="L2697" s="261">
        <v>0</v>
      </c>
      <c r="M2697" s="222">
        <v>0</v>
      </c>
      <c r="N2697" s="261">
        <v>0</v>
      </c>
      <c r="O2697" s="222">
        <v>0</v>
      </c>
      <c r="P2697" s="261">
        <v>878532</v>
      </c>
      <c r="Q2697" s="222">
        <v>0</v>
      </c>
      <c r="R2697" s="261">
        <v>0</v>
      </c>
      <c r="S2697" s="222">
        <v>0</v>
      </c>
      <c r="T2697" s="261">
        <v>1039997.58</v>
      </c>
      <c r="U2697" s="222">
        <v>0</v>
      </c>
      <c r="V2697" s="261">
        <v>0</v>
      </c>
      <c r="W2697" s="222">
        <v>0</v>
      </c>
      <c r="X2697" s="261">
        <v>12479.97</v>
      </c>
    </row>
    <row r="2698" spans="1:24" s="239" customFormat="1" ht="24" customHeight="1" x14ac:dyDescent="0.3">
      <c r="A2698" s="238">
        <v>2025</v>
      </c>
      <c r="B2698" s="230">
        <v>84</v>
      </c>
      <c r="C2698" s="225" t="s">
        <v>4124</v>
      </c>
      <c r="D2698" s="230">
        <v>40974</v>
      </c>
      <c r="E2698" s="222">
        <v>112250</v>
      </c>
      <c r="F2698" s="222">
        <v>112250</v>
      </c>
      <c r="G2698" s="261">
        <v>0</v>
      </c>
      <c r="H2698" s="261">
        <v>0</v>
      </c>
      <c r="I2698" s="261">
        <v>0</v>
      </c>
      <c r="J2698" s="261">
        <v>0</v>
      </c>
      <c r="K2698" s="261">
        <v>0</v>
      </c>
      <c r="L2698" s="261">
        <v>0</v>
      </c>
      <c r="M2698" s="261">
        <v>0</v>
      </c>
      <c r="N2698" s="261">
        <v>0</v>
      </c>
      <c r="O2698" s="261">
        <v>0</v>
      </c>
      <c r="P2698" s="261">
        <v>0</v>
      </c>
      <c r="Q2698" s="261">
        <v>0</v>
      </c>
      <c r="R2698" s="261">
        <v>0</v>
      </c>
      <c r="S2698" s="261">
        <v>0</v>
      </c>
      <c r="T2698" s="261">
        <v>0</v>
      </c>
      <c r="U2698" s="261">
        <v>0</v>
      </c>
      <c r="V2698" s="261">
        <v>112250</v>
      </c>
      <c r="W2698" s="261">
        <v>0</v>
      </c>
      <c r="X2698" s="222">
        <v>0</v>
      </c>
    </row>
    <row r="2699" spans="1:24" s="239" customFormat="1" ht="24" customHeight="1" x14ac:dyDescent="0.3">
      <c r="A2699" s="238">
        <v>2025</v>
      </c>
      <c r="B2699" s="230">
        <v>85</v>
      </c>
      <c r="C2699" s="225" t="s">
        <v>1537</v>
      </c>
      <c r="D2699" s="230">
        <v>40405</v>
      </c>
      <c r="E2699" s="222">
        <v>106399.2</v>
      </c>
      <c r="F2699" s="222">
        <v>106399.2</v>
      </c>
      <c r="G2699" s="222">
        <v>0</v>
      </c>
      <c r="H2699" s="261">
        <v>0</v>
      </c>
      <c r="I2699" s="222">
        <v>0</v>
      </c>
      <c r="J2699" s="261">
        <v>0</v>
      </c>
      <c r="K2699" s="222">
        <v>0</v>
      </c>
      <c r="L2699" s="261">
        <v>0</v>
      </c>
      <c r="M2699" s="222">
        <v>0</v>
      </c>
      <c r="N2699" s="261">
        <v>0</v>
      </c>
      <c r="O2699" s="222">
        <v>0</v>
      </c>
      <c r="P2699" s="261">
        <v>0</v>
      </c>
      <c r="Q2699" s="222">
        <v>0</v>
      </c>
      <c r="R2699" s="261">
        <v>0</v>
      </c>
      <c r="S2699" s="222">
        <v>0</v>
      </c>
      <c r="T2699" s="261">
        <v>0</v>
      </c>
      <c r="U2699" s="222">
        <v>106399.2</v>
      </c>
      <c r="V2699" s="261">
        <v>0</v>
      </c>
      <c r="W2699" s="222">
        <v>0</v>
      </c>
      <c r="X2699" s="222">
        <v>0</v>
      </c>
    </row>
    <row r="2700" spans="1:24" s="239" customFormat="1" ht="23.85" customHeight="1" x14ac:dyDescent="0.3">
      <c r="A2700" s="238">
        <v>2025</v>
      </c>
      <c r="B2700" s="230">
        <v>86</v>
      </c>
      <c r="C2700" s="225" t="s">
        <v>3737</v>
      </c>
      <c r="D2700" s="230">
        <v>40870</v>
      </c>
      <c r="E2700" s="222">
        <v>4922750</v>
      </c>
      <c r="F2700" s="222">
        <v>4850000</v>
      </c>
      <c r="G2700" s="261">
        <v>0</v>
      </c>
      <c r="H2700" s="261">
        <v>0</v>
      </c>
      <c r="I2700" s="261">
        <v>0</v>
      </c>
      <c r="J2700" s="261">
        <v>0</v>
      </c>
      <c r="K2700" s="261">
        <v>0</v>
      </c>
      <c r="L2700" s="261">
        <v>0</v>
      </c>
      <c r="M2700" s="261">
        <v>0</v>
      </c>
      <c r="N2700" s="261">
        <v>3000000</v>
      </c>
      <c r="O2700" s="261">
        <v>0</v>
      </c>
      <c r="P2700" s="261">
        <v>0</v>
      </c>
      <c r="Q2700" s="261">
        <v>1200000</v>
      </c>
      <c r="R2700" s="261">
        <v>0</v>
      </c>
      <c r="S2700" s="261">
        <v>0</v>
      </c>
      <c r="T2700" s="261">
        <v>500000</v>
      </c>
      <c r="U2700" s="261">
        <v>150000</v>
      </c>
      <c r="V2700" s="261">
        <v>0</v>
      </c>
      <c r="W2700" s="261">
        <v>0</v>
      </c>
      <c r="X2700" s="222">
        <v>72750</v>
      </c>
    </row>
    <row r="2701" spans="1:24" s="239" customFormat="1" ht="24" customHeight="1" x14ac:dyDescent="0.3">
      <c r="A2701" s="238">
        <v>2025</v>
      </c>
      <c r="B2701" s="230">
        <v>87</v>
      </c>
      <c r="C2701" s="225" t="s">
        <v>3736</v>
      </c>
      <c r="D2701" s="230">
        <v>40871</v>
      </c>
      <c r="E2701" s="222">
        <v>4618250</v>
      </c>
      <c r="F2701" s="222">
        <v>4550000</v>
      </c>
      <c r="G2701" s="222">
        <v>0</v>
      </c>
      <c r="H2701" s="261">
        <v>0</v>
      </c>
      <c r="I2701" s="222">
        <v>0</v>
      </c>
      <c r="J2701" s="261">
        <v>0</v>
      </c>
      <c r="K2701" s="222">
        <v>0</v>
      </c>
      <c r="L2701" s="261">
        <v>0</v>
      </c>
      <c r="M2701" s="222">
        <v>0</v>
      </c>
      <c r="N2701" s="261">
        <v>3000000</v>
      </c>
      <c r="O2701" s="222">
        <v>0</v>
      </c>
      <c r="P2701" s="261">
        <v>0</v>
      </c>
      <c r="Q2701" s="222">
        <v>900000</v>
      </c>
      <c r="R2701" s="261">
        <v>0</v>
      </c>
      <c r="S2701" s="222">
        <v>0</v>
      </c>
      <c r="T2701" s="261">
        <v>500000</v>
      </c>
      <c r="U2701" s="222">
        <v>150000</v>
      </c>
      <c r="V2701" s="261">
        <v>0</v>
      </c>
      <c r="W2701" s="222">
        <v>0</v>
      </c>
      <c r="X2701" s="222">
        <v>68250</v>
      </c>
    </row>
    <row r="2702" spans="1:24" s="239" customFormat="1" ht="24" customHeight="1" x14ac:dyDescent="0.3">
      <c r="A2702" s="238">
        <v>2025</v>
      </c>
      <c r="B2702" s="230">
        <v>88</v>
      </c>
      <c r="C2702" s="225" t="s">
        <v>3735</v>
      </c>
      <c r="D2702" s="230">
        <v>40872</v>
      </c>
      <c r="E2702" s="222">
        <v>6984819.5199999996</v>
      </c>
      <c r="F2702" s="222">
        <v>6938716.5199999996</v>
      </c>
      <c r="G2702" s="261">
        <v>0</v>
      </c>
      <c r="H2702" s="261">
        <v>0</v>
      </c>
      <c r="I2702" s="261">
        <v>0</v>
      </c>
      <c r="J2702" s="261">
        <v>0</v>
      </c>
      <c r="K2702" s="261">
        <v>0</v>
      </c>
      <c r="L2702" s="261">
        <v>0</v>
      </c>
      <c r="M2702" s="261">
        <v>0</v>
      </c>
      <c r="N2702" s="261">
        <v>3073546</v>
      </c>
      <c r="O2702" s="261">
        <v>0</v>
      </c>
      <c r="P2702" s="261">
        <v>505000</v>
      </c>
      <c r="Q2702" s="261">
        <v>1400000</v>
      </c>
      <c r="R2702" s="261">
        <v>0</v>
      </c>
      <c r="S2702" s="261">
        <v>0</v>
      </c>
      <c r="T2702" s="261">
        <v>1860216.52</v>
      </c>
      <c r="U2702" s="261">
        <v>99954</v>
      </c>
      <c r="V2702" s="261">
        <v>0</v>
      </c>
      <c r="W2702" s="261">
        <v>0</v>
      </c>
      <c r="X2702" s="222">
        <v>46103</v>
      </c>
    </row>
    <row r="2703" spans="1:24" s="239" customFormat="1" ht="24" customHeight="1" x14ac:dyDescent="0.3">
      <c r="A2703" s="238">
        <v>2025</v>
      </c>
      <c r="B2703" s="230">
        <v>89</v>
      </c>
      <c r="C2703" s="225" t="s">
        <v>3730</v>
      </c>
      <c r="D2703" s="230">
        <v>40917</v>
      </c>
      <c r="E2703" s="222">
        <v>6090000</v>
      </c>
      <c r="F2703" s="222">
        <v>6000000</v>
      </c>
      <c r="G2703" s="261">
        <v>6000000</v>
      </c>
      <c r="H2703" s="261">
        <v>0</v>
      </c>
      <c r="I2703" s="261">
        <v>0</v>
      </c>
      <c r="J2703" s="261">
        <v>0</v>
      </c>
      <c r="K2703" s="261">
        <v>0</v>
      </c>
      <c r="L2703" s="261">
        <v>0</v>
      </c>
      <c r="M2703" s="261">
        <v>0</v>
      </c>
      <c r="N2703" s="261">
        <v>0</v>
      </c>
      <c r="O2703" s="261">
        <v>0</v>
      </c>
      <c r="P2703" s="261">
        <v>0</v>
      </c>
      <c r="Q2703" s="261">
        <v>0</v>
      </c>
      <c r="R2703" s="261">
        <v>0</v>
      </c>
      <c r="S2703" s="261">
        <v>0</v>
      </c>
      <c r="T2703" s="261">
        <v>0</v>
      </c>
      <c r="U2703" s="261">
        <v>0</v>
      </c>
      <c r="V2703" s="261">
        <v>0</v>
      </c>
      <c r="W2703" s="261">
        <v>0</v>
      </c>
      <c r="X2703" s="222">
        <v>90000</v>
      </c>
    </row>
    <row r="2704" spans="1:24" s="239" customFormat="1" ht="24" customHeight="1" x14ac:dyDescent="0.3">
      <c r="A2704" s="238">
        <v>2025</v>
      </c>
      <c r="B2704" s="230">
        <v>90</v>
      </c>
      <c r="C2704" s="225" t="s">
        <v>3779</v>
      </c>
      <c r="D2704" s="230">
        <v>39385</v>
      </c>
      <c r="E2704" s="222">
        <v>5522559.3000000007</v>
      </c>
      <c r="F2704" s="222">
        <v>5456418.9800000004</v>
      </c>
      <c r="G2704" s="222">
        <v>0</v>
      </c>
      <c r="H2704" s="261">
        <v>0</v>
      </c>
      <c r="I2704" s="222">
        <v>0</v>
      </c>
      <c r="J2704" s="261">
        <v>0</v>
      </c>
      <c r="K2704" s="222">
        <v>0</v>
      </c>
      <c r="L2704" s="261">
        <v>0</v>
      </c>
      <c r="M2704" s="222">
        <v>0</v>
      </c>
      <c r="N2704" s="261">
        <v>0</v>
      </c>
      <c r="O2704" s="222">
        <v>0</v>
      </c>
      <c r="P2704" s="261">
        <v>0</v>
      </c>
      <c r="Q2704" s="222">
        <v>5456418.9800000004</v>
      </c>
      <c r="R2704" s="261">
        <v>0</v>
      </c>
      <c r="S2704" s="222">
        <v>0</v>
      </c>
      <c r="T2704" s="261">
        <v>0</v>
      </c>
      <c r="U2704" s="222">
        <v>0</v>
      </c>
      <c r="V2704" s="261">
        <v>0</v>
      </c>
      <c r="W2704" s="222">
        <v>0</v>
      </c>
      <c r="X2704" s="222">
        <v>66140.320000000007</v>
      </c>
    </row>
    <row r="2705" spans="1:24" s="239" customFormat="1" ht="24" customHeight="1" x14ac:dyDescent="0.3">
      <c r="A2705" s="238">
        <v>2025</v>
      </c>
      <c r="B2705" s="230">
        <v>91</v>
      </c>
      <c r="C2705" s="225" t="s">
        <v>3237</v>
      </c>
      <c r="D2705" s="230">
        <v>39638</v>
      </c>
      <c r="E2705" s="222">
        <v>4009250</v>
      </c>
      <c r="F2705" s="222">
        <v>3950000</v>
      </c>
      <c r="G2705" s="261">
        <v>0</v>
      </c>
      <c r="H2705" s="261">
        <v>3500000</v>
      </c>
      <c r="I2705" s="261">
        <v>0</v>
      </c>
      <c r="J2705" s="261">
        <v>450000</v>
      </c>
      <c r="K2705" s="261">
        <v>0</v>
      </c>
      <c r="L2705" s="261">
        <v>0</v>
      </c>
      <c r="M2705" s="261">
        <v>0</v>
      </c>
      <c r="N2705" s="261">
        <v>0</v>
      </c>
      <c r="O2705" s="261">
        <v>0</v>
      </c>
      <c r="P2705" s="261">
        <v>0</v>
      </c>
      <c r="Q2705" s="261">
        <v>0</v>
      </c>
      <c r="R2705" s="261">
        <v>0</v>
      </c>
      <c r="S2705" s="261">
        <v>0</v>
      </c>
      <c r="T2705" s="261">
        <v>0</v>
      </c>
      <c r="U2705" s="261">
        <v>0</v>
      </c>
      <c r="V2705" s="261">
        <v>0</v>
      </c>
      <c r="W2705" s="261">
        <v>0</v>
      </c>
      <c r="X2705" s="222">
        <v>59250</v>
      </c>
    </row>
    <row r="2706" spans="1:24" s="239" customFormat="1" ht="24" customHeight="1" x14ac:dyDescent="0.3">
      <c r="A2706" s="238">
        <v>2025</v>
      </c>
      <c r="B2706" s="230">
        <v>92</v>
      </c>
      <c r="C2706" s="225" t="s">
        <v>3236</v>
      </c>
      <c r="D2706" s="230">
        <v>39646</v>
      </c>
      <c r="E2706" s="222">
        <v>2233000</v>
      </c>
      <c r="F2706" s="222">
        <v>2200000</v>
      </c>
      <c r="G2706" s="222">
        <v>0</v>
      </c>
      <c r="H2706" s="261">
        <v>1800000</v>
      </c>
      <c r="I2706" s="222">
        <v>0</v>
      </c>
      <c r="J2706" s="261">
        <v>400000</v>
      </c>
      <c r="K2706" s="222">
        <v>0</v>
      </c>
      <c r="L2706" s="261">
        <v>0</v>
      </c>
      <c r="M2706" s="222">
        <v>0</v>
      </c>
      <c r="N2706" s="261">
        <v>0</v>
      </c>
      <c r="O2706" s="222">
        <v>0</v>
      </c>
      <c r="P2706" s="261">
        <v>0</v>
      </c>
      <c r="Q2706" s="222">
        <v>0</v>
      </c>
      <c r="R2706" s="261">
        <v>0</v>
      </c>
      <c r="S2706" s="222">
        <v>0</v>
      </c>
      <c r="T2706" s="261">
        <v>0</v>
      </c>
      <c r="U2706" s="222">
        <v>0</v>
      </c>
      <c r="V2706" s="261">
        <v>0</v>
      </c>
      <c r="W2706" s="222">
        <v>0</v>
      </c>
      <c r="X2706" s="222">
        <v>33000</v>
      </c>
    </row>
    <row r="2707" spans="1:24" s="239" customFormat="1" ht="24" customHeight="1" x14ac:dyDescent="0.3">
      <c r="A2707" s="238">
        <v>2025</v>
      </c>
      <c r="B2707" s="230">
        <v>93</v>
      </c>
      <c r="C2707" s="225" t="s">
        <v>3233</v>
      </c>
      <c r="D2707" s="230">
        <v>39596</v>
      </c>
      <c r="E2707" s="222">
        <v>2689750</v>
      </c>
      <c r="F2707" s="222">
        <v>2650000</v>
      </c>
      <c r="G2707" s="261">
        <v>0</v>
      </c>
      <c r="H2707" s="261">
        <v>2300000</v>
      </c>
      <c r="I2707" s="261">
        <v>0</v>
      </c>
      <c r="J2707" s="261">
        <v>0</v>
      </c>
      <c r="K2707" s="261">
        <v>0</v>
      </c>
      <c r="L2707" s="261">
        <v>350000</v>
      </c>
      <c r="M2707" s="261">
        <v>0</v>
      </c>
      <c r="N2707" s="261">
        <v>0</v>
      </c>
      <c r="O2707" s="261">
        <v>0</v>
      </c>
      <c r="P2707" s="261">
        <v>0</v>
      </c>
      <c r="Q2707" s="261">
        <v>0</v>
      </c>
      <c r="R2707" s="261">
        <v>0</v>
      </c>
      <c r="S2707" s="261">
        <v>0</v>
      </c>
      <c r="T2707" s="261">
        <v>0</v>
      </c>
      <c r="U2707" s="261">
        <v>0</v>
      </c>
      <c r="V2707" s="261">
        <v>0</v>
      </c>
      <c r="W2707" s="261">
        <v>0</v>
      </c>
      <c r="X2707" s="222">
        <v>39750</v>
      </c>
    </row>
    <row r="2708" spans="1:24" s="239" customFormat="1" ht="24" customHeight="1" x14ac:dyDescent="0.3">
      <c r="A2708" s="238">
        <v>2025</v>
      </c>
      <c r="B2708" s="230">
        <v>94</v>
      </c>
      <c r="C2708" s="225" t="s">
        <v>3769</v>
      </c>
      <c r="D2708" s="230">
        <v>39599</v>
      </c>
      <c r="E2708" s="222">
        <v>3654000</v>
      </c>
      <c r="F2708" s="222">
        <v>3600000</v>
      </c>
      <c r="G2708" s="222">
        <v>0</v>
      </c>
      <c r="H2708" s="261">
        <v>0</v>
      </c>
      <c r="I2708" s="222">
        <v>0</v>
      </c>
      <c r="J2708" s="261">
        <v>0</v>
      </c>
      <c r="K2708" s="222">
        <v>0</v>
      </c>
      <c r="L2708" s="261">
        <v>0</v>
      </c>
      <c r="M2708" s="222">
        <v>0</v>
      </c>
      <c r="N2708" s="261">
        <v>0</v>
      </c>
      <c r="O2708" s="222">
        <v>0</v>
      </c>
      <c r="P2708" s="261">
        <v>2500000</v>
      </c>
      <c r="Q2708" s="222">
        <v>1100000</v>
      </c>
      <c r="R2708" s="261">
        <v>0</v>
      </c>
      <c r="S2708" s="222">
        <v>0</v>
      </c>
      <c r="T2708" s="261">
        <v>0</v>
      </c>
      <c r="U2708" s="222">
        <v>0</v>
      </c>
      <c r="V2708" s="261">
        <v>0</v>
      </c>
      <c r="W2708" s="222">
        <v>0</v>
      </c>
      <c r="X2708" s="222">
        <v>54000</v>
      </c>
    </row>
    <row r="2709" spans="1:24" s="239" customFormat="1" ht="24" customHeight="1" x14ac:dyDescent="0.3">
      <c r="A2709" s="238">
        <v>2025</v>
      </c>
      <c r="B2709" s="230">
        <v>95</v>
      </c>
      <c r="C2709" s="225" t="s">
        <v>3264</v>
      </c>
      <c r="D2709" s="230">
        <v>40881</v>
      </c>
      <c r="E2709" s="222">
        <v>1593550</v>
      </c>
      <c r="F2709" s="222">
        <v>1570000</v>
      </c>
      <c r="G2709" s="261">
        <v>0</v>
      </c>
      <c r="H2709" s="261">
        <v>0</v>
      </c>
      <c r="I2709" s="261">
        <v>0</v>
      </c>
      <c r="J2709" s="261">
        <v>300000</v>
      </c>
      <c r="K2709" s="261">
        <v>300000</v>
      </c>
      <c r="L2709" s="261">
        <v>370000</v>
      </c>
      <c r="M2709" s="261">
        <v>0</v>
      </c>
      <c r="N2709" s="261">
        <v>0</v>
      </c>
      <c r="O2709" s="261">
        <v>0</v>
      </c>
      <c r="P2709" s="261">
        <v>600000</v>
      </c>
      <c r="Q2709" s="261">
        <v>0</v>
      </c>
      <c r="R2709" s="261">
        <v>0</v>
      </c>
      <c r="S2709" s="261">
        <v>0</v>
      </c>
      <c r="T2709" s="261">
        <v>0</v>
      </c>
      <c r="U2709" s="261">
        <v>0</v>
      </c>
      <c r="V2709" s="261">
        <v>0</v>
      </c>
      <c r="W2709" s="261">
        <v>0</v>
      </c>
      <c r="X2709" s="222">
        <v>23550</v>
      </c>
    </row>
    <row r="2710" spans="1:24" s="239" customFormat="1" ht="24" customHeight="1" x14ac:dyDescent="0.3">
      <c r="A2710" s="238">
        <v>2025</v>
      </c>
      <c r="B2710" s="230">
        <v>96</v>
      </c>
      <c r="C2710" s="225" t="s">
        <v>3235</v>
      </c>
      <c r="D2710" s="230">
        <v>39644</v>
      </c>
      <c r="E2710" s="222">
        <v>2222850</v>
      </c>
      <c r="F2710" s="222">
        <v>2190000</v>
      </c>
      <c r="G2710" s="222">
        <v>0</v>
      </c>
      <c r="H2710" s="261">
        <v>1800000</v>
      </c>
      <c r="I2710" s="222">
        <v>0</v>
      </c>
      <c r="J2710" s="261">
        <v>390000</v>
      </c>
      <c r="K2710" s="222">
        <v>0</v>
      </c>
      <c r="L2710" s="261">
        <v>0</v>
      </c>
      <c r="M2710" s="222">
        <v>0</v>
      </c>
      <c r="N2710" s="261">
        <v>0</v>
      </c>
      <c r="O2710" s="222">
        <v>0</v>
      </c>
      <c r="P2710" s="261">
        <v>0</v>
      </c>
      <c r="Q2710" s="222">
        <v>0</v>
      </c>
      <c r="R2710" s="261">
        <v>0</v>
      </c>
      <c r="S2710" s="222">
        <v>0</v>
      </c>
      <c r="T2710" s="261">
        <v>0</v>
      </c>
      <c r="U2710" s="222">
        <v>0</v>
      </c>
      <c r="V2710" s="261">
        <v>0</v>
      </c>
      <c r="W2710" s="222">
        <v>0</v>
      </c>
      <c r="X2710" s="222">
        <v>32850</v>
      </c>
    </row>
    <row r="2711" spans="1:24" s="239" customFormat="1" ht="24" customHeight="1" x14ac:dyDescent="0.3">
      <c r="A2711" s="238">
        <v>2025</v>
      </c>
      <c r="B2711" s="230">
        <v>97</v>
      </c>
      <c r="C2711" s="225" t="s">
        <v>3234</v>
      </c>
      <c r="D2711" s="230">
        <v>39610</v>
      </c>
      <c r="E2711" s="222">
        <v>2148206.088</v>
      </c>
      <c r="F2711" s="222">
        <v>2116459.2000000002</v>
      </c>
      <c r="G2711" s="261">
        <v>0</v>
      </c>
      <c r="H2711" s="261">
        <v>2116459.2000000002</v>
      </c>
      <c r="I2711" s="261">
        <v>0</v>
      </c>
      <c r="J2711" s="261">
        <v>0</v>
      </c>
      <c r="K2711" s="261">
        <v>0</v>
      </c>
      <c r="L2711" s="261">
        <v>0</v>
      </c>
      <c r="M2711" s="261">
        <v>0</v>
      </c>
      <c r="N2711" s="261">
        <v>0</v>
      </c>
      <c r="O2711" s="261">
        <v>0</v>
      </c>
      <c r="P2711" s="261">
        <v>0</v>
      </c>
      <c r="Q2711" s="261">
        <v>0</v>
      </c>
      <c r="R2711" s="261">
        <v>0</v>
      </c>
      <c r="S2711" s="261">
        <v>0</v>
      </c>
      <c r="T2711" s="261">
        <v>0</v>
      </c>
      <c r="U2711" s="261">
        <v>0</v>
      </c>
      <c r="V2711" s="261">
        <v>0</v>
      </c>
      <c r="W2711" s="261">
        <v>0</v>
      </c>
      <c r="X2711" s="222">
        <v>31746.888000000003</v>
      </c>
    </row>
    <row r="2712" spans="1:24" s="239" customFormat="1" ht="24" customHeight="1" x14ac:dyDescent="0.3">
      <c r="A2712" s="238">
        <v>2025</v>
      </c>
      <c r="B2712" s="230">
        <v>98</v>
      </c>
      <c r="C2712" s="225" t="s">
        <v>3232</v>
      </c>
      <c r="D2712" s="230">
        <v>39594</v>
      </c>
      <c r="E2712" s="222">
        <v>4212250</v>
      </c>
      <c r="F2712" s="222">
        <v>4150000</v>
      </c>
      <c r="G2712" s="222">
        <v>0</v>
      </c>
      <c r="H2712" s="261">
        <v>3600000</v>
      </c>
      <c r="I2712" s="222">
        <v>0</v>
      </c>
      <c r="J2712" s="261">
        <v>0</v>
      </c>
      <c r="K2712" s="222">
        <v>0</v>
      </c>
      <c r="L2712" s="261">
        <v>550000</v>
      </c>
      <c r="M2712" s="222">
        <v>0</v>
      </c>
      <c r="N2712" s="261">
        <v>0</v>
      </c>
      <c r="O2712" s="222">
        <v>0</v>
      </c>
      <c r="P2712" s="261">
        <v>0</v>
      </c>
      <c r="Q2712" s="222">
        <v>0</v>
      </c>
      <c r="R2712" s="261">
        <v>0</v>
      </c>
      <c r="S2712" s="222">
        <v>0</v>
      </c>
      <c r="T2712" s="261">
        <v>0</v>
      </c>
      <c r="U2712" s="222">
        <v>0</v>
      </c>
      <c r="V2712" s="261">
        <v>0</v>
      </c>
      <c r="W2712" s="222">
        <v>0</v>
      </c>
      <c r="X2712" s="222">
        <v>62250</v>
      </c>
    </row>
    <row r="2713" spans="1:24" s="239" customFormat="1" ht="24" customHeight="1" x14ac:dyDescent="0.3">
      <c r="A2713" s="238">
        <v>2025</v>
      </c>
      <c r="B2713" s="230">
        <v>99</v>
      </c>
      <c r="C2713" s="225" t="s">
        <v>3754</v>
      </c>
      <c r="D2713" s="230">
        <v>40718</v>
      </c>
      <c r="E2713" s="222">
        <v>2138460.4</v>
      </c>
      <c r="F2713" s="222">
        <v>2095691.1919999998</v>
      </c>
      <c r="G2713" s="261">
        <v>2095691.1919999998</v>
      </c>
      <c r="H2713" s="261">
        <v>0</v>
      </c>
      <c r="I2713" s="261">
        <v>0</v>
      </c>
      <c r="J2713" s="261">
        <v>0</v>
      </c>
      <c r="K2713" s="261">
        <v>0</v>
      </c>
      <c r="L2713" s="261">
        <v>0</v>
      </c>
      <c r="M2713" s="261">
        <v>0</v>
      </c>
      <c r="N2713" s="261">
        <v>0</v>
      </c>
      <c r="O2713" s="261">
        <v>0</v>
      </c>
      <c r="P2713" s="261">
        <v>0</v>
      </c>
      <c r="Q2713" s="261">
        <v>0</v>
      </c>
      <c r="R2713" s="261">
        <v>0</v>
      </c>
      <c r="S2713" s="261">
        <v>0</v>
      </c>
      <c r="T2713" s="261">
        <v>0</v>
      </c>
      <c r="U2713" s="261">
        <v>0</v>
      </c>
      <c r="V2713" s="261">
        <v>0</v>
      </c>
      <c r="W2713" s="261">
        <v>0</v>
      </c>
      <c r="X2713" s="222">
        <v>42769.207999999999</v>
      </c>
    </row>
    <row r="2714" spans="1:24" s="239" customFormat="1" ht="23.85" customHeight="1" x14ac:dyDescent="0.3">
      <c r="A2714" s="238">
        <v>2025</v>
      </c>
      <c r="B2714" s="230">
        <v>100</v>
      </c>
      <c r="C2714" s="225" t="s">
        <v>3273</v>
      </c>
      <c r="D2714" s="230">
        <v>39372</v>
      </c>
      <c r="E2714" s="222">
        <v>5715540.5300000003</v>
      </c>
      <c r="F2714" s="222">
        <v>5648300</v>
      </c>
      <c r="G2714" s="222">
        <v>0</v>
      </c>
      <c r="H2714" s="261">
        <v>0</v>
      </c>
      <c r="I2714" s="222">
        <v>0</v>
      </c>
      <c r="J2714" s="261">
        <v>0</v>
      </c>
      <c r="K2714" s="222">
        <v>0</v>
      </c>
      <c r="L2714" s="261">
        <v>0</v>
      </c>
      <c r="M2714" s="222">
        <v>0</v>
      </c>
      <c r="N2714" s="261">
        <v>0</v>
      </c>
      <c r="O2714" s="222">
        <v>5648300</v>
      </c>
      <c r="P2714" s="261">
        <v>0</v>
      </c>
      <c r="Q2714" s="222">
        <v>0</v>
      </c>
      <c r="R2714" s="261">
        <v>0</v>
      </c>
      <c r="S2714" s="222">
        <v>0</v>
      </c>
      <c r="T2714" s="261">
        <v>0</v>
      </c>
      <c r="U2714" s="222">
        <v>0</v>
      </c>
      <c r="V2714" s="261">
        <v>0</v>
      </c>
      <c r="W2714" s="222">
        <v>0</v>
      </c>
      <c r="X2714" s="222">
        <v>67240.53</v>
      </c>
    </row>
    <row r="2715" spans="1:24" s="239" customFormat="1" ht="23.85" customHeight="1" x14ac:dyDescent="0.3">
      <c r="A2715" s="238">
        <v>2025</v>
      </c>
      <c r="B2715" s="230">
        <v>101</v>
      </c>
      <c r="C2715" s="225" t="s">
        <v>3258</v>
      </c>
      <c r="D2715" s="230">
        <v>40861</v>
      </c>
      <c r="E2715" s="222">
        <v>6201183.0999999996</v>
      </c>
      <c r="F2715" s="222">
        <v>6109540</v>
      </c>
      <c r="G2715" s="261">
        <v>0</v>
      </c>
      <c r="H2715" s="261">
        <v>0</v>
      </c>
      <c r="I2715" s="261">
        <v>0</v>
      </c>
      <c r="J2715" s="261">
        <v>0</v>
      </c>
      <c r="K2715" s="261">
        <v>0</v>
      </c>
      <c r="L2715" s="261">
        <v>0</v>
      </c>
      <c r="M2715" s="261">
        <v>0</v>
      </c>
      <c r="N2715" s="261">
        <v>0</v>
      </c>
      <c r="O2715" s="261">
        <v>0</v>
      </c>
      <c r="P2715" s="261">
        <v>0</v>
      </c>
      <c r="Q2715" s="261">
        <v>6109540</v>
      </c>
      <c r="R2715" s="261">
        <v>0</v>
      </c>
      <c r="S2715" s="261">
        <v>0</v>
      </c>
      <c r="T2715" s="261">
        <v>0</v>
      </c>
      <c r="U2715" s="261">
        <v>0</v>
      </c>
      <c r="V2715" s="261">
        <v>0</v>
      </c>
      <c r="W2715" s="261">
        <v>0</v>
      </c>
      <c r="X2715" s="222">
        <v>91643.099999999991</v>
      </c>
    </row>
    <row r="2716" spans="1:24" s="239" customFormat="1" ht="24" customHeight="1" x14ac:dyDescent="0.3">
      <c r="A2716" s="238">
        <v>2025</v>
      </c>
      <c r="B2716" s="230">
        <v>102</v>
      </c>
      <c r="C2716" s="225" t="s">
        <v>3738</v>
      </c>
      <c r="D2716" s="230">
        <v>40859</v>
      </c>
      <c r="E2716" s="222">
        <v>5186183.0999999996</v>
      </c>
      <c r="F2716" s="222">
        <v>5109540</v>
      </c>
      <c r="G2716" s="222">
        <v>0</v>
      </c>
      <c r="H2716" s="261">
        <v>0</v>
      </c>
      <c r="I2716" s="222">
        <v>0</v>
      </c>
      <c r="J2716" s="261">
        <v>0</v>
      </c>
      <c r="K2716" s="222">
        <v>0</v>
      </c>
      <c r="L2716" s="261">
        <v>0</v>
      </c>
      <c r="M2716" s="222">
        <v>0</v>
      </c>
      <c r="N2716" s="261">
        <v>0</v>
      </c>
      <c r="O2716" s="222">
        <v>0</v>
      </c>
      <c r="P2716" s="261">
        <v>0</v>
      </c>
      <c r="Q2716" s="222">
        <v>5109540</v>
      </c>
      <c r="R2716" s="261">
        <v>0</v>
      </c>
      <c r="S2716" s="222">
        <v>0</v>
      </c>
      <c r="T2716" s="261">
        <v>0</v>
      </c>
      <c r="U2716" s="222">
        <v>0</v>
      </c>
      <c r="V2716" s="261">
        <v>0</v>
      </c>
      <c r="W2716" s="222">
        <v>0</v>
      </c>
      <c r="X2716" s="222">
        <v>76643.099999999991</v>
      </c>
    </row>
    <row r="2717" spans="1:24" s="239" customFormat="1" ht="24" customHeight="1" x14ac:dyDescent="0.3">
      <c r="A2717" s="238">
        <v>2025</v>
      </c>
      <c r="B2717" s="230">
        <v>103</v>
      </c>
      <c r="C2717" s="225" t="s">
        <v>3739</v>
      </c>
      <c r="D2717" s="230">
        <v>40858</v>
      </c>
      <c r="E2717" s="222">
        <v>7977433.0999999996</v>
      </c>
      <c r="F2717" s="222">
        <v>7859540</v>
      </c>
      <c r="G2717" s="261">
        <v>0</v>
      </c>
      <c r="H2717" s="261">
        <v>0</v>
      </c>
      <c r="I2717" s="261">
        <v>0</v>
      </c>
      <c r="J2717" s="261">
        <v>0</v>
      </c>
      <c r="K2717" s="261">
        <v>0</v>
      </c>
      <c r="L2717" s="261">
        <v>0</v>
      </c>
      <c r="M2717" s="261">
        <v>0</v>
      </c>
      <c r="N2717" s="261">
        <v>0</v>
      </c>
      <c r="O2717" s="261">
        <v>0</v>
      </c>
      <c r="P2717" s="261">
        <v>900000</v>
      </c>
      <c r="Q2717" s="222">
        <v>6109540</v>
      </c>
      <c r="R2717" s="261">
        <v>0</v>
      </c>
      <c r="S2717" s="261">
        <v>0</v>
      </c>
      <c r="T2717" s="261">
        <v>850000</v>
      </c>
      <c r="U2717" s="261">
        <v>0</v>
      </c>
      <c r="V2717" s="261">
        <v>0</v>
      </c>
      <c r="W2717" s="261">
        <v>0</v>
      </c>
      <c r="X2717" s="222">
        <v>117893.09999999999</v>
      </c>
    </row>
    <row r="2718" spans="1:24" s="239" customFormat="1" ht="23.85" customHeight="1" x14ac:dyDescent="0.3">
      <c r="A2718" s="238">
        <v>2025</v>
      </c>
      <c r="B2718" s="230">
        <v>104</v>
      </c>
      <c r="C2718" s="225" t="s">
        <v>3256</v>
      </c>
      <c r="D2718" s="230">
        <v>40854</v>
      </c>
      <c r="E2718" s="222">
        <v>3959691.64</v>
      </c>
      <c r="F2718" s="222">
        <v>3926763.65</v>
      </c>
      <c r="G2718" s="222">
        <v>0</v>
      </c>
      <c r="H2718" s="261">
        <v>3926763.65</v>
      </c>
      <c r="I2718" s="222">
        <v>0</v>
      </c>
      <c r="J2718" s="261">
        <v>0</v>
      </c>
      <c r="K2718" s="222">
        <v>0</v>
      </c>
      <c r="L2718" s="261">
        <v>0</v>
      </c>
      <c r="M2718" s="222">
        <v>0</v>
      </c>
      <c r="N2718" s="261">
        <v>0</v>
      </c>
      <c r="O2718" s="222">
        <v>0</v>
      </c>
      <c r="P2718" s="261">
        <v>0</v>
      </c>
      <c r="Q2718" s="222">
        <v>0</v>
      </c>
      <c r="R2718" s="261">
        <v>0</v>
      </c>
      <c r="S2718" s="222">
        <v>0</v>
      </c>
      <c r="T2718" s="261">
        <v>0</v>
      </c>
      <c r="U2718" s="222">
        <v>0</v>
      </c>
      <c r="V2718" s="261">
        <v>0</v>
      </c>
      <c r="W2718" s="222">
        <v>0</v>
      </c>
      <c r="X2718" s="222">
        <v>32927.99</v>
      </c>
    </row>
    <row r="2719" spans="1:24" s="239" customFormat="1" ht="24" customHeight="1" x14ac:dyDescent="0.3">
      <c r="A2719" s="238">
        <v>2025</v>
      </c>
      <c r="B2719" s="230">
        <v>105</v>
      </c>
      <c r="C2719" s="225" t="s">
        <v>3740</v>
      </c>
      <c r="D2719" s="230">
        <v>40853</v>
      </c>
      <c r="E2719" s="222">
        <v>4880463.4400000004</v>
      </c>
      <c r="F2719" s="222">
        <v>4822592.33</v>
      </c>
      <c r="G2719" s="261">
        <v>0</v>
      </c>
      <c r="H2719" s="261">
        <v>0</v>
      </c>
      <c r="I2719" s="261">
        <v>0</v>
      </c>
      <c r="J2719" s="261">
        <v>0</v>
      </c>
      <c r="K2719" s="261">
        <v>0</v>
      </c>
      <c r="L2719" s="261">
        <v>0</v>
      </c>
      <c r="M2719" s="261">
        <v>0</v>
      </c>
      <c r="N2719" s="261">
        <v>0</v>
      </c>
      <c r="O2719" s="261">
        <v>0</v>
      </c>
      <c r="P2719" s="261">
        <v>0</v>
      </c>
      <c r="Q2719" s="261">
        <v>4822592.33</v>
      </c>
      <c r="R2719" s="261">
        <v>0</v>
      </c>
      <c r="S2719" s="261">
        <v>0</v>
      </c>
      <c r="T2719" s="261">
        <v>0</v>
      </c>
      <c r="U2719" s="261">
        <v>0</v>
      </c>
      <c r="V2719" s="261">
        <v>0</v>
      </c>
      <c r="W2719" s="261">
        <v>0</v>
      </c>
      <c r="X2719" s="222">
        <v>57871.11</v>
      </c>
    </row>
    <row r="2720" spans="1:24" s="239" customFormat="1" ht="24" customHeight="1" x14ac:dyDescent="0.3">
      <c r="A2720" s="238">
        <v>2025</v>
      </c>
      <c r="B2720" s="230">
        <v>106</v>
      </c>
      <c r="C2720" s="225" t="s">
        <v>3280</v>
      </c>
      <c r="D2720" s="230">
        <v>39383</v>
      </c>
      <c r="E2720" s="222">
        <v>2625322.21</v>
      </c>
      <c r="F2720" s="222">
        <v>2612795.48</v>
      </c>
      <c r="G2720" s="222">
        <v>0</v>
      </c>
      <c r="H2720" s="261">
        <v>0</v>
      </c>
      <c r="I2720" s="222">
        <v>0</v>
      </c>
      <c r="J2720" s="261">
        <v>0</v>
      </c>
      <c r="K2720" s="222">
        <v>0</v>
      </c>
      <c r="L2720" s="261">
        <v>0</v>
      </c>
      <c r="M2720" s="222">
        <v>0</v>
      </c>
      <c r="N2720" s="261">
        <v>0</v>
      </c>
      <c r="O2720" s="222">
        <v>0</v>
      </c>
      <c r="P2720" s="261">
        <v>1832235.48</v>
      </c>
      <c r="Q2720" s="222">
        <v>0</v>
      </c>
      <c r="R2720" s="261">
        <v>0</v>
      </c>
      <c r="S2720" s="222">
        <v>0</v>
      </c>
      <c r="T2720" s="261">
        <v>780560</v>
      </c>
      <c r="U2720" s="222">
        <v>0</v>
      </c>
      <c r="V2720" s="261">
        <v>0</v>
      </c>
      <c r="W2720" s="222">
        <v>0</v>
      </c>
      <c r="X2720" s="222">
        <v>12526.73</v>
      </c>
    </row>
    <row r="2721" spans="1:24" s="239" customFormat="1" ht="24" customHeight="1" x14ac:dyDescent="0.3">
      <c r="A2721" s="238">
        <v>2025</v>
      </c>
      <c r="B2721" s="230">
        <v>107</v>
      </c>
      <c r="C2721" s="225" t="s">
        <v>3777</v>
      </c>
      <c r="D2721" s="230">
        <v>39391</v>
      </c>
      <c r="E2721" s="222">
        <v>4648992.6800000006</v>
      </c>
      <c r="F2721" s="222">
        <v>4593866.28</v>
      </c>
      <c r="G2721" s="261">
        <v>0</v>
      </c>
      <c r="H2721" s="261">
        <v>0</v>
      </c>
      <c r="I2721" s="261">
        <v>0</v>
      </c>
      <c r="J2721" s="261">
        <v>0</v>
      </c>
      <c r="K2721" s="261">
        <v>0</v>
      </c>
      <c r="L2721" s="261">
        <v>0</v>
      </c>
      <c r="M2721" s="261">
        <v>0</v>
      </c>
      <c r="N2721" s="261">
        <v>0</v>
      </c>
      <c r="O2721" s="261">
        <v>0</v>
      </c>
      <c r="P2721" s="261">
        <v>0</v>
      </c>
      <c r="Q2721" s="261">
        <v>4593866.28</v>
      </c>
      <c r="R2721" s="261">
        <v>0</v>
      </c>
      <c r="S2721" s="261">
        <v>0</v>
      </c>
      <c r="T2721" s="261">
        <v>0</v>
      </c>
      <c r="U2721" s="261">
        <v>0</v>
      </c>
      <c r="V2721" s="261">
        <v>0</v>
      </c>
      <c r="W2721" s="261">
        <v>0</v>
      </c>
      <c r="X2721" s="222">
        <v>55126.400000000001</v>
      </c>
    </row>
    <row r="2722" spans="1:24" s="239" customFormat="1" ht="24" customHeight="1" x14ac:dyDescent="0.3">
      <c r="A2722" s="238">
        <v>2025</v>
      </c>
      <c r="B2722" s="230">
        <v>108</v>
      </c>
      <c r="C2722" s="225" t="s">
        <v>3776</v>
      </c>
      <c r="D2722" s="230">
        <v>39394</v>
      </c>
      <c r="E2722" s="222">
        <v>1511401.99</v>
      </c>
      <c r="F2722" s="222">
        <v>1489066</v>
      </c>
      <c r="G2722" s="222">
        <v>0</v>
      </c>
      <c r="H2722" s="261">
        <v>0</v>
      </c>
      <c r="I2722" s="222">
        <v>0</v>
      </c>
      <c r="J2722" s="261">
        <v>500000</v>
      </c>
      <c r="K2722" s="222">
        <v>600000</v>
      </c>
      <c r="L2722" s="261">
        <v>389066</v>
      </c>
      <c r="M2722" s="222">
        <v>0</v>
      </c>
      <c r="N2722" s="261">
        <v>0</v>
      </c>
      <c r="O2722" s="222">
        <v>0</v>
      </c>
      <c r="P2722" s="261">
        <v>0</v>
      </c>
      <c r="Q2722" s="222">
        <v>0</v>
      </c>
      <c r="R2722" s="261">
        <v>0</v>
      </c>
      <c r="S2722" s="222">
        <v>0</v>
      </c>
      <c r="T2722" s="261">
        <v>0</v>
      </c>
      <c r="U2722" s="222">
        <v>0</v>
      </c>
      <c r="V2722" s="261">
        <v>0</v>
      </c>
      <c r="W2722" s="222">
        <v>0</v>
      </c>
      <c r="X2722" s="222">
        <v>22335.989999999998</v>
      </c>
    </row>
    <row r="2723" spans="1:24" s="239" customFormat="1" ht="24" customHeight="1" x14ac:dyDescent="0.3">
      <c r="A2723" s="238">
        <v>2025</v>
      </c>
      <c r="B2723" s="230">
        <v>109</v>
      </c>
      <c r="C2723" s="225" t="s">
        <v>796</v>
      </c>
      <c r="D2723" s="230">
        <v>40557</v>
      </c>
      <c r="E2723" s="222">
        <v>700350</v>
      </c>
      <c r="F2723" s="222">
        <v>690000</v>
      </c>
      <c r="G2723" s="261">
        <v>690000</v>
      </c>
      <c r="H2723" s="261">
        <v>0</v>
      </c>
      <c r="I2723" s="261">
        <v>0</v>
      </c>
      <c r="J2723" s="261">
        <v>0</v>
      </c>
      <c r="K2723" s="261">
        <v>0</v>
      </c>
      <c r="L2723" s="261">
        <v>0</v>
      </c>
      <c r="M2723" s="261">
        <v>0</v>
      </c>
      <c r="N2723" s="261">
        <v>0</v>
      </c>
      <c r="O2723" s="261">
        <v>0</v>
      </c>
      <c r="P2723" s="261">
        <v>0</v>
      </c>
      <c r="Q2723" s="261">
        <v>0</v>
      </c>
      <c r="R2723" s="261">
        <v>0</v>
      </c>
      <c r="S2723" s="261">
        <v>0</v>
      </c>
      <c r="T2723" s="261">
        <v>0</v>
      </c>
      <c r="U2723" s="261">
        <v>0</v>
      </c>
      <c r="V2723" s="261">
        <v>0</v>
      </c>
      <c r="W2723" s="261">
        <v>0</v>
      </c>
      <c r="X2723" s="222">
        <v>10350</v>
      </c>
    </row>
    <row r="2724" spans="1:24" s="239" customFormat="1" ht="24" customHeight="1" x14ac:dyDescent="0.3">
      <c r="A2724" s="238">
        <v>2025</v>
      </c>
      <c r="B2724" s="230">
        <v>110</v>
      </c>
      <c r="C2724" s="225" t="s">
        <v>3750</v>
      </c>
      <c r="D2724" s="230">
        <v>40741</v>
      </c>
      <c r="E2724" s="222">
        <v>2629997.23</v>
      </c>
      <c r="F2724" s="222">
        <v>2600685</v>
      </c>
      <c r="G2724" s="222">
        <v>0</v>
      </c>
      <c r="H2724" s="261">
        <v>0</v>
      </c>
      <c r="I2724" s="222">
        <v>0</v>
      </c>
      <c r="J2724" s="261">
        <v>0</v>
      </c>
      <c r="K2724" s="222">
        <v>0</v>
      </c>
      <c r="L2724" s="261">
        <v>0</v>
      </c>
      <c r="M2724" s="222">
        <v>0</v>
      </c>
      <c r="N2724" s="261">
        <v>0</v>
      </c>
      <c r="O2724" s="222">
        <v>0</v>
      </c>
      <c r="P2724" s="261">
        <v>2400685</v>
      </c>
      <c r="Q2724" s="222">
        <v>0</v>
      </c>
      <c r="R2724" s="261">
        <v>0</v>
      </c>
      <c r="S2724" s="222">
        <v>0</v>
      </c>
      <c r="T2724" s="261">
        <v>0</v>
      </c>
      <c r="U2724" s="222">
        <v>200000</v>
      </c>
      <c r="V2724" s="261">
        <v>0</v>
      </c>
      <c r="W2724" s="222">
        <v>0</v>
      </c>
      <c r="X2724" s="222">
        <v>29312.23</v>
      </c>
    </row>
    <row r="2725" spans="1:24" s="239" customFormat="1" ht="24" customHeight="1" x14ac:dyDescent="0.3">
      <c r="A2725" s="238">
        <v>2025</v>
      </c>
      <c r="B2725" s="230">
        <v>111</v>
      </c>
      <c r="C2725" s="225" t="s">
        <v>3733</v>
      </c>
      <c r="D2725" s="230">
        <v>40885</v>
      </c>
      <c r="E2725" s="222">
        <v>913500</v>
      </c>
      <c r="F2725" s="222">
        <v>900000</v>
      </c>
      <c r="G2725" s="261">
        <v>0</v>
      </c>
      <c r="H2725" s="261">
        <v>0</v>
      </c>
      <c r="I2725" s="261">
        <v>0</v>
      </c>
      <c r="J2725" s="261">
        <v>300000</v>
      </c>
      <c r="K2725" s="261">
        <v>300000</v>
      </c>
      <c r="L2725" s="261">
        <v>300000</v>
      </c>
      <c r="M2725" s="261">
        <v>0</v>
      </c>
      <c r="N2725" s="261">
        <v>0</v>
      </c>
      <c r="O2725" s="261">
        <v>0</v>
      </c>
      <c r="P2725" s="261">
        <v>0</v>
      </c>
      <c r="Q2725" s="261">
        <v>0</v>
      </c>
      <c r="R2725" s="261">
        <v>0</v>
      </c>
      <c r="S2725" s="261">
        <v>0</v>
      </c>
      <c r="T2725" s="261">
        <v>0</v>
      </c>
      <c r="U2725" s="261">
        <v>0</v>
      </c>
      <c r="V2725" s="261">
        <v>0</v>
      </c>
      <c r="W2725" s="261">
        <v>0</v>
      </c>
      <c r="X2725" s="222">
        <v>13500</v>
      </c>
    </row>
    <row r="2726" spans="1:24" s="239" customFormat="1" ht="24" customHeight="1" x14ac:dyDescent="0.3">
      <c r="A2726" s="238">
        <v>2025</v>
      </c>
      <c r="B2726" s="230">
        <v>112</v>
      </c>
      <c r="C2726" s="225" t="s">
        <v>3732</v>
      </c>
      <c r="D2726" s="230">
        <v>40895</v>
      </c>
      <c r="E2726" s="222">
        <v>3220838.87</v>
      </c>
      <c r="F2726" s="222">
        <v>3182647.1</v>
      </c>
      <c r="G2726" s="222">
        <v>3182647.1</v>
      </c>
      <c r="H2726" s="261">
        <v>0</v>
      </c>
      <c r="I2726" s="222">
        <v>0</v>
      </c>
      <c r="J2726" s="261">
        <v>0</v>
      </c>
      <c r="K2726" s="222">
        <v>0</v>
      </c>
      <c r="L2726" s="261">
        <v>0</v>
      </c>
      <c r="M2726" s="222">
        <v>0</v>
      </c>
      <c r="N2726" s="261">
        <v>0</v>
      </c>
      <c r="O2726" s="222">
        <v>0</v>
      </c>
      <c r="P2726" s="261">
        <v>0</v>
      </c>
      <c r="Q2726" s="222">
        <v>0</v>
      </c>
      <c r="R2726" s="261">
        <v>0</v>
      </c>
      <c r="S2726" s="222">
        <v>0</v>
      </c>
      <c r="T2726" s="261">
        <v>0</v>
      </c>
      <c r="U2726" s="222">
        <v>0</v>
      </c>
      <c r="V2726" s="261">
        <v>0</v>
      </c>
      <c r="W2726" s="222">
        <v>0</v>
      </c>
      <c r="X2726" s="222">
        <v>38191.769999999997</v>
      </c>
    </row>
    <row r="2727" spans="1:24" s="239" customFormat="1" ht="24" customHeight="1" x14ac:dyDescent="0.3">
      <c r="A2727" s="238">
        <v>2025</v>
      </c>
      <c r="B2727" s="230">
        <v>113</v>
      </c>
      <c r="C2727" s="225" t="s">
        <v>3731</v>
      </c>
      <c r="D2727" s="230">
        <v>40903</v>
      </c>
      <c r="E2727" s="222">
        <v>1820400</v>
      </c>
      <c r="F2727" s="222">
        <v>1800000</v>
      </c>
      <c r="G2727" s="261">
        <v>0</v>
      </c>
      <c r="H2727" s="261">
        <v>0</v>
      </c>
      <c r="I2727" s="261">
        <v>0</v>
      </c>
      <c r="J2727" s="261">
        <v>600000</v>
      </c>
      <c r="K2727" s="261">
        <v>600000</v>
      </c>
      <c r="L2727" s="261">
        <v>600000</v>
      </c>
      <c r="M2727" s="261">
        <v>0</v>
      </c>
      <c r="N2727" s="261">
        <v>0</v>
      </c>
      <c r="O2727" s="261">
        <v>0</v>
      </c>
      <c r="P2727" s="261">
        <v>0</v>
      </c>
      <c r="Q2727" s="261">
        <v>0</v>
      </c>
      <c r="R2727" s="261">
        <v>0</v>
      </c>
      <c r="S2727" s="261">
        <v>0</v>
      </c>
      <c r="T2727" s="261">
        <v>0</v>
      </c>
      <c r="U2727" s="261">
        <v>0</v>
      </c>
      <c r="V2727" s="261">
        <v>0</v>
      </c>
      <c r="W2727" s="261">
        <v>0</v>
      </c>
      <c r="X2727" s="222">
        <v>20400</v>
      </c>
    </row>
    <row r="2728" spans="1:24" s="239" customFormat="1" ht="24" customHeight="1" x14ac:dyDescent="0.3">
      <c r="A2728" s="238">
        <v>2025</v>
      </c>
      <c r="B2728" s="230">
        <v>114</v>
      </c>
      <c r="C2728" s="225" t="s">
        <v>3270</v>
      </c>
      <c r="D2728" s="230">
        <v>40936</v>
      </c>
      <c r="E2728" s="222">
        <v>1618000</v>
      </c>
      <c r="F2728" s="222">
        <v>1600000</v>
      </c>
      <c r="G2728" s="222">
        <v>0</v>
      </c>
      <c r="H2728" s="261">
        <v>0</v>
      </c>
      <c r="I2728" s="222">
        <v>0</v>
      </c>
      <c r="J2728" s="261">
        <v>500000</v>
      </c>
      <c r="K2728" s="261">
        <v>500000</v>
      </c>
      <c r="L2728" s="261">
        <v>600000</v>
      </c>
      <c r="M2728" s="222">
        <v>0</v>
      </c>
      <c r="N2728" s="261">
        <v>0</v>
      </c>
      <c r="O2728" s="222">
        <v>0</v>
      </c>
      <c r="P2728" s="261">
        <v>0</v>
      </c>
      <c r="Q2728" s="222">
        <v>0</v>
      </c>
      <c r="R2728" s="261">
        <v>0</v>
      </c>
      <c r="S2728" s="222">
        <v>0</v>
      </c>
      <c r="T2728" s="261">
        <v>0</v>
      </c>
      <c r="U2728" s="222">
        <v>0</v>
      </c>
      <c r="V2728" s="261">
        <v>0</v>
      </c>
      <c r="W2728" s="222">
        <v>0</v>
      </c>
      <c r="X2728" s="222">
        <v>18000</v>
      </c>
    </row>
    <row r="2729" spans="1:24" s="239" customFormat="1" ht="24" customHeight="1" x14ac:dyDescent="0.3">
      <c r="A2729" s="238">
        <v>2025</v>
      </c>
      <c r="B2729" s="230">
        <v>115</v>
      </c>
      <c r="C2729" s="225" t="s">
        <v>3771</v>
      </c>
      <c r="D2729" s="230">
        <v>39541</v>
      </c>
      <c r="E2729" s="222">
        <v>9014686.6000000015</v>
      </c>
      <c r="F2729" s="222">
        <v>8834392.870000001</v>
      </c>
      <c r="G2729" s="261">
        <v>0</v>
      </c>
      <c r="H2729" s="261">
        <v>0</v>
      </c>
      <c r="I2729" s="261">
        <v>0</v>
      </c>
      <c r="J2729" s="261">
        <v>0</v>
      </c>
      <c r="K2729" s="261">
        <v>0</v>
      </c>
      <c r="L2729" s="261">
        <v>0</v>
      </c>
      <c r="M2729" s="261">
        <v>0</v>
      </c>
      <c r="N2729" s="261">
        <v>0</v>
      </c>
      <c r="O2729" s="261">
        <v>0</v>
      </c>
      <c r="P2729" s="261">
        <v>0</v>
      </c>
      <c r="Q2729" s="261">
        <v>7012851.7300000004</v>
      </c>
      <c r="R2729" s="261">
        <v>0</v>
      </c>
      <c r="S2729" s="261">
        <v>0</v>
      </c>
      <c r="T2729" s="261">
        <v>1821541.14</v>
      </c>
      <c r="U2729" s="261">
        <v>0</v>
      </c>
      <c r="V2729" s="261">
        <v>0</v>
      </c>
      <c r="W2729" s="261">
        <v>0</v>
      </c>
      <c r="X2729" s="222">
        <v>180293.73</v>
      </c>
    </row>
    <row r="2730" spans="1:24" s="239" customFormat="1" ht="24" customHeight="1" x14ac:dyDescent="0.3">
      <c r="A2730" s="238">
        <v>2025</v>
      </c>
      <c r="B2730" s="230">
        <v>116</v>
      </c>
      <c r="C2730" s="225" t="s">
        <v>3770</v>
      </c>
      <c r="D2730" s="230">
        <v>39551</v>
      </c>
      <c r="E2730" s="222">
        <v>5990304.4264000002</v>
      </c>
      <c r="F2730" s="222">
        <v>5901777.7599999998</v>
      </c>
      <c r="G2730" s="222">
        <v>0</v>
      </c>
      <c r="H2730" s="261">
        <v>0</v>
      </c>
      <c r="I2730" s="222">
        <v>0</v>
      </c>
      <c r="J2730" s="261">
        <v>0</v>
      </c>
      <c r="K2730" s="222">
        <v>0</v>
      </c>
      <c r="L2730" s="261">
        <v>0</v>
      </c>
      <c r="M2730" s="222">
        <v>0</v>
      </c>
      <c r="N2730" s="261">
        <v>0</v>
      </c>
      <c r="O2730" s="222">
        <v>0</v>
      </c>
      <c r="P2730" s="261">
        <v>0</v>
      </c>
      <c r="Q2730" s="222">
        <v>5901777.7599999998</v>
      </c>
      <c r="R2730" s="261">
        <v>0</v>
      </c>
      <c r="S2730" s="222">
        <v>0</v>
      </c>
      <c r="T2730" s="261">
        <v>0</v>
      </c>
      <c r="U2730" s="222">
        <v>0</v>
      </c>
      <c r="V2730" s="261">
        <v>0</v>
      </c>
      <c r="W2730" s="222">
        <v>0</v>
      </c>
      <c r="X2730" s="222">
        <v>88526.666399999987</v>
      </c>
    </row>
    <row r="2731" spans="1:24" s="239" customFormat="1" ht="24" customHeight="1" x14ac:dyDescent="0.3">
      <c r="A2731" s="238">
        <v>2025</v>
      </c>
      <c r="B2731" s="230">
        <v>117</v>
      </c>
      <c r="C2731" s="225" t="s">
        <v>3765</v>
      </c>
      <c r="D2731" s="230">
        <v>39779</v>
      </c>
      <c r="E2731" s="222">
        <v>31370165.504999999</v>
      </c>
      <c r="F2731" s="222">
        <v>30906567</v>
      </c>
      <c r="G2731" s="261">
        <v>0</v>
      </c>
      <c r="H2731" s="261">
        <v>0</v>
      </c>
      <c r="I2731" s="261">
        <v>0</v>
      </c>
      <c r="J2731" s="261">
        <v>0</v>
      </c>
      <c r="K2731" s="261">
        <v>0</v>
      </c>
      <c r="L2731" s="261">
        <v>0</v>
      </c>
      <c r="M2731" s="261">
        <v>0</v>
      </c>
      <c r="N2731" s="261">
        <v>0</v>
      </c>
      <c r="O2731" s="261">
        <v>30906567</v>
      </c>
      <c r="P2731" s="261">
        <v>0</v>
      </c>
      <c r="Q2731" s="261">
        <v>0</v>
      </c>
      <c r="R2731" s="261">
        <v>0</v>
      </c>
      <c r="S2731" s="261">
        <v>0</v>
      </c>
      <c r="T2731" s="261">
        <v>0</v>
      </c>
      <c r="U2731" s="261">
        <v>0</v>
      </c>
      <c r="V2731" s="261">
        <v>0</v>
      </c>
      <c r="W2731" s="261">
        <v>0</v>
      </c>
      <c r="X2731" s="222">
        <v>463598.505</v>
      </c>
    </row>
    <row r="2732" spans="1:24" s="239" customFormat="1" ht="24" customHeight="1" x14ac:dyDescent="0.3">
      <c r="A2732" s="238">
        <v>2025</v>
      </c>
      <c r="B2732" s="230">
        <v>118</v>
      </c>
      <c r="C2732" s="225" t="s">
        <v>3579</v>
      </c>
      <c r="D2732" s="230">
        <v>39591</v>
      </c>
      <c r="E2732" s="222">
        <v>4294382.4601999996</v>
      </c>
      <c r="F2732" s="222">
        <v>4230918.68</v>
      </c>
      <c r="G2732" s="222">
        <v>4230918.68</v>
      </c>
      <c r="H2732" s="261">
        <v>0</v>
      </c>
      <c r="I2732" s="222">
        <v>0</v>
      </c>
      <c r="J2732" s="261">
        <v>0</v>
      </c>
      <c r="K2732" s="222">
        <v>0</v>
      </c>
      <c r="L2732" s="261">
        <v>0</v>
      </c>
      <c r="M2732" s="222">
        <v>0</v>
      </c>
      <c r="N2732" s="261">
        <v>0</v>
      </c>
      <c r="O2732" s="222">
        <v>0</v>
      </c>
      <c r="P2732" s="261">
        <v>0</v>
      </c>
      <c r="Q2732" s="222">
        <v>0</v>
      </c>
      <c r="R2732" s="261">
        <v>0</v>
      </c>
      <c r="S2732" s="222">
        <v>0</v>
      </c>
      <c r="T2732" s="261">
        <v>0</v>
      </c>
      <c r="U2732" s="222">
        <v>0</v>
      </c>
      <c r="V2732" s="261">
        <v>0</v>
      </c>
      <c r="W2732" s="222">
        <v>0</v>
      </c>
      <c r="X2732" s="222">
        <v>63463.780199999994</v>
      </c>
    </row>
    <row r="2733" spans="1:24" s="239" customFormat="1" ht="24" customHeight="1" x14ac:dyDescent="0.3">
      <c r="A2733" s="238">
        <v>2025</v>
      </c>
      <c r="B2733" s="230">
        <v>119</v>
      </c>
      <c r="C2733" s="225" t="s">
        <v>4272</v>
      </c>
      <c r="D2733" s="230">
        <v>41002</v>
      </c>
      <c r="E2733" s="222">
        <v>1776250</v>
      </c>
      <c r="F2733" s="222">
        <v>1750000</v>
      </c>
      <c r="G2733" s="261">
        <v>0</v>
      </c>
      <c r="H2733" s="261">
        <v>0</v>
      </c>
      <c r="I2733" s="261">
        <v>0</v>
      </c>
      <c r="J2733" s="261">
        <v>0</v>
      </c>
      <c r="K2733" s="261">
        <v>0</v>
      </c>
      <c r="L2733" s="261">
        <v>0</v>
      </c>
      <c r="M2733" s="261">
        <v>0</v>
      </c>
      <c r="N2733" s="261">
        <v>0</v>
      </c>
      <c r="O2733" s="261">
        <v>1750000</v>
      </c>
      <c r="P2733" s="261">
        <v>0</v>
      </c>
      <c r="Q2733" s="261">
        <v>0</v>
      </c>
      <c r="R2733" s="261">
        <v>0</v>
      </c>
      <c r="S2733" s="261">
        <v>0</v>
      </c>
      <c r="T2733" s="261">
        <v>0</v>
      </c>
      <c r="U2733" s="261">
        <v>0</v>
      </c>
      <c r="V2733" s="261">
        <v>0</v>
      </c>
      <c r="W2733" s="261">
        <v>0</v>
      </c>
      <c r="X2733" s="222">
        <v>26250</v>
      </c>
    </row>
    <row r="2734" spans="1:24" s="239" customFormat="1" ht="24" customHeight="1" x14ac:dyDescent="0.3">
      <c r="A2734" s="238">
        <v>2025</v>
      </c>
      <c r="B2734" s="230">
        <v>120</v>
      </c>
      <c r="C2734" s="229" t="s">
        <v>150</v>
      </c>
      <c r="D2734" s="230">
        <v>39442</v>
      </c>
      <c r="E2734" s="222">
        <v>2342314.42</v>
      </c>
      <c r="F2734" s="222">
        <v>2307698.64</v>
      </c>
      <c r="G2734" s="218">
        <v>2307698.64</v>
      </c>
      <c r="H2734" s="218">
        <v>0</v>
      </c>
      <c r="I2734" s="218">
        <v>0</v>
      </c>
      <c r="J2734" s="218">
        <v>0</v>
      </c>
      <c r="K2734" s="218">
        <v>0</v>
      </c>
      <c r="L2734" s="218">
        <v>0</v>
      </c>
      <c r="M2734" s="218">
        <v>0</v>
      </c>
      <c r="N2734" s="218">
        <v>0</v>
      </c>
      <c r="O2734" s="218">
        <v>0</v>
      </c>
      <c r="P2734" s="218">
        <v>0</v>
      </c>
      <c r="Q2734" s="218">
        <v>0</v>
      </c>
      <c r="R2734" s="218">
        <v>0</v>
      </c>
      <c r="S2734" s="218">
        <v>0</v>
      </c>
      <c r="T2734" s="218">
        <v>0</v>
      </c>
      <c r="U2734" s="218">
        <v>0</v>
      </c>
      <c r="V2734" s="218">
        <v>0</v>
      </c>
      <c r="W2734" s="218">
        <v>0</v>
      </c>
      <c r="X2734" s="218">
        <v>34615.78</v>
      </c>
    </row>
    <row r="2735" spans="1:24" s="239" customFormat="1" ht="24" customHeight="1" x14ac:dyDescent="0.3">
      <c r="A2735" s="238">
        <v>2025</v>
      </c>
      <c r="B2735" s="230">
        <v>121</v>
      </c>
      <c r="C2735" s="229" t="s">
        <v>4290</v>
      </c>
      <c r="D2735" s="230">
        <v>39895</v>
      </c>
      <c r="E2735" s="222">
        <v>1569574.5</v>
      </c>
      <c r="F2735" s="222">
        <v>1569574.5</v>
      </c>
      <c r="G2735" s="218">
        <v>0</v>
      </c>
      <c r="H2735" s="218">
        <v>0</v>
      </c>
      <c r="I2735" s="218">
        <v>0</v>
      </c>
      <c r="J2735" s="218">
        <v>0</v>
      </c>
      <c r="K2735" s="218">
        <v>0</v>
      </c>
      <c r="L2735" s="218">
        <v>0</v>
      </c>
      <c r="M2735" s="218">
        <v>0</v>
      </c>
      <c r="N2735" s="218">
        <v>0</v>
      </c>
      <c r="O2735" s="218">
        <v>1569574.5</v>
      </c>
      <c r="P2735" s="218">
        <v>0</v>
      </c>
      <c r="Q2735" s="218">
        <v>0</v>
      </c>
      <c r="R2735" s="218">
        <v>0</v>
      </c>
      <c r="S2735" s="218">
        <v>0</v>
      </c>
      <c r="T2735" s="218">
        <v>0</v>
      </c>
      <c r="U2735" s="218">
        <v>0</v>
      </c>
      <c r="V2735" s="218">
        <v>0</v>
      </c>
      <c r="W2735" s="218">
        <v>0</v>
      </c>
      <c r="X2735" s="218">
        <v>0</v>
      </c>
    </row>
    <row r="2736" spans="1:24" s="239" customFormat="1" ht="24" customHeight="1" x14ac:dyDescent="0.3">
      <c r="A2736" s="238">
        <v>2025</v>
      </c>
      <c r="B2736" s="230">
        <v>122</v>
      </c>
      <c r="C2736" s="229" t="s">
        <v>3748</v>
      </c>
      <c r="D2736" s="230">
        <v>40759</v>
      </c>
      <c r="E2736" s="222">
        <v>3922642.5430000001</v>
      </c>
      <c r="F2736" s="222">
        <v>3843411</v>
      </c>
      <c r="G2736" s="218">
        <v>0</v>
      </c>
      <c r="H2736" s="218">
        <v>0</v>
      </c>
      <c r="I2736" s="218">
        <v>0</v>
      </c>
      <c r="J2736" s="218">
        <v>0</v>
      </c>
      <c r="K2736" s="218">
        <v>0</v>
      </c>
      <c r="L2736" s="218">
        <v>0</v>
      </c>
      <c r="M2736" s="218">
        <v>0</v>
      </c>
      <c r="N2736" s="218">
        <v>0</v>
      </c>
      <c r="O2736" s="218">
        <v>0</v>
      </c>
      <c r="P2736" s="218">
        <v>0</v>
      </c>
      <c r="Q2736" s="218">
        <v>3843411</v>
      </c>
      <c r="R2736" s="218">
        <v>0</v>
      </c>
      <c r="S2736" s="218">
        <v>0</v>
      </c>
      <c r="T2736" s="218">
        <v>0</v>
      </c>
      <c r="U2736" s="218">
        <v>0</v>
      </c>
      <c r="V2736" s="218">
        <v>0</v>
      </c>
      <c r="W2736" s="218">
        <v>0</v>
      </c>
      <c r="X2736" s="218">
        <v>79231.543000000005</v>
      </c>
    </row>
    <row r="2737" spans="1:24" s="239" customFormat="1" ht="24" customHeight="1" x14ac:dyDescent="0.3">
      <c r="A2737" s="238">
        <v>2025</v>
      </c>
      <c r="B2737" s="230">
        <v>123</v>
      </c>
      <c r="C2737" s="229" t="s">
        <v>3775</v>
      </c>
      <c r="D2737" s="230">
        <v>39397</v>
      </c>
      <c r="E2737" s="222">
        <v>4902991</v>
      </c>
      <c r="F2737" s="222">
        <v>4784371.18</v>
      </c>
      <c r="G2737" s="218">
        <v>0</v>
      </c>
      <c r="H2737" s="218">
        <v>0</v>
      </c>
      <c r="I2737" s="218">
        <v>0</v>
      </c>
      <c r="J2737" s="218">
        <v>0</v>
      </c>
      <c r="K2737" s="218">
        <v>0</v>
      </c>
      <c r="L2737" s="218">
        <v>0</v>
      </c>
      <c r="M2737" s="218">
        <v>0</v>
      </c>
      <c r="N2737" s="218">
        <v>0</v>
      </c>
      <c r="O2737" s="218">
        <v>0</v>
      </c>
      <c r="P2737" s="218">
        <v>0</v>
      </c>
      <c r="Q2737" s="218">
        <v>4784371.18</v>
      </c>
      <c r="R2737" s="218">
        <v>0</v>
      </c>
      <c r="S2737" s="218">
        <v>0</v>
      </c>
      <c r="T2737" s="218">
        <v>0</v>
      </c>
      <c r="U2737" s="218">
        <v>0</v>
      </c>
      <c r="V2737" s="218">
        <v>0</v>
      </c>
      <c r="W2737" s="218">
        <v>0</v>
      </c>
      <c r="X2737" s="218">
        <v>118619.82</v>
      </c>
    </row>
    <row r="2738" spans="1:24" s="239" customFormat="1" ht="24" customHeight="1" x14ac:dyDescent="0.3">
      <c r="A2738" s="238">
        <v>2025</v>
      </c>
      <c r="B2738" s="230">
        <v>124</v>
      </c>
      <c r="C2738" s="229" t="s">
        <v>3290</v>
      </c>
      <c r="D2738" s="230">
        <v>39433</v>
      </c>
      <c r="E2738" s="222">
        <v>1565714</v>
      </c>
      <c r="F2738" s="222">
        <v>1542576</v>
      </c>
      <c r="G2738" s="218">
        <v>1542576</v>
      </c>
      <c r="H2738" s="218">
        <v>0</v>
      </c>
      <c r="I2738" s="218">
        <v>0</v>
      </c>
      <c r="J2738" s="218">
        <v>0</v>
      </c>
      <c r="K2738" s="218">
        <v>0</v>
      </c>
      <c r="L2738" s="218">
        <v>0</v>
      </c>
      <c r="M2738" s="218">
        <v>0</v>
      </c>
      <c r="N2738" s="218">
        <v>0</v>
      </c>
      <c r="O2738" s="218">
        <v>0</v>
      </c>
      <c r="P2738" s="218">
        <v>0</v>
      </c>
      <c r="Q2738" s="218">
        <v>0</v>
      </c>
      <c r="R2738" s="218">
        <v>0</v>
      </c>
      <c r="S2738" s="218">
        <v>0</v>
      </c>
      <c r="T2738" s="218">
        <v>0</v>
      </c>
      <c r="U2738" s="218">
        <v>0</v>
      </c>
      <c r="V2738" s="218">
        <v>0</v>
      </c>
      <c r="W2738" s="218">
        <v>0</v>
      </c>
      <c r="X2738" s="218">
        <v>23138</v>
      </c>
    </row>
    <row r="2739" spans="1:24" s="239" customFormat="1" ht="24" customHeight="1" x14ac:dyDescent="0.3">
      <c r="A2739" s="238">
        <v>2025</v>
      </c>
      <c r="B2739" s="230">
        <v>125</v>
      </c>
      <c r="C2739" s="229" t="s">
        <v>3768</v>
      </c>
      <c r="D2739" s="230">
        <v>39635</v>
      </c>
      <c r="E2739" s="222">
        <v>52447815.907599993</v>
      </c>
      <c r="F2739" s="222">
        <v>51793272.379999995</v>
      </c>
      <c r="G2739" s="218">
        <v>7832786.8799999999</v>
      </c>
      <c r="H2739" s="218">
        <v>0</v>
      </c>
      <c r="I2739" s="218">
        <v>0</v>
      </c>
      <c r="J2739" s="218">
        <v>0</v>
      </c>
      <c r="K2739" s="218">
        <v>0</v>
      </c>
      <c r="L2739" s="218">
        <v>0</v>
      </c>
      <c r="M2739" s="218">
        <v>0</v>
      </c>
      <c r="N2739" s="218">
        <v>0</v>
      </c>
      <c r="O2739" s="218">
        <v>10169269.5</v>
      </c>
      <c r="P2739" s="218">
        <v>4725120</v>
      </c>
      <c r="Q2739" s="218">
        <v>22002787</v>
      </c>
      <c r="R2739" s="218">
        <v>0</v>
      </c>
      <c r="S2739" s="218">
        <v>0</v>
      </c>
      <c r="T2739" s="218">
        <v>7063309</v>
      </c>
      <c r="U2739" s="218">
        <v>0</v>
      </c>
      <c r="V2739" s="218">
        <v>0</v>
      </c>
      <c r="W2739" s="218">
        <v>0</v>
      </c>
      <c r="X2739" s="218">
        <v>654543.52760000003</v>
      </c>
    </row>
    <row r="2740" spans="1:24" s="239" customFormat="1" ht="24" customHeight="1" x14ac:dyDescent="0.3">
      <c r="A2740" s="238">
        <v>2025</v>
      </c>
      <c r="B2740" s="230">
        <v>126</v>
      </c>
      <c r="C2740" s="229" t="s">
        <v>4400</v>
      </c>
      <c r="D2740" s="230">
        <v>40955</v>
      </c>
      <c r="E2740" s="222">
        <v>113916.76</v>
      </c>
      <c r="F2740" s="222">
        <v>113916.76</v>
      </c>
      <c r="G2740" s="218">
        <v>0</v>
      </c>
      <c r="H2740" s="218">
        <v>0</v>
      </c>
      <c r="I2740" s="218">
        <v>0</v>
      </c>
      <c r="J2740" s="218">
        <v>0</v>
      </c>
      <c r="K2740" s="218">
        <v>0</v>
      </c>
      <c r="L2740" s="218">
        <v>0</v>
      </c>
      <c r="M2740" s="218">
        <v>0</v>
      </c>
      <c r="N2740" s="218">
        <v>0</v>
      </c>
      <c r="O2740" s="218">
        <v>0</v>
      </c>
      <c r="P2740" s="218">
        <v>0</v>
      </c>
      <c r="Q2740" s="218">
        <v>0</v>
      </c>
      <c r="R2740" s="218">
        <v>0</v>
      </c>
      <c r="S2740" s="218">
        <v>0</v>
      </c>
      <c r="T2740" s="218">
        <v>0</v>
      </c>
      <c r="U2740" s="218">
        <v>113916.76</v>
      </c>
      <c r="V2740" s="218">
        <v>0</v>
      </c>
      <c r="W2740" s="218">
        <v>0</v>
      </c>
      <c r="X2740" s="218">
        <v>0</v>
      </c>
    </row>
    <row r="2741" spans="1:24" s="239" customFormat="1" ht="24" customHeight="1" x14ac:dyDescent="0.3">
      <c r="A2741" s="238">
        <v>2025</v>
      </c>
      <c r="B2741" s="230">
        <v>127</v>
      </c>
      <c r="C2741" s="229" t="s">
        <v>1542</v>
      </c>
      <c r="D2741" s="230">
        <v>39513</v>
      </c>
      <c r="E2741" s="222">
        <v>1446360.4000000001</v>
      </c>
      <c r="F2741" s="222">
        <v>1424985.62</v>
      </c>
      <c r="G2741" s="218">
        <v>1424985.62</v>
      </c>
      <c r="H2741" s="218">
        <v>0</v>
      </c>
      <c r="I2741" s="218">
        <v>0</v>
      </c>
      <c r="J2741" s="218">
        <v>0</v>
      </c>
      <c r="K2741" s="218">
        <v>0</v>
      </c>
      <c r="L2741" s="218">
        <v>0</v>
      </c>
      <c r="M2741" s="218">
        <v>0</v>
      </c>
      <c r="N2741" s="218">
        <v>0</v>
      </c>
      <c r="O2741" s="218">
        <v>0</v>
      </c>
      <c r="P2741" s="218">
        <v>0</v>
      </c>
      <c r="Q2741" s="218">
        <v>0</v>
      </c>
      <c r="R2741" s="218">
        <v>0</v>
      </c>
      <c r="S2741" s="218">
        <v>0</v>
      </c>
      <c r="T2741" s="218">
        <v>0</v>
      </c>
      <c r="U2741" s="218">
        <v>0</v>
      </c>
      <c r="V2741" s="218">
        <v>0</v>
      </c>
      <c r="W2741" s="218">
        <v>0</v>
      </c>
      <c r="X2741" s="218">
        <v>21374.78</v>
      </c>
    </row>
    <row r="2742" spans="1:24" s="239" customFormat="1" ht="24" customHeight="1" x14ac:dyDescent="0.3">
      <c r="A2742" s="238">
        <v>2025</v>
      </c>
      <c r="B2742" s="230">
        <v>128</v>
      </c>
      <c r="C2742" s="229" t="s">
        <v>3734</v>
      </c>
      <c r="D2742" s="230">
        <v>40882</v>
      </c>
      <c r="E2742" s="222">
        <v>3203383.9</v>
      </c>
      <c r="F2742" s="222">
        <v>3141183.9</v>
      </c>
      <c r="G2742" s="218">
        <v>3141183.9</v>
      </c>
      <c r="H2742" s="218">
        <v>0</v>
      </c>
      <c r="I2742" s="218">
        <v>0</v>
      </c>
      <c r="J2742" s="218">
        <v>0</v>
      </c>
      <c r="K2742" s="218">
        <v>0</v>
      </c>
      <c r="L2742" s="218">
        <v>0</v>
      </c>
      <c r="M2742" s="218">
        <v>0</v>
      </c>
      <c r="N2742" s="218">
        <v>0</v>
      </c>
      <c r="O2742" s="218">
        <v>0</v>
      </c>
      <c r="P2742" s="218">
        <v>0</v>
      </c>
      <c r="Q2742" s="218">
        <v>0</v>
      </c>
      <c r="R2742" s="218">
        <v>0</v>
      </c>
      <c r="S2742" s="218">
        <v>0</v>
      </c>
      <c r="T2742" s="218">
        <v>0</v>
      </c>
      <c r="U2742" s="218">
        <v>0</v>
      </c>
      <c r="V2742" s="218">
        <v>0</v>
      </c>
      <c r="W2742" s="218">
        <v>0</v>
      </c>
      <c r="X2742" s="218">
        <v>62200</v>
      </c>
    </row>
    <row r="2743" spans="1:24" s="239" customFormat="1" ht="24" customHeight="1" x14ac:dyDescent="0.3">
      <c r="A2743" s="238">
        <v>2025</v>
      </c>
      <c r="B2743" s="230">
        <v>129</v>
      </c>
      <c r="C2743" s="229" t="s">
        <v>1838</v>
      </c>
      <c r="D2743" s="230">
        <v>40787</v>
      </c>
      <c r="E2743" s="222">
        <v>329851.45</v>
      </c>
      <c r="F2743" s="222">
        <v>329851.45</v>
      </c>
      <c r="G2743" s="218">
        <v>0</v>
      </c>
      <c r="H2743" s="218">
        <v>0</v>
      </c>
      <c r="I2743" s="218">
        <v>0</v>
      </c>
      <c r="J2743" s="218">
        <v>0</v>
      </c>
      <c r="K2743" s="218">
        <v>0</v>
      </c>
      <c r="L2743" s="218">
        <v>0</v>
      </c>
      <c r="M2743" s="218">
        <v>0</v>
      </c>
      <c r="N2743" s="218">
        <v>0</v>
      </c>
      <c r="O2743" s="218">
        <v>0</v>
      </c>
      <c r="P2743" s="218">
        <v>329851.45</v>
      </c>
      <c r="Q2743" s="218">
        <v>0</v>
      </c>
      <c r="R2743" s="218">
        <v>0</v>
      </c>
      <c r="S2743" s="218">
        <v>0</v>
      </c>
      <c r="T2743" s="218">
        <v>0</v>
      </c>
      <c r="U2743" s="218">
        <v>0</v>
      </c>
      <c r="V2743" s="218">
        <v>0</v>
      </c>
      <c r="W2743" s="218">
        <v>0</v>
      </c>
      <c r="X2743" s="218">
        <v>0</v>
      </c>
    </row>
    <row r="2744" spans="1:24" s="239" customFormat="1" ht="24" customHeight="1" x14ac:dyDescent="0.3">
      <c r="A2744" s="238">
        <v>2025</v>
      </c>
      <c r="B2744" s="230">
        <v>130</v>
      </c>
      <c r="C2744" s="229" t="s">
        <v>3767</v>
      </c>
      <c r="D2744" s="230">
        <v>39728</v>
      </c>
      <c r="E2744" s="222">
        <v>1980196.58</v>
      </c>
      <c r="F2744" s="222">
        <v>1960466.98</v>
      </c>
      <c r="G2744" s="218">
        <v>0</v>
      </c>
      <c r="H2744" s="218">
        <v>0</v>
      </c>
      <c r="I2744" s="218">
        <v>0</v>
      </c>
      <c r="J2744" s="218">
        <v>0</v>
      </c>
      <c r="K2744" s="218">
        <v>0</v>
      </c>
      <c r="L2744" s="218">
        <v>0</v>
      </c>
      <c r="M2744" s="218">
        <v>0</v>
      </c>
      <c r="N2744" s="218">
        <v>0</v>
      </c>
      <c r="O2744" s="218">
        <v>0</v>
      </c>
      <c r="P2744" s="218">
        <v>1315305.73</v>
      </c>
      <c r="Q2744" s="218">
        <v>0</v>
      </c>
      <c r="R2744" s="218">
        <v>0</v>
      </c>
      <c r="S2744" s="218">
        <v>0</v>
      </c>
      <c r="T2744" s="218">
        <v>0</v>
      </c>
      <c r="U2744" s="218">
        <v>645161.25</v>
      </c>
      <c r="V2744" s="218">
        <v>0</v>
      </c>
      <c r="W2744" s="218">
        <v>0</v>
      </c>
      <c r="X2744" s="218">
        <v>19729.599999999999</v>
      </c>
    </row>
    <row r="2745" spans="1:24" s="239" customFormat="1" ht="24" customHeight="1" x14ac:dyDescent="0.3">
      <c r="A2745" s="238">
        <v>2025</v>
      </c>
      <c r="B2745" s="230">
        <v>131</v>
      </c>
      <c r="C2745" s="229" t="s">
        <v>3772</v>
      </c>
      <c r="D2745" s="230">
        <v>39465</v>
      </c>
      <c r="E2745" s="222">
        <v>15601001.709999999</v>
      </c>
      <c r="F2745" s="222">
        <v>15275475.42</v>
      </c>
      <c r="G2745" s="218">
        <v>0</v>
      </c>
      <c r="H2745" s="218">
        <v>0</v>
      </c>
      <c r="I2745" s="218">
        <v>0</v>
      </c>
      <c r="J2745" s="218">
        <v>0</v>
      </c>
      <c r="K2745" s="218">
        <v>0</v>
      </c>
      <c r="L2745" s="218">
        <v>0</v>
      </c>
      <c r="M2745" s="218">
        <v>0</v>
      </c>
      <c r="N2745" s="218">
        <v>0</v>
      </c>
      <c r="O2745" s="218">
        <v>0</v>
      </c>
      <c r="P2745" s="218">
        <v>2318751.6</v>
      </c>
      <c r="Q2745" s="218">
        <v>9529975.4299999997</v>
      </c>
      <c r="R2745" s="218">
        <v>0</v>
      </c>
      <c r="S2745" s="218">
        <v>0</v>
      </c>
      <c r="T2745" s="218">
        <v>3426748.39</v>
      </c>
      <c r="U2745" s="218">
        <v>0</v>
      </c>
      <c r="V2745" s="218">
        <v>0</v>
      </c>
      <c r="W2745" s="218">
        <v>0</v>
      </c>
      <c r="X2745" s="218">
        <v>325526.28999999998</v>
      </c>
    </row>
    <row r="2746" spans="1:24" s="239" customFormat="1" ht="24" customHeight="1" x14ac:dyDescent="0.3">
      <c r="A2746" s="238">
        <v>2025</v>
      </c>
      <c r="B2746" s="230">
        <v>132</v>
      </c>
      <c r="C2746" s="229" t="s">
        <v>3773</v>
      </c>
      <c r="D2746" s="230">
        <v>39454</v>
      </c>
      <c r="E2746" s="222">
        <v>9863461.1999999993</v>
      </c>
      <c r="F2746" s="222">
        <v>9670060</v>
      </c>
      <c r="G2746" s="218">
        <v>0</v>
      </c>
      <c r="H2746" s="218">
        <v>0</v>
      </c>
      <c r="I2746" s="218">
        <v>0</v>
      </c>
      <c r="J2746" s="218">
        <v>0</v>
      </c>
      <c r="K2746" s="218">
        <v>0</v>
      </c>
      <c r="L2746" s="218">
        <v>0</v>
      </c>
      <c r="M2746" s="218">
        <v>0</v>
      </c>
      <c r="N2746" s="218">
        <v>0</v>
      </c>
      <c r="O2746" s="218">
        <v>0</v>
      </c>
      <c r="P2746" s="218">
        <v>0</v>
      </c>
      <c r="Q2746" s="218">
        <v>7054143.5</v>
      </c>
      <c r="R2746" s="218">
        <v>0</v>
      </c>
      <c r="S2746" s="218">
        <v>0</v>
      </c>
      <c r="T2746" s="218">
        <v>2615916.5</v>
      </c>
      <c r="U2746" s="218">
        <v>0</v>
      </c>
      <c r="V2746" s="218">
        <v>0</v>
      </c>
      <c r="W2746" s="218">
        <v>0</v>
      </c>
      <c r="X2746" s="218">
        <v>193401.2</v>
      </c>
    </row>
    <row r="2747" spans="1:24" s="239" customFormat="1" ht="24" customHeight="1" x14ac:dyDescent="0.3">
      <c r="A2747" s="238">
        <v>2025</v>
      </c>
      <c r="B2747" s="230">
        <v>133</v>
      </c>
      <c r="C2747" s="229" t="s">
        <v>3757</v>
      </c>
      <c r="D2747" s="230">
        <v>40711</v>
      </c>
      <c r="E2747" s="222">
        <v>9337199.4600000009</v>
      </c>
      <c r="F2747" s="222">
        <v>9136951</v>
      </c>
      <c r="G2747" s="218">
        <v>3986000</v>
      </c>
      <c r="H2747" s="218">
        <v>0</v>
      </c>
      <c r="I2747" s="218">
        <v>0</v>
      </c>
      <c r="J2747" s="218">
        <v>0</v>
      </c>
      <c r="K2747" s="218">
        <v>0</v>
      </c>
      <c r="L2747" s="218">
        <v>0</v>
      </c>
      <c r="M2747" s="218">
        <v>0</v>
      </c>
      <c r="N2747" s="218">
        <v>0</v>
      </c>
      <c r="O2747" s="218">
        <v>0</v>
      </c>
      <c r="P2747" s="218">
        <v>0</v>
      </c>
      <c r="Q2747" s="218">
        <v>5150951</v>
      </c>
      <c r="R2747" s="218">
        <v>0</v>
      </c>
      <c r="S2747" s="218">
        <v>0</v>
      </c>
      <c r="T2747" s="218">
        <v>0</v>
      </c>
      <c r="U2747" s="218">
        <v>0</v>
      </c>
      <c r="V2747" s="218">
        <v>0</v>
      </c>
      <c r="W2747" s="218">
        <v>0</v>
      </c>
      <c r="X2747" s="218">
        <v>200248.46</v>
      </c>
    </row>
    <row r="2748" spans="1:24" s="239" customFormat="1" ht="24" customHeight="1" x14ac:dyDescent="0.3">
      <c r="A2748" s="238">
        <v>2025</v>
      </c>
      <c r="B2748" s="230">
        <v>134</v>
      </c>
      <c r="C2748" s="229" t="s">
        <v>3778</v>
      </c>
      <c r="D2748" s="230">
        <v>39389</v>
      </c>
      <c r="E2748" s="222">
        <v>11348854</v>
      </c>
      <c r="F2748" s="222">
        <v>11101876.92</v>
      </c>
      <c r="G2748" s="218">
        <v>0</v>
      </c>
      <c r="H2748" s="218">
        <v>0</v>
      </c>
      <c r="I2748" s="218">
        <v>0</v>
      </c>
      <c r="J2748" s="218">
        <v>0</v>
      </c>
      <c r="K2748" s="218">
        <v>0</v>
      </c>
      <c r="L2748" s="218">
        <v>0</v>
      </c>
      <c r="M2748" s="218">
        <v>0</v>
      </c>
      <c r="N2748" s="218">
        <v>0</v>
      </c>
      <c r="O2748" s="218">
        <v>5587146.5999999996</v>
      </c>
      <c r="P2748" s="218">
        <v>0</v>
      </c>
      <c r="Q2748" s="218">
        <v>5514730.3200000003</v>
      </c>
      <c r="R2748" s="218">
        <v>0</v>
      </c>
      <c r="S2748" s="218">
        <v>0</v>
      </c>
      <c r="T2748" s="218">
        <v>0</v>
      </c>
      <c r="U2748" s="218">
        <v>0</v>
      </c>
      <c r="V2748" s="218">
        <v>0</v>
      </c>
      <c r="W2748" s="218">
        <v>0</v>
      </c>
      <c r="X2748" s="218">
        <v>246977.08</v>
      </c>
    </row>
    <row r="2749" spans="1:24" s="239" customFormat="1" ht="24" customHeight="1" x14ac:dyDescent="0.3">
      <c r="A2749" s="238">
        <v>2025</v>
      </c>
      <c r="B2749" s="230">
        <v>135</v>
      </c>
      <c r="C2749" s="229" t="s">
        <v>3276</v>
      </c>
      <c r="D2749" s="230">
        <v>40939</v>
      </c>
      <c r="E2749" s="222">
        <v>4599822.04</v>
      </c>
      <c r="F2749" s="222">
        <v>4507825.5999999996</v>
      </c>
      <c r="G2749" s="218">
        <v>0</v>
      </c>
      <c r="H2749" s="218">
        <v>0</v>
      </c>
      <c r="I2749" s="218">
        <v>0</v>
      </c>
      <c r="J2749" s="218">
        <v>0</v>
      </c>
      <c r="K2749" s="218">
        <v>0</v>
      </c>
      <c r="L2749" s="218">
        <v>0</v>
      </c>
      <c r="M2749" s="218">
        <v>0</v>
      </c>
      <c r="N2749" s="218">
        <v>0</v>
      </c>
      <c r="O2749" s="218">
        <v>4507825.5999999996</v>
      </c>
      <c r="P2749" s="218">
        <v>0</v>
      </c>
      <c r="Q2749" s="218">
        <v>0</v>
      </c>
      <c r="R2749" s="218">
        <v>0</v>
      </c>
      <c r="S2749" s="218">
        <v>0</v>
      </c>
      <c r="T2749" s="218">
        <v>0</v>
      </c>
      <c r="U2749" s="218">
        <v>0</v>
      </c>
      <c r="V2749" s="218">
        <v>0</v>
      </c>
      <c r="W2749" s="218">
        <v>0</v>
      </c>
      <c r="X2749" s="218">
        <v>91996.44</v>
      </c>
    </row>
    <row r="2750" spans="1:24" s="239" customFormat="1" ht="24" customHeight="1" x14ac:dyDescent="0.3">
      <c r="A2750" s="238">
        <v>2025</v>
      </c>
      <c r="B2750" s="230">
        <v>136</v>
      </c>
      <c r="C2750" s="229" t="s">
        <v>3774</v>
      </c>
      <c r="D2750" s="230">
        <v>39447</v>
      </c>
      <c r="E2750" s="222">
        <v>8181114.6660000002</v>
      </c>
      <c r="F2750" s="222">
        <v>8014818.2999999998</v>
      </c>
      <c r="G2750" s="218">
        <v>0</v>
      </c>
      <c r="H2750" s="218">
        <v>0</v>
      </c>
      <c r="I2750" s="218">
        <v>0</v>
      </c>
      <c r="J2750" s="218">
        <v>385946</v>
      </c>
      <c r="K2750" s="218">
        <v>385946</v>
      </c>
      <c r="L2750" s="218">
        <v>0</v>
      </c>
      <c r="M2750" s="218">
        <v>0</v>
      </c>
      <c r="N2750" s="218">
        <v>0</v>
      </c>
      <c r="O2750" s="218">
        <v>0</v>
      </c>
      <c r="P2750" s="218">
        <v>1296143.2</v>
      </c>
      <c r="Q2750" s="218">
        <v>5946783.0999999996</v>
      </c>
      <c r="R2750" s="218">
        <v>0</v>
      </c>
      <c r="S2750" s="218">
        <v>0</v>
      </c>
      <c r="T2750" s="218">
        <v>0</v>
      </c>
      <c r="U2750" s="218">
        <v>0</v>
      </c>
      <c r="V2750" s="218">
        <v>0</v>
      </c>
      <c r="W2750" s="218">
        <v>0</v>
      </c>
      <c r="X2750" s="218">
        <v>166296.36600000001</v>
      </c>
    </row>
    <row r="2751" spans="1:24" s="239" customFormat="1" ht="24" customHeight="1" x14ac:dyDescent="0.3">
      <c r="A2751" s="238">
        <v>2025</v>
      </c>
      <c r="B2751" s="230">
        <v>137</v>
      </c>
      <c r="C2751" s="229" t="s">
        <v>3744</v>
      </c>
      <c r="D2751" s="230">
        <v>40810</v>
      </c>
      <c r="E2751" s="222">
        <v>6757329.1459999997</v>
      </c>
      <c r="F2751" s="222">
        <v>6642162.2999999998</v>
      </c>
      <c r="G2751" s="218">
        <v>0</v>
      </c>
      <c r="H2751" s="218">
        <v>0</v>
      </c>
      <c r="I2751" s="218">
        <v>0</v>
      </c>
      <c r="J2751" s="218">
        <v>0</v>
      </c>
      <c r="K2751" s="218">
        <v>0</v>
      </c>
      <c r="L2751" s="218">
        <v>0</v>
      </c>
      <c r="M2751" s="218">
        <v>0</v>
      </c>
      <c r="N2751" s="218">
        <v>0</v>
      </c>
      <c r="O2751" s="218">
        <v>0</v>
      </c>
      <c r="P2751" s="218">
        <v>968717</v>
      </c>
      <c r="Q2751" s="218">
        <v>5673445.2999999998</v>
      </c>
      <c r="R2751" s="218">
        <v>0</v>
      </c>
      <c r="S2751" s="218">
        <v>0</v>
      </c>
      <c r="T2751" s="218">
        <v>0</v>
      </c>
      <c r="U2751" s="218">
        <v>0</v>
      </c>
      <c r="V2751" s="218">
        <v>0</v>
      </c>
      <c r="W2751" s="218">
        <v>0</v>
      </c>
      <c r="X2751" s="218">
        <v>115166.84600000001</v>
      </c>
    </row>
    <row r="2752" spans="1:24" s="239" customFormat="1" ht="24" customHeight="1" x14ac:dyDescent="0.3">
      <c r="A2752" s="238">
        <v>2025</v>
      </c>
      <c r="B2752" s="230">
        <v>138</v>
      </c>
      <c r="C2752" s="229" t="s">
        <v>3753</v>
      </c>
      <c r="D2752" s="230">
        <v>40725</v>
      </c>
      <c r="E2752" s="222">
        <v>3048653.15864</v>
      </c>
      <c r="F2752" s="222">
        <v>2987688.99</v>
      </c>
      <c r="G2752" s="218">
        <v>0</v>
      </c>
      <c r="H2752" s="218">
        <v>0</v>
      </c>
      <c r="I2752" s="218">
        <v>0</v>
      </c>
      <c r="J2752" s="218">
        <v>0</v>
      </c>
      <c r="K2752" s="218">
        <v>0</v>
      </c>
      <c r="L2752" s="218">
        <v>0</v>
      </c>
      <c r="M2752" s="218">
        <v>0</v>
      </c>
      <c r="N2752" s="218">
        <v>0</v>
      </c>
      <c r="O2752" s="218">
        <v>2987688.99</v>
      </c>
      <c r="P2752" s="218">
        <v>0</v>
      </c>
      <c r="Q2752" s="218">
        <v>0</v>
      </c>
      <c r="R2752" s="218">
        <v>0</v>
      </c>
      <c r="S2752" s="218">
        <v>0</v>
      </c>
      <c r="T2752" s="218">
        <v>0</v>
      </c>
      <c r="U2752" s="218">
        <v>0</v>
      </c>
      <c r="V2752" s="218">
        <v>0</v>
      </c>
      <c r="W2752" s="218">
        <v>0</v>
      </c>
      <c r="X2752" s="218">
        <v>60964.168640000004</v>
      </c>
    </row>
    <row r="2753" spans="1:24" s="239" customFormat="1" ht="24" customHeight="1" x14ac:dyDescent="0.3">
      <c r="A2753" s="238">
        <v>2025</v>
      </c>
      <c r="B2753" s="230">
        <v>139</v>
      </c>
      <c r="C2753" s="229" t="s">
        <v>3751</v>
      </c>
      <c r="D2753" s="230">
        <v>40734</v>
      </c>
      <c r="E2753" s="222">
        <v>9038836.6000000015</v>
      </c>
      <c r="F2753" s="222">
        <v>8858059.8680000007</v>
      </c>
      <c r="G2753" s="218">
        <v>3015507.9679999994</v>
      </c>
      <c r="H2753" s="218">
        <v>0</v>
      </c>
      <c r="I2753" s="218">
        <v>0</v>
      </c>
      <c r="J2753" s="218">
        <v>0</v>
      </c>
      <c r="K2753" s="218">
        <v>0</v>
      </c>
      <c r="L2753" s="218">
        <v>0</v>
      </c>
      <c r="M2753" s="218">
        <v>0</v>
      </c>
      <c r="N2753" s="218">
        <v>0</v>
      </c>
      <c r="O2753" s="218">
        <v>5842551.9000000004</v>
      </c>
      <c r="P2753" s="218">
        <v>0</v>
      </c>
      <c r="Q2753" s="218">
        <v>0</v>
      </c>
      <c r="R2753" s="218">
        <v>0</v>
      </c>
      <c r="S2753" s="218">
        <v>0</v>
      </c>
      <c r="T2753" s="218">
        <v>0</v>
      </c>
      <c r="U2753" s="218">
        <v>0</v>
      </c>
      <c r="V2753" s="218">
        <v>0</v>
      </c>
      <c r="W2753" s="218">
        <v>0</v>
      </c>
      <c r="X2753" s="218">
        <v>180776.73199999999</v>
      </c>
    </row>
    <row r="2754" spans="1:24" s="239" customFormat="1" ht="24" customHeight="1" x14ac:dyDescent="0.3">
      <c r="A2754" s="238">
        <v>2025</v>
      </c>
      <c r="B2754" s="230">
        <v>140</v>
      </c>
      <c r="C2754" s="229" t="s">
        <v>3758</v>
      </c>
      <c r="D2754" s="230">
        <v>40710</v>
      </c>
      <c r="E2754" s="222">
        <v>3385323.9204000002</v>
      </c>
      <c r="F2754" s="222">
        <v>3318945.02</v>
      </c>
      <c r="G2754" s="218">
        <v>3318945.02</v>
      </c>
      <c r="H2754" s="218">
        <v>0</v>
      </c>
      <c r="I2754" s="218">
        <v>0</v>
      </c>
      <c r="J2754" s="218">
        <v>0</v>
      </c>
      <c r="K2754" s="218">
        <v>0</v>
      </c>
      <c r="L2754" s="218">
        <v>0</v>
      </c>
      <c r="M2754" s="218">
        <v>0</v>
      </c>
      <c r="N2754" s="218">
        <v>0</v>
      </c>
      <c r="O2754" s="218">
        <v>0</v>
      </c>
      <c r="P2754" s="218">
        <v>0</v>
      </c>
      <c r="Q2754" s="218">
        <v>0</v>
      </c>
      <c r="R2754" s="218">
        <v>0</v>
      </c>
      <c r="S2754" s="218">
        <v>0</v>
      </c>
      <c r="T2754" s="218">
        <v>0</v>
      </c>
      <c r="U2754" s="218">
        <v>0</v>
      </c>
      <c r="V2754" s="218">
        <v>0</v>
      </c>
      <c r="W2754" s="218">
        <v>0</v>
      </c>
      <c r="X2754" s="218">
        <v>66378.900399999999</v>
      </c>
    </row>
    <row r="2755" spans="1:24" s="239" customFormat="1" ht="24" customHeight="1" x14ac:dyDescent="0.3">
      <c r="A2755" s="238">
        <v>2025</v>
      </c>
      <c r="B2755" s="230">
        <v>141</v>
      </c>
      <c r="C2755" s="229" t="s">
        <v>3752</v>
      </c>
      <c r="D2755" s="230">
        <v>40731</v>
      </c>
      <c r="E2755" s="222">
        <v>4563852.71</v>
      </c>
      <c r="F2755" s="222">
        <v>4472575.6557999998</v>
      </c>
      <c r="G2755" s="218">
        <v>0</v>
      </c>
      <c r="H2755" s="218">
        <v>0</v>
      </c>
      <c r="I2755" s="218">
        <v>0</v>
      </c>
      <c r="J2755" s="218">
        <v>0</v>
      </c>
      <c r="K2755" s="218">
        <v>0</v>
      </c>
      <c r="L2755" s="218">
        <v>0</v>
      </c>
      <c r="M2755" s="218">
        <v>0</v>
      </c>
      <c r="N2755" s="218">
        <v>0</v>
      </c>
      <c r="O2755" s="218">
        <v>0</v>
      </c>
      <c r="P2755" s="218">
        <v>0</v>
      </c>
      <c r="Q2755" s="218">
        <v>0</v>
      </c>
      <c r="R2755" s="218">
        <v>0</v>
      </c>
      <c r="S2755" s="218">
        <v>0</v>
      </c>
      <c r="T2755" s="218">
        <v>4472575.6557999998</v>
      </c>
      <c r="U2755" s="218">
        <v>0</v>
      </c>
      <c r="V2755" s="218">
        <v>0</v>
      </c>
      <c r="W2755" s="218">
        <v>0</v>
      </c>
      <c r="X2755" s="218">
        <v>91277.054199999999</v>
      </c>
    </row>
    <row r="2756" spans="1:24" s="239" customFormat="1" ht="24" customHeight="1" x14ac:dyDescent="0.3">
      <c r="A2756" s="238">
        <v>2025</v>
      </c>
      <c r="B2756" s="230">
        <v>142</v>
      </c>
      <c r="C2756" s="229" t="s">
        <v>3756</v>
      </c>
      <c r="D2756" s="230">
        <v>40712</v>
      </c>
      <c r="E2756" s="222">
        <v>1808322.3204000001</v>
      </c>
      <c r="F2756" s="222">
        <v>1772865.02</v>
      </c>
      <c r="G2756" s="218">
        <v>1772865.02</v>
      </c>
      <c r="H2756" s="218">
        <v>0</v>
      </c>
      <c r="I2756" s="218">
        <v>0</v>
      </c>
      <c r="J2756" s="218">
        <v>0</v>
      </c>
      <c r="K2756" s="218">
        <v>0</v>
      </c>
      <c r="L2756" s="218">
        <v>0</v>
      </c>
      <c r="M2756" s="218">
        <v>0</v>
      </c>
      <c r="N2756" s="218">
        <v>0</v>
      </c>
      <c r="O2756" s="218">
        <v>0</v>
      </c>
      <c r="P2756" s="218">
        <v>0</v>
      </c>
      <c r="Q2756" s="218">
        <v>0</v>
      </c>
      <c r="R2756" s="218">
        <v>0</v>
      </c>
      <c r="S2756" s="218">
        <v>0</v>
      </c>
      <c r="T2756" s="218">
        <v>0</v>
      </c>
      <c r="U2756" s="218">
        <v>0</v>
      </c>
      <c r="V2756" s="218">
        <v>0</v>
      </c>
      <c r="W2756" s="218">
        <v>0</v>
      </c>
      <c r="X2756" s="218">
        <v>35457.3004</v>
      </c>
    </row>
    <row r="2757" spans="1:24" s="239" customFormat="1" ht="24" customHeight="1" x14ac:dyDescent="0.3">
      <c r="A2757" s="238">
        <v>2025</v>
      </c>
      <c r="B2757" s="230">
        <v>143</v>
      </c>
      <c r="C2757" s="229" t="s">
        <v>3261</v>
      </c>
      <c r="D2757" s="230">
        <v>40888</v>
      </c>
      <c r="E2757" s="222">
        <v>1921674.23</v>
      </c>
      <c r="F2757" s="222">
        <v>1895807.6554</v>
      </c>
      <c r="G2757" s="218">
        <v>0</v>
      </c>
      <c r="H2757" s="218">
        <v>0</v>
      </c>
      <c r="I2757" s="218">
        <v>0</v>
      </c>
      <c r="J2757" s="218">
        <v>0</v>
      </c>
      <c r="K2757" s="218">
        <v>0</v>
      </c>
      <c r="L2757" s="218">
        <v>628345.5</v>
      </c>
      <c r="M2757" s="218">
        <v>0</v>
      </c>
      <c r="N2757" s="218">
        <v>0</v>
      </c>
      <c r="O2757" s="218">
        <v>0</v>
      </c>
      <c r="P2757" s="218">
        <v>1267462.1554</v>
      </c>
      <c r="Q2757" s="218">
        <v>0</v>
      </c>
      <c r="R2757" s="218">
        <v>0</v>
      </c>
      <c r="S2757" s="218">
        <v>0</v>
      </c>
      <c r="T2757" s="218">
        <v>0</v>
      </c>
      <c r="U2757" s="218">
        <v>0</v>
      </c>
      <c r="V2757" s="218">
        <v>0</v>
      </c>
      <c r="W2757" s="218">
        <v>0</v>
      </c>
      <c r="X2757" s="218">
        <v>25866.5746</v>
      </c>
    </row>
    <row r="2758" spans="1:24" s="239" customFormat="1" ht="24" customHeight="1" x14ac:dyDescent="0.3">
      <c r="A2758" s="238">
        <v>2025</v>
      </c>
      <c r="B2758" s="230">
        <v>144</v>
      </c>
      <c r="C2758" s="229" t="s">
        <v>3728</v>
      </c>
      <c r="D2758" s="230">
        <v>40921</v>
      </c>
      <c r="E2758" s="222">
        <v>1854664.08</v>
      </c>
      <c r="F2758" s="222">
        <v>1817570.7984</v>
      </c>
      <c r="G2758" s="218">
        <v>0</v>
      </c>
      <c r="H2758" s="218">
        <v>658920</v>
      </c>
      <c r="I2758" s="218">
        <v>0</v>
      </c>
      <c r="J2758" s="218">
        <v>0</v>
      </c>
      <c r="K2758" s="218">
        <v>0</v>
      </c>
      <c r="L2758" s="218">
        <v>0</v>
      </c>
      <c r="M2758" s="218">
        <v>0</v>
      </c>
      <c r="N2758" s="218">
        <v>0</v>
      </c>
      <c r="O2758" s="218">
        <v>0</v>
      </c>
      <c r="P2758" s="218">
        <v>1158650.7984</v>
      </c>
      <c r="Q2758" s="218">
        <v>0</v>
      </c>
      <c r="R2758" s="218">
        <v>0</v>
      </c>
      <c r="S2758" s="218">
        <v>0</v>
      </c>
      <c r="T2758" s="218">
        <v>0</v>
      </c>
      <c r="U2758" s="218">
        <v>0</v>
      </c>
      <c r="V2758" s="218">
        <v>0</v>
      </c>
      <c r="W2758" s="218">
        <v>0</v>
      </c>
      <c r="X2758" s="218">
        <v>37093.281600000002</v>
      </c>
    </row>
    <row r="2759" spans="1:24" s="239" customFormat="1" ht="24" customHeight="1" x14ac:dyDescent="0.3">
      <c r="A2759" s="238">
        <v>2025</v>
      </c>
      <c r="B2759" s="230">
        <v>145</v>
      </c>
      <c r="C2759" s="229" t="s">
        <v>3749</v>
      </c>
      <c r="D2759" s="230">
        <v>40743</v>
      </c>
      <c r="E2759" s="222">
        <v>2726123.18</v>
      </c>
      <c r="F2759" s="222">
        <v>2671600.7164000003</v>
      </c>
      <c r="G2759" s="218">
        <v>2671600.7164000003</v>
      </c>
      <c r="H2759" s="218">
        <v>0</v>
      </c>
      <c r="I2759" s="218">
        <v>0</v>
      </c>
      <c r="J2759" s="218">
        <v>0</v>
      </c>
      <c r="K2759" s="218">
        <v>0</v>
      </c>
      <c r="L2759" s="218">
        <v>0</v>
      </c>
      <c r="M2759" s="218">
        <v>0</v>
      </c>
      <c r="N2759" s="218">
        <v>0</v>
      </c>
      <c r="O2759" s="218">
        <v>0</v>
      </c>
      <c r="P2759" s="218">
        <v>0</v>
      </c>
      <c r="Q2759" s="218">
        <v>0</v>
      </c>
      <c r="R2759" s="218">
        <v>0</v>
      </c>
      <c r="S2759" s="218">
        <v>0</v>
      </c>
      <c r="T2759" s="218">
        <v>0</v>
      </c>
      <c r="U2759" s="218">
        <v>0</v>
      </c>
      <c r="V2759" s="218">
        <v>0</v>
      </c>
      <c r="W2759" s="218">
        <v>0</v>
      </c>
      <c r="X2759" s="218">
        <v>54522.463600000003</v>
      </c>
    </row>
    <row r="2760" spans="1:24" s="239" customFormat="1" ht="24" customHeight="1" x14ac:dyDescent="0.3">
      <c r="A2760" s="238">
        <v>2025</v>
      </c>
      <c r="B2760" s="230">
        <v>146</v>
      </c>
      <c r="C2760" s="229" t="s">
        <v>3727</v>
      </c>
      <c r="D2760" s="230">
        <v>40933</v>
      </c>
      <c r="E2760" s="222">
        <v>1780740.27</v>
      </c>
      <c r="F2760" s="222">
        <v>1745125.4646000001</v>
      </c>
      <c r="G2760" s="218">
        <v>0</v>
      </c>
      <c r="H2760" s="218">
        <v>558920</v>
      </c>
      <c r="I2760" s="218">
        <v>0</v>
      </c>
      <c r="J2760" s="218">
        <v>0</v>
      </c>
      <c r="K2760" s="218">
        <v>0</v>
      </c>
      <c r="L2760" s="218">
        <v>0</v>
      </c>
      <c r="M2760" s="218">
        <v>0</v>
      </c>
      <c r="N2760" s="218">
        <v>0</v>
      </c>
      <c r="O2760" s="218">
        <v>0</v>
      </c>
      <c r="P2760" s="218">
        <v>1186205.4646000001</v>
      </c>
      <c r="Q2760" s="218">
        <v>0</v>
      </c>
      <c r="R2760" s="218">
        <v>0</v>
      </c>
      <c r="S2760" s="218">
        <v>0</v>
      </c>
      <c r="T2760" s="218">
        <v>0</v>
      </c>
      <c r="U2760" s="218">
        <v>0</v>
      </c>
      <c r="V2760" s="218">
        <v>0</v>
      </c>
      <c r="W2760" s="218">
        <v>0</v>
      </c>
      <c r="X2760" s="218">
        <v>35614.805400000005</v>
      </c>
    </row>
    <row r="2761" spans="1:24" s="239" customFormat="1" ht="24" customHeight="1" x14ac:dyDescent="0.3">
      <c r="A2761" s="238">
        <v>2025</v>
      </c>
      <c r="B2761" s="230">
        <v>147</v>
      </c>
      <c r="C2761" s="229" t="s">
        <v>3747</v>
      </c>
      <c r="D2761" s="230">
        <v>40770</v>
      </c>
      <c r="E2761" s="222">
        <v>8669887.3599999975</v>
      </c>
      <c r="F2761" s="222">
        <v>8583188.4899999984</v>
      </c>
      <c r="G2761" s="218">
        <v>0</v>
      </c>
      <c r="H2761" s="218">
        <v>0</v>
      </c>
      <c r="I2761" s="218">
        <v>0</v>
      </c>
      <c r="J2761" s="218">
        <v>0</v>
      </c>
      <c r="K2761" s="218">
        <v>0</v>
      </c>
      <c r="L2761" s="218">
        <v>0</v>
      </c>
      <c r="M2761" s="218">
        <v>0</v>
      </c>
      <c r="N2761" s="218">
        <v>0</v>
      </c>
      <c r="O2761" s="218">
        <v>7686487.4899999993</v>
      </c>
      <c r="P2761" s="218">
        <v>896701</v>
      </c>
      <c r="Q2761" s="218">
        <v>0</v>
      </c>
      <c r="R2761" s="218">
        <v>0</v>
      </c>
      <c r="S2761" s="218">
        <v>0</v>
      </c>
      <c r="T2761" s="218">
        <v>0</v>
      </c>
      <c r="U2761" s="218">
        <v>0</v>
      </c>
      <c r="V2761" s="218">
        <v>0</v>
      </c>
      <c r="W2761" s="218">
        <v>0</v>
      </c>
      <c r="X2761" s="218">
        <v>86698.87</v>
      </c>
    </row>
    <row r="2762" spans="1:24" s="239" customFormat="1" ht="24" customHeight="1" x14ac:dyDescent="0.3">
      <c r="A2762" s="238">
        <v>2025</v>
      </c>
      <c r="B2762" s="230">
        <v>148</v>
      </c>
      <c r="C2762" s="229" t="s">
        <v>3278</v>
      </c>
      <c r="D2762" s="230">
        <v>40941</v>
      </c>
      <c r="E2762" s="222">
        <v>2280805.9</v>
      </c>
      <c r="F2762" s="222">
        <v>2223189.7799999998</v>
      </c>
      <c r="G2762" s="218">
        <v>0</v>
      </c>
      <c r="H2762" s="218">
        <v>625720</v>
      </c>
      <c r="I2762" s="218">
        <v>0</v>
      </c>
      <c r="J2762" s="218">
        <v>0</v>
      </c>
      <c r="K2762" s="218">
        <v>0</v>
      </c>
      <c r="L2762" s="218">
        <v>0</v>
      </c>
      <c r="M2762" s="218">
        <v>0</v>
      </c>
      <c r="N2762" s="218">
        <v>0</v>
      </c>
      <c r="O2762" s="218">
        <v>0</v>
      </c>
      <c r="P2762" s="218">
        <v>0</v>
      </c>
      <c r="Q2762" s="218">
        <v>0</v>
      </c>
      <c r="R2762" s="218">
        <v>0</v>
      </c>
      <c r="S2762" s="218">
        <v>0</v>
      </c>
      <c r="T2762" s="218">
        <v>1597469.7799999998</v>
      </c>
      <c r="U2762" s="218">
        <v>0</v>
      </c>
      <c r="V2762" s="218">
        <v>0</v>
      </c>
      <c r="W2762" s="218">
        <v>0</v>
      </c>
      <c r="X2762" s="218">
        <v>57616.12</v>
      </c>
    </row>
    <row r="2763" spans="1:24" s="239" customFormat="1" ht="24" customHeight="1" x14ac:dyDescent="0.3">
      <c r="A2763" s="238">
        <v>2025</v>
      </c>
      <c r="B2763" s="230">
        <v>149</v>
      </c>
      <c r="C2763" s="229" t="s">
        <v>3745</v>
      </c>
      <c r="D2763" s="230">
        <v>40781</v>
      </c>
      <c r="E2763" s="222">
        <v>2605226</v>
      </c>
      <c r="F2763" s="222">
        <v>2511121.48</v>
      </c>
      <c r="G2763" s="218">
        <v>0</v>
      </c>
      <c r="H2763" s="218">
        <v>0</v>
      </c>
      <c r="I2763" s="218">
        <v>0</v>
      </c>
      <c r="J2763" s="218">
        <v>0</v>
      </c>
      <c r="K2763" s="218">
        <v>0</v>
      </c>
      <c r="L2763" s="218">
        <v>0</v>
      </c>
      <c r="M2763" s="218">
        <v>0</v>
      </c>
      <c r="N2763" s="218">
        <v>0</v>
      </c>
      <c r="O2763" s="218">
        <v>0</v>
      </c>
      <c r="P2763" s="218">
        <v>0</v>
      </c>
      <c r="Q2763" s="218">
        <v>0</v>
      </c>
      <c r="R2763" s="218">
        <v>0</v>
      </c>
      <c r="S2763" s="218">
        <v>0</v>
      </c>
      <c r="T2763" s="218">
        <v>2511121.48</v>
      </c>
      <c r="U2763" s="218">
        <v>0</v>
      </c>
      <c r="V2763" s="218">
        <v>0</v>
      </c>
      <c r="W2763" s="218">
        <v>0</v>
      </c>
      <c r="X2763" s="218">
        <v>94104.52</v>
      </c>
    </row>
    <row r="2764" spans="1:24" s="239" customFormat="1" ht="24" customHeight="1" x14ac:dyDescent="0.3">
      <c r="A2764" s="238">
        <v>2025</v>
      </c>
      <c r="B2764" s="230">
        <v>150</v>
      </c>
      <c r="C2764" s="229" t="s">
        <v>87</v>
      </c>
      <c r="D2764" s="230">
        <v>40592</v>
      </c>
      <c r="E2764" s="222">
        <v>3922533.7259999998</v>
      </c>
      <c r="F2764" s="222">
        <v>3845621.3</v>
      </c>
      <c r="G2764" s="218">
        <v>0</v>
      </c>
      <c r="H2764" s="218">
        <v>0</v>
      </c>
      <c r="I2764" s="218">
        <v>0</v>
      </c>
      <c r="J2764" s="218">
        <v>0</v>
      </c>
      <c r="K2764" s="218">
        <v>0</v>
      </c>
      <c r="L2764" s="218">
        <v>0</v>
      </c>
      <c r="M2764" s="218">
        <v>0</v>
      </c>
      <c r="N2764" s="218">
        <v>0</v>
      </c>
      <c r="O2764" s="218">
        <v>0</v>
      </c>
      <c r="P2764" s="218">
        <v>0</v>
      </c>
      <c r="Q2764" s="218">
        <v>0</v>
      </c>
      <c r="R2764" s="218">
        <v>0</v>
      </c>
      <c r="S2764" s="218">
        <v>0</v>
      </c>
      <c r="T2764" s="218">
        <v>3845621.3</v>
      </c>
      <c r="U2764" s="218">
        <v>0</v>
      </c>
      <c r="V2764" s="218">
        <v>0</v>
      </c>
      <c r="W2764" s="218">
        <v>0</v>
      </c>
      <c r="X2764" s="218">
        <v>76912.426000000007</v>
      </c>
    </row>
    <row r="2765" spans="1:24" s="239" customFormat="1" ht="24" customHeight="1" x14ac:dyDescent="0.3">
      <c r="A2765" s="238">
        <v>2025</v>
      </c>
      <c r="B2765" s="230">
        <v>151</v>
      </c>
      <c r="C2765" s="229" t="s">
        <v>3755</v>
      </c>
      <c r="D2765" s="230">
        <v>40714</v>
      </c>
      <c r="E2765" s="222">
        <v>1891429.2243999999</v>
      </c>
      <c r="F2765" s="222">
        <v>1853600.64</v>
      </c>
      <c r="G2765" s="218">
        <v>1853600.64</v>
      </c>
      <c r="H2765" s="218">
        <v>0</v>
      </c>
      <c r="I2765" s="218">
        <v>0</v>
      </c>
      <c r="J2765" s="218">
        <v>0</v>
      </c>
      <c r="K2765" s="218">
        <v>0</v>
      </c>
      <c r="L2765" s="218">
        <v>0</v>
      </c>
      <c r="M2765" s="218">
        <v>0</v>
      </c>
      <c r="N2765" s="218">
        <v>0</v>
      </c>
      <c r="O2765" s="218">
        <v>0</v>
      </c>
      <c r="P2765" s="218">
        <v>0</v>
      </c>
      <c r="Q2765" s="218">
        <v>0</v>
      </c>
      <c r="R2765" s="218">
        <v>0</v>
      </c>
      <c r="S2765" s="218">
        <v>0</v>
      </c>
      <c r="T2765" s="218">
        <v>0</v>
      </c>
      <c r="U2765" s="218">
        <v>0</v>
      </c>
      <c r="V2765" s="218">
        <v>0</v>
      </c>
      <c r="W2765" s="218">
        <v>0</v>
      </c>
      <c r="X2765" s="218">
        <v>37828.5844</v>
      </c>
    </row>
    <row r="2766" spans="1:24" s="239" customFormat="1" ht="24" customHeight="1" x14ac:dyDescent="0.3">
      <c r="A2766" s="238">
        <v>2025</v>
      </c>
      <c r="B2766" s="230">
        <v>152</v>
      </c>
      <c r="C2766" s="229" t="s">
        <v>3760</v>
      </c>
      <c r="D2766" s="230">
        <v>40570</v>
      </c>
      <c r="E2766" s="222">
        <v>9270613.8036000002</v>
      </c>
      <c r="F2766" s="222">
        <v>9257230.1799999997</v>
      </c>
      <c r="G2766" s="218">
        <v>3416423.58</v>
      </c>
      <c r="H2766" s="218">
        <v>0</v>
      </c>
      <c r="I2766" s="218">
        <v>0</v>
      </c>
      <c r="J2766" s="218">
        <v>0</v>
      </c>
      <c r="K2766" s="218">
        <v>0</v>
      </c>
      <c r="L2766" s="218">
        <v>0</v>
      </c>
      <c r="M2766" s="218">
        <v>0</v>
      </c>
      <c r="N2766" s="218">
        <v>0</v>
      </c>
      <c r="O2766" s="218">
        <v>5840806.5999999996</v>
      </c>
      <c r="P2766" s="218">
        <v>0</v>
      </c>
      <c r="Q2766" s="218">
        <v>0</v>
      </c>
      <c r="R2766" s="218">
        <v>0</v>
      </c>
      <c r="S2766" s="218">
        <v>0</v>
      </c>
      <c r="T2766" s="218">
        <v>0</v>
      </c>
      <c r="U2766" s="218">
        <v>0</v>
      </c>
      <c r="V2766" s="218">
        <v>0</v>
      </c>
      <c r="W2766" s="218">
        <v>0</v>
      </c>
      <c r="X2766" s="218">
        <v>13383.623600000001</v>
      </c>
    </row>
    <row r="2767" spans="1:24" s="239" customFormat="1" ht="24" customHeight="1" x14ac:dyDescent="0.3">
      <c r="A2767" s="238">
        <v>2025</v>
      </c>
      <c r="B2767" s="230">
        <v>153</v>
      </c>
      <c r="C2767" s="229" t="s">
        <v>3729</v>
      </c>
      <c r="D2767" s="230">
        <v>40918</v>
      </c>
      <c r="E2767" s="222">
        <v>5117337.7001999998</v>
      </c>
      <c r="F2767" s="222">
        <v>5016409.51</v>
      </c>
      <c r="G2767" s="218">
        <v>0</v>
      </c>
      <c r="H2767" s="218">
        <v>0</v>
      </c>
      <c r="I2767" s="218">
        <v>0</v>
      </c>
      <c r="J2767" s="218">
        <v>0</v>
      </c>
      <c r="K2767" s="218">
        <v>0</v>
      </c>
      <c r="L2767" s="218">
        <v>0</v>
      </c>
      <c r="M2767" s="218">
        <v>0</v>
      </c>
      <c r="N2767" s="218">
        <v>0</v>
      </c>
      <c r="O2767" s="218">
        <v>5016409.51</v>
      </c>
      <c r="P2767" s="218">
        <v>0</v>
      </c>
      <c r="Q2767" s="218">
        <v>0</v>
      </c>
      <c r="R2767" s="218">
        <v>0</v>
      </c>
      <c r="S2767" s="218">
        <v>0</v>
      </c>
      <c r="T2767" s="218">
        <v>0</v>
      </c>
      <c r="U2767" s="218">
        <v>0</v>
      </c>
      <c r="V2767" s="218">
        <v>0</v>
      </c>
      <c r="W2767" s="218">
        <v>0</v>
      </c>
      <c r="X2767" s="218">
        <v>100928.1902</v>
      </c>
    </row>
    <row r="2768" spans="1:24" s="239" customFormat="1" ht="24" customHeight="1" x14ac:dyDescent="0.3">
      <c r="A2768" s="238">
        <v>2025</v>
      </c>
      <c r="B2768" s="230">
        <v>154</v>
      </c>
      <c r="C2768" s="229" t="s">
        <v>3244</v>
      </c>
      <c r="D2768" s="230">
        <v>39898</v>
      </c>
      <c r="E2768" s="222">
        <v>7845422.6900000004</v>
      </c>
      <c r="F2768" s="222">
        <v>7688514.2362000002</v>
      </c>
      <c r="G2768" s="218">
        <v>7688514.2362000002</v>
      </c>
      <c r="H2768" s="218">
        <v>0</v>
      </c>
      <c r="I2768" s="218">
        <v>0</v>
      </c>
      <c r="J2768" s="218">
        <v>0</v>
      </c>
      <c r="K2768" s="218">
        <v>0</v>
      </c>
      <c r="L2768" s="218">
        <v>0</v>
      </c>
      <c r="M2768" s="218">
        <v>0</v>
      </c>
      <c r="N2768" s="218">
        <v>0</v>
      </c>
      <c r="O2768" s="218">
        <v>0</v>
      </c>
      <c r="P2768" s="218">
        <v>0</v>
      </c>
      <c r="Q2768" s="218">
        <v>0</v>
      </c>
      <c r="R2768" s="218">
        <v>0</v>
      </c>
      <c r="S2768" s="218">
        <v>0</v>
      </c>
      <c r="T2768" s="218">
        <v>0</v>
      </c>
      <c r="U2768" s="218">
        <v>0</v>
      </c>
      <c r="V2768" s="218">
        <v>0</v>
      </c>
      <c r="W2768" s="218">
        <v>0</v>
      </c>
      <c r="X2768" s="218">
        <v>156908.45380000002</v>
      </c>
    </row>
    <row r="2769" spans="1:24" s="239" customFormat="1" ht="24" customHeight="1" x14ac:dyDescent="0.3">
      <c r="A2769" s="238">
        <v>2025</v>
      </c>
      <c r="B2769" s="230">
        <v>155</v>
      </c>
      <c r="C2769" s="229" t="s">
        <v>3746</v>
      </c>
      <c r="D2769" s="230">
        <v>40773</v>
      </c>
      <c r="E2769" s="222">
        <v>12441989.964000002</v>
      </c>
      <c r="F2769" s="222">
        <v>12286687.200000001</v>
      </c>
      <c r="G2769" s="218">
        <v>0</v>
      </c>
      <c r="H2769" s="218">
        <v>0</v>
      </c>
      <c r="I2769" s="218">
        <v>0</v>
      </c>
      <c r="J2769" s="218">
        <v>0</v>
      </c>
      <c r="K2769" s="218">
        <v>0</v>
      </c>
      <c r="L2769" s="218">
        <v>0</v>
      </c>
      <c r="M2769" s="218">
        <v>0</v>
      </c>
      <c r="N2769" s="218">
        <v>0</v>
      </c>
      <c r="O2769" s="218">
        <v>5602245.4000000004</v>
      </c>
      <c r="P2769" s="218">
        <v>1533490.48</v>
      </c>
      <c r="Q2769" s="218">
        <v>5150951.32</v>
      </c>
      <c r="R2769" s="218">
        <v>0</v>
      </c>
      <c r="S2769" s="218">
        <v>0</v>
      </c>
      <c r="T2769" s="218">
        <v>0</v>
      </c>
      <c r="U2769" s="218">
        <v>0</v>
      </c>
      <c r="V2769" s="218">
        <v>0</v>
      </c>
      <c r="W2769" s="218">
        <v>0</v>
      </c>
      <c r="X2769" s="218">
        <v>155302.764</v>
      </c>
    </row>
    <row r="2770" spans="1:24" s="239" customFormat="1" ht="24" customHeight="1" x14ac:dyDescent="0.3">
      <c r="A2770" s="238">
        <v>2025</v>
      </c>
      <c r="B2770" s="230">
        <v>156</v>
      </c>
      <c r="C2770" s="229" t="s">
        <v>3251</v>
      </c>
      <c r="D2770" s="230">
        <v>40674</v>
      </c>
      <c r="E2770" s="222">
        <v>3267660.02</v>
      </c>
      <c r="F2770" s="222">
        <v>3210043.9</v>
      </c>
      <c r="G2770" s="218">
        <v>0</v>
      </c>
      <c r="H2770" s="218">
        <v>0</v>
      </c>
      <c r="I2770" s="218">
        <v>0</v>
      </c>
      <c r="J2770" s="218">
        <v>0</v>
      </c>
      <c r="K2770" s="218">
        <v>0</v>
      </c>
      <c r="L2770" s="218">
        <v>0</v>
      </c>
      <c r="M2770" s="218">
        <v>0</v>
      </c>
      <c r="N2770" s="218">
        <v>0</v>
      </c>
      <c r="O2770" s="218">
        <v>0</v>
      </c>
      <c r="P2770" s="218">
        <v>0</v>
      </c>
      <c r="Q2770" s="218">
        <v>3210043.9</v>
      </c>
      <c r="R2770" s="218">
        <v>0</v>
      </c>
      <c r="S2770" s="218">
        <v>0</v>
      </c>
      <c r="T2770" s="218">
        <v>0</v>
      </c>
      <c r="U2770" s="218">
        <v>0</v>
      </c>
      <c r="V2770" s="218">
        <v>0</v>
      </c>
      <c r="W2770" s="218">
        <v>0</v>
      </c>
      <c r="X2770" s="218">
        <v>57616.12</v>
      </c>
    </row>
    <row r="2771" spans="1:24" s="239" customFormat="1" ht="24" customHeight="1" x14ac:dyDescent="0.3">
      <c r="A2771" s="238">
        <v>2025</v>
      </c>
      <c r="B2771" s="230">
        <v>157</v>
      </c>
      <c r="C2771" s="229" t="s">
        <v>4405</v>
      </c>
      <c r="D2771" s="230">
        <v>40547</v>
      </c>
      <c r="E2771" s="222">
        <v>4821287.47</v>
      </c>
      <c r="F2771" s="222">
        <v>4744148.8</v>
      </c>
      <c r="G2771" s="218">
        <v>0</v>
      </c>
      <c r="H2771" s="218">
        <v>0</v>
      </c>
      <c r="I2771" s="218">
        <v>0</v>
      </c>
      <c r="J2771" s="218">
        <v>0</v>
      </c>
      <c r="K2771" s="218">
        <v>0</v>
      </c>
      <c r="L2771" s="218">
        <v>0</v>
      </c>
      <c r="M2771" s="218">
        <v>0</v>
      </c>
      <c r="N2771" s="218">
        <v>0</v>
      </c>
      <c r="O2771" s="218">
        <v>0</v>
      </c>
      <c r="P2771" s="218">
        <v>0</v>
      </c>
      <c r="Q2771" s="218">
        <v>4744148.8</v>
      </c>
      <c r="R2771" s="218">
        <v>0</v>
      </c>
      <c r="S2771" s="218">
        <v>0</v>
      </c>
      <c r="T2771" s="218">
        <v>0</v>
      </c>
      <c r="U2771" s="218">
        <v>0</v>
      </c>
      <c r="V2771" s="218">
        <v>0</v>
      </c>
      <c r="W2771" s="218">
        <v>0</v>
      </c>
      <c r="X2771" s="218">
        <v>77138.67</v>
      </c>
    </row>
    <row r="2772" spans="1:24" s="239" customFormat="1" ht="24" customHeight="1" x14ac:dyDescent="0.3">
      <c r="A2772" s="238">
        <v>2025</v>
      </c>
      <c r="B2772" s="230">
        <v>158</v>
      </c>
      <c r="C2772" s="229" t="s">
        <v>4406</v>
      </c>
      <c r="D2772" s="230">
        <v>40749</v>
      </c>
      <c r="E2772" s="222">
        <v>5532014.6699999999</v>
      </c>
      <c r="F2772" s="222">
        <v>5454876</v>
      </c>
      <c r="G2772" s="218">
        <v>0</v>
      </c>
      <c r="H2772" s="218">
        <v>0</v>
      </c>
      <c r="I2772" s="218">
        <v>0</v>
      </c>
      <c r="J2772" s="218">
        <v>0</v>
      </c>
      <c r="K2772" s="218">
        <v>0</v>
      </c>
      <c r="L2772" s="218">
        <v>0</v>
      </c>
      <c r="M2772" s="218">
        <v>0</v>
      </c>
      <c r="N2772" s="218">
        <v>0</v>
      </c>
      <c r="O2772" s="218">
        <v>0</v>
      </c>
      <c r="P2772" s="218">
        <v>0</v>
      </c>
      <c r="Q2772" s="218">
        <v>5454876</v>
      </c>
      <c r="R2772" s="218">
        <v>0</v>
      </c>
      <c r="S2772" s="218">
        <v>0</v>
      </c>
      <c r="T2772" s="218">
        <v>0</v>
      </c>
      <c r="U2772" s="218">
        <v>0</v>
      </c>
      <c r="V2772" s="218">
        <v>0</v>
      </c>
      <c r="W2772" s="218">
        <v>0</v>
      </c>
      <c r="X2772" s="218">
        <v>77138.67</v>
      </c>
    </row>
    <row r="2773" spans="1:24" s="239" customFormat="1" ht="24" customHeight="1" x14ac:dyDescent="0.3">
      <c r="A2773" s="238">
        <v>2025</v>
      </c>
      <c r="B2773" s="230">
        <v>159</v>
      </c>
      <c r="C2773" s="229" t="s">
        <v>3741</v>
      </c>
      <c r="D2773" s="230">
        <v>40852</v>
      </c>
      <c r="E2773" s="222">
        <v>241848</v>
      </c>
      <c r="F2773" s="222">
        <v>241848</v>
      </c>
      <c r="G2773" s="218">
        <v>0</v>
      </c>
      <c r="H2773" s="218">
        <v>0</v>
      </c>
      <c r="I2773" s="218">
        <v>0</v>
      </c>
      <c r="J2773" s="218">
        <v>0</v>
      </c>
      <c r="K2773" s="218">
        <v>0</v>
      </c>
      <c r="L2773" s="218">
        <v>0</v>
      </c>
      <c r="M2773" s="218">
        <v>0</v>
      </c>
      <c r="N2773" s="218">
        <v>0</v>
      </c>
      <c r="O2773" s="218">
        <v>0</v>
      </c>
      <c r="P2773" s="218">
        <v>0</v>
      </c>
      <c r="Q2773" s="218">
        <v>0</v>
      </c>
      <c r="R2773" s="218">
        <v>0</v>
      </c>
      <c r="S2773" s="218">
        <v>0</v>
      </c>
      <c r="T2773" s="218">
        <v>0</v>
      </c>
      <c r="U2773" s="218">
        <v>0</v>
      </c>
      <c r="V2773" s="218">
        <v>241848</v>
      </c>
      <c r="W2773" s="218">
        <v>0</v>
      </c>
      <c r="X2773" s="218">
        <v>0</v>
      </c>
    </row>
    <row r="2774" spans="1:24" s="239" customFormat="1" ht="24" customHeight="1" x14ac:dyDescent="0.3">
      <c r="A2774" s="238">
        <v>2025</v>
      </c>
      <c r="B2774" s="230">
        <v>160</v>
      </c>
      <c r="C2774" s="229" t="s">
        <v>4409</v>
      </c>
      <c r="D2774" s="230">
        <v>40944</v>
      </c>
      <c r="E2774" s="222">
        <v>4014855.48</v>
      </c>
      <c r="F2774" s="222">
        <v>3996545.02</v>
      </c>
      <c r="G2774" s="218">
        <v>0</v>
      </c>
      <c r="H2774" s="218">
        <v>0</v>
      </c>
      <c r="I2774" s="218">
        <v>0</v>
      </c>
      <c r="J2774" s="218">
        <v>0</v>
      </c>
      <c r="K2774" s="218">
        <v>0</v>
      </c>
      <c r="L2774" s="218">
        <v>0</v>
      </c>
      <c r="M2774" s="218">
        <v>0</v>
      </c>
      <c r="N2774" s="218">
        <v>0</v>
      </c>
      <c r="O2774" s="218">
        <v>3996545.02</v>
      </c>
      <c r="P2774" s="218">
        <v>0</v>
      </c>
      <c r="Q2774" s="218">
        <v>0</v>
      </c>
      <c r="R2774" s="218">
        <v>0</v>
      </c>
      <c r="S2774" s="218">
        <v>0</v>
      </c>
      <c r="T2774" s="218">
        <v>0</v>
      </c>
      <c r="U2774" s="218">
        <v>0</v>
      </c>
      <c r="V2774" s="218">
        <v>0</v>
      </c>
      <c r="W2774" s="218">
        <v>0</v>
      </c>
      <c r="X2774" s="218">
        <v>18310.46</v>
      </c>
    </row>
    <row r="2775" spans="1:24" s="239" customFormat="1" ht="24" customHeight="1" x14ac:dyDescent="0.3">
      <c r="A2775" s="238">
        <v>2025</v>
      </c>
      <c r="B2775" s="230">
        <v>161</v>
      </c>
      <c r="C2775" s="229" t="s">
        <v>4412</v>
      </c>
      <c r="D2775" s="230">
        <v>46845</v>
      </c>
      <c r="E2775" s="222">
        <v>58980</v>
      </c>
      <c r="F2775" s="222">
        <v>58980</v>
      </c>
      <c r="G2775" s="218">
        <v>0</v>
      </c>
      <c r="H2775" s="218">
        <v>0</v>
      </c>
      <c r="I2775" s="218">
        <v>0</v>
      </c>
      <c r="J2775" s="218">
        <v>0</v>
      </c>
      <c r="K2775" s="218">
        <v>0</v>
      </c>
      <c r="L2775" s="218">
        <v>0</v>
      </c>
      <c r="M2775" s="218">
        <v>0</v>
      </c>
      <c r="N2775" s="218">
        <v>0</v>
      </c>
      <c r="O2775" s="218">
        <v>0</v>
      </c>
      <c r="P2775" s="218">
        <v>0</v>
      </c>
      <c r="Q2775" s="218">
        <v>0</v>
      </c>
      <c r="R2775" s="218">
        <v>0</v>
      </c>
      <c r="S2775" s="218">
        <v>0</v>
      </c>
      <c r="T2775" s="218">
        <v>0</v>
      </c>
      <c r="U2775" s="218">
        <v>0</v>
      </c>
      <c r="V2775" s="218">
        <v>58980</v>
      </c>
      <c r="W2775" s="218">
        <v>0</v>
      </c>
      <c r="X2775" s="218">
        <v>0</v>
      </c>
    </row>
    <row r="2776" spans="1:24" s="239" customFormat="1" ht="24" customHeight="1" x14ac:dyDescent="0.3">
      <c r="A2776" s="238">
        <v>2025</v>
      </c>
      <c r="B2776" s="230">
        <v>162</v>
      </c>
      <c r="C2776" s="229" t="s">
        <v>3762</v>
      </c>
      <c r="D2776" s="230">
        <v>40464</v>
      </c>
      <c r="E2776" s="222">
        <v>35737.86</v>
      </c>
      <c r="F2776" s="222">
        <v>35737.86</v>
      </c>
      <c r="G2776" s="218">
        <v>0</v>
      </c>
      <c r="H2776" s="218">
        <v>0</v>
      </c>
      <c r="I2776" s="218">
        <v>0</v>
      </c>
      <c r="J2776" s="218">
        <v>0</v>
      </c>
      <c r="K2776" s="218">
        <v>0</v>
      </c>
      <c r="L2776" s="218">
        <v>0</v>
      </c>
      <c r="M2776" s="218">
        <v>0</v>
      </c>
      <c r="N2776" s="218">
        <v>0</v>
      </c>
      <c r="O2776" s="218">
        <v>0</v>
      </c>
      <c r="P2776" s="218">
        <v>0</v>
      </c>
      <c r="Q2776" s="218">
        <v>0</v>
      </c>
      <c r="R2776" s="218">
        <v>0</v>
      </c>
      <c r="S2776" s="218">
        <v>0</v>
      </c>
      <c r="T2776" s="218">
        <v>0</v>
      </c>
      <c r="U2776" s="218">
        <v>0</v>
      </c>
      <c r="V2776" s="218">
        <v>35737.86</v>
      </c>
      <c r="W2776" s="218">
        <v>0</v>
      </c>
      <c r="X2776" s="218">
        <v>0</v>
      </c>
    </row>
    <row r="2777" spans="1:24" s="239" customFormat="1" ht="24" customHeight="1" x14ac:dyDescent="0.3">
      <c r="A2777" s="238">
        <v>2025</v>
      </c>
      <c r="B2777" s="230">
        <v>163</v>
      </c>
      <c r="C2777" s="229" t="s">
        <v>3766</v>
      </c>
      <c r="D2777" s="230">
        <v>39752</v>
      </c>
      <c r="E2777" s="222">
        <v>27933.85</v>
      </c>
      <c r="F2777" s="222">
        <v>27933.85</v>
      </c>
      <c r="G2777" s="218">
        <v>0</v>
      </c>
      <c r="H2777" s="218">
        <v>0</v>
      </c>
      <c r="I2777" s="218">
        <v>0</v>
      </c>
      <c r="J2777" s="218">
        <v>0</v>
      </c>
      <c r="K2777" s="218">
        <v>0</v>
      </c>
      <c r="L2777" s="218">
        <v>0</v>
      </c>
      <c r="M2777" s="218">
        <v>0</v>
      </c>
      <c r="N2777" s="218">
        <v>0</v>
      </c>
      <c r="O2777" s="218">
        <v>0</v>
      </c>
      <c r="P2777" s="218">
        <v>0</v>
      </c>
      <c r="Q2777" s="218">
        <v>0</v>
      </c>
      <c r="R2777" s="218">
        <v>0</v>
      </c>
      <c r="S2777" s="218">
        <v>0</v>
      </c>
      <c r="T2777" s="218">
        <v>0</v>
      </c>
      <c r="U2777" s="218">
        <v>0</v>
      </c>
      <c r="V2777" s="218">
        <v>27933.85</v>
      </c>
      <c r="W2777" s="218">
        <v>0</v>
      </c>
      <c r="X2777" s="218">
        <v>0</v>
      </c>
    </row>
    <row r="2778" spans="1:24" s="239" customFormat="1" ht="24" customHeight="1" x14ac:dyDescent="0.3">
      <c r="A2778" s="238">
        <v>2025</v>
      </c>
      <c r="B2778" s="230">
        <v>164</v>
      </c>
      <c r="C2778" s="229" t="s">
        <v>3759</v>
      </c>
      <c r="D2778" s="230">
        <v>40622</v>
      </c>
      <c r="E2778" s="222">
        <v>2306426.58</v>
      </c>
      <c r="F2778" s="222">
        <v>2288116.12</v>
      </c>
      <c r="G2778" s="218">
        <v>0</v>
      </c>
      <c r="H2778" s="218">
        <v>0</v>
      </c>
      <c r="I2778" s="218">
        <v>0</v>
      </c>
      <c r="J2778" s="218">
        <v>0</v>
      </c>
      <c r="K2778" s="218">
        <v>0</v>
      </c>
      <c r="L2778" s="218">
        <v>0</v>
      </c>
      <c r="M2778" s="218">
        <v>0</v>
      </c>
      <c r="N2778" s="218">
        <v>0</v>
      </c>
      <c r="O2778" s="218">
        <v>2288116.12</v>
      </c>
      <c r="P2778" s="218">
        <v>0</v>
      </c>
      <c r="Q2778" s="218">
        <v>0</v>
      </c>
      <c r="R2778" s="218">
        <v>0</v>
      </c>
      <c r="S2778" s="218">
        <v>0</v>
      </c>
      <c r="T2778" s="218">
        <v>0</v>
      </c>
      <c r="U2778" s="218">
        <v>0</v>
      </c>
      <c r="V2778" s="218">
        <v>0</v>
      </c>
      <c r="W2778" s="218">
        <v>0</v>
      </c>
      <c r="X2778" s="218">
        <v>18310.46</v>
      </c>
    </row>
    <row r="2779" spans="1:24" s="239" customFormat="1" ht="24" customHeight="1" x14ac:dyDescent="0.3">
      <c r="A2779" s="238">
        <v>2025</v>
      </c>
      <c r="B2779" s="230">
        <v>165</v>
      </c>
      <c r="C2779" s="229" t="s">
        <v>2280</v>
      </c>
      <c r="D2779" s="230">
        <v>39376</v>
      </c>
      <c r="E2779" s="222">
        <v>1317221.0044</v>
      </c>
      <c r="F2779" s="222">
        <v>1279392.42</v>
      </c>
      <c r="G2779" s="218">
        <v>0</v>
      </c>
      <c r="H2779" s="218">
        <v>0</v>
      </c>
      <c r="I2779" s="218">
        <v>0</v>
      </c>
      <c r="J2779" s="218">
        <v>0</v>
      </c>
      <c r="K2779" s="218">
        <v>0</v>
      </c>
      <c r="L2779" s="218">
        <v>0</v>
      </c>
      <c r="M2779" s="218">
        <v>0</v>
      </c>
      <c r="N2779" s="218">
        <v>0</v>
      </c>
      <c r="O2779" s="218">
        <v>0</v>
      </c>
      <c r="P2779" s="218">
        <v>0</v>
      </c>
      <c r="Q2779" s="218">
        <v>0</v>
      </c>
      <c r="R2779" s="218">
        <v>0</v>
      </c>
      <c r="S2779" s="218">
        <v>0</v>
      </c>
      <c r="T2779" s="218">
        <v>1279392.42</v>
      </c>
      <c r="U2779" s="218">
        <v>0</v>
      </c>
      <c r="V2779" s="218">
        <v>0</v>
      </c>
      <c r="W2779" s="218">
        <v>0</v>
      </c>
      <c r="X2779" s="218">
        <v>37828.5844</v>
      </c>
    </row>
    <row r="2780" spans="1:24" s="239" customFormat="1" ht="24" customHeight="1" x14ac:dyDescent="0.3">
      <c r="A2780" s="238">
        <v>2025</v>
      </c>
      <c r="B2780" s="230">
        <v>166</v>
      </c>
      <c r="C2780" s="229" t="s">
        <v>3780</v>
      </c>
      <c r="D2780" s="230">
        <v>39382</v>
      </c>
      <c r="E2780" s="222">
        <v>1897725.8844000001</v>
      </c>
      <c r="F2780" s="222">
        <v>1859897.3</v>
      </c>
      <c r="G2780" s="218">
        <v>0</v>
      </c>
      <c r="H2780" s="218">
        <v>0</v>
      </c>
      <c r="I2780" s="218">
        <v>0</v>
      </c>
      <c r="J2780" s="218">
        <v>0</v>
      </c>
      <c r="K2780" s="218">
        <v>0</v>
      </c>
      <c r="L2780" s="218">
        <v>0</v>
      </c>
      <c r="M2780" s="218">
        <v>0</v>
      </c>
      <c r="N2780" s="218">
        <v>0</v>
      </c>
      <c r="O2780" s="218">
        <v>0</v>
      </c>
      <c r="P2780" s="218">
        <v>0</v>
      </c>
      <c r="Q2780" s="218">
        <v>0</v>
      </c>
      <c r="R2780" s="218">
        <v>0</v>
      </c>
      <c r="S2780" s="218">
        <v>0</v>
      </c>
      <c r="T2780" s="218">
        <v>1859897.3</v>
      </c>
      <c r="U2780" s="218">
        <v>0</v>
      </c>
      <c r="V2780" s="218">
        <v>0</v>
      </c>
      <c r="W2780" s="218">
        <v>0</v>
      </c>
      <c r="X2780" s="218">
        <v>37828.5844</v>
      </c>
    </row>
    <row r="2781" spans="1:24" s="239" customFormat="1" ht="24" customHeight="1" x14ac:dyDescent="0.3">
      <c r="A2781" s="238">
        <v>2025</v>
      </c>
      <c r="B2781" s="230">
        <v>167</v>
      </c>
      <c r="C2781" s="313" t="s">
        <v>47</v>
      </c>
      <c r="D2781" s="314">
        <v>40479</v>
      </c>
      <c r="E2781" s="222">
        <v>55000</v>
      </c>
      <c r="F2781" s="222">
        <v>55000</v>
      </c>
      <c r="G2781" s="222">
        <v>0</v>
      </c>
      <c r="H2781" s="222">
        <v>0</v>
      </c>
      <c r="I2781" s="222">
        <v>0</v>
      </c>
      <c r="J2781" s="222">
        <v>0</v>
      </c>
      <c r="K2781" s="222">
        <v>0</v>
      </c>
      <c r="L2781" s="222">
        <v>0</v>
      </c>
      <c r="M2781" s="222">
        <v>0</v>
      </c>
      <c r="N2781" s="222">
        <v>0</v>
      </c>
      <c r="O2781" s="222">
        <v>0</v>
      </c>
      <c r="P2781" s="222">
        <v>0</v>
      </c>
      <c r="Q2781" s="222">
        <v>0</v>
      </c>
      <c r="R2781" s="222">
        <v>0</v>
      </c>
      <c r="S2781" s="222">
        <v>0</v>
      </c>
      <c r="T2781" s="222">
        <v>0</v>
      </c>
      <c r="U2781" s="222">
        <v>0</v>
      </c>
      <c r="V2781" s="222">
        <v>55000</v>
      </c>
      <c r="W2781" s="222">
        <v>0</v>
      </c>
      <c r="X2781" s="222">
        <v>0</v>
      </c>
    </row>
    <row r="2782" spans="1:24" s="239" customFormat="1" ht="24" customHeight="1" x14ac:dyDescent="0.3">
      <c r="A2782" s="238">
        <v>2025</v>
      </c>
      <c r="B2782" s="230">
        <v>168</v>
      </c>
      <c r="C2782" s="313" t="s">
        <v>4616</v>
      </c>
      <c r="D2782" s="230">
        <v>40979</v>
      </c>
      <c r="E2782" s="222">
        <v>537848</v>
      </c>
      <c r="F2782" s="222">
        <v>537848</v>
      </c>
      <c r="G2782" s="222">
        <v>0</v>
      </c>
      <c r="H2782" s="222">
        <v>0</v>
      </c>
      <c r="I2782" s="222">
        <v>0</v>
      </c>
      <c r="J2782" s="222">
        <v>0</v>
      </c>
      <c r="K2782" s="222">
        <v>0</v>
      </c>
      <c r="L2782" s="222">
        <v>0</v>
      </c>
      <c r="M2782" s="222">
        <v>0</v>
      </c>
      <c r="N2782" s="222">
        <v>0</v>
      </c>
      <c r="O2782" s="222">
        <v>0</v>
      </c>
      <c r="P2782" s="222">
        <v>537848</v>
      </c>
      <c r="Q2782" s="222">
        <v>0</v>
      </c>
      <c r="R2782" s="222">
        <v>0</v>
      </c>
      <c r="S2782" s="222">
        <v>0</v>
      </c>
      <c r="T2782" s="222">
        <v>0</v>
      </c>
      <c r="U2782" s="222">
        <v>0</v>
      </c>
      <c r="V2782" s="222">
        <v>0</v>
      </c>
      <c r="W2782" s="222">
        <v>0</v>
      </c>
      <c r="X2782" s="222">
        <v>0</v>
      </c>
    </row>
    <row r="2783" spans="1:24" s="239" customFormat="1" ht="24" customHeight="1" x14ac:dyDescent="0.3">
      <c r="A2783" s="238">
        <v>2025</v>
      </c>
      <c r="B2783" s="230">
        <v>169</v>
      </c>
      <c r="C2783" s="313" t="s">
        <v>4617</v>
      </c>
      <c r="D2783" s="230">
        <v>40998</v>
      </c>
      <c r="E2783" s="222">
        <v>799751</v>
      </c>
      <c r="F2783" s="222">
        <v>799751</v>
      </c>
      <c r="G2783" s="222">
        <v>0</v>
      </c>
      <c r="H2783" s="222">
        <v>0</v>
      </c>
      <c r="I2783" s="222">
        <v>0</v>
      </c>
      <c r="J2783" s="222">
        <v>0</v>
      </c>
      <c r="K2783" s="222">
        <v>0</v>
      </c>
      <c r="L2783" s="222">
        <v>0</v>
      </c>
      <c r="M2783" s="222">
        <v>0</v>
      </c>
      <c r="N2783" s="222">
        <v>0</v>
      </c>
      <c r="O2783" s="222">
        <v>0</v>
      </c>
      <c r="P2783" s="222">
        <v>799751</v>
      </c>
      <c r="Q2783" s="222">
        <v>0</v>
      </c>
      <c r="R2783" s="222">
        <v>0</v>
      </c>
      <c r="S2783" s="222">
        <v>0</v>
      </c>
      <c r="T2783" s="222">
        <v>0</v>
      </c>
      <c r="U2783" s="222">
        <v>0</v>
      </c>
      <c r="V2783" s="222">
        <v>0</v>
      </c>
      <c r="W2783" s="222">
        <v>0</v>
      </c>
      <c r="X2783" s="222">
        <v>0</v>
      </c>
    </row>
    <row r="2784" spans="1:24" s="239" customFormat="1" ht="24" customHeight="1" x14ac:dyDescent="0.3">
      <c r="A2784" s="238">
        <v>2025</v>
      </c>
      <c r="B2784" s="230">
        <v>170</v>
      </c>
      <c r="C2784" s="313" t="s">
        <v>4553</v>
      </c>
      <c r="D2784" s="230">
        <v>39839</v>
      </c>
      <c r="E2784" s="222">
        <v>3150981.3800000004</v>
      </c>
      <c r="F2784" s="222">
        <v>3075581.3800000004</v>
      </c>
      <c r="G2784" s="222">
        <v>0</v>
      </c>
      <c r="H2784" s="222">
        <v>2325654.2400000002</v>
      </c>
      <c r="I2784" s="222">
        <v>0</v>
      </c>
      <c r="J2784" s="222">
        <v>0</v>
      </c>
      <c r="K2784" s="222">
        <v>0</v>
      </c>
      <c r="L2784" s="222">
        <v>0</v>
      </c>
      <c r="M2784" s="222">
        <v>0</v>
      </c>
      <c r="N2784" s="222">
        <v>0</v>
      </c>
      <c r="O2784" s="222">
        <v>0</v>
      </c>
      <c r="P2784" s="222">
        <v>0</v>
      </c>
      <c r="Q2784" s="222">
        <v>749927.14</v>
      </c>
      <c r="R2784" s="222">
        <v>0</v>
      </c>
      <c r="S2784" s="222">
        <v>0</v>
      </c>
      <c r="T2784" s="222">
        <v>0</v>
      </c>
      <c r="U2784" s="222">
        <v>0</v>
      </c>
      <c r="V2784" s="222">
        <v>0</v>
      </c>
      <c r="W2784" s="222">
        <v>0</v>
      </c>
      <c r="X2784" s="222">
        <v>75400</v>
      </c>
    </row>
    <row r="2785" spans="1:24" s="239" customFormat="1" ht="24" customHeight="1" x14ac:dyDescent="0.3">
      <c r="A2785" s="238">
        <v>2025</v>
      </c>
      <c r="B2785" s="230">
        <v>171</v>
      </c>
      <c r="C2785" s="313" t="s">
        <v>4624</v>
      </c>
      <c r="D2785" s="230">
        <v>39899</v>
      </c>
      <c r="E2785" s="222">
        <v>2838293.4299999997</v>
      </c>
      <c r="F2785" s="222">
        <v>2782293.4299999997</v>
      </c>
      <c r="G2785" s="222">
        <v>0</v>
      </c>
      <c r="H2785" s="222">
        <v>0</v>
      </c>
      <c r="I2785" s="222">
        <v>0</v>
      </c>
      <c r="J2785" s="222">
        <v>0</v>
      </c>
      <c r="K2785" s="222">
        <v>0</v>
      </c>
      <c r="L2785" s="222">
        <v>646203.38</v>
      </c>
      <c r="M2785" s="222">
        <v>0</v>
      </c>
      <c r="N2785" s="222">
        <v>0</v>
      </c>
      <c r="O2785" s="222">
        <v>0</v>
      </c>
      <c r="P2785" s="222">
        <v>2136090.0499999998</v>
      </c>
      <c r="Q2785" s="222">
        <v>0</v>
      </c>
      <c r="R2785" s="222">
        <v>0</v>
      </c>
      <c r="S2785" s="222">
        <v>0</v>
      </c>
      <c r="T2785" s="222">
        <v>0</v>
      </c>
      <c r="U2785" s="222">
        <v>0</v>
      </c>
      <c r="V2785" s="222">
        <v>0</v>
      </c>
      <c r="W2785" s="222">
        <v>0</v>
      </c>
      <c r="X2785" s="222">
        <v>56000</v>
      </c>
    </row>
    <row r="2786" spans="1:24" s="239" customFormat="1" ht="24" customHeight="1" x14ac:dyDescent="0.3">
      <c r="A2786" s="238">
        <v>2025</v>
      </c>
      <c r="B2786" s="230">
        <v>172</v>
      </c>
      <c r="C2786" s="313" t="s">
        <v>4554</v>
      </c>
      <c r="D2786" s="230">
        <v>39906</v>
      </c>
      <c r="E2786" s="222">
        <v>1174903.98</v>
      </c>
      <c r="F2786" s="222">
        <v>1070903.98</v>
      </c>
      <c r="G2786" s="222">
        <v>0</v>
      </c>
      <c r="H2786" s="222">
        <v>0</v>
      </c>
      <c r="I2786" s="222">
        <v>0</v>
      </c>
      <c r="J2786" s="222">
        <v>0</v>
      </c>
      <c r="K2786" s="222">
        <v>535451.99</v>
      </c>
      <c r="L2786" s="222">
        <v>535451.99</v>
      </c>
      <c r="M2786" s="222">
        <v>0</v>
      </c>
      <c r="N2786" s="222">
        <v>0</v>
      </c>
      <c r="O2786" s="222">
        <v>0</v>
      </c>
      <c r="P2786" s="222">
        <v>0</v>
      </c>
      <c r="Q2786" s="222">
        <v>0</v>
      </c>
      <c r="R2786" s="222">
        <v>0</v>
      </c>
      <c r="S2786" s="222">
        <v>0</v>
      </c>
      <c r="T2786" s="222">
        <v>0</v>
      </c>
      <c r="U2786" s="222">
        <v>0</v>
      </c>
      <c r="V2786" s="222">
        <v>0</v>
      </c>
      <c r="W2786" s="222">
        <v>0</v>
      </c>
      <c r="X2786" s="222">
        <v>104000</v>
      </c>
    </row>
    <row r="2787" spans="1:24" s="239" customFormat="1" ht="24" customHeight="1" x14ac:dyDescent="0.3">
      <c r="A2787" s="238">
        <v>2025</v>
      </c>
      <c r="B2787" s="230">
        <v>173</v>
      </c>
      <c r="C2787" s="313" t="s">
        <v>4555</v>
      </c>
      <c r="D2787" s="230">
        <v>40671</v>
      </c>
      <c r="E2787" s="222">
        <v>1023909.1799999999</v>
      </c>
      <c r="F2787" s="222">
        <v>1002456.61</v>
      </c>
      <c r="G2787" s="222">
        <v>422332.26</v>
      </c>
      <c r="H2787" s="222">
        <v>0</v>
      </c>
      <c r="I2787" s="222">
        <v>0</v>
      </c>
      <c r="J2787" s="222">
        <v>0</v>
      </c>
      <c r="K2787" s="222">
        <v>0</v>
      </c>
      <c r="L2787" s="222">
        <v>580124.35</v>
      </c>
      <c r="M2787" s="222">
        <v>0</v>
      </c>
      <c r="N2787" s="222">
        <v>0</v>
      </c>
      <c r="O2787" s="222">
        <v>0</v>
      </c>
      <c r="P2787" s="222">
        <v>0</v>
      </c>
      <c r="Q2787" s="222">
        <v>0</v>
      </c>
      <c r="R2787" s="222">
        <v>0</v>
      </c>
      <c r="S2787" s="222">
        <v>0</v>
      </c>
      <c r="T2787" s="222">
        <v>0</v>
      </c>
      <c r="U2787" s="222">
        <v>0</v>
      </c>
      <c r="V2787" s="222">
        <v>0</v>
      </c>
      <c r="W2787" s="222">
        <v>0</v>
      </c>
      <c r="X2787" s="222">
        <v>21452.57</v>
      </c>
    </row>
    <row r="2788" spans="1:24" s="239" customFormat="1" ht="24" customHeight="1" x14ac:dyDescent="0.3">
      <c r="A2788" s="238">
        <v>2025</v>
      </c>
      <c r="B2788" s="230">
        <v>174</v>
      </c>
      <c r="C2788" s="313" t="s">
        <v>4556</v>
      </c>
      <c r="D2788" s="230">
        <v>39505</v>
      </c>
      <c r="E2788" s="222">
        <v>1256879.3700000001</v>
      </c>
      <c r="F2788" s="222">
        <v>1256879.3700000001</v>
      </c>
      <c r="G2788" s="222">
        <v>0</v>
      </c>
      <c r="H2788" s="222">
        <v>0</v>
      </c>
      <c r="I2788" s="222">
        <v>0</v>
      </c>
      <c r="J2788" s="222">
        <v>0</v>
      </c>
      <c r="K2788" s="222">
        <v>0</v>
      </c>
      <c r="L2788" s="222">
        <v>0</v>
      </c>
      <c r="M2788" s="222">
        <v>0</v>
      </c>
      <c r="N2788" s="222">
        <v>0</v>
      </c>
      <c r="O2788" s="222">
        <v>1256879.3700000001</v>
      </c>
      <c r="P2788" s="222">
        <v>0</v>
      </c>
      <c r="Q2788" s="222">
        <v>0</v>
      </c>
      <c r="R2788" s="222">
        <v>0</v>
      </c>
      <c r="S2788" s="222">
        <v>0</v>
      </c>
      <c r="T2788" s="222">
        <v>0</v>
      </c>
      <c r="U2788" s="222">
        <v>0</v>
      </c>
      <c r="V2788" s="222">
        <v>0</v>
      </c>
      <c r="W2788" s="222">
        <v>0</v>
      </c>
      <c r="X2788" s="222">
        <v>0</v>
      </c>
    </row>
    <row r="2789" spans="1:24" s="239" customFormat="1" ht="24" customHeight="1" x14ac:dyDescent="0.3">
      <c r="A2789" s="238">
        <v>2025</v>
      </c>
      <c r="B2789" s="230">
        <v>175</v>
      </c>
      <c r="C2789" s="313" t="s">
        <v>4557</v>
      </c>
      <c r="D2789" s="230">
        <v>40258</v>
      </c>
      <c r="E2789" s="222">
        <v>745899</v>
      </c>
      <c r="F2789" s="222">
        <v>734214</v>
      </c>
      <c r="G2789" s="222">
        <v>0</v>
      </c>
      <c r="H2789" s="222">
        <v>584214</v>
      </c>
      <c r="I2789" s="222">
        <v>0</v>
      </c>
      <c r="J2789" s="222">
        <v>0</v>
      </c>
      <c r="K2789" s="222">
        <v>0</v>
      </c>
      <c r="L2789" s="222">
        <v>0</v>
      </c>
      <c r="M2789" s="222">
        <v>0</v>
      </c>
      <c r="N2789" s="222">
        <v>0</v>
      </c>
      <c r="O2789" s="222">
        <v>0</v>
      </c>
      <c r="P2789" s="222">
        <v>0</v>
      </c>
      <c r="Q2789" s="222">
        <v>0</v>
      </c>
      <c r="R2789" s="222">
        <v>0</v>
      </c>
      <c r="S2789" s="222">
        <v>0</v>
      </c>
      <c r="T2789" s="222">
        <v>0</v>
      </c>
      <c r="U2789" s="222">
        <v>150000</v>
      </c>
      <c r="V2789" s="222">
        <v>0</v>
      </c>
      <c r="W2789" s="222">
        <v>0</v>
      </c>
      <c r="X2789" s="222">
        <v>11685</v>
      </c>
    </row>
    <row r="2790" spans="1:24" s="239" customFormat="1" ht="20.25" customHeight="1" x14ac:dyDescent="0.3">
      <c r="A2790" s="238"/>
      <c r="B2790" s="226" t="s">
        <v>22</v>
      </c>
      <c r="C2790" s="231"/>
      <c r="D2790" s="263" t="s">
        <v>172</v>
      </c>
      <c r="E2790" s="220">
        <v>819011258.81649005</v>
      </c>
      <c r="F2790" s="220">
        <v>807620709.76679933</v>
      </c>
      <c r="G2790" s="220">
        <v>163397974.15259999</v>
      </c>
      <c r="H2790" s="220">
        <v>64711000.010000005</v>
      </c>
      <c r="I2790" s="220">
        <v>0</v>
      </c>
      <c r="J2790" s="220">
        <v>7302473.7999999998</v>
      </c>
      <c r="K2790" s="220">
        <v>7551842.0300000003</v>
      </c>
      <c r="L2790" s="220">
        <v>15320508.370000001</v>
      </c>
      <c r="M2790" s="220">
        <v>0</v>
      </c>
      <c r="N2790" s="220">
        <v>40595642</v>
      </c>
      <c r="O2790" s="220">
        <v>183358356.20000005</v>
      </c>
      <c r="P2790" s="220">
        <v>39385993.718399994</v>
      </c>
      <c r="Q2790" s="220">
        <v>211777044.24000004</v>
      </c>
      <c r="R2790" s="220">
        <v>0</v>
      </c>
      <c r="S2790" s="220">
        <v>0</v>
      </c>
      <c r="T2790" s="220">
        <v>68906476.725800008</v>
      </c>
      <c r="U2790" s="220">
        <v>4037696.8099999996</v>
      </c>
      <c r="V2790" s="220">
        <v>1275701.7100000002</v>
      </c>
      <c r="W2790" s="220">
        <v>0</v>
      </c>
      <c r="X2790" s="220">
        <v>11390549.049690004</v>
      </c>
    </row>
    <row r="2791" spans="1:24" s="239" customFormat="1" ht="24.95" customHeight="1" x14ac:dyDescent="0.3">
      <c r="A2791" s="238"/>
      <c r="C2791" s="235"/>
      <c r="D2791" s="235"/>
      <c r="E2791" s="235"/>
      <c r="F2791" s="235"/>
      <c r="G2791" s="254"/>
      <c r="H2791" s="254"/>
      <c r="I2791" s="254"/>
      <c r="J2791" s="254"/>
      <c r="K2791" s="254"/>
      <c r="L2791" s="254" t="s">
        <v>1908</v>
      </c>
      <c r="M2791" s="254"/>
      <c r="N2791" s="254"/>
      <c r="O2791" s="254"/>
      <c r="P2791" s="254"/>
      <c r="Q2791" s="254"/>
      <c r="R2791" s="254"/>
      <c r="S2791" s="254"/>
      <c r="T2791" s="254"/>
      <c r="U2791" s="254"/>
      <c r="V2791" s="254"/>
      <c r="W2791" s="254"/>
      <c r="X2791" s="266"/>
    </row>
    <row r="2792" spans="1:24" s="239" customFormat="1" ht="26.25" customHeight="1" x14ac:dyDescent="0.3">
      <c r="A2792" s="238">
        <v>2025</v>
      </c>
      <c r="B2792" s="230">
        <v>176</v>
      </c>
      <c r="C2792" s="225" t="s">
        <v>3610</v>
      </c>
      <c r="D2792" s="230">
        <v>30931</v>
      </c>
      <c r="E2792" s="222">
        <v>29396.28</v>
      </c>
      <c r="F2792" s="222">
        <v>29396.28</v>
      </c>
      <c r="G2792" s="218">
        <v>0</v>
      </c>
      <c r="H2792" s="261">
        <v>0</v>
      </c>
      <c r="I2792" s="222">
        <v>0</v>
      </c>
      <c r="J2792" s="222">
        <v>0</v>
      </c>
      <c r="K2792" s="222">
        <v>0</v>
      </c>
      <c r="L2792" s="222">
        <v>0</v>
      </c>
      <c r="M2792" s="222">
        <v>0</v>
      </c>
      <c r="N2792" s="222">
        <v>0</v>
      </c>
      <c r="O2792" s="222">
        <v>0</v>
      </c>
      <c r="P2792" s="222">
        <v>0</v>
      </c>
      <c r="Q2792" s="222">
        <v>0</v>
      </c>
      <c r="R2792" s="222">
        <v>0</v>
      </c>
      <c r="S2792" s="222">
        <v>0</v>
      </c>
      <c r="T2792" s="222">
        <v>0</v>
      </c>
      <c r="U2792" s="223">
        <v>0</v>
      </c>
      <c r="V2792" s="223">
        <v>29396.28</v>
      </c>
      <c r="W2792" s="223">
        <v>0</v>
      </c>
      <c r="X2792" s="223">
        <v>0</v>
      </c>
    </row>
    <row r="2793" spans="1:24" s="239" customFormat="1" ht="26.25" customHeight="1" x14ac:dyDescent="0.3">
      <c r="A2793" s="238">
        <v>2025</v>
      </c>
      <c r="B2793" s="230">
        <v>177</v>
      </c>
      <c r="C2793" s="225" t="s">
        <v>4330</v>
      </c>
      <c r="D2793" s="230">
        <v>31819</v>
      </c>
      <c r="E2793" s="222">
        <v>1996132.3427499998</v>
      </c>
      <c r="F2793" s="222">
        <v>1966632.8499999999</v>
      </c>
      <c r="G2793" s="218">
        <v>0</v>
      </c>
      <c r="H2793" s="218">
        <v>1198969.77</v>
      </c>
      <c r="I2793" s="218">
        <v>0</v>
      </c>
      <c r="J2793" s="218">
        <v>0</v>
      </c>
      <c r="K2793" s="218">
        <v>570202.43999999994</v>
      </c>
      <c r="L2793" s="222">
        <v>163625.24</v>
      </c>
      <c r="M2793" s="218">
        <v>0</v>
      </c>
      <c r="N2793" s="218">
        <v>0</v>
      </c>
      <c r="O2793" s="218">
        <v>0</v>
      </c>
      <c r="P2793" s="218">
        <v>0</v>
      </c>
      <c r="Q2793" s="218">
        <v>0</v>
      </c>
      <c r="R2793" s="218">
        <v>0</v>
      </c>
      <c r="S2793" s="218">
        <v>0</v>
      </c>
      <c r="T2793" s="218">
        <v>0</v>
      </c>
      <c r="U2793" s="218">
        <v>33835.4</v>
      </c>
      <c r="V2793" s="218">
        <v>0</v>
      </c>
      <c r="W2793" s="218">
        <v>0</v>
      </c>
      <c r="X2793" s="218">
        <v>29499.492749999998</v>
      </c>
    </row>
    <row r="2794" spans="1:24" s="239" customFormat="1" ht="26.25" customHeight="1" x14ac:dyDescent="0.3">
      <c r="A2794" s="238">
        <v>2025</v>
      </c>
      <c r="B2794" s="230">
        <v>178</v>
      </c>
      <c r="C2794" s="225" t="s">
        <v>240</v>
      </c>
      <c r="D2794" s="230">
        <v>31441</v>
      </c>
      <c r="E2794" s="222">
        <v>1019667.13</v>
      </c>
      <c r="F2794" s="222">
        <v>1015894.5</v>
      </c>
      <c r="G2794" s="218">
        <v>0</v>
      </c>
      <c r="H2794" s="218">
        <v>1015894.5</v>
      </c>
      <c r="I2794" s="218">
        <v>0</v>
      </c>
      <c r="J2794" s="218">
        <v>0</v>
      </c>
      <c r="K2794" s="218">
        <v>0</v>
      </c>
      <c r="L2794" s="218">
        <v>0</v>
      </c>
      <c r="M2794" s="218">
        <v>0</v>
      </c>
      <c r="N2794" s="218">
        <v>0</v>
      </c>
      <c r="O2794" s="218">
        <v>0</v>
      </c>
      <c r="P2794" s="218">
        <v>0</v>
      </c>
      <c r="Q2794" s="218">
        <v>0</v>
      </c>
      <c r="R2794" s="218">
        <v>0</v>
      </c>
      <c r="S2794" s="218">
        <v>0</v>
      </c>
      <c r="T2794" s="218">
        <v>0</v>
      </c>
      <c r="U2794" s="218">
        <v>0</v>
      </c>
      <c r="V2794" s="218">
        <v>0</v>
      </c>
      <c r="W2794" s="218">
        <v>0</v>
      </c>
      <c r="X2794" s="218">
        <v>3772.63</v>
      </c>
    </row>
    <row r="2795" spans="1:24" s="239" customFormat="1" ht="26.25" customHeight="1" x14ac:dyDescent="0.3">
      <c r="A2795" s="238">
        <v>2025</v>
      </c>
      <c r="B2795" s="230">
        <v>179</v>
      </c>
      <c r="C2795" s="225" t="s">
        <v>4316</v>
      </c>
      <c r="D2795" s="230">
        <v>31795</v>
      </c>
      <c r="E2795" s="222">
        <v>62670</v>
      </c>
      <c r="F2795" s="222">
        <v>62670</v>
      </c>
      <c r="G2795" s="218">
        <v>0</v>
      </c>
      <c r="H2795" s="218">
        <v>0</v>
      </c>
      <c r="I2795" s="218">
        <v>0</v>
      </c>
      <c r="J2795" s="218">
        <v>0</v>
      </c>
      <c r="K2795" s="218">
        <v>0</v>
      </c>
      <c r="L2795" s="218">
        <v>0</v>
      </c>
      <c r="M2795" s="218">
        <v>0</v>
      </c>
      <c r="N2795" s="218">
        <v>0</v>
      </c>
      <c r="O2795" s="218">
        <v>0</v>
      </c>
      <c r="P2795" s="218">
        <v>0</v>
      </c>
      <c r="Q2795" s="218">
        <v>0</v>
      </c>
      <c r="R2795" s="218">
        <v>0</v>
      </c>
      <c r="S2795" s="218">
        <v>0</v>
      </c>
      <c r="T2795" s="218">
        <v>0</v>
      </c>
      <c r="U2795" s="218">
        <v>62670</v>
      </c>
      <c r="V2795" s="218">
        <v>0</v>
      </c>
      <c r="W2795" s="218">
        <v>0</v>
      </c>
      <c r="X2795" s="218">
        <v>0</v>
      </c>
    </row>
    <row r="2796" spans="1:24" s="239" customFormat="1" ht="26.25" customHeight="1" x14ac:dyDescent="0.3">
      <c r="A2796" s="238">
        <v>2025</v>
      </c>
      <c r="B2796" s="230">
        <v>180</v>
      </c>
      <c r="C2796" s="225" t="s">
        <v>4331</v>
      </c>
      <c r="D2796" s="230">
        <v>30677</v>
      </c>
      <c r="E2796" s="222">
        <v>10604.88</v>
      </c>
      <c r="F2796" s="222">
        <v>10604.88</v>
      </c>
      <c r="G2796" s="218">
        <v>0</v>
      </c>
      <c r="H2796" s="218">
        <v>0</v>
      </c>
      <c r="I2796" s="218">
        <v>0</v>
      </c>
      <c r="J2796" s="218">
        <v>0</v>
      </c>
      <c r="K2796" s="218">
        <v>0</v>
      </c>
      <c r="L2796" s="218">
        <v>0</v>
      </c>
      <c r="M2796" s="218">
        <v>0</v>
      </c>
      <c r="N2796" s="218">
        <v>0</v>
      </c>
      <c r="O2796" s="218">
        <v>0</v>
      </c>
      <c r="P2796" s="218">
        <v>0</v>
      </c>
      <c r="Q2796" s="218">
        <v>0</v>
      </c>
      <c r="R2796" s="218">
        <v>0</v>
      </c>
      <c r="S2796" s="218">
        <v>0</v>
      </c>
      <c r="T2796" s="218">
        <v>0</v>
      </c>
      <c r="U2796" s="218">
        <v>0</v>
      </c>
      <c r="V2796" s="227">
        <v>10604.88</v>
      </c>
      <c r="W2796" s="218">
        <v>0</v>
      </c>
      <c r="X2796" s="218">
        <v>0</v>
      </c>
    </row>
    <row r="2797" spans="1:24" s="239" customFormat="1" ht="26.25" customHeight="1" x14ac:dyDescent="0.3">
      <c r="A2797" s="238">
        <v>2025</v>
      </c>
      <c r="B2797" s="230">
        <v>181</v>
      </c>
      <c r="C2797" s="225" t="s">
        <v>4332</v>
      </c>
      <c r="D2797" s="230">
        <v>31949</v>
      </c>
      <c r="E2797" s="222">
        <v>24855.599999999999</v>
      </c>
      <c r="F2797" s="222">
        <v>24855.599999999999</v>
      </c>
      <c r="G2797" s="218">
        <v>0</v>
      </c>
      <c r="H2797" s="218">
        <v>0</v>
      </c>
      <c r="I2797" s="218">
        <v>0</v>
      </c>
      <c r="J2797" s="218">
        <v>0</v>
      </c>
      <c r="K2797" s="218">
        <v>0</v>
      </c>
      <c r="L2797" s="218">
        <v>0</v>
      </c>
      <c r="M2797" s="218">
        <v>0</v>
      </c>
      <c r="N2797" s="218">
        <v>0</v>
      </c>
      <c r="O2797" s="218">
        <v>0</v>
      </c>
      <c r="P2797" s="218">
        <v>0</v>
      </c>
      <c r="Q2797" s="218">
        <v>0</v>
      </c>
      <c r="R2797" s="218">
        <v>0</v>
      </c>
      <c r="S2797" s="218">
        <v>0</v>
      </c>
      <c r="T2797" s="218">
        <v>0</v>
      </c>
      <c r="U2797" s="218">
        <v>0</v>
      </c>
      <c r="V2797" s="227">
        <v>24855.599999999999</v>
      </c>
      <c r="W2797" s="218">
        <v>0</v>
      </c>
      <c r="X2797" s="218">
        <v>0</v>
      </c>
    </row>
    <row r="2798" spans="1:24" s="239" customFormat="1" ht="26.25" customHeight="1" x14ac:dyDescent="0.3">
      <c r="A2798" s="238">
        <v>2025</v>
      </c>
      <c r="B2798" s="230">
        <v>182</v>
      </c>
      <c r="C2798" s="225" t="s">
        <v>4082</v>
      </c>
      <c r="D2798" s="230">
        <v>30876</v>
      </c>
      <c r="E2798" s="222">
        <v>5823640</v>
      </c>
      <c r="F2798" s="222">
        <v>5698640</v>
      </c>
      <c r="G2798" s="218">
        <v>0</v>
      </c>
      <c r="H2798" s="218">
        <v>0</v>
      </c>
      <c r="I2798" s="218">
        <v>0</v>
      </c>
      <c r="J2798" s="218">
        <v>0</v>
      </c>
      <c r="K2798" s="218">
        <v>0</v>
      </c>
      <c r="L2798" s="218">
        <v>0</v>
      </c>
      <c r="M2798" s="218">
        <v>0</v>
      </c>
      <c r="N2798" s="218">
        <v>0</v>
      </c>
      <c r="O2798" s="218">
        <v>0</v>
      </c>
      <c r="P2798" s="218">
        <v>0</v>
      </c>
      <c r="Q2798" s="218">
        <v>5698640</v>
      </c>
      <c r="R2798" s="218">
        <v>0</v>
      </c>
      <c r="S2798" s="218">
        <v>0</v>
      </c>
      <c r="T2798" s="218">
        <v>0</v>
      </c>
      <c r="U2798" s="218">
        <v>0</v>
      </c>
      <c r="V2798" s="218">
        <v>0</v>
      </c>
      <c r="W2798" s="218">
        <v>0</v>
      </c>
      <c r="X2798" s="218">
        <v>125000</v>
      </c>
    </row>
    <row r="2799" spans="1:24" s="239" customFormat="1" ht="26.25" customHeight="1" x14ac:dyDescent="0.3">
      <c r="A2799" s="238">
        <v>2025</v>
      </c>
      <c r="B2799" s="230">
        <v>183</v>
      </c>
      <c r="C2799" s="225" t="s">
        <v>4333</v>
      </c>
      <c r="D2799" s="230">
        <v>31032</v>
      </c>
      <c r="E2799" s="222">
        <v>76694.64</v>
      </c>
      <c r="F2799" s="222">
        <v>76694.64</v>
      </c>
      <c r="G2799" s="218">
        <v>0</v>
      </c>
      <c r="H2799" s="218">
        <v>0</v>
      </c>
      <c r="I2799" s="218">
        <v>0</v>
      </c>
      <c r="J2799" s="218">
        <v>0</v>
      </c>
      <c r="K2799" s="218">
        <v>0</v>
      </c>
      <c r="L2799" s="218">
        <v>0</v>
      </c>
      <c r="M2799" s="218">
        <v>0</v>
      </c>
      <c r="N2799" s="218">
        <v>0</v>
      </c>
      <c r="O2799" s="218">
        <v>0</v>
      </c>
      <c r="P2799" s="218">
        <v>0</v>
      </c>
      <c r="Q2799" s="218">
        <v>0</v>
      </c>
      <c r="R2799" s="218">
        <v>0</v>
      </c>
      <c r="S2799" s="218">
        <v>0</v>
      </c>
      <c r="T2799" s="218">
        <v>0</v>
      </c>
      <c r="U2799" s="218">
        <v>0</v>
      </c>
      <c r="V2799" s="218">
        <v>76694.64</v>
      </c>
      <c r="W2799" s="218">
        <v>0</v>
      </c>
      <c r="X2799" s="218">
        <v>0</v>
      </c>
    </row>
    <row r="2800" spans="1:24" s="239" customFormat="1" ht="26.25" customHeight="1" x14ac:dyDescent="0.3">
      <c r="A2800" s="238">
        <v>2025</v>
      </c>
      <c r="B2800" s="230">
        <v>184</v>
      </c>
      <c r="C2800" s="225" t="s">
        <v>4334</v>
      </c>
      <c r="D2800" s="230">
        <v>31189</v>
      </c>
      <c r="E2800" s="222">
        <v>42540.959999999999</v>
      </c>
      <c r="F2800" s="222">
        <v>42540.959999999999</v>
      </c>
      <c r="G2800" s="218">
        <v>0</v>
      </c>
      <c r="H2800" s="218">
        <v>0</v>
      </c>
      <c r="I2800" s="218">
        <v>0</v>
      </c>
      <c r="J2800" s="218">
        <v>0</v>
      </c>
      <c r="K2800" s="218">
        <v>0</v>
      </c>
      <c r="L2800" s="218">
        <v>0</v>
      </c>
      <c r="M2800" s="218">
        <v>0</v>
      </c>
      <c r="N2800" s="218">
        <v>0</v>
      </c>
      <c r="O2800" s="218">
        <v>0</v>
      </c>
      <c r="P2800" s="218">
        <v>0</v>
      </c>
      <c r="Q2800" s="218">
        <v>0</v>
      </c>
      <c r="R2800" s="218">
        <v>0</v>
      </c>
      <c r="S2800" s="218">
        <v>0</v>
      </c>
      <c r="T2800" s="218">
        <v>0</v>
      </c>
      <c r="U2800" s="218">
        <v>0</v>
      </c>
      <c r="V2800" s="218">
        <v>42540.959999999999</v>
      </c>
      <c r="W2800" s="218">
        <v>0</v>
      </c>
      <c r="X2800" s="218">
        <v>0</v>
      </c>
    </row>
    <row r="2801" spans="1:24" s="239" customFormat="1" ht="26.25" customHeight="1" x14ac:dyDescent="0.3">
      <c r="A2801" s="238">
        <v>2025</v>
      </c>
      <c r="B2801" s="230">
        <v>185</v>
      </c>
      <c r="C2801" s="225" t="s">
        <v>4335</v>
      </c>
      <c r="D2801" s="230">
        <v>31208</v>
      </c>
      <c r="E2801" s="222">
        <v>60672.480000000003</v>
      </c>
      <c r="F2801" s="222">
        <v>60672.480000000003</v>
      </c>
      <c r="G2801" s="218">
        <v>0</v>
      </c>
      <c r="H2801" s="218">
        <v>0</v>
      </c>
      <c r="I2801" s="218">
        <v>0</v>
      </c>
      <c r="J2801" s="218">
        <v>0</v>
      </c>
      <c r="K2801" s="218">
        <v>0</v>
      </c>
      <c r="L2801" s="218">
        <v>0</v>
      </c>
      <c r="M2801" s="218">
        <v>0</v>
      </c>
      <c r="N2801" s="218">
        <v>0</v>
      </c>
      <c r="O2801" s="218">
        <v>0</v>
      </c>
      <c r="P2801" s="218">
        <v>0</v>
      </c>
      <c r="Q2801" s="218">
        <v>0</v>
      </c>
      <c r="R2801" s="218">
        <v>0</v>
      </c>
      <c r="S2801" s="218">
        <v>0</v>
      </c>
      <c r="T2801" s="218">
        <v>0</v>
      </c>
      <c r="U2801" s="218">
        <v>0</v>
      </c>
      <c r="V2801" s="218">
        <v>60672.480000000003</v>
      </c>
      <c r="W2801" s="218">
        <v>0</v>
      </c>
      <c r="X2801" s="218">
        <v>0</v>
      </c>
    </row>
    <row r="2802" spans="1:24" s="239" customFormat="1" ht="26.25" customHeight="1" x14ac:dyDescent="0.3">
      <c r="A2802" s="238">
        <v>2025</v>
      </c>
      <c r="B2802" s="230">
        <v>186</v>
      </c>
      <c r="C2802" s="225" t="s">
        <v>4336</v>
      </c>
      <c r="D2802" s="230">
        <v>30893</v>
      </c>
      <c r="E2802" s="222">
        <v>39908.879999999997</v>
      </c>
      <c r="F2802" s="222">
        <v>39908.879999999997</v>
      </c>
      <c r="G2802" s="218">
        <v>0</v>
      </c>
      <c r="H2802" s="218">
        <v>0</v>
      </c>
      <c r="I2802" s="218">
        <v>0</v>
      </c>
      <c r="J2802" s="218">
        <v>0</v>
      </c>
      <c r="K2802" s="218">
        <v>0</v>
      </c>
      <c r="L2802" s="218">
        <v>0</v>
      </c>
      <c r="M2802" s="218">
        <v>0</v>
      </c>
      <c r="N2802" s="218">
        <v>0</v>
      </c>
      <c r="O2802" s="218">
        <v>0</v>
      </c>
      <c r="P2802" s="218">
        <v>0</v>
      </c>
      <c r="Q2802" s="218">
        <v>0</v>
      </c>
      <c r="R2802" s="218">
        <v>0</v>
      </c>
      <c r="S2802" s="218">
        <v>0</v>
      </c>
      <c r="T2802" s="218">
        <v>0</v>
      </c>
      <c r="U2802" s="218">
        <v>0</v>
      </c>
      <c r="V2802" s="218">
        <v>39908.879999999997</v>
      </c>
      <c r="W2802" s="218">
        <v>0</v>
      </c>
      <c r="X2802" s="218">
        <v>0</v>
      </c>
    </row>
    <row r="2803" spans="1:24" s="239" customFormat="1" ht="26.25" customHeight="1" x14ac:dyDescent="0.3">
      <c r="A2803" s="238">
        <v>2025</v>
      </c>
      <c r="B2803" s="230">
        <v>187</v>
      </c>
      <c r="C2803" s="225" t="s">
        <v>4337</v>
      </c>
      <c r="D2803" s="230">
        <v>30891</v>
      </c>
      <c r="E2803" s="222">
        <v>78173.039999999994</v>
      </c>
      <c r="F2803" s="222">
        <v>78173.039999999994</v>
      </c>
      <c r="G2803" s="218">
        <v>0</v>
      </c>
      <c r="H2803" s="218">
        <v>0</v>
      </c>
      <c r="I2803" s="218">
        <v>0</v>
      </c>
      <c r="J2803" s="218">
        <v>0</v>
      </c>
      <c r="K2803" s="218">
        <v>0</v>
      </c>
      <c r="L2803" s="218">
        <v>0</v>
      </c>
      <c r="M2803" s="218">
        <v>0</v>
      </c>
      <c r="N2803" s="218">
        <v>0</v>
      </c>
      <c r="O2803" s="218">
        <v>0</v>
      </c>
      <c r="P2803" s="218">
        <v>0</v>
      </c>
      <c r="Q2803" s="218">
        <v>0</v>
      </c>
      <c r="R2803" s="218">
        <v>0</v>
      </c>
      <c r="S2803" s="218">
        <v>0</v>
      </c>
      <c r="T2803" s="218">
        <v>0</v>
      </c>
      <c r="U2803" s="218">
        <v>0</v>
      </c>
      <c r="V2803" s="218">
        <v>78173.039999999994</v>
      </c>
      <c r="W2803" s="218">
        <v>0</v>
      </c>
      <c r="X2803" s="218">
        <v>0</v>
      </c>
    </row>
    <row r="2804" spans="1:24" s="239" customFormat="1" ht="26.25" customHeight="1" x14ac:dyDescent="0.3">
      <c r="A2804" s="238">
        <v>2025</v>
      </c>
      <c r="B2804" s="230">
        <v>188</v>
      </c>
      <c r="C2804" s="225" t="s">
        <v>4338</v>
      </c>
      <c r="D2804" s="230">
        <v>30887</v>
      </c>
      <c r="E2804" s="222">
        <v>27289.68</v>
      </c>
      <c r="F2804" s="222">
        <v>27289.68</v>
      </c>
      <c r="G2804" s="218">
        <v>0</v>
      </c>
      <c r="H2804" s="218">
        <v>0</v>
      </c>
      <c r="I2804" s="218">
        <v>0</v>
      </c>
      <c r="J2804" s="218">
        <v>0</v>
      </c>
      <c r="K2804" s="218">
        <v>0</v>
      </c>
      <c r="L2804" s="218">
        <v>0</v>
      </c>
      <c r="M2804" s="218">
        <v>0</v>
      </c>
      <c r="N2804" s="218">
        <v>0</v>
      </c>
      <c r="O2804" s="218">
        <v>0</v>
      </c>
      <c r="P2804" s="218">
        <v>0</v>
      </c>
      <c r="Q2804" s="218">
        <v>0</v>
      </c>
      <c r="R2804" s="218">
        <v>0</v>
      </c>
      <c r="S2804" s="218">
        <v>0</v>
      </c>
      <c r="T2804" s="218">
        <v>0</v>
      </c>
      <c r="U2804" s="218">
        <v>0</v>
      </c>
      <c r="V2804" s="218">
        <v>27289.68</v>
      </c>
      <c r="W2804" s="218">
        <v>0</v>
      </c>
      <c r="X2804" s="218">
        <v>0</v>
      </c>
    </row>
    <row r="2805" spans="1:24" s="239" customFormat="1" ht="26.25" customHeight="1" x14ac:dyDescent="0.3">
      <c r="A2805" s="238">
        <v>2025</v>
      </c>
      <c r="B2805" s="230">
        <v>189</v>
      </c>
      <c r="C2805" s="225" t="s">
        <v>4339</v>
      </c>
      <c r="D2805" s="230">
        <v>31286</v>
      </c>
      <c r="E2805" s="222">
        <v>75601.679999999993</v>
      </c>
      <c r="F2805" s="222">
        <v>75601.679999999993</v>
      </c>
      <c r="G2805" s="218">
        <v>0</v>
      </c>
      <c r="H2805" s="218">
        <v>0</v>
      </c>
      <c r="I2805" s="218">
        <v>0</v>
      </c>
      <c r="J2805" s="218">
        <v>0</v>
      </c>
      <c r="K2805" s="218">
        <v>0</v>
      </c>
      <c r="L2805" s="218">
        <v>0</v>
      </c>
      <c r="M2805" s="218">
        <v>0</v>
      </c>
      <c r="N2805" s="218">
        <v>0</v>
      </c>
      <c r="O2805" s="218">
        <v>0</v>
      </c>
      <c r="P2805" s="218">
        <v>0</v>
      </c>
      <c r="Q2805" s="218">
        <v>0</v>
      </c>
      <c r="R2805" s="218">
        <v>0</v>
      </c>
      <c r="S2805" s="218">
        <v>0</v>
      </c>
      <c r="T2805" s="218">
        <v>0</v>
      </c>
      <c r="U2805" s="218">
        <v>0</v>
      </c>
      <c r="V2805" s="218">
        <v>75601.679999999993</v>
      </c>
      <c r="W2805" s="218">
        <v>0</v>
      </c>
      <c r="X2805" s="218">
        <v>0</v>
      </c>
    </row>
    <row r="2806" spans="1:24" s="239" customFormat="1" ht="26.25" customHeight="1" x14ac:dyDescent="0.3">
      <c r="A2806" s="238">
        <v>2025</v>
      </c>
      <c r="B2806" s="230">
        <v>190</v>
      </c>
      <c r="C2806" s="225" t="s">
        <v>4340</v>
      </c>
      <c r="D2806" s="230">
        <v>31293</v>
      </c>
      <c r="E2806" s="222">
        <v>69630</v>
      </c>
      <c r="F2806" s="222">
        <v>69630</v>
      </c>
      <c r="G2806" s="218">
        <v>0</v>
      </c>
      <c r="H2806" s="218">
        <v>0</v>
      </c>
      <c r="I2806" s="218">
        <v>0</v>
      </c>
      <c r="J2806" s="218">
        <v>0</v>
      </c>
      <c r="K2806" s="218">
        <v>0</v>
      </c>
      <c r="L2806" s="218">
        <v>0</v>
      </c>
      <c r="M2806" s="218">
        <v>0</v>
      </c>
      <c r="N2806" s="218">
        <v>0</v>
      </c>
      <c r="O2806" s="218">
        <v>0</v>
      </c>
      <c r="P2806" s="218">
        <v>0</v>
      </c>
      <c r="Q2806" s="218">
        <v>0</v>
      </c>
      <c r="R2806" s="218">
        <v>0</v>
      </c>
      <c r="S2806" s="218">
        <v>0</v>
      </c>
      <c r="T2806" s="218">
        <v>0</v>
      </c>
      <c r="U2806" s="218">
        <v>0</v>
      </c>
      <c r="V2806" s="218">
        <v>69630</v>
      </c>
      <c r="W2806" s="218">
        <v>0</v>
      </c>
      <c r="X2806" s="218">
        <v>0</v>
      </c>
    </row>
    <row r="2807" spans="1:24" s="239" customFormat="1" ht="26.25" customHeight="1" x14ac:dyDescent="0.3">
      <c r="A2807" s="238">
        <v>2025</v>
      </c>
      <c r="B2807" s="230">
        <v>191</v>
      </c>
      <c r="C2807" s="225" t="s">
        <v>4341</v>
      </c>
      <c r="D2807" s="230">
        <v>31491</v>
      </c>
      <c r="E2807" s="222">
        <v>174506.64</v>
      </c>
      <c r="F2807" s="222">
        <v>174506.64</v>
      </c>
      <c r="G2807" s="218">
        <v>0</v>
      </c>
      <c r="H2807" s="218">
        <v>0</v>
      </c>
      <c r="I2807" s="218">
        <v>0</v>
      </c>
      <c r="J2807" s="218">
        <v>0</v>
      </c>
      <c r="K2807" s="218">
        <v>0</v>
      </c>
      <c r="L2807" s="218">
        <v>0</v>
      </c>
      <c r="M2807" s="218">
        <v>0</v>
      </c>
      <c r="N2807" s="218">
        <v>0</v>
      </c>
      <c r="O2807" s="218">
        <v>0</v>
      </c>
      <c r="P2807" s="218">
        <v>0</v>
      </c>
      <c r="Q2807" s="218">
        <v>0</v>
      </c>
      <c r="R2807" s="218">
        <v>0</v>
      </c>
      <c r="S2807" s="218">
        <v>0</v>
      </c>
      <c r="T2807" s="218">
        <v>0</v>
      </c>
      <c r="U2807" s="218">
        <v>0</v>
      </c>
      <c r="V2807" s="218">
        <v>174506.64</v>
      </c>
      <c r="W2807" s="218">
        <v>0</v>
      </c>
      <c r="X2807" s="218">
        <v>0</v>
      </c>
    </row>
    <row r="2808" spans="1:24" s="239" customFormat="1" ht="26.25" customHeight="1" x14ac:dyDescent="0.3">
      <c r="A2808" s="238">
        <v>2025</v>
      </c>
      <c r="B2808" s="230">
        <v>192</v>
      </c>
      <c r="C2808" s="225" t="s">
        <v>4342</v>
      </c>
      <c r="D2808" s="230">
        <v>31635</v>
      </c>
      <c r="E2808" s="222">
        <v>16529.04</v>
      </c>
      <c r="F2808" s="222">
        <v>16529.04</v>
      </c>
      <c r="G2808" s="218">
        <v>0</v>
      </c>
      <c r="H2808" s="218">
        <v>0</v>
      </c>
      <c r="I2808" s="218">
        <v>0</v>
      </c>
      <c r="J2808" s="218">
        <v>0</v>
      </c>
      <c r="K2808" s="218">
        <v>0</v>
      </c>
      <c r="L2808" s="218">
        <v>0</v>
      </c>
      <c r="M2808" s="218">
        <v>0</v>
      </c>
      <c r="N2808" s="218">
        <v>0</v>
      </c>
      <c r="O2808" s="218">
        <v>0</v>
      </c>
      <c r="P2808" s="218">
        <v>0</v>
      </c>
      <c r="Q2808" s="218">
        <v>0</v>
      </c>
      <c r="R2808" s="218">
        <v>0</v>
      </c>
      <c r="S2808" s="218">
        <v>0</v>
      </c>
      <c r="T2808" s="218">
        <v>0</v>
      </c>
      <c r="U2808" s="218">
        <v>0</v>
      </c>
      <c r="V2808" s="218">
        <v>16529.04</v>
      </c>
      <c r="W2808" s="218">
        <v>0</v>
      </c>
      <c r="X2808" s="218">
        <v>0</v>
      </c>
    </row>
    <row r="2809" spans="1:24" s="239" customFormat="1" ht="26.25" customHeight="1" x14ac:dyDescent="0.3">
      <c r="A2809" s="238">
        <v>2025</v>
      </c>
      <c r="B2809" s="230">
        <v>193</v>
      </c>
      <c r="C2809" s="225" t="s">
        <v>4343</v>
      </c>
      <c r="D2809" s="230">
        <v>31875</v>
      </c>
      <c r="E2809" s="222">
        <v>52192.800000000003</v>
      </c>
      <c r="F2809" s="222">
        <v>52192.800000000003</v>
      </c>
      <c r="G2809" s="218">
        <v>0</v>
      </c>
      <c r="H2809" s="218">
        <v>0</v>
      </c>
      <c r="I2809" s="218">
        <v>0</v>
      </c>
      <c r="J2809" s="218">
        <v>0</v>
      </c>
      <c r="K2809" s="218">
        <v>0</v>
      </c>
      <c r="L2809" s="218">
        <v>0</v>
      </c>
      <c r="M2809" s="218">
        <v>0</v>
      </c>
      <c r="N2809" s="218">
        <v>0</v>
      </c>
      <c r="O2809" s="218">
        <v>0</v>
      </c>
      <c r="P2809" s="218">
        <v>0</v>
      </c>
      <c r="Q2809" s="218">
        <v>0</v>
      </c>
      <c r="R2809" s="218">
        <v>0</v>
      </c>
      <c r="S2809" s="218">
        <v>0</v>
      </c>
      <c r="T2809" s="218">
        <v>0</v>
      </c>
      <c r="U2809" s="218">
        <v>0</v>
      </c>
      <c r="V2809" s="218">
        <v>52192.800000000003</v>
      </c>
      <c r="W2809" s="218">
        <v>0</v>
      </c>
      <c r="X2809" s="218">
        <v>0</v>
      </c>
    </row>
    <row r="2810" spans="1:24" s="239" customFormat="1" ht="26.25" customHeight="1" x14ac:dyDescent="0.3">
      <c r="A2810" s="238">
        <v>2025</v>
      </c>
      <c r="B2810" s="230">
        <v>194</v>
      </c>
      <c r="C2810" s="225" t="s">
        <v>4344</v>
      </c>
      <c r="D2810" s="230">
        <v>31874</v>
      </c>
      <c r="E2810" s="222">
        <v>16560.72</v>
      </c>
      <c r="F2810" s="222">
        <v>16560.72</v>
      </c>
      <c r="G2810" s="218">
        <v>0</v>
      </c>
      <c r="H2810" s="218">
        <v>0</v>
      </c>
      <c r="I2810" s="218">
        <v>0</v>
      </c>
      <c r="J2810" s="218">
        <v>0</v>
      </c>
      <c r="K2810" s="218">
        <v>0</v>
      </c>
      <c r="L2810" s="218">
        <v>0</v>
      </c>
      <c r="M2810" s="218">
        <v>0</v>
      </c>
      <c r="N2810" s="218">
        <v>0</v>
      </c>
      <c r="O2810" s="218">
        <v>0</v>
      </c>
      <c r="P2810" s="218">
        <v>0</v>
      </c>
      <c r="Q2810" s="218">
        <v>0</v>
      </c>
      <c r="R2810" s="218">
        <v>0</v>
      </c>
      <c r="S2810" s="218">
        <v>0</v>
      </c>
      <c r="T2810" s="218">
        <v>0</v>
      </c>
      <c r="U2810" s="218">
        <v>0</v>
      </c>
      <c r="V2810" s="218">
        <v>16560.72</v>
      </c>
      <c r="W2810" s="218">
        <v>0</v>
      </c>
      <c r="X2810" s="218">
        <v>0</v>
      </c>
    </row>
    <row r="2811" spans="1:24" s="239" customFormat="1" ht="26.25" customHeight="1" x14ac:dyDescent="0.3">
      <c r="A2811" s="238">
        <v>2025</v>
      </c>
      <c r="B2811" s="230">
        <v>195</v>
      </c>
      <c r="C2811" s="225" t="s">
        <v>4345</v>
      </c>
      <c r="D2811" s="230">
        <v>30565</v>
      </c>
      <c r="E2811" s="222">
        <v>37786.32</v>
      </c>
      <c r="F2811" s="222">
        <v>37786.32</v>
      </c>
      <c r="G2811" s="218">
        <v>0</v>
      </c>
      <c r="H2811" s="218">
        <v>0</v>
      </c>
      <c r="I2811" s="218">
        <v>0</v>
      </c>
      <c r="J2811" s="218">
        <v>0</v>
      </c>
      <c r="K2811" s="218">
        <v>0</v>
      </c>
      <c r="L2811" s="218">
        <v>0</v>
      </c>
      <c r="M2811" s="218">
        <v>0</v>
      </c>
      <c r="N2811" s="218">
        <v>0</v>
      </c>
      <c r="O2811" s="218">
        <v>0</v>
      </c>
      <c r="P2811" s="218">
        <v>0</v>
      </c>
      <c r="Q2811" s="218">
        <v>0</v>
      </c>
      <c r="R2811" s="218">
        <v>0</v>
      </c>
      <c r="S2811" s="218">
        <v>0</v>
      </c>
      <c r="T2811" s="218">
        <v>0</v>
      </c>
      <c r="U2811" s="218">
        <v>0</v>
      </c>
      <c r="V2811" s="218">
        <v>37786.32</v>
      </c>
      <c r="W2811" s="218">
        <v>0</v>
      </c>
      <c r="X2811" s="218">
        <v>0</v>
      </c>
    </row>
    <row r="2812" spans="1:24" s="239" customFormat="1" ht="25.15" customHeight="1" x14ac:dyDescent="0.3">
      <c r="A2812" s="238">
        <v>2025</v>
      </c>
      <c r="B2812" s="230">
        <v>196</v>
      </c>
      <c r="C2812" s="225" t="s">
        <v>4346</v>
      </c>
      <c r="D2812" s="230">
        <v>31358</v>
      </c>
      <c r="E2812" s="222">
        <v>18530.16</v>
      </c>
      <c r="F2812" s="222">
        <v>18530.16</v>
      </c>
      <c r="G2812" s="218">
        <v>0</v>
      </c>
      <c r="H2812" s="218">
        <v>0</v>
      </c>
      <c r="I2812" s="218">
        <v>0</v>
      </c>
      <c r="J2812" s="218">
        <v>0</v>
      </c>
      <c r="K2812" s="218">
        <v>0</v>
      </c>
      <c r="L2812" s="218">
        <v>0</v>
      </c>
      <c r="M2812" s="218">
        <v>0</v>
      </c>
      <c r="N2812" s="218">
        <v>0</v>
      </c>
      <c r="O2812" s="218">
        <v>0</v>
      </c>
      <c r="P2812" s="218">
        <v>0</v>
      </c>
      <c r="Q2812" s="218">
        <v>0</v>
      </c>
      <c r="R2812" s="218">
        <v>0</v>
      </c>
      <c r="S2812" s="218">
        <v>0</v>
      </c>
      <c r="T2812" s="218">
        <v>0</v>
      </c>
      <c r="U2812" s="218">
        <v>0</v>
      </c>
      <c r="V2812" s="218">
        <v>18530.16</v>
      </c>
      <c r="W2812" s="218">
        <v>0</v>
      </c>
      <c r="X2812" s="218">
        <v>0</v>
      </c>
    </row>
    <row r="2813" spans="1:24" s="239" customFormat="1" ht="25.15" customHeight="1" x14ac:dyDescent="0.3">
      <c r="A2813" s="238">
        <v>2025</v>
      </c>
      <c r="B2813" s="230">
        <v>197</v>
      </c>
      <c r="C2813" s="225" t="s">
        <v>4347</v>
      </c>
      <c r="D2813" s="230">
        <v>31798</v>
      </c>
      <c r="E2813" s="222">
        <v>8033.52</v>
      </c>
      <c r="F2813" s="222">
        <v>8033.52</v>
      </c>
      <c r="G2813" s="218">
        <v>0</v>
      </c>
      <c r="H2813" s="218">
        <v>0</v>
      </c>
      <c r="I2813" s="218">
        <v>0</v>
      </c>
      <c r="J2813" s="218">
        <v>0</v>
      </c>
      <c r="K2813" s="218">
        <v>0</v>
      </c>
      <c r="L2813" s="218">
        <v>0</v>
      </c>
      <c r="M2813" s="218">
        <v>0</v>
      </c>
      <c r="N2813" s="218">
        <v>0</v>
      </c>
      <c r="O2813" s="218">
        <v>0</v>
      </c>
      <c r="P2813" s="218">
        <v>0</v>
      </c>
      <c r="Q2813" s="218">
        <v>0</v>
      </c>
      <c r="R2813" s="218">
        <v>0</v>
      </c>
      <c r="S2813" s="218">
        <v>0</v>
      </c>
      <c r="T2813" s="218">
        <v>0</v>
      </c>
      <c r="U2813" s="218">
        <v>0</v>
      </c>
      <c r="V2813" s="218">
        <v>8033.52</v>
      </c>
      <c r="W2813" s="218">
        <v>0</v>
      </c>
      <c r="X2813" s="218">
        <v>0</v>
      </c>
    </row>
    <row r="2814" spans="1:24" s="239" customFormat="1" ht="25.15" customHeight="1" x14ac:dyDescent="0.3">
      <c r="A2814" s="238">
        <v>2025</v>
      </c>
      <c r="B2814" s="230">
        <v>198</v>
      </c>
      <c r="C2814" s="225" t="s">
        <v>4348</v>
      </c>
      <c r="D2814" s="230">
        <v>31937</v>
      </c>
      <c r="E2814" s="222">
        <v>3954.72</v>
      </c>
      <c r="F2814" s="222">
        <v>3954.72</v>
      </c>
      <c r="G2814" s="218">
        <v>0</v>
      </c>
      <c r="H2814" s="218">
        <v>0</v>
      </c>
      <c r="I2814" s="218">
        <v>0</v>
      </c>
      <c r="J2814" s="218">
        <v>0</v>
      </c>
      <c r="K2814" s="218">
        <v>0</v>
      </c>
      <c r="L2814" s="218">
        <v>0</v>
      </c>
      <c r="M2814" s="218">
        <v>0</v>
      </c>
      <c r="N2814" s="218">
        <v>0</v>
      </c>
      <c r="O2814" s="218">
        <v>0</v>
      </c>
      <c r="P2814" s="218">
        <v>0</v>
      </c>
      <c r="Q2814" s="218">
        <v>0</v>
      </c>
      <c r="R2814" s="218">
        <v>0</v>
      </c>
      <c r="S2814" s="218">
        <v>0</v>
      </c>
      <c r="T2814" s="218">
        <v>0</v>
      </c>
      <c r="U2814" s="218">
        <v>0</v>
      </c>
      <c r="V2814" s="218">
        <v>3954.72</v>
      </c>
      <c r="W2814" s="218">
        <v>0</v>
      </c>
      <c r="X2814" s="218">
        <v>0</v>
      </c>
    </row>
    <row r="2815" spans="1:24" s="239" customFormat="1" ht="25.15" customHeight="1" x14ac:dyDescent="0.3">
      <c r="A2815" s="238">
        <v>2025</v>
      </c>
      <c r="B2815" s="230">
        <v>199</v>
      </c>
      <c r="C2815" s="225" t="s">
        <v>4349</v>
      </c>
      <c r="D2815" s="230">
        <v>31930</v>
      </c>
      <c r="E2815" s="222">
        <v>26872.560000000001</v>
      </c>
      <c r="F2815" s="222">
        <v>26872.560000000001</v>
      </c>
      <c r="G2815" s="218">
        <v>0</v>
      </c>
      <c r="H2815" s="218">
        <v>0</v>
      </c>
      <c r="I2815" s="218">
        <v>0</v>
      </c>
      <c r="J2815" s="218">
        <v>0</v>
      </c>
      <c r="K2815" s="218">
        <v>0</v>
      </c>
      <c r="L2815" s="218">
        <v>0</v>
      </c>
      <c r="M2815" s="218">
        <v>0</v>
      </c>
      <c r="N2815" s="218">
        <v>0</v>
      </c>
      <c r="O2815" s="218">
        <v>0</v>
      </c>
      <c r="P2815" s="218">
        <v>0</v>
      </c>
      <c r="Q2815" s="218">
        <v>0</v>
      </c>
      <c r="R2815" s="218">
        <v>0</v>
      </c>
      <c r="S2815" s="218">
        <v>0</v>
      </c>
      <c r="T2815" s="218">
        <v>0</v>
      </c>
      <c r="U2815" s="218">
        <v>0</v>
      </c>
      <c r="V2815" s="218">
        <v>26872.560000000001</v>
      </c>
      <c r="W2815" s="218">
        <v>0</v>
      </c>
      <c r="X2815" s="218">
        <v>0</v>
      </c>
    </row>
    <row r="2816" spans="1:24" s="239" customFormat="1" ht="25.15" customHeight="1" x14ac:dyDescent="0.3">
      <c r="A2816" s="238">
        <v>2025</v>
      </c>
      <c r="B2816" s="230">
        <v>200</v>
      </c>
      <c r="C2816" s="225" t="s">
        <v>4350</v>
      </c>
      <c r="D2816" s="230">
        <v>31359</v>
      </c>
      <c r="E2816" s="222">
        <v>69706.559999999998</v>
      </c>
      <c r="F2816" s="222">
        <v>69706.559999999998</v>
      </c>
      <c r="G2816" s="218">
        <v>0</v>
      </c>
      <c r="H2816" s="218">
        <v>0</v>
      </c>
      <c r="I2816" s="218">
        <v>0</v>
      </c>
      <c r="J2816" s="218">
        <v>0</v>
      </c>
      <c r="K2816" s="218">
        <v>0</v>
      </c>
      <c r="L2816" s="218">
        <v>0</v>
      </c>
      <c r="M2816" s="218">
        <v>0</v>
      </c>
      <c r="N2816" s="218">
        <v>0</v>
      </c>
      <c r="O2816" s="218">
        <v>0</v>
      </c>
      <c r="P2816" s="218">
        <v>0</v>
      </c>
      <c r="Q2816" s="218">
        <v>0</v>
      </c>
      <c r="R2816" s="218">
        <v>0</v>
      </c>
      <c r="S2816" s="218">
        <v>0</v>
      </c>
      <c r="T2816" s="218">
        <v>0</v>
      </c>
      <c r="U2816" s="218">
        <v>0</v>
      </c>
      <c r="V2816" s="218">
        <v>69706.559999999998</v>
      </c>
      <c r="W2816" s="218">
        <v>0</v>
      </c>
      <c r="X2816" s="218">
        <v>0</v>
      </c>
    </row>
    <row r="2817" spans="1:24" s="239" customFormat="1" ht="25.15" customHeight="1" x14ac:dyDescent="0.3">
      <c r="A2817" s="238">
        <v>2025</v>
      </c>
      <c r="B2817" s="230">
        <v>201</v>
      </c>
      <c r="C2817" s="225" t="s">
        <v>4315</v>
      </c>
      <c r="D2817" s="230">
        <v>31826</v>
      </c>
      <c r="E2817" s="222">
        <v>11896834.629999999</v>
      </c>
      <c r="F2817" s="222">
        <v>11634878.619999999</v>
      </c>
      <c r="G2817" s="218">
        <v>0</v>
      </c>
      <c r="H2817" s="218">
        <v>0</v>
      </c>
      <c r="I2817" s="218">
        <v>0</v>
      </c>
      <c r="J2817" s="218">
        <v>0</v>
      </c>
      <c r="K2817" s="218">
        <v>0</v>
      </c>
      <c r="L2817" s="218">
        <v>0</v>
      </c>
      <c r="M2817" s="218">
        <v>0</v>
      </c>
      <c r="N2817" s="218">
        <v>0</v>
      </c>
      <c r="O2817" s="218">
        <v>0</v>
      </c>
      <c r="P2817" s="218">
        <v>0</v>
      </c>
      <c r="Q2817" s="218">
        <v>11634878.619999999</v>
      </c>
      <c r="R2817" s="218">
        <v>0</v>
      </c>
      <c r="S2817" s="218">
        <v>0</v>
      </c>
      <c r="T2817" s="218">
        <v>0</v>
      </c>
      <c r="U2817" s="218">
        <v>0</v>
      </c>
      <c r="V2817" s="218">
        <v>0</v>
      </c>
      <c r="W2817" s="218">
        <v>0</v>
      </c>
      <c r="X2817" s="218">
        <v>261956.01</v>
      </c>
    </row>
    <row r="2818" spans="1:24" s="239" customFormat="1" ht="25.15" customHeight="1" x14ac:dyDescent="0.3">
      <c r="A2818" s="238">
        <v>2025</v>
      </c>
      <c r="B2818" s="230">
        <v>202</v>
      </c>
      <c r="C2818" s="225" t="s">
        <v>4351</v>
      </c>
      <c r="D2818" s="230">
        <v>30559</v>
      </c>
      <c r="E2818" s="222">
        <v>56726.94</v>
      </c>
      <c r="F2818" s="222">
        <v>56726.94</v>
      </c>
      <c r="G2818" s="218">
        <v>0</v>
      </c>
      <c r="H2818" s="218">
        <v>0</v>
      </c>
      <c r="I2818" s="218">
        <v>0</v>
      </c>
      <c r="J2818" s="218">
        <v>0</v>
      </c>
      <c r="K2818" s="218">
        <v>0</v>
      </c>
      <c r="L2818" s="218">
        <v>0</v>
      </c>
      <c r="M2818" s="218">
        <v>0</v>
      </c>
      <c r="N2818" s="218">
        <v>0</v>
      </c>
      <c r="O2818" s="218">
        <v>0</v>
      </c>
      <c r="P2818" s="218">
        <v>0</v>
      </c>
      <c r="Q2818" s="218">
        <v>0</v>
      </c>
      <c r="R2818" s="218">
        <v>0</v>
      </c>
      <c r="S2818" s="218">
        <v>0</v>
      </c>
      <c r="T2818" s="218">
        <v>0</v>
      </c>
      <c r="U2818" s="218">
        <v>0</v>
      </c>
      <c r="V2818" s="218">
        <v>56726.94</v>
      </c>
      <c r="W2818" s="218">
        <v>0</v>
      </c>
      <c r="X2818" s="218">
        <v>0</v>
      </c>
    </row>
    <row r="2819" spans="1:24" s="239" customFormat="1" ht="25.15" customHeight="1" x14ac:dyDescent="0.3">
      <c r="A2819" s="238">
        <v>2025</v>
      </c>
      <c r="B2819" s="230">
        <v>203</v>
      </c>
      <c r="C2819" s="225" t="s">
        <v>4352</v>
      </c>
      <c r="D2819" s="230">
        <v>31967</v>
      </c>
      <c r="E2819" s="222">
        <v>184716.45</v>
      </c>
      <c r="F2819" s="222">
        <v>184716.45</v>
      </c>
      <c r="G2819" s="218">
        <v>0</v>
      </c>
      <c r="H2819" s="218">
        <v>0</v>
      </c>
      <c r="I2819" s="218">
        <v>0</v>
      </c>
      <c r="J2819" s="218">
        <v>0</v>
      </c>
      <c r="K2819" s="218">
        <v>0</v>
      </c>
      <c r="L2819" s="218">
        <v>0</v>
      </c>
      <c r="M2819" s="218">
        <v>0</v>
      </c>
      <c r="N2819" s="218">
        <v>0</v>
      </c>
      <c r="O2819" s="218">
        <v>0</v>
      </c>
      <c r="P2819" s="218">
        <v>0</v>
      </c>
      <c r="Q2819" s="218">
        <v>0</v>
      </c>
      <c r="R2819" s="218">
        <v>0</v>
      </c>
      <c r="S2819" s="218">
        <v>0</v>
      </c>
      <c r="T2819" s="218">
        <v>0</v>
      </c>
      <c r="U2819" s="218">
        <v>0</v>
      </c>
      <c r="V2819" s="218">
        <v>184716.45</v>
      </c>
      <c r="W2819" s="218">
        <v>0</v>
      </c>
      <c r="X2819" s="218">
        <v>0</v>
      </c>
    </row>
    <row r="2820" spans="1:24" s="239" customFormat="1" ht="25.15" customHeight="1" x14ac:dyDescent="0.3">
      <c r="A2820" s="238">
        <v>2025</v>
      </c>
      <c r="B2820" s="230">
        <v>204</v>
      </c>
      <c r="C2820" s="225" t="s">
        <v>4353</v>
      </c>
      <c r="D2820" s="230">
        <v>31054</v>
      </c>
      <c r="E2820" s="222">
        <v>41863.68</v>
      </c>
      <c r="F2820" s="222">
        <v>41863.68</v>
      </c>
      <c r="G2820" s="218">
        <v>0</v>
      </c>
      <c r="H2820" s="218">
        <v>0</v>
      </c>
      <c r="I2820" s="218">
        <v>0</v>
      </c>
      <c r="J2820" s="218">
        <v>0</v>
      </c>
      <c r="K2820" s="218">
        <v>0</v>
      </c>
      <c r="L2820" s="218">
        <v>0</v>
      </c>
      <c r="M2820" s="218">
        <v>0</v>
      </c>
      <c r="N2820" s="218">
        <v>0</v>
      </c>
      <c r="O2820" s="218">
        <v>0</v>
      </c>
      <c r="P2820" s="218">
        <v>0</v>
      </c>
      <c r="Q2820" s="218">
        <v>0</v>
      </c>
      <c r="R2820" s="218">
        <v>0</v>
      </c>
      <c r="S2820" s="218">
        <v>0</v>
      </c>
      <c r="T2820" s="218">
        <v>0</v>
      </c>
      <c r="U2820" s="218">
        <v>0</v>
      </c>
      <c r="V2820" s="218">
        <v>41863.68</v>
      </c>
      <c r="W2820" s="218">
        <v>0</v>
      </c>
      <c r="X2820" s="218">
        <v>0</v>
      </c>
    </row>
    <row r="2821" spans="1:24" s="239" customFormat="1" ht="25.15" customHeight="1" x14ac:dyDescent="0.3">
      <c r="A2821" s="238">
        <v>2025</v>
      </c>
      <c r="B2821" s="230">
        <v>205</v>
      </c>
      <c r="C2821" s="225" t="s">
        <v>238</v>
      </c>
      <c r="D2821" s="230">
        <v>31439</v>
      </c>
      <c r="E2821" s="222">
        <v>3495660</v>
      </c>
      <c r="F2821" s="222">
        <v>3444000</v>
      </c>
      <c r="G2821" s="218">
        <v>0</v>
      </c>
      <c r="H2821" s="218">
        <v>0</v>
      </c>
      <c r="I2821" s="218">
        <v>0</v>
      </c>
      <c r="J2821" s="218">
        <v>0</v>
      </c>
      <c r="K2821" s="218">
        <v>0</v>
      </c>
      <c r="L2821" s="218">
        <v>0</v>
      </c>
      <c r="M2821" s="218">
        <v>0</v>
      </c>
      <c r="N2821" s="218">
        <v>0</v>
      </c>
      <c r="O2821" s="218">
        <v>0</v>
      </c>
      <c r="P2821" s="218">
        <v>0</v>
      </c>
      <c r="Q2821" s="218">
        <v>3444000</v>
      </c>
      <c r="R2821" s="218">
        <v>0</v>
      </c>
      <c r="S2821" s="218">
        <v>0</v>
      </c>
      <c r="T2821" s="218">
        <v>0</v>
      </c>
      <c r="U2821" s="218">
        <v>0</v>
      </c>
      <c r="V2821" s="218">
        <v>0</v>
      </c>
      <c r="W2821" s="218">
        <v>0</v>
      </c>
      <c r="X2821" s="218">
        <v>51660</v>
      </c>
    </row>
    <row r="2822" spans="1:24" s="239" customFormat="1" ht="25.15" customHeight="1" x14ac:dyDescent="0.3">
      <c r="A2822" s="238">
        <v>2025</v>
      </c>
      <c r="B2822" s="230">
        <v>206</v>
      </c>
      <c r="C2822" s="225" t="s">
        <v>317</v>
      </c>
      <c r="D2822" s="230">
        <v>31923</v>
      </c>
      <c r="E2822" s="222">
        <v>105373.96</v>
      </c>
      <c r="F2822" s="222">
        <v>105373.96</v>
      </c>
      <c r="G2822" s="218">
        <v>0</v>
      </c>
      <c r="H2822" s="218">
        <v>0</v>
      </c>
      <c r="I2822" s="218">
        <v>0</v>
      </c>
      <c r="J2822" s="218">
        <v>0</v>
      </c>
      <c r="K2822" s="218">
        <v>0</v>
      </c>
      <c r="L2822" s="218">
        <v>0</v>
      </c>
      <c r="M2822" s="218">
        <v>0</v>
      </c>
      <c r="N2822" s="218">
        <v>0</v>
      </c>
      <c r="O2822" s="218">
        <v>0</v>
      </c>
      <c r="P2822" s="218">
        <v>0</v>
      </c>
      <c r="Q2822" s="218">
        <v>0</v>
      </c>
      <c r="R2822" s="218">
        <v>0</v>
      </c>
      <c r="S2822" s="218">
        <v>0</v>
      </c>
      <c r="T2822" s="218">
        <v>0</v>
      </c>
      <c r="U2822" s="218">
        <v>105373.96</v>
      </c>
      <c r="V2822" s="218">
        <v>0</v>
      </c>
      <c r="W2822" s="218">
        <v>0</v>
      </c>
      <c r="X2822" s="218">
        <v>0</v>
      </c>
    </row>
    <row r="2823" spans="1:24" s="239" customFormat="1" ht="23.25" customHeight="1" x14ac:dyDescent="0.3">
      <c r="A2823" s="238">
        <v>2025</v>
      </c>
      <c r="B2823" s="230">
        <v>207</v>
      </c>
      <c r="C2823" s="225" t="s">
        <v>3601</v>
      </c>
      <c r="D2823" s="230">
        <v>31863</v>
      </c>
      <c r="E2823" s="222">
        <v>6256858.3300000001</v>
      </c>
      <c r="F2823" s="222">
        <v>6077445.7000000002</v>
      </c>
      <c r="G2823" s="218">
        <v>0</v>
      </c>
      <c r="H2823" s="218">
        <v>0</v>
      </c>
      <c r="I2823" s="218">
        <v>0</v>
      </c>
      <c r="J2823" s="218">
        <v>0</v>
      </c>
      <c r="K2823" s="218">
        <v>0</v>
      </c>
      <c r="L2823" s="218">
        <v>0</v>
      </c>
      <c r="M2823" s="218">
        <v>0</v>
      </c>
      <c r="N2823" s="218">
        <v>0</v>
      </c>
      <c r="O2823" s="218">
        <v>0</v>
      </c>
      <c r="P2823" s="218">
        <v>0</v>
      </c>
      <c r="Q2823" s="218">
        <v>6077445.7000000002</v>
      </c>
      <c r="R2823" s="218">
        <v>0</v>
      </c>
      <c r="S2823" s="218">
        <v>0</v>
      </c>
      <c r="T2823" s="218">
        <v>0</v>
      </c>
      <c r="U2823" s="218">
        <v>0</v>
      </c>
      <c r="V2823" s="218">
        <v>0</v>
      </c>
      <c r="W2823" s="218">
        <v>0</v>
      </c>
      <c r="X2823" s="218">
        <v>179412.63</v>
      </c>
    </row>
    <row r="2824" spans="1:24" s="239" customFormat="1" ht="23.25" customHeight="1" x14ac:dyDescent="0.3">
      <c r="A2824" s="238">
        <v>2025</v>
      </c>
      <c r="B2824" s="230">
        <v>208</v>
      </c>
      <c r="C2824" s="225" t="s">
        <v>4305</v>
      </c>
      <c r="D2824" s="230">
        <v>31619</v>
      </c>
      <c r="E2824" s="222">
        <v>3211605.78</v>
      </c>
      <c r="F2824" s="222">
        <v>3161605.78</v>
      </c>
      <c r="G2824" s="218">
        <v>0</v>
      </c>
      <c r="H2824" s="218">
        <v>0</v>
      </c>
      <c r="I2824" s="218">
        <v>0</v>
      </c>
      <c r="J2824" s="218">
        <v>0</v>
      </c>
      <c r="K2824" s="218">
        <v>0</v>
      </c>
      <c r="L2824" s="218">
        <v>0</v>
      </c>
      <c r="M2824" s="218">
        <v>0</v>
      </c>
      <c r="N2824" s="218">
        <v>3073546</v>
      </c>
      <c r="O2824" s="218">
        <v>0</v>
      </c>
      <c r="P2824" s="218">
        <v>0</v>
      </c>
      <c r="Q2824" s="218">
        <v>0</v>
      </c>
      <c r="R2824" s="218">
        <v>0</v>
      </c>
      <c r="S2824" s="218">
        <v>0</v>
      </c>
      <c r="T2824" s="218">
        <v>0</v>
      </c>
      <c r="U2824" s="218">
        <v>88059.78</v>
      </c>
      <c r="V2824" s="218">
        <v>0</v>
      </c>
      <c r="W2824" s="218">
        <v>0</v>
      </c>
      <c r="X2824" s="218">
        <v>50000</v>
      </c>
    </row>
    <row r="2825" spans="1:24" s="239" customFormat="1" ht="23.25" customHeight="1" x14ac:dyDescent="0.3">
      <c r="A2825" s="238">
        <v>2025</v>
      </c>
      <c r="B2825" s="230">
        <v>209</v>
      </c>
      <c r="C2825" s="225" t="s">
        <v>209</v>
      </c>
      <c r="D2825" s="230">
        <v>31084</v>
      </c>
      <c r="E2825" s="222">
        <v>3674323.53</v>
      </c>
      <c r="F2825" s="222">
        <v>3633324.17</v>
      </c>
      <c r="G2825" s="218">
        <v>0</v>
      </c>
      <c r="H2825" s="218">
        <v>0</v>
      </c>
      <c r="I2825" s="218">
        <v>0</v>
      </c>
      <c r="J2825" s="218">
        <v>281006.39</v>
      </c>
      <c r="K2825" s="218">
        <v>0</v>
      </c>
      <c r="L2825" s="218">
        <v>286491.74</v>
      </c>
      <c r="M2825" s="218">
        <v>0</v>
      </c>
      <c r="N2825" s="218">
        <v>0</v>
      </c>
      <c r="O2825" s="218">
        <v>2787956.44</v>
      </c>
      <c r="P2825" s="218">
        <v>0</v>
      </c>
      <c r="Q2825" s="218">
        <v>0</v>
      </c>
      <c r="R2825" s="218">
        <v>0</v>
      </c>
      <c r="S2825" s="218">
        <v>0</v>
      </c>
      <c r="T2825" s="218">
        <v>0</v>
      </c>
      <c r="U2825" s="218">
        <v>277869.59999999998</v>
      </c>
      <c r="V2825" s="218">
        <v>0</v>
      </c>
      <c r="W2825" s="218">
        <v>0</v>
      </c>
      <c r="X2825" s="218">
        <v>40999.360000000001</v>
      </c>
    </row>
    <row r="2826" spans="1:24" s="239" customFormat="1" ht="23.25" customHeight="1" x14ac:dyDescent="0.3">
      <c r="A2826" s="238">
        <v>2025</v>
      </c>
      <c r="B2826" s="230">
        <v>210</v>
      </c>
      <c r="C2826" s="225" t="s">
        <v>4354</v>
      </c>
      <c r="D2826" s="230">
        <v>31179</v>
      </c>
      <c r="E2826" s="222">
        <v>343921.14</v>
      </c>
      <c r="F2826" s="222">
        <v>343921.14</v>
      </c>
      <c r="G2826" s="218">
        <v>0</v>
      </c>
      <c r="H2826" s="218">
        <v>0</v>
      </c>
      <c r="I2826" s="218">
        <v>0</v>
      </c>
      <c r="J2826" s="218">
        <v>0</v>
      </c>
      <c r="K2826" s="218">
        <v>0</v>
      </c>
      <c r="L2826" s="218">
        <v>0</v>
      </c>
      <c r="M2826" s="218">
        <v>0</v>
      </c>
      <c r="N2826" s="218">
        <v>0</v>
      </c>
      <c r="O2826" s="218">
        <v>0</v>
      </c>
      <c r="P2826" s="218">
        <v>0</v>
      </c>
      <c r="Q2826" s="218">
        <v>0</v>
      </c>
      <c r="R2826" s="218">
        <v>0</v>
      </c>
      <c r="S2826" s="218">
        <v>0</v>
      </c>
      <c r="T2826" s="218">
        <v>0</v>
      </c>
      <c r="U2826" s="218">
        <v>343921.14</v>
      </c>
      <c r="V2826" s="218">
        <v>0</v>
      </c>
      <c r="W2826" s="218">
        <v>0</v>
      </c>
      <c r="X2826" s="218">
        <v>0</v>
      </c>
    </row>
    <row r="2827" spans="1:24" s="239" customFormat="1" ht="23.25" customHeight="1" x14ac:dyDescent="0.3">
      <c r="A2827" s="238">
        <v>2025</v>
      </c>
      <c r="B2827" s="230">
        <v>211</v>
      </c>
      <c r="C2827" s="225" t="s">
        <v>307</v>
      </c>
      <c r="D2827" s="230">
        <v>31797</v>
      </c>
      <c r="E2827" s="222">
        <v>1064521.73835</v>
      </c>
      <c r="F2827" s="222">
        <v>1048789.8899999999</v>
      </c>
      <c r="G2827" s="218">
        <v>0</v>
      </c>
      <c r="H2827" s="218">
        <v>0</v>
      </c>
      <c r="I2827" s="218">
        <v>0</v>
      </c>
      <c r="J2827" s="218">
        <v>0</v>
      </c>
      <c r="K2827" s="218">
        <v>1048789.8899999999</v>
      </c>
      <c r="L2827" s="218">
        <v>0</v>
      </c>
      <c r="M2827" s="218">
        <v>0</v>
      </c>
      <c r="N2827" s="218">
        <v>0</v>
      </c>
      <c r="O2827" s="218">
        <v>0</v>
      </c>
      <c r="P2827" s="218">
        <v>0</v>
      </c>
      <c r="Q2827" s="218">
        <v>0</v>
      </c>
      <c r="R2827" s="218">
        <v>0</v>
      </c>
      <c r="S2827" s="218">
        <v>0</v>
      </c>
      <c r="T2827" s="218">
        <v>0</v>
      </c>
      <c r="U2827" s="218">
        <v>0</v>
      </c>
      <c r="V2827" s="218">
        <v>0</v>
      </c>
      <c r="W2827" s="218">
        <v>0</v>
      </c>
      <c r="X2827" s="218">
        <v>15731.848349999998</v>
      </c>
    </row>
    <row r="2828" spans="1:24" s="239" customFormat="1" ht="23.25" customHeight="1" x14ac:dyDescent="0.3">
      <c r="A2828" s="238">
        <v>2025</v>
      </c>
      <c r="B2828" s="230">
        <v>212</v>
      </c>
      <c r="C2828" s="225" t="s">
        <v>266</v>
      </c>
      <c r="D2828" s="230">
        <v>31566</v>
      </c>
      <c r="E2828" s="222">
        <v>1065750</v>
      </c>
      <c r="F2828" s="222">
        <v>1050000</v>
      </c>
      <c r="G2828" s="218">
        <v>0</v>
      </c>
      <c r="H2828" s="218">
        <v>0</v>
      </c>
      <c r="I2828" s="218">
        <v>0</v>
      </c>
      <c r="J2828" s="218">
        <v>0</v>
      </c>
      <c r="K2828" s="218">
        <v>1050000</v>
      </c>
      <c r="L2828" s="218">
        <v>0</v>
      </c>
      <c r="M2828" s="218">
        <v>0</v>
      </c>
      <c r="N2828" s="218">
        <v>0</v>
      </c>
      <c r="O2828" s="218">
        <v>0</v>
      </c>
      <c r="P2828" s="218">
        <v>0</v>
      </c>
      <c r="Q2828" s="218">
        <v>0</v>
      </c>
      <c r="R2828" s="218">
        <v>0</v>
      </c>
      <c r="S2828" s="218">
        <v>0</v>
      </c>
      <c r="T2828" s="218">
        <v>0</v>
      </c>
      <c r="U2828" s="218">
        <v>0</v>
      </c>
      <c r="V2828" s="218">
        <v>0</v>
      </c>
      <c r="W2828" s="218">
        <v>0</v>
      </c>
      <c r="X2828" s="218">
        <v>15750</v>
      </c>
    </row>
    <row r="2829" spans="1:24" s="239" customFormat="1" ht="23.25" customHeight="1" x14ac:dyDescent="0.3">
      <c r="A2829" s="238">
        <v>2025</v>
      </c>
      <c r="B2829" s="230">
        <v>213</v>
      </c>
      <c r="C2829" s="225" t="s">
        <v>4355</v>
      </c>
      <c r="D2829" s="230">
        <v>31985</v>
      </c>
      <c r="E2829" s="222">
        <v>3022235.15</v>
      </c>
      <c r="F2829" s="222">
        <v>3022235.15</v>
      </c>
      <c r="G2829" s="218">
        <v>0</v>
      </c>
      <c r="H2829" s="218">
        <v>0</v>
      </c>
      <c r="I2829" s="218">
        <v>0</v>
      </c>
      <c r="J2829" s="218">
        <v>0</v>
      </c>
      <c r="K2829" s="218">
        <v>0</v>
      </c>
      <c r="L2829" s="218">
        <v>0</v>
      </c>
      <c r="M2829" s="218">
        <v>0</v>
      </c>
      <c r="N2829" s="218">
        <v>0</v>
      </c>
      <c r="O2829" s="218">
        <v>3022235.15</v>
      </c>
      <c r="P2829" s="218">
        <v>0</v>
      </c>
      <c r="Q2829" s="218">
        <v>0</v>
      </c>
      <c r="R2829" s="218">
        <v>0</v>
      </c>
      <c r="S2829" s="218">
        <v>0</v>
      </c>
      <c r="T2829" s="218">
        <v>0</v>
      </c>
      <c r="U2829" s="218">
        <v>0</v>
      </c>
      <c r="V2829" s="218">
        <v>0</v>
      </c>
      <c r="W2829" s="218">
        <v>0</v>
      </c>
      <c r="X2829" s="218">
        <v>0</v>
      </c>
    </row>
    <row r="2830" spans="1:24" s="239" customFormat="1" ht="23.25" customHeight="1" x14ac:dyDescent="0.3">
      <c r="A2830" s="238">
        <v>2025</v>
      </c>
      <c r="B2830" s="230">
        <v>214</v>
      </c>
      <c r="C2830" s="225" t="s">
        <v>4356</v>
      </c>
      <c r="D2830" s="230">
        <v>31053</v>
      </c>
      <c r="E2830" s="222">
        <v>60979.199999999997</v>
      </c>
      <c r="F2830" s="222">
        <v>60979.199999999997</v>
      </c>
      <c r="G2830" s="218">
        <v>0</v>
      </c>
      <c r="H2830" s="218">
        <v>0</v>
      </c>
      <c r="I2830" s="218">
        <v>0</v>
      </c>
      <c r="J2830" s="218">
        <v>0</v>
      </c>
      <c r="K2830" s="218">
        <v>0</v>
      </c>
      <c r="L2830" s="218">
        <v>0</v>
      </c>
      <c r="M2830" s="218">
        <v>0</v>
      </c>
      <c r="N2830" s="218">
        <v>0</v>
      </c>
      <c r="O2830" s="218">
        <v>0</v>
      </c>
      <c r="P2830" s="218">
        <v>0</v>
      </c>
      <c r="Q2830" s="218">
        <v>0</v>
      </c>
      <c r="R2830" s="218">
        <v>0</v>
      </c>
      <c r="S2830" s="218">
        <v>0</v>
      </c>
      <c r="T2830" s="218">
        <v>0</v>
      </c>
      <c r="U2830" s="218">
        <v>0</v>
      </c>
      <c r="V2830" s="218">
        <v>60979.199999999997</v>
      </c>
      <c r="W2830" s="218">
        <v>0</v>
      </c>
      <c r="X2830" s="218">
        <v>0</v>
      </c>
    </row>
    <row r="2831" spans="1:24" s="239" customFormat="1" ht="23.25" customHeight="1" x14ac:dyDescent="0.3">
      <c r="A2831" s="238">
        <v>2025</v>
      </c>
      <c r="B2831" s="230">
        <v>215</v>
      </c>
      <c r="C2831" s="225" t="s">
        <v>4357</v>
      </c>
      <c r="D2831" s="230">
        <v>31045</v>
      </c>
      <c r="E2831" s="222">
        <v>275292</v>
      </c>
      <c r="F2831" s="222">
        <v>275292</v>
      </c>
      <c r="G2831" s="218">
        <v>0</v>
      </c>
      <c r="H2831" s="218">
        <v>0</v>
      </c>
      <c r="I2831" s="218">
        <v>0</v>
      </c>
      <c r="J2831" s="218">
        <v>0</v>
      </c>
      <c r="K2831" s="218">
        <v>0</v>
      </c>
      <c r="L2831" s="218">
        <v>0</v>
      </c>
      <c r="M2831" s="218">
        <v>0</v>
      </c>
      <c r="N2831" s="218">
        <v>0</v>
      </c>
      <c r="O2831" s="218">
        <v>0</v>
      </c>
      <c r="P2831" s="218">
        <v>0</v>
      </c>
      <c r="Q2831" s="218">
        <v>0</v>
      </c>
      <c r="R2831" s="218">
        <v>0</v>
      </c>
      <c r="S2831" s="218">
        <v>0</v>
      </c>
      <c r="T2831" s="218">
        <v>0</v>
      </c>
      <c r="U2831" s="218">
        <v>0</v>
      </c>
      <c r="V2831" s="218">
        <v>275292</v>
      </c>
      <c r="W2831" s="218">
        <v>0</v>
      </c>
      <c r="X2831" s="218">
        <v>0</v>
      </c>
    </row>
    <row r="2832" spans="1:24" s="239" customFormat="1" ht="23.25" customHeight="1" x14ac:dyDescent="0.3">
      <c r="A2832" s="238">
        <v>2025</v>
      </c>
      <c r="B2832" s="230">
        <v>216</v>
      </c>
      <c r="C2832" s="225" t="s">
        <v>4358</v>
      </c>
      <c r="D2832" s="230">
        <v>31654</v>
      </c>
      <c r="E2832" s="222">
        <v>126180</v>
      </c>
      <c r="F2832" s="222">
        <v>126180</v>
      </c>
      <c r="G2832" s="218">
        <v>0</v>
      </c>
      <c r="H2832" s="218">
        <v>0</v>
      </c>
      <c r="I2832" s="218">
        <v>0</v>
      </c>
      <c r="J2832" s="218">
        <v>0</v>
      </c>
      <c r="K2832" s="218">
        <v>0</v>
      </c>
      <c r="L2832" s="218">
        <v>0</v>
      </c>
      <c r="M2832" s="218">
        <v>0</v>
      </c>
      <c r="N2832" s="218">
        <v>0</v>
      </c>
      <c r="O2832" s="218">
        <v>0</v>
      </c>
      <c r="P2832" s="218">
        <v>0</v>
      </c>
      <c r="Q2832" s="218">
        <v>0</v>
      </c>
      <c r="R2832" s="218">
        <v>0</v>
      </c>
      <c r="S2832" s="218">
        <v>0</v>
      </c>
      <c r="T2832" s="218">
        <v>0</v>
      </c>
      <c r="U2832" s="218">
        <v>0</v>
      </c>
      <c r="V2832" s="218">
        <v>126180</v>
      </c>
      <c r="W2832" s="218">
        <v>0</v>
      </c>
      <c r="X2832" s="218">
        <v>0</v>
      </c>
    </row>
    <row r="2833" spans="1:24" s="239" customFormat="1" ht="23.25" customHeight="1" x14ac:dyDescent="0.3">
      <c r="A2833" s="238">
        <v>2025</v>
      </c>
      <c r="B2833" s="230">
        <v>217</v>
      </c>
      <c r="C2833" s="225" t="s">
        <v>4359</v>
      </c>
      <c r="D2833" s="230">
        <v>31811</v>
      </c>
      <c r="E2833" s="222">
        <v>132492</v>
      </c>
      <c r="F2833" s="222">
        <v>132492</v>
      </c>
      <c r="G2833" s="218">
        <v>0</v>
      </c>
      <c r="H2833" s="218">
        <v>0</v>
      </c>
      <c r="I2833" s="218">
        <v>0</v>
      </c>
      <c r="J2833" s="218">
        <v>0</v>
      </c>
      <c r="K2833" s="218">
        <v>0</v>
      </c>
      <c r="L2833" s="218">
        <v>0</v>
      </c>
      <c r="M2833" s="218">
        <v>0</v>
      </c>
      <c r="N2833" s="218">
        <v>0</v>
      </c>
      <c r="O2833" s="218">
        <v>0</v>
      </c>
      <c r="P2833" s="218">
        <v>0</v>
      </c>
      <c r="Q2833" s="218">
        <v>0</v>
      </c>
      <c r="R2833" s="218">
        <v>0</v>
      </c>
      <c r="S2833" s="218">
        <v>0</v>
      </c>
      <c r="T2833" s="218">
        <v>0</v>
      </c>
      <c r="U2833" s="218">
        <v>0</v>
      </c>
      <c r="V2833" s="218">
        <v>132492</v>
      </c>
      <c r="W2833" s="218">
        <v>0</v>
      </c>
      <c r="X2833" s="218">
        <v>0</v>
      </c>
    </row>
    <row r="2834" spans="1:24" s="239" customFormat="1" ht="23.25" customHeight="1" x14ac:dyDescent="0.3">
      <c r="A2834" s="238">
        <v>2025</v>
      </c>
      <c r="B2834" s="230">
        <v>218</v>
      </c>
      <c r="C2834" s="225" t="s">
        <v>226</v>
      </c>
      <c r="D2834" s="230">
        <v>31240</v>
      </c>
      <c r="E2834" s="222">
        <v>2446789.31</v>
      </c>
      <c r="F2834" s="222">
        <v>2411416.31</v>
      </c>
      <c r="G2834" s="218">
        <v>0</v>
      </c>
      <c r="H2834" s="218">
        <v>1986499.31</v>
      </c>
      <c r="I2834" s="218">
        <v>0</v>
      </c>
      <c r="J2834" s="218">
        <v>0</v>
      </c>
      <c r="K2834" s="218">
        <v>0</v>
      </c>
      <c r="L2834" s="218">
        <v>424917</v>
      </c>
      <c r="M2834" s="218">
        <v>0</v>
      </c>
      <c r="N2834" s="218">
        <v>0</v>
      </c>
      <c r="O2834" s="218">
        <v>0</v>
      </c>
      <c r="P2834" s="218">
        <v>0</v>
      </c>
      <c r="Q2834" s="218">
        <v>0</v>
      </c>
      <c r="R2834" s="218">
        <v>0</v>
      </c>
      <c r="S2834" s="218">
        <v>0</v>
      </c>
      <c r="T2834" s="218">
        <v>0</v>
      </c>
      <c r="U2834" s="218">
        <v>0</v>
      </c>
      <c r="V2834" s="218">
        <v>0</v>
      </c>
      <c r="W2834" s="218">
        <v>0</v>
      </c>
      <c r="X2834" s="218">
        <v>35373</v>
      </c>
    </row>
    <row r="2835" spans="1:24" s="239" customFormat="1" ht="23.25" customHeight="1" x14ac:dyDescent="0.3">
      <c r="A2835" s="238">
        <v>2025</v>
      </c>
      <c r="B2835" s="230">
        <v>219</v>
      </c>
      <c r="C2835" s="225" t="s">
        <v>279</v>
      </c>
      <c r="D2835" s="230">
        <v>31621</v>
      </c>
      <c r="E2835" s="222">
        <v>1959325.5</v>
      </c>
      <c r="F2835" s="222">
        <v>1909325.5</v>
      </c>
      <c r="G2835" s="218">
        <v>0</v>
      </c>
      <c r="H2835" s="218">
        <v>1909325.5</v>
      </c>
      <c r="I2835" s="218">
        <v>0</v>
      </c>
      <c r="J2835" s="218">
        <v>0</v>
      </c>
      <c r="K2835" s="218">
        <v>0</v>
      </c>
      <c r="L2835" s="218">
        <v>0</v>
      </c>
      <c r="M2835" s="218">
        <v>0</v>
      </c>
      <c r="N2835" s="218">
        <v>0</v>
      </c>
      <c r="O2835" s="218">
        <v>0</v>
      </c>
      <c r="P2835" s="218">
        <v>0</v>
      </c>
      <c r="Q2835" s="218">
        <v>0</v>
      </c>
      <c r="R2835" s="218">
        <v>0</v>
      </c>
      <c r="S2835" s="218">
        <v>0</v>
      </c>
      <c r="T2835" s="218">
        <v>0</v>
      </c>
      <c r="U2835" s="218">
        <v>0</v>
      </c>
      <c r="V2835" s="218">
        <v>0</v>
      </c>
      <c r="W2835" s="218">
        <v>0</v>
      </c>
      <c r="X2835" s="218">
        <v>50000</v>
      </c>
    </row>
    <row r="2836" spans="1:24" s="239" customFormat="1" ht="23.25" customHeight="1" x14ac:dyDescent="0.3">
      <c r="A2836" s="238">
        <v>2025</v>
      </c>
      <c r="B2836" s="230">
        <v>220</v>
      </c>
      <c r="C2836" s="225" t="s">
        <v>4308</v>
      </c>
      <c r="D2836" s="230">
        <v>30590</v>
      </c>
      <c r="E2836" s="222">
        <v>10545940.550000001</v>
      </c>
      <c r="F2836" s="222">
        <v>10375578.550000001</v>
      </c>
      <c r="G2836" s="218">
        <v>0</v>
      </c>
      <c r="H2836" s="218">
        <v>0</v>
      </c>
      <c r="I2836" s="218">
        <v>0</v>
      </c>
      <c r="J2836" s="218">
        <v>0</v>
      </c>
      <c r="K2836" s="218">
        <v>0</v>
      </c>
      <c r="L2836" s="218">
        <v>0</v>
      </c>
      <c r="M2836" s="218">
        <v>0</v>
      </c>
      <c r="N2836" s="218">
        <v>0</v>
      </c>
      <c r="O2836" s="218">
        <v>0</v>
      </c>
      <c r="P2836" s="218">
        <v>0</v>
      </c>
      <c r="Q2836" s="218">
        <v>10375578.550000001</v>
      </c>
      <c r="R2836" s="218">
        <v>0</v>
      </c>
      <c r="S2836" s="218">
        <v>0</v>
      </c>
      <c r="T2836" s="218">
        <v>0</v>
      </c>
      <c r="U2836" s="218">
        <v>0</v>
      </c>
      <c r="V2836" s="218">
        <v>0</v>
      </c>
      <c r="W2836" s="218">
        <v>0</v>
      </c>
      <c r="X2836" s="218">
        <v>170362</v>
      </c>
    </row>
    <row r="2837" spans="1:24" s="239" customFormat="1" ht="23.25" customHeight="1" x14ac:dyDescent="0.3">
      <c r="A2837" s="238">
        <v>2025</v>
      </c>
      <c r="B2837" s="230">
        <v>221</v>
      </c>
      <c r="C2837" s="233" t="s">
        <v>4625</v>
      </c>
      <c r="D2837" s="230">
        <v>30733</v>
      </c>
      <c r="E2837" s="222">
        <v>106631</v>
      </c>
      <c r="F2837" s="222">
        <v>106631</v>
      </c>
      <c r="G2837" s="218">
        <v>0</v>
      </c>
      <c r="H2837" s="218">
        <v>0</v>
      </c>
      <c r="I2837" s="218">
        <v>0</v>
      </c>
      <c r="J2837" s="218">
        <v>0</v>
      </c>
      <c r="K2837" s="218">
        <v>0</v>
      </c>
      <c r="L2837" s="218">
        <v>0</v>
      </c>
      <c r="M2837" s="218">
        <v>0</v>
      </c>
      <c r="N2837" s="218">
        <v>0</v>
      </c>
      <c r="O2837" s="218">
        <v>0</v>
      </c>
      <c r="P2837" s="218">
        <v>0</v>
      </c>
      <c r="Q2837" s="218">
        <v>0</v>
      </c>
      <c r="R2837" s="218">
        <v>0</v>
      </c>
      <c r="S2837" s="218">
        <v>0</v>
      </c>
      <c r="T2837" s="218">
        <v>0</v>
      </c>
      <c r="U2837" s="218">
        <v>0</v>
      </c>
      <c r="V2837" s="218">
        <v>106631</v>
      </c>
      <c r="W2837" s="218">
        <v>0</v>
      </c>
      <c r="X2837" s="218">
        <v>0</v>
      </c>
    </row>
    <row r="2838" spans="1:24" s="239" customFormat="1" ht="23.25" customHeight="1" x14ac:dyDescent="0.3">
      <c r="A2838" s="238">
        <v>2025</v>
      </c>
      <c r="B2838" s="230">
        <v>222</v>
      </c>
      <c r="C2838" s="225" t="s">
        <v>4360</v>
      </c>
      <c r="D2838" s="230">
        <v>31095</v>
      </c>
      <c r="E2838" s="222">
        <v>111414</v>
      </c>
      <c r="F2838" s="222">
        <v>111414</v>
      </c>
      <c r="G2838" s="218">
        <v>0</v>
      </c>
      <c r="H2838" s="218">
        <v>0</v>
      </c>
      <c r="I2838" s="218">
        <v>0</v>
      </c>
      <c r="J2838" s="218">
        <v>0</v>
      </c>
      <c r="K2838" s="218">
        <v>0</v>
      </c>
      <c r="L2838" s="218">
        <v>0</v>
      </c>
      <c r="M2838" s="218">
        <v>0</v>
      </c>
      <c r="N2838" s="218">
        <v>0</v>
      </c>
      <c r="O2838" s="218">
        <v>0</v>
      </c>
      <c r="P2838" s="218">
        <v>0</v>
      </c>
      <c r="Q2838" s="218">
        <v>0</v>
      </c>
      <c r="R2838" s="218">
        <v>0</v>
      </c>
      <c r="S2838" s="218">
        <v>0</v>
      </c>
      <c r="T2838" s="218">
        <v>0</v>
      </c>
      <c r="U2838" s="218">
        <v>0</v>
      </c>
      <c r="V2838" s="218">
        <v>111414</v>
      </c>
      <c r="W2838" s="218">
        <v>0</v>
      </c>
      <c r="X2838" s="218">
        <v>0</v>
      </c>
    </row>
    <row r="2839" spans="1:24" s="239" customFormat="1" ht="23.25" customHeight="1" x14ac:dyDescent="0.3">
      <c r="A2839" s="238">
        <v>2025</v>
      </c>
      <c r="B2839" s="230">
        <v>223</v>
      </c>
      <c r="C2839" s="225" t="s">
        <v>4361</v>
      </c>
      <c r="D2839" s="230">
        <v>31113</v>
      </c>
      <c r="E2839" s="222">
        <v>148774</v>
      </c>
      <c r="F2839" s="222">
        <v>148774</v>
      </c>
      <c r="G2839" s="218">
        <v>0</v>
      </c>
      <c r="H2839" s="218">
        <v>0</v>
      </c>
      <c r="I2839" s="218">
        <v>0</v>
      </c>
      <c r="J2839" s="218">
        <v>0</v>
      </c>
      <c r="K2839" s="218">
        <v>0</v>
      </c>
      <c r="L2839" s="218">
        <v>0</v>
      </c>
      <c r="M2839" s="218">
        <v>0</v>
      </c>
      <c r="N2839" s="218">
        <v>0</v>
      </c>
      <c r="O2839" s="218">
        <v>0</v>
      </c>
      <c r="P2839" s="218">
        <v>0</v>
      </c>
      <c r="Q2839" s="218">
        <v>0</v>
      </c>
      <c r="R2839" s="218">
        <v>0</v>
      </c>
      <c r="S2839" s="218">
        <v>0</v>
      </c>
      <c r="T2839" s="218">
        <v>0</v>
      </c>
      <c r="U2839" s="218">
        <v>0</v>
      </c>
      <c r="V2839" s="218">
        <v>148774</v>
      </c>
      <c r="W2839" s="218">
        <v>0</v>
      </c>
      <c r="X2839" s="218">
        <v>0</v>
      </c>
    </row>
    <row r="2840" spans="1:24" s="239" customFormat="1" ht="23.25" customHeight="1" x14ac:dyDescent="0.3">
      <c r="A2840" s="238">
        <v>2025</v>
      </c>
      <c r="B2840" s="230">
        <v>224</v>
      </c>
      <c r="C2840" s="225" t="s">
        <v>4362</v>
      </c>
      <c r="D2840" s="230">
        <v>31820</v>
      </c>
      <c r="E2840" s="222">
        <v>130673</v>
      </c>
      <c r="F2840" s="222">
        <v>130673</v>
      </c>
      <c r="G2840" s="218">
        <v>0</v>
      </c>
      <c r="H2840" s="218">
        <v>0</v>
      </c>
      <c r="I2840" s="218">
        <v>0</v>
      </c>
      <c r="J2840" s="218">
        <v>0</v>
      </c>
      <c r="K2840" s="218">
        <v>0</v>
      </c>
      <c r="L2840" s="218">
        <v>0</v>
      </c>
      <c r="M2840" s="218">
        <v>0</v>
      </c>
      <c r="N2840" s="218">
        <v>0</v>
      </c>
      <c r="O2840" s="218">
        <v>0</v>
      </c>
      <c r="P2840" s="218">
        <v>0</v>
      </c>
      <c r="Q2840" s="218">
        <v>0</v>
      </c>
      <c r="R2840" s="218">
        <v>0</v>
      </c>
      <c r="S2840" s="218">
        <v>0</v>
      </c>
      <c r="T2840" s="218">
        <v>0</v>
      </c>
      <c r="U2840" s="218">
        <v>0</v>
      </c>
      <c r="V2840" s="218">
        <v>130673</v>
      </c>
      <c r="W2840" s="218">
        <v>0</v>
      </c>
      <c r="X2840" s="218">
        <v>0</v>
      </c>
    </row>
    <row r="2841" spans="1:24" s="239" customFormat="1" ht="23.25" customHeight="1" x14ac:dyDescent="0.3">
      <c r="A2841" s="238">
        <v>2025</v>
      </c>
      <c r="B2841" s="230">
        <v>225</v>
      </c>
      <c r="C2841" s="225" t="s">
        <v>4363</v>
      </c>
      <c r="D2841" s="230">
        <v>31836</v>
      </c>
      <c r="E2841" s="222">
        <v>60242</v>
      </c>
      <c r="F2841" s="222">
        <v>60242</v>
      </c>
      <c r="G2841" s="218">
        <v>0</v>
      </c>
      <c r="H2841" s="218">
        <v>0</v>
      </c>
      <c r="I2841" s="218">
        <v>0</v>
      </c>
      <c r="J2841" s="218">
        <v>0</v>
      </c>
      <c r="K2841" s="218">
        <v>0</v>
      </c>
      <c r="L2841" s="218">
        <v>0</v>
      </c>
      <c r="M2841" s="218">
        <v>0</v>
      </c>
      <c r="N2841" s="218">
        <v>0</v>
      </c>
      <c r="O2841" s="218">
        <v>0</v>
      </c>
      <c r="P2841" s="218">
        <v>0</v>
      </c>
      <c r="Q2841" s="218">
        <v>0</v>
      </c>
      <c r="R2841" s="218">
        <v>0</v>
      </c>
      <c r="S2841" s="218">
        <v>0</v>
      </c>
      <c r="T2841" s="218">
        <v>0</v>
      </c>
      <c r="U2841" s="218">
        <v>0</v>
      </c>
      <c r="V2841" s="218">
        <v>60242</v>
      </c>
      <c r="W2841" s="218">
        <v>0</v>
      </c>
      <c r="X2841" s="218">
        <v>0</v>
      </c>
    </row>
    <row r="2842" spans="1:24" s="239" customFormat="1" ht="22.9" customHeight="1" x14ac:dyDescent="0.3">
      <c r="A2842" s="238">
        <v>2025</v>
      </c>
      <c r="B2842" s="230">
        <v>226</v>
      </c>
      <c r="C2842" s="225" t="s">
        <v>4364</v>
      </c>
      <c r="D2842" s="230">
        <v>30749</v>
      </c>
      <c r="E2842" s="222">
        <v>296774</v>
      </c>
      <c r="F2842" s="222">
        <v>296774</v>
      </c>
      <c r="G2842" s="218">
        <v>0</v>
      </c>
      <c r="H2842" s="218">
        <v>0</v>
      </c>
      <c r="I2842" s="218">
        <v>0</v>
      </c>
      <c r="J2842" s="218">
        <v>0</v>
      </c>
      <c r="K2842" s="218">
        <v>0</v>
      </c>
      <c r="L2842" s="218">
        <v>0</v>
      </c>
      <c r="M2842" s="218">
        <v>0</v>
      </c>
      <c r="N2842" s="218">
        <v>0</v>
      </c>
      <c r="O2842" s="218">
        <v>0</v>
      </c>
      <c r="P2842" s="218">
        <v>0</v>
      </c>
      <c r="Q2842" s="218">
        <v>0</v>
      </c>
      <c r="R2842" s="218">
        <v>0</v>
      </c>
      <c r="S2842" s="218">
        <v>0</v>
      </c>
      <c r="T2842" s="218">
        <v>0</v>
      </c>
      <c r="U2842" s="218">
        <v>0</v>
      </c>
      <c r="V2842" s="218">
        <v>296774</v>
      </c>
      <c r="W2842" s="218">
        <v>0</v>
      </c>
      <c r="X2842" s="218">
        <v>0</v>
      </c>
    </row>
    <row r="2843" spans="1:24" s="239" customFormat="1" ht="22.9" customHeight="1" x14ac:dyDescent="0.3">
      <c r="A2843" s="238">
        <v>2025</v>
      </c>
      <c r="B2843" s="230">
        <v>227</v>
      </c>
      <c r="C2843" s="233" t="s">
        <v>242</v>
      </c>
      <c r="D2843" s="230">
        <v>31454</v>
      </c>
      <c r="E2843" s="222">
        <v>382427.64</v>
      </c>
      <c r="F2843" s="222">
        <v>376776</v>
      </c>
      <c r="G2843" s="218">
        <v>0</v>
      </c>
      <c r="H2843" s="218">
        <v>0</v>
      </c>
      <c r="I2843" s="218">
        <v>0</v>
      </c>
      <c r="J2843" s="218">
        <v>0</v>
      </c>
      <c r="K2843" s="218">
        <v>0</v>
      </c>
      <c r="L2843" s="218">
        <v>376776</v>
      </c>
      <c r="M2843" s="218">
        <v>0</v>
      </c>
      <c r="N2843" s="218">
        <v>0</v>
      </c>
      <c r="O2843" s="218">
        <v>0</v>
      </c>
      <c r="P2843" s="218">
        <v>0</v>
      </c>
      <c r="Q2843" s="218">
        <v>0</v>
      </c>
      <c r="R2843" s="218">
        <v>0</v>
      </c>
      <c r="S2843" s="218">
        <v>0</v>
      </c>
      <c r="T2843" s="218">
        <v>0</v>
      </c>
      <c r="U2843" s="218">
        <v>0</v>
      </c>
      <c r="V2843" s="218">
        <v>0</v>
      </c>
      <c r="W2843" s="218">
        <v>0</v>
      </c>
      <c r="X2843" s="218">
        <v>5651.64</v>
      </c>
    </row>
    <row r="2844" spans="1:24" s="239" customFormat="1" ht="22.9" customHeight="1" x14ac:dyDescent="0.3">
      <c r="A2844" s="238">
        <v>2025</v>
      </c>
      <c r="B2844" s="230">
        <v>228</v>
      </c>
      <c r="C2844" s="233" t="s">
        <v>243</v>
      </c>
      <c r="D2844" s="230">
        <v>31458</v>
      </c>
      <c r="E2844" s="222">
        <v>2464670.48</v>
      </c>
      <c r="F2844" s="222">
        <v>2455551.5299999998</v>
      </c>
      <c r="G2844" s="218">
        <v>0</v>
      </c>
      <c r="H2844" s="218">
        <v>2012769.43</v>
      </c>
      <c r="I2844" s="218">
        <v>0</v>
      </c>
      <c r="J2844" s="218">
        <v>0</v>
      </c>
      <c r="K2844" s="218">
        <v>0</v>
      </c>
      <c r="L2844" s="218">
        <v>442782.1</v>
      </c>
      <c r="M2844" s="218">
        <v>0</v>
      </c>
      <c r="N2844" s="218">
        <v>0</v>
      </c>
      <c r="O2844" s="218">
        <v>0</v>
      </c>
      <c r="P2844" s="218">
        <v>0</v>
      </c>
      <c r="Q2844" s="218">
        <v>0</v>
      </c>
      <c r="R2844" s="218">
        <v>0</v>
      </c>
      <c r="S2844" s="218">
        <v>0</v>
      </c>
      <c r="T2844" s="218">
        <v>0</v>
      </c>
      <c r="U2844" s="218">
        <v>0</v>
      </c>
      <c r="V2844" s="218">
        <v>0</v>
      </c>
      <c r="W2844" s="218">
        <v>0</v>
      </c>
      <c r="X2844" s="218">
        <v>9118.9500000000007</v>
      </c>
    </row>
    <row r="2845" spans="1:24" s="239" customFormat="1" ht="22.9" customHeight="1" x14ac:dyDescent="0.3">
      <c r="A2845" s="238">
        <v>2025</v>
      </c>
      <c r="B2845" s="230">
        <v>229</v>
      </c>
      <c r="C2845" s="233" t="s">
        <v>311</v>
      </c>
      <c r="D2845" s="230">
        <v>31804</v>
      </c>
      <c r="E2845" s="222">
        <v>1608019.9300000002</v>
      </c>
      <c r="F2845" s="222">
        <v>1584256.09</v>
      </c>
      <c r="G2845" s="218">
        <v>0</v>
      </c>
      <c r="H2845" s="218">
        <v>0</v>
      </c>
      <c r="I2845" s="218">
        <v>0</v>
      </c>
      <c r="J2845" s="218">
        <v>0</v>
      </c>
      <c r="K2845" s="218">
        <v>1584256.09</v>
      </c>
      <c r="L2845" s="218">
        <v>0</v>
      </c>
      <c r="M2845" s="218">
        <v>0</v>
      </c>
      <c r="N2845" s="218">
        <v>0</v>
      </c>
      <c r="O2845" s="218">
        <v>0</v>
      </c>
      <c r="P2845" s="218">
        <v>0</v>
      </c>
      <c r="Q2845" s="218">
        <v>0</v>
      </c>
      <c r="R2845" s="218">
        <v>0</v>
      </c>
      <c r="S2845" s="218">
        <v>0</v>
      </c>
      <c r="T2845" s="218">
        <v>0</v>
      </c>
      <c r="U2845" s="218">
        <v>0</v>
      </c>
      <c r="V2845" s="218">
        <v>0</v>
      </c>
      <c r="W2845" s="218">
        <v>0</v>
      </c>
      <c r="X2845" s="218">
        <v>23763.84</v>
      </c>
    </row>
    <row r="2846" spans="1:24" s="239" customFormat="1" ht="22.9" customHeight="1" x14ac:dyDescent="0.3">
      <c r="A2846" s="238">
        <v>2025</v>
      </c>
      <c r="B2846" s="230">
        <v>230</v>
      </c>
      <c r="C2846" s="225" t="s">
        <v>296</v>
      </c>
      <c r="D2846" s="230">
        <v>31760</v>
      </c>
      <c r="E2846" s="222">
        <v>523917.38</v>
      </c>
      <c r="F2846" s="222">
        <v>516117.38</v>
      </c>
      <c r="G2846" s="218">
        <v>0</v>
      </c>
      <c r="H2846" s="218">
        <v>0</v>
      </c>
      <c r="I2846" s="218">
        <v>0</v>
      </c>
      <c r="J2846" s="218">
        <v>0</v>
      </c>
      <c r="K2846" s="218">
        <v>0</v>
      </c>
      <c r="L2846" s="218">
        <v>516117.38</v>
      </c>
      <c r="M2846" s="218">
        <v>0</v>
      </c>
      <c r="N2846" s="218">
        <v>0</v>
      </c>
      <c r="O2846" s="218">
        <v>0</v>
      </c>
      <c r="P2846" s="218">
        <v>0</v>
      </c>
      <c r="Q2846" s="218">
        <v>0</v>
      </c>
      <c r="R2846" s="218">
        <v>0</v>
      </c>
      <c r="S2846" s="218">
        <v>0</v>
      </c>
      <c r="T2846" s="218">
        <v>0</v>
      </c>
      <c r="U2846" s="218">
        <v>0</v>
      </c>
      <c r="V2846" s="218">
        <v>0</v>
      </c>
      <c r="W2846" s="218">
        <v>0</v>
      </c>
      <c r="X2846" s="218">
        <v>7800</v>
      </c>
    </row>
    <row r="2847" spans="1:24" s="239" customFormat="1" ht="22.9" customHeight="1" x14ac:dyDescent="0.3">
      <c r="A2847" s="238">
        <v>2025</v>
      </c>
      <c r="B2847" s="230">
        <v>231</v>
      </c>
      <c r="C2847" s="225" t="s">
        <v>4367</v>
      </c>
      <c r="D2847" s="230">
        <v>31348</v>
      </c>
      <c r="E2847" s="222">
        <v>798869</v>
      </c>
      <c r="F2847" s="222">
        <v>788481</v>
      </c>
      <c r="G2847" s="218">
        <v>0</v>
      </c>
      <c r="H2847" s="218">
        <v>0</v>
      </c>
      <c r="I2847" s="218">
        <v>0</v>
      </c>
      <c r="J2847" s="218">
        <v>0</v>
      </c>
      <c r="K2847" s="218">
        <v>0</v>
      </c>
      <c r="L2847" s="218">
        <v>692536</v>
      </c>
      <c r="M2847" s="218">
        <v>0</v>
      </c>
      <c r="N2847" s="218">
        <v>0</v>
      </c>
      <c r="O2847" s="218">
        <v>0</v>
      </c>
      <c r="P2847" s="218">
        <v>0</v>
      </c>
      <c r="Q2847" s="218">
        <v>0</v>
      </c>
      <c r="R2847" s="218">
        <v>0</v>
      </c>
      <c r="S2847" s="218">
        <v>0</v>
      </c>
      <c r="T2847" s="218">
        <v>0</v>
      </c>
      <c r="U2847" s="218">
        <v>95945</v>
      </c>
      <c r="V2847" s="218">
        <v>0</v>
      </c>
      <c r="W2847" s="218">
        <v>0</v>
      </c>
      <c r="X2847" s="218">
        <v>10388</v>
      </c>
    </row>
    <row r="2848" spans="1:24" s="239" customFormat="1" ht="22.9" customHeight="1" x14ac:dyDescent="0.3">
      <c r="A2848" s="238">
        <v>2025</v>
      </c>
      <c r="B2848" s="230">
        <v>232</v>
      </c>
      <c r="C2848" s="225" t="s">
        <v>4366</v>
      </c>
      <c r="D2848" s="230">
        <v>31349</v>
      </c>
      <c r="E2848" s="222">
        <v>123684</v>
      </c>
      <c r="F2848" s="222">
        <v>123684</v>
      </c>
      <c r="G2848" s="218">
        <v>0</v>
      </c>
      <c r="H2848" s="218">
        <v>0</v>
      </c>
      <c r="I2848" s="218">
        <v>0</v>
      </c>
      <c r="J2848" s="218">
        <v>0</v>
      </c>
      <c r="K2848" s="218">
        <v>0</v>
      </c>
      <c r="L2848" s="218">
        <v>0</v>
      </c>
      <c r="M2848" s="218">
        <v>0</v>
      </c>
      <c r="N2848" s="218">
        <v>0</v>
      </c>
      <c r="O2848" s="218">
        <v>0</v>
      </c>
      <c r="P2848" s="218">
        <v>0</v>
      </c>
      <c r="Q2848" s="218">
        <v>0</v>
      </c>
      <c r="R2848" s="218">
        <v>0</v>
      </c>
      <c r="S2848" s="218">
        <v>0</v>
      </c>
      <c r="T2848" s="218">
        <v>0</v>
      </c>
      <c r="U2848" s="218">
        <v>123684</v>
      </c>
      <c r="V2848" s="218">
        <v>0</v>
      </c>
      <c r="W2848" s="218">
        <v>0</v>
      </c>
      <c r="X2848" s="218">
        <v>0</v>
      </c>
    </row>
    <row r="2849" spans="1:24" s="239" customFormat="1" ht="22.9" customHeight="1" x14ac:dyDescent="0.3">
      <c r="A2849" s="238">
        <v>2025</v>
      </c>
      <c r="B2849" s="230">
        <v>233</v>
      </c>
      <c r="C2849" s="225" t="s">
        <v>309</v>
      </c>
      <c r="D2849" s="230">
        <v>31802</v>
      </c>
      <c r="E2849" s="222">
        <v>139788</v>
      </c>
      <c r="F2849" s="222">
        <v>139788</v>
      </c>
      <c r="G2849" s="218">
        <v>0</v>
      </c>
      <c r="H2849" s="218">
        <v>0</v>
      </c>
      <c r="I2849" s="218">
        <v>0</v>
      </c>
      <c r="J2849" s="218">
        <v>0</v>
      </c>
      <c r="K2849" s="218">
        <v>0</v>
      </c>
      <c r="L2849" s="218">
        <v>0</v>
      </c>
      <c r="M2849" s="218">
        <v>0</v>
      </c>
      <c r="N2849" s="218">
        <v>0</v>
      </c>
      <c r="O2849" s="218">
        <v>0</v>
      </c>
      <c r="P2849" s="218">
        <v>0</v>
      </c>
      <c r="Q2849" s="218">
        <v>0</v>
      </c>
      <c r="R2849" s="218">
        <v>0</v>
      </c>
      <c r="S2849" s="218">
        <v>0</v>
      </c>
      <c r="T2849" s="218">
        <v>0</v>
      </c>
      <c r="U2849" s="218">
        <v>139788</v>
      </c>
      <c r="V2849" s="218">
        <v>0</v>
      </c>
      <c r="W2849" s="218">
        <v>0</v>
      </c>
      <c r="X2849" s="218">
        <v>0</v>
      </c>
    </row>
    <row r="2850" spans="1:24" s="239" customFormat="1" ht="22.9" customHeight="1" x14ac:dyDescent="0.3">
      <c r="A2850" s="238">
        <v>2025</v>
      </c>
      <c r="B2850" s="230">
        <v>234</v>
      </c>
      <c r="C2850" s="225" t="s">
        <v>4365</v>
      </c>
      <c r="D2850" s="230">
        <v>31557</v>
      </c>
      <c r="E2850" s="222">
        <v>135604</v>
      </c>
      <c r="F2850" s="222">
        <v>135604</v>
      </c>
      <c r="G2850" s="218">
        <v>0</v>
      </c>
      <c r="H2850" s="218">
        <v>0</v>
      </c>
      <c r="I2850" s="218">
        <v>0</v>
      </c>
      <c r="J2850" s="218">
        <v>0</v>
      </c>
      <c r="K2850" s="218">
        <v>0</v>
      </c>
      <c r="L2850" s="218">
        <v>0</v>
      </c>
      <c r="M2850" s="218">
        <v>0</v>
      </c>
      <c r="N2850" s="218">
        <v>0</v>
      </c>
      <c r="O2850" s="218">
        <v>0</v>
      </c>
      <c r="P2850" s="218">
        <v>0</v>
      </c>
      <c r="Q2850" s="218">
        <v>0</v>
      </c>
      <c r="R2850" s="218">
        <v>0</v>
      </c>
      <c r="S2850" s="218">
        <v>0</v>
      </c>
      <c r="T2850" s="218">
        <v>0</v>
      </c>
      <c r="U2850" s="218">
        <v>135604</v>
      </c>
      <c r="V2850" s="218">
        <v>0</v>
      </c>
      <c r="W2850" s="218">
        <v>0</v>
      </c>
      <c r="X2850" s="218">
        <v>0</v>
      </c>
    </row>
    <row r="2851" spans="1:24" s="239" customFormat="1" ht="22.9" customHeight="1" x14ac:dyDescent="0.3">
      <c r="A2851" s="238">
        <v>2025</v>
      </c>
      <c r="B2851" s="230">
        <v>235</v>
      </c>
      <c r="C2851" s="225" t="s">
        <v>261</v>
      </c>
      <c r="D2851" s="230">
        <v>31559</v>
      </c>
      <c r="E2851" s="222">
        <v>131036</v>
      </c>
      <c r="F2851" s="222">
        <v>131036</v>
      </c>
      <c r="G2851" s="218">
        <v>0</v>
      </c>
      <c r="H2851" s="218">
        <v>0</v>
      </c>
      <c r="I2851" s="218">
        <v>0</v>
      </c>
      <c r="J2851" s="218">
        <v>0</v>
      </c>
      <c r="K2851" s="218">
        <v>0</v>
      </c>
      <c r="L2851" s="218">
        <v>0</v>
      </c>
      <c r="M2851" s="218">
        <v>0</v>
      </c>
      <c r="N2851" s="218">
        <v>0</v>
      </c>
      <c r="O2851" s="218">
        <v>0</v>
      </c>
      <c r="P2851" s="218">
        <v>0</v>
      </c>
      <c r="Q2851" s="218">
        <v>0</v>
      </c>
      <c r="R2851" s="218">
        <v>0</v>
      </c>
      <c r="S2851" s="218">
        <v>0</v>
      </c>
      <c r="T2851" s="218">
        <v>0</v>
      </c>
      <c r="U2851" s="218">
        <v>131036</v>
      </c>
      <c r="V2851" s="218">
        <v>0</v>
      </c>
      <c r="W2851" s="218">
        <v>0</v>
      </c>
      <c r="X2851" s="218">
        <v>0</v>
      </c>
    </row>
    <row r="2852" spans="1:24" s="239" customFormat="1" ht="22.9" customHeight="1" x14ac:dyDescent="0.3">
      <c r="A2852" s="238">
        <v>2025</v>
      </c>
      <c r="B2852" s="230">
        <v>236</v>
      </c>
      <c r="C2852" s="225" t="s">
        <v>265</v>
      </c>
      <c r="D2852" s="230">
        <v>31565</v>
      </c>
      <c r="E2852" s="222">
        <v>137625</v>
      </c>
      <c r="F2852" s="222">
        <v>137625</v>
      </c>
      <c r="G2852" s="218">
        <v>0</v>
      </c>
      <c r="H2852" s="218">
        <v>0</v>
      </c>
      <c r="I2852" s="218">
        <v>0</v>
      </c>
      <c r="J2852" s="218">
        <v>0</v>
      </c>
      <c r="K2852" s="218">
        <v>0</v>
      </c>
      <c r="L2852" s="218">
        <v>0</v>
      </c>
      <c r="M2852" s="218">
        <v>0</v>
      </c>
      <c r="N2852" s="218">
        <v>0</v>
      </c>
      <c r="O2852" s="218">
        <v>0</v>
      </c>
      <c r="P2852" s="218">
        <v>0</v>
      </c>
      <c r="Q2852" s="218">
        <v>0</v>
      </c>
      <c r="R2852" s="218">
        <v>0</v>
      </c>
      <c r="S2852" s="218">
        <v>0</v>
      </c>
      <c r="T2852" s="218">
        <v>0</v>
      </c>
      <c r="U2852" s="218">
        <v>137625</v>
      </c>
      <c r="V2852" s="218">
        <v>0</v>
      </c>
      <c r="W2852" s="218">
        <v>0</v>
      </c>
      <c r="X2852" s="218">
        <v>0</v>
      </c>
    </row>
    <row r="2853" spans="1:24" s="239" customFormat="1" ht="22.9" customHeight="1" x14ac:dyDescent="0.3">
      <c r="A2853" s="238">
        <v>2025</v>
      </c>
      <c r="B2853" s="230">
        <v>237</v>
      </c>
      <c r="C2853" s="225" t="s">
        <v>270</v>
      </c>
      <c r="D2853" s="230">
        <v>31576</v>
      </c>
      <c r="E2853" s="222">
        <v>4110637.7</v>
      </c>
      <c r="F2853" s="222">
        <v>4052145.7</v>
      </c>
      <c r="G2853" s="218">
        <v>3899528.7</v>
      </c>
      <c r="H2853" s="218">
        <v>0</v>
      </c>
      <c r="I2853" s="218">
        <v>0</v>
      </c>
      <c r="J2853" s="218">
        <v>0</v>
      </c>
      <c r="K2853" s="218">
        <v>0</v>
      </c>
      <c r="L2853" s="218">
        <v>0</v>
      </c>
      <c r="M2853" s="218">
        <v>0</v>
      </c>
      <c r="N2853" s="218">
        <v>0</v>
      </c>
      <c r="O2853" s="218">
        <v>0</v>
      </c>
      <c r="P2853" s="218">
        <v>0</v>
      </c>
      <c r="Q2853" s="218">
        <v>0</v>
      </c>
      <c r="R2853" s="218">
        <v>0</v>
      </c>
      <c r="S2853" s="218">
        <v>0</v>
      </c>
      <c r="T2853" s="218">
        <v>0</v>
      </c>
      <c r="U2853" s="218">
        <v>152617</v>
      </c>
      <c r="V2853" s="218">
        <v>0</v>
      </c>
      <c r="W2853" s="218">
        <v>0</v>
      </c>
      <c r="X2853" s="218">
        <v>58492</v>
      </c>
    </row>
    <row r="2854" spans="1:24" s="239" customFormat="1" ht="22.9" customHeight="1" x14ac:dyDescent="0.3">
      <c r="A2854" s="238">
        <v>2025</v>
      </c>
      <c r="B2854" s="230">
        <v>238</v>
      </c>
      <c r="C2854" s="225" t="s">
        <v>271</v>
      </c>
      <c r="D2854" s="230">
        <v>31577</v>
      </c>
      <c r="E2854" s="222">
        <v>4090193.7800000003</v>
      </c>
      <c r="F2854" s="222">
        <v>4031630.62</v>
      </c>
      <c r="G2854" s="218">
        <v>3904210.62</v>
      </c>
      <c r="H2854" s="218">
        <v>0</v>
      </c>
      <c r="I2854" s="218">
        <v>0</v>
      </c>
      <c r="J2854" s="218">
        <v>0</v>
      </c>
      <c r="K2854" s="218">
        <v>0</v>
      </c>
      <c r="L2854" s="218">
        <v>0</v>
      </c>
      <c r="M2854" s="218">
        <v>0</v>
      </c>
      <c r="N2854" s="218">
        <v>0</v>
      </c>
      <c r="O2854" s="218">
        <v>0</v>
      </c>
      <c r="P2854" s="218">
        <v>0</v>
      </c>
      <c r="Q2854" s="218">
        <v>0</v>
      </c>
      <c r="R2854" s="218">
        <v>0</v>
      </c>
      <c r="S2854" s="218">
        <v>0</v>
      </c>
      <c r="T2854" s="218">
        <v>0</v>
      </c>
      <c r="U2854" s="218">
        <v>127420</v>
      </c>
      <c r="V2854" s="218">
        <v>0</v>
      </c>
      <c r="W2854" s="218">
        <v>0</v>
      </c>
      <c r="X2854" s="218">
        <v>58563.16</v>
      </c>
    </row>
    <row r="2855" spans="1:24" s="239" customFormat="1" ht="22.9" customHeight="1" x14ac:dyDescent="0.3">
      <c r="A2855" s="238">
        <v>2025</v>
      </c>
      <c r="B2855" s="230">
        <v>239</v>
      </c>
      <c r="C2855" s="225" t="s">
        <v>272</v>
      </c>
      <c r="D2855" s="230">
        <v>31578</v>
      </c>
      <c r="E2855" s="222">
        <v>2887291.3600000003</v>
      </c>
      <c r="F2855" s="222">
        <v>2828728.2</v>
      </c>
      <c r="G2855" s="218">
        <v>2657521.2000000002</v>
      </c>
      <c r="H2855" s="218">
        <v>0</v>
      </c>
      <c r="I2855" s="218">
        <v>0</v>
      </c>
      <c r="J2855" s="218">
        <v>0</v>
      </c>
      <c r="K2855" s="218">
        <v>0</v>
      </c>
      <c r="L2855" s="218">
        <v>0</v>
      </c>
      <c r="M2855" s="218">
        <v>0</v>
      </c>
      <c r="N2855" s="218">
        <v>0</v>
      </c>
      <c r="O2855" s="218">
        <v>0</v>
      </c>
      <c r="P2855" s="218">
        <v>0</v>
      </c>
      <c r="Q2855" s="218">
        <v>0</v>
      </c>
      <c r="R2855" s="218">
        <v>0</v>
      </c>
      <c r="S2855" s="218">
        <v>0</v>
      </c>
      <c r="T2855" s="218">
        <v>0</v>
      </c>
      <c r="U2855" s="218">
        <v>171207</v>
      </c>
      <c r="V2855" s="218">
        <v>0</v>
      </c>
      <c r="W2855" s="218">
        <v>0</v>
      </c>
      <c r="X2855" s="218">
        <v>58563.16</v>
      </c>
    </row>
    <row r="2856" spans="1:24" s="239" customFormat="1" ht="22.9" customHeight="1" x14ac:dyDescent="0.3">
      <c r="A2856" s="238">
        <v>2025</v>
      </c>
      <c r="B2856" s="230">
        <v>240</v>
      </c>
      <c r="C2856" s="233" t="s">
        <v>4320</v>
      </c>
      <c r="D2856" s="230">
        <v>30866</v>
      </c>
      <c r="E2856" s="222">
        <v>9509609.8699999992</v>
      </c>
      <c r="F2856" s="222">
        <v>9369073.7599999998</v>
      </c>
      <c r="G2856" s="218">
        <v>9369073.7599999998</v>
      </c>
      <c r="H2856" s="218">
        <v>0</v>
      </c>
      <c r="I2856" s="218">
        <v>0</v>
      </c>
      <c r="J2856" s="218">
        <v>0</v>
      </c>
      <c r="K2856" s="218">
        <v>0</v>
      </c>
      <c r="L2856" s="218">
        <v>0</v>
      </c>
      <c r="M2856" s="218">
        <v>0</v>
      </c>
      <c r="N2856" s="218">
        <v>0</v>
      </c>
      <c r="O2856" s="218">
        <v>0</v>
      </c>
      <c r="P2856" s="218">
        <v>0</v>
      </c>
      <c r="Q2856" s="218">
        <v>0</v>
      </c>
      <c r="R2856" s="218">
        <v>0</v>
      </c>
      <c r="S2856" s="218">
        <v>0</v>
      </c>
      <c r="T2856" s="218">
        <v>0</v>
      </c>
      <c r="U2856" s="218">
        <v>0</v>
      </c>
      <c r="V2856" s="218">
        <v>0</v>
      </c>
      <c r="W2856" s="218">
        <v>0</v>
      </c>
      <c r="X2856" s="218">
        <v>140536.10999999999</v>
      </c>
    </row>
    <row r="2857" spans="1:24" s="239" customFormat="1" ht="22.9" customHeight="1" x14ac:dyDescent="0.3">
      <c r="A2857" s="238">
        <v>2025</v>
      </c>
      <c r="B2857" s="230">
        <v>241</v>
      </c>
      <c r="C2857" s="233" t="s">
        <v>2264</v>
      </c>
      <c r="D2857" s="230">
        <v>31548</v>
      </c>
      <c r="E2857" s="222">
        <v>2727094.3200000003</v>
      </c>
      <c r="F2857" s="222">
        <v>2686792.43</v>
      </c>
      <c r="G2857" s="218">
        <v>0</v>
      </c>
      <c r="H2857" s="218">
        <v>2686792.43</v>
      </c>
      <c r="I2857" s="218">
        <v>0</v>
      </c>
      <c r="J2857" s="218">
        <v>0</v>
      </c>
      <c r="K2857" s="218">
        <v>0</v>
      </c>
      <c r="L2857" s="218">
        <v>0</v>
      </c>
      <c r="M2857" s="218">
        <v>0</v>
      </c>
      <c r="N2857" s="218">
        <v>0</v>
      </c>
      <c r="O2857" s="218">
        <v>0</v>
      </c>
      <c r="P2857" s="218">
        <v>0</v>
      </c>
      <c r="Q2857" s="218">
        <v>0</v>
      </c>
      <c r="R2857" s="218">
        <v>0</v>
      </c>
      <c r="S2857" s="218">
        <v>0</v>
      </c>
      <c r="T2857" s="218">
        <v>0</v>
      </c>
      <c r="U2857" s="218">
        <v>0</v>
      </c>
      <c r="V2857" s="218">
        <v>0</v>
      </c>
      <c r="W2857" s="218">
        <v>0</v>
      </c>
      <c r="X2857" s="218">
        <v>40301.89</v>
      </c>
    </row>
    <row r="2858" spans="1:24" s="239" customFormat="1" ht="22.9" customHeight="1" x14ac:dyDescent="0.3">
      <c r="A2858" s="238">
        <v>2025</v>
      </c>
      <c r="B2858" s="230">
        <v>242</v>
      </c>
      <c r="C2858" s="233" t="s">
        <v>273</v>
      </c>
      <c r="D2858" s="230">
        <v>31552</v>
      </c>
      <c r="E2858" s="222">
        <v>3280238.34</v>
      </c>
      <c r="F2858" s="222">
        <v>3254673.57</v>
      </c>
      <c r="G2858" s="218">
        <v>0</v>
      </c>
      <c r="H2858" s="218">
        <v>3254673.57</v>
      </c>
      <c r="I2858" s="218">
        <v>0</v>
      </c>
      <c r="J2858" s="218">
        <v>0</v>
      </c>
      <c r="K2858" s="218">
        <v>0</v>
      </c>
      <c r="L2858" s="218">
        <v>0</v>
      </c>
      <c r="M2858" s="218">
        <v>0</v>
      </c>
      <c r="N2858" s="218">
        <v>0</v>
      </c>
      <c r="O2858" s="218">
        <v>0</v>
      </c>
      <c r="P2858" s="218">
        <v>0</v>
      </c>
      <c r="Q2858" s="218">
        <v>0</v>
      </c>
      <c r="R2858" s="218">
        <v>0</v>
      </c>
      <c r="S2858" s="218">
        <v>0</v>
      </c>
      <c r="T2858" s="218">
        <v>0</v>
      </c>
      <c r="U2858" s="218">
        <v>0</v>
      </c>
      <c r="V2858" s="218">
        <v>0</v>
      </c>
      <c r="W2858" s="218">
        <v>0</v>
      </c>
      <c r="X2858" s="218">
        <v>25564.77</v>
      </c>
    </row>
    <row r="2859" spans="1:24" s="239" customFormat="1" ht="23.25" customHeight="1" x14ac:dyDescent="0.3">
      <c r="A2859" s="238">
        <v>2025</v>
      </c>
      <c r="B2859" s="230">
        <v>243</v>
      </c>
      <c r="C2859" s="233" t="s">
        <v>274</v>
      </c>
      <c r="D2859" s="230">
        <v>31555</v>
      </c>
      <c r="E2859" s="222">
        <v>2992517.65</v>
      </c>
      <c r="F2859" s="222">
        <v>2948293.25</v>
      </c>
      <c r="G2859" s="218">
        <v>0</v>
      </c>
      <c r="H2859" s="218">
        <v>2948293.25</v>
      </c>
      <c r="I2859" s="218">
        <v>0</v>
      </c>
      <c r="J2859" s="218">
        <v>0</v>
      </c>
      <c r="K2859" s="218">
        <v>0</v>
      </c>
      <c r="L2859" s="218">
        <v>0</v>
      </c>
      <c r="M2859" s="218">
        <v>0</v>
      </c>
      <c r="N2859" s="218">
        <v>0</v>
      </c>
      <c r="O2859" s="218">
        <v>0</v>
      </c>
      <c r="P2859" s="218">
        <v>0</v>
      </c>
      <c r="Q2859" s="218">
        <v>0</v>
      </c>
      <c r="R2859" s="218">
        <v>0</v>
      </c>
      <c r="S2859" s="218">
        <v>0</v>
      </c>
      <c r="T2859" s="218">
        <v>0</v>
      </c>
      <c r="U2859" s="218">
        <v>0</v>
      </c>
      <c r="V2859" s="218">
        <v>0</v>
      </c>
      <c r="W2859" s="218">
        <v>0</v>
      </c>
      <c r="X2859" s="218">
        <v>44224.4</v>
      </c>
    </row>
    <row r="2860" spans="1:24" s="239" customFormat="1" ht="23.25" x14ac:dyDescent="0.3">
      <c r="A2860" s="238">
        <v>2025</v>
      </c>
      <c r="B2860" s="230">
        <v>244</v>
      </c>
      <c r="C2860" s="233" t="s">
        <v>2354</v>
      </c>
      <c r="D2860" s="230">
        <v>31573</v>
      </c>
      <c r="E2860" s="222">
        <v>1680723.52</v>
      </c>
      <c r="F2860" s="222">
        <v>1655885.52</v>
      </c>
      <c r="G2860" s="218">
        <v>0</v>
      </c>
      <c r="H2860" s="218">
        <v>0</v>
      </c>
      <c r="I2860" s="218">
        <v>0</v>
      </c>
      <c r="J2860" s="218">
        <v>0</v>
      </c>
      <c r="K2860" s="218">
        <v>1655885.52</v>
      </c>
      <c r="L2860" s="218">
        <v>0</v>
      </c>
      <c r="M2860" s="218">
        <v>0</v>
      </c>
      <c r="N2860" s="218">
        <v>0</v>
      </c>
      <c r="O2860" s="218">
        <v>0</v>
      </c>
      <c r="P2860" s="218">
        <v>0</v>
      </c>
      <c r="Q2860" s="218">
        <v>0</v>
      </c>
      <c r="R2860" s="218">
        <v>0</v>
      </c>
      <c r="S2860" s="218">
        <v>0</v>
      </c>
      <c r="T2860" s="218">
        <v>0</v>
      </c>
      <c r="U2860" s="218">
        <v>0</v>
      </c>
      <c r="V2860" s="218">
        <v>0</v>
      </c>
      <c r="W2860" s="218">
        <v>0</v>
      </c>
      <c r="X2860" s="218">
        <v>24838</v>
      </c>
    </row>
    <row r="2861" spans="1:24" s="239" customFormat="1" ht="23.25" customHeight="1" x14ac:dyDescent="0.3">
      <c r="A2861" s="238">
        <v>2025</v>
      </c>
      <c r="B2861" s="230">
        <v>245</v>
      </c>
      <c r="C2861" s="233" t="s">
        <v>290</v>
      </c>
      <c r="D2861" s="230">
        <v>31706</v>
      </c>
      <c r="E2861" s="222">
        <v>3014729.39</v>
      </c>
      <c r="F2861" s="222">
        <v>2970176.74</v>
      </c>
      <c r="G2861" s="218">
        <v>0</v>
      </c>
      <c r="H2861" s="218">
        <v>2970176.74</v>
      </c>
      <c r="I2861" s="218">
        <v>0</v>
      </c>
      <c r="J2861" s="218">
        <v>0</v>
      </c>
      <c r="K2861" s="218">
        <v>0</v>
      </c>
      <c r="L2861" s="218">
        <v>0</v>
      </c>
      <c r="M2861" s="218">
        <v>0</v>
      </c>
      <c r="N2861" s="218">
        <v>0</v>
      </c>
      <c r="O2861" s="218">
        <v>0</v>
      </c>
      <c r="P2861" s="218">
        <v>0</v>
      </c>
      <c r="Q2861" s="218">
        <v>0</v>
      </c>
      <c r="R2861" s="218">
        <v>0</v>
      </c>
      <c r="S2861" s="218">
        <v>0</v>
      </c>
      <c r="T2861" s="218">
        <v>0</v>
      </c>
      <c r="U2861" s="218">
        <v>0</v>
      </c>
      <c r="V2861" s="218">
        <v>0</v>
      </c>
      <c r="W2861" s="218">
        <v>0</v>
      </c>
      <c r="X2861" s="218">
        <v>44552.65</v>
      </c>
    </row>
    <row r="2862" spans="1:24" s="239" customFormat="1" ht="23.25" customHeight="1" x14ac:dyDescent="0.3">
      <c r="A2862" s="238">
        <v>2025</v>
      </c>
      <c r="B2862" s="230">
        <v>246</v>
      </c>
      <c r="C2862" s="233" t="s">
        <v>305</v>
      </c>
      <c r="D2862" s="230">
        <v>31791</v>
      </c>
      <c r="E2862" s="222">
        <v>4757810.2799999993</v>
      </c>
      <c r="F2862" s="222">
        <v>4687497.8099999996</v>
      </c>
      <c r="G2862" s="218">
        <v>0</v>
      </c>
      <c r="H2862" s="218">
        <v>2828530.13</v>
      </c>
      <c r="I2862" s="218">
        <v>0</v>
      </c>
      <c r="J2862" s="218">
        <v>0</v>
      </c>
      <c r="K2862" s="218">
        <v>1858967.68</v>
      </c>
      <c r="L2862" s="218">
        <v>0</v>
      </c>
      <c r="M2862" s="218">
        <v>0</v>
      </c>
      <c r="N2862" s="218">
        <v>0</v>
      </c>
      <c r="O2862" s="218">
        <v>0</v>
      </c>
      <c r="P2862" s="218">
        <v>0</v>
      </c>
      <c r="Q2862" s="218">
        <v>0</v>
      </c>
      <c r="R2862" s="218">
        <v>0</v>
      </c>
      <c r="S2862" s="218">
        <v>0</v>
      </c>
      <c r="T2862" s="218">
        <v>0</v>
      </c>
      <c r="U2862" s="218">
        <v>0</v>
      </c>
      <c r="V2862" s="218">
        <v>0</v>
      </c>
      <c r="W2862" s="218">
        <v>0</v>
      </c>
      <c r="X2862" s="218">
        <v>70312.47</v>
      </c>
    </row>
    <row r="2863" spans="1:24" s="239" customFormat="1" ht="23.25" customHeight="1" x14ac:dyDescent="0.3">
      <c r="A2863" s="238">
        <v>2025</v>
      </c>
      <c r="B2863" s="230">
        <v>247</v>
      </c>
      <c r="C2863" s="233" t="s">
        <v>4459</v>
      </c>
      <c r="D2863" s="230">
        <v>31047</v>
      </c>
      <c r="E2863" s="222">
        <v>950000</v>
      </c>
      <c r="F2863" s="222">
        <v>950000</v>
      </c>
      <c r="G2863" s="218">
        <v>0</v>
      </c>
      <c r="H2863" s="218">
        <v>0</v>
      </c>
      <c r="I2863" s="218">
        <v>0</v>
      </c>
      <c r="J2863" s="218">
        <v>0</v>
      </c>
      <c r="K2863" s="218">
        <v>0</v>
      </c>
      <c r="L2863" s="218">
        <v>0</v>
      </c>
      <c r="M2863" s="218">
        <v>0</v>
      </c>
      <c r="N2863" s="218">
        <v>0</v>
      </c>
      <c r="O2863" s="218">
        <v>0</v>
      </c>
      <c r="P2863" s="218">
        <v>0</v>
      </c>
      <c r="Q2863" s="218">
        <v>0</v>
      </c>
      <c r="R2863" s="218">
        <v>0</v>
      </c>
      <c r="S2863" s="218">
        <v>0</v>
      </c>
      <c r="T2863" s="218">
        <v>0</v>
      </c>
      <c r="U2863" s="218">
        <v>0</v>
      </c>
      <c r="V2863" s="218">
        <v>950000</v>
      </c>
      <c r="W2863" s="218">
        <v>0</v>
      </c>
      <c r="X2863" s="218">
        <v>0</v>
      </c>
    </row>
    <row r="2864" spans="1:24" s="239" customFormat="1" ht="23.25" customHeight="1" x14ac:dyDescent="0.3">
      <c r="A2864" s="238">
        <v>2025</v>
      </c>
      <c r="B2864" s="230">
        <v>248</v>
      </c>
      <c r="C2864" s="233" t="s">
        <v>4460</v>
      </c>
      <c r="D2864" s="230">
        <v>31366</v>
      </c>
      <c r="E2864" s="222">
        <v>60000</v>
      </c>
      <c r="F2864" s="222">
        <v>60000</v>
      </c>
      <c r="G2864" s="218">
        <v>0</v>
      </c>
      <c r="H2864" s="218">
        <v>0</v>
      </c>
      <c r="I2864" s="218">
        <v>0</v>
      </c>
      <c r="J2864" s="218">
        <v>0</v>
      </c>
      <c r="K2864" s="218">
        <v>0</v>
      </c>
      <c r="L2864" s="218">
        <v>0</v>
      </c>
      <c r="M2864" s="218">
        <v>0</v>
      </c>
      <c r="N2864" s="218">
        <v>0</v>
      </c>
      <c r="O2864" s="218">
        <v>0</v>
      </c>
      <c r="P2864" s="218">
        <v>0</v>
      </c>
      <c r="Q2864" s="218">
        <v>0</v>
      </c>
      <c r="R2864" s="218">
        <v>0</v>
      </c>
      <c r="S2864" s="218">
        <v>0</v>
      </c>
      <c r="T2864" s="218">
        <v>0</v>
      </c>
      <c r="U2864" s="218">
        <v>0</v>
      </c>
      <c r="V2864" s="218">
        <v>60000</v>
      </c>
      <c r="W2864" s="218">
        <v>0</v>
      </c>
      <c r="X2864" s="218">
        <v>0</v>
      </c>
    </row>
    <row r="2865" spans="1:24" s="239" customFormat="1" ht="23.25" customHeight="1" x14ac:dyDescent="0.3">
      <c r="A2865" s="238">
        <v>2025</v>
      </c>
      <c r="B2865" s="230">
        <v>249</v>
      </c>
      <c r="C2865" s="233" t="s">
        <v>4461</v>
      </c>
      <c r="D2865" s="230">
        <v>31265</v>
      </c>
      <c r="E2865" s="222">
        <v>103401.37</v>
      </c>
      <c r="F2865" s="222">
        <v>103401.37</v>
      </c>
      <c r="G2865" s="218">
        <v>0</v>
      </c>
      <c r="H2865" s="218">
        <v>0</v>
      </c>
      <c r="I2865" s="218">
        <v>0</v>
      </c>
      <c r="J2865" s="218">
        <v>0</v>
      </c>
      <c r="K2865" s="218">
        <v>0</v>
      </c>
      <c r="L2865" s="218">
        <v>0</v>
      </c>
      <c r="M2865" s="218">
        <v>0</v>
      </c>
      <c r="N2865" s="218">
        <v>0</v>
      </c>
      <c r="O2865" s="218">
        <v>0</v>
      </c>
      <c r="P2865" s="218">
        <v>0</v>
      </c>
      <c r="Q2865" s="218">
        <v>0</v>
      </c>
      <c r="R2865" s="218">
        <v>0</v>
      </c>
      <c r="S2865" s="218">
        <v>0</v>
      </c>
      <c r="T2865" s="218">
        <v>0</v>
      </c>
      <c r="U2865" s="218">
        <v>0</v>
      </c>
      <c r="V2865" s="218">
        <v>103401.37</v>
      </c>
      <c r="W2865" s="218">
        <v>0</v>
      </c>
      <c r="X2865" s="218">
        <v>0</v>
      </c>
    </row>
    <row r="2866" spans="1:24" s="239" customFormat="1" ht="23.25" customHeight="1" x14ac:dyDescent="0.3">
      <c r="A2866" s="238">
        <v>2025</v>
      </c>
      <c r="B2866" s="230">
        <v>250</v>
      </c>
      <c r="C2866" s="233" t="s">
        <v>4462</v>
      </c>
      <c r="D2866" s="230">
        <v>30651</v>
      </c>
      <c r="E2866" s="222">
        <v>531890.23</v>
      </c>
      <c r="F2866" s="222">
        <v>531890.23</v>
      </c>
      <c r="G2866" s="218">
        <v>0</v>
      </c>
      <c r="H2866" s="218">
        <v>0</v>
      </c>
      <c r="I2866" s="218">
        <v>0</v>
      </c>
      <c r="J2866" s="218">
        <v>0</v>
      </c>
      <c r="K2866" s="218">
        <v>0</v>
      </c>
      <c r="L2866" s="218">
        <v>0</v>
      </c>
      <c r="M2866" s="218">
        <v>0</v>
      </c>
      <c r="N2866" s="218">
        <v>0</v>
      </c>
      <c r="O2866" s="218">
        <v>0</v>
      </c>
      <c r="P2866" s="218">
        <v>0</v>
      </c>
      <c r="Q2866" s="218">
        <v>0</v>
      </c>
      <c r="R2866" s="218">
        <v>0</v>
      </c>
      <c r="S2866" s="218">
        <v>0</v>
      </c>
      <c r="T2866" s="218">
        <v>0</v>
      </c>
      <c r="U2866" s="218">
        <v>0</v>
      </c>
      <c r="V2866" s="218">
        <v>531890.23</v>
      </c>
      <c r="W2866" s="218">
        <v>0</v>
      </c>
      <c r="X2866" s="218">
        <v>0</v>
      </c>
    </row>
    <row r="2867" spans="1:24" s="239" customFormat="1" ht="23.25" customHeight="1" x14ac:dyDescent="0.3">
      <c r="A2867" s="238">
        <v>2025</v>
      </c>
      <c r="B2867" s="230">
        <v>251</v>
      </c>
      <c r="C2867" s="233" t="s">
        <v>4463</v>
      </c>
      <c r="D2867" s="230">
        <v>31381</v>
      </c>
      <c r="E2867" s="222">
        <v>37205.69</v>
      </c>
      <c r="F2867" s="222">
        <v>37205.69</v>
      </c>
      <c r="G2867" s="218">
        <v>0</v>
      </c>
      <c r="H2867" s="218">
        <v>0</v>
      </c>
      <c r="I2867" s="218">
        <v>0</v>
      </c>
      <c r="J2867" s="218">
        <v>0</v>
      </c>
      <c r="K2867" s="218">
        <v>0</v>
      </c>
      <c r="L2867" s="218">
        <v>0</v>
      </c>
      <c r="M2867" s="218">
        <v>0</v>
      </c>
      <c r="N2867" s="218">
        <v>0</v>
      </c>
      <c r="O2867" s="218">
        <v>0</v>
      </c>
      <c r="P2867" s="218">
        <v>0</v>
      </c>
      <c r="Q2867" s="218">
        <v>0</v>
      </c>
      <c r="R2867" s="218">
        <v>0</v>
      </c>
      <c r="S2867" s="218">
        <v>0</v>
      </c>
      <c r="T2867" s="218">
        <v>0</v>
      </c>
      <c r="U2867" s="218">
        <v>0</v>
      </c>
      <c r="V2867" s="218">
        <v>37205.69</v>
      </c>
      <c r="W2867" s="218">
        <v>0</v>
      </c>
      <c r="X2867" s="218">
        <v>0</v>
      </c>
    </row>
    <row r="2868" spans="1:24" s="239" customFormat="1" ht="23.25" customHeight="1" x14ac:dyDescent="0.3">
      <c r="A2868" s="238">
        <v>2025</v>
      </c>
      <c r="B2868" s="230">
        <v>252</v>
      </c>
      <c r="C2868" s="233" t="s">
        <v>4464</v>
      </c>
      <c r="D2868" s="230">
        <v>31384</v>
      </c>
      <c r="E2868" s="222">
        <v>50127.43</v>
      </c>
      <c r="F2868" s="222">
        <v>50127.43</v>
      </c>
      <c r="G2868" s="218">
        <v>0</v>
      </c>
      <c r="H2868" s="218">
        <v>0</v>
      </c>
      <c r="I2868" s="218">
        <v>0</v>
      </c>
      <c r="J2868" s="218">
        <v>0</v>
      </c>
      <c r="K2868" s="218">
        <v>0</v>
      </c>
      <c r="L2868" s="218">
        <v>0</v>
      </c>
      <c r="M2868" s="218">
        <v>0</v>
      </c>
      <c r="N2868" s="218">
        <v>0</v>
      </c>
      <c r="O2868" s="218">
        <v>0</v>
      </c>
      <c r="P2868" s="218">
        <v>0</v>
      </c>
      <c r="Q2868" s="218">
        <v>0</v>
      </c>
      <c r="R2868" s="218">
        <v>0</v>
      </c>
      <c r="S2868" s="218">
        <v>0</v>
      </c>
      <c r="T2868" s="218">
        <v>0</v>
      </c>
      <c r="U2868" s="218">
        <v>0</v>
      </c>
      <c r="V2868" s="218">
        <v>50127.43</v>
      </c>
      <c r="W2868" s="218">
        <v>0</v>
      </c>
      <c r="X2868" s="218">
        <v>0</v>
      </c>
    </row>
    <row r="2869" spans="1:24" s="239" customFormat="1" ht="23.25" customHeight="1" x14ac:dyDescent="0.3">
      <c r="A2869" s="238">
        <v>2025</v>
      </c>
      <c r="B2869" s="230">
        <v>253</v>
      </c>
      <c r="C2869" s="233" t="s">
        <v>4465</v>
      </c>
      <c r="D2869" s="230">
        <v>31912</v>
      </c>
      <c r="E2869" s="222">
        <v>168110.28</v>
      </c>
      <c r="F2869" s="222">
        <v>168110.28</v>
      </c>
      <c r="G2869" s="218">
        <v>0</v>
      </c>
      <c r="H2869" s="218">
        <v>0</v>
      </c>
      <c r="I2869" s="218">
        <v>0</v>
      </c>
      <c r="J2869" s="218">
        <v>0</v>
      </c>
      <c r="K2869" s="218">
        <v>0</v>
      </c>
      <c r="L2869" s="218">
        <v>0</v>
      </c>
      <c r="M2869" s="218">
        <v>0</v>
      </c>
      <c r="N2869" s="218">
        <v>0</v>
      </c>
      <c r="O2869" s="218">
        <v>0</v>
      </c>
      <c r="P2869" s="218">
        <v>0</v>
      </c>
      <c r="Q2869" s="218">
        <v>0</v>
      </c>
      <c r="R2869" s="218">
        <v>0</v>
      </c>
      <c r="S2869" s="218">
        <v>0</v>
      </c>
      <c r="T2869" s="218">
        <v>0</v>
      </c>
      <c r="U2869" s="218">
        <v>0</v>
      </c>
      <c r="V2869" s="218">
        <v>168110.28</v>
      </c>
      <c r="W2869" s="218">
        <v>0</v>
      </c>
      <c r="X2869" s="218">
        <v>0</v>
      </c>
    </row>
    <row r="2870" spans="1:24" s="239" customFormat="1" ht="23.25" customHeight="1" x14ac:dyDescent="0.3">
      <c r="A2870" s="238">
        <v>2025</v>
      </c>
      <c r="B2870" s="230">
        <v>254</v>
      </c>
      <c r="C2870" s="233" t="s">
        <v>4466</v>
      </c>
      <c r="D2870" s="230">
        <v>31907</v>
      </c>
      <c r="E2870" s="222">
        <v>206151.32</v>
      </c>
      <c r="F2870" s="222">
        <v>206151.32</v>
      </c>
      <c r="G2870" s="218">
        <v>0</v>
      </c>
      <c r="H2870" s="218">
        <v>0</v>
      </c>
      <c r="I2870" s="218">
        <v>0</v>
      </c>
      <c r="J2870" s="218">
        <v>0</v>
      </c>
      <c r="K2870" s="218">
        <v>0</v>
      </c>
      <c r="L2870" s="218">
        <v>0</v>
      </c>
      <c r="M2870" s="218">
        <v>0</v>
      </c>
      <c r="N2870" s="218">
        <v>0</v>
      </c>
      <c r="O2870" s="218">
        <v>0</v>
      </c>
      <c r="P2870" s="218">
        <v>0</v>
      </c>
      <c r="Q2870" s="218">
        <v>0</v>
      </c>
      <c r="R2870" s="218">
        <v>0</v>
      </c>
      <c r="S2870" s="218">
        <v>0</v>
      </c>
      <c r="T2870" s="218">
        <v>0</v>
      </c>
      <c r="U2870" s="218">
        <v>0</v>
      </c>
      <c r="V2870" s="218">
        <v>206151.32</v>
      </c>
      <c r="W2870" s="218">
        <v>0</v>
      </c>
      <c r="X2870" s="218">
        <v>0</v>
      </c>
    </row>
    <row r="2871" spans="1:24" s="239" customFormat="1" ht="23.25" customHeight="1" x14ac:dyDescent="0.3">
      <c r="A2871" s="238">
        <v>2025</v>
      </c>
      <c r="B2871" s="230">
        <v>255</v>
      </c>
      <c r="C2871" s="233" t="s">
        <v>4467</v>
      </c>
      <c r="D2871" s="230">
        <v>31968</v>
      </c>
      <c r="E2871" s="222">
        <v>174436.22</v>
      </c>
      <c r="F2871" s="222">
        <v>174436.22</v>
      </c>
      <c r="G2871" s="218">
        <v>0</v>
      </c>
      <c r="H2871" s="218">
        <v>0</v>
      </c>
      <c r="I2871" s="218">
        <v>0</v>
      </c>
      <c r="J2871" s="218">
        <v>0</v>
      </c>
      <c r="K2871" s="218">
        <v>0</v>
      </c>
      <c r="L2871" s="218">
        <v>0</v>
      </c>
      <c r="M2871" s="218">
        <v>0</v>
      </c>
      <c r="N2871" s="218">
        <v>0</v>
      </c>
      <c r="O2871" s="218">
        <v>0</v>
      </c>
      <c r="P2871" s="218">
        <v>0</v>
      </c>
      <c r="Q2871" s="218">
        <v>0</v>
      </c>
      <c r="R2871" s="218">
        <v>0</v>
      </c>
      <c r="S2871" s="218">
        <v>0</v>
      </c>
      <c r="T2871" s="218">
        <v>0</v>
      </c>
      <c r="U2871" s="218">
        <v>0</v>
      </c>
      <c r="V2871" s="218">
        <v>174436.22</v>
      </c>
      <c r="W2871" s="218">
        <v>0</v>
      </c>
      <c r="X2871" s="218">
        <v>0</v>
      </c>
    </row>
    <row r="2872" spans="1:24" s="239" customFormat="1" ht="23.25" customHeight="1" x14ac:dyDescent="0.3">
      <c r="A2872" s="238">
        <v>2025</v>
      </c>
      <c r="B2872" s="230">
        <v>256</v>
      </c>
      <c r="C2872" s="233" t="s">
        <v>4468</v>
      </c>
      <c r="D2872" s="230">
        <v>30922</v>
      </c>
      <c r="E2872" s="222">
        <v>43537.54</v>
      </c>
      <c r="F2872" s="222">
        <v>43537.54</v>
      </c>
      <c r="G2872" s="218">
        <v>0</v>
      </c>
      <c r="H2872" s="218">
        <v>0</v>
      </c>
      <c r="I2872" s="218">
        <v>0</v>
      </c>
      <c r="J2872" s="218">
        <v>0</v>
      </c>
      <c r="K2872" s="218">
        <v>0</v>
      </c>
      <c r="L2872" s="218">
        <v>0</v>
      </c>
      <c r="M2872" s="218">
        <v>0</v>
      </c>
      <c r="N2872" s="218">
        <v>0</v>
      </c>
      <c r="O2872" s="218">
        <v>0</v>
      </c>
      <c r="P2872" s="218">
        <v>0</v>
      </c>
      <c r="Q2872" s="218">
        <v>0</v>
      </c>
      <c r="R2872" s="218">
        <v>0</v>
      </c>
      <c r="S2872" s="218">
        <v>0</v>
      </c>
      <c r="T2872" s="218">
        <v>0</v>
      </c>
      <c r="U2872" s="218">
        <v>0</v>
      </c>
      <c r="V2872" s="218">
        <v>43537.54</v>
      </c>
      <c r="W2872" s="218">
        <v>0</v>
      </c>
      <c r="X2872" s="218">
        <v>0</v>
      </c>
    </row>
    <row r="2873" spans="1:24" s="239" customFormat="1" ht="23.25" customHeight="1" x14ac:dyDescent="0.3">
      <c r="A2873" s="238">
        <v>2025</v>
      </c>
      <c r="B2873" s="230">
        <v>257</v>
      </c>
      <c r="C2873" s="233" t="s">
        <v>4469</v>
      </c>
      <c r="D2873" s="230">
        <v>30923</v>
      </c>
      <c r="E2873" s="222">
        <v>53831.96</v>
      </c>
      <c r="F2873" s="222">
        <v>53831.96</v>
      </c>
      <c r="G2873" s="218">
        <v>0</v>
      </c>
      <c r="H2873" s="218">
        <v>0</v>
      </c>
      <c r="I2873" s="218">
        <v>0</v>
      </c>
      <c r="J2873" s="218">
        <v>0</v>
      </c>
      <c r="K2873" s="218">
        <v>0</v>
      </c>
      <c r="L2873" s="218">
        <v>0</v>
      </c>
      <c r="M2873" s="218">
        <v>0</v>
      </c>
      <c r="N2873" s="218">
        <v>0</v>
      </c>
      <c r="O2873" s="218">
        <v>0</v>
      </c>
      <c r="P2873" s="218">
        <v>0</v>
      </c>
      <c r="Q2873" s="218">
        <v>0</v>
      </c>
      <c r="R2873" s="218">
        <v>0</v>
      </c>
      <c r="S2873" s="218">
        <v>0</v>
      </c>
      <c r="T2873" s="218">
        <v>0</v>
      </c>
      <c r="U2873" s="218">
        <v>0</v>
      </c>
      <c r="V2873" s="218">
        <v>53831.96</v>
      </c>
      <c r="W2873" s="218">
        <v>0</v>
      </c>
      <c r="X2873" s="218">
        <v>0</v>
      </c>
    </row>
    <row r="2874" spans="1:24" s="239" customFormat="1" ht="23.25" customHeight="1" x14ac:dyDescent="0.3">
      <c r="A2874" s="238">
        <v>2025</v>
      </c>
      <c r="B2874" s="230">
        <v>258</v>
      </c>
      <c r="C2874" s="233" t="s">
        <v>4470</v>
      </c>
      <c r="D2874" s="230">
        <v>30928</v>
      </c>
      <c r="E2874" s="222">
        <v>56494.080000000002</v>
      </c>
      <c r="F2874" s="222">
        <v>56494.080000000002</v>
      </c>
      <c r="G2874" s="218">
        <v>0</v>
      </c>
      <c r="H2874" s="218">
        <v>0</v>
      </c>
      <c r="I2874" s="218">
        <v>0</v>
      </c>
      <c r="J2874" s="218">
        <v>0</v>
      </c>
      <c r="K2874" s="218">
        <v>0</v>
      </c>
      <c r="L2874" s="218">
        <v>0</v>
      </c>
      <c r="M2874" s="218">
        <v>0</v>
      </c>
      <c r="N2874" s="218">
        <v>0</v>
      </c>
      <c r="O2874" s="218">
        <v>0</v>
      </c>
      <c r="P2874" s="218">
        <v>0</v>
      </c>
      <c r="Q2874" s="218">
        <v>0</v>
      </c>
      <c r="R2874" s="218">
        <v>0</v>
      </c>
      <c r="S2874" s="218">
        <v>0</v>
      </c>
      <c r="T2874" s="218">
        <v>0</v>
      </c>
      <c r="U2874" s="218">
        <v>0</v>
      </c>
      <c r="V2874" s="218">
        <v>56494.080000000002</v>
      </c>
      <c r="W2874" s="218">
        <v>0</v>
      </c>
      <c r="X2874" s="218">
        <v>0</v>
      </c>
    </row>
    <row r="2875" spans="1:24" s="239" customFormat="1" ht="23.25" customHeight="1" x14ac:dyDescent="0.3">
      <c r="A2875" s="238">
        <v>2025</v>
      </c>
      <c r="B2875" s="230">
        <v>259</v>
      </c>
      <c r="C2875" s="233" t="s">
        <v>4471</v>
      </c>
      <c r="D2875" s="230">
        <v>30619</v>
      </c>
      <c r="E2875" s="222">
        <v>150371.32999999999</v>
      </c>
      <c r="F2875" s="222">
        <v>150371.32999999999</v>
      </c>
      <c r="G2875" s="218">
        <v>0</v>
      </c>
      <c r="H2875" s="218">
        <v>0</v>
      </c>
      <c r="I2875" s="218">
        <v>0</v>
      </c>
      <c r="J2875" s="218">
        <v>0</v>
      </c>
      <c r="K2875" s="218">
        <v>0</v>
      </c>
      <c r="L2875" s="218">
        <v>0</v>
      </c>
      <c r="M2875" s="218">
        <v>0</v>
      </c>
      <c r="N2875" s="218">
        <v>0</v>
      </c>
      <c r="O2875" s="218">
        <v>0</v>
      </c>
      <c r="P2875" s="218">
        <v>0</v>
      </c>
      <c r="Q2875" s="218">
        <v>0</v>
      </c>
      <c r="R2875" s="218">
        <v>0</v>
      </c>
      <c r="S2875" s="218">
        <v>0</v>
      </c>
      <c r="T2875" s="218">
        <v>0</v>
      </c>
      <c r="U2875" s="218">
        <v>0</v>
      </c>
      <c r="V2875" s="218">
        <v>150371.32999999999</v>
      </c>
      <c r="W2875" s="218">
        <v>0</v>
      </c>
      <c r="X2875" s="218">
        <v>0</v>
      </c>
    </row>
    <row r="2876" spans="1:24" s="239" customFormat="1" ht="23.25" customHeight="1" x14ac:dyDescent="0.3">
      <c r="A2876" s="238">
        <v>2025</v>
      </c>
      <c r="B2876" s="230">
        <v>260</v>
      </c>
      <c r="C2876" s="233" t="s">
        <v>4472</v>
      </c>
      <c r="D2876" s="230">
        <v>31271</v>
      </c>
      <c r="E2876" s="222">
        <v>50329.120000000003</v>
      </c>
      <c r="F2876" s="222">
        <v>50329.120000000003</v>
      </c>
      <c r="G2876" s="218">
        <v>0</v>
      </c>
      <c r="H2876" s="218">
        <v>0</v>
      </c>
      <c r="I2876" s="218">
        <v>0</v>
      </c>
      <c r="J2876" s="218">
        <v>0</v>
      </c>
      <c r="K2876" s="218">
        <v>0</v>
      </c>
      <c r="L2876" s="218">
        <v>0</v>
      </c>
      <c r="M2876" s="218">
        <v>0</v>
      </c>
      <c r="N2876" s="218">
        <v>0</v>
      </c>
      <c r="O2876" s="218">
        <v>0</v>
      </c>
      <c r="P2876" s="218">
        <v>0</v>
      </c>
      <c r="Q2876" s="218">
        <v>0</v>
      </c>
      <c r="R2876" s="218">
        <v>0</v>
      </c>
      <c r="S2876" s="218">
        <v>0</v>
      </c>
      <c r="T2876" s="218">
        <v>0</v>
      </c>
      <c r="U2876" s="218">
        <v>0</v>
      </c>
      <c r="V2876" s="218">
        <v>50329.120000000003</v>
      </c>
      <c r="W2876" s="218">
        <v>0</v>
      </c>
      <c r="X2876" s="218">
        <v>0</v>
      </c>
    </row>
    <row r="2877" spans="1:24" s="239" customFormat="1" ht="23.25" customHeight="1" x14ac:dyDescent="0.3">
      <c r="A2877" s="238">
        <v>2025</v>
      </c>
      <c r="B2877" s="230">
        <v>261</v>
      </c>
      <c r="C2877" s="233" t="s">
        <v>4473</v>
      </c>
      <c r="D2877" s="230">
        <v>32043</v>
      </c>
      <c r="E2877" s="222">
        <v>62733.38</v>
      </c>
      <c r="F2877" s="222">
        <v>62733.38</v>
      </c>
      <c r="G2877" s="218">
        <v>0</v>
      </c>
      <c r="H2877" s="218">
        <v>0</v>
      </c>
      <c r="I2877" s="218">
        <v>0</v>
      </c>
      <c r="J2877" s="218">
        <v>0</v>
      </c>
      <c r="K2877" s="218">
        <v>0</v>
      </c>
      <c r="L2877" s="218">
        <v>0</v>
      </c>
      <c r="M2877" s="218">
        <v>0</v>
      </c>
      <c r="N2877" s="218">
        <v>0</v>
      </c>
      <c r="O2877" s="218">
        <v>0</v>
      </c>
      <c r="P2877" s="218">
        <v>0</v>
      </c>
      <c r="Q2877" s="218">
        <v>0</v>
      </c>
      <c r="R2877" s="218">
        <v>0</v>
      </c>
      <c r="S2877" s="218">
        <v>0</v>
      </c>
      <c r="T2877" s="218">
        <v>0</v>
      </c>
      <c r="U2877" s="218">
        <v>0</v>
      </c>
      <c r="V2877" s="218">
        <v>62733.38</v>
      </c>
      <c r="W2877" s="218">
        <v>0</v>
      </c>
      <c r="X2877" s="218">
        <v>0</v>
      </c>
    </row>
    <row r="2878" spans="1:24" s="239" customFormat="1" ht="23.25" customHeight="1" x14ac:dyDescent="0.3">
      <c r="A2878" s="238">
        <v>2025</v>
      </c>
      <c r="B2878" s="230">
        <v>262</v>
      </c>
      <c r="C2878" s="233" t="s">
        <v>4474</v>
      </c>
      <c r="D2878" s="230">
        <v>31668</v>
      </c>
      <c r="E2878" s="222">
        <v>44558.21</v>
      </c>
      <c r="F2878" s="222">
        <v>44558.21</v>
      </c>
      <c r="G2878" s="218">
        <v>0</v>
      </c>
      <c r="H2878" s="218">
        <v>0</v>
      </c>
      <c r="I2878" s="218">
        <v>0</v>
      </c>
      <c r="J2878" s="218">
        <v>0</v>
      </c>
      <c r="K2878" s="218">
        <v>0</v>
      </c>
      <c r="L2878" s="218">
        <v>0</v>
      </c>
      <c r="M2878" s="218">
        <v>0</v>
      </c>
      <c r="N2878" s="218">
        <v>0</v>
      </c>
      <c r="O2878" s="218">
        <v>0</v>
      </c>
      <c r="P2878" s="218">
        <v>0</v>
      </c>
      <c r="Q2878" s="218">
        <v>0</v>
      </c>
      <c r="R2878" s="218">
        <v>0</v>
      </c>
      <c r="S2878" s="218">
        <v>0</v>
      </c>
      <c r="T2878" s="218">
        <v>0</v>
      </c>
      <c r="U2878" s="218">
        <v>0</v>
      </c>
      <c r="V2878" s="218">
        <v>44558.21</v>
      </c>
      <c r="W2878" s="218">
        <v>0</v>
      </c>
      <c r="X2878" s="218">
        <v>0</v>
      </c>
    </row>
    <row r="2879" spans="1:24" s="239" customFormat="1" ht="23.25" customHeight="1" x14ac:dyDescent="0.3">
      <c r="A2879" s="238">
        <v>2025</v>
      </c>
      <c r="B2879" s="230">
        <v>263</v>
      </c>
      <c r="C2879" s="233" t="s">
        <v>4475</v>
      </c>
      <c r="D2879" s="230">
        <v>30845</v>
      </c>
      <c r="E2879" s="222">
        <v>47505.64</v>
      </c>
      <c r="F2879" s="222">
        <v>47505.64</v>
      </c>
      <c r="G2879" s="218">
        <v>0</v>
      </c>
      <c r="H2879" s="218">
        <v>0</v>
      </c>
      <c r="I2879" s="218">
        <v>0</v>
      </c>
      <c r="J2879" s="218">
        <v>0</v>
      </c>
      <c r="K2879" s="218">
        <v>0</v>
      </c>
      <c r="L2879" s="218">
        <v>0</v>
      </c>
      <c r="M2879" s="218">
        <v>0</v>
      </c>
      <c r="N2879" s="218">
        <v>0</v>
      </c>
      <c r="O2879" s="218">
        <v>0</v>
      </c>
      <c r="P2879" s="218">
        <v>0</v>
      </c>
      <c r="Q2879" s="218">
        <v>0</v>
      </c>
      <c r="R2879" s="218">
        <v>0</v>
      </c>
      <c r="S2879" s="218">
        <v>0</v>
      </c>
      <c r="T2879" s="218">
        <v>0</v>
      </c>
      <c r="U2879" s="218">
        <v>0</v>
      </c>
      <c r="V2879" s="218">
        <v>47505.64</v>
      </c>
      <c r="W2879" s="218">
        <v>0</v>
      </c>
      <c r="X2879" s="218">
        <v>0</v>
      </c>
    </row>
    <row r="2880" spans="1:24" s="239" customFormat="1" ht="23.25" customHeight="1" x14ac:dyDescent="0.3">
      <c r="A2880" s="238">
        <v>2025</v>
      </c>
      <c r="B2880" s="230">
        <v>264</v>
      </c>
      <c r="C2880" s="233" t="s">
        <v>4476</v>
      </c>
      <c r="D2880" s="230">
        <v>30846</v>
      </c>
      <c r="E2880" s="222">
        <v>47505.64</v>
      </c>
      <c r="F2880" s="222">
        <v>47505.64</v>
      </c>
      <c r="G2880" s="218">
        <v>0</v>
      </c>
      <c r="H2880" s="218">
        <v>0</v>
      </c>
      <c r="I2880" s="218">
        <v>0</v>
      </c>
      <c r="J2880" s="218">
        <v>0</v>
      </c>
      <c r="K2880" s="218">
        <v>0</v>
      </c>
      <c r="L2880" s="218">
        <v>0</v>
      </c>
      <c r="M2880" s="218">
        <v>0</v>
      </c>
      <c r="N2880" s="218">
        <v>0</v>
      </c>
      <c r="O2880" s="218">
        <v>0</v>
      </c>
      <c r="P2880" s="218">
        <v>0</v>
      </c>
      <c r="Q2880" s="218">
        <v>0</v>
      </c>
      <c r="R2880" s="218">
        <v>0</v>
      </c>
      <c r="S2880" s="218">
        <v>0</v>
      </c>
      <c r="T2880" s="218">
        <v>0</v>
      </c>
      <c r="U2880" s="218">
        <v>0</v>
      </c>
      <c r="V2880" s="218">
        <v>47505.64</v>
      </c>
      <c r="W2880" s="218">
        <v>0</v>
      </c>
      <c r="X2880" s="218">
        <v>0</v>
      </c>
    </row>
    <row r="2881" spans="1:24" s="239" customFormat="1" ht="23.25" customHeight="1" x14ac:dyDescent="0.3">
      <c r="A2881" s="238">
        <v>2025</v>
      </c>
      <c r="B2881" s="230">
        <v>265</v>
      </c>
      <c r="C2881" s="233" t="s">
        <v>4485</v>
      </c>
      <c r="D2881" s="230">
        <v>31924</v>
      </c>
      <c r="E2881" s="222">
        <v>100314.85</v>
      </c>
      <c r="F2881" s="222">
        <v>100314.85</v>
      </c>
      <c r="G2881" s="218">
        <v>0</v>
      </c>
      <c r="H2881" s="218">
        <v>0</v>
      </c>
      <c r="I2881" s="218">
        <v>0</v>
      </c>
      <c r="J2881" s="218">
        <v>0</v>
      </c>
      <c r="K2881" s="218">
        <v>0</v>
      </c>
      <c r="L2881" s="218">
        <v>0</v>
      </c>
      <c r="M2881" s="218">
        <v>0</v>
      </c>
      <c r="N2881" s="218">
        <v>0</v>
      </c>
      <c r="O2881" s="218">
        <v>0</v>
      </c>
      <c r="P2881" s="218">
        <v>0</v>
      </c>
      <c r="Q2881" s="218">
        <v>0</v>
      </c>
      <c r="R2881" s="218">
        <v>0</v>
      </c>
      <c r="S2881" s="218">
        <v>0</v>
      </c>
      <c r="T2881" s="218">
        <v>0</v>
      </c>
      <c r="U2881" s="218">
        <v>0</v>
      </c>
      <c r="V2881" s="218">
        <v>100314.85</v>
      </c>
      <c r="W2881" s="218">
        <v>0</v>
      </c>
      <c r="X2881" s="218">
        <v>0</v>
      </c>
    </row>
    <row r="2882" spans="1:24" s="239" customFormat="1" ht="23.25" customHeight="1" x14ac:dyDescent="0.3">
      <c r="A2882" s="238">
        <v>2025</v>
      </c>
      <c r="B2882" s="230">
        <v>266</v>
      </c>
      <c r="C2882" s="233" t="s">
        <v>4558</v>
      </c>
      <c r="D2882" s="230">
        <v>56270</v>
      </c>
      <c r="E2882" s="222">
        <v>238575.71000000002</v>
      </c>
      <c r="F2882" s="222">
        <v>238575.71000000002</v>
      </c>
      <c r="G2882" s="218">
        <v>0</v>
      </c>
      <c r="H2882" s="218">
        <v>0</v>
      </c>
      <c r="I2882" s="218">
        <v>0</v>
      </c>
      <c r="J2882" s="218">
        <v>0</v>
      </c>
      <c r="K2882" s="218">
        <v>0</v>
      </c>
      <c r="L2882" s="218">
        <v>0</v>
      </c>
      <c r="M2882" s="218">
        <v>0</v>
      </c>
      <c r="N2882" s="218">
        <v>0</v>
      </c>
      <c r="O2882" s="218">
        <v>0</v>
      </c>
      <c r="P2882" s="218">
        <v>238575.71000000002</v>
      </c>
      <c r="Q2882" s="218">
        <v>0</v>
      </c>
      <c r="R2882" s="218">
        <v>0</v>
      </c>
      <c r="S2882" s="218">
        <v>0</v>
      </c>
      <c r="T2882" s="218">
        <v>0</v>
      </c>
      <c r="U2882" s="218">
        <v>0</v>
      </c>
      <c r="V2882" s="218">
        <v>0</v>
      </c>
      <c r="W2882" s="218">
        <v>0</v>
      </c>
      <c r="X2882" s="218">
        <v>0</v>
      </c>
    </row>
    <row r="2883" spans="1:24" s="239" customFormat="1" ht="23.25" customHeight="1" x14ac:dyDescent="0.3">
      <c r="A2883" s="238">
        <v>2025</v>
      </c>
      <c r="B2883" s="230">
        <v>267</v>
      </c>
      <c r="C2883" s="233" t="s">
        <v>247</v>
      </c>
      <c r="D2883" s="230">
        <v>31482</v>
      </c>
      <c r="E2883" s="222">
        <v>30000</v>
      </c>
      <c r="F2883" s="222">
        <v>30000</v>
      </c>
      <c r="G2883" s="218">
        <v>0</v>
      </c>
      <c r="H2883" s="218">
        <v>0</v>
      </c>
      <c r="I2883" s="218">
        <v>0</v>
      </c>
      <c r="J2883" s="218">
        <v>0</v>
      </c>
      <c r="K2883" s="218">
        <v>0</v>
      </c>
      <c r="L2883" s="218">
        <v>0</v>
      </c>
      <c r="M2883" s="218">
        <v>0</v>
      </c>
      <c r="N2883" s="218">
        <v>0</v>
      </c>
      <c r="O2883" s="218">
        <v>0</v>
      </c>
      <c r="P2883" s="218">
        <v>0</v>
      </c>
      <c r="Q2883" s="218">
        <v>0</v>
      </c>
      <c r="R2883" s="218">
        <v>0</v>
      </c>
      <c r="S2883" s="218">
        <v>0</v>
      </c>
      <c r="T2883" s="218">
        <v>0</v>
      </c>
      <c r="U2883" s="218">
        <v>30000</v>
      </c>
      <c r="V2883" s="218">
        <v>0</v>
      </c>
      <c r="W2883" s="218">
        <v>0</v>
      </c>
      <c r="X2883" s="218">
        <v>0</v>
      </c>
    </row>
    <row r="2884" spans="1:24" s="239" customFormat="1" ht="23.25" customHeight="1" x14ac:dyDescent="0.3">
      <c r="A2884" s="238"/>
      <c r="B2884" s="226" t="s">
        <v>22</v>
      </c>
      <c r="C2884" s="231"/>
      <c r="D2884" s="263" t="s">
        <v>172</v>
      </c>
      <c r="E2884" s="220">
        <v>109387616.16110002</v>
      </c>
      <c r="F2884" s="220">
        <v>107735428.15000001</v>
      </c>
      <c r="G2884" s="220">
        <v>19830334.280000001</v>
      </c>
      <c r="H2884" s="220">
        <v>22811924.629999999</v>
      </c>
      <c r="I2884" s="220">
        <v>0</v>
      </c>
      <c r="J2884" s="220">
        <v>281006.39</v>
      </c>
      <c r="K2884" s="220">
        <v>7768101.6199999992</v>
      </c>
      <c r="L2884" s="220">
        <v>2903245.46</v>
      </c>
      <c r="M2884" s="220">
        <v>0</v>
      </c>
      <c r="N2884" s="220">
        <v>3073546</v>
      </c>
      <c r="O2884" s="220">
        <v>5810191.5899999999</v>
      </c>
      <c r="P2884" s="220">
        <v>238575.71000000002</v>
      </c>
      <c r="Q2884" s="220">
        <v>37230542.869999997</v>
      </c>
      <c r="R2884" s="220">
        <v>0</v>
      </c>
      <c r="S2884" s="220">
        <v>0</v>
      </c>
      <c r="T2884" s="220">
        <v>0</v>
      </c>
      <c r="U2884" s="220">
        <v>2156655.88</v>
      </c>
      <c r="V2884" s="220">
        <v>5631303.7199999988</v>
      </c>
      <c r="W2884" s="220">
        <v>0</v>
      </c>
      <c r="X2884" s="220">
        <v>1652188.0110999993</v>
      </c>
    </row>
    <row r="2885" spans="1:24" s="239" customFormat="1" ht="20.25" customHeight="1" x14ac:dyDescent="0.3">
      <c r="A2885" s="238"/>
      <c r="C2885" s="235"/>
      <c r="D2885" s="235"/>
      <c r="E2885" s="235"/>
      <c r="F2885" s="235"/>
      <c r="G2885" s="254"/>
      <c r="H2885" s="254"/>
      <c r="I2885" s="254"/>
      <c r="J2885" s="254"/>
      <c r="K2885" s="254"/>
      <c r="L2885" s="254" t="s">
        <v>1909</v>
      </c>
      <c r="M2885" s="264"/>
      <c r="N2885" s="254"/>
      <c r="O2885" s="254"/>
      <c r="P2885" s="254"/>
      <c r="Q2885" s="254"/>
      <c r="R2885" s="254"/>
      <c r="S2885" s="254"/>
      <c r="T2885" s="254"/>
      <c r="U2885" s="254"/>
      <c r="V2885" s="254"/>
      <c r="W2885" s="254"/>
      <c r="X2885" s="254"/>
    </row>
    <row r="2886" spans="1:24" s="239" customFormat="1" ht="23.25" customHeight="1" x14ac:dyDescent="0.3">
      <c r="A2886" s="238">
        <v>2025</v>
      </c>
      <c r="B2886" s="230">
        <v>268</v>
      </c>
      <c r="C2886" s="231" t="s">
        <v>3602</v>
      </c>
      <c r="D2886" s="230">
        <v>32263</v>
      </c>
      <c r="E2886" s="222">
        <v>1805295.9200000002</v>
      </c>
      <c r="F2886" s="222">
        <v>1771064.59</v>
      </c>
      <c r="G2886" s="218">
        <v>0</v>
      </c>
      <c r="H2886" s="222">
        <v>0</v>
      </c>
      <c r="I2886" s="218">
        <v>0</v>
      </c>
      <c r="J2886" s="222">
        <v>0</v>
      </c>
      <c r="K2886" s="218">
        <v>0</v>
      </c>
      <c r="L2886" s="222">
        <v>0</v>
      </c>
      <c r="M2886" s="218">
        <v>0</v>
      </c>
      <c r="N2886" s="222">
        <v>0</v>
      </c>
      <c r="O2886" s="218">
        <v>1771064.59</v>
      </c>
      <c r="P2886" s="222">
        <v>0</v>
      </c>
      <c r="Q2886" s="218">
        <v>0</v>
      </c>
      <c r="R2886" s="222">
        <v>0</v>
      </c>
      <c r="S2886" s="218">
        <v>0</v>
      </c>
      <c r="T2886" s="222">
        <v>0</v>
      </c>
      <c r="U2886" s="218">
        <v>0</v>
      </c>
      <c r="V2886" s="222">
        <v>0</v>
      </c>
      <c r="W2886" s="218">
        <v>0</v>
      </c>
      <c r="X2886" s="222">
        <v>34231.33</v>
      </c>
    </row>
    <row r="2887" spans="1:24" s="239" customFormat="1" ht="23.25" customHeight="1" x14ac:dyDescent="0.3">
      <c r="A2887" s="238">
        <v>2025</v>
      </c>
      <c r="B2887" s="230">
        <v>269</v>
      </c>
      <c r="C2887" s="231" t="s">
        <v>3603</v>
      </c>
      <c r="D2887" s="230">
        <v>32199</v>
      </c>
      <c r="E2887" s="222">
        <v>6974761.8899999997</v>
      </c>
      <c r="F2887" s="222">
        <v>6842555.6099999994</v>
      </c>
      <c r="G2887" s="218">
        <v>0</v>
      </c>
      <c r="H2887" s="222">
        <v>0</v>
      </c>
      <c r="I2887" s="218">
        <v>0</v>
      </c>
      <c r="J2887" s="222">
        <v>0</v>
      </c>
      <c r="K2887" s="218">
        <v>0</v>
      </c>
      <c r="L2887" s="222">
        <v>0</v>
      </c>
      <c r="M2887" s="218">
        <v>0</v>
      </c>
      <c r="N2887" s="222">
        <v>0</v>
      </c>
      <c r="O2887" s="218">
        <v>3920863.04</v>
      </c>
      <c r="P2887" s="222">
        <v>0</v>
      </c>
      <c r="Q2887" s="218">
        <v>2921692.57</v>
      </c>
      <c r="R2887" s="222">
        <v>0</v>
      </c>
      <c r="S2887" s="218">
        <v>0</v>
      </c>
      <c r="T2887" s="222">
        <v>0</v>
      </c>
      <c r="U2887" s="218">
        <v>0</v>
      </c>
      <c r="V2887" s="222">
        <v>0</v>
      </c>
      <c r="W2887" s="218">
        <v>0</v>
      </c>
      <c r="X2887" s="222">
        <v>132206.28</v>
      </c>
    </row>
    <row r="2888" spans="1:24" s="239" customFormat="1" ht="22.7" customHeight="1" x14ac:dyDescent="0.3">
      <c r="A2888" s="238">
        <v>2025</v>
      </c>
      <c r="B2888" s="230">
        <v>270</v>
      </c>
      <c r="C2888" s="231" t="s">
        <v>3604</v>
      </c>
      <c r="D2888" s="230">
        <v>32319</v>
      </c>
      <c r="E2888" s="222">
        <v>5293974.08</v>
      </c>
      <c r="F2888" s="222">
        <v>5245621.75</v>
      </c>
      <c r="G2888" s="218">
        <v>0</v>
      </c>
      <c r="H2888" s="222">
        <v>0</v>
      </c>
      <c r="I2888" s="218">
        <v>0</v>
      </c>
      <c r="J2888" s="222">
        <v>0</v>
      </c>
      <c r="K2888" s="218">
        <v>0</v>
      </c>
      <c r="L2888" s="222">
        <v>0</v>
      </c>
      <c r="M2888" s="218">
        <v>0</v>
      </c>
      <c r="N2888" s="222">
        <v>0</v>
      </c>
      <c r="O2888" s="218">
        <v>2485633.16</v>
      </c>
      <c r="P2888" s="222">
        <v>0</v>
      </c>
      <c r="Q2888" s="218">
        <v>2759988.59</v>
      </c>
      <c r="R2888" s="222">
        <v>0</v>
      </c>
      <c r="S2888" s="218">
        <v>0</v>
      </c>
      <c r="T2888" s="222">
        <v>0</v>
      </c>
      <c r="U2888" s="218">
        <v>0</v>
      </c>
      <c r="V2888" s="222">
        <v>0</v>
      </c>
      <c r="W2888" s="218">
        <v>0</v>
      </c>
      <c r="X2888" s="222">
        <v>48352.33</v>
      </c>
    </row>
    <row r="2889" spans="1:24" s="239" customFormat="1" ht="23.25" customHeight="1" x14ac:dyDescent="0.3">
      <c r="A2889" s="238">
        <v>2025</v>
      </c>
      <c r="B2889" s="230">
        <v>271</v>
      </c>
      <c r="C2889" s="231" t="s">
        <v>3605</v>
      </c>
      <c r="D2889" s="230">
        <v>32297</v>
      </c>
      <c r="E2889" s="222">
        <v>5858685.9499999993</v>
      </c>
      <c r="F2889" s="222">
        <v>5751847.3999999994</v>
      </c>
      <c r="G2889" s="218">
        <v>0</v>
      </c>
      <c r="H2889" s="222">
        <v>0</v>
      </c>
      <c r="I2889" s="218">
        <v>0</v>
      </c>
      <c r="J2889" s="222">
        <v>0</v>
      </c>
      <c r="K2889" s="218">
        <v>0</v>
      </c>
      <c r="L2889" s="222">
        <v>0</v>
      </c>
      <c r="M2889" s="218">
        <v>0</v>
      </c>
      <c r="N2889" s="222">
        <v>0</v>
      </c>
      <c r="O2889" s="218">
        <v>3760438.92</v>
      </c>
      <c r="P2889" s="222">
        <v>486995.05</v>
      </c>
      <c r="Q2889" s="218">
        <v>1504413.43</v>
      </c>
      <c r="R2889" s="222">
        <v>0</v>
      </c>
      <c r="S2889" s="218">
        <v>0</v>
      </c>
      <c r="T2889" s="222">
        <v>0</v>
      </c>
      <c r="U2889" s="218">
        <v>0</v>
      </c>
      <c r="V2889" s="222">
        <v>0</v>
      </c>
      <c r="W2889" s="218">
        <v>0</v>
      </c>
      <c r="X2889" s="222">
        <v>106838.55</v>
      </c>
    </row>
    <row r="2890" spans="1:24" s="239" customFormat="1" ht="23.25" customHeight="1" x14ac:dyDescent="0.3">
      <c r="A2890" s="238">
        <v>2025</v>
      </c>
      <c r="B2890" s="230">
        <v>272</v>
      </c>
      <c r="C2890" s="231" t="s">
        <v>3606</v>
      </c>
      <c r="D2890" s="230">
        <v>32148</v>
      </c>
      <c r="E2890" s="222">
        <v>8464322.8900000006</v>
      </c>
      <c r="F2890" s="222">
        <v>8357484.3399999999</v>
      </c>
      <c r="G2890" s="218">
        <v>0</v>
      </c>
      <c r="H2890" s="222">
        <v>2372303.6800000002</v>
      </c>
      <c r="I2890" s="218">
        <v>0</v>
      </c>
      <c r="J2890" s="222">
        <v>306899.52</v>
      </c>
      <c r="K2890" s="218">
        <v>295271.5</v>
      </c>
      <c r="L2890" s="222">
        <v>460028.1</v>
      </c>
      <c r="M2890" s="218">
        <v>0</v>
      </c>
      <c r="N2890" s="222">
        <v>0</v>
      </c>
      <c r="O2890" s="218">
        <v>0</v>
      </c>
      <c r="P2890" s="222">
        <v>409057.9</v>
      </c>
      <c r="Q2890" s="218">
        <v>4513923.6399999997</v>
      </c>
      <c r="R2890" s="222">
        <v>0</v>
      </c>
      <c r="S2890" s="218">
        <v>0</v>
      </c>
      <c r="T2890" s="222">
        <v>0</v>
      </c>
      <c r="U2890" s="218">
        <v>0</v>
      </c>
      <c r="V2890" s="222">
        <v>0</v>
      </c>
      <c r="W2890" s="218">
        <v>0</v>
      </c>
      <c r="X2890" s="222">
        <v>106838.55</v>
      </c>
    </row>
    <row r="2891" spans="1:24" s="239" customFormat="1" ht="22.7" customHeight="1" x14ac:dyDescent="0.3">
      <c r="A2891" s="238">
        <v>2025</v>
      </c>
      <c r="B2891" s="230">
        <v>273</v>
      </c>
      <c r="C2891" s="231" t="s">
        <v>334</v>
      </c>
      <c r="D2891" s="230">
        <v>32152</v>
      </c>
      <c r="E2891" s="222">
        <v>1089083.3500000001</v>
      </c>
      <c r="F2891" s="222">
        <v>1071171.58</v>
      </c>
      <c r="G2891" s="218">
        <v>0</v>
      </c>
      <c r="H2891" s="222">
        <v>0</v>
      </c>
      <c r="I2891" s="218">
        <v>0</v>
      </c>
      <c r="J2891" s="222">
        <v>0</v>
      </c>
      <c r="K2891" s="218">
        <v>0</v>
      </c>
      <c r="L2891" s="222">
        <v>0</v>
      </c>
      <c r="M2891" s="218">
        <v>0</v>
      </c>
      <c r="N2891" s="222">
        <v>0</v>
      </c>
      <c r="O2891" s="218">
        <v>0</v>
      </c>
      <c r="P2891" s="222">
        <v>0</v>
      </c>
      <c r="Q2891" s="218">
        <v>1071171.58</v>
      </c>
      <c r="R2891" s="222">
        <v>0</v>
      </c>
      <c r="S2891" s="218">
        <v>0</v>
      </c>
      <c r="T2891" s="222">
        <v>0</v>
      </c>
      <c r="U2891" s="218">
        <v>0</v>
      </c>
      <c r="V2891" s="222">
        <v>0</v>
      </c>
      <c r="W2891" s="218">
        <v>0</v>
      </c>
      <c r="X2891" s="222">
        <v>17911.77</v>
      </c>
    </row>
    <row r="2892" spans="1:24" s="239" customFormat="1" ht="23.25" customHeight="1" x14ac:dyDescent="0.3">
      <c r="A2892" s="238">
        <v>2025</v>
      </c>
      <c r="B2892" s="230">
        <v>274</v>
      </c>
      <c r="C2892" s="231" t="s">
        <v>3607</v>
      </c>
      <c r="D2892" s="230">
        <v>32156</v>
      </c>
      <c r="E2892" s="222">
        <v>2157844.7599999998</v>
      </c>
      <c r="F2892" s="222">
        <v>2114658.46</v>
      </c>
      <c r="G2892" s="218">
        <v>0</v>
      </c>
      <c r="H2892" s="222">
        <v>1724273.95</v>
      </c>
      <c r="I2892" s="218">
        <v>0</v>
      </c>
      <c r="J2892" s="222">
        <v>145710.51999999999</v>
      </c>
      <c r="K2892" s="218">
        <v>176298.49</v>
      </c>
      <c r="L2892" s="222">
        <v>68375.5</v>
      </c>
      <c r="M2892" s="218">
        <v>0</v>
      </c>
      <c r="N2892" s="222">
        <v>0</v>
      </c>
      <c r="O2892" s="218">
        <v>0</v>
      </c>
      <c r="P2892" s="222">
        <v>0</v>
      </c>
      <c r="Q2892" s="218">
        <v>0</v>
      </c>
      <c r="R2892" s="222">
        <v>0</v>
      </c>
      <c r="S2892" s="218">
        <v>0</v>
      </c>
      <c r="T2892" s="222">
        <v>0</v>
      </c>
      <c r="U2892" s="218">
        <v>0</v>
      </c>
      <c r="V2892" s="222">
        <v>0</v>
      </c>
      <c r="W2892" s="218">
        <v>0</v>
      </c>
      <c r="X2892" s="222">
        <v>43186.3</v>
      </c>
    </row>
    <row r="2893" spans="1:24" s="239" customFormat="1" ht="23.25" customHeight="1" x14ac:dyDescent="0.3">
      <c r="A2893" s="238">
        <v>2025</v>
      </c>
      <c r="B2893" s="230">
        <v>275</v>
      </c>
      <c r="C2893" s="231" t="s">
        <v>3608</v>
      </c>
      <c r="D2893" s="230">
        <v>32161</v>
      </c>
      <c r="E2893" s="222">
        <v>2287570.2700000005</v>
      </c>
      <c r="F2893" s="222">
        <v>2228978.0500000003</v>
      </c>
      <c r="G2893" s="218">
        <v>0</v>
      </c>
      <c r="H2893" s="222">
        <v>0</v>
      </c>
      <c r="I2893" s="218">
        <v>0</v>
      </c>
      <c r="J2893" s="222">
        <v>122427.29</v>
      </c>
      <c r="K2893" s="218">
        <v>65993.17</v>
      </c>
      <c r="L2893" s="222">
        <v>0</v>
      </c>
      <c r="M2893" s="218">
        <v>0</v>
      </c>
      <c r="N2893" s="222">
        <v>0</v>
      </c>
      <c r="O2893" s="218">
        <v>2040557.59</v>
      </c>
      <c r="P2893" s="222">
        <v>0</v>
      </c>
      <c r="Q2893" s="218">
        <v>0</v>
      </c>
      <c r="R2893" s="222">
        <v>0</v>
      </c>
      <c r="S2893" s="218">
        <v>0</v>
      </c>
      <c r="T2893" s="222">
        <v>0</v>
      </c>
      <c r="U2893" s="218">
        <v>0</v>
      </c>
      <c r="V2893" s="222">
        <v>0</v>
      </c>
      <c r="W2893" s="218">
        <v>0</v>
      </c>
      <c r="X2893" s="222">
        <v>58592.22</v>
      </c>
    </row>
    <row r="2894" spans="1:24" s="239" customFormat="1" ht="23.25" customHeight="1" x14ac:dyDescent="0.3">
      <c r="A2894" s="238">
        <v>2025</v>
      </c>
      <c r="B2894" s="230">
        <v>276</v>
      </c>
      <c r="C2894" s="231" t="s">
        <v>3609</v>
      </c>
      <c r="D2894" s="230">
        <v>32163</v>
      </c>
      <c r="E2894" s="222">
        <v>1371570.57</v>
      </c>
      <c r="F2894" s="222">
        <v>1339358.57</v>
      </c>
      <c r="G2894" s="218">
        <v>0</v>
      </c>
      <c r="H2894" s="222">
        <v>648173.42000000004</v>
      </c>
      <c r="I2894" s="218">
        <v>0</v>
      </c>
      <c r="J2894" s="222">
        <v>102091.31</v>
      </c>
      <c r="K2894" s="218">
        <v>78523.8</v>
      </c>
      <c r="L2894" s="222">
        <v>229343.84</v>
      </c>
      <c r="M2894" s="218">
        <v>0</v>
      </c>
      <c r="N2894" s="222">
        <v>0</v>
      </c>
      <c r="O2894" s="218">
        <v>0</v>
      </c>
      <c r="P2894" s="222">
        <v>281226.2</v>
      </c>
      <c r="Q2894" s="218">
        <v>0</v>
      </c>
      <c r="R2894" s="222">
        <v>0</v>
      </c>
      <c r="S2894" s="218">
        <v>0</v>
      </c>
      <c r="T2894" s="222">
        <v>0</v>
      </c>
      <c r="U2894" s="218">
        <v>0</v>
      </c>
      <c r="V2894" s="222">
        <v>0</v>
      </c>
      <c r="W2894" s="218">
        <v>0</v>
      </c>
      <c r="X2894" s="222">
        <v>32212</v>
      </c>
    </row>
    <row r="2895" spans="1:24" s="239" customFormat="1" ht="23.25" customHeight="1" x14ac:dyDescent="0.3">
      <c r="A2895" s="238">
        <v>2025</v>
      </c>
      <c r="B2895" s="230">
        <v>277</v>
      </c>
      <c r="C2895" s="231" t="s">
        <v>3611</v>
      </c>
      <c r="D2895" s="230">
        <v>32211</v>
      </c>
      <c r="E2895" s="222">
        <v>5825208.1500000004</v>
      </c>
      <c r="F2895" s="222">
        <v>5711011.1500000004</v>
      </c>
      <c r="G2895" s="218">
        <v>0</v>
      </c>
      <c r="H2895" s="222">
        <v>0</v>
      </c>
      <c r="I2895" s="218">
        <v>0</v>
      </c>
      <c r="J2895" s="222">
        <v>327388</v>
      </c>
      <c r="K2895" s="218">
        <v>0</v>
      </c>
      <c r="L2895" s="222">
        <v>0</v>
      </c>
      <c r="M2895" s="218">
        <v>0</v>
      </c>
      <c r="N2895" s="222">
        <v>0</v>
      </c>
      <c r="O2895" s="218">
        <v>4028336.08</v>
      </c>
      <c r="P2895" s="222">
        <v>0</v>
      </c>
      <c r="Q2895" s="218">
        <v>1355287.07</v>
      </c>
      <c r="R2895" s="222">
        <v>0</v>
      </c>
      <c r="S2895" s="218">
        <v>0</v>
      </c>
      <c r="T2895" s="222">
        <v>0</v>
      </c>
      <c r="U2895" s="218">
        <v>0</v>
      </c>
      <c r="V2895" s="222">
        <v>0</v>
      </c>
      <c r="W2895" s="218">
        <v>0</v>
      </c>
      <c r="X2895" s="222">
        <v>114197</v>
      </c>
    </row>
    <row r="2896" spans="1:24" s="239" customFormat="1" ht="22.9" customHeight="1" x14ac:dyDescent="0.3">
      <c r="A2896" s="238">
        <v>2025</v>
      </c>
      <c r="B2896" s="230">
        <v>278</v>
      </c>
      <c r="C2896" s="231" t="s">
        <v>3612</v>
      </c>
      <c r="D2896" s="230">
        <v>32248</v>
      </c>
      <c r="E2896" s="222">
        <v>1190245.52</v>
      </c>
      <c r="F2896" s="222">
        <v>1163923.52</v>
      </c>
      <c r="G2896" s="218">
        <v>0</v>
      </c>
      <c r="H2896" s="222">
        <v>0</v>
      </c>
      <c r="I2896" s="218">
        <v>0</v>
      </c>
      <c r="J2896" s="222">
        <v>0</v>
      </c>
      <c r="K2896" s="218">
        <v>0</v>
      </c>
      <c r="L2896" s="222">
        <v>0</v>
      </c>
      <c r="M2896" s="218">
        <v>0</v>
      </c>
      <c r="N2896" s="222">
        <v>0</v>
      </c>
      <c r="O2896" s="218">
        <v>0</v>
      </c>
      <c r="P2896" s="222">
        <v>0</v>
      </c>
      <c r="Q2896" s="218">
        <v>1163923.52</v>
      </c>
      <c r="R2896" s="222">
        <v>0</v>
      </c>
      <c r="S2896" s="218">
        <v>0</v>
      </c>
      <c r="T2896" s="222">
        <v>0</v>
      </c>
      <c r="U2896" s="218">
        <v>0</v>
      </c>
      <c r="V2896" s="222">
        <v>0</v>
      </c>
      <c r="W2896" s="218">
        <v>0</v>
      </c>
      <c r="X2896" s="222">
        <v>26322</v>
      </c>
    </row>
    <row r="2897" spans="1:24" s="239" customFormat="1" ht="23.25" customHeight="1" x14ac:dyDescent="0.3">
      <c r="A2897" s="238">
        <v>2025</v>
      </c>
      <c r="B2897" s="230">
        <v>279</v>
      </c>
      <c r="C2897" s="231" t="s">
        <v>3613</v>
      </c>
      <c r="D2897" s="230">
        <v>32249</v>
      </c>
      <c r="E2897" s="222">
        <v>2243457.37</v>
      </c>
      <c r="F2897" s="222">
        <v>2210303.37</v>
      </c>
      <c r="G2897" s="218">
        <v>0</v>
      </c>
      <c r="H2897" s="222">
        <v>1930197.8</v>
      </c>
      <c r="I2897" s="218">
        <v>0</v>
      </c>
      <c r="J2897" s="222">
        <v>0</v>
      </c>
      <c r="K2897" s="218">
        <v>280105.57</v>
      </c>
      <c r="L2897" s="222">
        <v>0</v>
      </c>
      <c r="M2897" s="218">
        <v>0</v>
      </c>
      <c r="N2897" s="222">
        <v>0</v>
      </c>
      <c r="O2897" s="218">
        <v>0</v>
      </c>
      <c r="P2897" s="222">
        <v>0</v>
      </c>
      <c r="Q2897" s="218">
        <v>0</v>
      </c>
      <c r="R2897" s="222">
        <v>0</v>
      </c>
      <c r="S2897" s="218">
        <v>0</v>
      </c>
      <c r="T2897" s="222">
        <v>0</v>
      </c>
      <c r="U2897" s="218">
        <v>0</v>
      </c>
      <c r="V2897" s="222">
        <v>0</v>
      </c>
      <c r="W2897" s="218">
        <v>0</v>
      </c>
      <c r="X2897" s="222">
        <v>33154</v>
      </c>
    </row>
    <row r="2898" spans="1:24" s="239" customFormat="1" ht="23.25" customHeight="1" x14ac:dyDescent="0.3">
      <c r="A2898" s="238">
        <v>2025</v>
      </c>
      <c r="B2898" s="230">
        <v>280</v>
      </c>
      <c r="C2898" s="231" t="s">
        <v>1787</v>
      </c>
      <c r="D2898" s="230">
        <v>32157</v>
      </c>
      <c r="E2898" s="222">
        <v>174351.81</v>
      </c>
      <c r="F2898" s="222">
        <v>170698.91</v>
      </c>
      <c r="G2898" s="218">
        <v>0</v>
      </c>
      <c r="H2898" s="222">
        <v>0</v>
      </c>
      <c r="I2898" s="218">
        <v>0</v>
      </c>
      <c r="J2898" s="222">
        <v>0</v>
      </c>
      <c r="K2898" s="218">
        <v>0</v>
      </c>
      <c r="L2898" s="222">
        <v>0</v>
      </c>
      <c r="M2898" s="218">
        <v>0</v>
      </c>
      <c r="N2898" s="222">
        <v>0</v>
      </c>
      <c r="O2898" s="218">
        <v>0</v>
      </c>
      <c r="P2898" s="222">
        <v>0</v>
      </c>
      <c r="Q2898" s="218">
        <v>170698.91</v>
      </c>
      <c r="R2898" s="222">
        <v>0</v>
      </c>
      <c r="S2898" s="218">
        <v>0</v>
      </c>
      <c r="T2898" s="222">
        <v>0</v>
      </c>
      <c r="U2898" s="218">
        <v>0</v>
      </c>
      <c r="V2898" s="222">
        <v>0</v>
      </c>
      <c r="W2898" s="218">
        <v>0</v>
      </c>
      <c r="X2898" s="222">
        <v>3652.9</v>
      </c>
    </row>
    <row r="2899" spans="1:24" s="239" customFormat="1" ht="23.25" customHeight="1" x14ac:dyDescent="0.3">
      <c r="A2899" s="238">
        <v>2025</v>
      </c>
      <c r="B2899" s="230">
        <v>281</v>
      </c>
      <c r="C2899" s="231" t="s">
        <v>49</v>
      </c>
      <c r="D2899" s="230">
        <v>32158</v>
      </c>
      <c r="E2899" s="222">
        <v>218682.69</v>
      </c>
      <c r="F2899" s="222">
        <v>214100.94</v>
      </c>
      <c r="G2899" s="218">
        <v>0</v>
      </c>
      <c r="H2899" s="222">
        <v>0</v>
      </c>
      <c r="I2899" s="218">
        <v>0</v>
      </c>
      <c r="J2899" s="222">
        <v>0</v>
      </c>
      <c r="K2899" s="218">
        <v>0</v>
      </c>
      <c r="L2899" s="222">
        <v>0</v>
      </c>
      <c r="M2899" s="218">
        <v>0</v>
      </c>
      <c r="N2899" s="222">
        <v>0</v>
      </c>
      <c r="O2899" s="218">
        <v>0</v>
      </c>
      <c r="P2899" s="222">
        <v>0</v>
      </c>
      <c r="Q2899" s="218">
        <v>214100.94</v>
      </c>
      <c r="R2899" s="222">
        <v>0</v>
      </c>
      <c r="S2899" s="218">
        <v>0</v>
      </c>
      <c r="T2899" s="222">
        <v>0</v>
      </c>
      <c r="U2899" s="218">
        <v>0</v>
      </c>
      <c r="V2899" s="222">
        <v>0</v>
      </c>
      <c r="W2899" s="218">
        <v>0</v>
      </c>
      <c r="X2899" s="222">
        <v>4581.75</v>
      </c>
    </row>
    <row r="2900" spans="1:24" s="239" customFormat="1" ht="23.25" customHeight="1" x14ac:dyDescent="0.3">
      <c r="A2900" s="238">
        <v>2025</v>
      </c>
      <c r="B2900" s="230">
        <v>282</v>
      </c>
      <c r="C2900" s="231" t="s">
        <v>337</v>
      </c>
      <c r="D2900" s="230">
        <v>32174</v>
      </c>
      <c r="E2900" s="222">
        <v>1568226.2</v>
      </c>
      <c r="F2900" s="222">
        <v>1542681.23</v>
      </c>
      <c r="G2900" s="218">
        <v>0</v>
      </c>
      <c r="H2900" s="222">
        <v>0</v>
      </c>
      <c r="I2900" s="218">
        <v>0</v>
      </c>
      <c r="J2900" s="222">
        <v>0</v>
      </c>
      <c r="K2900" s="218">
        <v>0</v>
      </c>
      <c r="L2900" s="222">
        <v>0</v>
      </c>
      <c r="M2900" s="218">
        <v>0</v>
      </c>
      <c r="N2900" s="222">
        <v>0</v>
      </c>
      <c r="O2900" s="218">
        <v>0</v>
      </c>
      <c r="P2900" s="222">
        <v>225967.99</v>
      </c>
      <c r="Q2900" s="218">
        <v>1316713.24</v>
      </c>
      <c r="R2900" s="222">
        <v>0</v>
      </c>
      <c r="S2900" s="218">
        <v>0</v>
      </c>
      <c r="T2900" s="222">
        <v>0</v>
      </c>
      <c r="U2900" s="218">
        <v>0</v>
      </c>
      <c r="V2900" s="222">
        <v>0</v>
      </c>
      <c r="W2900" s="218">
        <v>0</v>
      </c>
      <c r="X2900" s="222">
        <v>25544.97</v>
      </c>
    </row>
    <row r="2901" spans="1:24" s="239" customFormat="1" ht="23.25" customHeight="1" x14ac:dyDescent="0.3">
      <c r="A2901" s="238">
        <v>2025</v>
      </c>
      <c r="B2901" s="230">
        <v>283</v>
      </c>
      <c r="C2901" s="226" t="s">
        <v>2614</v>
      </c>
      <c r="D2901" s="230">
        <v>32208</v>
      </c>
      <c r="E2901" s="222">
        <v>5115087.8099999996</v>
      </c>
      <c r="F2901" s="222">
        <v>5039496.8099999996</v>
      </c>
      <c r="G2901" s="218">
        <v>0</v>
      </c>
      <c r="H2901" s="222">
        <v>2066415.8</v>
      </c>
      <c r="I2901" s="218">
        <v>0</v>
      </c>
      <c r="J2901" s="222">
        <v>961822.63</v>
      </c>
      <c r="K2901" s="218">
        <v>1024426.7</v>
      </c>
      <c r="L2901" s="222">
        <v>986831.68</v>
      </c>
      <c r="M2901" s="218">
        <v>0</v>
      </c>
      <c r="N2901" s="222">
        <v>0</v>
      </c>
      <c r="O2901" s="218">
        <v>0</v>
      </c>
      <c r="P2901" s="222">
        <v>0</v>
      </c>
      <c r="Q2901" s="218">
        <v>0</v>
      </c>
      <c r="R2901" s="222">
        <v>0</v>
      </c>
      <c r="S2901" s="218">
        <v>0</v>
      </c>
      <c r="T2901" s="222">
        <v>0</v>
      </c>
      <c r="U2901" s="218">
        <v>0</v>
      </c>
      <c r="V2901" s="222">
        <v>0</v>
      </c>
      <c r="W2901" s="218">
        <v>0</v>
      </c>
      <c r="X2901" s="222">
        <v>75591</v>
      </c>
    </row>
    <row r="2902" spans="1:24" s="239" customFormat="1" ht="23.25" customHeight="1" x14ac:dyDescent="0.3">
      <c r="A2902" s="238">
        <v>2025</v>
      </c>
      <c r="B2902" s="230">
        <v>284</v>
      </c>
      <c r="C2902" s="231" t="s">
        <v>1793</v>
      </c>
      <c r="D2902" s="230">
        <v>32220</v>
      </c>
      <c r="E2902" s="222">
        <v>2723050.9</v>
      </c>
      <c r="F2902" s="222">
        <v>2682808.9</v>
      </c>
      <c r="G2902" s="218">
        <v>0</v>
      </c>
      <c r="H2902" s="222">
        <v>0</v>
      </c>
      <c r="I2902" s="218">
        <v>0</v>
      </c>
      <c r="J2902" s="222">
        <v>0</v>
      </c>
      <c r="K2902" s="218">
        <v>0</v>
      </c>
      <c r="L2902" s="222">
        <v>0</v>
      </c>
      <c r="M2902" s="218">
        <v>0</v>
      </c>
      <c r="N2902" s="222">
        <v>0</v>
      </c>
      <c r="O2902" s="218">
        <v>0</v>
      </c>
      <c r="P2902" s="222">
        <v>0</v>
      </c>
      <c r="Q2902" s="218">
        <v>2682808.9</v>
      </c>
      <c r="R2902" s="222">
        <v>0</v>
      </c>
      <c r="S2902" s="218">
        <v>0</v>
      </c>
      <c r="T2902" s="222">
        <v>0</v>
      </c>
      <c r="U2902" s="218">
        <v>0</v>
      </c>
      <c r="V2902" s="222">
        <v>0</v>
      </c>
      <c r="W2902" s="218">
        <v>0</v>
      </c>
      <c r="X2902" s="222">
        <v>40242</v>
      </c>
    </row>
    <row r="2903" spans="1:24" s="239" customFormat="1" ht="23.25" customHeight="1" x14ac:dyDescent="0.3">
      <c r="A2903" s="238">
        <v>2025</v>
      </c>
      <c r="B2903" s="230">
        <v>285</v>
      </c>
      <c r="C2903" s="231" t="s">
        <v>2983</v>
      </c>
      <c r="D2903" s="230">
        <v>32198</v>
      </c>
      <c r="E2903" s="222">
        <v>798852</v>
      </c>
      <c r="F2903" s="222">
        <v>787047</v>
      </c>
      <c r="G2903" s="218">
        <v>0</v>
      </c>
      <c r="H2903" s="222">
        <v>0</v>
      </c>
      <c r="I2903" s="218">
        <v>0</v>
      </c>
      <c r="J2903" s="222">
        <v>0</v>
      </c>
      <c r="K2903" s="218">
        <v>0</v>
      </c>
      <c r="L2903" s="222">
        <v>0</v>
      </c>
      <c r="M2903" s="218">
        <v>0</v>
      </c>
      <c r="N2903" s="222">
        <v>0</v>
      </c>
      <c r="O2903" s="218">
        <v>0</v>
      </c>
      <c r="P2903" s="222">
        <v>787047</v>
      </c>
      <c r="Q2903" s="218">
        <v>0</v>
      </c>
      <c r="R2903" s="222">
        <v>0</v>
      </c>
      <c r="S2903" s="218">
        <v>0</v>
      </c>
      <c r="T2903" s="222">
        <v>0</v>
      </c>
      <c r="U2903" s="218">
        <v>0</v>
      </c>
      <c r="V2903" s="222">
        <v>0</v>
      </c>
      <c r="W2903" s="218">
        <v>0</v>
      </c>
      <c r="X2903" s="222">
        <v>11805</v>
      </c>
    </row>
    <row r="2904" spans="1:24" s="239" customFormat="1" ht="23.25" customHeight="1" x14ac:dyDescent="0.3">
      <c r="A2904" s="238">
        <v>2025</v>
      </c>
      <c r="B2904" s="230">
        <v>286</v>
      </c>
      <c r="C2904" s="231" t="s">
        <v>3973</v>
      </c>
      <c r="D2904" s="230">
        <v>32236</v>
      </c>
      <c r="E2904" s="222">
        <v>250000</v>
      </c>
      <c r="F2904" s="222">
        <v>250000</v>
      </c>
      <c r="G2904" s="218">
        <v>0</v>
      </c>
      <c r="H2904" s="222">
        <v>0</v>
      </c>
      <c r="I2904" s="218">
        <v>0</v>
      </c>
      <c r="J2904" s="222">
        <v>0</v>
      </c>
      <c r="K2904" s="218">
        <v>0</v>
      </c>
      <c r="L2904" s="222">
        <v>0</v>
      </c>
      <c r="M2904" s="218">
        <v>0</v>
      </c>
      <c r="N2904" s="222">
        <v>0</v>
      </c>
      <c r="O2904" s="218">
        <v>0</v>
      </c>
      <c r="P2904" s="222">
        <v>0</v>
      </c>
      <c r="Q2904" s="218">
        <v>0</v>
      </c>
      <c r="R2904" s="222">
        <v>0</v>
      </c>
      <c r="S2904" s="218">
        <v>0</v>
      </c>
      <c r="T2904" s="222">
        <v>0</v>
      </c>
      <c r="U2904" s="218">
        <v>250000</v>
      </c>
      <c r="V2904" s="222">
        <v>0</v>
      </c>
      <c r="W2904" s="218">
        <v>0</v>
      </c>
      <c r="X2904" s="222">
        <v>0</v>
      </c>
    </row>
    <row r="2905" spans="1:24" s="239" customFormat="1" ht="23.25" customHeight="1" x14ac:dyDescent="0.3">
      <c r="A2905" s="238">
        <v>2025</v>
      </c>
      <c r="B2905" s="230">
        <v>287</v>
      </c>
      <c r="C2905" s="231" t="s">
        <v>3974</v>
      </c>
      <c r="D2905" s="230">
        <v>32151</v>
      </c>
      <c r="E2905" s="222">
        <v>250000</v>
      </c>
      <c r="F2905" s="222">
        <v>250000</v>
      </c>
      <c r="G2905" s="218">
        <v>0</v>
      </c>
      <c r="H2905" s="222">
        <v>0</v>
      </c>
      <c r="I2905" s="218">
        <v>0</v>
      </c>
      <c r="J2905" s="222">
        <v>0</v>
      </c>
      <c r="K2905" s="218">
        <v>0</v>
      </c>
      <c r="L2905" s="222">
        <v>0</v>
      </c>
      <c r="M2905" s="218">
        <v>0</v>
      </c>
      <c r="N2905" s="222">
        <v>0</v>
      </c>
      <c r="O2905" s="218">
        <v>0</v>
      </c>
      <c r="P2905" s="222">
        <v>0</v>
      </c>
      <c r="Q2905" s="218">
        <v>0</v>
      </c>
      <c r="R2905" s="222">
        <v>0</v>
      </c>
      <c r="S2905" s="218">
        <v>0</v>
      </c>
      <c r="T2905" s="222">
        <v>0</v>
      </c>
      <c r="U2905" s="218">
        <v>250000</v>
      </c>
      <c r="V2905" s="222">
        <v>0</v>
      </c>
      <c r="W2905" s="218">
        <v>0</v>
      </c>
      <c r="X2905" s="222">
        <v>0</v>
      </c>
    </row>
    <row r="2906" spans="1:24" s="239" customFormat="1" ht="23.25" customHeight="1" x14ac:dyDescent="0.3">
      <c r="A2906" s="238">
        <v>2025</v>
      </c>
      <c r="B2906" s="230">
        <v>288</v>
      </c>
      <c r="C2906" s="231" t="s">
        <v>1791</v>
      </c>
      <c r="D2906" s="230">
        <v>32273</v>
      </c>
      <c r="E2906" s="222">
        <v>251000</v>
      </c>
      <c r="F2906" s="222">
        <v>251000</v>
      </c>
      <c r="G2906" s="218">
        <v>0</v>
      </c>
      <c r="H2906" s="222">
        <v>0</v>
      </c>
      <c r="I2906" s="218">
        <v>0</v>
      </c>
      <c r="J2906" s="222">
        <v>0</v>
      </c>
      <c r="K2906" s="218">
        <v>0</v>
      </c>
      <c r="L2906" s="222">
        <v>0</v>
      </c>
      <c r="M2906" s="218">
        <v>0</v>
      </c>
      <c r="N2906" s="222">
        <v>0</v>
      </c>
      <c r="O2906" s="218">
        <v>0</v>
      </c>
      <c r="P2906" s="222">
        <v>0</v>
      </c>
      <c r="Q2906" s="218">
        <v>0</v>
      </c>
      <c r="R2906" s="222">
        <v>0</v>
      </c>
      <c r="S2906" s="218">
        <v>0</v>
      </c>
      <c r="T2906" s="222">
        <v>0</v>
      </c>
      <c r="U2906" s="218">
        <v>251000</v>
      </c>
      <c r="V2906" s="222">
        <v>0</v>
      </c>
      <c r="W2906" s="218">
        <v>0</v>
      </c>
      <c r="X2906" s="222">
        <v>0</v>
      </c>
    </row>
    <row r="2907" spans="1:24" s="239" customFormat="1" ht="23.25" customHeight="1" x14ac:dyDescent="0.3">
      <c r="A2907" s="238">
        <v>2025</v>
      </c>
      <c r="B2907" s="230">
        <v>289</v>
      </c>
      <c r="C2907" s="231" t="s">
        <v>1798</v>
      </c>
      <c r="D2907" s="230">
        <v>32266</v>
      </c>
      <c r="E2907" s="222">
        <v>5263014</v>
      </c>
      <c r="F2907" s="222">
        <v>5185226</v>
      </c>
      <c r="G2907" s="218">
        <v>0</v>
      </c>
      <c r="H2907" s="222">
        <v>0</v>
      </c>
      <c r="I2907" s="218">
        <v>0</v>
      </c>
      <c r="J2907" s="222">
        <v>0</v>
      </c>
      <c r="K2907" s="218">
        <v>0</v>
      </c>
      <c r="L2907" s="222">
        <v>0</v>
      </c>
      <c r="M2907" s="218">
        <v>0</v>
      </c>
      <c r="N2907" s="222">
        <v>0</v>
      </c>
      <c r="O2907" s="218">
        <v>0</v>
      </c>
      <c r="P2907" s="222">
        <v>0</v>
      </c>
      <c r="Q2907" s="218">
        <v>5185226</v>
      </c>
      <c r="R2907" s="222">
        <v>0</v>
      </c>
      <c r="S2907" s="218">
        <v>0</v>
      </c>
      <c r="T2907" s="222">
        <v>0</v>
      </c>
      <c r="U2907" s="218">
        <v>0</v>
      </c>
      <c r="V2907" s="222">
        <v>0</v>
      </c>
      <c r="W2907" s="218">
        <v>0</v>
      </c>
      <c r="X2907" s="222">
        <v>77788</v>
      </c>
    </row>
    <row r="2908" spans="1:24" s="239" customFormat="1" ht="23.25" customHeight="1" x14ac:dyDescent="0.3">
      <c r="A2908" s="238">
        <v>2025</v>
      </c>
      <c r="B2908" s="230">
        <v>290</v>
      </c>
      <c r="C2908" s="231" t="s">
        <v>2972</v>
      </c>
      <c r="D2908" s="230">
        <v>32193</v>
      </c>
      <c r="E2908" s="222">
        <v>4875469.08</v>
      </c>
      <c r="F2908" s="222">
        <v>4803061.16</v>
      </c>
      <c r="G2908" s="218">
        <v>0</v>
      </c>
      <c r="H2908" s="222">
        <v>2981827.88</v>
      </c>
      <c r="I2908" s="218">
        <v>0</v>
      </c>
      <c r="J2908" s="222">
        <v>244090.43</v>
      </c>
      <c r="K2908" s="218">
        <v>512779.68</v>
      </c>
      <c r="L2908" s="222">
        <v>0</v>
      </c>
      <c r="M2908" s="218">
        <v>0</v>
      </c>
      <c r="N2908" s="222">
        <v>0</v>
      </c>
      <c r="O2908" s="218">
        <v>0</v>
      </c>
      <c r="P2908" s="222">
        <v>1064363.17</v>
      </c>
      <c r="Q2908" s="218">
        <v>0</v>
      </c>
      <c r="R2908" s="222">
        <v>0</v>
      </c>
      <c r="S2908" s="218">
        <v>0</v>
      </c>
      <c r="T2908" s="222">
        <v>0</v>
      </c>
      <c r="U2908" s="218">
        <v>0</v>
      </c>
      <c r="V2908" s="222">
        <v>0</v>
      </c>
      <c r="W2908" s="218">
        <v>0</v>
      </c>
      <c r="X2908" s="222">
        <v>72407.92</v>
      </c>
    </row>
    <row r="2909" spans="1:24" s="239" customFormat="1" ht="23.25" customHeight="1" x14ac:dyDescent="0.3">
      <c r="A2909" s="238">
        <v>2025</v>
      </c>
      <c r="B2909" s="230">
        <v>291</v>
      </c>
      <c r="C2909" s="231" t="s">
        <v>2333</v>
      </c>
      <c r="D2909" s="230">
        <v>32182</v>
      </c>
      <c r="E2909" s="222">
        <v>7664435.6900000004</v>
      </c>
      <c r="F2909" s="222">
        <v>7641846.7300000004</v>
      </c>
      <c r="G2909" s="218">
        <v>0</v>
      </c>
      <c r="H2909" s="222">
        <v>0</v>
      </c>
      <c r="I2909" s="218">
        <v>0</v>
      </c>
      <c r="J2909" s="222">
        <v>0</v>
      </c>
      <c r="K2909" s="218">
        <v>0</v>
      </c>
      <c r="L2909" s="222">
        <v>0</v>
      </c>
      <c r="M2909" s="218">
        <v>0</v>
      </c>
      <c r="N2909" s="222">
        <v>0</v>
      </c>
      <c r="O2909" s="218">
        <v>0</v>
      </c>
      <c r="P2909" s="222">
        <v>0</v>
      </c>
      <c r="Q2909" s="218">
        <v>7641846.7300000004</v>
      </c>
      <c r="R2909" s="222">
        <v>0</v>
      </c>
      <c r="S2909" s="218">
        <v>0</v>
      </c>
      <c r="T2909" s="222">
        <v>0</v>
      </c>
      <c r="U2909" s="218">
        <v>0</v>
      </c>
      <c r="V2909" s="222">
        <v>0</v>
      </c>
      <c r="W2909" s="218">
        <v>0</v>
      </c>
      <c r="X2909" s="222">
        <v>22588.959999999999</v>
      </c>
    </row>
    <row r="2910" spans="1:24" s="239" customFormat="1" ht="23.25" customHeight="1" x14ac:dyDescent="0.3">
      <c r="A2910" s="238">
        <v>2025</v>
      </c>
      <c r="B2910" s="230">
        <v>292</v>
      </c>
      <c r="C2910" s="231" t="s">
        <v>3972</v>
      </c>
      <c r="D2910" s="230">
        <v>32308</v>
      </c>
      <c r="E2910" s="222">
        <v>4301612.1400000006</v>
      </c>
      <c r="F2910" s="222">
        <v>4288934.24</v>
      </c>
      <c r="G2910" s="218">
        <v>0</v>
      </c>
      <c r="H2910" s="222">
        <v>0</v>
      </c>
      <c r="I2910" s="218">
        <v>0</v>
      </c>
      <c r="J2910" s="222">
        <v>0</v>
      </c>
      <c r="K2910" s="218">
        <v>0</v>
      </c>
      <c r="L2910" s="222">
        <v>0</v>
      </c>
      <c r="M2910" s="218">
        <v>0</v>
      </c>
      <c r="N2910" s="222">
        <v>0</v>
      </c>
      <c r="O2910" s="218">
        <v>0</v>
      </c>
      <c r="P2910" s="222">
        <v>0</v>
      </c>
      <c r="Q2910" s="218">
        <v>4288934.24</v>
      </c>
      <c r="R2910" s="222">
        <v>0</v>
      </c>
      <c r="S2910" s="218">
        <v>0</v>
      </c>
      <c r="T2910" s="222">
        <v>0</v>
      </c>
      <c r="U2910" s="218">
        <v>0</v>
      </c>
      <c r="V2910" s="222">
        <v>0</v>
      </c>
      <c r="W2910" s="218">
        <v>0</v>
      </c>
      <c r="X2910" s="222">
        <v>12677.9</v>
      </c>
    </row>
    <row r="2911" spans="1:24" s="239" customFormat="1" ht="23.25" customHeight="1" x14ac:dyDescent="0.3">
      <c r="A2911" s="238">
        <v>2025</v>
      </c>
      <c r="B2911" s="230">
        <v>293</v>
      </c>
      <c r="C2911" s="231" t="s">
        <v>3315</v>
      </c>
      <c r="D2911" s="230">
        <v>32149</v>
      </c>
      <c r="E2911" s="222">
        <v>10084019.57</v>
      </c>
      <c r="F2911" s="222">
        <v>10051352.26</v>
      </c>
      <c r="G2911" s="218">
        <v>0</v>
      </c>
      <c r="H2911" s="222">
        <v>0</v>
      </c>
      <c r="I2911" s="218">
        <v>0</v>
      </c>
      <c r="J2911" s="222">
        <v>0</v>
      </c>
      <c r="K2911" s="218">
        <v>0</v>
      </c>
      <c r="L2911" s="222">
        <v>0</v>
      </c>
      <c r="M2911" s="218">
        <v>0</v>
      </c>
      <c r="N2911" s="222">
        <v>0</v>
      </c>
      <c r="O2911" s="218">
        <v>0</v>
      </c>
      <c r="P2911" s="222">
        <v>0</v>
      </c>
      <c r="Q2911" s="218">
        <v>10051352.26</v>
      </c>
      <c r="R2911" s="222">
        <v>0</v>
      </c>
      <c r="S2911" s="218">
        <v>0</v>
      </c>
      <c r="T2911" s="222">
        <v>0</v>
      </c>
      <c r="U2911" s="218">
        <v>0</v>
      </c>
      <c r="V2911" s="222">
        <v>0</v>
      </c>
      <c r="W2911" s="218">
        <v>0</v>
      </c>
      <c r="X2911" s="222">
        <v>32667.31</v>
      </c>
    </row>
    <row r="2912" spans="1:24" s="239" customFormat="1" ht="23.25" customHeight="1" x14ac:dyDescent="0.3">
      <c r="A2912" s="238">
        <v>2025</v>
      </c>
      <c r="B2912" s="230">
        <v>294</v>
      </c>
      <c r="C2912" s="231" t="s">
        <v>1792</v>
      </c>
      <c r="D2912" s="230">
        <v>32219</v>
      </c>
      <c r="E2912" s="222">
        <v>2348808.3600000003</v>
      </c>
      <c r="F2912" s="222">
        <v>2343436.9700000002</v>
      </c>
      <c r="G2912" s="218">
        <v>0</v>
      </c>
      <c r="H2912" s="222">
        <v>0</v>
      </c>
      <c r="I2912" s="218">
        <v>0</v>
      </c>
      <c r="J2912" s="222">
        <v>0</v>
      </c>
      <c r="K2912" s="218">
        <v>0</v>
      </c>
      <c r="L2912" s="222">
        <v>0</v>
      </c>
      <c r="M2912" s="218">
        <v>0</v>
      </c>
      <c r="N2912" s="222">
        <v>0</v>
      </c>
      <c r="O2912" s="218">
        <v>0</v>
      </c>
      <c r="P2912" s="222">
        <v>0</v>
      </c>
      <c r="Q2912" s="218">
        <v>2343436.9700000002</v>
      </c>
      <c r="R2912" s="222">
        <v>0</v>
      </c>
      <c r="S2912" s="218">
        <v>0</v>
      </c>
      <c r="T2912" s="222">
        <v>0</v>
      </c>
      <c r="U2912" s="218">
        <v>0</v>
      </c>
      <c r="V2912" s="222">
        <v>0</v>
      </c>
      <c r="W2912" s="218">
        <v>0</v>
      </c>
      <c r="X2912" s="222">
        <v>5371.39</v>
      </c>
    </row>
    <row r="2913" spans="1:24" s="239" customFormat="1" ht="23.25" customHeight="1" x14ac:dyDescent="0.3">
      <c r="A2913" s="238">
        <v>2025</v>
      </c>
      <c r="B2913" s="230">
        <v>295</v>
      </c>
      <c r="C2913" s="231" t="s">
        <v>2619</v>
      </c>
      <c r="D2913" s="230">
        <v>32183</v>
      </c>
      <c r="E2913" s="222">
        <v>1508799.19</v>
      </c>
      <c r="F2913" s="222">
        <v>1487434.46</v>
      </c>
      <c r="G2913" s="218">
        <v>0</v>
      </c>
      <c r="H2913" s="222">
        <v>0</v>
      </c>
      <c r="I2913" s="218">
        <v>0</v>
      </c>
      <c r="J2913" s="222">
        <v>0</v>
      </c>
      <c r="K2913" s="218">
        <v>0</v>
      </c>
      <c r="L2913" s="222">
        <v>0</v>
      </c>
      <c r="M2913" s="218">
        <v>0</v>
      </c>
      <c r="N2913" s="222">
        <v>0</v>
      </c>
      <c r="O2913" s="218">
        <v>0</v>
      </c>
      <c r="P2913" s="222">
        <v>0</v>
      </c>
      <c r="Q2913" s="218">
        <v>1487434.46</v>
      </c>
      <c r="R2913" s="222">
        <v>0</v>
      </c>
      <c r="S2913" s="218">
        <v>0</v>
      </c>
      <c r="T2913" s="222">
        <v>0</v>
      </c>
      <c r="U2913" s="218">
        <v>0</v>
      </c>
      <c r="V2913" s="222">
        <v>0</v>
      </c>
      <c r="W2913" s="218">
        <v>0</v>
      </c>
      <c r="X2913" s="222">
        <v>21364.73</v>
      </c>
    </row>
    <row r="2914" spans="1:24" s="239" customFormat="1" ht="20.25" customHeight="1" x14ac:dyDescent="0.3">
      <c r="A2914" s="238"/>
      <c r="B2914" s="226" t="s">
        <v>22</v>
      </c>
      <c r="C2914" s="231"/>
      <c r="D2914" s="263" t="s">
        <v>172</v>
      </c>
      <c r="E2914" s="220">
        <v>91957430.160000011</v>
      </c>
      <c r="F2914" s="220">
        <v>90797103.999999985</v>
      </c>
      <c r="G2914" s="220">
        <v>0</v>
      </c>
      <c r="H2914" s="220">
        <v>11723192.530000001</v>
      </c>
      <c r="I2914" s="220">
        <v>0</v>
      </c>
      <c r="J2914" s="220">
        <v>2210429.7000000002</v>
      </c>
      <c r="K2914" s="220">
        <v>2433398.91</v>
      </c>
      <c r="L2914" s="220">
        <v>1744579.12</v>
      </c>
      <c r="M2914" s="220">
        <v>0</v>
      </c>
      <c r="N2914" s="220">
        <v>0</v>
      </c>
      <c r="O2914" s="220">
        <v>18006893.380000003</v>
      </c>
      <c r="P2914" s="220">
        <v>3254657.3099999996</v>
      </c>
      <c r="Q2914" s="220">
        <v>50672953.049999997</v>
      </c>
      <c r="R2914" s="220">
        <v>0</v>
      </c>
      <c r="S2914" s="220">
        <v>0</v>
      </c>
      <c r="T2914" s="220">
        <v>0</v>
      </c>
      <c r="U2914" s="220">
        <v>751000</v>
      </c>
      <c r="V2914" s="220">
        <v>0</v>
      </c>
      <c r="W2914" s="220">
        <v>0</v>
      </c>
      <c r="X2914" s="220">
        <v>1160326.1599999997</v>
      </c>
    </row>
    <row r="2915" spans="1:24" s="239" customFormat="1" ht="20.25" customHeight="1" x14ac:dyDescent="0.3">
      <c r="A2915" s="238"/>
      <c r="B2915" s="315"/>
      <c r="C2915" s="316"/>
      <c r="D2915" s="316"/>
      <c r="E2915" s="316"/>
      <c r="F2915" s="316"/>
      <c r="G2915" s="317"/>
      <c r="H2915" s="317"/>
      <c r="I2915" s="317"/>
      <c r="J2915" s="317"/>
      <c r="K2915" s="317"/>
      <c r="L2915" s="317" t="s">
        <v>1910</v>
      </c>
      <c r="M2915" s="317"/>
      <c r="N2915" s="317"/>
      <c r="O2915" s="317"/>
      <c r="P2915" s="317"/>
      <c r="Q2915" s="317"/>
      <c r="R2915" s="317"/>
      <c r="S2915" s="317"/>
      <c r="T2915" s="317"/>
      <c r="U2915" s="317"/>
      <c r="V2915" s="317"/>
      <c r="W2915" s="317"/>
      <c r="X2915" s="318"/>
    </row>
    <row r="2916" spans="1:24" s="239" customFormat="1" ht="24" customHeight="1" x14ac:dyDescent="0.3">
      <c r="A2916" s="238">
        <v>2025</v>
      </c>
      <c r="B2916" s="230">
        <v>296</v>
      </c>
      <c r="C2916" s="319" t="s">
        <v>1654</v>
      </c>
      <c r="D2916" s="230">
        <v>33512</v>
      </c>
      <c r="E2916" s="222">
        <v>750000</v>
      </c>
      <c r="F2916" s="222">
        <v>750000</v>
      </c>
      <c r="G2916" s="218">
        <v>0</v>
      </c>
      <c r="H2916" s="261">
        <v>750000</v>
      </c>
      <c r="I2916" s="222">
        <v>0</v>
      </c>
      <c r="J2916" s="222">
        <v>0</v>
      </c>
      <c r="K2916" s="222">
        <v>0</v>
      </c>
      <c r="L2916" s="222">
        <v>0</v>
      </c>
      <c r="M2916" s="222">
        <v>0</v>
      </c>
      <c r="N2916" s="222">
        <v>0</v>
      </c>
      <c r="O2916" s="222">
        <v>0</v>
      </c>
      <c r="P2916" s="222">
        <v>0</v>
      </c>
      <c r="Q2916" s="222">
        <v>0</v>
      </c>
      <c r="R2916" s="222">
        <v>0</v>
      </c>
      <c r="S2916" s="222">
        <v>0</v>
      </c>
      <c r="T2916" s="222">
        <v>0</v>
      </c>
      <c r="U2916" s="223">
        <v>0</v>
      </c>
      <c r="V2916" s="223">
        <v>0</v>
      </c>
      <c r="W2916" s="223">
        <v>0</v>
      </c>
      <c r="X2916" s="223">
        <v>0</v>
      </c>
    </row>
    <row r="2917" spans="1:24" s="239" customFormat="1" ht="22.9" customHeight="1" x14ac:dyDescent="0.3">
      <c r="A2917" s="238">
        <v>2025</v>
      </c>
      <c r="B2917" s="230">
        <v>297</v>
      </c>
      <c r="C2917" s="225" t="s">
        <v>826</v>
      </c>
      <c r="D2917" s="230">
        <v>33507</v>
      </c>
      <c r="E2917" s="222">
        <v>3374872.4624999999</v>
      </c>
      <c r="F2917" s="222">
        <v>3324997.5</v>
      </c>
      <c r="G2917" s="218">
        <v>3324997.5</v>
      </c>
      <c r="H2917" s="218">
        <v>0</v>
      </c>
      <c r="I2917" s="218">
        <v>0</v>
      </c>
      <c r="J2917" s="218">
        <v>0</v>
      </c>
      <c r="K2917" s="218">
        <v>0</v>
      </c>
      <c r="L2917" s="218">
        <v>0</v>
      </c>
      <c r="M2917" s="218">
        <v>0</v>
      </c>
      <c r="N2917" s="218">
        <v>0</v>
      </c>
      <c r="O2917" s="218">
        <v>0</v>
      </c>
      <c r="P2917" s="218">
        <v>0</v>
      </c>
      <c r="Q2917" s="218">
        <v>0</v>
      </c>
      <c r="R2917" s="218">
        <v>0</v>
      </c>
      <c r="S2917" s="218">
        <v>0</v>
      </c>
      <c r="T2917" s="218">
        <v>0</v>
      </c>
      <c r="U2917" s="218">
        <v>0</v>
      </c>
      <c r="V2917" s="218">
        <v>0</v>
      </c>
      <c r="W2917" s="218">
        <v>0</v>
      </c>
      <c r="X2917" s="218">
        <v>49874.962500000001</v>
      </c>
    </row>
    <row r="2918" spans="1:24" s="239" customFormat="1" ht="20.25" customHeight="1" x14ac:dyDescent="0.3">
      <c r="A2918" s="238">
        <v>2025</v>
      </c>
      <c r="B2918" s="230">
        <v>298</v>
      </c>
      <c r="C2918" s="225" t="s">
        <v>1655</v>
      </c>
      <c r="D2918" s="230">
        <v>33818</v>
      </c>
      <c r="E2918" s="222">
        <v>500000</v>
      </c>
      <c r="F2918" s="222">
        <v>500000</v>
      </c>
      <c r="G2918" s="218">
        <v>0</v>
      </c>
      <c r="H2918" s="261">
        <v>0</v>
      </c>
      <c r="I2918" s="222">
        <v>0</v>
      </c>
      <c r="J2918" s="222">
        <v>0</v>
      </c>
      <c r="K2918" s="222">
        <v>0</v>
      </c>
      <c r="L2918" s="222">
        <v>0</v>
      </c>
      <c r="M2918" s="222">
        <v>0</v>
      </c>
      <c r="N2918" s="222">
        <v>0</v>
      </c>
      <c r="O2918" s="222">
        <v>0</v>
      </c>
      <c r="P2918" s="222">
        <v>0</v>
      </c>
      <c r="Q2918" s="222">
        <v>500000</v>
      </c>
      <c r="R2918" s="222">
        <v>0</v>
      </c>
      <c r="S2918" s="222">
        <v>0</v>
      </c>
      <c r="T2918" s="222">
        <v>0</v>
      </c>
      <c r="U2918" s="223">
        <v>0</v>
      </c>
      <c r="V2918" s="223">
        <v>0</v>
      </c>
      <c r="W2918" s="223">
        <v>0</v>
      </c>
      <c r="X2918" s="223">
        <v>0</v>
      </c>
    </row>
    <row r="2919" spans="1:24" s="239" customFormat="1" ht="20.25" customHeight="1" x14ac:dyDescent="0.3">
      <c r="A2919" s="238">
        <v>2025</v>
      </c>
      <c r="B2919" s="230">
        <v>299</v>
      </c>
      <c r="C2919" s="225" t="s">
        <v>1656</v>
      </c>
      <c r="D2919" s="230">
        <v>33833</v>
      </c>
      <c r="E2919" s="222">
        <v>1169000</v>
      </c>
      <c r="F2919" s="222">
        <v>1169000</v>
      </c>
      <c r="G2919" s="218">
        <v>0</v>
      </c>
      <c r="H2919" s="261">
        <v>0</v>
      </c>
      <c r="I2919" s="222">
        <v>0</v>
      </c>
      <c r="J2919" s="222">
        <v>0</v>
      </c>
      <c r="K2919" s="222">
        <v>0</v>
      </c>
      <c r="L2919" s="222">
        <v>0</v>
      </c>
      <c r="M2919" s="222">
        <v>0</v>
      </c>
      <c r="N2919" s="222">
        <v>0</v>
      </c>
      <c r="O2919" s="222">
        <v>0</v>
      </c>
      <c r="P2919" s="222">
        <v>0</v>
      </c>
      <c r="Q2919" s="222">
        <v>0</v>
      </c>
      <c r="R2919" s="222">
        <v>0</v>
      </c>
      <c r="S2919" s="222">
        <v>1169000</v>
      </c>
      <c r="T2919" s="222">
        <v>0</v>
      </c>
      <c r="U2919" s="223">
        <v>0</v>
      </c>
      <c r="V2919" s="223">
        <v>0</v>
      </c>
      <c r="W2919" s="223">
        <v>0</v>
      </c>
      <c r="X2919" s="223">
        <v>0</v>
      </c>
    </row>
    <row r="2920" spans="1:24" s="239" customFormat="1" ht="20.25" customHeight="1" x14ac:dyDescent="0.3">
      <c r="A2920" s="238">
        <v>2025</v>
      </c>
      <c r="B2920" s="230">
        <v>300</v>
      </c>
      <c r="C2920" s="225" t="s">
        <v>2405</v>
      </c>
      <c r="D2920" s="230">
        <v>34913</v>
      </c>
      <c r="E2920" s="222">
        <v>7438936.1499999994</v>
      </c>
      <c r="F2920" s="222">
        <v>7438936.1499999994</v>
      </c>
      <c r="G2920" s="218">
        <v>945580.7</v>
      </c>
      <c r="H2920" s="218">
        <v>0</v>
      </c>
      <c r="I2920" s="218">
        <v>0</v>
      </c>
      <c r="J2920" s="218">
        <v>0</v>
      </c>
      <c r="K2920" s="218">
        <v>0</v>
      </c>
      <c r="L2920" s="218">
        <v>0</v>
      </c>
      <c r="M2920" s="218">
        <v>0</v>
      </c>
      <c r="N2920" s="218">
        <v>0</v>
      </c>
      <c r="O2920" s="218">
        <v>4213101</v>
      </c>
      <c r="P2920" s="218">
        <v>678231.81</v>
      </c>
      <c r="Q2920" s="218">
        <v>1602022.64</v>
      </c>
      <c r="R2920" s="218">
        <v>0</v>
      </c>
      <c r="S2920" s="218">
        <v>0</v>
      </c>
      <c r="T2920" s="218">
        <v>0</v>
      </c>
      <c r="U2920" s="218">
        <v>0</v>
      </c>
      <c r="V2920" s="218">
        <v>0</v>
      </c>
      <c r="W2920" s="218">
        <v>0</v>
      </c>
      <c r="X2920" s="218">
        <v>0</v>
      </c>
    </row>
    <row r="2921" spans="1:24" s="239" customFormat="1" ht="20.25" customHeight="1" x14ac:dyDescent="0.3">
      <c r="A2921" s="238">
        <v>2025</v>
      </c>
      <c r="B2921" s="230">
        <v>301</v>
      </c>
      <c r="C2921" s="225" t="s">
        <v>4479</v>
      </c>
      <c r="D2921" s="230">
        <v>34266</v>
      </c>
      <c r="E2921" s="222">
        <v>65875.5</v>
      </c>
      <c r="F2921" s="222">
        <v>65875.5</v>
      </c>
      <c r="G2921" s="218">
        <v>0</v>
      </c>
      <c r="H2921" s="261">
        <v>0</v>
      </c>
      <c r="I2921" s="222">
        <v>0</v>
      </c>
      <c r="J2921" s="222">
        <v>0</v>
      </c>
      <c r="K2921" s="222">
        <v>0</v>
      </c>
      <c r="L2921" s="222">
        <v>0</v>
      </c>
      <c r="M2921" s="222">
        <v>0</v>
      </c>
      <c r="N2921" s="222">
        <v>0</v>
      </c>
      <c r="O2921" s="222">
        <v>0</v>
      </c>
      <c r="P2921" s="222">
        <v>0</v>
      </c>
      <c r="Q2921" s="222">
        <v>0</v>
      </c>
      <c r="R2921" s="222">
        <v>0</v>
      </c>
      <c r="S2921" s="222">
        <v>0</v>
      </c>
      <c r="T2921" s="222">
        <v>0</v>
      </c>
      <c r="U2921" s="223">
        <v>0</v>
      </c>
      <c r="V2921" s="223">
        <v>65875.5</v>
      </c>
      <c r="W2921" s="223">
        <v>0</v>
      </c>
      <c r="X2921" s="223">
        <v>0</v>
      </c>
    </row>
    <row r="2922" spans="1:24" s="239" customFormat="1" ht="20.25" customHeight="1" x14ac:dyDescent="0.3">
      <c r="A2922" s="238">
        <v>2025</v>
      </c>
      <c r="B2922" s="230">
        <v>302</v>
      </c>
      <c r="C2922" s="225" t="s">
        <v>4480</v>
      </c>
      <c r="D2922" s="230">
        <v>34267</v>
      </c>
      <c r="E2922" s="222">
        <v>65875.5</v>
      </c>
      <c r="F2922" s="222">
        <v>65875.5</v>
      </c>
      <c r="G2922" s="218">
        <v>0</v>
      </c>
      <c r="H2922" s="261">
        <v>0</v>
      </c>
      <c r="I2922" s="222">
        <v>0</v>
      </c>
      <c r="J2922" s="222">
        <v>0</v>
      </c>
      <c r="K2922" s="222">
        <v>0</v>
      </c>
      <c r="L2922" s="222">
        <v>0</v>
      </c>
      <c r="M2922" s="222">
        <v>0</v>
      </c>
      <c r="N2922" s="222">
        <v>0</v>
      </c>
      <c r="O2922" s="222">
        <v>0</v>
      </c>
      <c r="P2922" s="222">
        <v>0</v>
      </c>
      <c r="Q2922" s="222">
        <v>0</v>
      </c>
      <c r="R2922" s="222">
        <v>0</v>
      </c>
      <c r="S2922" s="222">
        <v>0</v>
      </c>
      <c r="T2922" s="222">
        <v>0</v>
      </c>
      <c r="U2922" s="223">
        <v>0</v>
      </c>
      <c r="V2922" s="223">
        <v>65875.5</v>
      </c>
      <c r="W2922" s="223">
        <v>0</v>
      </c>
      <c r="X2922" s="223">
        <v>0</v>
      </c>
    </row>
    <row r="2923" spans="1:24" s="239" customFormat="1" ht="20.25" customHeight="1" x14ac:dyDescent="0.3">
      <c r="A2923" s="238">
        <v>2025</v>
      </c>
      <c r="B2923" s="230">
        <v>303</v>
      </c>
      <c r="C2923" s="225" t="s">
        <v>4481</v>
      </c>
      <c r="D2923" s="230">
        <v>34268</v>
      </c>
      <c r="E2923" s="222">
        <v>65875.5</v>
      </c>
      <c r="F2923" s="222">
        <v>65875.5</v>
      </c>
      <c r="G2923" s="218">
        <v>0</v>
      </c>
      <c r="H2923" s="261">
        <v>0</v>
      </c>
      <c r="I2923" s="222">
        <v>0</v>
      </c>
      <c r="J2923" s="222">
        <v>0</v>
      </c>
      <c r="K2923" s="222">
        <v>0</v>
      </c>
      <c r="L2923" s="222">
        <v>0</v>
      </c>
      <c r="M2923" s="222">
        <v>0</v>
      </c>
      <c r="N2923" s="222">
        <v>0</v>
      </c>
      <c r="O2923" s="222">
        <v>0</v>
      </c>
      <c r="P2923" s="222">
        <v>0</v>
      </c>
      <c r="Q2923" s="222">
        <v>0</v>
      </c>
      <c r="R2923" s="222">
        <v>0</v>
      </c>
      <c r="S2923" s="222">
        <v>0</v>
      </c>
      <c r="T2923" s="222">
        <v>0</v>
      </c>
      <c r="U2923" s="223">
        <v>0</v>
      </c>
      <c r="V2923" s="223">
        <v>65875.5</v>
      </c>
      <c r="W2923" s="223">
        <v>0</v>
      </c>
      <c r="X2923" s="223">
        <v>0</v>
      </c>
    </row>
    <row r="2924" spans="1:24" s="239" customFormat="1" ht="20.25" customHeight="1" x14ac:dyDescent="0.3">
      <c r="A2924" s="238">
        <v>2025</v>
      </c>
      <c r="B2924" s="230">
        <v>304</v>
      </c>
      <c r="C2924" s="225" t="s">
        <v>4482</v>
      </c>
      <c r="D2924" s="230">
        <v>34269</v>
      </c>
      <c r="E2924" s="222">
        <v>66793.5</v>
      </c>
      <c r="F2924" s="222">
        <v>66793.5</v>
      </c>
      <c r="G2924" s="218">
        <v>0</v>
      </c>
      <c r="H2924" s="261">
        <v>0</v>
      </c>
      <c r="I2924" s="222">
        <v>0</v>
      </c>
      <c r="J2924" s="222">
        <v>0</v>
      </c>
      <c r="K2924" s="222">
        <v>0</v>
      </c>
      <c r="L2924" s="222">
        <v>0</v>
      </c>
      <c r="M2924" s="222">
        <v>0</v>
      </c>
      <c r="N2924" s="222">
        <v>0</v>
      </c>
      <c r="O2924" s="222">
        <v>0</v>
      </c>
      <c r="P2924" s="222">
        <v>0</v>
      </c>
      <c r="Q2924" s="222">
        <v>0</v>
      </c>
      <c r="R2924" s="222">
        <v>0</v>
      </c>
      <c r="S2924" s="222">
        <v>0</v>
      </c>
      <c r="T2924" s="222">
        <v>0</v>
      </c>
      <c r="U2924" s="223">
        <v>0</v>
      </c>
      <c r="V2924" s="223">
        <v>66793.5</v>
      </c>
      <c r="W2924" s="223">
        <v>0</v>
      </c>
      <c r="X2924" s="223">
        <v>0</v>
      </c>
    </row>
    <row r="2925" spans="1:24" s="239" customFormat="1" ht="20.25" customHeight="1" x14ac:dyDescent="0.3">
      <c r="A2925" s="238">
        <v>2025</v>
      </c>
      <c r="B2925" s="230">
        <v>305</v>
      </c>
      <c r="C2925" s="225" t="s">
        <v>1225</v>
      </c>
      <c r="D2925" s="230">
        <v>34270</v>
      </c>
      <c r="E2925" s="222">
        <v>3128599.5800000005</v>
      </c>
      <c r="F2925" s="222">
        <v>3110022.4000000004</v>
      </c>
      <c r="G2925" s="218">
        <v>0</v>
      </c>
      <c r="H2925" s="261">
        <v>0</v>
      </c>
      <c r="I2925" s="222">
        <v>0</v>
      </c>
      <c r="J2925" s="222">
        <v>0</v>
      </c>
      <c r="K2925" s="222">
        <v>0</v>
      </c>
      <c r="L2925" s="222">
        <v>0</v>
      </c>
      <c r="M2925" s="222">
        <v>0</v>
      </c>
      <c r="N2925" s="222">
        <v>0</v>
      </c>
      <c r="O2925" s="222">
        <v>868092.68</v>
      </c>
      <c r="P2925" s="222">
        <v>0</v>
      </c>
      <c r="Q2925" s="222">
        <v>2241929.7200000002</v>
      </c>
      <c r="R2925" s="222">
        <v>0</v>
      </c>
      <c r="S2925" s="222">
        <v>0</v>
      </c>
      <c r="T2925" s="222">
        <v>0</v>
      </c>
      <c r="U2925" s="223">
        <v>0</v>
      </c>
      <c r="V2925" s="223">
        <v>0</v>
      </c>
      <c r="W2925" s="223">
        <v>0</v>
      </c>
      <c r="X2925" s="222">
        <v>18577.18</v>
      </c>
    </row>
    <row r="2926" spans="1:24" s="239" customFormat="1" ht="20.25" customHeight="1" x14ac:dyDescent="0.3">
      <c r="A2926" s="238">
        <v>2025</v>
      </c>
      <c r="B2926" s="230">
        <v>306</v>
      </c>
      <c r="C2926" s="225" t="s">
        <v>4483</v>
      </c>
      <c r="D2926" s="230">
        <v>34271</v>
      </c>
      <c r="E2926" s="222">
        <v>65875.5</v>
      </c>
      <c r="F2926" s="222">
        <v>65875.5</v>
      </c>
      <c r="G2926" s="218">
        <v>0</v>
      </c>
      <c r="H2926" s="261">
        <v>0</v>
      </c>
      <c r="I2926" s="222">
        <v>0</v>
      </c>
      <c r="J2926" s="222">
        <v>0</v>
      </c>
      <c r="K2926" s="222">
        <v>0</v>
      </c>
      <c r="L2926" s="222">
        <v>0</v>
      </c>
      <c r="M2926" s="222">
        <v>0</v>
      </c>
      <c r="N2926" s="222">
        <v>0</v>
      </c>
      <c r="O2926" s="222">
        <v>0</v>
      </c>
      <c r="P2926" s="222">
        <v>0</v>
      </c>
      <c r="Q2926" s="222">
        <v>0</v>
      </c>
      <c r="R2926" s="222">
        <v>0</v>
      </c>
      <c r="S2926" s="222">
        <v>0</v>
      </c>
      <c r="T2926" s="222">
        <v>0</v>
      </c>
      <c r="U2926" s="223">
        <v>0</v>
      </c>
      <c r="V2926" s="223">
        <v>65875.5</v>
      </c>
      <c r="W2926" s="223">
        <v>0</v>
      </c>
      <c r="X2926" s="223">
        <v>0</v>
      </c>
    </row>
    <row r="2927" spans="1:24" s="239" customFormat="1" ht="20.25" customHeight="1" x14ac:dyDescent="0.3">
      <c r="A2927" s="238">
        <v>2025</v>
      </c>
      <c r="B2927" s="230">
        <v>307</v>
      </c>
      <c r="C2927" s="225" t="s">
        <v>4484</v>
      </c>
      <c r="D2927" s="230">
        <v>34272</v>
      </c>
      <c r="E2927" s="222">
        <v>65875.5</v>
      </c>
      <c r="F2927" s="222">
        <v>65875.5</v>
      </c>
      <c r="G2927" s="218">
        <v>0</v>
      </c>
      <c r="H2927" s="261">
        <v>0</v>
      </c>
      <c r="I2927" s="222">
        <v>0</v>
      </c>
      <c r="J2927" s="222">
        <v>0</v>
      </c>
      <c r="K2927" s="222">
        <v>0</v>
      </c>
      <c r="L2927" s="222">
        <v>0</v>
      </c>
      <c r="M2927" s="222">
        <v>0</v>
      </c>
      <c r="N2927" s="222">
        <v>0</v>
      </c>
      <c r="O2927" s="222">
        <v>0</v>
      </c>
      <c r="P2927" s="222">
        <v>0</v>
      </c>
      <c r="Q2927" s="222">
        <v>0</v>
      </c>
      <c r="R2927" s="222">
        <v>0</v>
      </c>
      <c r="S2927" s="222">
        <v>0</v>
      </c>
      <c r="T2927" s="222">
        <v>0</v>
      </c>
      <c r="U2927" s="223">
        <v>0</v>
      </c>
      <c r="V2927" s="223">
        <v>65875.5</v>
      </c>
      <c r="W2927" s="223">
        <v>0</v>
      </c>
      <c r="X2927" s="223">
        <v>0</v>
      </c>
    </row>
    <row r="2928" spans="1:24" s="239" customFormat="1" ht="20.25" customHeight="1" x14ac:dyDescent="0.3">
      <c r="A2928" s="238">
        <v>2025</v>
      </c>
      <c r="B2928" s="230">
        <v>308</v>
      </c>
      <c r="C2928" s="225" t="s">
        <v>1229</v>
      </c>
      <c r="D2928" s="230">
        <v>34355</v>
      </c>
      <c r="E2928" s="222">
        <v>23549.4</v>
      </c>
      <c r="F2928" s="222">
        <v>23549.4</v>
      </c>
      <c r="G2928" s="218">
        <v>0</v>
      </c>
      <c r="H2928" s="261">
        <v>0</v>
      </c>
      <c r="I2928" s="222">
        <v>0</v>
      </c>
      <c r="J2928" s="222">
        <v>0</v>
      </c>
      <c r="K2928" s="222">
        <v>0</v>
      </c>
      <c r="L2928" s="222">
        <v>0</v>
      </c>
      <c r="M2928" s="222">
        <v>0</v>
      </c>
      <c r="N2928" s="222">
        <v>0</v>
      </c>
      <c r="O2928" s="222">
        <v>0</v>
      </c>
      <c r="P2928" s="222">
        <v>0</v>
      </c>
      <c r="Q2928" s="222">
        <v>0</v>
      </c>
      <c r="R2928" s="222">
        <v>0</v>
      </c>
      <c r="S2928" s="222">
        <v>0</v>
      </c>
      <c r="T2928" s="222">
        <v>0</v>
      </c>
      <c r="U2928" s="223">
        <v>0</v>
      </c>
      <c r="V2928" s="223">
        <v>23549.4</v>
      </c>
      <c r="W2928" s="223">
        <v>0</v>
      </c>
      <c r="X2928" s="223">
        <v>0</v>
      </c>
    </row>
    <row r="2929" spans="1:24" s="239" customFormat="1" ht="20.25" customHeight="1" x14ac:dyDescent="0.3">
      <c r="A2929" s="238">
        <v>2025</v>
      </c>
      <c r="B2929" s="230">
        <v>309</v>
      </c>
      <c r="C2929" s="225" t="s">
        <v>1230</v>
      </c>
      <c r="D2929" s="230">
        <v>34357</v>
      </c>
      <c r="E2929" s="222">
        <v>69156</v>
      </c>
      <c r="F2929" s="222">
        <v>69156</v>
      </c>
      <c r="G2929" s="218">
        <v>0</v>
      </c>
      <c r="H2929" s="261">
        <v>0</v>
      </c>
      <c r="I2929" s="222">
        <v>0</v>
      </c>
      <c r="J2929" s="222">
        <v>0</v>
      </c>
      <c r="K2929" s="222">
        <v>0</v>
      </c>
      <c r="L2929" s="222">
        <v>0</v>
      </c>
      <c r="M2929" s="222">
        <v>0</v>
      </c>
      <c r="N2929" s="222">
        <v>0</v>
      </c>
      <c r="O2929" s="222">
        <v>0</v>
      </c>
      <c r="P2929" s="222">
        <v>0</v>
      </c>
      <c r="Q2929" s="222">
        <v>0</v>
      </c>
      <c r="R2929" s="222">
        <v>0</v>
      </c>
      <c r="S2929" s="222">
        <v>0</v>
      </c>
      <c r="T2929" s="222">
        <v>0</v>
      </c>
      <c r="U2929" s="223">
        <v>0</v>
      </c>
      <c r="V2929" s="223">
        <v>69156</v>
      </c>
      <c r="W2929" s="223">
        <v>0</v>
      </c>
      <c r="X2929" s="223">
        <v>0</v>
      </c>
    </row>
    <row r="2930" spans="1:24" s="239" customFormat="1" ht="20.25" customHeight="1" x14ac:dyDescent="0.3">
      <c r="A2930" s="238">
        <v>2025</v>
      </c>
      <c r="B2930" s="230">
        <v>310</v>
      </c>
      <c r="C2930" s="225" t="s">
        <v>1231</v>
      </c>
      <c r="D2930" s="230">
        <v>34350</v>
      </c>
      <c r="E2930" s="222">
        <v>30824.639999999999</v>
      </c>
      <c r="F2930" s="222">
        <v>30824.639999999999</v>
      </c>
      <c r="G2930" s="218">
        <v>0</v>
      </c>
      <c r="H2930" s="261">
        <v>0</v>
      </c>
      <c r="I2930" s="222">
        <v>0</v>
      </c>
      <c r="J2930" s="222">
        <v>0</v>
      </c>
      <c r="K2930" s="222">
        <v>0</v>
      </c>
      <c r="L2930" s="222">
        <v>0</v>
      </c>
      <c r="M2930" s="222">
        <v>0</v>
      </c>
      <c r="N2930" s="222">
        <v>0</v>
      </c>
      <c r="O2930" s="222">
        <v>0</v>
      </c>
      <c r="P2930" s="222">
        <v>0</v>
      </c>
      <c r="Q2930" s="222">
        <v>0</v>
      </c>
      <c r="R2930" s="222">
        <v>0</v>
      </c>
      <c r="S2930" s="222">
        <v>0</v>
      </c>
      <c r="T2930" s="222">
        <v>0</v>
      </c>
      <c r="U2930" s="223">
        <v>0</v>
      </c>
      <c r="V2930" s="223">
        <v>30824.639999999999</v>
      </c>
      <c r="W2930" s="223">
        <v>0</v>
      </c>
      <c r="X2930" s="223">
        <v>0</v>
      </c>
    </row>
    <row r="2931" spans="1:24" s="239" customFormat="1" ht="20.25" customHeight="1" x14ac:dyDescent="0.3">
      <c r="A2931" s="238">
        <v>2025</v>
      </c>
      <c r="B2931" s="230">
        <v>311</v>
      </c>
      <c r="C2931" s="225" t="s">
        <v>1232</v>
      </c>
      <c r="D2931" s="230">
        <v>34352</v>
      </c>
      <c r="E2931" s="222">
        <v>42627.6</v>
      </c>
      <c r="F2931" s="222">
        <v>42627.6</v>
      </c>
      <c r="G2931" s="218">
        <v>0</v>
      </c>
      <c r="H2931" s="261">
        <v>0</v>
      </c>
      <c r="I2931" s="222">
        <v>0</v>
      </c>
      <c r="J2931" s="222">
        <v>0</v>
      </c>
      <c r="K2931" s="222">
        <v>0</v>
      </c>
      <c r="L2931" s="222">
        <v>0</v>
      </c>
      <c r="M2931" s="222">
        <v>0</v>
      </c>
      <c r="N2931" s="222">
        <v>0</v>
      </c>
      <c r="O2931" s="222">
        <v>0</v>
      </c>
      <c r="P2931" s="222">
        <v>0</v>
      </c>
      <c r="Q2931" s="222">
        <v>0</v>
      </c>
      <c r="R2931" s="222">
        <v>0</v>
      </c>
      <c r="S2931" s="222">
        <v>0</v>
      </c>
      <c r="T2931" s="222">
        <v>0</v>
      </c>
      <c r="U2931" s="223">
        <v>0</v>
      </c>
      <c r="V2931" s="223">
        <v>42627.6</v>
      </c>
      <c r="W2931" s="223">
        <v>0</v>
      </c>
      <c r="X2931" s="223">
        <v>0</v>
      </c>
    </row>
    <row r="2932" spans="1:24" s="239" customFormat="1" ht="20.25" customHeight="1" x14ac:dyDescent="0.3">
      <c r="A2932" s="238">
        <v>2025</v>
      </c>
      <c r="B2932" s="230">
        <v>312</v>
      </c>
      <c r="C2932" s="225" t="s">
        <v>1233</v>
      </c>
      <c r="D2932" s="230">
        <v>34388</v>
      </c>
      <c r="E2932" s="222">
        <v>1695437.65</v>
      </c>
      <c r="F2932" s="222">
        <v>1672243.7</v>
      </c>
      <c r="G2932" s="218">
        <v>0</v>
      </c>
      <c r="H2932" s="261">
        <v>0</v>
      </c>
      <c r="I2932" s="222">
        <v>0</v>
      </c>
      <c r="J2932" s="222">
        <v>0</v>
      </c>
      <c r="K2932" s="222">
        <v>0</v>
      </c>
      <c r="L2932" s="222">
        <v>0</v>
      </c>
      <c r="M2932" s="222">
        <v>0</v>
      </c>
      <c r="N2932" s="222">
        <v>0</v>
      </c>
      <c r="O2932" s="222">
        <v>1672243.7</v>
      </c>
      <c r="P2932" s="222">
        <v>0</v>
      </c>
      <c r="Q2932" s="222">
        <v>0</v>
      </c>
      <c r="R2932" s="222">
        <v>0</v>
      </c>
      <c r="S2932" s="222">
        <v>0</v>
      </c>
      <c r="T2932" s="222">
        <v>0</v>
      </c>
      <c r="U2932" s="223">
        <v>0</v>
      </c>
      <c r="V2932" s="223">
        <v>0</v>
      </c>
      <c r="W2932" s="223">
        <v>0</v>
      </c>
      <c r="X2932" s="223">
        <v>23193.95</v>
      </c>
    </row>
    <row r="2933" spans="1:24" s="239" customFormat="1" ht="20.25" customHeight="1" x14ac:dyDescent="0.3">
      <c r="A2933" s="238">
        <v>2025</v>
      </c>
      <c r="B2933" s="230">
        <v>313</v>
      </c>
      <c r="C2933" s="225" t="s">
        <v>1234</v>
      </c>
      <c r="D2933" s="230">
        <v>34389</v>
      </c>
      <c r="E2933" s="222">
        <v>1912519.99</v>
      </c>
      <c r="F2933" s="222">
        <v>1886051.32</v>
      </c>
      <c r="G2933" s="218">
        <v>0</v>
      </c>
      <c r="H2933" s="261">
        <v>0</v>
      </c>
      <c r="I2933" s="222">
        <v>0</v>
      </c>
      <c r="J2933" s="222">
        <v>0</v>
      </c>
      <c r="K2933" s="222">
        <v>0</v>
      </c>
      <c r="L2933" s="222">
        <v>0</v>
      </c>
      <c r="M2933" s="222">
        <v>0</v>
      </c>
      <c r="N2933" s="222">
        <v>0</v>
      </c>
      <c r="O2933" s="222">
        <v>1886051.32</v>
      </c>
      <c r="P2933" s="222">
        <v>0</v>
      </c>
      <c r="Q2933" s="222">
        <v>0</v>
      </c>
      <c r="R2933" s="222">
        <v>0</v>
      </c>
      <c r="S2933" s="222">
        <v>0</v>
      </c>
      <c r="T2933" s="222">
        <v>0</v>
      </c>
      <c r="U2933" s="223">
        <v>0</v>
      </c>
      <c r="V2933" s="223">
        <v>0</v>
      </c>
      <c r="W2933" s="223">
        <v>0</v>
      </c>
      <c r="X2933" s="223">
        <v>26468.67</v>
      </c>
    </row>
    <row r="2934" spans="1:24" s="239" customFormat="1" ht="20.25" customHeight="1" x14ac:dyDescent="0.3">
      <c r="A2934" s="238">
        <v>2025</v>
      </c>
      <c r="B2934" s="230">
        <v>314</v>
      </c>
      <c r="C2934" s="225" t="s">
        <v>1235</v>
      </c>
      <c r="D2934" s="230">
        <v>34390</v>
      </c>
      <c r="E2934" s="222">
        <v>1904166.9000000001</v>
      </c>
      <c r="F2934" s="222">
        <v>1877580.12</v>
      </c>
      <c r="G2934" s="218">
        <v>0</v>
      </c>
      <c r="H2934" s="261">
        <v>0</v>
      </c>
      <c r="I2934" s="222">
        <v>0</v>
      </c>
      <c r="J2934" s="222">
        <v>0</v>
      </c>
      <c r="K2934" s="222">
        <v>0</v>
      </c>
      <c r="L2934" s="222">
        <v>0</v>
      </c>
      <c r="M2934" s="222">
        <v>0</v>
      </c>
      <c r="N2934" s="222">
        <v>0</v>
      </c>
      <c r="O2934" s="222">
        <v>1877580.12</v>
      </c>
      <c r="P2934" s="222">
        <v>0</v>
      </c>
      <c r="Q2934" s="222">
        <v>0</v>
      </c>
      <c r="R2934" s="222">
        <v>0</v>
      </c>
      <c r="S2934" s="222">
        <v>0</v>
      </c>
      <c r="T2934" s="222">
        <v>0</v>
      </c>
      <c r="U2934" s="223">
        <v>0</v>
      </c>
      <c r="V2934" s="223">
        <v>0</v>
      </c>
      <c r="W2934" s="223">
        <v>0</v>
      </c>
      <c r="X2934" s="223">
        <v>26586.78</v>
      </c>
    </row>
    <row r="2935" spans="1:24" s="239" customFormat="1" ht="20.25" customHeight="1" x14ac:dyDescent="0.3">
      <c r="A2935" s="238">
        <v>2025</v>
      </c>
      <c r="B2935" s="230">
        <v>315</v>
      </c>
      <c r="C2935" s="225" t="s">
        <v>1236</v>
      </c>
      <c r="D2935" s="230">
        <v>34391</v>
      </c>
      <c r="E2935" s="222">
        <v>1972763.12</v>
      </c>
      <c r="F2935" s="222">
        <v>1946176.34</v>
      </c>
      <c r="G2935" s="218">
        <v>0</v>
      </c>
      <c r="H2935" s="261">
        <v>0</v>
      </c>
      <c r="I2935" s="222">
        <v>0</v>
      </c>
      <c r="J2935" s="222">
        <v>0</v>
      </c>
      <c r="K2935" s="222">
        <v>0</v>
      </c>
      <c r="L2935" s="222">
        <v>0</v>
      </c>
      <c r="M2935" s="222">
        <v>0</v>
      </c>
      <c r="N2935" s="222">
        <v>0</v>
      </c>
      <c r="O2935" s="222">
        <v>1946176.34</v>
      </c>
      <c r="P2935" s="222">
        <v>0</v>
      </c>
      <c r="Q2935" s="222">
        <v>0</v>
      </c>
      <c r="R2935" s="222">
        <v>0</v>
      </c>
      <c r="S2935" s="222">
        <v>0</v>
      </c>
      <c r="T2935" s="222">
        <v>0</v>
      </c>
      <c r="U2935" s="223">
        <v>0</v>
      </c>
      <c r="V2935" s="223">
        <v>0</v>
      </c>
      <c r="W2935" s="223">
        <v>0</v>
      </c>
      <c r="X2935" s="223">
        <v>26586.78</v>
      </c>
    </row>
    <row r="2936" spans="1:24" s="239" customFormat="1" ht="20.25" customHeight="1" x14ac:dyDescent="0.3">
      <c r="A2936" s="238">
        <v>2025</v>
      </c>
      <c r="B2936" s="230">
        <v>316</v>
      </c>
      <c r="C2936" s="225" t="s">
        <v>1237</v>
      </c>
      <c r="D2936" s="230">
        <v>34428</v>
      </c>
      <c r="E2936" s="222">
        <v>102204</v>
      </c>
      <c r="F2936" s="222">
        <v>102204</v>
      </c>
      <c r="G2936" s="218">
        <v>0</v>
      </c>
      <c r="H2936" s="261">
        <v>0</v>
      </c>
      <c r="I2936" s="222">
        <v>0</v>
      </c>
      <c r="J2936" s="222">
        <v>0</v>
      </c>
      <c r="K2936" s="222">
        <v>0</v>
      </c>
      <c r="L2936" s="222">
        <v>0</v>
      </c>
      <c r="M2936" s="222">
        <v>0</v>
      </c>
      <c r="N2936" s="222">
        <v>0</v>
      </c>
      <c r="O2936" s="222">
        <v>0</v>
      </c>
      <c r="P2936" s="222">
        <v>0</v>
      </c>
      <c r="Q2936" s="222">
        <v>0</v>
      </c>
      <c r="R2936" s="222">
        <v>0</v>
      </c>
      <c r="S2936" s="222">
        <v>0</v>
      </c>
      <c r="T2936" s="222">
        <v>0</v>
      </c>
      <c r="U2936" s="223">
        <v>0</v>
      </c>
      <c r="V2936" s="223">
        <v>102204</v>
      </c>
      <c r="W2936" s="223">
        <v>0</v>
      </c>
      <c r="X2936" s="223">
        <v>0</v>
      </c>
    </row>
    <row r="2937" spans="1:24" s="239" customFormat="1" ht="20.25" customHeight="1" x14ac:dyDescent="0.3">
      <c r="A2937" s="238">
        <v>2025</v>
      </c>
      <c r="B2937" s="230">
        <v>317</v>
      </c>
      <c r="C2937" s="225" t="s">
        <v>1239</v>
      </c>
      <c r="D2937" s="230">
        <v>33147</v>
      </c>
      <c r="E2937" s="222">
        <v>102840</v>
      </c>
      <c r="F2937" s="222">
        <v>102840</v>
      </c>
      <c r="G2937" s="218">
        <v>0</v>
      </c>
      <c r="H2937" s="261">
        <v>0</v>
      </c>
      <c r="I2937" s="222">
        <v>0</v>
      </c>
      <c r="J2937" s="222">
        <v>0</v>
      </c>
      <c r="K2937" s="222">
        <v>0</v>
      </c>
      <c r="L2937" s="222">
        <v>0</v>
      </c>
      <c r="M2937" s="222">
        <v>0</v>
      </c>
      <c r="N2937" s="222">
        <v>0</v>
      </c>
      <c r="O2937" s="222">
        <v>0</v>
      </c>
      <c r="P2937" s="222">
        <v>0</v>
      </c>
      <c r="Q2937" s="222">
        <v>0</v>
      </c>
      <c r="R2937" s="222">
        <v>0</v>
      </c>
      <c r="S2937" s="222">
        <v>0</v>
      </c>
      <c r="T2937" s="222">
        <v>0</v>
      </c>
      <c r="U2937" s="223">
        <v>0</v>
      </c>
      <c r="V2937" s="223">
        <v>102840</v>
      </c>
      <c r="W2937" s="223">
        <v>0</v>
      </c>
      <c r="X2937" s="223">
        <v>0</v>
      </c>
    </row>
    <row r="2938" spans="1:24" s="239" customFormat="1" ht="20.25" customHeight="1" x14ac:dyDescent="0.3">
      <c r="A2938" s="238">
        <v>2025</v>
      </c>
      <c r="B2938" s="230">
        <v>318</v>
      </c>
      <c r="C2938" s="225" t="s">
        <v>1240</v>
      </c>
      <c r="D2938" s="230">
        <v>34635</v>
      </c>
      <c r="E2938" s="222">
        <v>1342242.4959999998</v>
      </c>
      <c r="F2938" s="222">
        <v>1322406.3999999999</v>
      </c>
      <c r="G2938" s="218">
        <v>0</v>
      </c>
      <c r="H2938" s="261">
        <v>0</v>
      </c>
      <c r="I2938" s="222">
        <v>0</v>
      </c>
      <c r="J2938" s="222">
        <v>0</v>
      </c>
      <c r="K2938" s="222">
        <v>0</v>
      </c>
      <c r="L2938" s="222">
        <v>0</v>
      </c>
      <c r="M2938" s="222">
        <v>0</v>
      </c>
      <c r="N2938" s="222">
        <v>0</v>
      </c>
      <c r="O2938" s="222">
        <v>1322406.3999999999</v>
      </c>
      <c r="P2938" s="222">
        <v>0</v>
      </c>
      <c r="Q2938" s="222">
        <v>0</v>
      </c>
      <c r="R2938" s="222">
        <v>0</v>
      </c>
      <c r="S2938" s="222">
        <v>0</v>
      </c>
      <c r="T2938" s="222">
        <v>0</v>
      </c>
      <c r="U2938" s="223">
        <v>0</v>
      </c>
      <c r="V2938" s="223">
        <v>0</v>
      </c>
      <c r="W2938" s="223">
        <v>0</v>
      </c>
      <c r="X2938" s="223">
        <v>19836.095999999998</v>
      </c>
    </row>
    <row r="2939" spans="1:24" s="239" customFormat="1" ht="20.25" customHeight="1" x14ac:dyDescent="0.3">
      <c r="A2939" s="238">
        <v>2025</v>
      </c>
      <c r="B2939" s="230">
        <v>319</v>
      </c>
      <c r="C2939" s="225" t="s">
        <v>58</v>
      </c>
      <c r="D2939" s="230">
        <v>32585</v>
      </c>
      <c r="E2939" s="222">
        <v>153807.6</v>
      </c>
      <c r="F2939" s="222">
        <v>153807.6</v>
      </c>
      <c r="G2939" s="218">
        <v>0</v>
      </c>
      <c r="H2939" s="261">
        <v>0</v>
      </c>
      <c r="I2939" s="222">
        <v>0</v>
      </c>
      <c r="J2939" s="222">
        <v>0</v>
      </c>
      <c r="K2939" s="222">
        <v>0</v>
      </c>
      <c r="L2939" s="222">
        <v>0</v>
      </c>
      <c r="M2939" s="222">
        <v>0</v>
      </c>
      <c r="N2939" s="222">
        <v>0</v>
      </c>
      <c r="O2939" s="222">
        <v>0</v>
      </c>
      <c r="P2939" s="222">
        <v>0</v>
      </c>
      <c r="Q2939" s="222">
        <v>0</v>
      </c>
      <c r="R2939" s="222">
        <v>0</v>
      </c>
      <c r="S2939" s="222">
        <v>0</v>
      </c>
      <c r="T2939" s="222">
        <v>0</v>
      </c>
      <c r="U2939" s="223">
        <v>153807.6</v>
      </c>
      <c r="V2939" s="223">
        <v>0</v>
      </c>
      <c r="W2939" s="223">
        <v>0</v>
      </c>
      <c r="X2939" s="223">
        <v>0</v>
      </c>
    </row>
    <row r="2940" spans="1:24" s="239" customFormat="1" ht="20.25" customHeight="1" x14ac:dyDescent="0.3">
      <c r="A2940" s="238">
        <v>2025</v>
      </c>
      <c r="B2940" s="230">
        <v>320</v>
      </c>
      <c r="C2940" s="225" t="s">
        <v>1244</v>
      </c>
      <c r="D2940" s="230">
        <v>34825</v>
      </c>
      <c r="E2940" s="222">
        <v>7014247.04</v>
      </c>
      <c r="F2940" s="222">
        <v>6948786.4100000001</v>
      </c>
      <c r="G2940" s="218">
        <v>0</v>
      </c>
      <c r="H2940" s="261">
        <v>1602835</v>
      </c>
      <c r="I2940" s="222">
        <v>0</v>
      </c>
      <c r="J2940" s="222">
        <v>237900</v>
      </c>
      <c r="K2940" s="222">
        <v>296723</v>
      </c>
      <c r="L2940" s="222">
        <v>0</v>
      </c>
      <c r="M2940" s="222">
        <v>0</v>
      </c>
      <c r="N2940" s="222">
        <v>0</v>
      </c>
      <c r="O2940" s="222">
        <v>4382947.41</v>
      </c>
      <c r="P2940" s="222">
        <v>0</v>
      </c>
      <c r="Q2940" s="222">
        <v>428381</v>
      </c>
      <c r="R2940" s="222">
        <v>0</v>
      </c>
      <c r="S2940" s="222">
        <v>0</v>
      </c>
      <c r="T2940" s="222">
        <v>0</v>
      </c>
      <c r="U2940" s="223">
        <v>0</v>
      </c>
      <c r="V2940" s="223">
        <v>0</v>
      </c>
      <c r="W2940" s="223">
        <v>0</v>
      </c>
      <c r="X2940" s="223">
        <v>65460.63</v>
      </c>
    </row>
    <row r="2941" spans="1:24" s="239" customFormat="1" ht="20.25" customHeight="1" x14ac:dyDescent="0.3">
      <c r="A2941" s="238">
        <v>2025</v>
      </c>
      <c r="B2941" s="230">
        <v>321</v>
      </c>
      <c r="C2941" s="225" t="s">
        <v>1245</v>
      </c>
      <c r="D2941" s="230">
        <v>34938</v>
      </c>
      <c r="E2941" s="222">
        <v>18572.400000000001</v>
      </c>
      <c r="F2941" s="222">
        <v>18572.400000000001</v>
      </c>
      <c r="G2941" s="218">
        <v>0</v>
      </c>
      <c r="H2941" s="261">
        <v>0</v>
      </c>
      <c r="I2941" s="222">
        <v>0</v>
      </c>
      <c r="J2941" s="222">
        <v>0</v>
      </c>
      <c r="K2941" s="222">
        <v>0</v>
      </c>
      <c r="L2941" s="222">
        <v>0</v>
      </c>
      <c r="M2941" s="222">
        <v>0</v>
      </c>
      <c r="N2941" s="222">
        <v>0</v>
      </c>
      <c r="O2941" s="222">
        <v>0</v>
      </c>
      <c r="P2941" s="222">
        <v>0</v>
      </c>
      <c r="Q2941" s="222">
        <v>0</v>
      </c>
      <c r="R2941" s="222">
        <v>0</v>
      </c>
      <c r="S2941" s="222">
        <v>0</v>
      </c>
      <c r="T2941" s="222">
        <v>0</v>
      </c>
      <c r="U2941" s="223">
        <v>0</v>
      </c>
      <c r="V2941" s="222">
        <v>18572.400000000001</v>
      </c>
      <c r="W2941" s="223">
        <v>0</v>
      </c>
      <c r="X2941" s="223">
        <v>0</v>
      </c>
    </row>
    <row r="2942" spans="1:24" s="239" customFormat="1" ht="20.25" customHeight="1" x14ac:dyDescent="0.3">
      <c r="A2942" s="238">
        <v>2025</v>
      </c>
      <c r="B2942" s="230">
        <v>322</v>
      </c>
      <c r="C2942" s="225" t="s">
        <v>1246</v>
      </c>
      <c r="D2942" s="230">
        <v>34901</v>
      </c>
      <c r="E2942" s="222">
        <v>830307.66999999993</v>
      </c>
      <c r="F2942" s="222">
        <v>818274.22</v>
      </c>
      <c r="G2942" s="218">
        <v>818274.22</v>
      </c>
      <c r="H2942" s="261">
        <v>0</v>
      </c>
      <c r="I2942" s="222">
        <v>0</v>
      </c>
      <c r="J2942" s="222">
        <v>0</v>
      </c>
      <c r="K2942" s="222">
        <v>0</v>
      </c>
      <c r="L2942" s="222">
        <v>0</v>
      </c>
      <c r="M2942" s="222">
        <v>0</v>
      </c>
      <c r="N2942" s="222">
        <v>0</v>
      </c>
      <c r="O2942" s="222">
        <v>0</v>
      </c>
      <c r="P2942" s="222">
        <v>0</v>
      </c>
      <c r="Q2942" s="222">
        <v>0</v>
      </c>
      <c r="R2942" s="222">
        <v>0</v>
      </c>
      <c r="S2942" s="222">
        <v>0</v>
      </c>
      <c r="T2942" s="222">
        <v>0</v>
      </c>
      <c r="U2942" s="223">
        <v>0</v>
      </c>
      <c r="V2942" s="223">
        <v>0</v>
      </c>
      <c r="W2942" s="223">
        <v>0</v>
      </c>
      <c r="X2942" s="223">
        <v>12033.45</v>
      </c>
    </row>
    <row r="2943" spans="1:24" s="239" customFormat="1" ht="20.25" customHeight="1" x14ac:dyDescent="0.3">
      <c r="A2943" s="238">
        <v>2025</v>
      </c>
      <c r="B2943" s="230">
        <v>323</v>
      </c>
      <c r="C2943" s="225" t="s">
        <v>1250</v>
      </c>
      <c r="D2943" s="230">
        <v>35015</v>
      </c>
      <c r="E2943" s="222">
        <v>4453770.8</v>
      </c>
      <c r="F2943" s="222">
        <v>4453770.8</v>
      </c>
      <c r="G2943" s="218">
        <v>0</v>
      </c>
      <c r="H2943" s="261">
        <v>0</v>
      </c>
      <c r="I2943" s="222">
        <v>0</v>
      </c>
      <c r="J2943" s="222">
        <v>0</v>
      </c>
      <c r="K2943" s="222">
        <v>0</v>
      </c>
      <c r="L2943" s="222">
        <v>0</v>
      </c>
      <c r="M2943" s="222">
        <v>0</v>
      </c>
      <c r="N2943" s="222">
        <v>0</v>
      </c>
      <c r="O2943" s="222">
        <v>4453770.8</v>
      </c>
      <c r="P2943" s="222">
        <v>0</v>
      </c>
      <c r="Q2943" s="222">
        <v>0</v>
      </c>
      <c r="R2943" s="222">
        <v>0</v>
      </c>
      <c r="S2943" s="222">
        <v>0</v>
      </c>
      <c r="T2943" s="222">
        <v>0</v>
      </c>
      <c r="U2943" s="223">
        <v>0</v>
      </c>
      <c r="V2943" s="223">
        <v>0</v>
      </c>
      <c r="W2943" s="223">
        <v>0</v>
      </c>
      <c r="X2943" s="223">
        <v>0</v>
      </c>
    </row>
    <row r="2944" spans="1:24" s="239" customFormat="1" ht="20.25" customHeight="1" x14ac:dyDescent="0.3">
      <c r="A2944" s="238">
        <v>2025</v>
      </c>
      <c r="B2944" s="230">
        <v>324</v>
      </c>
      <c r="C2944" s="225" t="s">
        <v>1251</v>
      </c>
      <c r="D2944" s="230">
        <v>35020</v>
      </c>
      <c r="E2944" s="222">
        <v>69505.679999999993</v>
      </c>
      <c r="F2944" s="222">
        <v>69505.679999999993</v>
      </c>
      <c r="G2944" s="218">
        <v>0</v>
      </c>
      <c r="H2944" s="261">
        <v>0</v>
      </c>
      <c r="I2944" s="222">
        <v>0</v>
      </c>
      <c r="J2944" s="222">
        <v>0</v>
      </c>
      <c r="K2944" s="222">
        <v>0</v>
      </c>
      <c r="L2944" s="222">
        <v>0</v>
      </c>
      <c r="M2944" s="222">
        <v>0</v>
      </c>
      <c r="N2944" s="222">
        <v>0</v>
      </c>
      <c r="O2944" s="222">
        <v>0</v>
      </c>
      <c r="P2944" s="222">
        <v>0</v>
      </c>
      <c r="Q2944" s="222">
        <v>0</v>
      </c>
      <c r="R2944" s="222">
        <v>0</v>
      </c>
      <c r="S2944" s="222">
        <v>0</v>
      </c>
      <c r="T2944" s="222">
        <v>0</v>
      </c>
      <c r="U2944" s="223">
        <v>0</v>
      </c>
      <c r="V2944" s="222">
        <v>69505.679999999993</v>
      </c>
      <c r="W2944" s="223">
        <v>0</v>
      </c>
      <c r="X2944" s="223">
        <v>0</v>
      </c>
    </row>
    <row r="2945" spans="1:24" s="239" customFormat="1" ht="20.25" customHeight="1" x14ac:dyDescent="0.3">
      <c r="A2945" s="238">
        <v>2025</v>
      </c>
      <c r="B2945" s="230">
        <v>325</v>
      </c>
      <c r="C2945" s="225" t="s">
        <v>1255</v>
      </c>
      <c r="D2945" s="230">
        <v>35040</v>
      </c>
      <c r="E2945" s="222">
        <v>4072816.92</v>
      </c>
      <c r="F2945" s="222">
        <v>4028995.05</v>
      </c>
      <c r="G2945" s="222">
        <v>0</v>
      </c>
      <c r="H2945" s="261">
        <v>0</v>
      </c>
      <c r="I2945" s="222">
        <v>0</v>
      </c>
      <c r="J2945" s="222">
        <v>0</v>
      </c>
      <c r="K2945" s="222">
        <v>0</v>
      </c>
      <c r="L2945" s="222">
        <v>0</v>
      </c>
      <c r="M2945" s="222">
        <v>0</v>
      </c>
      <c r="N2945" s="222">
        <v>0</v>
      </c>
      <c r="O2945" s="222">
        <v>4028995.05</v>
      </c>
      <c r="P2945" s="222">
        <v>0</v>
      </c>
      <c r="Q2945" s="222">
        <v>0</v>
      </c>
      <c r="R2945" s="222">
        <v>0</v>
      </c>
      <c r="S2945" s="222">
        <v>0</v>
      </c>
      <c r="T2945" s="222">
        <v>0</v>
      </c>
      <c r="U2945" s="223">
        <v>0</v>
      </c>
      <c r="V2945" s="223">
        <v>0</v>
      </c>
      <c r="W2945" s="223">
        <v>0</v>
      </c>
      <c r="X2945" s="223">
        <v>43821.87</v>
      </c>
    </row>
    <row r="2946" spans="1:24" s="239" customFormat="1" ht="20.25" customHeight="1" x14ac:dyDescent="0.3">
      <c r="A2946" s="238">
        <v>2025</v>
      </c>
      <c r="B2946" s="230">
        <v>326</v>
      </c>
      <c r="C2946" s="225" t="s">
        <v>3993</v>
      </c>
      <c r="D2946" s="230">
        <v>35096</v>
      </c>
      <c r="E2946" s="222">
        <v>1356983.35115</v>
      </c>
      <c r="F2946" s="222">
        <v>1336929.4099999999</v>
      </c>
      <c r="G2946" s="218">
        <v>0</v>
      </c>
      <c r="H2946" s="261">
        <v>796548.42</v>
      </c>
      <c r="I2946" s="222">
        <v>0</v>
      </c>
      <c r="J2946" s="222">
        <v>166620.29999999999</v>
      </c>
      <c r="K2946" s="222">
        <v>151568.03</v>
      </c>
      <c r="L2946" s="222">
        <v>222192.66</v>
      </c>
      <c r="M2946" s="222">
        <v>0</v>
      </c>
      <c r="N2946" s="222">
        <v>0</v>
      </c>
      <c r="O2946" s="222">
        <v>0</v>
      </c>
      <c r="P2946" s="222">
        <v>0</v>
      </c>
      <c r="Q2946" s="222">
        <v>0</v>
      </c>
      <c r="R2946" s="222">
        <v>0</v>
      </c>
      <c r="S2946" s="222">
        <v>0</v>
      </c>
      <c r="T2946" s="222">
        <v>0</v>
      </c>
      <c r="U2946" s="223">
        <v>0</v>
      </c>
      <c r="V2946" s="223">
        <v>0</v>
      </c>
      <c r="W2946" s="223">
        <v>0</v>
      </c>
      <c r="X2946" s="223">
        <v>20053.941149999999</v>
      </c>
    </row>
    <row r="2947" spans="1:24" s="239" customFormat="1" ht="22.7" customHeight="1" x14ac:dyDescent="0.3">
      <c r="A2947" s="238">
        <v>2025</v>
      </c>
      <c r="B2947" s="230">
        <v>327</v>
      </c>
      <c r="C2947" s="225" t="s">
        <v>1259</v>
      </c>
      <c r="D2947" s="230">
        <v>35198</v>
      </c>
      <c r="E2947" s="222">
        <v>2583038.3607000001</v>
      </c>
      <c r="F2947" s="222">
        <v>2544865.38</v>
      </c>
      <c r="G2947" s="218">
        <v>0</v>
      </c>
      <c r="H2947" s="261">
        <v>0</v>
      </c>
      <c r="I2947" s="222">
        <v>0</v>
      </c>
      <c r="J2947" s="222">
        <v>0</v>
      </c>
      <c r="K2947" s="222">
        <v>0</v>
      </c>
      <c r="L2947" s="222">
        <v>0</v>
      </c>
      <c r="M2947" s="222">
        <v>0</v>
      </c>
      <c r="N2947" s="222">
        <v>0</v>
      </c>
      <c r="O2947" s="222">
        <v>0</v>
      </c>
      <c r="P2947" s="222">
        <v>0</v>
      </c>
      <c r="Q2947" s="222">
        <v>2544865.38</v>
      </c>
      <c r="R2947" s="222">
        <v>0</v>
      </c>
      <c r="S2947" s="222">
        <v>0</v>
      </c>
      <c r="T2947" s="222">
        <v>0</v>
      </c>
      <c r="U2947" s="223">
        <v>0</v>
      </c>
      <c r="V2947" s="223">
        <v>0</v>
      </c>
      <c r="W2947" s="223">
        <v>0</v>
      </c>
      <c r="X2947" s="222">
        <v>38172.9807</v>
      </c>
    </row>
    <row r="2948" spans="1:24" s="239" customFormat="1" ht="20.25" customHeight="1" x14ac:dyDescent="0.3">
      <c r="A2948" s="238">
        <v>2025</v>
      </c>
      <c r="B2948" s="230">
        <v>328</v>
      </c>
      <c r="C2948" s="225" t="s">
        <v>1260</v>
      </c>
      <c r="D2948" s="230">
        <v>35200</v>
      </c>
      <c r="E2948" s="222">
        <v>900260.93</v>
      </c>
      <c r="F2948" s="222">
        <v>883773.16</v>
      </c>
      <c r="G2948" s="218">
        <v>238236.5</v>
      </c>
      <c r="H2948" s="261">
        <v>0</v>
      </c>
      <c r="I2948" s="222">
        <v>0</v>
      </c>
      <c r="J2948" s="222">
        <v>0</v>
      </c>
      <c r="K2948" s="222">
        <v>0</v>
      </c>
      <c r="L2948" s="222">
        <v>0</v>
      </c>
      <c r="M2948" s="222">
        <v>0</v>
      </c>
      <c r="N2948" s="222">
        <v>0</v>
      </c>
      <c r="O2948" s="222">
        <v>0</v>
      </c>
      <c r="P2948" s="222">
        <v>0</v>
      </c>
      <c r="Q2948" s="222">
        <v>645536.66</v>
      </c>
      <c r="R2948" s="222">
        <v>0</v>
      </c>
      <c r="S2948" s="222">
        <v>0</v>
      </c>
      <c r="T2948" s="222">
        <v>0</v>
      </c>
      <c r="U2948" s="223">
        <v>0</v>
      </c>
      <c r="V2948" s="223">
        <v>0</v>
      </c>
      <c r="W2948" s="223">
        <v>0</v>
      </c>
      <c r="X2948" s="223">
        <v>16487.77</v>
      </c>
    </row>
    <row r="2949" spans="1:24" s="239" customFormat="1" ht="20.25" customHeight="1" x14ac:dyDescent="0.3">
      <c r="A2949" s="238">
        <v>2025</v>
      </c>
      <c r="B2949" s="230">
        <v>329</v>
      </c>
      <c r="C2949" s="225" t="s">
        <v>1261</v>
      </c>
      <c r="D2949" s="230">
        <v>35203</v>
      </c>
      <c r="E2949" s="222">
        <v>1310044.26</v>
      </c>
      <c r="F2949" s="222">
        <v>1295119.27</v>
      </c>
      <c r="G2949" s="218">
        <v>0</v>
      </c>
      <c r="H2949" s="261">
        <v>0</v>
      </c>
      <c r="I2949" s="222">
        <v>0</v>
      </c>
      <c r="J2949" s="222">
        <v>0</v>
      </c>
      <c r="K2949" s="222">
        <v>0</v>
      </c>
      <c r="L2949" s="222">
        <v>0</v>
      </c>
      <c r="M2949" s="222">
        <v>0</v>
      </c>
      <c r="N2949" s="222">
        <v>0</v>
      </c>
      <c r="O2949" s="222">
        <v>1165438.6100000001</v>
      </c>
      <c r="P2949" s="222">
        <v>129680.66</v>
      </c>
      <c r="Q2949" s="222">
        <v>0</v>
      </c>
      <c r="R2949" s="222">
        <v>0</v>
      </c>
      <c r="S2949" s="222">
        <v>0</v>
      </c>
      <c r="T2949" s="222">
        <v>0</v>
      </c>
      <c r="U2949" s="223">
        <v>0</v>
      </c>
      <c r="V2949" s="223">
        <v>0</v>
      </c>
      <c r="W2949" s="223">
        <v>0</v>
      </c>
      <c r="X2949" s="223">
        <v>14924.99</v>
      </c>
    </row>
    <row r="2950" spans="1:24" s="239" customFormat="1" ht="20.25" customHeight="1" x14ac:dyDescent="0.3">
      <c r="A2950" s="238">
        <v>2025</v>
      </c>
      <c r="B2950" s="230">
        <v>330</v>
      </c>
      <c r="C2950" s="225" t="s">
        <v>1262</v>
      </c>
      <c r="D2950" s="230">
        <v>35204</v>
      </c>
      <c r="E2950" s="222">
        <v>3580796.9400000004</v>
      </c>
      <c r="F2950" s="222">
        <v>3563841.8200000003</v>
      </c>
      <c r="G2950" s="218">
        <v>328508</v>
      </c>
      <c r="H2950" s="261">
        <v>0</v>
      </c>
      <c r="I2950" s="222">
        <v>0</v>
      </c>
      <c r="J2950" s="222">
        <v>0</v>
      </c>
      <c r="K2950" s="222">
        <v>0</v>
      </c>
      <c r="L2950" s="222">
        <v>0</v>
      </c>
      <c r="M2950" s="222">
        <v>0</v>
      </c>
      <c r="N2950" s="222">
        <v>0</v>
      </c>
      <c r="O2950" s="222">
        <v>1051629.43</v>
      </c>
      <c r="P2950" s="222">
        <v>0</v>
      </c>
      <c r="Q2950" s="222">
        <v>2183704.39</v>
      </c>
      <c r="R2950" s="222">
        <v>0</v>
      </c>
      <c r="S2950" s="222">
        <v>0</v>
      </c>
      <c r="T2950" s="222">
        <v>0</v>
      </c>
      <c r="U2950" s="223">
        <v>0</v>
      </c>
      <c r="V2950" s="223">
        <v>0</v>
      </c>
      <c r="W2950" s="223">
        <v>0</v>
      </c>
      <c r="X2950" s="223">
        <v>16955.12</v>
      </c>
    </row>
    <row r="2951" spans="1:24" s="239" customFormat="1" ht="20.25" customHeight="1" x14ac:dyDescent="0.3">
      <c r="A2951" s="238">
        <v>2025</v>
      </c>
      <c r="B2951" s="230">
        <v>331</v>
      </c>
      <c r="C2951" s="225" t="s">
        <v>1263</v>
      </c>
      <c r="D2951" s="230">
        <v>35205</v>
      </c>
      <c r="E2951" s="222">
        <v>1284978</v>
      </c>
      <c r="F2951" s="222">
        <v>1269968.54</v>
      </c>
      <c r="G2951" s="218">
        <v>0</v>
      </c>
      <c r="H2951" s="261">
        <v>0</v>
      </c>
      <c r="I2951" s="222">
        <v>0</v>
      </c>
      <c r="J2951" s="222">
        <v>0</v>
      </c>
      <c r="K2951" s="222">
        <v>0</v>
      </c>
      <c r="L2951" s="222">
        <v>0</v>
      </c>
      <c r="M2951" s="222">
        <v>0</v>
      </c>
      <c r="N2951" s="222">
        <v>0</v>
      </c>
      <c r="O2951" s="222">
        <v>1139880.57</v>
      </c>
      <c r="P2951" s="222">
        <v>130087.97</v>
      </c>
      <c r="Q2951" s="222">
        <v>0</v>
      </c>
      <c r="R2951" s="222">
        <v>0</v>
      </c>
      <c r="S2951" s="222">
        <v>0</v>
      </c>
      <c r="T2951" s="222">
        <v>0</v>
      </c>
      <c r="U2951" s="223">
        <v>0</v>
      </c>
      <c r="V2951" s="223">
        <v>0</v>
      </c>
      <c r="W2951" s="223">
        <v>0</v>
      </c>
      <c r="X2951" s="222">
        <v>15009.46</v>
      </c>
    </row>
    <row r="2952" spans="1:24" s="239" customFormat="1" ht="20.25" customHeight="1" x14ac:dyDescent="0.3">
      <c r="A2952" s="238">
        <v>2025</v>
      </c>
      <c r="B2952" s="230">
        <v>332</v>
      </c>
      <c r="C2952" s="225" t="s">
        <v>1657</v>
      </c>
      <c r="D2952" s="230">
        <v>35348</v>
      </c>
      <c r="E2952" s="222">
        <v>1000000</v>
      </c>
      <c r="F2952" s="222">
        <v>1000000</v>
      </c>
      <c r="G2952" s="218">
        <v>0</v>
      </c>
      <c r="H2952" s="261">
        <v>0</v>
      </c>
      <c r="I2952" s="222">
        <v>0</v>
      </c>
      <c r="J2952" s="222">
        <v>0</v>
      </c>
      <c r="K2952" s="222">
        <v>0</v>
      </c>
      <c r="L2952" s="222">
        <v>500000</v>
      </c>
      <c r="M2952" s="222">
        <v>0</v>
      </c>
      <c r="N2952" s="222">
        <v>0</v>
      </c>
      <c r="O2952" s="222">
        <v>500000</v>
      </c>
      <c r="P2952" s="222">
        <v>0</v>
      </c>
      <c r="Q2952" s="222">
        <v>0</v>
      </c>
      <c r="R2952" s="222">
        <v>0</v>
      </c>
      <c r="S2952" s="222">
        <v>0</v>
      </c>
      <c r="T2952" s="222">
        <v>0</v>
      </c>
      <c r="U2952" s="223">
        <v>0</v>
      </c>
      <c r="V2952" s="223">
        <v>0</v>
      </c>
      <c r="W2952" s="223">
        <v>0</v>
      </c>
      <c r="X2952" s="223">
        <v>0</v>
      </c>
    </row>
    <row r="2953" spans="1:24" s="239" customFormat="1" ht="20.25" customHeight="1" x14ac:dyDescent="0.3">
      <c r="A2953" s="238">
        <v>2025</v>
      </c>
      <c r="B2953" s="230">
        <v>333</v>
      </c>
      <c r="C2953" s="225" t="s">
        <v>1264</v>
      </c>
      <c r="D2953" s="230">
        <v>35475</v>
      </c>
      <c r="E2953" s="222">
        <v>463304.47414999997</v>
      </c>
      <c r="F2953" s="222">
        <v>456457.61</v>
      </c>
      <c r="G2953" s="218">
        <v>0</v>
      </c>
      <c r="H2953" s="261">
        <v>0</v>
      </c>
      <c r="I2953" s="222">
        <v>0</v>
      </c>
      <c r="J2953" s="222">
        <v>179821.09</v>
      </c>
      <c r="K2953" s="222">
        <v>0</v>
      </c>
      <c r="L2953" s="222">
        <v>276636.52</v>
      </c>
      <c r="M2953" s="222">
        <v>0</v>
      </c>
      <c r="N2953" s="222">
        <v>0</v>
      </c>
      <c r="O2953" s="222">
        <v>0</v>
      </c>
      <c r="P2953" s="222">
        <v>0</v>
      </c>
      <c r="Q2953" s="222">
        <v>0</v>
      </c>
      <c r="R2953" s="222">
        <v>0</v>
      </c>
      <c r="S2953" s="222">
        <v>0</v>
      </c>
      <c r="T2953" s="222">
        <v>0</v>
      </c>
      <c r="U2953" s="223">
        <v>0</v>
      </c>
      <c r="V2953" s="223">
        <v>0</v>
      </c>
      <c r="W2953" s="223">
        <v>0</v>
      </c>
      <c r="X2953" s="223">
        <v>6846.8641499999994</v>
      </c>
    </row>
    <row r="2954" spans="1:24" s="239" customFormat="1" ht="20.25" customHeight="1" x14ac:dyDescent="0.3">
      <c r="A2954" s="238">
        <v>2025</v>
      </c>
      <c r="B2954" s="230">
        <v>334</v>
      </c>
      <c r="C2954" s="225" t="s">
        <v>1265</v>
      </c>
      <c r="D2954" s="230">
        <v>35507</v>
      </c>
      <c r="E2954" s="222">
        <v>87015.6</v>
      </c>
      <c r="F2954" s="222">
        <v>87015.6</v>
      </c>
      <c r="G2954" s="218">
        <v>0</v>
      </c>
      <c r="H2954" s="261">
        <v>0</v>
      </c>
      <c r="I2954" s="222">
        <v>0</v>
      </c>
      <c r="J2954" s="222">
        <v>0</v>
      </c>
      <c r="K2954" s="222">
        <v>0</v>
      </c>
      <c r="L2954" s="222">
        <v>0</v>
      </c>
      <c r="M2954" s="222">
        <v>0</v>
      </c>
      <c r="N2954" s="222">
        <v>0</v>
      </c>
      <c r="O2954" s="222">
        <v>0</v>
      </c>
      <c r="P2954" s="222">
        <v>0</v>
      </c>
      <c r="Q2954" s="222">
        <v>0</v>
      </c>
      <c r="R2954" s="222">
        <v>0</v>
      </c>
      <c r="S2954" s="222">
        <v>0</v>
      </c>
      <c r="T2954" s="222">
        <v>0</v>
      </c>
      <c r="U2954" s="223">
        <v>0</v>
      </c>
      <c r="V2954" s="222">
        <v>87015.6</v>
      </c>
      <c r="W2954" s="223">
        <v>0</v>
      </c>
      <c r="X2954" s="223">
        <v>0</v>
      </c>
    </row>
    <row r="2955" spans="1:24" s="239" customFormat="1" ht="20.25" customHeight="1" x14ac:dyDescent="0.3">
      <c r="A2955" s="238">
        <v>2025</v>
      </c>
      <c r="B2955" s="230">
        <v>335</v>
      </c>
      <c r="C2955" s="225" t="s">
        <v>1266</v>
      </c>
      <c r="D2955" s="230">
        <v>35515</v>
      </c>
      <c r="E2955" s="222">
        <v>4578835.9400000004</v>
      </c>
      <c r="F2955" s="222">
        <v>4511168.41</v>
      </c>
      <c r="G2955" s="218">
        <v>0</v>
      </c>
      <c r="H2955" s="261">
        <v>0</v>
      </c>
      <c r="I2955" s="222">
        <v>0</v>
      </c>
      <c r="J2955" s="222">
        <v>0</v>
      </c>
      <c r="K2955" s="222">
        <v>0</v>
      </c>
      <c r="L2955" s="222">
        <v>0</v>
      </c>
      <c r="M2955" s="222">
        <v>0</v>
      </c>
      <c r="N2955" s="222">
        <v>0</v>
      </c>
      <c r="O2955" s="222">
        <v>4511168.41</v>
      </c>
      <c r="P2955" s="222">
        <v>0</v>
      </c>
      <c r="Q2955" s="222">
        <v>0</v>
      </c>
      <c r="R2955" s="222">
        <v>0</v>
      </c>
      <c r="S2955" s="222">
        <v>0</v>
      </c>
      <c r="T2955" s="222">
        <v>0</v>
      </c>
      <c r="U2955" s="223">
        <v>0</v>
      </c>
      <c r="V2955" s="223">
        <v>0</v>
      </c>
      <c r="W2955" s="223">
        <v>0</v>
      </c>
      <c r="X2955" s="223">
        <v>67667.53</v>
      </c>
    </row>
    <row r="2956" spans="1:24" s="239" customFormat="1" ht="20.25" customHeight="1" x14ac:dyDescent="0.3">
      <c r="A2956" s="238">
        <v>2025</v>
      </c>
      <c r="B2956" s="230">
        <v>336</v>
      </c>
      <c r="C2956" s="225" t="s">
        <v>1267</v>
      </c>
      <c r="D2956" s="230">
        <v>35519</v>
      </c>
      <c r="E2956" s="222">
        <v>1214839</v>
      </c>
      <c r="F2956" s="222">
        <v>1196939</v>
      </c>
      <c r="G2956" s="218">
        <v>0</v>
      </c>
      <c r="H2956" s="261">
        <v>1041383</v>
      </c>
      <c r="I2956" s="222">
        <v>0</v>
      </c>
      <c r="J2956" s="222">
        <v>155556</v>
      </c>
      <c r="K2956" s="222">
        <v>0</v>
      </c>
      <c r="L2956" s="222">
        <v>0</v>
      </c>
      <c r="M2956" s="222">
        <v>0</v>
      </c>
      <c r="N2956" s="222">
        <v>0</v>
      </c>
      <c r="O2956" s="222">
        <v>0</v>
      </c>
      <c r="P2956" s="222">
        <v>0</v>
      </c>
      <c r="Q2956" s="222">
        <v>0</v>
      </c>
      <c r="R2956" s="222">
        <v>0</v>
      </c>
      <c r="S2956" s="222">
        <v>0</v>
      </c>
      <c r="T2956" s="222">
        <v>0</v>
      </c>
      <c r="U2956" s="223">
        <v>0</v>
      </c>
      <c r="V2956" s="223">
        <v>0</v>
      </c>
      <c r="W2956" s="223">
        <v>0</v>
      </c>
      <c r="X2956" s="223">
        <v>17900</v>
      </c>
    </row>
    <row r="2957" spans="1:24" s="239" customFormat="1" ht="20.25" customHeight="1" x14ac:dyDescent="0.3">
      <c r="A2957" s="238">
        <v>2025</v>
      </c>
      <c r="B2957" s="230">
        <v>337</v>
      </c>
      <c r="C2957" s="225" t="s">
        <v>30</v>
      </c>
      <c r="D2957" s="230">
        <v>33260</v>
      </c>
      <c r="E2957" s="222">
        <v>3465264.7</v>
      </c>
      <c r="F2957" s="222">
        <v>3416555.49</v>
      </c>
      <c r="G2957" s="218">
        <v>0</v>
      </c>
      <c r="H2957" s="261">
        <v>0</v>
      </c>
      <c r="I2957" s="222">
        <v>0</v>
      </c>
      <c r="J2957" s="222">
        <v>692798.03</v>
      </c>
      <c r="K2957" s="222">
        <v>1285293.2</v>
      </c>
      <c r="L2957" s="222">
        <v>938978.66</v>
      </c>
      <c r="M2957" s="222">
        <v>0</v>
      </c>
      <c r="N2957" s="222">
        <v>0</v>
      </c>
      <c r="O2957" s="222">
        <v>0</v>
      </c>
      <c r="P2957" s="222">
        <v>0</v>
      </c>
      <c r="Q2957" s="222">
        <v>0</v>
      </c>
      <c r="R2957" s="222">
        <v>0</v>
      </c>
      <c r="S2957" s="222">
        <v>0</v>
      </c>
      <c r="T2957" s="222">
        <v>0</v>
      </c>
      <c r="U2957" s="223">
        <v>499485.6</v>
      </c>
      <c r="V2957" s="223">
        <v>0</v>
      </c>
      <c r="W2957" s="223">
        <v>0</v>
      </c>
      <c r="X2957" s="223">
        <v>48709.21</v>
      </c>
    </row>
    <row r="2958" spans="1:24" s="239" customFormat="1" ht="20.25" customHeight="1" x14ac:dyDescent="0.3">
      <c r="A2958" s="238">
        <v>2025</v>
      </c>
      <c r="B2958" s="230">
        <v>338</v>
      </c>
      <c r="C2958" s="225" t="s">
        <v>1268</v>
      </c>
      <c r="D2958" s="230">
        <v>33324</v>
      </c>
      <c r="E2958" s="222">
        <v>1984883.29</v>
      </c>
      <c r="F2958" s="222">
        <v>1955550.04</v>
      </c>
      <c r="G2958" s="218">
        <v>0</v>
      </c>
      <c r="H2958" s="261">
        <v>0</v>
      </c>
      <c r="I2958" s="222">
        <v>0</v>
      </c>
      <c r="J2958" s="222">
        <v>0</v>
      </c>
      <c r="K2958" s="222">
        <v>0</v>
      </c>
      <c r="L2958" s="222">
        <v>0</v>
      </c>
      <c r="M2958" s="222">
        <v>0</v>
      </c>
      <c r="N2958" s="222">
        <v>0</v>
      </c>
      <c r="O2958" s="222">
        <v>1375560.95</v>
      </c>
      <c r="P2958" s="222">
        <v>0</v>
      </c>
      <c r="Q2958" s="222">
        <v>579989.09</v>
      </c>
      <c r="R2958" s="222">
        <v>0</v>
      </c>
      <c r="S2958" s="222">
        <v>0</v>
      </c>
      <c r="T2958" s="222">
        <v>0</v>
      </c>
      <c r="U2958" s="223">
        <v>0</v>
      </c>
      <c r="V2958" s="223">
        <v>0</v>
      </c>
      <c r="W2958" s="223">
        <v>0</v>
      </c>
      <c r="X2958" s="223">
        <v>29333.25</v>
      </c>
    </row>
    <row r="2959" spans="1:24" s="239" customFormat="1" ht="20.25" customHeight="1" x14ac:dyDescent="0.3">
      <c r="A2959" s="238">
        <v>2025</v>
      </c>
      <c r="B2959" s="230">
        <v>339</v>
      </c>
      <c r="C2959" s="225" t="s">
        <v>1274</v>
      </c>
      <c r="D2959" s="230">
        <v>35692</v>
      </c>
      <c r="E2959" s="222">
        <v>65140.65</v>
      </c>
      <c r="F2959" s="222">
        <v>65140.65</v>
      </c>
      <c r="G2959" s="218">
        <v>0</v>
      </c>
      <c r="H2959" s="261">
        <v>0</v>
      </c>
      <c r="I2959" s="222">
        <v>0</v>
      </c>
      <c r="J2959" s="222">
        <v>0</v>
      </c>
      <c r="K2959" s="222">
        <v>0</v>
      </c>
      <c r="L2959" s="222">
        <v>0</v>
      </c>
      <c r="M2959" s="222">
        <v>0</v>
      </c>
      <c r="N2959" s="222">
        <v>0</v>
      </c>
      <c r="O2959" s="222">
        <v>0</v>
      </c>
      <c r="P2959" s="222">
        <v>0</v>
      </c>
      <c r="Q2959" s="222">
        <v>0</v>
      </c>
      <c r="R2959" s="222">
        <v>0</v>
      </c>
      <c r="S2959" s="222">
        <v>0</v>
      </c>
      <c r="T2959" s="222">
        <v>0</v>
      </c>
      <c r="U2959" s="223">
        <v>0</v>
      </c>
      <c r="V2959" s="222">
        <v>65140.65</v>
      </c>
      <c r="W2959" s="223">
        <v>0</v>
      </c>
      <c r="X2959" s="223">
        <v>0</v>
      </c>
    </row>
    <row r="2960" spans="1:24" s="239" customFormat="1" ht="20.25" customHeight="1" x14ac:dyDescent="0.3">
      <c r="A2960" s="238">
        <v>2025</v>
      </c>
      <c r="B2960" s="230">
        <v>340</v>
      </c>
      <c r="C2960" s="225" t="s">
        <v>1275</v>
      </c>
      <c r="D2960" s="230">
        <v>35713</v>
      </c>
      <c r="E2960" s="222">
        <v>2290369.56</v>
      </c>
      <c r="F2960" s="222">
        <v>2290369.56</v>
      </c>
      <c r="G2960" s="218">
        <v>0</v>
      </c>
      <c r="H2960" s="261">
        <v>0</v>
      </c>
      <c r="I2960" s="222">
        <v>0</v>
      </c>
      <c r="J2960" s="222">
        <v>0</v>
      </c>
      <c r="K2960" s="222">
        <v>0</v>
      </c>
      <c r="L2960" s="222">
        <v>0</v>
      </c>
      <c r="M2960" s="222">
        <v>0</v>
      </c>
      <c r="N2960" s="222">
        <v>0</v>
      </c>
      <c r="O2960" s="222">
        <v>0</v>
      </c>
      <c r="P2960" s="222">
        <v>0</v>
      </c>
      <c r="Q2960" s="222">
        <v>2290369.56</v>
      </c>
      <c r="R2960" s="222">
        <v>0</v>
      </c>
      <c r="S2960" s="222">
        <v>0</v>
      </c>
      <c r="T2960" s="222">
        <v>0</v>
      </c>
      <c r="U2960" s="223">
        <v>0</v>
      </c>
      <c r="V2960" s="223">
        <v>0</v>
      </c>
      <c r="W2960" s="223">
        <v>0</v>
      </c>
      <c r="X2960" s="223">
        <v>0</v>
      </c>
    </row>
    <row r="2961" spans="1:24" s="239" customFormat="1" ht="20.25" customHeight="1" x14ac:dyDescent="0.3">
      <c r="A2961" s="238">
        <v>2025</v>
      </c>
      <c r="B2961" s="230">
        <v>341</v>
      </c>
      <c r="C2961" s="225" t="s">
        <v>1276</v>
      </c>
      <c r="D2961" s="230">
        <v>35833</v>
      </c>
      <c r="E2961" s="222">
        <v>759746.4</v>
      </c>
      <c r="F2961" s="222">
        <v>737948.93</v>
      </c>
      <c r="G2961" s="218">
        <v>0</v>
      </c>
      <c r="H2961" s="261">
        <v>737948.93</v>
      </c>
      <c r="I2961" s="222">
        <v>0</v>
      </c>
      <c r="J2961" s="222">
        <v>0</v>
      </c>
      <c r="K2961" s="222">
        <v>0</v>
      </c>
      <c r="L2961" s="222">
        <v>0</v>
      </c>
      <c r="M2961" s="222">
        <v>0</v>
      </c>
      <c r="N2961" s="222">
        <v>0</v>
      </c>
      <c r="O2961" s="222">
        <v>0</v>
      </c>
      <c r="P2961" s="222">
        <v>0</v>
      </c>
      <c r="Q2961" s="222">
        <v>0</v>
      </c>
      <c r="R2961" s="222">
        <v>0</v>
      </c>
      <c r="S2961" s="222">
        <v>0</v>
      </c>
      <c r="T2961" s="222">
        <v>0</v>
      </c>
      <c r="U2961" s="223">
        <v>0</v>
      </c>
      <c r="V2961" s="223">
        <v>0</v>
      </c>
      <c r="W2961" s="223">
        <v>0</v>
      </c>
      <c r="X2961" s="223">
        <v>21797.47</v>
      </c>
    </row>
    <row r="2962" spans="1:24" s="239" customFormat="1" ht="20.25" customHeight="1" x14ac:dyDescent="0.3">
      <c r="A2962" s="238">
        <v>2025</v>
      </c>
      <c r="B2962" s="230">
        <v>342</v>
      </c>
      <c r="C2962" s="225" t="s">
        <v>1277</v>
      </c>
      <c r="D2962" s="230">
        <v>35834</v>
      </c>
      <c r="E2962" s="222">
        <v>2386178.9300000002</v>
      </c>
      <c r="F2962" s="222">
        <v>2364381.46</v>
      </c>
      <c r="G2962" s="218">
        <v>0</v>
      </c>
      <c r="H2962" s="261">
        <v>2364381.46</v>
      </c>
      <c r="I2962" s="222">
        <v>0</v>
      </c>
      <c r="J2962" s="222">
        <v>0</v>
      </c>
      <c r="K2962" s="222">
        <v>0</v>
      </c>
      <c r="L2962" s="222">
        <v>0</v>
      </c>
      <c r="M2962" s="222">
        <v>0</v>
      </c>
      <c r="N2962" s="222">
        <v>0</v>
      </c>
      <c r="O2962" s="222">
        <v>0</v>
      </c>
      <c r="P2962" s="222">
        <v>0</v>
      </c>
      <c r="Q2962" s="222">
        <v>0</v>
      </c>
      <c r="R2962" s="222">
        <v>0</v>
      </c>
      <c r="S2962" s="222">
        <v>0</v>
      </c>
      <c r="T2962" s="222">
        <v>0</v>
      </c>
      <c r="U2962" s="223">
        <v>0</v>
      </c>
      <c r="V2962" s="223">
        <v>0</v>
      </c>
      <c r="W2962" s="223">
        <v>0</v>
      </c>
      <c r="X2962" s="223">
        <v>21797.47</v>
      </c>
    </row>
    <row r="2963" spans="1:24" s="239" customFormat="1" ht="20.25" customHeight="1" x14ac:dyDescent="0.3">
      <c r="A2963" s="238">
        <v>2025</v>
      </c>
      <c r="B2963" s="230">
        <v>343</v>
      </c>
      <c r="C2963" s="225" t="s">
        <v>1278</v>
      </c>
      <c r="D2963" s="230">
        <v>35835</v>
      </c>
      <c r="E2963" s="222">
        <v>2319319.77</v>
      </c>
      <c r="F2963" s="222">
        <v>2297521.1800000002</v>
      </c>
      <c r="G2963" s="218">
        <v>0</v>
      </c>
      <c r="H2963" s="261">
        <v>2297521.1800000002</v>
      </c>
      <c r="I2963" s="222">
        <v>0</v>
      </c>
      <c r="J2963" s="222">
        <v>0</v>
      </c>
      <c r="K2963" s="222">
        <v>0</v>
      </c>
      <c r="L2963" s="222">
        <v>0</v>
      </c>
      <c r="M2963" s="222">
        <v>0</v>
      </c>
      <c r="N2963" s="222">
        <v>0</v>
      </c>
      <c r="O2963" s="222">
        <v>0</v>
      </c>
      <c r="P2963" s="222">
        <v>0</v>
      </c>
      <c r="Q2963" s="222">
        <v>0</v>
      </c>
      <c r="R2963" s="222">
        <v>0</v>
      </c>
      <c r="S2963" s="222">
        <v>0</v>
      </c>
      <c r="T2963" s="222">
        <v>0</v>
      </c>
      <c r="U2963" s="223">
        <v>0</v>
      </c>
      <c r="V2963" s="223">
        <v>0</v>
      </c>
      <c r="W2963" s="223">
        <v>0</v>
      </c>
      <c r="X2963" s="223">
        <v>21798.59</v>
      </c>
    </row>
    <row r="2964" spans="1:24" s="239" customFormat="1" ht="20.25" customHeight="1" x14ac:dyDescent="0.3">
      <c r="A2964" s="238">
        <v>2025</v>
      </c>
      <c r="B2964" s="230">
        <v>344</v>
      </c>
      <c r="C2964" s="225" t="s">
        <v>1279</v>
      </c>
      <c r="D2964" s="230">
        <v>35839</v>
      </c>
      <c r="E2964" s="222">
        <v>1240652.04</v>
      </c>
      <c r="F2964" s="222">
        <v>1224812.3600000001</v>
      </c>
      <c r="G2964" s="218">
        <v>0</v>
      </c>
      <c r="H2964" s="261">
        <v>0</v>
      </c>
      <c r="I2964" s="222">
        <v>0</v>
      </c>
      <c r="J2964" s="222">
        <v>0</v>
      </c>
      <c r="K2964" s="222">
        <v>0</v>
      </c>
      <c r="L2964" s="222">
        <v>0</v>
      </c>
      <c r="M2964" s="222">
        <v>0</v>
      </c>
      <c r="N2964" s="222">
        <v>0</v>
      </c>
      <c r="O2964" s="222">
        <v>1224812.3600000001</v>
      </c>
      <c r="P2964" s="222">
        <v>0</v>
      </c>
      <c r="Q2964" s="222">
        <v>0</v>
      </c>
      <c r="R2964" s="222">
        <v>0</v>
      </c>
      <c r="S2964" s="222">
        <v>0</v>
      </c>
      <c r="T2964" s="222">
        <v>0</v>
      </c>
      <c r="U2964" s="223">
        <v>0</v>
      </c>
      <c r="V2964" s="223">
        <v>0</v>
      </c>
      <c r="W2964" s="223">
        <v>0</v>
      </c>
      <c r="X2964" s="223">
        <v>15839.68</v>
      </c>
    </row>
    <row r="2965" spans="1:24" s="239" customFormat="1" ht="23.25" customHeight="1" x14ac:dyDescent="0.3">
      <c r="A2965" s="238">
        <v>2025</v>
      </c>
      <c r="B2965" s="230">
        <v>345</v>
      </c>
      <c r="C2965" s="225" t="s">
        <v>1280</v>
      </c>
      <c r="D2965" s="230">
        <v>35840</v>
      </c>
      <c r="E2965" s="222">
        <v>1192733.3699999999</v>
      </c>
      <c r="F2965" s="222">
        <v>1176893.69</v>
      </c>
      <c r="G2965" s="218">
        <v>0</v>
      </c>
      <c r="H2965" s="261">
        <v>0</v>
      </c>
      <c r="I2965" s="222">
        <v>0</v>
      </c>
      <c r="J2965" s="222">
        <v>0</v>
      </c>
      <c r="K2965" s="222">
        <v>0</v>
      </c>
      <c r="L2965" s="222">
        <v>0</v>
      </c>
      <c r="M2965" s="222">
        <v>0</v>
      </c>
      <c r="N2965" s="222">
        <v>0</v>
      </c>
      <c r="O2965" s="222">
        <v>1176893.69</v>
      </c>
      <c r="P2965" s="222">
        <v>0</v>
      </c>
      <c r="Q2965" s="222">
        <v>0</v>
      </c>
      <c r="R2965" s="222">
        <v>0</v>
      </c>
      <c r="S2965" s="222">
        <v>0</v>
      </c>
      <c r="T2965" s="222">
        <v>0</v>
      </c>
      <c r="U2965" s="222">
        <v>0</v>
      </c>
      <c r="V2965" s="222">
        <v>0</v>
      </c>
      <c r="W2965" s="222">
        <v>0</v>
      </c>
      <c r="X2965" s="222">
        <v>15839.68</v>
      </c>
    </row>
    <row r="2966" spans="1:24" s="239" customFormat="1" ht="20.25" customHeight="1" x14ac:dyDescent="0.3">
      <c r="A2966" s="238">
        <v>2025</v>
      </c>
      <c r="B2966" s="230">
        <v>346</v>
      </c>
      <c r="C2966" s="225" t="s">
        <v>1283</v>
      </c>
      <c r="D2966" s="230">
        <v>35861</v>
      </c>
      <c r="E2966" s="222">
        <v>7868357.2599999998</v>
      </c>
      <c r="F2966" s="222">
        <v>7742973.7400000002</v>
      </c>
      <c r="G2966" s="218">
        <v>0</v>
      </c>
      <c r="H2966" s="261">
        <v>0</v>
      </c>
      <c r="I2966" s="222">
        <v>0</v>
      </c>
      <c r="J2966" s="222">
        <v>0</v>
      </c>
      <c r="K2966" s="222">
        <v>0</v>
      </c>
      <c r="L2966" s="222">
        <v>0</v>
      </c>
      <c r="M2966" s="222">
        <v>0</v>
      </c>
      <c r="N2966" s="222">
        <v>0</v>
      </c>
      <c r="O2966" s="222">
        <v>7742973.7400000002</v>
      </c>
      <c r="P2966" s="222">
        <v>0</v>
      </c>
      <c r="Q2966" s="222">
        <v>0</v>
      </c>
      <c r="R2966" s="222">
        <v>0</v>
      </c>
      <c r="S2966" s="222">
        <v>0</v>
      </c>
      <c r="T2966" s="222">
        <v>0</v>
      </c>
      <c r="U2966" s="223">
        <v>0</v>
      </c>
      <c r="V2966" s="223">
        <v>0</v>
      </c>
      <c r="W2966" s="223">
        <v>0</v>
      </c>
      <c r="X2966" s="223">
        <v>125383.52</v>
      </c>
    </row>
    <row r="2967" spans="1:24" s="239" customFormat="1" ht="20.25" customHeight="1" x14ac:dyDescent="0.3">
      <c r="A2967" s="238">
        <v>2025</v>
      </c>
      <c r="B2967" s="230">
        <v>347</v>
      </c>
      <c r="C2967" s="225" t="s">
        <v>1285</v>
      </c>
      <c r="D2967" s="230">
        <v>35919</v>
      </c>
      <c r="E2967" s="222">
        <v>20884952.48</v>
      </c>
      <c r="F2967" s="222">
        <v>20705533.039999999</v>
      </c>
      <c r="G2967" s="218">
        <v>8500000</v>
      </c>
      <c r="H2967" s="261">
        <v>0</v>
      </c>
      <c r="I2967" s="222">
        <v>0</v>
      </c>
      <c r="J2967" s="222">
        <v>0</v>
      </c>
      <c r="K2967" s="222">
        <v>0</v>
      </c>
      <c r="L2967" s="222">
        <v>0</v>
      </c>
      <c r="M2967" s="222">
        <v>0</v>
      </c>
      <c r="N2967" s="222">
        <v>0</v>
      </c>
      <c r="O2967" s="222">
        <v>0</v>
      </c>
      <c r="P2967" s="222">
        <v>0</v>
      </c>
      <c r="Q2967" s="222">
        <v>11961295.84</v>
      </c>
      <c r="R2967" s="222">
        <v>0</v>
      </c>
      <c r="S2967" s="222">
        <v>0</v>
      </c>
      <c r="T2967" s="222">
        <v>0</v>
      </c>
      <c r="U2967" s="223">
        <v>244237.2</v>
      </c>
      <c r="V2967" s="223">
        <v>0</v>
      </c>
      <c r="W2967" s="223">
        <v>0</v>
      </c>
      <c r="X2967" s="223">
        <v>179419.44</v>
      </c>
    </row>
    <row r="2968" spans="1:24" s="239" customFormat="1" ht="20.25" customHeight="1" x14ac:dyDescent="0.3">
      <c r="A2968" s="238">
        <v>2025</v>
      </c>
      <c r="B2968" s="230">
        <v>348</v>
      </c>
      <c r="C2968" s="225" t="s">
        <v>1658</v>
      </c>
      <c r="D2968" s="230">
        <v>35916</v>
      </c>
      <c r="E2968" s="222">
        <v>1000000</v>
      </c>
      <c r="F2968" s="222">
        <v>1000000</v>
      </c>
      <c r="G2968" s="218">
        <v>0</v>
      </c>
      <c r="H2968" s="261">
        <v>0</v>
      </c>
      <c r="I2968" s="222">
        <v>0</v>
      </c>
      <c r="J2968" s="222">
        <v>0</v>
      </c>
      <c r="K2968" s="222">
        <v>0</v>
      </c>
      <c r="L2968" s="222">
        <v>0</v>
      </c>
      <c r="M2968" s="222">
        <v>0</v>
      </c>
      <c r="N2968" s="222">
        <v>0</v>
      </c>
      <c r="O2968" s="222">
        <v>500000</v>
      </c>
      <c r="P2968" s="222">
        <v>0</v>
      </c>
      <c r="Q2968" s="222">
        <v>0</v>
      </c>
      <c r="R2968" s="222">
        <v>0</v>
      </c>
      <c r="S2968" s="222">
        <v>0</v>
      </c>
      <c r="T2968" s="222">
        <v>500000</v>
      </c>
      <c r="U2968" s="223">
        <v>0</v>
      </c>
      <c r="V2968" s="223">
        <v>0</v>
      </c>
      <c r="W2968" s="223">
        <v>0</v>
      </c>
      <c r="X2968" s="223">
        <v>0</v>
      </c>
    </row>
    <row r="2969" spans="1:24" s="239" customFormat="1" ht="20.25" customHeight="1" x14ac:dyDescent="0.3">
      <c r="A2969" s="238">
        <v>2025</v>
      </c>
      <c r="B2969" s="230">
        <v>349</v>
      </c>
      <c r="C2969" s="225" t="s">
        <v>1289</v>
      </c>
      <c r="D2969" s="230">
        <v>33195</v>
      </c>
      <c r="E2969" s="222">
        <v>4696589.9634500006</v>
      </c>
      <c r="F2969" s="222">
        <v>4627182.2300000004</v>
      </c>
      <c r="G2969" s="218">
        <v>0</v>
      </c>
      <c r="H2969" s="261">
        <v>0</v>
      </c>
      <c r="I2969" s="222">
        <v>0</v>
      </c>
      <c r="J2969" s="222">
        <v>0</v>
      </c>
      <c r="K2969" s="222">
        <v>0</v>
      </c>
      <c r="L2969" s="222">
        <v>0</v>
      </c>
      <c r="M2969" s="222">
        <v>0</v>
      </c>
      <c r="N2969" s="222">
        <v>0</v>
      </c>
      <c r="O2969" s="222">
        <v>4627182.2300000004</v>
      </c>
      <c r="P2969" s="222">
        <v>0</v>
      </c>
      <c r="Q2969" s="222">
        <v>0</v>
      </c>
      <c r="R2969" s="222">
        <v>0</v>
      </c>
      <c r="S2969" s="222">
        <v>0</v>
      </c>
      <c r="T2969" s="222">
        <v>0</v>
      </c>
      <c r="U2969" s="223">
        <v>0</v>
      </c>
      <c r="V2969" s="223">
        <v>0</v>
      </c>
      <c r="W2969" s="223">
        <v>0</v>
      </c>
      <c r="X2969" s="223">
        <v>69407.73345</v>
      </c>
    </row>
    <row r="2970" spans="1:24" s="239" customFormat="1" ht="20.25" customHeight="1" x14ac:dyDescent="0.3">
      <c r="A2970" s="238">
        <v>2025</v>
      </c>
      <c r="B2970" s="230">
        <v>350</v>
      </c>
      <c r="C2970" s="225" t="s">
        <v>1287</v>
      </c>
      <c r="D2970" s="230">
        <v>35940</v>
      </c>
      <c r="E2970" s="222">
        <v>4026117.21</v>
      </c>
      <c r="F2970" s="222">
        <v>3966617.94</v>
      </c>
      <c r="G2970" s="218">
        <v>0</v>
      </c>
      <c r="H2970" s="261">
        <v>0</v>
      </c>
      <c r="I2970" s="222">
        <v>0</v>
      </c>
      <c r="J2970" s="222">
        <v>0</v>
      </c>
      <c r="K2970" s="222">
        <v>0</v>
      </c>
      <c r="L2970" s="222">
        <v>0</v>
      </c>
      <c r="M2970" s="222">
        <v>0</v>
      </c>
      <c r="N2970" s="222">
        <v>0</v>
      </c>
      <c r="O2970" s="222">
        <v>1918714.63</v>
      </c>
      <c r="P2970" s="222">
        <v>0</v>
      </c>
      <c r="Q2970" s="222">
        <v>2047903.31</v>
      </c>
      <c r="R2970" s="222">
        <v>0</v>
      </c>
      <c r="S2970" s="222">
        <v>0</v>
      </c>
      <c r="T2970" s="222">
        <v>0</v>
      </c>
      <c r="U2970" s="223">
        <v>0</v>
      </c>
      <c r="V2970" s="223">
        <v>0</v>
      </c>
      <c r="W2970" s="223">
        <v>0</v>
      </c>
      <c r="X2970" s="223">
        <v>59499.27</v>
      </c>
    </row>
    <row r="2971" spans="1:24" s="239" customFormat="1" ht="20.25" customHeight="1" x14ac:dyDescent="0.3">
      <c r="A2971" s="238">
        <v>2025</v>
      </c>
      <c r="B2971" s="230">
        <v>351</v>
      </c>
      <c r="C2971" s="225" t="s">
        <v>1288</v>
      </c>
      <c r="D2971" s="230">
        <v>36127</v>
      </c>
      <c r="E2971" s="222">
        <v>21715.15</v>
      </c>
      <c r="F2971" s="222">
        <v>21715.15</v>
      </c>
      <c r="G2971" s="218">
        <v>0</v>
      </c>
      <c r="H2971" s="261">
        <v>0</v>
      </c>
      <c r="I2971" s="222">
        <v>0</v>
      </c>
      <c r="J2971" s="222">
        <v>0</v>
      </c>
      <c r="K2971" s="222">
        <v>0</v>
      </c>
      <c r="L2971" s="222">
        <v>0</v>
      </c>
      <c r="M2971" s="222">
        <v>0</v>
      </c>
      <c r="N2971" s="222">
        <v>0</v>
      </c>
      <c r="O2971" s="222">
        <v>0</v>
      </c>
      <c r="P2971" s="222">
        <v>0</v>
      </c>
      <c r="Q2971" s="222">
        <v>0</v>
      </c>
      <c r="R2971" s="222">
        <v>0</v>
      </c>
      <c r="S2971" s="222">
        <v>0</v>
      </c>
      <c r="T2971" s="222">
        <v>0</v>
      </c>
      <c r="U2971" s="223">
        <v>0</v>
      </c>
      <c r="V2971" s="222">
        <v>21715.15</v>
      </c>
      <c r="W2971" s="223">
        <v>0</v>
      </c>
      <c r="X2971" s="223">
        <v>0</v>
      </c>
    </row>
    <row r="2972" spans="1:24" s="239" customFormat="1" ht="20.25" customHeight="1" x14ac:dyDescent="0.3">
      <c r="A2972" s="238">
        <v>2025</v>
      </c>
      <c r="B2972" s="230">
        <v>352</v>
      </c>
      <c r="C2972" s="225" t="s">
        <v>1290</v>
      </c>
      <c r="D2972" s="230">
        <v>33201</v>
      </c>
      <c r="E2972" s="222">
        <v>1599206.99</v>
      </c>
      <c r="F2972" s="222">
        <v>1575573.39</v>
      </c>
      <c r="G2972" s="218">
        <v>0</v>
      </c>
      <c r="H2972" s="261">
        <v>0</v>
      </c>
      <c r="I2972" s="222">
        <v>0</v>
      </c>
      <c r="J2972" s="222">
        <v>0</v>
      </c>
      <c r="K2972" s="222">
        <v>0</v>
      </c>
      <c r="L2972" s="222">
        <v>0</v>
      </c>
      <c r="M2972" s="222">
        <v>0</v>
      </c>
      <c r="N2972" s="222">
        <v>0</v>
      </c>
      <c r="O2972" s="222">
        <v>0</v>
      </c>
      <c r="P2972" s="222">
        <v>0</v>
      </c>
      <c r="Q2972" s="222">
        <v>1575573.39</v>
      </c>
      <c r="R2972" s="222">
        <v>0</v>
      </c>
      <c r="S2972" s="222">
        <v>0</v>
      </c>
      <c r="T2972" s="222">
        <v>0</v>
      </c>
      <c r="U2972" s="223">
        <v>0</v>
      </c>
      <c r="V2972" s="223">
        <v>0</v>
      </c>
      <c r="W2972" s="223">
        <v>0</v>
      </c>
      <c r="X2972" s="223">
        <v>23633.599999999999</v>
      </c>
    </row>
    <row r="2973" spans="1:24" s="239" customFormat="1" ht="20.25" customHeight="1" x14ac:dyDescent="0.3">
      <c r="A2973" s="238">
        <v>2025</v>
      </c>
      <c r="B2973" s="230">
        <v>353</v>
      </c>
      <c r="C2973" s="225" t="s">
        <v>1291</v>
      </c>
      <c r="D2973" s="230">
        <v>36202</v>
      </c>
      <c r="E2973" s="222">
        <v>1481333.87</v>
      </c>
      <c r="F2973" s="222">
        <v>1459865.26</v>
      </c>
      <c r="G2973" s="218">
        <v>0</v>
      </c>
      <c r="H2973" s="261">
        <v>0</v>
      </c>
      <c r="I2973" s="222">
        <v>0</v>
      </c>
      <c r="J2973" s="222">
        <v>0</v>
      </c>
      <c r="K2973" s="222">
        <v>0</v>
      </c>
      <c r="L2973" s="222">
        <v>0</v>
      </c>
      <c r="M2973" s="222">
        <v>0</v>
      </c>
      <c r="N2973" s="222">
        <v>0</v>
      </c>
      <c r="O2973" s="222">
        <v>1459865.26</v>
      </c>
      <c r="P2973" s="222">
        <v>0</v>
      </c>
      <c r="Q2973" s="222">
        <v>0</v>
      </c>
      <c r="R2973" s="222">
        <v>0</v>
      </c>
      <c r="S2973" s="222">
        <v>0</v>
      </c>
      <c r="T2973" s="222">
        <v>0</v>
      </c>
      <c r="U2973" s="223">
        <v>0</v>
      </c>
      <c r="V2973" s="223">
        <v>0</v>
      </c>
      <c r="W2973" s="223">
        <v>0</v>
      </c>
      <c r="X2973" s="223">
        <v>21468.61</v>
      </c>
    </row>
    <row r="2974" spans="1:24" s="239" customFormat="1" ht="20.25" customHeight="1" x14ac:dyDescent="0.3">
      <c r="A2974" s="238">
        <v>2025</v>
      </c>
      <c r="B2974" s="230">
        <v>354</v>
      </c>
      <c r="C2974" s="225" t="s">
        <v>1292</v>
      </c>
      <c r="D2974" s="230">
        <v>36223</v>
      </c>
      <c r="E2974" s="222">
        <v>889976.21</v>
      </c>
      <c r="F2974" s="222">
        <v>876823.85</v>
      </c>
      <c r="G2974" s="218">
        <v>0</v>
      </c>
      <c r="H2974" s="261">
        <v>0</v>
      </c>
      <c r="I2974" s="222">
        <v>0</v>
      </c>
      <c r="J2974" s="222">
        <v>0</v>
      </c>
      <c r="K2974" s="222">
        <v>0</v>
      </c>
      <c r="L2974" s="222">
        <v>0</v>
      </c>
      <c r="M2974" s="222">
        <v>0</v>
      </c>
      <c r="N2974" s="222">
        <v>0</v>
      </c>
      <c r="O2974" s="222">
        <v>876823.85</v>
      </c>
      <c r="P2974" s="222">
        <v>0</v>
      </c>
      <c r="Q2974" s="222">
        <v>0</v>
      </c>
      <c r="R2974" s="222">
        <v>0</v>
      </c>
      <c r="S2974" s="222">
        <v>0</v>
      </c>
      <c r="T2974" s="222">
        <v>0</v>
      </c>
      <c r="U2974" s="223">
        <v>0</v>
      </c>
      <c r="V2974" s="223">
        <v>0</v>
      </c>
      <c r="W2974" s="223">
        <v>0</v>
      </c>
      <c r="X2974" s="223">
        <v>13152.36</v>
      </c>
    </row>
    <row r="2975" spans="1:24" s="239" customFormat="1" ht="20.25" customHeight="1" x14ac:dyDescent="0.3">
      <c r="A2975" s="238">
        <v>2025</v>
      </c>
      <c r="B2975" s="230">
        <v>355</v>
      </c>
      <c r="C2975" s="225" t="s">
        <v>1293</v>
      </c>
      <c r="D2975" s="230">
        <v>36224</v>
      </c>
      <c r="E2975" s="222">
        <v>816188.19000000006</v>
      </c>
      <c r="F2975" s="222">
        <v>804126.3</v>
      </c>
      <c r="G2975" s="218">
        <v>0</v>
      </c>
      <c r="H2975" s="261">
        <v>0</v>
      </c>
      <c r="I2975" s="222">
        <v>0</v>
      </c>
      <c r="J2975" s="222">
        <v>0</v>
      </c>
      <c r="K2975" s="222">
        <v>0</v>
      </c>
      <c r="L2975" s="222">
        <v>0</v>
      </c>
      <c r="M2975" s="222">
        <v>0</v>
      </c>
      <c r="N2975" s="222">
        <v>0</v>
      </c>
      <c r="O2975" s="222">
        <v>804126.3</v>
      </c>
      <c r="P2975" s="222">
        <v>0</v>
      </c>
      <c r="Q2975" s="222">
        <v>0</v>
      </c>
      <c r="R2975" s="222">
        <v>0</v>
      </c>
      <c r="S2975" s="222">
        <v>0</v>
      </c>
      <c r="T2975" s="222">
        <v>0</v>
      </c>
      <c r="U2975" s="223">
        <v>0</v>
      </c>
      <c r="V2975" s="223">
        <v>0</v>
      </c>
      <c r="W2975" s="223">
        <v>0</v>
      </c>
      <c r="X2975" s="223">
        <v>12061.89</v>
      </c>
    </row>
    <row r="2976" spans="1:24" s="239" customFormat="1" ht="20.25" customHeight="1" x14ac:dyDescent="0.3">
      <c r="A2976" s="238">
        <v>2025</v>
      </c>
      <c r="B2976" s="230">
        <v>356</v>
      </c>
      <c r="C2976" s="225" t="s">
        <v>1659</v>
      </c>
      <c r="D2976" s="230">
        <v>36266</v>
      </c>
      <c r="E2976" s="222">
        <v>500000</v>
      </c>
      <c r="F2976" s="222">
        <v>500000</v>
      </c>
      <c r="G2976" s="218">
        <v>0</v>
      </c>
      <c r="H2976" s="261">
        <v>0</v>
      </c>
      <c r="I2976" s="222">
        <v>0</v>
      </c>
      <c r="J2976" s="222">
        <v>0</v>
      </c>
      <c r="K2976" s="222">
        <v>0</v>
      </c>
      <c r="L2976" s="222">
        <v>0</v>
      </c>
      <c r="M2976" s="222">
        <v>0</v>
      </c>
      <c r="N2976" s="222">
        <v>0</v>
      </c>
      <c r="O2976" s="222">
        <v>500000</v>
      </c>
      <c r="P2976" s="222">
        <v>0</v>
      </c>
      <c r="Q2976" s="222">
        <v>0</v>
      </c>
      <c r="R2976" s="222">
        <v>0</v>
      </c>
      <c r="S2976" s="222">
        <v>0</v>
      </c>
      <c r="T2976" s="222">
        <v>0</v>
      </c>
      <c r="U2976" s="223">
        <v>0</v>
      </c>
      <c r="V2976" s="223">
        <v>0</v>
      </c>
      <c r="W2976" s="223">
        <v>0</v>
      </c>
      <c r="X2976" s="223">
        <v>0</v>
      </c>
    </row>
    <row r="2977" spans="1:24" s="239" customFormat="1" ht="20.25" customHeight="1" x14ac:dyDescent="0.3">
      <c r="A2977" s="238">
        <v>2025</v>
      </c>
      <c r="B2977" s="230">
        <v>357</v>
      </c>
      <c r="C2977" s="225" t="s">
        <v>1294</v>
      </c>
      <c r="D2977" s="230">
        <v>36436</v>
      </c>
      <c r="E2977" s="222">
        <v>498894.46</v>
      </c>
      <c r="F2977" s="222">
        <v>491521.64</v>
      </c>
      <c r="G2977" s="218">
        <v>0</v>
      </c>
      <c r="H2977" s="261">
        <v>0</v>
      </c>
      <c r="I2977" s="222">
        <v>0</v>
      </c>
      <c r="J2977" s="222">
        <v>0</v>
      </c>
      <c r="K2977" s="222">
        <v>0</v>
      </c>
      <c r="L2977" s="222">
        <v>0</v>
      </c>
      <c r="M2977" s="222">
        <v>0</v>
      </c>
      <c r="N2977" s="222">
        <v>0</v>
      </c>
      <c r="O2977" s="222">
        <v>0</v>
      </c>
      <c r="P2977" s="222">
        <v>491521.64</v>
      </c>
      <c r="Q2977" s="222">
        <v>0</v>
      </c>
      <c r="R2977" s="222">
        <v>0</v>
      </c>
      <c r="S2977" s="222">
        <v>0</v>
      </c>
      <c r="T2977" s="222">
        <v>0</v>
      </c>
      <c r="U2977" s="223">
        <v>0</v>
      </c>
      <c r="V2977" s="223">
        <v>0</v>
      </c>
      <c r="W2977" s="223">
        <v>0</v>
      </c>
      <c r="X2977" s="223">
        <v>7372.82</v>
      </c>
    </row>
    <row r="2978" spans="1:24" s="239" customFormat="1" ht="20.25" customHeight="1" x14ac:dyDescent="0.3">
      <c r="A2978" s="238">
        <v>2025</v>
      </c>
      <c r="B2978" s="230">
        <v>358</v>
      </c>
      <c r="C2978" s="225" t="s">
        <v>4403</v>
      </c>
      <c r="D2978" s="230">
        <v>36461</v>
      </c>
      <c r="E2978" s="222">
        <v>167964</v>
      </c>
      <c r="F2978" s="222">
        <v>167964</v>
      </c>
      <c r="G2978" s="218">
        <v>0</v>
      </c>
      <c r="H2978" s="261">
        <v>0</v>
      </c>
      <c r="I2978" s="222">
        <v>0</v>
      </c>
      <c r="J2978" s="222">
        <v>0</v>
      </c>
      <c r="K2978" s="222">
        <v>0</v>
      </c>
      <c r="L2978" s="222">
        <v>0</v>
      </c>
      <c r="M2978" s="222">
        <v>0</v>
      </c>
      <c r="N2978" s="222">
        <v>0</v>
      </c>
      <c r="O2978" s="222">
        <v>0</v>
      </c>
      <c r="P2978" s="222">
        <v>0</v>
      </c>
      <c r="Q2978" s="222">
        <v>0</v>
      </c>
      <c r="R2978" s="222">
        <v>0</v>
      </c>
      <c r="S2978" s="222">
        <v>0</v>
      </c>
      <c r="T2978" s="222">
        <v>0</v>
      </c>
      <c r="U2978" s="223">
        <v>0</v>
      </c>
      <c r="V2978" s="223">
        <v>167964</v>
      </c>
      <c r="W2978" s="223">
        <v>0</v>
      </c>
      <c r="X2978" s="223">
        <v>0</v>
      </c>
    </row>
    <row r="2979" spans="1:24" s="239" customFormat="1" ht="23.25" customHeight="1" x14ac:dyDescent="0.3">
      <c r="A2979" s="238">
        <v>2025</v>
      </c>
      <c r="B2979" s="230">
        <v>359</v>
      </c>
      <c r="C2979" s="225" t="s">
        <v>4404</v>
      </c>
      <c r="D2979" s="230">
        <v>36467</v>
      </c>
      <c r="E2979" s="222">
        <v>166644</v>
      </c>
      <c r="F2979" s="222">
        <v>166644</v>
      </c>
      <c r="G2979" s="218">
        <v>0</v>
      </c>
      <c r="H2979" s="261">
        <v>0</v>
      </c>
      <c r="I2979" s="222">
        <v>0</v>
      </c>
      <c r="J2979" s="222">
        <v>0</v>
      </c>
      <c r="K2979" s="222">
        <v>0</v>
      </c>
      <c r="L2979" s="222">
        <v>0</v>
      </c>
      <c r="M2979" s="222">
        <v>0</v>
      </c>
      <c r="N2979" s="222">
        <v>0</v>
      </c>
      <c r="O2979" s="222">
        <v>0</v>
      </c>
      <c r="P2979" s="222">
        <v>0</v>
      </c>
      <c r="Q2979" s="222">
        <v>0</v>
      </c>
      <c r="R2979" s="222">
        <v>0</v>
      </c>
      <c r="S2979" s="222">
        <v>0</v>
      </c>
      <c r="T2979" s="222">
        <v>0</v>
      </c>
      <c r="U2979" s="223">
        <v>0</v>
      </c>
      <c r="V2979" s="223">
        <v>166644</v>
      </c>
      <c r="W2979" s="223">
        <v>0</v>
      </c>
      <c r="X2979" s="223">
        <v>0</v>
      </c>
    </row>
    <row r="2980" spans="1:24" s="239" customFormat="1" ht="20.25" customHeight="1" x14ac:dyDescent="0.3">
      <c r="A2980" s="238">
        <v>2025</v>
      </c>
      <c r="B2980" s="230">
        <v>360</v>
      </c>
      <c r="C2980" s="225" t="s">
        <v>4402</v>
      </c>
      <c r="D2980" s="230">
        <v>36470</v>
      </c>
      <c r="E2980" s="222">
        <v>205824</v>
      </c>
      <c r="F2980" s="222">
        <v>205824</v>
      </c>
      <c r="G2980" s="218">
        <v>0</v>
      </c>
      <c r="H2980" s="261">
        <v>0</v>
      </c>
      <c r="I2980" s="222">
        <v>0</v>
      </c>
      <c r="J2980" s="222">
        <v>0</v>
      </c>
      <c r="K2980" s="222">
        <v>0</v>
      </c>
      <c r="L2980" s="222">
        <v>0</v>
      </c>
      <c r="M2980" s="222">
        <v>0</v>
      </c>
      <c r="N2980" s="222">
        <v>0</v>
      </c>
      <c r="O2980" s="222">
        <v>0</v>
      </c>
      <c r="P2980" s="222">
        <v>0</v>
      </c>
      <c r="Q2980" s="222">
        <v>0</v>
      </c>
      <c r="R2980" s="222">
        <v>0</v>
      </c>
      <c r="S2980" s="222">
        <v>0</v>
      </c>
      <c r="T2980" s="222">
        <v>0</v>
      </c>
      <c r="U2980" s="223">
        <v>0</v>
      </c>
      <c r="V2980" s="223">
        <v>205824</v>
      </c>
      <c r="W2980" s="223">
        <v>0</v>
      </c>
      <c r="X2980" s="223">
        <v>0</v>
      </c>
    </row>
    <row r="2981" spans="1:24" s="239" customFormat="1" ht="20.25" customHeight="1" x14ac:dyDescent="0.3">
      <c r="A2981" s="238">
        <v>2025</v>
      </c>
      <c r="B2981" s="230">
        <v>361</v>
      </c>
      <c r="C2981" s="225" t="s">
        <v>1302</v>
      </c>
      <c r="D2981" s="230">
        <v>36554</v>
      </c>
      <c r="E2981" s="222">
        <v>3515474.94</v>
      </c>
      <c r="F2981" s="222">
        <v>3467999.59</v>
      </c>
      <c r="G2981" s="218">
        <v>0</v>
      </c>
      <c r="H2981" s="261">
        <v>0</v>
      </c>
      <c r="I2981" s="222">
        <v>0</v>
      </c>
      <c r="J2981" s="222">
        <v>0</v>
      </c>
      <c r="K2981" s="222">
        <v>0</v>
      </c>
      <c r="L2981" s="222">
        <v>0</v>
      </c>
      <c r="M2981" s="222">
        <v>0</v>
      </c>
      <c r="N2981" s="222">
        <v>0</v>
      </c>
      <c r="O2981" s="222">
        <v>3467999.59</v>
      </c>
      <c r="P2981" s="222">
        <v>0</v>
      </c>
      <c r="Q2981" s="222">
        <v>0</v>
      </c>
      <c r="R2981" s="222">
        <v>0</v>
      </c>
      <c r="S2981" s="222">
        <v>0</v>
      </c>
      <c r="T2981" s="222">
        <v>0</v>
      </c>
      <c r="U2981" s="223">
        <v>0</v>
      </c>
      <c r="V2981" s="223">
        <v>0</v>
      </c>
      <c r="W2981" s="223">
        <v>0</v>
      </c>
      <c r="X2981" s="223">
        <v>47475.35</v>
      </c>
    </row>
    <row r="2982" spans="1:24" s="239" customFormat="1" ht="20.25" customHeight="1" x14ac:dyDescent="0.3">
      <c r="A2982" s="238">
        <v>2025</v>
      </c>
      <c r="B2982" s="230">
        <v>362</v>
      </c>
      <c r="C2982" s="225" t="s">
        <v>1303</v>
      </c>
      <c r="D2982" s="230">
        <v>36643</v>
      </c>
      <c r="E2982" s="222">
        <v>315282.15000000002</v>
      </c>
      <c r="F2982" s="222">
        <v>303282.15000000002</v>
      </c>
      <c r="G2982" s="218">
        <v>0</v>
      </c>
      <c r="H2982" s="261">
        <v>0</v>
      </c>
      <c r="I2982" s="222">
        <v>0</v>
      </c>
      <c r="J2982" s="222">
        <v>0</v>
      </c>
      <c r="K2982" s="222">
        <v>0</v>
      </c>
      <c r="L2982" s="222">
        <v>0</v>
      </c>
      <c r="M2982" s="222">
        <v>0</v>
      </c>
      <c r="N2982" s="222">
        <v>0</v>
      </c>
      <c r="O2982" s="222">
        <v>0</v>
      </c>
      <c r="P2982" s="222">
        <v>303282.15000000002</v>
      </c>
      <c r="Q2982" s="222">
        <v>0</v>
      </c>
      <c r="R2982" s="222">
        <v>0</v>
      </c>
      <c r="S2982" s="222">
        <v>0</v>
      </c>
      <c r="T2982" s="222">
        <v>0</v>
      </c>
      <c r="U2982" s="223">
        <v>0</v>
      </c>
      <c r="V2982" s="223">
        <v>0</v>
      </c>
      <c r="W2982" s="223">
        <v>0</v>
      </c>
      <c r="X2982" s="223">
        <v>12000</v>
      </c>
    </row>
    <row r="2983" spans="1:24" s="239" customFormat="1" ht="20.25" customHeight="1" x14ac:dyDescent="0.3">
      <c r="A2983" s="238">
        <v>2025</v>
      </c>
      <c r="B2983" s="230">
        <v>363</v>
      </c>
      <c r="C2983" s="225" t="s">
        <v>1660</v>
      </c>
      <c r="D2983" s="230">
        <v>36670</v>
      </c>
      <c r="E2983" s="222">
        <v>2000000</v>
      </c>
      <c r="F2983" s="222">
        <v>2000000</v>
      </c>
      <c r="G2983" s="218">
        <v>600000</v>
      </c>
      <c r="H2983" s="261">
        <v>0</v>
      </c>
      <c r="I2983" s="222">
        <v>0</v>
      </c>
      <c r="J2983" s="222">
        <v>350000</v>
      </c>
      <c r="K2983" s="222">
        <v>0</v>
      </c>
      <c r="L2983" s="222">
        <v>0</v>
      </c>
      <c r="M2983" s="222">
        <v>0</v>
      </c>
      <c r="N2983" s="222">
        <v>0</v>
      </c>
      <c r="O2983" s="222">
        <v>0</v>
      </c>
      <c r="P2983" s="222">
        <v>550000</v>
      </c>
      <c r="Q2983" s="222">
        <v>500000</v>
      </c>
      <c r="R2983" s="222">
        <v>0</v>
      </c>
      <c r="S2983" s="222">
        <v>0</v>
      </c>
      <c r="T2983" s="222">
        <v>0</v>
      </c>
      <c r="U2983" s="223">
        <v>0</v>
      </c>
      <c r="V2983" s="223">
        <v>0</v>
      </c>
      <c r="W2983" s="223">
        <v>0</v>
      </c>
      <c r="X2983" s="223">
        <v>0</v>
      </c>
    </row>
    <row r="2984" spans="1:24" s="239" customFormat="1" ht="20.25" customHeight="1" x14ac:dyDescent="0.3">
      <c r="A2984" s="238">
        <v>2025</v>
      </c>
      <c r="B2984" s="230">
        <v>364</v>
      </c>
      <c r="C2984" s="225" t="s">
        <v>1305</v>
      </c>
      <c r="D2984" s="230">
        <v>36622</v>
      </c>
      <c r="E2984" s="222">
        <v>7213816.6800000006</v>
      </c>
      <c r="F2984" s="222">
        <v>7163362.6300000008</v>
      </c>
      <c r="G2984" s="218">
        <v>0</v>
      </c>
      <c r="H2984" s="261">
        <v>0</v>
      </c>
      <c r="I2984" s="222">
        <v>0</v>
      </c>
      <c r="J2984" s="222">
        <v>0</v>
      </c>
      <c r="K2984" s="222">
        <v>0</v>
      </c>
      <c r="L2984" s="222">
        <v>0</v>
      </c>
      <c r="M2984" s="222">
        <v>0</v>
      </c>
      <c r="N2984" s="222">
        <v>0</v>
      </c>
      <c r="O2984" s="222">
        <v>3674334.72</v>
      </c>
      <c r="P2984" s="222">
        <v>0</v>
      </c>
      <c r="Q2984" s="222">
        <v>3489027.91</v>
      </c>
      <c r="R2984" s="222">
        <v>0</v>
      </c>
      <c r="S2984" s="222">
        <v>0</v>
      </c>
      <c r="T2984" s="222">
        <v>0</v>
      </c>
      <c r="U2984" s="223">
        <v>0</v>
      </c>
      <c r="V2984" s="223">
        <v>0</v>
      </c>
      <c r="W2984" s="223">
        <v>0</v>
      </c>
      <c r="X2984" s="223">
        <v>50454.05</v>
      </c>
    </row>
    <row r="2985" spans="1:24" s="239" customFormat="1" ht="20.25" customHeight="1" x14ac:dyDescent="0.3">
      <c r="A2985" s="238">
        <v>2025</v>
      </c>
      <c r="B2985" s="230">
        <v>365</v>
      </c>
      <c r="C2985" s="225" t="s">
        <v>1308</v>
      </c>
      <c r="D2985" s="230">
        <v>36779</v>
      </c>
      <c r="E2985" s="222">
        <v>2105724.6799999997</v>
      </c>
      <c r="F2985" s="222">
        <v>2079459.7999999998</v>
      </c>
      <c r="G2985" s="218">
        <v>0</v>
      </c>
      <c r="H2985" s="261">
        <v>0</v>
      </c>
      <c r="I2985" s="222">
        <v>0</v>
      </c>
      <c r="J2985" s="222">
        <v>0</v>
      </c>
      <c r="K2985" s="222">
        <v>0</v>
      </c>
      <c r="L2985" s="222">
        <v>0</v>
      </c>
      <c r="M2985" s="222">
        <v>0</v>
      </c>
      <c r="N2985" s="222">
        <v>0</v>
      </c>
      <c r="O2985" s="222">
        <v>0</v>
      </c>
      <c r="P2985" s="222">
        <v>0</v>
      </c>
      <c r="Q2985" s="222">
        <v>1750992.2</v>
      </c>
      <c r="R2985" s="222">
        <v>0</v>
      </c>
      <c r="S2985" s="222">
        <v>0</v>
      </c>
      <c r="T2985" s="222">
        <v>0</v>
      </c>
      <c r="U2985" s="223">
        <v>328467.59999999998</v>
      </c>
      <c r="V2985" s="223">
        <v>0</v>
      </c>
      <c r="W2985" s="223">
        <v>0</v>
      </c>
      <c r="X2985" s="223">
        <v>26264.880000000001</v>
      </c>
    </row>
    <row r="2986" spans="1:24" s="239" customFormat="1" ht="20.25" customHeight="1" x14ac:dyDescent="0.3">
      <c r="A2986" s="238">
        <v>2025</v>
      </c>
      <c r="B2986" s="230">
        <v>366</v>
      </c>
      <c r="C2986" s="225" t="s">
        <v>3432</v>
      </c>
      <c r="D2986" s="230">
        <v>36839</v>
      </c>
      <c r="E2986" s="222">
        <v>11197272.52</v>
      </c>
      <c r="F2986" s="222">
        <v>11031272.52</v>
      </c>
      <c r="G2986" s="218">
        <v>4350783.07</v>
      </c>
      <c r="H2986" s="261">
        <v>0</v>
      </c>
      <c r="I2986" s="222">
        <v>0</v>
      </c>
      <c r="J2986" s="222">
        <v>0</v>
      </c>
      <c r="K2986" s="222">
        <v>0</v>
      </c>
      <c r="L2986" s="222">
        <v>0</v>
      </c>
      <c r="M2986" s="222">
        <v>0</v>
      </c>
      <c r="N2986" s="222">
        <v>0</v>
      </c>
      <c r="O2986" s="222">
        <v>6680489.4500000002</v>
      </c>
      <c r="P2986" s="222">
        <v>0</v>
      </c>
      <c r="Q2986" s="222">
        <v>0</v>
      </c>
      <c r="R2986" s="222">
        <v>0</v>
      </c>
      <c r="S2986" s="222">
        <v>0</v>
      </c>
      <c r="T2986" s="222">
        <v>0</v>
      </c>
      <c r="U2986" s="223">
        <v>0</v>
      </c>
      <c r="V2986" s="223">
        <v>0</v>
      </c>
      <c r="W2986" s="223">
        <v>0</v>
      </c>
      <c r="X2986" s="223">
        <v>166000</v>
      </c>
    </row>
    <row r="2987" spans="1:24" s="239" customFormat="1" ht="20.25" customHeight="1" x14ac:dyDescent="0.3">
      <c r="A2987" s="238">
        <v>2025</v>
      </c>
      <c r="B2987" s="230">
        <v>367</v>
      </c>
      <c r="C2987" s="225" t="s">
        <v>1314</v>
      </c>
      <c r="D2987" s="230">
        <v>36844</v>
      </c>
      <c r="E2987" s="222">
        <v>4412494.919999999</v>
      </c>
      <c r="F2987" s="222">
        <v>4371795.3599999994</v>
      </c>
      <c r="G2987" s="218">
        <v>0</v>
      </c>
      <c r="H2987" s="261">
        <v>0</v>
      </c>
      <c r="I2987" s="222">
        <v>0</v>
      </c>
      <c r="J2987" s="222">
        <v>272000</v>
      </c>
      <c r="K2987" s="222">
        <v>487000</v>
      </c>
      <c r="L2987" s="222">
        <v>0</v>
      </c>
      <c r="M2987" s="222">
        <v>0</v>
      </c>
      <c r="N2987" s="222">
        <v>0</v>
      </c>
      <c r="O2987" s="222">
        <v>0</v>
      </c>
      <c r="P2987" s="222">
        <v>0</v>
      </c>
      <c r="Q2987" s="222">
        <v>3612795.36</v>
      </c>
      <c r="R2987" s="222">
        <v>0</v>
      </c>
      <c r="S2987" s="222">
        <v>0</v>
      </c>
      <c r="T2987" s="222">
        <v>0</v>
      </c>
      <c r="U2987" s="223">
        <v>0</v>
      </c>
      <c r="V2987" s="223">
        <v>0</v>
      </c>
      <c r="W2987" s="223">
        <v>0</v>
      </c>
      <c r="X2987" s="223">
        <v>40699.56</v>
      </c>
    </row>
    <row r="2988" spans="1:24" s="239" customFormat="1" ht="20.25" customHeight="1" x14ac:dyDescent="0.3">
      <c r="A2988" s="238">
        <v>2025</v>
      </c>
      <c r="B2988" s="230">
        <v>368</v>
      </c>
      <c r="C2988" s="225" t="s">
        <v>1315</v>
      </c>
      <c r="D2988" s="230">
        <v>36847</v>
      </c>
      <c r="E2988" s="222">
        <v>3942919.94</v>
      </c>
      <c r="F2988" s="222">
        <v>3883956.69</v>
      </c>
      <c r="G2988" s="218">
        <v>0</v>
      </c>
      <c r="H2988" s="261">
        <v>0</v>
      </c>
      <c r="I2988" s="222">
        <v>0</v>
      </c>
      <c r="J2988" s="222">
        <v>0</v>
      </c>
      <c r="K2988" s="222">
        <v>0</v>
      </c>
      <c r="L2988" s="222">
        <v>0</v>
      </c>
      <c r="M2988" s="222">
        <v>0</v>
      </c>
      <c r="N2988" s="222">
        <v>0</v>
      </c>
      <c r="O2988" s="222">
        <v>3320304.81</v>
      </c>
      <c r="P2988" s="222">
        <v>563651.88</v>
      </c>
      <c r="Q2988" s="222">
        <v>0</v>
      </c>
      <c r="R2988" s="222">
        <v>0</v>
      </c>
      <c r="S2988" s="222">
        <v>0</v>
      </c>
      <c r="T2988" s="222">
        <v>0</v>
      </c>
      <c r="U2988" s="223">
        <v>0</v>
      </c>
      <c r="V2988" s="223">
        <v>0</v>
      </c>
      <c r="W2988" s="223">
        <v>0</v>
      </c>
      <c r="X2988" s="223">
        <v>58963.25</v>
      </c>
    </row>
    <row r="2989" spans="1:24" s="239" customFormat="1" ht="20.25" customHeight="1" x14ac:dyDescent="0.3">
      <c r="A2989" s="238">
        <v>2025</v>
      </c>
      <c r="B2989" s="230">
        <v>369</v>
      </c>
      <c r="C2989" s="225" t="s">
        <v>1316</v>
      </c>
      <c r="D2989" s="230">
        <v>36822</v>
      </c>
      <c r="E2989" s="222">
        <v>11178439.48</v>
      </c>
      <c r="F2989" s="222">
        <v>11047285.65</v>
      </c>
      <c r="G2989" s="218">
        <v>0</v>
      </c>
      <c r="H2989" s="261">
        <v>0</v>
      </c>
      <c r="I2989" s="222">
        <v>0</v>
      </c>
      <c r="J2989" s="222">
        <v>0</v>
      </c>
      <c r="K2989" s="222">
        <v>0</v>
      </c>
      <c r="L2989" s="222">
        <v>0</v>
      </c>
      <c r="M2989" s="222">
        <v>0</v>
      </c>
      <c r="N2989" s="222">
        <v>0</v>
      </c>
      <c r="O2989" s="222">
        <v>11047285.65</v>
      </c>
      <c r="P2989" s="222">
        <v>0</v>
      </c>
      <c r="Q2989" s="222">
        <v>0</v>
      </c>
      <c r="R2989" s="222">
        <v>0</v>
      </c>
      <c r="S2989" s="222">
        <v>0</v>
      </c>
      <c r="T2989" s="222">
        <v>0</v>
      </c>
      <c r="U2989" s="223">
        <v>0</v>
      </c>
      <c r="V2989" s="223">
        <v>0</v>
      </c>
      <c r="W2989" s="223">
        <v>0</v>
      </c>
      <c r="X2989" s="223">
        <v>131153.82999999999</v>
      </c>
    </row>
    <row r="2990" spans="1:24" s="239" customFormat="1" ht="20.25" customHeight="1" x14ac:dyDescent="0.3">
      <c r="A2990" s="238">
        <v>2025</v>
      </c>
      <c r="B2990" s="230">
        <v>370</v>
      </c>
      <c r="C2990" s="225" t="s">
        <v>1319</v>
      </c>
      <c r="D2990" s="230">
        <v>36887</v>
      </c>
      <c r="E2990" s="222">
        <v>382384.73</v>
      </c>
      <c r="F2990" s="222">
        <v>376733.72</v>
      </c>
      <c r="G2990" s="218">
        <v>376733.72</v>
      </c>
      <c r="H2990" s="261">
        <v>0</v>
      </c>
      <c r="I2990" s="222">
        <v>0</v>
      </c>
      <c r="J2990" s="222">
        <v>0</v>
      </c>
      <c r="K2990" s="222">
        <v>0</v>
      </c>
      <c r="L2990" s="222">
        <v>0</v>
      </c>
      <c r="M2990" s="222">
        <v>0</v>
      </c>
      <c r="N2990" s="222">
        <v>0</v>
      </c>
      <c r="O2990" s="222">
        <v>0</v>
      </c>
      <c r="P2990" s="222">
        <v>0</v>
      </c>
      <c r="Q2990" s="222">
        <v>0</v>
      </c>
      <c r="R2990" s="222">
        <v>0</v>
      </c>
      <c r="S2990" s="222">
        <v>0</v>
      </c>
      <c r="T2990" s="222">
        <v>0</v>
      </c>
      <c r="U2990" s="223">
        <v>0</v>
      </c>
      <c r="V2990" s="223">
        <v>0</v>
      </c>
      <c r="W2990" s="223">
        <v>0</v>
      </c>
      <c r="X2990" s="223">
        <v>5651.01</v>
      </c>
    </row>
    <row r="2991" spans="1:24" s="239" customFormat="1" ht="20.25" customHeight="1" x14ac:dyDescent="0.3">
      <c r="A2991" s="238">
        <v>2025</v>
      </c>
      <c r="B2991" s="230">
        <v>371</v>
      </c>
      <c r="C2991" s="225" t="s">
        <v>1320</v>
      </c>
      <c r="D2991" s="230">
        <v>36888</v>
      </c>
      <c r="E2991" s="222">
        <v>4423751.87</v>
      </c>
      <c r="F2991" s="222">
        <v>4367988.8100000005</v>
      </c>
      <c r="G2991" s="218">
        <v>0</v>
      </c>
      <c r="H2991" s="261">
        <v>1195614.54</v>
      </c>
      <c r="I2991" s="222">
        <v>0</v>
      </c>
      <c r="J2991" s="222">
        <v>0</v>
      </c>
      <c r="K2991" s="222">
        <v>0</v>
      </c>
      <c r="L2991" s="222">
        <v>0</v>
      </c>
      <c r="M2991" s="222">
        <v>0</v>
      </c>
      <c r="N2991" s="222">
        <v>0</v>
      </c>
      <c r="O2991" s="222">
        <v>0</v>
      </c>
      <c r="P2991" s="222">
        <v>650451.07999999996</v>
      </c>
      <c r="Q2991" s="222">
        <v>2521923.19</v>
      </c>
      <c r="R2991" s="222">
        <v>0</v>
      </c>
      <c r="S2991" s="222">
        <v>0</v>
      </c>
      <c r="T2991" s="222">
        <v>0</v>
      </c>
      <c r="U2991" s="223">
        <v>0</v>
      </c>
      <c r="V2991" s="223">
        <v>0</v>
      </c>
      <c r="W2991" s="223">
        <v>0</v>
      </c>
      <c r="X2991" s="223">
        <v>55763.06</v>
      </c>
    </row>
    <row r="2992" spans="1:24" s="239" customFormat="1" ht="20.25" customHeight="1" x14ac:dyDescent="0.3">
      <c r="A2992" s="238">
        <v>2025</v>
      </c>
      <c r="B2992" s="230">
        <v>372</v>
      </c>
      <c r="C2992" s="225" t="s">
        <v>1321</v>
      </c>
      <c r="D2992" s="230">
        <v>36889</v>
      </c>
      <c r="E2992" s="222">
        <v>1920379.66505</v>
      </c>
      <c r="F2992" s="222">
        <v>1891999.67</v>
      </c>
      <c r="G2992" s="218">
        <v>0</v>
      </c>
      <c r="H2992" s="261">
        <v>0</v>
      </c>
      <c r="I2992" s="222">
        <v>0</v>
      </c>
      <c r="J2992" s="222">
        <v>0</v>
      </c>
      <c r="K2992" s="222">
        <v>0</v>
      </c>
      <c r="L2992" s="222">
        <v>0</v>
      </c>
      <c r="M2992" s="222">
        <v>0</v>
      </c>
      <c r="N2992" s="222">
        <v>0</v>
      </c>
      <c r="O2992" s="222">
        <v>0</v>
      </c>
      <c r="P2992" s="222">
        <v>0</v>
      </c>
      <c r="Q2992" s="222">
        <v>1891999.67</v>
      </c>
      <c r="R2992" s="222">
        <v>0</v>
      </c>
      <c r="S2992" s="222">
        <v>0</v>
      </c>
      <c r="T2992" s="222">
        <v>0</v>
      </c>
      <c r="U2992" s="223">
        <v>0</v>
      </c>
      <c r="V2992" s="223">
        <v>0</v>
      </c>
      <c r="W2992" s="223">
        <v>0</v>
      </c>
      <c r="X2992" s="223">
        <v>28379.995049999998</v>
      </c>
    </row>
    <row r="2993" spans="1:24" s="239" customFormat="1" ht="20.25" customHeight="1" x14ac:dyDescent="0.3">
      <c r="A2993" s="238">
        <v>2025</v>
      </c>
      <c r="B2993" s="230">
        <v>373</v>
      </c>
      <c r="C2993" s="225" t="s">
        <v>1322</v>
      </c>
      <c r="D2993" s="230">
        <v>36891</v>
      </c>
      <c r="E2993" s="222">
        <v>62268</v>
      </c>
      <c r="F2993" s="222">
        <v>62268</v>
      </c>
      <c r="G2993" s="218">
        <v>0</v>
      </c>
      <c r="H2993" s="261">
        <v>0</v>
      </c>
      <c r="I2993" s="222">
        <v>0</v>
      </c>
      <c r="J2993" s="222">
        <v>0</v>
      </c>
      <c r="K2993" s="222">
        <v>0</v>
      </c>
      <c r="L2993" s="222">
        <v>0</v>
      </c>
      <c r="M2993" s="222">
        <v>0</v>
      </c>
      <c r="N2993" s="222">
        <v>0</v>
      </c>
      <c r="O2993" s="222">
        <v>0</v>
      </c>
      <c r="P2993" s="222">
        <v>0</v>
      </c>
      <c r="Q2993" s="222">
        <v>0</v>
      </c>
      <c r="R2993" s="222">
        <v>0</v>
      </c>
      <c r="S2993" s="222">
        <v>0</v>
      </c>
      <c r="T2993" s="222">
        <v>0</v>
      </c>
      <c r="U2993" s="223">
        <v>0</v>
      </c>
      <c r="V2993" s="223">
        <v>62268</v>
      </c>
      <c r="W2993" s="223">
        <v>0</v>
      </c>
      <c r="X2993" s="223">
        <v>0</v>
      </c>
    </row>
    <row r="2994" spans="1:24" s="239" customFormat="1" ht="20.25" customHeight="1" x14ac:dyDescent="0.3">
      <c r="A2994" s="238">
        <v>2025</v>
      </c>
      <c r="B2994" s="230">
        <v>374</v>
      </c>
      <c r="C2994" s="225" t="s">
        <v>1324</v>
      </c>
      <c r="D2994" s="230">
        <v>36875</v>
      </c>
      <c r="E2994" s="222">
        <v>3490954.9000000008</v>
      </c>
      <c r="F2994" s="222">
        <v>3439364.4300000006</v>
      </c>
      <c r="G2994" s="218">
        <v>0</v>
      </c>
      <c r="H2994" s="261">
        <v>1997057.12</v>
      </c>
      <c r="I2994" s="222">
        <v>0</v>
      </c>
      <c r="J2994" s="222">
        <v>486261.78</v>
      </c>
      <c r="K2994" s="222">
        <v>956045.53</v>
      </c>
      <c r="L2994" s="222">
        <v>0</v>
      </c>
      <c r="M2994" s="222">
        <v>0</v>
      </c>
      <c r="N2994" s="222">
        <v>0</v>
      </c>
      <c r="O2994" s="222">
        <v>0</v>
      </c>
      <c r="P2994" s="222">
        <v>0</v>
      </c>
      <c r="Q2994" s="222">
        <v>0</v>
      </c>
      <c r="R2994" s="222">
        <v>0</v>
      </c>
      <c r="S2994" s="222">
        <v>0</v>
      </c>
      <c r="T2994" s="222">
        <v>0</v>
      </c>
      <c r="U2994" s="223">
        <v>0</v>
      </c>
      <c r="V2994" s="223">
        <v>0</v>
      </c>
      <c r="W2994" s="223">
        <v>0</v>
      </c>
      <c r="X2994" s="223">
        <v>51590.47</v>
      </c>
    </row>
    <row r="2995" spans="1:24" s="239" customFormat="1" ht="20.25" customHeight="1" x14ac:dyDescent="0.3">
      <c r="A2995" s="238">
        <v>2025</v>
      </c>
      <c r="B2995" s="230">
        <v>375</v>
      </c>
      <c r="C2995" s="225" t="s">
        <v>1238</v>
      </c>
      <c r="D2995" s="230">
        <v>54855</v>
      </c>
      <c r="E2995" s="222">
        <v>3073165.12</v>
      </c>
      <c r="F2995" s="222">
        <v>3021574.65</v>
      </c>
      <c r="G2995" s="218">
        <v>0</v>
      </c>
      <c r="H2995" s="261">
        <v>0</v>
      </c>
      <c r="I2995" s="222">
        <v>0</v>
      </c>
      <c r="J2995" s="222">
        <v>0</v>
      </c>
      <c r="K2995" s="222">
        <v>0</v>
      </c>
      <c r="L2995" s="222">
        <v>0</v>
      </c>
      <c r="M2995" s="222">
        <v>0</v>
      </c>
      <c r="N2995" s="222">
        <v>0</v>
      </c>
      <c r="O2995" s="222">
        <v>3021574.65</v>
      </c>
      <c r="P2995" s="222">
        <v>0</v>
      </c>
      <c r="Q2995" s="222">
        <v>0</v>
      </c>
      <c r="R2995" s="222">
        <v>0</v>
      </c>
      <c r="S2995" s="222">
        <v>0</v>
      </c>
      <c r="T2995" s="222">
        <v>0</v>
      </c>
      <c r="U2995" s="223">
        <v>0</v>
      </c>
      <c r="V2995" s="223">
        <v>0</v>
      </c>
      <c r="W2995" s="223">
        <v>0</v>
      </c>
      <c r="X2995" s="223">
        <v>51590.47</v>
      </c>
    </row>
    <row r="2996" spans="1:24" s="239" customFormat="1" ht="20.25" customHeight="1" x14ac:dyDescent="0.3">
      <c r="A2996" s="238">
        <v>2025</v>
      </c>
      <c r="B2996" s="230">
        <v>376</v>
      </c>
      <c r="C2996" s="225" t="s">
        <v>1247</v>
      </c>
      <c r="D2996" s="230">
        <v>54876</v>
      </c>
      <c r="E2996" s="222">
        <v>594253</v>
      </c>
      <c r="F2996" s="222">
        <v>585471</v>
      </c>
      <c r="G2996" s="218">
        <v>0</v>
      </c>
      <c r="H2996" s="261">
        <v>0</v>
      </c>
      <c r="I2996" s="222">
        <v>0</v>
      </c>
      <c r="J2996" s="222">
        <v>0</v>
      </c>
      <c r="K2996" s="222">
        <v>0</v>
      </c>
      <c r="L2996" s="222">
        <v>0</v>
      </c>
      <c r="M2996" s="222">
        <v>0</v>
      </c>
      <c r="N2996" s="222">
        <v>0</v>
      </c>
      <c r="O2996" s="222">
        <v>0</v>
      </c>
      <c r="P2996" s="222">
        <v>0</v>
      </c>
      <c r="Q2996" s="222">
        <v>585471</v>
      </c>
      <c r="R2996" s="222">
        <v>0</v>
      </c>
      <c r="S2996" s="222">
        <v>0</v>
      </c>
      <c r="T2996" s="222">
        <v>0</v>
      </c>
      <c r="U2996" s="223">
        <v>0</v>
      </c>
      <c r="V2996" s="223">
        <v>0</v>
      </c>
      <c r="W2996" s="223">
        <v>0</v>
      </c>
      <c r="X2996" s="223">
        <v>8782</v>
      </c>
    </row>
    <row r="2997" spans="1:24" s="239" customFormat="1" ht="20.25" customHeight="1" x14ac:dyDescent="0.3">
      <c r="A2997" s="238">
        <v>2025</v>
      </c>
      <c r="B2997" s="230">
        <v>377</v>
      </c>
      <c r="C2997" s="225" t="s">
        <v>1248</v>
      </c>
      <c r="D2997" s="230">
        <v>54877</v>
      </c>
      <c r="E2997" s="222">
        <v>592713</v>
      </c>
      <c r="F2997" s="222">
        <v>583931</v>
      </c>
      <c r="G2997" s="218">
        <v>0</v>
      </c>
      <c r="H2997" s="261">
        <v>0</v>
      </c>
      <c r="I2997" s="222">
        <v>0</v>
      </c>
      <c r="J2997" s="222">
        <v>0</v>
      </c>
      <c r="K2997" s="222">
        <v>0</v>
      </c>
      <c r="L2997" s="222">
        <v>0</v>
      </c>
      <c r="M2997" s="222">
        <v>0</v>
      </c>
      <c r="N2997" s="222">
        <v>0</v>
      </c>
      <c r="O2997" s="222">
        <v>0</v>
      </c>
      <c r="P2997" s="222">
        <v>0</v>
      </c>
      <c r="Q2997" s="222">
        <v>583931</v>
      </c>
      <c r="R2997" s="222">
        <v>0</v>
      </c>
      <c r="S2997" s="222">
        <v>0</v>
      </c>
      <c r="T2997" s="222">
        <v>0</v>
      </c>
      <c r="U2997" s="223">
        <v>0</v>
      </c>
      <c r="V2997" s="223">
        <v>0</v>
      </c>
      <c r="W2997" s="223">
        <v>0</v>
      </c>
      <c r="X2997" s="223">
        <v>8782</v>
      </c>
    </row>
    <row r="2998" spans="1:24" s="239" customFormat="1" ht="20.25" customHeight="1" x14ac:dyDescent="0.3">
      <c r="A2998" s="238">
        <v>2025</v>
      </c>
      <c r="B2998" s="230">
        <v>378</v>
      </c>
      <c r="C2998" s="225" t="s">
        <v>1249</v>
      </c>
      <c r="D2998" s="230">
        <v>54878</v>
      </c>
      <c r="E2998" s="222">
        <v>596068</v>
      </c>
      <c r="F2998" s="222">
        <v>587286</v>
      </c>
      <c r="G2998" s="218">
        <v>0</v>
      </c>
      <c r="H2998" s="261">
        <v>0</v>
      </c>
      <c r="I2998" s="222">
        <v>0</v>
      </c>
      <c r="J2998" s="222">
        <v>0</v>
      </c>
      <c r="K2998" s="222">
        <v>0</v>
      </c>
      <c r="L2998" s="222">
        <v>0</v>
      </c>
      <c r="M2998" s="222">
        <v>0</v>
      </c>
      <c r="N2998" s="222">
        <v>0</v>
      </c>
      <c r="O2998" s="222">
        <v>0</v>
      </c>
      <c r="P2998" s="222">
        <v>0</v>
      </c>
      <c r="Q2998" s="222">
        <v>587286</v>
      </c>
      <c r="R2998" s="222">
        <v>0</v>
      </c>
      <c r="S2998" s="222">
        <v>0</v>
      </c>
      <c r="T2998" s="222">
        <v>0</v>
      </c>
      <c r="U2998" s="223">
        <v>0</v>
      </c>
      <c r="V2998" s="223">
        <v>0</v>
      </c>
      <c r="W2998" s="223">
        <v>0</v>
      </c>
      <c r="X2998" s="223">
        <v>8782</v>
      </c>
    </row>
    <row r="2999" spans="1:24" s="239" customFormat="1" ht="20.25" customHeight="1" x14ac:dyDescent="0.3">
      <c r="A2999" s="238">
        <v>2025</v>
      </c>
      <c r="B2999" s="230">
        <v>379</v>
      </c>
      <c r="C2999" s="225" t="s">
        <v>1254</v>
      </c>
      <c r="D2999" s="230">
        <v>54881</v>
      </c>
      <c r="E2999" s="222">
        <v>1276038.29</v>
      </c>
      <c r="F2999" s="222">
        <v>1257180.58</v>
      </c>
      <c r="G2999" s="218">
        <v>0</v>
      </c>
      <c r="H2999" s="261">
        <v>0</v>
      </c>
      <c r="I2999" s="222">
        <v>0</v>
      </c>
      <c r="J2999" s="222">
        <v>0</v>
      </c>
      <c r="K2999" s="222">
        <v>0</v>
      </c>
      <c r="L2999" s="222">
        <v>0</v>
      </c>
      <c r="M2999" s="222">
        <v>0</v>
      </c>
      <c r="N2999" s="222">
        <v>0</v>
      </c>
      <c r="O2999" s="222">
        <v>1257180.58</v>
      </c>
      <c r="P2999" s="222">
        <v>0</v>
      </c>
      <c r="Q2999" s="222">
        <v>0</v>
      </c>
      <c r="R2999" s="222">
        <v>0</v>
      </c>
      <c r="S2999" s="222">
        <v>0</v>
      </c>
      <c r="T2999" s="222">
        <v>0</v>
      </c>
      <c r="U2999" s="223">
        <v>0</v>
      </c>
      <c r="V2999" s="223">
        <v>0</v>
      </c>
      <c r="W2999" s="223">
        <v>0</v>
      </c>
      <c r="X2999" s="223">
        <v>18857.71</v>
      </c>
    </row>
    <row r="3000" spans="1:24" s="239" customFormat="1" ht="20.25" customHeight="1" x14ac:dyDescent="0.3">
      <c r="A3000" s="238">
        <v>2025</v>
      </c>
      <c r="B3000" s="230">
        <v>380</v>
      </c>
      <c r="C3000" s="225" t="s">
        <v>1282</v>
      </c>
      <c r="D3000" s="230">
        <v>55457</v>
      </c>
      <c r="E3000" s="222">
        <v>4344839</v>
      </c>
      <c r="F3000" s="222">
        <v>4344839</v>
      </c>
      <c r="G3000" s="218">
        <v>0</v>
      </c>
      <c r="H3000" s="261">
        <v>0</v>
      </c>
      <c r="I3000" s="222">
        <v>0</v>
      </c>
      <c r="J3000" s="222">
        <v>0</v>
      </c>
      <c r="K3000" s="222">
        <v>0</v>
      </c>
      <c r="L3000" s="222">
        <v>0</v>
      </c>
      <c r="M3000" s="222">
        <v>0</v>
      </c>
      <c r="N3000" s="222">
        <v>0</v>
      </c>
      <c r="O3000" s="222">
        <v>4344839</v>
      </c>
      <c r="P3000" s="222">
        <v>0</v>
      </c>
      <c r="Q3000" s="222">
        <v>0</v>
      </c>
      <c r="R3000" s="222">
        <v>0</v>
      </c>
      <c r="S3000" s="222">
        <v>0</v>
      </c>
      <c r="T3000" s="222">
        <v>0</v>
      </c>
      <c r="U3000" s="223">
        <v>0</v>
      </c>
      <c r="V3000" s="223">
        <v>0</v>
      </c>
      <c r="W3000" s="223">
        <v>0</v>
      </c>
      <c r="X3000" s="223">
        <v>0</v>
      </c>
    </row>
    <row r="3001" spans="1:24" s="239" customFormat="1" ht="20.25" customHeight="1" x14ac:dyDescent="0.3">
      <c r="A3001" s="238">
        <v>2025</v>
      </c>
      <c r="B3001" s="230">
        <v>381</v>
      </c>
      <c r="C3001" s="225" t="s">
        <v>1325</v>
      </c>
      <c r="D3001" s="230">
        <v>55661</v>
      </c>
      <c r="E3001" s="222">
        <v>4686955.5</v>
      </c>
      <c r="F3001" s="222">
        <v>4617766.05</v>
      </c>
      <c r="G3001" s="218">
        <v>0</v>
      </c>
      <c r="H3001" s="261">
        <v>0</v>
      </c>
      <c r="I3001" s="222">
        <v>0</v>
      </c>
      <c r="J3001" s="222">
        <v>0</v>
      </c>
      <c r="K3001" s="222">
        <v>0</v>
      </c>
      <c r="L3001" s="222">
        <v>0</v>
      </c>
      <c r="M3001" s="222">
        <v>0</v>
      </c>
      <c r="N3001" s="222">
        <v>0</v>
      </c>
      <c r="O3001" s="222">
        <v>2260830.0099999998</v>
      </c>
      <c r="P3001" s="222">
        <v>0</v>
      </c>
      <c r="Q3001" s="222">
        <v>2356936.04</v>
      </c>
      <c r="R3001" s="222">
        <v>0</v>
      </c>
      <c r="S3001" s="222">
        <v>0</v>
      </c>
      <c r="T3001" s="222">
        <v>0</v>
      </c>
      <c r="U3001" s="223">
        <v>0</v>
      </c>
      <c r="V3001" s="223">
        <v>0</v>
      </c>
      <c r="W3001" s="223">
        <v>0</v>
      </c>
      <c r="X3001" s="223">
        <v>69189.45</v>
      </c>
    </row>
    <row r="3002" spans="1:24" s="239" customFormat="1" ht="20.25" customHeight="1" x14ac:dyDescent="0.3">
      <c r="A3002" s="238">
        <v>2025</v>
      </c>
      <c r="B3002" s="230">
        <v>382</v>
      </c>
      <c r="C3002" s="225" t="s">
        <v>1326</v>
      </c>
      <c r="D3002" s="230">
        <v>55711</v>
      </c>
      <c r="E3002" s="222">
        <v>102348</v>
      </c>
      <c r="F3002" s="222">
        <v>102348</v>
      </c>
      <c r="G3002" s="218">
        <v>0</v>
      </c>
      <c r="H3002" s="261">
        <v>0</v>
      </c>
      <c r="I3002" s="222">
        <v>0</v>
      </c>
      <c r="J3002" s="222">
        <v>0</v>
      </c>
      <c r="K3002" s="222">
        <v>0</v>
      </c>
      <c r="L3002" s="222">
        <v>0</v>
      </c>
      <c r="M3002" s="222">
        <v>0</v>
      </c>
      <c r="N3002" s="222">
        <v>0</v>
      </c>
      <c r="O3002" s="222">
        <v>0</v>
      </c>
      <c r="P3002" s="222">
        <v>0</v>
      </c>
      <c r="Q3002" s="222">
        <v>0</v>
      </c>
      <c r="R3002" s="222">
        <v>0</v>
      </c>
      <c r="S3002" s="222">
        <v>0</v>
      </c>
      <c r="T3002" s="222">
        <v>0</v>
      </c>
      <c r="U3002" s="223">
        <v>0</v>
      </c>
      <c r="V3002" s="223">
        <v>102348</v>
      </c>
      <c r="W3002" s="223">
        <v>0</v>
      </c>
      <c r="X3002" s="223">
        <v>0</v>
      </c>
    </row>
    <row r="3003" spans="1:24" s="239" customFormat="1" ht="20.25" customHeight="1" x14ac:dyDescent="0.3">
      <c r="A3003" s="238">
        <v>2025</v>
      </c>
      <c r="B3003" s="230">
        <v>383</v>
      </c>
      <c r="C3003" s="225" t="s">
        <v>1327</v>
      </c>
      <c r="D3003" s="230">
        <v>55713</v>
      </c>
      <c r="E3003" s="222">
        <v>136632</v>
      </c>
      <c r="F3003" s="222">
        <v>136632</v>
      </c>
      <c r="G3003" s="218">
        <v>0</v>
      </c>
      <c r="H3003" s="261">
        <v>0</v>
      </c>
      <c r="I3003" s="222">
        <v>0</v>
      </c>
      <c r="J3003" s="222">
        <v>0</v>
      </c>
      <c r="K3003" s="222">
        <v>0</v>
      </c>
      <c r="L3003" s="222">
        <v>0</v>
      </c>
      <c r="M3003" s="222">
        <v>0</v>
      </c>
      <c r="N3003" s="222">
        <v>0</v>
      </c>
      <c r="O3003" s="222">
        <v>0</v>
      </c>
      <c r="P3003" s="222">
        <v>0</v>
      </c>
      <c r="Q3003" s="222">
        <v>0</v>
      </c>
      <c r="R3003" s="222">
        <v>0</v>
      </c>
      <c r="S3003" s="222">
        <v>0</v>
      </c>
      <c r="T3003" s="222">
        <v>0</v>
      </c>
      <c r="U3003" s="223">
        <v>0</v>
      </c>
      <c r="V3003" s="223">
        <v>136632</v>
      </c>
      <c r="W3003" s="223">
        <v>0</v>
      </c>
      <c r="X3003" s="223">
        <v>0</v>
      </c>
    </row>
    <row r="3004" spans="1:24" s="239" customFormat="1" ht="20.25" customHeight="1" x14ac:dyDescent="0.3">
      <c r="A3004" s="238">
        <v>2025</v>
      </c>
      <c r="B3004" s="230">
        <v>384</v>
      </c>
      <c r="C3004" s="225" t="s">
        <v>1328</v>
      </c>
      <c r="D3004" s="230">
        <v>55716</v>
      </c>
      <c r="E3004" s="222">
        <v>126492</v>
      </c>
      <c r="F3004" s="222">
        <v>126492</v>
      </c>
      <c r="G3004" s="218">
        <v>0</v>
      </c>
      <c r="H3004" s="261">
        <v>0</v>
      </c>
      <c r="I3004" s="222">
        <v>0</v>
      </c>
      <c r="J3004" s="222">
        <v>0</v>
      </c>
      <c r="K3004" s="222">
        <v>0</v>
      </c>
      <c r="L3004" s="222">
        <v>0</v>
      </c>
      <c r="M3004" s="222">
        <v>0</v>
      </c>
      <c r="N3004" s="222">
        <v>0</v>
      </c>
      <c r="O3004" s="222">
        <v>0</v>
      </c>
      <c r="P3004" s="222">
        <v>0</v>
      </c>
      <c r="Q3004" s="222">
        <v>0</v>
      </c>
      <c r="R3004" s="222">
        <v>0</v>
      </c>
      <c r="S3004" s="222">
        <v>0</v>
      </c>
      <c r="T3004" s="222">
        <v>0</v>
      </c>
      <c r="U3004" s="223">
        <v>0</v>
      </c>
      <c r="V3004" s="223">
        <v>126492</v>
      </c>
      <c r="W3004" s="223">
        <v>0</v>
      </c>
      <c r="X3004" s="223">
        <v>0</v>
      </c>
    </row>
    <row r="3005" spans="1:24" s="239" customFormat="1" ht="23.25" customHeight="1" x14ac:dyDescent="0.3">
      <c r="A3005" s="238">
        <v>2025</v>
      </c>
      <c r="B3005" s="230">
        <v>385</v>
      </c>
      <c r="C3005" s="225" t="s">
        <v>1330</v>
      </c>
      <c r="D3005" s="230">
        <v>36933</v>
      </c>
      <c r="E3005" s="222">
        <v>183480</v>
      </c>
      <c r="F3005" s="222">
        <v>183480</v>
      </c>
      <c r="G3005" s="218">
        <v>0</v>
      </c>
      <c r="H3005" s="261">
        <v>0</v>
      </c>
      <c r="I3005" s="222">
        <v>0</v>
      </c>
      <c r="J3005" s="222">
        <v>0</v>
      </c>
      <c r="K3005" s="222">
        <v>0</v>
      </c>
      <c r="L3005" s="222">
        <v>0</v>
      </c>
      <c r="M3005" s="222">
        <v>0</v>
      </c>
      <c r="N3005" s="222">
        <v>0</v>
      </c>
      <c r="O3005" s="222">
        <v>0</v>
      </c>
      <c r="P3005" s="222">
        <v>0</v>
      </c>
      <c r="Q3005" s="222">
        <v>0</v>
      </c>
      <c r="R3005" s="222">
        <v>0</v>
      </c>
      <c r="S3005" s="222">
        <v>0</v>
      </c>
      <c r="T3005" s="222">
        <v>0</v>
      </c>
      <c r="U3005" s="223">
        <v>0</v>
      </c>
      <c r="V3005" s="223">
        <v>183480</v>
      </c>
      <c r="W3005" s="223">
        <v>0</v>
      </c>
      <c r="X3005" s="223">
        <v>0</v>
      </c>
    </row>
    <row r="3006" spans="1:24" s="239" customFormat="1" ht="20.25" customHeight="1" x14ac:dyDescent="0.3">
      <c r="A3006" s="238">
        <v>2025</v>
      </c>
      <c r="B3006" s="230">
        <v>386</v>
      </c>
      <c r="C3006" s="225" t="s">
        <v>1331</v>
      </c>
      <c r="D3006" s="230">
        <v>36945</v>
      </c>
      <c r="E3006" s="222">
        <v>142296</v>
      </c>
      <c r="F3006" s="222">
        <v>142296</v>
      </c>
      <c r="G3006" s="218">
        <v>0</v>
      </c>
      <c r="H3006" s="261">
        <v>0</v>
      </c>
      <c r="I3006" s="222">
        <v>0</v>
      </c>
      <c r="J3006" s="222">
        <v>0</v>
      </c>
      <c r="K3006" s="222">
        <v>0</v>
      </c>
      <c r="L3006" s="222">
        <v>0</v>
      </c>
      <c r="M3006" s="222">
        <v>0</v>
      </c>
      <c r="N3006" s="222">
        <v>0</v>
      </c>
      <c r="O3006" s="222">
        <v>0</v>
      </c>
      <c r="P3006" s="222">
        <v>0</v>
      </c>
      <c r="Q3006" s="222">
        <v>0</v>
      </c>
      <c r="R3006" s="222">
        <v>0</v>
      </c>
      <c r="S3006" s="222">
        <v>0</v>
      </c>
      <c r="T3006" s="222">
        <v>0</v>
      </c>
      <c r="U3006" s="223">
        <v>0</v>
      </c>
      <c r="V3006" s="223">
        <v>142296</v>
      </c>
      <c r="W3006" s="223">
        <v>0</v>
      </c>
      <c r="X3006" s="223">
        <v>0</v>
      </c>
    </row>
    <row r="3007" spans="1:24" s="239" customFormat="1" ht="20.25" customHeight="1" x14ac:dyDescent="0.3">
      <c r="A3007" s="238">
        <v>2025</v>
      </c>
      <c r="B3007" s="230">
        <v>387</v>
      </c>
      <c r="C3007" s="225" t="s">
        <v>1332</v>
      </c>
      <c r="D3007" s="230">
        <v>36946</v>
      </c>
      <c r="E3007" s="222">
        <v>142296</v>
      </c>
      <c r="F3007" s="222">
        <v>142296</v>
      </c>
      <c r="G3007" s="218">
        <v>0</v>
      </c>
      <c r="H3007" s="261">
        <v>0</v>
      </c>
      <c r="I3007" s="222">
        <v>0</v>
      </c>
      <c r="J3007" s="222">
        <v>0</v>
      </c>
      <c r="K3007" s="222">
        <v>0</v>
      </c>
      <c r="L3007" s="222">
        <v>0</v>
      </c>
      <c r="M3007" s="222">
        <v>0</v>
      </c>
      <c r="N3007" s="222">
        <v>0</v>
      </c>
      <c r="O3007" s="222">
        <v>0</v>
      </c>
      <c r="P3007" s="222">
        <v>0</v>
      </c>
      <c r="Q3007" s="222">
        <v>0</v>
      </c>
      <c r="R3007" s="222">
        <v>0</v>
      </c>
      <c r="S3007" s="222">
        <v>0</v>
      </c>
      <c r="T3007" s="222">
        <v>0</v>
      </c>
      <c r="U3007" s="223">
        <v>0</v>
      </c>
      <c r="V3007" s="223">
        <v>142296</v>
      </c>
      <c r="W3007" s="223">
        <v>0</v>
      </c>
      <c r="X3007" s="223">
        <v>0</v>
      </c>
    </row>
    <row r="3008" spans="1:24" s="239" customFormat="1" ht="20.25" customHeight="1" x14ac:dyDescent="0.3">
      <c r="A3008" s="238">
        <v>2025</v>
      </c>
      <c r="B3008" s="230">
        <v>388</v>
      </c>
      <c r="C3008" s="225" t="s">
        <v>1333</v>
      </c>
      <c r="D3008" s="230">
        <v>36947</v>
      </c>
      <c r="E3008" s="222">
        <v>142296</v>
      </c>
      <c r="F3008" s="222">
        <v>142296</v>
      </c>
      <c r="G3008" s="218">
        <v>0</v>
      </c>
      <c r="H3008" s="261">
        <v>0</v>
      </c>
      <c r="I3008" s="222">
        <v>0</v>
      </c>
      <c r="J3008" s="222">
        <v>0</v>
      </c>
      <c r="K3008" s="222">
        <v>0</v>
      </c>
      <c r="L3008" s="222">
        <v>0</v>
      </c>
      <c r="M3008" s="222">
        <v>0</v>
      </c>
      <c r="N3008" s="222">
        <v>0</v>
      </c>
      <c r="O3008" s="222">
        <v>0</v>
      </c>
      <c r="P3008" s="222">
        <v>0</v>
      </c>
      <c r="Q3008" s="222">
        <v>0</v>
      </c>
      <c r="R3008" s="222">
        <v>0</v>
      </c>
      <c r="S3008" s="222">
        <v>0</v>
      </c>
      <c r="T3008" s="222">
        <v>0</v>
      </c>
      <c r="U3008" s="223">
        <v>0</v>
      </c>
      <c r="V3008" s="223">
        <v>142296</v>
      </c>
      <c r="W3008" s="223">
        <v>0</v>
      </c>
      <c r="X3008" s="223">
        <v>0</v>
      </c>
    </row>
    <row r="3009" spans="1:24" s="239" customFormat="1" ht="20.25" customHeight="1" x14ac:dyDescent="0.3">
      <c r="A3009" s="238">
        <v>2025</v>
      </c>
      <c r="B3009" s="230">
        <v>389</v>
      </c>
      <c r="C3009" s="225" t="s">
        <v>1334</v>
      </c>
      <c r="D3009" s="230">
        <v>36948</v>
      </c>
      <c r="E3009" s="222">
        <v>142296</v>
      </c>
      <c r="F3009" s="222">
        <v>142296</v>
      </c>
      <c r="G3009" s="218">
        <v>0</v>
      </c>
      <c r="H3009" s="261">
        <v>0</v>
      </c>
      <c r="I3009" s="222">
        <v>0</v>
      </c>
      <c r="J3009" s="222">
        <v>0</v>
      </c>
      <c r="K3009" s="222">
        <v>0</v>
      </c>
      <c r="L3009" s="222">
        <v>0</v>
      </c>
      <c r="M3009" s="222">
        <v>0</v>
      </c>
      <c r="N3009" s="222">
        <v>0</v>
      </c>
      <c r="O3009" s="222">
        <v>0</v>
      </c>
      <c r="P3009" s="222">
        <v>0</v>
      </c>
      <c r="Q3009" s="222">
        <v>0</v>
      </c>
      <c r="R3009" s="222">
        <v>0</v>
      </c>
      <c r="S3009" s="222">
        <v>0</v>
      </c>
      <c r="T3009" s="222">
        <v>0</v>
      </c>
      <c r="U3009" s="223">
        <v>0</v>
      </c>
      <c r="V3009" s="223">
        <v>142296</v>
      </c>
      <c r="W3009" s="223">
        <v>0</v>
      </c>
      <c r="X3009" s="223">
        <v>0</v>
      </c>
    </row>
    <row r="3010" spans="1:24" s="239" customFormat="1" ht="20.25" customHeight="1" x14ac:dyDescent="0.3">
      <c r="A3010" s="238">
        <v>2025</v>
      </c>
      <c r="B3010" s="230">
        <v>390</v>
      </c>
      <c r="C3010" s="225" t="s">
        <v>1336</v>
      </c>
      <c r="D3010" s="230">
        <v>36980</v>
      </c>
      <c r="E3010" s="222">
        <v>124162</v>
      </c>
      <c r="F3010" s="222">
        <v>124162</v>
      </c>
      <c r="G3010" s="218">
        <v>0</v>
      </c>
      <c r="H3010" s="261">
        <v>0</v>
      </c>
      <c r="I3010" s="222">
        <v>0</v>
      </c>
      <c r="J3010" s="222">
        <v>0</v>
      </c>
      <c r="K3010" s="222">
        <v>0</v>
      </c>
      <c r="L3010" s="222">
        <v>0</v>
      </c>
      <c r="M3010" s="222">
        <v>0</v>
      </c>
      <c r="N3010" s="222">
        <v>0</v>
      </c>
      <c r="O3010" s="222">
        <v>0</v>
      </c>
      <c r="P3010" s="222">
        <v>0</v>
      </c>
      <c r="Q3010" s="222">
        <v>0</v>
      </c>
      <c r="R3010" s="222">
        <v>0</v>
      </c>
      <c r="S3010" s="222">
        <v>0</v>
      </c>
      <c r="T3010" s="222">
        <v>0</v>
      </c>
      <c r="U3010" s="223">
        <v>0</v>
      </c>
      <c r="V3010" s="223">
        <v>124162</v>
      </c>
      <c r="W3010" s="223">
        <v>0</v>
      </c>
      <c r="X3010" s="223">
        <v>0</v>
      </c>
    </row>
    <row r="3011" spans="1:24" s="239" customFormat="1" ht="20.25" customHeight="1" x14ac:dyDescent="0.3">
      <c r="A3011" s="238">
        <v>2025</v>
      </c>
      <c r="B3011" s="230">
        <v>391</v>
      </c>
      <c r="C3011" s="225" t="s">
        <v>1337</v>
      </c>
      <c r="D3011" s="230">
        <v>36991</v>
      </c>
      <c r="E3011" s="222">
        <v>3739543.9361</v>
      </c>
      <c r="F3011" s="222">
        <v>3684279.74</v>
      </c>
      <c r="G3011" s="218">
        <v>0</v>
      </c>
      <c r="H3011" s="261">
        <v>0</v>
      </c>
      <c r="I3011" s="222">
        <v>0</v>
      </c>
      <c r="J3011" s="222">
        <v>0</v>
      </c>
      <c r="K3011" s="222">
        <v>0</v>
      </c>
      <c r="L3011" s="222">
        <v>0</v>
      </c>
      <c r="M3011" s="222">
        <v>0</v>
      </c>
      <c r="N3011" s="222">
        <v>0</v>
      </c>
      <c r="O3011" s="222">
        <v>3684279.74</v>
      </c>
      <c r="P3011" s="222">
        <v>0</v>
      </c>
      <c r="Q3011" s="222">
        <v>0</v>
      </c>
      <c r="R3011" s="222">
        <v>0</v>
      </c>
      <c r="S3011" s="222">
        <v>0</v>
      </c>
      <c r="T3011" s="222">
        <v>0</v>
      </c>
      <c r="U3011" s="223">
        <v>0</v>
      </c>
      <c r="V3011" s="223">
        <v>0</v>
      </c>
      <c r="W3011" s="223">
        <v>0</v>
      </c>
      <c r="X3011" s="223">
        <v>55264.196100000001</v>
      </c>
    </row>
    <row r="3012" spans="1:24" s="239" customFormat="1" ht="20.25" customHeight="1" x14ac:dyDescent="0.3">
      <c r="A3012" s="238">
        <v>2025</v>
      </c>
      <c r="B3012" s="230">
        <v>392</v>
      </c>
      <c r="C3012" s="225" t="s">
        <v>4048</v>
      </c>
      <c r="D3012" s="230">
        <v>36994</v>
      </c>
      <c r="E3012" s="222">
        <v>189036</v>
      </c>
      <c r="F3012" s="222">
        <v>189036</v>
      </c>
      <c r="G3012" s="218">
        <v>0</v>
      </c>
      <c r="H3012" s="261">
        <v>0</v>
      </c>
      <c r="I3012" s="222">
        <v>0</v>
      </c>
      <c r="J3012" s="222">
        <v>0</v>
      </c>
      <c r="K3012" s="222">
        <v>0</v>
      </c>
      <c r="L3012" s="222">
        <v>0</v>
      </c>
      <c r="M3012" s="222">
        <v>0</v>
      </c>
      <c r="N3012" s="222">
        <v>0</v>
      </c>
      <c r="O3012" s="222">
        <v>0</v>
      </c>
      <c r="P3012" s="222">
        <v>0</v>
      </c>
      <c r="Q3012" s="222">
        <v>0</v>
      </c>
      <c r="R3012" s="222">
        <v>0</v>
      </c>
      <c r="S3012" s="222">
        <v>0</v>
      </c>
      <c r="T3012" s="222">
        <v>0</v>
      </c>
      <c r="U3012" s="223">
        <v>0</v>
      </c>
      <c r="V3012" s="223">
        <v>189036</v>
      </c>
      <c r="W3012" s="223">
        <v>0</v>
      </c>
      <c r="X3012" s="223">
        <v>0</v>
      </c>
    </row>
    <row r="3013" spans="1:24" s="239" customFormat="1" ht="23.25" customHeight="1" x14ac:dyDescent="0.3">
      <c r="A3013" s="238">
        <v>2025</v>
      </c>
      <c r="B3013" s="230">
        <v>393</v>
      </c>
      <c r="C3013" s="225" t="s">
        <v>1339</v>
      </c>
      <c r="D3013" s="230">
        <v>37084</v>
      </c>
      <c r="E3013" s="222">
        <v>323974</v>
      </c>
      <c r="F3013" s="222">
        <v>300000</v>
      </c>
      <c r="G3013" s="218">
        <v>0</v>
      </c>
      <c r="H3013" s="261">
        <v>0</v>
      </c>
      <c r="I3013" s="222">
        <v>0</v>
      </c>
      <c r="J3013" s="222">
        <v>0</v>
      </c>
      <c r="K3013" s="222">
        <v>0</v>
      </c>
      <c r="L3013" s="222">
        <v>0</v>
      </c>
      <c r="M3013" s="222">
        <v>0</v>
      </c>
      <c r="N3013" s="222">
        <v>0</v>
      </c>
      <c r="O3013" s="222">
        <v>0</v>
      </c>
      <c r="P3013" s="222">
        <v>300000</v>
      </c>
      <c r="Q3013" s="222">
        <v>0</v>
      </c>
      <c r="R3013" s="222">
        <v>0</v>
      </c>
      <c r="S3013" s="222">
        <v>0</v>
      </c>
      <c r="T3013" s="222">
        <v>0</v>
      </c>
      <c r="U3013" s="223">
        <v>0</v>
      </c>
      <c r="V3013" s="223">
        <v>0</v>
      </c>
      <c r="W3013" s="223">
        <v>0</v>
      </c>
      <c r="X3013" s="223">
        <v>23974</v>
      </c>
    </row>
    <row r="3014" spans="1:24" s="239" customFormat="1" ht="20.25" customHeight="1" x14ac:dyDescent="0.3">
      <c r="A3014" s="238">
        <v>2025</v>
      </c>
      <c r="B3014" s="230">
        <v>394</v>
      </c>
      <c r="C3014" s="225" t="s">
        <v>1340</v>
      </c>
      <c r="D3014" s="230">
        <v>37147</v>
      </c>
      <c r="E3014" s="222">
        <v>1644550.46</v>
      </c>
      <c r="F3014" s="222">
        <v>1620246.76</v>
      </c>
      <c r="G3014" s="218">
        <v>0</v>
      </c>
      <c r="H3014" s="261">
        <v>0</v>
      </c>
      <c r="I3014" s="222">
        <v>0</v>
      </c>
      <c r="J3014" s="222">
        <v>0</v>
      </c>
      <c r="K3014" s="222">
        <v>0</v>
      </c>
      <c r="L3014" s="222">
        <v>0</v>
      </c>
      <c r="M3014" s="222">
        <v>0</v>
      </c>
      <c r="N3014" s="222">
        <v>0</v>
      </c>
      <c r="O3014" s="222">
        <v>1620246.76</v>
      </c>
      <c r="P3014" s="222">
        <v>0</v>
      </c>
      <c r="Q3014" s="222">
        <v>0</v>
      </c>
      <c r="R3014" s="222">
        <v>0</v>
      </c>
      <c r="S3014" s="222">
        <v>0</v>
      </c>
      <c r="T3014" s="222">
        <v>0</v>
      </c>
      <c r="U3014" s="223">
        <v>0</v>
      </c>
      <c r="V3014" s="223">
        <v>0</v>
      </c>
      <c r="W3014" s="223">
        <v>0</v>
      </c>
      <c r="X3014" s="223">
        <v>24303.7</v>
      </c>
    </row>
    <row r="3015" spans="1:24" s="239" customFormat="1" ht="20.25" customHeight="1" x14ac:dyDescent="0.3">
      <c r="A3015" s="238">
        <v>2025</v>
      </c>
      <c r="B3015" s="230">
        <v>395</v>
      </c>
      <c r="C3015" s="225" t="s">
        <v>1341</v>
      </c>
      <c r="D3015" s="230">
        <v>37148</v>
      </c>
      <c r="E3015" s="222">
        <v>1622243.6</v>
      </c>
      <c r="F3015" s="222">
        <v>1598269.6</v>
      </c>
      <c r="G3015" s="218">
        <v>0</v>
      </c>
      <c r="H3015" s="261">
        <v>0</v>
      </c>
      <c r="I3015" s="222">
        <v>0</v>
      </c>
      <c r="J3015" s="222">
        <v>0</v>
      </c>
      <c r="K3015" s="222">
        <v>0</v>
      </c>
      <c r="L3015" s="222">
        <v>0</v>
      </c>
      <c r="M3015" s="222">
        <v>0</v>
      </c>
      <c r="N3015" s="222">
        <v>0</v>
      </c>
      <c r="O3015" s="222">
        <v>1598269.6</v>
      </c>
      <c r="P3015" s="222">
        <v>0</v>
      </c>
      <c r="Q3015" s="222">
        <v>0</v>
      </c>
      <c r="R3015" s="222">
        <v>0</v>
      </c>
      <c r="S3015" s="222">
        <v>0</v>
      </c>
      <c r="T3015" s="222">
        <v>0</v>
      </c>
      <c r="U3015" s="223">
        <v>0</v>
      </c>
      <c r="V3015" s="223">
        <v>0</v>
      </c>
      <c r="W3015" s="223">
        <v>0</v>
      </c>
      <c r="X3015" s="223">
        <v>23974</v>
      </c>
    </row>
    <row r="3016" spans="1:24" s="239" customFormat="1" ht="23.25" customHeight="1" x14ac:dyDescent="0.3">
      <c r="A3016" s="238">
        <v>2025</v>
      </c>
      <c r="B3016" s="230">
        <v>396</v>
      </c>
      <c r="C3016" s="225" t="s">
        <v>1342</v>
      </c>
      <c r="D3016" s="230">
        <v>37150</v>
      </c>
      <c r="E3016" s="222">
        <v>1644550.49</v>
      </c>
      <c r="F3016" s="222">
        <v>1620246.79</v>
      </c>
      <c r="G3016" s="218">
        <v>0</v>
      </c>
      <c r="H3016" s="261">
        <v>0</v>
      </c>
      <c r="I3016" s="222">
        <v>0</v>
      </c>
      <c r="J3016" s="222">
        <v>0</v>
      </c>
      <c r="K3016" s="222">
        <v>0</v>
      </c>
      <c r="L3016" s="222">
        <v>0</v>
      </c>
      <c r="M3016" s="222">
        <v>0</v>
      </c>
      <c r="N3016" s="222">
        <v>0</v>
      </c>
      <c r="O3016" s="222">
        <v>1620246.79</v>
      </c>
      <c r="P3016" s="222">
        <v>0</v>
      </c>
      <c r="Q3016" s="222">
        <v>0</v>
      </c>
      <c r="R3016" s="222">
        <v>0</v>
      </c>
      <c r="S3016" s="222">
        <v>0</v>
      </c>
      <c r="T3016" s="222">
        <v>0</v>
      </c>
      <c r="U3016" s="223">
        <v>0</v>
      </c>
      <c r="V3016" s="223">
        <v>0</v>
      </c>
      <c r="W3016" s="223">
        <v>0</v>
      </c>
      <c r="X3016" s="223">
        <v>24303.7</v>
      </c>
    </row>
    <row r="3017" spans="1:24" s="239" customFormat="1" ht="20.25" customHeight="1" x14ac:dyDescent="0.3">
      <c r="A3017" s="238">
        <v>2025</v>
      </c>
      <c r="B3017" s="230">
        <v>397</v>
      </c>
      <c r="C3017" s="225" t="s">
        <v>1343</v>
      </c>
      <c r="D3017" s="230">
        <v>37152</v>
      </c>
      <c r="E3017" s="222">
        <v>200640</v>
      </c>
      <c r="F3017" s="222">
        <v>200640</v>
      </c>
      <c r="G3017" s="218">
        <v>0</v>
      </c>
      <c r="H3017" s="261">
        <v>0</v>
      </c>
      <c r="I3017" s="222">
        <v>0</v>
      </c>
      <c r="J3017" s="222">
        <v>0</v>
      </c>
      <c r="K3017" s="222">
        <v>0</v>
      </c>
      <c r="L3017" s="222">
        <v>0</v>
      </c>
      <c r="M3017" s="222">
        <v>0</v>
      </c>
      <c r="N3017" s="222">
        <v>0</v>
      </c>
      <c r="O3017" s="222">
        <v>0</v>
      </c>
      <c r="P3017" s="222">
        <v>0</v>
      </c>
      <c r="Q3017" s="222">
        <v>0</v>
      </c>
      <c r="R3017" s="222">
        <v>0</v>
      </c>
      <c r="S3017" s="222">
        <v>0</v>
      </c>
      <c r="T3017" s="222">
        <v>0</v>
      </c>
      <c r="U3017" s="223">
        <v>0</v>
      </c>
      <c r="V3017" s="223">
        <v>200640</v>
      </c>
      <c r="W3017" s="223">
        <v>0</v>
      </c>
      <c r="X3017" s="223">
        <v>0</v>
      </c>
    </row>
    <row r="3018" spans="1:24" s="239" customFormat="1" ht="20.25" customHeight="1" x14ac:dyDescent="0.3">
      <c r="A3018" s="238">
        <v>2025</v>
      </c>
      <c r="B3018" s="230">
        <v>398</v>
      </c>
      <c r="C3018" s="225" t="s">
        <v>1661</v>
      </c>
      <c r="D3018" s="230">
        <v>33030</v>
      </c>
      <c r="E3018" s="222">
        <v>2296980.48</v>
      </c>
      <c r="F3018" s="222">
        <v>2296980.48</v>
      </c>
      <c r="G3018" s="218">
        <v>376733.72</v>
      </c>
      <c r="H3018" s="261">
        <v>0</v>
      </c>
      <c r="I3018" s="222">
        <v>0</v>
      </c>
      <c r="J3018" s="222">
        <v>0</v>
      </c>
      <c r="K3018" s="222">
        <v>0</v>
      </c>
      <c r="L3018" s="222">
        <v>0</v>
      </c>
      <c r="M3018" s="222">
        <v>0</v>
      </c>
      <c r="N3018" s="222">
        <v>0</v>
      </c>
      <c r="O3018" s="222">
        <v>1620246.76</v>
      </c>
      <c r="P3018" s="222">
        <v>300000</v>
      </c>
      <c r="Q3018" s="222">
        <v>0</v>
      </c>
      <c r="R3018" s="222">
        <v>0</v>
      </c>
      <c r="S3018" s="222">
        <v>0</v>
      </c>
      <c r="T3018" s="222">
        <v>0</v>
      </c>
      <c r="U3018" s="223">
        <v>0</v>
      </c>
      <c r="V3018" s="223">
        <v>0</v>
      </c>
      <c r="W3018" s="223">
        <v>0</v>
      </c>
      <c r="X3018" s="223">
        <v>0</v>
      </c>
    </row>
    <row r="3019" spans="1:24" s="239" customFormat="1" ht="20.25" customHeight="1" x14ac:dyDescent="0.3">
      <c r="A3019" s="238">
        <v>2025</v>
      </c>
      <c r="B3019" s="230">
        <v>399</v>
      </c>
      <c r="C3019" s="225" t="s">
        <v>1344</v>
      </c>
      <c r="D3019" s="230">
        <v>37163</v>
      </c>
      <c r="E3019" s="222">
        <v>3533673.4400000004</v>
      </c>
      <c r="F3019" s="222">
        <v>3481451.6700000004</v>
      </c>
      <c r="G3019" s="218">
        <v>0</v>
      </c>
      <c r="H3019" s="261">
        <v>0</v>
      </c>
      <c r="I3019" s="222">
        <v>0</v>
      </c>
      <c r="J3019" s="222">
        <v>0</v>
      </c>
      <c r="K3019" s="222">
        <v>0</v>
      </c>
      <c r="L3019" s="222">
        <v>0</v>
      </c>
      <c r="M3019" s="222">
        <v>0</v>
      </c>
      <c r="N3019" s="222">
        <v>0</v>
      </c>
      <c r="O3019" s="222">
        <v>3038901.49</v>
      </c>
      <c r="P3019" s="222">
        <v>442550.18</v>
      </c>
      <c r="Q3019" s="222">
        <v>0</v>
      </c>
      <c r="R3019" s="222">
        <v>0</v>
      </c>
      <c r="S3019" s="222">
        <v>0</v>
      </c>
      <c r="T3019" s="222">
        <v>0</v>
      </c>
      <c r="U3019" s="223">
        <v>0</v>
      </c>
      <c r="V3019" s="223">
        <v>0</v>
      </c>
      <c r="W3019" s="223">
        <v>0</v>
      </c>
      <c r="X3019" s="223">
        <v>52221.77</v>
      </c>
    </row>
    <row r="3020" spans="1:24" s="239" customFormat="1" ht="20.25" customHeight="1" x14ac:dyDescent="0.3">
      <c r="A3020" s="238">
        <v>2025</v>
      </c>
      <c r="B3020" s="230">
        <v>400</v>
      </c>
      <c r="C3020" s="225" t="s">
        <v>1663</v>
      </c>
      <c r="D3020" s="230">
        <v>33146</v>
      </c>
      <c r="E3020" s="222">
        <v>300000</v>
      </c>
      <c r="F3020" s="222">
        <v>300000</v>
      </c>
      <c r="G3020" s="218">
        <v>0</v>
      </c>
      <c r="H3020" s="261">
        <v>0</v>
      </c>
      <c r="I3020" s="222">
        <v>0</v>
      </c>
      <c r="J3020" s="222">
        <v>0</v>
      </c>
      <c r="K3020" s="222">
        <v>0</v>
      </c>
      <c r="L3020" s="222">
        <v>300000</v>
      </c>
      <c r="M3020" s="222">
        <v>0</v>
      </c>
      <c r="N3020" s="222">
        <v>0</v>
      </c>
      <c r="O3020" s="222">
        <v>0</v>
      </c>
      <c r="P3020" s="222">
        <v>0</v>
      </c>
      <c r="Q3020" s="222">
        <v>0</v>
      </c>
      <c r="R3020" s="222">
        <v>0</v>
      </c>
      <c r="S3020" s="222">
        <v>0</v>
      </c>
      <c r="T3020" s="222">
        <v>0</v>
      </c>
      <c r="U3020" s="223">
        <v>0</v>
      </c>
      <c r="V3020" s="223">
        <v>0</v>
      </c>
      <c r="W3020" s="223">
        <v>0</v>
      </c>
      <c r="X3020" s="223">
        <v>0</v>
      </c>
    </row>
    <row r="3021" spans="1:24" s="239" customFormat="1" ht="20.25" customHeight="1" x14ac:dyDescent="0.3">
      <c r="A3021" s="238">
        <v>2025</v>
      </c>
      <c r="B3021" s="230">
        <v>401</v>
      </c>
      <c r="C3021" s="225" t="s">
        <v>2902</v>
      </c>
      <c r="D3021" s="230">
        <v>34551</v>
      </c>
      <c r="E3021" s="222">
        <v>5531457.4199999999</v>
      </c>
      <c r="F3021" s="222">
        <v>5451291.4199999999</v>
      </c>
      <c r="G3021" s="218">
        <v>0</v>
      </c>
      <c r="H3021" s="218">
        <v>0</v>
      </c>
      <c r="I3021" s="218">
        <v>0</v>
      </c>
      <c r="J3021" s="218">
        <v>0</v>
      </c>
      <c r="K3021" s="218">
        <v>0</v>
      </c>
      <c r="L3021" s="218">
        <v>0</v>
      </c>
      <c r="M3021" s="218">
        <v>0</v>
      </c>
      <c r="N3021" s="218">
        <v>0</v>
      </c>
      <c r="O3021" s="218">
        <v>0</v>
      </c>
      <c r="P3021" s="218">
        <v>0</v>
      </c>
      <c r="Q3021" s="218">
        <v>5451291.4199999999</v>
      </c>
      <c r="R3021" s="218">
        <v>0</v>
      </c>
      <c r="S3021" s="218">
        <v>0</v>
      </c>
      <c r="T3021" s="218">
        <v>0</v>
      </c>
      <c r="U3021" s="218">
        <v>0</v>
      </c>
      <c r="V3021" s="218">
        <v>0</v>
      </c>
      <c r="W3021" s="218">
        <v>0</v>
      </c>
      <c r="X3021" s="218">
        <v>80166</v>
      </c>
    </row>
    <row r="3022" spans="1:24" s="239" customFormat="1" ht="20.25" customHeight="1" x14ac:dyDescent="0.3">
      <c r="A3022" s="238">
        <v>2025</v>
      </c>
      <c r="B3022" s="230">
        <v>402</v>
      </c>
      <c r="C3022" s="225" t="s">
        <v>3089</v>
      </c>
      <c r="D3022" s="230">
        <v>35424</v>
      </c>
      <c r="E3022" s="222">
        <v>3700212.3299999996</v>
      </c>
      <c r="F3022" s="222">
        <v>3603107.8</v>
      </c>
      <c r="G3022" s="218">
        <v>0</v>
      </c>
      <c r="H3022" s="218">
        <v>3603107.8</v>
      </c>
      <c r="I3022" s="218">
        <v>0</v>
      </c>
      <c r="J3022" s="218">
        <v>0</v>
      </c>
      <c r="K3022" s="218">
        <v>0</v>
      </c>
      <c r="L3022" s="218">
        <v>0</v>
      </c>
      <c r="M3022" s="218">
        <v>0</v>
      </c>
      <c r="N3022" s="218">
        <v>0</v>
      </c>
      <c r="O3022" s="218">
        <v>0</v>
      </c>
      <c r="P3022" s="218">
        <v>0</v>
      </c>
      <c r="Q3022" s="218">
        <v>0</v>
      </c>
      <c r="R3022" s="218">
        <v>0</v>
      </c>
      <c r="S3022" s="218">
        <v>0</v>
      </c>
      <c r="T3022" s="218">
        <v>0</v>
      </c>
      <c r="U3022" s="218">
        <v>0</v>
      </c>
      <c r="V3022" s="218">
        <v>0</v>
      </c>
      <c r="W3022" s="218">
        <v>0</v>
      </c>
      <c r="X3022" s="218">
        <v>97104.53</v>
      </c>
    </row>
    <row r="3023" spans="1:24" s="239" customFormat="1" ht="23.25" customHeight="1" x14ac:dyDescent="0.3">
      <c r="A3023" s="238">
        <v>2025</v>
      </c>
      <c r="B3023" s="230">
        <v>403</v>
      </c>
      <c r="C3023" s="225" t="s">
        <v>1624</v>
      </c>
      <c r="D3023" s="230">
        <v>36657</v>
      </c>
      <c r="E3023" s="222">
        <v>110320.8</v>
      </c>
      <c r="F3023" s="222">
        <v>110320.8</v>
      </c>
      <c r="G3023" s="218">
        <v>0</v>
      </c>
      <c r="H3023" s="261">
        <v>0</v>
      </c>
      <c r="I3023" s="222">
        <v>0</v>
      </c>
      <c r="J3023" s="222">
        <v>0</v>
      </c>
      <c r="K3023" s="222">
        <v>0</v>
      </c>
      <c r="L3023" s="222">
        <v>0</v>
      </c>
      <c r="M3023" s="222">
        <v>0</v>
      </c>
      <c r="N3023" s="222">
        <v>0</v>
      </c>
      <c r="O3023" s="222">
        <v>0</v>
      </c>
      <c r="P3023" s="222">
        <v>0</v>
      </c>
      <c r="Q3023" s="222">
        <v>0</v>
      </c>
      <c r="R3023" s="222">
        <v>0</v>
      </c>
      <c r="S3023" s="222">
        <v>0</v>
      </c>
      <c r="T3023" s="222">
        <v>0</v>
      </c>
      <c r="U3023" s="223">
        <v>110320.8</v>
      </c>
      <c r="V3023" s="223">
        <v>0</v>
      </c>
      <c r="W3023" s="223">
        <v>0</v>
      </c>
      <c r="X3023" s="222">
        <v>0</v>
      </c>
    </row>
    <row r="3024" spans="1:24" s="239" customFormat="1" ht="23.25" customHeight="1" x14ac:dyDescent="0.3">
      <c r="A3024" s="238">
        <v>2025</v>
      </c>
      <c r="B3024" s="230">
        <v>404</v>
      </c>
      <c r="C3024" s="225" t="s">
        <v>1626</v>
      </c>
      <c r="D3024" s="230">
        <v>36922</v>
      </c>
      <c r="E3024" s="222">
        <v>2350029.5</v>
      </c>
      <c r="F3024" s="222">
        <v>2315300</v>
      </c>
      <c r="G3024" s="218">
        <v>0</v>
      </c>
      <c r="H3024" s="261">
        <v>0</v>
      </c>
      <c r="I3024" s="222">
        <v>0</v>
      </c>
      <c r="J3024" s="222">
        <v>0</v>
      </c>
      <c r="K3024" s="222">
        <v>0</v>
      </c>
      <c r="L3024" s="222">
        <v>0</v>
      </c>
      <c r="M3024" s="222">
        <v>0</v>
      </c>
      <c r="N3024" s="222">
        <v>0</v>
      </c>
      <c r="O3024" s="222">
        <v>0</v>
      </c>
      <c r="P3024" s="222">
        <v>0</v>
      </c>
      <c r="Q3024" s="222">
        <v>2315300</v>
      </c>
      <c r="R3024" s="222">
        <v>0</v>
      </c>
      <c r="S3024" s="222">
        <v>0</v>
      </c>
      <c r="T3024" s="222">
        <v>0</v>
      </c>
      <c r="U3024" s="223">
        <v>0</v>
      </c>
      <c r="V3024" s="223">
        <v>0</v>
      </c>
      <c r="W3024" s="223">
        <v>0</v>
      </c>
      <c r="X3024" s="222">
        <v>34729.5</v>
      </c>
    </row>
    <row r="3025" spans="1:24" s="239" customFormat="1" ht="20.25" customHeight="1" x14ac:dyDescent="0.3">
      <c r="A3025" s="238">
        <v>2025</v>
      </c>
      <c r="B3025" s="230">
        <v>405</v>
      </c>
      <c r="C3025" s="225" t="s">
        <v>3445</v>
      </c>
      <c r="D3025" s="230">
        <v>32353</v>
      </c>
      <c r="E3025" s="222">
        <v>208644.46</v>
      </c>
      <c r="F3025" s="222">
        <v>208644.46</v>
      </c>
      <c r="G3025" s="218">
        <v>0</v>
      </c>
      <c r="H3025" s="261">
        <v>0</v>
      </c>
      <c r="I3025" s="222">
        <v>0</v>
      </c>
      <c r="J3025" s="222">
        <v>0</v>
      </c>
      <c r="K3025" s="222">
        <v>0</v>
      </c>
      <c r="L3025" s="222">
        <v>0</v>
      </c>
      <c r="M3025" s="222">
        <v>0</v>
      </c>
      <c r="N3025" s="222">
        <v>0</v>
      </c>
      <c r="O3025" s="222">
        <v>0</v>
      </c>
      <c r="P3025" s="222">
        <v>0</v>
      </c>
      <c r="Q3025" s="222">
        <v>0</v>
      </c>
      <c r="R3025" s="222">
        <v>0</v>
      </c>
      <c r="S3025" s="222">
        <v>0</v>
      </c>
      <c r="T3025" s="222">
        <v>0</v>
      </c>
      <c r="U3025" s="223">
        <v>208644.46</v>
      </c>
      <c r="V3025" s="223">
        <v>0</v>
      </c>
      <c r="W3025" s="223">
        <v>0</v>
      </c>
      <c r="X3025" s="222">
        <v>0</v>
      </c>
    </row>
    <row r="3026" spans="1:24" s="239" customFormat="1" ht="20.25" customHeight="1" x14ac:dyDescent="0.3">
      <c r="A3026" s="238">
        <v>2025</v>
      </c>
      <c r="B3026" s="230">
        <v>406</v>
      </c>
      <c r="C3026" s="225" t="s">
        <v>69</v>
      </c>
      <c r="D3026" s="230">
        <v>32360</v>
      </c>
      <c r="E3026" s="222">
        <v>6327370.8300000001</v>
      </c>
      <c r="F3026" s="222">
        <v>6233862.8899999997</v>
      </c>
      <c r="G3026" s="218">
        <v>0</v>
      </c>
      <c r="H3026" s="218">
        <v>0</v>
      </c>
      <c r="I3026" s="218">
        <v>0</v>
      </c>
      <c r="J3026" s="218">
        <v>0</v>
      </c>
      <c r="K3026" s="218">
        <v>0</v>
      </c>
      <c r="L3026" s="218">
        <v>0</v>
      </c>
      <c r="M3026" s="218">
        <v>0</v>
      </c>
      <c r="N3026" s="218">
        <v>0</v>
      </c>
      <c r="O3026" s="218">
        <v>0</v>
      </c>
      <c r="P3026" s="218">
        <v>0</v>
      </c>
      <c r="Q3026" s="218">
        <v>6233862.8899999997</v>
      </c>
      <c r="R3026" s="218">
        <v>0</v>
      </c>
      <c r="S3026" s="218">
        <v>0</v>
      </c>
      <c r="T3026" s="218">
        <v>0</v>
      </c>
      <c r="U3026" s="218">
        <v>0</v>
      </c>
      <c r="V3026" s="218">
        <v>0</v>
      </c>
      <c r="W3026" s="218">
        <v>0</v>
      </c>
      <c r="X3026" s="218">
        <v>93507.94</v>
      </c>
    </row>
    <row r="3027" spans="1:24" s="239" customFormat="1" ht="22.7" customHeight="1" x14ac:dyDescent="0.3">
      <c r="A3027" s="238">
        <v>2025</v>
      </c>
      <c r="B3027" s="230">
        <v>407</v>
      </c>
      <c r="C3027" s="225" t="s">
        <v>66</v>
      </c>
      <c r="D3027" s="230">
        <v>36584</v>
      </c>
      <c r="E3027" s="222">
        <v>166693.20000000001</v>
      </c>
      <c r="F3027" s="222">
        <v>166693.20000000001</v>
      </c>
      <c r="G3027" s="218">
        <v>0</v>
      </c>
      <c r="H3027" s="261">
        <v>0</v>
      </c>
      <c r="I3027" s="222">
        <v>0</v>
      </c>
      <c r="J3027" s="222">
        <v>0</v>
      </c>
      <c r="K3027" s="222">
        <v>0</v>
      </c>
      <c r="L3027" s="222">
        <v>0</v>
      </c>
      <c r="M3027" s="222">
        <v>0</v>
      </c>
      <c r="N3027" s="222">
        <v>0</v>
      </c>
      <c r="O3027" s="222">
        <v>0</v>
      </c>
      <c r="P3027" s="222">
        <v>0</v>
      </c>
      <c r="Q3027" s="222">
        <v>0</v>
      </c>
      <c r="R3027" s="222">
        <v>0</v>
      </c>
      <c r="S3027" s="222">
        <v>0</v>
      </c>
      <c r="T3027" s="222">
        <v>0</v>
      </c>
      <c r="U3027" s="223">
        <v>166693.20000000001</v>
      </c>
      <c r="V3027" s="223">
        <v>0</v>
      </c>
      <c r="W3027" s="223">
        <v>0</v>
      </c>
      <c r="X3027" s="222">
        <v>0</v>
      </c>
    </row>
    <row r="3028" spans="1:24" s="239" customFormat="1" ht="22.7" customHeight="1" x14ac:dyDescent="0.3">
      <c r="A3028" s="238">
        <v>2025</v>
      </c>
      <c r="B3028" s="230">
        <v>408</v>
      </c>
      <c r="C3028" s="225" t="s">
        <v>1768</v>
      </c>
      <c r="D3028" s="230">
        <v>35290</v>
      </c>
      <c r="E3028" s="222">
        <v>500000</v>
      </c>
      <c r="F3028" s="222">
        <v>500000</v>
      </c>
      <c r="G3028" s="222">
        <v>0</v>
      </c>
      <c r="H3028" s="261">
        <v>0</v>
      </c>
      <c r="I3028" s="222">
        <v>0</v>
      </c>
      <c r="J3028" s="222">
        <v>0</v>
      </c>
      <c r="K3028" s="222">
        <v>0</v>
      </c>
      <c r="L3028" s="222">
        <v>0</v>
      </c>
      <c r="M3028" s="222">
        <v>0</v>
      </c>
      <c r="N3028" s="222">
        <v>0</v>
      </c>
      <c r="O3028" s="222">
        <v>500000</v>
      </c>
      <c r="P3028" s="222">
        <v>0</v>
      </c>
      <c r="Q3028" s="222">
        <v>0</v>
      </c>
      <c r="R3028" s="222">
        <v>0</v>
      </c>
      <c r="S3028" s="222">
        <v>0</v>
      </c>
      <c r="T3028" s="222">
        <v>0</v>
      </c>
      <c r="U3028" s="223">
        <v>0</v>
      </c>
      <c r="V3028" s="223">
        <v>0</v>
      </c>
      <c r="W3028" s="223">
        <v>0</v>
      </c>
      <c r="X3028" s="223">
        <v>0</v>
      </c>
    </row>
    <row r="3029" spans="1:24" s="239" customFormat="1" ht="22.7" customHeight="1" x14ac:dyDescent="0.3">
      <c r="A3029" s="238">
        <v>2025</v>
      </c>
      <c r="B3029" s="230">
        <v>409</v>
      </c>
      <c r="C3029" s="233" t="s">
        <v>3446</v>
      </c>
      <c r="D3029" s="230">
        <v>36411</v>
      </c>
      <c r="E3029" s="222">
        <v>500000</v>
      </c>
      <c r="F3029" s="222">
        <v>500000</v>
      </c>
      <c r="G3029" s="218">
        <v>0</v>
      </c>
      <c r="H3029" s="261">
        <v>0</v>
      </c>
      <c r="I3029" s="222">
        <v>0</v>
      </c>
      <c r="J3029" s="222">
        <v>0</v>
      </c>
      <c r="K3029" s="222">
        <v>0</v>
      </c>
      <c r="L3029" s="222">
        <v>0</v>
      </c>
      <c r="M3029" s="222">
        <v>0</v>
      </c>
      <c r="N3029" s="222">
        <v>0</v>
      </c>
      <c r="O3029" s="222">
        <v>0</v>
      </c>
      <c r="P3029" s="222">
        <v>0</v>
      </c>
      <c r="Q3029" s="222">
        <v>500000</v>
      </c>
      <c r="R3029" s="222">
        <v>0</v>
      </c>
      <c r="S3029" s="222">
        <v>0</v>
      </c>
      <c r="T3029" s="222">
        <v>0</v>
      </c>
      <c r="U3029" s="223">
        <v>0</v>
      </c>
      <c r="V3029" s="223">
        <v>0</v>
      </c>
      <c r="W3029" s="223">
        <v>0</v>
      </c>
      <c r="X3029" s="223">
        <v>0</v>
      </c>
    </row>
    <row r="3030" spans="1:24" s="239" customFormat="1" ht="22.7" customHeight="1" x14ac:dyDescent="0.3">
      <c r="A3030" s="238">
        <v>2025</v>
      </c>
      <c r="B3030" s="230">
        <v>410</v>
      </c>
      <c r="C3030" s="225" t="s">
        <v>1643</v>
      </c>
      <c r="D3030" s="230">
        <v>32427</v>
      </c>
      <c r="E3030" s="222">
        <v>662953.16</v>
      </c>
      <c r="F3030" s="222">
        <v>662953.16</v>
      </c>
      <c r="G3030" s="218">
        <v>662953.16</v>
      </c>
      <c r="H3030" s="261">
        <v>0</v>
      </c>
      <c r="I3030" s="222">
        <v>0</v>
      </c>
      <c r="J3030" s="222">
        <v>0</v>
      </c>
      <c r="K3030" s="222">
        <v>0</v>
      </c>
      <c r="L3030" s="222">
        <v>0</v>
      </c>
      <c r="M3030" s="222">
        <v>0</v>
      </c>
      <c r="N3030" s="222">
        <v>0</v>
      </c>
      <c r="O3030" s="222">
        <v>0</v>
      </c>
      <c r="P3030" s="222">
        <v>0</v>
      </c>
      <c r="Q3030" s="222">
        <v>0</v>
      </c>
      <c r="R3030" s="222">
        <v>0</v>
      </c>
      <c r="S3030" s="222">
        <v>0</v>
      </c>
      <c r="T3030" s="222">
        <v>0</v>
      </c>
      <c r="U3030" s="223">
        <v>0</v>
      </c>
      <c r="V3030" s="223">
        <v>0</v>
      </c>
      <c r="W3030" s="223">
        <v>0</v>
      </c>
      <c r="X3030" s="223">
        <v>0</v>
      </c>
    </row>
    <row r="3031" spans="1:24" s="239" customFormat="1" ht="22.7" customHeight="1" x14ac:dyDescent="0.3">
      <c r="A3031" s="238">
        <v>2025</v>
      </c>
      <c r="B3031" s="230">
        <v>411</v>
      </c>
      <c r="C3031" s="225" t="s">
        <v>2431</v>
      </c>
      <c r="D3031" s="230">
        <v>56631</v>
      </c>
      <c r="E3031" s="222">
        <v>166236</v>
      </c>
      <c r="F3031" s="222">
        <v>166236</v>
      </c>
      <c r="G3031" s="218">
        <v>0</v>
      </c>
      <c r="H3031" s="218">
        <v>0</v>
      </c>
      <c r="I3031" s="218">
        <v>0</v>
      </c>
      <c r="J3031" s="218">
        <v>0</v>
      </c>
      <c r="K3031" s="218">
        <v>0</v>
      </c>
      <c r="L3031" s="218">
        <v>0</v>
      </c>
      <c r="M3031" s="218">
        <v>0</v>
      </c>
      <c r="N3031" s="218">
        <v>0</v>
      </c>
      <c r="O3031" s="218">
        <v>0</v>
      </c>
      <c r="P3031" s="218">
        <v>0</v>
      </c>
      <c r="Q3031" s="218">
        <v>0</v>
      </c>
      <c r="R3031" s="218">
        <v>0</v>
      </c>
      <c r="S3031" s="218">
        <v>0</v>
      </c>
      <c r="T3031" s="218">
        <v>0</v>
      </c>
      <c r="U3031" s="218">
        <v>0</v>
      </c>
      <c r="V3031" s="218">
        <v>166236</v>
      </c>
      <c r="W3031" s="218">
        <v>0</v>
      </c>
      <c r="X3031" s="218">
        <v>0</v>
      </c>
    </row>
    <row r="3032" spans="1:24" s="239" customFormat="1" ht="22.7" customHeight="1" x14ac:dyDescent="0.3">
      <c r="A3032" s="238">
        <v>2025</v>
      </c>
      <c r="B3032" s="230">
        <v>412</v>
      </c>
      <c r="C3032" s="225" t="s">
        <v>2432</v>
      </c>
      <c r="D3032" s="230">
        <v>56632</v>
      </c>
      <c r="E3032" s="222">
        <v>174204</v>
      </c>
      <c r="F3032" s="222">
        <v>174204</v>
      </c>
      <c r="G3032" s="218">
        <v>0</v>
      </c>
      <c r="H3032" s="218">
        <v>0</v>
      </c>
      <c r="I3032" s="218">
        <v>0</v>
      </c>
      <c r="J3032" s="218">
        <v>0</v>
      </c>
      <c r="K3032" s="218">
        <v>0</v>
      </c>
      <c r="L3032" s="218">
        <v>0</v>
      </c>
      <c r="M3032" s="218">
        <v>0</v>
      </c>
      <c r="N3032" s="218">
        <v>0</v>
      </c>
      <c r="O3032" s="218">
        <v>0</v>
      </c>
      <c r="P3032" s="218">
        <v>0</v>
      </c>
      <c r="Q3032" s="218">
        <v>0</v>
      </c>
      <c r="R3032" s="218">
        <v>0</v>
      </c>
      <c r="S3032" s="218">
        <v>0</v>
      </c>
      <c r="T3032" s="218">
        <v>0</v>
      </c>
      <c r="U3032" s="218">
        <v>0</v>
      </c>
      <c r="V3032" s="218">
        <v>174204</v>
      </c>
      <c r="W3032" s="218">
        <v>0</v>
      </c>
      <c r="X3032" s="218">
        <v>0</v>
      </c>
    </row>
    <row r="3033" spans="1:24" s="239" customFormat="1" ht="22.7" customHeight="1" x14ac:dyDescent="0.3">
      <c r="A3033" s="238">
        <v>2025</v>
      </c>
      <c r="B3033" s="230">
        <v>413</v>
      </c>
      <c r="C3033" s="225" t="s">
        <v>2433</v>
      </c>
      <c r="D3033" s="230">
        <v>56633</v>
      </c>
      <c r="E3033" s="222">
        <v>45960</v>
      </c>
      <c r="F3033" s="222">
        <v>45960</v>
      </c>
      <c r="G3033" s="218">
        <v>0</v>
      </c>
      <c r="H3033" s="218">
        <v>0</v>
      </c>
      <c r="I3033" s="218">
        <v>0</v>
      </c>
      <c r="J3033" s="218">
        <v>0</v>
      </c>
      <c r="K3033" s="218">
        <v>0</v>
      </c>
      <c r="L3033" s="218">
        <v>0</v>
      </c>
      <c r="M3033" s="218">
        <v>0</v>
      </c>
      <c r="N3033" s="218">
        <v>0</v>
      </c>
      <c r="O3033" s="218">
        <v>0</v>
      </c>
      <c r="P3033" s="218">
        <v>0</v>
      </c>
      <c r="Q3033" s="218">
        <v>0</v>
      </c>
      <c r="R3033" s="218">
        <v>0</v>
      </c>
      <c r="S3033" s="218">
        <v>0</v>
      </c>
      <c r="T3033" s="218">
        <v>0</v>
      </c>
      <c r="U3033" s="218">
        <v>0</v>
      </c>
      <c r="V3033" s="218">
        <v>45960</v>
      </c>
      <c r="W3033" s="218">
        <v>0</v>
      </c>
      <c r="X3033" s="218">
        <v>0</v>
      </c>
    </row>
    <row r="3034" spans="1:24" s="239" customFormat="1" ht="22.7" customHeight="1" x14ac:dyDescent="0.3">
      <c r="A3034" s="238">
        <v>2025</v>
      </c>
      <c r="B3034" s="230">
        <v>414</v>
      </c>
      <c r="C3034" s="225" t="s">
        <v>2358</v>
      </c>
      <c r="D3034" s="230">
        <v>36451</v>
      </c>
      <c r="E3034" s="222">
        <v>677133.9</v>
      </c>
      <c r="F3034" s="222">
        <v>661615.1</v>
      </c>
      <c r="G3034" s="218">
        <v>0</v>
      </c>
      <c r="H3034" s="261">
        <v>649242.44999999995</v>
      </c>
      <c r="I3034" s="222">
        <v>0</v>
      </c>
      <c r="J3034" s="222">
        <v>0</v>
      </c>
      <c r="K3034" s="222">
        <v>12372.65</v>
      </c>
      <c r="L3034" s="222">
        <v>0</v>
      </c>
      <c r="M3034" s="222">
        <v>0</v>
      </c>
      <c r="N3034" s="222">
        <v>0</v>
      </c>
      <c r="O3034" s="222">
        <v>0</v>
      </c>
      <c r="P3034" s="222">
        <v>0</v>
      </c>
      <c r="Q3034" s="222">
        <v>0</v>
      </c>
      <c r="R3034" s="222">
        <v>0</v>
      </c>
      <c r="S3034" s="222">
        <v>0</v>
      </c>
      <c r="T3034" s="222">
        <v>0</v>
      </c>
      <c r="U3034" s="218">
        <v>0</v>
      </c>
      <c r="V3034" s="223">
        <v>0</v>
      </c>
      <c r="W3034" s="223">
        <v>0</v>
      </c>
      <c r="X3034" s="222">
        <v>15518.8</v>
      </c>
    </row>
    <row r="3035" spans="1:24" s="239" customFormat="1" ht="22.7" customHeight="1" x14ac:dyDescent="0.3">
      <c r="A3035" s="238">
        <v>2025</v>
      </c>
      <c r="B3035" s="230">
        <v>415</v>
      </c>
      <c r="C3035" s="225" t="s">
        <v>2359</v>
      </c>
      <c r="D3035" s="230">
        <v>36912</v>
      </c>
      <c r="E3035" s="222">
        <v>8691212.1300000008</v>
      </c>
      <c r="F3035" s="222">
        <v>8562770.5700000003</v>
      </c>
      <c r="G3035" s="218">
        <v>0</v>
      </c>
      <c r="H3035" s="261">
        <v>0</v>
      </c>
      <c r="I3035" s="222">
        <v>0</v>
      </c>
      <c r="J3035" s="222">
        <v>0</v>
      </c>
      <c r="K3035" s="222">
        <v>0</v>
      </c>
      <c r="L3035" s="222">
        <v>0</v>
      </c>
      <c r="M3035" s="222">
        <v>0</v>
      </c>
      <c r="N3035" s="222">
        <v>0</v>
      </c>
      <c r="O3035" s="222">
        <v>8562770.5700000003</v>
      </c>
      <c r="P3035" s="222">
        <v>0</v>
      </c>
      <c r="Q3035" s="222">
        <v>0</v>
      </c>
      <c r="R3035" s="222">
        <v>0</v>
      </c>
      <c r="S3035" s="222">
        <v>0</v>
      </c>
      <c r="T3035" s="222">
        <v>0</v>
      </c>
      <c r="U3035" s="223">
        <v>0</v>
      </c>
      <c r="V3035" s="223">
        <v>0</v>
      </c>
      <c r="W3035" s="223">
        <v>0</v>
      </c>
      <c r="X3035" s="223">
        <v>128441.56</v>
      </c>
    </row>
    <row r="3036" spans="1:24" s="239" customFormat="1" ht="22.7" customHeight="1" x14ac:dyDescent="0.3">
      <c r="A3036" s="238">
        <v>2025</v>
      </c>
      <c r="B3036" s="230">
        <v>416</v>
      </c>
      <c r="C3036" s="225" t="s">
        <v>2360</v>
      </c>
      <c r="D3036" s="230">
        <v>35508</v>
      </c>
      <c r="E3036" s="222">
        <v>420299.59</v>
      </c>
      <c r="F3036" s="222">
        <v>414088.27</v>
      </c>
      <c r="G3036" s="218">
        <v>0</v>
      </c>
      <c r="H3036" s="261">
        <v>0</v>
      </c>
      <c r="I3036" s="222">
        <v>0</v>
      </c>
      <c r="J3036" s="222">
        <v>0</v>
      </c>
      <c r="K3036" s="222">
        <v>0</v>
      </c>
      <c r="L3036" s="222">
        <v>0</v>
      </c>
      <c r="M3036" s="222">
        <v>0</v>
      </c>
      <c r="N3036" s="222">
        <v>0</v>
      </c>
      <c r="O3036" s="222">
        <v>0</v>
      </c>
      <c r="P3036" s="222">
        <v>0</v>
      </c>
      <c r="Q3036" s="222">
        <v>414088.27</v>
      </c>
      <c r="R3036" s="222">
        <v>0</v>
      </c>
      <c r="S3036" s="222">
        <v>0</v>
      </c>
      <c r="T3036" s="222">
        <v>0</v>
      </c>
      <c r="U3036" s="223">
        <v>0</v>
      </c>
      <c r="V3036" s="223">
        <v>0</v>
      </c>
      <c r="W3036" s="223">
        <v>0</v>
      </c>
      <c r="X3036" s="223">
        <v>6211.32</v>
      </c>
    </row>
    <row r="3037" spans="1:24" s="239" customFormat="1" ht="22.7" customHeight="1" x14ac:dyDescent="0.3">
      <c r="A3037" s="238">
        <v>2025</v>
      </c>
      <c r="B3037" s="230">
        <v>417</v>
      </c>
      <c r="C3037" s="225" t="s">
        <v>2363</v>
      </c>
      <c r="D3037" s="230">
        <v>34436</v>
      </c>
      <c r="E3037" s="222">
        <v>3964633.47</v>
      </c>
      <c r="F3037" s="222">
        <v>3906042.83</v>
      </c>
      <c r="G3037" s="218">
        <v>0</v>
      </c>
      <c r="H3037" s="261">
        <v>0</v>
      </c>
      <c r="I3037" s="222">
        <v>0</v>
      </c>
      <c r="J3037" s="222">
        <v>0</v>
      </c>
      <c r="K3037" s="222">
        <v>0</v>
      </c>
      <c r="L3037" s="222">
        <v>0</v>
      </c>
      <c r="M3037" s="222">
        <v>0</v>
      </c>
      <c r="N3037" s="222">
        <v>0</v>
      </c>
      <c r="O3037" s="222">
        <v>0</v>
      </c>
      <c r="P3037" s="222">
        <v>0</v>
      </c>
      <c r="Q3037" s="222">
        <v>3906042.83</v>
      </c>
      <c r="R3037" s="222">
        <v>0</v>
      </c>
      <c r="S3037" s="222">
        <v>0</v>
      </c>
      <c r="T3037" s="222">
        <v>0</v>
      </c>
      <c r="U3037" s="223">
        <v>0</v>
      </c>
      <c r="V3037" s="223">
        <v>0</v>
      </c>
      <c r="W3037" s="223">
        <v>0</v>
      </c>
      <c r="X3037" s="223">
        <v>58590.64</v>
      </c>
    </row>
    <row r="3038" spans="1:24" s="239" customFormat="1" ht="22.7" customHeight="1" x14ac:dyDescent="0.3">
      <c r="A3038" s="238">
        <v>2025</v>
      </c>
      <c r="B3038" s="230">
        <v>418</v>
      </c>
      <c r="C3038" s="225" t="s">
        <v>2364</v>
      </c>
      <c r="D3038" s="230">
        <v>35263</v>
      </c>
      <c r="E3038" s="222">
        <v>1771895.71</v>
      </c>
      <c r="F3038" s="222">
        <v>1745710.06</v>
      </c>
      <c r="G3038" s="218">
        <v>0</v>
      </c>
      <c r="H3038" s="261">
        <v>0</v>
      </c>
      <c r="I3038" s="222">
        <v>0</v>
      </c>
      <c r="J3038" s="222">
        <v>0</v>
      </c>
      <c r="K3038" s="222">
        <v>0</v>
      </c>
      <c r="L3038" s="222">
        <v>0</v>
      </c>
      <c r="M3038" s="222">
        <v>0</v>
      </c>
      <c r="N3038" s="222">
        <v>0</v>
      </c>
      <c r="O3038" s="222">
        <v>1745710.06</v>
      </c>
      <c r="P3038" s="222">
        <v>0</v>
      </c>
      <c r="Q3038" s="222">
        <v>0</v>
      </c>
      <c r="R3038" s="222">
        <v>0</v>
      </c>
      <c r="S3038" s="222">
        <v>0</v>
      </c>
      <c r="T3038" s="222">
        <v>0</v>
      </c>
      <c r="U3038" s="223">
        <v>0</v>
      </c>
      <c r="V3038" s="223">
        <v>0</v>
      </c>
      <c r="W3038" s="223">
        <v>0</v>
      </c>
      <c r="X3038" s="223">
        <v>26185.65</v>
      </c>
    </row>
    <row r="3039" spans="1:24" s="239" customFormat="1" ht="22.7" customHeight="1" x14ac:dyDescent="0.3">
      <c r="A3039" s="238">
        <v>2025</v>
      </c>
      <c r="B3039" s="230">
        <v>419</v>
      </c>
      <c r="C3039" s="225" t="s">
        <v>2408</v>
      </c>
      <c r="D3039" s="230">
        <v>34217</v>
      </c>
      <c r="E3039" s="222">
        <v>4207718.0299999993</v>
      </c>
      <c r="F3039" s="222">
        <v>4207718.0299999993</v>
      </c>
      <c r="G3039" s="218">
        <v>651970.66</v>
      </c>
      <c r="H3039" s="261">
        <v>569437.69999999995</v>
      </c>
      <c r="I3039" s="222">
        <v>0</v>
      </c>
      <c r="J3039" s="222">
        <v>89330.92</v>
      </c>
      <c r="K3039" s="222">
        <v>0</v>
      </c>
      <c r="L3039" s="222">
        <v>121549.69</v>
      </c>
      <c r="M3039" s="222">
        <v>0</v>
      </c>
      <c r="N3039" s="222">
        <v>0</v>
      </c>
      <c r="O3039" s="222">
        <v>1227512.3899999999</v>
      </c>
      <c r="P3039" s="222">
        <v>437637.6</v>
      </c>
      <c r="Q3039" s="222">
        <v>1110279.07</v>
      </c>
      <c r="R3039" s="222">
        <v>0</v>
      </c>
      <c r="S3039" s="222">
        <v>0</v>
      </c>
      <c r="T3039" s="222">
        <v>0</v>
      </c>
      <c r="U3039" s="223">
        <v>0</v>
      </c>
      <c r="V3039" s="223">
        <v>0</v>
      </c>
      <c r="W3039" s="223">
        <v>0</v>
      </c>
      <c r="X3039" s="223">
        <v>0</v>
      </c>
    </row>
    <row r="3040" spans="1:24" s="239" customFormat="1" ht="22.7" customHeight="1" x14ac:dyDescent="0.3">
      <c r="A3040" s="238">
        <v>2025</v>
      </c>
      <c r="B3040" s="230">
        <v>420</v>
      </c>
      <c r="C3040" s="225" t="s">
        <v>2410</v>
      </c>
      <c r="D3040" s="230">
        <v>34517</v>
      </c>
      <c r="E3040" s="222">
        <v>7514296.6699999999</v>
      </c>
      <c r="F3040" s="222">
        <v>7514296.6699999999</v>
      </c>
      <c r="G3040" s="218">
        <v>662953.16</v>
      </c>
      <c r="H3040" s="261">
        <v>541954.62</v>
      </c>
      <c r="I3040" s="222">
        <v>0</v>
      </c>
      <c r="J3040" s="222">
        <v>157140.51</v>
      </c>
      <c r="K3040" s="222">
        <v>0</v>
      </c>
      <c r="L3040" s="222">
        <v>187873.21</v>
      </c>
      <c r="M3040" s="222">
        <v>0</v>
      </c>
      <c r="N3040" s="222">
        <v>0</v>
      </c>
      <c r="O3040" s="222">
        <v>2419777.8199999998</v>
      </c>
      <c r="P3040" s="222">
        <v>394238.46</v>
      </c>
      <c r="Q3040" s="222">
        <v>3150358.89</v>
      </c>
      <c r="R3040" s="222">
        <v>0</v>
      </c>
      <c r="S3040" s="222">
        <v>0</v>
      </c>
      <c r="T3040" s="222">
        <v>0</v>
      </c>
      <c r="U3040" s="223">
        <v>0</v>
      </c>
      <c r="V3040" s="223">
        <v>0</v>
      </c>
      <c r="W3040" s="223">
        <v>0</v>
      </c>
      <c r="X3040" s="223">
        <v>0</v>
      </c>
    </row>
    <row r="3041" spans="1:24" s="239" customFormat="1" ht="22.7" customHeight="1" x14ac:dyDescent="0.3">
      <c r="A3041" s="238">
        <v>2025</v>
      </c>
      <c r="B3041" s="230">
        <v>421</v>
      </c>
      <c r="C3041" s="225" t="s">
        <v>2415</v>
      </c>
      <c r="D3041" s="230">
        <v>35633</v>
      </c>
      <c r="E3041" s="222">
        <v>3589314.6599999997</v>
      </c>
      <c r="F3041" s="222">
        <v>3589314.6599999997</v>
      </c>
      <c r="G3041" s="218">
        <v>896837.5</v>
      </c>
      <c r="H3041" s="261">
        <v>480908.51</v>
      </c>
      <c r="I3041" s="222">
        <v>0</v>
      </c>
      <c r="J3041" s="222">
        <v>177490.06</v>
      </c>
      <c r="K3041" s="222">
        <v>0</v>
      </c>
      <c r="L3041" s="222">
        <v>130286.69</v>
      </c>
      <c r="M3041" s="222">
        <v>0</v>
      </c>
      <c r="N3041" s="222">
        <v>0</v>
      </c>
      <c r="O3041" s="222">
        <v>808339.75</v>
      </c>
      <c r="P3041" s="222">
        <v>318319.25</v>
      </c>
      <c r="Q3041" s="222">
        <v>777132.9</v>
      </c>
      <c r="R3041" s="222">
        <v>0</v>
      </c>
      <c r="S3041" s="222">
        <v>0</v>
      </c>
      <c r="T3041" s="222">
        <v>0</v>
      </c>
      <c r="U3041" s="223">
        <v>0</v>
      </c>
      <c r="V3041" s="223">
        <v>0</v>
      </c>
      <c r="W3041" s="223">
        <v>0</v>
      </c>
      <c r="X3041" s="223">
        <v>0</v>
      </c>
    </row>
    <row r="3042" spans="1:24" s="239" customFormat="1" ht="23.25" customHeight="1" x14ac:dyDescent="0.3">
      <c r="A3042" s="238">
        <v>2025</v>
      </c>
      <c r="B3042" s="230">
        <v>422</v>
      </c>
      <c r="C3042" s="233" t="s">
        <v>2387</v>
      </c>
      <c r="D3042" s="230">
        <v>34666</v>
      </c>
      <c r="E3042" s="222">
        <v>2652651.06</v>
      </c>
      <c r="F3042" s="222">
        <v>2652651.06</v>
      </c>
      <c r="G3042" s="218">
        <v>684618.48</v>
      </c>
      <c r="H3042" s="261">
        <v>487112.99</v>
      </c>
      <c r="I3042" s="222">
        <v>0</v>
      </c>
      <c r="J3042" s="222">
        <v>52407.85</v>
      </c>
      <c r="K3042" s="222">
        <v>75069.25</v>
      </c>
      <c r="L3042" s="222">
        <v>85013.32</v>
      </c>
      <c r="M3042" s="222">
        <v>0</v>
      </c>
      <c r="N3042" s="222">
        <v>0</v>
      </c>
      <c r="O3042" s="222">
        <v>548490.47</v>
      </c>
      <c r="P3042" s="222">
        <v>0</v>
      </c>
      <c r="Q3042" s="222">
        <v>719938.7</v>
      </c>
      <c r="R3042" s="222">
        <v>0</v>
      </c>
      <c r="S3042" s="222">
        <v>0</v>
      </c>
      <c r="T3042" s="222">
        <v>0</v>
      </c>
      <c r="U3042" s="223">
        <v>0</v>
      </c>
      <c r="V3042" s="223">
        <v>0</v>
      </c>
      <c r="W3042" s="223">
        <v>0</v>
      </c>
      <c r="X3042" s="223">
        <v>0</v>
      </c>
    </row>
    <row r="3043" spans="1:24" s="239" customFormat="1" ht="23.25" customHeight="1" x14ac:dyDescent="0.3">
      <c r="A3043" s="238">
        <v>2025</v>
      </c>
      <c r="B3043" s="230">
        <v>423</v>
      </c>
      <c r="C3043" s="233" t="s">
        <v>2402</v>
      </c>
      <c r="D3043" s="230">
        <v>46465</v>
      </c>
      <c r="E3043" s="222">
        <v>4855958.24</v>
      </c>
      <c r="F3043" s="222">
        <v>4855958.24</v>
      </c>
      <c r="G3043" s="218">
        <v>688244.37</v>
      </c>
      <c r="H3043" s="261">
        <v>417603.42</v>
      </c>
      <c r="I3043" s="222">
        <v>0</v>
      </c>
      <c r="J3043" s="222">
        <v>60252.58</v>
      </c>
      <c r="K3043" s="222">
        <v>0</v>
      </c>
      <c r="L3043" s="222">
        <v>173755.15</v>
      </c>
      <c r="M3043" s="222">
        <v>0</v>
      </c>
      <c r="N3043" s="222">
        <v>0</v>
      </c>
      <c r="O3043" s="222">
        <v>2183047.34</v>
      </c>
      <c r="P3043" s="222">
        <v>262415.27</v>
      </c>
      <c r="Q3043" s="222">
        <v>1070640.1100000001</v>
      </c>
      <c r="R3043" s="222">
        <v>0</v>
      </c>
      <c r="S3043" s="222">
        <v>0</v>
      </c>
      <c r="T3043" s="222">
        <v>0</v>
      </c>
      <c r="U3043" s="223">
        <v>0</v>
      </c>
      <c r="V3043" s="223">
        <v>0</v>
      </c>
      <c r="W3043" s="223">
        <v>0</v>
      </c>
      <c r="X3043" s="223">
        <v>0</v>
      </c>
    </row>
    <row r="3044" spans="1:24" s="239" customFormat="1" ht="23.25" customHeight="1" x14ac:dyDescent="0.3">
      <c r="A3044" s="238">
        <v>2025</v>
      </c>
      <c r="B3044" s="230">
        <v>424</v>
      </c>
      <c r="C3044" s="233" t="s">
        <v>1845</v>
      </c>
      <c r="D3044" s="230">
        <v>36300</v>
      </c>
      <c r="E3044" s="222">
        <v>1133492.483</v>
      </c>
      <c r="F3044" s="222">
        <v>1070640.1100000001</v>
      </c>
      <c r="G3044" s="218">
        <v>0</v>
      </c>
      <c r="H3044" s="261">
        <v>0</v>
      </c>
      <c r="I3044" s="222">
        <v>0</v>
      </c>
      <c r="J3044" s="222">
        <v>0</v>
      </c>
      <c r="K3044" s="222">
        <v>0</v>
      </c>
      <c r="L3044" s="222">
        <v>0</v>
      </c>
      <c r="M3044" s="222">
        <v>0</v>
      </c>
      <c r="N3044" s="218">
        <v>0</v>
      </c>
      <c r="O3044" s="222">
        <v>0</v>
      </c>
      <c r="P3044" s="222">
        <v>0</v>
      </c>
      <c r="Q3044" s="222">
        <v>1070640.1100000001</v>
      </c>
      <c r="R3044" s="222">
        <v>0</v>
      </c>
      <c r="S3044" s="222">
        <v>0</v>
      </c>
      <c r="T3044" s="222">
        <v>0</v>
      </c>
      <c r="U3044" s="218">
        <v>0</v>
      </c>
      <c r="V3044" s="223">
        <v>0</v>
      </c>
      <c r="W3044" s="223">
        <v>0</v>
      </c>
      <c r="X3044" s="218">
        <v>62852.373</v>
      </c>
    </row>
    <row r="3045" spans="1:24" s="239" customFormat="1" ht="20.25" customHeight="1" x14ac:dyDescent="0.3">
      <c r="A3045" s="238">
        <v>2025</v>
      </c>
      <c r="B3045" s="230">
        <v>425</v>
      </c>
      <c r="C3045" s="225" t="s">
        <v>844</v>
      </c>
      <c r="D3045" s="230">
        <v>33992</v>
      </c>
      <c r="E3045" s="222">
        <v>2285747.91</v>
      </c>
      <c r="F3045" s="222">
        <v>2251149</v>
      </c>
      <c r="G3045" s="218">
        <v>1155930.27</v>
      </c>
      <c r="H3045" s="218">
        <v>1095218.73</v>
      </c>
      <c r="I3045" s="218">
        <v>0</v>
      </c>
      <c r="J3045" s="218">
        <v>0</v>
      </c>
      <c r="K3045" s="218">
        <v>0</v>
      </c>
      <c r="L3045" s="218">
        <v>0</v>
      </c>
      <c r="M3045" s="218">
        <v>0</v>
      </c>
      <c r="N3045" s="218">
        <v>0</v>
      </c>
      <c r="O3045" s="218">
        <v>0</v>
      </c>
      <c r="P3045" s="218">
        <v>0</v>
      </c>
      <c r="Q3045" s="218">
        <v>0</v>
      </c>
      <c r="R3045" s="218">
        <v>0</v>
      </c>
      <c r="S3045" s="218">
        <v>0</v>
      </c>
      <c r="T3045" s="218">
        <v>0</v>
      </c>
      <c r="U3045" s="218">
        <v>0</v>
      </c>
      <c r="V3045" s="218">
        <v>0</v>
      </c>
      <c r="W3045" s="218">
        <v>0</v>
      </c>
      <c r="X3045" s="218">
        <v>34598.909999999996</v>
      </c>
    </row>
    <row r="3046" spans="1:24" s="239" customFormat="1" ht="20.25" customHeight="1" x14ac:dyDescent="0.3">
      <c r="A3046" s="238">
        <v>2025</v>
      </c>
      <c r="B3046" s="230">
        <v>426</v>
      </c>
      <c r="C3046" s="225" t="s">
        <v>932</v>
      </c>
      <c r="D3046" s="230">
        <v>32709</v>
      </c>
      <c r="E3046" s="222">
        <v>5959243.6399999997</v>
      </c>
      <c r="F3046" s="222">
        <v>5871176</v>
      </c>
      <c r="G3046" s="218">
        <v>0</v>
      </c>
      <c r="H3046" s="218">
        <v>0</v>
      </c>
      <c r="I3046" s="218">
        <v>0</v>
      </c>
      <c r="J3046" s="218">
        <v>0</v>
      </c>
      <c r="K3046" s="218">
        <v>0</v>
      </c>
      <c r="L3046" s="218">
        <v>0</v>
      </c>
      <c r="M3046" s="218">
        <v>0</v>
      </c>
      <c r="N3046" s="218">
        <v>0</v>
      </c>
      <c r="O3046" s="218">
        <v>5871176</v>
      </c>
      <c r="P3046" s="218">
        <v>0</v>
      </c>
      <c r="Q3046" s="218">
        <v>0</v>
      </c>
      <c r="R3046" s="218">
        <v>0</v>
      </c>
      <c r="S3046" s="218">
        <v>0</v>
      </c>
      <c r="T3046" s="218">
        <v>0</v>
      </c>
      <c r="U3046" s="218">
        <v>0</v>
      </c>
      <c r="V3046" s="218">
        <v>0</v>
      </c>
      <c r="W3046" s="218">
        <v>0</v>
      </c>
      <c r="X3046" s="218">
        <v>88067.64</v>
      </c>
    </row>
    <row r="3047" spans="1:24" s="239" customFormat="1" ht="23.25" customHeight="1" x14ac:dyDescent="0.3">
      <c r="A3047" s="238">
        <v>2025</v>
      </c>
      <c r="B3047" s="230">
        <v>427</v>
      </c>
      <c r="C3047" s="233" t="s">
        <v>2323</v>
      </c>
      <c r="D3047" s="230">
        <v>35402</v>
      </c>
      <c r="E3047" s="222">
        <v>8902482.1699999999</v>
      </c>
      <c r="F3047" s="222">
        <v>8866758.5800000001</v>
      </c>
      <c r="G3047" s="218">
        <v>0</v>
      </c>
      <c r="H3047" s="261">
        <v>7200000</v>
      </c>
      <c r="I3047" s="222">
        <v>0</v>
      </c>
      <c r="J3047" s="222">
        <v>0</v>
      </c>
      <c r="K3047" s="222">
        <v>0</v>
      </c>
      <c r="L3047" s="222">
        <v>1666758.58</v>
      </c>
      <c r="M3047" s="222">
        <v>0</v>
      </c>
      <c r="N3047" s="222">
        <v>0</v>
      </c>
      <c r="O3047" s="222">
        <v>0</v>
      </c>
      <c r="P3047" s="222">
        <v>0</v>
      </c>
      <c r="Q3047" s="222">
        <v>0</v>
      </c>
      <c r="R3047" s="222">
        <v>0</v>
      </c>
      <c r="S3047" s="222">
        <v>0</v>
      </c>
      <c r="T3047" s="222">
        <v>0</v>
      </c>
      <c r="U3047" s="223">
        <v>0</v>
      </c>
      <c r="V3047" s="223">
        <v>0</v>
      </c>
      <c r="W3047" s="223">
        <v>0</v>
      </c>
      <c r="X3047" s="222">
        <v>35723.589999999997</v>
      </c>
    </row>
    <row r="3048" spans="1:24" s="239" customFormat="1" ht="23.25" customHeight="1" x14ac:dyDescent="0.3">
      <c r="A3048" s="238">
        <v>2025</v>
      </c>
      <c r="B3048" s="230">
        <v>428</v>
      </c>
      <c r="C3048" s="233" t="s">
        <v>3417</v>
      </c>
      <c r="D3048" s="230">
        <v>35577</v>
      </c>
      <c r="E3048" s="222">
        <v>5330856.5310000004</v>
      </c>
      <c r="F3048" s="222">
        <v>5252075.4000000004</v>
      </c>
      <c r="G3048" s="218">
        <v>5252075.4000000004</v>
      </c>
      <c r="H3048" s="261">
        <v>0</v>
      </c>
      <c r="I3048" s="222">
        <v>0</v>
      </c>
      <c r="J3048" s="222">
        <v>0</v>
      </c>
      <c r="K3048" s="222">
        <v>0</v>
      </c>
      <c r="L3048" s="222">
        <v>0</v>
      </c>
      <c r="M3048" s="222">
        <v>0</v>
      </c>
      <c r="N3048" s="222">
        <v>0</v>
      </c>
      <c r="O3048" s="222">
        <v>0</v>
      </c>
      <c r="P3048" s="222">
        <v>0</v>
      </c>
      <c r="Q3048" s="222">
        <v>0</v>
      </c>
      <c r="R3048" s="222">
        <v>0</v>
      </c>
      <c r="S3048" s="222">
        <v>0</v>
      </c>
      <c r="T3048" s="222">
        <v>0</v>
      </c>
      <c r="U3048" s="223">
        <v>0</v>
      </c>
      <c r="V3048" s="223">
        <v>0</v>
      </c>
      <c r="W3048" s="223">
        <v>0</v>
      </c>
      <c r="X3048" s="222">
        <v>78781.131000000008</v>
      </c>
    </row>
    <row r="3049" spans="1:24" s="239" customFormat="1" ht="23.25" customHeight="1" x14ac:dyDescent="0.3">
      <c r="A3049" s="238">
        <v>2025</v>
      </c>
      <c r="B3049" s="230">
        <v>429</v>
      </c>
      <c r="C3049" s="233" t="s">
        <v>1737</v>
      </c>
      <c r="D3049" s="230">
        <v>33284</v>
      </c>
      <c r="E3049" s="222">
        <v>5071946.88</v>
      </c>
      <c r="F3049" s="222">
        <v>4996992</v>
      </c>
      <c r="G3049" s="218">
        <v>0</v>
      </c>
      <c r="H3049" s="261">
        <v>0</v>
      </c>
      <c r="I3049" s="222">
        <v>0</v>
      </c>
      <c r="J3049" s="222">
        <v>0</v>
      </c>
      <c r="K3049" s="222">
        <v>0</v>
      </c>
      <c r="L3049" s="222">
        <v>0</v>
      </c>
      <c r="M3049" s="222">
        <v>0</v>
      </c>
      <c r="N3049" s="222">
        <v>0</v>
      </c>
      <c r="O3049" s="222">
        <v>4996992</v>
      </c>
      <c r="P3049" s="222">
        <v>0</v>
      </c>
      <c r="Q3049" s="222">
        <v>0</v>
      </c>
      <c r="R3049" s="222">
        <v>0</v>
      </c>
      <c r="S3049" s="222">
        <v>0</v>
      </c>
      <c r="T3049" s="222">
        <v>0</v>
      </c>
      <c r="U3049" s="223">
        <v>0</v>
      </c>
      <c r="V3049" s="223">
        <v>0</v>
      </c>
      <c r="W3049" s="223">
        <v>0</v>
      </c>
      <c r="X3049" s="222">
        <v>74954.880000000005</v>
      </c>
    </row>
    <row r="3050" spans="1:24" s="239" customFormat="1" ht="23.25" customHeight="1" x14ac:dyDescent="0.3">
      <c r="A3050" s="238">
        <v>2025</v>
      </c>
      <c r="B3050" s="230">
        <v>430</v>
      </c>
      <c r="C3050" s="225" t="s">
        <v>2627</v>
      </c>
      <c r="D3050" s="230">
        <v>33517</v>
      </c>
      <c r="E3050" s="222">
        <v>8709631.8699999992</v>
      </c>
      <c r="F3050" s="222">
        <v>8558258</v>
      </c>
      <c r="G3050" s="218">
        <v>0</v>
      </c>
      <c r="H3050" s="261">
        <v>0</v>
      </c>
      <c r="I3050" s="222">
        <v>0</v>
      </c>
      <c r="J3050" s="222">
        <v>0</v>
      </c>
      <c r="K3050" s="222">
        <v>0</v>
      </c>
      <c r="L3050" s="222">
        <v>0</v>
      </c>
      <c r="M3050" s="222">
        <v>0</v>
      </c>
      <c r="N3050" s="222">
        <v>0</v>
      </c>
      <c r="O3050" s="222">
        <v>0</v>
      </c>
      <c r="P3050" s="222">
        <v>0</v>
      </c>
      <c r="Q3050" s="222">
        <v>8558258</v>
      </c>
      <c r="R3050" s="222">
        <v>0</v>
      </c>
      <c r="S3050" s="222">
        <v>0</v>
      </c>
      <c r="T3050" s="222">
        <v>0</v>
      </c>
      <c r="U3050" s="223">
        <v>0</v>
      </c>
      <c r="V3050" s="223">
        <v>0</v>
      </c>
      <c r="W3050" s="223">
        <v>0</v>
      </c>
      <c r="X3050" s="222">
        <v>151373.87</v>
      </c>
    </row>
    <row r="3051" spans="1:24" s="239" customFormat="1" ht="23.25" customHeight="1" x14ac:dyDescent="0.3">
      <c r="A3051" s="238">
        <v>2025</v>
      </c>
      <c r="B3051" s="230">
        <v>431</v>
      </c>
      <c r="C3051" s="225" t="s">
        <v>373</v>
      </c>
      <c r="D3051" s="230">
        <v>54905</v>
      </c>
      <c r="E3051" s="222">
        <v>4874653.51</v>
      </c>
      <c r="F3051" s="222">
        <v>4802614.3</v>
      </c>
      <c r="G3051" s="218">
        <v>0</v>
      </c>
      <c r="H3051" s="261">
        <v>0</v>
      </c>
      <c r="I3051" s="222">
        <v>0</v>
      </c>
      <c r="J3051" s="222">
        <v>0</v>
      </c>
      <c r="K3051" s="222">
        <v>0</v>
      </c>
      <c r="L3051" s="222">
        <v>0</v>
      </c>
      <c r="M3051" s="222">
        <v>0</v>
      </c>
      <c r="N3051" s="222">
        <v>0</v>
      </c>
      <c r="O3051" s="222">
        <v>0</v>
      </c>
      <c r="P3051" s="222">
        <v>0</v>
      </c>
      <c r="Q3051" s="222">
        <v>4802614.3</v>
      </c>
      <c r="R3051" s="222">
        <v>0</v>
      </c>
      <c r="S3051" s="222">
        <v>0</v>
      </c>
      <c r="T3051" s="222">
        <v>0</v>
      </c>
      <c r="U3051" s="223">
        <v>0</v>
      </c>
      <c r="V3051" s="223">
        <v>0</v>
      </c>
      <c r="W3051" s="223">
        <v>0</v>
      </c>
      <c r="X3051" s="222">
        <v>72039.210000000006</v>
      </c>
    </row>
    <row r="3052" spans="1:24" s="239" customFormat="1" ht="23.25" customHeight="1" x14ac:dyDescent="0.3">
      <c r="A3052" s="238">
        <v>2025</v>
      </c>
      <c r="B3052" s="230">
        <v>432</v>
      </c>
      <c r="C3052" s="225" t="s">
        <v>3553</v>
      </c>
      <c r="D3052" s="230">
        <v>56238</v>
      </c>
      <c r="E3052" s="222">
        <v>5571195</v>
      </c>
      <c r="F3052" s="222">
        <v>5350000</v>
      </c>
      <c r="G3052" s="218">
        <v>0</v>
      </c>
      <c r="H3052" s="218">
        <v>0</v>
      </c>
      <c r="I3052" s="218">
        <v>0</v>
      </c>
      <c r="J3052" s="218">
        <v>0</v>
      </c>
      <c r="K3052" s="218">
        <v>0</v>
      </c>
      <c r="L3052" s="218">
        <v>0</v>
      </c>
      <c r="M3052" s="218">
        <v>0</v>
      </c>
      <c r="N3052" s="218">
        <v>0</v>
      </c>
      <c r="O3052" s="218">
        <v>5000000</v>
      </c>
      <c r="P3052" s="218">
        <v>0</v>
      </c>
      <c r="Q3052" s="218">
        <v>0</v>
      </c>
      <c r="R3052" s="218">
        <v>0</v>
      </c>
      <c r="S3052" s="218">
        <v>0</v>
      </c>
      <c r="T3052" s="218">
        <v>0</v>
      </c>
      <c r="U3052" s="218">
        <v>350000</v>
      </c>
      <c r="V3052" s="218">
        <v>0</v>
      </c>
      <c r="W3052" s="218">
        <v>0</v>
      </c>
      <c r="X3052" s="218">
        <v>221195</v>
      </c>
    </row>
    <row r="3053" spans="1:24" s="239" customFormat="1" ht="23.25" customHeight="1" x14ac:dyDescent="0.3">
      <c r="A3053" s="238">
        <v>2025</v>
      </c>
      <c r="B3053" s="230">
        <v>433</v>
      </c>
      <c r="C3053" s="225" t="s">
        <v>2876</v>
      </c>
      <c r="D3053" s="230">
        <v>33057</v>
      </c>
      <c r="E3053" s="222">
        <v>6297335</v>
      </c>
      <c r="F3053" s="222">
        <v>6207499</v>
      </c>
      <c r="G3053" s="218">
        <v>0</v>
      </c>
      <c r="H3053" s="218">
        <v>0</v>
      </c>
      <c r="I3053" s="218">
        <v>0</v>
      </c>
      <c r="J3053" s="218">
        <v>0</v>
      </c>
      <c r="K3053" s="218">
        <v>0</v>
      </c>
      <c r="L3053" s="218">
        <v>0</v>
      </c>
      <c r="M3053" s="218">
        <v>0</v>
      </c>
      <c r="N3053" s="218">
        <v>0</v>
      </c>
      <c r="O3053" s="218">
        <v>5989126</v>
      </c>
      <c r="P3053" s="218">
        <v>0</v>
      </c>
      <c r="Q3053" s="218">
        <v>0</v>
      </c>
      <c r="R3053" s="218">
        <v>0</v>
      </c>
      <c r="S3053" s="218">
        <v>0</v>
      </c>
      <c r="T3053" s="218">
        <v>0</v>
      </c>
      <c r="U3053" s="218">
        <v>218373</v>
      </c>
      <c r="V3053" s="218">
        <v>0</v>
      </c>
      <c r="W3053" s="218">
        <v>0</v>
      </c>
      <c r="X3053" s="218">
        <v>89836</v>
      </c>
    </row>
    <row r="3054" spans="1:24" s="239" customFormat="1" ht="23.25" customHeight="1" x14ac:dyDescent="0.3">
      <c r="A3054" s="238">
        <v>2025</v>
      </c>
      <c r="B3054" s="230">
        <v>434</v>
      </c>
      <c r="C3054" s="233" t="s">
        <v>3558</v>
      </c>
      <c r="D3054" s="230">
        <v>33246</v>
      </c>
      <c r="E3054" s="222">
        <v>20490065.779999997</v>
      </c>
      <c r="F3054" s="222">
        <v>20119068.329999998</v>
      </c>
      <c r="G3054" s="218">
        <v>0</v>
      </c>
      <c r="H3054" s="218">
        <v>0</v>
      </c>
      <c r="I3054" s="218">
        <v>0</v>
      </c>
      <c r="J3054" s="218">
        <v>0</v>
      </c>
      <c r="K3054" s="218">
        <v>0</v>
      </c>
      <c r="L3054" s="218">
        <v>0</v>
      </c>
      <c r="M3054" s="218">
        <v>0</v>
      </c>
      <c r="N3054" s="218">
        <v>0</v>
      </c>
      <c r="O3054" s="218">
        <v>20119068.329999998</v>
      </c>
      <c r="P3054" s="218">
        <v>0</v>
      </c>
      <c r="Q3054" s="218">
        <v>0</v>
      </c>
      <c r="R3054" s="218">
        <v>0</v>
      </c>
      <c r="S3054" s="218">
        <v>0</v>
      </c>
      <c r="T3054" s="218">
        <v>0</v>
      </c>
      <c r="U3054" s="218">
        <v>0</v>
      </c>
      <c r="V3054" s="218">
        <v>0</v>
      </c>
      <c r="W3054" s="218">
        <v>0</v>
      </c>
      <c r="X3054" s="218">
        <v>370997.45</v>
      </c>
    </row>
    <row r="3055" spans="1:24" s="239" customFormat="1" ht="23.25" customHeight="1" x14ac:dyDescent="0.3">
      <c r="A3055" s="238">
        <v>2025</v>
      </c>
      <c r="B3055" s="230">
        <v>435</v>
      </c>
      <c r="C3055" s="225" t="s">
        <v>3599</v>
      </c>
      <c r="D3055" s="230">
        <v>33203</v>
      </c>
      <c r="E3055" s="222">
        <v>4648794.17</v>
      </c>
      <c r="F3055" s="222">
        <v>4581420.34</v>
      </c>
      <c r="G3055" s="218">
        <v>0</v>
      </c>
      <c r="H3055" s="218">
        <v>0</v>
      </c>
      <c r="I3055" s="218">
        <v>0</v>
      </c>
      <c r="J3055" s="218">
        <v>0</v>
      </c>
      <c r="K3055" s="218">
        <v>0</v>
      </c>
      <c r="L3055" s="218">
        <v>753406.06</v>
      </c>
      <c r="M3055" s="218">
        <v>0</v>
      </c>
      <c r="N3055" s="218">
        <v>0</v>
      </c>
      <c r="O3055" s="218">
        <v>0</v>
      </c>
      <c r="P3055" s="218">
        <v>0</v>
      </c>
      <c r="Q3055" s="218">
        <v>3828014.28</v>
      </c>
      <c r="R3055" s="218">
        <v>0</v>
      </c>
      <c r="S3055" s="218">
        <v>0</v>
      </c>
      <c r="T3055" s="218">
        <v>0</v>
      </c>
      <c r="U3055" s="218">
        <v>0</v>
      </c>
      <c r="V3055" s="218">
        <v>0</v>
      </c>
      <c r="W3055" s="218">
        <v>0</v>
      </c>
      <c r="X3055" s="218">
        <v>67373.83</v>
      </c>
    </row>
    <row r="3056" spans="1:24" s="239" customFormat="1" ht="23.25" customHeight="1" x14ac:dyDescent="0.3">
      <c r="A3056" s="238">
        <v>2025</v>
      </c>
      <c r="B3056" s="230">
        <v>436</v>
      </c>
      <c r="C3056" s="225" t="s">
        <v>931</v>
      </c>
      <c r="D3056" s="230">
        <v>32678</v>
      </c>
      <c r="E3056" s="222">
        <v>17456989.559999999</v>
      </c>
      <c r="F3056" s="222">
        <v>17297333.66</v>
      </c>
      <c r="G3056" s="218">
        <v>10535057.08</v>
      </c>
      <c r="H3056" s="218">
        <v>6330687.1600000001</v>
      </c>
      <c r="I3056" s="218">
        <v>0</v>
      </c>
      <c r="J3056" s="218">
        <v>0</v>
      </c>
      <c r="K3056" s="218">
        <v>0</v>
      </c>
      <c r="L3056" s="218">
        <v>270022.96999999997</v>
      </c>
      <c r="M3056" s="218">
        <v>0</v>
      </c>
      <c r="N3056" s="218">
        <v>0</v>
      </c>
      <c r="O3056" s="218">
        <v>0</v>
      </c>
      <c r="P3056" s="218">
        <v>0</v>
      </c>
      <c r="Q3056" s="218">
        <v>0</v>
      </c>
      <c r="R3056" s="218">
        <v>0</v>
      </c>
      <c r="S3056" s="218">
        <v>0</v>
      </c>
      <c r="T3056" s="218">
        <v>0</v>
      </c>
      <c r="U3056" s="218">
        <v>161566.45000000001</v>
      </c>
      <c r="V3056" s="218">
        <v>0</v>
      </c>
      <c r="W3056" s="218">
        <v>0</v>
      </c>
      <c r="X3056" s="218">
        <v>159655.9</v>
      </c>
    </row>
    <row r="3057" spans="1:24" s="239" customFormat="1" ht="23.25" customHeight="1" x14ac:dyDescent="0.3">
      <c r="A3057" s="238">
        <v>2025</v>
      </c>
      <c r="B3057" s="230">
        <v>437</v>
      </c>
      <c r="C3057" s="233" t="s">
        <v>2398</v>
      </c>
      <c r="D3057" s="230">
        <v>35593</v>
      </c>
      <c r="E3057" s="222">
        <v>3795861.42</v>
      </c>
      <c r="F3057" s="222">
        <v>3795861.42</v>
      </c>
      <c r="G3057" s="218">
        <v>1355559.97</v>
      </c>
      <c r="H3057" s="261">
        <v>593992.1</v>
      </c>
      <c r="I3057" s="222">
        <v>0</v>
      </c>
      <c r="J3057" s="222">
        <v>242936</v>
      </c>
      <c r="K3057" s="222">
        <v>242936</v>
      </c>
      <c r="L3057" s="222">
        <v>243902</v>
      </c>
      <c r="M3057" s="222">
        <v>0</v>
      </c>
      <c r="N3057" s="222">
        <v>0</v>
      </c>
      <c r="O3057" s="222">
        <v>865742.55</v>
      </c>
      <c r="P3057" s="222">
        <v>250792.8</v>
      </c>
      <c r="Q3057" s="222">
        <v>0</v>
      </c>
      <c r="R3057" s="222">
        <v>0</v>
      </c>
      <c r="S3057" s="222">
        <v>0</v>
      </c>
      <c r="T3057" s="222">
        <v>0</v>
      </c>
      <c r="U3057" s="222">
        <v>0</v>
      </c>
      <c r="V3057" s="222">
        <v>0</v>
      </c>
      <c r="W3057" s="222">
        <v>0</v>
      </c>
      <c r="X3057" s="222">
        <v>0</v>
      </c>
    </row>
    <row r="3058" spans="1:24" s="239" customFormat="1" ht="23.25" customHeight="1" x14ac:dyDescent="0.3">
      <c r="A3058" s="238">
        <v>2025</v>
      </c>
      <c r="B3058" s="230">
        <v>438</v>
      </c>
      <c r="C3058" s="233" t="s">
        <v>3522</v>
      </c>
      <c r="D3058" s="230">
        <v>55918</v>
      </c>
      <c r="E3058" s="222">
        <v>10876629.98</v>
      </c>
      <c r="F3058" s="222">
        <v>10712300</v>
      </c>
      <c r="G3058" s="218">
        <v>0</v>
      </c>
      <c r="H3058" s="218">
        <v>0</v>
      </c>
      <c r="I3058" s="218">
        <v>0</v>
      </c>
      <c r="J3058" s="218">
        <v>0</v>
      </c>
      <c r="K3058" s="218">
        <v>0</v>
      </c>
      <c r="L3058" s="218">
        <v>0</v>
      </c>
      <c r="M3058" s="218">
        <v>0</v>
      </c>
      <c r="N3058" s="218">
        <v>0</v>
      </c>
      <c r="O3058" s="218">
        <v>10712300</v>
      </c>
      <c r="P3058" s="218">
        <v>0</v>
      </c>
      <c r="Q3058" s="218">
        <v>0</v>
      </c>
      <c r="R3058" s="218">
        <v>0</v>
      </c>
      <c r="S3058" s="218">
        <v>0</v>
      </c>
      <c r="T3058" s="218">
        <v>0</v>
      </c>
      <c r="U3058" s="218">
        <v>0</v>
      </c>
      <c r="V3058" s="218">
        <v>0</v>
      </c>
      <c r="W3058" s="218">
        <v>0</v>
      </c>
      <c r="X3058" s="218">
        <v>164329.98000000001</v>
      </c>
    </row>
    <row r="3059" spans="1:24" s="239" customFormat="1" ht="23.25" customHeight="1" x14ac:dyDescent="0.3">
      <c r="A3059" s="238">
        <v>2025</v>
      </c>
      <c r="B3059" s="230">
        <v>439</v>
      </c>
      <c r="C3059" s="233" t="s">
        <v>3626</v>
      </c>
      <c r="D3059" s="230">
        <v>33315</v>
      </c>
      <c r="E3059" s="222">
        <v>5776100.1200000001</v>
      </c>
      <c r="F3059" s="222">
        <v>5776100.1200000001</v>
      </c>
      <c r="G3059" s="218">
        <v>0</v>
      </c>
      <c r="H3059" s="218">
        <v>0</v>
      </c>
      <c r="I3059" s="218">
        <v>0</v>
      </c>
      <c r="J3059" s="218">
        <v>0</v>
      </c>
      <c r="K3059" s="218">
        <v>0</v>
      </c>
      <c r="L3059" s="218">
        <v>0</v>
      </c>
      <c r="M3059" s="218">
        <v>0</v>
      </c>
      <c r="N3059" s="218">
        <v>0</v>
      </c>
      <c r="O3059" s="218">
        <v>0</v>
      </c>
      <c r="P3059" s="218">
        <v>0</v>
      </c>
      <c r="Q3059" s="218">
        <v>5776100.1200000001</v>
      </c>
      <c r="R3059" s="218">
        <v>0</v>
      </c>
      <c r="S3059" s="218">
        <v>0</v>
      </c>
      <c r="T3059" s="218">
        <v>0</v>
      </c>
      <c r="U3059" s="218">
        <v>0</v>
      </c>
      <c r="V3059" s="218">
        <v>0</v>
      </c>
      <c r="W3059" s="218">
        <v>0</v>
      </c>
      <c r="X3059" s="218">
        <v>0</v>
      </c>
    </row>
    <row r="3060" spans="1:24" s="239" customFormat="1" ht="23.25" customHeight="1" x14ac:dyDescent="0.3">
      <c r="A3060" s="238">
        <v>2025</v>
      </c>
      <c r="B3060" s="230">
        <v>440</v>
      </c>
      <c r="C3060" s="233" t="s">
        <v>27</v>
      </c>
      <c r="D3060" s="230">
        <v>35006</v>
      </c>
      <c r="E3060" s="222">
        <v>2051526.12</v>
      </c>
      <c r="F3060" s="222">
        <v>2021208</v>
      </c>
      <c r="G3060" s="218">
        <v>0</v>
      </c>
      <c r="H3060" s="218">
        <v>0</v>
      </c>
      <c r="I3060" s="218">
        <v>0</v>
      </c>
      <c r="J3060" s="218">
        <v>0</v>
      </c>
      <c r="K3060" s="218">
        <v>0</v>
      </c>
      <c r="L3060" s="218">
        <v>0</v>
      </c>
      <c r="M3060" s="218">
        <v>0</v>
      </c>
      <c r="N3060" s="218">
        <v>0</v>
      </c>
      <c r="O3060" s="218">
        <v>0</v>
      </c>
      <c r="P3060" s="218">
        <v>0</v>
      </c>
      <c r="Q3060" s="218">
        <v>0</v>
      </c>
      <c r="R3060" s="218">
        <v>0</v>
      </c>
      <c r="S3060" s="218">
        <v>2021208</v>
      </c>
      <c r="T3060" s="218">
        <v>0</v>
      </c>
      <c r="U3060" s="218">
        <v>0</v>
      </c>
      <c r="V3060" s="218">
        <v>0</v>
      </c>
      <c r="W3060" s="218">
        <v>0</v>
      </c>
      <c r="X3060" s="218">
        <v>30318.12</v>
      </c>
    </row>
    <row r="3061" spans="1:24" s="239" customFormat="1" ht="23.25" customHeight="1" x14ac:dyDescent="0.3">
      <c r="A3061" s="238">
        <v>2025</v>
      </c>
      <c r="B3061" s="230">
        <v>441</v>
      </c>
      <c r="C3061" s="225" t="s">
        <v>3629</v>
      </c>
      <c r="D3061" s="230">
        <v>56730</v>
      </c>
      <c r="E3061" s="222">
        <v>306144</v>
      </c>
      <c r="F3061" s="222">
        <v>306144</v>
      </c>
      <c r="G3061" s="218">
        <v>0</v>
      </c>
      <c r="H3061" s="218">
        <v>0</v>
      </c>
      <c r="I3061" s="218">
        <v>0</v>
      </c>
      <c r="J3061" s="218">
        <v>0</v>
      </c>
      <c r="K3061" s="218">
        <v>0</v>
      </c>
      <c r="L3061" s="218">
        <v>0</v>
      </c>
      <c r="M3061" s="218">
        <v>0</v>
      </c>
      <c r="N3061" s="218">
        <v>0</v>
      </c>
      <c r="O3061" s="218">
        <v>0</v>
      </c>
      <c r="P3061" s="218">
        <v>0</v>
      </c>
      <c r="Q3061" s="218">
        <v>0</v>
      </c>
      <c r="R3061" s="218">
        <v>0</v>
      </c>
      <c r="S3061" s="218">
        <v>0</v>
      </c>
      <c r="T3061" s="218">
        <v>0</v>
      </c>
      <c r="U3061" s="218">
        <v>0</v>
      </c>
      <c r="V3061" s="218">
        <v>306144</v>
      </c>
      <c r="W3061" s="218">
        <v>0</v>
      </c>
      <c r="X3061" s="218">
        <v>0</v>
      </c>
    </row>
    <row r="3062" spans="1:24" s="239" customFormat="1" ht="23.25" customHeight="1" x14ac:dyDescent="0.3">
      <c r="A3062" s="238">
        <v>2025</v>
      </c>
      <c r="B3062" s="230">
        <v>442</v>
      </c>
      <c r="C3062" s="225" t="s">
        <v>976</v>
      </c>
      <c r="D3062" s="230">
        <v>32383</v>
      </c>
      <c r="E3062" s="222">
        <v>6802910.7536499994</v>
      </c>
      <c r="F3062" s="222">
        <v>6778741.1799999997</v>
      </c>
      <c r="G3062" s="218">
        <v>5167436.2699999996</v>
      </c>
      <c r="H3062" s="218">
        <v>1611304.91</v>
      </c>
      <c r="I3062" s="218">
        <v>0</v>
      </c>
      <c r="J3062" s="218">
        <v>0</v>
      </c>
      <c r="K3062" s="218">
        <v>0</v>
      </c>
      <c r="L3062" s="218">
        <v>0</v>
      </c>
      <c r="M3062" s="218">
        <v>0</v>
      </c>
      <c r="N3062" s="218">
        <v>0</v>
      </c>
      <c r="O3062" s="218">
        <v>0</v>
      </c>
      <c r="P3062" s="218">
        <v>0</v>
      </c>
      <c r="Q3062" s="218">
        <v>0</v>
      </c>
      <c r="R3062" s="218">
        <v>0</v>
      </c>
      <c r="S3062" s="218">
        <v>0</v>
      </c>
      <c r="T3062" s="218">
        <v>0</v>
      </c>
      <c r="U3062" s="218">
        <v>0</v>
      </c>
      <c r="V3062" s="218">
        <v>0</v>
      </c>
      <c r="W3062" s="218">
        <v>0</v>
      </c>
      <c r="X3062" s="218">
        <v>24169.573649999998</v>
      </c>
    </row>
    <row r="3063" spans="1:24" s="239" customFormat="1" ht="23.25" customHeight="1" x14ac:dyDescent="0.3">
      <c r="A3063" s="238">
        <v>2025</v>
      </c>
      <c r="B3063" s="230">
        <v>443</v>
      </c>
      <c r="C3063" s="225" t="s">
        <v>29</v>
      </c>
      <c r="D3063" s="230">
        <v>35564</v>
      </c>
      <c r="E3063" s="222">
        <v>3971881.12</v>
      </c>
      <c r="F3063" s="222">
        <v>3921881.12</v>
      </c>
      <c r="G3063" s="218">
        <v>0</v>
      </c>
      <c r="H3063" s="218">
        <v>0</v>
      </c>
      <c r="I3063" s="218">
        <v>0</v>
      </c>
      <c r="J3063" s="218">
        <v>0</v>
      </c>
      <c r="K3063" s="218">
        <v>0</v>
      </c>
      <c r="L3063" s="218">
        <v>0</v>
      </c>
      <c r="M3063" s="218">
        <v>0</v>
      </c>
      <c r="N3063" s="218">
        <v>0</v>
      </c>
      <c r="O3063" s="218">
        <v>0</v>
      </c>
      <c r="P3063" s="218">
        <v>3683313.12</v>
      </c>
      <c r="Q3063" s="218">
        <v>0</v>
      </c>
      <c r="R3063" s="218">
        <v>0</v>
      </c>
      <c r="S3063" s="218">
        <v>0</v>
      </c>
      <c r="T3063" s="218">
        <v>0</v>
      </c>
      <c r="U3063" s="218">
        <v>238568</v>
      </c>
      <c r="V3063" s="218">
        <v>0</v>
      </c>
      <c r="W3063" s="218">
        <v>0</v>
      </c>
      <c r="X3063" s="218">
        <v>50000</v>
      </c>
    </row>
    <row r="3064" spans="1:24" s="239" customFormat="1" ht="23.25" customHeight="1" x14ac:dyDescent="0.3">
      <c r="A3064" s="238">
        <v>2025</v>
      </c>
      <c r="B3064" s="230">
        <v>444</v>
      </c>
      <c r="C3064" s="225" t="s">
        <v>3887</v>
      </c>
      <c r="D3064" s="230">
        <v>36397</v>
      </c>
      <c r="E3064" s="222">
        <v>7675918.6700000009</v>
      </c>
      <c r="F3064" s="222">
        <v>7564673.4800000004</v>
      </c>
      <c r="G3064" s="218">
        <v>0</v>
      </c>
      <c r="H3064" s="218">
        <v>0</v>
      </c>
      <c r="I3064" s="218">
        <v>0</v>
      </c>
      <c r="J3064" s="218">
        <v>0</v>
      </c>
      <c r="K3064" s="218">
        <v>0</v>
      </c>
      <c r="L3064" s="218">
        <v>0</v>
      </c>
      <c r="M3064" s="218">
        <v>0</v>
      </c>
      <c r="N3064" s="218">
        <v>0</v>
      </c>
      <c r="O3064" s="218">
        <v>7564673.4800000004</v>
      </c>
      <c r="P3064" s="218">
        <v>0</v>
      </c>
      <c r="Q3064" s="218">
        <v>0</v>
      </c>
      <c r="R3064" s="218">
        <v>0</v>
      </c>
      <c r="S3064" s="218">
        <v>0</v>
      </c>
      <c r="T3064" s="218">
        <v>0</v>
      </c>
      <c r="U3064" s="218">
        <v>0</v>
      </c>
      <c r="V3064" s="218">
        <v>0</v>
      </c>
      <c r="W3064" s="218">
        <v>0</v>
      </c>
      <c r="X3064" s="218">
        <v>111245.19</v>
      </c>
    </row>
    <row r="3065" spans="1:24" s="239" customFormat="1" ht="23.25" customHeight="1" x14ac:dyDescent="0.3">
      <c r="A3065" s="238">
        <v>2025</v>
      </c>
      <c r="B3065" s="230">
        <v>445</v>
      </c>
      <c r="C3065" s="225" t="s">
        <v>3886</v>
      </c>
      <c r="D3065" s="230">
        <v>36404</v>
      </c>
      <c r="E3065" s="222">
        <v>6346718.54</v>
      </c>
      <c r="F3065" s="222">
        <v>6254737.1200000001</v>
      </c>
      <c r="G3065" s="218">
        <v>0</v>
      </c>
      <c r="H3065" s="218">
        <v>0</v>
      </c>
      <c r="I3065" s="218">
        <v>0</v>
      </c>
      <c r="J3065" s="218">
        <v>0</v>
      </c>
      <c r="K3065" s="218">
        <v>0</v>
      </c>
      <c r="L3065" s="218">
        <v>0</v>
      </c>
      <c r="M3065" s="218">
        <v>0</v>
      </c>
      <c r="N3065" s="218">
        <v>0</v>
      </c>
      <c r="O3065" s="218">
        <v>6254737.1200000001</v>
      </c>
      <c r="P3065" s="218">
        <v>0</v>
      </c>
      <c r="Q3065" s="218">
        <v>0</v>
      </c>
      <c r="R3065" s="218">
        <v>0</v>
      </c>
      <c r="S3065" s="218">
        <v>0</v>
      </c>
      <c r="T3065" s="218">
        <v>0</v>
      </c>
      <c r="U3065" s="218">
        <v>0</v>
      </c>
      <c r="V3065" s="218">
        <v>0</v>
      </c>
      <c r="W3065" s="218">
        <v>0</v>
      </c>
      <c r="X3065" s="218">
        <v>91981.42</v>
      </c>
    </row>
    <row r="3066" spans="1:24" s="239" customFormat="1" ht="23.25" customHeight="1" x14ac:dyDescent="0.3">
      <c r="A3066" s="238">
        <v>2025</v>
      </c>
      <c r="B3066" s="230">
        <v>446</v>
      </c>
      <c r="C3066" s="225" t="s">
        <v>3351</v>
      </c>
      <c r="D3066" s="230">
        <v>36711</v>
      </c>
      <c r="E3066" s="222">
        <v>3013211.72</v>
      </c>
      <c r="F3066" s="222">
        <v>2968681.72</v>
      </c>
      <c r="G3066" s="218">
        <v>0</v>
      </c>
      <c r="H3066" s="218">
        <v>2968681.72</v>
      </c>
      <c r="I3066" s="218">
        <v>0</v>
      </c>
      <c r="J3066" s="218">
        <v>0</v>
      </c>
      <c r="K3066" s="218">
        <v>0</v>
      </c>
      <c r="L3066" s="218">
        <v>0</v>
      </c>
      <c r="M3066" s="218">
        <v>0</v>
      </c>
      <c r="N3066" s="218">
        <v>0</v>
      </c>
      <c r="O3066" s="218">
        <v>0</v>
      </c>
      <c r="P3066" s="218">
        <v>0</v>
      </c>
      <c r="Q3066" s="218">
        <v>0</v>
      </c>
      <c r="R3066" s="218">
        <v>0</v>
      </c>
      <c r="S3066" s="218">
        <v>0</v>
      </c>
      <c r="T3066" s="218">
        <v>0</v>
      </c>
      <c r="U3066" s="218">
        <v>0</v>
      </c>
      <c r="V3066" s="218">
        <v>0</v>
      </c>
      <c r="W3066" s="218">
        <v>0</v>
      </c>
      <c r="X3066" s="218">
        <v>44530</v>
      </c>
    </row>
    <row r="3067" spans="1:24" s="239" customFormat="1" ht="23.25" customHeight="1" x14ac:dyDescent="0.3">
      <c r="A3067" s="238">
        <v>2025</v>
      </c>
      <c r="B3067" s="230">
        <v>447</v>
      </c>
      <c r="C3067" s="225" t="s">
        <v>3958</v>
      </c>
      <c r="D3067" s="230">
        <v>33470</v>
      </c>
      <c r="E3067" s="222">
        <v>1982177.77</v>
      </c>
      <c r="F3067" s="222">
        <v>1952884.51</v>
      </c>
      <c r="G3067" s="218">
        <v>0</v>
      </c>
      <c r="H3067" s="218">
        <v>1952884.51</v>
      </c>
      <c r="I3067" s="218">
        <v>0</v>
      </c>
      <c r="J3067" s="218">
        <v>0</v>
      </c>
      <c r="K3067" s="218">
        <v>0</v>
      </c>
      <c r="L3067" s="218">
        <v>0</v>
      </c>
      <c r="M3067" s="218">
        <v>0</v>
      </c>
      <c r="N3067" s="218">
        <v>0</v>
      </c>
      <c r="O3067" s="218">
        <v>0</v>
      </c>
      <c r="P3067" s="218">
        <v>0</v>
      </c>
      <c r="Q3067" s="218">
        <v>0</v>
      </c>
      <c r="R3067" s="218">
        <v>0</v>
      </c>
      <c r="S3067" s="218">
        <v>0</v>
      </c>
      <c r="T3067" s="218">
        <v>0</v>
      </c>
      <c r="U3067" s="218">
        <v>0</v>
      </c>
      <c r="V3067" s="218">
        <v>0</v>
      </c>
      <c r="W3067" s="218">
        <v>0</v>
      </c>
      <c r="X3067" s="218">
        <v>29293.26</v>
      </c>
    </row>
    <row r="3068" spans="1:24" s="239" customFormat="1" ht="23.25" customHeight="1" x14ac:dyDescent="0.3">
      <c r="A3068" s="238">
        <v>2025</v>
      </c>
      <c r="B3068" s="230">
        <v>448</v>
      </c>
      <c r="C3068" s="225" t="s">
        <v>946</v>
      </c>
      <c r="D3068" s="230">
        <v>36288</v>
      </c>
      <c r="E3068" s="222">
        <v>1287015.58</v>
      </c>
      <c r="F3068" s="222">
        <v>1225000</v>
      </c>
      <c r="G3068" s="218">
        <v>0</v>
      </c>
      <c r="H3068" s="218">
        <v>0</v>
      </c>
      <c r="I3068" s="218">
        <v>0</v>
      </c>
      <c r="J3068" s="218">
        <v>0</v>
      </c>
      <c r="K3068" s="218">
        <v>0</v>
      </c>
      <c r="L3068" s="218">
        <v>0</v>
      </c>
      <c r="M3068" s="218">
        <v>0</v>
      </c>
      <c r="N3068" s="218">
        <v>0</v>
      </c>
      <c r="O3068" s="218">
        <v>0</v>
      </c>
      <c r="P3068" s="218">
        <v>0</v>
      </c>
      <c r="Q3068" s="218">
        <v>1225000</v>
      </c>
      <c r="R3068" s="218">
        <v>0</v>
      </c>
      <c r="S3068" s="218">
        <v>0</v>
      </c>
      <c r="T3068" s="218">
        <v>0</v>
      </c>
      <c r="U3068" s="218">
        <v>0</v>
      </c>
      <c r="V3068" s="218">
        <v>0</v>
      </c>
      <c r="W3068" s="218">
        <v>0</v>
      </c>
      <c r="X3068" s="218">
        <v>62015.58</v>
      </c>
    </row>
    <row r="3069" spans="1:24" s="239" customFormat="1" ht="23.25" customHeight="1" x14ac:dyDescent="0.3">
      <c r="A3069" s="238">
        <v>2025</v>
      </c>
      <c r="B3069" s="230">
        <v>449</v>
      </c>
      <c r="C3069" s="225" t="s">
        <v>3928</v>
      </c>
      <c r="D3069" s="230">
        <v>34762</v>
      </c>
      <c r="E3069" s="222">
        <v>1018075.6799999999</v>
      </c>
      <c r="F3069" s="222">
        <v>1003538.1</v>
      </c>
      <c r="G3069" s="218">
        <v>0</v>
      </c>
      <c r="H3069" s="218">
        <v>0</v>
      </c>
      <c r="I3069" s="218">
        <v>0</v>
      </c>
      <c r="J3069" s="218">
        <v>0</v>
      </c>
      <c r="K3069" s="218">
        <v>0</v>
      </c>
      <c r="L3069" s="218">
        <v>0</v>
      </c>
      <c r="M3069" s="218">
        <v>0</v>
      </c>
      <c r="N3069" s="218">
        <v>0</v>
      </c>
      <c r="O3069" s="218">
        <v>0</v>
      </c>
      <c r="P3069" s="218">
        <v>0</v>
      </c>
      <c r="Q3069" s="218">
        <v>1003538.1</v>
      </c>
      <c r="R3069" s="218">
        <v>0</v>
      </c>
      <c r="S3069" s="218">
        <v>0</v>
      </c>
      <c r="T3069" s="218">
        <v>0</v>
      </c>
      <c r="U3069" s="218">
        <v>0</v>
      </c>
      <c r="V3069" s="218">
        <v>0</v>
      </c>
      <c r="W3069" s="218">
        <v>0</v>
      </c>
      <c r="X3069" s="218">
        <v>14537.58</v>
      </c>
    </row>
    <row r="3070" spans="1:24" s="239" customFormat="1" ht="23.25" customHeight="1" x14ac:dyDescent="0.3">
      <c r="A3070" s="238">
        <v>2025</v>
      </c>
      <c r="B3070" s="230">
        <v>450</v>
      </c>
      <c r="C3070" s="225" t="s">
        <v>3952</v>
      </c>
      <c r="D3070" s="230">
        <v>33870</v>
      </c>
      <c r="E3070" s="222">
        <v>12439744.540000001</v>
      </c>
      <c r="F3070" s="222">
        <v>12322426.57</v>
      </c>
      <c r="G3070" s="218">
        <v>0</v>
      </c>
      <c r="H3070" s="218">
        <v>2730321.7</v>
      </c>
      <c r="I3070" s="218">
        <v>0</v>
      </c>
      <c r="J3070" s="218">
        <v>445973.3</v>
      </c>
      <c r="K3070" s="218">
        <v>667630.19999999995</v>
      </c>
      <c r="L3070" s="218">
        <v>0</v>
      </c>
      <c r="M3070" s="218">
        <v>0</v>
      </c>
      <c r="N3070" s="218">
        <v>0</v>
      </c>
      <c r="O3070" s="218">
        <v>4771657.79</v>
      </c>
      <c r="P3070" s="218">
        <v>0</v>
      </c>
      <c r="Q3070" s="218">
        <v>3706843.58</v>
      </c>
      <c r="R3070" s="218">
        <v>0</v>
      </c>
      <c r="S3070" s="218">
        <v>0</v>
      </c>
      <c r="T3070" s="218">
        <v>0</v>
      </c>
      <c r="U3070" s="218">
        <v>0</v>
      </c>
      <c r="V3070" s="218">
        <v>0</v>
      </c>
      <c r="W3070" s="218">
        <v>0</v>
      </c>
      <c r="X3070" s="218">
        <v>117317.97</v>
      </c>
    </row>
    <row r="3071" spans="1:24" s="239" customFormat="1" ht="23.25" customHeight="1" x14ac:dyDescent="0.3">
      <c r="A3071" s="238">
        <v>2025</v>
      </c>
      <c r="B3071" s="230">
        <v>451</v>
      </c>
      <c r="C3071" s="225" t="s">
        <v>941</v>
      </c>
      <c r="D3071" s="230">
        <v>36264</v>
      </c>
      <c r="E3071" s="222">
        <v>6077149.5600000005</v>
      </c>
      <c r="F3071" s="222">
        <v>6026781.3200000003</v>
      </c>
      <c r="G3071" s="218">
        <v>2601740.81</v>
      </c>
      <c r="H3071" s="218">
        <v>1598167.9</v>
      </c>
      <c r="I3071" s="218">
        <v>0</v>
      </c>
      <c r="J3071" s="218">
        <v>210549.35</v>
      </c>
      <c r="K3071" s="218">
        <v>436292.16</v>
      </c>
      <c r="L3071" s="218">
        <v>0</v>
      </c>
      <c r="M3071" s="218">
        <v>0</v>
      </c>
      <c r="N3071" s="218">
        <v>0</v>
      </c>
      <c r="O3071" s="218">
        <v>0</v>
      </c>
      <c r="P3071" s="218">
        <v>0</v>
      </c>
      <c r="Q3071" s="218">
        <v>1180031.1000000001</v>
      </c>
      <c r="R3071" s="218">
        <v>0</v>
      </c>
      <c r="S3071" s="218">
        <v>0</v>
      </c>
      <c r="T3071" s="218">
        <v>0</v>
      </c>
      <c r="U3071" s="218">
        <v>0</v>
      </c>
      <c r="V3071" s="218">
        <v>0</v>
      </c>
      <c r="W3071" s="218">
        <v>0</v>
      </c>
      <c r="X3071" s="218">
        <v>50368.24</v>
      </c>
    </row>
    <row r="3072" spans="1:24" s="239" customFormat="1" ht="23.25" customHeight="1" x14ac:dyDescent="0.3">
      <c r="A3072" s="238">
        <v>2025</v>
      </c>
      <c r="B3072" s="230">
        <v>452</v>
      </c>
      <c r="C3072" s="225" t="s">
        <v>978</v>
      </c>
      <c r="D3072" s="230">
        <v>32454</v>
      </c>
      <c r="E3072" s="222">
        <v>7612685.7699999996</v>
      </c>
      <c r="F3072" s="222">
        <v>7527358.8899999997</v>
      </c>
      <c r="G3072" s="218">
        <v>5113808</v>
      </c>
      <c r="H3072" s="218">
        <v>0</v>
      </c>
      <c r="I3072" s="218">
        <v>0</v>
      </c>
      <c r="J3072" s="218">
        <v>457036.88</v>
      </c>
      <c r="K3072" s="218">
        <v>0</v>
      </c>
      <c r="L3072" s="218">
        <v>0</v>
      </c>
      <c r="M3072" s="218">
        <v>0</v>
      </c>
      <c r="N3072" s="218">
        <v>0</v>
      </c>
      <c r="O3072" s="218">
        <v>0</v>
      </c>
      <c r="P3072" s="218">
        <v>1956514.01</v>
      </c>
      <c r="Q3072" s="218">
        <v>0</v>
      </c>
      <c r="R3072" s="218">
        <v>0</v>
      </c>
      <c r="S3072" s="218">
        <v>0</v>
      </c>
      <c r="T3072" s="218">
        <v>0</v>
      </c>
      <c r="U3072" s="218">
        <v>0</v>
      </c>
      <c r="V3072" s="218">
        <v>0</v>
      </c>
      <c r="W3072" s="218">
        <v>0</v>
      </c>
      <c r="X3072" s="218">
        <v>85326.88</v>
      </c>
    </row>
    <row r="3073" spans="1:24" s="239" customFormat="1" ht="23.25" customHeight="1" x14ac:dyDescent="0.3">
      <c r="A3073" s="238">
        <v>2025</v>
      </c>
      <c r="B3073" s="230">
        <v>453</v>
      </c>
      <c r="C3073" s="225" t="s">
        <v>3918</v>
      </c>
      <c r="D3073" s="230">
        <v>35202</v>
      </c>
      <c r="E3073" s="222">
        <v>2451532.87</v>
      </c>
      <c r="F3073" s="222">
        <v>2415303.3200000003</v>
      </c>
      <c r="G3073" s="218">
        <v>0</v>
      </c>
      <c r="H3073" s="218">
        <v>0</v>
      </c>
      <c r="I3073" s="218">
        <v>0</v>
      </c>
      <c r="J3073" s="218">
        <v>0</v>
      </c>
      <c r="K3073" s="218">
        <v>0</v>
      </c>
      <c r="L3073" s="218">
        <v>0</v>
      </c>
      <c r="M3073" s="218">
        <v>0</v>
      </c>
      <c r="N3073" s="218">
        <v>0</v>
      </c>
      <c r="O3073" s="218">
        <v>0</v>
      </c>
      <c r="P3073" s="218">
        <v>0</v>
      </c>
      <c r="Q3073" s="218">
        <v>2415303.3200000003</v>
      </c>
      <c r="R3073" s="218">
        <v>0</v>
      </c>
      <c r="S3073" s="218">
        <v>0</v>
      </c>
      <c r="T3073" s="218">
        <v>0</v>
      </c>
      <c r="U3073" s="218">
        <v>0</v>
      </c>
      <c r="V3073" s="218">
        <v>0</v>
      </c>
      <c r="W3073" s="218">
        <v>0</v>
      </c>
      <c r="X3073" s="218">
        <v>36229.550000000003</v>
      </c>
    </row>
    <row r="3074" spans="1:24" s="239" customFormat="1" ht="23.25" customHeight="1" x14ac:dyDescent="0.3">
      <c r="A3074" s="238">
        <v>2025</v>
      </c>
      <c r="B3074" s="230">
        <v>454</v>
      </c>
      <c r="C3074" s="225" t="s">
        <v>3961</v>
      </c>
      <c r="D3074" s="230">
        <v>33359</v>
      </c>
      <c r="E3074" s="222">
        <v>3422618.84</v>
      </c>
      <c r="F3074" s="222">
        <v>3422618.84</v>
      </c>
      <c r="G3074" s="218">
        <v>0</v>
      </c>
      <c r="H3074" s="218">
        <v>1419804.01</v>
      </c>
      <c r="I3074" s="218">
        <v>0</v>
      </c>
      <c r="J3074" s="218">
        <v>0</v>
      </c>
      <c r="K3074" s="218">
        <v>749386.19</v>
      </c>
      <c r="L3074" s="218">
        <v>909457.38</v>
      </c>
      <c r="M3074" s="218">
        <v>0</v>
      </c>
      <c r="N3074" s="218">
        <v>0</v>
      </c>
      <c r="O3074" s="218">
        <v>0</v>
      </c>
      <c r="P3074" s="218">
        <v>343971.26</v>
      </c>
      <c r="Q3074" s="218">
        <v>0</v>
      </c>
      <c r="R3074" s="218">
        <v>0</v>
      </c>
      <c r="S3074" s="218">
        <v>0</v>
      </c>
      <c r="T3074" s="218">
        <v>0</v>
      </c>
      <c r="U3074" s="218">
        <v>0</v>
      </c>
      <c r="V3074" s="218">
        <v>0</v>
      </c>
      <c r="W3074" s="218">
        <v>0</v>
      </c>
      <c r="X3074" s="218">
        <v>0</v>
      </c>
    </row>
    <row r="3075" spans="1:24" s="239" customFormat="1" ht="23.25" customHeight="1" x14ac:dyDescent="0.3">
      <c r="A3075" s="238">
        <v>2025</v>
      </c>
      <c r="B3075" s="230">
        <v>455</v>
      </c>
      <c r="C3075" s="225" t="s">
        <v>1844</v>
      </c>
      <c r="D3075" s="230">
        <v>33274</v>
      </c>
      <c r="E3075" s="222">
        <v>45502812.25</v>
      </c>
      <c r="F3075" s="222">
        <v>45222759.25</v>
      </c>
      <c r="G3075" s="218">
        <v>0</v>
      </c>
      <c r="H3075" s="218">
        <v>0</v>
      </c>
      <c r="I3075" s="218">
        <v>0</v>
      </c>
      <c r="J3075" s="218">
        <v>0</v>
      </c>
      <c r="K3075" s="218">
        <v>0</v>
      </c>
      <c r="L3075" s="218">
        <v>0</v>
      </c>
      <c r="M3075" s="218">
        <v>0</v>
      </c>
      <c r="N3075" s="218">
        <v>0</v>
      </c>
      <c r="O3075" s="218">
        <v>27286493.379999999</v>
      </c>
      <c r="P3075" s="218">
        <v>0</v>
      </c>
      <c r="Q3075" s="218">
        <v>15303917.869999999</v>
      </c>
      <c r="R3075" s="218">
        <v>2632348</v>
      </c>
      <c r="S3075" s="218">
        <v>0</v>
      </c>
      <c r="T3075" s="218">
        <v>0</v>
      </c>
      <c r="U3075" s="218">
        <v>0</v>
      </c>
      <c r="V3075" s="218">
        <v>0</v>
      </c>
      <c r="W3075" s="218">
        <v>0</v>
      </c>
      <c r="X3075" s="218">
        <v>280053</v>
      </c>
    </row>
    <row r="3076" spans="1:24" s="239" customFormat="1" ht="23.25" customHeight="1" x14ac:dyDescent="0.3">
      <c r="A3076" s="238">
        <v>2025</v>
      </c>
      <c r="B3076" s="230">
        <v>456</v>
      </c>
      <c r="C3076" s="225" t="s">
        <v>3992</v>
      </c>
      <c r="D3076" s="230">
        <v>46932</v>
      </c>
      <c r="E3076" s="222">
        <v>201552</v>
      </c>
      <c r="F3076" s="222">
        <v>201552</v>
      </c>
      <c r="G3076" s="218">
        <v>0</v>
      </c>
      <c r="H3076" s="218">
        <v>0</v>
      </c>
      <c r="I3076" s="218">
        <v>0</v>
      </c>
      <c r="J3076" s="218">
        <v>0</v>
      </c>
      <c r="K3076" s="218">
        <v>0</v>
      </c>
      <c r="L3076" s="218">
        <v>0</v>
      </c>
      <c r="M3076" s="218">
        <v>0</v>
      </c>
      <c r="N3076" s="218">
        <v>0</v>
      </c>
      <c r="O3076" s="218">
        <v>0</v>
      </c>
      <c r="P3076" s="218">
        <v>0</v>
      </c>
      <c r="Q3076" s="218">
        <v>0</v>
      </c>
      <c r="R3076" s="218">
        <v>0</v>
      </c>
      <c r="S3076" s="218">
        <v>0</v>
      </c>
      <c r="T3076" s="218">
        <v>0</v>
      </c>
      <c r="U3076" s="218">
        <v>0</v>
      </c>
      <c r="V3076" s="218">
        <v>201552</v>
      </c>
      <c r="W3076" s="218">
        <v>0</v>
      </c>
      <c r="X3076" s="218">
        <v>0</v>
      </c>
    </row>
    <row r="3077" spans="1:24" s="239" customFormat="1" ht="23.25" customHeight="1" x14ac:dyDescent="0.3">
      <c r="A3077" s="238">
        <v>2025</v>
      </c>
      <c r="B3077" s="230">
        <v>457</v>
      </c>
      <c r="C3077" s="225" t="s">
        <v>830</v>
      </c>
      <c r="D3077" s="230">
        <v>33575</v>
      </c>
      <c r="E3077" s="222">
        <v>4863598.3899999997</v>
      </c>
      <c r="F3077" s="222">
        <v>4791722.55</v>
      </c>
      <c r="G3077" s="218">
        <v>2736433.55</v>
      </c>
      <c r="H3077" s="218">
        <v>2055289</v>
      </c>
      <c r="I3077" s="218">
        <v>0</v>
      </c>
      <c r="J3077" s="218">
        <v>0</v>
      </c>
      <c r="K3077" s="218">
        <v>0</v>
      </c>
      <c r="L3077" s="218">
        <v>0</v>
      </c>
      <c r="M3077" s="218">
        <v>0</v>
      </c>
      <c r="N3077" s="218">
        <v>0</v>
      </c>
      <c r="O3077" s="218">
        <v>0</v>
      </c>
      <c r="P3077" s="218">
        <v>0</v>
      </c>
      <c r="Q3077" s="218">
        <v>0</v>
      </c>
      <c r="R3077" s="218">
        <v>0</v>
      </c>
      <c r="S3077" s="218">
        <v>0</v>
      </c>
      <c r="T3077" s="218">
        <v>0</v>
      </c>
      <c r="U3077" s="218">
        <v>0</v>
      </c>
      <c r="V3077" s="218">
        <v>0</v>
      </c>
      <c r="W3077" s="218">
        <v>0</v>
      </c>
      <c r="X3077" s="218">
        <v>71875.839999999997</v>
      </c>
    </row>
    <row r="3078" spans="1:24" s="239" customFormat="1" ht="23.25" customHeight="1" x14ac:dyDescent="0.3">
      <c r="A3078" s="238">
        <v>2025</v>
      </c>
      <c r="B3078" s="230">
        <v>458</v>
      </c>
      <c r="C3078" s="225" t="s">
        <v>915</v>
      </c>
      <c r="D3078" s="230">
        <v>33580</v>
      </c>
      <c r="E3078" s="222">
        <v>3427127.0100000002</v>
      </c>
      <c r="F3078" s="222">
        <v>3368898.66</v>
      </c>
      <c r="G3078" s="218">
        <v>3368898.66</v>
      </c>
      <c r="H3078" s="218">
        <v>0</v>
      </c>
      <c r="I3078" s="218">
        <v>0</v>
      </c>
      <c r="J3078" s="218">
        <v>0</v>
      </c>
      <c r="K3078" s="218">
        <v>0</v>
      </c>
      <c r="L3078" s="218">
        <v>0</v>
      </c>
      <c r="M3078" s="218">
        <v>0</v>
      </c>
      <c r="N3078" s="218">
        <v>0</v>
      </c>
      <c r="O3078" s="218">
        <v>0</v>
      </c>
      <c r="P3078" s="218">
        <v>0</v>
      </c>
      <c r="Q3078" s="218">
        <v>0</v>
      </c>
      <c r="R3078" s="218">
        <v>0</v>
      </c>
      <c r="S3078" s="218">
        <v>0</v>
      </c>
      <c r="T3078" s="218">
        <v>0</v>
      </c>
      <c r="U3078" s="218">
        <v>0</v>
      </c>
      <c r="V3078" s="218">
        <v>0</v>
      </c>
      <c r="W3078" s="218">
        <v>0</v>
      </c>
      <c r="X3078" s="218">
        <v>58228.35</v>
      </c>
    </row>
    <row r="3079" spans="1:24" s="239" customFormat="1" ht="23.25" customHeight="1" x14ac:dyDescent="0.3">
      <c r="A3079" s="238">
        <v>2025</v>
      </c>
      <c r="B3079" s="230">
        <v>459</v>
      </c>
      <c r="C3079" s="225" t="s">
        <v>917</v>
      </c>
      <c r="D3079" s="230">
        <v>33583</v>
      </c>
      <c r="E3079" s="222">
        <v>3874529</v>
      </c>
      <c r="F3079" s="222">
        <v>3816913</v>
      </c>
      <c r="G3079" s="218">
        <v>3816913</v>
      </c>
      <c r="H3079" s="218">
        <v>0</v>
      </c>
      <c r="I3079" s="218">
        <v>0</v>
      </c>
      <c r="J3079" s="218">
        <v>0</v>
      </c>
      <c r="K3079" s="218">
        <v>0</v>
      </c>
      <c r="L3079" s="218">
        <v>0</v>
      </c>
      <c r="M3079" s="218">
        <v>0</v>
      </c>
      <c r="N3079" s="218">
        <v>0</v>
      </c>
      <c r="O3079" s="218">
        <v>0</v>
      </c>
      <c r="P3079" s="218">
        <v>0</v>
      </c>
      <c r="Q3079" s="218">
        <v>0</v>
      </c>
      <c r="R3079" s="218">
        <v>0</v>
      </c>
      <c r="S3079" s="218">
        <v>0</v>
      </c>
      <c r="T3079" s="218">
        <v>0</v>
      </c>
      <c r="U3079" s="218">
        <v>0</v>
      </c>
      <c r="V3079" s="218">
        <v>0</v>
      </c>
      <c r="W3079" s="218">
        <v>0</v>
      </c>
      <c r="X3079" s="218">
        <v>57616</v>
      </c>
    </row>
    <row r="3080" spans="1:24" s="239" customFormat="1" ht="23.25" customHeight="1" x14ac:dyDescent="0.3">
      <c r="A3080" s="238">
        <v>2025</v>
      </c>
      <c r="B3080" s="230">
        <v>460</v>
      </c>
      <c r="C3080" s="225" t="s">
        <v>4379</v>
      </c>
      <c r="D3080" s="230">
        <v>33952</v>
      </c>
      <c r="E3080" s="222">
        <v>5246030.3014000002</v>
      </c>
      <c r="F3080" s="222">
        <v>5168502.76</v>
      </c>
      <c r="G3080" s="218">
        <v>0</v>
      </c>
      <c r="H3080" s="218">
        <v>4496446</v>
      </c>
      <c r="I3080" s="218">
        <v>0</v>
      </c>
      <c r="J3080" s="218">
        <v>0</v>
      </c>
      <c r="K3080" s="218">
        <v>226213</v>
      </c>
      <c r="L3080" s="218">
        <v>0</v>
      </c>
      <c r="M3080" s="218">
        <v>0</v>
      </c>
      <c r="N3080" s="218">
        <v>0</v>
      </c>
      <c r="O3080" s="218">
        <v>0</v>
      </c>
      <c r="P3080" s="218">
        <v>445843.76</v>
      </c>
      <c r="Q3080" s="218">
        <v>0</v>
      </c>
      <c r="R3080" s="218">
        <v>0</v>
      </c>
      <c r="S3080" s="218">
        <v>0</v>
      </c>
      <c r="T3080" s="218">
        <v>0</v>
      </c>
      <c r="U3080" s="218">
        <v>0</v>
      </c>
      <c r="V3080" s="218">
        <v>0</v>
      </c>
      <c r="W3080" s="218">
        <v>0</v>
      </c>
      <c r="X3080" s="218">
        <v>77527.541399999987</v>
      </c>
    </row>
    <row r="3081" spans="1:24" s="239" customFormat="1" ht="23.25" customHeight="1" x14ac:dyDescent="0.3">
      <c r="A3081" s="238">
        <v>2025</v>
      </c>
      <c r="B3081" s="230">
        <v>461</v>
      </c>
      <c r="C3081" s="225" t="s">
        <v>879</v>
      </c>
      <c r="D3081" s="230">
        <v>34233</v>
      </c>
      <c r="E3081" s="222">
        <v>2628418.7199999997</v>
      </c>
      <c r="F3081" s="222">
        <v>2603418.7199999997</v>
      </c>
      <c r="G3081" s="218">
        <v>0</v>
      </c>
      <c r="H3081" s="218">
        <v>1549767.38</v>
      </c>
      <c r="I3081" s="218">
        <v>0</v>
      </c>
      <c r="J3081" s="218">
        <v>368162.34</v>
      </c>
      <c r="K3081" s="218">
        <v>475093</v>
      </c>
      <c r="L3081" s="218">
        <v>0</v>
      </c>
      <c r="M3081" s="218">
        <v>0</v>
      </c>
      <c r="N3081" s="218">
        <v>0</v>
      </c>
      <c r="O3081" s="218">
        <v>0</v>
      </c>
      <c r="P3081" s="218">
        <v>0</v>
      </c>
      <c r="Q3081" s="218">
        <v>0</v>
      </c>
      <c r="R3081" s="218">
        <v>0</v>
      </c>
      <c r="S3081" s="218">
        <v>0</v>
      </c>
      <c r="T3081" s="218">
        <v>0</v>
      </c>
      <c r="U3081" s="218">
        <v>0</v>
      </c>
      <c r="V3081" s="218">
        <v>210396</v>
      </c>
      <c r="W3081" s="218">
        <v>0</v>
      </c>
      <c r="X3081" s="218">
        <v>25000</v>
      </c>
    </row>
    <row r="3082" spans="1:24" s="239" customFormat="1" ht="23.25" customHeight="1" x14ac:dyDescent="0.3">
      <c r="A3082" s="238">
        <v>2025</v>
      </c>
      <c r="B3082" s="230">
        <v>462</v>
      </c>
      <c r="C3082" s="225" t="s">
        <v>1534</v>
      </c>
      <c r="D3082" s="230">
        <v>35687</v>
      </c>
      <c r="E3082" s="222">
        <v>825744</v>
      </c>
      <c r="F3082" s="222">
        <v>800744</v>
      </c>
      <c r="G3082" s="218">
        <v>0</v>
      </c>
      <c r="H3082" s="218">
        <v>800744</v>
      </c>
      <c r="I3082" s="218">
        <v>0</v>
      </c>
      <c r="J3082" s="218">
        <v>0</v>
      </c>
      <c r="K3082" s="218">
        <v>0</v>
      </c>
      <c r="L3082" s="218">
        <v>0</v>
      </c>
      <c r="M3082" s="218">
        <v>0</v>
      </c>
      <c r="N3082" s="218">
        <v>0</v>
      </c>
      <c r="O3082" s="218">
        <v>0</v>
      </c>
      <c r="P3082" s="218">
        <v>0</v>
      </c>
      <c r="Q3082" s="218">
        <v>0</v>
      </c>
      <c r="R3082" s="218">
        <v>0</v>
      </c>
      <c r="S3082" s="218">
        <v>0</v>
      </c>
      <c r="T3082" s="218">
        <v>0</v>
      </c>
      <c r="U3082" s="218">
        <v>0</v>
      </c>
      <c r="V3082" s="218">
        <v>0</v>
      </c>
      <c r="W3082" s="218">
        <v>0</v>
      </c>
      <c r="X3082" s="218">
        <v>25000</v>
      </c>
    </row>
    <row r="3083" spans="1:24" s="239" customFormat="1" ht="23.25" customHeight="1" x14ac:dyDescent="0.3">
      <c r="A3083" s="238">
        <v>2025</v>
      </c>
      <c r="B3083" s="230">
        <v>463</v>
      </c>
      <c r="C3083" s="225" t="s">
        <v>934</v>
      </c>
      <c r="D3083" s="230">
        <v>32714</v>
      </c>
      <c r="E3083" s="222">
        <v>7133308.9400000004</v>
      </c>
      <c r="F3083" s="222">
        <v>7007052.5800000001</v>
      </c>
      <c r="G3083" s="218">
        <v>5280258.97</v>
      </c>
      <c r="H3083" s="218">
        <v>1726793.61</v>
      </c>
      <c r="I3083" s="218">
        <v>0</v>
      </c>
      <c r="J3083" s="218">
        <v>0</v>
      </c>
      <c r="K3083" s="218">
        <v>0</v>
      </c>
      <c r="L3083" s="218">
        <v>0</v>
      </c>
      <c r="M3083" s="218">
        <v>0</v>
      </c>
      <c r="N3083" s="218">
        <v>0</v>
      </c>
      <c r="O3083" s="218">
        <v>0</v>
      </c>
      <c r="P3083" s="218">
        <v>0</v>
      </c>
      <c r="Q3083" s="218">
        <v>0</v>
      </c>
      <c r="R3083" s="218">
        <v>0</v>
      </c>
      <c r="S3083" s="218">
        <v>0</v>
      </c>
      <c r="T3083" s="218">
        <v>0</v>
      </c>
      <c r="U3083" s="218">
        <v>0</v>
      </c>
      <c r="V3083" s="218">
        <v>0</v>
      </c>
      <c r="W3083" s="218">
        <v>0</v>
      </c>
      <c r="X3083" s="218">
        <v>126256.36</v>
      </c>
    </row>
    <row r="3084" spans="1:24" s="239" customFormat="1" ht="23.25" customHeight="1" x14ac:dyDescent="0.3">
      <c r="A3084" s="238">
        <v>2025</v>
      </c>
      <c r="B3084" s="230">
        <v>464</v>
      </c>
      <c r="C3084" s="225" t="s">
        <v>969</v>
      </c>
      <c r="D3084" s="230">
        <v>32422</v>
      </c>
      <c r="E3084" s="222">
        <v>23747582.84</v>
      </c>
      <c r="F3084" s="222">
        <v>23347582.84</v>
      </c>
      <c r="G3084" s="218">
        <v>0</v>
      </c>
      <c r="H3084" s="218">
        <v>0</v>
      </c>
      <c r="I3084" s="218">
        <v>0</v>
      </c>
      <c r="J3084" s="218">
        <v>0</v>
      </c>
      <c r="K3084" s="218">
        <v>0</v>
      </c>
      <c r="L3084" s="218">
        <v>0</v>
      </c>
      <c r="M3084" s="218">
        <v>0</v>
      </c>
      <c r="N3084" s="218">
        <v>0</v>
      </c>
      <c r="O3084" s="218">
        <v>23347582.84</v>
      </c>
      <c r="P3084" s="218">
        <v>0</v>
      </c>
      <c r="Q3084" s="218">
        <v>0</v>
      </c>
      <c r="R3084" s="218">
        <v>0</v>
      </c>
      <c r="S3084" s="218">
        <v>0</v>
      </c>
      <c r="T3084" s="218">
        <v>0</v>
      </c>
      <c r="U3084" s="218">
        <v>0</v>
      </c>
      <c r="V3084" s="218">
        <v>0</v>
      </c>
      <c r="W3084" s="218">
        <v>0</v>
      </c>
      <c r="X3084" s="218">
        <v>400000</v>
      </c>
    </row>
    <row r="3085" spans="1:24" s="239" customFormat="1" ht="23.25" customHeight="1" x14ac:dyDescent="0.3">
      <c r="A3085" s="238">
        <v>2025</v>
      </c>
      <c r="B3085" s="230">
        <v>465</v>
      </c>
      <c r="C3085" s="225" t="s">
        <v>2940</v>
      </c>
      <c r="D3085" s="230">
        <v>36295</v>
      </c>
      <c r="E3085" s="222">
        <v>3540471.2349999999</v>
      </c>
      <c r="F3085" s="222">
        <v>3488149</v>
      </c>
      <c r="G3085" s="218">
        <v>3488149</v>
      </c>
      <c r="H3085" s="218">
        <v>0</v>
      </c>
      <c r="I3085" s="218">
        <v>0</v>
      </c>
      <c r="J3085" s="218">
        <v>0</v>
      </c>
      <c r="K3085" s="218">
        <v>0</v>
      </c>
      <c r="L3085" s="218">
        <v>0</v>
      </c>
      <c r="M3085" s="218">
        <v>0</v>
      </c>
      <c r="N3085" s="218">
        <v>0</v>
      </c>
      <c r="O3085" s="218">
        <v>0</v>
      </c>
      <c r="P3085" s="218">
        <v>0</v>
      </c>
      <c r="Q3085" s="218">
        <v>0</v>
      </c>
      <c r="R3085" s="218">
        <v>0</v>
      </c>
      <c r="S3085" s="218">
        <v>0</v>
      </c>
      <c r="T3085" s="218">
        <v>0</v>
      </c>
      <c r="U3085" s="218">
        <v>0</v>
      </c>
      <c r="V3085" s="218">
        <v>0</v>
      </c>
      <c r="W3085" s="218">
        <v>0</v>
      </c>
      <c r="X3085" s="218">
        <v>52322.235000000001</v>
      </c>
    </row>
    <row r="3086" spans="1:24" s="239" customFormat="1" ht="23.25" customHeight="1" x14ac:dyDescent="0.3">
      <c r="A3086" s="238">
        <v>2025</v>
      </c>
      <c r="B3086" s="230">
        <v>466</v>
      </c>
      <c r="C3086" s="225" t="s">
        <v>971</v>
      </c>
      <c r="D3086" s="230">
        <v>32441</v>
      </c>
      <c r="E3086" s="222">
        <v>4021506.38</v>
      </c>
      <c r="F3086" s="222">
        <v>3962489.62</v>
      </c>
      <c r="G3086" s="218">
        <v>3962489.62</v>
      </c>
      <c r="H3086" s="218">
        <v>0</v>
      </c>
      <c r="I3086" s="218">
        <v>0</v>
      </c>
      <c r="J3086" s="218">
        <v>0</v>
      </c>
      <c r="K3086" s="218">
        <v>0</v>
      </c>
      <c r="L3086" s="218">
        <v>0</v>
      </c>
      <c r="M3086" s="218">
        <v>0</v>
      </c>
      <c r="N3086" s="218">
        <v>0</v>
      </c>
      <c r="O3086" s="218">
        <v>0</v>
      </c>
      <c r="P3086" s="218">
        <v>0</v>
      </c>
      <c r="Q3086" s="218">
        <v>0</v>
      </c>
      <c r="R3086" s="218">
        <v>0</v>
      </c>
      <c r="S3086" s="218">
        <v>0</v>
      </c>
      <c r="T3086" s="218">
        <v>0</v>
      </c>
      <c r="U3086" s="218">
        <v>0</v>
      </c>
      <c r="V3086" s="218">
        <v>0</v>
      </c>
      <c r="W3086" s="218">
        <v>0</v>
      </c>
      <c r="X3086" s="218">
        <v>59016.76</v>
      </c>
    </row>
    <row r="3087" spans="1:24" s="239" customFormat="1" ht="23.25" customHeight="1" x14ac:dyDescent="0.3">
      <c r="A3087" s="238">
        <v>2025</v>
      </c>
      <c r="B3087" s="230">
        <v>467</v>
      </c>
      <c r="C3087" s="225" t="s">
        <v>973</v>
      </c>
      <c r="D3087" s="230">
        <v>32446</v>
      </c>
      <c r="E3087" s="222">
        <v>4021353.12</v>
      </c>
      <c r="F3087" s="222">
        <v>3962489.62</v>
      </c>
      <c r="G3087" s="218">
        <v>3962489.62</v>
      </c>
      <c r="H3087" s="218">
        <v>0</v>
      </c>
      <c r="I3087" s="218">
        <v>0</v>
      </c>
      <c r="J3087" s="218">
        <v>0</v>
      </c>
      <c r="K3087" s="218">
        <v>0</v>
      </c>
      <c r="L3087" s="218">
        <v>0</v>
      </c>
      <c r="M3087" s="218">
        <v>0</v>
      </c>
      <c r="N3087" s="218">
        <v>0</v>
      </c>
      <c r="O3087" s="218">
        <v>0</v>
      </c>
      <c r="P3087" s="218">
        <v>0</v>
      </c>
      <c r="Q3087" s="218">
        <v>0</v>
      </c>
      <c r="R3087" s="218">
        <v>0</v>
      </c>
      <c r="S3087" s="218">
        <v>0</v>
      </c>
      <c r="T3087" s="218">
        <v>0</v>
      </c>
      <c r="U3087" s="218">
        <v>0</v>
      </c>
      <c r="V3087" s="218">
        <v>0</v>
      </c>
      <c r="W3087" s="218">
        <v>0</v>
      </c>
      <c r="X3087" s="218">
        <v>58863.5</v>
      </c>
    </row>
    <row r="3088" spans="1:24" s="239" customFormat="1" ht="23.25" customHeight="1" x14ac:dyDescent="0.3">
      <c r="A3088" s="238">
        <v>2025</v>
      </c>
      <c r="B3088" s="230">
        <v>468</v>
      </c>
      <c r="C3088" s="225" t="s">
        <v>977</v>
      </c>
      <c r="D3088" s="230">
        <v>32384</v>
      </c>
      <c r="E3088" s="222">
        <v>7380844.4000000004</v>
      </c>
      <c r="F3088" s="222">
        <v>7232335.4000000004</v>
      </c>
      <c r="G3088" s="218">
        <v>7232335.4000000004</v>
      </c>
      <c r="H3088" s="218">
        <v>0</v>
      </c>
      <c r="I3088" s="218">
        <v>0</v>
      </c>
      <c r="J3088" s="218">
        <v>0</v>
      </c>
      <c r="K3088" s="218">
        <v>0</v>
      </c>
      <c r="L3088" s="218">
        <v>0</v>
      </c>
      <c r="M3088" s="218">
        <v>0</v>
      </c>
      <c r="N3088" s="218">
        <v>0</v>
      </c>
      <c r="O3088" s="218">
        <v>0</v>
      </c>
      <c r="P3088" s="218">
        <v>0</v>
      </c>
      <c r="Q3088" s="218">
        <v>0</v>
      </c>
      <c r="R3088" s="218">
        <v>0</v>
      </c>
      <c r="S3088" s="218">
        <v>0</v>
      </c>
      <c r="T3088" s="218">
        <v>0</v>
      </c>
      <c r="U3088" s="218">
        <v>0</v>
      </c>
      <c r="V3088" s="218">
        <v>0</v>
      </c>
      <c r="W3088" s="218">
        <v>0</v>
      </c>
      <c r="X3088" s="218">
        <v>148509</v>
      </c>
    </row>
    <row r="3089" spans="1:24" s="239" customFormat="1" ht="23.25" customHeight="1" x14ac:dyDescent="0.3">
      <c r="A3089" s="238">
        <v>2025</v>
      </c>
      <c r="B3089" s="230">
        <v>469</v>
      </c>
      <c r="C3089" s="225" t="s">
        <v>979</v>
      </c>
      <c r="D3089" s="230">
        <v>32385</v>
      </c>
      <c r="E3089" s="222">
        <v>2048509</v>
      </c>
      <c r="F3089" s="222">
        <v>1900000</v>
      </c>
      <c r="G3089" s="218">
        <v>1900000</v>
      </c>
      <c r="H3089" s="218">
        <v>0</v>
      </c>
      <c r="I3089" s="218">
        <v>0</v>
      </c>
      <c r="J3089" s="218">
        <v>0</v>
      </c>
      <c r="K3089" s="218">
        <v>0</v>
      </c>
      <c r="L3089" s="218">
        <v>0</v>
      </c>
      <c r="M3089" s="218">
        <v>0</v>
      </c>
      <c r="N3089" s="218">
        <v>0</v>
      </c>
      <c r="O3089" s="218">
        <v>0</v>
      </c>
      <c r="P3089" s="218">
        <v>0</v>
      </c>
      <c r="Q3089" s="218">
        <v>0</v>
      </c>
      <c r="R3089" s="218">
        <v>0</v>
      </c>
      <c r="S3089" s="218">
        <v>0</v>
      </c>
      <c r="T3089" s="218">
        <v>0</v>
      </c>
      <c r="U3089" s="218">
        <v>0</v>
      </c>
      <c r="V3089" s="218">
        <v>0</v>
      </c>
      <c r="W3089" s="218">
        <v>0</v>
      </c>
      <c r="X3089" s="218">
        <v>148509</v>
      </c>
    </row>
    <row r="3090" spans="1:24" s="239" customFormat="1" ht="23.25" customHeight="1" x14ac:dyDescent="0.3">
      <c r="A3090" s="238">
        <v>2025</v>
      </c>
      <c r="B3090" s="230">
        <v>470</v>
      </c>
      <c r="C3090" s="225" t="s">
        <v>980</v>
      </c>
      <c r="D3090" s="230">
        <v>32462</v>
      </c>
      <c r="E3090" s="222">
        <v>7777185</v>
      </c>
      <c r="F3090" s="222">
        <v>7628676</v>
      </c>
      <c r="G3090" s="218">
        <v>7628676</v>
      </c>
      <c r="H3090" s="218">
        <v>0</v>
      </c>
      <c r="I3090" s="218">
        <v>0</v>
      </c>
      <c r="J3090" s="218">
        <v>0</v>
      </c>
      <c r="K3090" s="218">
        <v>0</v>
      </c>
      <c r="L3090" s="218">
        <v>0</v>
      </c>
      <c r="M3090" s="218">
        <v>0</v>
      </c>
      <c r="N3090" s="218">
        <v>0</v>
      </c>
      <c r="O3090" s="218">
        <v>0</v>
      </c>
      <c r="P3090" s="218">
        <v>0</v>
      </c>
      <c r="Q3090" s="218">
        <v>0</v>
      </c>
      <c r="R3090" s="218">
        <v>0</v>
      </c>
      <c r="S3090" s="218">
        <v>0</v>
      </c>
      <c r="T3090" s="218">
        <v>0</v>
      </c>
      <c r="U3090" s="218">
        <v>0</v>
      </c>
      <c r="V3090" s="218">
        <v>0</v>
      </c>
      <c r="W3090" s="218">
        <v>0</v>
      </c>
      <c r="X3090" s="218">
        <v>148509</v>
      </c>
    </row>
    <row r="3091" spans="1:24" s="239" customFormat="1" ht="23.25" customHeight="1" x14ac:dyDescent="0.3">
      <c r="A3091" s="238">
        <v>2025</v>
      </c>
      <c r="B3091" s="230">
        <v>471</v>
      </c>
      <c r="C3091" s="225" t="s">
        <v>981</v>
      </c>
      <c r="D3091" s="230">
        <v>32464</v>
      </c>
      <c r="E3091" s="222">
        <v>15059569.780000001</v>
      </c>
      <c r="F3091" s="222">
        <v>14837014.550000001</v>
      </c>
      <c r="G3091" s="218">
        <v>5936399.5499999998</v>
      </c>
      <c r="H3091" s="218">
        <v>0</v>
      </c>
      <c r="I3091" s="218">
        <v>0</v>
      </c>
      <c r="J3091" s="218">
        <v>0</v>
      </c>
      <c r="K3091" s="218">
        <v>0</v>
      </c>
      <c r="L3091" s="218">
        <v>0</v>
      </c>
      <c r="M3091" s="218">
        <v>0</v>
      </c>
      <c r="N3091" s="218">
        <v>0</v>
      </c>
      <c r="O3091" s="218">
        <v>0</v>
      </c>
      <c r="P3091" s="218">
        <v>0</v>
      </c>
      <c r="Q3091" s="218">
        <v>8900615</v>
      </c>
      <c r="R3091" s="218">
        <v>0</v>
      </c>
      <c r="S3091" s="218">
        <v>0</v>
      </c>
      <c r="T3091" s="218">
        <v>0</v>
      </c>
      <c r="U3091" s="218">
        <v>0</v>
      </c>
      <c r="V3091" s="218">
        <v>0</v>
      </c>
      <c r="W3091" s="218">
        <v>0</v>
      </c>
      <c r="X3091" s="218">
        <v>222555.23</v>
      </c>
    </row>
    <row r="3092" spans="1:24" s="239" customFormat="1" ht="23.25" customHeight="1" x14ac:dyDescent="0.3">
      <c r="A3092" s="238">
        <v>2025</v>
      </c>
      <c r="B3092" s="230">
        <v>472</v>
      </c>
      <c r="C3092" s="225" t="s">
        <v>982</v>
      </c>
      <c r="D3092" s="230">
        <v>32469</v>
      </c>
      <c r="E3092" s="222">
        <v>8124854.0999999996</v>
      </c>
      <c r="F3092" s="222">
        <v>7979854.0999999996</v>
      </c>
      <c r="G3092" s="218">
        <v>7979854.0999999996</v>
      </c>
      <c r="H3092" s="218">
        <v>0</v>
      </c>
      <c r="I3092" s="218">
        <v>0</v>
      </c>
      <c r="J3092" s="218">
        <v>0</v>
      </c>
      <c r="K3092" s="218">
        <v>0</v>
      </c>
      <c r="L3092" s="218">
        <v>0</v>
      </c>
      <c r="M3092" s="218">
        <v>0</v>
      </c>
      <c r="N3092" s="218">
        <v>0</v>
      </c>
      <c r="O3092" s="218">
        <v>0</v>
      </c>
      <c r="P3092" s="218">
        <v>0</v>
      </c>
      <c r="Q3092" s="218">
        <v>0</v>
      </c>
      <c r="R3092" s="218">
        <v>0</v>
      </c>
      <c r="S3092" s="218">
        <v>0</v>
      </c>
      <c r="T3092" s="218">
        <v>0</v>
      </c>
      <c r="U3092" s="218">
        <v>0</v>
      </c>
      <c r="V3092" s="218">
        <v>0</v>
      </c>
      <c r="W3092" s="218">
        <v>0</v>
      </c>
      <c r="X3092" s="218">
        <v>145000</v>
      </c>
    </row>
    <row r="3093" spans="1:24" s="239" customFormat="1" ht="23.25" customHeight="1" x14ac:dyDescent="0.3">
      <c r="A3093" s="238">
        <v>2025</v>
      </c>
      <c r="B3093" s="230">
        <v>473</v>
      </c>
      <c r="C3093" s="225" t="s">
        <v>983</v>
      </c>
      <c r="D3093" s="230">
        <v>32389</v>
      </c>
      <c r="E3093" s="222">
        <v>8588268</v>
      </c>
      <c r="F3093" s="222">
        <v>8446570</v>
      </c>
      <c r="G3093" s="218">
        <v>0</v>
      </c>
      <c r="H3093" s="218">
        <v>0</v>
      </c>
      <c r="I3093" s="218">
        <v>0</v>
      </c>
      <c r="J3093" s="218">
        <v>0</v>
      </c>
      <c r="K3093" s="218">
        <v>0</v>
      </c>
      <c r="L3093" s="218">
        <v>0</v>
      </c>
      <c r="M3093" s="218">
        <v>0</v>
      </c>
      <c r="N3093" s="218">
        <v>0</v>
      </c>
      <c r="O3093" s="218">
        <v>0</v>
      </c>
      <c r="P3093" s="218">
        <v>0</v>
      </c>
      <c r="Q3093" s="218">
        <v>8446570</v>
      </c>
      <c r="R3093" s="218">
        <v>0</v>
      </c>
      <c r="S3093" s="218">
        <v>0</v>
      </c>
      <c r="T3093" s="218">
        <v>0</v>
      </c>
      <c r="U3093" s="218">
        <v>0</v>
      </c>
      <c r="V3093" s="218">
        <v>0</v>
      </c>
      <c r="W3093" s="218">
        <v>0</v>
      </c>
      <c r="X3093" s="218">
        <v>141698</v>
      </c>
    </row>
    <row r="3094" spans="1:24" s="239" customFormat="1" ht="23.25" customHeight="1" x14ac:dyDescent="0.3">
      <c r="A3094" s="238">
        <v>2025</v>
      </c>
      <c r="B3094" s="230">
        <v>474</v>
      </c>
      <c r="C3094" s="225" t="s">
        <v>996</v>
      </c>
      <c r="D3094" s="230">
        <v>36522</v>
      </c>
      <c r="E3094" s="222">
        <v>6468754.8099999996</v>
      </c>
      <c r="F3094" s="222">
        <v>6373157.8099999996</v>
      </c>
      <c r="G3094" s="218">
        <v>0</v>
      </c>
      <c r="H3094" s="218">
        <v>0</v>
      </c>
      <c r="I3094" s="218">
        <v>0</v>
      </c>
      <c r="J3094" s="218">
        <v>0</v>
      </c>
      <c r="K3094" s="218">
        <v>0</v>
      </c>
      <c r="L3094" s="218">
        <v>0</v>
      </c>
      <c r="M3094" s="218">
        <v>0</v>
      </c>
      <c r="N3094" s="218">
        <v>0</v>
      </c>
      <c r="O3094" s="218">
        <v>6373157.8099999996</v>
      </c>
      <c r="P3094" s="218">
        <v>0</v>
      </c>
      <c r="Q3094" s="218">
        <v>0</v>
      </c>
      <c r="R3094" s="218">
        <v>0</v>
      </c>
      <c r="S3094" s="218">
        <v>0</v>
      </c>
      <c r="T3094" s="218">
        <v>0</v>
      </c>
      <c r="U3094" s="218">
        <v>0</v>
      </c>
      <c r="V3094" s="218">
        <v>0</v>
      </c>
      <c r="W3094" s="218">
        <v>0</v>
      </c>
      <c r="X3094" s="218">
        <v>95597</v>
      </c>
    </row>
    <row r="3095" spans="1:24" s="239" customFormat="1" ht="23.25" customHeight="1" x14ac:dyDescent="0.3">
      <c r="A3095" s="238">
        <v>2025</v>
      </c>
      <c r="B3095" s="230">
        <v>475</v>
      </c>
      <c r="C3095" s="225" t="s">
        <v>994</v>
      </c>
      <c r="D3095" s="230">
        <v>36512</v>
      </c>
      <c r="E3095" s="222">
        <v>9952816.4800000004</v>
      </c>
      <c r="F3095" s="222">
        <v>9852816.4800000004</v>
      </c>
      <c r="G3095" s="218">
        <v>0</v>
      </c>
      <c r="H3095" s="218">
        <v>0</v>
      </c>
      <c r="I3095" s="218">
        <v>0</v>
      </c>
      <c r="J3095" s="218">
        <v>0</v>
      </c>
      <c r="K3095" s="218">
        <v>0</v>
      </c>
      <c r="L3095" s="218">
        <v>0</v>
      </c>
      <c r="M3095" s="218">
        <v>0</v>
      </c>
      <c r="N3095" s="218">
        <v>0</v>
      </c>
      <c r="O3095" s="218">
        <v>0</v>
      </c>
      <c r="P3095" s="218">
        <v>0</v>
      </c>
      <c r="Q3095" s="218">
        <v>9852816.4800000004</v>
      </c>
      <c r="R3095" s="218">
        <v>0</v>
      </c>
      <c r="S3095" s="218">
        <v>0</v>
      </c>
      <c r="T3095" s="218">
        <v>0</v>
      </c>
      <c r="U3095" s="218">
        <v>0</v>
      </c>
      <c r="V3095" s="218">
        <v>0</v>
      </c>
      <c r="W3095" s="218">
        <v>0</v>
      </c>
      <c r="X3095" s="218">
        <v>100000</v>
      </c>
    </row>
    <row r="3096" spans="1:24" s="239" customFormat="1" ht="23.25" customHeight="1" x14ac:dyDescent="0.3">
      <c r="A3096" s="238">
        <v>2025</v>
      </c>
      <c r="B3096" s="230">
        <v>476</v>
      </c>
      <c r="C3096" s="225" t="s">
        <v>1002</v>
      </c>
      <c r="D3096" s="230">
        <v>36790</v>
      </c>
      <c r="E3096" s="222">
        <v>10930264.025450001</v>
      </c>
      <c r="F3096" s="222">
        <v>10768733.030000001</v>
      </c>
      <c r="G3096" s="218">
        <v>4065204.12</v>
      </c>
      <c r="H3096" s="218">
        <v>1834645.12</v>
      </c>
      <c r="I3096" s="218">
        <v>0</v>
      </c>
      <c r="J3096" s="218">
        <v>0</v>
      </c>
      <c r="K3096" s="218">
        <v>475093.54</v>
      </c>
      <c r="L3096" s="218">
        <v>945856.49</v>
      </c>
      <c r="M3096" s="218">
        <v>0</v>
      </c>
      <c r="N3096" s="218">
        <v>0</v>
      </c>
      <c r="O3096" s="218">
        <v>0</v>
      </c>
      <c r="P3096" s="218">
        <v>601174.42000000004</v>
      </c>
      <c r="Q3096" s="218">
        <v>2846759.34</v>
      </c>
      <c r="R3096" s="218">
        <v>0</v>
      </c>
      <c r="S3096" s="218">
        <v>0</v>
      </c>
      <c r="T3096" s="218">
        <v>0</v>
      </c>
      <c r="U3096" s="218">
        <v>0</v>
      </c>
      <c r="V3096" s="218">
        <v>0</v>
      </c>
      <c r="W3096" s="218">
        <v>0</v>
      </c>
      <c r="X3096" s="218">
        <v>161530.99545000002</v>
      </c>
    </row>
    <row r="3097" spans="1:24" s="239" customFormat="1" ht="23.25" customHeight="1" x14ac:dyDescent="0.3">
      <c r="A3097" s="238">
        <v>2025</v>
      </c>
      <c r="B3097" s="230">
        <v>477</v>
      </c>
      <c r="C3097" s="225" t="s">
        <v>3471</v>
      </c>
      <c r="D3097" s="230">
        <v>35660</v>
      </c>
      <c r="E3097" s="222">
        <v>4365861.74</v>
      </c>
      <c r="F3097" s="222">
        <v>4294649.4400000004</v>
      </c>
      <c r="G3097" s="218">
        <v>0</v>
      </c>
      <c r="H3097" s="218">
        <v>0</v>
      </c>
      <c r="I3097" s="218">
        <v>0</v>
      </c>
      <c r="J3097" s="218">
        <v>0</v>
      </c>
      <c r="K3097" s="218">
        <v>0</v>
      </c>
      <c r="L3097" s="218">
        <v>0</v>
      </c>
      <c r="M3097" s="218">
        <v>0</v>
      </c>
      <c r="N3097" s="218">
        <v>0</v>
      </c>
      <c r="O3097" s="218">
        <v>4294649.4400000004</v>
      </c>
      <c r="P3097" s="218">
        <v>0</v>
      </c>
      <c r="Q3097" s="218">
        <v>0</v>
      </c>
      <c r="R3097" s="218">
        <v>0</v>
      </c>
      <c r="S3097" s="218">
        <v>0</v>
      </c>
      <c r="T3097" s="218">
        <v>0</v>
      </c>
      <c r="U3097" s="218">
        <v>0</v>
      </c>
      <c r="V3097" s="218">
        <v>0</v>
      </c>
      <c r="W3097" s="218">
        <v>0</v>
      </c>
      <c r="X3097" s="218">
        <v>71212.3</v>
      </c>
    </row>
    <row r="3098" spans="1:24" s="239" customFormat="1" ht="23.25" customHeight="1" x14ac:dyDescent="0.3">
      <c r="A3098" s="238">
        <v>2025</v>
      </c>
      <c r="B3098" s="230">
        <v>478</v>
      </c>
      <c r="C3098" s="225" t="s">
        <v>1846</v>
      </c>
      <c r="D3098" s="230">
        <v>36964</v>
      </c>
      <c r="E3098" s="222">
        <v>361908</v>
      </c>
      <c r="F3098" s="222">
        <v>361908</v>
      </c>
      <c r="G3098" s="218">
        <v>0</v>
      </c>
      <c r="H3098" s="218">
        <v>0</v>
      </c>
      <c r="I3098" s="218">
        <v>0</v>
      </c>
      <c r="J3098" s="218">
        <v>0</v>
      </c>
      <c r="K3098" s="218">
        <v>0</v>
      </c>
      <c r="L3098" s="218">
        <v>0</v>
      </c>
      <c r="M3098" s="218">
        <v>0</v>
      </c>
      <c r="N3098" s="218">
        <v>0</v>
      </c>
      <c r="O3098" s="218">
        <v>0</v>
      </c>
      <c r="P3098" s="218">
        <v>0</v>
      </c>
      <c r="Q3098" s="218">
        <v>0</v>
      </c>
      <c r="R3098" s="218">
        <v>0</v>
      </c>
      <c r="S3098" s="218">
        <v>0</v>
      </c>
      <c r="T3098" s="218">
        <v>0</v>
      </c>
      <c r="U3098" s="218">
        <v>0</v>
      </c>
      <c r="V3098" s="218">
        <v>361908</v>
      </c>
      <c r="W3098" s="218">
        <v>0</v>
      </c>
      <c r="X3098" s="218">
        <v>0</v>
      </c>
    </row>
    <row r="3099" spans="1:24" s="239" customFormat="1" ht="23.25" customHeight="1" x14ac:dyDescent="0.3">
      <c r="A3099" s="238">
        <v>2025</v>
      </c>
      <c r="B3099" s="230">
        <v>479</v>
      </c>
      <c r="C3099" s="225" t="s">
        <v>3466</v>
      </c>
      <c r="D3099" s="230">
        <v>35659</v>
      </c>
      <c r="E3099" s="222">
        <v>10151495.949999999</v>
      </c>
      <c r="F3099" s="222">
        <v>9972495.9499999993</v>
      </c>
      <c r="G3099" s="218">
        <v>0</v>
      </c>
      <c r="H3099" s="218">
        <v>0</v>
      </c>
      <c r="I3099" s="218">
        <v>0</v>
      </c>
      <c r="J3099" s="218">
        <v>0</v>
      </c>
      <c r="K3099" s="218">
        <v>0</v>
      </c>
      <c r="L3099" s="218">
        <v>0</v>
      </c>
      <c r="M3099" s="218">
        <v>0</v>
      </c>
      <c r="N3099" s="218">
        <v>0</v>
      </c>
      <c r="O3099" s="218">
        <v>0</v>
      </c>
      <c r="P3099" s="218">
        <v>0</v>
      </c>
      <c r="Q3099" s="218">
        <v>9972495.9499999993</v>
      </c>
      <c r="R3099" s="218">
        <v>0</v>
      </c>
      <c r="S3099" s="218">
        <v>0</v>
      </c>
      <c r="T3099" s="218">
        <v>0</v>
      </c>
      <c r="U3099" s="218">
        <v>0</v>
      </c>
      <c r="V3099" s="218">
        <v>0</v>
      </c>
      <c r="W3099" s="218">
        <v>0</v>
      </c>
      <c r="X3099" s="218">
        <v>179000</v>
      </c>
    </row>
    <row r="3100" spans="1:24" s="239" customFormat="1" ht="23.25" customHeight="1" x14ac:dyDescent="0.3">
      <c r="A3100" s="238">
        <v>2025</v>
      </c>
      <c r="B3100" s="230">
        <v>480</v>
      </c>
      <c r="C3100" s="225" t="s">
        <v>3900</v>
      </c>
      <c r="D3100" s="230">
        <v>35455</v>
      </c>
      <c r="E3100" s="222">
        <v>258477.6</v>
      </c>
      <c r="F3100" s="222">
        <v>258477.6</v>
      </c>
      <c r="G3100" s="218">
        <v>0</v>
      </c>
      <c r="H3100" s="218">
        <v>0</v>
      </c>
      <c r="I3100" s="218">
        <v>0</v>
      </c>
      <c r="J3100" s="218">
        <v>0</v>
      </c>
      <c r="K3100" s="218">
        <v>0</v>
      </c>
      <c r="L3100" s="218">
        <v>0</v>
      </c>
      <c r="M3100" s="218">
        <v>0</v>
      </c>
      <c r="N3100" s="218">
        <v>0</v>
      </c>
      <c r="O3100" s="218">
        <v>0</v>
      </c>
      <c r="P3100" s="218">
        <v>0</v>
      </c>
      <c r="Q3100" s="218">
        <v>0</v>
      </c>
      <c r="R3100" s="218">
        <v>0</v>
      </c>
      <c r="S3100" s="218">
        <v>0</v>
      </c>
      <c r="T3100" s="218">
        <v>0</v>
      </c>
      <c r="U3100" s="218">
        <v>258477.6</v>
      </c>
      <c r="V3100" s="218">
        <v>0</v>
      </c>
      <c r="W3100" s="218">
        <v>0</v>
      </c>
      <c r="X3100" s="218">
        <v>0</v>
      </c>
    </row>
    <row r="3101" spans="1:24" s="239" customFormat="1" ht="23.25" customHeight="1" x14ac:dyDescent="0.3">
      <c r="A3101" s="238">
        <v>2025</v>
      </c>
      <c r="B3101" s="230">
        <v>481</v>
      </c>
      <c r="C3101" s="225" t="s">
        <v>3916</v>
      </c>
      <c r="D3101" s="230">
        <v>35252</v>
      </c>
      <c r="E3101" s="222">
        <v>389070.98</v>
      </c>
      <c r="F3101" s="222">
        <v>389070.98</v>
      </c>
      <c r="G3101" s="218">
        <v>0</v>
      </c>
      <c r="H3101" s="218">
        <v>0</v>
      </c>
      <c r="I3101" s="218">
        <v>0</v>
      </c>
      <c r="J3101" s="218">
        <v>0</v>
      </c>
      <c r="K3101" s="218">
        <v>0</v>
      </c>
      <c r="L3101" s="218">
        <v>0</v>
      </c>
      <c r="M3101" s="218">
        <v>0</v>
      </c>
      <c r="N3101" s="218">
        <v>0</v>
      </c>
      <c r="O3101" s="218">
        <v>0</v>
      </c>
      <c r="P3101" s="218">
        <v>0</v>
      </c>
      <c r="Q3101" s="218">
        <v>0</v>
      </c>
      <c r="R3101" s="218">
        <v>0</v>
      </c>
      <c r="S3101" s="218">
        <v>0</v>
      </c>
      <c r="T3101" s="218">
        <v>0</v>
      </c>
      <c r="U3101" s="218">
        <v>350000</v>
      </c>
      <c r="V3101" s="218">
        <v>39070.980000000003</v>
      </c>
      <c r="W3101" s="218">
        <v>0</v>
      </c>
      <c r="X3101" s="218">
        <v>0</v>
      </c>
    </row>
    <row r="3102" spans="1:24" s="239" customFormat="1" ht="23.25" customHeight="1" x14ac:dyDescent="0.3">
      <c r="A3102" s="238">
        <v>2025</v>
      </c>
      <c r="B3102" s="230">
        <v>482</v>
      </c>
      <c r="C3102" s="225" t="s">
        <v>831</v>
      </c>
      <c r="D3102" s="230">
        <v>33723</v>
      </c>
      <c r="E3102" s="222">
        <v>122911.2</v>
      </c>
      <c r="F3102" s="222">
        <v>122911.2</v>
      </c>
      <c r="G3102" s="218">
        <v>0</v>
      </c>
      <c r="H3102" s="218">
        <v>0</v>
      </c>
      <c r="I3102" s="218">
        <v>0</v>
      </c>
      <c r="J3102" s="218">
        <v>0</v>
      </c>
      <c r="K3102" s="218">
        <v>0</v>
      </c>
      <c r="L3102" s="218">
        <v>0</v>
      </c>
      <c r="M3102" s="218">
        <v>0</v>
      </c>
      <c r="N3102" s="218">
        <v>0</v>
      </c>
      <c r="O3102" s="218">
        <v>0</v>
      </c>
      <c r="P3102" s="218">
        <v>0</v>
      </c>
      <c r="Q3102" s="218">
        <v>0</v>
      </c>
      <c r="R3102" s="218">
        <v>0</v>
      </c>
      <c r="S3102" s="218">
        <v>0</v>
      </c>
      <c r="T3102" s="218">
        <v>0</v>
      </c>
      <c r="U3102" s="218">
        <v>122911.2</v>
      </c>
      <c r="V3102" s="218">
        <v>0</v>
      </c>
      <c r="W3102" s="218">
        <v>0</v>
      </c>
      <c r="X3102" s="218">
        <v>0</v>
      </c>
    </row>
    <row r="3103" spans="1:24" s="239" customFormat="1" ht="23.25" customHeight="1" x14ac:dyDescent="0.3">
      <c r="A3103" s="238">
        <v>2025</v>
      </c>
      <c r="B3103" s="230">
        <v>483</v>
      </c>
      <c r="C3103" s="225" t="s">
        <v>3871</v>
      </c>
      <c r="D3103" s="230">
        <v>37035</v>
      </c>
      <c r="E3103" s="222">
        <v>40000</v>
      </c>
      <c r="F3103" s="222">
        <v>40000</v>
      </c>
      <c r="G3103" s="218">
        <v>0</v>
      </c>
      <c r="H3103" s="218">
        <v>0</v>
      </c>
      <c r="I3103" s="218">
        <v>0</v>
      </c>
      <c r="J3103" s="218">
        <v>0</v>
      </c>
      <c r="K3103" s="218">
        <v>0</v>
      </c>
      <c r="L3103" s="218">
        <v>0</v>
      </c>
      <c r="M3103" s="218">
        <v>0</v>
      </c>
      <c r="N3103" s="218">
        <v>0</v>
      </c>
      <c r="O3103" s="218">
        <v>0</v>
      </c>
      <c r="P3103" s="218">
        <v>0</v>
      </c>
      <c r="Q3103" s="218">
        <v>0</v>
      </c>
      <c r="R3103" s="218">
        <v>0</v>
      </c>
      <c r="S3103" s="218">
        <v>0</v>
      </c>
      <c r="T3103" s="218">
        <v>0</v>
      </c>
      <c r="U3103" s="218">
        <v>0</v>
      </c>
      <c r="V3103" s="218">
        <v>40000</v>
      </c>
      <c r="W3103" s="218">
        <v>0</v>
      </c>
      <c r="X3103" s="218">
        <v>0</v>
      </c>
    </row>
    <row r="3104" spans="1:24" s="239" customFormat="1" ht="23.25" customHeight="1" x14ac:dyDescent="0.3">
      <c r="A3104" s="238">
        <v>2025</v>
      </c>
      <c r="B3104" s="230">
        <v>484</v>
      </c>
      <c r="C3104" s="225" t="s">
        <v>2320</v>
      </c>
      <c r="D3104" s="230">
        <v>35520</v>
      </c>
      <c r="E3104" s="222">
        <v>1673133.32</v>
      </c>
      <c r="F3104" s="222">
        <v>1650633.32</v>
      </c>
      <c r="G3104" s="218">
        <v>0</v>
      </c>
      <c r="H3104" s="218">
        <v>0</v>
      </c>
      <c r="I3104" s="218">
        <v>0</v>
      </c>
      <c r="J3104" s="218">
        <v>0</v>
      </c>
      <c r="K3104" s="218">
        <v>0</v>
      </c>
      <c r="L3104" s="218">
        <v>0</v>
      </c>
      <c r="M3104" s="218">
        <v>0</v>
      </c>
      <c r="N3104" s="218">
        <v>0</v>
      </c>
      <c r="O3104" s="218">
        <v>1650633.32</v>
      </c>
      <c r="P3104" s="218">
        <v>0</v>
      </c>
      <c r="Q3104" s="218">
        <v>0</v>
      </c>
      <c r="R3104" s="218">
        <v>0</v>
      </c>
      <c r="S3104" s="218">
        <v>0</v>
      </c>
      <c r="T3104" s="218">
        <v>0</v>
      </c>
      <c r="U3104" s="218">
        <v>0</v>
      </c>
      <c r="V3104" s="218">
        <v>0</v>
      </c>
      <c r="W3104" s="218">
        <v>0</v>
      </c>
      <c r="X3104" s="218">
        <v>22500</v>
      </c>
    </row>
    <row r="3105" spans="1:24" s="239" customFormat="1" ht="23.25" customHeight="1" x14ac:dyDescent="0.3">
      <c r="A3105" s="238">
        <v>2025</v>
      </c>
      <c r="B3105" s="230">
        <v>485</v>
      </c>
      <c r="C3105" s="225" t="s">
        <v>3925</v>
      </c>
      <c r="D3105" s="230">
        <v>34875</v>
      </c>
      <c r="E3105" s="222">
        <v>2209720.9699999997</v>
      </c>
      <c r="F3105" s="222">
        <v>2187220.9699999997</v>
      </c>
      <c r="G3105" s="218">
        <v>534536.63</v>
      </c>
      <c r="H3105" s="218">
        <v>0</v>
      </c>
      <c r="I3105" s="218">
        <v>0</v>
      </c>
      <c r="J3105" s="218">
        <v>0</v>
      </c>
      <c r="K3105" s="218">
        <v>0</v>
      </c>
      <c r="L3105" s="218">
        <v>0</v>
      </c>
      <c r="M3105" s="218">
        <v>0</v>
      </c>
      <c r="N3105" s="218">
        <v>0</v>
      </c>
      <c r="O3105" s="218">
        <v>811253</v>
      </c>
      <c r="P3105" s="218">
        <v>0</v>
      </c>
      <c r="Q3105" s="218">
        <v>841431.34</v>
      </c>
      <c r="R3105" s="218">
        <v>0</v>
      </c>
      <c r="S3105" s="218">
        <v>0</v>
      </c>
      <c r="T3105" s="218">
        <v>0</v>
      </c>
      <c r="U3105" s="218">
        <v>0</v>
      </c>
      <c r="V3105" s="218">
        <v>0</v>
      </c>
      <c r="W3105" s="218">
        <v>0</v>
      </c>
      <c r="X3105" s="218">
        <v>22500</v>
      </c>
    </row>
    <row r="3106" spans="1:24" s="239" customFormat="1" ht="23.25" customHeight="1" x14ac:dyDescent="0.3">
      <c r="A3106" s="238">
        <v>2025</v>
      </c>
      <c r="B3106" s="230">
        <v>486</v>
      </c>
      <c r="C3106" s="225" t="s">
        <v>2188</v>
      </c>
      <c r="D3106" s="230">
        <v>33724</v>
      </c>
      <c r="E3106" s="222">
        <v>837951.1</v>
      </c>
      <c r="F3106" s="222">
        <v>825807.1</v>
      </c>
      <c r="G3106" s="218">
        <v>0</v>
      </c>
      <c r="H3106" s="218">
        <v>0</v>
      </c>
      <c r="I3106" s="218">
        <v>0</v>
      </c>
      <c r="J3106" s="218">
        <v>0</v>
      </c>
      <c r="K3106" s="218">
        <v>0</v>
      </c>
      <c r="L3106" s="218">
        <v>0</v>
      </c>
      <c r="M3106" s="218">
        <v>0</v>
      </c>
      <c r="N3106" s="218">
        <v>0</v>
      </c>
      <c r="O3106" s="218">
        <v>0</v>
      </c>
      <c r="P3106" s="218">
        <v>825807.1</v>
      </c>
      <c r="Q3106" s="218">
        <v>0</v>
      </c>
      <c r="R3106" s="218">
        <v>0</v>
      </c>
      <c r="S3106" s="218">
        <v>0</v>
      </c>
      <c r="T3106" s="218">
        <v>0</v>
      </c>
      <c r="U3106" s="218">
        <v>0</v>
      </c>
      <c r="V3106" s="218">
        <v>0</v>
      </c>
      <c r="W3106" s="218">
        <v>0</v>
      </c>
      <c r="X3106" s="218">
        <v>12144</v>
      </c>
    </row>
    <row r="3107" spans="1:24" s="239" customFormat="1" ht="23.25" customHeight="1" x14ac:dyDescent="0.3">
      <c r="A3107" s="238">
        <v>2025</v>
      </c>
      <c r="B3107" s="230">
        <v>487</v>
      </c>
      <c r="C3107" s="225" t="s">
        <v>930</v>
      </c>
      <c r="D3107" s="230">
        <v>32674</v>
      </c>
      <c r="E3107" s="222">
        <v>12163675.879999999</v>
      </c>
      <c r="F3107" s="222">
        <v>11944862.609999999</v>
      </c>
      <c r="G3107" s="218">
        <v>11654991.869999999</v>
      </c>
      <c r="H3107" s="218">
        <v>0</v>
      </c>
      <c r="I3107" s="218">
        <v>0</v>
      </c>
      <c r="J3107" s="218">
        <v>0</v>
      </c>
      <c r="K3107" s="218">
        <v>0</v>
      </c>
      <c r="L3107" s="218">
        <v>0</v>
      </c>
      <c r="M3107" s="218">
        <v>0</v>
      </c>
      <c r="N3107" s="218">
        <v>0</v>
      </c>
      <c r="O3107" s="218">
        <v>0</v>
      </c>
      <c r="P3107" s="218">
        <v>0</v>
      </c>
      <c r="Q3107" s="218">
        <v>0</v>
      </c>
      <c r="R3107" s="218">
        <v>0</v>
      </c>
      <c r="S3107" s="218">
        <v>0</v>
      </c>
      <c r="T3107" s="218">
        <v>0</v>
      </c>
      <c r="U3107" s="218">
        <v>289870.74</v>
      </c>
      <c r="V3107" s="218">
        <v>0</v>
      </c>
      <c r="W3107" s="218">
        <v>0</v>
      </c>
      <c r="X3107" s="218">
        <v>218813.27</v>
      </c>
    </row>
    <row r="3108" spans="1:24" s="239" customFormat="1" ht="23.25" customHeight="1" x14ac:dyDescent="0.3">
      <c r="A3108" s="238">
        <v>2025</v>
      </c>
      <c r="B3108" s="230">
        <v>488</v>
      </c>
      <c r="C3108" s="225" t="s">
        <v>3954</v>
      </c>
      <c r="D3108" s="230">
        <v>33802</v>
      </c>
      <c r="E3108" s="222">
        <v>8066282.7599999998</v>
      </c>
      <c r="F3108" s="222">
        <v>7949380.7599999998</v>
      </c>
      <c r="G3108" s="218">
        <v>0</v>
      </c>
      <c r="H3108" s="218">
        <v>0</v>
      </c>
      <c r="I3108" s="218">
        <v>0</v>
      </c>
      <c r="J3108" s="218">
        <v>0</v>
      </c>
      <c r="K3108" s="218">
        <v>0</v>
      </c>
      <c r="L3108" s="218">
        <v>0</v>
      </c>
      <c r="M3108" s="218">
        <v>0</v>
      </c>
      <c r="N3108" s="218">
        <v>0</v>
      </c>
      <c r="O3108" s="218">
        <v>0</v>
      </c>
      <c r="P3108" s="218">
        <v>0</v>
      </c>
      <c r="Q3108" s="218">
        <v>7949380.7599999998</v>
      </c>
      <c r="R3108" s="218">
        <v>0</v>
      </c>
      <c r="S3108" s="218">
        <v>0</v>
      </c>
      <c r="T3108" s="218">
        <v>0</v>
      </c>
      <c r="U3108" s="218">
        <v>0</v>
      </c>
      <c r="V3108" s="218">
        <v>0</v>
      </c>
      <c r="W3108" s="218">
        <v>0</v>
      </c>
      <c r="X3108" s="218">
        <v>116902</v>
      </c>
    </row>
    <row r="3109" spans="1:24" s="239" customFormat="1" ht="23.25" customHeight="1" x14ac:dyDescent="0.3">
      <c r="A3109" s="238">
        <v>2025</v>
      </c>
      <c r="B3109" s="230">
        <v>489</v>
      </c>
      <c r="C3109" s="225" t="s">
        <v>4049</v>
      </c>
      <c r="D3109" s="230">
        <v>35631</v>
      </c>
      <c r="E3109" s="222">
        <v>3348861</v>
      </c>
      <c r="F3109" s="222">
        <v>3308479</v>
      </c>
      <c r="G3109" s="218">
        <v>1524132</v>
      </c>
      <c r="H3109" s="218">
        <v>0</v>
      </c>
      <c r="I3109" s="218">
        <v>0</v>
      </c>
      <c r="J3109" s="218">
        <v>0</v>
      </c>
      <c r="K3109" s="218">
        <v>0</v>
      </c>
      <c r="L3109" s="218">
        <v>558820</v>
      </c>
      <c r="M3109" s="218">
        <v>0</v>
      </c>
      <c r="N3109" s="218">
        <v>0</v>
      </c>
      <c r="O3109" s="218">
        <v>0</v>
      </c>
      <c r="P3109" s="218">
        <v>1225527</v>
      </c>
      <c r="Q3109" s="218">
        <v>0</v>
      </c>
      <c r="R3109" s="218">
        <v>0</v>
      </c>
      <c r="S3109" s="218">
        <v>0</v>
      </c>
      <c r="T3109" s="218">
        <v>0</v>
      </c>
      <c r="U3109" s="218">
        <v>0</v>
      </c>
      <c r="V3109" s="218">
        <v>0</v>
      </c>
      <c r="W3109" s="218">
        <v>0</v>
      </c>
      <c r="X3109" s="218">
        <v>40382</v>
      </c>
    </row>
    <row r="3110" spans="1:24" s="239" customFormat="1" ht="23.25" customHeight="1" x14ac:dyDescent="0.3">
      <c r="A3110" s="238">
        <v>2025</v>
      </c>
      <c r="B3110" s="230">
        <v>490</v>
      </c>
      <c r="C3110" s="225" t="s">
        <v>3965</v>
      </c>
      <c r="D3110" s="230">
        <v>33127</v>
      </c>
      <c r="E3110" s="222">
        <v>1232780.0900000001</v>
      </c>
      <c r="F3110" s="222">
        <v>1202712.28</v>
      </c>
      <c r="G3110" s="218">
        <v>0</v>
      </c>
      <c r="H3110" s="218">
        <v>669285.77</v>
      </c>
      <c r="I3110" s="218">
        <v>0</v>
      </c>
      <c r="J3110" s="218">
        <v>145358.85999999999</v>
      </c>
      <c r="K3110" s="218">
        <v>191735.05</v>
      </c>
      <c r="L3110" s="218">
        <v>196332.6</v>
      </c>
      <c r="M3110" s="218">
        <v>0</v>
      </c>
      <c r="N3110" s="218">
        <v>0</v>
      </c>
      <c r="O3110" s="218">
        <v>0</v>
      </c>
      <c r="P3110" s="218">
        <v>0</v>
      </c>
      <c r="Q3110" s="218">
        <v>0</v>
      </c>
      <c r="R3110" s="218">
        <v>0</v>
      </c>
      <c r="S3110" s="218">
        <v>0</v>
      </c>
      <c r="T3110" s="218">
        <v>0</v>
      </c>
      <c r="U3110" s="218">
        <v>0</v>
      </c>
      <c r="V3110" s="218">
        <v>0</v>
      </c>
      <c r="W3110" s="218">
        <v>0</v>
      </c>
      <c r="X3110" s="218">
        <v>30067.81</v>
      </c>
    </row>
    <row r="3111" spans="1:24" s="239" customFormat="1" ht="23.25" customHeight="1" x14ac:dyDescent="0.3">
      <c r="A3111" s="238">
        <v>2025</v>
      </c>
      <c r="B3111" s="230">
        <v>491</v>
      </c>
      <c r="C3111" s="225" t="s">
        <v>3890</v>
      </c>
      <c r="D3111" s="230">
        <v>36299</v>
      </c>
      <c r="E3111" s="222">
        <v>50488.800000000003</v>
      </c>
      <c r="F3111" s="222">
        <v>50488.800000000003</v>
      </c>
      <c r="G3111" s="218">
        <v>0</v>
      </c>
      <c r="H3111" s="218">
        <v>0</v>
      </c>
      <c r="I3111" s="218">
        <v>0</v>
      </c>
      <c r="J3111" s="218">
        <v>0</v>
      </c>
      <c r="K3111" s="218">
        <v>0</v>
      </c>
      <c r="L3111" s="218">
        <v>0</v>
      </c>
      <c r="M3111" s="218">
        <v>0</v>
      </c>
      <c r="N3111" s="218">
        <v>0</v>
      </c>
      <c r="O3111" s="218">
        <v>0</v>
      </c>
      <c r="P3111" s="218">
        <v>0</v>
      </c>
      <c r="Q3111" s="218">
        <v>0</v>
      </c>
      <c r="R3111" s="218">
        <v>0</v>
      </c>
      <c r="S3111" s="218">
        <v>0</v>
      </c>
      <c r="T3111" s="218">
        <v>0</v>
      </c>
      <c r="U3111" s="218">
        <v>50488.800000000003</v>
      </c>
      <c r="V3111" s="218">
        <v>0</v>
      </c>
      <c r="W3111" s="218">
        <v>0</v>
      </c>
      <c r="X3111" s="218">
        <v>0</v>
      </c>
    </row>
    <row r="3112" spans="1:24" s="239" customFormat="1" ht="23.25" customHeight="1" x14ac:dyDescent="0.3">
      <c r="A3112" s="238">
        <v>2025</v>
      </c>
      <c r="B3112" s="230">
        <v>492</v>
      </c>
      <c r="C3112" s="225" t="s">
        <v>3966</v>
      </c>
      <c r="D3112" s="230">
        <v>33115</v>
      </c>
      <c r="E3112" s="222">
        <v>2443907.5499999998</v>
      </c>
      <c r="F3112" s="222">
        <v>2407704</v>
      </c>
      <c r="G3112" s="218">
        <v>0</v>
      </c>
      <c r="H3112" s="218">
        <v>0</v>
      </c>
      <c r="I3112" s="218">
        <v>0</v>
      </c>
      <c r="J3112" s="218">
        <v>0</v>
      </c>
      <c r="K3112" s="218">
        <v>0</v>
      </c>
      <c r="L3112" s="218">
        <v>0</v>
      </c>
      <c r="M3112" s="218">
        <v>0</v>
      </c>
      <c r="N3112" s="218">
        <v>0</v>
      </c>
      <c r="O3112" s="218">
        <v>0</v>
      </c>
      <c r="P3112" s="218">
        <v>0</v>
      </c>
      <c r="Q3112" s="218">
        <v>2407704</v>
      </c>
      <c r="R3112" s="218">
        <v>0</v>
      </c>
      <c r="S3112" s="218">
        <v>0</v>
      </c>
      <c r="T3112" s="218">
        <v>0</v>
      </c>
      <c r="U3112" s="218">
        <v>0</v>
      </c>
      <c r="V3112" s="218">
        <v>0</v>
      </c>
      <c r="W3112" s="218">
        <v>0</v>
      </c>
      <c r="X3112" s="218">
        <v>36203.550000000003</v>
      </c>
    </row>
    <row r="3113" spans="1:24" s="239" customFormat="1" ht="23.25" customHeight="1" x14ac:dyDescent="0.3">
      <c r="A3113" s="238">
        <v>2025</v>
      </c>
      <c r="B3113" s="230">
        <v>493</v>
      </c>
      <c r="C3113" s="225" t="s">
        <v>3955</v>
      </c>
      <c r="D3113" s="230">
        <v>33738</v>
      </c>
      <c r="E3113" s="222">
        <v>59373.120000000003</v>
      </c>
      <c r="F3113" s="222">
        <v>59373.120000000003</v>
      </c>
      <c r="G3113" s="218">
        <v>0</v>
      </c>
      <c r="H3113" s="218">
        <v>0</v>
      </c>
      <c r="I3113" s="218">
        <v>0</v>
      </c>
      <c r="J3113" s="218">
        <v>0</v>
      </c>
      <c r="K3113" s="218">
        <v>0</v>
      </c>
      <c r="L3113" s="218">
        <v>0</v>
      </c>
      <c r="M3113" s="218">
        <v>0</v>
      </c>
      <c r="N3113" s="218">
        <v>0</v>
      </c>
      <c r="O3113" s="218">
        <v>0</v>
      </c>
      <c r="P3113" s="218">
        <v>0</v>
      </c>
      <c r="Q3113" s="218">
        <v>0</v>
      </c>
      <c r="R3113" s="218">
        <v>0</v>
      </c>
      <c r="S3113" s="218">
        <v>0</v>
      </c>
      <c r="T3113" s="218">
        <v>0</v>
      </c>
      <c r="U3113" s="218">
        <v>0</v>
      </c>
      <c r="V3113" s="218">
        <v>59373.120000000003</v>
      </c>
      <c r="W3113" s="218">
        <v>0</v>
      </c>
      <c r="X3113" s="218">
        <v>0</v>
      </c>
    </row>
    <row r="3114" spans="1:24" s="239" customFormat="1" ht="23.25" customHeight="1" x14ac:dyDescent="0.3">
      <c r="A3114" s="238">
        <v>2025</v>
      </c>
      <c r="B3114" s="230">
        <v>494</v>
      </c>
      <c r="C3114" s="225" t="s">
        <v>1003</v>
      </c>
      <c r="D3114" s="230">
        <v>36791</v>
      </c>
      <c r="E3114" s="222">
        <v>1242707.8400000001</v>
      </c>
      <c r="F3114" s="222">
        <v>1223807.8400000001</v>
      </c>
      <c r="G3114" s="218">
        <v>0</v>
      </c>
      <c r="H3114" s="218">
        <v>0</v>
      </c>
      <c r="I3114" s="218">
        <v>0</v>
      </c>
      <c r="J3114" s="218">
        <v>0</v>
      </c>
      <c r="K3114" s="218">
        <v>0</v>
      </c>
      <c r="L3114" s="218">
        <v>0</v>
      </c>
      <c r="M3114" s="218">
        <v>0</v>
      </c>
      <c r="N3114" s="218">
        <v>0</v>
      </c>
      <c r="O3114" s="218">
        <v>1223807.8400000001</v>
      </c>
      <c r="P3114" s="218">
        <v>0</v>
      </c>
      <c r="Q3114" s="218">
        <v>0</v>
      </c>
      <c r="R3114" s="218">
        <v>0</v>
      </c>
      <c r="S3114" s="218">
        <v>0</v>
      </c>
      <c r="T3114" s="218">
        <v>0</v>
      </c>
      <c r="U3114" s="218">
        <v>0</v>
      </c>
      <c r="V3114" s="218">
        <v>0</v>
      </c>
      <c r="W3114" s="218">
        <v>0</v>
      </c>
      <c r="X3114" s="218">
        <v>18900</v>
      </c>
    </row>
    <row r="3115" spans="1:24" s="239" customFormat="1" ht="23.25" customHeight="1" x14ac:dyDescent="0.3">
      <c r="A3115" s="238">
        <v>2025</v>
      </c>
      <c r="B3115" s="230">
        <v>495</v>
      </c>
      <c r="C3115" s="225" t="s">
        <v>938</v>
      </c>
      <c r="D3115" s="230">
        <v>36177</v>
      </c>
      <c r="E3115" s="222">
        <v>518900</v>
      </c>
      <c r="F3115" s="222">
        <v>500000</v>
      </c>
      <c r="G3115" s="218">
        <v>0</v>
      </c>
      <c r="H3115" s="218">
        <v>0</v>
      </c>
      <c r="I3115" s="218">
        <v>0</v>
      </c>
      <c r="J3115" s="218">
        <v>250000</v>
      </c>
      <c r="K3115" s="218">
        <v>250000</v>
      </c>
      <c r="L3115" s="218">
        <v>0</v>
      </c>
      <c r="M3115" s="218">
        <v>0</v>
      </c>
      <c r="N3115" s="218">
        <v>0</v>
      </c>
      <c r="O3115" s="218">
        <v>0</v>
      </c>
      <c r="P3115" s="218">
        <v>0</v>
      </c>
      <c r="Q3115" s="218">
        <v>0</v>
      </c>
      <c r="R3115" s="218">
        <v>0</v>
      </c>
      <c r="S3115" s="218">
        <v>0</v>
      </c>
      <c r="T3115" s="218">
        <v>0</v>
      </c>
      <c r="U3115" s="218">
        <v>0</v>
      </c>
      <c r="V3115" s="218">
        <v>0</v>
      </c>
      <c r="W3115" s="218">
        <v>0</v>
      </c>
      <c r="X3115" s="218">
        <v>18900</v>
      </c>
    </row>
    <row r="3116" spans="1:24" s="239" customFormat="1" ht="23.25" customHeight="1" x14ac:dyDescent="0.3">
      <c r="A3116" s="238">
        <v>2025</v>
      </c>
      <c r="B3116" s="230">
        <v>496</v>
      </c>
      <c r="C3116" s="225" t="s">
        <v>3926</v>
      </c>
      <c r="D3116" s="230">
        <v>34821</v>
      </c>
      <c r="E3116" s="222">
        <v>5302280.1900000004</v>
      </c>
      <c r="F3116" s="222">
        <v>5237280.1900000004</v>
      </c>
      <c r="G3116" s="218">
        <v>0</v>
      </c>
      <c r="H3116" s="218">
        <v>0</v>
      </c>
      <c r="I3116" s="218">
        <v>0</v>
      </c>
      <c r="J3116" s="218">
        <v>0</v>
      </c>
      <c r="K3116" s="218">
        <v>0</v>
      </c>
      <c r="L3116" s="218">
        <v>0</v>
      </c>
      <c r="M3116" s="218">
        <v>0</v>
      </c>
      <c r="N3116" s="218">
        <v>0</v>
      </c>
      <c r="O3116" s="218">
        <v>5237280.1900000004</v>
      </c>
      <c r="P3116" s="218">
        <v>0</v>
      </c>
      <c r="Q3116" s="218">
        <v>0</v>
      </c>
      <c r="R3116" s="218">
        <v>0</v>
      </c>
      <c r="S3116" s="218">
        <v>0</v>
      </c>
      <c r="T3116" s="218">
        <v>0</v>
      </c>
      <c r="U3116" s="218">
        <v>0</v>
      </c>
      <c r="V3116" s="218">
        <v>0</v>
      </c>
      <c r="W3116" s="218">
        <v>0</v>
      </c>
      <c r="X3116" s="218">
        <v>65000</v>
      </c>
    </row>
    <row r="3117" spans="1:24" s="239" customFormat="1" ht="23.25" customHeight="1" x14ac:dyDescent="0.3">
      <c r="A3117" s="238">
        <v>2025</v>
      </c>
      <c r="B3117" s="230">
        <v>497</v>
      </c>
      <c r="C3117" s="225" t="s">
        <v>2384</v>
      </c>
      <c r="D3117" s="230">
        <v>36733</v>
      </c>
      <c r="E3117" s="222">
        <v>250048.64000000001</v>
      </c>
      <c r="F3117" s="222">
        <v>250048.64000000001</v>
      </c>
      <c r="G3117" s="218">
        <v>0</v>
      </c>
      <c r="H3117" s="218">
        <v>0</v>
      </c>
      <c r="I3117" s="218">
        <v>0</v>
      </c>
      <c r="J3117" s="218">
        <v>0</v>
      </c>
      <c r="K3117" s="218">
        <v>0</v>
      </c>
      <c r="L3117" s="218">
        <v>0</v>
      </c>
      <c r="M3117" s="218">
        <v>0</v>
      </c>
      <c r="N3117" s="218">
        <v>0</v>
      </c>
      <c r="O3117" s="218">
        <v>0</v>
      </c>
      <c r="P3117" s="218">
        <v>250048.64000000001</v>
      </c>
      <c r="Q3117" s="218">
        <v>0</v>
      </c>
      <c r="R3117" s="218">
        <v>0</v>
      </c>
      <c r="S3117" s="218">
        <v>0</v>
      </c>
      <c r="T3117" s="218">
        <v>0</v>
      </c>
      <c r="U3117" s="218">
        <v>0</v>
      </c>
      <c r="V3117" s="218">
        <v>0</v>
      </c>
      <c r="W3117" s="218">
        <v>0</v>
      </c>
      <c r="X3117" s="222">
        <v>0</v>
      </c>
    </row>
    <row r="3118" spans="1:24" s="239" customFormat="1" ht="23.25" customHeight="1" x14ac:dyDescent="0.3">
      <c r="A3118" s="238">
        <v>2025</v>
      </c>
      <c r="B3118" s="230">
        <v>498</v>
      </c>
      <c r="C3118" s="225" t="s">
        <v>1832</v>
      </c>
      <c r="D3118" s="230">
        <v>32744</v>
      </c>
      <c r="E3118" s="222">
        <v>223418</v>
      </c>
      <c r="F3118" s="222">
        <v>223418</v>
      </c>
      <c r="G3118" s="218">
        <v>0</v>
      </c>
      <c r="H3118" s="218">
        <v>0</v>
      </c>
      <c r="I3118" s="218">
        <v>0</v>
      </c>
      <c r="J3118" s="218">
        <v>0</v>
      </c>
      <c r="K3118" s="218">
        <v>0</v>
      </c>
      <c r="L3118" s="218">
        <v>0</v>
      </c>
      <c r="M3118" s="218">
        <v>0</v>
      </c>
      <c r="N3118" s="218">
        <v>0</v>
      </c>
      <c r="O3118" s="218">
        <v>0</v>
      </c>
      <c r="P3118" s="218">
        <v>0</v>
      </c>
      <c r="Q3118" s="218">
        <v>0</v>
      </c>
      <c r="R3118" s="218">
        <v>0</v>
      </c>
      <c r="S3118" s="218">
        <v>0</v>
      </c>
      <c r="T3118" s="218">
        <v>0</v>
      </c>
      <c r="U3118" s="218">
        <v>223418</v>
      </c>
      <c r="V3118" s="218">
        <v>0</v>
      </c>
      <c r="W3118" s="218">
        <v>0</v>
      </c>
      <c r="X3118" s="218">
        <v>0</v>
      </c>
    </row>
    <row r="3119" spans="1:24" s="239" customFormat="1" ht="23.25" customHeight="1" x14ac:dyDescent="0.3">
      <c r="A3119" s="238">
        <v>2025</v>
      </c>
      <c r="B3119" s="230">
        <v>499</v>
      </c>
      <c r="C3119" s="225" t="s">
        <v>2838</v>
      </c>
      <c r="D3119" s="230">
        <v>36926</v>
      </c>
      <c r="E3119" s="222">
        <v>2410549.86</v>
      </c>
      <c r="F3119" s="222">
        <v>2410549.86</v>
      </c>
      <c r="G3119" s="218">
        <v>2410549.86</v>
      </c>
      <c r="H3119" s="218">
        <v>0</v>
      </c>
      <c r="I3119" s="218">
        <v>0</v>
      </c>
      <c r="J3119" s="218">
        <v>0</v>
      </c>
      <c r="K3119" s="218">
        <v>0</v>
      </c>
      <c r="L3119" s="218">
        <v>0</v>
      </c>
      <c r="M3119" s="218">
        <v>0</v>
      </c>
      <c r="N3119" s="218">
        <v>0</v>
      </c>
      <c r="O3119" s="218">
        <v>0</v>
      </c>
      <c r="P3119" s="218">
        <v>0</v>
      </c>
      <c r="Q3119" s="218">
        <v>0</v>
      </c>
      <c r="R3119" s="218">
        <v>0</v>
      </c>
      <c r="S3119" s="218">
        <v>0</v>
      </c>
      <c r="T3119" s="218">
        <v>0</v>
      </c>
      <c r="U3119" s="218">
        <v>0</v>
      </c>
      <c r="V3119" s="218">
        <v>0</v>
      </c>
      <c r="W3119" s="218">
        <v>0</v>
      </c>
      <c r="X3119" s="218">
        <v>0</v>
      </c>
    </row>
    <row r="3120" spans="1:24" s="239" customFormat="1" ht="23.25" customHeight="1" x14ac:dyDescent="0.3">
      <c r="A3120" s="238">
        <v>2025</v>
      </c>
      <c r="B3120" s="230">
        <v>500</v>
      </c>
      <c r="C3120" s="225" t="s">
        <v>3368</v>
      </c>
      <c r="D3120" s="230">
        <v>33051</v>
      </c>
      <c r="E3120" s="222">
        <v>4016177.8899999997</v>
      </c>
      <c r="F3120" s="222">
        <v>3980852.63</v>
      </c>
      <c r="G3120" s="218">
        <v>0</v>
      </c>
      <c r="H3120" s="218">
        <v>0</v>
      </c>
      <c r="I3120" s="218">
        <v>0</v>
      </c>
      <c r="J3120" s="218">
        <v>350184.45</v>
      </c>
      <c r="K3120" s="218">
        <v>825209</v>
      </c>
      <c r="L3120" s="218">
        <v>0</v>
      </c>
      <c r="M3120" s="218">
        <v>0</v>
      </c>
      <c r="N3120" s="218">
        <v>0</v>
      </c>
      <c r="O3120" s="218">
        <v>0</v>
      </c>
      <c r="P3120" s="218">
        <v>0</v>
      </c>
      <c r="Q3120" s="218">
        <v>2805459.18</v>
      </c>
      <c r="R3120" s="218">
        <v>0</v>
      </c>
      <c r="S3120" s="218">
        <v>0</v>
      </c>
      <c r="T3120" s="218">
        <v>0</v>
      </c>
      <c r="U3120" s="218">
        <v>0</v>
      </c>
      <c r="V3120" s="218">
        <v>0</v>
      </c>
      <c r="W3120" s="218">
        <v>0</v>
      </c>
      <c r="X3120" s="218">
        <v>35325.26</v>
      </c>
    </row>
    <row r="3121" spans="1:24" s="239" customFormat="1" ht="23.25" customHeight="1" x14ac:dyDescent="0.3">
      <c r="A3121" s="238">
        <v>2025</v>
      </c>
      <c r="B3121" s="230">
        <v>501</v>
      </c>
      <c r="C3121" s="225" t="s">
        <v>25</v>
      </c>
      <c r="D3121" s="230">
        <v>34362</v>
      </c>
      <c r="E3121" s="222">
        <v>54363.02</v>
      </c>
      <c r="F3121" s="222">
        <v>54363.02</v>
      </c>
      <c r="G3121" s="218">
        <v>0</v>
      </c>
      <c r="H3121" s="218">
        <v>0</v>
      </c>
      <c r="I3121" s="218">
        <v>0</v>
      </c>
      <c r="J3121" s="218">
        <v>0</v>
      </c>
      <c r="K3121" s="218">
        <v>0</v>
      </c>
      <c r="L3121" s="218">
        <v>0</v>
      </c>
      <c r="M3121" s="218">
        <v>0</v>
      </c>
      <c r="N3121" s="218">
        <v>0</v>
      </c>
      <c r="O3121" s="218">
        <v>0</v>
      </c>
      <c r="P3121" s="218">
        <v>0</v>
      </c>
      <c r="Q3121" s="218">
        <v>0</v>
      </c>
      <c r="R3121" s="218">
        <v>0</v>
      </c>
      <c r="S3121" s="218">
        <v>0</v>
      </c>
      <c r="T3121" s="218">
        <v>0</v>
      </c>
      <c r="U3121" s="218">
        <v>54363.02</v>
      </c>
      <c r="V3121" s="218">
        <v>0</v>
      </c>
      <c r="W3121" s="218">
        <v>0</v>
      </c>
      <c r="X3121" s="218">
        <v>0</v>
      </c>
    </row>
    <row r="3122" spans="1:24" s="239" customFormat="1" ht="23.25" customHeight="1" x14ac:dyDescent="0.3">
      <c r="A3122" s="238">
        <v>2025</v>
      </c>
      <c r="B3122" s="230">
        <v>502</v>
      </c>
      <c r="C3122" s="225" t="s">
        <v>3346</v>
      </c>
      <c r="D3122" s="230">
        <v>36714</v>
      </c>
      <c r="E3122" s="222">
        <v>2012971.9600000002</v>
      </c>
      <c r="F3122" s="222">
        <v>1983223.61</v>
      </c>
      <c r="G3122" s="218">
        <v>1983223.61</v>
      </c>
      <c r="H3122" s="218">
        <v>0</v>
      </c>
      <c r="I3122" s="218">
        <v>0</v>
      </c>
      <c r="J3122" s="218">
        <v>0</v>
      </c>
      <c r="K3122" s="218">
        <v>0</v>
      </c>
      <c r="L3122" s="218">
        <v>0</v>
      </c>
      <c r="M3122" s="218">
        <v>0</v>
      </c>
      <c r="N3122" s="218">
        <v>0</v>
      </c>
      <c r="O3122" s="218">
        <v>0</v>
      </c>
      <c r="P3122" s="218">
        <v>0</v>
      </c>
      <c r="Q3122" s="218">
        <v>0</v>
      </c>
      <c r="R3122" s="218">
        <v>0</v>
      </c>
      <c r="S3122" s="218">
        <v>0</v>
      </c>
      <c r="T3122" s="218">
        <v>0</v>
      </c>
      <c r="U3122" s="218">
        <v>0</v>
      </c>
      <c r="V3122" s="218">
        <v>0</v>
      </c>
      <c r="W3122" s="218">
        <v>0</v>
      </c>
      <c r="X3122" s="218">
        <v>29748.35</v>
      </c>
    </row>
    <row r="3123" spans="1:24" s="239" customFormat="1" ht="23.25" customHeight="1" x14ac:dyDescent="0.3">
      <c r="A3123" s="238">
        <v>2025</v>
      </c>
      <c r="B3123" s="230">
        <v>503</v>
      </c>
      <c r="C3123" s="225" t="s">
        <v>67</v>
      </c>
      <c r="D3123" s="230">
        <v>32713</v>
      </c>
      <c r="E3123" s="222">
        <v>3040147.07</v>
      </c>
      <c r="F3123" s="222">
        <v>2994855</v>
      </c>
      <c r="G3123" s="218">
        <v>0</v>
      </c>
      <c r="H3123" s="218">
        <v>0</v>
      </c>
      <c r="I3123" s="218">
        <v>0</v>
      </c>
      <c r="J3123" s="218">
        <v>0</v>
      </c>
      <c r="K3123" s="218">
        <v>0</v>
      </c>
      <c r="L3123" s="218">
        <v>0</v>
      </c>
      <c r="M3123" s="218">
        <v>0</v>
      </c>
      <c r="N3123" s="218">
        <v>2844855</v>
      </c>
      <c r="O3123" s="218">
        <v>0</v>
      </c>
      <c r="P3123" s="218">
        <v>0</v>
      </c>
      <c r="Q3123" s="218">
        <v>0</v>
      </c>
      <c r="R3123" s="218">
        <v>0</v>
      </c>
      <c r="S3123" s="218">
        <v>0</v>
      </c>
      <c r="T3123" s="218">
        <v>0</v>
      </c>
      <c r="U3123" s="218">
        <v>150000</v>
      </c>
      <c r="V3123" s="218">
        <v>0</v>
      </c>
      <c r="W3123" s="218">
        <v>0</v>
      </c>
      <c r="X3123" s="218">
        <v>45292.070000000007</v>
      </c>
    </row>
    <row r="3124" spans="1:24" s="239" customFormat="1" ht="23.25" customHeight="1" x14ac:dyDescent="0.3">
      <c r="A3124" s="238">
        <v>2025</v>
      </c>
      <c r="B3124" s="230">
        <v>504</v>
      </c>
      <c r="C3124" s="225" t="s">
        <v>2533</v>
      </c>
      <c r="D3124" s="230">
        <v>34981</v>
      </c>
      <c r="E3124" s="222">
        <v>2409819.77</v>
      </c>
      <c r="F3124" s="222">
        <v>2409819.77</v>
      </c>
      <c r="G3124" s="218">
        <v>0</v>
      </c>
      <c r="H3124" s="218">
        <v>837777.34</v>
      </c>
      <c r="I3124" s="218">
        <v>0</v>
      </c>
      <c r="J3124" s="218">
        <v>0</v>
      </c>
      <c r="K3124" s="218">
        <v>0</v>
      </c>
      <c r="L3124" s="218">
        <v>357567.96</v>
      </c>
      <c r="M3124" s="218">
        <v>0</v>
      </c>
      <c r="N3124" s="218">
        <v>0</v>
      </c>
      <c r="O3124" s="218">
        <v>0</v>
      </c>
      <c r="P3124" s="218">
        <v>991056.47</v>
      </c>
      <c r="Q3124" s="218">
        <v>0</v>
      </c>
      <c r="R3124" s="218">
        <v>0</v>
      </c>
      <c r="S3124" s="218">
        <v>0</v>
      </c>
      <c r="T3124" s="218">
        <v>0</v>
      </c>
      <c r="U3124" s="218">
        <v>223418</v>
      </c>
      <c r="V3124" s="218">
        <v>0</v>
      </c>
      <c r="W3124" s="218">
        <v>0</v>
      </c>
      <c r="X3124" s="218">
        <v>0</v>
      </c>
    </row>
    <row r="3125" spans="1:24" s="239" customFormat="1" ht="23.25" customHeight="1" x14ac:dyDescent="0.3">
      <c r="A3125" s="238">
        <v>2025</v>
      </c>
      <c r="B3125" s="230">
        <v>505</v>
      </c>
      <c r="C3125" s="225" t="s">
        <v>3323</v>
      </c>
      <c r="D3125" s="230">
        <v>35902</v>
      </c>
      <c r="E3125" s="222">
        <v>6714432.7700000005</v>
      </c>
      <c r="F3125" s="222">
        <v>6619402.4400000004</v>
      </c>
      <c r="G3125" s="218">
        <v>0</v>
      </c>
      <c r="H3125" s="218">
        <v>0</v>
      </c>
      <c r="I3125" s="218">
        <v>0</v>
      </c>
      <c r="J3125" s="218">
        <v>0</v>
      </c>
      <c r="K3125" s="218">
        <v>0</v>
      </c>
      <c r="L3125" s="218">
        <v>0</v>
      </c>
      <c r="M3125" s="218">
        <v>0</v>
      </c>
      <c r="N3125" s="218">
        <v>0</v>
      </c>
      <c r="O3125" s="218">
        <v>0</v>
      </c>
      <c r="P3125" s="218">
        <v>0</v>
      </c>
      <c r="Q3125" s="218">
        <v>6619402.4400000004</v>
      </c>
      <c r="R3125" s="218">
        <v>0</v>
      </c>
      <c r="S3125" s="218">
        <v>0</v>
      </c>
      <c r="T3125" s="218">
        <v>0</v>
      </c>
      <c r="U3125" s="218">
        <v>0</v>
      </c>
      <c r="V3125" s="218">
        <v>0</v>
      </c>
      <c r="W3125" s="218">
        <v>0</v>
      </c>
      <c r="X3125" s="218">
        <v>95030.33</v>
      </c>
    </row>
    <row r="3126" spans="1:24" s="239" customFormat="1" ht="23.25" customHeight="1" x14ac:dyDescent="0.3">
      <c r="A3126" s="238">
        <v>2025</v>
      </c>
      <c r="B3126" s="230">
        <v>506</v>
      </c>
      <c r="C3126" s="225" t="s">
        <v>4114</v>
      </c>
      <c r="D3126" s="230">
        <v>32591</v>
      </c>
      <c r="E3126" s="222">
        <v>214920</v>
      </c>
      <c r="F3126" s="222">
        <v>214920</v>
      </c>
      <c r="G3126" s="218">
        <v>0</v>
      </c>
      <c r="H3126" s="218">
        <v>0</v>
      </c>
      <c r="I3126" s="218">
        <v>0</v>
      </c>
      <c r="J3126" s="218">
        <v>0</v>
      </c>
      <c r="K3126" s="218">
        <v>0</v>
      </c>
      <c r="L3126" s="218">
        <v>0</v>
      </c>
      <c r="M3126" s="218">
        <v>0</v>
      </c>
      <c r="N3126" s="218">
        <v>0</v>
      </c>
      <c r="O3126" s="218">
        <v>0</v>
      </c>
      <c r="P3126" s="218">
        <v>0</v>
      </c>
      <c r="Q3126" s="218">
        <v>0</v>
      </c>
      <c r="R3126" s="218">
        <v>0</v>
      </c>
      <c r="S3126" s="218">
        <v>0</v>
      </c>
      <c r="T3126" s="218">
        <v>0</v>
      </c>
      <c r="U3126" s="218">
        <v>0</v>
      </c>
      <c r="V3126" s="218">
        <v>214920</v>
      </c>
      <c r="W3126" s="218">
        <v>0</v>
      </c>
      <c r="X3126" s="218">
        <v>0</v>
      </c>
    </row>
    <row r="3127" spans="1:24" s="239" customFormat="1" ht="23.25" customHeight="1" x14ac:dyDescent="0.3">
      <c r="A3127" s="238">
        <v>2025</v>
      </c>
      <c r="B3127" s="230">
        <v>507</v>
      </c>
      <c r="C3127" s="225" t="s">
        <v>4115</v>
      </c>
      <c r="D3127" s="230">
        <v>32592</v>
      </c>
      <c r="E3127" s="222">
        <v>180852</v>
      </c>
      <c r="F3127" s="222">
        <v>180852</v>
      </c>
      <c r="G3127" s="218">
        <v>0</v>
      </c>
      <c r="H3127" s="218">
        <v>0</v>
      </c>
      <c r="I3127" s="218">
        <v>0</v>
      </c>
      <c r="J3127" s="218">
        <v>0</v>
      </c>
      <c r="K3127" s="218">
        <v>0</v>
      </c>
      <c r="L3127" s="218">
        <v>0</v>
      </c>
      <c r="M3127" s="218">
        <v>0</v>
      </c>
      <c r="N3127" s="218">
        <v>0</v>
      </c>
      <c r="O3127" s="218">
        <v>0</v>
      </c>
      <c r="P3127" s="218">
        <v>0</v>
      </c>
      <c r="Q3127" s="218">
        <v>0</v>
      </c>
      <c r="R3127" s="218">
        <v>0</v>
      </c>
      <c r="S3127" s="218">
        <v>0</v>
      </c>
      <c r="T3127" s="218">
        <v>0</v>
      </c>
      <c r="U3127" s="218">
        <v>0</v>
      </c>
      <c r="V3127" s="218">
        <v>180852</v>
      </c>
      <c r="W3127" s="218">
        <v>0</v>
      </c>
      <c r="X3127" s="218">
        <v>0</v>
      </c>
    </row>
    <row r="3128" spans="1:24" s="239" customFormat="1" ht="23.25" customHeight="1" x14ac:dyDescent="0.3">
      <c r="A3128" s="238">
        <v>2025</v>
      </c>
      <c r="B3128" s="230">
        <v>508</v>
      </c>
      <c r="C3128" s="225" t="s">
        <v>4113</v>
      </c>
      <c r="D3128" s="230">
        <v>32576</v>
      </c>
      <c r="E3128" s="222">
        <v>156012</v>
      </c>
      <c r="F3128" s="222">
        <v>156012</v>
      </c>
      <c r="G3128" s="218">
        <v>0</v>
      </c>
      <c r="H3128" s="218">
        <v>0</v>
      </c>
      <c r="I3128" s="218">
        <v>0</v>
      </c>
      <c r="J3128" s="218">
        <v>0</v>
      </c>
      <c r="K3128" s="218">
        <v>0</v>
      </c>
      <c r="L3128" s="218">
        <v>0</v>
      </c>
      <c r="M3128" s="218">
        <v>0</v>
      </c>
      <c r="N3128" s="218">
        <v>0</v>
      </c>
      <c r="O3128" s="218">
        <v>0</v>
      </c>
      <c r="P3128" s="218">
        <v>0</v>
      </c>
      <c r="Q3128" s="218">
        <v>0</v>
      </c>
      <c r="R3128" s="218">
        <v>0</v>
      </c>
      <c r="S3128" s="218">
        <v>0</v>
      </c>
      <c r="T3128" s="218">
        <v>0</v>
      </c>
      <c r="U3128" s="218">
        <v>0</v>
      </c>
      <c r="V3128" s="218">
        <v>156012</v>
      </c>
      <c r="W3128" s="218">
        <v>0</v>
      </c>
      <c r="X3128" s="218">
        <v>0</v>
      </c>
    </row>
    <row r="3129" spans="1:24" s="239" customFormat="1" ht="23.25" customHeight="1" x14ac:dyDescent="0.3">
      <c r="A3129" s="238">
        <v>2025</v>
      </c>
      <c r="B3129" s="230">
        <v>509</v>
      </c>
      <c r="C3129" s="225" t="s">
        <v>4116</v>
      </c>
      <c r="D3129" s="230">
        <v>32602</v>
      </c>
      <c r="E3129" s="222">
        <v>223944</v>
      </c>
      <c r="F3129" s="222">
        <v>223944</v>
      </c>
      <c r="G3129" s="218">
        <v>0</v>
      </c>
      <c r="H3129" s="218">
        <v>0</v>
      </c>
      <c r="I3129" s="218">
        <v>0</v>
      </c>
      <c r="J3129" s="218">
        <v>0</v>
      </c>
      <c r="K3129" s="218">
        <v>0</v>
      </c>
      <c r="L3129" s="218">
        <v>0</v>
      </c>
      <c r="M3129" s="218">
        <v>0</v>
      </c>
      <c r="N3129" s="218">
        <v>0</v>
      </c>
      <c r="O3129" s="218">
        <v>0</v>
      </c>
      <c r="P3129" s="218">
        <v>0</v>
      </c>
      <c r="Q3129" s="218">
        <v>0</v>
      </c>
      <c r="R3129" s="218">
        <v>0</v>
      </c>
      <c r="S3129" s="218">
        <v>0</v>
      </c>
      <c r="T3129" s="218">
        <v>0</v>
      </c>
      <c r="U3129" s="218">
        <v>0</v>
      </c>
      <c r="V3129" s="218">
        <v>223944</v>
      </c>
      <c r="W3129" s="218">
        <v>0</v>
      </c>
      <c r="X3129" s="218">
        <v>0</v>
      </c>
    </row>
    <row r="3130" spans="1:24" s="239" customFormat="1" ht="23.25" customHeight="1" x14ac:dyDescent="0.3">
      <c r="A3130" s="238">
        <v>2025</v>
      </c>
      <c r="B3130" s="230">
        <v>510</v>
      </c>
      <c r="C3130" s="225" t="s">
        <v>3971</v>
      </c>
      <c r="D3130" s="230">
        <v>32337</v>
      </c>
      <c r="E3130" s="222">
        <v>2798835.22</v>
      </c>
      <c r="F3130" s="222">
        <v>2757473.12</v>
      </c>
      <c r="G3130" s="218">
        <v>0</v>
      </c>
      <c r="H3130" s="218">
        <v>0</v>
      </c>
      <c r="I3130" s="218">
        <v>0</v>
      </c>
      <c r="J3130" s="218">
        <v>0</v>
      </c>
      <c r="K3130" s="218">
        <v>0</v>
      </c>
      <c r="L3130" s="218">
        <v>0</v>
      </c>
      <c r="M3130" s="218">
        <v>0</v>
      </c>
      <c r="N3130" s="218">
        <v>0</v>
      </c>
      <c r="O3130" s="218">
        <v>0</v>
      </c>
      <c r="P3130" s="218">
        <v>0</v>
      </c>
      <c r="Q3130" s="218">
        <v>2757473.12</v>
      </c>
      <c r="R3130" s="218">
        <v>0</v>
      </c>
      <c r="S3130" s="218">
        <v>0</v>
      </c>
      <c r="T3130" s="218">
        <v>0</v>
      </c>
      <c r="U3130" s="218">
        <v>0</v>
      </c>
      <c r="V3130" s="218">
        <v>0</v>
      </c>
      <c r="W3130" s="218">
        <v>0</v>
      </c>
      <c r="X3130" s="218">
        <v>41362.1</v>
      </c>
    </row>
    <row r="3131" spans="1:24" s="239" customFormat="1" ht="23.25" customHeight="1" x14ac:dyDescent="0.3">
      <c r="A3131" s="238">
        <v>2025</v>
      </c>
      <c r="B3131" s="230">
        <v>511</v>
      </c>
      <c r="C3131" s="225" t="s">
        <v>3880</v>
      </c>
      <c r="D3131" s="230">
        <v>36615</v>
      </c>
      <c r="E3131" s="222">
        <v>3293970.81</v>
      </c>
      <c r="F3131" s="222">
        <v>3247591.81</v>
      </c>
      <c r="G3131" s="218">
        <v>0</v>
      </c>
      <c r="H3131" s="218">
        <v>0</v>
      </c>
      <c r="I3131" s="218">
        <v>0</v>
      </c>
      <c r="J3131" s="218">
        <v>0</v>
      </c>
      <c r="K3131" s="218">
        <v>0</v>
      </c>
      <c r="L3131" s="218">
        <v>0</v>
      </c>
      <c r="M3131" s="218">
        <v>0</v>
      </c>
      <c r="N3131" s="218">
        <v>0</v>
      </c>
      <c r="O3131" s="218">
        <v>0</v>
      </c>
      <c r="P3131" s="218">
        <v>3153816</v>
      </c>
      <c r="Q3131" s="218">
        <v>0</v>
      </c>
      <c r="R3131" s="218">
        <v>0</v>
      </c>
      <c r="S3131" s="218">
        <v>0</v>
      </c>
      <c r="T3131" s="218">
        <v>0</v>
      </c>
      <c r="U3131" s="218">
        <v>93775.81</v>
      </c>
      <c r="V3131" s="218">
        <v>0</v>
      </c>
      <c r="W3131" s="218">
        <v>0</v>
      </c>
      <c r="X3131" s="218">
        <v>46379</v>
      </c>
    </row>
    <row r="3132" spans="1:24" s="239" customFormat="1" ht="23.25" customHeight="1" x14ac:dyDescent="0.3">
      <c r="A3132" s="238">
        <v>2025</v>
      </c>
      <c r="B3132" s="230">
        <v>512</v>
      </c>
      <c r="C3132" s="225" t="s">
        <v>3872</v>
      </c>
      <c r="D3132" s="230">
        <v>37001</v>
      </c>
      <c r="E3132" s="222">
        <v>104427.36</v>
      </c>
      <c r="F3132" s="222">
        <v>104427.36</v>
      </c>
      <c r="G3132" s="218">
        <v>0</v>
      </c>
      <c r="H3132" s="218">
        <v>0</v>
      </c>
      <c r="I3132" s="218">
        <v>0</v>
      </c>
      <c r="J3132" s="218">
        <v>0</v>
      </c>
      <c r="K3132" s="218">
        <v>0</v>
      </c>
      <c r="L3132" s="218">
        <v>0</v>
      </c>
      <c r="M3132" s="218">
        <v>0</v>
      </c>
      <c r="N3132" s="218">
        <v>0</v>
      </c>
      <c r="O3132" s="218">
        <v>0</v>
      </c>
      <c r="P3132" s="218">
        <v>0</v>
      </c>
      <c r="Q3132" s="218">
        <v>0</v>
      </c>
      <c r="R3132" s="218">
        <v>0</v>
      </c>
      <c r="S3132" s="218">
        <v>0</v>
      </c>
      <c r="T3132" s="218">
        <v>0</v>
      </c>
      <c r="U3132" s="218">
        <v>0</v>
      </c>
      <c r="V3132" s="218">
        <v>104427.36</v>
      </c>
      <c r="W3132" s="218">
        <v>0</v>
      </c>
      <c r="X3132" s="218">
        <v>0</v>
      </c>
    </row>
    <row r="3133" spans="1:24" s="239" customFormat="1" ht="23.25" customHeight="1" x14ac:dyDescent="0.3">
      <c r="A3133" s="238">
        <v>2025</v>
      </c>
      <c r="B3133" s="230">
        <v>513</v>
      </c>
      <c r="C3133" s="225" t="s">
        <v>2192</v>
      </c>
      <c r="D3133" s="230">
        <v>35404</v>
      </c>
      <c r="E3133" s="222">
        <v>200000</v>
      </c>
      <c r="F3133" s="222">
        <v>200000</v>
      </c>
      <c r="G3133" s="218">
        <v>0</v>
      </c>
      <c r="H3133" s="218">
        <v>200000</v>
      </c>
      <c r="I3133" s="218">
        <v>0</v>
      </c>
      <c r="J3133" s="218">
        <v>0</v>
      </c>
      <c r="K3133" s="218">
        <v>0</v>
      </c>
      <c r="L3133" s="218">
        <v>0</v>
      </c>
      <c r="M3133" s="218">
        <v>0</v>
      </c>
      <c r="N3133" s="218">
        <v>0</v>
      </c>
      <c r="O3133" s="218">
        <v>0</v>
      </c>
      <c r="P3133" s="218">
        <v>0</v>
      </c>
      <c r="Q3133" s="218">
        <v>0</v>
      </c>
      <c r="R3133" s="218">
        <v>0</v>
      </c>
      <c r="S3133" s="218">
        <v>0</v>
      </c>
      <c r="T3133" s="218">
        <v>0</v>
      </c>
      <c r="U3133" s="218">
        <v>0</v>
      </c>
      <c r="V3133" s="218">
        <v>0</v>
      </c>
      <c r="W3133" s="218">
        <v>0</v>
      </c>
      <c r="X3133" s="218">
        <v>0</v>
      </c>
    </row>
    <row r="3134" spans="1:24" s="239" customFormat="1" ht="23.25" customHeight="1" x14ac:dyDescent="0.3">
      <c r="A3134" s="238">
        <v>2025</v>
      </c>
      <c r="B3134" s="230">
        <v>514</v>
      </c>
      <c r="C3134" s="225" t="s">
        <v>3962</v>
      </c>
      <c r="D3134" s="230">
        <v>33176</v>
      </c>
      <c r="E3134" s="222">
        <v>6706346.2300000004</v>
      </c>
      <c r="F3134" s="222">
        <v>6706346.2300000004</v>
      </c>
      <c r="G3134" s="218">
        <v>0</v>
      </c>
      <c r="H3134" s="218">
        <v>0</v>
      </c>
      <c r="I3134" s="218">
        <v>0</v>
      </c>
      <c r="J3134" s="218">
        <v>0</v>
      </c>
      <c r="K3134" s="218">
        <v>0</v>
      </c>
      <c r="L3134" s="218">
        <v>0</v>
      </c>
      <c r="M3134" s="218">
        <v>0</v>
      </c>
      <c r="N3134" s="218">
        <v>0</v>
      </c>
      <c r="O3134" s="218">
        <v>6706346.2300000004</v>
      </c>
      <c r="P3134" s="218">
        <v>0</v>
      </c>
      <c r="Q3134" s="218">
        <v>0</v>
      </c>
      <c r="R3134" s="218">
        <v>0</v>
      </c>
      <c r="S3134" s="218">
        <v>0</v>
      </c>
      <c r="T3134" s="218">
        <v>0</v>
      </c>
      <c r="U3134" s="218">
        <v>0</v>
      </c>
      <c r="V3134" s="218">
        <v>0</v>
      </c>
      <c r="W3134" s="218">
        <v>0</v>
      </c>
      <c r="X3134" s="218">
        <v>0</v>
      </c>
    </row>
    <row r="3135" spans="1:24" s="239" customFormat="1" ht="23.25" customHeight="1" x14ac:dyDescent="0.3">
      <c r="A3135" s="238">
        <v>2025</v>
      </c>
      <c r="B3135" s="230">
        <v>515</v>
      </c>
      <c r="C3135" s="225" t="s">
        <v>3940</v>
      </c>
      <c r="D3135" s="230">
        <v>34382</v>
      </c>
      <c r="E3135" s="222">
        <v>40836.959999999999</v>
      </c>
      <c r="F3135" s="222">
        <v>40836.959999999999</v>
      </c>
      <c r="G3135" s="218">
        <v>0</v>
      </c>
      <c r="H3135" s="218">
        <v>0</v>
      </c>
      <c r="I3135" s="218">
        <v>0</v>
      </c>
      <c r="J3135" s="218">
        <v>0</v>
      </c>
      <c r="K3135" s="218">
        <v>0</v>
      </c>
      <c r="L3135" s="218">
        <v>0</v>
      </c>
      <c r="M3135" s="218">
        <v>0</v>
      </c>
      <c r="N3135" s="218">
        <v>0</v>
      </c>
      <c r="O3135" s="218">
        <v>0</v>
      </c>
      <c r="P3135" s="218">
        <v>0</v>
      </c>
      <c r="Q3135" s="218">
        <v>0</v>
      </c>
      <c r="R3135" s="218">
        <v>0</v>
      </c>
      <c r="S3135" s="218">
        <v>0</v>
      </c>
      <c r="T3135" s="218">
        <v>0</v>
      </c>
      <c r="U3135" s="218">
        <v>0</v>
      </c>
      <c r="V3135" s="218">
        <v>40836.959999999999</v>
      </c>
      <c r="W3135" s="218">
        <v>0</v>
      </c>
      <c r="X3135" s="218">
        <v>0</v>
      </c>
    </row>
    <row r="3136" spans="1:24" s="239" customFormat="1" ht="23.25" customHeight="1" x14ac:dyDescent="0.3">
      <c r="A3136" s="238">
        <v>2025</v>
      </c>
      <c r="B3136" s="230">
        <v>516</v>
      </c>
      <c r="C3136" s="225" t="s">
        <v>3911</v>
      </c>
      <c r="D3136" s="230">
        <v>35394</v>
      </c>
      <c r="E3136" s="222">
        <v>102914.88</v>
      </c>
      <c r="F3136" s="222">
        <v>102914.88</v>
      </c>
      <c r="G3136" s="218">
        <v>0</v>
      </c>
      <c r="H3136" s="218">
        <v>0</v>
      </c>
      <c r="I3136" s="218">
        <v>0</v>
      </c>
      <c r="J3136" s="218">
        <v>0</v>
      </c>
      <c r="K3136" s="218">
        <v>0</v>
      </c>
      <c r="L3136" s="218">
        <v>0</v>
      </c>
      <c r="M3136" s="218">
        <v>0</v>
      </c>
      <c r="N3136" s="218">
        <v>0</v>
      </c>
      <c r="O3136" s="218">
        <v>0</v>
      </c>
      <c r="P3136" s="218">
        <v>0</v>
      </c>
      <c r="Q3136" s="218">
        <v>0</v>
      </c>
      <c r="R3136" s="218">
        <v>0</v>
      </c>
      <c r="S3136" s="218">
        <v>0</v>
      </c>
      <c r="T3136" s="218">
        <v>0</v>
      </c>
      <c r="U3136" s="218">
        <v>0</v>
      </c>
      <c r="V3136" s="218">
        <v>102914.88</v>
      </c>
      <c r="W3136" s="218">
        <v>0</v>
      </c>
      <c r="X3136" s="218">
        <v>0</v>
      </c>
    </row>
    <row r="3137" spans="1:24" s="239" customFormat="1" ht="23.25" customHeight="1" x14ac:dyDescent="0.3">
      <c r="A3137" s="238">
        <v>2025</v>
      </c>
      <c r="B3137" s="230">
        <v>517</v>
      </c>
      <c r="C3137" s="225" t="s">
        <v>3912</v>
      </c>
      <c r="D3137" s="230">
        <v>35381</v>
      </c>
      <c r="E3137" s="222">
        <v>38877.360000000001</v>
      </c>
      <c r="F3137" s="222">
        <v>38877.360000000001</v>
      </c>
      <c r="G3137" s="218">
        <v>0</v>
      </c>
      <c r="H3137" s="218">
        <v>0</v>
      </c>
      <c r="I3137" s="218">
        <v>0</v>
      </c>
      <c r="J3137" s="218">
        <v>0</v>
      </c>
      <c r="K3137" s="218">
        <v>0</v>
      </c>
      <c r="L3137" s="218">
        <v>0</v>
      </c>
      <c r="M3137" s="218">
        <v>0</v>
      </c>
      <c r="N3137" s="218">
        <v>0</v>
      </c>
      <c r="O3137" s="218">
        <v>0</v>
      </c>
      <c r="P3137" s="218">
        <v>0</v>
      </c>
      <c r="Q3137" s="218">
        <v>0</v>
      </c>
      <c r="R3137" s="218">
        <v>0</v>
      </c>
      <c r="S3137" s="218">
        <v>0</v>
      </c>
      <c r="T3137" s="218">
        <v>0</v>
      </c>
      <c r="U3137" s="218">
        <v>0</v>
      </c>
      <c r="V3137" s="218">
        <v>38877.360000000001</v>
      </c>
      <c r="W3137" s="218">
        <v>0</v>
      </c>
      <c r="X3137" s="218">
        <v>0</v>
      </c>
    </row>
    <row r="3138" spans="1:24" s="239" customFormat="1" ht="23.25" customHeight="1" x14ac:dyDescent="0.3">
      <c r="A3138" s="238">
        <v>2025</v>
      </c>
      <c r="B3138" s="230">
        <v>518</v>
      </c>
      <c r="C3138" s="225" t="s">
        <v>3891</v>
      </c>
      <c r="D3138" s="230">
        <v>36089</v>
      </c>
      <c r="E3138" s="222">
        <v>43282.32</v>
      </c>
      <c r="F3138" s="222">
        <v>43282.32</v>
      </c>
      <c r="G3138" s="218">
        <v>0</v>
      </c>
      <c r="H3138" s="218">
        <v>0</v>
      </c>
      <c r="I3138" s="218">
        <v>0</v>
      </c>
      <c r="J3138" s="218">
        <v>0</v>
      </c>
      <c r="K3138" s="218">
        <v>0</v>
      </c>
      <c r="L3138" s="218">
        <v>0</v>
      </c>
      <c r="M3138" s="218">
        <v>0</v>
      </c>
      <c r="N3138" s="218">
        <v>0</v>
      </c>
      <c r="O3138" s="218">
        <v>0</v>
      </c>
      <c r="P3138" s="218">
        <v>0</v>
      </c>
      <c r="Q3138" s="218">
        <v>0</v>
      </c>
      <c r="R3138" s="218">
        <v>0</v>
      </c>
      <c r="S3138" s="218">
        <v>0</v>
      </c>
      <c r="T3138" s="218">
        <v>0</v>
      </c>
      <c r="U3138" s="218">
        <v>0</v>
      </c>
      <c r="V3138" s="218">
        <v>43282.32</v>
      </c>
      <c r="W3138" s="218">
        <v>0</v>
      </c>
      <c r="X3138" s="218">
        <v>0</v>
      </c>
    </row>
    <row r="3139" spans="1:24" s="239" customFormat="1" ht="23.25" customHeight="1" x14ac:dyDescent="0.3">
      <c r="A3139" s="238">
        <v>2025</v>
      </c>
      <c r="B3139" s="230">
        <v>519</v>
      </c>
      <c r="C3139" s="225" t="s">
        <v>3927</v>
      </c>
      <c r="D3139" s="230">
        <v>34818</v>
      </c>
      <c r="E3139" s="222">
        <v>286588.79999999999</v>
      </c>
      <c r="F3139" s="222">
        <v>286588.79999999999</v>
      </c>
      <c r="G3139" s="218">
        <v>0</v>
      </c>
      <c r="H3139" s="218">
        <v>0</v>
      </c>
      <c r="I3139" s="218">
        <v>0</v>
      </c>
      <c r="J3139" s="218">
        <v>0</v>
      </c>
      <c r="K3139" s="218">
        <v>0</v>
      </c>
      <c r="L3139" s="218">
        <v>0</v>
      </c>
      <c r="M3139" s="218">
        <v>0</v>
      </c>
      <c r="N3139" s="218">
        <v>0</v>
      </c>
      <c r="O3139" s="218">
        <v>0</v>
      </c>
      <c r="P3139" s="218">
        <v>0</v>
      </c>
      <c r="Q3139" s="218">
        <v>0</v>
      </c>
      <c r="R3139" s="218">
        <v>0</v>
      </c>
      <c r="S3139" s="218">
        <v>0</v>
      </c>
      <c r="T3139" s="218">
        <v>0</v>
      </c>
      <c r="U3139" s="218">
        <v>286588.79999999999</v>
      </c>
      <c r="V3139" s="218">
        <v>0</v>
      </c>
      <c r="W3139" s="218">
        <v>0</v>
      </c>
      <c r="X3139" s="218">
        <v>0</v>
      </c>
    </row>
    <row r="3140" spans="1:24" s="239" customFormat="1" ht="23.25" customHeight="1" x14ac:dyDescent="0.3">
      <c r="A3140" s="238">
        <v>2025</v>
      </c>
      <c r="B3140" s="230">
        <v>520</v>
      </c>
      <c r="C3140" s="225" t="s">
        <v>437</v>
      </c>
      <c r="D3140" s="230">
        <v>36855</v>
      </c>
      <c r="E3140" s="222">
        <v>46632.959999999999</v>
      </c>
      <c r="F3140" s="222">
        <v>46632.959999999999</v>
      </c>
      <c r="G3140" s="218">
        <v>0</v>
      </c>
      <c r="H3140" s="218">
        <v>0</v>
      </c>
      <c r="I3140" s="218">
        <v>0</v>
      </c>
      <c r="J3140" s="218">
        <v>0</v>
      </c>
      <c r="K3140" s="218">
        <v>0</v>
      </c>
      <c r="L3140" s="218">
        <v>0</v>
      </c>
      <c r="M3140" s="218">
        <v>0</v>
      </c>
      <c r="N3140" s="218">
        <v>0</v>
      </c>
      <c r="O3140" s="218">
        <v>0</v>
      </c>
      <c r="P3140" s="218">
        <v>0</v>
      </c>
      <c r="Q3140" s="218">
        <v>0</v>
      </c>
      <c r="R3140" s="218">
        <v>0</v>
      </c>
      <c r="S3140" s="218">
        <v>0</v>
      </c>
      <c r="T3140" s="218">
        <v>0</v>
      </c>
      <c r="U3140" s="218">
        <v>0</v>
      </c>
      <c r="V3140" s="218">
        <v>46632.959999999999</v>
      </c>
      <c r="W3140" s="218">
        <v>0</v>
      </c>
      <c r="X3140" s="218">
        <v>0</v>
      </c>
    </row>
    <row r="3141" spans="1:24" s="239" customFormat="1" ht="23.25" customHeight="1" x14ac:dyDescent="0.3">
      <c r="A3141" s="238">
        <v>2025</v>
      </c>
      <c r="B3141" s="230">
        <v>521</v>
      </c>
      <c r="C3141" s="225" t="s">
        <v>3922</v>
      </c>
      <c r="D3141" s="230">
        <v>35061</v>
      </c>
      <c r="E3141" s="222">
        <v>106938.96</v>
      </c>
      <c r="F3141" s="222">
        <v>106938.96</v>
      </c>
      <c r="G3141" s="218">
        <v>0</v>
      </c>
      <c r="H3141" s="218">
        <v>0</v>
      </c>
      <c r="I3141" s="218">
        <v>0</v>
      </c>
      <c r="J3141" s="218">
        <v>0</v>
      </c>
      <c r="K3141" s="218">
        <v>0</v>
      </c>
      <c r="L3141" s="218">
        <v>0</v>
      </c>
      <c r="M3141" s="218">
        <v>0</v>
      </c>
      <c r="N3141" s="218">
        <v>0</v>
      </c>
      <c r="O3141" s="218">
        <v>0</v>
      </c>
      <c r="P3141" s="218">
        <v>0</v>
      </c>
      <c r="Q3141" s="218">
        <v>0</v>
      </c>
      <c r="R3141" s="218">
        <v>0</v>
      </c>
      <c r="S3141" s="218">
        <v>0</v>
      </c>
      <c r="T3141" s="218">
        <v>0</v>
      </c>
      <c r="U3141" s="218">
        <v>0</v>
      </c>
      <c r="V3141" s="218">
        <v>106938.96</v>
      </c>
      <c r="W3141" s="218">
        <v>0</v>
      </c>
      <c r="X3141" s="218">
        <v>0</v>
      </c>
    </row>
    <row r="3142" spans="1:24" s="239" customFormat="1" ht="23.25" customHeight="1" x14ac:dyDescent="0.3">
      <c r="A3142" s="238">
        <v>2025</v>
      </c>
      <c r="B3142" s="230">
        <v>522</v>
      </c>
      <c r="C3142" s="225" t="s">
        <v>3653</v>
      </c>
      <c r="D3142" s="230">
        <v>56512</v>
      </c>
      <c r="E3142" s="222">
        <v>323579.57</v>
      </c>
      <c r="F3142" s="222">
        <v>323579.57</v>
      </c>
      <c r="G3142" s="218">
        <v>0</v>
      </c>
      <c r="H3142" s="218">
        <v>0</v>
      </c>
      <c r="I3142" s="218">
        <v>0</v>
      </c>
      <c r="J3142" s="218">
        <v>0</v>
      </c>
      <c r="K3142" s="218">
        <v>0</v>
      </c>
      <c r="L3142" s="218">
        <v>0</v>
      </c>
      <c r="M3142" s="218">
        <v>0</v>
      </c>
      <c r="N3142" s="218">
        <v>0</v>
      </c>
      <c r="O3142" s="218">
        <v>0</v>
      </c>
      <c r="P3142" s="218">
        <v>0</v>
      </c>
      <c r="Q3142" s="218">
        <v>0</v>
      </c>
      <c r="R3142" s="218">
        <v>0</v>
      </c>
      <c r="S3142" s="218">
        <v>0</v>
      </c>
      <c r="T3142" s="218">
        <v>0</v>
      </c>
      <c r="U3142" s="218">
        <v>238041.65</v>
      </c>
      <c r="V3142" s="218">
        <v>85537.919999999998</v>
      </c>
      <c r="W3142" s="218">
        <v>0</v>
      </c>
      <c r="X3142" s="218">
        <v>0</v>
      </c>
    </row>
    <row r="3143" spans="1:24" s="239" customFormat="1" ht="23.25" customHeight="1" x14ac:dyDescent="0.3">
      <c r="A3143" s="238">
        <v>2025</v>
      </c>
      <c r="B3143" s="230">
        <v>523</v>
      </c>
      <c r="C3143" s="225" t="s">
        <v>3909</v>
      </c>
      <c r="D3143" s="230">
        <v>35405</v>
      </c>
      <c r="E3143" s="222">
        <v>655176</v>
      </c>
      <c r="F3143" s="222">
        <v>655176</v>
      </c>
      <c r="G3143" s="218">
        <v>0</v>
      </c>
      <c r="H3143" s="218">
        <v>0</v>
      </c>
      <c r="I3143" s="218">
        <v>0</v>
      </c>
      <c r="J3143" s="218">
        <v>0</v>
      </c>
      <c r="K3143" s="218">
        <v>0</v>
      </c>
      <c r="L3143" s="218">
        <v>0</v>
      </c>
      <c r="M3143" s="218">
        <v>0</v>
      </c>
      <c r="N3143" s="218">
        <v>0</v>
      </c>
      <c r="O3143" s="218">
        <v>0</v>
      </c>
      <c r="P3143" s="218">
        <v>0</v>
      </c>
      <c r="Q3143" s="218">
        <v>0</v>
      </c>
      <c r="R3143" s="218">
        <v>0</v>
      </c>
      <c r="S3143" s="218">
        <v>0</v>
      </c>
      <c r="T3143" s="218">
        <v>0</v>
      </c>
      <c r="U3143" s="218">
        <v>0</v>
      </c>
      <c r="V3143" s="218">
        <v>655176</v>
      </c>
      <c r="W3143" s="218">
        <v>0</v>
      </c>
      <c r="X3143" s="218">
        <v>0</v>
      </c>
    </row>
    <row r="3144" spans="1:24" s="239" customFormat="1" ht="23.25" customHeight="1" x14ac:dyDescent="0.3">
      <c r="A3144" s="238">
        <v>2025</v>
      </c>
      <c r="B3144" s="230">
        <v>524</v>
      </c>
      <c r="C3144" s="225" t="s">
        <v>3908</v>
      </c>
      <c r="D3144" s="230">
        <v>35406</v>
      </c>
      <c r="E3144" s="222">
        <v>584868</v>
      </c>
      <c r="F3144" s="222">
        <v>584868</v>
      </c>
      <c r="G3144" s="218">
        <v>0</v>
      </c>
      <c r="H3144" s="218">
        <v>0</v>
      </c>
      <c r="I3144" s="218">
        <v>0</v>
      </c>
      <c r="J3144" s="218">
        <v>0</v>
      </c>
      <c r="K3144" s="218">
        <v>0</v>
      </c>
      <c r="L3144" s="218">
        <v>0</v>
      </c>
      <c r="M3144" s="218">
        <v>0</v>
      </c>
      <c r="N3144" s="218">
        <v>0</v>
      </c>
      <c r="O3144" s="218">
        <v>0</v>
      </c>
      <c r="P3144" s="218">
        <v>0</v>
      </c>
      <c r="Q3144" s="218">
        <v>0</v>
      </c>
      <c r="R3144" s="218">
        <v>0</v>
      </c>
      <c r="S3144" s="218">
        <v>0</v>
      </c>
      <c r="T3144" s="218">
        <v>0</v>
      </c>
      <c r="U3144" s="218">
        <v>0</v>
      </c>
      <c r="V3144" s="218">
        <v>584868</v>
      </c>
      <c r="W3144" s="218">
        <v>0</v>
      </c>
      <c r="X3144" s="218">
        <v>0</v>
      </c>
    </row>
    <row r="3145" spans="1:24" s="239" customFormat="1" ht="23.25" customHeight="1" x14ac:dyDescent="0.3">
      <c r="A3145" s="238">
        <v>2025</v>
      </c>
      <c r="B3145" s="230">
        <v>525</v>
      </c>
      <c r="C3145" s="225" t="s">
        <v>3907</v>
      </c>
      <c r="D3145" s="230">
        <v>35407</v>
      </c>
      <c r="E3145" s="222">
        <v>156605.72</v>
      </c>
      <c r="F3145" s="222">
        <v>156605.72</v>
      </c>
      <c r="G3145" s="218">
        <v>0</v>
      </c>
      <c r="H3145" s="218">
        <v>0</v>
      </c>
      <c r="I3145" s="218">
        <v>0</v>
      </c>
      <c r="J3145" s="218">
        <v>0</v>
      </c>
      <c r="K3145" s="218">
        <v>0</v>
      </c>
      <c r="L3145" s="218">
        <v>0</v>
      </c>
      <c r="M3145" s="218">
        <v>0</v>
      </c>
      <c r="N3145" s="218">
        <v>0</v>
      </c>
      <c r="O3145" s="218">
        <v>0</v>
      </c>
      <c r="P3145" s="218">
        <v>0</v>
      </c>
      <c r="Q3145" s="218">
        <v>0</v>
      </c>
      <c r="R3145" s="218">
        <v>0</v>
      </c>
      <c r="S3145" s="218">
        <v>0</v>
      </c>
      <c r="T3145" s="218">
        <v>0</v>
      </c>
      <c r="U3145" s="218">
        <v>0</v>
      </c>
      <c r="V3145" s="218">
        <v>156605.72</v>
      </c>
      <c r="W3145" s="218">
        <v>0</v>
      </c>
      <c r="X3145" s="218">
        <v>0</v>
      </c>
    </row>
    <row r="3146" spans="1:24" s="239" customFormat="1" ht="23.25" customHeight="1" x14ac:dyDescent="0.3">
      <c r="A3146" s="238">
        <v>2025</v>
      </c>
      <c r="B3146" s="230">
        <v>526</v>
      </c>
      <c r="C3146" s="225" t="s">
        <v>3913</v>
      </c>
      <c r="D3146" s="230">
        <v>35379</v>
      </c>
      <c r="E3146" s="222">
        <v>818880</v>
      </c>
      <c r="F3146" s="222">
        <v>818880</v>
      </c>
      <c r="G3146" s="218">
        <v>0</v>
      </c>
      <c r="H3146" s="218">
        <v>0</v>
      </c>
      <c r="I3146" s="218">
        <v>0</v>
      </c>
      <c r="J3146" s="218">
        <v>0</v>
      </c>
      <c r="K3146" s="218">
        <v>0</v>
      </c>
      <c r="L3146" s="218">
        <v>0</v>
      </c>
      <c r="M3146" s="218">
        <v>0</v>
      </c>
      <c r="N3146" s="218">
        <v>0</v>
      </c>
      <c r="O3146" s="218">
        <v>0</v>
      </c>
      <c r="P3146" s="218">
        <v>0</v>
      </c>
      <c r="Q3146" s="218">
        <v>0</v>
      </c>
      <c r="R3146" s="218">
        <v>0</v>
      </c>
      <c r="S3146" s="218">
        <v>0</v>
      </c>
      <c r="T3146" s="218">
        <v>0</v>
      </c>
      <c r="U3146" s="218">
        <v>0</v>
      </c>
      <c r="V3146" s="218">
        <v>818880</v>
      </c>
      <c r="W3146" s="218">
        <v>0</v>
      </c>
      <c r="X3146" s="218">
        <v>0</v>
      </c>
    </row>
    <row r="3147" spans="1:24" s="239" customFormat="1" ht="23.25" customHeight="1" x14ac:dyDescent="0.3">
      <c r="A3147" s="238">
        <v>2025</v>
      </c>
      <c r="B3147" s="230">
        <v>527</v>
      </c>
      <c r="C3147" s="225" t="s">
        <v>3902</v>
      </c>
      <c r="D3147" s="230">
        <v>35435</v>
      </c>
      <c r="E3147" s="222">
        <v>500000</v>
      </c>
      <c r="F3147" s="222">
        <v>500000</v>
      </c>
      <c r="G3147" s="218">
        <v>0</v>
      </c>
      <c r="H3147" s="218">
        <v>0</v>
      </c>
      <c r="I3147" s="218">
        <v>0</v>
      </c>
      <c r="J3147" s="218">
        <v>0</v>
      </c>
      <c r="K3147" s="218">
        <v>0</v>
      </c>
      <c r="L3147" s="218">
        <v>0</v>
      </c>
      <c r="M3147" s="218">
        <v>0</v>
      </c>
      <c r="N3147" s="218">
        <v>0</v>
      </c>
      <c r="O3147" s="218">
        <v>0</v>
      </c>
      <c r="P3147" s="218">
        <v>0</v>
      </c>
      <c r="Q3147" s="218">
        <v>0</v>
      </c>
      <c r="R3147" s="218">
        <v>0</v>
      </c>
      <c r="S3147" s="218">
        <v>0</v>
      </c>
      <c r="T3147" s="218">
        <v>0</v>
      </c>
      <c r="U3147" s="218">
        <v>0</v>
      </c>
      <c r="V3147" s="218">
        <v>500000</v>
      </c>
      <c r="W3147" s="218">
        <v>0</v>
      </c>
      <c r="X3147" s="218">
        <v>0</v>
      </c>
    </row>
    <row r="3148" spans="1:24" s="239" customFormat="1" ht="23.25" customHeight="1" x14ac:dyDescent="0.3">
      <c r="A3148" s="238">
        <v>2025</v>
      </c>
      <c r="B3148" s="230">
        <v>528</v>
      </c>
      <c r="C3148" s="225" t="s">
        <v>3901</v>
      </c>
      <c r="D3148" s="230">
        <v>35436</v>
      </c>
      <c r="E3148" s="222">
        <v>7021412.25</v>
      </c>
      <c r="F3148" s="222">
        <v>6924604.5700000003</v>
      </c>
      <c r="G3148" s="218">
        <v>0</v>
      </c>
      <c r="H3148" s="218">
        <v>0</v>
      </c>
      <c r="I3148" s="218">
        <v>0</v>
      </c>
      <c r="J3148" s="218">
        <v>0</v>
      </c>
      <c r="K3148" s="218">
        <v>0</v>
      </c>
      <c r="L3148" s="218">
        <v>0</v>
      </c>
      <c r="M3148" s="218">
        <v>0</v>
      </c>
      <c r="N3148" s="218">
        <v>0</v>
      </c>
      <c r="O3148" s="218">
        <v>0</v>
      </c>
      <c r="P3148" s="218">
        <v>375508.15</v>
      </c>
      <c r="Q3148" s="218">
        <v>6453845.2199999997</v>
      </c>
      <c r="R3148" s="218">
        <v>0</v>
      </c>
      <c r="S3148" s="218">
        <v>0</v>
      </c>
      <c r="T3148" s="218">
        <v>0</v>
      </c>
      <c r="U3148" s="218">
        <v>95251.199999999997</v>
      </c>
      <c r="V3148" s="218">
        <v>0</v>
      </c>
      <c r="W3148" s="218">
        <v>0</v>
      </c>
      <c r="X3148" s="218">
        <v>96807.679999999993</v>
      </c>
    </row>
    <row r="3149" spans="1:24" s="239" customFormat="1" ht="23.25" customHeight="1" x14ac:dyDescent="0.3">
      <c r="A3149" s="238">
        <v>2025</v>
      </c>
      <c r="B3149" s="230">
        <v>529</v>
      </c>
      <c r="C3149" s="225" t="s">
        <v>3904</v>
      </c>
      <c r="D3149" s="230">
        <v>35425</v>
      </c>
      <c r="E3149" s="222">
        <v>3358127.6599999997</v>
      </c>
      <c r="F3149" s="222">
        <v>3358127.6599999997</v>
      </c>
      <c r="G3149" s="218">
        <v>0</v>
      </c>
      <c r="H3149" s="218">
        <v>0</v>
      </c>
      <c r="I3149" s="218">
        <v>0</v>
      </c>
      <c r="J3149" s="218">
        <v>887105.86</v>
      </c>
      <c r="K3149" s="218">
        <v>0</v>
      </c>
      <c r="L3149" s="218">
        <v>0</v>
      </c>
      <c r="M3149" s="218">
        <v>0</v>
      </c>
      <c r="N3149" s="218">
        <v>0</v>
      </c>
      <c r="O3149" s="218">
        <v>0</v>
      </c>
      <c r="P3149" s="218">
        <v>0</v>
      </c>
      <c r="Q3149" s="218">
        <v>2375829.7999999998</v>
      </c>
      <c r="R3149" s="218">
        <v>0</v>
      </c>
      <c r="S3149" s="218">
        <v>0</v>
      </c>
      <c r="T3149" s="218">
        <v>0</v>
      </c>
      <c r="U3149" s="218">
        <v>95192</v>
      </c>
      <c r="V3149" s="218">
        <v>0</v>
      </c>
      <c r="W3149" s="218">
        <v>0</v>
      </c>
      <c r="X3149" s="218">
        <v>0</v>
      </c>
    </row>
    <row r="3150" spans="1:24" s="239" customFormat="1" ht="23.25" customHeight="1" x14ac:dyDescent="0.3">
      <c r="A3150" s="238">
        <v>2025</v>
      </c>
      <c r="B3150" s="230">
        <v>530</v>
      </c>
      <c r="C3150" s="225" t="s">
        <v>3944</v>
      </c>
      <c r="D3150" s="230">
        <v>34373</v>
      </c>
      <c r="E3150" s="222">
        <v>652236</v>
      </c>
      <c r="F3150" s="222">
        <v>652236</v>
      </c>
      <c r="G3150" s="218">
        <v>0</v>
      </c>
      <c r="H3150" s="218">
        <v>0</v>
      </c>
      <c r="I3150" s="218">
        <v>0</v>
      </c>
      <c r="J3150" s="218">
        <v>0</v>
      </c>
      <c r="K3150" s="218">
        <v>0</v>
      </c>
      <c r="L3150" s="218">
        <v>0</v>
      </c>
      <c r="M3150" s="218">
        <v>0</v>
      </c>
      <c r="N3150" s="218">
        <v>0</v>
      </c>
      <c r="O3150" s="218">
        <v>0</v>
      </c>
      <c r="P3150" s="218">
        <v>0</v>
      </c>
      <c r="Q3150" s="218">
        <v>0</v>
      </c>
      <c r="R3150" s="218">
        <v>0</v>
      </c>
      <c r="S3150" s="218">
        <v>0</v>
      </c>
      <c r="T3150" s="218">
        <v>0</v>
      </c>
      <c r="U3150" s="218">
        <v>0</v>
      </c>
      <c r="V3150" s="218">
        <v>652236</v>
      </c>
      <c r="W3150" s="218">
        <v>0</v>
      </c>
      <c r="X3150" s="218">
        <v>0</v>
      </c>
    </row>
    <row r="3151" spans="1:24" s="239" customFormat="1" ht="23.1" customHeight="1" x14ac:dyDescent="0.3">
      <c r="A3151" s="238">
        <v>2025</v>
      </c>
      <c r="B3151" s="230">
        <v>531</v>
      </c>
      <c r="C3151" s="225" t="s">
        <v>2900</v>
      </c>
      <c r="D3151" s="230">
        <v>36562</v>
      </c>
      <c r="E3151" s="222">
        <v>2347183</v>
      </c>
      <c r="F3151" s="222">
        <v>2313064</v>
      </c>
      <c r="G3151" s="218">
        <v>2313064</v>
      </c>
      <c r="H3151" s="218">
        <v>0</v>
      </c>
      <c r="I3151" s="218">
        <v>0</v>
      </c>
      <c r="J3151" s="218">
        <v>0</v>
      </c>
      <c r="K3151" s="218">
        <v>0</v>
      </c>
      <c r="L3151" s="218">
        <v>0</v>
      </c>
      <c r="M3151" s="218">
        <v>0</v>
      </c>
      <c r="N3151" s="218">
        <v>0</v>
      </c>
      <c r="O3151" s="218">
        <v>0</v>
      </c>
      <c r="P3151" s="218">
        <v>0</v>
      </c>
      <c r="Q3151" s="218">
        <v>0</v>
      </c>
      <c r="R3151" s="218">
        <v>0</v>
      </c>
      <c r="S3151" s="218">
        <v>0</v>
      </c>
      <c r="T3151" s="218">
        <v>0</v>
      </c>
      <c r="U3151" s="218">
        <v>0</v>
      </c>
      <c r="V3151" s="218">
        <v>0</v>
      </c>
      <c r="W3151" s="218">
        <v>0</v>
      </c>
      <c r="X3151" s="218">
        <v>34119</v>
      </c>
    </row>
    <row r="3152" spans="1:24" s="239" customFormat="1" ht="23.1" customHeight="1" x14ac:dyDescent="0.3">
      <c r="A3152" s="238">
        <v>2025</v>
      </c>
      <c r="B3152" s="230">
        <v>532</v>
      </c>
      <c r="C3152" s="225" t="s">
        <v>3882</v>
      </c>
      <c r="D3152" s="230">
        <v>36569</v>
      </c>
      <c r="E3152" s="222">
        <v>6815782.1100000003</v>
      </c>
      <c r="F3152" s="222">
        <v>6717006.1100000003</v>
      </c>
      <c r="G3152" s="218">
        <v>0</v>
      </c>
      <c r="H3152" s="218">
        <v>0</v>
      </c>
      <c r="I3152" s="218">
        <v>0</v>
      </c>
      <c r="J3152" s="218">
        <v>0</v>
      </c>
      <c r="K3152" s="218">
        <v>0</v>
      </c>
      <c r="L3152" s="218">
        <v>0</v>
      </c>
      <c r="M3152" s="218">
        <v>0</v>
      </c>
      <c r="N3152" s="218">
        <v>0</v>
      </c>
      <c r="O3152" s="218">
        <v>0</v>
      </c>
      <c r="P3152" s="218">
        <v>0</v>
      </c>
      <c r="Q3152" s="218">
        <v>6717006.1100000003</v>
      </c>
      <c r="R3152" s="218">
        <v>0</v>
      </c>
      <c r="S3152" s="218">
        <v>0</v>
      </c>
      <c r="T3152" s="218">
        <v>0</v>
      </c>
      <c r="U3152" s="218">
        <v>0</v>
      </c>
      <c r="V3152" s="218">
        <v>0</v>
      </c>
      <c r="W3152" s="218">
        <v>0</v>
      </c>
      <c r="X3152" s="218">
        <v>98776</v>
      </c>
    </row>
    <row r="3153" spans="1:24" s="239" customFormat="1" ht="23.25" customHeight="1" x14ac:dyDescent="0.3">
      <c r="A3153" s="238">
        <v>2025</v>
      </c>
      <c r="B3153" s="230">
        <v>533</v>
      </c>
      <c r="C3153" s="225" t="s">
        <v>3881</v>
      </c>
      <c r="D3153" s="230">
        <v>36577</v>
      </c>
      <c r="E3153" s="222">
        <v>312890</v>
      </c>
      <c r="F3153" s="222">
        <v>312890</v>
      </c>
      <c r="G3153" s="218">
        <v>0</v>
      </c>
      <c r="H3153" s="218">
        <v>0</v>
      </c>
      <c r="I3153" s="218">
        <v>0</v>
      </c>
      <c r="J3153" s="218">
        <v>0</v>
      </c>
      <c r="K3153" s="218">
        <v>0</v>
      </c>
      <c r="L3153" s="218">
        <v>0</v>
      </c>
      <c r="M3153" s="218">
        <v>0</v>
      </c>
      <c r="N3153" s="218">
        <v>0</v>
      </c>
      <c r="O3153" s="218">
        <v>0</v>
      </c>
      <c r="P3153" s="218">
        <v>0</v>
      </c>
      <c r="Q3153" s="218">
        <v>0</v>
      </c>
      <c r="R3153" s="218">
        <v>0</v>
      </c>
      <c r="S3153" s="218">
        <v>0</v>
      </c>
      <c r="T3153" s="218">
        <v>0</v>
      </c>
      <c r="U3153" s="218">
        <v>312890</v>
      </c>
      <c r="V3153" s="218">
        <v>0</v>
      </c>
      <c r="W3153" s="218">
        <v>0</v>
      </c>
      <c r="X3153" s="218">
        <v>0</v>
      </c>
    </row>
    <row r="3154" spans="1:24" s="239" customFormat="1" ht="23.25" customHeight="1" x14ac:dyDescent="0.3">
      <c r="A3154" s="238">
        <v>2025</v>
      </c>
      <c r="B3154" s="230">
        <v>534</v>
      </c>
      <c r="C3154" s="225" t="s">
        <v>2230</v>
      </c>
      <c r="D3154" s="230">
        <v>36567</v>
      </c>
      <c r="E3154" s="222">
        <v>2144083.6452000001</v>
      </c>
      <c r="F3154" s="222">
        <v>2112397.6800000002</v>
      </c>
      <c r="G3154" s="218">
        <v>2112397.6800000002</v>
      </c>
      <c r="H3154" s="218">
        <v>0</v>
      </c>
      <c r="I3154" s="218">
        <v>0</v>
      </c>
      <c r="J3154" s="218">
        <v>0</v>
      </c>
      <c r="K3154" s="218">
        <v>0</v>
      </c>
      <c r="L3154" s="218">
        <v>0</v>
      </c>
      <c r="M3154" s="218">
        <v>0</v>
      </c>
      <c r="N3154" s="218">
        <v>0</v>
      </c>
      <c r="O3154" s="218">
        <v>0</v>
      </c>
      <c r="P3154" s="218">
        <v>0</v>
      </c>
      <c r="Q3154" s="218">
        <v>0</v>
      </c>
      <c r="R3154" s="218">
        <v>0</v>
      </c>
      <c r="S3154" s="218">
        <v>0</v>
      </c>
      <c r="T3154" s="218">
        <v>0</v>
      </c>
      <c r="U3154" s="218">
        <v>0</v>
      </c>
      <c r="V3154" s="218">
        <v>0</v>
      </c>
      <c r="W3154" s="218">
        <v>0</v>
      </c>
      <c r="X3154" s="218">
        <v>31685.965200000002</v>
      </c>
    </row>
    <row r="3155" spans="1:24" s="239" customFormat="1" ht="23.25" customHeight="1" x14ac:dyDescent="0.3">
      <c r="A3155" s="238">
        <v>2025</v>
      </c>
      <c r="B3155" s="230">
        <v>535</v>
      </c>
      <c r="C3155" s="225" t="s">
        <v>2875</v>
      </c>
      <c r="D3155" s="230">
        <v>33609</v>
      </c>
      <c r="E3155" s="222">
        <v>5497495.7800000003</v>
      </c>
      <c r="F3155" s="222">
        <v>5416252</v>
      </c>
      <c r="G3155" s="218">
        <v>0</v>
      </c>
      <c r="H3155" s="218">
        <v>0</v>
      </c>
      <c r="I3155" s="218">
        <v>0</v>
      </c>
      <c r="J3155" s="218">
        <v>0</v>
      </c>
      <c r="K3155" s="218">
        <v>0</v>
      </c>
      <c r="L3155" s="218">
        <v>0</v>
      </c>
      <c r="M3155" s="218">
        <v>0</v>
      </c>
      <c r="N3155" s="218">
        <v>0</v>
      </c>
      <c r="O3155" s="218">
        <v>5416252</v>
      </c>
      <c r="P3155" s="218">
        <v>0</v>
      </c>
      <c r="Q3155" s="218">
        <v>0</v>
      </c>
      <c r="R3155" s="218">
        <v>0</v>
      </c>
      <c r="S3155" s="218">
        <v>0</v>
      </c>
      <c r="T3155" s="218">
        <v>0</v>
      </c>
      <c r="U3155" s="218">
        <v>0</v>
      </c>
      <c r="V3155" s="218">
        <v>0</v>
      </c>
      <c r="W3155" s="218">
        <v>0</v>
      </c>
      <c r="X3155" s="218">
        <v>81243.78</v>
      </c>
    </row>
    <row r="3156" spans="1:24" s="239" customFormat="1" ht="21.4" customHeight="1" x14ac:dyDescent="0.3">
      <c r="A3156" s="238">
        <v>2025</v>
      </c>
      <c r="B3156" s="230">
        <v>536</v>
      </c>
      <c r="C3156" s="225" t="s">
        <v>3415</v>
      </c>
      <c r="D3156" s="230">
        <v>33011</v>
      </c>
      <c r="E3156" s="222">
        <v>2945859.61</v>
      </c>
      <c r="F3156" s="222">
        <v>2928304.61</v>
      </c>
      <c r="G3156" s="218">
        <v>0</v>
      </c>
      <c r="H3156" s="218">
        <v>925245.6</v>
      </c>
      <c r="I3156" s="218">
        <v>0</v>
      </c>
      <c r="J3156" s="218">
        <v>494463.89</v>
      </c>
      <c r="K3156" s="218">
        <v>621232.99</v>
      </c>
      <c r="L3156" s="218">
        <v>524587.13</v>
      </c>
      <c r="M3156" s="218">
        <v>0</v>
      </c>
      <c r="N3156" s="218">
        <v>0</v>
      </c>
      <c r="O3156" s="218">
        <v>0</v>
      </c>
      <c r="P3156" s="218">
        <v>362775</v>
      </c>
      <c r="Q3156" s="218">
        <v>0</v>
      </c>
      <c r="R3156" s="218">
        <v>0</v>
      </c>
      <c r="S3156" s="218">
        <v>0</v>
      </c>
      <c r="T3156" s="218">
        <v>0</v>
      </c>
      <c r="U3156" s="218">
        <v>0</v>
      </c>
      <c r="V3156" s="218">
        <v>0</v>
      </c>
      <c r="W3156" s="218">
        <v>0</v>
      </c>
      <c r="X3156" s="218">
        <v>17555</v>
      </c>
    </row>
    <row r="3157" spans="1:24" s="239" customFormat="1" ht="23.25" customHeight="1" x14ac:dyDescent="0.3">
      <c r="A3157" s="238">
        <v>2025</v>
      </c>
      <c r="B3157" s="230">
        <v>537</v>
      </c>
      <c r="C3157" s="225" t="s">
        <v>2740</v>
      </c>
      <c r="D3157" s="230">
        <v>46536</v>
      </c>
      <c r="E3157" s="222">
        <v>4577991.79</v>
      </c>
      <c r="F3157" s="222">
        <v>4491551.82</v>
      </c>
      <c r="G3157" s="218">
        <v>0</v>
      </c>
      <c r="H3157" s="218">
        <v>0</v>
      </c>
      <c r="I3157" s="218">
        <v>0</v>
      </c>
      <c r="J3157" s="218">
        <v>0</v>
      </c>
      <c r="K3157" s="218">
        <v>0</v>
      </c>
      <c r="L3157" s="218">
        <v>0</v>
      </c>
      <c r="M3157" s="218">
        <v>0</v>
      </c>
      <c r="N3157" s="218">
        <v>0</v>
      </c>
      <c r="O3157" s="218">
        <v>4491551.82</v>
      </c>
      <c r="P3157" s="218">
        <v>0</v>
      </c>
      <c r="Q3157" s="218">
        <v>0</v>
      </c>
      <c r="R3157" s="218">
        <v>0</v>
      </c>
      <c r="S3157" s="218">
        <v>0</v>
      </c>
      <c r="T3157" s="218">
        <v>0</v>
      </c>
      <c r="U3157" s="218">
        <v>0</v>
      </c>
      <c r="V3157" s="218">
        <v>0</v>
      </c>
      <c r="W3157" s="218">
        <v>0</v>
      </c>
      <c r="X3157" s="218">
        <v>86439.97</v>
      </c>
    </row>
    <row r="3158" spans="1:24" s="239" customFormat="1" ht="23.25" customHeight="1" x14ac:dyDescent="0.3">
      <c r="A3158" s="238">
        <v>2025</v>
      </c>
      <c r="B3158" s="230">
        <v>538</v>
      </c>
      <c r="C3158" s="225" t="s">
        <v>937</v>
      </c>
      <c r="D3158" s="230">
        <v>32759</v>
      </c>
      <c r="E3158" s="222">
        <v>1804884.165</v>
      </c>
      <c r="F3158" s="222">
        <v>1778211</v>
      </c>
      <c r="G3158" s="218">
        <v>0</v>
      </c>
      <c r="H3158" s="218">
        <v>1778211</v>
      </c>
      <c r="I3158" s="218">
        <v>0</v>
      </c>
      <c r="J3158" s="218">
        <v>0</v>
      </c>
      <c r="K3158" s="218">
        <v>0</v>
      </c>
      <c r="L3158" s="218">
        <v>0</v>
      </c>
      <c r="M3158" s="218">
        <v>0</v>
      </c>
      <c r="N3158" s="218">
        <v>0</v>
      </c>
      <c r="O3158" s="218">
        <v>0</v>
      </c>
      <c r="P3158" s="218">
        <v>0</v>
      </c>
      <c r="Q3158" s="218">
        <v>0</v>
      </c>
      <c r="R3158" s="218">
        <v>0</v>
      </c>
      <c r="S3158" s="218">
        <v>0</v>
      </c>
      <c r="T3158" s="218">
        <v>0</v>
      </c>
      <c r="U3158" s="218">
        <v>0</v>
      </c>
      <c r="V3158" s="218">
        <v>0</v>
      </c>
      <c r="W3158" s="218">
        <v>0</v>
      </c>
      <c r="X3158" s="218">
        <v>26673.164999999997</v>
      </c>
    </row>
    <row r="3159" spans="1:24" s="239" customFormat="1" ht="23.25" customHeight="1" x14ac:dyDescent="0.3">
      <c r="A3159" s="238">
        <v>2025</v>
      </c>
      <c r="B3159" s="230">
        <v>539</v>
      </c>
      <c r="C3159" s="225" t="s">
        <v>2182</v>
      </c>
      <c r="D3159" s="230">
        <v>36431</v>
      </c>
      <c r="E3159" s="222">
        <v>2096228.75</v>
      </c>
      <c r="F3159" s="222">
        <v>2065250</v>
      </c>
      <c r="G3159" s="218">
        <v>2065250</v>
      </c>
      <c r="H3159" s="218">
        <v>0</v>
      </c>
      <c r="I3159" s="218">
        <v>0</v>
      </c>
      <c r="J3159" s="218">
        <v>0</v>
      </c>
      <c r="K3159" s="218">
        <v>0</v>
      </c>
      <c r="L3159" s="218">
        <v>0</v>
      </c>
      <c r="M3159" s="218">
        <v>0</v>
      </c>
      <c r="N3159" s="218">
        <v>0</v>
      </c>
      <c r="O3159" s="218">
        <v>0</v>
      </c>
      <c r="P3159" s="218">
        <v>0</v>
      </c>
      <c r="Q3159" s="218">
        <v>0</v>
      </c>
      <c r="R3159" s="218">
        <v>0</v>
      </c>
      <c r="S3159" s="218">
        <v>0</v>
      </c>
      <c r="T3159" s="218">
        <v>0</v>
      </c>
      <c r="U3159" s="218">
        <v>0</v>
      </c>
      <c r="V3159" s="218">
        <v>0</v>
      </c>
      <c r="W3159" s="218">
        <v>0</v>
      </c>
      <c r="X3159" s="218">
        <v>30978.75</v>
      </c>
    </row>
    <row r="3160" spans="1:24" s="239" customFormat="1" ht="23.25" customHeight="1" x14ac:dyDescent="0.3">
      <c r="A3160" s="238">
        <v>2025</v>
      </c>
      <c r="B3160" s="230">
        <v>540</v>
      </c>
      <c r="C3160" s="225" t="s">
        <v>4123</v>
      </c>
      <c r="D3160" s="230">
        <v>33177</v>
      </c>
      <c r="E3160" s="222">
        <v>734063</v>
      </c>
      <c r="F3160" s="222">
        <v>734063</v>
      </c>
      <c r="G3160" s="218">
        <v>0</v>
      </c>
      <c r="H3160" s="218">
        <v>0</v>
      </c>
      <c r="I3160" s="218">
        <v>0</v>
      </c>
      <c r="J3160" s="218">
        <v>0</v>
      </c>
      <c r="K3160" s="218">
        <v>0</v>
      </c>
      <c r="L3160" s="218">
        <v>0</v>
      </c>
      <c r="M3160" s="218">
        <v>0</v>
      </c>
      <c r="N3160" s="218">
        <v>0</v>
      </c>
      <c r="O3160" s="218">
        <v>0</v>
      </c>
      <c r="P3160" s="218">
        <v>0</v>
      </c>
      <c r="Q3160" s="218">
        <v>0</v>
      </c>
      <c r="R3160" s="218">
        <v>0</v>
      </c>
      <c r="S3160" s="218">
        <v>0</v>
      </c>
      <c r="T3160" s="218">
        <v>0</v>
      </c>
      <c r="U3160" s="218">
        <v>734063</v>
      </c>
      <c r="V3160" s="218">
        <v>0</v>
      </c>
      <c r="W3160" s="218">
        <v>0</v>
      </c>
      <c r="X3160" s="218">
        <v>0</v>
      </c>
    </row>
    <row r="3161" spans="1:24" s="239" customFormat="1" ht="22.9" customHeight="1" x14ac:dyDescent="0.3">
      <c r="A3161" s="238">
        <v>2025</v>
      </c>
      <c r="B3161" s="230">
        <v>541</v>
      </c>
      <c r="C3161" s="225" t="s">
        <v>3366</v>
      </c>
      <c r="D3161" s="230">
        <v>33046</v>
      </c>
      <c r="E3161" s="222">
        <v>2584966.4750000001</v>
      </c>
      <c r="F3161" s="222">
        <v>2546765</v>
      </c>
      <c r="G3161" s="218">
        <v>0</v>
      </c>
      <c r="H3161" s="218">
        <v>2029485</v>
      </c>
      <c r="I3161" s="218">
        <v>0</v>
      </c>
      <c r="J3161" s="218">
        <v>0</v>
      </c>
      <c r="K3161" s="218">
        <v>0</v>
      </c>
      <c r="L3161" s="218">
        <v>0</v>
      </c>
      <c r="M3161" s="218">
        <v>0</v>
      </c>
      <c r="N3161" s="218">
        <v>0</v>
      </c>
      <c r="O3161" s="218">
        <v>0</v>
      </c>
      <c r="P3161" s="218">
        <v>0</v>
      </c>
      <c r="Q3161" s="218">
        <v>0</v>
      </c>
      <c r="R3161" s="218">
        <v>0</v>
      </c>
      <c r="S3161" s="218">
        <v>517280</v>
      </c>
      <c r="T3161" s="218">
        <v>0</v>
      </c>
      <c r="U3161" s="218">
        <v>0</v>
      </c>
      <c r="V3161" s="218">
        <v>0</v>
      </c>
      <c r="W3161" s="218">
        <v>0</v>
      </c>
      <c r="X3161" s="218">
        <v>38201.474999999999</v>
      </c>
    </row>
    <row r="3162" spans="1:24" s="239" customFormat="1" ht="23.25" customHeight="1" x14ac:dyDescent="0.3">
      <c r="A3162" s="238">
        <v>2025</v>
      </c>
      <c r="B3162" s="230">
        <v>542</v>
      </c>
      <c r="C3162" s="225" t="s">
        <v>2199</v>
      </c>
      <c r="D3162" s="230">
        <v>36169</v>
      </c>
      <c r="E3162" s="222">
        <v>512949</v>
      </c>
      <c r="F3162" s="222">
        <v>504949</v>
      </c>
      <c r="G3162" s="218">
        <v>0</v>
      </c>
      <c r="H3162" s="218">
        <v>0</v>
      </c>
      <c r="I3162" s="218">
        <v>0</v>
      </c>
      <c r="J3162" s="218">
        <v>0</v>
      </c>
      <c r="K3162" s="218">
        <v>0</v>
      </c>
      <c r="L3162" s="218">
        <v>0</v>
      </c>
      <c r="M3162" s="218">
        <v>0</v>
      </c>
      <c r="N3162" s="218">
        <v>0</v>
      </c>
      <c r="O3162" s="218">
        <v>0</v>
      </c>
      <c r="P3162" s="218">
        <v>504949</v>
      </c>
      <c r="Q3162" s="218">
        <v>0</v>
      </c>
      <c r="R3162" s="218">
        <v>0</v>
      </c>
      <c r="S3162" s="218">
        <v>0</v>
      </c>
      <c r="T3162" s="218">
        <v>0</v>
      </c>
      <c r="U3162" s="218">
        <v>0</v>
      </c>
      <c r="V3162" s="218">
        <v>0</v>
      </c>
      <c r="W3162" s="218">
        <v>0</v>
      </c>
      <c r="X3162" s="218">
        <v>8000</v>
      </c>
    </row>
    <row r="3163" spans="1:24" s="239" customFormat="1" ht="23.25" customHeight="1" x14ac:dyDescent="0.3">
      <c r="A3163" s="238">
        <v>2025</v>
      </c>
      <c r="B3163" s="230">
        <v>543</v>
      </c>
      <c r="C3163" s="225" t="s">
        <v>3923</v>
      </c>
      <c r="D3163" s="230">
        <v>35060</v>
      </c>
      <c r="E3163" s="222">
        <v>248444</v>
      </c>
      <c r="F3163" s="222">
        <v>248444</v>
      </c>
      <c r="G3163" s="218">
        <v>0</v>
      </c>
      <c r="H3163" s="218">
        <v>0</v>
      </c>
      <c r="I3163" s="218">
        <v>0</v>
      </c>
      <c r="J3163" s="218">
        <v>0</v>
      </c>
      <c r="K3163" s="218">
        <v>0</v>
      </c>
      <c r="L3163" s="218">
        <v>0</v>
      </c>
      <c r="M3163" s="218">
        <v>0</v>
      </c>
      <c r="N3163" s="218">
        <v>0</v>
      </c>
      <c r="O3163" s="218">
        <v>0</v>
      </c>
      <c r="P3163" s="218">
        <v>0</v>
      </c>
      <c r="Q3163" s="218">
        <v>0</v>
      </c>
      <c r="R3163" s="218">
        <v>0</v>
      </c>
      <c r="S3163" s="218">
        <v>0</v>
      </c>
      <c r="T3163" s="218">
        <v>0</v>
      </c>
      <c r="U3163" s="218">
        <v>0</v>
      </c>
      <c r="V3163" s="218">
        <v>248444</v>
      </c>
      <c r="W3163" s="218">
        <v>0</v>
      </c>
      <c r="X3163" s="218">
        <v>0</v>
      </c>
    </row>
    <row r="3164" spans="1:24" s="239" customFormat="1" ht="23.25" customHeight="1" x14ac:dyDescent="0.3">
      <c r="A3164" s="238">
        <v>2025</v>
      </c>
      <c r="B3164" s="230">
        <v>544</v>
      </c>
      <c r="C3164" s="225" t="s">
        <v>3947</v>
      </c>
      <c r="D3164" s="230">
        <v>34290</v>
      </c>
      <c r="E3164" s="222">
        <v>130000</v>
      </c>
      <c r="F3164" s="222">
        <v>130000</v>
      </c>
      <c r="G3164" s="218">
        <v>0</v>
      </c>
      <c r="H3164" s="218">
        <v>0</v>
      </c>
      <c r="I3164" s="218">
        <v>0</v>
      </c>
      <c r="J3164" s="218">
        <v>0</v>
      </c>
      <c r="K3164" s="218">
        <v>0</v>
      </c>
      <c r="L3164" s="218">
        <v>0</v>
      </c>
      <c r="M3164" s="218">
        <v>0</v>
      </c>
      <c r="N3164" s="218">
        <v>0</v>
      </c>
      <c r="O3164" s="218">
        <v>0</v>
      </c>
      <c r="P3164" s="218">
        <v>0</v>
      </c>
      <c r="Q3164" s="218">
        <v>0</v>
      </c>
      <c r="R3164" s="218">
        <v>0</v>
      </c>
      <c r="S3164" s="218">
        <v>0</v>
      </c>
      <c r="T3164" s="218">
        <v>0</v>
      </c>
      <c r="U3164" s="218">
        <v>0</v>
      </c>
      <c r="V3164" s="218">
        <v>130000</v>
      </c>
      <c r="W3164" s="218">
        <v>0</v>
      </c>
      <c r="X3164" s="218">
        <v>0</v>
      </c>
    </row>
    <row r="3165" spans="1:24" s="239" customFormat="1" ht="22.9" customHeight="1" x14ac:dyDescent="0.3">
      <c r="A3165" s="238">
        <v>2025</v>
      </c>
      <c r="B3165" s="230">
        <v>545</v>
      </c>
      <c r="C3165" s="225" t="s">
        <v>3419</v>
      </c>
      <c r="D3165" s="230">
        <v>36951</v>
      </c>
      <c r="E3165" s="222">
        <v>328594</v>
      </c>
      <c r="F3165" s="222">
        <v>328594</v>
      </c>
      <c r="G3165" s="218">
        <v>0</v>
      </c>
      <c r="H3165" s="218">
        <v>0</v>
      </c>
      <c r="I3165" s="218">
        <v>0</v>
      </c>
      <c r="J3165" s="218">
        <v>0</v>
      </c>
      <c r="K3165" s="218">
        <v>0</v>
      </c>
      <c r="L3165" s="218">
        <v>0</v>
      </c>
      <c r="M3165" s="218">
        <v>0</v>
      </c>
      <c r="N3165" s="218">
        <v>0</v>
      </c>
      <c r="O3165" s="218">
        <v>0</v>
      </c>
      <c r="P3165" s="218">
        <v>0</v>
      </c>
      <c r="Q3165" s="218">
        <v>0</v>
      </c>
      <c r="R3165" s="218">
        <v>0</v>
      </c>
      <c r="S3165" s="218">
        <v>0</v>
      </c>
      <c r="T3165" s="218">
        <v>0</v>
      </c>
      <c r="U3165" s="218">
        <v>328594</v>
      </c>
      <c r="V3165" s="218">
        <v>0</v>
      </c>
      <c r="W3165" s="218">
        <v>0</v>
      </c>
      <c r="X3165" s="218">
        <v>0</v>
      </c>
    </row>
    <row r="3166" spans="1:24" s="239" customFormat="1" ht="23.25" customHeight="1" x14ac:dyDescent="0.3">
      <c r="A3166" s="238">
        <v>2025</v>
      </c>
      <c r="B3166" s="230">
        <v>546</v>
      </c>
      <c r="C3166" s="225" t="s">
        <v>827</v>
      </c>
      <c r="D3166" s="230">
        <v>33508</v>
      </c>
      <c r="E3166" s="222">
        <v>461347</v>
      </c>
      <c r="F3166" s="222">
        <v>454529</v>
      </c>
      <c r="G3166" s="218">
        <v>0</v>
      </c>
      <c r="H3166" s="218">
        <v>0</v>
      </c>
      <c r="I3166" s="218">
        <v>0</v>
      </c>
      <c r="J3166" s="218">
        <v>0</v>
      </c>
      <c r="K3166" s="218">
        <v>0</v>
      </c>
      <c r="L3166" s="218">
        <v>454529</v>
      </c>
      <c r="M3166" s="218">
        <v>0</v>
      </c>
      <c r="N3166" s="218">
        <v>0</v>
      </c>
      <c r="O3166" s="218">
        <v>0</v>
      </c>
      <c r="P3166" s="218">
        <v>0</v>
      </c>
      <c r="Q3166" s="218">
        <v>0</v>
      </c>
      <c r="R3166" s="218">
        <v>0</v>
      </c>
      <c r="S3166" s="218">
        <v>0</v>
      </c>
      <c r="T3166" s="218">
        <v>0</v>
      </c>
      <c r="U3166" s="218">
        <v>0</v>
      </c>
      <c r="V3166" s="218">
        <v>0</v>
      </c>
      <c r="W3166" s="218">
        <v>0</v>
      </c>
      <c r="X3166" s="218">
        <v>6818</v>
      </c>
    </row>
    <row r="3167" spans="1:24" s="239" customFormat="1" ht="23.25" customHeight="1" x14ac:dyDescent="0.3">
      <c r="A3167" s="238">
        <v>2025</v>
      </c>
      <c r="B3167" s="230">
        <v>547</v>
      </c>
      <c r="C3167" s="225" t="s">
        <v>3893</v>
      </c>
      <c r="D3167" s="230">
        <v>36078</v>
      </c>
      <c r="E3167" s="222">
        <v>782364</v>
      </c>
      <c r="F3167" s="222">
        <v>782364</v>
      </c>
      <c r="G3167" s="218">
        <v>0</v>
      </c>
      <c r="H3167" s="218">
        <v>0</v>
      </c>
      <c r="I3167" s="218">
        <v>0</v>
      </c>
      <c r="J3167" s="218">
        <v>0</v>
      </c>
      <c r="K3167" s="218">
        <v>0</v>
      </c>
      <c r="L3167" s="218">
        <v>0</v>
      </c>
      <c r="M3167" s="218">
        <v>0</v>
      </c>
      <c r="N3167" s="218">
        <v>0</v>
      </c>
      <c r="O3167" s="218">
        <v>0</v>
      </c>
      <c r="P3167" s="218">
        <v>0</v>
      </c>
      <c r="Q3167" s="218">
        <v>0</v>
      </c>
      <c r="R3167" s="218">
        <v>0</v>
      </c>
      <c r="S3167" s="218">
        <v>0</v>
      </c>
      <c r="T3167" s="218">
        <v>0</v>
      </c>
      <c r="U3167" s="218">
        <v>0</v>
      </c>
      <c r="V3167" s="218">
        <v>782364</v>
      </c>
      <c r="W3167" s="218">
        <v>0</v>
      </c>
      <c r="X3167" s="218">
        <v>0</v>
      </c>
    </row>
    <row r="3168" spans="1:24" s="239" customFormat="1" ht="21" customHeight="1" x14ac:dyDescent="0.3">
      <c r="A3168" s="238">
        <v>2025</v>
      </c>
      <c r="B3168" s="230">
        <v>548</v>
      </c>
      <c r="C3168" s="225" t="s">
        <v>3431</v>
      </c>
      <c r="D3168" s="230">
        <v>33052</v>
      </c>
      <c r="E3168" s="222">
        <v>6379762.75825</v>
      </c>
      <c r="F3168" s="222">
        <v>6285480.5499999998</v>
      </c>
      <c r="G3168" s="218">
        <v>0</v>
      </c>
      <c r="H3168" s="218">
        <v>3237234.52</v>
      </c>
      <c r="I3168" s="218">
        <v>0</v>
      </c>
      <c r="J3168" s="218">
        <v>517312</v>
      </c>
      <c r="K3168" s="218">
        <v>692319</v>
      </c>
      <c r="L3168" s="218">
        <v>887105.86</v>
      </c>
      <c r="M3168" s="218">
        <v>0</v>
      </c>
      <c r="N3168" s="218">
        <v>0</v>
      </c>
      <c r="O3168" s="218">
        <v>0</v>
      </c>
      <c r="P3168" s="218">
        <v>951509.17</v>
      </c>
      <c r="Q3168" s="218">
        <v>0</v>
      </c>
      <c r="R3168" s="218">
        <v>0</v>
      </c>
      <c r="S3168" s="218">
        <v>0</v>
      </c>
      <c r="T3168" s="218">
        <v>0</v>
      </c>
      <c r="U3168" s="218">
        <v>0</v>
      </c>
      <c r="V3168" s="218">
        <v>0</v>
      </c>
      <c r="W3168" s="218">
        <v>0</v>
      </c>
      <c r="X3168" s="218">
        <v>94282.208249999996</v>
      </c>
    </row>
    <row r="3169" spans="1:24" s="239" customFormat="1" ht="23.25" customHeight="1" x14ac:dyDescent="0.3">
      <c r="A3169" s="238">
        <v>2025</v>
      </c>
      <c r="B3169" s="230">
        <v>549</v>
      </c>
      <c r="C3169" s="225" t="s">
        <v>2218</v>
      </c>
      <c r="D3169" s="230">
        <v>35283</v>
      </c>
      <c r="E3169" s="222">
        <v>5453531.8568500001</v>
      </c>
      <c r="F3169" s="222">
        <v>5372937.79</v>
      </c>
      <c r="G3169" s="218">
        <v>0</v>
      </c>
      <c r="H3169" s="218">
        <v>0</v>
      </c>
      <c r="I3169" s="218">
        <v>0</v>
      </c>
      <c r="J3169" s="218">
        <v>0</v>
      </c>
      <c r="K3169" s="218">
        <v>0</v>
      </c>
      <c r="L3169" s="218">
        <v>0</v>
      </c>
      <c r="M3169" s="218">
        <v>0</v>
      </c>
      <c r="N3169" s="218">
        <v>0</v>
      </c>
      <c r="O3169" s="218">
        <v>0</v>
      </c>
      <c r="P3169" s="218">
        <v>0</v>
      </c>
      <c r="Q3169" s="218">
        <v>5372937.79</v>
      </c>
      <c r="R3169" s="218">
        <v>0</v>
      </c>
      <c r="S3169" s="218">
        <v>0</v>
      </c>
      <c r="T3169" s="218">
        <v>0</v>
      </c>
      <c r="U3169" s="218">
        <v>0</v>
      </c>
      <c r="V3169" s="218">
        <v>0</v>
      </c>
      <c r="W3169" s="218">
        <v>0</v>
      </c>
      <c r="X3169" s="218">
        <v>80594.066850000003</v>
      </c>
    </row>
    <row r="3170" spans="1:24" s="239" customFormat="1" ht="23.25" customHeight="1" x14ac:dyDescent="0.3">
      <c r="A3170" s="238">
        <v>2025</v>
      </c>
      <c r="B3170" s="230">
        <v>550</v>
      </c>
      <c r="C3170" s="225" t="s">
        <v>367</v>
      </c>
      <c r="D3170" s="230">
        <v>35199</v>
      </c>
      <c r="E3170" s="222">
        <v>3539029.8944000001</v>
      </c>
      <c r="F3170" s="222">
        <v>3486728.96</v>
      </c>
      <c r="G3170" s="218">
        <v>0</v>
      </c>
      <c r="H3170" s="218">
        <v>1674492</v>
      </c>
      <c r="I3170" s="218">
        <v>0</v>
      </c>
      <c r="J3170" s="218">
        <v>0</v>
      </c>
      <c r="K3170" s="218">
        <v>0</v>
      </c>
      <c r="L3170" s="218">
        <v>0</v>
      </c>
      <c r="M3170" s="218">
        <v>0</v>
      </c>
      <c r="N3170" s="218">
        <v>0</v>
      </c>
      <c r="O3170" s="218">
        <v>0</v>
      </c>
      <c r="P3170" s="218">
        <v>0</v>
      </c>
      <c r="Q3170" s="218">
        <v>1812236.96</v>
      </c>
      <c r="R3170" s="218">
        <v>0</v>
      </c>
      <c r="S3170" s="218">
        <v>0</v>
      </c>
      <c r="T3170" s="218">
        <v>0</v>
      </c>
      <c r="U3170" s="218">
        <v>0</v>
      </c>
      <c r="V3170" s="218">
        <v>0</v>
      </c>
      <c r="W3170" s="218">
        <v>0</v>
      </c>
      <c r="X3170" s="218">
        <v>52300.934399999998</v>
      </c>
    </row>
    <row r="3171" spans="1:24" s="239" customFormat="1" ht="23.25" customHeight="1" x14ac:dyDescent="0.3">
      <c r="A3171" s="238">
        <v>2025</v>
      </c>
      <c r="B3171" s="230">
        <v>551</v>
      </c>
      <c r="C3171" s="225" t="s">
        <v>3538</v>
      </c>
      <c r="D3171" s="230">
        <v>35457</v>
      </c>
      <c r="E3171" s="222">
        <v>2991111.1124999998</v>
      </c>
      <c r="F3171" s="222">
        <v>2946907.5</v>
      </c>
      <c r="G3171" s="218">
        <v>0</v>
      </c>
      <c r="H3171" s="218">
        <v>0</v>
      </c>
      <c r="I3171" s="218">
        <v>0</v>
      </c>
      <c r="J3171" s="218">
        <v>0</v>
      </c>
      <c r="K3171" s="218">
        <v>0</v>
      </c>
      <c r="L3171" s="218">
        <v>0</v>
      </c>
      <c r="M3171" s="218">
        <v>0</v>
      </c>
      <c r="N3171" s="218">
        <v>0</v>
      </c>
      <c r="O3171" s="218">
        <v>2946907.5</v>
      </c>
      <c r="P3171" s="218">
        <v>0</v>
      </c>
      <c r="Q3171" s="218">
        <v>0</v>
      </c>
      <c r="R3171" s="218">
        <v>0</v>
      </c>
      <c r="S3171" s="218">
        <v>0</v>
      </c>
      <c r="T3171" s="218">
        <v>0</v>
      </c>
      <c r="U3171" s="218">
        <v>0</v>
      </c>
      <c r="V3171" s="218">
        <v>0</v>
      </c>
      <c r="W3171" s="218">
        <v>0</v>
      </c>
      <c r="X3171" s="218">
        <v>44203.612499999996</v>
      </c>
    </row>
    <row r="3172" spans="1:24" s="239" customFormat="1" ht="23.25" customHeight="1" x14ac:dyDescent="0.3">
      <c r="A3172" s="238">
        <v>2025</v>
      </c>
      <c r="B3172" s="230">
        <v>552</v>
      </c>
      <c r="C3172" s="225" t="s">
        <v>3934</v>
      </c>
      <c r="D3172" s="230">
        <v>34452</v>
      </c>
      <c r="E3172" s="222">
        <v>109834.8</v>
      </c>
      <c r="F3172" s="222">
        <v>109834.8</v>
      </c>
      <c r="G3172" s="218">
        <v>0</v>
      </c>
      <c r="H3172" s="218">
        <v>0</v>
      </c>
      <c r="I3172" s="218">
        <v>0</v>
      </c>
      <c r="J3172" s="218">
        <v>0</v>
      </c>
      <c r="K3172" s="218">
        <v>0</v>
      </c>
      <c r="L3172" s="218">
        <v>0</v>
      </c>
      <c r="M3172" s="218">
        <v>0</v>
      </c>
      <c r="N3172" s="218">
        <v>0</v>
      </c>
      <c r="O3172" s="218">
        <v>0</v>
      </c>
      <c r="P3172" s="218">
        <v>0</v>
      </c>
      <c r="Q3172" s="218">
        <v>0</v>
      </c>
      <c r="R3172" s="218">
        <v>0</v>
      </c>
      <c r="S3172" s="218">
        <v>0</v>
      </c>
      <c r="T3172" s="218">
        <v>0</v>
      </c>
      <c r="U3172" s="218">
        <v>109834.8</v>
      </c>
      <c r="V3172" s="218">
        <v>0</v>
      </c>
      <c r="W3172" s="218">
        <v>0</v>
      </c>
      <c r="X3172" s="218">
        <v>0</v>
      </c>
    </row>
    <row r="3173" spans="1:24" s="239" customFormat="1" ht="23.25" customHeight="1" x14ac:dyDescent="0.3">
      <c r="A3173" s="238">
        <v>2025</v>
      </c>
      <c r="B3173" s="230">
        <v>553</v>
      </c>
      <c r="C3173" s="225" t="s">
        <v>1001</v>
      </c>
      <c r="D3173" s="230">
        <v>36789</v>
      </c>
      <c r="E3173" s="222">
        <v>87039.6</v>
      </c>
      <c r="F3173" s="222">
        <v>87039.6</v>
      </c>
      <c r="G3173" s="218">
        <v>0</v>
      </c>
      <c r="H3173" s="218">
        <v>0</v>
      </c>
      <c r="I3173" s="218">
        <v>0</v>
      </c>
      <c r="J3173" s="218">
        <v>0</v>
      </c>
      <c r="K3173" s="218">
        <v>0</v>
      </c>
      <c r="L3173" s="218">
        <v>0</v>
      </c>
      <c r="M3173" s="218">
        <v>0</v>
      </c>
      <c r="N3173" s="218">
        <v>0</v>
      </c>
      <c r="O3173" s="218">
        <v>0</v>
      </c>
      <c r="P3173" s="218">
        <v>0</v>
      </c>
      <c r="Q3173" s="218">
        <v>0</v>
      </c>
      <c r="R3173" s="218">
        <v>0</v>
      </c>
      <c r="S3173" s="218">
        <v>0</v>
      </c>
      <c r="T3173" s="218">
        <v>0</v>
      </c>
      <c r="U3173" s="218">
        <v>87039.6</v>
      </c>
      <c r="V3173" s="218">
        <v>0</v>
      </c>
      <c r="W3173" s="218">
        <v>0</v>
      </c>
      <c r="X3173" s="218">
        <v>0</v>
      </c>
    </row>
    <row r="3174" spans="1:24" s="239" customFormat="1" ht="23.25" customHeight="1" x14ac:dyDescent="0.3">
      <c r="A3174" s="238">
        <v>2025</v>
      </c>
      <c r="B3174" s="230">
        <v>554</v>
      </c>
      <c r="C3174" s="225" t="s">
        <v>3874</v>
      </c>
      <c r="D3174" s="230">
        <v>36739</v>
      </c>
      <c r="E3174" s="222">
        <v>42837.599999999999</v>
      </c>
      <c r="F3174" s="222">
        <v>42837.599999999999</v>
      </c>
      <c r="G3174" s="218">
        <v>0</v>
      </c>
      <c r="H3174" s="218">
        <v>0</v>
      </c>
      <c r="I3174" s="218">
        <v>0</v>
      </c>
      <c r="J3174" s="218">
        <v>0</v>
      </c>
      <c r="K3174" s="218">
        <v>0</v>
      </c>
      <c r="L3174" s="218">
        <v>0</v>
      </c>
      <c r="M3174" s="218">
        <v>0</v>
      </c>
      <c r="N3174" s="218">
        <v>0</v>
      </c>
      <c r="O3174" s="218">
        <v>0</v>
      </c>
      <c r="P3174" s="218">
        <v>0</v>
      </c>
      <c r="Q3174" s="218">
        <v>0</v>
      </c>
      <c r="R3174" s="218">
        <v>0</v>
      </c>
      <c r="S3174" s="218">
        <v>0</v>
      </c>
      <c r="T3174" s="218">
        <v>0</v>
      </c>
      <c r="U3174" s="218">
        <v>42837.599999999999</v>
      </c>
      <c r="V3174" s="218">
        <v>0</v>
      </c>
      <c r="W3174" s="218">
        <v>0</v>
      </c>
      <c r="X3174" s="218">
        <v>0</v>
      </c>
    </row>
    <row r="3175" spans="1:24" s="239" customFormat="1" ht="23.25" customHeight="1" x14ac:dyDescent="0.3">
      <c r="A3175" s="238">
        <v>2025</v>
      </c>
      <c r="B3175" s="230">
        <v>555</v>
      </c>
      <c r="C3175" s="225" t="s">
        <v>3950</v>
      </c>
      <c r="D3175" s="230">
        <v>33920</v>
      </c>
      <c r="E3175" s="222">
        <v>90022.16</v>
      </c>
      <c r="F3175" s="222">
        <v>90022.16</v>
      </c>
      <c r="G3175" s="218">
        <v>0</v>
      </c>
      <c r="H3175" s="218">
        <v>0</v>
      </c>
      <c r="I3175" s="218">
        <v>0</v>
      </c>
      <c r="J3175" s="218">
        <v>0</v>
      </c>
      <c r="K3175" s="218">
        <v>0</v>
      </c>
      <c r="L3175" s="218">
        <v>0</v>
      </c>
      <c r="M3175" s="218">
        <v>0</v>
      </c>
      <c r="N3175" s="218">
        <v>0</v>
      </c>
      <c r="O3175" s="218">
        <v>0</v>
      </c>
      <c r="P3175" s="218">
        <v>0</v>
      </c>
      <c r="Q3175" s="218">
        <v>0</v>
      </c>
      <c r="R3175" s="218">
        <v>0</v>
      </c>
      <c r="S3175" s="218">
        <v>0</v>
      </c>
      <c r="T3175" s="218">
        <v>0</v>
      </c>
      <c r="U3175" s="218">
        <v>0</v>
      </c>
      <c r="V3175" s="218">
        <v>90022.16</v>
      </c>
      <c r="W3175" s="218">
        <v>0</v>
      </c>
      <c r="X3175" s="218">
        <v>0</v>
      </c>
    </row>
    <row r="3176" spans="1:24" s="239" customFormat="1" ht="23.25" customHeight="1" x14ac:dyDescent="0.3">
      <c r="A3176" s="238">
        <v>2025</v>
      </c>
      <c r="B3176" s="230">
        <v>556</v>
      </c>
      <c r="C3176" s="225" t="s">
        <v>3951</v>
      </c>
      <c r="D3176" s="230">
        <v>33881</v>
      </c>
      <c r="E3176" s="222">
        <v>232000</v>
      </c>
      <c r="F3176" s="222">
        <v>232000</v>
      </c>
      <c r="G3176" s="218">
        <v>0</v>
      </c>
      <c r="H3176" s="218">
        <v>0</v>
      </c>
      <c r="I3176" s="218">
        <v>0</v>
      </c>
      <c r="J3176" s="218">
        <v>0</v>
      </c>
      <c r="K3176" s="218">
        <v>0</v>
      </c>
      <c r="L3176" s="218">
        <v>0</v>
      </c>
      <c r="M3176" s="218">
        <v>0</v>
      </c>
      <c r="N3176" s="218">
        <v>0</v>
      </c>
      <c r="O3176" s="218">
        <v>0</v>
      </c>
      <c r="P3176" s="218">
        <v>0</v>
      </c>
      <c r="Q3176" s="218">
        <v>0</v>
      </c>
      <c r="R3176" s="218">
        <v>0</v>
      </c>
      <c r="S3176" s="218">
        <v>0</v>
      </c>
      <c r="T3176" s="218">
        <v>0</v>
      </c>
      <c r="U3176" s="218">
        <v>0</v>
      </c>
      <c r="V3176" s="218">
        <v>232000</v>
      </c>
      <c r="W3176" s="218">
        <v>0</v>
      </c>
      <c r="X3176" s="218">
        <v>0</v>
      </c>
    </row>
    <row r="3177" spans="1:24" s="239" customFormat="1" ht="23.25" customHeight="1" x14ac:dyDescent="0.3">
      <c r="A3177" s="238">
        <v>2025</v>
      </c>
      <c r="B3177" s="230">
        <v>557</v>
      </c>
      <c r="C3177" s="225" t="s">
        <v>843</v>
      </c>
      <c r="D3177" s="230">
        <v>33988</v>
      </c>
      <c r="E3177" s="222">
        <v>114528</v>
      </c>
      <c r="F3177" s="222">
        <v>114528</v>
      </c>
      <c r="G3177" s="218">
        <v>0</v>
      </c>
      <c r="H3177" s="218">
        <v>0</v>
      </c>
      <c r="I3177" s="218">
        <v>0</v>
      </c>
      <c r="J3177" s="218">
        <v>0</v>
      </c>
      <c r="K3177" s="218">
        <v>0</v>
      </c>
      <c r="L3177" s="218">
        <v>0</v>
      </c>
      <c r="M3177" s="218">
        <v>0</v>
      </c>
      <c r="N3177" s="218">
        <v>0</v>
      </c>
      <c r="O3177" s="218">
        <v>0</v>
      </c>
      <c r="P3177" s="218">
        <v>0</v>
      </c>
      <c r="Q3177" s="218">
        <v>0</v>
      </c>
      <c r="R3177" s="218">
        <v>0</v>
      </c>
      <c r="S3177" s="218">
        <v>0</v>
      </c>
      <c r="T3177" s="218">
        <v>0</v>
      </c>
      <c r="U3177" s="218">
        <v>0</v>
      </c>
      <c r="V3177" s="218">
        <v>114528</v>
      </c>
      <c r="W3177" s="218">
        <v>0</v>
      </c>
      <c r="X3177" s="218">
        <v>0</v>
      </c>
    </row>
    <row r="3178" spans="1:24" s="239" customFormat="1" ht="23.25" customHeight="1" x14ac:dyDescent="0.3">
      <c r="A3178" s="238">
        <v>2025</v>
      </c>
      <c r="B3178" s="230">
        <v>558</v>
      </c>
      <c r="C3178" s="225" t="s">
        <v>2186</v>
      </c>
      <c r="D3178" s="230">
        <v>33387</v>
      </c>
      <c r="E3178" s="222">
        <v>491980.24</v>
      </c>
      <c r="F3178" s="222">
        <v>483980.24</v>
      </c>
      <c r="G3178" s="218">
        <v>0</v>
      </c>
      <c r="H3178" s="218">
        <v>0</v>
      </c>
      <c r="I3178" s="218">
        <v>0</v>
      </c>
      <c r="J3178" s="218">
        <v>0</v>
      </c>
      <c r="K3178" s="218">
        <v>483980.24</v>
      </c>
      <c r="L3178" s="218">
        <v>0</v>
      </c>
      <c r="M3178" s="218">
        <v>0</v>
      </c>
      <c r="N3178" s="218">
        <v>0</v>
      </c>
      <c r="O3178" s="218">
        <v>0</v>
      </c>
      <c r="P3178" s="218">
        <v>0</v>
      </c>
      <c r="Q3178" s="218">
        <v>0</v>
      </c>
      <c r="R3178" s="218">
        <v>0</v>
      </c>
      <c r="S3178" s="218">
        <v>0</v>
      </c>
      <c r="T3178" s="218">
        <v>0</v>
      </c>
      <c r="U3178" s="218">
        <v>0</v>
      </c>
      <c r="V3178" s="218">
        <v>0</v>
      </c>
      <c r="W3178" s="218">
        <v>0</v>
      </c>
      <c r="X3178" s="218">
        <v>8000</v>
      </c>
    </row>
    <row r="3179" spans="1:24" s="239" customFormat="1" ht="23.25" customHeight="1" x14ac:dyDescent="0.3">
      <c r="A3179" s="238">
        <v>2025</v>
      </c>
      <c r="B3179" s="230">
        <v>559</v>
      </c>
      <c r="C3179" s="225" t="s">
        <v>3888</v>
      </c>
      <c r="D3179" s="230">
        <v>36348</v>
      </c>
      <c r="E3179" s="222">
        <v>305160</v>
      </c>
      <c r="F3179" s="222">
        <v>305160</v>
      </c>
      <c r="G3179" s="218">
        <v>0</v>
      </c>
      <c r="H3179" s="218">
        <v>0</v>
      </c>
      <c r="I3179" s="218">
        <v>0</v>
      </c>
      <c r="J3179" s="218">
        <v>0</v>
      </c>
      <c r="K3179" s="218">
        <v>0</v>
      </c>
      <c r="L3179" s="218">
        <v>0</v>
      </c>
      <c r="M3179" s="218">
        <v>0</v>
      </c>
      <c r="N3179" s="218">
        <v>0</v>
      </c>
      <c r="O3179" s="218">
        <v>0</v>
      </c>
      <c r="P3179" s="218">
        <v>0</v>
      </c>
      <c r="Q3179" s="218">
        <v>0</v>
      </c>
      <c r="R3179" s="218">
        <v>0</v>
      </c>
      <c r="S3179" s="218">
        <v>0</v>
      </c>
      <c r="T3179" s="218">
        <v>0</v>
      </c>
      <c r="U3179" s="218">
        <v>0</v>
      </c>
      <c r="V3179" s="218">
        <v>305160</v>
      </c>
      <c r="W3179" s="218">
        <v>0</v>
      </c>
      <c r="X3179" s="218">
        <v>0</v>
      </c>
    </row>
    <row r="3180" spans="1:24" s="239" customFormat="1" ht="23.25" customHeight="1" x14ac:dyDescent="0.3">
      <c r="A3180" s="238">
        <v>2025</v>
      </c>
      <c r="B3180" s="230">
        <v>560</v>
      </c>
      <c r="C3180" s="225" t="s">
        <v>3968</v>
      </c>
      <c r="D3180" s="230">
        <v>32768</v>
      </c>
      <c r="E3180" s="222">
        <v>232000</v>
      </c>
      <c r="F3180" s="222">
        <v>232000</v>
      </c>
      <c r="G3180" s="218">
        <v>0</v>
      </c>
      <c r="H3180" s="218">
        <v>0</v>
      </c>
      <c r="I3180" s="218">
        <v>0</v>
      </c>
      <c r="J3180" s="218">
        <v>0</v>
      </c>
      <c r="K3180" s="218">
        <v>0</v>
      </c>
      <c r="L3180" s="218">
        <v>0</v>
      </c>
      <c r="M3180" s="218">
        <v>0</v>
      </c>
      <c r="N3180" s="218">
        <v>0</v>
      </c>
      <c r="O3180" s="218">
        <v>0</v>
      </c>
      <c r="P3180" s="218">
        <v>0</v>
      </c>
      <c r="Q3180" s="218">
        <v>0</v>
      </c>
      <c r="R3180" s="218">
        <v>0</v>
      </c>
      <c r="S3180" s="218">
        <v>0</v>
      </c>
      <c r="T3180" s="218">
        <v>0</v>
      </c>
      <c r="U3180" s="218">
        <v>0</v>
      </c>
      <c r="V3180" s="218">
        <v>232000</v>
      </c>
      <c r="W3180" s="218">
        <v>0</v>
      </c>
      <c r="X3180" s="218">
        <v>0</v>
      </c>
    </row>
    <row r="3181" spans="1:24" s="239" customFormat="1" ht="23.25" customHeight="1" x14ac:dyDescent="0.3">
      <c r="A3181" s="238">
        <v>2025</v>
      </c>
      <c r="B3181" s="230">
        <v>561</v>
      </c>
      <c r="C3181" s="225" t="s">
        <v>2435</v>
      </c>
      <c r="D3181" s="230">
        <v>34284</v>
      </c>
      <c r="E3181" s="222">
        <v>300000</v>
      </c>
      <c r="F3181" s="222">
        <v>300000</v>
      </c>
      <c r="G3181" s="218">
        <v>0</v>
      </c>
      <c r="H3181" s="218">
        <v>0</v>
      </c>
      <c r="I3181" s="218">
        <v>0</v>
      </c>
      <c r="J3181" s="218">
        <v>0</v>
      </c>
      <c r="K3181" s="218">
        <v>0</v>
      </c>
      <c r="L3181" s="218">
        <v>0</v>
      </c>
      <c r="M3181" s="218">
        <v>0</v>
      </c>
      <c r="N3181" s="218">
        <v>0</v>
      </c>
      <c r="O3181" s="218">
        <v>0</v>
      </c>
      <c r="P3181" s="218">
        <v>0</v>
      </c>
      <c r="Q3181" s="218">
        <v>0</v>
      </c>
      <c r="R3181" s="218">
        <v>0</v>
      </c>
      <c r="S3181" s="218">
        <v>0</v>
      </c>
      <c r="T3181" s="218">
        <v>0</v>
      </c>
      <c r="U3181" s="218">
        <v>300000</v>
      </c>
      <c r="V3181" s="218">
        <v>0</v>
      </c>
      <c r="W3181" s="218">
        <v>0</v>
      </c>
      <c r="X3181" s="218">
        <v>0</v>
      </c>
    </row>
    <row r="3182" spans="1:24" s="239" customFormat="1" ht="20.25" customHeight="1" x14ac:dyDescent="0.3">
      <c r="A3182" s="238">
        <v>2025</v>
      </c>
      <c r="B3182" s="230">
        <v>562</v>
      </c>
      <c r="C3182" s="225" t="s">
        <v>884</v>
      </c>
      <c r="D3182" s="230">
        <v>34252</v>
      </c>
      <c r="E3182" s="222">
        <v>361543.23345</v>
      </c>
      <c r="F3182" s="222">
        <v>356200.23</v>
      </c>
      <c r="G3182" s="218">
        <v>356200.23</v>
      </c>
      <c r="H3182" s="218">
        <v>0</v>
      </c>
      <c r="I3182" s="218">
        <v>0</v>
      </c>
      <c r="J3182" s="218">
        <v>0</v>
      </c>
      <c r="K3182" s="218">
        <v>0</v>
      </c>
      <c r="L3182" s="218">
        <v>0</v>
      </c>
      <c r="M3182" s="218">
        <v>0</v>
      </c>
      <c r="N3182" s="218">
        <v>0</v>
      </c>
      <c r="O3182" s="218">
        <v>0</v>
      </c>
      <c r="P3182" s="218">
        <v>0</v>
      </c>
      <c r="Q3182" s="218">
        <v>0</v>
      </c>
      <c r="R3182" s="218">
        <v>0</v>
      </c>
      <c r="S3182" s="218">
        <v>0</v>
      </c>
      <c r="T3182" s="218">
        <v>0</v>
      </c>
      <c r="U3182" s="218">
        <v>0</v>
      </c>
      <c r="V3182" s="218">
        <v>0</v>
      </c>
      <c r="W3182" s="218">
        <v>0</v>
      </c>
      <c r="X3182" s="218">
        <v>5343.0034499999992</v>
      </c>
    </row>
    <row r="3183" spans="1:24" s="239" customFormat="1" ht="20.25" customHeight="1" x14ac:dyDescent="0.3">
      <c r="A3183" s="238">
        <v>2025</v>
      </c>
      <c r="B3183" s="230">
        <v>563</v>
      </c>
      <c r="C3183" s="225" t="s">
        <v>2895</v>
      </c>
      <c r="D3183" s="230">
        <v>36699</v>
      </c>
      <c r="E3183" s="222">
        <v>4336495.2872500001</v>
      </c>
      <c r="F3183" s="222">
        <v>4272409.1500000004</v>
      </c>
      <c r="G3183" s="218">
        <v>0</v>
      </c>
      <c r="H3183" s="218">
        <v>0</v>
      </c>
      <c r="I3183" s="218">
        <v>0</v>
      </c>
      <c r="J3183" s="218">
        <v>373276.49</v>
      </c>
      <c r="K3183" s="218">
        <v>622929.25</v>
      </c>
      <c r="L3183" s="218">
        <v>1189897.25</v>
      </c>
      <c r="M3183" s="218">
        <v>0</v>
      </c>
      <c r="N3183" s="218">
        <v>0</v>
      </c>
      <c r="O3183" s="218">
        <v>0</v>
      </c>
      <c r="P3183" s="218">
        <v>0</v>
      </c>
      <c r="Q3183" s="218">
        <v>1886780.78</v>
      </c>
      <c r="R3183" s="218">
        <v>0</v>
      </c>
      <c r="S3183" s="218">
        <v>0</v>
      </c>
      <c r="T3183" s="218">
        <v>0</v>
      </c>
      <c r="U3183" s="218">
        <v>199525.38</v>
      </c>
      <c r="V3183" s="218">
        <v>0</v>
      </c>
      <c r="W3183" s="218">
        <v>0</v>
      </c>
      <c r="X3183" s="218">
        <v>64086.13725</v>
      </c>
    </row>
    <row r="3184" spans="1:24" s="239" customFormat="1" ht="20.25" customHeight="1" x14ac:dyDescent="0.3">
      <c r="A3184" s="238">
        <v>2025</v>
      </c>
      <c r="B3184" s="230">
        <v>564</v>
      </c>
      <c r="C3184" s="225" t="s">
        <v>4131</v>
      </c>
      <c r="D3184" s="230">
        <v>33576</v>
      </c>
      <c r="E3184" s="222">
        <v>198031.38</v>
      </c>
      <c r="F3184" s="222">
        <v>198031.38</v>
      </c>
      <c r="G3184" s="218">
        <v>0</v>
      </c>
      <c r="H3184" s="218">
        <v>0</v>
      </c>
      <c r="I3184" s="218">
        <v>0</v>
      </c>
      <c r="J3184" s="218">
        <v>0</v>
      </c>
      <c r="K3184" s="218">
        <v>0</v>
      </c>
      <c r="L3184" s="218">
        <v>0</v>
      </c>
      <c r="M3184" s="218">
        <v>0</v>
      </c>
      <c r="N3184" s="218">
        <v>0</v>
      </c>
      <c r="O3184" s="218">
        <v>0</v>
      </c>
      <c r="P3184" s="218">
        <v>0</v>
      </c>
      <c r="Q3184" s="218">
        <v>0</v>
      </c>
      <c r="R3184" s="218">
        <v>0</v>
      </c>
      <c r="S3184" s="218">
        <v>0</v>
      </c>
      <c r="T3184" s="218">
        <v>0</v>
      </c>
      <c r="U3184" s="218">
        <v>156075.32</v>
      </c>
      <c r="V3184" s="218">
        <v>41956.06</v>
      </c>
      <c r="W3184" s="218">
        <v>0</v>
      </c>
      <c r="X3184" s="218">
        <v>0</v>
      </c>
    </row>
    <row r="3185" spans="1:24" s="239" customFormat="1" ht="20.25" customHeight="1" x14ac:dyDescent="0.3">
      <c r="A3185" s="238">
        <v>2025</v>
      </c>
      <c r="B3185" s="230">
        <v>565</v>
      </c>
      <c r="C3185" s="225" t="s">
        <v>3876</v>
      </c>
      <c r="D3185" s="230">
        <v>36705</v>
      </c>
      <c r="E3185" s="222">
        <v>70032</v>
      </c>
      <c r="F3185" s="222">
        <v>70032</v>
      </c>
      <c r="G3185" s="218">
        <v>0</v>
      </c>
      <c r="H3185" s="218">
        <v>0</v>
      </c>
      <c r="I3185" s="218">
        <v>0</v>
      </c>
      <c r="J3185" s="218">
        <v>0</v>
      </c>
      <c r="K3185" s="218">
        <v>0</v>
      </c>
      <c r="L3185" s="218">
        <v>0</v>
      </c>
      <c r="M3185" s="218">
        <v>0</v>
      </c>
      <c r="N3185" s="218">
        <v>0</v>
      </c>
      <c r="O3185" s="218">
        <v>0</v>
      </c>
      <c r="P3185" s="218">
        <v>0</v>
      </c>
      <c r="Q3185" s="218">
        <v>0</v>
      </c>
      <c r="R3185" s="218">
        <v>0</v>
      </c>
      <c r="S3185" s="218">
        <v>0</v>
      </c>
      <c r="T3185" s="218">
        <v>0</v>
      </c>
      <c r="U3185" s="218">
        <v>0</v>
      </c>
      <c r="V3185" s="218">
        <v>70032</v>
      </c>
      <c r="W3185" s="218">
        <v>0</v>
      </c>
      <c r="X3185" s="218">
        <v>0</v>
      </c>
    </row>
    <row r="3186" spans="1:24" s="239" customFormat="1" ht="20.25" customHeight="1" x14ac:dyDescent="0.3">
      <c r="A3186" s="238">
        <v>2025</v>
      </c>
      <c r="B3186" s="230">
        <v>566</v>
      </c>
      <c r="C3186" s="225" t="s">
        <v>3036</v>
      </c>
      <c r="D3186" s="230">
        <v>36961</v>
      </c>
      <c r="E3186" s="222">
        <v>2804353.77</v>
      </c>
      <c r="F3186" s="222">
        <v>2784057.25</v>
      </c>
      <c r="G3186" s="218">
        <v>0</v>
      </c>
      <c r="H3186" s="218">
        <v>1180956</v>
      </c>
      <c r="I3186" s="218">
        <v>0</v>
      </c>
      <c r="J3186" s="218">
        <v>399948.2</v>
      </c>
      <c r="K3186" s="218">
        <v>216182.28</v>
      </c>
      <c r="L3186" s="218">
        <v>736970.77</v>
      </c>
      <c r="M3186" s="218">
        <v>0</v>
      </c>
      <c r="N3186" s="218">
        <v>0</v>
      </c>
      <c r="O3186" s="218">
        <v>0</v>
      </c>
      <c r="P3186" s="218">
        <v>0</v>
      </c>
      <c r="Q3186" s="218">
        <v>0</v>
      </c>
      <c r="R3186" s="218">
        <v>0</v>
      </c>
      <c r="S3186" s="218">
        <v>0</v>
      </c>
      <c r="T3186" s="218">
        <v>0</v>
      </c>
      <c r="U3186" s="218">
        <v>0</v>
      </c>
      <c r="V3186" s="218">
        <v>250000</v>
      </c>
      <c r="W3186" s="218">
        <v>0</v>
      </c>
      <c r="X3186" s="218">
        <v>20296.52</v>
      </c>
    </row>
    <row r="3187" spans="1:24" s="239" customFormat="1" ht="20.25" customHeight="1" x14ac:dyDescent="0.3">
      <c r="A3187" s="238">
        <v>2025</v>
      </c>
      <c r="B3187" s="230">
        <v>567</v>
      </c>
      <c r="C3187" s="225" t="s">
        <v>2233</v>
      </c>
      <c r="D3187" s="230">
        <v>33908</v>
      </c>
      <c r="E3187" s="222">
        <v>2947857</v>
      </c>
      <c r="F3187" s="222">
        <v>2905357</v>
      </c>
      <c r="G3187" s="218">
        <v>0</v>
      </c>
      <c r="H3187" s="218">
        <v>2196212</v>
      </c>
      <c r="I3187" s="218">
        <v>0</v>
      </c>
      <c r="J3187" s="218">
        <v>0</v>
      </c>
      <c r="K3187" s="218">
        <v>0</v>
      </c>
      <c r="L3187" s="218">
        <v>0</v>
      </c>
      <c r="M3187" s="218">
        <v>0</v>
      </c>
      <c r="N3187" s="218">
        <v>0</v>
      </c>
      <c r="O3187" s="218">
        <v>0</v>
      </c>
      <c r="P3187" s="218">
        <v>709145</v>
      </c>
      <c r="Q3187" s="218">
        <v>0</v>
      </c>
      <c r="R3187" s="218">
        <v>0</v>
      </c>
      <c r="S3187" s="218">
        <v>0</v>
      </c>
      <c r="T3187" s="218">
        <v>0</v>
      </c>
      <c r="U3187" s="218">
        <v>0</v>
      </c>
      <c r="V3187" s="218">
        <v>0</v>
      </c>
      <c r="W3187" s="218">
        <v>0</v>
      </c>
      <c r="X3187" s="218">
        <v>42500</v>
      </c>
    </row>
    <row r="3188" spans="1:24" s="239" customFormat="1" ht="20.25" customHeight="1" x14ac:dyDescent="0.3">
      <c r="A3188" s="238">
        <v>2025</v>
      </c>
      <c r="B3188" s="230">
        <v>568</v>
      </c>
      <c r="C3188" s="225" t="s">
        <v>2229</v>
      </c>
      <c r="D3188" s="230">
        <v>33468</v>
      </c>
      <c r="E3188" s="222">
        <v>1363072.07</v>
      </c>
      <c r="F3188" s="222">
        <v>1343317.07</v>
      </c>
      <c r="G3188" s="218">
        <v>0</v>
      </c>
      <c r="H3188" s="218">
        <v>1343317.07</v>
      </c>
      <c r="I3188" s="218">
        <v>0</v>
      </c>
      <c r="J3188" s="218">
        <v>0</v>
      </c>
      <c r="K3188" s="218">
        <v>0</v>
      </c>
      <c r="L3188" s="218">
        <v>0</v>
      </c>
      <c r="M3188" s="218">
        <v>0</v>
      </c>
      <c r="N3188" s="218">
        <v>0</v>
      </c>
      <c r="O3188" s="218">
        <v>0</v>
      </c>
      <c r="P3188" s="218">
        <v>0</v>
      </c>
      <c r="Q3188" s="218">
        <v>0</v>
      </c>
      <c r="R3188" s="218">
        <v>0</v>
      </c>
      <c r="S3188" s="218">
        <v>0</v>
      </c>
      <c r="T3188" s="218">
        <v>0</v>
      </c>
      <c r="U3188" s="218">
        <v>0</v>
      </c>
      <c r="V3188" s="218">
        <v>0</v>
      </c>
      <c r="W3188" s="218">
        <v>0</v>
      </c>
      <c r="X3188" s="218">
        <v>19755</v>
      </c>
    </row>
    <row r="3189" spans="1:24" s="239" customFormat="1" ht="23.25" customHeight="1" x14ac:dyDescent="0.3">
      <c r="A3189" s="238">
        <v>2025</v>
      </c>
      <c r="B3189" s="230">
        <v>569</v>
      </c>
      <c r="C3189" s="225" t="s">
        <v>3924</v>
      </c>
      <c r="D3189" s="230">
        <v>35003</v>
      </c>
      <c r="E3189" s="222">
        <v>4786830.1500000004</v>
      </c>
      <c r="F3189" s="222">
        <v>4724272.1500000004</v>
      </c>
      <c r="G3189" s="218">
        <v>0</v>
      </c>
      <c r="H3189" s="218">
        <v>0</v>
      </c>
      <c r="I3189" s="218">
        <v>0</v>
      </c>
      <c r="J3189" s="218">
        <v>0</v>
      </c>
      <c r="K3189" s="218">
        <v>0</v>
      </c>
      <c r="L3189" s="218">
        <v>419453</v>
      </c>
      <c r="M3189" s="218">
        <v>0</v>
      </c>
      <c r="N3189" s="218">
        <v>0</v>
      </c>
      <c r="O3189" s="218">
        <v>0</v>
      </c>
      <c r="P3189" s="218">
        <v>0</v>
      </c>
      <c r="Q3189" s="218">
        <v>4304819.1500000004</v>
      </c>
      <c r="R3189" s="218">
        <v>0</v>
      </c>
      <c r="S3189" s="218">
        <v>0</v>
      </c>
      <c r="T3189" s="218">
        <v>0</v>
      </c>
      <c r="U3189" s="218">
        <v>0</v>
      </c>
      <c r="V3189" s="218">
        <v>0</v>
      </c>
      <c r="W3189" s="218">
        <v>0</v>
      </c>
      <c r="X3189" s="218">
        <v>62558</v>
      </c>
    </row>
    <row r="3190" spans="1:24" s="239" customFormat="1" ht="23.25" customHeight="1" x14ac:dyDescent="0.3">
      <c r="A3190" s="238">
        <v>2025</v>
      </c>
      <c r="B3190" s="230">
        <v>570</v>
      </c>
      <c r="C3190" s="225" t="s">
        <v>2670</v>
      </c>
      <c r="D3190" s="230">
        <v>33181</v>
      </c>
      <c r="E3190" s="222">
        <v>4120122.12</v>
      </c>
      <c r="F3190" s="222">
        <v>4055122.12</v>
      </c>
      <c r="G3190" s="218">
        <v>0</v>
      </c>
      <c r="H3190" s="218">
        <v>0</v>
      </c>
      <c r="I3190" s="218">
        <v>0</v>
      </c>
      <c r="J3190" s="218">
        <v>0</v>
      </c>
      <c r="K3190" s="218">
        <v>0</v>
      </c>
      <c r="L3190" s="218">
        <v>0</v>
      </c>
      <c r="M3190" s="218">
        <v>0</v>
      </c>
      <c r="N3190" s="218">
        <v>0</v>
      </c>
      <c r="O3190" s="218">
        <v>0</v>
      </c>
      <c r="P3190" s="218">
        <v>0</v>
      </c>
      <c r="Q3190" s="218">
        <v>4055122.12</v>
      </c>
      <c r="R3190" s="218">
        <v>0</v>
      </c>
      <c r="S3190" s="218">
        <v>0</v>
      </c>
      <c r="T3190" s="218">
        <v>0</v>
      </c>
      <c r="U3190" s="218">
        <v>0</v>
      </c>
      <c r="V3190" s="218">
        <v>0</v>
      </c>
      <c r="W3190" s="218">
        <v>0</v>
      </c>
      <c r="X3190" s="218">
        <v>65000</v>
      </c>
    </row>
    <row r="3191" spans="1:24" s="239" customFormat="1" ht="23.25" customHeight="1" x14ac:dyDescent="0.3">
      <c r="A3191" s="238">
        <v>2025</v>
      </c>
      <c r="B3191" s="230">
        <v>571</v>
      </c>
      <c r="C3191" s="225" t="s">
        <v>1697</v>
      </c>
      <c r="D3191" s="230">
        <v>36696</v>
      </c>
      <c r="E3191" s="222">
        <v>13335300.83</v>
      </c>
      <c r="F3191" s="222">
        <v>13335300.83</v>
      </c>
      <c r="G3191" s="218">
        <v>1353293.07</v>
      </c>
      <c r="H3191" s="218">
        <v>0</v>
      </c>
      <c r="I3191" s="218">
        <v>0</v>
      </c>
      <c r="J3191" s="218">
        <v>99843.15</v>
      </c>
      <c r="K3191" s="218">
        <v>0</v>
      </c>
      <c r="L3191" s="218">
        <v>199627.72</v>
      </c>
      <c r="M3191" s="218">
        <v>0</v>
      </c>
      <c r="N3191" s="218">
        <v>0</v>
      </c>
      <c r="O3191" s="218">
        <v>5774258.25</v>
      </c>
      <c r="P3191" s="218">
        <v>2848289.56</v>
      </c>
      <c r="Q3191" s="218">
        <v>3059989.08</v>
      </c>
      <c r="R3191" s="218">
        <v>0</v>
      </c>
      <c r="S3191" s="218">
        <v>0</v>
      </c>
      <c r="T3191" s="218">
        <v>0</v>
      </c>
      <c r="U3191" s="218">
        <v>0</v>
      </c>
      <c r="V3191" s="218">
        <v>0</v>
      </c>
      <c r="W3191" s="218">
        <v>0</v>
      </c>
      <c r="X3191" s="218">
        <v>0</v>
      </c>
    </row>
    <row r="3192" spans="1:24" s="239" customFormat="1" ht="23.25" customHeight="1" x14ac:dyDescent="0.3">
      <c r="A3192" s="238">
        <v>2025</v>
      </c>
      <c r="B3192" s="230">
        <v>572</v>
      </c>
      <c r="C3192" s="225" t="s">
        <v>1680</v>
      </c>
      <c r="D3192" s="230">
        <v>32332</v>
      </c>
      <c r="E3192" s="222">
        <v>14016141.030000001</v>
      </c>
      <c r="F3192" s="222">
        <v>14016141.030000001</v>
      </c>
      <c r="G3192" s="218">
        <v>1182887.0900000001</v>
      </c>
      <c r="H3192" s="218">
        <v>1065294.8600000001</v>
      </c>
      <c r="I3192" s="218">
        <v>0</v>
      </c>
      <c r="J3192" s="218">
        <v>118500.76</v>
      </c>
      <c r="K3192" s="218">
        <v>110449.72</v>
      </c>
      <c r="L3192" s="218">
        <v>395563.28</v>
      </c>
      <c r="M3192" s="218">
        <v>0</v>
      </c>
      <c r="N3192" s="218">
        <v>0</v>
      </c>
      <c r="O3192" s="218">
        <v>4770865.21</v>
      </c>
      <c r="P3192" s="218">
        <v>2933566.89</v>
      </c>
      <c r="Q3192" s="218">
        <v>3439013.22</v>
      </c>
      <c r="R3192" s="218">
        <v>0</v>
      </c>
      <c r="S3192" s="218">
        <v>0</v>
      </c>
      <c r="T3192" s="218">
        <v>0</v>
      </c>
      <c r="U3192" s="218">
        <v>0</v>
      </c>
      <c r="V3192" s="218">
        <v>0</v>
      </c>
      <c r="W3192" s="218">
        <v>0</v>
      </c>
      <c r="X3192" s="218">
        <v>0</v>
      </c>
    </row>
    <row r="3193" spans="1:24" s="239" customFormat="1" ht="23.25" customHeight="1" x14ac:dyDescent="0.3">
      <c r="A3193" s="238">
        <v>2025</v>
      </c>
      <c r="B3193" s="230">
        <v>573</v>
      </c>
      <c r="C3193" s="225" t="s">
        <v>2195</v>
      </c>
      <c r="D3193" s="230">
        <v>33509</v>
      </c>
      <c r="E3193" s="222">
        <v>1696455.13</v>
      </c>
      <c r="F3193" s="222">
        <v>1673497.13</v>
      </c>
      <c r="G3193" s="218">
        <v>0</v>
      </c>
      <c r="H3193" s="218">
        <v>529226.44999999995</v>
      </c>
      <c r="I3193" s="218">
        <v>0</v>
      </c>
      <c r="J3193" s="218">
        <v>0</v>
      </c>
      <c r="K3193" s="218">
        <v>322434.3</v>
      </c>
      <c r="L3193" s="218">
        <v>0</v>
      </c>
      <c r="M3193" s="218">
        <v>0</v>
      </c>
      <c r="N3193" s="218">
        <v>0</v>
      </c>
      <c r="O3193" s="218">
        <v>0</v>
      </c>
      <c r="P3193" s="218">
        <v>0</v>
      </c>
      <c r="Q3193" s="218">
        <v>821836.38</v>
      </c>
      <c r="R3193" s="218">
        <v>0</v>
      </c>
      <c r="S3193" s="218">
        <v>0</v>
      </c>
      <c r="T3193" s="218">
        <v>0</v>
      </c>
      <c r="U3193" s="218">
        <v>0</v>
      </c>
      <c r="V3193" s="218">
        <v>0</v>
      </c>
      <c r="W3193" s="218">
        <v>0</v>
      </c>
      <c r="X3193" s="218">
        <v>22958</v>
      </c>
    </row>
    <row r="3194" spans="1:24" s="239" customFormat="1" ht="23.25" customHeight="1" x14ac:dyDescent="0.3">
      <c r="A3194" s="238">
        <v>2025</v>
      </c>
      <c r="B3194" s="230">
        <v>574</v>
      </c>
      <c r="C3194" s="225" t="s">
        <v>386</v>
      </c>
      <c r="D3194" s="230">
        <v>35767</v>
      </c>
      <c r="E3194" s="222">
        <v>311426</v>
      </c>
      <c r="F3194" s="222">
        <v>311426</v>
      </c>
      <c r="G3194" s="218">
        <v>0</v>
      </c>
      <c r="H3194" s="218">
        <v>0</v>
      </c>
      <c r="I3194" s="218">
        <v>0</v>
      </c>
      <c r="J3194" s="218">
        <v>146072</v>
      </c>
      <c r="K3194" s="218">
        <v>0</v>
      </c>
      <c r="L3194" s="218">
        <v>115354</v>
      </c>
      <c r="M3194" s="218">
        <v>0</v>
      </c>
      <c r="N3194" s="218">
        <v>0</v>
      </c>
      <c r="O3194" s="218">
        <v>0</v>
      </c>
      <c r="P3194" s="218">
        <v>0</v>
      </c>
      <c r="Q3194" s="218">
        <v>0</v>
      </c>
      <c r="R3194" s="218">
        <v>0</v>
      </c>
      <c r="S3194" s="218">
        <v>0</v>
      </c>
      <c r="T3194" s="218">
        <v>0</v>
      </c>
      <c r="U3194" s="218">
        <v>50000</v>
      </c>
      <c r="V3194" s="218">
        <v>0</v>
      </c>
      <c r="W3194" s="218">
        <v>0</v>
      </c>
      <c r="X3194" s="218">
        <v>0</v>
      </c>
    </row>
    <row r="3195" spans="1:24" s="239" customFormat="1" ht="23.25" customHeight="1" x14ac:dyDescent="0.3">
      <c r="A3195" s="238">
        <v>2025</v>
      </c>
      <c r="B3195" s="230">
        <v>575</v>
      </c>
      <c r="C3195" s="225" t="s">
        <v>375</v>
      </c>
      <c r="D3195" s="230">
        <v>35351</v>
      </c>
      <c r="E3195" s="222">
        <v>200000</v>
      </c>
      <c r="F3195" s="222">
        <v>200000</v>
      </c>
      <c r="G3195" s="218">
        <v>0</v>
      </c>
      <c r="H3195" s="218">
        <v>0</v>
      </c>
      <c r="I3195" s="218">
        <v>0</v>
      </c>
      <c r="J3195" s="218">
        <v>0</v>
      </c>
      <c r="K3195" s="218">
        <v>0</v>
      </c>
      <c r="L3195" s="218">
        <v>0</v>
      </c>
      <c r="M3195" s="218">
        <v>0</v>
      </c>
      <c r="N3195" s="218">
        <v>0</v>
      </c>
      <c r="O3195" s="218">
        <v>0</v>
      </c>
      <c r="P3195" s="218">
        <v>0</v>
      </c>
      <c r="Q3195" s="218">
        <v>0</v>
      </c>
      <c r="R3195" s="218">
        <v>0</v>
      </c>
      <c r="S3195" s="218">
        <v>0</v>
      </c>
      <c r="T3195" s="218">
        <v>0</v>
      </c>
      <c r="U3195" s="218">
        <v>200000</v>
      </c>
      <c r="V3195" s="218">
        <v>0</v>
      </c>
      <c r="W3195" s="218">
        <v>0</v>
      </c>
      <c r="X3195" s="218">
        <v>0</v>
      </c>
    </row>
    <row r="3196" spans="1:24" s="239" customFormat="1" ht="23.25" customHeight="1" x14ac:dyDescent="0.3">
      <c r="A3196" s="238">
        <v>2025</v>
      </c>
      <c r="B3196" s="230">
        <v>576</v>
      </c>
      <c r="C3196" s="225" t="s">
        <v>3360</v>
      </c>
      <c r="D3196" s="230">
        <v>32977</v>
      </c>
      <c r="E3196" s="222">
        <v>328594</v>
      </c>
      <c r="F3196" s="222">
        <v>328594</v>
      </c>
      <c r="G3196" s="218">
        <v>0</v>
      </c>
      <c r="H3196" s="218">
        <v>0</v>
      </c>
      <c r="I3196" s="218">
        <v>0</v>
      </c>
      <c r="J3196" s="218">
        <v>0</v>
      </c>
      <c r="K3196" s="218">
        <v>0</v>
      </c>
      <c r="L3196" s="218">
        <v>0</v>
      </c>
      <c r="M3196" s="218">
        <v>0</v>
      </c>
      <c r="N3196" s="218">
        <v>0</v>
      </c>
      <c r="O3196" s="218">
        <v>0</v>
      </c>
      <c r="P3196" s="218">
        <v>0</v>
      </c>
      <c r="Q3196" s="218">
        <v>0</v>
      </c>
      <c r="R3196" s="218">
        <v>0</v>
      </c>
      <c r="S3196" s="218">
        <v>0</v>
      </c>
      <c r="T3196" s="218">
        <v>0</v>
      </c>
      <c r="U3196" s="218">
        <v>328594</v>
      </c>
      <c r="V3196" s="218">
        <v>0</v>
      </c>
      <c r="W3196" s="218">
        <v>0</v>
      </c>
      <c r="X3196" s="218">
        <v>0</v>
      </c>
    </row>
    <row r="3197" spans="1:24" s="239" customFormat="1" ht="23.25" customHeight="1" x14ac:dyDescent="0.3">
      <c r="A3197" s="238">
        <v>2025</v>
      </c>
      <c r="B3197" s="230">
        <v>577</v>
      </c>
      <c r="C3197" s="225" t="s">
        <v>3897</v>
      </c>
      <c r="D3197" s="230">
        <v>35843</v>
      </c>
      <c r="E3197" s="222">
        <v>3209025.39</v>
      </c>
      <c r="F3197" s="222">
        <v>3162922.2</v>
      </c>
      <c r="G3197" s="218">
        <v>0</v>
      </c>
      <c r="H3197" s="218">
        <v>0</v>
      </c>
      <c r="I3197" s="218">
        <v>0</v>
      </c>
      <c r="J3197" s="218">
        <v>0</v>
      </c>
      <c r="K3197" s="218">
        <v>0</v>
      </c>
      <c r="L3197" s="218">
        <v>0</v>
      </c>
      <c r="M3197" s="218">
        <v>0</v>
      </c>
      <c r="N3197" s="218">
        <v>3073546</v>
      </c>
      <c r="O3197" s="218">
        <v>0</v>
      </c>
      <c r="P3197" s="218">
        <v>0</v>
      </c>
      <c r="Q3197" s="218">
        <v>0</v>
      </c>
      <c r="R3197" s="218">
        <v>0</v>
      </c>
      <c r="S3197" s="218">
        <v>0</v>
      </c>
      <c r="T3197" s="218">
        <v>0</v>
      </c>
      <c r="U3197" s="218">
        <v>89376.2</v>
      </c>
      <c r="V3197" s="218">
        <v>0</v>
      </c>
      <c r="W3197" s="218">
        <v>0</v>
      </c>
      <c r="X3197" s="218">
        <v>46103.19</v>
      </c>
    </row>
    <row r="3198" spans="1:24" s="239" customFormat="1" ht="23.25" customHeight="1" x14ac:dyDescent="0.3">
      <c r="A3198" s="238">
        <v>2025</v>
      </c>
      <c r="B3198" s="230">
        <v>578</v>
      </c>
      <c r="C3198" s="225" t="s">
        <v>3896</v>
      </c>
      <c r="D3198" s="230">
        <v>35844</v>
      </c>
      <c r="E3198" s="222">
        <v>2975872.5300000003</v>
      </c>
      <c r="F3198" s="222">
        <v>2933199.7</v>
      </c>
      <c r="G3198" s="218">
        <v>0</v>
      </c>
      <c r="H3198" s="218">
        <v>0</v>
      </c>
      <c r="I3198" s="218">
        <v>0</v>
      </c>
      <c r="J3198" s="218">
        <v>0</v>
      </c>
      <c r="K3198" s="218">
        <v>0</v>
      </c>
      <c r="L3198" s="218">
        <v>0</v>
      </c>
      <c r="M3198" s="218">
        <v>0</v>
      </c>
      <c r="N3198" s="218">
        <v>2844855</v>
      </c>
      <c r="O3198" s="218">
        <v>0</v>
      </c>
      <c r="P3198" s="218">
        <v>0</v>
      </c>
      <c r="Q3198" s="218">
        <v>0</v>
      </c>
      <c r="R3198" s="218">
        <v>0</v>
      </c>
      <c r="S3198" s="218">
        <v>0</v>
      </c>
      <c r="T3198" s="218">
        <v>0</v>
      </c>
      <c r="U3198" s="218">
        <v>88344.7</v>
      </c>
      <c r="V3198" s="218">
        <v>0</v>
      </c>
      <c r="W3198" s="218">
        <v>0</v>
      </c>
      <c r="X3198" s="218">
        <v>42672.83</v>
      </c>
    </row>
    <row r="3199" spans="1:24" s="239" customFormat="1" ht="23.25" customHeight="1" x14ac:dyDescent="0.3">
      <c r="A3199" s="238">
        <v>2025</v>
      </c>
      <c r="B3199" s="230">
        <v>579</v>
      </c>
      <c r="C3199" s="225" t="s">
        <v>3895</v>
      </c>
      <c r="D3199" s="230">
        <v>35882</v>
      </c>
      <c r="E3199" s="222">
        <v>3009829.58</v>
      </c>
      <c r="F3199" s="222">
        <v>2966568.81</v>
      </c>
      <c r="G3199" s="218">
        <v>2840790.81</v>
      </c>
      <c r="H3199" s="218">
        <v>0</v>
      </c>
      <c r="I3199" s="218">
        <v>0</v>
      </c>
      <c r="J3199" s="218">
        <v>0</v>
      </c>
      <c r="K3199" s="218">
        <v>0</v>
      </c>
      <c r="L3199" s="218">
        <v>0</v>
      </c>
      <c r="M3199" s="218">
        <v>0</v>
      </c>
      <c r="N3199" s="218">
        <v>0</v>
      </c>
      <c r="O3199" s="218">
        <v>0</v>
      </c>
      <c r="P3199" s="218">
        <v>0</v>
      </c>
      <c r="Q3199" s="218">
        <v>0</v>
      </c>
      <c r="R3199" s="218">
        <v>0</v>
      </c>
      <c r="S3199" s="218">
        <v>0</v>
      </c>
      <c r="T3199" s="218">
        <v>0</v>
      </c>
      <c r="U3199" s="218">
        <v>125778</v>
      </c>
      <c r="V3199" s="218">
        <v>0</v>
      </c>
      <c r="W3199" s="218">
        <v>0</v>
      </c>
      <c r="X3199" s="218">
        <v>43260.77</v>
      </c>
    </row>
    <row r="3200" spans="1:24" s="239" customFormat="1" ht="23.25" customHeight="1" x14ac:dyDescent="0.3">
      <c r="A3200" s="238">
        <v>2025</v>
      </c>
      <c r="B3200" s="230">
        <v>580</v>
      </c>
      <c r="C3200" s="225" t="s">
        <v>2208</v>
      </c>
      <c r="D3200" s="230">
        <v>34426</v>
      </c>
      <c r="E3200" s="222">
        <v>135096</v>
      </c>
      <c r="F3200" s="222">
        <v>135096</v>
      </c>
      <c r="G3200" s="218">
        <v>0</v>
      </c>
      <c r="H3200" s="218">
        <v>0</v>
      </c>
      <c r="I3200" s="218">
        <v>0</v>
      </c>
      <c r="J3200" s="218">
        <v>0</v>
      </c>
      <c r="K3200" s="218">
        <v>0</v>
      </c>
      <c r="L3200" s="218">
        <v>0</v>
      </c>
      <c r="M3200" s="218">
        <v>0</v>
      </c>
      <c r="N3200" s="218">
        <v>0</v>
      </c>
      <c r="O3200" s="218">
        <v>0</v>
      </c>
      <c r="P3200" s="218">
        <v>0</v>
      </c>
      <c r="Q3200" s="218">
        <v>0</v>
      </c>
      <c r="R3200" s="218">
        <v>0</v>
      </c>
      <c r="S3200" s="218">
        <v>0</v>
      </c>
      <c r="T3200" s="218">
        <v>0</v>
      </c>
      <c r="U3200" s="218">
        <v>135096</v>
      </c>
      <c r="V3200" s="218">
        <v>0</v>
      </c>
      <c r="W3200" s="218">
        <v>0</v>
      </c>
      <c r="X3200" s="218">
        <v>0</v>
      </c>
    </row>
    <row r="3201" spans="1:24" s="239" customFormat="1" ht="23.25" customHeight="1" x14ac:dyDescent="0.3">
      <c r="A3201" s="238">
        <v>2025</v>
      </c>
      <c r="B3201" s="230">
        <v>581</v>
      </c>
      <c r="C3201" s="225" t="s">
        <v>2201</v>
      </c>
      <c r="D3201" s="230">
        <v>35591</v>
      </c>
      <c r="E3201" s="222">
        <v>1560000</v>
      </c>
      <c r="F3201" s="222">
        <v>1500000</v>
      </c>
      <c r="G3201" s="218">
        <v>0</v>
      </c>
      <c r="H3201" s="218">
        <v>0</v>
      </c>
      <c r="I3201" s="218">
        <v>0</v>
      </c>
      <c r="J3201" s="218">
        <v>0</v>
      </c>
      <c r="K3201" s="218">
        <v>0</v>
      </c>
      <c r="L3201" s="218">
        <v>0</v>
      </c>
      <c r="M3201" s="218">
        <v>0</v>
      </c>
      <c r="N3201" s="218">
        <v>0</v>
      </c>
      <c r="O3201" s="218">
        <v>0</v>
      </c>
      <c r="P3201" s="218">
        <v>1500000</v>
      </c>
      <c r="Q3201" s="218">
        <v>0</v>
      </c>
      <c r="R3201" s="218">
        <v>0</v>
      </c>
      <c r="S3201" s="218">
        <v>0</v>
      </c>
      <c r="T3201" s="218">
        <v>0</v>
      </c>
      <c r="U3201" s="218">
        <v>0</v>
      </c>
      <c r="V3201" s="218">
        <v>0</v>
      </c>
      <c r="W3201" s="218">
        <v>0</v>
      </c>
      <c r="X3201" s="218">
        <v>60000</v>
      </c>
    </row>
    <row r="3202" spans="1:24" s="239" customFormat="1" ht="23.25" customHeight="1" x14ac:dyDescent="0.3">
      <c r="A3202" s="238">
        <v>2025</v>
      </c>
      <c r="B3202" s="230">
        <v>582</v>
      </c>
      <c r="C3202" s="225" t="s">
        <v>3877</v>
      </c>
      <c r="D3202" s="230">
        <v>36678</v>
      </c>
      <c r="E3202" s="222">
        <v>6239191</v>
      </c>
      <c r="F3202" s="222">
        <v>6153846</v>
      </c>
      <c r="G3202" s="218">
        <v>0</v>
      </c>
      <c r="H3202" s="218">
        <v>0</v>
      </c>
      <c r="I3202" s="218">
        <v>0</v>
      </c>
      <c r="J3202" s="218">
        <v>0</v>
      </c>
      <c r="K3202" s="218">
        <v>0</v>
      </c>
      <c r="L3202" s="218">
        <v>0</v>
      </c>
      <c r="M3202" s="218">
        <v>0</v>
      </c>
      <c r="N3202" s="218">
        <v>6000000</v>
      </c>
      <c r="O3202" s="218">
        <v>0</v>
      </c>
      <c r="P3202" s="218">
        <v>0</v>
      </c>
      <c r="Q3202" s="218">
        <v>0</v>
      </c>
      <c r="R3202" s="218">
        <v>0</v>
      </c>
      <c r="S3202" s="218">
        <v>0</v>
      </c>
      <c r="T3202" s="218">
        <v>0</v>
      </c>
      <c r="U3202" s="218">
        <v>153846</v>
      </c>
      <c r="V3202" s="218">
        <v>0</v>
      </c>
      <c r="W3202" s="218">
        <v>0</v>
      </c>
      <c r="X3202" s="218">
        <v>85345</v>
      </c>
    </row>
    <row r="3203" spans="1:24" s="239" customFormat="1" ht="23.25" customHeight="1" x14ac:dyDescent="0.3">
      <c r="A3203" s="238">
        <v>2025</v>
      </c>
      <c r="B3203" s="230">
        <v>583</v>
      </c>
      <c r="C3203" s="225" t="s">
        <v>415</v>
      </c>
      <c r="D3203" s="230">
        <v>32374</v>
      </c>
      <c r="E3203" s="222">
        <v>1763906.57</v>
      </c>
      <c r="F3203" s="222">
        <v>1728906.57</v>
      </c>
      <c r="G3203" s="218">
        <v>0</v>
      </c>
      <c r="H3203" s="218">
        <v>0</v>
      </c>
      <c r="I3203" s="218">
        <v>0</v>
      </c>
      <c r="J3203" s="218">
        <v>0</v>
      </c>
      <c r="K3203" s="218">
        <v>0</v>
      </c>
      <c r="L3203" s="218">
        <v>566682.29</v>
      </c>
      <c r="M3203" s="218">
        <v>0</v>
      </c>
      <c r="N3203" s="218">
        <v>0</v>
      </c>
      <c r="O3203" s="218">
        <v>0</v>
      </c>
      <c r="P3203" s="218">
        <v>0</v>
      </c>
      <c r="Q3203" s="218">
        <v>1162224.28</v>
      </c>
      <c r="R3203" s="218">
        <v>0</v>
      </c>
      <c r="S3203" s="218">
        <v>0</v>
      </c>
      <c r="T3203" s="218">
        <v>0</v>
      </c>
      <c r="U3203" s="218">
        <v>0</v>
      </c>
      <c r="V3203" s="218">
        <v>0</v>
      </c>
      <c r="W3203" s="218">
        <v>0</v>
      </c>
      <c r="X3203" s="218">
        <v>35000</v>
      </c>
    </row>
    <row r="3204" spans="1:24" s="239" customFormat="1" ht="23.25" customHeight="1" x14ac:dyDescent="0.3">
      <c r="A3204" s="238">
        <v>2025</v>
      </c>
      <c r="B3204" s="230">
        <v>584</v>
      </c>
      <c r="C3204" s="225" t="s">
        <v>4150</v>
      </c>
      <c r="D3204" s="230">
        <v>32523</v>
      </c>
      <c r="E3204" s="222">
        <v>14165138.9</v>
      </c>
      <c r="F3204" s="222">
        <v>13969053.18</v>
      </c>
      <c r="G3204" s="218">
        <v>0</v>
      </c>
      <c r="H3204" s="218">
        <v>0</v>
      </c>
      <c r="I3204" s="218">
        <v>0</v>
      </c>
      <c r="J3204" s="218">
        <v>0</v>
      </c>
      <c r="K3204" s="218">
        <v>0</v>
      </c>
      <c r="L3204" s="218">
        <v>0</v>
      </c>
      <c r="M3204" s="218">
        <v>0</v>
      </c>
      <c r="N3204" s="218">
        <v>0</v>
      </c>
      <c r="O3204" s="218">
        <v>13313809.98</v>
      </c>
      <c r="P3204" s="218">
        <v>0</v>
      </c>
      <c r="Q3204" s="218">
        <v>0</v>
      </c>
      <c r="R3204" s="218">
        <v>0</v>
      </c>
      <c r="S3204" s="218">
        <v>0</v>
      </c>
      <c r="T3204" s="218">
        <v>0</v>
      </c>
      <c r="U3204" s="218">
        <v>655243.19999999995</v>
      </c>
      <c r="V3204" s="218">
        <v>0</v>
      </c>
      <c r="W3204" s="218">
        <v>0</v>
      </c>
      <c r="X3204" s="218">
        <v>196085.72</v>
      </c>
    </row>
    <row r="3205" spans="1:24" s="239" customFormat="1" ht="23.25" customHeight="1" x14ac:dyDescent="0.3">
      <c r="A3205" s="238">
        <v>2025</v>
      </c>
      <c r="B3205" s="230">
        <v>585</v>
      </c>
      <c r="C3205" s="225" t="s">
        <v>2648</v>
      </c>
      <c r="D3205" s="230">
        <v>34679</v>
      </c>
      <c r="E3205" s="222">
        <v>4047438.55</v>
      </c>
      <c r="F3205" s="222">
        <v>3972845.86</v>
      </c>
      <c r="G3205" s="218">
        <v>3972845.86</v>
      </c>
      <c r="H3205" s="218">
        <v>0</v>
      </c>
      <c r="I3205" s="218">
        <v>0</v>
      </c>
      <c r="J3205" s="218">
        <v>0</v>
      </c>
      <c r="K3205" s="218">
        <v>0</v>
      </c>
      <c r="L3205" s="218">
        <v>0</v>
      </c>
      <c r="M3205" s="218">
        <v>0</v>
      </c>
      <c r="N3205" s="218">
        <v>0</v>
      </c>
      <c r="O3205" s="218">
        <v>0</v>
      </c>
      <c r="P3205" s="218">
        <v>0</v>
      </c>
      <c r="Q3205" s="218">
        <v>0</v>
      </c>
      <c r="R3205" s="218">
        <v>0</v>
      </c>
      <c r="S3205" s="218">
        <v>0</v>
      </c>
      <c r="T3205" s="218">
        <v>0</v>
      </c>
      <c r="U3205" s="218">
        <v>0</v>
      </c>
      <c r="V3205" s="218">
        <v>0</v>
      </c>
      <c r="W3205" s="218">
        <v>0</v>
      </c>
      <c r="X3205" s="218">
        <v>74592.69</v>
      </c>
    </row>
    <row r="3206" spans="1:24" s="239" customFormat="1" ht="23.25" customHeight="1" x14ac:dyDescent="0.3">
      <c r="A3206" s="238">
        <v>2025</v>
      </c>
      <c r="B3206" s="230">
        <v>586</v>
      </c>
      <c r="C3206" s="225" t="s">
        <v>3939</v>
      </c>
      <c r="D3206" s="230">
        <v>34393</v>
      </c>
      <c r="E3206" s="222">
        <v>5008558</v>
      </c>
      <c r="F3206" s="222">
        <v>4936000</v>
      </c>
      <c r="G3206" s="218">
        <v>0</v>
      </c>
      <c r="H3206" s="218">
        <v>0</v>
      </c>
      <c r="I3206" s="218">
        <v>0</v>
      </c>
      <c r="J3206" s="218">
        <v>0</v>
      </c>
      <c r="K3206" s="218">
        <v>0</v>
      </c>
      <c r="L3206" s="218">
        <v>0</v>
      </c>
      <c r="M3206" s="218">
        <v>0</v>
      </c>
      <c r="N3206" s="218">
        <v>0</v>
      </c>
      <c r="O3206" s="218">
        <v>4936000</v>
      </c>
      <c r="P3206" s="218">
        <v>0</v>
      </c>
      <c r="Q3206" s="218">
        <v>0</v>
      </c>
      <c r="R3206" s="218">
        <v>0</v>
      </c>
      <c r="S3206" s="218">
        <v>0</v>
      </c>
      <c r="T3206" s="218">
        <v>0</v>
      </c>
      <c r="U3206" s="218">
        <v>0</v>
      </c>
      <c r="V3206" s="218">
        <v>0</v>
      </c>
      <c r="W3206" s="218">
        <v>0</v>
      </c>
      <c r="X3206" s="218">
        <v>72558</v>
      </c>
    </row>
    <row r="3207" spans="1:24" s="239" customFormat="1" ht="23.25" customHeight="1" x14ac:dyDescent="0.3">
      <c r="A3207" s="238">
        <v>2025</v>
      </c>
      <c r="B3207" s="230">
        <v>587</v>
      </c>
      <c r="C3207" s="225" t="s">
        <v>3418</v>
      </c>
      <c r="D3207" s="230">
        <v>36782</v>
      </c>
      <c r="E3207" s="222">
        <v>11201755.27</v>
      </c>
      <c r="F3207" s="222">
        <v>11040353.449999999</v>
      </c>
      <c r="G3207" s="218">
        <v>0</v>
      </c>
      <c r="H3207" s="218">
        <v>0</v>
      </c>
      <c r="I3207" s="218">
        <v>0</v>
      </c>
      <c r="J3207" s="218">
        <v>0</v>
      </c>
      <c r="K3207" s="218">
        <v>0</v>
      </c>
      <c r="L3207" s="218">
        <v>0</v>
      </c>
      <c r="M3207" s="218">
        <v>0</v>
      </c>
      <c r="N3207" s="218">
        <v>0</v>
      </c>
      <c r="O3207" s="218">
        <v>10865018.92</v>
      </c>
      <c r="P3207" s="218">
        <v>0</v>
      </c>
      <c r="Q3207" s="218">
        <v>0</v>
      </c>
      <c r="R3207" s="218">
        <v>0</v>
      </c>
      <c r="S3207" s="218">
        <v>0</v>
      </c>
      <c r="T3207" s="218">
        <v>0</v>
      </c>
      <c r="U3207" s="218">
        <v>175334.53</v>
      </c>
      <c r="V3207" s="218">
        <v>0</v>
      </c>
      <c r="W3207" s="218">
        <v>0</v>
      </c>
      <c r="X3207" s="218">
        <v>161401.82</v>
      </c>
    </row>
    <row r="3208" spans="1:24" s="239" customFormat="1" ht="23.25" customHeight="1" x14ac:dyDescent="0.3">
      <c r="A3208" s="238">
        <v>2025</v>
      </c>
      <c r="B3208" s="230">
        <v>588</v>
      </c>
      <c r="C3208" s="225" t="s">
        <v>3959</v>
      </c>
      <c r="D3208" s="230">
        <v>33449</v>
      </c>
      <c r="E3208" s="222">
        <v>1172446.26</v>
      </c>
      <c r="F3208" s="222">
        <v>1155487</v>
      </c>
      <c r="G3208" s="218">
        <v>0</v>
      </c>
      <c r="H3208" s="218">
        <v>0</v>
      </c>
      <c r="I3208" s="218">
        <v>0</v>
      </c>
      <c r="J3208" s="218">
        <v>229901</v>
      </c>
      <c r="K3208" s="218">
        <v>301070</v>
      </c>
      <c r="L3208" s="218">
        <v>493321</v>
      </c>
      <c r="M3208" s="218">
        <v>0</v>
      </c>
      <c r="N3208" s="218">
        <v>0</v>
      </c>
      <c r="O3208" s="218">
        <v>0</v>
      </c>
      <c r="P3208" s="218">
        <v>0</v>
      </c>
      <c r="Q3208" s="218">
        <v>0</v>
      </c>
      <c r="R3208" s="218">
        <v>0</v>
      </c>
      <c r="S3208" s="218">
        <v>0</v>
      </c>
      <c r="T3208" s="218">
        <v>0</v>
      </c>
      <c r="U3208" s="218">
        <v>131195</v>
      </c>
      <c r="V3208" s="218">
        <v>0</v>
      </c>
      <c r="W3208" s="218">
        <v>0</v>
      </c>
      <c r="X3208" s="218">
        <v>16959.259999999998</v>
      </c>
    </row>
    <row r="3209" spans="1:24" s="239" customFormat="1" ht="23.25" customHeight="1" x14ac:dyDescent="0.3">
      <c r="A3209" s="238">
        <v>2025</v>
      </c>
      <c r="B3209" s="230">
        <v>589</v>
      </c>
      <c r="C3209" s="225" t="s">
        <v>985</v>
      </c>
      <c r="D3209" s="230">
        <v>32395</v>
      </c>
      <c r="E3209" s="222">
        <v>1956277</v>
      </c>
      <c r="F3209" s="222">
        <v>1896277</v>
      </c>
      <c r="G3209" s="218">
        <v>0</v>
      </c>
      <c r="H3209" s="218">
        <v>0</v>
      </c>
      <c r="I3209" s="218">
        <v>0</v>
      </c>
      <c r="J3209" s="218">
        <v>0</v>
      </c>
      <c r="K3209" s="218">
        <v>0</v>
      </c>
      <c r="L3209" s="218">
        <v>0</v>
      </c>
      <c r="M3209" s="218">
        <v>0</v>
      </c>
      <c r="N3209" s="218">
        <v>0</v>
      </c>
      <c r="O3209" s="218">
        <v>0</v>
      </c>
      <c r="P3209" s="218">
        <v>0</v>
      </c>
      <c r="Q3209" s="218">
        <v>1896277</v>
      </c>
      <c r="R3209" s="218">
        <v>0</v>
      </c>
      <c r="S3209" s="218">
        <v>0</v>
      </c>
      <c r="T3209" s="218">
        <v>0</v>
      </c>
      <c r="U3209" s="218">
        <v>0</v>
      </c>
      <c r="V3209" s="218">
        <v>0</v>
      </c>
      <c r="W3209" s="218">
        <v>0</v>
      </c>
      <c r="X3209" s="218">
        <v>60000</v>
      </c>
    </row>
    <row r="3210" spans="1:24" s="239" customFormat="1" ht="23.25" customHeight="1" x14ac:dyDescent="0.3">
      <c r="A3210" s="238">
        <v>2025</v>
      </c>
      <c r="B3210" s="230">
        <v>590</v>
      </c>
      <c r="C3210" s="225" t="s">
        <v>2185</v>
      </c>
      <c r="D3210" s="230">
        <v>37021</v>
      </c>
      <c r="E3210" s="222">
        <v>117380.3</v>
      </c>
      <c r="F3210" s="222">
        <v>117380.3</v>
      </c>
      <c r="G3210" s="218">
        <v>0</v>
      </c>
      <c r="H3210" s="218">
        <v>0</v>
      </c>
      <c r="I3210" s="218">
        <v>0</v>
      </c>
      <c r="J3210" s="218">
        <v>0</v>
      </c>
      <c r="K3210" s="218">
        <v>0</v>
      </c>
      <c r="L3210" s="218">
        <v>0</v>
      </c>
      <c r="M3210" s="218">
        <v>0</v>
      </c>
      <c r="N3210" s="218">
        <v>0</v>
      </c>
      <c r="O3210" s="218">
        <v>0</v>
      </c>
      <c r="P3210" s="218">
        <v>0</v>
      </c>
      <c r="Q3210" s="218">
        <v>0</v>
      </c>
      <c r="R3210" s="218">
        <v>0</v>
      </c>
      <c r="S3210" s="218">
        <v>0</v>
      </c>
      <c r="T3210" s="218">
        <v>0</v>
      </c>
      <c r="U3210" s="218">
        <v>117380.3</v>
      </c>
      <c r="V3210" s="218">
        <v>0</v>
      </c>
      <c r="W3210" s="218">
        <v>0</v>
      </c>
      <c r="X3210" s="218">
        <v>0</v>
      </c>
    </row>
    <row r="3211" spans="1:24" s="239" customFormat="1" ht="23.25" customHeight="1" x14ac:dyDescent="0.3">
      <c r="A3211" s="238">
        <v>2025</v>
      </c>
      <c r="B3211" s="230">
        <v>591</v>
      </c>
      <c r="C3211" s="225" t="s">
        <v>873</v>
      </c>
      <c r="D3211" s="230">
        <v>34168</v>
      </c>
      <c r="E3211" s="222">
        <v>263147.20494999998</v>
      </c>
      <c r="F3211" s="222">
        <v>259258.33</v>
      </c>
      <c r="G3211" s="218">
        <v>0</v>
      </c>
      <c r="H3211" s="218">
        <v>0</v>
      </c>
      <c r="I3211" s="218">
        <v>0</v>
      </c>
      <c r="J3211" s="218">
        <v>0</v>
      </c>
      <c r="K3211" s="218">
        <v>0</v>
      </c>
      <c r="L3211" s="218">
        <v>0</v>
      </c>
      <c r="M3211" s="218">
        <v>0</v>
      </c>
      <c r="N3211" s="218">
        <v>0</v>
      </c>
      <c r="O3211" s="218">
        <v>0</v>
      </c>
      <c r="P3211" s="218">
        <v>259258.33</v>
      </c>
      <c r="Q3211" s="218">
        <v>0</v>
      </c>
      <c r="R3211" s="218">
        <v>0</v>
      </c>
      <c r="S3211" s="218">
        <v>0</v>
      </c>
      <c r="T3211" s="218">
        <v>0</v>
      </c>
      <c r="U3211" s="218">
        <v>0</v>
      </c>
      <c r="V3211" s="218">
        <v>0</v>
      </c>
      <c r="W3211" s="218">
        <v>0</v>
      </c>
      <c r="X3211" s="218">
        <v>3888.8749499999994</v>
      </c>
    </row>
    <row r="3212" spans="1:24" s="239" customFormat="1" ht="23.25" customHeight="1" x14ac:dyDescent="0.3">
      <c r="A3212" s="238">
        <v>2025</v>
      </c>
      <c r="B3212" s="230">
        <v>592</v>
      </c>
      <c r="C3212" s="225" t="s">
        <v>3661</v>
      </c>
      <c r="D3212" s="230">
        <v>46463</v>
      </c>
      <c r="E3212" s="222">
        <v>128961</v>
      </c>
      <c r="F3212" s="222">
        <v>128961</v>
      </c>
      <c r="G3212" s="218">
        <v>0</v>
      </c>
      <c r="H3212" s="218">
        <v>0</v>
      </c>
      <c r="I3212" s="218">
        <v>0</v>
      </c>
      <c r="J3212" s="218">
        <v>0</v>
      </c>
      <c r="K3212" s="218">
        <v>0</v>
      </c>
      <c r="L3212" s="218">
        <v>0</v>
      </c>
      <c r="M3212" s="218">
        <v>0</v>
      </c>
      <c r="N3212" s="218">
        <v>0</v>
      </c>
      <c r="O3212" s="218">
        <v>0</v>
      </c>
      <c r="P3212" s="218">
        <v>0</v>
      </c>
      <c r="Q3212" s="218">
        <v>0</v>
      </c>
      <c r="R3212" s="218">
        <v>0</v>
      </c>
      <c r="S3212" s="218">
        <v>0</v>
      </c>
      <c r="T3212" s="218">
        <v>0</v>
      </c>
      <c r="U3212" s="218">
        <v>128961</v>
      </c>
      <c r="V3212" s="218">
        <v>0</v>
      </c>
      <c r="W3212" s="218">
        <v>0</v>
      </c>
      <c r="X3212" s="218">
        <v>0</v>
      </c>
    </row>
    <row r="3213" spans="1:24" s="239" customFormat="1" ht="23.25" customHeight="1" x14ac:dyDescent="0.3">
      <c r="A3213" s="238">
        <v>2025</v>
      </c>
      <c r="B3213" s="230">
        <v>593</v>
      </c>
      <c r="C3213" s="225" t="s">
        <v>3905</v>
      </c>
      <c r="D3213" s="230">
        <v>35417</v>
      </c>
      <c r="E3213" s="222">
        <v>2050043.98</v>
      </c>
      <c r="F3213" s="222">
        <v>2024356</v>
      </c>
      <c r="G3213" s="218">
        <v>0</v>
      </c>
      <c r="H3213" s="218">
        <v>0</v>
      </c>
      <c r="I3213" s="218">
        <v>0</v>
      </c>
      <c r="J3213" s="218">
        <v>150000</v>
      </c>
      <c r="K3213" s="218">
        <v>313057</v>
      </c>
      <c r="L3213" s="218">
        <v>166000</v>
      </c>
      <c r="M3213" s="218">
        <v>0</v>
      </c>
      <c r="N3213" s="218">
        <v>0</v>
      </c>
      <c r="O3213" s="218">
        <v>0</v>
      </c>
      <c r="P3213" s="218">
        <v>0</v>
      </c>
      <c r="Q3213" s="218">
        <v>1145299</v>
      </c>
      <c r="R3213" s="218">
        <v>0</v>
      </c>
      <c r="S3213" s="218">
        <v>0</v>
      </c>
      <c r="T3213" s="218">
        <v>0</v>
      </c>
      <c r="U3213" s="218">
        <v>250000</v>
      </c>
      <c r="V3213" s="218">
        <v>0</v>
      </c>
      <c r="W3213" s="218">
        <v>0</v>
      </c>
      <c r="X3213" s="218">
        <v>25687.98</v>
      </c>
    </row>
    <row r="3214" spans="1:24" s="239" customFormat="1" ht="23.25" customHeight="1" x14ac:dyDescent="0.3">
      <c r="A3214" s="238">
        <v>2025</v>
      </c>
      <c r="B3214" s="230">
        <v>594</v>
      </c>
      <c r="C3214" s="225" t="s">
        <v>52</v>
      </c>
      <c r="D3214" s="230">
        <v>35526</v>
      </c>
      <c r="E3214" s="222">
        <v>377722.8714</v>
      </c>
      <c r="F3214" s="222">
        <v>372140.76</v>
      </c>
      <c r="G3214" s="218">
        <v>0</v>
      </c>
      <c r="H3214" s="218">
        <v>372140.76</v>
      </c>
      <c r="I3214" s="218">
        <v>0</v>
      </c>
      <c r="J3214" s="218">
        <v>0</v>
      </c>
      <c r="K3214" s="218">
        <v>0</v>
      </c>
      <c r="L3214" s="218">
        <v>0</v>
      </c>
      <c r="M3214" s="218">
        <v>0</v>
      </c>
      <c r="N3214" s="218">
        <v>0</v>
      </c>
      <c r="O3214" s="218">
        <v>0</v>
      </c>
      <c r="P3214" s="218">
        <v>0</v>
      </c>
      <c r="Q3214" s="218">
        <v>0</v>
      </c>
      <c r="R3214" s="218">
        <v>0</v>
      </c>
      <c r="S3214" s="218">
        <v>0</v>
      </c>
      <c r="T3214" s="218">
        <v>0</v>
      </c>
      <c r="U3214" s="218">
        <v>0</v>
      </c>
      <c r="V3214" s="218">
        <v>0</v>
      </c>
      <c r="W3214" s="218">
        <v>0</v>
      </c>
      <c r="X3214" s="218">
        <v>5582.1113999999998</v>
      </c>
    </row>
    <row r="3215" spans="1:24" s="239" customFormat="1" ht="23.25" customHeight="1" x14ac:dyDescent="0.3">
      <c r="A3215" s="238">
        <v>2025</v>
      </c>
      <c r="B3215" s="230">
        <v>595</v>
      </c>
      <c r="C3215" s="225" t="s">
        <v>3899</v>
      </c>
      <c r="D3215" s="230">
        <v>35596</v>
      </c>
      <c r="E3215" s="222">
        <v>2270173.15</v>
      </c>
      <c r="F3215" s="222">
        <v>2236624.15</v>
      </c>
      <c r="G3215" s="218">
        <v>0</v>
      </c>
      <c r="H3215" s="218">
        <v>0</v>
      </c>
      <c r="I3215" s="218">
        <v>0</v>
      </c>
      <c r="J3215" s="218">
        <v>0</v>
      </c>
      <c r="K3215" s="218">
        <v>0</v>
      </c>
      <c r="L3215" s="218">
        <v>0</v>
      </c>
      <c r="M3215" s="218">
        <v>0</v>
      </c>
      <c r="N3215" s="218">
        <v>0</v>
      </c>
      <c r="O3215" s="218">
        <v>0</v>
      </c>
      <c r="P3215" s="218">
        <v>0</v>
      </c>
      <c r="Q3215" s="218">
        <v>2236624.15</v>
      </c>
      <c r="R3215" s="218">
        <v>0</v>
      </c>
      <c r="S3215" s="218">
        <v>0</v>
      </c>
      <c r="T3215" s="218">
        <v>0</v>
      </c>
      <c r="U3215" s="218">
        <v>0</v>
      </c>
      <c r="V3215" s="218">
        <v>0</v>
      </c>
      <c r="W3215" s="218">
        <v>0</v>
      </c>
      <c r="X3215" s="218">
        <v>33549</v>
      </c>
    </row>
    <row r="3216" spans="1:24" s="239" customFormat="1" ht="23.25" customHeight="1" x14ac:dyDescent="0.3">
      <c r="A3216" s="238">
        <v>2025</v>
      </c>
      <c r="B3216" s="230">
        <v>596</v>
      </c>
      <c r="C3216" s="225" t="s">
        <v>955</v>
      </c>
      <c r="D3216" s="230">
        <v>36395</v>
      </c>
      <c r="E3216" s="222">
        <v>5735638.125</v>
      </c>
      <c r="F3216" s="222">
        <v>5650875</v>
      </c>
      <c r="G3216" s="218">
        <v>5650875</v>
      </c>
      <c r="H3216" s="218">
        <v>0</v>
      </c>
      <c r="I3216" s="218">
        <v>0</v>
      </c>
      <c r="J3216" s="218">
        <v>0</v>
      </c>
      <c r="K3216" s="218">
        <v>0</v>
      </c>
      <c r="L3216" s="218">
        <v>0</v>
      </c>
      <c r="M3216" s="218">
        <v>0</v>
      </c>
      <c r="N3216" s="218">
        <v>0</v>
      </c>
      <c r="O3216" s="218">
        <v>0</v>
      </c>
      <c r="P3216" s="218">
        <v>0</v>
      </c>
      <c r="Q3216" s="218">
        <v>0</v>
      </c>
      <c r="R3216" s="218">
        <v>0</v>
      </c>
      <c r="S3216" s="218">
        <v>0</v>
      </c>
      <c r="T3216" s="218">
        <v>0</v>
      </c>
      <c r="U3216" s="218">
        <v>0</v>
      </c>
      <c r="V3216" s="218">
        <v>0</v>
      </c>
      <c r="W3216" s="218">
        <v>0</v>
      </c>
      <c r="X3216" s="218">
        <v>84763.125</v>
      </c>
    </row>
    <row r="3217" spans="1:24" s="239" customFormat="1" ht="23.25" customHeight="1" x14ac:dyDescent="0.3">
      <c r="A3217" s="238">
        <v>2025</v>
      </c>
      <c r="B3217" s="230">
        <v>597</v>
      </c>
      <c r="C3217" s="225" t="s">
        <v>966</v>
      </c>
      <c r="D3217" s="230">
        <v>32417</v>
      </c>
      <c r="E3217" s="222">
        <v>2074135.92</v>
      </c>
      <c r="F3217" s="222">
        <v>2043775.27</v>
      </c>
      <c r="G3217" s="218">
        <v>0</v>
      </c>
      <c r="H3217" s="218">
        <v>2043775.27</v>
      </c>
      <c r="I3217" s="218">
        <v>0</v>
      </c>
      <c r="J3217" s="218">
        <v>0</v>
      </c>
      <c r="K3217" s="218">
        <v>0</v>
      </c>
      <c r="L3217" s="218">
        <v>0</v>
      </c>
      <c r="M3217" s="218">
        <v>0</v>
      </c>
      <c r="N3217" s="218">
        <v>0</v>
      </c>
      <c r="O3217" s="218">
        <v>0</v>
      </c>
      <c r="P3217" s="218">
        <v>0</v>
      </c>
      <c r="Q3217" s="218">
        <v>0</v>
      </c>
      <c r="R3217" s="218">
        <v>0</v>
      </c>
      <c r="S3217" s="218">
        <v>0</v>
      </c>
      <c r="T3217" s="218">
        <v>0</v>
      </c>
      <c r="U3217" s="218">
        <v>0</v>
      </c>
      <c r="V3217" s="218">
        <v>0</v>
      </c>
      <c r="W3217" s="218">
        <v>0</v>
      </c>
      <c r="X3217" s="218">
        <v>30360.65</v>
      </c>
    </row>
    <row r="3218" spans="1:24" s="239" customFormat="1" ht="23.25" customHeight="1" x14ac:dyDescent="0.3">
      <c r="A3218" s="238">
        <v>2025</v>
      </c>
      <c r="B3218" s="230">
        <v>598</v>
      </c>
      <c r="C3218" s="225" t="s">
        <v>3969</v>
      </c>
      <c r="D3218" s="230">
        <v>32732</v>
      </c>
      <c r="E3218" s="222">
        <v>163448.4</v>
      </c>
      <c r="F3218" s="222">
        <v>163448.4</v>
      </c>
      <c r="G3218" s="218">
        <v>0</v>
      </c>
      <c r="H3218" s="218">
        <v>0</v>
      </c>
      <c r="I3218" s="218">
        <v>0</v>
      </c>
      <c r="J3218" s="218">
        <v>0</v>
      </c>
      <c r="K3218" s="218">
        <v>0</v>
      </c>
      <c r="L3218" s="218">
        <v>0</v>
      </c>
      <c r="M3218" s="218">
        <v>0</v>
      </c>
      <c r="N3218" s="218">
        <v>0</v>
      </c>
      <c r="O3218" s="218">
        <v>0</v>
      </c>
      <c r="P3218" s="218">
        <v>0</v>
      </c>
      <c r="Q3218" s="218">
        <v>0</v>
      </c>
      <c r="R3218" s="218">
        <v>0</v>
      </c>
      <c r="S3218" s="218">
        <v>0</v>
      </c>
      <c r="T3218" s="218">
        <v>0</v>
      </c>
      <c r="U3218" s="218">
        <v>163448.4</v>
      </c>
      <c r="V3218" s="218">
        <v>0</v>
      </c>
      <c r="W3218" s="218">
        <v>0</v>
      </c>
      <c r="X3218" s="218">
        <v>0</v>
      </c>
    </row>
    <row r="3219" spans="1:24" s="239" customFormat="1" ht="23.25" customHeight="1" x14ac:dyDescent="0.3">
      <c r="A3219" s="238">
        <v>2025</v>
      </c>
      <c r="B3219" s="230">
        <v>599</v>
      </c>
      <c r="C3219" s="225" t="s">
        <v>3970</v>
      </c>
      <c r="D3219" s="230">
        <v>32711</v>
      </c>
      <c r="E3219" s="222">
        <v>8435747.7400000002</v>
      </c>
      <c r="F3219" s="222">
        <v>8311081.5199999996</v>
      </c>
      <c r="G3219" s="218">
        <v>0</v>
      </c>
      <c r="H3219" s="218">
        <v>0</v>
      </c>
      <c r="I3219" s="218">
        <v>0</v>
      </c>
      <c r="J3219" s="218">
        <v>0</v>
      </c>
      <c r="K3219" s="218">
        <v>0</v>
      </c>
      <c r="L3219" s="218">
        <v>0</v>
      </c>
      <c r="M3219" s="218">
        <v>0</v>
      </c>
      <c r="N3219" s="218">
        <v>0</v>
      </c>
      <c r="O3219" s="218">
        <v>0</v>
      </c>
      <c r="P3219" s="218">
        <v>0</v>
      </c>
      <c r="Q3219" s="218">
        <v>8311081.5199999996</v>
      </c>
      <c r="R3219" s="218">
        <v>0</v>
      </c>
      <c r="S3219" s="218">
        <v>0</v>
      </c>
      <c r="T3219" s="218">
        <v>0</v>
      </c>
      <c r="U3219" s="218">
        <v>0</v>
      </c>
      <c r="V3219" s="218">
        <v>0</v>
      </c>
      <c r="W3219" s="218">
        <v>0</v>
      </c>
      <c r="X3219" s="218">
        <v>124666.22</v>
      </c>
    </row>
    <row r="3220" spans="1:24" s="239" customFormat="1" ht="23.25" customHeight="1" x14ac:dyDescent="0.3">
      <c r="A3220" s="238">
        <v>2025</v>
      </c>
      <c r="B3220" s="230">
        <v>600</v>
      </c>
      <c r="C3220" s="225" t="s">
        <v>3949</v>
      </c>
      <c r="D3220" s="230">
        <v>34170</v>
      </c>
      <c r="E3220" s="222">
        <v>1377893.57</v>
      </c>
      <c r="F3220" s="222">
        <v>1357530.61</v>
      </c>
      <c r="G3220" s="218">
        <v>0</v>
      </c>
      <c r="H3220" s="218">
        <v>0</v>
      </c>
      <c r="I3220" s="218">
        <v>0</v>
      </c>
      <c r="J3220" s="218">
        <v>0</v>
      </c>
      <c r="K3220" s="218">
        <v>0</v>
      </c>
      <c r="L3220" s="218">
        <v>0</v>
      </c>
      <c r="M3220" s="218">
        <v>0</v>
      </c>
      <c r="N3220" s="218">
        <v>0</v>
      </c>
      <c r="O3220" s="218">
        <v>1357530.61</v>
      </c>
      <c r="P3220" s="218">
        <v>0</v>
      </c>
      <c r="Q3220" s="218">
        <v>0</v>
      </c>
      <c r="R3220" s="218">
        <v>0</v>
      </c>
      <c r="S3220" s="218">
        <v>0</v>
      </c>
      <c r="T3220" s="218">
        <v>0</v>
      </c>
      <c r="U3220" s="218">
        <v>0</v>
      </c>
      <c r="V3220" s="218">
        <v>0</v>
      </c>
      <c r="W3220" s="218">
        <v>0</v>
      </c>
      <c r="X3220" s="218">
        <v>20362.96</v>
      </c>
    </row>
    <row r="3221" spans="1:24" s="239" customFormat="1" ht="23.25" customHeight="1" x14ac:dyDescent="0.3">
      <c r="A3221" s="238">
        <v>2025</v>
      </c>
      <c r="B3221" s="230">
        <v>601</v>
      </c>
      <c r="C3221" s="225" t="s">
        <v>963</v>
      </c>
      <c r="D3221" s="230">
        <v>32409</v>
      </c>
      <c r="E3221" s="222">
        <v>100000</v>
      </c>
      <c r="F3221" s="222">
        <v>100000</v>
      </c>
      <c r="G3221" s="218">
        <v>0</v>
      </c>
      <c r="H3221" s="218">
        <v>0</v>
      </c>
      <c r="I3221" s="218">
        <v>0</v>
      </c>
      <c r="J3221" s="218">
        <v>0</v>
      </c>
      <c r="K3221" s="218">
        <v>0</v>
      </c>
      <c r="L3221" s="218">
        <v>0</v>
      </c>
      <c r="M3221" s="218">
        <v>0</v>
      </c>
      <c r="N3221" s="218">
        <v>0</v>
      </c>
      <c r="O3221" s="218">
        <v>0</v>
      </c>
      <c r="P3221" s="218">
        <v>0</v>
      </c>
      <c r="Q3221" s="218">
        <v>0</v>
      </c>
      <c r="R3221" s="218">
        <v>0</v>
      </c>
      <c r="S3221" s="218">
        <v>0</v>
      </c>
      <c r="T3221" s="218">
        <v>0</v>
      </c>
      <c r="U3221" s="218">
        <v>100000</v>
      </c>
      <c r="V3221" s="218">
        <v>0</v>
      </c>
      <c r="W3221" s="218">
        <v>0</v>
      </c>
      <c r="X3221" s="218">
        <v>0</v>
      </c>
    </row>
    <row r="3222" spans="1:24" s="239" customFormat="1" ht="23.25" customHeight="1" x14ac:dyDescent="0.3">
      <c r="A3222" s="238">
        <v>2025</v>
      </c>
      <c r="B3222" s="230">
        <v>602</v>
      </c>
      <c r="C3222" s="225" t="s">
        <v>3933</v>
      </c>
      <c r="D3222" s="230">
        <v>34529</v>
      </c>
      <c r="E3222" s="222">
        <v>225297</v>
      </c>
      <c r="F3222" s="222">
        <v>225297</v>
      </c>
      <c r="G3222" s="218">
        <v>0</v>
      </c>
      <c r="H3222" s="218">
        <v>0</v>
      </c>
      <c r="I3222" s="218">
        <v>0</v>
      </c>
      <c r="J3222" s="218">
        <v>0</v>
      </c>
      <c r="K3222" s="218">
        <v>0</v>
      </c>
      <c r="L3222" s="218">
        <v>0</v>
      </c>
      <c r="M3222" s="218">
        <v>0</v>
      </c>
      <c r="N3222" s="218">
        <v>0</v>
      </c>
      <c r="O3222" s="218">
        <v>0</v>
      </c>
      <c r="P3222" s="218">
        <v>0</v>
      </c>
      <c r="Q3222" s="218">
        <v>0</v>
      </c>
      <c r="R3222" s="218">
        <v>0</v>
      </c>
      <c r="S3222" s="218">
        <v>0</v>
      </c>
      <c r="T3222" s="218">
        <v>0</v>
      </c>
      <c r="U3222" s="218">
        <v>225297</v>
      </c>
      <c r="V3222" s="218">
        <v>0</v>
      </c>
      <c r="W3222" s="218">
        <v>0</v>
      </c>
      <c r="X3222" s="218">
        <v>0</v>
      </c>
    </row>
    <row r="3223" spans="1:24" s="239" customFormat="1" ht="23.25" customHeight="1" x14ac:dyDescent="0.3">
      <c r="A3223" s="238">
        <v>2025</v>
      </c>
      <c r="B3223" s="230">
        <v>603</v>
      </c>
      <c r="C3223" s="225" t="s">
        <v>3937</v>
      </c>
      <c r="D3223" s="230">
        <v>34411</v>
      </c>
      <c r="E3223" s="222">
        <v>820585</v>
      </c>
      <c r="F3223" s="222">
        <v>809663</v>
      </c>
      <c r="G3223" s="218">
        <v>0</v>
      </c>
      <c r="H3223" s="218">
        <v>0</v>
      </c>
      <c r="I3223" s="218">
        <v>0</v>
      </c>
      <c r="J3223" s="218">
        <v>0</v>
      </c>
      <c r="K3223" s="218">
        <v>0</v>
      </c>
      <c r="L3223" s="218">
        <v>0</v>
      </c>
      <c r="M3223" s="218">
        <v>0</v>
      </c>
      <c r="N3223" s="218">
        <v>0</v>
      </c>
      <c r="O3223" s="218">
        <v>0</v>
      </c>
      <c r="P3223" s="218">
        <v>728170</v>
      </c>
      <c r="Q3223" s="218">
        <v>0</v>
      </c>
      <c r="R3223" s="218">
        <v>0</v>
      </c>
      <c r="S3223" s="218">
        <v>0</v>
      </c>
      <c r="T3223" s="218">
        <v>0</v>
      </c>
      <c r="U3223" s="218">
        <v>81493</v>
      </c>
      <c r="V3223" s="218">
        <v>0</v>
      </c>
      <c r="W3223" s="218">
        <v>0</v>
      </c>
      <c r="X3223" s="218">
        <v>10922</v>
      </c>
    </row>
    <row r="3224" spans="1:24" s="239" customFormat="1" ht="23.25" customHeight="1" x14ac:dyDescent="0.3">
      <c r="A3224" s="238">
        <v>2025</v>
      </c>
      <c r="B3224" s="230">
        <v>604</v>
      </c>
      <c r="C3224" s="225" t="s">
        <v>3885</v>
      </c>
      <c r="D3224" s="230">
        <v>36424</v>
      </c>
      <c r="E3224" s="222">
        <v>122583</v>
      </c>
      <c r="F3224" s="222">
        <v>122583</v>
      </c>
      <c r="G3224" s="218">
        <v>0</v>
      </c>
      <c r="H3224" s="218">
        <v>0</v>
      </c>
      <c r="I3224" s="218">
        <v>0</v>
      </c>
      <c r="J3224" s="218">
        <v>0</v>
      </c>
      <c r="K3224" s="218">
        <v>0</v>
      </c>
      <c r="L3224" s="218">
        <v>0</v>
      </c>
      <c r="M3224" s="218">
        <v>0</v>
      </c>
      <c r="N3224" s="218">
        <v>0</v>
      </c>
      <c r="O3224" s="218">
        <v>0</v>
      </c>
      <c r="P3224" s="218">
        <v>0</v>
      </c>
      <c r="Q3224" s="218">
        <v>0</v>
      </c>
      <c r="R3224" s="218">
        <v>0</v>
      </c>
      <c r="S3224" s="218">
        <v>0</v>
      </c>
      <c r="T3224" s="218">
        <v>0</v>
      </c>
      <c r="U3224" s="218">
        <v>122583</v>
      </c>
      <c r="V3224" s="218">
        <v>0</v>
      </c>
      <c r="W3224" s="218">
        <v>0</v>
      </c>
      <c r="X3224" s="218">
        <v>0</v>
      </c>
    </row>
    <row r="3225" spans="1:24" s="239" customFormat="1" ht="23.25" customHeight="1" x14ac:dyDescent="0.3">
      <c r="A3225" s="238">
        <v>2025</v>
      </c>
      <c r="B3225" s="230">
        <v>605</v>
      </c>
      <c r="C3225" s="225" t="s">
        <v>3331</v>
      </c>
      <c r="D3225" s="230">
        <v>36134</v>
      </c>
      <c r="E3225" s="222">
        <v>11942081.91</v>
      </c>
      <c r="F3225" s="222">
        <v>11836630.279999999</v>
      </c>
      <c r="G3225" s="218">
        <v>0</v>
      </c>
      <c r="H3225" s="218">
        <v>0</v>
      </c>
      <c r="I3225" s="218">
        <v>0</v>
      </c>
      <c r="J3225" s="218">
        <v>0</v>
      </c>
      <c r="K3225" s="218">
        <v>0</v>
      </c>
      <c r="L3225" s="218">
        <v>0</v>
      </c>
      <c r="M3225" s="218">
        <v>0</v>
      </c>
      <c r="N3225" s="218">
        <v>0</v>
      </c>
      <c r="O3225" s="218">
        <v>0</v>
      </c>
      <c r="P3225" s="218">
        <v>0</v>
      </c>
      <c r="Q3225" s="218">
        <v>11836630.279999999</v>
      </c>
      <c r="R3225" s="218">
        <v>0</v>
      </c>
      <c r="S3225" s="218">
        <v>0</v>
      </c>
      <c r="T3225" s="218">
        <v>0</v>
      </c>
      <c r="U3225" s="218">
        <v>0</v>
      </c>
      <c r="V3225" s="218">
        <v>0</v>
      </c>
      <c r="W3225" s="218">
        <v>0</v>
      </c>
      <c r="X3225" s="218">
        <v>105451.63</v>
      </c>
    </row>
    <row r="3226" spans="1:24" s="239" customFormat="1" ht="23.25" customHeight="1" x14ac:dyDescent="0.3">
      <c r="A3226" s="238">
        <v>2025</v>
      </c>
      <c r="B3226" s="230">
        <v>606</v>
      </c>
      <c r="C3226" s="225" t="s">
        <v>895</v>
      </c>
      <c r="D3226" s="230">
        <v>34383</v>
      </c>
      <c r="E3226" s="222">
        <v>3214107.9000000004</v>
      </c>
      <c r="F3226" s="222">
        <v>3167071.5500000003</v>
      </c>
      <c r="G3226" s="218">
        <v>0</v>
      </c>
      <c r="H3226" s="218">
        <v>0</v>
      </c>
      <c r="I3226" s="218">
        <v>0</v>
      </c>
      <c r="J3226" s="218">
        <v>196160</v>
      </c>
      <c r="K3226" s="218">
        <v>99663.92</v>
      </c>
      <c r="L3226" s="218">
        <v>196710</v>
      </c>
      <c r="M3226" s="218">
        <v>0</v>
      </c>
      <c r="N3226" s="218">
        <v>0</v>
      </c>
      <c r="O3226" s="218">
        <v>0</v>
      </c>
      <c r="P3226" s="218">
        <v>0</v>
      </c>
      <c r="Q3226" s="218">
        <v>2643222.4300000002</v>
      </c>
      <c r="R3226" s="218">
        <v>0</v>
      </c>
      <c r="S3226" s="218">
        <v>0</v>
      </c>
      <c r="T3226" s="218">
        <v>0</v>
      </c>
      <c r="U3226" s="218">
        <v>31315.200000000001</v>
      </c>
      <c r="V3226" s="218">
        <v>0</v>
      </c>
      <c r="W3226" s="218">
        <v>0</v>
      </c>
      <c r="X3226" s="218">
        <v>47036.35</v>
      </c>
    </row>
    <row r="3227" spans="1:24" s="239" customFormat="1" ht="23.25" customHeight="1" x14ac:dyDescent="0.3">
      <c r="A3227" s="238">
        <v>2025</v>
      </c>
      <c r="B3227" s="230">
        <v>607</v>
      </c>
      <c r="C3227" s="225" t="s">
        <v>3427</v>
      </c>
      <c r="D3227" s="230">
        <v>36842</v>
      </c>
      <c r="E3227" s="222">
        <v>8202045.0899999999</v>
      </c>
      <c r="F3227" s="222">
        <v>8089990.7599999998</v>
      </c>
      <c r="G3227" s="218">
        <v>0</v>
      </c>
      <c r="H3227" s="218">
        <v>0</v>
      </c>
      <c r="I3227" s="218">
        <v>0</v>
      </c>
      <c r="J3227" s="218">
        <v>0</v>
      </c>
      <c r="K3227" s="218">
        <v>0</v>
      </c>
      <c r="L3227" s="218">
        <v>0</v>
      </c>
      <c r="M3227" s="218">
        <v>0</v>
      </c>
      <c r="N3227" s="218">
        <v>0</v>
      </c>
      <c r="O3227" s="218">
        <v>6935317.7599999998</v>
      </c>
      <c r="P3227" s="218">
        <v>717729</v>
      </c>
      <c r="Q3227" s="218">
        <v>0</v>
      </c>
      <c r="R3227" s="218">
        <v>0</v>
      </c>
      <c r="S3227" s="218">
        <v>0</v>
      </c>
      <c r="T3227" s="218">
        <v>0</v>
      </c>
      <c r="U3227" s="218">
        <v>436944</v>
      </c>
      <c r="V3227" s="218">
        <v>0</v>
      </c>
      <c r="W3227" s="218">
        <v>0</v>
      </c>
      <c r="X3227" s="218">
        <v>112054.33</v>
      </c>
    </row>
    <row r="3228" spans="1:24" s="239" customFormat="1" ht="23.25" customHeight="1" x14ac:dyDescent="0.3">
      <c r="A3228" s="238">
        <v>2025</v>
      </c>
      <c r="B3228" s="230">
        <v>608</v>
      </c>
      <c r="C3228" s="225" t="s">
        <v>3320</v>
      </c>
      <c r="D3228" s="230">
        <v>34071</v>
      </c>
      <c r="E3228" s="222">
        <v>1400208.6</v>
      </c>
      <c r="F3228" s="222">
        <v>1353172.25</v>
      </c>
      <c r="G3228" s="218">
        <v>0</v>
      </c>
      <c r="H3228" s="218">
        <v>0</v>
      </c>
      <c r="I3228" s="218">
        <v>0</v>
      </c>
      <c r="J3228" s="218">
        <v>247896.12</v>
      </c>
      <c r="K3228" s="218">
        <v>343613.62</v>
      </c>
      <c r="L3228" s="218">
        <v>761662.51</v>
      </c>
      <c r="M3228" s="218">
        <v>0</v>
      </c>
      <c r="N3228" s="218">
        <v>0</v>
      </c>
      <c r="O3228" s="218">
        <v>0</v>
      </c>
      <c r="P3228" s="218">
        <v>0</v>
      </c>
      <c r="Q3228" s="218">
        <v>0</v>
      </c>
      <c r="R3228" s="218">
        <v>0</v>
      </c>
      <c r="S3228" s="218">
        <v>0</v>
      </c>
      <c r="T3228" s="218">
        <v>0</v>
      </c>
      <c r="U3228" s="218">
        <v>0</v>
      </c>
      <c r="V3228" s="218">
        <v>0</v>
      </c>
      <c r="W3228" s="218">
        <v>0</v>
      </c>
      <c r="X3228" s="218">
        <v>47036.35</v>
      </c>
    </row>
    <row r="3229" spans="1:24" s="239" customFormat="1" ht="23.25" customHeight="1" x14ac:dyDescent="0.3">
      <c r="A3229" s="238">
        <v>2025</v>
      </c>
      <c r="B3229" s="230">
        <v>609</v>
      </c>
      <c r="C3229" s="225" t="s">
        <v>949</v>
      </c>
      <c r="D3229" s="230">
        <v>36367</v>
      </c>
      <c r="E3229" s="222">
        <v>4097374.4</v>
      </c>
      <c r="F3229" s="222">
        <v>4036822.4</v>
      </c>
      <c r="G3229" s="218">
        <v>0</v>
      </c>
      <c r="H3229" s="218">
        <v>0</v>
      </c>
      <c r="I3229" s="218">
        <v>0</v>
      </c>
      <c r="J3229" s="218">
        <v>0</v>
      </c>
      <c r="K3229" s="218">
        <v>0</v>
      </c>
      <c r="L3229" s="218">
        <v>0</v>
      </c>
      <c r="M3229" s="218">
        <v>0</v>
      </c>
      <c r="N3229" s="218">
        <v>0</v>
      </c>
      <c r="O3229" s="218">
        <v>4036822.4</v>
      </c>
      <c r="P3229" s="218">
        <v>0</v>
      </c>
      <c r="Q3229" s="218">
        <v>0</v>
      </c>
      <c r="R3229" s="218">
        <v>0</v>
      </c>
      <c r="S3229" s="218">
        <v>0</v>
      </c>
      <c r="T3229" s="218">
        <v>0</v>
      </c>
      <c r="U3229" s="218">
        <v>0</v>
      </c>
      <c r="V3229" s="218">
        <v>0</v>
      </c>
      <c r="W3229" s="218">
        <v>0</v>
      </c>
      <c r="X3229" s="218">
        <v>60552</v>
      </c>
    </row>
    <row r="3230" spans="1:24" s="239" customFormat="1" ht="23.25" customHeight="1" x14ac:dyDescent="0.3">
      <c r="A3230" s="238">
        <v>2025</v>
      </c>
      <c r="B3230" s="230">
        <v>610</v>
      </c>
      <c r="C3230" s="226" t="s">
        <v>3422</v>
      </c>
      <c r="D3230" s="230">
        <v>35661</v>
      </c>
      <c r="E3230" s="222">
        <v>7057855.9900000002</v>
      </c>
      <c r="F3230" s="222">
        <v>6913432.7999999998</v>
      </c>
      <c r="G3230" s="218">
        <v>0</v>
      </c>
      <c r="H3230" s="218">
        <v>0</v>
      </c>
      <c r="I3230" s="218">
        <v>0</v>
      </c>
      <c r="J3230" s="218">
        <v>0</v>
      </c>
      <c r="K3230" s="218">
        <v>0</v>
      </c>
      <c r="L3230" s="218">
        <v>0</v>
      </c>
      <c r="M3230" s="218">
        <v>0</v>
      </c>
      <c r="N3230" s="218">
        <v>0</v>
      </c>
      <c r="O3230" s="223">
        <v>6913432.7999999998</v>
      </c>
      <c r="P3230" s="218">
        <v>0</v>
      </c>
      <c r="Q3230" s="218">
        <v>0</v>
      </c>
      <c r="R3230" s="218">
        <v>0</v>
      </c>
      <c r="S3230" s="218">
        <v>0</v>
      </c>
      <c r="T3230" s="218">
        <v>0</v>
      </c>
      <c r="U3230" s="218">
        <v>0</v>
      </c>
      <c r="V3230" s="218">
        <v>0</v>
      </c>
      <c r="W3230" s="218">
        <v>0</v>
      </c>
      <c r="X3230" s="222">
        <v>144423.19</v>
      </c>
    </row>
    <row r="3231" spans="1:24" s="239" customFormat="1" ht="23.25" customHeight="1" x14ac:dyDescent="0.3">
      <c r="A3231" s="238">
        <v>2025</v>
      </c>
      <c r="B3231" s="230">
        <v>611</v>
      </c>
      <c r="C3231" s="226" t="s">
        <v>3423</v>
      </c>
      <c r="D3231" s="230">
        <v>35662</v>
      </c>
      <c r="E3231" s="222">
        <v>3187873.2800000003</v>
      </c>
      <c r="F3231" s="222">
        <v>3132095.66</v>
      </c>
      <c r="G3231" s="218">
        <v>0</v>
      </c>
      <c r="H3231" s="218">
        <v>0</v>
      </c>
      <c r="I3231" s="218">
        <v>0</v>
      </c>
      <c r="J3231" s="218">
        <v>0</v>
      </c>
      <c r="K3231" s="218">
        <v>0</v>
      </c>
      <c r="L3231" s="218">
        <v>0</v>
      </c>
      <c r="M3231" s="218">
        <v>0</v>
      </c>
      <c r="N3231" s="218">
        <v>0</v>
      </c>
      <c r="O3231" s="222">
        <v>3132095.66</v>
      </c>
      <c r="P3231" s="218">
        <v>0</v>
      </c>
      <c r="Q3231" s="218">
        <v>0</v>
      </c>
      <c r="R3231" s="218">
        <v>0</v>
      </c>
      <c r="S3231" s="218">
        <v>0</v>
      </c>
      <c r="T3231" s="218">
        <v>0</v>
      </c>
      <c r="U3231" s="218">
        <v>0</v>
      </c>
      <c r="V3231" s="218">
        <v>0</v>
      </c>
      <c r="W3231" s="218">
        <v>0</v>
      </c>
      <c r="X3231" s="222">
        <v>55777.62</v>
      </c>
    </row>
    <row r="3232" spans="1:24" s="239" customFormat="1" ht="23.25" customHeight="1" x14ac:dyDescent="0.3">
      <c r="A3232" s="238">
        <v>2025</v>
      </c>
      <c r="B3232" s="230">
        <v>612</v>
      </c>
      <c r="C3232" s="226" t="s">
        <v>3424</v>
      </c>
      <c r="D3232" s="230">
        <v>35663</v>
      </c>
      <c r="E3232" s="222">
        <v>3119797.68</v>
      </c>
      <c r="F3232" s="222">
        <v>3064020.06</v>
      </c>
      <c r="G3232" s="218">
        <v>0</v>
      </c>
      <c r="H3232" s="218">
        <v>0</v>
      </c>
      <c r="I3232" s="218">
        <v>0</v>
      </c>
      <c r="J3232" s="218">
        <v>0</v>
      </c>
      <c r="K3232" s="218">
        <v>0</v>
      </c>
      <c r="L3232" s="218">
        <v>0</v>
      </c>
      <c r="M3232" s="218">
        <v>0</v>
      </c>
      <c r="N3232" s="218">
        <v>0</v>
      </c>
      <c r="O3232" s="222">
        <v>3064020.06</v>
      </c>
      <c r="P3232" s="218">
        <v>0</v>
      </c>
      <c r="Q3232" s="218">
        <v>0</v>
      </c>
      <c r="R3232" s="218">
        <v>0</v>
      </c>
      <c r="S3232" s="218">
        <v>0</v>
      </c>
      <c r="T3232" s="218">
        <v>0</v>
      </c>
      <c r="U3232" s="218">
        <v>0</v>
      </c>
      <c r="V3232" s="218">
        <v>0</v>
      </c>
      <c r="W3232" s="218">
        <v>0</v>
      </c>
      <c r="X3232" s="222">
        <v>55777.62</v>
      </c>
    </row>
    <row r="3233" spans="1:24" s="239" customFormat="1" ht="23.25" customHeight="1" x14ac:dyDescent="0.3">
      <c r="A3233" s="238">
        <v>2025</v>
      </c>
      <c r="B3233" s="230">
        <v>613</v>
      </c>
      <c r="C3233" s="226" t="s">
        <v>3425</v>
      </c>
      <c r="D3233" s="230">
        <v>35665</v>
      </c>
      <c r="E3233" s="222">
        <v>5244238.16</v>
      </c>
      <c r="F3233" s="222">
        <v>5167474.4000000004</v>
      </c>
      <c r="G3233" s="218">
        <v>0</v>
      </c>
      <c r="H3233" s="218">
        <v>0</v>
      </c>
      <c r="I3233" s="218">
        <v>0</v>
      </c>
      <c r="J3233" s="218">
        <v>0</v>
      </c>
      <c r="K3233" s="218">
        <v>0</v>
      </c>
      <c r="L3233" s="218">
        <v>0</v>
      </c>
      <c r="M3233" s="218">
        <v>0</v>
      </c>
      <c r="N3233" s="218">
        <v>0</v>
      </c>
      <c r="O3233" s="223">
        <v>5167474.4000000004</v>
      </c>
      <c r="P3233" s="218">
        <v>0</v>
      </c>
      <c r="Q3233" s="218">
        <v>0</v>
      </c>
      <c r="R3233" s="218">
        <v>0</v>
      </c>
      <c r="S3233" s="218">
        <v>0</v>
      </c>
      <c r="T3233" s="218">
        <v>0</v>
      </c>
      <c r="U3233" s="218">
        <v>0</v>
      </c>
      <c r="V3233" s="218">
        <v>0</v>
      </c>
      <c r="W3233" s="218">
        <v>0</v>
      </c>
      <c r="X3233" s="223">
        <v>76763.759999999995</v>
      </c>
    </row>
    <row r="3234" spans="1:24" s="239" customFormat="1" ht="23.25" customHeight="1" x14ac:dyDescent="0.3">
      <c r="A3234" s="238">
        <v>2025</v>
      </c>
      <c r="B3234" s="230">
        <v>614</v>
      </c>
      <c r="C3234" s="226" t="s">
        <v>974</v>
      </c>
      <c r="D3234" s="230">
        <v>32448</v>
      </c>
      <c r="E3234" s="222">
        <v>2961099.27</v>
      </c>
      <c r="F3234" s="222">
        <v>2893630.75</v>
      </c>
      <c r="G3234" s="218">
        <v>2893630.75</v>
      </c>
      <c r="H3234" s="218">
        <v>0</v>
      </c>
      <c r="I3234" s="218">
        <v>0</v>
      </c>
      <c r="J3234" s="218">
        <v>0</v>
      </c>
      <c r="K3234" s="218">
        <v>0</v>
      </c>
      <c r="L3234" s="218">
        <v>0</v>
      </c>
      <c r="M3234" s="218">
        <v>0</v>
      </c>
      <c r="N3234" s="218">
        <v>0</v>
      </c>
      <c r="O3234" s="218">
        <v>0</v>
      </c>
      <c r="P3234" s="218">
        <v>0</v>
      </c>
      <c r="Q3234" s="218">
        <v>0</v>
      </c>
      <c r="R3234" s="218">
        <v>0</v>
      </c>
      <c r="S3234" s="218">
        <v>0</v>
      </c>
      <c r="T3234" s="218">
        <v>0</v>
      </c>
      <c r="U3234" s="218">
        <v>0</v>
      </c>
      <c r="V3234" s="218">
        <v>0</v>
      </c>
      <c r="W3234" s="218">
        <v>0</v>
      </c>
      <c r="X3234" s="223">
        <v>67468.52</v>
      </c>
    </row>
    <row r="3235" spans="1:24" s="239" customFormat="1" ht="23.25" customHeight="1" x14ac:dyDescent="0.3">
      <c r="A3235" s="238">
        <v>2025</v>
      </c>
      <c r="B3235" s="230">
        <v>615</v>
      </c>
      <c r="C3235" s="226" t="s">
        <v>952</v>
      </c>
      <c r="D3235" s="279">
        <v>36380</v>
      </c>
      <c r="E3235" s="222">
        <v>4064557.47</v>
      </c>
      <c r="F3235" s="222">
        <v>4004490.12</v>
      </c>
      <c r="G3235" s="218">
        <v>0</v>
      </c>
      <c r="H3235" s="218">
        <v>0</v>
      </c>
      <c r="I3235" s="218">
        <v>0</v>
      </c>
      <c r="J3235" s="218">
        <v>0</v>
      </c>
      <c r="K3235" s="218">
        <v>0</v>
      </c>
      <c r="L3235" s="218">
        <v>0</v>
      </c>
      <c r="M3235" s="218">
        <v>0</v>
      </c>
      <c r="N3235" s="218">
        <v>0</v>
      </c>
      <c r="O3235" s="218">
        <v>4004490.12</v>
      </c>
      <c r="P3235" s="218">
        <v>0</v>
      </c>
      <c r="Q3235" s="218">
        <v>0</v>
      </c>
      <c r="R3235" s="218">
        <v>0</v>
      </c>
      <c r="S3235" s="218">
        <v>0</v>
      </c>
      <c r="T3235" s="218">
        <v>0</v>
      </c>
      <c r="U3235" s="218">
        <v>0</v>
      </c>
      <c r="V3235" s="218">
        <v>0</v>
      </c>
      <c r="W3235" s="218">
        <v>0</v>
      </c>
      <c r="X3235" s="223">
        <v>60067.35</v>
      </c>
    </row>
    <row r="3236" spans="1:24" s="239" customFormat="1" ht="24.2" customHeight="1" x14ac:dyDescent="0.3">
      <c r="A3236" s="238">
        <v>2025</v>
      </c>
      <c r="B3236" s="230">
        <v>616</v>
      </c>
      <c r="C3236" s="226" t="s">
        <v>3428</v>
      </c>
      <c r="D3236" s="279">
        <v>36830</v>
      </c>
      <c r="E3236" s="222">
        <v>6861364.9500000002</v>
      </c>
      <c r="F3236" s="222">
        <v>6763163.5800000001</v>
      </c>
      <c r="G3236" s="218">
        <v>0</v>
      </c>
      <c r="H3236" s="218">
        <v>3174518.54</v>
      </c>
      <c r="I3236" s="218">
        <v>0</v>
      </c>
      <c r="J3236" s="218">
        <v>401361.06</v>
      </c>
      <c r="K3236" s="218">
        <v>761060.06</v>
      </c>
      <c r="L3236" s="218">
        <v>0</v>
      </c>
      <c r="M3236" s="218">
        <v>0</v>
      </c>
      <c r="N3236" s="218">
        <v>0</v>
      </c>
      <c r="O3236" s="218">
        <v>0</v>
      </c>
      <c r="P3236" s="218">
        <v>0</v>
      </c>
      <c r="Q3236" s="218">
        <v>2209817.12</v>
      </c>
      <c r="R3236" s="218">
        <v>0</v>
      </c>
      <c r="S3236" s="218">
        <v>0</v>
      </c>
      <c r="T3236" s="218">
        <v>0</v>
      </c>
      <c r="U3236" s="218">
        <v>216406.8</v>
      </c>
      <c r="V3236" s="218">
        <v>0</v>
      </c>
      <c r="W3236" s="218">
        <v>0</v>
      </c>
      <c r="X3236" s="223">
        <v>98201.37</v>
      </c>
    </row>
    <row r="3237" spans="1:24" s="239" customFormat="1" ht="23.25" customHeight="1" x14ac:dyDescent="0.3">
      <c r="A3237" s="238">
        <v>2025</v>
      </c>
      <c r="B3237" s="230">
        <v>617</v>
      </c>
      <c r="C3237" s="226" t="s">
        <v>1021</v>
      </c>
      <c r="D3237" s="230">
        <v>33049</v>
      </c>
      <c r="E3237" s="222">
        <v>7996475.7100000009</v>
      </c>
      <c r="F3237" s="222">
        <v>7896881.2300000004</v>
      </c>
      <c r="G3237" s="218">
        <v>0</v>
      </c>
      <c r="H3237" s="218">
        <v>0</v>
      </c>
      <c r="I3237" s="218">
        <v>0</v>
      </c>
      <c r="J3237" s="218">
        <v>0</v>
      </c>
      <c r="K3237" s="218">
        <v>0</v>
      </c>
      <c r="L3237" s="218">
        <v>176571.65</v>
      </c>
      <c r="M3237" s="218">
        <v>0</v>
      </c>
      <c r="N3237" s="218">
        <v>0</v>
      </c>
      <c r="O3237" s="218">
        <v>7720309.5800000001</v>
      </c>
      <c r="P3237" s="218">
        <v>0</v>
      </c>
      <c r="Q3237" s="218">
        <v>0</v>
      </c>
      <c r="R3237" s="218">
        <v>0</v>
      </c>
      <c r="S3237" s="218">
        <v>0</v>
      </c>
      <c r="T3237" s="218">
        <v>0</v>
      </c>
      <c r="U3237" s="218">
        <v>0</v>
      </c>
      <c r="V3237" s="218">
        <v>0</v>
      </c>
      <c r="W3237" s="218">
        <v>0</v>
      </c>
      <c r="X3237" s="223">
        <v>99594.48</v>
      </c>
    </row>
    <row r="3238" spans="1:24" s="239" customFormat="1" ht="23.25" customHeight="1" x14ac:dyDescent="0.3">
      <c r="A3238" s="238">
        <v>2025</v>
      </c>
      <c r="B3238" s="230">
        <v>618</v>
      </c>
      <c r="C3238" s="226" t="s">
        <v>1023</v>
      </c>
      <c r="D3238" s="230">
        <v>33067</v>
      </c>
      <c r="E3238" s="222">
        <v>2928133.09</v>
      </c>
      <c r="F3238" s="222">
        <v>2887268.06</v>
      </c>
      <c r="G3238" s="218">
        <v>0</v>
      </c>
      <c r="H3238" s="218">
        <v>0</v>
      </c>
      <c r="I3238" s="218">
        <v>0</v>
      </c>
      <c r="J3238" s="218">
        <v>528316.91</v>
      </c>
      <c r="K3238" s="218">
        <v>0</v>
      </c>
      <c r="L3238" s="218">
        <v>525277.46</v>
      </c>
      <c r="M3238" s="218">
        <v>0</v>
      </c>
      <c r="N3238" s="218">
        <v>0</v>
      </c>
      <c r="O3238" s="218">
        <v>1833673.69</v>
      </c>
      <c r="P3238" s="218">
        <v>0</v>
      </c>
      <c r="Q3238" s="218">
        <v>0</v>
      </c>
      <c r="R3238" s="218">
        <v>0</v>
      </c>
      <c r="S3238" s="218">
        <v>0</v>
      </c>
      <c r="T3238" s="218">
        <v>0</v>
      </c>
      <c r="U3238" s="218">
        <v>0</v>
      </c>
      <c r="V3238" s="218">
        <v>0</v>
      </c>
      <c r="W3238" s="218">
        <v>0</v>
      </c>
      <c r="X3238" s="223">
        <v>40865.03</v>
      </c>
    </row>
    <row r="3239" spans="1:24" s="239" customFormat="1" ht="23.25" customHeight="1" x14ac:dyDescent="0.3">
      <c r="A3239" s="238">
        <v>2025</v>
      </c>
      <c r="B3239" s="230">
        <v>619</v>
      </c>
      <c r="C3239" s="225" t="s">
        <v>4289</v>
      </c>
      <c r="D3239" s="230">
        <v>35170</v>
      </c>
      <c r="E3239" s="222">
        <v>7540230.7000000002</v>
      </c>
      <c r="F3239" s="222">
        <v>7394360.0600000005</v>
      </c>
      <c r="G3239" s="218">
        <v>0</v>
      </c>
      <c r="H3239" s="218">
        <v>0</v>
      </c>
      <c r="I3239" s="218">
        <v>0</v>
      </c>
      <c r="J3239" s="218">
        <v>0</v>
      </c>
      <c r="K3239" s="218">
        <v>0</v>
      </c>
      <c r="L3239" s="218">
        <v>0</v>
      </c>
      <c r="M3239" s="218">
        <v>0</v>
      </c>
      <c r="N3239" s="218">
        <v>0</v>
      </c>
      <c r="O3239" s="218">
        <v>0</v>
      </c>
      <c r="P3239" s="218">
        <v>0</v>
      </c>
      <c r="Q3239" s="218">
        <v>6724709.6600000001</v>
      </c>
      <c r="R3239" s="218">
        <v>0</v>
      </c>
      <c r="S3239" s="218">
        <v>0</v>
      </c>
      <c r="T3239" s="218">
        <v>0</v>
      </c>
      <c r="U3239" s="218">
        <v>669650.4</v>
      </c>
      <c r="V3239" s="218">
        <v>0</v>
      </c>
      <c r="W3239" s="218">
        <v>0</v>
      </c>
      <c r="X3239" s="218">
        <v>145870.64000000001</v>
      </c>
    </row>
    <row r="3240" spans="1:24" s="239" customFormat="1" ht="21.75" customHeight="1" x14ac:dyDescent="0.3">
      <c r="A3240" s="238">
        <v>2025</v>
      </c>
      <c r="B3240" s="230">
        <v>620</v>
      </c>
      <c r="C3240" s="225" t="s">
        <v>3932</v>
      </c>
      <c r="D3240" s="230">
        <v>34530</v>
      </c>
      <c r="E3240" s="222">
        <v>2467733</v>
      </c>
      <c r="F3240" s="222">
        <v>2436193</v>
      </c>
      <c r="G3240" s="218">
        <v>0</v>
      </c>
      <c r="H3240" s="218">
        <v>0</v>
      </c>
      <c r="I3240" s="218">
        <v>0</v>
      </c>
      <c r="J3240" s="218">
        <v>0</v>
      </c>
      <c r="K3240" s="218">
        <v>0</v>
      </c>
      <c r="L3240" s="218">
        <v>0</v>
      </c>
      <c r="M3240" s="218">
        <v>0</v>
      </c>
      <c r="N3240" s="218">
        <v>0</v>
      </c>
      <c r="O3240" s="218">
        <v>0</v>
      </c>
      <c r="P3240" s="218">
        <v>2102731</v>
      </c>
      <c r="Q3240" s="218">
        <v>0</v>
      </c>
      <c r="R3240" s="218">
        <v>0</v>
      </c>
      <c r="S3240" s="218">
        <v>0</v>
      </c>
      <c r="T3240" s="218">
        <v>0</v>
      </c>
      <c r="U3240" s="218">
        <v>333462</v>
      </c>
      <c r="V3240" s="218">
        <v>0</v>
      </c>
      <c r="W3240" s="218">
        <v>0</v>
      </c>
      <c r="X3240" s="218">
        <v>31540</v>
      </c>
    </row>
    <row r="3241" spans="1:24" s="239" customFormat="1" ht="21.75" customHeight="1" x14ac:dyDescent="0.3">
      <c r="A3241" s="238">
        <v>2025</v>
      </c>
      <c r="B3241" s="230">
        <v>621</v>
      </c>
      <c r="C3241" s="225" t="s">
        <v>3325</v>
      </c>
      <c r="D3241" s="230">
        <v>32359</v>
      </c>
      <c r="E3241" s="222">
        <v>3252991.1399999997</v>
      </c>
      <c r="F3241" s="222">
        <v>3205696.28</v>
      </c>
      <c r="G3241" s="218">
        <v>0</v>
      </c>
      <c r="H3241" s="218">
        <v>3105696.28</v>
      </c>
      <c r="I3241" s="218">
        <v>0</v>
      </c>
      <c r="J3241" s="218">
        <v>0</v>
      </c>
      <c r="K3241" s="218">
        <v>0</v>
      </c>
      <c r="L3241" s="218">
        <v>0</v>
      </c>
      <c r="M3241" s="218">
        <v>0</v>
      </c>
      <c r="N3241" s="218">
        <v>0</v>
      </c>
      <c r="O3241" s="218">
        <v>0</v>
      </c>
      <c r="P3241" s="218">
        <v>0</v>
      </c>
      <c r="Q3241" s="218">
        <v>0</v>
      </c>
      <c r="R3241" s="218">
        <v>0</v>
      </c>
      <c r="S3241" s="218">
        <v>0</v>
      </c>
      <c r="T3241" s="218">
        <v>0</v>
      </c>
      <c r="U3241" s="218">
        <v>100000</v>
      </c>
      <c r="V3241" s="218">
        <v>0</v>
      </c>
      <c r="W3241" s="218">
        <v>0</v>
      </c>
      <c r="X3241" s="218">
        <v>47294.86</v>
      </c>
    </row>
    <row r="3242" spans="1:24" s="239" customFormat="1" ht="21.75" customHeight="1" x14ac:dyDescent="0.3">
      <c r="A3242" s="238">
        <v>2025</v>
      </c>
      <c r="B3242" s="230">
        <v>622</v>
      </c>
      <c r="C3242" s="225" t="s">
        <v>1734</v>
      </c>
      <c r="D3242" s="230">
        <v>36559</v>
      </c>
      <c r="E3242" s="222">
        <v>109268.4</v>
      </c>
      <c r="F3242" s="222">
        <v>109268.4</v>
      </c>
      <c r="G3242" s="218">
        <v>0</v>
      </c>
      <c r="H3242" s="218">
        <v>0</v>
      </c>
      <c r="I3242" s="218">
        <v>0</v>
      </c>
      <c r="J3242" s="218">
        <v>0</v>
      </c>
      <c r="K3242" s="218">
        <v>0</v>
      </c>
      <c r="L3242" s="218">
        <v>0</v>
      </c>
      <c r="M3242" s="218">
        <v>0</v>
      </c>
      <c r="N3242" s="218">
        <v>0</v>
      </c>
      <c r="O3242" s="218">
        <v>0</v>
      </c>
      <c r="P3242" s="218">
        <v>0</v>
      </c>
      <c r="Q3242" s="218">
        <v>0</v>
      </c>
      <c r="R3242" s="218">
        <v>0</v>
      </c>
      <c r="S3242" s="218">
        <v>0</v>
      </c>
      <c r="T3242" s="218">
        <v>0</v>
      </c>
      <c r="U3242" s="221">
        <v>109268.4</v>
      </c>
      <c r="V3242" s="218">
        <v>0</v>
      </c>
      <c r="W3242" s="218">
        <v>0</v>
      </c>
      <c r="X3242" s="218">
        <v>0</v>
      </c>
    </row>
    <row r="3243" spans="1:24" s="239" customFormat="1" ht="21.75" customHeight="1" x14ac:dyDescent="0.3">
      <c r="A3243" s="238">
        <v>2025</v>
      </c>
      <c r="B3243" s="230">
        <v>623</v>
      </c>
      <c r="C3243" s="225" t="s">
        <v>3879</v>
      </c>
      <c r="D3243" s="230">
        <v>36649</v>
      </c>
      <c r="E3243" s="222">
        <v>5755118.3499999996</v>
      </c>
      <c r="F3243" s="222">
        <v>5721377.7999999998</v>
      </c>
      <c r="G3243" s="218">
        <v>0</v>
      </c>
      <c r="H3243" s="218">
        <v>0</v>
      </c>
      <c r="I3243" s="218">
        <v>0</v>
      </c>
      <c r="J3243" s="218">
        <v>0</v>
      </c>
      <c r="K3243" s="218">
        <v>0</v>
      </c>
      <c r="L3243" s="218">
        <v>0</v>
      </c>
      <c r="M3243" s="218">
        <v>0</v>
      </c>
      <c r="N3243" s="218">
        <v>0</v>
      </c>
      <c r="O3243" s="218">
        <v>0</v>
      </c>
      <c r="P3243" s="218">
        <v>0</v>
      </c>
      <c r="Q3243" s="218">
        <v>5721377.7999999998</v>
      </c>
      <c r="R3243" s="218">
        <v>0</v>
      </c>
      <c r="S3243" s="218">
        <v>0</v>
      </c>
      <c r="T3243" s="218">
        <v>0</v>
      </c>
      <c r="U3243" s="218">
        <v>0</v>
      </c>
      <c r="V3243" s="218">
        <v>0</v>
      </c>
      <c r="W3243" s="218">
        <v>0</v>
      </c>
      <c r="X3243" s="218">
        <v>33740.550000000003</v>
      </c>
    </row>
    <row r="3244" spans="1:24" s="239" customFormat="1" ht="21.75" customHeight="1" x14ac:dyDescent="0.3">
      <c r="A3244" s="238">
        <v>2025</v>
      </c>
      <c r="B3244" s="230">
        <v>624</v>
      </c>
      <c r="C3244" s="225" t="s">
        <v>3883</v>
      </c>
      <c r="D3244" s="230">
        <v>36565</v>
      </c>
      <c r="E3244" s="222">
        <v>225561.22</v>
      </c>
      <c r="F3244" s="222">
        <v>225561.22</v>
      </c>
      <c r="G3244" s="218">
        <v>0</v>
      </c>
      <c r="H3244" s="218">
        <v>0</v>
      </c>
      <c r="I3244" s="218">
        <v>0</v>
      </c>
      <c r="J3244" s="218">
        <v>0</v>
      </c>
      <c r="K3244" s="218">
        <v>0</v>
      </c>
      <c r="L3244" s="218">
        <v>0</v>
      </c>
      <c r="M3244" s="218">
        <v>0</v>
      </c>
      <c r="N3244" s="218">
        <v>0</v>
      </c>
      <c r="O3244" s="218">
        <v>0</v>
      </c>
      <c r="P3244" s="218">
        <v>0</v>
      </c>
      <c r="Q3244" s="218">
        <v>0</v>
      </c>
      <c r="R3244" s="218">
        <v>0</v>
      </c>
      <c r="S3244" s="218">
        <v>0</v>
      </c>
      <c r="T3244" s="218">
        <v>0</v>
      </c>
      <c r="U3244" s="218">
        <v>136645</v>
      </c>
      <c r="V3244" s="218">
        <v>88916.22</v>
      </c>
      <c r="W3244" s="218">
        <v>0</v>
      </c>
      <c r="X3244" s="218">
        <v>0</v>
      </c>
    </row>
    <row r="3245" spans="1:24" s="239" customFormat="1" ht="21.75" customHeight="1" x14ac:dyDescent="0.3">
      <c r="A3245" s="238">
        <v>2025</v>
      </c>
      <c r="B3245" s="230">
        <v>625</v>
      </c>
      <c r="C3245" s="225" t="s">
        <v>3945</v>
      </c>
      <c r="D3245" s="230">
        <v>34300</v>
      </c>
      <c r="E3245" s="222">
        <v>206155</v>
      </c>
      <c r="F3245" s="222">
        <v>206155</v>
      </c>
      <c r="G3245" s="218">
        <v>0</v>
      </c>
      <c r="H3245" s="218">
        <v>0</v>
      </c>
      <c r="I3245" s="218">
        <v>0</v>
      </c>
      <c r="J3245" s="218">
        <v>0</v>
      </c>
      <c r="K3245" s="218">
        <v>0</v>
      </c>
      <c r="L3245" s="218">
        <v>0</v>
      </c>
      <c r="M3245" s="218">
        <v>0</v>
      </c>
      <c r="N3245" s="218">
        <v>0</v>
      </c>
      <c r="O3245" s="218">
        <v>0</v>
      </c>
      <c r="P3245" s="218">
        <v>0</v>
      </c>
      <c r="Q3245" s="218">
        <v>0</v>
      </c>
      <c r="R3245" s="218">
        <v>0</v>
      </c>
      <c r="S3245" s="218">
        <v>0</v>
      </c>
      <c r="T3245" s="218">
        <v>0</v>
      </c>
      <c r="U3245" s="218">
        <v>163615</v>
      </c>
      <c r="V3245" s="218">
        <v>42540</v>
      </c>
      <c r="W3245" s="218">
        <v>0</v>
      </c>
      <c r="X3245" s="218">
        <v>0</v>
      </c>
    </row>
    <row r="3246" spans="1:24" s="239" customFormat="1" ht="21.75" customHeight="1" x14ac:dyDescent="0.3">
      <c r="A3246" s="238">
        <v>2025</v>
      </c>
      <c r="B3246" s="230">
        <v>626</v>
      </c>
      <c r="C3246" s="225" t="s">
        <v>3938</v>
      </c>
      <c r="D3246" s="230">
        <v>34408</v>
      </c>
      <c r="E3246" s="222">
        <v>115000</v>
      </c>
      <c r="F3246" s="222">
        <v>115000</v>
      </c>
      <c r="G3246" s="218">
        <v>0</v>
      </c>
      <c r="H3246" s="218">
        <v>0</v>
      </c>
      <c r="I3246" s="218">
        <v>0</v>
      </c>
      <c r="J3246" s="218">
        <v>0</v>
      </c>
      <c r="K3246" s="218">
        <v>0</v>
      </c>
      <c r="L3246" s="218">
        <v>0</v>
      </c>
      <c r="M3246" s="218">
        <v>0</v>
      </c>
      <c r="N3246" s="218">
        <v>0</v>
      </c>
      <c r="O3246" s="218">
        <v>0</v>
      </c>
      <c r="P3246" s="218">
        <v>0</v>
      </c>
      <c r="Q3246" s="218">
        <v>0</v>
      </c>
      <c r="R3246" s="218">
        <v>0</v>
      </c>
      <c r="S3246" s="218">
        <v>0</v>
      </c>
      <c r="T3246" s="218">
        <v>0</v>
      </c>
      <c r="U3246" s="218">
        <v>115000</v>
      </c>
      <c r="V3246" s="218">
        <v>0</v>
      </c>
      <c r="W3246" s="218">
        <v>0</v>
      </c>
      <c r="X3246" s="218">
        <v>0</v>
      </c>
    </row>
    <row r="3247" spans="1:24" s="239" customFormat="1" ht="21.75" customHeight="1" x14ac:dyDescent="0.3">
      <c r="A3247" s="238">
        <v>2025</v>
      </c>
      <c r="B3247" s="230">
        <v>627</v>
      </c>
      <c r="C3247" s="225" t="s">
        <v>995</v>
      </c>
      <c r="D3247" s="230">
        <v>36515</v>
      </c>
      <c r="E3247" s="222">
        <v>334630</v>
      </c>
      <c r="F3247" s="222">
        <v>334630</v>
      </c>
      <c r="G3247" s="218">
        <v>0</v>
      </c>
      <c r="H3247" s="218">
        <v>0</v>
      </c>
      <c r="I3247" s="218">
        <v>0</v>
      </c>
      <c r="J3247" s="218">
        <v>0</v>
      </c>
      <c r="K3247" s="218">
        <v>0</v>
      </c>
      <c r="L3247" s="218">
        <v>0</v>
      </c>
      <c r="M3247" s="218">
        <v>0</v>
      </c>
      <c r="N3247" s="218">
        <v>0</v>
      </c>
      <c r="O3247" s="218">
        <v>0</v>
      </c>
      <c r="P3247" s="218">
        <v>0</v>
      </c>
      <c r="Q3247" s="218">
        <v>0</v>
      </c>
      <c r="R3247" s="218">
        <v>0</v>
      </c>
      <c r="S3247" s="218">
        <v>0</v>
      </c>
      <c r="T3247" s="218">
        <v>0</v>
      </c>
      <c r="U3247" s="218">
        <v>334630</v>
      </c>
      <c r="V3247" s="218">
        <v>0</v>
      </c>
      <c r="W3247" s="218">
        <v>0</v>
      </c>
      <c r="X3247" s="218">
        <v>0</v>
      </c>
    </row>
    <row r="3248" spans="1:24" s="239" customFormat="1" ht="21.75" customHeight="1" x14ac:dyDescent="0.3">
      <c r="A3248" s="238">
        <v>2025</v>
      </c>
      <c r="B3248" s="230">
        <v>628</v>
      </c>
      <c r="C3248" s="225" t="s">
        <v>3889</v>
      </c>
      <c r="D3248" s="230">
        <v>36338</v>
      </c>
      <c r="E3248" s="222">
        <v>2564938.39</v>
      </c>
      <c r="F3248" s="222">
        <v>2527944.65</v>
      </c>
      <c r="G3248" s="218">
        <v>0</v>
      </c>
      <c r="H3248" s="218">
        <v>2429255.61</v>
      </c>
      <c r="I3248" s="218">
        <v>0</v>
      </c>
      <c r="J3248" s="218">
        <v>0</v>
      </c>
      <c r="K3248" s="218">
        <v>0</v>
      </c>
      <c r="L3248" s="218">
        <v>0</v>
      </c>
      <c r="M3248" s="218">
        <v>0</v>
      </c>
      <c r="N3248" s="218">
        <v>0</v>
      </c>
      <c r="O3248" s="218">
        <v>0</v>
      </c>
      <c r="P3248" s="218">
        <v>0</v>
      </c>
      <c r="Q3248" s="218">
        <v>0</v>
      </c>
      <c r="R3248" s="218">
        <v>0</v>
      </c>
      <c r="S3248" s="218">
        <v>0</v>
      </c>
      <c r="T3248" s="218">
        <v>0</v>
      </c>
      <c r="U3248" s="218">
        <v>98689.04</v>
      </c>
      <c r="V3248" s="218">
        <v>0</v>
      </c>
      <c r="W3248" s="218">
        <v>0</v>
      </c>
      <c r="X3248" s="218">
        <v>36993.74</v>
      </c>
    </row>
    <row r="3249" spans="1:24" s="239" customFormat="1" ht="21.75" customHeight="1" x14ac:dyDescent="0.3">
      <c r="A3249" s="238">
        <v>2025</v>
      </c>
      <c r="B3249" s="230">
        <v>629</v>
      </c>
      <c r="C3249" s="225" t="s">
        <v>880</v>
      </c>
      <c r="D3249" s="230">
        <v>34234</v>
      </c>
      <c r="E3249" s="222">
        <v>4245343.82</v>
      </c>
      <c r="F3249" s="222">
        <v>4175399.17</v>
      </c>
      <c r="G3249" s="218">
        <v>0</v>
      </c>
      <c r="H3249" s="218">
        <v>0</v>
      </c>
      <c r="I3249" s="218">
        <v>0</v>
      </c>
      <c r="J3249" s="218">
        <v>338176.85</v>
      </c>
      <c r="K3249" s="218">
        <v>249399.08</v>
      </c>
      <c r="L3249" s="218">
        <v>0</v>
      </c>
      <c r="M3249" s="218">
        <v>0</v>
      </c>
      <c r="N3249" s="218">
        <v>0</v>
      </c>
      <c r="O3249" s="218">
        <v>3587823.24</v>
      </c>
      <c r="P3249" s="218">
        <v>0</v>
      </c>
      <c r="Q3249" s="218">
        <v>0</v>
      </c>
      <c r="R3249" s="218">
        <v>0</v>
      </c>
      <c r="S3249" s="218">
        <v>0</v>
      </c>
      <c r="T3249" s="218">
        <v>0</v>
      </c>
      <c r="U3249" s="218">
        <v>0</v>
      </c>
      <c r="V3249" s="218">
        <v>0</v>
      </c>
      <c r="W3249" s="218">
        <v>0</v>
      </c>
      <c r="X3249" s="218">
        <v>69944.649999999994</v>
      </c>
    </row>
    <row r="3250" spans="1:24" s="239" customFormat="1" ht="21.75" customHeight="1" x14ac:dyDescent="0.3">
      <c r="A3250" s="238">
        <v>2025</v>
      </c>
      <c r="B3250" s="230">
        <v>630</v>
      </c>
      <c r="C3250" s="225" t="s">
        <v>3920</v>
      </c>
      <c r="D3250" s="230">
        <v>35190</v>
      </c>
      <c r="E3250" s="222">
        <v>2976625.48</v>
      </c>
      <c r="F3250" s="222">
        <v>2932635.95</v>
      </c>
      <c r="G3250" s="218">
        <v>0</v>
      </c>
      <c r="H3250" s="218">
        <v>0</v>
      </c>
      <c r="I3250" s="218">
        <v>0</v>
      </c>
      <c r="J3250" s="218">
        <v>0</v>
      </c>
      <c r="K3250" s="218">
        <v>0</v>
      </c>
      <c r="L3250" s="218">
        <v>0</v>
      </c>
      <c r="M3250" s="218">
        <v>0</v>
      </c>
      <c r="N3250" s="218">
        <v>0</v>
      </c>
      <c r="O3250" s="218">
        <v>0</v>
      </c>
      <c r="P3250" s="218">
        <v>0</v>
      </c>
      <c r="Q3250" s="218">
        <v>2932635.95</v>
      </c>
      <c r="R3250" s="218">
        <v>0</v>
      </c>
      <c r="S3250" s="218">
        <v>0</v>
      </c>
      <c r="T3250" s="218">
        <v>0</v>
      </c>
      <c r="U3250" s="218">
        <v>0</v>
      </c>
      <c r="V3250" s="218">
        <v>0</v>
      </c>
      <c r="W3250" s="218">
        <v>0</v>
      </c>
      <c r="X3250" s="218">
        <v>43989.53</v>
      </c>
    </row>
    <row r="3251" spans="1:24" s="239" customFormat="1" ht="21.75" customHeight="1" x14ac:dyDescent="0.3">
      <c r="A3251" s="238">
        <v>2025</v>
      </c>
      <c r="B3251" s="230">
        <v>631</v>
      </c>
      <c r="C3251" s="225" t="s">
        <v>3875</v>
      </c>
      <c r="D3251" s="230">
        <v>36729</v>
      </c>
      <c r="E3251" s="222">
        <v>5362813.7</v>
      </c>
      <c r="F3251" s="222">
        <v>5285091.76</v>
      </c>
      <c r="G3251" s="218">
        <v>0</v>
      </c>
      <c r="H3251" s="218">
        <v>0</v>
      </c>
      <c r="I3251" s="218">
        <v>0</v>
      </c>
      <c r="J3251" s="218">
        <v>0</v>
      </c>
      <c r="K3251" s="218">
        <v>0</v>
      </c>
      <c r="L3251" s="218">
        <v>0</v>
      </c>
      <c r="M3251" s="218">
        <v>0</v>
      </c>
      <c r="N3251" s="218">
        <v>0</v>
      </c>
      <c r="O3251" s="218">
        <v>0</v>
      </c>
      <c r="P3251" s="218">
        <v>0</v>
      </c>
      <c r="Q3251" s="218">
        <v>5285091.76</v>
      </c>
      <c r="R3251" s="218">
        <v>0</v>
      </c>
      <c r="S3251" s="218">
        <v>0</v>
      </c>
      <c r="T3251" s="218">
        <v>0</v>
      </c>
      <c r="U3251" s="218">
        <v>0</v>
      </c>
      <c r="V3251" s="218">
        <v>0</v>
      </c>
      <c r="W3251" s="218">
        <v>0</v>
      </c>
      <c r="X3251" s="218">
        <v>77721.94</v>
      </c>
    </row>
    <row r="3252" spans="1:24" s="239" customFormat="1" ht="21.75" customHeight="1" x14ac:dyDescent="0.3">
      <c r="A3252" s="238">
        <v>2025</v>
      </c>
      <c r="B3252" s="230">
        <v>632</v>
      </c>
      <c r="C3252" s="225" t="s">
        <v>3361</v>
      </c>
      <c r="D3252" s="230">
        <v>33009</v>
      </c>
      <c r="E3252" s="222">
        <v>7682760.3100000005</v>
      </c>
      <c r="F3252" s="222">
        <v>7569221.9800000004</v>
      </c>
      <c r="G3252" s="218">
        <v>0</v>
      </c>
      <c r="H3252" s="218">
        <v>0</v>
      </c>
      <c r="I3252" s="218">
        <v>0</v>
      </c>
      <c r="J3252" s="218">
        <v>0</v>
      </c>
      <c r="K3252" s="218">
        <v>0</v>
      </c>
      <c r="L3252" s="218">
        <v>0</v>
      </c>
      <c r="M3252" s="218">
        <v>0</v>
      </c>
      <c r="N3252" s="218">
        <v>0</v>
      </c>
      <c r="O3252" s="218">
        <v>7569221.9800000004</v>
      </c>
      <c r="P3252" s="218">
        <v>0</v>
      </c>
      <c r="Q3252" s="218">
        <v>0</v>
      </c>
      <c r="R3252" s="218">
        <v>0</v>
      </c>
      <c r="S3252" s="218">
        <v>0</v>
      </c>
      <c r="T3252" s="218">
        <v>0</v>
      </c>
      <c r="U3252" s="218">
        <v>0</v>
      </c>
      <c r="V3252" s="218">
        <v>0</v>
      </c>
      <c r="W3252" s="218">
        <v>0</v>
      </c>
      <c r="X3252" s="218">
        <v>113538.33</v>
      </c>
    </row>
    <row r="3253" spans="1:24" s="239" customFormat="1" ht="21.6" customHeight="1" x14ac:dyDescent="0.3">
      <c r="A3253" s="238">
        <v>2025</v>
      </c>
      <c r="B3253" s="230">
        <v>633</v>
      </c>
      <c r="C3253" s="225" t="s">
        <v>2213</v>
      </c>
      <c r="D3253" s="230">
        <v>35146</v>
      </c>
      <c r="E3253" s="222">
        <v>481627.21</v>
      </c>
      <c r="F3253" s="222">
        <v>474627.21</v>
      </c>
      <c r="G3253" s="218">
        <v>0</v>
      </c>
      <c r="H3253" s="218">
        <v>0</v>
      </c>
      <c r="I3253" s="218">
        <v>0</v>
      </c>
      <c r="J3253" s="218">
        <v>0</v>
      </c>
      <c r="K3253" s="218">
        <v>0</v>
      </c>
      <c r="L3253" s="218">
        <v>0</v>
      </c>
      <c r="M3253" s="218">
        <v>0</v>
      </c>
      <c r="N3253" s="218">
        <v>0</v>
      </c>
      <c r="O3253" s="218">
        <v>0</v>
      </c>
      <c r="P3253" s="218">
        <v>0</v>
      </c>
      <c r="Q3253" s="218">
        <v>474627.21</v>
      </c>
      <c r="R3253" s="218">
        <v>0</v>
      </c>
      <c r="S3253" s="218">
        <v>0</v>
      </c>
      <c r="T3253" s="218">
        <v>0</v>
      </c>
      <c r="U3253" s="218">
        <v>0</v>
      </c>
      <c r="V3253" s="218">
        <v>0</v>
      </c>
      <c r="W3253" s="218">
        <v>0</v>
      </c>
      <c r="X3253" s="218">
        <v>7000</v>
      </c>
    </row>
    <row r="3254" spans="1:24" s="239" customFormat="1" ht="21.75" customHeight="1" x14ac:dyDescent="0.3">
      <c r="A3254" s="238">
        <v>2025</v>
      </c>
      <c r="B3254" s="230">
        <v>634</v>
      </c>
      <c r="C3254" s="225" t="s">
        <v>942</v>
      </c>
      <c r="D3254" s="230">
        <v>36268</v>
      </c>
      <c r="E3254" s="222">
        <v>5046775</v>
      </c>
      <c r="F3254" s="222">
        <v>5026653.3</v>
      </c>
      <c r="G3254" s="218">
        <v>0</v>
      </c>
      <c r="H3254" s="218">
        <v>2745701.65</v>
      </c>
      <c r="I3254" s="218">
        <v>0</v>
      </c>
      <c r="J3254" s="218">
        <v>293404.07</v>
      </c>
      <c r="K3254" s="218">
        <v>512258.18</v>
      </c>
      <c r="L3254" s="218">
        <v>0</v>
      </c>
      <c r="M3254" s="218">
        <v>0</v>
      </c>
      <c r="N3254" s="218">
        <v>0</v>
      </c>
      <c r="O3254" s="218">
        <v>0</v>
      </c>
      <c r="P3254" s="218">
        <v>0</v>
      </c>
      <c r="Q3254" s="218">
        <v>1475289.4</v>
      </c>
      <c r="R3254" s="218">
        <v>0</v>
      </c>
      <c r="S3254" s="218">
        <v>0</v>
      </c>
      <c r="T3254" s="218">
        <v>0</v>
      </c>
      <c r="U3254" s="218">
        <v>0</v>
      </c>
      <c r="V3254" s="218">
        <v>0</v>
      </c>
      <c r="W3254" s="218">
        <v>0</v>
      </c>
      <c r="X3254" s="218">
        <v>20121.7</v>
      </c>
    </row>
    <row r="3255" spans="1:24" s="239" customFormat="1" ht="21.75" customHeight="1" x14ac:dyDescent="0.3">
      <c r="A3255" s="238">
        <v>2025</v>
      </c>
      <c r="B3255" s="230">
        <v>635</v>
      </c>
      <c r="C3255" s="225" t="s">
        <v>3931</v>
      </c>
      <c r="D3255" s="230">
        <v>34562</v>
      </c>
      <c r="E3255" s="222">
        <v>1309908.82</v>
      </c>
      <c r="F3255" s="222">
        <v>1294331.82</v>
      </c>
      <c r="G3255" s="218">
        <v>0</v>
      </c>
      <c r="H3255" s="218">
        <v>597849.78</v>
      </c>
      <c r="I3255" s="218">
        <v>0</v>
      </c>
      <c r="J3255" s="218">
        <v>0</v>
      </c>
      <c r="K3255" s="218">
        <v>0</v>
      </c>
      <c r="L3255" s="218">
        <v>0</v>
      </c>
      <c r="M3255" s="218">
        <v>0</v>
      </c>
      <c r="N3255" s="218">
        <v>0</v>
      </c>
      <c r="O3255" s="218">
        <v>0</v>
      </c>
      <c r="P3255" s="218">
        <v>696482.04</v>
      </c>
      <c r="Q3255" s="218">
        <v>0</v>
      </c>
      <c r="R3255" s="218">
        <v>0</v>
      </c>
      <c r="S3255" s="218">
        <v>0</v>
      </c>
      <c r="T3255" s="218">
        <v>0</v>
      </c>
      <c r="U3255" s="218">
        <v>0</v>
      </c>
      <c r="V3255" s="218">
        <v>0</v>
      </c>
      <c r="W3255" s="218">
        <v>0</v>
      </c>
      <c r="X3255" s="218">
        <v>15577</v>
      </c>
    </row>
    <row r="3256" spans="1:24" s="239" customFormat="1" ht="21.75" customHeight="1" x14ac:dyDescent="0.3">
      <c r="A3256" s="238">
        <v>2025</v>
      </c>
      <c r="B3256" s="230">
        <v>636</v>
      </c>
      <c r="C3256" s="225" t="s">
        <v>4401</v>
      </c>
      <c r="D3256" s="230">
        <v>35240</v>
      </c>
      <c r="E3256" s="222">
        <v>1037170.3</v>
      </c>
      <c r="F3256" s="222">
        <v>1030574.04</v>
      </c>
      <c r="G3256" s="218">
        <v>0</v>
      </c>
      <c r="H3256" s="218">
        <v>0</v>
      </c>
      <c r="I3256" s="218">
        <v>0</v>
      </c>
      <c r="J3256" s="218">
        <v>0</v>
      </c>
      <c r="K3256" s="218">
        <v>0</v>
      </c>
      <c r="L3256" s="218">
        <v>0</v>
      </c>
      <c r="M3256" s="218">
        <v>0</v>
      </c>
      <c r="N3256" s="218">
        <v>0</v>
      </c>
      <c r="O3256" s="218">
        <v>1030574.04</v>
      </c>
      <c r="P3256" s="218">
        <v>0</v>
      </c>
      <c r="Q3256" s="218">
        <v>0</v>
      </c>
      <c r="R3256" s="218">
        <v>0</v>
      </c>
      <c r="S3256" s="218">
        <v>0</v>
      </c>
      <c r="T3256" s="218">
        <v>0</v>
      </c>
      <c r="U3256" s="218">
        <v>0</v>
      </c>
      <c r="V3256" s="218">
        <v>0</v>
      </c>
      <c r="W3256" s="218">
        <v>0</v>
      </c>
      <c r="X3256" s="218">
        <v>6596.26</v>
      </c>
    </row>
    <row r="3257" spans="1:24" s="239" customFormat="1" ht="21.75" customHeight="1" x14ac:dyDescent="0.3">
      <c r="A3257" s="238">
        <v>2025</v>
      </c>
      <c r="B3257" s="230">
        <v>637</v>
      </c>
      <c r="C3257" s="225" t="s">
        <v>3921</v>
      </c>
      <c r="D3257" s="230">
        <v>35095</v>
      </c>
      <c r="E3257" s="222">
        <v>2882532</v>
      </c>
      <c r="F3257" s="222">
        <v>2844782</v>
      </c>
      <c r="G3257" s="218">
        <v>0</v>
      </c>
      <c r="H3257" s="218">
        <v>0</v>
      </c>
      <c r="I3257" s="218">
        <v>0</v>
      </c>
      <c r="J3257" s="218">
        <v>0</v>
      </c>
      <c r="K3257" s="218">
        <v>0</v>
      </c>
      <c r="L3257" s="218">
        <v>849263</v>
      </c>
      <c r="M3257" s="218">
        <v>0</v>
      </c>
      <c r="N3257" s="218">
        <v>0</v>
      </c>
      <c r="O3257" s="218">
        <v>0</v>
      </c>
      <c r="P3257" s="218">
        <v>1717791</v>
      </c>
      <c r="Q3257" s="218">
        <v>0</v>
      </c>
      <c r="R3257" s="218">
        <v>0</v>
      </c>
      <c r="S3257" s="218">
        <v>0</v>
      </c>
      <c r="T3257" s="218">
        <v>0</v>
      </c>
      <c r="U3257" s="218">
        <v>277728</v>
      </c>
      <c r="V3257" s="218">
        <v>0</v>
      </c>
      <c r="W3257" s="218">
        <v>0</v>
      </c>
      <c r="X3257" s="218">
        <v>37750</v>
      </c>
    </row>
    <row r="3258" spans="1:24" s="239" customFormat="1" ht="21.75" customHeight="1" x14ac:dyDescent="0.3">
      <c r="A3258" s="238">
        <v>2025</v>
      </c>
      <c r="B3258" s="230">
        <v>638</v>
      </c>
      <c r="C3258" s="225" t="s">
        <v>3910</v>
      </c>
      <c r="D3258" s="230">
        <v>35399</v>
      </c>
      <c r="E3258" s="222">
        <v>377665</v>
      </c>
      <c r="F3258" s="222">
        <v>377665</v>
      </c>
      <c r="G3258" s="218">
        <v>0</v>
      </c>
      <c r="H3258" s="218">
        <v>0</v>
      </c>
      <c r="I3258" s="218">
        <v>0</v>
      </c>
      <c r="J3258" s="218">
        <v>0</v>
      </c>
      <c r="K3258" s="218">
        <v>0</v>
      </c>
      <c r="L3258" s="218">
        <v>0</v>
      </c>
      <c r="M3258" s="218">
        <v>0</v>
      </c>
      <c r="N3258" s="218">
        <v>0</v>
      </c>
      <c r="O3258" s="218">
        <v>0</v>
      </c>
      <c r="P3258" s="218">
        <v>0</v>
      </c>
      <c r="Q3258" s="218">
        <v>0</v>
      </c>
      <c r="R3258" s="218">
        <v>0</v>
      </c>
      <c r="S3258" s="218">
        <v>0</v>
      </c>
      <c r="T3258" s="218">
        <v>0</v>
      </c>
      <c r="U3258" s="218">
        <v>0</v>
      </c>
      <c r="V3258" s="218">
        <v>377665</v>
      </c>
      <c r="W3258" s="218">
        <v>0</v>
      </c>
      <c r="X3258" s="218">
        <v>0</v>
      </c>
    </row>
    <row r="3259" spans="1:24" s="239" customFormat="1" ht="21.75" customHeight="1" x14ac:dyDescent="0.3">
      <c r="A3259" s="238">
        <v>2025</v>
      </c>
      <c r="B3259" s="230">
        <v>639</v>
      </c>
      <c r="C3259" s="224" t="s">
        <v>2317</v>
      </c>
      <c r="D3259" s="230">
        <v>33408</v>
      </c>
      <c r="E3259" s="222">
        <v>452216.91</v>
      </c>
      <c r="F3259" s="222">
        <v>445533.91</v>
      </c>
      <c r="G3259" s="218">
        <v>0</v>
      </c>
      <c r="H3259" s="218">
        <v>0</v>
      </c>
      <c r="I3259" s="218">
        <v>0</v>
      </c>
      <c r="J3259" s="218">
        <v>0</v>
      </c>
      <c r="K3259" s="218">
        <v>0</v>
      </c>
      <c r="L3259" s="218">
        <v>0</v>
      </c>
      <c r="M3259" s="218">
        <v>0</v>
      </c>
      <c r="N3259" s="218">
        <v>0</v>
      </c>
      <c r="O3259" s="218">
        <v>0</v>
      </c>
      <c r="P3259" s="218">
        <v>445533.91</v>
      </c>
      <c r="Q3259" s="218">
        <v>0</v>
      </c>
      <c r="R3259" s="218">
        <v>0</v>
      </c>
      <c r="S3259" s="218">
        <v>0</v>
      </c>
      <c r="T3259" s="218">
        <v>0</v>
      </c>
      <c r="U3259" s="218">
        <v>0</v>
      </c>
      <c r="V3259" s="218">
        <v>0</v>
      </c>
      <c r="W3259" s="218">
        <v>0</v>
      </c>
      <c r="X3259" s="218">
        <v>6683</v>
      </c>
    </row>
    <row r="3260" spans="1:24" s="239" customFormat="1" ht="21.75" customHeight="1" x14ac:dyDescent="0.3">
      <c r="A3260" s="238">
        <v>2025</v>
      </c>
      <c r="B3260" s="230">
        <v>640</v>
      </c>
      <c r="C3260" s="225" t="s">
        <v>3884</v>
      </c>
      <c r="D3260" s="230">
        <v>36425</v>
      </c>
      <c r="E3260" s="222">
        <v>192228</v>
      </c>
      <c r="F3260" s="222">
        <v>192228</v>
      </c>
      <c r="G3260" s="218">
        <v>0</v>
      </c>
      <c r="H3260" s="218">
        <v>0</v>
      </c>
      <c r="I3260" s="218">
        <v>0</v>
      </c>
      <c r="J3260" s="218">
        <v>0</v>
      </c>
      <c r="K3260" s="218">
        <v>0</v>
      </c>
      <c r="L3260" s="218">
        <v>0</v>
      </c>
      <c r="M3260" s="218">
        <v>0</v>
      </c>
      <c r="N3260" s="218">
        <v>0</v>
      </c>
      <c r="O3260" s="218">
        <v>0</v>
      </c>
      <c r="P3260" s="218">
        <v>0</v>
      </c>
      <c r="Q3260" s="218">
        <v>0</v>
      </c>
      <c r="R3260" s="218">
        <v>0</v>
      </c>
      <c r="S3260" s="218">
        <v>0</v>
      </c>
      <c r="T3260" s="218">
        <v>0</v>
      </c>
      <c r="U3260" s="218">
        <v>0</v>
      </c>
      <c r="V3260" s="218">
        <v>192228</v>
      </c>
      <c r="W3260" s="218">
        <v>0</v>
      </c>
      <c r="X3260" s="218">
        <v>0</v>
      </c>
    </row>
    <row r="3261" spans="1:24" s="239" customFormat="1" ht="21.75" customHeight="1" x14ac:dyDescent="0.3">
      <c r="A3261" s="238">
        <v>2025</v>
      </c>
      <c r="B3261" s="230">
        <v>641</v>
      </c>
      <c r="C3261" s="225" t="s">
        <v>3915</v>
      </c>
      <c r="D3261" s="230">
        <v>35363</v>
      </c>
      <c r="E3261" s="222">
        <v>313416</v>
      </c>
      <c r="F3261" s="222">
        <v>313416</v>
      </c>
      <c r="G3261" s="218">
        <v>0</v>
      </c>
      <c r="H3261" s="218">
        <v>0</v>
      </c>
      <c r="I3261" s="218">
        <v>0</v>
      </c>
      <c r="J3261" s="218">
        <v>0</v>
      </c>
      <c r="K3261" s="218">
        <v>0</v>
      </c>
      <c r="L3261" s="218">
        <v>0</v>
      </c>
      <c r="M3261" s="218">
        <v>0</v>
      </c>
      <c r="N3261" s="218">
        <v>0</v>
      </c>
      <c r="O3261" s="218">
        <v>0</v>
      </c>
      <c r="P3261" s="218">
        <v>0</v>
      </c>
      <c r="Q3261" s="218">
        <v>0</v>
      </c>
      <c r="R3261" s="218">
        <v>0</v>
      </c>
      <c r="S3261" s="218">
        <v>0</v>
      </c>
      <c r="T3261" s="218">
        <v>0</v>
      </c>
      <c r="U3261" s="218">
        <v>0</v>
      </c>
      <c r="V3261" s="218">
        <v>313416</v>
      </c>
      <c r="W3261" s="218">
        <v>0</v>
      </c>
      <c r="X3261" s="218">
        <v>0</v>
      </c>
    </row>
    <row r="3262" spans="1:24" s="239" customFormat="1" ht="21.75" customHeight="1" x14ac:dyDescent="0.3">
      <c r="A3262" s="238">
        <v>2025</v>
      </c>
      <c r="B3262" s="230">
        <v>642</v>
      </c>
      <c r="C3262" s="225" t="s">
        <v>4380</v>
      </c>
      <c r="D3262" s="230">
        <v>32569</v>
      </c>
      <c r="E3262" s="222">
        <v>250000</v>
      </c>
      <c r="F3262" s="222">
        <v>250000</v>
      </c>
      <c r="G3262" s="218">
        <v>0</v>
      </c>
      <c r="H3262" s="218">
        <v>0</v>
      </c>
      <c r="I3262" s="218">
        <v>0</v>
      </c>
      <c r="J3262" s="218">
        <v>0</v>
      </c>
      <c r="K3262" s="218">
        <v>0</v>
      </c>
      <c r="L3262" s="218">
        <v>0</v>
      </c>
      <c r="M3262" s="218">
        <v>0</v>
      </c>
      <c r="N3262" s="218">
        <v>0</v>
      </c>
      <c r="O3262" s="218">
        <v>0</v>
      </c>
      <c r="P3262" s="218">
        <v>0</v>
      </c>
      <c r="Q3262" s="218">
        <v>0</v>
      </c>
      <c r="R3262" s="218">
        <v>0</v>
      </c>
      <c r="S3262" s="218">
        <v>0</v>
      </c>
      <c r="T3262" s="218">
        <v>0</v>
      </c>
      <c r="U3262" s="218">
        <v>0</v>
      </c>
      <c r="V3262" s="218">
        <v>250000</v>
      </c>
      <c r="W3262" s="218">
        <v>0</v>
      </c>
      <c r="X3262" s="218">
        <v>0</v>
      </c>
    </row>
    <row r="3263" spans="1:24" s="239" customFormat="1" ht="21.75" customHeight="1" x14ac:dyDescent="0.3">
      <c r="A3263" s="238">
        <v>2025</v>
      </c>
      <c r="B3263" s="230">
        <v>643</v>
      </c>
      <c r="C3263" s="225" t="s">
        <v>2645</v>
      </c>
      <c r="D3263" s="230">
        <v>34207</v>
      </c>
      <c r="E3263" s="222">
        <v>92304</v>
      </c>
      <c r="F3263" s="222">
        <v>92304</v>
      </c>
      <c r="G3263" s="218">
        <v>0</v>
      </c>
      <c r="H3263" s="218">
        <v>0</v>
      </c>
      <c r="I3263" s="218">
        <v>0</v>
      </c>
      <c r="J3263" s="218">
        <v>0</v>
      </c>
      <c r="K3263" s="218">
        <v>0</v>
      </c>
      <c r="L3263" s="218">
        <v>0</v>
      </c>
      <c r="M3263" s="218">
        <v>0</v>
      </c>
      <c r="N3263" s="218">
        <v>0</v>
      </c>
      <c r="O3263" s="218">
        <v>0</v>
      </c>
      <c r="P3263" s="218">
        <v>0</v>
      </c>
      <c r="Q3263" s="218">
        <v>0</v>
      </c>
      <c r="R3263" s="218">
        <v>0</v>
      </c>
      <c r="S3263" s="218">
        <v>0</v>
      </c>
      <c r="T3263" s="218">
        <v>0</v>
      </c>
      <c r="U3263" s="218">
        <v>92304</v>
      </c>
      <c r="V3263" s="218">
        <v>0</v>
      </c>
      <c r="W3263" s="218">
        <v>0</v>
      </c>
      <c r="X3263" s="218">
        <v>0</v>
      </c>
    </row>
    <row r="3264" spans="1:24" s="239" customFormat="1" ht="21.75" customHeight="1" x14ac:dyDescent="0.3">
      <c r="A3264" s="238">
        <v>2025</v>
      </c>
      <c r="B3264" s="230">
        <v>644</v>
      </c>
      <c r="C3264" s="225" t="s">
        <v>896</v>
      </c>
      <c r="D3264" s="230">
        <v>54860</v>
      </c>
      <c r="E3264" s="222">
        <v>3279945.5500000003</v>
      </c>
      <c r="F3264" s="222">
        <v>3231473.45</v>
      </c>
      <c r="G3264" s="218">
        <v>0</v>
      </c>
      <c r="H3264" s="218">
        <v>0</v>
      </c>
      <c r="I3264" s="218">
        <v>0</v>
      </c>
      <c r="J3264" s="218">
        <v>0</v>
      </c>
      <c r="K3264" s="218">
        <v>0</v>
      </c>
      <c r="L3264" s="218">
        <v>0</v>
      </c>
      <c r="M3264" s="218">
        <v>0</v>
      </c>
      <c r="N3264" s="218">
        <v>0</v>
      </c>
      <c r="O3264" s="218">
        <v>0</v>
      </c>
      <c r="P3264" s="218">
        <v>0</v>
      </c>
      <c r="Q3264" s="218">
        <v>3231473.45</v>
      </c>
      <c r="R3264" s="218">
        <v>0</v>
      </c>
      <c r="S3264" s="218">
        <v>0</v>
      </c>
      <c r="T3264" s="218">
        <v>0</v>
      </c>
      <c r="U3264" s="218">
        <v>0</v>
      </c>
      <c r="V3264" s="218">
        <v>0</v>
      </c>
      <c r="W3264" s="218">
        <v>0</v>
      </c>
      <c r="X3264" s="218">
        <v>48472.1</v>
      </c>
    </row>
    <row r="3265" spans="1:24" s="239" customFormat="1" ht="21.75" customHeight="1" x14ac:dyDescent="0.3">
      <c r="A3265" s="238">
        <v>2025</v>
      </c>
      <c r="B3265" s="230">
        <v>645</v>
      </c>
      <c r="C3265" s="225" t="s">
        <v>940</v>
      </c>
      <c r="D3265" s="230">
        <v>36262</v>
      </c>
      <c r="E3265" s="222">
        <v>4129185.7399999998</v>
      </c>
      <c r="F3265" s="222">
        <v>4068163.3</v>
      </c>
      <c r="G3265" s="218">
        <v>0</v>
      </c>
      <c r="H3265" s="218">
        <v>0</v>
      </c>
      <c r="I3265" s="218">
        <v>0</v>
      </c>
      <c r="J3265" s="218">
        <v>0</v>
      </c>
      <c r="K3265" s="218">
        <v>0</v>
      </c>
      <c r="L3265" s="218">
        <v>0</v>
      </c>
      <c r="M3265" s="218">
        <v>0</v>
      </c>
      <c r="N3265" s="218">
        <v>0</v>
      </c>
      <c r="O3265" s="218">
        <v>4068163.3</v>
      </c>
      <c r="P3265" s="218">
        <v>0</v>
      </c>
      <c r="Q3265" s="218">
        <v>0</v>
      </c>
      <c r="R3265" s="218">
        <v>0</v>
      </c>
      <c r="S3265" s="218">
        <v>0</v>
      </c>
      <c r="T3265" s="218">
        <v>0</v>
      </c>
      <c r="U3265" s="218">
        <v>0</v>
      </c>
      <c r="V3265" s="218">
        <v>0</v>
      </c>
      <c r="W3265" s="218">
        <v>0</v>
      </c>
      <c r="X3265" s="218">
        <v>61022.44</v>
      </c>
    </row>
    <row r="3266" spans="1:24" s="239" customFormat="1" ht="21.75" customHeight="1" x14ac:dyDescent="0.3">
      <c r="A3266" s="238">
        <v>2025</v>
      </c>
      <c r="B3266" s="230">
        <v>646</v>
      </c>
      <c r="C3266" s="225" t="s">
        <v>902</v>
      </c>
      <c r="D3266" s="230">
        <v>34724</v>
      </c>
      <c r="E3266" s="222">
        <v>1883015.2</v>
      </c>
      <c r="F3266" s="222">
        <v>1855187.39</v>
      </c>
      <c r="G3266" s="218">
        <v>1855187.39</v>
      </c>
      <c r="H3266" s="218">
        <v>0</v>
      </c>
      <c r="I3266" s="218">
        <v>0</v>
      </c>
      <c r="J3266" s="218">
        <v>0</v>
      </c>
      <c r="K3266" s="218">
        <v>0</v>
      </c>
      <c r="L3266" s="218">
        <v>0</v>
      </c>
      <c r="M3266" s="218">
        <v>0</v>
      </c>
      <c r="N3266" s="218">
        <v>0</v>
      </c>
      <c r="O3266" s="218">
        <v>0</v>
      </c>
      <c r="P3266" s="218">
        <v>0</v>
      </c>
      <c r="Q3266" s="218">
        <v>0</v>
      </c>
      <c r="R3266" s="218">
        <v>0</v>
      </c>
      <c r="S3266" s="218">
        <v>0</v>
      </c>
      <c r="T3266" s="218">
        <v>0</v>
      </c>
      <c r="U3266" s="218">
        <v>0</v>
      </c>
      <c r="V3266" s="218">
        <v>0</v>
      </c>
      <c r="W3266" s="218">
        <v>0</v>
      </c>
      <c r="X3266" s="218">
        <v>27827.81</v>
      </c>
    </row>
    <row r="3267" spans="1:24" s="239" customFormat="1" ht="21.75" customHeight="1" x14ac:dyDescent="0.3">
      <c r="A3267" s="238">
        <v>2025</v>
      </c>
      <c r="B3267" s="230">
        <v>647</v>
      </c>
      <c r="C3267" s="225" t="s">
        <v>992</v>
      </c>
      <c r="D3267" s="230">
        <v>36501</v>
      </c>
      <c r="E3267" s="222">
        <v>4414346</v>
      </c>
      <c r="F3267" s="222">
        <v>4349110</v>
      </c>
      <c r="G3267" s="218">
        <v>0</v>
      </c>
      <c r="H3267" s="218">
        <v>0</v>
      </c>
      <c r="I3267" s="218">
        <v>0</v>
      </c>
      <c r="J3267" s="218">
        <v>0</v>
      </c>
      <c r="K3267" s="218">
        <v>0</v>
      </c>
      <c r="L3267" s="218">
        <v>0</v>
      </c>
      <c r="M3267" s="218">
        <v>0</v>
      </c>
      <c r="N3267" s="218">
        <v>0</v>
      </c>
      <c r="O3267" s="218">
        <v>4349110</v>
      </c>
      <c r="P3267" s="218">
        <v>0</v>
      </c>
      <c r="Q3267" s="218">
        <v>0</v>
      </c>
      <c r="R3267" s="218">
        <v>0</v>
      </c>
      <c r="S3267" s="218">
        <v>0</v>
      </c>
      <c r="T3267" s="218">
        <v>0</v>
      </c>
      <c r="U3267" s="218">
        <v>0</v>
      </c>
      <c r="V3267" s="218">
        <v>0</v>
      </c>
      <c r="W3267" s="218">
        <v>0</v>
      </c>
      <c r="X3267" s="218">
        <v>65236</v>
      </c>
    </row>
    <row r="3268" spans="1:24" s="239" customFormat="1" ht="21.75" customHeight="1" x14ac:dyDescent="0.3">
      <c r="A3268" s="238">
        <v>2025</v>
      </c>
      <c r="B3268" s="230">
        <v>648</v>
      </c>
      <c r="C3268" s="225" t="s">
        <v>3946</v>
      </c>
      <c r="D3268" s="230">
        <v>34294</v>
      </c>
      <c r="E3268" s="222">
        <v>291300</v>
      </c>
      <c r="F3268" s="222">
        <v>291300</v>
      </c>
      <c r="G3268" s="218">
        <v>0</v>
      </c>
      <c r="H3268" s="218">
        <v>0</v>
      </c>
      <c r="I3268" s="218">
        <v>0</v>
      </c>
      <c r="J3268" s="218">
        <v>0</v>
      </c>
      <c r="K3268" s="218">
        <v>0</v>
      </c>
      <c r="L3268" s="218">
        <v>0</v>
      </c>
      <c r="M3268" s="218">
        <v>0</v>
      </c>
      <c r="N3268" s="218">
        <v>0</v>
      </c>
      <c r="O3268" s="218">
        <v>0</v>
      </c>
      <c r="P3268" s="218">
        <v>0</v>
      </c>
      <c r="Q3268" s="218">
        <v>0</v>
      </c>
      <c r="R3268" s="218">
        <v>0</v>
      </c>
      <c r="S3268" s="218">
        <v>0</v>
      </c>
      <c r="T3268" s="218">
        <v>0</v>
      </c>
      <c r="U3268" s="218">
        <v>0</v>
      </c>
      <c r="V3268" s="218">
        <v>291300</v>
      </c>
      <c r="W3268" s="218">
        <v>0</v>
      </c>
      <c r="X3268" s="218">
        <v>0</v>
      </c>
    </row>
    <row r="3269" spans="1:24" s="239" customFormat="1" ht="21.6" customHeight="1" x14ac:dyDescent="0.3">
      <c r="A3269" s="238">
        <v>2025</v>
      </c>
      <c r="B3269" s="230">
        <v>649</v>
      </c>
      <c r="C3269" s="225" t="s">
        <v>3138</v>
      </c>
      <c r="D3269" s="230">
        <v>34535</v>
      </c>
      <c r="E3269" s="222">
        <v>17242884.949999999</v>
      </c>
      <c r="F3269" s="222">
        <v>17187713.91</v>
      </c>
      <c r="G3269" s="218">
        <v>0</v>
      </c>
      <c r="H3269" s="218">
        <v>8281397.0800000001</v>
      </c>
      <c r="I3269" s="218">
        <v>0</v>
      </c>
      <c r="J3269" s="218">
        <v>0</v>
      </c>
      <c r="K3269" s="218">
        <v>0</v>
      </c>
      <c r="L3269" s="218">
        <v>0</v>
      </c>
      <c r="M3269" s="218">
        <v>0</v>
      </c>
      <c r="N3269" s="218">
        <v>0</v>
      </c>
      <c r="O3269" s="218">
        <v>0</v>
      </c>
      <c r="P3269" s="218">
        <v>0</v>
      </c>
      <c r="Q3269" s="218">
        <v>8906316.8300000001</v>
      </c>
      <c r="R3269" s="218">
        <v>0</v>
      </c>
      <c r="S3269" s="218">
        <v>0</v>
      </c>
      <c r="T3269" s="218">
        <v>0</v>
      </c>
      <c r="U3269" s="218">
        <v>0</v>
      </c>
      <c r="V3269" s="218">
        <v>0</v>
      </c>
      <c r="W3269" s="218">
        <v>0</v>
      </c>
      <c r="X3269" s="218">
        <v>55171.040000000001</v>
      </c>
    </row>
    <row r="3270" spans="1:24" s="239" customFormat="1" ht="21.75" customHeight="1" x14ac:dyDescent="0.3">
      <c r="A3270" s="238">
        <v>2025</v>
      </c>
      <c r="B3270" s="230">
        <v>650</v>
      </c>
      <c r="C3270" s="225" t="s">
        <v>964</v>
      </c>
      <c r="D3270" s="230">
        <v>32411</v>
      </c>
      <c r="E3270" s="222">
        <v>3269909.34</v>
      </c>
      <c r="F3270" s="222">
        <v>3221585.61</v>
      </c>
      <c r="G3270" s="218">
        <v>0</v>
      </c>
      <c r="H3270" s="218">
        <v>1851271.49</v>
      </c>
      <c r="I3270" s="218">
        <v>0</v>
      </c>
      <c r="J3270" s="218">
        <v>331615.62</v>
      </c>
      <c r="K3270" s="218">
        <v>510042.46</v>
      </c>
      <c r="L3270" s="218">
        <v>0</v>
      </c>
      <c r="M3270" s="218">
        <v>0</v>
      </c>
      <c r="N3270" s="218">
        <v>0</v>
      </c>
      <c r="O3270" s="218">
        <v>0</v>
      </c>
      <c r="P3270" s="218">
        <v>528656.04</v>
      </c>
      <c r="Q3270" s="218">
        <v>0</v>
      </c>
      <c r="R3270" s="218">
        <v>0</v>
      </c>
      <c r="S3270" s="218">
        <v>0</v>
      </c>
      <c r="T3270" s="218">
        <v>0</v>
      </c>
      <c r="U3270" s="218">
        <v>0</v>
      </c>
      <c r="V3270" s="218">
        <v>0</v>
      </c>
      <c r="W3270" s="218">
        <v>0</v>
      </c>
      <c r="X3270" s="218">
        <v>48323.73</v>
      </c>
    </row>
    <row r="3271" spans="1:24" s="239" customFormat="1" ht="21.75" customHeight="1" x14ac:dyDescent="0.3">
      <c r="A3271" s="238">
        <v>2025</v>
      </c>
      <c r="B3271" s="230">
        <v>651</v>
      </c>
      <c r="C3271" s="225" t="s">
        <v>3943</v>
      </c>
      <c r="D3271" s="230">
        <v>34375</v>
      </c>
      <c r="E3271" s="222">
        <v>182407.3</v>
      </c>
      <c r="F3271" s="222">
        <v>182407.3</v>
      </c>
      <c r="G3271" s="218">
        <v>0</v>
      </c>
      <c r="H3271" s="218">
        <v>0</v>
      </c>
      <c r="I3271" s="218">
        <v>0</v>
      </c>
      <c r="J3271" s="218">
        <v>0</v>
      </c>
      <c r="K3271" s="218">
        <v>0</v>
      </c>
      <c r="L3271" s="218">
        <v>0</v>
      </c>
      <c r="M3271" s="218">
        <v>0</v>
      </c>
      <c r="N3271" s="218">
        <v>0</v>
      </c>
      <c r="O3271" s="218">
        <v>0</v>
      </c>
      <c r="P3271" s="218">
        <v>0</v>
      </c>
      <c r="Q3271" s="218">
        <v>0</v>
      </c>
      <c r="R3271" s="218">
        <v>0</v>
      </c>
      <c r="S3271" s="218">
        <v>0</v>
      </c>
      <c r="T3271" s="218">
        <v>0</v>
      </c>
      <c r="U3271" s="218">
        <v>0</v>
      </c>
      <c r="V3271" s="218">
        <v>182407.3</v>
      </c>
      <c r="W3271" s="218">
        <v>0</v>
      </c>
      <c r="X3271" s="218">
        <v>0</v>
      </c>
    </row>
    <row r="3272" spans="1:24" s="239" customFormat="1" ht="21.75" customHeight="1" x14ac:dyDescent="0.3">
      <c r="A3272" s="238">
        <v>2025</v>
      </c>
      <c r="B3272" s="230">
        <v>652</v>
      </c>
      <c r="C3272" s="225" t="s">
        <v>3948</v>
      </c>
      <c r="D3272" s="230">
        <v>34220</v>
      </c>
      <c r="E3272" s="222">
        <v>1557387</v>
      </c>
      <c r="F3272" s="222">
        <v>1557387</v>
      </c>
      <c r="G3272" s="218">
        <v>0</v>
      </c>
      <c r="H3272" s="218">
        <v>0</v>
      </c>
      <c r="I3272" s="218">
        <v>0</v>
      </c>
      <c r="J3272" s="218">
        <v>0</v>
      </c>
      <c r="K3272" s="218">
        <v>0</v>
      </c>
      <c r="L3272" s="218">
        <v>0</v>
      </c>
      <c r="M3272" s="218">
        <v>0</v>
      </c>
      <c r="N3272" s="218">
        <v>0</v>
      </c>
      <c r="O3272" s="218">
        <v>0</v>
      </c>
      <c r="P3272" s="218">
        <v>0</v>
      </c>
      <c r="Q3272" s="218">
        <v>0</v>
      </c>
      <c r="R3272" s="218">
        <v>0</v>
      </c>
      <c r="S3272" s="218">
        <v>0</v>
      </c>
      <c r="T3272" s="218">
        <v>0</v>
      </c>
      <c r="U3272" s="218">
        <v>1557387</v>
      </c>
      <c r="V3272" s="218">
        <v>0</v>
      </c>
      <c r="W3272" s="218">
        <v>0</v>
      </c>
      <c r="X3272" s="218">
        <v>0</v>
      </c>
    </row>
    <row r="3273" spans="1:24" s="239" customFormat="1" ht="21.75" customHeight="1" x14ac:dyDescent="0.3">
      <c r="A3273" s="238">
        <v>2025</v>
      </c>
      <c r="B3273" s="230">
        <v>653</v>
      </c>
      <c r="C3273" s="225" t="s">
        <v>3914</v>
      </c>
      <c r="D3273" s="230">
        <v>35377</v>
      </c>
      <c r="E3273" s="222">
        <v>500000</v>
      </c>
      <c r="F3273" s="222">
        <v>500000</v>
      </c>
      <c r="G3273" s="218">
        <v>0</v>
      </c>
      <c r="H3273" s="218">
        <v>0</v>
      </c>
      <c r="I3273" s="218">
        <v>0</v>
      </c>
      <c r="J3273" s="218">
        <v>0</v>
      </c>
      <c r="K3273" s="218">
        <v>0</v>
      </c>
      <c r="L3273" s="218">
        <v>0</v>
      </c>
      <c r="M3273" s="218">
        <v>0</v>
      </c>
      <c r="N3273" s="218">
        <v>0</v>
      </c>
      <c r="O3273" s="218">
        <v>0</v>
      </c>
      <c r="P3273" s="218">
        <v>0</v>
      </c>
      <c r="Q3273" s="218">
        <v>0</v>
      </c>
      <c r="R3273" s="218">
        <v>0</v>
      </c>
      <c r="S3273" s="218">
        <v>0</v>
      </c>
      <c r="T3273" s="218">
        <v>0</v>
      </c>
      <c r="U3273" s="218">
        <v>500000</v>
      </c>
      <c r="V3273" s="218">
        <v>0</v>
      </c>
      <c r="W3273" s="218">
        <v>0</v>
      </c>
      <c r="X3273" s="218">
        <v>0</v>
      </c>
    </row>
    <row r="3274" spans="1:24" s="239" customFormat="1" ht="21.75" customHeight="1" x14ac:dyDescent="0.3">
      <c r="A3274" s="238">
        <v>2025</v>
      </c>
      <c r="B3274" s="230">
        <v>654</v>
      </c>
      <c r="C3274" s="225" t="s">
        <v>3906</v>
      </c>
      <c r="D3274" s="230">
        <v>35413</v>
      </c>
      <c r="E3274" s="222">
        <v>332136</v>
      </c>
      <c r="F3274" s="222">
        <v>332136</v>
      </c>
      <c r="G3274" s="218">
        <v>0</v>
      </c>
      <c r="H3274" s="218">
        <v>0</v>
      </c>
      <c r="I3274" s="218">
        <v>0</v>
      </c>
      <c r="J3274" s="218">
        <v>0</v>
      </c>
      <c r="K3274" s="218">
        <v>0</v>
      </c>
      <c r="L3274" s="218">
        <v>0</v>
      </c>
      <c r="M3274" s="218">
        <v>0</v>
      </c>
      <c r="N3274" s="218">
        <v>0</v>
      </c>
      <c r="O3274" s="218">
        <v>0</v>
      </c>
      <c r="P3274" s="218">
        <v>0</v>
      </c>
      <c r="Q3274" s="218">
        <v>0</v>
      </c>
      <c r="R3274" s="218">
        <v>0</v>
      </c>
      <c r="S3274" s="218">
        <v>0</v>
      </c>
      <c r="T3274" s="218">
        <v>0</v>
      </c>
      <c r="U3274" s="218">
        <v>0</v>
      </c>
      <c r="V3274" s="218">
        <v>332136</v>
      </c>
      <c r="W3274" s="218">
        <v>0</v>
      </c>
      <c r="X3274" s="218">
        <v>0</v>
      </c>
    </row>
    <row r="3275" spans="1:24" s="239" customFormat="1" ht="21.75" customHeight="1" x14ac:dyDescent="0.3">
      <c r="A3275" s="238">
        <v>2025</v>
      </c>
      <c r="B3275" s="230">
        <v>655</v>
      </c>
      <c r="C3275" s="225" t="s">
        <v>3892</v>
      </c>
      <c r="D3275" s="230">
        <v>36086</v>
      </c>
      <c r="E3275" s="222">
        <v>42753.96</v>
      </c>
      <c r="F3275" s="222">
        <v>42753.96</v>
      </c>
      <c r="G3275" s="218">
        <v>0</v>
      </c>
      <c r="H3275" s="218">
        <v>0</v>
      </c>
      <c r="I3275" s="218">
        <v>0</v>
      </c>
      <c r="J3275" s="218">
        <v>0</v>
      </c>
      <c r="K3275" s="218">
        <v>0</v>
      </c>
      <c r="L3275" s="218">
        <v>0</v>
      </c>
      <c r="M3275" s="218">
        <v>0</v>
      </c>
      <c r="N3275" s="218">
        <v>0</v>
      </c>
      <c r="O3275" s="218">
        <v>0</v>
      </c>
      <c r="P3275" s="218">
        <v>0</v>
      </c>
      <c r="Q3275" s="218">
        <v>0</v>
      </c>
      <c r="R3275" s="218">
        <v>0</v>
      </c>
      <c r="S3275" s="218">
        <v>0</v>
      </c>
      <c r="T3275" s="218">
        <v>0</v>
      </c>
      <c r="U3275" s="218">
        <v>0</v>
      </c>
      <c r="V3275" s="218">
        <v>42753.96</v>
      </c>
      <c r="W3275" s="218">
        <v>0</v>
      </c>
      <c r="X3275" s="218">
        <v>0</v>
      </c>
    </row>
    <row r="3276" spans="1:24" s="239" customFormat="1" ht="21.75" customHeight="1" x14ac:dyDescent="0.3">
      <c r="A3276" s="238">
        <v>2025</v>
      </c>
      <c r="B3276" s="230">
        <v>656</v>
      </c>
      <c r="C3276" s="225" t="s">
        <v>59</v>
      </c>
      <c r="D3276" s="230">
        <v>32588</v>
      </c>
      <c r="E3276" s="222">
        <v>651220</v>
      </c>
      <c r="F3276" s="222">
        <v>641597</v>
      </c>
      <c r="G3276" s="218">
        <v>0</v>
      </c>
      <c r="H3276" s="218">
        <v>0</v>
      </c>
      <c r="I3276" s="218">
        <v>0</v>
      </c>
      <c r="J3276" s="218">
        <v>0</v>
      </c>
      <c r="K3276" s="218">
        <v>0</v>
      </c>
      <c r="L3276" s="218">
        <v>0</v>
      </c>
      <c r="M3276" s="218">
        <v>0</v>
      </c>
      <c r="N3276" s="218">
        <v>0</v>
      </c>
      <c r="O3276" s="218">
        <v>0</v>
      </c>
      <c r="P3276" s="218">
        <v>641597</v>
      </c>
      <c r="Q3276" s="218">
        <v>0</v>
      </c>
      <c r="R3276" s="218">
        <v>0</v>
      </c>
      <c r="S3276" s="218">
        <v>0</v>
      </c>
      <c r="T3276" s="218">
        <v>0</v>
      </c>
      <c r="U3276" s="218">
        <v>0</v>
      </c>
      <c r="V3276" s="218">
        <v>0</v>
      </c>
      <c r="W3276" s="218">
        <v>0</v>
      </c>
      <c r="X3276" s="218">
        <v>9623</v>
      </c>
    </row>
    <row r="3277" spans="1:24" s="239" customFormat="1" ht="21.75" customHeight="1" x14ac:dyDescent="0.3">
      <c r="A3277" s="238">
        <v>2025</v>
      </c>
      <c r="B3277" s="230">
        <v>657</v>
      </c>
      <c r="C3277" s="225" t="s">
        <v>1019</v>
      </c>
      <c r="D3277" s="230">
        <v>33041</v>
      </c>
      <c r="E3277" s="222">
        <v>3741384</v>
      </c>
      <c r="F3277" s="222">
        <v>3686093</v>
      </c>
      <c r="G3277" s="218">
        <v>0</v>
      </c>
      <c r="H3277" s="218">
        <v>0</v>
      </c>
      <c r="I3277" s="218">
        <v>0</v>
      </c>
      <c r="J3277" s="218">
        <v>0</v>
      </c>
      <c r="K3277" s="218">
        <v>0</v>
      </c>
      <c r="L3277" s="218">
        <v>0</v>
      </c>
      <c r="M3277" s="218">
        <v>0</v>
      </c>
      <c r="N3277" s="218">
        <v>0</v>
      </c>
      <c r="O3277" s="218">
        <v>3686093</v>
      </c>
      <c r="P3277" s="218">
        <v>0</v>
      </c>
      <c r="Q3277" s="218">
        <v>0</v>
      </c>
      <c r="R3277" s="218">
        <v>0</v>
      </c>
      <c r="S3277" s="218">
        <v>0</v>
      </c>
      <c r="T3277" s="218">
        <v>0</v>
      </c>
      <c r="U3277" s="218">
        <v>0</v>
      </c>
      <c r="V3277" s="218">
        <v>0</v>
      </c>
      <c r="W3277" s="218">
        <v>0</v>
      </c>
      <c r="X3277" s="218">
        <v>55291</v>
      </c>
    </row>
    <row r="3278" spans="1:24" s="239" customFormat="1" ht="21.75" customHeight="1" x14ac:dyDescent="0.3">
      <c r="A3278" s="238">
        <v>2025</v>
      </c>
      <c r="B3278" s="230">
        <v>658</v>
      </c>
      <c r="C3278" s="225" t="s">
        <v>2657</v>
      </c>
      <c r="D3278" s="230">
        <v>36561</v>
      </c>
      <c r="E3278" s="222">
        <v>9465847.7699999996</v>
      </c>
      <c r="F3278" s="222">
        <v>9296401.7400000002</v>
      </c>
      <c r="G3278" s="218">
        <v>0</v>
      </c>
      <c r="H3278" s="218">
        <v>0</v>
      </c>
      <c r="I3278" s="218">
        <v>0</v>
      </c>
      <c r="J3278" s="218">
        <v>0</v>
      </c>
      <c r="K3278" s="218">
        <v>0</v>
      </c>
      <c r="L3278" s="218">
        <v>0</v>
      </c>
      <c r="M3278" s="218">
        <v>0</v>
      </c>
      <c r="N3278" s="218">
        <v>0</v>
      </c>
      <c r="O3278" s="218">
        <v>0</v>
      </c>
      <c r="P3278" s="218">
        <v>0</v>
      </c>
      <c r="Q3278" s="218">
        <v>9296401.7400000002</v>
      </c>
      <c r="R3278" s="218">
        <v>0</v>
      </c>
      <c r="S3278" s="218">
        <v>0</v>
      </c>
      <c r="T3278" s="218">
        <v>0</v>
      </c>
      <c r="U3278" s="218">
        <v>0</v>
      </c>
      <c r="V3278" s="218">
        <v>0</v>
      </c>
      <c r="W3278" s="218">
        <v>0</v>
      </c>
      <c r="X3278" s="218">
        <v>169446.03</v>
      </c>
    </row>
    <row r="3279" spans="1:24" s="239" customFormat="1" ht="21.75" customHeight="1" x14ac:dyDescent="0.3">
      <c r="A3279" s="238">
        <v>2025</v>
      </c>
      <c r="B3279" s="230">
        <v>659</v>
      </c>
      <c r="C3279" s="225" t="s">
        <v>1741</v>
      </c>
      <c r="D3279" s="230">
        <v>34872</v>
      </c>
      <c r="E3279" s="222">
        <v>2815400.4899999998</v>
      </c>
      <c r="F3279" s="222">
        <v>2773793.59</v>
      </c>
      <c r="G3279" s="218">
        <v>0</v>
      </c>
      <c r="H3279" s="218">
        <v>0</v>
      </c>
      <c r="I3279" s="218">
        <v>0</v>
      </c>
      <c r="J3279" s="218">
        <v>0</v>
      </c>
      <c r="K3279" s="218">
        <v>0</v>
      </c>
      <c r="L3279" s="218">
        <v>0</v>
      </c>
      <c r="M3279" s="218">
        <v>0</v>
      </c>
      <c r="N3279" s="218">
        <v>0</v>
      </c>
      <c r="O3279" s="218">
        <v>0</v>
      </c>
      <c r="P3279" s="218">
        <v>0</v>
      </c>
      <c r="Q3279" s="218">
        <v>2773793.59</v>
      </c>
      <c r="R3279" s="218">
        <v>0</v>
      </c>
      <c r="S3279" s="218">
        <v>0</v>
      </c>
      <c r="T3279" s="218">
        <v>0</v>
      </c>
      <c r="U3279" s="218">
        <v>0</v>
      </c>
      <c r="V3279" s="218">
        <v>0</v>
      </c>
      <c r="W3279" s="218">
        <v>0</v>
      </c>
      <c r="X3279" s="218">
        <v>41606.9</v>
      </c>
    </row>
    <row r="3280" spans="1:24" s="284" customFormat="1" ht="23.25" customHeight="1" x14ac:dyDescent="0.25">
      <c r="A3280" s="238">
        <v>2025</v>
      </c>
      <c r="B3280" s="230">
        <v>660</v>
      </c>
      <c r="C3280" s="225" t="s">
        <v>3659</v>
      </c>
      <c r="D3280" s="230">
        <v>54861</v>
      </c>
      <c r="E3280" s="222">
        <v>182407.3</v>
      </c>
      <c r="F3280" s="222">
        <v>182407.3</v>
      </c>
      <c r="G3280" s="218">
        <v>0</v>
      </c>
      <c r="H3280" s="218">
        <v>0</v>
      </c>
      <c r="I3280" s="218">
        <v>0</v>
      </c>
      <c r="J3280" s="218">
        <v>0</v>
      </c>
      <c r="K3280" s="218">
        <v>0</v>
      </c>
      <c r="L3280" s="218">
        <v>0</v>
      </c>
      <c r="M3280" s="218">
        <v>0</v>
      </c>
      <c r="N3280" s="218">
        <v>0</v>
      </c>
      <c r="O3280" s="218">
        <v>0</v>
      </c>
      <c r="P3280" s="218">
        <v>0</v>
      </c>
      <c r="Q3280" s="218">
        <v>0</v>
      </c>
      <c r="R3280" s="218">
        <v>0</v>
      </c>
      <c r="S3280" s="218">
        <v>0</v>
      </c>
      <c r="T3280" s="218">
        <v>0</v>
      </c>
      <c r="U3280" s="218">
        <v>0</v>
      </c>
      <c r="V3280" s="218">
        <v>182407.3</v>
      </c>
      <c r="W3280" s="218">
        <v>0</v>
      </c>
      <c r="X3280" s="218">
        <v>0</v>
      </c>
    </row>
    <row r="3281" spans="1:24" s="284" customFormat="1" ht="23.25" customHeight="1" x14ac:dyDescent="0.25">
      <c r="A3281" s="238">
        <v>2025</v>
      </c>
      <c r="B3281" s="230">
        <v>661</v>
      </c>
      <c r="C3281" s="225" t="s">
        <v>1008</v>
      </c>
      <c r="D3281" s="230">
        <v>36920</v>
      </c>
      <c r="E3281" s="222">
        <v>138160</v>
      </c>
      <c r="F3281" s="222">
        <v>136160</v>
      </c>
      <c r="G3281" s="218">
        <v>0</v>
      </c>
      <c r="H3281" s="218">
        <v>0</v>
      </c>
      <c r="I3281" s="218">
        <v>0</v>
      </c>
      <c r="J3281" s="218">
        <v>0</v>
      </c>
      <c r="K3281" s="218">
        <v>0</v>
      </c>
      <c r="L3281" s="218">
        <v>0</v>
      </c>
      <c r="M3281" s="218">
        <v>0</v>
      </c>
      <c r="N3281" s="218">
        <v>0</v>
      </c>
      <c r="O3281" s="218">
        <v>0</v>
      </c>
      <c r="P3281" s="218">
        <v>0</v>
      </c>
      <c r="Q3281" s="218">
        <v>136160</v>
      </c>
      <c r="R3281" s="218">
        <v>0</v>
      </c>
      <c r="S3281" s="218">
        <v>0</v>
      </c>
      <c r="T3281" s="218">
        <v>0</v>
      </c>
      <c r="U3281" s="218">
        <v>0</v>
      </c>
      <c r="V3281" s="218">
        <v>0</v>
      </c>
      <c r="W3281" s="218">
        <v>0</v>
      </c>
      <c r="X3281" s="218">
        <v>2000</v>
      </c>
    </row>
    <row r="3282" spans="1:24" s="284" customFormat="1" ht="23.25" customHeight="1" x14ac:dyDescent="0.25">
      <c r="A3282" s="238">
        <v>2025</v>
      </c>
      <c r="B3282" s="230">
        <v>662</v>
      </c>
      <c r="C3282" s="320" t="s">
        <v>3426</v>
      </c>
      <c r="D3282" s="321">
        <v>36616</v>
      </c>
      <c r="E3282" s="222">
        <v>2487917</v>
      </c>
      <c r="F3282" s="222">
        <v>2451917</v>
      </c>
      <c r="G3282" s="218">
        <v>0</v>
      </c>
      <c r="H3282" s="218">
        <v>1932619</v>
      </c>
      <c r="I3282" s="218">
        <v>0</v>
      </c>
      <c r="J3282" s="218">
        <v>0</v>
      </c>
      <c r="K3282" s="218">
        <v>0</v>
      </c>
      <c r="L3282" s="218">
        <v>0</v>
      </c>
      <c r="M3282" s="218">
        <v>0</v>
      </c>
      <c r="N3282" s="218">
        <v>0</v>
      </c>
      <c r="O3282" s="218">
        <v>0</v>
      </c>
      <c r="P3282" s="218">
        <v>0</v>
      </c>
      <c r="Q3282" s="218">
        <v>519298</v>
      </c>
      <c r="R3282" s="218">
        <v>0</v>
      </c>
      <c r="S3282" s="218">
        <v>0</v>
      </c>
      <c r="T3282" s="218">
        <v>0</v>
      </c>
      <c r="U3282" s="218">
        <v>0</v>
      </c>
      <c r="V3282" s="218">
        <v>0</v>
      </c>
      <c r="W3282" s="218">
        <v>0</v>
      </c>
      <c r="X3282" s="218">
        <v>36000</v>
      </c>
    </row>
    <row r="3283" spans="1:24" s="284" customFormat="1" ht="23.25" customHeight="1" x14ac:dyDescent="0.25">
      <c r="A3283" s="238">
        <v>2025</v>
      </c>
      <c r="B3283" s="230">
        <v>663</v>
      </c>
      <c r="C3283" s="320" t="s">
        <v>3957</v>
      </c>
      <c r="D3283" s="321">
        <v>33633</v>
      </c>
      <c r="E3283" s="222">
        <v>3648731.6222000001</v>
      </c>
      <c r="F3283" s="222">
        <v>3594809.48</v>
      </c>
      <c r="G3283" s="218">
        <v>0</v>
      </c>
      <c r="H3283" s="218">
        <v>0</v>
      </c>
      <c r="I3283" s="218">
        <v>0</v>
      </c>
      <c r="J3283" s="218">
        <v>0</v>
      </c>
      <c r="K3283" s="218">
        <v>0</v>
      </c>
      <c r="L3283" s="218">
        <v>0</v>
      </c>
      <c r="M3283" s="218">
        <v>0</v>
      </c>
      <c r="N3283" s="218">
        <v>0</v>
      </c>
      <c r="O3283" s="218">
        <v>0</v>
      </c>
      <c r="P3283" s="218">
        <v>0</v>
      </c>
      <c r="Q3283" s="218">
        <v>3594809.48</v>
      </c>
      <c r="R3283" s="218">
        <v>0</v>
      </c>
      <c r="S3283" s="218">
        <v>0</v>
      </c>
      <c r="T3283" s="218">
        <v>0</v>
      </c>
      <c r="U3283" s="218">
        <v>0</v>
      </c>
      <c r="V3283" s="218">
        <v>0</v>
      </c>
      <c r="W3283" s="218">
        <v>0</v>
      </c>
      <c r="X3283" s="218">
        <v>53922.142199999995</v>
      </c>
    </row>
    <row r="3284" spans="1:24" s="284" customFormat="1" ht="23.25" customHeight="1" x14ac:dyDescent="0.25">
      <c r="A3284" s="238">
        <v>2025</v>
      </c>
      <c r="B3284" s="230">
        <v>664</v>
      </c>
      <c r="C3284" s="320" t="s">
        <v>4410</v>
      </c>
      <c r="D3284" s="321">
        <v>35415</v>
      </c>
      <c r="E3284" s="222">
        <v>302000</v>
      </c>
      <c r="F3284" s="222">
        <v>300000</v>
      </c>
      <c r="G3284" s="218">
        <v>0</v>
      </c>
      <c r="H3284" s="218">
        <v>0</v>
      </c>
      <c r="I3284" s="218">
        <v>0</v>
      </c>
      <c r="J3284" s="218">
        <v>0</v>
      </c>
      <c r="K3284" s="218">
        <v>0</v>
      </c>
      <c r="L3284" s="218">
        <v>0</v>
      </c>
      <c r="M3284" s="218">
        <v>0</v>
      </c>
      <c r="N3284" s="218">
        <v>0</v>
      </c>
      <c r="O3284" s="218">
        <v>300000</v>
      </c>
      <c r="P3284" s="218">
        <v>0</v>
      </c>
      <c r="Q3284" s="218">
        <v>0</v>
      </c>
      <c r="R3284" s="218">
        <v>0</v>
      </c>
      <c r="S3284" s="218">
        <v>0</v>
      </c>
      <c r="T3284" s="218">
        <v>0</v>
      </c>
      <c r="U3284" s="218">
        <v>0</v>
      </c>
      <c r="V3284" s="218">
        <v>0</v>
      </c>
      <c r="W3284" s="218">
        <v>0</v>
      </c>
      <c r="X3284" s="218">
        <v>2000</v>
      </c>
    </row>
    <row r="3285" spans="1:24" s="284" customFormat="1" ht="23.25" customHeight="1" x14ac:dyDescent="0.25">
      <c r="A3285" s="238">
        <v>2025</v>
      </c>
      <c r="B3285" s="230">
        <v>665</v>
      </c>
      <c r="C3285" s="320" t="s">
        <v>3963</v>
      </c>
      <c r="D3285" s="321">
        <v>33140</v>
      </c>
      <c r="E3285" s="222">
        <v>301380.17000000004</v>
      </c>
      <c r="F3285" s="222">
        <v>296926.28000000003</v>
      </c>
      <c r="G3285" s="218">
        <v>0</v>
      </c>
      <c r="H3285" s="218">
        <v>0</v>
      </c>
      <c r="I3285" s="218">
        <v>0</v>
      </c>
      <c r="J3285" s="218">
        <v>0</v>
      </c>
      <c r="K3285" s="218">
        <v>0</v>
      </c>
      <c r="L3285" s="218">
        <v>0</v>
      </c>
      <c r="M3285" s="218">
        <v>0</v>
      </c>
      <c r="N3285" s="218">
        <v>0</v>
      </c>
      <c r="O3285" s="218">
        <v>296926.28000000003</v>
      </c>
      <c r="P3285" s="218">
        <v>0</v>
      </c>
      <c r="Q3285" s="218">
        <v>0</v>
      </c>
      <c r="R3285" s="218">
        <v>0</v>
      </c>
      <c r="S3285" s="218">
        <v>0</v>
      </c>
      <c r="T3285" s="218">
        <v>0</v>
      </c>
      <c r="U3285" s="218">
        <v>0</v>
      </c>
      <c r="V3285" s="218">
        <v>0</v>
      </c>
      <c r="W3285" s="218">
        <v>0</v>
      </c>
      <c r="X3285" s="218">
        <v>4453.8900000000003</v>
      </c>
    </row>
    <row r="3286" spans="1:24" s="284" customFormat="1" ht="23.25" customHeight="1" x14ac:dyDescent="0.25">
      <c r="A3286" s="238">
        <v>2025</v>
      </c>
      <c r="B3286" s="230">
        <v>666</v>
      </c>
      <c r="C3286" s="320" t="s">
        <v>3319</v>
      </c>
      <c r="D3286" s="321">
        <v>34065</v>
      </c>
      <c r="E3286" s="222">
        <v>1151662.1499999999</v>
      </c>
      <c r="F3286" s="222">
        <v>1134662.1499999999</v>
      </c>
      <c r="G3286" s="218">
        <v>0</v>
      </c>
      <c r="H3286" s="218">
        <v>0</v>
      </c>
      <c r="I3286" s="218">
        <v>0</v>
      </c>
      <c r="J3286" s="218">
        <v>0</v>
      </c>
      <c r="K3286" s="218">
        <v>0</v>
      </c>
      <c r="L3286" s="218">
        <v>0</v>
      </c>
      <c r="M3286" s="218">
        <v>0</v>
      </c>
      <c r="N3286" s="218">
        <v>0</v>
      </c>
      <c r="O3286" s="218">
        <v>0</v>
      </c>
      <c r="P3286" s="218">
        <v>0</v>
      </c>
      <c r="Q3286" s="218">
        <v>1134662.1499999999</v>
      </c>
      <c r="R3286" s="218">
        <v>0</v>
      </c>
      <c r="S3286" s="218">
        <v>0</v>
      </c>
      <c r="T3286" s="218">
        <v>0</v>
      </c>
      <c r="U3286" s="218">
        <v>0</v>
      </c>
      <c r="V3286" s="218">
        <v>0</v>
      </c>
      <c r="W3286" s="218">
        <v>0</v>
      </c>
      <c r="X3286" s="218">
        <v>17000</v>
      </c>
    </row>
    <row r="3287" spans="1:24" s="284" customFormat="1" ht="23.25" customHeight="1" x14ac:dyDescent="0.25">
      <c r="A3287" s="238">
        <v>2025</v>
      </c>
      <c r="B3287" s="230">
        <v>667</v>
      </c>
      <c r="C3287" s="320" t="s">
        <v>2896</v>
      </c>
      <c r="D3287" s="321">
        <v>35042</v>
      </c>
      <c r="E3287" s="222">
        <v>4832252.1399999997</v>
      </c>
      <c r="F3287" s="222">
        <v>4760840.1399999997</v>
      </c>
      <c r="G3287" s="218">
        <v>0</v>
      </c>
      <c r="H3287" s="218">
        <v>0</v>
      </c>
      <c r="I3287" s="218">
        <v>0</v>
      </c>
      <c r="J3287" s="218">
        <v>0</v>
      </c>
      <c r="K3287" s="218">
        <v>0</v>
      </c>
      <c r="L3287" s="218">
        <v>0</v>
      </c>
      <c r="M3287" s="218">
        <v>0</v>
      </c>
      <c r="N3287" s="218">
        <v>0</v>
      </c>
      <c r="O3287" s="218">
        <v>4760840.1399999997</v>
      </c>
      <c r="P3287" s="218">
        <v>0</v>
      </c>
      <c r="Q3287" s="218">
        <v>0</v>
      </c>
      <c r="R3287" s="218">
        <v>0</v>
      </c>
      <c r="S3287" s="218">
        <v>0</v>
      </c>
      <c r="T3287" s="218">
        <v>0</v>
      </c>
      <c r="U3287" s="218">
        <v>0</v>
      </c>
      <c r="V3287" s="218">
        <v>0</v>
      </c>
      <c r="W3287" s="218">
        <v>0</v>
      </c>
      <c r="X3287" s="218">
        <v>71412</v>
      </c>
    </row>
    <row r="3288" spans="1:24" s="284" customFormat="1" ht="23.25" customHeight="1" x14ac:dyDescent="0.25">
      <c r="A3288" s="238">
        <v>2025</v>
      </c>
      <c r="B3288" s="230">
        <v>668</v>
      </c>
      <c r="C3288" s="320" t="s">
        <v>3942</v>
      </c>
      <c r="D3288" s="321">
        <v>34376</v>
      </c>
      <c r="E3288" s="222">
        <v>94343</v>
      </c>
      <c r="F3288" s="222">
        <v>94343</v>
      </c>
      <c r="G3288" s="218">
        <v>0</v>
      </c>
      <c r="H3288" s="218">
        <v>0</v>
      </c>
      <c r="I3288" s="218">
        <v>0</v>
      </c>
      <c r="J3288" s="218">
        <v>0</v>
      </c>
      <c r="K3288" s="218">
        <v>0</v>
      </c>
      <c r="L3288" s="218">
        <v>0</v>
      </c>
      <c r="M3288" s="218">
        <v>0</v>
      </c>
      <c r="N3288" s="218">
        <v>0</v>
      </c>
      <c r="O3288" s="218">
        <v>0</v>
      </c>
      <c r="P3288" s="218">
        <v>0</v>
      </c>
      <c r="Q3288" s="218">
        <v>0</v>
      </c>
      <c r="R3288" s="218">
        <v>0</v>
      </c>
      <c r="S3288" s="218">
        <v>0</v>
      </c>
      <c r="T3288" s="218">
        <v>0</v>
      </c>
      <c r="U3288" s="218">
        <v>0</v>
      </c>
      <c r="V3288" s="218">
        <v>94343</v>
      </c>
      <c r="W3288" s="218">
        <v>0</v>
      </c>
      <c r="X3288" s="218">
        <v>0</v>
      </c>
    </row>
    <row r="3289" spans="1:24" s="284" customFormat="1" ht="22.9" customHeight="1" x14ac:dyDescent="0.25">
      <c r="A3289" s="238">
        <v>2025</v>
      </c>
      <c r="B3289" s="230">
        <v>669</v>
      </c>
      <c r="C3289" s="320" t="s">
        <v>3929</v>
      </c>
      <c r="D3289" s="321">
        <v>34614</v>
      </c>
      <c r="E3289" s="222">
        <v>388608</v>
      </c>
      <c r="F3289" s="222">
        <v>388608</v>
      </c>
      <c r="G3289" s="218">
        <v>0</v>
      </c>
      <c r="H3289" s="218">
        <v>0</v>
      </c>
      <c r="I3289" s="218">
        <v>0</v>
      </c>
      <c r="J3289" s="218">
        <v>0</v>
      </c>
      <c r="K3289" s="218">
        <v>0</v>
      </c>
      <c r="L3289" s="218">
        <v>0</v>
      </c>
      <c r="M3289" s="218">
        <v>0</v>
      </c>
      <c r="N3289" s="218">
        <v>0</v>
      </c>
      <c r="O3289" s="218">
        <v>0</v>
      </c>
      <c r="P3289" s="218">
        <v>0</v>
      </c>
      <c r="Q3289" s="218">
        <v>0</v>
      </c>
      <c r="R3289" s="218">
        <v>0</v>
      </c>
      <c r="S3289" s="218">
        <v>0</v>
      </c>
      <c r="T3289" s="218">
        <v>0</v>
      </c>
      <c r="U3289" s="218">
        <v>0</v>
      </c>
      <c r="V3289" s="218">
        <v>388608</v>
      </c>
      <c r="W3289" s="218">
        <v>0</v>
      </c>
      <c r="X3289" s="218">
        <v>0</v>
      </c>
    </row>
    <row r="3290" spans="1:24" s="284" customFormat="1" ht="23.25" customHeight="1" x14ac:dyDescent="0.25">
      <c r="A3290" s="238">
        <v>2025</v>
      </c>
      <c r="B3290" s="230">
        <v>670</v>
      </c>
      <c r="C3290" s="320" t="s">
        <v>3903</v>
      </c>
      <c r="D3290" s="321">
        <v>35433</v>
      </c>
      <c r="E3290" s="222">
        <v>249358.62</v>
      </c>
      <c r="F3290" s="222">
        <v>249358.62</v>
      </c>
      <c r="G3290" s="218">
        <v>0</v>
      </c>
      <c r="H3290" s="218">
        <v>0</v>
      </c>
      <c r="I3290" s="218">
        <v>0</v>
      </c>
      <c r="J3290" s="218">
        <v>0</v>
      </c>
      <c r="K3290" s="218">
        <v>0</v>
      </c>
      <c r="L3290" s="218">
        <v>0</v>
      </c>
      <c r="M3290" s="218">
        <v>0</v>
      </c>
      <c r="N3290" s="218">
        <v>0</v>
      </c>
      <c r="O3290" s="218">
        <v>0</v>
      </c>
      <c r="P3290" s="218">
        <v>0</v>
      </c>
      <c r="Q3290" s="218">
        <v>0</v>
      </c>
      <c r="R3290" s="218">
        <v>0</v>
      </c>
      <c r="S3290" s="218">
        <v>0</v>
      </c>
      <c r="T3290" s="218">
        <v>0</v>
      </c>
      <c r="U3290" s="218">
        <v>0</v>
      </c>
      <c r="V3290" s="218">
        <v>249358.62</v>
      </c>
      <c r="W3290" s="218">
        <v>0</v>
      </c>
      <c r="X3290" s="218">
        <v>0</v>
      </c>
    </row>
    <row r="3291" spans="1:24" s="284" customFormat="1" ht="23.25" customHeight="1" x14ac:dyDescent="0.25">
      <c r="A3291" s="238">
        <v>2025</v>
      </c>
      <c r="B3291" s="230">
        <v>671</v>
      </c>
      <c r="C3291" s="320" t="s">
        <v>3956</v>
      </c>
      <c r="D3291" s="321">
        <v>33664</v>
      </c>
      <c r="E3291" s="222">
        <v>118584</v>
      </c>
      <c r="F3291" s="222">
        <v>118584</v>
      </c>
      <c r="G3291" s="218">
        <v>0</v>
      </c>
      <c r="H3291" s="218">
        <v>0</v>
      </c>
      <c r="I3291" s="218">
        <v>0</v>
      </c>
      <c r="J3291" s="218">
        <v>0</v>
      </c>
      <c r="K3291" s="218">
        <v>0</v>
      </c>
      <c r="L3291" s="218">
        <v>0</v>
      </c>
      <c r="M3291" s="218">
        <v>0</v>
      </c>
      <c r="N3291" s="218">
        <v>0</v>
      </c>
      <c r="O3291" s="218">
        <v>0</v>
      </c>
      <c r="P3291" s="218">
        <v>0</v>
      </c>
      <c r="Q3291" s="218">
        <v>0</v>
      </c>
      <c r="R3291" s="218">
        <v>0</v>
      </c>
      <c r="S3291" s="218">
        <v>0</v>
      </c>
      <c r="T3291" s="218">
        <v>0</v>
      </c>
      <c r="U3291" s="218">
        <v>0</v>
      </c>
      <c r="V3291" s="218">
        <v>118584</v>
      </c>
      <c r="W3291" s="218">
        <v>0</v>
      </c>
      <c r="X3291" s="218">
        <v>0</v>
      </c>
    </row>
    <row r="3292" spans="1:24" s="284" customFormat="1" ht="23.25" customHeight="1" x14ac:dyDescent="0.25">
      <c r="A3292" s="238">
        <v>2025</v>
      </c>
      <c r="B3292" s="230">
        <v>672</v>
      </c>
      <c r="C3292" s="320" t="s">
        <v>4477</v>
      </c>
      <c r="D3292" s="321">
        <v>34378</v>
      </c>
      <c r="E3292" s="222">
        <v>2364955.2999999998</v>
      </c>
      <c r="F3292" s="222">
        <v>2350514.2199999997</v>
      </c>
      <c r="G3292" s="218">
        <v>0</v>
      </c>
      <c r="H3292" s="218">
        <v>1023169.63</v>
      </c>
      <c r="I3292" s="218">
        <v>0</v>
      </c>
      <c r="J3292" s="218">
        <v>313424.23</v>
      </c>
      <c r="K3292" s="218">
        <v>420992</v>
      </c>
      <c r="L3292" s="218">
        <v>0</v>
      </c>
      <c r="M3292" s="218">
        <v>0</v>
      </c>
      <c r="N3292" s="218">
        <v>0</v>
      </c>
      <c r="O3292" s="218">
        <v>0</v>
      </c>
      <c r="P3292" s="218">
        <v>554159.17000000004</v>
      </c>
      <c r="Q3292" s="218">
        <v>0</v>
      </c>
      <c r="R3292" s="218">
        <v>0</v>
      </c>
      <c r="S3292" s="218">
        <v>0</v>
      </c>
      <c r="T3292" s="218">
        <v>0</v>
      </c>
      <c r="U3292" s="218">
        <v>38769.19</v>
      </c>
      <c r="V3292" s="218">
        <v>0</v>
      </c>
      <c r="W3292" s="218">
        <v>0</v>
      </c>
      <c r="X3292" s="218">
        <v>14441.08</v>
      </c>
    </row>
    <row r="3293" spans="1:24" s="284" customFormat="1" ht="23.25" customHeight="1" x14ac:dyDescent="0.25">
      <c r="A3293" s="238">
        <v>2025</v>
      </c>
      <c r="B3293" s="230">
        <v>673</v>
      </c>
      <c r="C3293" s="320" t="s">
        <v>53</v>
      </c>
      <c r="D3293" s="321">
        <v>32366</v>
      </c>
      <c r="E3293" s="222">
        <v>652000</v>
      </c>
      <c r="F3293" s="222">
        <v>652000</v>
      </c>
      <c r="G3293" s="218">
        <v>0</v>
      </c>
      <c r="H3293" s="218">
        <v>0</v>
      </c>
      <c r="I3293" s="218">
        <v>0</v>
      </c>
      <c r="J3293" s="218">
        <v>0</v>
      </c>
      <c r="K3293" s="218">
        <v>0</v>
      </c>
      <c r="L3293" s="218">
        <v>0</v>
      </c>
      <c r="M3293" s="218">
        <v>0</v>
      </c>
      <c r="N3293" s="218">
        <v>0</v>
      </c>
      <c r="O3293" s="218">
        <v>0</v>
      </c>
      <c r="P3293" s="218">
        <v>0</v>
      </c>
      <c r="Q3293" s="218">
        <v>0</v>
      </c>
      <c r="R3293" s="218">
        <v>0</v>
      </c>
      <c r="S3293" s="218">
        <v>0</v>
      </c>
      <c r="T3293" s="218">
        <v>0</v>
      </c>
      <c r="U3293" s="218">
        <v>652000</v>
      </c>
      <c r="V3293" s="218">
        <v>0</v>
      </c>
      <c r="W3293" s="218">
        <v>0</v>
      </c>
      <c r="X3293" s="218">
        <v>0</v>
      </c>
    </row>
    <row r="3294" spans="1:24" s="284" customFormat="1" ht="23.25" customHeight="1" x14ac:dyDescent="0.25">
      <c r="A3294" s="238">
        <v>2025</v>
      </c>
      <c r="B3294" s="230">
        <v>674</v>
      </c>
      <c r="C3294" s="320" t="s">
        <v>3935</v>
      </c>
      <c r="D3294" s="321">
        <v>34448</v>
      </c>
      <c r="E3294" s="222">
        <v>239566.07999999999</v>
      </c>
      <c r="F3294" s="222">
        <v>239566.07999999999</v>
      </c>
      <c r="G3294" s="218">
        <v>0</v>
      </c>
      <c r="H3294" s="218">
        <v>0</v>
      </c>
      <c r="I3294" s="218">
        <v>0</v>
      </c>
      <c r="J3294" s="218">
        <v>0</v>
      </c>
      <c r="K3294" s="218">
        <v>0</v>
      </c>
      <c r="L3294" s="218">
        <v>0</v>
      </c>
      <c r="M3294" s="218">
        <v>0</v>
      </c>
      <c r="N3294" s="218">
        <v>0</v>
      </c>
      <c r="O3294" s="218">
        <v>0</v>
      </c>
      <c r="P3294" s="218">
        <v>0</v>
      </c>
      <c r="Q3294" s="218">
        <v>0</v>
      </c>
      <c r="R3294" s="218">
        <v>0</v>
      </c>
      <c r="S3294" s="218">
        <v>0</v>
      </c>
      <c r="T3294" s="218">
        <v>0</v>
      </c>
      <c r="U3294" s="218">
        <v>0</v>
      </c>
      <c r="V3294" s="218">
        <v>239566.07999999999</v>
      </c>
      <c r="W3294" s="218">
        <v>0</v>
      </c>
      <c r="X3294" s="218">
        <v>0</v>
      </c>
    </row>
    <row r="3295" spans="1:24" s="284" customFormat="1" ht="23.25" customHeight="1" x14ac:dyDescent="0.25">
      <c r="A3295" s="238">
        <v>2025</v>
      </c>
      <c r="B3295" s="230">
        <v>675</v>
      </c>
      <c r="C3295" s="320" t="s">
        <v>3898</v>
      </c>
      <c r="D3295" s="321">
        <v>35651</v>
      </c>
      <c r="E3295" s="222">
        <v>166778.04</v>
      </c>
      <c r="F3295" s="222">
        <v>166778.04</v>
      </c>
      <c r="G3295" s="218">
        <v>0</v>
      </c>
      <c r="H3295" s="218">
        <v>0</v>
      </c>
      <c r="I3295" s="218">
        <v>0</v>
      </c>
      <c r="J3295" s="218">
        <v>0</v>
      </c>
      <c r="K3295" s="218">
        <v>0</v>
      </c>
      <c r="L3295" s="218">
        <v>0</v>
      </c>
      <c r="M3295" s="218">
        <v>0</v>
      </c>
      <c r="N3295" s="218">
        <v>0</v>
      </c>
      <c r="O3295" s="218">
        <v>0</v>
      </c>
      <c r="P3295" s="218">
        <v>0</v>
      </c>
      <c r="Q3295" s="218">
        <v>0</v>
      </c>
      <c r="R3295" s="218">
        <v>0</v>
      </c>
      <c r="S3295" s="218">
        <v>0</v>
      </c>
      <c r="T3295" s="218">
        <v>0</v>
      </c>
      <c r="U3295" s="218">
        <v>0</v>
      </c>
      <c r="V3295" s="218">
        <v>166778.04</v>
      </c>
      <c r="W3295" s="218">
        <v>0</v>
      </c>
      <c r="X3295" s="218">
        <v>0</v>
      </c>
    </row>
    <row r="3296" spans="1:24" s="284" customFormat="1" ht="23.25" customHeight="1" x14ac:dyDescent="0.25">
      <c r="A3296" s="238">
        <v>2025</v>
      </c>
      <c r="B3296" s="230">
        <v>676</v>
      </c>
      <c r="C3296" s="320" t="s">
        <v>3894</v>
      </c>
      <c r="D3296" s="321">
        <v>35950</v>
      </c>
      <c r="E3296" s="222">
        <v>138312</v>
      </c>
      <c r="F3296" s="222">
        <v>138312</v>
      </c>
      <c r="G3296" s="218">
        <v>0</v>
      </c>
      <c r="H3296" s="218">
        <v>0</v>
      </c>
      <c r="I3296" s="218">
        <v>0</v>
      </c>
      <c r="J3296" s="218">
        <v>0</v>
      </c>
      <c r="K3296" s="218">
        <v>0</v>
      </c>
      <c r="L3296" s="218">
        <v>0</v>
      </c>
      <c r="M3296" s="218">
        <v>0</v>
      </c>
      <c r="N3296" s="218">
        <v>0</v>
      </c>
      <c r="O3296" s="218">
        <v>0</v>
      </c>
      <c r="P3296" s="218">
        <v>0</v>
      </c>
      <c r="Q3296" s="218">
        <v>0</v>
      </c>
      <c r="R3296" s="218">
        <v>0</v>
      </c>
      <c r="S3296" s="218">
        <v>0</v>
      </c>
      <c r="T3296" s="218">
        <v>0</v>
      </c>
      <c r="U3296" s="218">
        <v>0</v>
      </c>
      <c r="V3296" s="218">
        <v>138312</v>
      </c>
      <c r="W3296" s="218">
        <v>0</v>
      </c>
      <c r="X3296" s="218">
        <v>0</v>
      </c>
    </row>
    <row r="3297" spans="1:24" s="284" customFormat="1" ht="23.25" customHeight="1" x14ac:dyDescent="0.25">
      <c r="A3297" s="238">
        <v>2025</v>
      </c>
      <c r="B3297" s="230">
        <v>677</v>
      </c>
      <c r="C3297" s="320" t="s">
        <v>3878</v>
      </c>
      <c r="D3297" s="321">
        <v>36656</v>
      </c>
      <c r="E3297" s="222">
        <v>211066.82</v>
      </c>
      <c r="F3297" s="222">
        <v>211066.82</v>
      </c>
      <c r="G3297" s="218">
        <v>0</v>
      </c>
      <c r="H3297" s="218">
        <v>0</v>
      </c>
      <c r="I3297" s="218">
        <v>0</v>
      </c>
      <c r="J3297" s="218">
        <v>0</v>
      </c>
      <c r="K3297" s="218">
        <v>0</v>
      </c>
      <c r="L3297" s="218">
        <v>0</v>
      </c>
      <c r="M3297" s="218">
        <v>0</v>
      </c>
      <c r="N3297" s="218">
        <v>0</v>
      </c>
      <c r="O3297" s="218">
        <v>0</v>
      </c>
      <c r="P3297" s="218">
        <v>0</v>
      </c>
      <c r="Q3297" s="218">
        <v>0</v>
      </c>
      <c r="R3297" s="218">
        <v>0</v>
      </c>
      <c r="S3297" s="218">
        <v>0</v>
      </c>
      <c r="T3297" s="218">
        <v>0</v>
      </c>
      <c r="U3297" s="218">
        <v>0</v>
      </c>
      <c r="V3297" s="218">
        <v>211066.82</v>
      </c>
      <c r="W3297" s="218">
        <v>0</v>
      </c>
      <c r="X3297" s="218">
        <v>0</v>
      </c>
    </row>
    <row r="3298" spans="1:24" s="284" customFormat="1" ht="23.25" customHeight="1" x14ac:dyDescent="0.25">
      <c r="A3298" s="238">
        <v>2025</v>
      </c>
      <c r="B3298" s="230">
        <v>678</v>
      </c>
      <c r="C3298" s="320" t="s">
        <v>3964</v>
      </c>
      <c r="D3298" s="321">
        <v>33128</v>
      </c>
      <c r="E3298" s="222">
        <v>213413.22</v>
      </c>
      <c r="F3298" s="222">
        <v>213413.22</v>
      </c>
      <c r="G3298" s="218">
        <v>0</v>
      </c>
      <c r="H3298" s="218">
        <v>0</v>
      </c>
      <c r="I3298" s="218">
        <v>0</v>
      </c>
      <c r="J3298" s="218">
        <v>0</v>
      </c>
      <c r="K3298" s="218">
        <v>0</v>
      </c>
      <c r="L3298" s="218">
        <v>0</v>
      </c>
      <c r="M3298" s="218">
        <v>0</v>
      </c>
      <c r="N3298" s="218">
        <v>0</v>
      </c>
      <c r="O3298" s="218">
        <v>0</v>
      </c>
      <c r="P3298" s="218">
        <v>0</v>
      </c>
      <c r="Q3298" s="218">
        <v>0</v>
      </c>
      <c r="R3298" s="218">
        <v>0</v>
      </c>
      <c r="S3298" s="218">
        <v>0</v>
      </c>
      <c r="T3298" s="218">
        <v>0</v>
      </c>
      <c r="U3298" s="218">
        <v>0</v>
      </c>
      <c r="V3298" s="218">
        <v>213413.22</v>
      </c>
      <c r="W3298" s="218">
        <v>0</v>
      </c>
      <c r="X3298" s="218">
        <v>0</v>
      </c>
    </row>
    <row r="3299" spans="1:24" s="284" customFormat="1" ht="23.25" customHeight="1" x14ac:dyDescent="0.25">
      <c r="A3299" s="238">
        <v>2025</v>
      </c>
      <c r="B3299" s="230">
        <v>679</v>
      </c>
      <c r="C3299" s="320" t="s">
        <v>3967</v>
      </c>
      <c r="D3299" s="321">
        <v>33068</v>
      </c>
      <c r="E3299" s="222">
        <v>357825.25</v>
      </c>
      <c r="F3299" s="222">
        <v>357825.25</v>
      </c>
      <c r="G3299" s="218">
        <v>0</v>
      </c>
      <c r="H3299" s="218">
        <v>0</v>
      </c>
      <c r="I3299" s="218">
        <v>0</v>
      </c>
      <c r="J3299" s="218">
        <v>0</v>
      </c>
      <c r="K3299" s="218">
        <v>0</v>
      </c>
      <c r="L3299" s="218">
        <v>0</v>
      </c>
      <c r="M3299" s="218">
        <v>0</v>
      </c>
      <c r="N3299" s="218">
        <v>0</v>
      </c>
      <c r="O3299" s="218">
        <v>0</v>
      </c>
      <c r="P3299" s="218">
        <v>0</v>
      </c>
      <c r="Q3299" s="218">
        <v>0</v>
      </c>
      <c r="R3299" s="218">
        <v>0</v>
      </c>
      <c r="S3299" s="218">
        <v>0</v>
      </c>
      <c r="T3299" s="218">
        <v>0</v>
      </c>
      <c r="U3299" s="218">
        <v>357825.25</v>
      </c>
      <c r="V3299" s="218">
        <v>0</v>
      </c>
      <c r="W3299" s="218">
        <v>0</v>
      </c>
      <c r="X3299" s="218">
        <v>0</v>
      </c>
    </row>
    <row r="3300" spans="1:24" s="284" customFormat="1" ht="23.25" customHeight="1" x14ac:dyDescent="0.25">
      <c r="A3300" s="238">
        <v>2025</v>
      </c>
      <c r="B3300" s="230">
        <v>680</v>
      </c>
      <c r="C3300" s="231" t="s">
        <v>3215</v>
      </c>
      <c r="D3300" s="230">
        <v>33539</v>
      </c>
      <c r="E3300" s="222">
        <v>1337550.17</v>
      </c>
      <c r="F3300" s="222">
        <v>1337550.17</v>
      </c>
      <c r="G3300" s="218">
        <v>0</v>
      </c>
      <c r="H3300" s="218">
        <v>1337550.17</v>
      </c>
      <c r="I3300" s="218">
        <v>0</v>
      </c>
      <c r="J3300" s="218">
        <v>0</v>
      </c>
      <c r="K3300" s="218">
        <v>0</v>
      </c>
      <c r="L3300" s="218">
        <v>0</v>
      </c>
      <c r="M3300" s="218">
        <v>0</v>
      </c>
      <c r="N3300" s="218">
        <v>0</v>
      </c>
      <c r="O3300" s="218">
        <v>0</v>
      </c>
      <c r="P3300" s="218">
        <v>0</v>
      </c>
      <c r="Q3300" s="218">
        <v>0</v>
      </c>
      <c r="R3300" s="218">
        <v>0</v>
      </c>
      <c r="S3300" s="218">
        <v>0</v>
      </c>
      <c r="T3300" s="218">
        <v>0</v>
      </c>
      <c r="U3300" s="218">
        <v>0</v>
      </c>
      <c r="V3300" s="218">
        <v>0</v>
      </c>
      <c r="W3300" s="218">
        <v>0</v>
      </c>
      <c r="X3300" s="218">
        <v>0</v>
      </c>
    </row>
    <row r="3301" spans="1:24" s="284" customFormat="1" ht="23.25" customHeight="1" x14ac:dyDescent="0.25">
      <c r="A3301" s="238">
        <v>2025</v>
      </c>
      <c r="B3301" s="230">
        <v>681</v>
      </c>
      <c r="C3301" s="231" t="s">
        <v>4559</v>
      </c>
      <c r="D3301" s="230">
        <v>33595</v>
      </c>
      <c r="E3301" s="222">
        <v>118570.75</v>
      </c>
      <c r="F3301" s="222">
        <v>118570.75</v>
      </c>
      <c r="G3301" s="218">
        <v>0</v>
      </c>
      <c r="H3301" s="218">
        <v>0</v>
      </c>
      <c r="I3301" s="218">
        <v>0</v>
      </c>
      <c r="J3301" s="218">
        <v>0</v>
      </c>
      <c r="K3301" s="218">
        <v>0</v>
      </c>
      <c r="L3301" s="218">
        <v>0</v>
      </c>
      <c r="M3301" s="218">
        <v>0</v>
      </c>
      <c r="N3301" s="218">
        <v>0</v>
      </c>
      <c r="O3301" s="218">
        <v>0</v>
      </c>
      <c r="P3301" s="218">
        <v>118570.75</v>
      </c>
      <c r="Q3301" s="218">
        <v>0</v>
      </c>
      <c r="R3301" s="218">
        <v>0</v>
      </c>
      <c r="S3301" s="218">
        <v>0</v>
      </c>
      <c r="T3301" s="218">
        <v>0</v>
      </c>
      <c r="U3301" s="218">
        <v>0</v>
      </c>
      <c r="V3301" s="218">
        <v>0</v>
      </c>
      <c r="W3301" s="218">
        <v>0</v>
      </c>
      <c r="X3301" s="218">
        <v>0</v>
      </c>
    </row>
    <row r="3302" spans="1:24" s="284" customFormat="1" ht="23.25" customHeight="1" x14ac:dyDescent="0.25">
      <c r="A3302" s="238">
        <v>2025</v>
      </c>
      <c r="B3302" s="230">
        <v>682</v>
      </c>
      <c r="C3302" s="231" t="s">
        <v>4560</v>
      </c>
      <c r="D3302" s="230">
        <v>33596</v>
      </c>
      <c r="E3302" s="222">
        <v>57132.42</v>
      </c>
      <c r="F3302" s="222">
        <v>57132.42</v>
      </c>
      <c r="G3302" s="218">
        <v>0</v>
      </c>
      <c r="H3302" s="218">
        <v>0</v>
      </c>
      <c r="I3302" s="218">
        <v>0</v>
      </c>
      <c r="J3302" s="218">
        <v>0</v>
      </c>
      <c r="K3302" s="218">
        <v>0</v>
      </c>
      <c r="L3302" s="218">
        <v>0</v>
      </c>
      <c r="M3302" s="218">
        <v>0</v>
      </c>
      <c r="N3302" s="218">
        <v>0</v>
      </c>
      <c r="O3302" s="218">
        <v>0</v>
      </c>
      <c r="P3302" s="218">
        <v>57132.42</v>
      </c>
      <c r="Q3302" s="218">
        <v>0</v>
      </c>
      <c r="R3302" s="218">
        <v>0</v>
      </c>
      <c r="S3302" s="218">
        <v>0</v>
      </c>
      <c r="T3302" s="218">
        <v>0</v>
      </c>
      <c r="U3302" s="218">
        <v>0</v>
      </c>
      <c r="V3302" s="218">
        <v>0</v>
      </c>
      <c r="W3302" s="218">
        <v>0</v>
      </c>
      <c r="X3302" s="218">
        <v>0</v>
      </c>
    </row>
    <row r="3303" spans="1:24" s="284" customFormat="1" ht="23.25" customHeight="1" x14ac:dyDescent="0.25">
      <c r="A3303" s="238">
        <v>2025</v>
      </c>
      <c r="B3303" s="230">
        <v>683</v>
      </c>
      <c r="C3303" s="231" t="s">
        <v>4208</v>
      </c>
      <c r="D3303" s="230">
        <v>33302</v>
      </c>
      <c r="E3303" s="222">
        <v>250000</v>
      </c>
      <c r="F3303" s="222">
        <v>250000</v>
      </c>
      <c r="G3303" s="218">
        <v>0</v>
      </c>
      <c r="H3303" s="218">
        <v>0</v>
      </c>
      <c r="I3303" s="218">
        <v>0</v>
      </c>
      <c r="J3303" s="218">
        <v>0</v>
      </c>
      <c r="K3303" s="218">
        <v>0</v>
      </c>
      <c r="L3303" s="218">
        <v>0</v>
      </c>
      <c r="M3303" s="218">
        <v>0</v>
      </c>
      <c r="N3303" s="218">
        <v>250000</v>
      </c>
      <c r="O3303" s="218">
        <v>0</v>
      </c>
      <c r="P3303" s="218">
        <v>0</v>
      </c>
      <c r="Q3303" s="218">
        <v>0</v>
      </c>
      <c r="R3303" s="218">
        <v>0</v>
      </c>
      <c r="S3303" s="218">
        <v>0</v>
      </c>
      <c r="T3303" s="218">
        <v>0</v>
      </c>
      <c r="U3303" s="218">
        <v>0</v>
      </c>
      <c r="V3303" s="218">
        <v>0</v>
      </c>
      <c r="W3303" s="218">
        <v>0</v>
      </c>
      <c r="X3303" s="218">
        <v>0</v>
      </c>
    </row>
    <row r="3304" spans="1:24" s="284" customFormat="1" ht="23.25" customHeight="1" x14ac:dyDescent="0.25">
      <c r="A3304" s="238">
        <v>2025</v>
      </c>
      <c r="B3304" s="230">
        <v>684</v>
      </c>
      <c r="C3304" s="231" t="s">
        <v>4561</v>
      </c>
      <c r="D3304" s="230">
        <v>33666</v>
      </c>
      <c r="E3304" s="222">
        <v>250000</v>
      </c>
      <c r="F3304" s="222">
        <v>250000</v>
      </c>
      <c r="G3304" s="218">
        <v>0</v>
      </c>
      <c r="H3304" s="218">
        <v>0</v>
      </c>
      <c r="I3304" s="218">
        <v>0</v>
      </c>
      <c r="J3304" s="218">
        <v>0</v>
      </c>
      <c r="K3304" s="218">
        <v>0</v>
      </c>
      <c r="L3304" s="218">
        <v>0</v>
      </c>
      <c r="M3304" s="218">
        <v>0</v>
      </c>
      <c r="N3304" s="218">
        <v>0</v>
      </c>
      <c r="O3304" s="218">
        <v>250000</v>
      </c>
      <c r="P3304" s="218">
        <v>0</v>
      </c>
      <c r="Q3304" s="218">
        <v>0</v>
      </c>
      <c r="R3304" s="218">
        <v>0</v>
      </c>
      <c r="S3304" s="218">
        <v>0</v>
      </c>
      <c r="T3304" s="218">
        <v>0</v>
      </c>
      <c r="U3304" s="218">
        <v>0</v>
      </c>
      <c r="V3304" s="218">
        <v>0</v>
      </c>
      <c r="W3304" s="218">
        <v>0</v>
      </c>
      <c r="X3304" s="218">
        <v>0</v>
      </c>
    </row>
    <row r="3305" spans="1:24" s="284" customFormat="1" ht="23.25" customHeight="1" x14ac:dyDescent="0.25">
      <c r="A3305" s="238">
        <v>2025</v>
      </c>
      <c r="B3305" s="230">
        <v>685</v>
      </c>
      <c r="C3305" s="231" t="s">
        <v>4562</v>
      </c>
      <c r="D3305" s="230">
        <v>33722</v>
      </c>
      <c r="E3305" s="222">
        <v>597000</v>
      </c>
      <c r="F3305" s="222">
        <v>597000</v>
      </c>
      <c r="G3305" s="218">
        <v>0</v>
      </c>
      <c r="H3305" s="218">
        <v>0</v>
      </c>
      <c r="I3305" s="218">
        <v>0</v>
      </c>
      <c r="J3305" s="218">
        <v>0</v>
      </c>
      <c r="K3305" s="218">
        <v>0</v>
      </c>
      <c r="L3305" s="218">
        <v>0</v>
      </c>
      <c r="M3305" s="218">
        <v>0</v>
      </c>
      <c r="N3305" s="218">
        <v>0</v>
      </c>
      <c r="O3305" s="218">
        <v>0</v>
      </c>
      <c r="P3305" s="218">
        <v>0</v>
      </c>
      <c r="Q3305" s="218">
        <v>597000</v>
      </c>
      <c r="R3305" s="218">
        <v>0</v>
      </c>
      <c r="S3305" s="218">
        <v>0</v>
      </c>
      <c r="T3305" s="218">
        <v>0</v>
      </c>
      <c r="U3305" s="218">
        <v>0</v>
      </c>
      <c r="V3305" s="218">
        <v>0</v>
      </c>
      <c r="W3305" s="218">
        <v>0</v>
      </c>
      <c r="X3305" s="218">
        <v>0</v>
      </c>
    </row>
    <row r="3306" spans="1:24" s="284" customFormat="1" ht="23.25" customHeight="1" x14ac:dyDescent="0.25">
      <c r="A3306" s="238">
        <v>2025</v>
      </c>
      <c r="B3306" s="230">
        <v>686</v>
      </c>
      <c r="C3306" s="231" t="s">
        <v>4563</v>
      </c>
      <c r="D3306" s="230">
        <v>33829</v>
      </c>
      <c r="E3306" s="222">
        <v>2807438.58</v>
      </c>
      <c r="F3306" s="222">
        <v>2807438.58</v>
      </c>
      <c r="G3306" s="218">
        <v>0</v>
      </c>
      <c r="H3306" s="218">
        <v>0</v>
      </c>
      <c r="I3306" s="218">
        <v>0</v>
      </c>
      <c r="J3306" s="322">
        <v>386868.17</v>
      </c>
      <c r="K3306" s="218">
        <v>902692.41</v>
      </c>
      <c r="L3306" s="218">
        <v>0</v>
      </c>
      <c r="M3306" s="218">
        <v>0</v>
      </c>
      <c r="N3306" s="218">
        <v>0</v>
      </c>
      <c r="O3306" s="218">
        <v>1168098</v>
      </c>
      <c r="P3306" s="218">
        <v>349780</v>
      </c>
      <c r="Q3306" s="218">
        <v>0</v>
      </c>
      <c r="R3306" s="218">
        <v>0</v>
      </c>
      <c r="S3306" s="218">
        <v>0</v>
      </c>
      <c r="T3306" s="218">
        <v>0</v>
      </c>
      <c r="U3306" s="218">
        <v>0</v>
      </c>
      <c r="V3306" s="218">
        <v>0</v>
      </c>
      <c r="W3306" s="218">
        <v>0</v>
      </c>
      <c r="X3306" s="218">
        <v>0</v>
      </c>
    </row>
    <row r="3307" spans="1:24" s="284" customFormat="1" ht="23.25" customHeight="1" x14ac:dyDescent="0.25">
      <c r="A3307" s="238">
        <v>2025</v>
      </c>
      <c r="B3307" s="230">
        <v>687</v>
      </c>
      <c r="C3307" s="320" t="s">
        <v>4621</v>
      </c>
      <c r="D3307" s="321">
        <v>33840</v>
      </c>
      <c r="E3307" s="222">
        <v>1524222</v>
      </c>
      <c r="F3307" s="222">
        <v>1524222</v>
      </c>
      <c r="G3307" s="218">
        <v>0</v>
      </c>
      <c r="H3307" s="218">
        <v>0</v>
      </c>
      <c r="I3307" s="218">
        <v>0</v>
      </c>
      <c r="J3307" s="218">
        <v>0</v>
      </c>
      <c r="K3307" s="218">
        <v>0</v>
      </c>
      <c r="L3307" s="218">
        <v>0</v>
      </c>
      <c r="M3307" s="218">
        <v>0</v>
      </c>
      <c r="N3307" s="218">
        <v>0</v>
      </c>
      <c r="O3307" s="218">
        <v>0</v>
      </c>
      <c r="P3307" s="218">
        <v>0</v>
      </c>
      <c r="Q3307" s="218">
        <v>1524222</v>
      </c>
      <c r="R3307" s="218">
        <v>0</v>
      </c>
      <c r="S3307" s="218">
        <v>0</v>
      </c>
      <c r="T3307" s="218">
        <v>0</v>
      </c>
      <c r="U3307" s="218">
        <v>0</v>
      </c>
      <c r="V3307" s="218">
        <v>0</v>
      </c>
      <c r="W3307" s="218">
        <v>0</v>
      </c>
      <c r="X3307" s="218">
        <v>0</v>
      </c>
    </row>
    <row r="3308" spans="1:24" s="284" customFormat="1" ht="23.25" customHeight="1" x14ac:dyDescent="0.25">
      <c r="A3308" s="238">
        <v>2025</v>
      </c>
      <c r="B3308" s="230">
        <v>688</v>
      </c>
      <c r="C3308" s="320" t="s">
        <v>4223</v>
      </c>
      <c r="D3308" s="321">
        <v>34033</v>
      </c>
      <c r="E3308" s="222">
        <v>72410</v>
      </c>
      <c r="F3308" s="222">
        <v>72410</v>
      </c>
      <c r="G3308" s="218">
        <v>0</v>
      </c>
      <c r="H3308" s="218">
        <v>0</v>
      </c>
      <c r="I3308" s="218">
        <v>0</v>
      </c>
      <c r="J3308" s="218">
        <v>72410</v>
      </c>
      <c r="K3308" s="218">
        <v>0</v>
      </c>
      <c r="L3308" s="218">
        <v>0</v>
      </c>
      <c r="M3308" s="218">
        <v>0</v>
      </c>
      <c r="N3308" s="218">
        <v>0</v>
      </c>
      <c r="O3308" s="218">
        <v>0</v>
      </c>
      <c r="P3308" s="218">
        <v>0</v>
      </c>
      <c r="Q3308" s="218">
        <v>0</v>
      </c>
      <c r="R3308" s="218">
        <v>0</v>
      </c>
      <c r="S3308" s="218">
        <v>0</v>
      </c>
      <c r="T3308" s="218">
        <v>0</v>
      </c>
      <c r="U3308" s="218">
        <v>0</v>
      </c>
      <c r="V3308" s="218">
        <v>0</v>
      </c>
      <c r="W3308" s="218">
        <v>0</v>
      </c>
      <c r="X3308" s="218">
        <v>0</v>
      </c>
    </row>
    <row r="3309" spans="1:24" s="284" customFormat="1" ht="23.25" customHeight="1" x14ac:dyDescent="0.25">
      <c r="A3309" s="238">
        <v>2025</v>
      </c>
      <c r="B3309" s="230">
        <v>689</v>
      </c>
      <c r="C3309" s="320" t="s">
        <v>4622</v>
      </c>
      <c r="D3309" s="321">
        <v>34051</v>
      </c>
      <c r="E3309" s="222">
        <v>1559900.35</v>
      </c>
      <c r="F3309" s="222">
        <v>1559900.35</v>
      </c>
      <c r="G3309" s="218">
        <v>0</v>
      </c>
      <c r="H3309" s="218">
        <v>0</v>
      </c>
      <c r="I3309" s="218">
        <v>0</v>
      </c>
      <c r="J3309" s="218">
        <v>0</v>
      </c>
      <c r="K3309" s="218">
        <v>0</v>
      </c>
      <c r="L3309" s="218">
        <v>0</v>
      </c>
      <c r="M3309" s="218">
        <v>0</v>
      </c>
      <c r="N3309" s="218">
        <v>0</v>
      </c>
      <c r="O3309" s="218">
        <v>0</v>
      </c>
      <c r="P3309" s="218">
        <v>1559900.35</v>
      </c>
      <c r="Q3309" s="218">
        <v>0</v>
      </c>
      <c r="R3309" s="218">
        <v>0</v>
      </c>
      <c r="S3309" s="218">
        <v>0</v>
      </c>
      <c r="T3309" s="218">
        <v>0</v>
      </c>
      <c r="U3309" s="218">
        <v>0</v>
      </c>
      <c r="V3309" s="218">
        <v>0</v>
      </c>
      <c r="W3309" s="218">
        <v>0</v>
      </c>
      <c r="X3309" s="218">
        <v>0</v>
      </c>
    </row>
    <row r="3310" spans="1:24" s="284" customFormat="1" ht="23.25" customHeight="1" x14ac:dyDescent="0.25">
      <c r="A3310" s="238">
        <v>2025</v>
      </c>
      <c r="B3310" s="230">
        <v>690</v>
      </c>
      <c r="C3310" s="320" t="s">
        <v>4566</v>
      </c>
      <c r="D3310" s="321">
        <v>34062</v>
      </c>
      <c r="E3310" s="222">
        <v>249000</v>
      </c>
      <c r="F3310" s="222">
        <v>249000</v>
      </c>
      <c r="G3310" s="218">
        <v>0</v>
      </c>
      <c r="H3310" s="218">
        <v>249000</v>
      </c>
      <c r="I3310" s="218">
        <v>0</v>
      </c>
      <c r="J3310" s="218">
        <v>0</v>
      </c>
      <c r="K3310" s="218">
        <v>0</v>
      </c>
      <c r="L3310" s="218">
        <v>0</v>
      </c>
      <c r="M3310" s="218">
        <v>0</v>
      </c>
      <c r="N3310" s="218">
        <v>0</v>
      </c>
      <c r="O3310" s="218">
        <v>0</v>
      </c>
      <c r="P3310" s="218">
        <v>0</v>
      </c>
      <c r="Q3310" s="218">
        <v>0</v>
      </c>
      <c r="R3310" s="218">
        <v>0</v>
      </c>
      <c r="S3310" s="218">
        <v>0</v>
      </c>
      <c r="T3310" s="218">
        <v>0</v>
      </c>
      <c r="U3310" s="218">
        <v>0</v>
      </c>
      <c r="V3310" s="218">
        <v>0</v>
      </c>
      <c r="W3310" s="218">
        <v>0</v>
      </c>
      <c r="X3310" s="218">
        <v>0</v>
      </c>
    </row>
    <row r="3311" spans="1:24" s="284" customFormat="1" ht="23.25" customHeight="1" x14ac:dyDescent="0.25">
      <c r="A3311" s="238">
        <v>2025</v>
      </c>
      <c r="B3311" s="230">
        <v>691</v>
      </c>
      <c r="C3311" s="320" t="s">
        <v>4218</v>
      </c>
      <c r="D3311" s="321">
        <v>34064</v>
      </c>
      <c r="E3311" s="222">
        <v>249000</v>
      </c>
      <c r="F3311" s="222">
        <v>249000</v>
      </c>
      <c r="G3311" s="218">
        <v>0</v>
      </c>
      <c r="H3311" s="218">
        <v>249000</v>
      </c>
      <c r="I3311" s="218">
        <v>0</v>
      </c>
      <c r="J3311" s="218">
        <v>0</v>
      </c>
      <c r="K3311" s="218">
        <v>0</v>
      </c>
      <c r="L3311" s="218">
        <v>0</v>
      </c>
      <c r="M3311" s="218">
        <v>0</v>
      </c>
      <c r="N3311" s="218">
        <v>0</v>
      </c>
      <c r="O3311" s="218">
        <v>0</v>
      </c>
      <c r="P3311" s="218">
        <v>0</v>
      </c>
      <c r="Q3311" s="218">
        <v>0</v>
      </c>
      <c r="R3311" s="218">
        <v>0</v>
      </c>
      <c r="S3311" s="218">
        <v>0</v>
      </c>
      <c r="T3311" s="218">
        <v>0</v>
      </c>
      <c r="U3311" s="218">
        <v>0</v>
      </c>
      <c r="V3311" s="218">
        <v>0</v>
      </c>
      <c r="W3311" s="218">
        <v>0</v>
      </c>
      <c r="X3311" s="218">
        <v>0</v>
      </c>
    </row>
    <row r="3312" spans="1:24" s="284" customFormat="1" ht="23.25" customHeight="1" x14ac:dyDescent="0.25">
      <c r="A3312" s="238">
        <v>2025</v>
      </c>
      <c r="B3312" s="230">
        <v>692</v>
      </c>
      <c r="C3312" s="320" t="s">
        <v>4567</v>
      </c>
      <c r="D3312" s="321">
        <v>34078</v>
      </c>
      <c r="E3312" s="222">
        <v>1595000</v>
      </c>
      <c r="F3312" s="222">
        <v>1595000</v>
      </c>
      <c r="G3312" s="218">
        <v>0</v>
      </c>
      <c r="H3312" s="218">
        <v>0</v>
      </c>
      <c r="I3312" s="218">
        <v>0</v>
      </c>
      <c r="J3312" s="218">
        <v>0</v>
      </c>
      <c r="K3312" s="218">
        <v>0</v>
      </c>
      <c r="L3312" s="218">
        <v>0</v>
      </c>
      <c r="M3312" s="218">
        <v>0</v>
      </c>
      <c r="N3312" s="218">
        <v>0</v>
      </c>
      <c r="O3312" s="218">
        <v>1595000</v>
      </c>
      <c r="P3312" s="218">
        <v>0</v>
      </c>
      <c r="Q3312" s="218">
        <v>0</v>
      </c>
      <c r="R3312" s="218">
        <v>0</v>
      </c>
      <c r="S3312" s="218">
        <v>0</v>
      </c>
      <c r="T3312" s="218">
        <v>0</v>
      </c>
      <c r="U3312" s="218">
        <v>0</v>
      </c>
      <c r="V3312" s="218">
        <v>0</v>
      </c>
      <c r="W3312" s="218">
        <v>0</v>
      </c>
      <c r="X3312" s="218">
        <v>0</v>
      </c>
    </row>
    <row r="3313" spans="1:24" s="284" customFormat="1" ht="23.25" customHeight="1" x14ac:dyDescent="0.25">
      <c r="A3313" s="238">
        <v>2025</v>
      </c>
      <c r="B3313" s="230">
        <v>693</v>
      </c>
      <c r="C3313" s="320" t="s">
        <v>4568</v>
      </c>
      <c r="D3313" s="321">
        <v>34099</v>
      </c>
      <c r="E3313" s="222">
        <v>419590</v>
      </c>
      <c r="F3313" s="222">
        <v>409590</v>
      </c>
      <c r="G3313" s="218">
        <v>0</v>
      </c>
      <c r="H3313" s="218">
        <v>0</v>
      </c>
      <c r="I3313" s="218">
        <v>0</v>
      </c>
      <c r="J3313" s="218">
        <v>0</v>
      </c>
      <c r="K3313" s="218">
        <v>0</v>
      </c>
      <c r="L3313" s="218">
        <v>0</v>
      </c>
      <c r="M3313" s="218">
        <v>0</v>
      </c>
      <c r="N3313" s="218">
        <v>0</v>
      </c>
      <c r="O3313" s="218">
        <v>0</v>
      </c>
      <c r="P3313" s="218">
        <v>0</v>
      </c>
      <c r="Q3313" s="218">
        <v>409590</v>
      </c>
      <c r="R3313" s="218">
        <v>0</v>
      </c>
      <c r="S3313" s="218">
        <v>0</v>
      </c>
      <c r="T3313" s="218">
        <v>0</v>
      </c>
      <c r="U3313" s="218">
        <v>0</v>
      </c>
      <c r="V3313" s="218">
        <v>0</v>
      </c>
      <c r="W3313" s="218">
        <v>0</v>
      </c>
      <c r="X3313" s="218">
        <v>10000</v>
      </c>
    </row>
    <row r="3314" spans="1:24" s="284" customFormat="1" ht="23.25" customHeight="1" x14ac:dyDescent="0.25">
      <c r="A3314" s="238">
        <v>2025</v>
      </c>
      <c r="B3314" s="230">
        <v>694</v>
      </c>
      <c r="C3314" s="320" t="s">
        <v>4569</v>
      </c>
      <c r="D3314" s="321">
        <v>34114</v>
      </c>
      <c r="E3314" s="222">
        <v>1029217</v>
      </c>
      <c r="F3314" s="222">
        <v>1029217</v>
      </c>
      <c r="G3314" s="218">
        <v>0</v>
      </c>
      <c r="H3314" s="218">
        <v>0</v>
      </c>
      <c r="I3314" s="218">
        <v>0</v>
      </c>
      <c r="J3314" s="218">
        <v>0</v>
      </c>
      <c r="K3314" s="218">
        <v>0</v>
      </c>
      <c r="L3314" s="218">
        <v>0</v>
      </c>
      <c r="M3314" s="218">
        <v>0</v>
      </c>
      <c r="N3314" s="218">
        <v>0</v>
      </c>
      <c r="O3314" s="218">
        <v>0</v>
      </c>
      <c r="P3314" s="218">
        <v>0</v>
      </c>
      <c r="Q3314" s="218">
        <v>1029217</v>
      </c>
      <c r="R3314" s="218">
        <v>0</v>
      </c>
      <c r="S3314" s="218">
        <v>0</v>
      </c>
      <c r="T3314" s="218">
        <v>0</v>
      </c>
      <c r="U3314" s="218">
        <v>0</v>
      </c>
      <c r="V3314" s="218">
        <v>0</v>
      </c>
      <c r="W3314" s="218">
        <v>0</v>
      </c>
      <c r="X3314" s="218">
        <v>0</v>
      </c>
    </row>
    <row r="3315" spans="1:24" s="284" customFormat="1" ht="23.25" customHeight="1" x14ac:dyDescent="0.25">
      <c r="A3315" s="238">
        <v>2025</v>
      </c>
      <c r="B3315" s="230">
        <v>695</v>
      </c>
      <c r="C3315" s="320" t="s">
        <v>4214</v>
      </c>
      <c r="D3315" s="321">
        <v>34116</v>
      </c>
      <c r="E3315" s="222">
        <v>1006833.62</v>
      </c>
      <c r="F3315" s="222">
        <v>1006833.62</v>
      </c>
      <c r="G3315" s="218">
        <v>0</v>
      </c>
      <c r="H3315" s="218">
        <v>0</v>
      </c>
      <c r="I3315" s="218">
        <v>0</v>
      </c>
      <c r="J3315" s="218">
        <v>0</v>
      </c>
      <c r="K3315" s="218">
        <v>0</v>
      </c>
      <c r="L3315" s="218">
        <v>0</v>
      </c>
      <c r="M3315" s="218">
        <v>0</v>
      </c>
      <c r="N3315" s="218">
        <v>0</v>
      </c>
      <c r="O3315" s="218">
        <v>1006833.62</v>
      </c>
      <c r="P3315" s="218">
        <v>0</v>
      </c>
      <c r="Q3315" s="218">
        <v>0</v>
      </c>
      <c r="R3315" s="218">
        <v>0</v>
      </c>
      <c r="S3315" s="218">
        <v>0</v>
      </c>
      <c r="T3315" s="218">
        <v>0</v>
      </c>
      <c r="U3315" s="218">
        <v>0</v>
      </c>
      <c r="V3315" s="218">
        <v>0</v>
      </c>
      <c r="W3315" s="218">
        <v>0</v>
      </c>
      <c r="X3315" s="218">
        <v>0</v>
      </c>
    </row>
    <row r="3316" spans="1:24" s="284" customFormat="1" ht="23.25" customHeight="1" x14ac:dyDescent="0.25">
      <c r="A3316" s="238">
        <v>2025</v>
      </c>
      <c r="B3316" s="230">
        <v>696</v>
      </c>
      <c r="C3316" s="320" t="s">
        <v>4571</v>
      </c>
      <c r="D3316" s="321">
        <v>34131</v>
      </c>
      <c r="E3316" s="222">
        <v>121000</v>
      </c>
      <c r="F3316" s="222">
        <v>121000</v>
      </c>
      <c r="G3316" s="218">
        <v>0</v>
      </c>
      <c r="H3316" s="218">
        <v>0</v>
      </c>
      <c r="I3316" s="218">
        <v>0</v>
      </c>
      <c r="J3316" s="218">
        <v>0</v>
      </c>
      <c r="K3316" s="218">
        <v>0</v>
      </c>
      <c r="L3316" s="218">
        <v>0</v>
      </c>
      <c r="M3316" s="218">
        <v>0</v>
      </c>
      <c r="N3316" s="218">
        <v>0</v>
      </c>
      <c r="O3316" s="218">
        <v>0</v>
      </c>
      <c r="P3316" s="218">
        <v>0</v>
      </c>
      <c r="Q3316" s="218">
        <v>121000</v>
      </c>
      <c r="R3316" s="218">
        <v>0</v>
      </c>
      <c r="S3316" s="218">
        <v>0</v>
      </c>
      <c r="T3316" s="218">
        <v>0</v>
      </c>
      <c r="U3316" s="218">
        <v>0</v>
      </c>
      <c r="V3316" s="218">
        <v>0</v>
      </c>
      <c r="W3316" s="218">
        <v>0</v>
      </c>
      <c r="X3316" s="218">
        <v>0</v>
      </c>
    </row>
    <row r="3317" spans="1:24" s="284" customFormat="1" ht="23.25" customHeight="1" x14ac:dyDescent="0.25">
      <c r="A3317" s="238">
        <v>2025</v>
      </c>
      <c r="B3317" s="230">
        <v>697</v>
      </c>
      <c r="C3317" s="320" t="s">
        <v>4572</v>
      </c>
      <c r="D3317" s="321">
        <v>32339</v>
      </c>
      <c r="E3317" s="222">
        <v>1006700</v>
      </c>
      <c r="F3317" s="222">
        <v>1006700</v>
      </c>
      <c r="G3317" s="218">
        <v>0</v>
      </c>
      <c r="H3317" s="218">
        <v>0</v>
      </c>
      <c r="I3317" s="218">
        <v>0</v>
      </c>
      <c r="J3317" s="218">
        <v>0</v>
      </c>
      <c r="K3317" s="218">
        <v>0</v>
      </c>
      <c r="L3317" s="218">
        <v>0</v>
      </c>
      <c r="M3317" s="218">
        <v>0</v>
      </c>
      <c r="N3317" s="218">
        <v>1006700</v>
      </c>
      <c r="O3317" s="218">
        <v>0</v>
      </c>
      <c r="P3317" s="218">
        <v>0</v>
      </c>
      <c r="Q3317" s="218">
        <v>0</v>
      </c>
      <c r="R3317" s="218">
        <v>0</v>
      </c>
      <c r="S3317" s="218">
        <v>0</v>
      </c>
      <c r="T3317" s="218">
        <v>0</v>
      </c>
      <c r="U3317" s="218">
        <v>0</v>
      </c>
      <c r="V3317" s="218">
        <v>0</v>
      </c>
      <c r="W3317" s="218">
        <v>0</v>
      </c>
      <c r="X3317" s="218">
        <v>0</v>
      </c>
    </row>
    <row r="3318" spans="1:24" s="284" customFormat="1" ht="23.25" customHeight="1" x14ac:dyDescent="0.25">
      <c r="A3318" s="238">
        <v>2025</v>
      </c>
      <c r="B3318" s="230">
        <v>698</v>
      </c>
      <c r="C3318" s="320" t="s">
        <v>4573</v>
      </c>
      <c r="D3318" s="321">
        <v>32340</v>
      </c>
      <c r="E3318" s="222">
        <v>1367639</v>
      </c>
      <c r="F3318" s="222">
        <v>1367639</v>
      </c>
      <c r="G3318" s="218">
        <v>0</v>
      </c>
      <c r="H3318" s="218">
        <v>0</v>
      </c>
      <c r="I3318" s="218">
        <v>0</v>
      </c>
      <c r="J3318" s="218">
        <v>0</v>
      </c>
      <c r="K3318" s="218">
        <v>0</v>
      </c>
      <c r="L3318" s="218">
        <v>0</v>
      </c>
      <c r="M3318" s="218">
        <v>0</v>
      </c>
      <c r="N3318" s="218">
        <v>250000</v>
      </c>
      <c r="O3318" s="218">
        <v>0</v>
      </c>
      <c r="P3318" s="218">
        <v>0</v>
      </c>
      <c r="Q3318" s="218">
        <v>1117639</v>
      </c>
      <c r="R3318" s="218">
        <v>0</v>
      </c>
      <c r="S3318" s="218">
        <v>0</v>
      </c>
      <c r="T3318" s="218">
        <v>0</v>
      </c>
      <c r="U3318" s="218">
        <v>0</v>
      </c>
      <c r="V3318" s="218">
        <v>0</v>
      </c>
      <c r="W3318" s="218">
        <v>0</v>
      </c>
      <c r="X3318" s="218">
        <v>0</v>
      </c>
    </row>
    <row r="3319" spans="1:24" s="284" customFormat="1" ht="23.25" customHeight="1" x14ac:dyDescent="0.25">
      <c r="A3319" s="238">
        <v>2025</v>
      </c>
      <c r="B3319" s="230">
        <v>699</v>
      </c>
      <c r="C3319" s="320" t="s">
        <v>4574</v>
      </c>
      <c r="D3319" s="321">
        <v>54851</v>
      </c>
      <c r="E3319" s="222">
        <v>1835265</v>
      </c>
      <c r="F3319" s="222">
        <v>1835265</v>
      </c>
      <c r="G3319" s="218">
        <v>0</v>
      </c>
      <c r="H3319" s="218">
        <v>0</v>
      </c>
      <c r="I3319" s="218">
        <v>0</v>
      </c>
      <c r="J3319" s="218">
        <v>0</v>
      </c>
      <c r="K3319" s="218">
        <v>0</v>
      </c>
      <c r="L3319" s="218">
        <v>0</v>
      </c>
      <c r="M3319" s="218">
        <v>0</v>
      </c>
      <c r="N3319" s="218">
        <v>200000</v>
      </c>
      <c r="O3319" s="218">
        <v>0</v>
      </c>
      <c r="P3319" s="218">
        <v>0</v>
      </c>
      <c r="Q3319" s="218">
        <v>1635265</v>
      </c>
      <c r="R3319" s="218">
        <v>0</v>
      </c>
      <c r="S3319" s="218">
        <v>0</v>
      </c>
      <c r="T3319" s="218">
        <v>0</v>
      </c>
      <c r="U3319" s="218">
        <v>0</v>
      </c>
      <c r="V3319" s="218">
        <v>0</v>
      </c>
      <c r="W3319" s="218">
        <v>0</v>
      </c>
      <c r="X3319" s="218">
        <v>0</v>
      </c>
    </row>
    <row r="3320" spans="1:24" s="284" customFormat="1" ht="23.25" customHeight="1" x14ac:dyDescent="0.25">
      <c r="A3320" s="238">
        <v>2025</v>
      </c>
      <c r="B3320" s="230">
        <v>700</v>
      </c>
      <c r="C3320" s="320" t="s">
        <v>4575</v>
      </c>
      <c r="D3320" s="321">
        <v>32396</v>
      </c>
      <c r="E3320" s="222">
        <v>1978410.8</v>
      </c>
      <c r="F3320" s="222">
        <v>1978410.8</v>
      </c>
      <c r="G3320" s="218">
        <v>0</v>
      </c>
      <c r="H3320" s="218">
        <v>175276</v>
      </c>
      <c r="I3320" s="218">
        <v>0</v>
      </c>
      <c r="J3320" s="218">
        <v>0</v>
      </c>
      <c r="K3320" s="218">
        <v>0</v>
      </c>
      <c r="L3320" s="218">
        <v>0</v>
      </c>
      <c r="M3320" s="218">
        <v>0</v>
      </c>
      <c r="N3320" s="218">
        <v>0</v>
      </c>
      <c r="O3320" s="218">
        <v>1058635.8</v>
      </c>
      <c r="P3320" s="218">
        <v>0</v>
      </c>
      <c r="Q3320" s="218">
        <v>744499</v>
      </c>
      <c r="R3320" s="218">
        <v>0</v>
      </c>
      <c r="S3320" s="218">
        <v>0</v>
      </c>
      <c r="T3320" s="218">
        <v>0</v>
      </c>
      <c r="U3320" s="218">
        <v>0</v>
      </c>
      <c r="V3320" s="218">
        <v>0</v>
      </c>
      <c r="W3320" s="218">
        <v>0</v>
      </c>
      <c r="X3320" s="218">
        <v>0</v>
      </c>
    </row>
    <row r="3321" spans="1:24" s="284" customFormat="1" ht="23.25" customHeight="1" x14ac:dyDescent="0.25">
      <c r="A3321" s="238">
        <v>2025</v>
      </c>
      <c r="B3321" s="230">
        <v>701</v>
      </c>
      <c r="C3321" s="323" t="s">
        <v>4576</v>
      </c>
      <c r="D3321" s="321">
        <v>55460</v>
      </c>
      <c r="E3321" s="222">
        <v>674244.19</v>
      </c>
      <c r="F3321" s="222">
        <v>674244.19</v>
      </c>
      <c r="G3321" s="218">
        <v>0</v>
      </c>
      <c r="H3321" s="218">
        <v>0</v>
      </c>
      <c r="I3321" s="218">
        <v>0</v>
      </c>
      <c r="J3321" s="218">
        <v>0</v>
      </c>
      <c r="K3321" s="218">
        <v>674244.19</v>
      </c>
      <c r="L3321" s="218">
        <v>0</v>
      </c>
      <c r="M3321" s="218">
        <v>0</v>
      </c>
      <c r="N3321" s="218">
        <v>0</v>
      </c>
      <c r="O3321" s="218">
        <v>0</v>
      </c>
      <c r="P3321" s="218">
        <v>0</v>
      </c>
      <c r="Q3321" s="218">
        <v>0</v>
      </c>
      <c r="R3321" s="218">
        <v>0</v>
      </c>
      <c r="S3321" s="218">
        <v>0</v>
      </c>
      <c r="T3321" s="218">
        <v>0</v>
      </c>
      <c r="U3321" s="218">
        <v>0</v>
      </c>
      <c r="V3321" s="218">
        <v>0</v>
      </c>
      <c r="W3321" s="218">
        <v>0</v>
      </c>
      <c r="X3321" s="218">
        <v>0</v>
      </c>
    </row>
    <row r="3322" spans="1:24" s="284" customFormat="1" ht="23.25" customHeight="1" x14ac:dyDescent="0.25">
      <c r="A3322" s="238">
        <v>2025</v>
      </c>
      <c r="B3322" s="230">
        <v>702</v>
      </c>
      <c r="C3322" s="323" t="s">
        <v>4577</v>
      </c>
      <c r="D3322" s="321">
        <v>55652</v>
      </c>
      <c r="E3322" s="222">
        <v>1367865.31</v>
      </c>
      <c r="F3322" s="222">
        <v>1367865.31</v>
      </c>
      <c r="G3322" s="218">
        <v>0</v>
      </c>
      <c r="H3322" s="218">
        <v>0</v>
      </c>
      <c r="I3322" s="218">
        <v>0</v>
      </c>
      <c r="J3322" s="218">
        <v>0</v>
      </c>
      <c r="K3322" s="218">
        <v>0</v>
      </c>
      <c r="L3322" s="218">
        <v>0</v>
      </c>
      <c r="M3322" s="218">
        <v>0</v>
      </c>
      <c r="N3322" s="218">
        <v>0</v>
      </c>
      <c r="O3322" s="218">
        <v>0</v>
      </c>
      <c r="P3322" s="218">
        <v>0</v>
      </c>
      <c r="Q3322" s="218">
        <v>1367865.31</v>
      </c>
      <c r="R3322" s="218">
        <v>0</v>
      </c>
      <c r="S3322" s="218">
        <v>0</v>
      </c>
      <c r="T3322" s="218">
        <v>0</v>
      </c>
      <c r="U3322" s="218">
        <v>0</v>
      </c>
      <c r="V3322" s="218">
        <v>0</v>
      </c>
      <c r="W3322" s="218">
        <v>0</v>
      </c>
      <c r="X3322" s="218">
        <v>0</v>
      </c>
    </row>
    <row r="3323" spans="1:24" s="284" customFormat="1" ht="23.25" customHeight="1" x14ac:dyDescent="0.25">
      <c r="A3323" s="238">
        <v>2025</v>
      </c>
      <c r="B3323" s="230">
        <v>703</v>
      </c>
      <c r="C3323" s="323" t="s">
        <v>4578</v>
      </c>
      <c r="D3323" s="321">
        <v>34501</v>
      </c>
      <c r="E3323" s="222">
        <v>587134.80000000005</v>
      </c>
      <c r="F3323" s="222">
        <v>587134.80000000005</v>
      </c>
      <c r="G3323" s="218">
        <v>0</v>
      </c>
      <c r="H3323" s="218">
        <v>587134.80000000005</v>
      </c>
      <c r="I3323" s="218">
        <v>0</v>
      </c>
      <c r="J3323" s="218">
        <v>0</v>
      </c>
      <c r="K3323" s="218">
        <v>0</v>
      </c>
      <c r="L3323" s="218">
        <v>0</v>
      </c>
      <c r="M3323" s="218">
        <v>0</v>
      </c>
      <c r="N3323" s="218">
        <v>0</v>
      </c>
      <c r="O3323" s="218">
        <v>0</v>
      </c>
      <c r="P3323" s="218">
        <v>0</v>
      </c>
      <c r="Q3323" s="218">
        <v>0</v>
      </c>
      <c r="R3323" s="218">
        <v>0</v>
      </c>
      <c r="S3323" s="218">
        <v>0</v>
      </c>
      <c r="T3323" s="218">
        <v>0</v>
      </c>
      <c r="U3323" s="218">
        <v>0</v>
      </c>
      <c r="V3323" s="218">
        <v>0</v>
      </c>
      <c r="W3323" s="218">
        <v>0</v>
      </c>
      <c r="X3323" s="218">
        <v>0</v>
      </c>
    </row>
    <row r="3324" spans="1:24" s="284" customFormat="1" ht="23.25" customHeight="1" x14ac:dyDescent="0.25">
      <c r="A3324" s="238">
        <v>2025</v>
      </c>
      <c r="B3324" s="230">
        <v>704</v>
      </c>
      <c r="C3324" s="320" t="s">
        <v>4579</v>
      </c>
      <c r="D3324" s="321">
        <v>46494</v>
      </c>
      <c r="E3324" s="222">
        <v>699701.63</v>
      </c>
      <c r="F3324" s="222">
        <v>699701.63</v>
      </c>
      <c r="G3324" s="218">
        <v>0</v>
      </c>
      <c r="H3324" s="218">
        <v>0</v>
      </c>
      <c r="I3324" s="218">
        <v>0</v>
      </c>
      <c r="J3324" s="218">
        <v>0</v>
      </c>
      <c r="K3324" s="218">
        <v>0</v>
      </c>
      <c r="L3324" s="218">
        <v>0</v>
      </c>
      <c r="M3324" s="218">
        <v>0</v>
      </c>
      <c r="N3324" s="218">
        <v>699701.63</v>
      </c>
      <c r="O3324" s="218">
        <v>0</v>
      </c>
      <c r="P3324" s="218">
        <v>0</v>
      </c>
      <c r="Q3324" s="218">
        <v>0</v>
      </c>
      <c r="R3324" s="218">
        <v>0</v>
      </c>
      <c r="S3324" s="218">
        <v>0</v>
      </c>
      <c r="T3324" s="218">
        <v>0</v>
      </c>
      <c r="U3324" s="218">
        <v>0</v>
      </c>
      <c r="V3324" s="218">
        <v>0</v>
      </c>
      <c r="W3324" s="218">
        <v>0</v>
      </c>
      <c r="X3324" s="218">
        <v>0</v>
      </c>
    </row>
    <row r="3325" spans="1:24" s="284" customFormat="1" ht="23.25" customHeight="1" x14ac:dyDescent="0.25">
      <c r="A3325" s="238">
        <v>2025</v>
      </c>
      <c r="B3325" s="230">
        <v>705</v>
      </c>
      <c r="C3325" s="323" t="s">
        <v>4580</v>
      </c>
      <c r="D3325" s="321">
        <v>34958</v>
      </c>
      <c r="E3325" s="222">
        <v>220000</v>
      </c>
      <c r="F3325" s="222">
        <v>220000</v>
      </c>
      <c r="G3325" s="218">
        <v>0</v>
      </c>
      <c r="H3325" s="218">
        <v>0</v>
      </c>
      <c r="I3325" s="218">
        <v>0</v>
      </c>
      <c r="J3325" s="218">
        <v>0</v>
      </c>
      <c r="K3325" s="218">
        <v>0</v>
      </c>
      <c r="L3325" s="218">
        <v>0</v>
      </c>
      <c r="M3325" s="218">
        <v>0</v>
      </c>
      <c r="N3325" s="218">
        <v>220000</v>
      </c>
      <c r="O3325" s="218">
        <v>0</v>
      </c>
      <c r="P3325" s="218">
        <v>0</v>
      </c>
      <c r="Q3325" s="218">
        <v>0</v>
      </c>
      <c r="R3325" s="218">
        <v>0</v>
      </c>
      <c r="S3325" s="218">
        <v>0</v>
      </c>
      <c r="T3325" s="218">
        <v>0</v>
      </c>
      <c r="U3325" s="218">
        <v>0</v>
      </c>
      <c r="V3325" s="218">
        <v>0</v>
      </c>
      <c r="W3325" s="218">
        <v>0</v>
      </c>
      <c r="X3325" s="218">
        <v>0</v>
      </c>
    </row>
    <row r="3326" spans="1:24" s="284" customFormat="1" ht="23.25" customHeight="1" x14ac:dyDescent="0.25">
      <c r="A3326" s="238">
        <v>2025</v>
      </c>
      <c r="B3326" s="230">
        <v>706</v>
      </c>
      <c r="C3326" s="320" t="s">
        <v>4581</v>
      </c>
      <c r="D3326" s="321">
        <v>54885</v>
      </c>
      <c r="E3326" s="222">
        <v>268074</v>
      </c>
      <c r="F3326" s="222">
        <v>268074</v>
      </c>
      <c r="G3326" s="218">
        <v>0</v>
      </c>
      <c r="H3326" s="218">
        <v>0</v>
      </c>
      <c r="I3326" s="218">
        <v>0</v>
      </c>
      <c r="J3326" s="218">
        <v>0</v>
      </c>
      <c r="K3326" s="218">
        <v>0</v>
      </c>
      <c r="L3326" s="218">
        <v>0</v>
      </c>
      <c r="M3326" s="218">
        <v>0</v>
      </c>
      <c r="N3326" s="218">
        <v>0</v>
      </c>
      <c r="O3326" s="218">
        <v>0</v>
      </c>
      <c r="P3326" s="218">
        <v>0</v>
      </c>
      <c r="Q3326" s="218">
        <v>0</v>
      </c>
      <c r="R3326" s="218">
        <v>0</v>
      </c>
      <c r="S3326" s="218">
        <v>268074</v>
      </c>
      <c r="T3326" s="218">
        <v>0</v>
      </c>
      <c r="U3326" s="218">
        <v>0</v>
      </c>
      <c r="V3326" s="218">
        <v>0</v>
      </c>
      <c r="W3326" s="218">
        <v>0</v>
      </c>
      <c r="X3326" s="218">
        <v>0</v>
      </c>
    </row>
    <row r="3327" spans="1:24" s="284" customFormat="1" ht="23.25" customHeight="1" x14ac:dyDescent="0.25">
      <c r="A3327" s="238">
        <v>2025</v>
      </c>
      <c r="B3327" s="230">
        <v>707</v>
      </c>
      <c r="C3327" s="320" t="s">
        <v>4582</v>
      </c>
      <c r="D3327" s="321">
        <v>35152</v>
      </c>
      <c r="E3327" s="222">
        <v>480000</v>
      </c>
      <c r="F3327" s="222">
        <v>480000</v>
      </c>
      <c r="G3327" s="218">
        <v>0</v>
      </c>
      <c r="H3327" s="218">
        <v>0</v>
      </c>
      <c r="I3327" s="218">
        <v>0</v>
      </c>
      <c r="J3327" s="218">
        <v>0</v>
      </c>
      <c r="K3327" s="218">
        <v>0</v>
      </c>
      <c r="L3327" s="218">
        <v>0</v>
      </c>
      <c r="M3327" s="218">
        <v>0</v>
      </c>
      <c r="N3327" s="218">
        <v>0</v>
      </c>
      <c r="O3327" s="218">
        <v>0</v>
      </c>
      <c r="P3327" s="218">
        <v>0</v>
      </c>
      <c r="Q3327" s="218">
        <v>0</v>
      </c>
      <c r="R3327" s="218">
        <v>0</v>
      </c>
      <c r="S3327" s="218">
        <v>480000</v>
      </c>
      <c r="T3327" s="218">
        <v>0</v>
      </c>
      <c r="U3327" s="218">
        <v>0</v>
      </c>
      <c r="V3327" s="218">
        <v>0</v>
      </c>
      <c r="W3327" s="218">
        <v>0</v>
      </c>
      <c r="X3327" s="218">
        <v>0</v>
      </c>
    </row>
    <row r="3328" spans="1:24" s="284" customFormat="1" ht="23.25" customHeight="1" x14ac:dyDescent="0.25">
      <c r="A3328" s="238">
        <v>2025</v>
      </c>
      <c r="B3328" s="230">
        <v>708</v>
      </c>
      <c r="C3328" s="320" t="s">
        <v>4583</v>
      </c>
      <c r="D3328" s="321">
        <v>46544</v>
      </c>
      <c r="E3328" s="222">
        <v>513212.68000000005</v>
      </c>
      <c r="F3328" s="222">
        <v>513212.68000000005</v>
      </c>
      <c r="G3328" s="218">
        <v>0</v>
      </c>
      <c r="H3328" s="218">
        <v>238400.35</v>
      </c>
      <c r="I3328" s="218">
        <v>0</v>
      </c>
      <c r="J3328" s="218">
        <v>0</v>
      </c>
      <c r="K3328" s="218">
        <v>0</v>
      </c>
      <c r="L3328" s="218">
        <v>0</v>
      </c>
      <c r="M3328" s="218">
        <v>0</v>
      </c>
      <c r="N3328" s="218">
        <v>0</v>
      </c>
      <c r="O3328" s="218">
        <v>0</v>
      </c>
      <c r="P3328" s="218">
        <v>274812.33</v>
      </c>
      <c r="Q3328" s="218">
        <v>0</v>
      </c>
      <c r="R3328" s="218">
        <v>0</v>
      </c>
      <c r="S3328" s="218">
        <v>0</v>
      </c>
      <c r="T3328" s="218">
        <v>0</v>
      </c>
      <c r="U3328" s="218">
        <v>0</v>
      </c>
      <c r="V3328" s="218">
        <v>0</v>
      </c>
      <c r="W3328" s="218">
        <v>0</v>
      </c>
      <c r="X3328" s="218">
        <v>0</v>
      </c>
    </row>
    <row r="3329" spans="1:24" s="284" customFormat="1" ht="23.25" customHeight="1" x14ac:dyDescent="0.25">
      <c r="A3329" s="238">
        <v>2025</v>
      </c>
      <c r="B3329" s="230">
        <v>709</v>
      </c>
      <c r="C3329" s="320" t="s">
        <v>4584</v>
      </c>
      <c r="D3329" s="321">
        <v>54900</v>
      </c>
      <c r="E3329" s="222">
        <v>240000</v>
      </c>
      <c r="F3329" s="222">
        <v>240000</v>
      </c>
      <c r="G3329" s="218">
        <v>0</v>
      </c>
      <c r="H3329" s="218">
        <v>240000</v>
      </c>
      <c r="I3329" s="218">
        <v>0</v>
      </c>
      <c r="J3329" s="218">
        <v>0</v>
      </c>
      <c r="K3329" s="218">
        <v>0</v>
      </c>
      <c r="L3329" s="218">
        <v>0</v>
      </c>
      <c r="M3329" s="218">
        <v>0</v>
      </c>
      <c r="N3329" s="218">
        <v>0</v>
      </c>
      <c r="O3329" s="218">
        <v>0</v>
      </c>
      <c r="P3329" s="218">
        <v>0</v>
      </c>
      <c r="Q3329" s="218">
        <v>0</v>
      </c>
      <c r="R3329" s="218">
        <v>0</v>
      </c>
      <c r="S3329" s="218">
        <v>0</v>
      </c>
      <c r="T3329" s="218">
        <v>0</v>
      </c>
      <c r="U3329" s="218">
        <v>0</v>
      </c>
      <c r="V3329" s="218">
        <v>0</v>
      </c>
      <c r="W3329" s="218">
        <v>0</v>
      </c>
      <c r="X3329" s="218">
        <v>0</v>
      </c>
    </row>
    <row r="3330" spans="1:24" s="284" customFormat="1" ht="23.25" customHeight="1" x14ac:dyDescent="0.25">
      <c r="A3330" s="238">
        <v>2025</v>
      </c>
      <c r="B3330" s="230">
        <v>710</v>
      </c>
      <c r="C3330" s="320" t="s">
        <v>4585</v>
      </c>
      <c r="D3330" s="321">
        <v>35409</v>
      </c>
      <c r="E3330" s="222">
        <v>1702390.3</v>
      </c>
      <c r="F3330" s="222">
        <v>1702390.3</v>
      </c>
      <c r="G3330" s="218">
        <v>0</v>
      </c>
      <c r="H3330" s="218">
        <v>0</v>
      </c>
      <c r="I3330" s="218">
        <v>0</v>
      </c>
      <c r="J3330" s="218">
        <v>0</v>
      </c>
      <c r="K3330" s="218">
        <v>0</v>
      </c>
      <c r="L3330" s="218">
        <v>0</v>
      </c>
      <c r="M3330" s="218">
        <v>0</v>
      </c>
      <c r="N3330" s="218">
        <v>0</v>
      </c>
      <c r="O3330" s="218">
        <v>1702390.3</v>
      </c>
      <c r="P3330" s="218">
        <v>0</v>
      </c>
      <c r="Q3330" s="218">
        <v>0</v>
      </c>
      <c r="R3330" s="218">
        <v>0</v>
      </c>
      <c r="S3330" s="218">
        <v>0</v>
      </c>
      <c r="T3330" s="218">
        <v>0</v>
      </c>
      <c r="U3330" s="218">
        <v>0</v>
      </c>
      <c r="V3330" s="218">
        <v>0</v>
      </c>
      <c r="W3330" s="218">
        <v>0</v>
      </c>
      <c r="X3330" s="218">
        <v>0</v>
      </c>
    </row>
    <row r="3331" spans="1:24" s="284" customFormat="1" ht="23.25" customHeight="1" x14ac:dyDescent="0.25">
      <c r="A3331" s="238">
        <v>2025</v>
      </c>
      <c r="B3331" s="230">
        <v>711</v>
      </c>
      <c r="C3331" s="320" t="s">
        <v>4586</v>
      </c>
      <c r="D3331" s="321">
        <v>35410</v>
      </c>
      <c r="E3331" s="222">
        <v>11582274.529999999</v>
      </c>
      <c r="F3331" s="222">
        <v>11582274.529999999</v>
      </c>
      <c r="G3331" s="218">
        <v>11582274.529999999</v>
      </c>
      <c r="H3331" s="218">
        <v>0</v>
      </c>
      <c r="I3331" s="218">
        <v>0</v>
      </c>
      <c r="J3331" s="218">
        <v>0</v>
      </c>
      <c r="K3331" s="218">
        <v>0</v>
      </c>
      <c r="L3331" s="218">
        <v>0</v>
      </c>
      <c r="M3331" s="218">
        <v>0</v>
      </c>
      <c r="N3331" s="218">
        <v>0</v>
      </c>
      <c r="O3331" s="218">
        <v>0</v>
      </c>
      <c r="P3331" s="218">
        <v>0</v>
      </c>
      <c r="Q3331" s="218">
        <v>0</v>
      </c>
      <c r="R3331" s="218">
        <v>0</v>
      </c>
      <c r="S3331" s="218">
        <v>0</v>
      </c>
      <c r="T3331" s="218">
        <v>0</v>
      </c>
      <c r="U3331" s="218">
        <v>0</v>
      </c>
      <c r="V3331" s="218">
        <v>0</v>
      </c>
      <c r="W3331" s="218">
        <v>0</v>
      </c>
      <c r="X3331" s="218">
        <v>0</v>
      </c>
    </row>
    <row r="3332" spans="1:24" s="284" customFormat="1" ht="23.25" customHeight="1" x14ac:dyDescent="0.25">
      <c r="A3332" s="238">
        <v>2025</v>
      </c>
      <c r="B3332" s="230">
        <v>712</v>
      </c>
      <c r="C3332" s="320" t="s">
        <v>4587</v>
      </c>
      <c r="D3332" s="321">
        <v>35494</v>
      </c>
      <c r="E3332" s="222">
        <v>189169.52</v>
      </c>
      <c r="F3332" s="222">
        <v>189169.52</v>
      </c>
      <c r="G3332" s="218">
        <v>0</v>
      </c>
      <c r="H3332" s="218">
        <v>0</v>
      </c>
      <c r="I3332" s="218">
        <v>0</v>
      </c>
      <c r="J3332" s="218">
        <v>0</v>
      </c>
      <c r="K3332" s="218">
        <v>0</v>
      </c>
      <c r="L3332" s="218">
        <v>0</v>
      </c>
      <c r="M3332" s="218">
        <v>0</v>
      </c>
      <c r="N3332" s="218">
        <v>0</v>
      </c>
      <c r="O3332" s="218">
        <v>189169.52</v>
      </c>
      <c r="P3332" s="218">
        <v>0</v>
      </c>
      <c r="Q3332" s="218">
        <v>0</v>
      </c>
      <c r="R3332" s="218">
        <v>0</v>
      </c>
      <c r="S3332" s="218">
        <v>0</v>
      </c>
      <c r="T3332" s="218">
        <v>0</v>
      </c>
      <c r="U3332" s="218">
        <v>0</v>
      </c>
      <c r="V3332" s="218">
        <v>0</v>
      </c>
      <c r="W3332" s="218">
        <v>0</v>
      </c>
      <c r="X3332" s="218">
        <v>0</v>
      </c>
    </row>
    <row r="3333" spans="1:24" s="284" customFormat="1" ht="23.25" customHeight="1" x14ac:dyDescent="0.25">
      <c r="A3333" s="238">
        <v>2025</v>
      </c>
      <c r="B3333" s="230">
        <v>713</v>
      </c>
      <c r="C3333" s="320" t="s">
        <v>4588</v>
      </c>
      <c r="D3333" s="321">
        <v>35495</v>
      </c>
      <c r="E3333" s="222">
        <v>1313644.5</v>
      </c>
      <c r="F3333" s="222">
        <v>1313644.5</v>
      </c>
      <c r="G3333" s="218">
        <v>0</v>
      </c>
      <c r="H3333" s="218">
        <v>0</v>
      </c>
      <c r="I3333" s="218">
        <v>0</v>
      </c>
      <c r="J3333" s="218">
        <v>0</v>
      </c>
      <c r="K3333" s="218">
        <v>0</v>
      </c>
      <c r="L3333" s="218">
        <v>0</v>
      </c>
      <c r="M3333" s="218">
        <v>0</v>
      </c>
      <c r="N3333" s="218">
        <v>0</v>
      </c>
      <c r="O3333" s="218">
        <v>1313644.5</v>
      </c>
      <c r="P3333" s="218">
        <v>0</v>
      </c>
      <c r="Q3333" s="218">
        <v>0</v>
      </c>
      <c r="R3333" s="218">
        <v>0</v>
      </c>
      <c r="S3333" s="218">
        <v>0</v>
      </c>
      <c r="T3333" s="218">
        <v>0</v>
      </c>
      <c r="U3333" s="218">
        <v>0</v>
      </c>
      <c r="V3333" s="218">
        <v>0</v>
      </c>
      <c r="W3333" s="218">
        <v>0</v>
      </c>
      <c r="X3333" s="218">
        <v>0</v>
      </c>
    </row>
    <row r="3334" spans="1:24" s="284" customFormat="1" ht="23.25" customHeight="1" x14ac:dyDescent="0.25">
      <c r="A3334" s="238">
        <v>2025</v>
      </c>
      <c r="B3334" s="230">
        <v>714</v>
      </c>
      <c r="C3334" s="323" t="s">
        <v>4589</v>
      </c>
      <c r="D3334" s="321">
        <v>33232</v>
      </c>
      <c r="E3334" s="222">
        <v>4500000</v>
      </c>
      <c r="F3334" s="222">
        <v>4500000</v>
      </c>
      <c r="G3334" s="218">
        <v>0</v>
      </c>
      <c r="H3334" s="218">
        <v>0</v>
      </c>
      <c r="I3334" s="218">
        <v>0</v>
      </c>
      <c r="J3334" s="218">
        <v>0</v>
      </c>
      <c r="K3334" s="218">
        <v>0</v>
      </c>
      <c r="L3334" s="218">
        <v>0</v>
      </c>
      <c r="M3334" s="218">
        <v>0</v>
      </c>
      <c r="N3334" s="218">
        <v>0</v>
      </c>
      <c r="O3334" s="218">
        <v>0</v>
      </c>
      <c r="P3334" s="218">
        <v>0</v>
      </c>
      <c r="Q3334" s="218">
        <v>4500000</v>
      </c>
      <c r="R3334" s="218">
        <v>0</v>
      </c>
      <c r="S3334" s="218">
        <v>0</v>
      </c>
      <c r="T3334" s="218">
        <v>0</v>
      </c>
      <c r="U3334" s="218">
        <v>0</v>
      </c>
      <c r="V3334" s="218">
        <v>0</v>
      </c>
      <c r="W3334" s="218">
        <v>0</v>
      </c>
      <c r="X3334" s="218">
        <v>0</v>
      </c>
    </row>
    <row r="3335" spans="1:24" s="284" customFormat="1" ht="23.25" customHeight="1" x14ac:dyDescent="0.25">
      <c r="A3335" s="238">
        <v>2025</v>
      </c>
      <c r="B3335" s="230">
        <v>715</v>
      </c>
      <c r="C3335" s="323" t="s">
        <v>4590</v>
      </c>
      <c r="D3335" s="321">
        <v>33265</v>
      </c>
      <c r="E3335" s="222">
        <v>1099104.48</v>
      </c>
      <c r="F3335" s="222">
        <v>1099104.48</v>
      </c>
      <c r="G3335" s="218">
        <v>0</v>
      </c>
      <c r="H3335" s="218">
        <v>0</v>
      </c>
      <c r="I3335" s="218">
        <v>0</v>
      </c>
      <c r="J3335" s="218">
        <v>0</v>
      </c>
      <c r="K3335" s="218">
        <v>0</v>
      </c>
      <c r="L3335" s="218">
        <v>0</v>
      </c>
      <c r="M3335" s="218">
        <v>0</v>
      </c>
      <c r="N3335" s="218">
        <v>0</v>
      </c>
      <c r="O3335" s="218">
        <v>0</v>
      </c>
      <c r="P3335" s="218">
        <v>0</v>
      </c>
      <c r="Q3335" s="218">
        <v>1099104.48</v>
      </c>
      <c r="R3335" s="218">
        <v>0</v>
      </c>
      <c r="S3335" s="218">
        <v>0</v>
      </c>
      <c r="T3335" s="218">
        <v>0</v>
      </c>
      <c r="U3335" s="218">
        <v>0</v>
      </c>
      <c r="V3335" s="218">
        <v>0</v>
      </c>
      <c r="W3335" s="218">
        <v>0</v>
      </c>
      <c r="X3335" s="218">
        <v>0</v>
      </c>
    </row>
    <row r="3336" spans="1:24" s="284" customFormat="1" ht="23.25" customHeight="1" x14ac:dyDescent="0.25">
      <c r="A3336" s="238">
        <v>2025</v>
      </c>
      <c r="B3336" s="230">
        <v>716</v>
      </c>
      <c r="C3336" s="323" t="s">
        <v>4591</v>
      </c>
      <c r="D3336" s="321">
        <v>33267</v>
      </c>
      <c r="E3336" s="222">
        <v>168158.05</v>
      </c>
      <c r="F3336" s="222">
        <v>168158.05</v>
      </c>
      <c r="G3336" s="218">
        <v>0</v>
      </c>
      <c r="H3336" s="218">
        <v>0</v>
      </c>
      <c r="I3336" s="218">
        <v>0</v>
      </c>
      <c r="J3336" s="218">
        <v>0</v>
      </c>
      <c r="K3336" s="218">
        <v>0</v>
      </c>
      <c r="L3336" s="218">
        <v>0</v>
      </c>
      <c r="M3336" s="218">
        <v>0</v>
      </c>
      <c r="N3336" s="218">
        <v>0</v>
      </c>
      <c r="O3336" s="218">
        <v>0</v>
      </c>
      <c r="P3336" s="218">
        <v>0</v>
      </c>
      <c r="Q3336" s="218">
        <v>168158.05</v>
      </c>
      <c r="R3336" s="218">
        <v>0</v>
      </c>
      <c r="S3336" s="218">
        <v>0</v>
      </c>
      <c r="T3336" s="218">
        <v>0</v>
      </c>
      <c r="U3336" s="218">
        <v>0</v>
      </c>
      <c r="V3336" s="218">
        <v>0</v>
      </c>
      <c r="W3336" s="218">
        <v>0</v>
      </c>
      <c r="X3336" s="218">
        <v>0</v>
      </c>
    </row>
    <row r="3337" spans="1:24" s="284" customFormat="1" ht="23.25" customHeight="1" x14ac:dyDescent="0.25">
      <c r="A3337" s="238">
        <v>2025</v>
      </c>
      <c r="B3337" s="230">
        <v>717</v>
      </c>
      <c r="C3337" s="323" t="s">
        <v>4592</v>
      </c>
      <c r="D3337" s="321">
        <v>33269</v>
      </c>
      <c r="E3337" s="222">
        <v>638766.29</v>
      </c>
      <c r="F3337" s="222">
        <v>638766.29</v>
      </c>
      <c r="G3337" s="218">
        <v>0</v>
      </c>
      <c r="H3337" s="218">
        <v>0</v>
      </c>
      <c r="I3337" s="218">
        <v>0</v>
      </c>
      <c r="J3337" s="218">
        <v>0</v>
      </c>
      <c r="K3337" s="218">
        <v>0</v>
      </c>
      <c r="L3337" s="218">
        <v>0</v>
      </c>
      <c r="M3337" s="218">
        <v>0</v>
      </c>
      <c r="N3337" s="218">
        <v>0</v>
      </c>
      <c r="O3337" s="218">
        <v>638766.29</v>
      </c>
      <c r="P3337" s="218">
        <v>0</v>
      </c>
      <c r="Q3337" s="218">
        <v>0</v>
      </c>
      <c r="R3337" s="218">
        <v>0</v>
      </c>
      <c r="S3337" s="218">
        <v>0</v>
      </c>
      <c r="T3337" s="218">
        <v>0</v>
      </c>
      <c r="U3337" s="218">
        <v>0</v>
      </c>
      <c r="V3337" s="218">
        <v>0</v>
      </c>
      <c r="W3337" s="218">
        <v>0</v>
      </c>
      <c r="X3337" s="218">
        <v>0</v>
      </c>
    </row>
    <row r="3338" spans="1:24" s="284" customFormat="1" ht="23.25" customHeight="1" x14ac:dyDescent="0.25">
      <c r="A3338" s="238">
        <v>2025</v>
      </c>
      <c r="B3338" s="230">
        <v>718</v>
      </c>
      <c r="C3338" s="323" t="s">
        <v>4593</v>
      </c>
      <c r="D3338" s="321">
        <v>33289</v>
      </c>
      <c r="E3338" s="222">
        <v>4830000</v>
      </c>
      <c r="F3338" s="222">
        <v>4830000</v>
      </c>
      <c r="G3338" s="218">
        <v>0</v>
      </c>
      <c r="H3338" s="218">
        <v>0</v>
      </c>
      <c r="I3338" s="218">
        <v>0</v>
      </c>
      <c r="J3338" s="218">
        <v>0</v>
      </c>
      <c r="K3338" s="218">
        <v>0</v>
      </c>
      <c r="L3338" s="218">
        <v>0</v>
      </c>
      <c r="M3338" s="218">
        <v>0</v>
      </c>
      <c r="N3338" s="218">
        <v>0</v>
      </c>
      <c r="O3338" s="218">
        <v>0</v>
      </c>
      <c r="P3338" s="218">
        <v>0</v>
      </c>
      <c r="Q3338" s="218">
        <v>4830000</v>
      </c>
      <c r="R3338" s="218">
        <v>0</v>
      </c>
      <c r="S3338" s="218">
        <v>0</v>
      </c>
      <c r="T3338" s="218">
        <v>0</v>
      </c>
      <c r="U3338" s="218">
        <v>0</v>
      </c>
      <c r="V3338" s="218">
        <v>0</v>
      </c>
      <c r="W3338" s="218">
        <v>0</v>
      </c>
      <c r="X3338" s="218">
        <v>0</v>
      </c>
    </row>
    <row r="3339" spans="1:24" s="284" customFormat="1" ht="23.25" customHeight="1" x14ac:dyDescent="0.25">
      <c r="A3339" s="238">
        <v>2025</v>
      </c>
      <c r="B3339" s="230">
        <v>719</v>
      </c>
      <c r="C3339" s="320" t="s">
        <v>4594</v>
      </c>
      <c r="D3339" s="321">
        <v>35606</v>
      </c>
      <c r="E3339" s="222">
        <v>7351776</v>
      </c>
      <c r="F3339" s="222">
        <v>7351776</v>
      </c>
      <c r="G3339" s="218">
        <v>0</v>
      </c>
      <c r="H3339" s="218">
        <v>5749020</v>
      </c>
      <c r="I3339" s="218">
        <v>0</v>
      </c>
      <c r="J3339" s="218">
        <v>0</v>
      </c>
      <c r="K3339" s="218">
        <v>0</v>
      </c>
      <c r="L3339" s="218">
        <v>0</v>
      </c>
      <c r="M3339" s="218">
        <v>0</v>
      </c>
      <c r="N3339" s="218">
        <v>0</v>
      </c>
      <c r="O3339" s="218">
        <v>0</v>
      </c>
      <c r="P3339" s="218">
        <v>0</v>
      </c>
      <c r="Q3339" s="322">
        <v>1602756</v>
      </c>
      <c r="R3339" s="218">
        <v>0</v>
      </c>
      <c r="S3339" s="218">
        <v>0</v>
      </c>
      <c r="T3339" s="218">
        <v>0</v>
      </c>
      <c r="U3339" s="218">
        <v>0</v>
      </c>
      <c r="V3339" s="218">
        <v>0</v>
      </c>
      <c r="W3339" s="218">
        <v>0</v>
      </c>
      <c r="X3339" s="218">
        <v>0</v>
      </c>
    </row>
    <row r="3340" spans="1:24" s="284" customFormat="1" ht="23.25" customHeight="1" x14ac:dyDescent="0.25">
      <c r="A3340" s="238">
        <v>2025</v>
      </c>
      <c r="B3340" s="230">
        <v>720</v>
      </c>
      <c r="C3340" s="320" t="s">
        <v>4623</v>
      </c>
      <c r="D3340" s="321">
        <v>46557</v>
      </c>
      <c r="E3340" s="222">
        <v>1878470</v>
      </c>
      <c r="F3340" s="222">
        <v>1878470</v>
      </c>
      <c r="G3340" s="218">
        <v>0</v>
      </c>
      <c r="H3340" s="218">
        <v>0</v>
      </c>
      <c r="I3340" s="218">
        <v>0</v>
      </c>
      <c r="J3340" s="218">
        <v>0</v>
      </c>
      <c r="K3340" s="218">
        <v>0</v>
      </c>
      <c r="L3340" s="218">
        <v>0</v>
      </c>
      <c r="M3340" s="218">
        <v>0</v>
      </c>
      <c r="N3340" s="218">
        <v>0</v>
      </c>
      <c r="O3340" s="218">
        <v>1878470</v>
      </c>
      <c r="P3340" s="218">
        <v>0</v>
      </c>
      <c r="Q3340" s="218">
        <v>0</v>
      </c>
      <c r="R3340" s="218">
        <v>0</v>
      </c>
      <c r="S3340" s="218">
        <v>0</v>
      </c>
      <c r="T3340" s="218">
        <v>0</v>
      </c>
      <c r="U3340" s="218">
        <v>0</v>
      </c>
      <c r="V3340" s="218">
        <v>0</v>
      </c>
      <c r="W3340" s="218">
        <v>0</v>
      </c>
      <c r="X3340" s="218">
        <v>0</v>
      </c>
    </row>
    <row r="3341" spans="1:24" s="284" customFormat="1" ht="23.25" customHeight="1" x14ac:dyDescent="0.25">
      <c r="A3341" s="238">
        <v>2025</v>
      </c>
      <c r="B3341" s="230">
        <v>721</v>
      </c>
      <c r="C3341" s="320" t="s">
        <v>4596</v>
      </c>
      <c r="D3341" s="321">
        <v>35871</v>
      </c>
      <c r="E3341" s="222">
        <v>1422687</v>
      </c>
      <c r="F3341" s="222">
        <v>1422687</v>
      </c>
      <c r="G3341" s="218">
        <v>0</v>
      </c>
      <c r="H3341" s="218">
        <v>0</v>
      </c>
      <c r="I3341" s="218">
        <v>0</v>
      </c>
      <c r="J3341" s="218">
        <v>0</v>
      </c>
      <c r="K3341" s="218">
        <v>0</v>
      </c>
      <c r="L3341" s="218">
        <v>0</v>
      </c>
      <c r="M3341" s="218">
        <v>0</v>
      </c>
      <c r="N3341" s="218">
        <v>0</v>
      </c>
      <c r="O3341" s="218">
        <v>0</v>
      </c>
      <c r="P3341" s="218">
        <v>0</v>
      </c>
      <c r="Q3341" s="218">
        <v>1422687</v>
      </c>
      <c r="R3341" s="218">
        <v>0</v>
      </c>
      <c r="S3341" s="218">
        <v>0</v>
      </c>
      <c r="T3341" s="218">
        <v>0</v>
      </c>
      <c r="U3341" s="218">
        <v>0</v>
      </c>
      <c r="V3341" s="218">
        <v>0</v>
      </c>
      <c r="W3341" s="218">
        <v>0</v>
      </c>
      <c r="X3341" s="218">
        <v>0</v>
      </c>
    </row>
    <row r="3342" spans="1:24" s="284" customFormat="1" ht="23.25" customHeight="1" x14ac:dyDescent="0.25">
      <c r="A3342" s="238">
        <v>2025</v>
      </c>
      <c r="B3342" s="230">
        <v>722</v>
      </c>
      <c r="C3342" s="320" t="s">
        <v>4597</v>
      </c>
      <c r="D3342" s="321">
        <v>35907</v>
      </c>
      <c r="E3342" s="222">
        <v>1289720.45</v>
      </c>
      <c r="F3342" s="222">
        <v>1289720.45</v>
      </c>
      <c r="G3342" s="218">
        <v>0</v>
      </c>
      <c r="H3342" s="218">
        <v>0</v>
      </c>
      <c r="I3342" s="218">
        <v>0</v>
      </c>
      <c r="J3342" s="218">
        <v>0</v>
      </c>
      <c r="K3342" s="218">
        <v>0</v>
      </c>
      <c r="L3342" s="218">
        <v>0</v>
      </c>
      <c r="M3342" s="218">
        <v>0</v>
      </c>
      <c r="N3342" s="218">
        <v>0</v>
      </c>
      <c r="O3342" s="218">
        <v>1289720.45</v>
      </c>
      <c r="P3342" s="218">
        <v>0</v>
      </c>
      <c r="Q3342" s="218">
        <v>0</v>
      </c>
      <c r="R3342" s="218">
        <v>0</v>
      </c>
      <c r="S3342" s="218">
        <v>0</v>
      </c>
      <c r="T3342" s="218">
        <v>0</v>
      </c>
      <c r="U3342" s="218">
        <v>0</v>
      </c>
      <c r="V3342" s="218">
        <v>0</v>
      </c>
      <c r="W3342" s="218">
        <v>0</v>
      </c>
      <c r="X3342" s="218">
        <v>0</v>
      </c>
    </row>
    <row r="3343" spans="1:24" s="284" customFormat="1" ht="23.25" customHeight="1" x14ac:dyDescent="0.25">
      <c r="A3343" s="238">
        <v>2025</v>
      </c>
      <c r="B3343" s="230">
        <v>723</v>
      </c>
      <c r="C3343" s="320" t="s">
        <v>4598</v>
      </c>
      <c r="D3343" s="321">
        <v>35910</v>
      </c>
      <c r="E3343" s="222">
        <v>1219464.1200000001</v>
      </c>
      <c r="F3343" s="222">
        <v>1219464.1200000001</v>
      </c>
      <c r="G3343" s="218">
        <v>0</v>
      </c>
      <c r="H3343" s="218">
        <v>0</v>
      </c>
      <c r="I3343" s="218">
        <v>0</v>
      </c>
      <c r="J3343" s="218">
        <v>0</v>
      </c>
      <c r="K3343" s="218">
        <v>0</v>
      </c>
      <c r="L3343" s="218">
        <v>0</v>
      </c>
      <c r="M3343" s="218">
        <v>0</v>
      </c>
      <c r="N3343" s="218">
        <v>0</v>
      </c>
      <c r="O3343" s="218">
        <v>1219464.1200000001</v>
      </c>
      <c r="P3343" s="218">
        <v>0</v>
      </c>
      <c r="Q3343" s="218">
        <v>0</v>
      </c>
      <c r="R3343" s="218">
        <v>0</v>
      </c>
      <c r="S3343" s="218">
        <v>0</v>
      </c>
      <c r="T3343" s="218">
        <v>0</v>
      </c>
      <c r="U3343" s="218">
        <v>0</v>
      </c>
      <c r="V3343" s="218">
        <v>0</v>
      </c>
      <c r="W3343" s="218">
        <v>0</v>
      </c>
      <c r="X3343" s="218">
        <v>0</v>
      </c>
    </row>
    <row r="3344" spans="1:24" s="284" customFormat="1" ht="23.25" customHeight="1" x14ac:dyDescent="0.25">
      <c r="A3344" s="238">
        <v>2025</v>
      </c>
      <c r="B3344" s="230">
        <v>724</v>
      </c>
      <c r="C3344" s="320" t="s">
        <v>4599</v>
      </c>
      <c r="D3344" s="321">
        <v>35912</v>
      </c>
      <c r="E3344" s="222">
        <v>1314195.02</v>
      </c>
      <c r="F3344" s="222">
        <v>1314195.02</v>
      </c>
      <c r="G3344" s="218">
        <v>0</v>
      </c>
      <c r="H3344" s="218">
        <v>0</v>
      </c>
      <c r="I3344" s="218">
        <v>0</v>
      </c>
      <c r="J3344" s="218">
        <v>0</v>
      </c>
      <c r="K3344" s="218">
        <v>0</v>
      </c>
      <c r="L3344" s="218">
        <v>0</v>
      </c>
      <c r="M3344" s="218">
        <v>0</v>
      </c>
      <c r="N3344" s="218">
        <v>0</v>
      </c>
      <c r="O3344" s="218">
        <v>1314195.02</v>
      </c>
      <c r="P3344" s="218">
        <v>0</v>
      </c>
      <c r="Q3344" s="218">
        <v>0</v>
      </c>
      <c r="R3344" s="218">
        <v>0</v>
      </c>
      <c r="S3344" s="218">
        <v>0</v>
      </c>
      <c r="T3344" s="218">
        <v>0</v>
      </c>
      <c r="U3344" s="218">
        <v>0</v>
      </c>
      <c r="V3344" s="218">
        <v>0</v>
      </c>
      <c r="W3344" s="218">
        <v>0</v>
      </c>
      <c r="X3344" s="218">
        <v>0</v>
      </c>
    </row>
    <row r="3345" spans="1:24" s="284" customFormat="1" ht="23.25" customHeight="1" x14ac:dyDescent="0.25">
      <c r="A3345" s="238">
        <v>2025</v>
      </c>
      <c r="B3345" s="230">
        <v>725</v>
      </c>
      <c r="C3345" s="320" t="s">
        <v>4600</v>
      </c>
      <c r="D3345" s="321">
        <v>35913</v>
      </c>
      <c r="E3345" s="222">
        <v>1388297.14</v>
      </c>
      <c r="F3345" s="222">
        <v>1388297.14</v>
      </c>
      <c r="G3345" s="218">
        <v>0</v>
      </c>
      <c r="H3345" s="218">
        <v>0</v>
      </c>
      <c r="I3345" s="218">
        <v>0</v>
      </c>
      <c r="J3345" s="218">
        <v>0</v>
      </c>
      <c r="K3345" s="218">
        <v>0</v>
      </c>
      <c r="L3345" s="218">
        <v>0</v>
      </c>
      <c r="M3345" s="218">
        <v>0</v>
      </c>
      <c r="N3345" s="218">
        <v>0</v>
      </c>
      <c r="O3345" s="218">
        <v>1388297.14</v>
      </c>
      <c r="P3345" s="218">
        <v>0</v>
      </c>
      <c r="Q3345" s="218">
        <v>0</v>
      </c>
      <c r="R3345" s="218">
        <v>0</v>
      </c>
      <c r="S3345" s="218">
        <v>0</v>
      </c>
      <c r="T3345" s="218">
        <v>0</v>
      </c>
      <c r="U3345" s="218">
        <v>0</v>
      </c>
      <c r="V3345" s="218">
        <v>0</v>
      </c>
      <c r="W3345" s="218">
        <v>0</v>
      </c>
      <c r="X3345" s="218">
        <v>0</v>
      </c>
    </row>
    <row r="3346" spans="1:24" s="284" customFormat="1" ht="23.25" customHeight="1" x14ac:dyDescent="0.25">
      <c r="A3346" s="238">
        <v>2025</v>
      </c>
      <c r="B3346" s="230">
        <v>726</v>
      </c>
      <c r="C3346" s="320" t="s">
        <v>4601</v>
      </c>
      <c r="D3346" s="321">
        <v>32755</v>
      </c>
      <c r="E3346" s="222">
        <v>734246</v>
      </c>
      <c r="F3346" s="222">
        <v>734246</v>
      </c>
      <c r="G3346" s="218">
        <v>0</v>
      </c>
      <c r="H3346" s="218">
        <v>734246</v>
      </c>
      <c r="I3346" s="218">
        <v>0</v>
      </c>
      <c r="J3346" s="218">
        <v>0</v>
      </c>
      <c r="K3346" s="218">
        <v>0</v>
      </c>
      <c r="L3346" s="218">
        <v>0</v>
      </c>
      <c r="M3346" s="218">
        <v>0</v>
      </c>
      <c r="N3346" s="218">
        <v>0</v>
      </c>
      <c r="O3346" s="218">
        <v>0</v>
      </c>
      <c r="P3346" s="218">
        <v>0</v>
      </c>
      <c r="Q3346" s="218">
        <v>0</v>
      </c>
      <c r="R3346" s="218">
        <v>0</v>
      </c>
      <c r="S3346" s="218">
        <v>0</v>
      </c>
      <c r="T3346" s="218">
        <v>0</v>
      </c>
      <c r="U3346" s="218">
        <v>0</v>
      </c>
      <c r="V3346" s="218">
        <v>0</v>
      </c>
      <c r="W3346" s="218">
        <v>0</v>
      </c>
      <c r="X3346" s="218">
        <v>0</v>
      </c>
    </row>
    <row r="3347" spans="1:24" s="284" customFormat="1" ht="23.25" customHeight="1" x14ac:dyDescent="0.25">
      <c r="A3347" s="238">
        <v>2025</v>
      </c>
      <c r="B3347" s="230">
        <v>727</v>
      </c>
      <c r="C3347" s="320" t="s">
        <v>4602</v>
      </c>
      <c r="D3347" s="321">
        <v>32756</v>
      </c>
      <c r="E3347" s="222">
        <v>734246</v>
      </c>
      <c r="F3347" s="222">
        <v>734246</v>
      </c>
      <c r="G3347" s="218">
        <v>0</v>
      </c>
      <c r="H3347" s="218">
        <v>734246</v>
      </c>
      <c r="I3347" s="218">
        <v>0</v>
      </c>
      <c r="J3347" s="218">
        <v>0</v>
      </c>
      <c r="K3347" s="218">
        <v>0</v>
      </c>
      <c r="L3347" s="218">
        <v>0</v>
      </c>
      <c r="M3347" s="218">
        <v>0</v>
      </c>
      <c r="N3347" s="218">
        <v>0</v>
      </c>
      <c r="O3347" s="218">
        <v>0</v>
      </c>
      <c r="P3347" s="218">
        <v>0</v>
      </c>
      <c r="Q3347" s="218">
        <v>0</v>
      </c>
      <c r="R3347" s="218">
        <v>0</v>
      </c>
      <c r="S3347" s="218">
        <v>0</v>
      </c>
      <c r="T3347" s="218">
        <v>0</v>
      </c>
      <c r="U3347" s="218">
        <v>0</v>
      </c>
      <c r="V3347" s="218">
        <v>0</v>
      </c>
      <c r="W3347" s="218">
        <v>0</v>
      </c>
      <c r="X3347" s="218">
        <v>0</v>
      </c>
    </row>
    <row r="3348" spans="1:24" s="284" customFormat="1" ht="23.25" customHeight="1" x14ac:dyDescent="0.25">
      <c r="A3348" s="238">
        <v>2025</v>
      </c>
      <c r="B3348" s="230">
        <v>728</v>
      </c>
      <c r="C3348" s="320" t="s">
        <v>4603</v>
      </c>
      <c r="D3348" s="321">
        <v>32757</v>
      </c>
      <c r="E3348" s="222">
        <v>799302</v>
      </c>
      <c r="F3348" s="222">
        <v>799302</v>
      </c>
      <c r="G3348" s="218">
        <v>0</v>
      </c>
      <c r="H3348" s="218">
        <v>799302</v>
      </c>
      <c r="I3348" s="218">
        <v>0</v>
      </c>
      <c r="J3348" s="218">
        <v>0</v>
      </c>
      <c r="K3348" s="218">
        <v>0</v>
      </c>
      <c r="L3348" s="218">
        <v>0</v>
      </c>
      <c r="M3348" s="218">
        <v>0</v>
      </c>
      <c r="N3348" s="218">
        <v>0</v>
      </c>
      <c r="O3348" s="218">
        <v>0</v>
      </c>
      <c r="P3348" s="218">
        <v>0</v>
      </c>
      <c r="Q3348" s="218">
        <v>0</v>
      </c>
      <c r="R3348" s="218">
        <v>0</v>
      </c>
      <c r="S3348" s="218">
        <v>0</v>
      </c>
      <c r="T3348" s="218">
        <v>0</v>
      </c>
      <c r="U3348" s="218">
        <v>0</v>
      </c>
      <c r="V3348" s="218">
        <v>0</v>
      </c>
      <c r="W3348" s="218">
        <v>0</v>
      </c>
      <c r="X3348" s="218">
        <v>0</v>
      </c>
    </row>
    <row r="3349" spans="1:24" s="284" customFormat="1" ht="23.25" customHeight="1" x14ac:dyDescent="0.25">
      <c r="A3349" s="238">
        <v>2025</v>
      </c>
      <c r="B3349" s="230">
        <v>729</v>
      </c>
      <c r="C3349" s="320" t="s">
        <v>4604</v>
      </c>
      <c r="D3349" s="321">
        <v>32773</v>
      </c>
      <c r="E3349" s="222">
        <v>1246349.3</v>
      </c>
      <c r="F3349" s="222">
        <v>1246349.3</v>
      </c>
      <c r="G3349" s="218">
        <v>0</v>
      </c>
      <c r="H3349" s="218">
        <v>0</v>
      </c>
      <c r="I3349" s="218">
        <v>0</v>
      </c>
      <c r="J3349" s="218">
        <v>0</v>
      </c>
      <c r="K3349" s="218">
        <v>0</v>
      </c>
      <c r="L3349" s="218">
        <v>0</v>
      </c>
      <c r="M3349" s="218">
        <v>0</v>
      </c>
      <c r="N3349" s="218">
        <v>0</v>
      </c>
      <c r="O3349" s="218">
        <v>1075877.3</v>
      </c>
      <c r="P3349" s="218">
        <v>170472</v>
      </c>
      <c r="Q3349" s="218">
        <v>0</v>
      </c>
      <c r="R3349" s="218">
        <v>0</v>
      </c>
      <c r="S3349" s="218">
        <v>0</v>
      </c>
      <c r="T3349" s="218">
        <v>0</v>
      </c>
      <c r="U3349" s="218">
        <v>0</v>
      </c>
      <c r="V3349" s="218">
        <v>0</v>
      </c>
      <c r="W3349" s="218">
        <v>0</v>
      </c>
      <c r="X3349" s="218">
        <v>0</v>
      </c>
    </row>
    <row r="3350" spans="1:24" s="284" customFormat="1" ht="23.25" customHeight="1" x14ac:dyDescent="0.25">
      <c r="A3350" s="238">
        <v>2025</v>
      </c>
      <c r="B3350" s="230">
        <v>730</v>
      </c>
      <c r="C3350" s="320" t="s">
        <v>4605</v>
      </c>
      <c r="D3350" s="321">
        <v>36674</v>
      </c>
      <c r="E3350" s="222">
        <v>615937.26</v>
      </c>
      <c r="F3350" s="222">
        <v>615937.26</v>
      </c>
      <c r="G3350" s="218">
        <v>0</v>
      </c>
      <c r="H3350" s="218">
        <v>0</v>
      </c>
      <c r="I3350" s="218">
        <v>0</v>
      </c>
      <c r="J3350" s="218">
        <v>0</v>
      </c>
      <c r="K3350" s="218">
        <v>0</v>
      </c>
      <c r="L3350" s="218">
        <v>0</v>
      </c>
      <c r="M3350" s="218">
        <v>0</v>
      </c>
      <c r="N3350" s="218">
        <v>0</v>
      </c>
      <c r="O3350" s="218">
        <v>0</v>
      </c>
      <c r="P3350" s="218">
        <v>615937.26</v>
      </c>
      <c r="Q3350" s="218">
        <v>0</v>
      </c>
      <c r="R3350" s="218">
        <v>0</v>
      </c>
      <c r="S3350" s="218">
        <v>0</v>
      </c>
      <c r="T3350" s="218">
        <v>0</v>
      </c>
      <c r="U3350" s="218">
        <v>0</v>
      </c>
      <c r="V3350" s="218">
        <v>0</v>
      </c>
      <c r="W3350" s="218">
        <v>0</v>
      </c>
      <c r="X3350" s="218">
        <v>0</v>
      </c>
    </row>
    <row r="3351" spans="1:24" s="284" customFormat="1" ht="23.25" customHeight="1" x14ac:dyDescent="0.25">
      <c r="A3351" s="238">
        <v>2025</v>
      </c>
      <c r="B3351" s="230">
        <v>731</v>
      </c>
      <c r="C3351" s="320" t="s">
        <v>4606</v>
      </c>
      <c r="D3351" s="321">
        <v>36675</v>
      </c>
      <c r="E3351" s="222">
        <v>135012.22</v>
      </c>
      <c r="F3351" s="222">
        <v>135012.22</v>
      </c>
      <c r="G3351" s="218">
        <v>0</v>
      </c>
      <c r="H3351" s="218">
        <v>0</v>
      </c>
      <c r="I3351" s="218">
        <v>0</v>
      </c>
      <c r="J3351" s="218">
        <v>0</v>
      </c>
      <c r="K3351" s="218">
        <v>0</v>
      </c>
      <c r="L3351" s="218">
        <v>0</v>
      </c>
      <c r="M3351" s="218">
        <v>0</v>
      </c>
      <c r="N3351" s="218">
        <v>0</v>
      </c>
      <c r="O3351" s="218">
        <v>0</v>
      </c>
      <c r="P3351" s="218">
        <v>0</v>
      </c>
      <c r="Q3351" s="218">
        <v>135012.22</v>
      </c>
      <c r="R3351" s="218">
        <v>0</v>
      </c>
      <c r="S3351" s="218">
        <v>0</v>
      </c>
      <c r="T3351" s="218">
        <v>0</v>
      </c>
      <c r="U3351" s="218">
        <v>0</v>
      </c>
      <c r="V3351" s="218">
        <v>0</v>
      </c>
      <c r="W3351" s="218">
        <v>0</v>
      </c>
      <c r="X3351" s="218">
        <v>0</v>
      </c>
    </row>
    <row r="3352" spans="1:24" s="284" customFormat="1" ht="23.25" customHeight="1" x14ac:dyDescent="0.25">
      <c r="A3352" s="238">
        <v>2025</v>
      </c>
      <c r="B3352" s="230">
        <v>732</v>
      </c>
      <c r="C3352" s="320" t="s">
        <v>4607</v>
      </c>
      <c r="D3352" s="321">
        <v>36677</v>
      </c>
      <c r="E3352" s="222">
        <v>74478.05</v>
      </c>
      <c r="F3352" s="222">
        <v>74478.05</v>
      </c>
      <c r="G3352" s="218">
        <v>0</v>
      </c>
      <c r="H3352" s="218">
        <v>0</v>
      </c>
      <c r="I3352" s="218">
        <v>0</v>
      </c>
      <c r="J3352" s="218">
        <v>0</v>
      </c>
      <c r="K3352" s="218">
        <v>0</v>
      </c>
      <c r="L3352" s="218">
        <v>0</v>
      </c>
      <c r="M3352" s="218">
        <v>0</v>
      </c>
      <c r="N3352" s="218">
        <v>0</v>
      </c>
      <c r="O3352" s="218">
        <v>0</v>
      </c>
      <c r="P3352" s="218">
        <v>0</v>
      </c>
      <c r="Q3352" s="218">
        <v>74478.05</v>
      </c>
      <c r="R3352" s="218">
        <v>0</v>
      </c>
      <c r="S3352" s="218">
        <v>0</v>
      </c>
      <c r="T3352" s="218">
        <v>0</v>
      </c>
      <c r="U3352" s="218">
        <v>0</v>
      </c>
      <c r="V3352" s="218">
        <v>0</v>
      </c>
      <c r="W3352" s="218">
        <v>0</v>
      </c>
      <c r="X3352" s="218">
        <v>0</v>
      </c>
    </row>
    <row r="3353" spans="1:24" s="284" customFormat="1" ht="23.25" customHeight="1" x14ac:dyDescent="0.25">
      <c r="A3353" s="238">
        <v>2025</v>
      </c>
      <c r="B3353" s="230">
        <v>733</v>
      </c>
      <c r="C3353" s="320" t="s">
        <v>4235</v>
      </c>
      <c r="D3353" s="321">
        <v>36680</v>
      </c>
      <c r="E3353" s="222">
        <v>314833</v>
      </c>
      <c r="F3353" s="222">
        <v>314833</v>
      </c>
      <c r="G3353" s="218">
        <v>0</v>
      </c>
      <c r="H3353" s="218">
        <v>210028</v>
      </c>
      <c r="I3353" s="218">
        <v>0</v>
      </c>
      <c r="J3353" s="218">
        <v>0</v>
      </c>
      <c r="K3353" s="218">
        <v>0</v>
      </c>
      <c r="L3353" s="218">
        <v>0</v>
      </c>
      <c r="M3353" s="218">
        <v>0</v>
      </c>
      <c r="N3353" s="218">
        <v>0</v>
      </c>
      <c r="O3353" s="218">
        <v>0</v>
      </c>
      <c r="P3353" s="218">
        <v>0</v>
      </c>
      <c r="Q3353" s="218">
        <v>0</v>
      </c>
      <c r="R3353" s="218">
        <v>0</v>
      </c>
      <c r="S3353" s="218">
        <v>0</v>
      </c>
      <c r="T3353" s="218">
        <v>104805</v>
      </c>
      <c r="U3353" s="218">
        <v>0</v>
      </c>
      <c r="V3353" s="218">
        <v>0</v>
      </c>
      <c r="W3353" s="218">
        <v>0</v>
      </c>
      <c r="X3353" s="218">
        <v>0</v>
      </c>
    </row>
    <row r="3354" spans="1:24" s="284" customFormat="1" ht="23.25" customHeight="1" x14ac:dyDescent="0.25">
      <c r="A3354" s="238">
        <v>2025</v>
      </c>
      <c r="B3354" s="230">
        <v>734</v>
      </c>
      <c r="C3354" s="320" t="s">
        <v>4608</v>
      </c>
      <c r="D3354" s="321">
        <v>36681</v>
      </c>
      <c r="E3354" s="222">
        <v>437565</v>
      </c>
      <c r="F3354" s="222">
        <v>437565</v>
      </c>
      <c r="G3354" s="218">
        <v>0</v>
      </c>
      <c r="H3354" s="218">
        <v>0</v>
      </c>
      <c r="I3354" s="218">
        <v>0</v>
      </c>
      <c r="J3354" s="218">
        <v>0</v>
      </c>
      <c r="K3354" s="218">
        <v>0</v>
      </c>
      <c r="L3354" s="218">
        <v>0</v>
      </c>
      <c r="M3354" s="218">
        <v>0</v>
      </c>
      <c r="N3354" s="218">
        <v>0</v>
      </c>
      <c r="O3354" s="218">
        <v>0</v>
      </c>
      <c r="P3354" s="218">
        <v>0</v>
      </c>
      <c r="Q3354" s="322">
        <v>378000</v>
      </c>
      <c r="R3354" s="218">
        <v>0</v>
      </c>
      <c r="S3354" s="218">
        <v>0</v>
      </c>
      <c r="T3354" s="218">
        <v>59565</v>
      </c>
      <c r="U3354" s="218">
        <v>0</v>
      </c>
      <c r="V3354" s="218">
        <v>0</v>
      </c>
      <c r="W3354" s="218">
        <v>0</v>
      </c>
      <c r="X3354" s="218">
        <v>0</v>
      </c>
    </row>
    <row r="3355" spans="1:24" s="284" customFormat="1" ht="23.25" customHeight="1" x14ac:dyDescent="0.25">
      <c r="A3355" s="238">
        <v>2025</v>
      </c>
      <c r="B3355" s="230">
        <v>735</v>
      </c>
      <c r="C3355" s="320" t="s">
        <v>4609</v>
      </c>
      <c r="D3355" s="321">
        <v>55644</v>
      </c>
      <c r="E3355" s="222">
        <v>350000</v>
      </c>
      <c r="F3355" s="222">
        <v>350000</v>
      </c>
      <c r="G3355" s="218">
        <v>0</v>
      </c>
      <c r="H3355" s="218">
        <v>0</v>
      </c>
      <c r="I3355" s="218">
        <v>0</v>
      </c>
      <c r="J3355" s="218">
        <v>0</v>
      </c>
      <c r="K3355" s="218">
        <v>0</v>
      </c>
      <c r="L3355" s="218">
        <v>0</v>
      </c>
      <c r="M3355" s="218">
        <v>0</v>
      </c>
      <c r="N3355" s="218">
        <v>0</v>
      </c>
      <c r="O3355" s="218">
        <v>350000</v>
      </c>
      <c r="P3355" s="218">
        <v>0</v>
      </c>
      <c r="Q3355" s="218">
        <v>0</v>
      </c>
      <c r="R3355" s="218">
        <v>0</v>
      </c>
      <c r="S3355" s="218">
        <v>0</v>
      </c>
      <c r="T3355" s="218">
        <v>0</v>
      </c>
      <c r="U3355" s="218">
        <v>0</v>
      </c>
      <c r="V3355" s="218">
        <v>0</v>
      </c>
      <c r="W3355" s="218">
        <v>0</v>
      </c>
      <c r="X3355" s="218">
        <v>0</v>
      </c>
    </row>
    <row r="3356" spans="1:24" s="284" customFormat="1" ht="23.25" customHeight="1" x14ac:dyDescent="0.25">
      <c r="A3356" s="238">
        <v>2025</v>
      </c>
      <c r="B3356" s="230">
        <v>736</v>
      </c>
      <c r="C3356" s="320" t="s">
        <v>4610</v>
      </c>
      <c r="D3356" s="321">
        <v>36833</v>
      </c>
      <c r="E3356" s="222">
        <v>2795311.19</v>
      </c>
      <c r="F3356" s="222">
        <v>2795311.19</v>
      </c>
      <c r="G3356" s="218">
        <v>0</v>
      </c>
      <c r="H3356" s="218">
        <v>0</v>
      </c>
      <c r="I3356" s="218">
        <v>0</v>
      </c>
      <c r="J3356" s="218">
        <v>0</v>
      </c>
      <c r="K3356" s="218">
        <v>0</v>
      </c>
      <c r="L3356" s="218">
        <v>0</v>
      </c>
      <c r="M3356" s="218">
        <v>0</v>
      </c>
      <c r="N3356" s="218">
        <v>0</v>
      </c>
      <c r="O3356" s="218">
        <v>0</v>
      </c>
      <c r="P3356" s="218">
        <v>380311.19</v>
      </c>
      <c r="Q3356" s="218">
        <v>2415000</v>
      </c>
      <c r="R3356" s="218">
        <v>0</v>
      </c>
      <c r="S3356" s="218">
        <v>0</v>
      </c>
      <c r="T3356" s="218">
        <v>0</v>
      </c>
      <c r="U3356" s="218">
        <v>0</v>
      </c>
      <c r="V3356" s="218">
        <v>0</v>
      </c>
      <c r="W3356" s="218">
        <v>0</v>
      </c>
      <c r="X3356" s="218">
        <v>0</v>
      </c>
    </row>
    <row r="3357" spans="1:24" s="284" customFormat="1" ht="23.25" customHeight="1" x14ac:dyDescent="0.25">
      <c r="A3357" s="238">
        <v>2025</v>
      </c>
      <c r="B3357" s="230">
        <v>737</v>
      </c>
      <c r="C3357" s="320" t="s">
        <v>4611</v>
      </c>
      <c r="D3357" s="321">
        <v>36835</v>
      </c>
      <c r="E3357" s="222">
        <v>514657</v>
      </c>
      <c r="F3357" s="222">
        <v>514657</v>
      </c>
      <c r="G3357" s="218">
        <v>0</v>
      </c>
      <c r="H3357" s="218">
        <v>0</v>
      </c>
      <c r="I3357" s="218">
        <v>0</v>
      </c>
      <c r="J3357" s="218">
        <v>0</v>
      </c>
      <c r="K3357" s="218">
        <v>0</v>
      </c>
      <c r="L3357" s="218">
        <v>0</v>
      </c>
      <c r="M3357" s="218">
        <v>0</v>
      </c>
      <c r="N3357" s="218">
        <v>0</v>
      </c>
      <c r="O3357" s="218">
        <v>514657</v>
      </c>
      <c r="P3357" s="218">
        <v>0</v>
      </c>
      <c r="Q3357" s="218">
        <v>0</v>
      </c>
      <c r="R3357" s="218">
        <v>0</v>
      </c>
      <c r="S3357" s="218">
        <v>0</v>
      </c>
      <c r="T3357" s="218">
        <v>0</v>
      </c>
      <c r="U3357" s="218">
        <v>0</v>
      </c>
      <c r="V3357" s="218">
        <v>0</v>
      </c>
      <c r="W3357" s="218">
        <v>0</v>
      </c>
      <c r="X3357" s="218">
        <v>0</v>
      </c>
    </row>
    <row r="3358" spans="1:24" s="284" customFormat="1" ht="23.25" customHeight="1" x14ac:dyDescent="0.25">
      <c r="A3358" s="238">
        <v>2025</v>
      </c>
      <c r="B3358" s="230">
        <v>738</v>
      </c>
      <c r="C3358" s="320" t="s">
        <v>4612</v>
      </c>
      <c r="D3358" s="321">
        <v>37075</v>
      </c>
      <c r="E3358" s="222">
        <v>478617</v>
      </c>
      <c r="F3358" s="222">
        <v>468617</v>
      </c>
      <c r="G3358" s="218">
        <v>0</v>
      </c>
      <c r="H3358" s="218">
        <v>0</v>
      </c>
      <c r="I3358" s="218">
        <v>0</v>
      </c>
      <c r="J3358" s="218">
        <v>0</v>
      </c>
      <c r="K3358" s="218">
        <v>0</v>
      </c>
      <c r="L3358" s="218">
        <v>0</v>
      </c>
      <c r="M3358" s="218">
        <v>0</v>
      </c>
      <c r="N3358" s="218">
        <v>0</v>
      </c>
      <c r="O3358" s="218">
        <v>0</v>
      </c>
      <c r="P3358" s="218">
        <v>0</v>
      </c>
      <c r="Q3358" s="218">
        <v>468617</v>
      </c>
      <c r="R3358" s="218">
        <v>0</v>
      </c>
      <c r="S3358" s="218">
        <v>0</v>
      </c>
      <c r="T3358" s="218">
        <v>0</v>
      </c>
      <c r="U3358" s="218">
        <v>0</v>
      </c>
      <c r="V3358" s="218">
        <v>0</v>
      </c>
      <c r="W3358" s="218">
        <v>0</v>
      </c>
      <c r="X3358" s="218">
        <v>10000</v>
      </c>
    </row>
    <row r="3359" spans="1:24" s="284" customFormat="1" ht="23.25" customHeight="1" x14ac:dyDescent="0.25">
      <c r="A3359" s="238">
        <v>2025</v>
      </c>
      <c r="B3359" s="230">
        <v>739</v>
      </c>
      <c r="C3359" s="320" t="s">
        <v>4613</v>
      </c>
      <c r="D3359" s="321">
        <v>46633</v>
      </c>
      <c r="E3359" s="222">
        <v>232178</v>
      </c>
      <c r="F3359" s="222">
        <v>232178</v>
      </c>
      <c r="G3359" s="218">
        <v>0</v>
      </c>
      <c r="H3359" s="218">
        <v>0</v>
      </c>
      <c r="I3359" s="218">
        <v>0</v>
      </c>
      <c r="J3359" s="218">
        <v>0</v>
      </c>
      <c r="K3359" s="218">
        <v>0</v>
      </c>
      <c r="L3359" s="218">
        <v>0</v>
      </c>
      <c r="M3359" s="218">
        <v>0</v>
      </c>
      <c r="N3359" s="218">
        <v>0</v>
      </c>
      <c r="O3359" s="218">
        <v>0</v>
      </c>
      <c r="P3359" s="218">
        <v>0</v>
      </c>
      <c r="Q3359" s="218">
        <v>232178</v>
      </c>
      <c r="R3359" s="218">
        <v>0</v>
      </c>
      <c r="S3359" s="218">
        <v>0</v>
      </c>
      <c r="T3359" s="218">
        <v>0</v>
      </c>
      <c r="U3359" s="218">
        <v>0</v>
      </c>
      <c r="V3359" s="218">
        <v>0</v>
      </c>
      <c r="W3359" s="218">
        <v>0</v>
      </c>
      <c r="X3359" s="218">
        <v>0</v>
      </c>
    </row>
    <row r="3360" spans="1:24" s="239" customFormat="1" ht="23.25" customHeight="1" x14ac:dyDescent="0.3">
      <c r="A3360" s="238"/>
      <c r="B3360" s="230" t="s">
        <v>22</v>
      </c>
      <c r="C3360" s="231"/>
      <c r="D3360" s="324" t="s">
        <v>172</v>
      </c>
      <c r="E3360" s="219">
        <v>1203603532.5100503</v>
      </c>
      <c r="F3360" s="219">
        <v>1189695620.0899997</v>
      </c>
      <c r="G3360" s="219">
        <v>172933264.53</v>
      </c>
      <c r="H3360" s="219">
        <v>116024741.00999999</v>
      </c>
      <c r="I3360" s="219">
        <v>0</v>
      </c>
      <c r="J3360" s="219">
        <v>12073836.680000002</v>
      </c>
      <c r="K3360" s="219">
        <v>15961280.5</v>
      </c>
      <c r="L3360" s="219">
        <v>17496985.859999999</v>
      </c>
      <c r="M3360" s="219">
        <v>0</v>
      </c>
      <c r="N3360" s="219">
        <v>17389657.629999999</v>
      </c>
      <c r="O3360" s="219">
        <v>420837591.97000003</v>
      </c>
      <c r="P3360" s="219">
        <v>41784699.089999989</v>
      </c>
      <c r="Q3360" s="219">
        <v>334220764.34000003</v>
      </c>
      <c r="R3360" s="219">
        <v>2632348</v>
      </c>
      <c r="S3360" s="219">
        <v>4455562</v>
      </c>
      <c r="T3360" s="219">
        <v>664370</v>
      </c>
      <c r="U3360" s="219">
        <v>17026430.039999999</v>
      </c>
      <c r="V3360" s="219">
        <v>16194088.440000003</v>
      </c>
      <c r="W3360" s="219">
        <v>0</v>
      </c>
      <c r="X3360" s="219">
        <v>13907912.420049995</v>
      </c>
    </row>
    <row r="3361" spans="1:24" s="239" customFormat="1" ht="20.25" customHeight="1" x14ac:dyDescent="0.3">
      <c r="A3361" s="238"/>
      <c r="C3361" s="235"/>
      <c r="D3361" s="235"/>
      <c r="E3361" s="235"/>
      <c r="F3361" s="235"/>
      <c r="G3361" s="254"/>
      <c r="H3361" s="254"/>
      <c r="I3361" s="254"/>
      <c r="J3361" s="254"/>
      <c r="K3361" s="254"/>
      <c r="L3361" s="254" t="s">
        <v>1911</v>
      </c>
      <c r="M3361" s="254"/>
      <c r="N3361" s="254"/>
      <c r="O3361" s="254"/>
      <c r="P3361" s="254"/>
      <c r="Q3361" s="254"/>
      <c r="R3361" s="254"/>
      <c r="S3361" s="254"/>
      <c r="T3361" s="254"/>
      <c r="U3361" s="254"/>
      <c r="V3361" s="254"/>
      <c r="W3361" s="254"/>
      <c r="X3361" s="283"/>
    </row>
    <row r="3362" spans="1:24" s="239" customFormat="1" ht="20.25" customHeight="1" x14ac:dyDescent="0.3">
      <c r="A3362" s="238">
        <v>2025</v>
      </c>
      <c r="B3362" s="230">
        <v>740</v>
      </c>
      <c r="C3362" s="229" t="s">
        <v>4273</v>
      </c>
      <c r="D3362" s="230">
        <v>37307</v>
      </c>
      <c r="E3362" s="222">
        <v>18636288.41</v>
      </c>
      <c r="F3362" s="222">
        <v>18539859.890000001</v>
      </c>
      <c r="G3362" s="218">
        <v>0</v>
      </c>
      <c r="H3362" s="261">
        <v>0</v>
      </c>
      <c r="I3362" s="218">
        <v>0</v>
      </c>
      <c r="J3362" s="261">
        <v>0</v>
      </c>
      <c r="K3362" s="218">
        <v>0</v>
      </c>
      <c r="L3362" s="261">
        <v>0</v>
      </c>
      <c r="M3362" s="218">
        <v>0</v>
      </c>
      <c r="N3362" s="261">
        <v>0</v>
      </c>
      <c r="O3362" s="218">
        <v>0</v>
      </c>
      <c r="P3362" s="261">
        <v>0</v>
      </c>
      <c r="Q3362" s="218">
        <v>18277030.629999999</v>
      </c>
      <c r="R3362" s="261">
        <v>0</v>
      </c>
      <c r="S3362" s="218">
        <v>0</v>
      </c>
      <c r="T3362" s="261">
        <v>0</v>
      </c>
      <c r="U3362" s="218">
        <v>262829.26</v>
      </c>
      <c r="V3362" s="261">
        <v>0</v>
      </c>
      <c r="W3362" s="218">
        <v>0</v>
      </c>
      <c r="X3362" s="261">
        <v>96428.52</v>
      </c>
    </row>
    <row r="3363" spans="1:24" s="239" customFormat="1" ht="20.25" customHeight="1" x14ac:dyDescent="0.3">
      <c r="A3363" s="238">
        <v>2025</v>
      </c>
      <c r="B3363" s="230">
        <v>741</v>
      </c>
      <c r="C3363" s="229" t="s">
        <v>3870</v>
      </c>
      <c r="D3363" s="230">
        <v>37338</v>
      </c>
      <c r="E3363" s="222">
        <v>15875194.470000001</v>
      </c>
      <c r="F3363" s="222">
        <v>15645831.050000001</v>
      </c>
      <c r="G3363" s="218">
        <v>0</v>
      </c>
      <c r="H3363" s="261">
        <v>0</v>
      </c>
      <c r="I3363" s="218">
        <v>0</v>
      </c>
      <c r="J3363" s="261">
        <v>0</v>
      </c>
      <c r="K3363" s="218">
        <v>0</v>
      </c>
      <c r="L3363" s="261">
        <v>0</v>
      </c>
      <c r="M3363" s="218">
        <v>0</v>
      </c>
      <c r="N3363" s="261">
        <v>15259214.880000001</v>
      </c>
      <c r="O3363" s="218">
        <v>0</v>
      </c>
      <c r="P3363" s="261">
        <v>0</v>
      </c>
      <c r="Q3363" s="218">
        <v>0</v>
      </c>
      <c r="R3363" s="261">
        <v>0</v>
      </c>
      <c r="S3363" s="218">
        <v>0</v>
      </c>
      <c r="T3363" s="261">
        <v>0</v>
      </c>
      <c r="U3363" s="218">
        <v>386616.17</v>
      </c>
      <c r="V3363" s="261">
        <v>0</v>
      </c>
      <c r="W3363" s="218">
        <v>0</v>
      </c>
      <c r="X3363" s="261">
        <v>229363.42</v>
      </c>
    </row>
    <row r="3364" spans="1:24" s="239" customFormat="1" ht="20.25" customHeight="1" x14ac:dyDescent="0.3">
      <c r="A3364" s="238">
        <v>2025</v>
      </c>
      <c r="B3364" s="230">
        <v>742</v>
      </c>
      <c r="C3364" s="229" t="s">
        <v>1664</v>
      </c>
      <c r="D3364" s="230">
        <v>37328</v>
      </c>
      <c r="E3364" s="222">
        <v>1670590.71</v>
      </c>
      <c r="F3364" s="222">
        <v>1670590.71</v>
      </c>
      <c r="G3364" s="218">
        <v>0</v>
      </c>
      <c r="H3364" s="261">
        <v>0</v>
      </c>
      <c r="I3364" s="218">
        <v>0</v>
      </c>
      <c r="J3364" s="261">
        <v>0</v>
      </c>
      <c r="K3364" s="218">
        <v>950000</v>
      </c>
      <c r="L3364" s="261">
        <v>626000</v>
      </c>
      <c r="M3364" s="218">
        <v>0</v>
      </c>
      <c r="N3364" s="261">
        <v>0</v>
      </c>
      <c r="O3364" s="218">
        <v>0</v>
      </c>
      <c r="P3364" s="261">
        <v>0</v>
      </c>
      <c r="Q3364" s="218">
        <v>94590.71</v>
      </c>
      <c r="R3364" s="261">
        <v>0</v>
      </c>
      <c r="S3364" s="218">
        <v>0</v>
      </c>
      <c r="T3364" s="261">
        <v>0</v>
      </c>
      <c r="U3364" s="218">
        <v>0</v>
      </c>
      <c r="V3364" s="261">
        <v>0</v>
      </c>
      <c r="W3364" s="218">
        <v>0</v>
      </c>
      <c r="X3364" s="261">
        <v>0</v>
      </c>
    </row>
    <row r="3365" spans="1:24" s="239" customFormat="1" ht="20.25" customHeight="1" x14ac:dyDescent="0.3">
      <c r="A3365" s="238">
        <v>2025</v>
      </c>
      <c r="B3365" s="230">
        <v>743</v>
      </c>
      <c r="C3365" s="229" t="s">
        <v>1665</v>
      </c>
      <c r="D3365" s="230">
        <v>37402</v>
      </c>
      <c r="E3365" s="222">
        <v>912206.05</v>
      </c>
      <c r="F3365" s="222">
        <v>912206.05</v>
      </c>
      <c r="G3365" s="218">
        <v>0</v>
      </c>
      <c r="H3365" s="261">
        <v>912206.05</v>
      </c>
      <c r="I3365" s="218">
        <v>0</v>
      </c>
      <c r="J3365" s="261">
        <v>0</v>
      </c>
      <c r="K3365" s="218">
        <v>0</v>
      </c>
      <c r="L3365" s="261">
        <v>0</v>
      </c>
      <c r="M3365" s="218">
        <v>0</v>
      </c>
      <c r="N3365" s="261">
        <v>0</v>
      </c>
      <c r="O3365" s="218">
        <v>0</v>
      </c>
      <c r="P3365" s="261">
        <v>0</v>
      </c>
      <c r="Q3365" s="218">
        <v>0</v>
      </c>
      <c r="R3365" s="261">
        <v>0</v>
      </c>
      <c r="S3365" s="218">
        <v>0</v>
      </c>
      <c r="T3365" s="261">
        <v>0</v>
      </c>
      <c r="U3365" s="218">
        <v>0</v>
      </c>
      <c r="V3365" s="261">
        <v>0</v>
      </c>
      <c r="W3365" s="218">
        <v>0</v>
      </c>
      <c r="X3365" s="261">
        <v>0</v>
      </c>
    </row>
    <row r="3366" spans="1:24" s="239" customFormat="1" ht="20.25" customHeight="1" x14ac:dyDescent="0.3">
      <c r="A3366" s="238">
        <v>2025</v>
      </c>
      <c r="B3366" s="230">
        <v>744</v>
      </c>
      <c r="C3366" s="229" t="s">
        <v>1666</v>
      </c>
      <c r="D3366" s="230">
        <v>37403</v>
      </c>
      <c r="E3366" s="222">
        <v>1023937.17</v>
      </c>
      <c r="F3366" s="222">
        <v>1023937.17</v>
      </c>
      <c r="G3366" s="218">
        <v>0</v>
      </c>
      <c r="H3366" s="261">
        <v>1023937.17</v>
      </c>
      <c r="I3366" s="218">
        <v>0</v>
      </c>
      <c r="J3366" s="261">
        <v>0</v>
      </c>
      <c r="K3366" s="218">
        <v>0</v>
      </c>
      <c r="L3366" s="261">
        <v>0</v>
      </c>
      <c r="M3366" s="218">
        <v>0</v>
      </c>
      <c r="N3366" s="261">
        <v>0</v>
      </c>
      <c r="O3366" s="218">
        <v>0</v>
      </c>
      <c r="P3366" s="261">
        <v>0</v>
      </c>
      <c r="Q3366" s="218">
        <v>0</v>
      </c>
      <c r="R3366" s="261">
        <v>0</v>
      </c>
      <c r="S3366" s="218">
        <v>0</v>
      </c>
      <c r="T3366" s="261">
        <v>0</v>
      </c>
      <c r="U3366" s="218">
        <v>0</v>
      </c>
      <c r="V3366" s="261">
        <v>0</v>
      </c>
      <c r="W3366" s="218">
        <v>0</v>
      </c>
      <c r="X3366" s="261">
        <v>0</v>
      </c>
    </row>
    <row r="3367" spans="1:24" s="239" customFormat="1" ht="23.25" customHeight="1" x14ac:dyDescent="0.3">
      <c r="A3367" s="238">
        <v>2025</v>
      </c>
      <c r="B3367" s="230">
        <v>745</v>
      </c>
      <c r="C3367" s="229" t="s">
        <v>1646</v>
      </c>
      <c r="D3367" s="230">
        <v>37361</v>
      </c>
      <c r="E3367" s="222">
        <v>2990827.0599999996</v>
      </c>
      <c r="F3367" s="222">
        <v>2990827.0599999996</v>
      </c>
      <c r="G3367" s="218">
        <v>0</v>
      </c>
      <c r="H3367" s="261">
        <v>0</v>
      </c>
      <c r="I3367" s="218">
        <v>0</v>
      </c>
      <c r="J3367" s="261">
        <v>0</v>
      </c>
      <c r="K3367" s="218">
        <v>0</v>
      </c>
      <c r="L3367" s="261">
        <v>0</v>
      </c>
      <c r="M3367" s="218">
        <v>0</v>
      </c>
      <c r="N3367" s="261">
        <v>0</v>
      </c>
      <c r="O3367" s="218">
        <v>2990827.0599999996</v>
      </c>
      <c r="P3367" s="261">
        <v>0</v>
      </c>
      <c r="Q3367" s="218">
        <v>0</v>
      </c>
      <c r="R3367" s="261">
        <v>0</v>
      </c>
      <c r="S3367" s="218">
        <v>0</v>
      </c>
      <c r="T3367" s="261">
        <v>0</v>
      </c>
      <c r="U3367" s="218">
        <v>0</v>
      </c>
      <c r="V3367" s="261">
        <v>0</v>
      </c>
      <c r="W3367" s="218">
        <v>0</v>
      </c>
      <c r="X3367" s="261">
        <v>0</v>
      </c>
    </row>
    <row r="3368" spans="1:24" s="239" customFormat="1" ht="23.25" customHeight="1" x14ac:dyDescent="0.3">
      <c r="A3368" s="238">
        <v>2025</v>
      </c>
      <c r="B3368" s="230">
        <v>746</v>
      </c>
      <c r="C3368" s="229" t="s">
        <v>3866</v>
      </c>
      <c r="D3368" s="230">
        <v>37366</v>
      </c>
      <c r="E3368" s="222">
        <v>6213030.5300000003</v>
      </c>
      <c r="F3368" s="222">
        <v>6063400.2000000002</v>
      </c>
      <c r="G3368" s="218">
        <v>0</v>
      </c>
      <c r="H3368" s="261">
        <v>0</v>
      </c>
      <c r="I3368" s="218">
        <v>0</v>
      </c>
      <c r="J3368" s="261">
        <v>0</v>
      </c>
      <c r="K3368" s="218">
        <v>0</v>
      </c>
      <c r="L3368" s="261">
        <v>0</v>
      </c>
      <c r="M3368" s="218">
        <v>0</v>
      </c>
      <c r="N3368" s="261">
        <v>0</v>
      </c>
      <c r="O3368" s="218">
        <v>0</v>
      </c>
      <c r="P3368" s="261">
        <v>0</v>
      </c>
      <c r="Q3368" s="218">
        <v>5975355.2000000002</v>
      </c>
      <c r="R3368" s="261">
        <v>0</v>
      </c>
      <c r="S3368" s="218">
        <v>0</v>
      </c>
      <c r="T3368" s="261">
        <v>0</v>
      </c>
      <c r="U3368" s="218">
        <v>88045</v>
      </c>
      <c r="V3368" s="261">
        <v>0</v>
      </c>
      <c r="W3368" s="218">
        <v>0</v>
      </c>
      <c r="X3368" s="261">
        <v>149630.32999999999</v>
      </c>
    </row>
    <row r="3369" spans="1:24" s="239" customFormat="1" ht="23.25" customHeight="1" x14ac:dyDescent="0.3">
      <c r="A3369" s="238">
        <v>2025</v>
      </c>
      <c r="B3369" s="230">
        <v>747</v>
      </c>
      <c r="C3369" s="229" t="s">
        <v>3865</v>
      </c>
      <c r="D3369" s="230">
        <v>37367</v>
      </c>
      <c r="E3369" s="222">
        <v>6255621.5499999998</v>
      </c>
      <c r="F3369" s="222">
        <v>6105361.7999999998</v>
      </c>
      <c r="G3369" s="218">
        <v>0</v>
      </c>
      <c r="H3369" s="261">
        <v>0</v>
      </c>
      <c r="I3369" s="218">
        <v>0</v>
      </c>
      <c r="J3369" s="261">
        <v>0</v>
      </c>
      <c r="K3369" s="218">
        <v>0</v>
      </c>
      <c r="L3369" s="261">
        <v>0</v>
      </c>
      <c r="M3369" s="218">
        <v>0</v>
      </c>
      <c r="N3369" s="261">
        <v>0</v>
      </c>
      <c r="O3369" s="218">
        <v>0</v>
      </c>
      <c r="P3369" s="261">
        <v>0</v>
      </c>
      <c r="Q3369" s="218">
        <v>6017316.7999999998</v>
      </c>
      <c r="R3369" s="261">
        <v>0</v>
      </c>
      <c r="S3369" s="218">
        <v>0</v>
      </c>
      <c r="T3369" s="261">
        <v>0</v>
      </c>
      <c r="U3369" s="218">
        <v>88045</v>
      </c>
      <c r="V3369" s="261">
        <v>0</v>
      </c>
      <c r="W3369" s="218">
        <v>0</v>
      </c>
      <c r="X3369" s="261">
        <v>150259.75</v>
      </c>
    </row>
    <row r="3370" spans="1:24" s="239" customFormat="1" ht="23.25" customHeight="1" x14ac:dyDescent="0.3">
      <c r="A3370" s="238">
        <v>2025</v>
      </c>
      <c r="B3370" s="230">
        <v>748</v>
      </c>
      <c r="C3370" s="229" t="s">
        <v>4274</v>
      </c>
      <c r="D3370" s="230">
        <v>37381</v>
      </c>
      <c r="E3370" s="222">
        <v>14410486.15</v>
      </c>
      <c r="F3370" s="222">
        <v>14143792.800000001</v>
      </c>
      <c r="G3370" s="218">
        <v>3722107.6</v>
      </c>
      <c r="H3370" s="261">
        <v>0</v>
      </c>
      <c r="I3370" s="218">
        <v>0</v>
      </c>
      <c r="J3370" s="261">
        <v>2516374</v>
      </c>
      <c r="K3370" s="218">
        <v>0</v>
      </c>
      <c r="L3370" s="261">
        <v>0</v>
      </c>
      <c r="M3370" s="218">
        <v>0</v>
      </c>
      <c r="N3370" s="261">
        <v>0</v>
      </c>
      <c r="O3370" s="218">
        <v>0</v>
      </c>
      <c r="P3370" s="261">
        <v>0</v>
      </c>
      <c r="Q3370" s="218">
        <v>7541075.2000000002</v>
      </c>
      <c r="R3370" s="261">
        <v>0</v>
      </c>
      <c r="S3370" s="218">
        <v>0</v>
      </c>
      <c r="T3370" s="261">
        <v>0</v>
      </c>
      <c r="U3370" s="218">
        <v>364236</v>
      </c>
      <c r="V3370" s="261">
        <v>0</v>
      </c>
      <c r="W3370" s="218">
        <v>0</v>
      </c>
      <c r="X3370" s="261">
        <v>266693.34999999998</v>
      </c>
    </row>
    <row r="3371" spans="1:24" s="239" customFormat="1" ht="23.25" customHeight="1" x14ac:dyDescent="0.3">
      <c r="A3371" s="238">
        <v>2025</v>
      </c>
      <c r="B3371" s="230">
        <v>749</v>
      </c>
      <c r="C3371" s="229" t="s">
        <v>3864</v>
      </c>
      <c r="D3371" s="230">
        <v>37382</v>
      </c>
      <c r="E3371" s="222">
        <v>14440583.410000002</v>
      </c>
      <c r="F3371" s="222">
        <v>14188223.600000001</v>
      </c>
      <c r="G3371" s="218">
        <v>4414570.7</v>
      </c>
      <c r="H3371" s="261">
        <v>0</v>
      </c>
      <c r="I3371" s="218">
        <v>0</v>
      </c>
      <c r="J3371" s="261">
        <v>2381130.5</v>
      </c>
      <c r="K3371" s="218">
        <v>0</v>
      </c>
      <c r="L3371" s="261">
        <v>0</v>
      </c>
      <c r="M3371" s="218">
        <v>0</v>
      </c>
      <c r="N3371" s="261">
        <v>0</v>
      </c>
      <c r="O3371" s="218">
        <v>0</v>
      </c>
      <c r="P3371" s="261">
        <v>0</v>
      </c>
      <c r="Q3371" s="218">
        <v>7028286.4000000004</v>
      </c>
      <c r="R3371" s="261">
        <v>0</v>
      </c>
      <c r="S3371" s="218">
        <v>0</v>
      </c>
      <c r="T3371" s="261">
        <v>0</v>
      </c>
      <c r="U3371" s="218">
        <v>364236</v>
      </c>
      <c r="V3371" s="261">
        <v>0</v>
      </c>
      <c r="W3371" s="218">
        <v>0</v>
      </c>
      <c r="X3371" s="261">
        <v>252359.81</v>
      </c>
    </row>
    <row r="3372" spans="1:24" s="239" customFormat="1" ht="23.25" customHeight="1" x14ac:dyDescent="0.3">
      <c r="A3372" s="238">
        <v>2025</v>
      </c>
      <c r="B3372" s="230">
        <v>750</v>
      </c>
      <c r="C3372" s="229" t="s">
        <v>3863</v>
      </c>
      <c r="D3372" s="230">
        <v>37383</v>
      </c>
      <c r="E3372" s="222">
        <v>9973697</v>
      </c>
      <c r="F3372" s="222">
        <v>9832049</v>
      </c>
      <c r="G3372" s="218">
        <v>3194162.4</v>
      </c>
      <c r="H3372" s="261">
        <v>6249037.5999999996</v>
      </c>
      <c r="I3372" s="218">
        <v>0</v>
      </c>
      <c r="J3372" s="261">
        <v>0</v>
      </c>
      <c r="K3372" s="218">
        <v>0</v>
      </c>
      <c r="L3372" s="261">
        <v>0</v>
      </c>
      <c r="M3372" s="218">
        <v>0</v>
      </c>
      <c r="N3372" s="261">
        <v>0</v>
      </c>
      <c r="O3372" s="218">
        <v>0</v>
      </c>
      <c r="P3372" s="261">
        <v>0</v>
      </c>
      <c r="Q3372" s="218">
        <v>0</v>
      </c>
      <c r="R3372" s="261">
        <v>0</v>
      </c>
      <c r="S3372" s="218">
        <v>0</v>
      </c>
      <c r="T3372" s="261">
        <v>0</v>
      </c>
      <c r="U3372" s="218">
        <v>388849</v>
      </c>
      <c r="V3372" s="261">
        <v>0</v>
      </c>
      <c r="W3372" s="218">
        <v>0</v>
      </c>
      <c r="X3372" s="261">
        <v>141648</v>
      </c>
    </row>
    <row r="3373" spans="1:24" s="239" customFormat="1" ht="23.25" customHeight="1" x14ac:dyDescent="0.3">
      <c r="A3373" s="238">
        <v>2025</v>
      </c>
      <c r="B3373" s="230">
        <v>751</v>
      </c>
      <c r="C3373" s="229" t="s">
        <v>3869</v>
      </c>
      <c r="D3373" s="230">
        <v>37346</v>
      </c>
      <c r="E3373" s="222">
        <v>26858117.280000001</v>
      </c>
      <c r="F3373" s="222">
        <v>25897919.200000003</v>
      </c>
      <c r="G3373" s="218">
        <v>0</v>
      </c>
      <c r="H3373" s="261">
        <v>13732545.800000001</v>
      </c>
      <c r="I3373" s="218">
        <v>0</v>
      </c>
      <c r="J3373" s="261">
        <v>0</v>
      </c>
      <c r="K3373" s="218">
        <v>0</v>
      </c>
      <c r="L3373" s="261">
        <v>0</v>
      </c>
      <c r="M3373" s="218">
        <v>0</v>
      </c>
      <c r="N3373" s="261">
        <v>0</v>
      </c>
      <c r="O3373" s="218">
        <v>0</v>
      </c>
      <c r="P3373" s="261">
        <v>0</v>
      </c>
      <c r="Q3373" s="218">
        <v>11931478.4</v>
      </c>
      <c r="R3373" s="261">
        <v>0</v>
      </c>
      <c r="S3373" s="218">
        <v>0</v>
      </c>
      <c r="T3373" s="261">
        <v>0</v>
      </c>
      <c r="U3373" s="218">
        <v>233895</v>
      </c>
      <c r="V3373" s="261">
        <v>0</v>
      </c>
      <c r="W3373" s="218">
        <v>0</v>
      </c>
      <c r="X3373" s="261">
        <v>960198.08</v>
      </c>
    </row>
    <row r="3374" spans="1:24" s="239" customFormat="1" ht="23.25" customHeight="1" x14ac:dyDescent="0.3">
      <c r="A3374" s="238">
        <v>2025</v>
      </c>
      <c r="B3374" s="230">
        <v>752</v>
      </c>
      <c r="C3374" s="229" t="s">
        <v>3868</v>
      </c>
      <c r="D3374" s="230">
        <v>37357</v>
      </c>
      <c r="E3374" s="222">
        <v>27829254.200000003</v>
      </c>
      <c r="F3374" s="222">
        <v>27342186.900000002</v>
      </c>
      <c r="G3374" s="218">
        <v>0</v>
      </c>
      <c r="H3374" s="261">
        <v>19593505.100000001</v>
      </c>
      <c r="I3374" s="218">
        <v>0</v>
      </c>
      <c r="J3374" s="261">
        <v>0</v>
      </c>
      <c r="K3374" s="218">
        <v>0</v>
      </c>
      <c r="L3374" s="261">
        <v>0</v>
      </c>
      <c r="M3374" s="218">
        <v>0</v>
      </c>
      <c r="N3374" s="261">
        <v>0</v>
      </c>
      <c r="O3374" s="218">
        <v>0</v>
      </c>
      <c r="P3374" s="261">
        <v>6877646.7999999998</v>
      </c>
      <c r="Q3374" s="218">
        <v>0</v>
      </c>
      <c r="R3374" s="261">
        <v>0</v>
      </c>
      <c r="S3374" s="218">
        <v>0</v>
      </c>
      <c r="T3374" s="261">
        <v>0</v>
      </c>
      <c r="U3374" s="218">
        <v>871035</v>
      </c>
      <c r="V3374" s="261">
        <v>0</v>
      </c>
      <c r="W3374" s="218">
        <v>0</v>
      </c>
      <c r="X3374" s="261">
        <v>487067.3</v>
      </c>
    </row>
    <row r="3375" spans="1:24" s="239" customFormat="1" ht="23.25" customHeight="1" x14ac:dyDescent="0.3">
      <c r="A3375" s="238">
        <v>2025</v>
      </c>
      <c r="B3375" s="230">
        <v>753</v>
      </c>
      <c r="C3375" s="229" t="s">
        <v>3867</v>
      </c>
      <c r="D3375" s="230">
        <v>37360</v>
      </c>
      <c r="E3375" s="222">
        <v>19495906.140000001</v>
      </c>
      <c r="F3375" s="222">
        <v>18900843.800000001</v>
      </c>
      <c r="G3375" s="218">
        <v>0</v>
      </c>
      <c r="H3375" s="261">
        <v>0</v>
      </c>
      <c r="I3375" s="218">
        <v>0</v>
      </c>
      <c r="J3375" s="261">
        <v>0</v>
      </c>
      <c r="K3375" s="218">
        <v>0</v>
      </c>
      <c r="L3375" s="261">
        <v>0</v>
      </c>
      <c r="M3375" s="218">
        <v>0</v>
      </c>
      <c r="N3375" s="261">
        <v>0</v>
      </c>
      <c r="O3375" s="218">
        <v>0</v>
      </c>
      <c r="P3375" s="261">
        <v>7150104.4000000004</v>
      </c>
      <c r="Q3375" s="218">
        <v>11520718.4</v>
      </c>
      <c r="R3375" s="261">
        <v>0</v>
      </c>
      <c r="S3375" s="218">
        <v>0</v>
      </c>
      <c r="T3375" s="261">
        <v>0</v>
      </c>
      <c r="U3375" s="218">
        <v>230021</v>
      </c>
      <c r="V3375" s="261">
        <v>0</v>
      </c>
      <c r="W3375" s="218">
        <v>0</v>
      </c>
      <c r="X3375" s="261">
        <v>595062.34</v>
      </c>
    </row>
    <row r="3376" spans="1:24" s="239" customFormat="1" ht="23.25" customHeight="1" x14ac:dyDescent="0.3">
      <c r="A3376" s="238">
        <v>2025</v>
      </c>
      <c r="B3376" s="230">
        <v>754</v>
      </c>
      <c r="C3376" s="320" t="s">
        <v>4251</v>
      </c>
      <c r="D3376" s="230">
        <v>37286</v>
      </c>
      <c r="E3376" s="222">
        <v>807504</v>
      </c>
      <c r="F3376" s="222">
        <v>807504</v>
      </c>
      <c r="G3376" s="218">
        <v>286948</v>
      </c>
      <c r="H3376" s="218">
        <v>0</v>
      </c>
      <c r="I3376" s="218">
        <v>0</v>
      </c>
      <c r="J3376" s="218">
        <v>0</v>
      </c>
      <c r="K3376" s="218">
        <v>0</v>
      </c>
      <c r="L3376" s="218">
        <v>0</v>
      </c>
      <c r="M3376" s="218">
        <v>0</v>
      </c>
      <c r="N3376" s="218">
        <v>0</v>
      </c>
      <c r="O3376" s="218">
        <v>0</v>
      </c>
      <c r="P3376" s="218">
        <v>0</v>
      </c>
      <c r="Q3376" s="218">
        <v>0</v>
      </c>
      <c r="R3376" s="218">
        <v>0</v>
      </c>
      <c r="S3376" s="218">
        <v>0</v>
      </c>
      <c r="T3376" s="218">
        <v>520556</v>
      </c>
      <c r="U3376" s="218">
        <v>0</v>
      </c>
      <c r="V3376" s="218">
        <v>0</v>
      </c>
      <c r="W3376" s="218">
        <v>0</v>
      </c>
      <c r="X3376" s="218">
        <v>0</v>
      </c>
    </row>
    <row r="3377" spans="1:24" s="239" customFormat="1" ht="23.25" customHeight="1" x14ac:dyDescent="0.3">
      <c r="A3377" s="238">
        <v>2025</v>
      </c>
      <c r="B3377" s="230">
        <v>755</v>
      </c>
      <c r="C3377" s="320" t="s">
        <v>4545</v>
      </c>
      <c r="D3377" s="230">
        <v>37291</v>
      </c>
      <c r="E3377" s="222">
        <v>566322</v>
      </c>
      <c r="F3377" s="222">
        <v>566322</v>
      </c>
      <c r="G3377" s="218">
        <v>0</v>
      </c>
      <c r="H3377" s="218">
        <v>0</v>
      </c>
      <c r="I3377" s="218">
        <v>0</v>
      </c>
      <c r="J3377" s="218">
        <v>0</v>
      </c>
      <c r="K3377" s="218">
        <v>0</v>
      </c>
      <c r="L3377" s="218">
        <v>0</v>
      </c>
      <c r="M3377" s="218">
        <v>0</v>
      </c>
      <c r="N3377" s="218">
        <v>0</v>
      </c>
      <c r="O3377" s="218">
        <v>0</v>
      </c>
      <c r="P3377" s="218">
        <v>0</v>
      </c>
      <c r="Q3377" s="218">
        <v>0</v>
      </c>
      <c r="R3377" s="218">
        <v>0</v>
      </c>
      <c r="S3377" s="218">
        <v>0</v>
      </c>
      <c r="T3377" s="218">
        <v>566322</v>
      </c>
      <c r="U3377" s="218">
        <v>0</v>
      </c>
      <c r="V3377" s="218">
        <v>0</v>
      </c>
      <c r="W3377" s="218">
        <v>0</v>
      </c>
      <c r="X3377" s="218">
        <v>0</v>
      </c>
    </row>
    <row r="3378" spans="1:24" s="239" customFormat="1" ht="23.25" customHeight="1" x14ac:dyDescent="0.3">
      <c r="A3378" s="238">
        <v>2025</v>
      </c>
      <c r="B3378" s="230">
        <v>756</v>
      </c>
      <c r="C3378" s="320" t="s">
        <v>4546</v>
      </c>
      <c r="D3378" s="230">
        <v>37303</v>
      </c>
      <c r="E3378" s="222">
        <v>798447.31</v>
      </c>
      <c r="F3378" s="222">
        <v>798447.31</v>
      </c>
      <c r="G3378" s="218">
        <v>0</v>
      </c>
      <c r="H3378" s="218">
        <v>0</v>
      </c>
      <c r="I3378" s="218">
        <v>0</v>
      </c>
      <c r="J3378" s="218">
        <v>0</v>
      </c>
      <c r="K3378" s="218">
        <v>0</v>
      </c>
      <c r="L3378" s="218">
        <v>0</v>
      </c>
      <c r="M3378" s="218">
        <v>0</v>
      </c>
      <c r="N3378" s="218">
        <v>0</v>
      </c>
      <c r="O3378" s="218">
        <v>798447.31</v>
      </c>
      <c r="P3378" s="218">
        <v>0</v>
      </c>
      <c r="Q3378" s="218">
        <v>0</v>
      </c>
      <c r="R3378" s="218">
        <v>0</v>
      </c>
      <c r="S3378" s="218">
        <v>0</v>
      </c>
      <c r="T3378" s="218">
        <v>0</v>
      </c>
      <c r="U3378" s="218">
        <v>0</v>
      </c>
      <c r="V3378" s="218">
        <v>0</v>
      </c>
      <c r="W3378" s="218">
        <v>0</v>
      </c>
      <c r="X3378" s="218">
        <v>0</v>
      </c>
    </row>
    <row r="3379" spans="1:24" s="239" customFormat="1" ht="23.25" customHeight="1" x14ac:dyDescent="0.3">
      <c r="A3379" s="238">
        <v>2025</v>
      </c>
      <c r="B3379" s="230">
        <v>757</v>
      </c>
      <c r="C3379" s="320" t="s">
        <v>4547</v>
      </c>
      <c r="D3379" s="230">
        <v>37305</v>
      </c>
      <c r="E3379" s="222">
        <v>868332.23</v>
      </c>
      <c r="F3379" s="222">
        <v>868332.23</v>
      </c>
      <c r="G3379" s="218">
        <v>0</v>
      </c>
      <c r="H3379" s="218">
        <v>0</v>
      </c>
      <c r="I3379" s="218">
        <v>0</v>
      </c>
      <c r="J3379" s="218">
        <v>0</v>
      </c>
      <c r="K3379" s="218">
        <v>0</v>
      </c>
      <c r="L3379" s="218">
        <v>0</v>
      </c>
      <c r="M3379" s="218">
        <v>0</v>
      </c>
      <c r="N3379" s="218">
        <v>0</v>
      </c>
      <c r="O3379" s="218">
        <v>868332.23</v>
      </c>
      <c r="P3379" s="218">
        <v>0</v>
      </c>
      <c r="Q3379" s="218">
        <v>0</v>
      </c>
      <c r="R3379" s="218">
        <v>0</v>
      </c>
      <c r="S3379" s="218">
        <v>0</v>
      </c>
      <c r="T3379" s="218">
        <v>0</v>
      </c>
      <c r="U3379" s="218">
        <v>0</v>
      </c>
      <c r="V3379" s="218">
        <v>0</v>
      </c>
      <c r="W3379" s="218">
        <v>0</v>
      </c>
      <c r="X3379" s="218">
        <v>0</v>
      </c>
    </row>
    <row r="3380" spans="1:24" s="239" customFormat="1" ht="23.25" customHeight="1" x14ac:dyDescent="0.3">
      <c r="A3380" s="238">
        <v>2025</v>
      </c>
      <c r="B3380" s="230">
        <v>758</v>
      </c>
      <c r="C3380" s="320" t="s">
        <v>4548</v>
      </c>
      <c r="D3380" s="230">
        <v>55077</v>
      </c>
      <c r="E3380" s="222">
        <v>930100.22</v>
      </c>
      <c r="F3380" s="222">
        <v>930100.22</v>
      </c>
      <c r="G3380" s="218">
        <v>0</v>
      </c>
      <c r="H3380" s="218">
        <v>0</v>
      </c>
      <c r="I3380" s="218">
        <v>0</v>
      </c>
      <c r="J3380" s="218">
        <v>0</v>
      </c>
      <c r="K3380" s="218">
        <v>0</v>
      </c>
      <c r="L3380" s="218">
        <v>0</v>
      </c>
      <c r="M3380" s="218">
        <v>0</v>
      </c>
      <c r="N3380" s="218">
        <v>0</v>
      </c>
      <c r="O3380" s="218">
        <v>930100.22</v>
      </c>
      <c r="P3380" s="218">
        <v>0</v>
      </c>
      <c r="Q3380" s="218">
        <v>0</v>
      </c>
      <c r="R3380" s="218">
        <v>0</v>
      </c>
      <c r="S3380" s="218">
        <v>0</v>
      </c>
      <c r="T3380" s="218">
        <v>0</v>
      </c>
      <c r="U3380" s="218">
        <v>0</v>
      </c>
      <c r="V3380" s="218">
        <v>0</v>
      </c>
      <c r="W3380" s="218">
        <v>0</v>
      </c>
      <c r="X3380" s="218">
        <v>0</v>
      </c>
    </row>
    <row r="3381" spans="1:24" s="239" customFormat="1" ht="23.25" customHeight="1" x14ac:dyDescent="0.3">
      <c r="A3381" s="238">
        <v>2025</v>
      </c>
      <c r="B3381" s="230">
        <v>759</v>
      </c>
      <c r="C3381" s="320" t="s">
        <v>4549</v>
      </c>
      <c r="D3381" s="230">
        <v>37334</v>
      </c>
      <c r="E3381" s="222">
        <v>1381444.04</v>
      </c>
      <c r="F3381" s="222">
        <v>1381444.04</v>
      </c>
      <c r="G3381" s="218">
        <v>0</v>
      </c>
      <c r="H3381" s="218">
        <v>0</v>
      </c>
      <c r="I3381" s="218">
        <v>0</v>
      </c>
      <c r="J3381" s="218">
        <v>0</v>
      </c>
      <c r="K3381" s="218">
        <v>0</v>
      </c>
      <c r="L3381" s="218">
        <v>0</v>
      </c>
      <c r="M3381" s="218">
        <v>0</v>
      </c>
      <c r="N3381" s="218">
        <v>0</v>
      </c>
      <c r="O3381" s="218">
        <v>1381444.04</v>
      </c>
      <c r="P3381" s="218">
        <v>0</v>
      </c>
      <c r="Q3381" s="218">
        <v>0</v>
      </c>
      <c r="R3381" s="218">
        <v>0</v>
      </c>
      <c r="S3381" s="218">
        <v>0</v>
      </c>
      <c r="T3381" s="218">
        <v>0</v>
      </c>
      <c r="U3381" s="218">
        <v>0</v>
      </c>
      <c r="V3381" s="218">
        <v>0</v>
      </c>
      <c r="W3381" s="218">
        <v>0</v>
      </c>
      <c r="X3381" s="218">
        <v>0</v>
      </c>
    </row>
    <row r="3382" spans="1:24" s="239" customFormat="1" ht="23.25" customHeight="1" x14ac:dyDescent="0.3">
      <c r="A3382" s="238">
        <v>2025</v>
      </c>
      <c r="B3382" s="230">
        <v>760</v>
      </c>
      <c r="C3382" s="320" t="s">
        <v>4550</v>
      </c>
      <c r="D3382" s="230">
        <v>37343</v>
      </c>
      <c r="E3382" s="222">
        <v>880562</v>
      </c>
      <c r="F3382" s="222">
        <v>880562</v>
      </c>
      <c r="G3382" s="218">
        <v>0</v>
      </c>
      <c r="H3382" s="218">
        <v>0</v>
      </c>
      <c r="I3382" s="218">
        <v>0</v>
      </c>
      <c r="J3382" s="218">
        <v>0</v>
      </c>
      <c r="K3382" s="218">
        <v>0</v>
      </c>
      <c r="L3382" s="218">
        <v>0</v>
      </c>
      <c r="M3382" s="218">
        <v>0</v>
      </c>
      <c r="N3382" s="218">
        <v>0</v>
      </c>
      <c r="O3382" s="218">
        <v>880562</v>
      </c>
      <c r="P3382" s="218">
        <v>0</v>
      </c>
      <c r="Q3382" s="218">
        <v>0</v>
      </c>
      <c r="R3382" s="218">
        <v>0</v>
      </c>
      <c r="S3382" s="218">
        <v>0</v>
      </c>
      <c r="T3382" s="218">
        <v>0</v>
      </c>
      <c r="U3382" s="218">
        <v>0</v>
      </c>
      <c r="V3382" s="218">
        <v>0</v>
      </c>
      <c r="W3382" s="218">
        <v>0</v>
      </c>
      <c r="X3382" s="218">
        <v>0</v>
      </c>
    </row>
    <row r="3383" spans="1:24" s="239" customFormat="1" ht="23.25" customHeight="1" x14ac:dyDescent="0.3">
      <c r="A3383" s="238">
        <v>2025</v>
      </c>
      <c r="B3383" s="230">
        <v>761</v>
      </c>
      <c r="C3383" s="320" t="s">
        <v>4258</v>
      </c>
      <c r="D3383" s="230">
        <v>37345</v>
      </c>
      <c r="E3383" s="222">
        <v>777448.64</v>
      </c>
      <c r="F3383" s="222">
        <v>777448.64</v>
      </c>
      <c r="G3383" s="218">
        <v>0</v>
      </c>
      <c r="H3383" s="218">
        <v>0</v>
      </c>
      <c r="I3383" s="218">
        <v>0</v>
      </c>
      <c r="J3383" s="218">
        <v>777448.64</v>
      </c>
      <c r="K3383" s="218">
        <v>0</v>
      </c>
      <c r="L3383" s="218">
        <v>0</v>
      </c>
      <c r="M3383" s="218">
        <v>0</v>
      </c>
      <c r="N3383" s="218">
        <v>0</v>
      </c>
      <c r="O3383" s="218">
        <v>0</v>
      </c>
      <c r="P3383" s="218">
        <v>0</v>
      </c>
      <c r="Q3383" s="218">
        <v>0</v>
      </c>
      <c r="R3383" s="218">
        <v>0</v>
      </c>
      <c r="S3383" s="218">
        <v>0</v>
      </c>
      <c r="T3383" s="218">
        <v>0</v>
      </c>
      <c r="U3383" s="218">
        <v>0</v>
      </c>
      <c r="V3383" s="218">
        <v>0</v>
      </c>
      <c r="W3383" s="218">
        <v>0</v>
      </c>
      <c r="X3383" s="218">
        <v>0</v>
      </c>
    </row>
    <row r="3384" spans="1:24" s="239" customFormat="1" ht="23.25" customHeight="1" x14ac:dyDescent="0.3">
      <c r="A3384" s="238">
        <v>2025</v>
      </c>
      <c r="B3384" s="230">
        <v>762</v>
      </c>
      <c r="C3384" s="320" t="s">
        <v>4552</v>
      </c>
      <c r="D3384" s="230">
        <v>37352</v>
      </c>
      <c r="E3384" s="222">
        <v>250124</v>
      </c>
      <c r="F3384" s="222">
        <v>250124</v>
      </c>
      <c r="G3384" s="218">
        <v>0</v>
      </c>
      <c r="H3384" s="218">
        <v>0</v>
      </c>
      <c r="I3384" s="218">
        <v>0</v>
      </c>
      <c r="J3384" s="218">
        <v>0</v>
      </c>
      <c r="K3384" s="218">
        <v>0</v>
      </c>
      <c r="L3384" s="218">
        <v>0</v>
      </c>
      <c r="M3384" s="218">
        <v>0</v>
      </c>
      <c r="N3384" s="218">
        <v>0</v>
      </c>
      <c r="O3384" s="218">
        <v>0</v>
      </c>
      <c r="P3384" s="218">
        <v>0</v>
      </c>
      <c r="Q3384" s="218">
        <v>0</v>
      </c>
      <c r="R3384" s="218">
        <v>0</v>
      </c>
      <c r="S3384" s="218">
        <v>0</v>
      </c>
      <c r="T3384" s="218">
        <v>250124</v>
      </c>
      <c r="U3384" s="218">
        <v>0</v>
      </c>
      <c r="V3384" s="218">
        <v>0</v>
      </c>
      <c r="W3384" s="218">
        <v>0</v>
      </c>
      <c r="X3384" s="218">
        <v>0</v>
      </c>
    </row>
    <row r="3385" spans="1:24" s="239" customFormat="1" ht="23.25" customHeight="1" x14ac:dyDescent="0.3">
      <c r="A3385" s="238">
        <v>2025</v>
      </c>
      <c r="B3385" s="230">
        <v>763</v>
      </c>
      <c r="C3385" s="320" t="s">
        <v>4551</v>
      </c>
      <c r="D3385" s="230">
        <v>37385</v>
      </c>
      <c r="E3385" s="222">
        <v>709853.29</v>
      </c>
      <c r="F3385" s="222">
        <v>709853.29</v>
      </c>
      <c r="G3385" s="218">
        <v>0</v>
      </c>
      <c r="H3385" s="218">
        <v>0</v>
      </c>
      <c r="I3385" s="218">
        <v>0</v>
      </c>
      <c r="J3385" s="218">
        <v>0</v>
      </c>
      <c r="K3385" s="218">
        <v>0</v>
      </c>
      <c r="L3385" s="218">
        <v>0</v>
      </c>
      <c r="M3385" s="218">
        <v>0</v>
      </c>
      <c r="N3385" s="218">
        <v>0</v>
      </c>
      <c r="O3385" s="218">
        <v>709853.29</v>
      </c>
      <c r="P3385" s="218">
        <v>0</v>
      </c>
      <c r="Q3385" s="218">
        <v>0</v>
      </c>
      <c r="R3385" s="218">
        <v>0</v>
      </c>
      <c r="S3385" s="218">
        <v>0</v>
      </c>
      <c r="T3385" s="218">
        <v>0</v>
      </c>
      <c r="U3385" s="218">
        <v>0</v>
      </c>
      <c r="V3385" s="218">
        <v>0</v>
      </c>
      <c r="W3385" s="218">
        <v>0</v>
      </c>
      <c r="X3385" s="218">
        <v>0</v>
      </c>
    </row>
    <row r="3386" spans="1:24" s="239" customFormat="1" ht="23.25" customHeight="1" x14ac:dyDescent="0.3">
      <c r="A3386" s="238">
        <v>2025</v>
      </c>
      <c r="B3386" s="230">
        <v>764</v>
      </c>
      <c r="C3386" s="320" t="s">
        <v>1652</v>
      </c>
      <c r="D3386" s="230">
        <v>37400</v>
      </c>
      <c r="E3386" s="222">
        <v>830679</v>
      </c>
      <c r="F3386" s="222">
        <v>830679</v>
      </c>
      <c r="G3386" s="218">
        <v>830679</v>
      </c>
      <c r="H3386" s="218">
        <v>0</v>
      </c>
      <c r="I3386" s="218">
        <v>0</v>
      </c>
      <c r="J3386" s="218">
        <v>0</v>
      </c>
      <c r="K3386" s="218">
        <v>0</v>
      </c>
      <c r="L3386" s="218">
        <v>0</v>
      </c>
      <c r="M3386" s="218">
        <v>0</v>
      </c>
      <c r="N3386" s="218">
        <v>0</v>
      </c>
      <c r="O3386" s="218">
        <v>0</v>
      </c>
      <c r="P3386" s="218">
        <v>0</v>
      </c>
      <c r="Q3386" s="218">
        <v>0</v>
      </c>
      <c r="R3386" s="218">
        <v>0</v>
      </c>
      <c r="S3386" s="218">
        <v>0</v>
      </c>
      <c r="T3386" s="218">
        <v>0</v>
      </c>
      <c r="U3386" s="218">
        <v>0</v>
      </c>
      <c r="V3386" s="218">
        <v>0</v>
      </c>
      <c r="W3386" s="218">
        <v>0</v>
      </c>
      <c r="X3386" s="218">
        <v>0</v>
      </c>
    </row>
    <row r="3387" spans="1:24" s="239" customFormat="1" ht="20.25" customHeight="1" x14ac:dyDescent="0.3">
      <c r="A3387" s="238"/>
      <c r="B3387" s="226" t="s">
        <v>22</v>
      </c>
      <c r="C3387" s="231"/>
      <c r="D3387" s="263" t="s">
        <v>172</v>
      </c>
      <c r="E3387" s="220">
        <v>175386556.85999995</v>
      </c>
      <c r="F3387" s="220">
        <v>172057845.95999998</v>
      </c>
      <c r="G3387" s="220">
        <v>12448467.700000001</v>
      </c>
      <c r="H3387" s="220">
        <v>41511231.719999999</v>
      </c>
      <c r="I3387" s="220">
        <v>0</v>
      </c>
      <c r="J3387" s="220">
        <v>5674953.1399999997</v>
      </c>
      <c r="K3387" s="220">
        <v>950000</v>
      </c>
      <c r="L3387" s="220">
        <v>626000</v>
      </c>
      <c r="M3387" s="220">
        <v>0</v>
      </c>
      <c r="N3387" s="220">
        <v>15259214.880000001</v>
      </c>
      <c r="O3387" s="220">
        <v>8559566.1499999985</v>
      </c>
      <c r="P3387" s="220">
        <v>14027751.199999999</v>
      </c>
      <c r="Q3387" s="220">
        <v>68385851.739999995</v>
      </c>
      <c r="R3387" s="220">
        <v>0</v>
      </c>
      <c r="S3387" s="220">
        <v>0</v>
      </c>
      <c r="T3387" s="220">
        <v>1337002</v>
      </c>
      <c r="U3387" s="220">
        <v>3277807.4299999997</v>
      </c>
      <c r="V3387" s="220">
        <v>0</v>
      </c>
      <c r="W3387" s="220">
        <v>0</v>
      </c>
      <c r="X3387" s="220">
        <v>3328710.8999999994</v>
      </c>
    </row>
    <row r="3388" spans="1:24" s="239" customFormat="1" ht="20.25" customHeight="1" x14ac:dyDescent="0.3">
      <c r="A3388" s="238"/>
      <c r="C3388" s="235"/>
      <c r="D3388" s="235"/>
      <c r="E3388" s="235"/>
      <c r="F3388" s="235"/>
      <c r="G3388" s="254"/>
      <c r="H3388" s="254"/>
      <c r="I3388" s="254"/>
      <c r="J3388" s="254"/>
      <c r="K3388" s="254"/>
      <c r="L3388" s="254" t="s">
        <v>2454</v>
      </c>
      <c r="M3388" s="254"/>
      <c r="N3388" s="254"/>
      <c r="O3388" s="254"/>
      <c r="P3388" s="254"/>
      <c r="Q3388" s="254"/>
      <c r="R3388" s="254"/>
      <c r="S3388" s="254"/>
      <c r="T3388" s="254"/>
      <c r="U3388" s="254"/>
      <c r="V3388" s="254"/>
      <c r="W3388" s="254"/>
      <c r="X3388" s="266"/>
    </row>
    <row r="3389" spans="1:24" s="239" customFormat="1" ht="23.25" customHeight="1" x14ac:dyDescent="0.3">
      <c r="A3389" s="238">
        <v>2025</v>
      </c>
      <c r="B3389" s="230">
        <v>765</v>
      </c>
      <c r="C3389" s="229" t="s">
        <v>479</v>
      </c>
      <c r="D3389" s="230">
        <v>37416</v>
      </c>
      <c r="E3389" s="222">
        <v>1204422.3499999999</v>
      </c>
      <c r="F3389" s="222">
        <v>1185667.2</v>
      </c>
      <c r="G3389" s="218">
        <v>88937.15</v>
      </c>
      <c r="H3389" s="261">
        <v>798745.97</v>
      </c>
      <c r="I3389" s="222">
        <v>0</v>
      </c>
      <c r="J3389" s="222">
        <v>0</v>
      </c>
      <c r="K3389" s="222">
        <v>0</v>
      </c>
      <c r="L3389" s="222">
        <v>0</v>
      </c>
      <c r="M3389" s="222">
        <v>0</v>
      </c>
      <c r="N3389" s="222">
        <v>0</v>
      </c>
      <c r="O3389" s="222">
        <v>0</v>
      </c>
      <c r="P3389" s="222">
        <v>0</v>
      </c>
      <c r="Q3389" s="222">
        <v>297984.08</v>
      </c>
      <c r="R3389" s="222">
        <v>0</v>
      </c>
      <c r="S3389" s="222">
        <v>0</v>
      </c>
      <c r="T3389" s="222">
        <v>0</v>
      </c>
      <c r="U3389" s="223">
        <v>0</v>
      </c>
      <c r="V3389" s="223">
        <v>0</v>
      </c>
      <c r="W3389" s="223">
        <v>0</v>
      </c>
      <c r="X3389" s="223">
        <v>18755.150000000001</v>
      </c>
    </row>
    <row r="3390" spans="1:24" s="239" customFormat="1" ht="23.25" customHeight="1" x14ac:dyDescent="0.3">
      <c r="A3390" s="238">
        <v>2025</v>
      </c>
      <c r="B3390" s="230">
        <v>766</v>
      </c>
      <c r="C3390" s="229" t="s">
        <v>480</v>
      </c>
      <c r="D3390" s="230">
        <v>37452</v>
      </c>
      <c r="E3390" s="222">
        <v>1605384.24</v>
      </c>
      <c r="F3390" s="222">
        <v>1579494.24</v>
      </c>
      <c r="G3390" s="218">
        <v>0</v>
      </c>
      <c r="H3390" s="261">
        <v>0</v>
      </c>
      <c r="I3390" s="222">
        <v>0</v>
      </c>
      <c r="J3390" s="222">
        <v>0</v>
      </c>
      <c r="K3390" s="222">
        <v>0</v>
      </c>
      <c r="L3390" s="222">
        <v>0</v>
      </c>
      <c r="M3390" s="222">
        <v>0</v>
      </c>
      <c r="N3390" s="222">
        <v>0</v>
      </c>
      <c r="O3390" s="222">
        <v>0</v>
      </c>
      <c r="P3390" s="222">
        <v>0</v>
      </c>
      <c r="Q3390" s="222">
        <v>1579494.24</v>
      </c>
      <c r="R3390" s="222">
        <v>0</v>
      </c>
      <c r="S3390" s="222">
        <v>0</v>
      </c>
      <c r="T3390" s="222">
        <v>0</v>
      </c>
      <c r="U3390" s="223">
        <v>0</v>
      </c>
      <c r="V3390" s="223">
        <v>0</v>
      </c>
      <c r="W3390" s="223">
        <v>0</v>
      </c>
      <c r="X3390" s="223">
        <v>25890</v>
      </c>
    </row>
    <row r="3391" spans="1:24" s="239" customFormat="1" ht="20.25" customHeight="1" x14ac:dyDescent="0.3">
      <c r="A3391" s="238">
        <v>2025</v>
      </c>
      <c r="B3391" s="230">
        <v>767</v>
      </c>
      <c r="C3391" s="229" t="s">
        <v>1025</v>
      </c>
      <c r="D3391" s="230">
        <v>37456</v>
      </c>
      <c r="E3391" s="222">
        <v>1001519.51</v>
      </c>
      <c r="F3391" s="222">
        <v>975629.51</v>
      </c>
      <c r="G3391" s="218">
        <v>0</v>
      </c>
      <c r="H3391" s="261">
        <v>669410.19999999995</v>
      </c>
      <c r="I3391" s="222">
        <v>0</v>
      </c>
      <c r="J3391" s="222">
        <v>0</v>
      </c>
      <c r="K3391" s="222">
        <v>0</v>
      </c>
      <c r="L3391" s="222">
        <v>0</v>
      </c>
      <c r="M3391" s="222">
        <v>0</v>
      </c>
      <c r="N3391" s="222">
        <v>0</v>
      </c>
      <c r="O3391" s="222">
        <v>0</v>
      </c>
      <c r="P3391" s="222">
        <v>0</v>
      </c>
      <c r="Q3391" s="222">
        <v>306219.31</v>
      </c>
      <c r="R3391" s="222">
        <v>0</v>
      </c>
      <c r="S3391" s="222">
        <v>0</v>
      </c>
      <c r="T3391" s="222">
        <v>0</v>
      </c>
      <c r="U3391" s="223">
        <v>0</v>
      </c>
      <c r="V3391" s="223">
        <v>0</v>
      </c>
      <c r="W3391" s="223">
        <v>0</v>
      </c>
      <c r="X3391" s="223">
        <v>25890</v>
      </c>
    </row>
    <row r="3392" spans="1:24" s="239" customFormat="1" ht="20.25" customHeight="1" x14ac:dyDescent="0.3">
      <c r="A3392" s="238">
        <v>2025</v>
      </c>
      <c r="B3392" s="230">
        <v>768</v>
      </c>
      <c r="C3392" s="229" t="s">
        <v>1026</v>
      </c>
      <c r="D3392" s="230">
        <v>37484</v>
      </c>
      <c r="E3392" s="222">
        <v>1943276.7049500002</v>
      </c>
      <c r="F3392" s="222">
        <v>1914558.33</v>
      </c>
      <c r="G3392" s="218">
        <v>309502.26</v>
      </c>
      <c r="H3392" s="261">
        <v>1108948.43</v>
      </c>
      <c r="I3392" s="222">
        <v>0</v>
      </c>
      <c r="J3392" s="222">
        <v>0</v>
      </c>
      <c r="K3392" s="222">
        <v>0</v>
      </c>
      <c r="L3392" s="222">
        <v>0</v>
      </c>
      <c r="M3392" s="222">
        <v>0</v>
      </c>
      <c r="N3392" s="222">
        <v>0</v>
      </c>
      <c r="O3392" s="222">
        <v>0</v>
      </c>
      <c r="P3392" s="222">
        <v>0</v>
      </c>
      <c r="Q3392" s="222">
        <v>496107.64</v>
      </c>
      <c r="R3392" s="222">
        <v>0</v>
      </c>
      <c r="S3392" s="222">
        <v>0</v>
      </c>
      <c r="T3392" s="222">
        <v>0</v>
      </c>
      <c r="U3392" s="223">
        <v>0</v>
      </c>
      <c r="V3392" s="223">
        <v>0</v>
      </c>
      <c r="W3392" s="223">
        <v>0</v>
      </c>
      <c r="X3392" s="223">
        <v>28718.374950000001</v>
      </c>
    </row>
    <row r="3393" spans="1:24" s="239" customFormat="1" ht="20.25" customHeight="1" x14ac:dyDescent="0.3">
      <c r="A3393" s="238">
        <v>2025</v>
      </c>
      <c r="B3393" s="230">
        <v>769</v>
      </c>
      <c r="C3393" s="229" t="s">
        <v>4137</v>
      </c>
      <c r="D3393" s="230">
        <v>37435</v>
      </c>
      <c r="E3393" s="222">
        <v>3225643.1999999997</v>
      </c>
      <c r="F3393" s="222">
        <v>3179143.1999999997</v>
      </c>
      <c r="G3393" s="218">
        <v>0</v>
      </c>
      <c r="H3393" s="261">
        <v>254210.3</v>
      </c>
      <c r="I3393" s="218">
        <v>0</v>
      </c>
      <c r="J3393" s="261">
        <v>0</v>
      </c>
      <c r="K3393" s="218">
        <v>0</v>
      </c>
      <c r="L3393" s="261">
        <v>0</v>
      </c>
      <c r="M3393" s="218">
        <v>0</v>
      </c>
      <c r="N3393" s="261">
        <v>0</v>
      </c>
      <c r="O3393" s="218">
        <v>2314003.64</v>
      </c>
      <c r="P3393" s="261">
        <v>379607.48</v>
      </c>
      <c r="Q3393" s="261">
        <v>231321.78</v>
      </c>
      <c r="R3393" s="261">
        <v>0</v>
      </c>
      <c r="S3393" s="218">
        <v>0</v>
      </c>
      <c r="T3393" s="261">
        <v>0</v>
      </c>
      <c r="U3393" s="218">
        <v>0</v>
      </c>
      <c r="V3393" s="261">
        <v>0</v>
      </c>
      <c r="W3393" s="218">
        <v>0</v>
      </c>
      <c r="X3393" s="261">
        <v>46500</v>
      </c>
    </row>
    <row r="3394" spans="1:24" s="239" customFormat="1" ht="20.25" customHeight="1" x14ac:dyDescent="0.3">
      <c r="A3394" s="238">
        <v>2025</v>
      </c>
      <c r="B3394" s="230">
        <v>770</v>
      </c>
      <c r="C3394" s="229" t="s">
        <v>4138</v>
      </c>
      <c r="D3394" s="230">
        <v>37436</v>
      </c>
      <c r="E3394" s="222">
        <v>3153785.7899999996</v>
      </c>
      <c r="F3394" s="222">
        <v>3108560.7899999996</v>
      </c>
      <c r="G3394" s="218">
        <v>0</v>
      </c>
      <c r="H3394" s="261">
        <v>254210.3</v>
      </c>
      <c r="I3394" s="218">
        <v>0</v>
      </c>
      <c r="J3394" s="261">
        <v>0</v>
      </c>
      <c r="K3394" s="218">
        <v>0</v>
      </c>
      <c r="L3394" s="261">
        <v>0</v>
      </c>
      <c r="M3394" s="218">
        <v>0</v>
      </c>
      <c r="N3394" s="261">
        <v>0</v>
      </c>
      <c r="O3394" s="218">
        <v>2315667.9</v>
      </c>
      <c r="P3394" s="261">
        <v>379607.48</v>
      </c>
      <c r="Q3394" s="218">
        <v>159075.10999999999</v>
      </c>
      <c r="R3394" s="261">
        <v>0</v>
      </c>
      <c r="S3394" s="218">
        <v>0</v>
      </c>
      <c r="T3394" s="261">
        <v>0</v>
      </c>
      <c r="U3394" s="218">
        <v>0</v>
      </c>
      <c r="V3394" s="261">
        <v>0</v>
      </c>
      <c r="W3394" s="218">
        <v>0</v>
      </c>
      <c r="X3394" s="261">
        <v>45225</v>
      </c>
    </row>
    <row r="3395" spans="1:24" s="239" customFormat="1" ht="20.25" customHeight="1" x14ac:dyDescent="0.3">
      <c r="A3395" s="238">
        <v>2025</v>
      </c>
      <c r="B3395" s="230">
        <v>771</v>
      </c>
      <c r="C3395" s="229" t="s">
        <v>4139</v>
      </c>
      <c r="D3395" s="230">
        <v>37453</v>
      </c>
      <c r="E3395" s="222">
        <v>1942930.39</v>
      </c>
      <c r="F3395" s="222">
        <v>1914430.39</v>
      </c>
      <c r="G3395" s="218">
        <v>0</v>
      </c>
      <c r="H3395" s="261">
        <v>0</v>
      </c>
      <c r="I3395" s="218">
        <v>0</v>
      </c>
      <c r="J3395" s="261">
        <v>0</v>
      </c>
      <c r="K3395" s="218">
        <v>0</v>
      </c>
      <c r="L3395" s="261">
        <v>0</v>
      </c>
      <c r="M3395" s="218">
        <v>0</v>
      </c>
      <c r="N3395" s="261">
        <v>0</v>
      </c>
      <c r="O3395" s="218">
        <v>0</v>
      </c>
      <c r="P3395" s="261">
        <v>0</v>
      </c>
      <c r="Q3395" s="218">
        <v>1914430.39</v>
      </c>
      <c r="R3395" s="261">
        <v>0</v>
      </c>
      <c r="S3395" s="218">
        <v>0</v>
      </c>
      <c r="T3395" s="261">
        <v>0</v>
      </c>
      <c r="U3395" s="218">
        <v>0</v>
      </c>
      <c r="V3395" s="261">
        <v>0</v>
      </c>
      <c r="W3395" s="218">
        <v>0</v>
      </c>
      <c r="X3395" s="261">
        <v>28500</v>
      </c>
    </row>
    <row r="3396" spans="1:24" s="239" customFormat="1" ht="20.25" customHeight="1" x14ac:dyDescent="0.3">
      <c r="A3396" s="238">
        <v>2025</v>
      </c>
      <c r="B3396" s="230">
        <v>772</v>
      </c>
      <c r="C3396" s="229" t="s">
        <v>4140</v>
      </c>
      <c r="D3396" s="230">
        <v>37508</v>
      </c>
      <c r="E3396" s="222">
        <v>792905.81</v>
      </c>
      <c r="F3396" s="222">
        <v>777755.81</v>
      </c>
      <c r="G3396" s="218">
        <v>0</v>
      </c>
      <c r="H3396" s="261">
        <v>254210.3</v>
      </c>
      <c r="I3396" s="218">
        <v>0</v>
      </c>
      <c r="J3396" s="261">
        <v>0</v>
      </c>
      <c r="K3396" s="218">
        <v>0</v>
      </c>
      <c r="L3396" s="261">
        <v>0</v>
      </c>
      <c r="M3396" s="218">
        <v>0</v>
      </c>
      <c r="N3396" s="261">
        <v>0</v>
      </c>
      <c r="O3396" s="218">
        <v>0</v>
      </c>
      <c r="P3396" s="261">
        <v>213545.51</v>
      </c>
      <c r="Q3396" s="218">
        <v>310000</v>
      </c>
      <c r="R3396" s="261">
        <v>0</v>
      </c>
      <c r="S3396" s="218">
        <v>0</v>
      </c>
      <c r="T3396" s="261">
        <v>0</v>
      </c>
      <c r="U3396" s="218">
        <v>0</v>
      </c>
      <c r="V3396" s="261">
        <v>0</v>
      </c>
      <c r="W3396" s="218">
        <v>0</v>
      </c>
      <c r="X3396" s="261">
        <v>15150</v>
      </c>
    </row>
    <row r="3397" spans="1:24" s="239" customFormat="1" ht="20.25" customHeight="1" x14ac:dyDescent="0.3">
      <c r="A3397" s="238">
        <v>2025</v>
      </c>
      <c r="B3397" s="230">
        <v>773</v>
      </c>
      <c r="C3397" s="229" t="s">
        <v>4141</v>
      </c>
      <c r="D3397" s="230">
        <v>37405</v>
      </c>
      <c r="E3397" s="222">
        <v>9716322.9500000011</v>
      </c>
      <c r="F3397" s="222">
        <v>9599322.9500000011</v>
      </c>
      <c r="G3397" s="218">
        <v>0</v>
      </c>
      <c r="H3397" s="261">
        <v>0</v>
      </c>
      <c r="I3397" s="218">
        <v>0</v>
      </c>
      <c r="J3397" s="261">
        <v>0</v>
      </c>
      <c r="K3397" s="218">
        <v>0</v>
      </c>
      <c r="L3397" s="261">
        <v>0</v>
      </c>
      <c r="M3397" s="218">
        <v>0</v>
      </c>
      <c r="N3397" s="261">
        <v>0</v>
      </c>
      <c r="O3397" s="218">
        <v>2960813.98</v>
      </c>
      <c r="P3397" s="261">
        <v>0</v>
      </c>
      <c r="Q3397" s="218">
        <v>5288794.7300000004</v>
      </c>
      <c r="R3397" s="261">
        <v>0</v>
      </c>
      <c r="S3397" s="218">
        <v>1349714.24</v>
      </c>
      <c r="T3397" s="261">
        <v>0</v>
      </c>
      <c r="U3397" s="218">
        <v>0</v>
      </c>
      <c r="V3397" s="261">
        <v>0</v>
      </c>
      <c r="W3397" s="218">
        <v>0</v>
      </c>
      <c r="X3397" s="261">
        <v>117000</v>
      </c>
    </row>
    <row r="3398" spans="1:24" s="239" customFormat="1" ht="20.25" customHeight="1" x14ac:dyDescent="0.3">
      <c r="A3398" s="238">
        <v>2025</v>
      </c>
      <c r="B3398" s="230">
        <v>774</v>
      </c>
      <c r="C3398" s="229" t="s">
        <v>4142</v>
      </c>
      <c r="D3398" s="230">
        <v>37406</v>
      </c>
      <c r="E3398" s="222">
        <v>6028593.6999999993</v>
      </c>
      <c r="F3398" s="222">
        <v>5946093.6999999993</v>
      </c>
      <c r="G3398" s="218">
        <v>0</v>
      </c>
      <c r="H3398" s="261">
        <v>2971959.3</v>
      </c>
      <c r="I3398" s="218">
        <v>0</v>
      </c>
      <c r="J3398" s="261">
        <v>0</v>
      </c>
      <c r="K3398" s="218">
        <v>0</v>
      </c>
      <c r="L3398" s="261">
        <v>0</v>
      </c>
      <c r="M3398" s="218">
        <v>0</v>
      </c>
      <c r="N3398" s="261">
        <v>0</v>
      </c>
      <c r="O3398" s="218">
        <v>2974134.4</v>
      </c>
      <c r="P3398" s="261">
        <v>0</v>
      </c>
      <c r="Q3398" s="218">
        <v>0</v>
      </c>
      <c r="R3398" s="261">
        <v>0</v>
      </c>
      <c r="S3398" s="218">
        <v>0</v>
      </c>
      <c r="T3398" s="261">
        <v>0</v>
      </c>
      <c r="U3398" s="218">
        <v>0</v>
      </c>
      <c r="V3398" s="261">
        <v>0</v>
      </c>
      <c r="W3398" s="218">
        <v>0</v>
      </c>
      <c r="X3398" s="261">
        <v>82500</v>
      </c>
    </row>
    <row r="3399" spans="1:24" s="239" customFormat="1" ht="20.25" customHeight="1" x14ac:dyDescent="0.3">
      <c r="A3399" s="238">
        <v>2025</v>
      </c>
      <c r="B3399" s="230">
        <v>775</v>
      </c>
      <c r="C3399" s="229" t="s">
        <v>4143</v>
      </c>
      <c r="D3399" s="230">
        <v>37407</v>
      </c>
      <c r="E3399" s="222">
        <v>7181071.8100000005</v>
      </c>
      <c r="F3399" s="222">
        <v>7092571.8100000005</v>
      </c>
      <c r="G3399" s="218">
        <v>0</v>
      </c>
      <c r="H3399" s="261">
        <v>258674.77</v>
      </c>
      <c r="I3399" s="218">
        <v>0</v>
      </c>
      <c r="J3399" s="261">
        <v>0</v>
      </c>
      <c r="K3399" s="218">
        <v>0</v>
      </c>
      <c r="L3399" s="261">
        <v>0</v>
      </c>
      <c r="M3399" s="218">
        <v>0</v>
      </c>
      <c r="N3399" s="261">
        <v>0</v>
      </c>
      <c r="O3399" s="218">
        <v>2312837.62</v>
      </c>
      <c r="P3399" s="261">
        <v>0</v>
      </c>
      <c r="Q3399" s="218">
        <v>4521059.42</v>
      </c>
      <c r="R3399" s="261">
        <v>0</v>
      </c>
      <c r="S3399" s="218">
        <v>0</v>
      </c>
      <c r="T3399" s="261">
        <v>0</v>
      </c>
      <c r="U3399" s="218">
        <v>0</v>
      </c>
      <c r="V3399" s="261">
        <v>0</v>
      </c>
      <c r="W3399" s="218">
        <v>0</v>
      </c>
      <c r="X3399" s="261">
        <v>88500</v>
      </c>
    </row>
    <row r="3400" spans="1:24" s="239" customFormat="1" ht="20.25" customHeight="1" x14ac:dyDescent="0.3">
      <c r="A3400" s="238">
        <v>2025</v>
      </c>
      <c r="B3400" s="230">
        <v>776</v>
      </c>
      <c r="C3400" s="229" t="s">
        <v>4144</v>
      </c>
      <c r="D3400" s="230">
        <v>37463</v>
      </c>
      <c r="E3400" s="222">
        <v>1247411.67</v>
      </c>
      <c r="F3400" s="222">
        <v>1229411.67</v>
      </c>
      <c r="G3400" s="218">
        <v>0</v>
      </c>
      <c r="H3400" s="261">
        <v>1229411.67</v>
      </c>
      <c r="I3400" s="218">
        <v>0</v>
      </c>
      <c r="J3400" s="261">
        <v>0</v>
      </c>
      <c r="K3400" s="218">
        <v>0</v>
      </c>
      <c r="L3400" s="261">
        <v>0</v>
      </c>
      <c r="M3400" s="218">
        <v>0</v>
      </c>
      <c r="N3400" s="261">
        <v>0</v>
      </c>
      <c r="O3400" s="218">
        <v>0</v>
      </c>
      <c r="P3400" s="261">
        <v>0</v>
      </c>
      <c r="Q3400" s="218">
        <v>0</v>
      </c>
      <c r="R3400" s="261">
        <v>0</v>
      </c>
      <c r="S3400" s="218">
        <v>0</v>
      </c>
      <c r="T3400" s="261">
        <v>0</v>
      </c>
      <c r="U3400" s="218">
        <v>0</v>
      </c>
      <c r="V3400" s="261">
        <v>0</v>
      </c>
      <c r="W3400" s="218">
        <v>0</v>
      </c>
      <c r="X3400" s="261">
        <v>18000</v>
      </c>
    </row>
    <row r="3401" spans="1:24" s="239" customFormat="1" ht="20.25" customHeight="1" x14ac:dyDescent="0.3">
      <c r="A3401" s="238"/>
      <c r="B3401" s="226" t="s">
        <v>22</v>
      </c>
      <c r="C3401" s="229"/>
      <c r="D3401" s="230" t="s">
        <v>172</v>
      </c>
      <c r="E3401" s="220">
        <v>39043268.124949999</v>
      </c>
      <c r="F3401" s="220">
        <v>38502639.600000001</v>
      </c>
      <c r="G3401" s="220">
        <v>398439.41000000003</v>
      </c>
      <c r="H3401" s="220">
        <v>7799781.2399999984</v>
      </c>
      <c r="I3401" s="220">
        <v>0</v>
      </c>
      <c r="J3401" s="220">
        <v>0</v>
      </c>
      <c r="K3401" s="220">
        <v>0</v>
      </c>
      <c r="L3401" s="220">
        <v>0</v>
      </c>
      <c r="M3401" s="220">
        <v>0</v>
      </c>
      <c r="N3401" s="220">
        <v>0</v>
      </c>
      <c r="O3401" s="220">
        <v>12877457.539999999</v>
      </c>
      <c r="P3401" s="220">
        <v>972760.47</v>
      </c>
      <c r="Q3401" s="220">
        <v>15104486.700000001</v>
      </c>
      <c r="R3401" s="220">
        <v>0</v>
      </c>
      <c r="S3401" s="220">
        <v>1349714.24</v>
      </c>
      <c r="T3401" s="220">
        <v>0</v>
      </c>
      <c r="U3401" s="220">
        <v>0</v>
      </c>
      <c r="V3401" s="220">
        <v>0</v>
      </c>
      <c r="W3401" s="220">
        <v>0</v>
      </c>
      <c r="X3401" s="220">
        <v>540628.52494999999</v>
      </c>
    </row>
    <row r="3402" spans="1:24" s="239" customFormat="1" ht="20.25" customHeight="1" x14ac:dyDescent="0.3">
      <c r="A3402" s="238"/>
      <c r="C3402" s="235"/>
      <c r="D3402" s="235"/>
      <c r="E3402" s="235"/>
      <c r="F3402" s="235"/>
      <c r="G3402" s="254"/>
      <c r="H3402" s="254"/>
      <c r="I3402" s="254"/>
      <c r="J3402" s="254"/>
      <c r="K3402" s="254"/>
      <c r="L3402" s="254" t="s">
        <v>2455</v>
      </c>
      <c r="M3402" s="254"/>
      <c r="N3402" s="254"/>
      <c r="O3402" s="254"/>
      <c r="P3402" s="254"/>
      <c r="Q3402" s="254"/>
      <c r="R3402" s="254"/>
      <c r="S3402" s="254"/>
      <c r="T3402" s="254"/>
      <c r="U3402" s="254"/>
      <c r="V3402" s="254"/>
      <c r="W3402" s="254"/>
      <c r="X3402" s="266"/>
    </row>
    <row r="3403" spans="1:24" s="239" customFormat="1" ht="20.25" customHeight="1" x14ac:dyDescent="0.3">
      <c r="A3403" s="238">
        <v>2025</v>
      </c>
      <c r="B3403" s="230">
        <v>777</v>
      </c>
      <c r="C3403" s="229" t="s">
        <v>1627</v>
      </c>
      <c r="D3403" s="230">
        <v>46894</v>
      </c>
      <c r="E3403" s="222">
        <v>651999.66</v>
      </c>
      <c r="F3403" s="222">
        <v>642165.76000000001</v>
      </c>
      <c r="G3403" s="218">
        <v>642165.76000000001</v>
      </c>
      <c r="H3403" s="261">
        <v>0</v>
      </c>
      <c r="I3403" s="218">
        <v>0</v>
      </c>
      <c r="J3403" s="261">
        <v>0</v>
      </c>
      <c r="K3403" s="218">
        <v>0</v>
      </c>
      <c r="L3403" s="261">
        <v>0</v>
      </c>
      <c r="M3403" s="218">
        <v>0</v>
      </c>
      <c r="N3403" s="261">
        <v>0</v>
      </c>
      <c r="O3403" s="218">
        <v>0</v>
      </c>
      <c r="P3403" s="261">
        <v>0</v>
      </c>
      <c r="Q3403" s="218">
        <v>0</v>
      </c>
      <c r="R3403" s="261">
        <v>0</v>
      </c>
      <c r="S3403" s="218">
        <v>0</v>
      </c>
      <c r="T3403" s="261">
        <v>0</v>
      </c>
      <c r="U3403" s="218">
        <v>0</v>
      </c>
      <c r="V3403" s="261">
        <v>0</v>
      </c>
      <c r="W3403" s="218">
        <v>0</v>
      </c>
      <c r="X3403" s="261">
        <v>9833.9</v>
      </c>
    </row>
    <row r="3404" spans="1:24" s="239" customFormat="1" ht="23.25" customHeight="1" x14ac:dyDescent="0.3">
      <c r="A3404" s="238">
        <v>2025</v>
      </c>
      <c r="B3404" s="230">
        <v>778</v>
      </c>
      <c r="C3404" s="229" t="s">
        <v>31</v>
      </c>
      <c r="D3404" s="230">
        <v>37567</v>
      </c>
      <c r="E3404" s="222">
        <v>1645762</v>
      </c>
      <c r="F3404" s="222">
        <v>1621890</v>
      </c>
      <c r="G3404" s="218">
        <v>0</v>
      </c>
      <c r="H3404" s="223">
        <v>0</v>
      </c>
      <c r="I3404" s="218">
        <v>0</v>
      </c>
      <c r="J3404" s="223">
        <v>0</v>
      </c>
      <c r="K3404" s="218">
        <v>0</v>
      </c>
      <c r="L3404" s="223">
        <v>0</v>
      </c>
      <c r="M3404" s="218">
        <v>0</v>
      </c>
      <c r="N3404" s="223">
        <v>0</v>
      </c>
      <c r="O3404" s="218">
        <v>0</v>
      </c>
      <c r="P3404" s="222">
        <v>589259</v>
      </c>
      <c r="Q3404" s="218">
        <v>1032631</v>
      </c>
      <c r="R3404" s="223">
        <v>0</v>
      </c>
      <c r="S3404" s="218">
        <v>0</v>
      </c>
      <c r="T3404" s="223">
        <v>0</v>
      </c>
      <c r="U3404" s="218">
        <v>0</v>
      </c>
      <c r="V3404" s="223">
        <v>0</v>
      </c>
      <c r="W3404" s="218">
        <v>0</v>
      </c>
      <c r="X3404" s="223">
        <v>23872</v>
      </c>
    </row>
    <row r="3405" spans="1:24" s="239" customFormat="1" ht="23.25" customHeight="1" x14ac:dyDescent="0.3">
      <c r="A3405" s="238">
        <v>2025</v>
      </c>
      <c r="B3405" s="230">
        <v>779</v>
      </c>
      <c r="C3405" s="229" t="s">
        <v>32</v>
      </c>
      <c r="D3405" s="230">
        <v>37569</v>
      </c>
      <c r="E3405" s="222">
        <v>71364</v>
      </c>
      <c r="F3405" s="222">
        <v>71364</v>
      </c>
      <c r="G3405" s="218">
        <v>0</v>
      </c>
      <c r="H3405" s="218">
        <v>0</v>
      </c>
      <c r="I3405" s="218">
        <v>0</v>
      </c>
      <c r="J3405" s="218">
        <v>0</v>
      </c>
      <c r="K3405" s="218">
        <v>0</v>
      </c>
      <c r="L3405" s="218">
        <v>0</v>
      </c>
      <c r="M3405" s="218">
        <v>0</v>
      </c>
      <c r="N3405" s="218">
        <v>0</v>
      </c>
      <c r="O3405" s="218">
        <v>0</v>
      </c>
      <c r="P3405" s="218">
        <v>0</v>
      </c>
      <c r="Q3405" s="218">
        <v>0</v>
      </c>
      <c r="R3405" s="218">
        <v>0</v>
      </c>
      <c r="S3405" s="218">
        <v>0</v>
      </c>
      <c r="T3405" s="218">
        <v>0</v>
      </c>
      <c r="U3405" s="218">
        <v>0</v>
      </c>
      <c r="V3405" s="218">
        <v>71364</v>
      </c>
      <c r="W3405" s="218">
        <v>0</v>
      </c>
      <c r="X3405" s="218">
        <v>0</v>
      </c>
    </row>
    <row r="3406" spans="1:24" s="239" customFormat="1" ht="23.25" customHeight="1" x14ac:dyDescent="0.3">
      <c r="A3406" s="238">
        <v>2025</v>
      </c>
      <c r="B3406" s="230">
        <v>780</v>
      </c>
      <c r="C3406" s="229" t="s">
        <v>3862</v>
      </c>
      <c r="D3406" s="230">
        <v>37523</v>
      </c>
      <c r="E3406" s="222">
        <v>66066</v>
      </c>
      <c r="F3406" s="222">
        <v>66066</v>
      </c>
      <c r="G3406" s="218">
        <v>0</v>
      </c>
      <c r="H3406" s="223">
        <v>0</v>
      </c>
      <c r="I3406" s="218">
        <v>0</v>
      </c>
      <c r="J3406" s="223">
        <v>0</v>
      </c>
      <c r="K3406" s="218">
        <v>0</v>
      </c>
      <c r="L3406" s="223">
        <v>0</v>
      </c>
      <c r="M3406" s="218">
        <v>0</v>
      </c>
      <c r="N3406" s="223">
        <v>0</v>
      </c>
      <c r="O3406" s="218">
        <v>0</v>
      </c>
      <c r="P3406" s="223">
        <v>0</v>
      </c>
      <c r="Q3406" s="218">
        <v>0</v>
      </c>
      <c r="R3406" s="223">
        <v>0</v>
      </c>
      <c r="S3406" s="218">
        <v>0</v>
      </c>
      <c r="T3406" s="223">
        <v>0</v>
      </c>
      <c r="U3406" s="218">
        <v>0</v>
      </c>
      <c r="V3406" s="261">
        <v>66066</v>
      </c>
      <c r="W3406" s="218">
        <v>0</v>
      </c>
      <c r="X3406" s="223">
        <v>0</v>
      </c>
    </row>
    <row r="3407" spans="1:24" s="239" customFormat="1" ht="23.25" customHeight="1" x14ac:dyDescent="0.3">
      <c r="A3407" s="238">
        <v>2025</v>
      </c>
      <c r="B3407" s="230">
        <v>781</v>
      </c>
      <c r="C3407" s="229" t="s">
        <v>3861</v>
      </c>
      <c r="D3407" s="230">
        <v>37524</v>
      </c>
      <c r="E3407" s="222">
        <v>66066</v>
      </c>
      <c r="F3407" s="222">
        <v>66066</v>
      </c>
      <c r="G3407" s="218">
        <v>0</v>
      </c>
      <c r="H3407" s="218">
        <v>0</v>
      </c>
      <c r="I3407" s="218">
        <v>0</v>
      </c>
      <c r="J3407" s="218">
        <v>0</v>
      </c>
      <c r="K3407" s="218">
        <v>0</v>
      </c>
      <c r="L3407" s="218">
        <v>0</v>
      </c>
      <c r="M3407" s="218">
        <v>0</v>
      </c>
      <c r="N3407" s="218">
        <v>0</v>
      </c>
      <c r="O3407" s="218">
        <v>0</v>
      </c>
      <c r="P3407" s="218">
        <v>0</v>
      </c>
      <c r="Q3407" s="218">
        <v>0</v>
      </c>
      <c r="R3407" s="218">
        <v>0</v>
      </c>
      <c r="S3407" s="218">
        <v>0</v>
      </c>
      <c r="T3407" s="218">
        <v>0</v>
      </c>
      <c r="U3407" s="218">
        <v>0</v>
      </c>
      <c r="V3407" s="261">
        <v>66066</v>
      </c>
      <c r="W3407" s="218">
        <v>0</v>
      </c>
      <c r="X3407" s="218">
        <v>0</v>
      </c>
    </row>
    <row r="3408" spans="1:24" s="239" customFormat="1" ht="23.25" customHeight="1" x14ac:dyDescent="0.3">
      <c r="A3408" s="238">
        <v>2025</v>
      </c>
      <c r="B3408" s="230">
        <v>782</v>
      </c>
      <c r="C3408" s="229" t="s">
        <v>3858</v>
      </c>
      <c r="D3408" s="230">
        <v>37638</v>
      </c>
      <c r="E3408" s="222">
        <v>113067.9</v>
      </c>
      <c r="F3408" s="222">
        <v>113067.9</v>
      </c>
      <c r="G3408" s="218">
        <v>0</v>
      </c>
      <c r="H3408" s="218">
        <v>0</v>
      </c>
      <c r="I3408" s="218">
        <v>0</v>
      </c>
      <c r="J3408" s="218">
        <v>0</v>
      </c>
      <c r="K3408" s="218">
        <v>0</v>
      </c>
      <c r="L3408" s="218">
        <v>0</v>
      </c>
      <c r="M3408" s="218">
        <v>0</v>
      </c>
      <c r="N3408" s="218">
        <v>0</v>
      </c>
      <c r="O3408" s="218">
        <v>0</v>
      </c>
      <c r="P3408" s="218">
        <v>0</v>
      </c>
      <c r="Q3408" s="218">
        <v>0</v>
      </c>
      <c r="R3408" s="218">
        <v>0</v>
      </c>
      <c r="S3408" s="218">
        <v>0</v>
      </c>
      <c r="T3408" s="218">
        <v>0</v>
      </c>
      <c r="U3408" s="218">
        <v>0</v>
      </c>
      <c r="V3408" s="218">
        <v>113067.9</v>
      </c>
      <c r="W3408" s="218">
        <v>0</v>
      </c>
      <c r="X3408" s="218">
        <v>0</v>
      </c>
    </row>
    <row r="3409" spans="1:24" s="239" customFormat="1" ht="23.25" customHeight="1" x14ac:dyDescent="0.3">
      <c r="A3409" s="238">
        <v>2025</v>
      </c>
      <c r="B3409" s="230">
        <v>783</v>
      </c>
      <c r="C3409" s="229" t="s">
        <v>3857</v>
      </c>
      <c r="D3409" s="230">
        <v>37639</v>
      </c>
      <c r="E3409" s="222">
        <v>50272.2</v>
      </c>
      <c r="F3409" s="222">
        <v>50272.2</v>
      </c>
      <c r="G3409" s="218">
        <v>0</v>
      </c>
      <c r="H3409" s="223">
        <v>0</v>
      </c>
      <c r="I3409" s="218">
        <v>0</v>
      </c>
      <c r="J3409" s="223">
        <v>0</v>
      </c>
      <c r="K3409" s="218">
        <v>0</v>
      </c>
      <c r="L3409" s="223">
        <v>0</v>
      </c>
      <c r="M3409" s="218">
        <v>0</v>
      </c>
      <c r="N3409" s="223">
        <v>0</v>
      </c>
      <c r="O3409" s="218">
        <v>0</v>
      </c>
      <c r="P3409" s="223">
        <v>0</v>
      </c>
      <c r="Q3409" s="218">
        <v>0</v>
      </c>
      <c r="R3409" s="223">
        <v>0</v>
      </c>
      <c r="S3409" s="218">
        <v>0</v>
      </c>
      <c r="T3409" s="223">
        <v>0</v>
      </c>
      <c r="U3409" s="218">
        <v>0</v>
      </c>
      <c r="V3409" s="223">
        <v>50272.2</v>
      </c>
      <c r="W3409" s="218">
        <v>0</v>
      </c>
      <c r="X3409" s="223">
        <v>0</v>
      </c>
    </row>
    <row r="3410" spans="1:24" s="239" customFormat="1" ht="23.25" customHeight="1" x14ac:dyDescent="0.3">
      <c r="A3410" s="238">
        <v>2025</v>
      </c>
      <c r="B3410" s="230">
        <v>784</v>
      </c>
      <c r="C3410" s="229" t="s">
        <v>3854</v>
      </c>
      <c r="D3410" s="230">
        <v>37650</v>
      </c>
      <c r="E3410" s="222">
        <v>8585420.5</v>
      </c>
      <c r="F3410" s="222">
        <v>8585420.5</v>
      </c>
      <c r="G3410" s="218">
        <v>0</v>
      </c>
      <c r="H3410" s="218">
        <v>0</v>
      </c>
      <c r="I3410" s="218">
        <v>0</v>
      </c>
      <c r="J3410" s="218">
        <v>0</v>
      </c>
      <c r="K3410" s="218">
        <v>0</v>
      </c>
      <c r="L3410" s="218">
        <v>0</v>
      </c>
      <c r="M3410" s="218">
        <v>0</v>
      </c>
      <c r="N3410" s="218">
        <v>0</v>
      </c>
      <c r="O3410" s="218">
        <v>8500000</v>
      </c>
      <c r="P3410" s="218">
        <v>0</v>
      </c>
      <c r="Q3410" s="218">
        <v>0</v>
      </c>
      <c r="R3410" s="218">
        <v>0</v>
      </c>
      <c r="S3410" s="218">
        <v>0</v>
      </c>
      <c r="T3410" s="218">
        <v>0</v>
      </c>
      <c r="U3410" s="218">
        <v>0</v>
      </c>
      <c r="V3410" s="218">
        <v>85420.5</v>
      </c>
      <c r="W3410" s="218">
        <v>0</v>
      </c>
      <c r="X3410" s="218">
        <v>0</v>
      </c>
    </row>
    <row r="3411" spans="1:24" s="239" customFormat="1" ht="23.25" customHeight="1" x14ac:dyDescent="0.3">
      <c r="A3411" s="238">
        <v>2025</v>
      </c>
      <c r="B3411" s="230">
        <v>785</v>
      </c>
      <c r="C3411" s="229" t="s">
        <v>1357</v>
      </c>
      <c r="D3411" s="230">
        <v>37530</v>
      </c>
      <c r="E3411" s="222">
        <v>2669792.8466999996</v>
      </c>
      <c r="F3411" s="222">
        <v>2630337.7799999998</v>
      </c>
      <c r="G3411" s="218">
        <v>2630337.7799999998</v>
      </c>
      <c r="H3411" s="218">
        <v>0</v>
      </c>
      <c r="I3411" s="218">
        <v>0</v>
      </c>
      <c r="J3411" s="218">
        <v>0</v>
      </c>
      <c r="K3411" s="218">
        <v>0</v>
      </c>
      <c r="L3411" s="218">
        <v>0</v>
      </c>
      <c r="M3411" s="218">
        <v>0</v>
      </c>
      <c r="N3411" s="218">
        <v>0</v>
      </c>
      <c r="O3411" s="218">
        <v>0</v>
      </c>
      <c r="P3411" s="218">
        <v>0</v>
      </c>
      <c r="Q3411" s="218">
        <v>0</v>
      </c>
      <c r="R3411" s="218">
        <v>0</v>
      </c>
      <c r="S3411" s="218">
        <v>0</v>
      </c>
      <c r="T3411" s="218">
        <v>0</v>
      </c>
      <c r="U3411" s="218">
        <v>0</v>
      </c>
      <c r="V3411" s="218">
        <v>0</v>
      </c>
      <c r="W3411" s="218">
        <v>0</v>
      </c>
      <c r="X3411" s="218">
        <v>39455.066699999996</v>
      </c>
    </row>
    <row r="3412" spans="1:24" s="239" customFormat="1" ht="23.25" customHeight="1" x14ac:dyDescent="0.3">
      <c r="A3412" s="238">
        <v>2025</v>
      </c>
      <c r="B3412" s="230">
        <v>786</v>
      </c>
      <c r="C3412" s="229" t="s">
        <v>1358</v>
      </c>
      <c r="D3412" s="230">
        <v>37531</v>
      </c>
      <c r="E3412" s="222">
        <v>2036282.9819499999</v>
      </c>
      <c r="F3412" s="222">
        <v>2006190.13</v>
      </c>
      <c r="G3412" s="218">
        <v>2006190.13</v>
      </c>
      <c r="H3412" s="223">
        <v>0</v>
      </c>
      <c r="I3412" s="218">
        <v>0</v>
      </c>
      <c r="J3412" s="223">
        <v>0</v>
      </c>
      <c r="K3412" s="218">
        <v>0</v>
      </c>
      <c r="L3412" s="223">
        <v>0</v>
      </c>
      <c r="M3412" s="218">
        <v>0</v>
      </c>
      <c r="N3412" s="223">
        <v>0</v>
      </c>
      <c r="O3412" s="218">
        <v>0</v>
      </c>
      <c r="P3412" s="223">
        <v>0</v>
      </c>
      <c r="Q3412" s="218">
        <v>0</v>
      </c>
      <c r="R3412" s="223">
        <v>0</v>
      </c>
      <c r="S3412" s="218">
        <v>0</v>
      </c>
      <c r="T3412" s="223">
        <v>0</v>
      </c>
      <c r="U3412" s="218">
        <v>0</v>
      </c>
      <c r="V3412" s="223">
        <v>0</v>
      </c>
      <c r="W3412" s="218">
        <v>0</v>
      </c>
      <c r="X3412" s="223">
        <v>30092.851949999997</v>
      </c>
    </row>
    <row r="3413" spans="1:24" s="239" customFormat="1" ht="23.25" customHeight="1" x14ac:dyDescent="0.3">
      <c r="A3413" s="238">
        <v>2025</v>
      </c>
      <c r="B3413" s="230">
        <v>787</v>
      </c>
      <c r="C3413" s="229" t="s">
        <v>3852</v>
      </c>
      <c r="D3413" s="230">
        <v>37664</v>
      </c>
      <c r="E3413" s="222">
        <v>27197.279999999999</v>
      </c>
      <c r="F3413" s="222">
        <v>27197.279999999999</v>
      </c>
      <c r="G3413" s="218">
        <v>0</v>
      </c>
      <c r="H3413" s="218">
        <v>0</v>
      </c>
      <c r="I3413" s="218">
        <v>0</v>
      </c>
      <c r="J3413" s="218">
        <v>0</v>
      </c>
      <c r="K3413" s="218">
        <v>0</v>
      </c>
      <c r="L3413" s="218">
        <v>0</v>
      </c>
      <c r="M3413" s="218">
        <v>0</v>
      </c>
      <c r="N3413" s="218">
        <v>0</v>
      </c>
      <c r="O3413" s="218">
        <v>0</v>
      </c>
      <c r="P3413" s="218">
        <v>0</v>
      </c>
      <c r="Q3413" s="218">
        <v>0</v>
      </c>
      <c r="R3413" s="218">
        <v>0</v>
      </c>
      <c r="S3413" s="218">
        <v>0</v>
      </c>
      <c r="T3413" s="218">
        <v>0</v>
      </c>
      <c r="U3413" s="218">
        <v>0</v>
      </c>
      <c r="V3413" s="218">
        <v>27197.279999999999</v>
      </c>
      <c r="W3413" s="218">
        <v>0</v>
      </c>
      <c r="X3413" s="218">
        <v>0</v>
      </c>
    </row>
    <row r="3414" spans="1:24" s="239" customFormat="1" ht="23.25" customHeight="1" x14ac:dyDescent="0.3">
      <c r="A3414" s="238">
        <v>2025</v>
      </c>
      <c r="B3414" s="230">
        <v>788</v>
      </c>
      <c r="C3414" s="229" t="s">
        <v>3849</v>
      </c>
      <c r="D3414" s="230">
        <v>37669</v>
      </c>
      <c r="E3414" s="222">
        <v>28904.04</v>
      </c>
      <c r="F3414" s="222">
        <v>28904.04</v>
      </c>
      <c r="G3414" s="218">
        <v>0</v>
      </c>
      <c r="H3414" s="218">
        <v>0</v>
      </c>
      <c r="I3414" s="218">
        <v>0</v>
      </c>
      <c r="J3414" s="218">
        <v>0</v>
      </c>
      <c r="K3414" s="218">
        <v>0</v>
      </c>
      <c r="L3414" s="218">
        <v>0</v>
      </c>
      <c r="M3414" s="218">
        <v>0</v>
      </c>
      <c r="N3414" s="218">
        <v>0</v>
      </c>
      <c r="O3414" s="218">
        <v>0</v>
      </c>
      <c r="P3414" s="218">
        <v>0</v>
      </c>
      <c r="Q3414" s="218">
        <v>0</v>
      </c>
      <c r="R3414" s="218">
        <v>0</v>
      </c>
      <c r="S3414" s="218">
        <v>0</v>
      </c>
      <c r="T3414" s="218">
        <v>0</v>
      </c>
      <c r="U3414" s="218">
        <v>0</v>
      </c>
      <c r="V3414" s="218">
        <v>28904.04</v>
      </c>
      <c r="W3414" s="218">
        <v>0</v>
      </c>
      <c r="X3414" s="218">
        <v>0</v>
      </c>
    </row>
    <row r="3415" spans="1:24" s="239" customFormat="1" ht="23.25" customHeight="1" x14ac:dyDescent="0.3">
      <c r="A3415" s="238">
        <v>2025</v>
      </c>
      <c r="B3415" s="230">
        <v>789</v>
      </c>
      <c r="C3415" s="229" t="s">
        <v>3848</v>
      </c>
      <c r="D3415" s="230">
        <v>37670</v>
      </c>
      <c r="E3415" s="222">
        <v>34792.559999999998</v>
      </c>
      <c r="F3415" s="222">
        <v>34792.559999999998</v>
      </c>
      <c r="G3415" s="223">
        <v>0</v>
      </c>
      <c r="H3415" s="218">
        <v>0</v>
      </c>
      <c r="I3415" s="223">
        <v>0</v>
      </c>
      <c r="J3415" s="218">
        <v>0</v>
      </c>
      <c r="K3415" s="223">
        <v>0</v>
      </c>
      <c r="L3415" s="218">
        <v>0</v>
      </c>
      <c r="M3415" s="223">
        <v>0</v>
      </c>
      <c r="N3415" s="218">
        <v>0</v>
      </c>
      <c r="O3415" s="223">
        <v>0</v>
      </c>
      <c r="P3415" s="218">
        <v>0</v>
      </c>
      <c r="Q3415" s="223">
        <v>0</v>
      </c>
      <c r="R3415" s="218">
        <v>0</v>
      </c>
      <c r="S3415" s="223">
        <v>0</v>
      </c>
      <c r="T3415" s="218">
        <v>0</v>
      </c>
      <c r="U3415" s="223">
        <v>0</v>
      </c>
      <c r="V3415" s="218">
        <v>34792.559999999998</v>
      </c>
      <c r="W3415" s="218">
        <v>0</v>
      </c>
      <c r="X3415" s="223">
        <v>0</v>
      </c>
    </row>
    <row r="3416" spans="1:24" s="239" customFormat="1" ht="23.25" customHeight="1" x14ac:dyDescent="0.3">
      <c r="A3416" s="238">
        <v>2025</v>
      </c>
      <c r="B3416" s="230">
        <v>790</v>
      </c>
      <c r="C3416" s="229" t="s">
        <v>3847</v>
      </c>
      <c r="D3416" s="230">
        <v>37671</v>
      </c>
      <c r="E3416" s="222">
        <v>123036</v>
      </c>
      <c r="F3416" s="222">
        <v>123036</v>
      </c>
      <c r="G3416" s="223">
        <v>0</v>
      </c>
      <c r="H3416" s="218">
        <v>0</v>
      </c>
      <c r="I3416" s="223">
        <v>0</v>
      </c>
      <c r="J3416" s="218">
        <v>0</v>
      </c>
      <c r="K3416" s="223">
        <v>0</v>
      </c>
      <c r="L3416" s="218">
        <v>0</v>
      </c>
      <c r="M3416" s="223">
        <v>0</v>
      </c>
      <c r="N3416" s="218">
        <v>0</v>
      </c>
      <c r="O3416" s="223">
        <v>0</v>
      </c>
      <c r="P3416" s="218">
        <v>0</v>
      </c>
      <c r="Q3416" s="223">
        <v>0</v>
      </c>
      <c r="R3416" s="218">
        <v>0</v>
      </c>
      <c r="S3416" s="223">
        <v>0</v>
      </c>
      <c r="T3416" s="218">
        <v>0</v>
      </c>
      <c r="U3416" s="223">
        <v>0</v>
      </c>
      <c r="V3416" s="218">
        <v>123036</v>
      </c>
      <c r="W3416" s="223">
        <v>0</v>
      </c>
      <c r="X3416" s="218">
        <v>0</v>
      </c>
    </row>
    <row r="3417" spans="1:24" s="239" customFormat="1" ht="22.9" customHeight="1" x14ac:dyDescent="0.3">
      <c r="A3417" s="238">
        <v>2025</v>
      </c>
      <c r="B3417" s="230">
        <v>791</v>
      </c>
      <c r="C3417" s="229" t="s">
        <v>3845</v>
      </c>
      <c r="D3417" s="230">
        <v>37673</v>
      </c>
      <c r="E3417" s="222">
        <v>37517.040000000001</v>
      </c>
      <c r="F3417" s="222">
        <v>37517.040000000001</v>
      </c>
      <c r="G3417" s="218">
        <v>0</v>
      </c>
      <c r="H3417" s="218">
        <v>0</v>
      </c>
      <c r="I3417" s="218">
        <v>0</v>
      </c>
      <c r="J3417" s="218">
        <v>0</v>
      </c>
      <c r="K3417" s="218">
        <v>0</v>
      </c>
      <c r="L3417" s="218">
        <v>0</v>
      </c>
      <c r="M3417" s="218">
        <v>0</v>
      </c>
      <c r="N3417" s="218">
        <v>0</v>
      </c>
      <c r="O3417" s="218">
        <v>0</v>
      </c>
      <c r="P3417" s="218">
        <v>0</v>
      </c>
      <c r="Q3417" s="218">
        <v>0</v>
      </c>
      <c r="R3417" s="218">
        <v>0</v>
      </c>
      <c r="S3417" s="218">
        <v>0</v>
      </c>
      <c r="T3417" s="218">
        <v>0</v>
      </c>
      <c r="U3417" s="218">
        <v>0</v>
      </c>
      <c r="V3417" s="218">
        <v>37517.040000000001</v>
      </c>
      <c r="W3417" s="218">
        <v>0</v>
      </c>
      <c r="X3417" s="218">
        <v>0</v>
      </c>
    </row>
    <row r="3418" spans="1:24" s="239" customFormat="1" ht="23.25" customHeight="1" x14ac:dyDescent="0.3">
      <c r="A3418" s="238">
        <v>2025</v>
      </c>
      <c r="B3418" s="230">
        <v>792</v>
      </c>
      <c r="C3418" s="229" t="s">
        <v>3844</v>
      </c>
      <c r="D3418" s="230">
        <v>37674</v>
      </c>
      <c r="E3418" s="222">
        <v>28234.799999999999</v>
      </c>
      <c r="F3418" s="222">
        <v>28234.799999999999</v>
      </c>
      <c r="G3418" s="218">
        <v>0</v>
      </c>
      <c r="H3418" s="218">
        <v>0</v>
      </c>
      <c r="I3418" s="218">
        <v>0</v>
      </c>
      <c r="J3418" s="218">
        <v>0</v>
      </c>
      <c r="K3418" s="218">
        <v>0</v>
      </c>
      <c r="L3418" s="218">
        <v>0</v>
      </c>
      <c r="M3418" s="218">
        <v>0</v>
      </c>
      <c r="N3418" s="218">
        <v>0</v>
      </c>
      <c r="O3418" s="218">
        <v>0</v>
      </c>
      <c r="P3418" s="218">
        <v>0</v>
      </c>
      <c r="Q3418" s="218">
        <v>0</v>
      </c>
      <c r="R3418" s="218">
        <v>0</v>
      </c>
      <c r="S3418" s="218">
        <v>0</v>
      </c>
      <c r="T3418" s="218">
        <v>0</v>
      </c>
      <c r="U3418" s="218">
        <v>0</v>
      </c>
      <c r="V3418" s="218">
        <v>28234.799999999999</v>
      </c>
      <c r="W3418" s="218">
        <v>0</v>
      </c>
      <c r="X3418" s="218">
        <v>0</v>
      </c>
    </row>
    <row r="3419" spans="1:24" s="239" customFormat="1" ht="23.25" customHeight="1" x14ac:dyDescent="0.3">
      <c r="A3419" s="238">
        <v>2025</v>
      </c>
      <c r="B3419" s="230">
        <v>793</v>
      </c>
      <c r="C3419" s="229" t="s">
        <v>3843</v>
      </c>
      <c r="D3419" s="230">
        <v>37675</v>
      </c>
      <c r="E3419" s="222">
        <v>25233.119999999999</v>
      </c>
      <c r="F3419" s="222">
        <v>25233.119999999999</v>
      </c>
      <c r="G3419" s="218">
        <v>0</v>
      </c>
      <c r="H3419" s="218">
        <v>0</v>
      </c>
      <c r="I3419" s="218">
        <v>0</v>
      </c>
      <c r="J3419" s="218">
        <v>0</v>
      </c>
      <c r="K3419" s="218">
        <v>0</v>
      </c>
      <c r="L3419" s="218">
        <v>0</v>
      </c>
      <c r="M3419" s="218">
        <v>0</v>
      </c>
      <c r="N3419" s="218">
        <v>0</v>
      </c>
      <c r="O3419" s="218">
        <v>0</v>
      </c>
      <c r="P3419" s="218">
        <v>0</v>
      </c>
      <c r="Q3419" s="218">
        <v>0</v>
      </c>
      <c r="R3419" s="218">
        <v>0</v>
      </c>
      <c r="S3419" s="218">
        <v>0</v>
      </c>
      <c r="T3419" s="218">
        <v>0</v>
      </c>
      <c r="U3419" s="218">
        <v>0</v>
      </c>
      <c r="V3419" s="218">
        <v>25233.119999999999</v>
      </c>
      <c r="W3419" s="218">
        <v>0</v>
      </c>
      <c r="X3419" s="218">
        <v>0</v>
      </c>
    </row>
    <row r="3420" spans="1:24" s="239" customFormat="1" ht="23.25" customHeight="1" x14ac:dyDescent="0.3">
      <c r="A3420" s="238">
        <v>2025</v>
      </c>
      <c r="B3420" s="230">
        <v>794</v>
      </c>
      <c r="C3420" s="229" t="s">
        <v>3842</v>
      </c>
      <c r="D3420" s="230">
        <v>37676</v>
      </c>
      <c r="E3420" s="222">
        <v>123036</v>
      </c>
      <c r="F3420" s="222">
        <v>123036</v>
      </c>
      <c r="G3420" s="223">
        <v>0</v>
      </c>
      <c r="H3420" s="218">
        <v>0</v>
      </c>
      <c r="I3420" s="223">
        <v>0</v>
      </c>
      <c r="J3420" s="218">
        <v>0</v>
      </c>
      <c r="K3420" s="223">
        <v>0</v>
      </c>
      <c r="L3420" s="218">
        <v>0</v>
      </c>
      <c r="M3420" s="223">
        <v>0</v>
      </c>
      <c r="N3420" s="218">
        <v>0</v>
      </c>
      <c r="O3420" s="223">
        <v>0</v>
      </c>
      <c r="P3420" s="218">
        <v>0</v>
      </c>
      <c r="Q3420" s="223">
        <v>0</v>
      </c>
      <c r="R3420" s="218">
        <v>0</v>
      </c>
      <c r="S3420" s="223">
        <v>0</v>
      </c>
      <c r="T3420" s="218">
        <v>0</v>
      </c>
      <c r="U3420" s="223">
        <v>0</v>
      </c>
      <c r="V3420" s="218">
        <v>123036</v>
      </c>
      <c r="W3420" s="223">
        <v>0</v>
      </c>
      <c r="X3420" s="218">
        <v>0</v>
      </c>
    </row>
    <row r="3421" spans="1:24" s="239" customFormat="1" ht="23.25" customHeight="1" x14ac:dyDescent="0.3">
      <c r="A3421" s="238">
        <v>2025</v>
      </c>
      <c r="B3421" s="230">
        <v>795</v>
      </c>
      <c r="C3421" s="229" t="s">
        <v>3841</v>
      </c>
      <c r="D3421" s="230">
        <v>37677</v>
      </c>
      <c r="E3421" s="222">
        <v>25720.2</v>
      </c>
      <c r="F3421" s="222">
        <v>25720.2</v>
      </c>
      <c r="G3421" s="223">
        <v>0</v>
      </c>
      <c r="H3421" s="218">
        <v>0</v>
      </c>
      <c r="I3421" s="223">
        <v>0</v>
      </c>
      <c r="J3421" s="218">
        <v>0</v>
      </c>
      <c r="K3421" s="223">
        <v>0</v>
      </c>
      <c r="L3421" s="218">
        <v>0</v>
      </c>
      <c r="M3421" s="223">
        <v>0</v>
      </c>
      <c r="N3421" s="218">
        <v>0</v>
      </c>
      <c r="O3421" s="223">
        <v>0</v>
      </c>
      <c r="P3421" s="218">
        <v>0</v>
      </c>
      <c r="Q3421" s="223">
        <v>0</v>
      </c>
      <c r="R3421" s="218">
        <v>0</v>
      </c>
      <c r="S3421" s="223">
        <v>0</v>
      </c>
      <c r="T3421" s="218">
        <v>0</v>
      </c>
      <c r="U3421" s="223">
        <v>0</v>
      </c>
      <c r="V3421" s="218">
        <v>25720.2</v>
      </c>
      <c r="W3421" s="218">
        <v>0</v>
      </c>
      <c r="X3421" s="223">
        <v>0</v>
      </c>
    </row>
    <row r="3422" spans="1:24" s="239" customFormat="1" ht="23.25" customHeight="1" x14ac:dyDescent="0.3">
      <c r="A3422" s="238">
        <v>2025</v>
      </c>
      <c r="B3422" s="230">
        <v>796</v>
      </c>
      <c r="C3422" s="229" t="s">
        <v>3840</v>
      </c>
      <c r="D3422" s="230">
        <v>37678</v>
      </c>
      <c r="E3422" s="222">
        <v>123036</v>
      </c>
      <c r="F3422" s="222">
        <v>123036</v>
      </c>
      <c r="G3422" s="223">
        <v>0</v>
      </c>
      <c r="H3422" s="218">
        <v>0</v>
      </c>
      <c r="I3422" s="223">
        <v>0</v>
      </c>
      <c r="J3422" s="218">
        <v>0</v>
      </c>
      <c r="K3422" s="223">
        <v>0</v>
      </c>
      <c r="L3422" s="218">
        <v>0</v>
      </c>
      <c r="M3422" s="223">
        <v>0</v>
      </c>
      <c r="N3422" s="218">
        <v>0</v>
      </c>
      <c r="O3422" s="223">
        <v>0</v>
      </c>
      <c r="P3422" s="218">
        <v>0</v>
      </c>
      <c r="Q3422" s="223">
        <v>0</v>
      </c>
      <c r="R3422" s="218">
        <v>0</v>
      </c>
      <c r="S3422" s="223">
        <v>0</v>
      </c>
      <c r="T3422" s="218">
        <v>0</v>
      </c>
      <c r="U3422" s="223">
        <v>0</v>
      </c>
      <c r="V3422" s="218">
        <v>123036</v>
      </c>
      <c r="W3422" s="223">
        <v>0</v>
      </c>
      <c r="X3422" s="218">
        <v>0</v>
      </c>
    </row>
    <row r="3423" spans="1:24" s="239" customFormat="1" ht="23.25" customHeight="1" x14ac:dyDescent="0.3">
      <c r="A3423" s="238">
        <v>2025</v>
      </c>
      <c r="B3423" s="230">
        <v>797</v>
      </c>
      <c r="C3423" s="229" t="s">
        <v>3839</v>
      </c>
      <c r="D3423" s="230">
        <v>37679</v>
      </c>
      <c r="E3423" s="222">
        <v>25557.84</v>
      </c>
      <c r="F3423" s="222">
        <v>25557.84</v>
      </c>
      <c r="G3423" s="218">
        <v>0</v>
      </c>
      <c r="H3423" s="218">
        <v>0</v>
      </c>
      <c r="I3423" s="218">
        <v>0</v>
      </c>
      <c r="J3423" s="218">
        <v>0</v>
      </c>
      <c r="K3423" s="218">
        <v>0</v>
      </c>
      <c r="L3423" s="218">
        <v>0</v>
      </c>
      <c r="M3423" s="218">
        <v>0</v>
      </c>
      <c r="N3423" s="218">
        <v>0</v>
      </c>
      <c r="O3423" s="218">
        <v>0</v>
      </c>
      <c r="P3423" s="218">
        <v>0</v>
      </c>
      <c r="Q3423" s="218">
        <v>0</v>
      </c>
      <c r="R3423" s="218">
        <v>0</v>
      </c>
      <c r="S3423" s="218">
        <v>0</v>
      </c>
      <c r="T3423" s="218">
        <v>0</v>
      </c>
      <c r="U3423" s="218">
        <v>0</v>
      </c>
      <c r="V3423" s="218">
        <v>25557.84</v>
      </c>
      <c r="W3423" s="218">
        <v>0</v>
      </c>
      <c r="X3423" s="218">
        <v>0</v>
      </c>
    </row>
    <row r="3424" spans="1:24" s="239" customFormat="1" ht="23.25" customHeight="1" x14ac:dyDescent="0.3">
      <c r="A3424" s="238">
        <v>2025</v>
      </c>
      <c r="B3424" s="230">
        <v>798</v>
      </c>
      <c r="C3424" s="229" t="s">
        <v>3838</v>
      </c>
      <c r="D3424" s="230">
        <v>37680</v>
      </c>
      <c r="E3424" s="222">
        <v>192288</v>
      </c>
      <c r="F3424" s="222">
        <v>192288</v>
      </c>
      <c r="G3424" s="223">
        <v>0</v>
      </c>
      <c r="H3424" s="218">
        <v>0</v>
      </c>
      <c r="I3424" s="223">
        <v>0</v>
      </c>
      <c r="J3424" s="218">
        <v>0</v>
      </c>
      <c r="K3424" s="223">
        <v>0</v>
      </c>
      <c r="L3424" s="218">
        <v>0</v>
      </c>
      <c r="M3424" s="223">
        <v>0</v>
      </c>
      <c r="N3424" s="218">
        <v>0</v>
      </c>
      <c r="O3424" s="223">
        <v>0</v>
      </c>
      <c r="P3424" s="218">
        <v>0</v>
      </c>
      <c r="Q3424" s="223">
        <v>0</v>
      </c>
      <c r="R3424" s="218">
        <v>0</v>
      </c>
      <c r="S3424" s="223">
        <v>0</v>
      </c>
      <c r="T3424" s="218">
        <v>0</v>
      </c>
      <c r="U3424" s="223">
        <v>0</v>
      </c>
      <c r="V3424" s="218">
        <v>192288</v>
      </c>
      <c r="W3424" s="223">
        <v>0</v>
      </c>
      <c r="X3424" s="218">
        <v>0</v>
      </c>
    </row>
    <row r="3425" spans="1:24" s="239" customFormat="1" ht="23.25" customHeight="1" x14ac:dyDescent="0.3">
      <c r="A3425" s="238">
        <v>2025</v>
      </c>
      <c r="B3425" s="230">
        <v>799</v>
      </c>
      <c r="C3425" s="229" t="s">
        <v>3835</v>
      </c>
      <c r="D3425" s="230">
        <v>37684</v>
      </c>
      <c r="E3425" s="222">
        <v>90168</v>
      </c>
      <c r="F3425" s="222">
        <v>90168</v>
      </c>
      <c r="G3425" s="223">
        <v>0</v>
      </c>
      <c r="H3425" s="218">
        <v>0</v>
      </c>
      <c r="I3425" s="223">
        <v>0</v>
      </c>
      <c r="J3425" s="218">
        <v>0</v>
      </c>
      <c r="K3425" s="223">
        <v>0</v>
      </c>
      <c r="L3425" s="218">
        <v>0</v>
      </c>
      <c r="M3425" s="223">
        <v>0</v>
      </c>
      <c r="N3425" s="218">
        <v>0</v>
      </c>
      <c r="O3425" s="223">
        <v>0</v>
      </c>
      <c r="P3425" s="218">
        <v>0</v>
      </c>
      <c r="Q3425" s="223">
        <v>0</v>
      </c>
      <c r="R3425" s="218">
        <v>0</v>
      </c>
      <c r="S3425" s="223">
        <v>0</v>
      </c>
      <c r="T3425" s="218">
        <v>0</v>
      </c>
      <c r="U3425" s="223">
        <v>0</v>
      </c>
      <c r="V3425" s="218">
        <v>90168</v>
      </c>
      <c r="W3425" s="223">
        <v>0</v>
      </c>
      <c r="X3425" s="218">
        <v>0</v>
      </c>
    </row>
    <row r="3426" spans="1:24" s="239" customFormat="1" ht="23.25" customHeight="1" x14ac:dyDescent="0.3">
      <c r="A3426" s="238">
        <v>2025</v>
      </c>
      <c r="B3426" s="230">
        <v>800</v>
      </c>
      <c r="C3426" s="229" t="s">
        <v>3837</v>
      </c>
      <c r="D3426" s="230">
        <v>37681</v>
      </c>
      <c r="E3426" s="222">
        <v>224800</v>
      </c>
      <c r="F3426" s="222">
        <v>224800</v>
      </c>
      <c r="G3426" s="218">
        <v>0</v>
      </c>
      <c r="H3426" s="218">
        <v>0</v>
      </c>
      <c r="I3426" s="218">
        <v>0</v>
      </c>
      <c r="J3426" s="218">
        <v>0</v>
      </c>
      <c r="K3426" s="218">
        <v>0</v>
      </c>
      <c r="L3426" s="218">
        <v>0</v>
      </c>
      <c r="M3426" s="218">
        <v>0</v>
      </c>
      <c r="N3426" s="218">
        <v>0</v>
      </c>
      <c r="O3426" s="218">
        <v>0</v>
      </c>
      <c r="P3426" s="218">
        <v>0</v>
      </c>
      <c r="Q3426" s="218">
        <v>0</v>
      </c>
      <c r="R3426" s="218">
        <v>0</v>
      </c>
      <c r="S3426" s="218">
        <v>0</v>
      </c>
      <c r="T3426" s="218">
        <v>0</v>
      </c>
      <c r="U3426" s="218">
        <v>0</v>
      </c>
      <c r="V3426" s="218">
        <v>224800</v>
      </c>
      <c r="W3426" s="218">
        <v>0</v>
      </c>
      <c r="X3426" s="218">
        <v>0</v>
      </c>
    </row>
    <row r="3427" spans="1:24" s="239" customFormat="1" ht="23.25" customHeight="1" x14ac:dyDescent="0.3">
      <c r="A3427" s="238">
        <v>2025</v>
      </c>
      <c r="B3427" s="230">
        <v>801</v>
      </c>
      <c r="C3427" s="229" t="s">
        <v>3834</v>
      </c>
      <c r="D3427" s="230">
        <v>37686</v>
      </c>
      <c r="E3427" s="222">
        <v>124872</v>
      </c>
      <c r="F3427" s="222">
        <v>124872</v>
      </c>
      <c r="G3427" s="223">
        <v>0</v>
      </c>
      <c r="H3427" s="218">
        <v>0</v>
      </c>
      <c r="I3427" s="223">
        <v>0</v>
      </c>
      <c r="J3427" s="218">
        <v>0</v>
      </c>
      <c r="K3427" s="223">
        <v>0</v>
      </c>
      <c r="L3427" s="218">
        <v>0</v>
      </c>
      <c r="M3427" s="223">
        <v>0</v>
      </c>
      <c r="N3427" s="218">
        <v>0</v>
      </c>
      <c r="O3427" s="223">
        <v>0</v>
      </c>
      <c r="P3427" s="218">
        <v>0</v>
      </c>
      <c r="Q3427" s="223">
        <v>0</v>
      </c>
      <c r="R3427" s="218">
        <v>0</v>
      </c>
      <c r="S3427" s="223">
        <v>0</v>
      </c>
      <c r="T3427" s="218">
        <v>0</v>
      </c>
      <c r="U3427" s="223">
        <v>0</v>
      </c>
      <c r="V3427" s="218">
        <v>124872</v>
      </c>
      <c r="W3427" s="223">
        <v>0</v>
      </c>
      <c r="X3427" s="218">
        <v>0</v>
      </c>
    </row>
    <row r="3428" spans="1:24" s="239" customFormat="1" ht="23.25" customHeight="1" x14ac:dyDescent="0.3">
      <c r="A3428" s="238">
        <v>2025</v>
      </c>
      <c r="B3428" s="230">
        <v>802</v>
      </c>
      <c r="C3428" s="229" t="s">
        <v>3833</v>
      </c>
      <c r="D3428" s="230">
        <v>37687</v>
      </c>
      <c r="E3428" s="222">
        <v>24979.68</v>
      </c>
      <c r="F3428" s="222">
        <v>24979.68</v>
      </c>
      <c r="G3428" s="218">
        <v>0</v>
      </c>
      <c r="H3428" s="218">
        <v>0</v>
      </c>
      <c r="I3428" s="218">
        <v>0</v>
      </c>
      <c r="J3428" s="218">
        <v>0</v>
      </c>
      <c r="K3428" s="218">
        <v>0</v>
      </c>
      <c r="L3428" s="218">
        <v>0</v>
      </c>
      <c r="M3428" s="218">
        <v>0</v>
      </c>
      <c r="N3428" s="218">
        <v>0</v>
      </c>
      <c r="O3428" s="218">
        <v>0</v>
      </c>
      <c r="P3428" s="218">
        <v>0</v>
      </c>
      <c r="Q3428" s="218">
        <v>0</v>
      </c>
      <c r="R3428" s="218">
        <v>0</v>
      </c>
      <c r="S3428" s="218">
        <v>0</v>
      </c>
      <c r="T3428" s="218">
        <v>0</v>
      </c>
      <c r="U3428" s="218">
        <v>0</v>
      </c>
      <c r="V3428" s="218">
        <v>24979.68</v>
      </c>
      <c r="W3428" s="218">
        <v>0</v>
      </c>
      <c r="X3428" s="218">
        <v>0</v>
      </c>
    </row>
    <row r="3429" spans="1:24" s="239" customFormat="1" ht="23.25" customHeight="1" x14ac:dyDescent="0.3">
      <c r="A3429" s="238">
        <v>2025</v>
      </c>
      <c r="B3429" s="230">
        <v>803</v>
      </c>
      <c r="C3429" s="229" t="s">
        <v>3832</v>
      </c>
      <c r="D3429" s="230">
        <v>37688</v>
      </c>
      <c r="E3429" s="222">
        <v>126720</v>
      </c>
      <c r="F3429" s="222">
        <v>126720</v>
      </c>
      <c r="G3429" s="223">
        <v>0</v>
      </c>
      <c r="H3429" s="218">
        <v>0</v>
      </c>
      <c r="I3429" s="223">
        <v>0</v>
      </c>
      <c r="J3429" s="218">
        <v>0</v>
      </c>
      <c r="K3429" s="223">
        <v>0</v>
      </c>
      <c r="L3429" s="218">
        <v>0</v>
      </c>
      <c r="M3429" s="223">
        <v>0</v>
      </c>
      <c r="N3429" s="218">
        <v>0</v>
      </c>
      <c r="O3429" s="223">
        <v>0</v>
      </c>
      <c r="P3429" s="218">
        <v>0</v>
      </c>
      <c r="Q3429" s="223">
        <v>0</v>
      </c>
      <c r="R3429" s="218">
        <v>0</v>
      </c>
      <c r="S3429" s="223">
        <v>0</v>
      </c>
      <c r="T3429" s="218">
        <v>0</v>
      </c>
      <c r="U3429" s="223">
        <v>0</v>
      </c>
      <c r="V3429" s="218">
        <v>126720</v>
      </c>
      <c r="W3429" s="223">
        <v>0</v>
      </c>
      <c r="X3429" s="218">
        <v>0</v>
      </c>
    </row>
    <row r="3430" spans="1:24" s="239" customFormat="1" ht="23.25" customHeight="1" x14ac:dyDescent="0.3">
      <c r="A3430" s="238">
        <v>2025</v>
      </c>
      <c r="B3430" s="230">
        <v>804</v>
      </c>
      <c r="C3430" s="229" t="s">
        <v>3830</v>
      </c>
      <c r="D3430" s="230">
        <v>37765</v>
      </c>
      <c r="E3430" s="222">
        <v>42201.72</v>
      </c>
      <c r="F3430" s="222">
        <v>42201.72</v>
      </c>
      <c r="G3430" s="223">
        <v>0</v>
      </c>
      <c r="H3430" s="218">
        <v>0</v>
      </c>
      <c r="I3430" s="223">
        <v>0</v>
      </c>
      <c r="J3430" s="218">
        <v>0</v>
      </c>
      <c r="K3430" s="223">
        <v>0</v>
      </c>
      <c r="L3430" s="218">
        <v>0</v>
      </c>
      <c r="M3430" s="223">
        <v>0</v>
      </c>
      <c r="N3430" s="218">
        <v>0</v>
      </c>
      <c r="O3430" s="223">
        <v>0</v>
      </c>
      <c r="P3430" s="218">
        <v>0</v>
      </c>
      <c r="Q3430" s="223">
        <v>0</v>
      </c>
      <c r="R3430" s="218">
        <v>0</v>
      </c>
      <c r="S3430" s="223">
        <v>0</v>
      </c>
      <c r="T3430" s="218">
        <v>0</v>
      </c>
      <c r="U3430" s="223">
        <v>0</v>
      </c>
      <c r="V3430" s="218">
        <v>42201.72</v>
      </c>
      <c r="W3430" s="218">
        <v>0</v>
      </c>
      <c r="X3430" s="223">
        <v>0</v>
      </c>
    </row>
    <row r="3431" spans="1:24" s="239" customFormat="1" ht="23.25" customHeight="1" x14ac:dyDescent="0.3">
      <c r="A3431" s="238">
        <v>2025</v>
      </c>
      <c r="B3431" s="230">
        <v>805</v>
      </c>
      <c r="C3431" s="229" t="s">
        <v>3856</v>
      </c>
      <c r="D3431" s="230">
        <v>37648</v>
      </c>
      <c r="E3431" s="222">
        <v>101744.28</v>
      </c>
      <c r="F3431" s="222">
        <v>101744.28</v>
      </c>
      <c r="G3431" s="218">
        <v>0</v>
      </c>
      <c r="H3431" s="218">
        <v>0</v>
      </c>
      <c r="I3431" s="218">
        <v>0</v>
      </c>
      <c r="J3431" s="218">
        <v>0</v>
      </c>
      <c r="K3431" s="218">
        <v>0</v>
      </c>
      <c r="L3431" s="218">
        <v>0</v>
      </c>
      <c r="M3431" s="218">
        <v>0</v>
      </c>
      <c r="N3431" s="218">
        <v>0</v>
      </c>
      <c r="O3431" s="218">
        <v>0</v>
      </c>
      <c r="P3431" s="218">
        <v>0</v>
      </c>
      <c r="Q3431" s="218">
        <v>0</v>
      </c>
      <c r="R3431" s="218">
        <v>0</v>
      </c>
      <c r="S3431" s="218">
        <v>0</v>
      </c>
      <c r="T3431" s="218">
        <v>0</v>
      </c>
      <c r="U3431" s="218">
        <v>0</v>
      </c>
      <c r="V3431" s="218">
        <v>101744.28</v>
      </c>
      <c r="W3431" s="218">
        <v>0</v>
      </c>
      <c r="X3431" s="218">
        <v>0</v>
      </c>
    </row>
    <row r="3432" spans="1:24" s="239" customFormat="1" ht="23.25" customHeight="1" x14ac:dyDescent="0.3">
      <c r="A3432" s="238">
        <v>2025</v>
      </c>
      <c r="B3432" s="230">
        <v>806</v>
      </c>
      <c r="C3432" s="229" t="s">
        <v>3855</v>
      </c>
      <c r="D3432" s="230">
        <v>37649</v>
      </c>
      <c r="E3432" s="222">
        <v>101744.28</v>
      </c>
      <c r="F3432" s="222">
        <v>101744.28</v>
      </c>
      <c r="G3432" s="218">
        <v>0</v>
      </c>
      <c r="H3432" s="218">
        <v>0</v>
      </c>
      <c r="I3432" s="218">
        <v>0</v>
      </c>
      <c r="J3432" s="218">
        <v>0</v>
      </c>
      <c r="K3432" s="218">
        <v>0</v>
      </c>
      <c r="L3432" s="218">
        <v>0</v>
      </c>
      <c r="M3432" s="218">
        <v>0</v>
      </c>
      <c r="N3432" s="218">
        <v>0</v>
      </c>
      <c r="O3432" s="218">
        <v>0</v>
      </c>
      <c r="P3432" s="218">
        <v>0</v>
      </c>
      <c r="Q3432" s="218">
        <v>0</v>
      </c>
      <c r="R3432" s="218">
        <v>0</v>
      </c>
      <c r="S3432" s="218">
        <v>0</v>
      </c>
      <c r="T3432" s="218">
        <v>0</v>
      </c>
      <c r="U3432" s="218">
        <v>0</v>
      </c>
      <c r="V3432" s="218">
        <v>101744.28</v>
      </c>
      <c r="W3432" s="218">
        <v>0</v>
      </c>
      <c r="X3432" s="218">
        <v>0</v>
      </c>
    </row>
    <row r="3433" spans="1:24" s="239" customFormat="1" ht="23.25" customHeight="1" x14ac:dyDescent="0.3">
      <c r="A3433" s="238">
        <v>2025</v>
      </c>
      <c r="B3433" s="230">
        <v>807</v>
      </c>
      <c r="C3433" s="229" t="s">
        <v>3853</v>
      </c>
      <c r="D3433" s="230">
        <v>37663</v>
      </c>
      <c r="E3433" s="222">
        <v>112503.6</v>
      </c>
      <c r="F3433" s="222">
        <v>112503.6</v>
      </c>
      <c r="G3433" s="223">
        <v>0</v>
      </c>
      <c r="H3433" s="218">
        <v>0</v>
      </c>
      <c r="I3433" s="223">
        <v>0</v>
      </c>
      <c r="J3433" s="218">
        <v>0</v>
      </c>
      <c r="K3433" s="223">
        <v>0</v>
      </c>
      <c r="L3433" s="218">
        <v>0</v>
      </c>
      <c r="M3433" s="223">
        <v>0</v>
      </c>
      <c r="N3433" s="218">
        <v>0</v>
      </c>
      <c r="O3433" s="223">
        <v>0</v>
      </c>
      <c r="P3433" s="218">
        <v>0</v>
      </c>
      <c r="Q3433" s="223">
        <v>0</v>
      </c>
      <c r="R3433" s="218">
        <v>0</v>
      </c>
      <c r="S3433" s="223">
        <v>0</v>
      </c>
      <c r="T3433" s="218">
        <v>0</v>
      </c>
      <c r="U3433" s="223">
        <v>0</v>
      </c>
      <c r="V3433" s="218">
        <v>112503.6</v>
      </c>
      <c r="W3433" s="223">
        <v>0</v>
      </c>
      <c r="X3433" s="218">
        <v>0</v>
      </c>
    </row>
    <row r="3434" spans="1:24" s="239" customFormat="1" ht="23.25" customHeight="1" x14ac:dyDescent="0.3">
      <c r="A3434" s="238">
        <v>2025</v>
      </c>
      <c r="B3434" s="230">
        <v>808</v>
      </c>
      <c r="C3434" s="229" t="s">
        <v>3851</v>
      </c>
      <c r="D3434" s="230">
        <v>37666</v>
      </c>
      <c r="E3434" s="222">
        <v>114234.12</v>
      </c>
      <c r="F3434" s="222">
        <v>114234.12</v>
      </c>
      <c r="G3434" s="218">
        <v>0</v>
      </c>
      <c r="H3434" s="218">
        <v>0</v>
      </c>
      <c r="I3434" s="218">
        <v>0</v>
      </c>
      <c r="J3434" s="218">
        <v>0</v>
      </c>
      <c r="K3434" s="218">
        <v>0</v>
      </c>
      <c r="L3434" s="218">
        <v>0</v>
      </c>
      <c r="M3434" s="218">
        <v>0</v>
      </c>
      <c r="N3434" s="218">
        <v>0</v>
      </c>
      <c r="O3434" s="218">
        <v>0</v>
      </c>
      <c r="P3434" s="218">
        <v>0</v>
      </c>
      <c r="Q3434" s="218">
        <v>0</v>
      </c>
      <c r="R3434" s="218">
        <v>0</v>
      </c>
      <c r="S3434" s="218">
        <v>0</v>
      </c>
      <c r="T3434" s="218">
        <v>0</v>
      </c>
      <c r="U3434" s="218">
        <v>0</v>
      </c>
      <c r="V3434" s="218">
        <v>114234.12</v>
      </c>
      <c r="W3434" s="218">
        <v>0</v>
      </c>
      <c r="X3434" s="218">
        <v>0</v>
      </c>
    </row>
    <row r="3435" spans="1:24" s="239" customFormat="1" ht="23.25" customHeight="1" x14ac:dyDescent="0.3">
      <c r="A3435" s="238">
        <v>2025</v>
      </c>
      <c r="B3435" s="230">
        <v>809</v>
      </c>
      <c r="C3435" s="229" t="s">
        <v>3850</v>
      </c>
      <c r="D3435" s="230">
        <v>37668</v>
      </c>
      <c r="E3435" s="222">
        <v>79255.44</v>
      </c>
      <c r="F3435" s="222">
        <v>79255.44</v>
      </c>
      <c r="G3435" s="218">
        <v>0</v>
      </c>
      <c r="H3435" s="218">
        <v>0</v>
      </c>
      <c r="I3435" s="218">
        <v>0</v>
      </c>
      <c r="J3435" s="218">
        <v>0</v>
      </c>
      <c r="K3435" s="218">
        <v>0</v>
      </c>
      <c r="L3435" s="218">
        <v>0</v>
      </c>
      <c r="M3435" s="218">
        <v>0</v>
      </c>
      <c r="N3435" s="218">
        <v>0</v>
      </c>
      <c r="O3435" s="218">
        <v>0</v>
      </c>
      <c r="P3435" s="218">
        <v>0</v>
      </c>
      <c r="Q3435" s="218">
        <v>0</v>
      </c>
      <c r="R3435" s="218">
        <v>0</v>
      </c>
      <c r="S3435" s="218">
        <v>0</v>
      </c>
      <c r="T3435" s="218">
        <v>0</v>
      </c>
      <c r="U3435" s="218">
        <v>0</v>
      </c>
      <c r="V3435" s="218">
        <v>79255.44</v>
      </c>
      <c r="W3435" s="218">
        <v>0</v>
      </c>
      <c r="X3435" s="218">
        <v>0</v>
      </c>
    </row>
    <row r="3436" spans="1:24" s="239" customFormat="1" ht="23.25" customHeight="1" x14ac:dyDescent="0.3">
      <c r="A3436" s="238">
        <v>2025</v>
      </c>
      <c r="B3436" s="230">
        <v>810</v>
      </c>
      <c r="C3436" s="229" t="s">
        <v>3846</v>
      </c>
      <c r="D3436" s="230">
        <v>37672</v>
      </c>
      <c r="E3436" s="222">
        <v>76348.800000000003</v>
      </c>
      <c r="F3436" s="222">
        <v>76348.800000000003</v>
      </c>
      <c r="G3436" s="223">
        <v>0</v>
      </c>
      <c r="H3436" s="218">
        <v>0</v>
      </c>
      <c r="I3436" s="223">
        <v>0</v>
      </c>
      <c r="J3436" s="218">
        <v>0</v>
      </c>
      <c r="K3436" s="223">
        <v>0</v>
      </c>
      <c r="L3436" s="218">
        <v>0</v>
      </c>
      <c r="M3436" s="223">
        <v>0</v>
      </c>
      <c r="N3436" s="218">
        <v>0</v>
      </c>
      <c r="O3436" s="223">
        <v>0</v>
      </c>
      <c r="P3436" s="218">
        <v>0</v>
      </c>
      <c r="Q3436" s="223">
        <v>0</v>
      </c>
      <c r="R3436" s="218">
        <v>0</v>
      </c>
      <c r="S3436" s="223">
        <v>0</v>
      </c>
      <c r="T3436" s="218">
        <v>0</v>
      </c>
      <c r="U3436" s="223">
        <v>0</v>
      </c>
      <c r="V3436" s="218">
        <v>76348.800000000003</v>
      </c>
      <c r="W3436" s="223">
        <v>0</v>
      </c>
      <c r="X3436" s="218">
        <v>0</v>
      </c>
    </row>
    <row r="3437" spans="1:24" s="239" customFormat="1" ht="23.25" customHeight="1" x14ac:dyDescent="0.3">
      <c r="A3437" s="238">
        <v>2025</v>
      </c>
      <c r="B3437" s="230">
        <v>811</v>
      </c>
      <c r="C3437" s="229" t="s">
        <v>3860</v>
      </c>
      <c r="D3437" s="230">
        <v>37578</v>
      </c>
      <c r="E3437" s="222">
        <v>45670.239999999998</v>
      </c>
      <c r="F3437" s="222">
        <v>45670.239999999998</v>
      </c>
      <c r="G3437" s="218">
        <v>0</v>
      </c>
      <c r="H3437" s="218">
        <v>0</v>
      </c>
      <c r="I3437" s="218">
        <v>0</v>
      </c>
      <c r="J3437" s="218">
        <v>0</v>
      </c>
      <c r="K3437" s="218">
        <v>0</v>
      </c>
      <c r="L3437" s="218">
        <v>0</v>
      </c>
      <c r="M3437" s="218">
        <v>0</v>
      </c>
      <c r="N3437" s="218">
        <v>0</v>
      </c>
      <c r="O3437" s="218">
        <v>0</v>
      </c>
      <c r="P3437" s="218">
        <v>0</v>
      </c>
      <c r="Q3437" s="218">
        <v>0</v>
      </c>
      <c r="R3437" s="218">
        <v>0</v>
      </c>
      <c r="S3437" s="218">
        <v>0</v>
      </c>
      <c r="T3437" s="218">
        <v>0</v>
      </c>
      <c r="U3437" s="218">
        <v>0</v>
      </c>
      <c r="V3437" s="218">
        <v>45670.239999999998</v>
      </c>
      <c r="W3437" s="218">
        <v>0</v>
      </c>
      <c r="X3437" s="218">
        <v>0</v>
      </c>
    </row>
    <row r="3438" spans="1:24" s="239" customFormat="1" ht="23.1" customHeight="1" x14ac:dyDescent="0.3">
      <c r="A3438" s="238">
        <v>2025</v>
      </c>
      <c r="B3438" s="230">
        <v>812</v>
      </c>
      <c r="C3438" s="229" t="s">
        <v>3831</v>
      </c>
      <c r="D3438" s="230">
        <v>37753</v>
      </c>
      <c r="E3438" s="222">
        <v>31669.65</v>
      </c>
      <c r="F3438" s="222">
        <v>31669.65</v>
      </c>
      <c r="G3438" s="218">
        <v>0</v>
      </c>
      <c r="H3438" s="218">
        <v>0</v>
      </c>
      <c r="I3438" s="218">
        <v>0</v>
      </c>
      <c r="J3438" s="218">
        <v>0</v>
      </c>
      <c r="K3438" s="218">
        <v>0</v>
      </c>
      <c r="L3438" s="218">
        <v>0</v>
      </c>
      <c r="M3438" s="218">
        <v>0</v>
      </c>
      <c r="N3438" s="218">
        <v>0</v>
      </c>
      <c r="O3438" s="218">
        <v>0</v>
      </c>
      <c r="P3438" s="218">
        <v>0</v>
      </c>
      <c r="Q3438" s="218">
        <v>0</v>
      </c>
      <c r="R3438" s="218">
        <v>0</v>
      </c>
      <c r="S3438" s="218">
        <v>0</v>
      </c>
      <c r="T3438" s="218">
        <v>0</v>
      </c>
      <c r="U3438" s="218">
        <v>31669.65</v>
      </c>
      <c r="V3438" s="218">
        <v>0</v>
      </c>
      <c r="W3438" s="218">
        <v>0</v>
      </c>
      <c r="X3438" s="218">
        <v>0</v>
      </c>
    </row>
    <row r="3439" spans="1:24" s="239" customFormat="1" ht="23.1" customHeight="1" x14ac:dyDescent="0.3">
      <c r="A3439" s="238">
        <v>2025</v>
      </c>
      <c r="B3439" s="230">
        <v>813</v>
      </c>
      <c r="C3439" s="229" t="s">
        <v>3836</v>
      </c>
      <c r="D3439" s="230">
        <v>37682</v>
      </c>
      <c r="E3439" s="222">
        <v>100000</v>
      </c>
      <c r="F3439" s="222">
        <v>100000</v>
      </c>
      <c r="G3439" s="218">
        <v>0</v>
      </c>
      <c r="H3439" s="218">
        <v>0</v>
      </c>
      <c r="I3439" s="218">
        <v>0</v>
      </c>
      <c r="J3439" s="218">
        <v>0</v>
      </c>
      <c r="K3439" s="218">
        <v>0</v>
      </c>
      <c r="L3439" s="218">
        <v>0</v>
      </c>
      <c r="M3439" s="218">
        <v>0</v>
      </c>
      <c r="N3439" s="218">
        <v>0</v>
      </c>
      <c r="O3439" s="218">
        <v>0</v>
      </c>
      <c r="P3439" s="218">
        <v>0</v>
      </c>
      <c r="Q3439" s="218">
        <v>0</v>
      </c>
      <c r="R3439" s="218">
        <v>0</v>
      </c>
      <c r="S3439" s="218">
        <v>0</v>
      </c>
      <c r="T3439" s="218">
        <v>0</v>
      </c>
      <c r="U3439" s="218">
        <v>0</v>
      </c>
      <c r="V3439" s="218">
        <v>100000</v>
      </c>
      <c r="W3439" s="218">
        <v>0</v>
      </c>
      <c r="X3439" s="218">
        <v>0</v>
      </c>
    </row>
    <row r="3440" spans="1:24" s="239" customFormat="1" ht="23.1" customHeight="1" x14ac:dyDescent="0.3">
      <c r="A3440" s="238">
        <v>2025</v>
      </c>
      <c r="B3440" s="230">
        <v>814</v>
      </c>
      <c r="C3440" s="229" t="s">
        <v>3859</v>
      </c>
      <c r="D3440" s="230">
        <v>37586</v>
      </c>
      <c r="E3440" s="222">
        <v>100000</v>
      </c>
      <c r="F3440" s="222">
        <v>100000</v>
      </c>
      <c r="G3440" s="218">
        <v>0</v>
      </c>
      <c r="H3440" s="218">
        <v>0</v>
      </c>
      <c r="I3440" s="218">
        <v>0</v>
      </c>
      <c r="J3440" s="218">
        <v>0</v>
      </c>
      <c r="K3440" s="218">
        <v>0</v>
      </c>
      <c r="L3440" s="218">
        <v>0</v>
      </c>
      <c r="M3440" s="218">
        <v>0</v>
      </c>
      <c r="N3440" s="218">
        <v>0</v>
      </c>
      <c r="O3440" s="218">
        <v>0</v>
      </c>
      <c r="P3440" s="218">
        <v>0</v>
      </c>
      <c r="Q3440" s="218">
        <v>0</v>
      </c>
      <c r="R3440" s="218">
        <v>0</v>
      </c>
      <c r="S3440" s="218">
        <v>0</v>
      </c>
      <c r="T3440" s="218">
        <v>0</v>
      </c>
      <c r="U3440" s="218">
        <v>0</v>
      </c>
      <c r="V3440" s="218">
        <v>100000</v>
      </c>
      <c r="W3440" s="218">
        <v>0</v>
      </c>
      <c r="X3440" s="218">
        <v>0</v>
      </c>
    </row>
    <row r="3441" spans="1:24" s="239" customFormat="1" ht="23.1" customHeight="1" x14ac:dyDescent="0.3">
      <c r="A3441" s="238">
        <v>2025</v>
      </c>
      <c r="B3441" s="230">
        <v>815</v>
      </c>
      <c r="C3441" s="229" t="s">
        <v>1356</v>
      </c>
      <c r="D3441" s="230">
        <v>37709</v>
      </c>
      <c r="E3441" s="222">
        <v>1122000</v>
      </c>
      <c r="F3441" s="222">
        <v>1100000</v>
      </c>
      <c r="G3441" s="218">
        <v>1100000</v>
      </c>
      <c r="H3441" s="218">
        <v>0</v>
      </c>
      <c r="I3441" s="218">
        <v>0</v>
      </c>
      <c r="J3441" s="218">
        <v>0</v>
      </c>
      <c r="K3441" s="218">
        <v>0</v>
      </c>
      <c r="L3441" s="218">
        <v>0</v>
      </c>
      <c r="M3441" s="218">
        <v>0</v>
      </c>
      <c r="N3441" s="218">
        <v>0</v>
      </c>
      <c r="O3441" s="218">
        <v>0</v>
      </c>
      <c r="P3441" s="218">
        <v>0</v>
      </c>
      <c r="Q3441" s="218">
        <v>0</v>
      </c>
      <c r="R3441" s="218">
        <v>0</v>
      </c>
      <c r="S3441" s="218">
        <v>0</v>
      </c>
      <c r="T3441" s="218">
        <v>0</v>
      </c>
      <c r="U3441" s="218">
        <v>0</v>
      </c>
      <c r="V3441" s="218">
        <v>0</v>
      </c>
      <c r="W3441" s="218">
        <v>0</v>
      </c>
      <c r="X3441" s="218">
        <v>22000</v>
      </c>
    </row>
    <row r="3442" spans="1:24" s="239" customFormat="1" ht="23.1" customHeight="1" x14ac:dyDescent="0.3">
      <c r="A3442" s="238">
        <v>2025</v>
      </c>
      <c r="B3442" s="230">
        <v>816</v>
      </c>
      <c r="C3442" s="229" t="s">
        <v>3370</v>
      </c>
      <c r="D3442" s="230">
        <v>37690</v>
      </c>
      <c r="E3442" s="222">
        <v>134486</v>
      </c>
      <c r="F3442" s="222">
        <v>134486</v>
      </c>
      <c r="G3442" s="218">
        <v>0</v>
      </c>
      <c r="H3442" s="218">
        <v>0</v>
      </c>
      <c r="I3442" s="218">
        <v>0</v>
      </c>
      <c r="J3442" s="218">
        <v>0</v>
      </c>
      <c r="K3442" s="218">
        <v>0</v>
      </c>
      <c r="L3442" s="218">
        <v>0</v>
      </c>
      <c r="M3442" s="218">
        <v>0</v>
      </c>
      <c r="N3442" s="218">
        <v>0</v>
      </c>
      <c r="O3442" s="218">
        <v>0</v>
      </c>
      <c r="P3442" s="218">
        <v>0</v>
      </c>
      <c r="Q3442" s="218">
        <v>0</v>
      </c>
      <c r="R3442" s="218">
        <v>0</v>
      </c>
      <c r="S3442" s="218">
        <v>0</v>
      </c>
      <c r="T3442" s="218">
        <v>0</v>
      </c>
      <c r="U3442" s="218">
        <v>134486</v>
      </c>
      <c r="V3442" s="218">
        <v>0</v>
      </c>
      <c r="W3442" s="218">
        <v>0</v>
      </c>
      <c r="X3442" s="218">
        <v>0</v>
      </c>
    </row>
    <row r="3443" spans="1:24" s="239" customFormat="1" ht="23.1" customHeight="1" x14ac:dyDescent="0.3">
      <c r="A3443" s="238">
        <v>2025</v>
      </c>
      <c r="B3443" s="230">
        <v>817</v>
      </c>
      <c r="C3443" s="229" t="s">
        <v>1028</v>
      </c>
      <c r="D3443" s="230">
        <v>37592</v>
      </c>
      <c r="E3443" s="222">
        <v>304108.72000000003</v>
      </c>
      <c r="F3443" s="222">
        <v>299614.52</v>
      </c>
      <c r="G3443" s="218">
        <v>0</v>
      </c>
      <c r="H3443" s="218">
        <v>0</v>
      </c>
      <c r="I3443" s="218">
        <v>0</v>
      </c>
      <c r="J3443" s="218">
        <v>0</v>
      </c>
      <c r="K3443" s="218">
        <v>0</v>
      </c>
      <c r="L3443" s="218">
        <v>0</v>
      </c>
      <c r="M3443" s="218">
        <v>0</v>
      </c>
      <c r="N3443" s="218">
        <v>0</v>
      </c>
      <c r="O3443" s="218">
        <v>0</v>
      </c>
      <c r="P3443" s="218">
        <v>0</v>
      </c>
      <c r="Q3443" s="218">
        <v>299614.52</v>
      </c>
      <c r="R3443" s="218">
        <v>0</v>
      </c>
      <c r="S3443" s="218">
        <v>0</v>
      </c>
      <c r="T3443" s="218">
        <v>0</v>
      </c>
      <c r="U3443" s="218">
        <v>0</v>
      </c>
      <c r="V3443" s="218">
        <v>0</v>
      </c>
      <c r="W3443" s="218">
        <v>0</v>
      </c>
      <c r="X3443" s="218">
        <v>4494.2</v>
      </c>
    </row>
    <row r="3444" spans="1:24" s="239" customFormat="1" ht="23.1" customHeight="1" x14ac:dyDescent="0.3">
      <c r="A3444" s="238">
        <v>2025</v>
      </c>
      <c r="B3444" s="230">
        <v>818</v>
      </c>
      <c r="C3444" s="229" t="s">
        <v>4487</v>
      </c>
      <c r="D3444" s="230">
        <v>37619</v>
      </c>
      <c r="E3444" s="222">
        <v>724450.56</v>
      </c>
      <c r="F3444" s="222">
        <v>724450.56</v>
      </c>
      <c r="G3444" s="218">
        <v>0</v>
      </c>
      <c r="H3444" s="218">
        <v>0</v>
      </c>
      <c r="I3444" s="218">
        <v>0</v>
      </c>
      <c r="J3444" s="218">
        <v>0</v>
      </c>
      <c r="K3444" s="218">
        <v>0</v>
      </c>
      <c r="L3444" s="218">
        <v>0</v>
      </c>
      <c r="M3444" s="218">
        <v>0</v>
      </c>
      <c r="N3444" s="218">
        <v>0</v>
      </c>
      <c r="O3444" s="218">
        <v>724450.56</v>
      </c>
      <c r="P3444" s="218">
        <v>0</v>
      </c>
      <c r="Q3444" s="218">
        <v>0</v>
      </c>
      <c r="R3444" s="218">
        <v>0</v>
      </c>
      <c r="S3444" s="218">
        <v>0</v>
      </c>
      <c r="T3444" s="218">
        <v>0</v>
      </c>
      <c r="U3444" s="218">
        <v>0</v>
      </c>
      <c r="V3444" s="218">
        <v>0</v>
      </c>
      <c r="W3444" s="218">
        <v>0</v>
      </c>
      <c r="X3444" s="218">
        <v>0</v>
      </c>
    </row>
    <row r="3445" spans="1:24" s="239" customFormat="1" ht="20.25" customHeight="1" x14ac:dyDescent="0.3">
      <c r="A3445" s="238"/>
      <c r="B3445" s="226" t="s">
        <v>22</v>
      </c>
      <c r="C3445" s="231"/>
      <c r="D3445" s="263" t="s">
        <v>172</v>
      </c>
      <c r="E3445" s="220">
        <v>20532604.058649998</v>
      </c>
      <c r="F3445" s="220">
        <v>20402856.039999999</v>
      </c>
      <c r="G3445" s="220">
        <v>6378693.6699999999</v>
      </c>
      <c r="H3445" s="220">
        <v>0</v>
      </c>
      <c r="I3445" s="220">
        <v>0</v>
      </c>
      <c r="J3445" s="220">
        <v>0</v>
      </c>
      <c r="K3445" s="220">
        <v>0</v>
      </c>
      <c r="L3445" s="220">
        <v>0</v>
      </c>
      <c r="M3445" s="220">
        <v>0</v>
      </c>
      <c r="N3445" s="220">
        <v>0</v>
      </c>
      <c r="O3445" s="220">
        <v>9224450.5600000005</v>
      </c>
      <c r="P3445" s="220">
        <v>589259</v>
      </c>
      <c r="Q3445" s="220">
        <v>1332245.52</v>
      </c>
      <c r="R3445" s="220">
        <v>0</v>
      </c>
      <c r="S3445" s="220">
        <v>0</v>
      </c>
      <c r="T3445" s="220">
        <v>0</v>
      </c>
      <c r="U3445" s="220">
        <v>166155.65</v>
      </c>
      <c r="V3445" s="220">
        <v>2712051.64</v>
      </c>
      <c r="W3445" s="220">
        <v>0</v>
      </c>
      <c r="X3445" s="220">
        <v>129748.01864999998</v>
      </c>
    </row>
    <row r="3446" spans="1:24" s="239" customFormat="1" ht="20.25" customHeight="1" x14ac:dyDescent="0.3">
      <c r="A3446" s="238"/>
      <c r="C3446" s="235"/>
      <c r="D3446" s="235"/>
      <c r="E3446" s="235"/>
      <c r="F3446" s="235"/>
      <c r="G3446" s="254"/>
      <c r="H3446" s="254"/>
      <c r="I3446" s="254"/>
      <c r="J3446" s="254"/>
      <c r="K3446" s="254"/>
      <c r="L3446" s="254" t="s">
        <v>2456</v>
      </c>
      <c r="M3446" s="254"/>
      <c r="N3446" s="254"/>
      <c r="O3446" s="254"/>
      <c r="P3446" s="254"/>
      <c r="Q3446" s="254"/>
      <c r="R3446" s="254"/>
      <c r="S3446" s="254"/>
      <c r="T3446" s="254"/>
      <c r="U3446" s="254"/>
      <c r="V3446" s="254"/>
      <c r="W3446" s="254"/>
      <c r="X3446" s="266"/>
    </row>
    <row r="3447" spans="1:24" s="239" customFormat="1" ht="20.25" customHeight="1" x14ac:dyDescent="0.3">
      <c r="A3447" s="238">
        <v>2025</v>
      </c>
      <c r="B3447" s="230">
        <v>819</v>
      </c>
      <c r="C3447" s="325" t="s">
        <v>3371</v>
      </c>
      <c r="D3447" s="230">
        <v>38038</v>
      </c>
      <c r="E3447" s="222">
        <v>6775125</v>
      </c>
      <c r="F3447" s="222">
        <v>6675000</v>
      </c>
      <c r="G3447" s="222">
        <v>0</v>
      </c>
      <c r="H3447" s="222">
        <v>0</v>
      </c>
      <c r="I3447" s="222">
        <v>0</v>
      </c>
      <c r="J3447" s="222">
        <v>0</v>
      </c>
      <c r="K3447" s="222">
        <v>0</v>
      </c>
      <c r="L3447" s="222">
        <v>0</v>
      </c>
      <c r="M3447" s="222">
        <v>0</v>
      </c>
      <c r="N3447" s="222">
        <v>0</v>
      </c>
      <c r="O3447" s="222">
        <v>0</v>
      </c>
      <c r="P3447" s="222">
        <v>0</v>
      </c>
      <c r="Q3447" s="222">
        <v>6675000</v>
      </c>
      <c r="R3447" s="222">
        <v>0</v>
      </c>
      <c r="S3447" s="222">
        <v>0</v>
      </c>
      <c r="T3447" s="222">
        <v>0</v>
      </c>
      <c r="U3447" s="222">
        <v>0</v>
      </c>
      <c r="V3447" s="222">
        <v>0</v>
      </c>
      <c r="W3447" s="222">
        <v>0</v>
      </c>
      <c r="X3447" s="222">
        <v>100125</v>
      </c>
    </row>
    <row r="3448" spans="1:24" s="239" customFormat="1" ht="20.25" customHeight="1" x14ac:dyDescent="0.3">
      <c r="A3448" s="238">
        <v>2025</v>
      </c>
      <c r="B3448" s="230">
        <v>820</v>
      </c>
      <c r="C3448" s="325" t="s">
        <v>3372</v>
      </c>
      <c r="D3448" s="230">
        <v>38044</v>
      </c>
      <c r="E3448" s="222">
        <v>6258794.5</v>
      </c>
      <c r="F3448" s="222">
        <v>6166300</v>
      </c>
      <c r="G3448" s="222">
        <v>0</v>
      </c>
      <c r="H3448" s="222">
        <v>0</v>
      </c>
      <c r="I3448" s="222">
        <v>0</v>
      </c>
      <c r="J3448" s="222">
        <v>0</v>
      </c>
      <c r="K3448" s="222">
        <v>0</v>
      </c>
      <c r="L3448" s="222">
        <v>0</v>
      </c>
      <c r="M3448" s="222">
        <v>0</v>
      </c>
      <c r="N3448" s="222">
        <v>0</v>
      </c>
      <c r="O3448" s="222">
        <v>0</v>
      </c>
      <c r="P3448" s="222">
        <v>0</v>
      </c>
      <c r="Q3448" s="222">
        <v>6166300</v>
      </c>
      <c r="R3448" s="222">
        <v>0</v>
      </c>
      <c r="S3448" s="222">
        <v>0</v>
      </c>
      <c r="T3448" s="222">
        <v>0</v>
      </c>
      <c r="U3448" s="222">
        <v>0</v>
      </c>
      <c r="V3448" s="222">
        <v>0</v>
      </c>
      <c r="W3448" s="222">
        <v>0</v>
      </c>
      <c r="X3448" s="222">
        <v>92494.5</v>
      </c>
    </row>
    <row r="3449" spans="1:24" s="239" customFormat="1" ht="20.25" customHeight="1" x14ac:dyDescent="0.3">
      <c r="A3449" s="238">
        <v>2025</v>
      </c>
      <c r="B3449" s="230">
        <v>821</v>
      </c>
      <c r="C3449" s="325" t="s">
        <v>3447</v>
      </c>
      <c r="D3449" s="230">
        <v>37792</v>
      </c>
      <c r="E3449" s="222">
        <v>11474447.109999999</v>
      </c>
      <c r="F3449" s="222">
        <v>11304874</v>
      </c>
      <c r="G3449" s="222">
        <v>0</v>
      </c>
      <c r="H3449" s="222">
        <v>0</v>
      </c>
      <c r="I3449" s="222">
        <v>0</v>
      </c>
      <c r="J3449" s="222">
        <v>0</v>
      </c>
      <c r="K3449" s="222">
        <v>0</v>
      </c>
      <c r="L3449" s="222">
        <v>0</v>
      </c>
      <c r="M3449" s="222">
        <v>0</v>
      </c>
      <c r="N3449" s="222">
        <v>0</v>
      </c>
      <c r="O3449" s="222">
        <v>4539000</v>
      </c>
      <c r="P3449" s="222">
        <v>0</v>
      </c>
      <c r="Q3449" s="222">
        <v>6765874</v>
      </c>
      <c r="R3449" s="222">
        <v>0</v>
      </c>
      <c r="S3449" s="222">
        <v>0</v>
      </c>
      <c r="T3449" s="222">
        <v>0</v>
      </c>
      <c r="U3449" s="222">
        <v>0</v>
      </c>
      <c r="V3449" s="222">
        <v>0</v>
      </c>
      <c r="W3449" s="222">
        <v>0</v>
      </c>
      <c r="X3449" s="222">
        <v>169573.11</v>
      </c>
    </row>
    <row r="3450" spans="1:24" s="239" customFormat="1" ht="20.25" customHeight="1" x14ac:dyDescent="0.3">
      <c r="A3450" s="238">
        <v>2025</v>
      </c>
      <c r="B3450" s="230">
        <v>822</v>
      </c>
      <c r="C3450" s="325" t="s">
        <v>3829</v>
      </c>
      <c r="D3450" s="230">
        <v>37873</v>
      </c>
      <c r="E3450" s="222">
        <v>9459479.3817999996</v>
      </c>
      <c r="F3450" s="222">
        <v>9319684.1199999992</v>
      </c>
      <c r="G3450" s="222">
        <v>0</v>
      </c>
      <c r="H3450" s="222">
        <v>0</v>
      </c>
      <c r="I3450" s="222">
        <v>0</v>
      </c>
      <c r="J3450" s="222">
        <v>0</v>
      </c>
      <c r="K3450" s="222">
        <v>0</v>
      </c>
      <c r="L3450" s="222">
        <v>0</v>
      </c>
      <c r="M3450" s="222">
        <v>0</v>
      </c>
      <c r="N3450" s="222">
        <v>0</v>
      </c>
      <c r="O3450" s="222">
        <v>9024684.1199999992</v>
      </c>
      <c r="P3450" s="222">
        <v>0</v>
      </c>
      <c r="Q3450" s="222">
        <v>0</v>
      </c>
      <c r="R3450" s="222">
        <v>0</v>
      </c>
      <c r="S3450" s="222">
        <v>0</v>
      </c>
      <c r="T3450" s="222">
        <v>0</v>
      </c>
      <c r="U3450" s="222">
        <v>295000</v>
      </c>
      <c r="V3450" s="222">
        <v>0</v>
      </c>
      <c r="W3450" s="222">
        <v>0</v>
      </c>
      <c r="X3450" s="222">
        <v>139795.26179999998</v>
      </c>
    </row>
    <row r="3451" spans="1:24" s="239" customFormat="1" ht="20.25" customHeight="1" x14ac:dyDescent="0.3">
      <c r="A3451" s="238">
        <v>2025</v>
      </c>
      <c r="B3451" s="230">
        <v>823</v>
      </c>
      <c r="C3451" s="325" t="s">
        <v>3826</v>
      </c>
      <c r="D3451" s="230">
        <v>38007</v>
      </c>
      <c r="E3451" s="222">
        <v>1443295.49</v>
      </c>
      <c r="F3451" s="222">
        <v>1421966</v>
      </c>
      <c r="G3451" s="222">
        <v>0</v>
      </c>
      <c r="H3451" s="222">
        <v>465603</v>
      </c>
      <c r="I3451" s="222">
        <v>0</v>
      </c>
      <c r="J3451" s="222">
        <v>129420</v>
      </c>
      <c r="K3451" s="222">
        <v>129567</v>
      </c>
      <c r="L3451" s="222">
        <v>69602</v>
      </c>
      <c r="M3451" s="222">
        <v>0</v>
      </c>
      <c r="N3451" s="222">
        <v>0</v>
      </c>
      <c r="O3451" s="222">
        <v>0</v>
      </c>
      <c r="P3451" s="222">
        <v>627774</v>
      </c>
      <c r="Q3451" s="222">
        <v>0</v>
      </c>
      <c r="R3451" s="222">
        <v>0</v>
      </c>
      <c r="S3451" s="222">
        <v>0</v>
      </c>
      <c r="T3451" s="222">
        <v>0</v>
      </c>
      <c r="U3451" s="222">
        <v>0</v>
      </c>
      <c r="V3451" s="222">
        <v>0</v>
      </c>
      <c r="W3451" s="222">
        <v>0</v>
      </c>
      <c r="X3451" s="222">
        <v>21329.489999999998</v>
      </c>
    </row>
    <row r="3452" spans="1:24" s="239" customFormat="1" ht="23.25" customHeight="1" x14ac:dyDescent="0.3">
      <c r="A3452" s="238">
        <v>2025</v>
      </c>
      <c r="B3452" s="230">
        <v>824</v>
      </c>
      <c r="C3452" s="325" t="s">
        <v>510</v>
      </c>
      <c r="D3452" s="230">
        <v>38075</v>
      </c>
      <c r="E3452" s="222">
        <v>233717.96</v>
      </c>
      <c r="F3452" s="222">
        <v>230264</v>
      </c>
      <c r="G3452" s="222">
        <v>0</v>
      </c>
      <c r="H3452" s="222">
        <v>0</v>
      </c>
      <c r="I3452" s="222">
        <v>0</v>
      </c>
      <c r="J3452" s="222">
        <v>0</v>
      </c>
      <c r="K3452" s="222">
        <v>0</v>
      </c>
      <c r="L3452" s="222">
        <v>0</v>
      </c>
      <c r="M3452" s="222">
        <v>0</v>
      </c>
      <c r="N3452" s="222">
        <v>0</v>
      </c>
      <c r="O3452" s="222">
        <v>0</v>
      </c>
      <c r="P3452" s="222">
        <v>0</v>
      </c>
      <c r="Q3452" s="222">
        <v>230264</v>
      </c>
      <c r="R3452" s="222">
        <v>0</v>
      </c>
      <c r="S3452" s="222">
        <v>0</v>
      </c>
      <c r="T3452" s="222">
        <v>0</v>
      </c>
      <c r="U3452" s="222">
        <v>0</v>
      </c>
      <c r="V3452" s="222">
        <v>0</v>
      </c>
      <c r="W3452" s="222">
        <v>0</v>
      </c>
      <c r="X3452" s="222">
        <v>3453.96</v>
      </c>
    </row>
    <row r="3453" spans="1:24" s="239" customFormat="1" ht="23.25" customHeight="1" x14ac:dyDescent="0.3">
      <c r="A3453" s="238">
        <v>2025</v>
      </c>
      <c r="B3453" s="230">
        <v>825</v>
      </c>
      <c r="C3453" s="325" t="s">
        <v>3379</v>
      </c>
      <c r="D3453" s="230">
        <v>38082</v>
      </c>
      <c r="E3453" s="222">
        <v>6013737.3700000001</v>
      </c>
      <c r="F3453" s="222">
        <v>5924864.4100000001</v>
      </c>
      <c r="G3453" s="222">
        <v>0</v>
      </c>
      <c r="H3453" s="222">
        <v>0</v>
      </c>
      <c r="I3453" s="222">
        <v>0</v>
      </c>
      <c r="J3453" s="222">
        <v>0</v>
      </c>
      <c r="K3453" s="222">
        <v>0</v>
      </c>
      <c r="L3453" s="222">
        <v>0</v>
      </c>
      <c r="M3453" s="222">
        <v>0</v>
      </c>
      <c r="N3453" s="222">
        <v>0</v>
      </c>
      <c r="O3453" s="222">
        <v>0</v>
      </c>
      <c r="P3453" s="222">
        <v>0</v>
      </c>
      <c r="Q3453" s="222">
        <v>5924864.4100000001</v>
      </c>
      <c r="R3453" s="222">
        <v>0</v>
      </c>
      <c r="S3453" s="222">
        <v>0</v>
      </c>
      <c r="T3453" s="222">
        <v>0</v>
      </c>
      <c r="U3453" s="222">
        <v>0</v>
      </c>
      <c r="V3453" s="222">
        <v>0</v>
      </c>
      <c r="W3453" s="222">
        <v>0</v>
      </c>
      <c r="X3453" s="222">
        <v>88872.960000000006</v>
      </c>
    </row>
    <row r="3454" spans="1:24" s="239" customFormat="1" ht="23.25" customHeight="1" x14ac:dyDescent="0.3">
      <c r="A3454" s="238">
        <v>2025</v>
      </c>
      <c r="B3454" s="230">
        <v>826</v>
      </c>
      <c r="C3454" s="325" t="s">
        <v>3380</v>
      </c>
      <c r="D3454" s="230">
        <v>38083</v>
      </c>
      <c r="E3454" s="222">
        <v>4299640.1906500002</v>
      </c>
      <c r="F3454" s="222">
        <v>4236098.71</v>
      </c>
      <c r="G3454" s="222">
        <v>0</v>
      </c>
      <c r="H3454" s="222">
        <v>0</v>
      </c>
      <c r="I3454" s="222">
        <v>0</v>
      </c>
      <c r="J3454" s="222">
        <v>0</v>
      </c>
      <c r="K3454" s="222">
        <v>0</v>
      </c>
      <c r="L3454" s="222">
        <v>0</v>
      </c>
      <c r="M3454" s="222">
        <v>0</v>
      </c>
      <c r="N3454" s="222">
        <v>0</v>
      </c>
      <c r="O3454" s="222">
        <v>4236098.71</v>
      </c>
      <c r="P3454" s="222">
        <v>0</v>
      </c>
      <c r="Q3454" s="222">
        <v>0</v>
      </c>
      <c r="R3454" s="222">
        <v>0</v>
      </c>
      <c r="S3454" s="222">
        <v>0</v>
      </c>
      <c r="T3454" s="222">
        <v>0</v>
      </c>
      <c r="U3454" s="222">
        <v>0</v>
      </c>
      <c r="V3454" s="222">
        <v>0</v>
      </c>
      <c r="W3454" s="222">
        <v>0</v>
      </c>
      <c r="X3454" s="222">
        <v>63541.480649999998</v>
      </c>
    </row>
    <row r="3455" spans="1:24" s="239" customFormat="1" ht="23.25" customHeight="1" x14ac:dyDescent="0.3">
      <c r="A3455" s="238">
        <v>2025</v>
      </c>
      <c r="B3455" s="230">
        <v>827</v>
      </c>
      <c r="C3455" s="325" t="s">
        <v>63</v>
      </c>
      <c r="D3455" s="230">
        <v>38130</v>
      </c>
      <c r="E3455" s="222">
        <v>3369381.0688999998</v>
      </c>
      <c r="F3455" s="222">
        <v>3319587.26</v>
      </c>
      <c r="G3455" s="222">
        <v>0</v>
      </c>
      <c r="H3455" s="222">
        <v>0</v>
      </c>
      <c r="I3455" s="222">
        <v>0</v>
      </c>
      <c r="J3455" s="222">
        <v>0</v>
      </c>
      <c r="K3455" s="222">
        <v>0</v>
      </c>
      <c r="L3455" s="222">
        <v>0</v>
      </c>
      <c r="M3455" s="222">
        <v>0</v>
      </c>
      <c r="N3455" s="222">
        <v>0</v>
      </c>
      <c r="O3455" s="222">
        <v>0</v>
      </c>
      <c r="P3455" s="222">
        <v>0</v>
      </c>
      <c r="Q3455" s="222">
        <v>3319587.26</v>
      </c>
      <c r="R3455" s="222">
        <v>0</v>
      </c>
      <c r="S3455" s="222">
        <v>0</v>
      </c>
      <c r="T3455" s="222">
        <v>0</v>
      </c>
      <c r="U3455" s="222">
        <v>0</v>
      </c>
      <c r="V3455" s="222">
        <v>0</v>
      </c>
      <c r="W3455" s="222">
        <v>0</v>
      </c>
      <c r="X3455" s="222">
        <v>49793.808899999996</v>
      </c>
    </row>
    <row r="3456" spans="1:24" s="267" customFormat="1" ht="23.25" customHeight="1" x14ac:dyDescent="0.3">
      <c r="A3456" s="238">
        <v>2025</v>
      </c>
      <c r="B3456" s="230">
        <v>828</v>
      </c>
      <c r="C3456" s="325" t="s">
        <v>1857</v>
      </c>
      <c r="D3456" s="230">
        <v>37889</v>
      </c>
      <c r="E3456" s="222">
        <v>14973280</v>
      </c>
      <c r="F3456" s="222">
        <v>14752000</v>
      </c>
      <c r="G3456" s="222">
        <v>0</v>
      </c>
      <c r="H3456" s="222">
        <v>0</v>
      </c>
      <c r="I3456" s="222">
        <v>0</v>
      </c>
      <c r="J3456" s="222">
        <v>0</v>
      </c>
      <c r="K3456" s="222">
        <v>0</v>
      </c>
      <c r="L3456" s="222">
        <v>0</v>
      </c>
      <c r="M3456" s="222">
        <v>0</v>
      </c>
      <c r="N3456" s="222">
        <v>0</v>
      </c>
      <c r="O3456" s="222">
        <v>5398000</v>
      </c>
      <c r="P3456" s="222">
        <v>0</v>
      </c>
      <c r="Q3456" s="222">
        <v>9354000</v>
      </c>
      <c r="R3456" s="222">
        <v>0</v>
      </c>
      <c r="S3456" s="222">
        <v>0</v>
      </c>
      <c r="T3456" s="222">
        <v>0</v>
      </c>
      <c r="U3456" s="222">
        <v>0</v>
      </c>
      <c r="V3456" s="222">
        <v>0</v>
      </c>
      <c r="W3456" s="222">
        <v>0</v>
      </c>
      <c r="X3456" s="222">
        <v>221280</v>
      </c>
    </row>
    <row r="3457" spans="1:24" s="267" customFormat="1" ht="23.25" customHeight="1" x14ac:dyDescent="0.3">
      <c r="A3457" s="238">
        <v>2025</v>
      </c>
      <c r="B3457" s="230">
        <v>829</v>
      </c>
      <c r="C3457" s="325" t="s">
        <v>3448</v>
      </c>
      <c r="D3457" s="230">
        <v>37934</v>
      </c>
      <c r="E3457" s="222">
        <v>10781346.016700001</v>
      </c>
      <c r="F3457" s="222">
        <v>10622015.780000001</v>
      </c>
      <c r="G3457" s="222">
        <v>0</v>
      </c>
      <c r="H3457" s="222">
        <v>0</v>
      </c>
      <c r="I3457" s="222">
        <v>0</v>
      </c>
      <c r="J3457" s="222">
        <v>0</v>
      </c>
      <c r="K3457" s="222">
        <v>0</v>
      </c>
      <c r="L3457" s="222">
        <v>0</v>
      </c>
      <c r="M3457" s="222">
        <v>0</v>
      </c>
      <c r="N3457" s="222">
        <v>0</v>
      </c>
      <c r="O3457" s="222">
        <v>4321517.2300000004</v>
      </c>
      <c r="P3457" s="222">
        <v>0</v>
      </c>
      <c r="Q3457" s="222">
        <v>6300498.5499999998</v>
      </c>
      <c r="R3457" s="222">
        <v>0</v>
      </c>
      <c r="S3457" s="222">
        <v>0</v>
      </c>
      <c r="T3457" s="222">
        <v>0</v>
      </c>
      <c r="U3457" s="222">
        <v>0</v>
      </c>
      <c r="V3457" s="222">
        <v>0</v>
      </c>
      <c r="W3457" s="222">
        <v>0</v>
      </c>
      <c r="X3457" s="222">
        <v>159330.23670000001</v>
      </c>
    </row>
    <row r="3458" spans="1:24" s="267" customFormat="1" ht="23.25" customHeight="1" x14ac:dyDescent="0.3">
      <c r="A3458" s="238">
        <v>2025</v>
      </c>
      <c r="B3458" s="230">
        <v>830</v>
      </c>
      <c r="C3458" s="325" t="s">
        <v>3449</v>
      </c>
      <c r="D3458" s="230">
        <v>37951</v>
      </c>
      <c r="E3458" s="222">
        <v>11863532.000000002</v>
      </c>
      <c r="F3458" s="222">
        <v>11688208.870000001</v>
      </c>
      <c r="G3458" s="222">
        <v>0</v>
      </c>
      <c r="H3458" s="222">
        <v>0</v>
      </c>
      <c r="I3458" s="222">
        <v>0</v>
      </c>
      <c r="J3458" s="222">
        <v>0</v>
      </c>
      <c r="K3458" s="222">
        <v>0</v>
      </c>
      <c r="L3458" s="222">
        <v>0</v>
      </c>
      <c r="M3458" s="222">
        <v>0</v>
      </c>
      <c r="N3458" s="222">
        <v>0</v>
      </c>
      <c r="O3458" s="222">
        <v>4627328.3899999997</v>
      </c>
      <c r="P3458" s="222">
        <v>0</v>
      </c>
      <c r="Q3458" s="222">
        <v>7060880.4800000004</v>
      </c>
      <c r="R3458" s="222">
        <v>0</v>
      </c>
      <c r="S3458" s="222">
        <v>0</v>
      </c>
      <c r="T3458" s="222">
        <v>0</v>
      </c>
      <c r="U3458" s="222">
        <v>0</v>
      </c>
      <c r="V3458" s="222">
        <v>0</v>
      </c>
      <c r="W3458" s="222">
        <v>0</v>
      </c>
      <c r="X3458" s="222">
        <v>175323.13</v>
      </c>
    </row>
    <row r="3459" spans="1:24" s="267" customFormat="1" ht="23.25" customHeight="1" x14ac:dyDescent="0.3">
      <c r="A3459" s="238">
        <v>2025</v>
      </c>
      <c r="B3459" s="230">
        <v>831</v>
      </c>
      <c r="C3459" s="325" t="s">
        <v>3450</v>
      </c>
      <c r="D3459" s="230">
        <v>37953</v>
      </c>
      <c r="E3459" s="222">
        <v>11519936.76</v>
      </c>
      <c r="F3459" s="222">
        <v>11349695.83</v>
      </c>
      <c r="G3459" s="222">
        <v>0</v>
      </c>
      <c r="H3459" s="222">
        <v>0</v>
      </c>
      <c r="I3459" s="222">
        <v>0</v>
      </c>
      <c r="J3459" s="222">
        <v>0</v>
      </c>
      <c r="K3459" s="222">
        <v>0</v>
      </c>
      <c r="L3459" s="222">
        <v>0</v>
      </c>
      <c r="M3459" s="222">
        <v>0</v>
      </c>
      <c r="N3459" s="222">
        <v>0</v>
      </c>
      <c r="O3459" s="222">
        <v>4627628.3899999997</v>
      </c>
      <c r="P3459" s="222">
        <v>0</v>
      </c>
      <c r="Q3459" s="222">
        <v>6722067.4400000004</v>
      </c>
      <c r="R3459" s="222">
        <v>0</v>
      </c>
      <c r="S3459" s="222">
        <v>0</v>
      </c>
      <c r="T3459" s="222">
        <v>0</v>
      </c>
      <c r="U3459" s="222">
        <v>0</v>
      </c>
      <c r="V3459" s="222">
        <v>0</v>
      </c>
      <c r="W3459" s="222">
        <v>0</v>
      </c>
      <c r="X3459" s="222">
        <v>170240.93</v>
      </c>
    </row>
    <row r="3460" spans="1:24" s="267" customFormat="1" ht="23.25" customHeight="1" x14ac:dyDescent="0.3">
      <c r="A3460" s="238">
        <v>2025</v>
      </c>
      <c r="B3460" s="230">
        <v>832</v>
      </c>
      <c r="C3460" s="325" t="s">
        <v>3451</v>
      </c>
      <c r="D3460" s="230">
        <v>38299</v>
      </c>
      <c r="E3460" s="222">
        <v>4022169.1331500001</v>
      </c>
      <c r="F3460" s="222">
        <v>3962728.21</v>
      </c>
      <c r="G3460" s="222">
        <v>0</v>
      </c>
      <c r="H3460" s="222">
        <v>0</v>
      </c>
      <c r="I3460" s="222">
        <v>0</v>
      </c>
      <c r="J3460" s="222">
        <v>0</v>
      </c>
      <c r="K3460" s="222">
        <v>0</v>
      </c>
      <c r="L3460" s="222">
        <v>0</v>
      </c>
      <c r="M3460" s="222">
        <v>0</v>
      </c>
      <c r="N3460" s="222">
        <v>0</v>
      </c>
      <c r="O3460" s="222">
        <v>3962728.21</v>
      </c>
      <c r="P3460" s="222">
        <v>0</v>
      </c>
      <c r="Q3460" s="222">
        <v>0</v>
      </c>
      <c r="R3460" s="222">
        <v>0</v>
      </c>
      <c r="S3460" s="222">
        <v>0</v>
      </c>
      <c r="T3460" s="222">
        <v>0</v>
      </c>
      <c r="U3460" s="222">
        <v>0</v>
      </c>
      <c r="V3460" s="222">
        <v>0</v>
      </c>
      <c r="W3460" s="222">
        <v>0</v>
      </c>
      <c r="X3460" s="222">
        <v>59440.923149999995</v>
      </c>
    </row>
    <row r="3461" spans="1:24" s="267" customFormat="1" ht="23.25" customHeight="1" x14ac:dyDescent="0.3">
      <c r="A3461" s="238">
        <v>2025</v>
      </c>
      <c r="B3461" s="230">
        <v>833</v>
      </c>
      <c r="C3461" s="325" t="s">
        <v>3452</v>
      </c>
      <c r="D3461" s="230">
        <v>38374</v>
      </c>
      <c r="E3461" s="222">
        <v>3915420.1519999998</v>
      </c>
      <c r="F3461" s="222">
        <v>3857556.8</v>
      </c>
      <c r="G3461" s="222">
        <v>0</v>
      </c>
      <c r="H3461" s="222">
        <v>0</v>
      </c>
      <c r="I3461" s="222">
        <v>0</v>
      </c>
      <c r="J3461" s="222">
        <v>0</v>
      </c>
      <c r="K3461" s="222">
        <v>0</v>
      </c>
      <c r="L3461" s="222">
        <v>0</v>
      </c>
      <c r="M3461" s="222">
        <v>0</v>
      </c>
      <c r="N3461" s="222">
        <v>0</v>
      </c>
      <c r="O3461" s="222">
        <v>3857556.8</v>
      </c>
      <c r="P3461" s="222">
        <v>0</v>
      </c>
      <c r="Q3461" s="222">
        <v>0</v>
      </c>
      <c r="R3461" s="222">
        <v>0</v>
      </c>
      <c r="S3461" s="222">
        <v>0</v>
      </c>
      <c r="T3461" s="222">
        <v>0</v>
      </c>
      <c r="U3461" s="222">
        <v>0</v>
      </c>
      <c r="V3461" s="222">
        <v>0</v>
      </c>
      <c r="W3461" s="222">
        <v>0</v>
      </c>
      <c r="X3461" s="222">
        <v>57863.351999999992</v>
      </c>
    </row>
    <row r="3462" spans="1:24" s="267" customFormat="1" ht="23.25" customHeight="1" x14ac:dyDescent="0.3">
      <c r="A3462" s="238">
        <v>2025</v>
      </c>
      <c r="B3462" s="230">
        <v>834</v>
      </c>
      <c r="C3462" s="325" t="s">
        <v>3453</v>
      </c>
      <c r="D3462" s="230">
        <v>38376</v>
      </c>
      <c r="E3462" s="222">
        <v>4998329.1938999994</v>
      </c>
      <c r="F3462" s="222">
        <v>4924462.26</v>
      </c>
      <c r="G3462" s="222">
        <v>0</v>
      </c>
      <c r="H3462" s="222">
        <v>0</v>
      </c>
      <c r="I3462" s="222">
        <v>0</v>
      </c>
      <c r="J3462" s="222">
        <v>0</v>
      </c>
      <c r="K3462" s="222">
        <v>0</v>
      </c>
      <c r="L3462" s="222">
        <v>0</v>
      </c>
      <c r="M3462" s="222">
        <v>0</v>
      </c>
      <c r="N3462" s="222">
        <v>0</v>
      </c>
      <c r="O3462" s="222">
        <v>4924462.26</v>
      </c>
      <c r="P3462" s="222">
        <v>0</v>
      </c>
      <c r="Q3462" s="222">
        <v>0</v>
      </c>
      <c r="R3462" s="222">
        <v>0</v>
      </c>
      <c r="S3462" s="222">
        <v>0</v>
      </c>
      <c r="T3462" s="222">
        <v>0</v>
      </c>
      <c r="U3462" s="222">
        <v>0</v>
      </c>
      <c r="V3462" s="222">
        <v>0</v>
      </c>
      <c r="W3462" s="222">
        <v>0</v>
      </c>
      <c r="X3462" s="222">
        <v>73866.933899999989</v>
      </c>
    </row>
    <row r="3463" spans="1:24" s="267" customFormat="1" ht="23.25" customHeight="1" x14ac:dyDescent="0.3">
      <c r="A3463" s="238">
        <v>2025</v>
      </c>
      <c r="B3463" s="230">
        <v>835</v>
      </c>
      <c r="C3463" s="325" t="s">
        <v>3454</v>
      </c>
      <c r="D3463" s="230">
        <v>38399</v>
      </c>
      <c r="E3463" s="222">
        <v>6028348.9000000004</v>
      </c>
      <c r="F3463" s="222">
        <v>5919454</v>
      </c>
      <c r="G3463" s="222">
        <v>0</v>
      </c>
      <c r="H3463" s="222">
        <v>0</v>
      </c>
      <c r="I3463" s="222">
        <v>0</v>
      </c>
      <c r="J3463" s="222">
        <v>0</v>
      </c>
      <c r="K3463" s="222">
        <v>0</v>
      </c>
      <c r="L3463" s="222">
        <v>0</v>
      </c>
      <c r="M3463" s="222">
        <v>0</v>
      </c>
      <c r="N3463" s="222">
        <v>0</v>
      </c>
      <c r="O3463" s="222">
        <v>0</v>
      </c>
      <c r="P3463" s="222">
        <v>0</v>
      </c>
      <c r="Q3463" s="222">
        <v>5919454</v>
      </c>
      <c r="R3463" s="222">
        <v>0</v>
      </c>
      <c r="S3463" s="222">
        <v>0</v>
      </c>
      <c r="T3463" s="222">
        <v>0</v>
      </c>
      <c r="U3463" s="222">
        <v>0</v>
      </c>
      <c r="V3463" s="222">
        <v>0</v>
      </c>
      <c r="W3463" s="222">
        <v>0</v>
      </c>
      <c r="X3463" s="222">
        <v>108894.9</v>
      </c>
    </row>
    <row r="3464" spans="1:24" s="239" customFormat="1" ht="21.6" customHeight="1" x14ac:dyDescent="0.3">
      <c r="A3464" s="238">
        <v>2025</v>
      </c>
      <c r="B3464" s="230">
        <v>836</v>
      </c>
      <c r="C3464" s="325" t="s">
        <v>1043</v>
      </c>
      <c r="D3464" s="230">
        <v>38420</v>
      </c>
      <c r="E3464" s="222">
        <v>7624986.5300000003</v>
      </c>
      <c r="F3464" s="222">
        <v>7569986.4199999999</v>
      </c>
      <c r="G3464" s="218">
        <v>0</v>
      </c>
      <c r="H3464" s="261">
        <v>0</v>
      </c>
      <c r="I3464" s="222">
        <v>0</v>
      </c>
      <c r="J3464" s="222">
        <v>0</v>
      </c>
      <c r="K3464" s="222">
        <v>0</v>
      </c>
      <c r="L3464" s="222">
        <v>0</v>
      </c>
      <c r="M3464" s="222">
        <v>0</v>
      </c>
      <c r="N3464" s="222">
        <v>0</v>
      </c>
      <c r="O3464" s="222">
        <v>3708320.42</v>
      </c>
      <c r="P3464" s="222">
        <v>0</v>
      </c>
      <c r="Q3464" s="222">
        <v>3861666</v>
      </c>
      <c r="R3464" s="222">
        <v>0</v>
      </c>
      <c r="S3464" s="222">
        <v>0</v>
      </c>
      <c r="T3464" s="222">
        <v>0</v>
      </c>
      <c r="U3464" s="223">
        <v>0</v>
      </c>
      <c r="V3464" s="223">
        <v>0</v>
      </c>
      <c r="W3464" s="223">
        <v>0</v>
      </c>
      <c r="X3464" s="223">
        <v>55000.11</v>
      </c>
    </row>
    <row r="3465" spans="1:24" s="239" customFormat="1" ht="21.6" customHeight="1" x14ac:dyDescent="0.3">
      <c r="A3465" s="238">
        <v>2025</v>
      </c>
      <c r="B3465" s="230">
        <v>837</v>
      </c>
      <c r="C3465" s="325" t="s">
        <v>3825</v>
      </c>
      <c r="D3465" s="230">
        <v>38089</v>
      </c>
      <c r="E3465" s="222">
        <v>323266.13</v>
      </c>
      <c r="F3465" s="222">
        <v>323266.13</v>
      </c>
      <c r="G3465" s="222">
        <v>0</v>
      </c>
      <c r="H3465" s="222">
        <v>0</v>
      </c>
      <c r="I3465" s="222">
        <v>0</v>
      </c>
      <c r="J3465" s="222">
        <v>0</v>
      </c>
      <c r="K3465" s="222">
        <v>0</v>
      </c>
      <c r="L3465" s="222">
        <v>0</v>
      </c>
      <c r="M3465" s="222">
        <v>0</v>
      </c>
      <c r="N3465" s="222">
        <v>0</v>
      </c>
      <c r="O3465" s="222">
        <v>0</v>
      </c>
      <c r="P3465" s="222">
        <v>0</v>
      </c>
      <c r="Q3465" s="222">
        <v>0</v>
      </c>
      <c r="R3465" s="222">
        <v>0</v>
      </c>
      <c r="S3465" s="222">
        <v>0</v>
      </c>
      <c r="T3465" s="222">
        <v>0</v>
      </c>
      <c r="U3465" s="222">
        <v>323266.13</v>
      </c>
      <c r="V3465" s="222">
        <v>0</v>
      </c>
      <c r="W3465" s="222">
        <v>0</v>
      </c>
      <c r="X3465" s="222">
        <v>0</v>
      </c>
    </row>
    <row r="3466" spans="1:24" s="239" customFormat="1" ht="21.6" customHeight="1" x14ac:dyDescent="0.3">
      <c r="A3466" s="238">
        <v>2025</v>
      </c>
      <c r="B3466" s="230">
        <v>838</v>
      </c>
      <c r="C3466" s="225" t="s">
        <v>3827</v>
      </c>
      <c r="D3466" s="230">
        <v>38000</v>
      </c>
      <c r="E3466" s="222">
        <v>3047000</v>
      </c>
      <c r="F3466" s="222">
        <v>3000000</v>
      </c>
      <c r="G3466" s="218">
        <v>0</v>
      </c>
      <c r="H3466" s="261">
        <v>0</v>
      </c>
      <c r="I3466" s="218">
        <v>0</v>
      </c>
      <c r="J3466" s="261">
        <v>0</v>
      </c>
      <c r="K3466" s="218">
        <v>0</v>
      </c>
      <c r="L3466" s="261">
        <v>0</v>
      </c>
      <c r="M3466" s="218">
        <v>0</v>
      </c>
      <c r="N3466" s="261">
        <v>0</v>
      </c>
      <c r="O3466" s="218">
        <v>0</v>
      </c>
      <c r="P3466" s="261">
        <v>0</v>
      </c>
      <c r="Q3466" s="218">
        <v>3000000</v>
      </c>
      <c r="R3466" s="261">
        <v>0</v>
      </c>
      <c r="S3466" s="218">
        <v>0</v>
      </c>
      <c r="T3466" s="261">
        <v>0</v>
      </c>
      <c r="U3466" s="218">
        <v>0</v>
      </c>
      <c r="V3466" s="261">
        <v>0</v>
      </c>
      <c r="W3466" s="218">
        <v>0</v>
      </c>
      <c r="X3466" s="261">
        <v>47000</v>
      </c>
    </row>
    <row r="3467" spans="1:24" s="239" customFormat="1" ht="21.6" customHeight="1" x14ac:dyDescent="0.3">
      <c r="A3467" s="238">
        <v>2025</v>
      </c>
      <c r="B3467" s="230">
        <v>839</v>
      </c>
      <c r="C3467" s="225" t="s">
        <v>517</v>
      </c>
      <c r="D3467" s="230">
        <v>56122</v>
      </c>
      <c r="E3467" s="222">
        <v>3839726.9</v>
      </c>
      <c r="F3467" s="222">
        <v>3785374.9</v>
      </c>
      <c r="G3467" s="218">
        <v>0</v>
      </c>
      <c r="H3467" s="261">
        <v>0</v>
      </c>
      <c r="I3467" s="218">
        <v>0</v>
      </c>
      <c r="J3467" s="261">
        <v>0</v>
      </c>
      <c r="K3467" s="218">
        <v>0</v>
      </c>
      <c r="L3467" s="261">
        <v>0</v>
      </c>
      <c r="M3467" s="218">
        <v>0</v>
      </c>
      <c r="N3467" s="261">
        <v>0</v>
      </c>
      <c r="O3467" s="218">
        <v>0</v>
      </c>
      <c r="P3467" s="261">
        <v>3623506.9</v>
      </c>
      <c r="Q3467" s="218">
        <v>0</v>
      </c>
      <c r="R3467" s="261">
        <v>0</v>
      </c>
      <c r="S3467" s="218">
        <v>0</v>
      </c>
      <c r="T3467" s="261">
        <v>0</v>
      </c>
      <c r="U3467" s="218">
        <v>0</v>
      </c>
      <c r="V3467" s="261">
        <v>161868</v>
      </c>
      <c r="W3467" s="218">
        <v>0</v>
      </c>
      <c r="X3467" s="261">
        <v>54352</v>
      </c>
    </row>
    <row r="3468" spans="1:24" s="239" customFormat="1" ht="21.6" customHeight="1" x14ac:dyDescent="0.3">
      <c r="A3468" s="238">
        <v>2025</v>
      </c>
      <c r="B3468" s="230">
        <v>840</v>
      </c>
      <c r="C3468" s="225" t="s">
        <v>3828</v>
      </c>
      <c r="D3468" s="230">
        <v>37916</v>
      </c>
      <c r="E3468" s="222">
        <v>252626</v>
      </c>
      <c r="F3468" s="222">
        <v>252626</v>
      </c>
      <c r="G3468" s="222">
        <v>0</v>
      </c>
      <c r="H3468" s="222">
        <v>0</v>
      </c>
      <c r="I3468" s="222">
        <v>0</v>
      </c>
      <c r="J3468" s="222">
        <v>0</v>
      </c>
      <c r="K3468" s="222">
        <v>0</v>
      </c>
      <c r="L3468" s="222">
        <v>0</v>
      </c>
      <c r="M3468" s="222">
        <v>0</v>
      </c>
      <c r="N3468" s="222">
        <v>0</v>
      </c>
      <c r="O3468" s="222">
        <v>0</v>
      </c>
      <c r="P3468" s="222">
        <v>0</v>
      </c>
      <c r="Q3468" s="222">
        <v>0</v>
      </c>
      <c r="R3468" s="222">
        <v>0</v>
      </c>
      <c r="S3468" s="222">
        <v>0</v>
      </c>
      <c r="T3468" s="222">
        <v>0</v>
      </c>
      <c r="U3468" s="222">
        <v>0</v>
      </c>
      <c r="V3468" s="222">
        <v>252626</v>
      </c>
      <c r="W3468" s="222">
        <v>0</v>
      </c>
      <c r="X3468" s="222">
        <v>0</v>
      </c>
    </row>
    <row r="3469" spans="1:24" s="239" customFormat="1" ht="22.9" customHeight="1" x14ac:dyDescent="0.3">
      <c r="A3469" s="238"/>
      <c r="B3469" s="226" t="s">
        <v>22</v>
      </c>
      <c r="C3469" s="231"/>
      <c r="D3469" s="263" t="s">
        <v>172</v>
      </c>
      <c r="E3469" s="220">
        <v>132517585.7871</v>
      </c>
      <c r="F3469" s="220">
        <v>130606013.7</v>
      </c>
      <c r="G3469" s="220">
        <v>0</v>
      </c>
      <c r="H3469" s="220">
        <v>465603</v>
      </c>
      <c r="I3469" s="220">
        <v>0</v>
      </c>
      <c r="J3469" s="220">
        <v>129420</v>
      </c>
      <c r="K3469" s="220">
        <v>129567</v>
      </c>
      <c r="L3469" s="220">
        <v>69602</v>
      </c>
      <c r="M3469" s="220">
        <v>0</v>
      </c>
      <c r="N3469" s="220">
        <v>0</v>
      </c>
      <c r="O3469" s="220">
        <v>53227324.529999994</v>
      </c>
      <c r="P3469" s="220">
        <v>4251280.9000000004</v>
      </c>
      <c r="Q3469" s="220">
        <v>71300456.140000001</v>
      </c>
      <c r="R3469" s="220">
        <v>0</v>
      </c>
      <c r="S3469" s="220">
        <v>0</v>
      </c>
      <c r="T3469" s="220">
        <v>0</v>
      </c>
      <c r="U3469" s="220">
        <v>618266.13</v>
      </c>
      <c r="V3469" s="220">
        <v>414494</v>
      </c>
      <c r="W3469" s="220">
        <v>0</v>
      </c>
      <c r="X3469" s="220">
        <v>1911572.0870999999</v>
      </c>
    </row>
    <row r="3470" spans="1:24" s="239" customFormat="1" ht="20.25" customHeight="1" x14ac:dyDescent="0.3">
      <c r="A3470" s="238"/>
      <c r="C3470" s="235"/>
      <c r="D3470" s="235"/>
      <c r="E3470" s="235"/>
      <c r="F3470" s="235"/>
      <c r="G3470" s="254"/>
      <c r="H3470" s="254"/>
      <c r="I3470" s="254"/>
      <c r="J3470" s="254"/>
      <c r="K3470" s="254"/>
      <c r="L3470" s="254" t="s">
        <v>2457</v>
      </c>
      <c r="M3470" s="254"/>
      <c r="N3470" s="254"/>
      <c r="O3470" s="254"/>
      <c r="P3470" s="254"/>
      <c r="Q3470" s="254"/>
      <c r="R3470" s="254"/>
      <c r="S3470" s="254"/>
      <c r="T3470" s="254"/>
      <c r="U3470" s="254"/>
      <c r="V3470" s="254"/>
      <c r="W3470" s="254"/>
      <c r="X3470" s="283"/>
    </row>
    <row r="3471" spans="1:24" s="239" customFormat="1" ht="20.25" customHeight="1" x14ac:dyDescent="0.3">
      <c r="A3471" s="238">
        <v>2025</v>
      </c>
      <c r="B3471" s="230">
        <v>841</v>
      </c>
      <c r="C3471" s="225" t="s">
        <v>1363</v>
      </c>
      <c r="D3471" s="230">
        <v>38809</v>
      </c>
      <c r="E3471" s="222">
        <v>17973128.100000001</v>
      </c>
      <c r="F3471" s="222">
        <v>17714702.890000001</v>
      </c>
      <c r="G3471" s="222">
        <v>0</v>
      </c>
      <c r="H3471" s="222">
        <v>0</v>
      </c>
      <c r="I3471" s="222">
        <v>0</v>
      </c>
      <c r="J3471" s="222">
        <v>1316261.95</v>
      </c>
      <c r="K3471" s="222">
        <v>2379860.5299999998</v>
      </c>
      <c r="L3471" s="222">
        <v>1662177.01</v>
      </c>
      <c r="M3471" s="222">
        <v>0</v>
      </c>
      <c r="N3471" s="222">
        <v>0</v>
      </c>
      <c r="O3471" s="222">
        <v>0</v>
      </c>
      <c r="P3471" s="222">
        <v>0</v>
      </c>
      <c r="Q3471" s="222">
        <v>12205795.630000001</v>
      </c>
      <c r="R3471" s="222">
        <v>0</v>
      </c>
      <c r="S3471" s="222">
        <v>0</v>
      </c>
      <c r="T3471" s="222">
        <v>0</v>
      </c>
      <c r="U3471" s="223">
        <v>150607.76999999999</v>
      </c>
      <c r="V3471" s="223">
        <v>0</v>
      </c>
      <c r="W3471" s="223">
        <v>0</v>
      </c>
      <c r="X3471" s="222">
        <v>258425.21</v>
      </c>
    </row>
    <row r="3472" spans="1:24" s="239" customFormat="1" ht="20.25" customHeight="1" x14ac:dyDescent="0.3">
      <c r="A3472" s="238">
        <v>2025</v>
      </c>
      <c r="B3472" s="230">
        <v>842</v>
      </c>
      <c r="C3472" s="225" t="s">
        <v>1364</v>
      </c>
      <c r="D3472" s="230">
        <v>38771</v>
      </c>
      <c r="E3472" s="222">
        <v>2213926.3899999997</v>
      </c>
      <c r="F3472" s="222">
        <v>2183060.88</v>
      </c>
      <c r="G3472" s="222">
        <v>0</v>
      </c>
      <c r="H3472" s="222">
        <v>0</v>
      </c>
      <c r="I3472" s="222">
        <v>0</v>
      </c>
      <c r="J3472" s="222">
        <v>435628.48</v>
      </c>
      <c r="K3472" s="222">
        <v>930123.42</v>
      </c>
      <c r="L3472" s="222">
        <v>733102.58</v>
      </c>
      <c r="M3472" s="222">
        <v>0</v>
      </c>
      <c r="N3472" s="222">
        <v>0</v>
      </c>
      <c r="O3472" s="222">
        <v>0</v>
      </c>
      <c r="P3472" s="222">
        <v>0</v>
      </c>
      <c r="Q3472" s="222">
        <v>0</v>
      </c>
      <c r="R3472" s="222">
        <v>0</v>
      </c>
      <c r="S3472" s="222">
        <v>0</v>
      </c>
      <c r="T3472" s="222">
        <v>0</v>
      </c>
      <c r="U3472" s="223">
        <v>84206.399999999994</v>
      </c>
      <c r="V3472" s="223">
        <v>0</v>
      </c>
      <c r="W3472" s="223">
        <v>0</v>
      </c>
      <c r="X3472" s="223">
        <v>30865.51</v>
      </c>
    </row>
    <row r="3473" spans="1:24" s="239" customFormat="1" ht="20.25" customHeight="1" x14ac:dyDescent="0.3">
      <c r="A3473" s="238">
        <v>2025</v>
      </c>
      <c r="B3473" s="230">
        <v>843</v>
      </c>
      <c r="C3473" s="225" t="s">
        <v>548</v>
      </c>
      <c r="D3473" s="230">
        <v>38545</v>
      </c>
      <c r="E3473" s="222">
        <v>84548</v>
      </c>
      <c r="F3473" s="222">
        <v>84548</v>
      </c>
      <c r="G3473" s="222">
        <v>0</v>
      </c>
      <c r="H3473" s="222">
        <v>0</v>
      </c>
      <c r="I3473" s="222">
        <v>0</v>
      </c>
      <c r="J3473" s="222">
        <v>0</v>
      </c>
      <c r="K3473" s="222">
        <v>0</v>
      </c>
      <c r="L3473" s="222">
        <v>0</v>
      </c>
      <c r="M3473" s="222">
        <v>0</v>
      </c>
      <c r="N3473" s="222">
        <v>0</v>
      </c>
      <c r="O3473" s="222">
        <v>0</v>
      </c>
      <c r="P3473" s="222">
        <v>0</v>
      </c>
      <c r="Q3473" s="222">
        <v>0</v>
      </c>
      <c r="R3473" s="222">
        <v>0</v>
      </c>
      <c r="S3473" s="222">
        <v>0</v>
      </c>
      <c r="T3473" s="222">
        <v>0</v>
      </c>
      <c r="U3473" s="222">
        <v>0</v>
      </c>
      <c r="V3473" s="222">
        <v>84548</v>
      </c>
      <c r="W3473" s="222">
        <v>0</v>
      </c>
      <c r="X3473" s="222">
        <v>0</v>
      </c>
    </row>
    <row r="3474" spans="1:24" s="239" customFormat="1" ht="20.25" customHeight="1" x14ac:dyDescent="0.3">
      <c r="A3474" s="238">
        <v>2025</v>
      </c>
      <c r="B3474" s="230">
        <v>844</v>
      </c>
      <c r="C3474" s="225" t="s">
        <v>1365</v>
      </c>
      <c r="D3474" s="230">
        <v>38454</v>
      </c>
      <c r="E3474" s="222">
        <v>11389031.779999999</v>
      </c>
      <c r="F3474" s="222">
        <v>11225893.84</v>
      </c>
      <c r="G3474" s="218">
        <v>0</v>
      </c>
      <c r="H3474" s="222">
        <v>0</v>
      </c>
      <c r="I3474" s="222">
        <v>0</v>
      </c>
      <c r="J3474" s="222">
        <v>0</v>
      </c>
      <c r="K3474" s="222">
        <v>0</v>
      </c>
      <c r="L3474" s="222">
        <v>1044622.85</v>
      </c>
      <c r="M3474" s="222">
        <v>0</v>
      </c>
      <c r="N3474" s="222">
        <v>0</v>
      </c>
      <c r="O3474" s="222">
        <v>10048757.390000001</v>
      </c>
      <c r="P3474" s="222">
        <v>0</v>
      </c>
      <c r="Q3474" s="222">
        <v>0</v>
      </c>
      <c r="R3474" s="222">
        <v>0</v>
      </c>
      <c r="S3474" s="222">
        <v>0</v>
      </c>
      <c r="T3474" s="222">
        <v>0</v>
      </c>
      <c r="U3474" s="223">
        <v>132513.60000000001</v>
      </c>
      <c r="V3474" s="223">
        <v>0</v>
      </c>
      <c r="W3474" s="223">
        <v>0</v>
      </c>
      <c r="X3474" s="223">
        <v>163137.94</v>
      </c>
    </row>
    <row r="3475" spans="1:24" s="239" customFormat="1" ht="20.25" customHeight="1" x14ac:dyDescent="0.3">
      <c r="A3475" s="238">
        <v>2025</v>
      </c>
      <c r="B3475" s="230">
        <v>845</v>
      </c>
      <c r="C3475" s="225" t="s">
        <v>1366</v>
      </c>
      <c r="D3475" s="230">
        <v>38456</v>
      </c>
      <c r="E3475" s="222">
        <v>11389031.779999999</v>
      </c>
      <c r="F3475" s="222">
        <v>11225893.84</v>
      </c>
      <c r="G3475" s="218">
        <v>0</v>
      </c>
      <c r="H3475" s="222">
        <v>0</v>
      </c>
      <c r="I3475" s="218">
        <v>0</v>
      </c>
      <c r="J3475" s="222">
        <v>0</v>
      </c>
      <c r="K3475" s="218">
        <v>0</v>
      </c>
      <c r="L3475" s="222">
        <v>1044622.85</v>
      </c>
      <c r="M3475" s="218">
        <v>0</v>
      </c>
      <c r="N3475" s="222">
        <v>0</v>
      </c>
      <c r="O3475" s="218">
        <v>10048757.390000001</v>
      </c>
      <c r="P3475" s="222">
        <v>0</v>
      </c>
      <c r="Q3475" s="218">
        <v>0</v>
      </c>
      <c r="R3475" s="222">
        <v>0</v>
      </c>
      <c r="S3475" s="218">
        <v>0</v>
      </c>
      <c r="T3475" s="222">
        <v>0</v>
      </c>
      <c r="U3475" s="218">
        <v>132513.60000000001</v>
      </c>
      <c r="V3475" s="222">
        <v>0</v>
      </c>
      <c r="W3475" s="218">
        <v>0</v>
      </c>
      <c r="X3475" s="222">
        <v>163137.94</v>
      </c>
    </row>
    <row r="3476" spans="1:24" s="239" customFormat="1" ht="20.25" customHeight="1" x14ac:dyDescent="0.3">
      <c r="A3476" s="238">
        <v>2025</v>
      </c>
      <c r="B3476" s="230">
        <v>846</v>
      </c>
      <c r="C3476" s="225" t="s">
        <v>557</v>
      </c>
      <c r="D3476" s="230">
        <v>38630</v>
      </c>
      <c r="E3476" s="222">
        <v>1725670</v>
      </c>
      <c r="F3476" s="222">
        <v>1675670</v>
      </c>
      <c r="G3476" s="218">
        <v>1100000</v>
      </c>
      <c r="H3476" s="222">
        <v>0</v>
      </c>
      <c r="I3476" s="218">
        <v>0</v>
      </c>
      <c r="J3476" s="222">
        <v>305300</v>
      </c>
      <c r="K3476" s="218">
        <v>270370</v>
      </c>
      <c r="L3476" s="222">
        <v>0</v>
      </c>
      <c r="M3476" s="218">
        <v>0</v>
      </c>
      <c r="N3476" s="222">
        <v>0</v>
      </c>
      <c r="O3476" s="218">
        <v>0</v>
      </c>
      <c r="P3476" s="222">
        <v>0</v>
      </c>
      <c r="Q3476" s="218">
        <v>0</v>
      </c>
      <c r="R3476" s="222">
        <v>0</v>
      </c>
      <c r="S3476" s="218">
        <v>0</v>
      </c>
      <c r="T3476" s="222">
        <v>0</v>
      </c>
      <c r="U3476" s="218">
        <v>0</v>
      </c>
      <c r="V3476" s="222">
        <v>0</v>
      </c>
      <c r="W3476" s="218">
        <v>0</v>
      </c>
      <c r="X3476" s="222">
        <v>50000</v>
      </c>
    </row>
    <row r="3477" spans="1:24" s="239" customFormat="1" ht="20.25" customHeight="1" x14ac:dyDescent="0.3">
      <c r="A3477" s="238">
        <v>2025</v>
      </c>
      <c r="B3477" s="230">
        <v>847</v>
      </c>
      <c r="C3477" s="225" t="s">
        <v>1766</v>
      </c>
      <c r="D3477" s="230">
        <v>38502</v>
      </c>
      <c r="E3477" s="222">
        <v>23871823</v>
      </c>
      <c r="F3477" s="222">
        <v>23620406</v>
      </c>
      <c r="G3477" s="218">
        <v>0</v>
      </c>
      <c r="H3477" s="222">
        <v>0</v>
      </c>
      <c r="I3477" s="218">
        <v>0</v>
      </c>
      <c r="J3477" s="222">
        <v>0</v>
      </c>
      <c r="K3477" s="218">
        <v>0</v>
      </c>
      <c r="L3477" s="222">
        <v>0</v>
      </c>
      <c r="M3477" s="218">
        <v>0</v>
      </c>
      <c r="N3477" s="222">
        <v>0</v>
      </c>
      <c r="O3477" s="218">
        <v>16761197</v>
      </c>
      <c r="P3477" s="222">
        <v>0</v>
      </c>
      <c r="Q3477" s="218">
        <v>6089088</v>
      </c>
      <c r="R3477" s="222">
        <v>0</v>
      </c>
      <c r="S3477" s="218">
        <v>0</v>
      </c>
      <c r="T3477" s="222">
        <v>0</v>
      </c>
      <c r="U3477" s="218">
        <v>770121</v>
      </c>
      <c r="V3477" s="222">
        <v>0</v>
      </c>
      <c r="W3477" s="218">
        <v>0</v>
      </c>
      <c r="X3477" s="222">
        <v>251417</v>
      </c>
    </row>
    <row r="3478" spans="1:24" s="239" customFormat="1" ht="20.25" customHeight="1" x14ac:dyDescent="0.3">
      <c r="A3478" s="238">
        <v>2025</v>
      </c>
      <c r="B3478" s="230">
        <v>848</v>
      </c>
      <c r="C3478" s="225" t="s">
        <v>2261</v>
      </c>
      <c r="D3478" s="230">
        <v>38473</v>
      </c>
      <c r="E3478" s="222">
        <v>17380251.152249999</v>
      </c>
      <c r="F3478" s="222">
        <v>17123400.149999999</v>
      </c>
      <c r="G3478" s="218">
        <v>0</v>
      </c>
      <c r="H3478" s="222">
        <v>17123400.149999999</v>
      </c>
      <c r="I3478" s="218">
        <v>0</v>
      </c>
      <c r="J3478" s="222">
        <v>0</v>
      </c>
      <c r="K3478" s="218">
        <v>0</v>
      </c>
      <c r="L3478" s="222">
        <v>0</v>
      </c>
      <c r="M3478" s="218">
        <v>0</v>
      </c>
      <c r="N3478" s="222">
        <v>0</v>
      </c>
      <c r="O3478" s="218">
        <v>0</v>
      </c>
      <c r="P3478" s="222">
        <v>0</v>
      </c>
      <c r="Q3478" s="218">
        <v>0</v>
      </c>
      <c r="R3478" s="222">
        <v>0</v>
      </c>
      <c r="S3478" s="218">
        <v>0</v>
      </c>
      <c r="T3478" s="222">
        <v>0</v>
      </c>
      <c r="U3478" s="218">
        <v>0</v>
      </c>
      <c r="V3478" s="222">
        <v>0</v>
      </c>
      <c r="W3478" s="218">
        <v>0</v>
      </c>
      <c r="X3478" s="222">
        <v>256851.00224999996</v>
      </c>
    </row>
    <row r="3479" spans="1:24" s="239" customFormat="1" ht="20.25" customHeight="1" x14ac:dyDescent="0.3">
      <c r="A3479" s="238">
        <v>2025</v>
      </c>
      <c r="B3479" s="230">
        <v>849</v>
      </c>
      <c r="C3479" s="225" t="s">
        <v>571</v>
      </c>
      <c r="D3479" s="230">
        <v>38709</v>
      </c>
      <c r="E3479" s="222">
        <v>274634.40000000002</v>
      </c>
      <c r="F3479" s="222">
        <v>274634.40000000002</v>
      </c>
      <c r="G3479" s="218">
        <v>0</v>
      </c>
      <c r="H3479" s="222">
        <v>0</v>
      </c>
      <c r="I3479" s="218">
        <v>0</v>
      </c>
      <c r="J3479" s="222">
        <v>0</v>
      </c>
      <c r="K3479" s="218">
        <v>0</v>
      </c>
      <c r="L3479" s="222">
        <v>0</v>
      </c>
      <c r="M3479" s="218">
        <v>0</v>
      </c>
      <c r="N3479" s="222">
        <v>0</v>
      </c>
      <c r="O3479" s="218">
        <v>0</v>
      </c>
      <c r="P3479" s="222">
        <v>0</v>
      </c>
      <c r="Q3479" s="218">
        <v>0</v>
      </c>
      <c r="R3479" s="222">
        <v>0</v>
      </c>
      <c r="S3479" s="218">
        <v>0</v>
      </c>
      <c r="T3479" s="222">
        <v>0</v>
      </c>
      <c r="U3479" s="218">
        <v>274634.40000000002</v>
      </c>
      <c r="V3479" s="222">
        <v>0</v>
      </c>
      <c r="W3479" s="218">
        <v>0</v>
      </c>
      <c r="X3479" s="222">
        <v>0</v>
      </c>
    </row>
    <row r="3480" spans="1:24" s="239" customFormat="1" ht="20.25" customHeight="1" x14ac:dyDescent="0.3">
      <c r="A3480" s="238">
        <v>2025</v>
      </c>
      <c r="B3480" s="230">
        <v>850</v>
      </c>
      <c r="C3480" s="225" t="s">
        <v>1048</v>
      </c>
      <c r="D3480" s="230">
        <v>38851</v>
      </c>
      <c r="E3480" s="222">
        <v>16899518.940000001</v>
      </c>
      <c r="F3480" s="222">
        <v>16649772.35</v>
      </c>
      <c r="G3480" s="218">
        <v>0</v>
      </c>
      <c r="H3480" s="222">
        <v>0</v>
      </c>
      <c r="I3480" s="218">
        <v>0</v>
      </c>
      <c r="J3480" s="222">
        <v>0</v>
      </c>
      <c r="K3480" s="218">
        <v>0</v>
      </c>
      <c r="L3480" s="222">
        <v>0</v>
      </c>
      <c r="M3480" s="218">
        <v>0</v>
      </c>
      <c r="N3480" s="222">
        <v>0</v>
      </c>
      <c r="O3480" s="218">
        <v>16649772.35</v>
      </c>
      <c r="P3480" s="222">
        <v>0</v>
      </c>
      <c r="Q3480" s="218">
        <v>0</v>
      </c>
      <c r="R3480" s="222">
        <v>0</v>
      </c>
      <c r="S3480" s="218">
        <v>0</v>
      </c>
      <c r="T3480" s="222">
        <v>0</v>
      </c>
      <c r="U3480" s="218">
        <v>0</v>
      </c>
      <c r="V3480" s="222">
        <v>0</v>
      </c>
      <c r="W3480" s="218">
        <v>0</v>
      </c>
      <c r="X3480" s="222">
        <v>249746.59</v>
      </c>
    </row>
    <row r="3481" spans="1:24" s="239" customFormat="1" ht="20.25" customHeight="1" x14ac:dyDescent="0.3">
      <c r="A3481" s="238">
        <v>2025</v>
      </c>
      <c r="B3481" s="230">
        <v>851</v>
      </c>
      <c r="C3481" s="225" t="s">
        <v>3822</v>
      </c>
      <c r="D3481" s="230">
        <v>38718</v>
      </c>
      <c r="E3481" s="222">
        <v>21781392.159999996</v>
      </c>
      <c r="F3481" s="222">
        <v>21462870.989999998</v>
      </c>
      <c r="G3481" s="218">
        <v>0</v>
      </c>
      <c r="H3481" s="222">
        <v>0</v>
      </c>
      <c r="I3481" s="218">
        <v>0</v>
      </c>
      <c r="J3481" s="222">
        <v>746104.18</v>
      </c>
      <c r="K3481" s="218">
        <v>1497864.86</v>
      </c>
      <c r="L3481" s="222">
        <v>1210560.55</v>
      </c>
      <c r="M3481" s="218">
        <v>0</v>
      </c>
      <c r="N3481" s="222">
        <v>0</v>
      </c>
      <c r="O3481" s="218">
        <v>0</v>
      </c>
      <c r="P3481" s="222">
        <v>0</v>
      </c>
      <c r="Q3481" s="218">
        <v>17813623.399999999</v>
      </c>
      <c r="R3481" s="222">
        <v>0</v>
      </c>
      <c r="S3481" s="218">
        <v>0</v>
      </c>
      <c r="T3481" s="222">
        <v>0</v>
      </c>
      <c r="U3481" s="218">
        <v>194718</v>
      </c>
      <c r="V3481" s="222">
        <v>0</v>
      </c>
      <c r="W3481" s="218">
        <v>0</v>
      </c>
      <c r="X3481" s="222">
        <v>318521.16999999993</v>
      </c>
    </row>
    <row r="3482" spans="1:24" s="239" customFormat="1" ht="20.25" customHeight="1" x14ac:dyDescent="0.3">
      <c r="A3482" s="238">
        <v>2025</v>
      </c>
      <c r="B3482" s="230">
        <v>852</v>
      </c>
      <c r="C3482" s="225" t="s">
        <v>3821</v>
      </c>
      <c r="D3482" s="230">
        <v>38741</v>
      </c>
      <c r="E3482" s="222">
        <v>5729905.9299999997</v>
      </c>
      <c r="F3482" s="222">
        <v>5641938.3599999994</v>
      </c>
      <c r="G3482" s="218">
        <v>0</v>
      </c>
      <c r="H3482" s="222">
        <v>0</v>
      </c>
      <c r="I3482" s="218">
        <v>0</v>
      </c>
      <c r="J3482" s="222">
        <v>0</v>
      </c>
      <c r="K3482" s="218">
        <v>0</v>
      </c>
      <c r="L3482" s="222">
        <v>320580.71999999997</v>
      </c>
      <c r="M3482" s="218">
        <v>0</v>
      </c>
      <c r="N3482" s="222">
        <v>0</v>
      </c>
      <c r="O3482" s="218">
        <v>2660678.8199999998</v>
      </c>
      <c r="P3482" s="222">
        <v>0</v>
      </c>
      <c r="Q3482" s="218">
        <v>2660678.8199999998</v>
      </c>
      <c r="R3482" s="222">
        <v>0</v>
      </c>
      <c r="S3482" s="218">
        <v>0</v>
      </c>
      <c r="T3482" s="222">
        <v>0</v>
      </c>
      <c r="U3482" s="218">
        <v>0</v>
      </c>
      <c r="V3482" s="222">
        <v>0</v>
      </c>
      <c r="W3482" s="218">
        <v>0</v>
      </c>
      <c r="X3482" s="222">
        <v>87967.57</v>
      </c>
    </row>
    <row r="3483" spans="1:24" s="239" customFormat="1" ht="20.25" customHeight="1" x14ac:dyDescent="0.3">
      <c r="A3483" s="238">
        <v>2025</v>
      </c>
      <c r="B3483" s="230">
        <v>853</v>
      </c>
      <c r="C3483" s="225" t="s">
        <v>2260</v>
      </c>
      <c r="D3483" s="230">
        <v>38789</v>
      </c>
      <c r="E3483" s="222">
        <v>3330151.4</v>
      </c>
      <c r="F3483" s="222">
        <v>3280937.4</v>
      </c>
      <c r="G3483" s="218">
        <v>0</v>
      </c>
      <c r="H3483" s="222">
        <v>0</v>
      </c>
      <c r="I3483" s="218">
        <v>0</v>
      </c>
      <c r="J3483" s="222">
        <v>0</v>
      </c>
      <c r="K3483" s="218">
        <v>0</v>
      </c>
      <c r="L3483" s="222">
        <v>0</v>
      </c>
      <c r="M3483" s="218">
        <v>0</v>
      </c>
      <c r="N3483" s="222">
        <v>0</v>
      </c>
      <c r="O3483" s="218">
        <v>0</v>
      </c>
      <c r="P3483" s="222">
        <v>0</v>
      </c>
      <c r="Q3483" s="218">
        <v>3280937.4</v>
      </c>
      <c r="R3483" s="222">
        <v>0</v>
      </c>
      <c r="S3483" s="218">
        <v>0</v>
      </c>
      <c r="T3483" s="222">
        <v>0</v>
      </c>
      <c r="U3483" s="218">
        <v>0</v>
      </c>
      <c r="V3483" s="222">
        <v>0</v>
      </c>
      <c r="W3483" s="218">
        <v>0</v>
      </c>
      <c r="X3483" s="222">
        <v>49214</v>
      </c>
    </row>
    <row r="3484" spans="1:24" s="239" customFormat="1" ht="20.25" customHeight="1" x14ac:dyDescent="0.3">
      <c r="A3484" s="238">
        <v>2025</v>
      </c>
      <c r="B3484" s="230">
        <v>854</v>
      </c>
      <c r="C3484" s="225" t="s">
        <v>3823</v>
      </c>
      <c r="D3484" s="230">
        <v>38482</v>
      </c>
      <c r="E3484" s="222">
        <v>55065086.600000001</v>
      </c>
      <c r="F3484" s="222">
        <v>54327259.200000003</v>
      </c>
      <c r="G3484" s="218">
        <v>0</v>
      </c>
      <c r="H3484" s="222">
        <v>0</v>
      </c>
      <c r="I3484" s="218">
        <v>0</v>
      </c>
      <c r="J3484" s="222">
        <v>1110675.8999999999</v>
      </c>
      <c r="K3484" s="218">
        <v>1986764.78</v>
      </c>
      <c r="L3484" s="222">
        <v>2785848.28</v>
      </c>
      <c r="M3484" s="218">
        <v>0</v>
      </c>
      <c r="N3484" s="222">
        <v>0</v>
      </c>
      <c r="O3484" s="218">
        <v>21256686.07</v>
      </c>
      <c r="P3484" s="222">
        <v>0</v>
      </c>
      <c r="Q3484" s="218">
        <v>27187284.170000002</v>
      </c>
      <c r="R3484" s="222">
        <v>0</v>
      </c>
      <c r="S3484" s="218">
        <v>0</v>
      </c>
      <c r="T3484" s="222">
        <v>0</v>
      </c>
      <c r="U3484" s="218">
        <v>0</v>
      </c>
      <c r="V3484" s="222">
        <v>0</v>
      </c>
      <c r="W3484" s="218">
        <v>0</v>
      </c>
      <c r="X3484" s="222">
        <v>737827.4</v>
      </c>
    </row>
    <row r="3485" spans="1:24" s="239" customFormat="1" ht="20.25" customHeight="1" x14ac:dyDescent="0.3">
      <c r="A3485" s="238"/>
      <c r="B3485" s="226" t="s">
        <v>22</v>
      </c>
      <c r="C3485" s="231"/>
      <c r="D3485" s="263" t="s">
        <v>172</v>
      </c>
      <c r="E3485" s="220">
        <v>189108099.63225001</v>
      </c>
      <c r="F3485" s="220">
        <v>186490988.30000001</v>
      </c>
      <c r="G3485" s="220">
        <v>1100000</v>
      </c>
      <c r="H3485" s="220">
        <v>17123400.149999999</v>
      </c>
      <c r="I3485" s="220">
        <v>0</v>
      </c>
      <c r="J3485" s="220">
        <v>3913970.51</v>
      </c>
      <c r="K3485" s="220">
        <v>7064983.5899999999</v>
      </c>
      <c r="L3485" s="220">
        <v>8801514.8399999999</v>
      </c>
      <c r="M3485" s="220">
        <v>0</v>
      </c>
      <c r="N3485" s="220">
        <v>0</v>
      </c>
      <c r="O3485" s="220">
        <v>77425849.020000011</v>
      </c>
      <c r="P3485" s="220">
        <v>0</v>
      </c>
      <c r="Q3485" s="220">
        <v>69237407.420000002</v>
      </c>
      <c r="R3485" s="220">
        <v>0</v>
      </c>
      <c r="S3485" s="220">
        <v>0</v>
      </c>
      <c r="T3485" s="220">
        <v>0</v>
      </c>
      <c r="U3485" s="220">
        <v>1739314.77</v>
      </c>
      <c r="V3485" s="220">
        <v>84548</v>
      </c>
      <c r="W3485" s="220">
        <v>0</v>
      </c>
      <c r="X3485" s="220">
        <v>2617111.33225</v>
      </c>
    </row>
    <row r="3486" spans="1:24" s="239" customFormat="1" ht="20.25" customHeight="1" x14ac:dyDescent="0.3">
      <c r="A3486" s="238"/>
      <c r="C3486" s="235"/>
      <c r="D3486" s="235"/>
      <c r="E3486" s="235"/>
      <c r="F3486" s="235"/>
      <c r="G3486" s="254"/>
      <c r="H3486" s="254"/>
      <c r="I3486" s="254"/>
      <c r="J3486" s="254"/>
      <c r="K3486" s="254"/>
      <c r="L3486" s="254" t="s">
        <v>2458</v>
      </c>
      <c r="M3486" s="254"/>
      <c r="N3486" s="254"/>
      <c r="O3486" s="254"/>
      <c r="P3486" s="254"/>
      <c r="Q3486" s="254"/>
      <c r="R3486" s="254"/>
      <c r="S3486" s="254"/>
      <c r="T3486" s="254"/>
      <c r="U3486" s="254"/>
      <c r="V3486" s="254"/>
      <c r="W3486" s="254"/>
      <c r="X3486" s="266"/>
    </row>
    <row r="3487" spans="1:24" s="239" customFormat="1" ht="20.25" customHeight="1" x14ac:dyDescent="0.3">
      <c r="A3487" s="238">
        <v>2025</v>
      </c>
      <c r="B3487" s="230">
        <v>855</v>
      </c>
      <c r="C3487" s="229" t="s">
        <v>1369</v>
      </c>
      <c r="D3487" s="230">
        <v>39013</v>
      </c>
      <c r="E3487" s="222">
        <v>3859173.21</v>
      </c>
      <c r="F3487" s="222">
        <v>3818864.21</v>
      </c>
      <c r="G3487" s="218">
        <v>0</v>
      </c>
      <c r="H3487" s="222">
        <v>0</v>
      </c>
      <c r="I3487" s="222">
        <v>0</v>
      </c>
      <c r="J3487" s="222">
        <v>0</v>
      </c>
      <c r="K3487" s="222">
        <v>0</v>
      </c>
      <c r="L3487" s="222">
        <v>0</v>
      </c>
      <c r="M3487" s="222">
        <v>0</v>
      </c>
      <c r="N3487" s="222">
        <v>0</v>
      </c>
      <c r="O3487" s="222">
        <v>0</v>
      </c>
      <c r="P3487" s="222">
        <v>0</v>
      </c>
      <c r="Q3487" s="222">
        <v>3818864.21</v>
      </c>
      <c r="R3487" s="222">
        <v>0</v>
      </c>
      <c r="S3487" s="222">
        <v>0</v>
      </c>
      <c r="T3487" s="222">
        <v>0</v>
      </c>
      <c r="U3487" s="223">
        <v>0</v>
      </c>
      <c r="V3487" s="223">
        <v>0</v>
      </c>
      <c r="W3487" s="223">
        <v>0</v>
      </c>
      <c r="X3487" s="223">
        <v>40309</v>
      </c>
    </row>
    <row r="3488" spans="1:24" s="239" customFormat="1" ht="20.25" customHeight="1" x14ac:dyDescent="0.3">
      <c r="A3488" s="238">
        <v>2025</v>
      </c>
      <c r="B3488" s="230">
        <v>856</v>
      </c>
      <c r="C3488" s="229" t="s">
        <v>1370</v>
      </c>
      <c r="D3488" s="230">
        <v>39014</v>
      </c>
      <c r="E3488" s="222">
        <v>1608041.5999999999</v>
      </c>
      <c r="F3488" s="222">
        <v>1583834.17</v>
      </c>
      <c r="G3488" s="218">
        <v>0</v>
      </c>
      <c r="H3488" s="222">
        <v>0</v>
      </c>
      <c r="I3488" s="222">
        <v>0</v>
      </c>
      <c r="J3488" s="222">
        <v>0</v>
      </c>
      <c r="K3488" s="222">
        <v>0</v>
      </c>
      <c r="L3488" s="222">
        <v>0</v>
      </c>
      <c r="M3488" s="222">
        <v>0</v>
      </c>
      <c r="N3488" s="222">
        <v>0</v>
      </c>
      <c r="O3488" s="222">
        <v>0</v>
      </c>
      <c r="P3488" s="222">
        <v>0</v>
      </c>
      <c r="Q3488" s="222">
        <v>1583834.17</v>
      </c>
      <c r="R3488" s="222">
        <v>0</v>
      </c>
      <c r="S3488" s="222">
        <v>0</v>
      </c>
      <c r="T3488" s="222">
        <v>0</v>
      </c>
      <c r="U3488" s="223">
        <v>0</v>
      </c>
      <c r="V3488" s="223">
        <v>0</v>
      </c>
      <c r="W3488" s="223">
        <v>0</v>
      </c>
      <c r="X3488" s="223">
        <v>24207.43</v>
      </c>
    </row>
    <row r="3489" spans="1:24" s="239" customFormat="1" ht="20.25" customHeight="1" x14ac:dyDescent="0.3">
      <c r="A3489" s="238">
        <v>2025</v>
      </c>
      <c r="B3489" s="230">
        <v>857</v>
      </c>
      <c r="C3489" s="229" t="s">
        <v>1371</v>
      </c>
      <c r="D3489" s="230">
        <v>38999</v>
      </c>
      <c r="E3489" s="222">
        <v>3230435.34</v>
      </c>
      <c r="F3489" s="222">
        <v>3170463.61</v>
      </c>
      <c r="G3489" s="218">
        <v>0</v>
      </c>
      <c r="H3489" s="222">
        <v>0</v>
      </c>
      <c r="I3489" s="222">
        <v>0</v>
      </c>
      <c r="J3489" s="222">
        <v>0</v>
      </c>
      <c r="K3489" s="222">
        <v>0</v>
      </c>
      <c r="L3489" s="222">
        <v>0</v>
      </c>
      <c r="M3489" s="222">
        <v>0</v>
      </c>
      <c r="N3489" s="222">
        <v>0</v>
      </c>
      <c r="O3489" s="222">
        <v>3170463.61</v>
      </c>
      <c r="P3489" s="222">
        <v>0</v>
      </c>
      <c r="Q3489" s="222">
        <v>0</v>
      </c>
      <c r="R3489" s="222">
        <v>0</v>
      </c>
      <c r="S3489" s="222">
        <v>0</v>
      </c>
      <c r="T3489" s="222">
        <v>0</v>
      </c>
      <c r="U3489" s="223">
        <v>0</v>
      </c>
      <c r="V3489" s="223">
        <v>0</v>
      </c>
      <c r="W3489" s="223">
        <v>0</v>
      </c>
      <c r="X3489" s="223">
        <v>59971.73</v>
      </c>
    </row>
    <row r="3490" spans="1:24" s="239" customFormat="1" ht="20.25" customHeight="1" x14ac:dyDescent="0.3">
      <c r="A3490" s="238">
        <v>2025</v>
      </c>
      <c r="B3490" s="230">
        <v>858</v>
      </c>
      <c r="C3490" s="229" t="s">
        <v>1372</v>
      </c>
      <c r="D3490" s="230">
        <v>39015</v>
      </c>
      <c r="E3490" s="222">
        <v>7748776.9000000004</v>
      </c>
      <c r="F3490" s="222">
        <v>7617977.9900000002</v>
      </c>
      <c r="G3490" s="218">
        <v>0</v>
      </c>
      <c r="H3490" s="222">
        <v>0</v>
      </c>
      <c r="I3490" s="222">
        <v>0</v>
      </c>
      <c r="J3490" s="222">
        <v>0</v>
      </c>
      <c r="K3490" s="222">
        <v>0</v>
      </c>
      <c r="L3490" s="222">
        <v>0</v>
      </c>
      <c r="M3490" s="222">
        <v>0</v>
      </c>
      <c r="N3490" s="222">
        <v>0</v>
      </c>
      <c r="O3490" s="222">
        <v>0</v>
      </c>
      <c r="P3490" s="222">
        <v>0</v>
      </c>
      <c r="Q3490" s="222">
        <v>7617977.9900000002</v>
      </c>
      <c r="R3490" s="222">
        <v>0</v>
      </c>
      <c r="S3490" s="222">
        <v>0</v>
      </c>
      <c r="T3490" s="222">
        <v>0</v>
      </c>
      <c r="U3490" s="223">
        <v>0</v>
      </c>
      <c r="V3490" s="223">
        <v>0</v>
      </c>
      <c r="W3490" s="223">
        <v>0</v>
      </c>
      <c r="X3490" s="223">
        <v>130798.91</v>
      </c>
    </row>
    <row r="3491" spans="1:24" s="239" customFormat="1" ht="20.25" customHeight="1" x14ac:dyDescent="0.3">
      <c r="A3491" s="238">
        <v>2025</v>
      </c>
      <c r="B3491" s="230">
        <v>859</v>
      </c>
      <c r="C3491" s="229" t="s">
        <v>1373</v>
      </c>
      <c r="D3491" s="230">
        <v>39023</v>
      </c>
      <c r="E3491" s="222">
        <v>3258736</v>
      </c>
      <c r="F3491" s="222">
        <v>3208736</v>
      </c>
      <c r="G3491" s="218">
        <v>0</v>
      </c>
      <c r="H3491" s="222">
        <v>0</v>
      </c>
      <c r="I3491" s="222">
        <v>0</v>
      </c>
      <c r="J3491" s="222">
        <v>0</v>
      </c>
      <c r="K3491" s="222">
        <v>0</v>
      </c>
      <c r="L3491" s="222">
        <v>0</v>
      </c>
      <c r="M3491" s="222">
        <v>0</v>
      </c>
      <c r="N3491" s="222">
        <v>0</v>
      </c>
      <c r="O3491" s="222">
        <v>0</v>
      </c>
      <c r="P3491" s="222">
        <v>331791</v>
      </c>
      <c r="Q3491" s="222">
        <v>2876945</v>
      </c>
      <c r="R3491" s="222">
        <v>0</v>
      </c>
      <c r="S3491" s="222">
        <v>0</v>
      </c>
      <c r="T3491" s="222">
        <v>0</v>
      </c>
      <c r="U3491" s="223">
        <v>0</v>
      </c>
      <c r="V3491" s="223">
        <v>0</v>
      </c>
      <c r="W3491" s="223">
        <v>0</v>
      </c>
      <c r="X3491" s="223">
        <v>50000</v>
      </c>
    </row>
    <row r="3492" spans="1:24" s="239" customFormat="1" ht="20.25" customHeight="1" x14ac:dyDescent="0.3">
      <c r="A3492" s="238">
        <v>2025</v>
      </c>
      <c r="B3492" s="230">
        <v>860</v>
      </c>
      <c r="C3492" s="229" t="s">
        <v>1375</v>
      </c>
      <c r="D3492" s="230">
        <v>38907</v>
      </c>
      <c r="E3492" s="222">
        <v>30678.66</v>
      </c>
      <c r="F3492" s="222">
        <v>30678.66</v>
      </c>
      <c r="G3492" s="218">
        <v>0</v>
      </c>
      <c r="H3492" s="222">
        <v>0</v>
      </c>
      <c r="I3492" s="222">
        <v>0</v>
      </c>
      <c r="J3492" s="222">
        <v>0</v>
      </c>
      <c r="K3492" s="222">
        <v>0</v>
      </c>
      <c r="L3492" s="222">
        <v>0</v>
      </c>
      <c r="M3492" s="222">
        <v>0</v>
      </c>
      <c r="N3492" s="222">
        <v>0</v>
      </c>
      <c r="O3492" s="222">
        <v>0</v>
      </c>
      <c r="P3492" s="222">
        <v>0</v>
      </c>
      <c r="Q3492" s="222">
        <v>0</v>
      </c>
      <c r="R3492" s="222">
        <v>0</v>
      </c>
      <c r="S3492" s="222">
        <v>0</v>
      </c>
      <c r="T3492" s="222">
        <v>0</v>
      </c>
      <c r="U3492" s="223">
        <v>0</v>
      </c>
      <c r="V3492" s="223">
        <v>30678.66</v>
      </c>
      <c r="W3492" s="223">
        <v>0</v>
      </c>
      <c r="X3492" s="223">
        <v>0</v>
      </c>
    </row>
    <row r="3493" spans="1:24" s="273" customFormat="1" ht="20.25" customHeight="1" x14ac:dyDescent="0.3">
      <c r="A3493" s="238">
        <v>2025</v>
      </c>
      <c r="B3493" s="230">
        <v>861</v>
      </c>
      <c r="C3493" s="229" t="s">
        <v>1377</v>
      </c>
      <c r="D3493" s="230">
        <v>39077</v>
      </c>
      <c r="E3493" s="222">
        <v>760289.44</v>
      </c>
      <c r="F3493" s="222">
        <v>742289.44</v>
      </c>
      <c r="G3493" s="218">
        <v>0</v>
      </c>
      <c r="H3493" s="222">
        <v>0</v>
      </c>
      <c r="I3493" s="222">
        <v>0</v>
      </c>
      <c r="J3493" s="222">
        <v>0</v>
      </c>
      <c r="K3493" s="222">
        <v>0</v>
      </c>
      <c r="L3493" s="222">
        <v>0</v>
      </c>
      <c r="M3493" s="222">
        <v>0</v>
      </c>
      <c r="N3493" s="222">
        <v>0</v>
      </c>
      <c r="O3493" s="222">
        <v>742289.44</v>
      </c>
      <c r="P3493" s="222">
        <v>0</v>
      </c>
      <c r="Q3493" s="222">
        <v>0</v>
      </c>
      <c r="R3493" s="222">
        <v>0</v>
      </c>
      <c r="S3493" s="222">
        <v>0</v>
      </c>
      <c r="T3493" s="222">
        <v>0</v>
      </c>
      <c r="U3493" s="223">
        <v>0</v>
      </c>
      <c r="V3493" s="223">
        <v>0</v>
      </c>
      <c r="W3493" s="223">
        <v>0</v>
      </c>
      <c r="X3493" s="222">
        <v>18000</v>
      </c>
    </row>
    <row r="3494" spans="1:24" s="239" customFormat="1" ht="20.25" customHeight="1" x14ac:dyDescent="0.3">
      <c r="A3494" s="238">
        <v>2025</v>
      </c>
      <c r="B3494" s="230">
        <v>862</v>
      </c>
      <c r="C3494" s="229" t="s">
        <v>1378</v>
      </c>
      <c r="D3494" s="230">
        <v>39146</v>
      </c>
      <c r="E3494" s="222">
        <v>68153.52</v>
      </c>
      <c r="F3494" s="222">
        <v>68153.52</v>
      </c>
      <c r="G3494" s="218">
        <v>0</v>
      </c>
      <c r="H3494" s="222">
        <v>0</v>
      </c>
      <c r="I3494" s="222">
        <v>0</v>
      </c>
      <c r="J3494" s="222">
        <v>0</v>
      </c>
      <c r="K3494" s="222">
        <v>0</v>
      </c>
      <c r="L3494" s="222">
        <v>0</v>
      </c>
      <c r="M3494" s="222">
        <v>0</v>
      </c>
      <c r="N3494" s="222">
        <v>0</v>
      </c>
      <c r="O3494" s="222">
        <v>0</v>
      </c>
      <c r="P3494" s="222">
        <v>0</v>
      </c>
      <c r="Q3494" s="222">
        <v>0</v>
      </c>
      <c r="R3494" s="222">
        <v>0</v>
      </c>
      <c r="S3494" s="222">
        <v>0</v>
      </c>
      <c r="T3494" s="222">
        <v>0</v>
      </c>
      <c r="U3494" s="223">
        <v>0</v>
      </c>
      <c r="V3494" s="222">
        <v>68153.52</v>
      </c>
      <c r="W3494" s="223">
        <v>0</v>
      </c>
      <c r="X3494" s="222">
        <v>0</v>
      </c>
    </row>
    <row r="3495" spans="1:24" s="239" customFormat="1" ht="20.25" customHeight="1" x14ac:dyDescent="0.3">
      <c r="A3495" s="238">
        <v>2025</v>
      </c>
      <c r="B3495" s="230">
        <v>863</v>
      </c>
      <c r="C3495" s="229" t="s">
        <v>1379</v>
      </c>
      <c r="D3495" s="230">
        <v>39152</v>
      </c>
      <c r="E3495" s="222">
        <v>37778.28</v>
      </c>
      <c r="F3495" s="222">
        <v>37778.28</v>
      </c>
      <c r="G3495" s="218">
        <v>0</v>
      </c>
      <c r="H3495" s="222">
        <v>0</v>
      </c>
      <c r="I3495" s="222">
        <v>0</v>
      </c>
      <c r="J3495" s="222">
        <v>0</v>
      </c>
      <c r="K3495" s="222">
        <v>0</v>
      </c>
      <c r="L3495" s="222">
        <v>0</v>
      </c>
      <c r="M3495" s="222">
        <v>0</v>
      </c>
      <c r="N3495" s="222">
        <v>0</v>
      </c>
      <c r="O3495" s="222">
        <v>0</v>
      </c>
      <c r="P3495" s="222">
        <v>0</v>
      </c>
      <c r="Q3495" s="222">
        <v>0</v>
      </c>
      <c r="R3495" s="222">
        <v>0</v>
      </c>
      <c r="S3495" s="222">
        <v>0</v>
      </c>
      <c r="T3495" s="222">
        <v>0</v>
      </c>
      <c r="U3495" s="223">
        <v>0</v>
      </c>
      <c r="V3495" s="223">
        <v>37778.28</v>
      </c>
      <c r="W3495" s="223">
        <v>0</v>
      </c>
      <c r="X3495" s="222">
        <v>0</v>
      </c>
    </row>
    <row r="3496" spans="1:24" s="239" customFormat="1" ht="20.25" customHeight="1" x14ac:dyDescent="0.3">
      <c r="A3496" s="238">
        <v>2025</v>
      </c>
      <c r="B3496" s="230">
        <v>864</v>
      </c>
      <c r="C3496" s="229" t="s">
        <v>1054</v>
      </c>
      <c r="D3496" s="230">
        <v>39193</v>
      </c>
      <c r="E3496" s="222">
        <v>68931</v>
      </c>
      <c r="F3496" s="222">
        <v>68931</v>
      </c>
      <c r="G3496" s="218">
        <v>0</v>
      </c>
      <c r="H3496" s="218">
        <v>0</v>
      </c>
      <c r="I3496" s="218">
        <v>0</v>
      </c>
      <c r="J3496" s="218">
        <v>0</v>
      </c>
      <c r="K3496" s="218">
        <v>0</v>
      </c>
      <c r="L3496" s="218">
        <v>0</v>
      </c>
      <c r="M3496" s="218">
        <v>0</v>
      </c>
      <c r="N3496" s="218">
        <v>0</v>
      </c>
      <c r="O3496" s="218">
        <v>0</v>
      </c>
      <c r="P3496" s="218">
        <v>0</v>
      </c>
      <c r="Q3496" s="218">
        <v>0</v>
      </c>
      <c r="R3496" s="218">
        <v>0</v>
      </c>
      <c r="S3496" s="218">
        <v>0</v>
      </c>
      <c r="T3496" s="218">
        <v>0</v>
      </c>
      <c r="U3496" s="218">
        <v>0</v>
      </c>
      <c r="V3496" s="218">
        <v>68931</v>
      </c>
      <c r="W3496" s="218">
        <v>0</v>
      </c>
      <c r="X3496" s="218">
        <v>0</v>
      </c>
    </row>
    <row r="3497" spans="1:24" s="239" customFormat="1" ht="20.25" customHeight="1" x14ac:dyDescent="0.3">
      <c r="A3497" s="238">
        <v>2025</v>
      </c>
      <c r="B3497" s="230">
        <v>865</v>
      </c>
      <c r="C3497" s="229" t="s">
        <v>2897</v>
      </c>
      <c r="D3497" s="230">
        <v>39042</v>
      </c>
      <c r="E3497" s="222">
        <v>10416003.890000001</v>
      </c>
      <c r="F3497" s="222">
        <v>10262072.800000001</v>
      </c>
      <c r="G3497" s="218">
        <v>0</v>
      </c>
      <c r="H3497" s="218">
        <v>0</v>
      </c>
      <c r="I3497" s="218">
        <v>0</v>
      </c>
      <c r="J3497" s="218">
        <v>0</v>
      </c>
      <c r="K3497" s="218">
        <v>0</v>
      </c>
      <c r="L3497" s="218">
        <v>0</v>
      </c>
      <c r="M3497" s="218">
        <v>0</v>
      </c>
      <c r="N3497" s="218">
        <v>0</v>
      </c>
      <c r="O3497" s="218">
        <v>0</v>
      </c>
      <c r="P3497" s="218">
        <v>0</v>
      </c>
      <c r="Q3497" s="218">
        <v>10262072.800000001</v>
      </c>
      <c r="R3497" s="218">
        <v>0</v>
      </c>
      <c r="S3497" s="218">
        <v>0</v>
      </c>
      <c r="T3497" s="218">
        <v>0</v>
      </c>
      <c r="U3497" s="218">
        <v>0</v>
      </c>
      <c r="V3497" s="218">
        <v>0</v>
      </c>
      <c r="W3497" s="218">
        <v>0</v>
      </c>
      <c r="X3497" s="218">
        <v>153931.09</v>
      </c>
    </row>
    <row r="3498" spans="1:24" s="239" customFormat="1" ht="20.25" customHeight="1" x14ac:dyDescent="0.3">
      <c r="A3498" s="238">
        <v>2025</v>
      </c>
      <c r="B3498" s="230">
        <v>866</v>
      </c>
      <c r="C3498" s="229" t="s">
        <v>1381</v>
      </c>
      <c r="D3498" s="230">
        <v>39347</v>
      </c>
      <c r="E3498" s="222">
        <v>121258.8</v>
      </c>
      <c r="F3498" s="222">
        <v>121258.8</v>
      </c>
      <c r="G3498" s="218">
        <v>0</v>
      </c>
      <c r="H3498" s="222">
        <v>0</v>
      </c>
      <c r="I3498" s="222">
        <v>0</v>
      </c>
      <c r="J3498" s="222">
        <v>0</v>
      </c>
      <c r="K3498" s="222">
        <v>0</v>
      </c>
      <c r="L3498" s="222">
        <v>0</v>
      </c>
      <c r="M3498" s="222">
        <v>0</v>
      </c>
      <c r="N3498" s="222">
        <v>0</v>
      </c>
      <c r="O3498" s="222">
        <v>0</v>
      </c>
      <c r="P3498" s="222">
        <v>0</v>
      </c>
      <c r="Q3498" s="222">
        <v>0</v>
      </c>
      <c r="R3498" s="222">
        <v>0</v>
      </c>
      <c r="S3498" s="222">
        <v>0</v>
      </c>
      <c r="T3498" s="222">
        <v>0</v>
      </c>
      <c r="U3498" s="223">
        <v>121258.8</v>
      </c>
      <c r="V3498" s="223">
        <v>0</v>
      </c>
      <c r="W3498" s="223">
        <v>0</v>
      </c>
      <c r="X3498" s="223">
        <v>0</v>
      </c>
    </row>
    <row r="3499" spans="1:24" s="239" customFormat="1" ht="20.25" customHeight="1" x14ac:dyDescent="0.3">
      <c r="A3499" s="238">
        <v>2025</v>
      </c>
      <c r="B3499" s="230">
        <v>867</v>
      </c>
      <c r="C3499" s="229" t="s">
        <v>1050</v>
      </c>
      <c r="D3499" s="230">
        <v>39027</v>
      </c>
      <c r="E3499" s="222">
        <v>1725328.18</v>
      </c>
      <c r="F3499" s="222">
        <v>1698369.26</v>
      </c>
      <c r="G3499" s="218">
        <v>1698369.26</v>
      </c>
      <c r="H3499" s="218">
        <v>0</v>
      </c>
      <c r="I3499" s="218">
        <v>0</v>
      </c>
      <c r="J3499" s="218">
        <v>0</v>
      </c>
      <c r="K3499" s="218">
        <v>0</v>
      </c>
      <c r="L3499" s="218">
        <v>0</v>
      </c>
      <c r="M3499" s="218">
        <v>0</v>
      </c>
      <c r="N3499" s="218">
        <v>0</v>
      </c>
      <c r="O3499" s="218">
        <v>0</v>
      </c>
      <c r="P3499" s="218">
        <v>0</v>
      </c>
      <c r="Q3499" s="218">
        <v>0</v>
      </c>
      <c r="R3499" s="218">
        <v>0</v>
      </c>
      <c r="S3499" s="218">
        <v>0</v>
      </c>
      <c r="T3499" s="218">
        <v>0</v>
      </c>
      <c r="U3499" s="218">
        <v>0</v>
      </c>
      <c r="V3499" s="218">
        <v>0</v>
      </c>
      <c r="W3499" s="218">
        <v>0</v>
      </c>
      <c r="X3499" s="218">
        <v>26958.92</v>
      </c>
    </row>
    <row r="3500" spans="1:24" s="239" customFormat="1" ht="20.25" customHeight="1" x14ac:dyDescent="0.3">
      <c r="A3500" s="238">
        <v>2025</v>
      </c>
      <c r="B3500" s="230">
        <v>868</v>
      </c>
      <c r="C3500" s="229" t="s">
        <v>1051</v>
      </c>
      <c r="D3500" s="230">
        <v>39028</v>
      </c>
      <c r="E3500" s="222">
        <v>1350365.9500000002</v>
      </c>
      <c r="F3500" s="222">
        <v>1283962.3600000001</v>
      </c>
      <c r="G3500" s="218">
        <v>0</v>
      </c>
      <c r="H3500" s="218">
        <v>1283962.3600000001</v>
      </c>
      <c r="I3500" s="218">
        <v>0</v>
      </c>
      <c r="J3500" s="218">
        <v>0</v>
      </c>
      <c r="K3500" s="218">
        <v>0</v>
      </c>
      <c r="L3500" s="218">
        <v>0</v>
      </c>
      <c r="M3500" s="218">
        <v>0</v>
      </c>
      <c r="N3500" s="218">
        <v>0</v>
      </c>
      <c r="O3500" s="218">
        <v>0</v>
      </c>
      <c r="P3500" s="218">
        <v>0</v>
      </c>
      <c r="Q3500" s="218">
        <v>0</v>
      </c>
      <c r="R3500" s="218">
        <v>0</v>
      </c>
      <c r="S3500" s="218">
        <v>0</v>
      </c>
      <c r="T3500" s="218">
        <v>0</v>
      </c>
      <c r="U3500" s="218">
        <v>0</v>
      </c>
      <c r="V3500" s="218">
        <v>0</v>
      </c>
      <c r="W3500" s="218">
        <v>0</v>
      </c>
      <c r="X3500" s="218">
        <v>66403.59</v>
      </c>
    </row>
    <row r="3501" spans="1:24" s="239" customFormat="1" ht="20.25" customHeight="1" x14ac:dyDescent="0.3">
      <c r="A3501" s="238">
        <v>2025</v>
      </c>
      <c r="B3501" s="230">
        <v>869</v>
      </c>
      <c r="C3501" s="229" t="s">
        <v>1055</v>
      </c>
      <c r="D3501" s="230">
        <v>39206</v>
      </c>
      <c r="E3501" s="222">
        <v>8017803.1600000001</v>
      </c>
      <c r="F3501" s="222">
        <v>7898313.5600000005</v>
      </c>
      <c r="G3501" s="218">
        <v>1975318.02</v>
      </c>
      <c r="H3501" s="218">
        <v>0</v>
      </c>
      <c r="I3501" s="218">
        <v>0</v>
      </c>
      <c r="J3501" s="218">
        <v>0</v>
      </c>
      <c r="K3501" s="218">
        <v>0</v>
      </c>
      <c r="L3501" s="218">
        <v>0</v>
      </c>
      <c r="M3501" s="218">
        <v>0</v>
      </c>
      <c r="N3501" s="218">
        <v>0</v>
      </c>
      <c r="O3501" s="218">
        <v>0</v>
      </c>
      <c r="P3501" s="218">
        <v>0</v>
      </c>
      <c r="Q3501" s="218">
        <v>5922995.54</v>
      </c>
      <c r="R3501" s="218">
        <v>0</v>
      </c>
      <c r="S3501" s="218">
        <v>0</v>
      </c>
      <c r="T3501" s="218">
        <v>0</v>
      </c>
      <c r="U3501" s="218">
        <v>0</v>
      </c>
      <c r="V3501" s="218">
        <v>0</v>
      </c>
      <c r="W3501" s="218">
        <v>0</v>
      </c>
      <c r="X3501" s="218">
        <v>119489.60000000001</v>
      </c>
    </row>
    <row r="3502" spans="1:24" s="239" customFormat="1" ht="20.25" customHeight="1" x14ac:dyDescent="0.3">
      <c r="A3502" s="238">
        <v>2025</v>
      </c>
      <c r="B3502" s="230">
        <v>870</v>
      </c>
      <c r="C3502" s="229" t="s">
        <v>2241</v>
      </c>
      <c r="D3502" s="230">
        <v>39241</v>
      </c>
      <c r="E3502" s="222">
        <v>5333218.21</v>
      </c>
      <c r="F3502" s="222">
        <v>5221478.57</v>
      </c>
      <c r="G3502" s="218">
        <v>0</v>
      </c>
      <c r="H3502" s="218">
        <v>0</v>
      </c>
      <c r="I3502" s="218">
        <v>0</v>
      </c>
      <c r="J3502" s="218">
        <v>0</v>
      </c>
      <c r="K3502" s="218">
        <v>0</v>
      </c>
      <c r="L3502" s="218">
        <v>0</v>
      </c>
      <c r="M3502" s="218">
        <v>0</v>
      </c>
      <c r="N3502" s="218">
        <v>0</v>
      </c>
      <c r="O3502" s="218">
        <v>0</v>
      </c>
      <c r="P3502" s="218">
        <v>0</v>
      </c>
      <c r="Q3502" s="218">
        <v>5221478.57</v>
      </c>
      <c r="R3502" s="218">
        <v>0</v>
      </c>
      <c r="S3502" s="218">
        <v>0</v>
      </c>
      <c r="T3502" s="218">
        <v>0</v>
      </c>
      <c r="U3502" s="218">
        <v>0</v>
      </c>
      <c r="V3502" s="218">
        <v>0</v>
      </c>
      <c r="W3502" s="218">
        <v>0</v>
      </c>
      <c r="X3502" s="218">
        <v>111739.64</v>
      </c>
    </row>
    <row r="3503" spans="1:24" s="239" customFormat="1" ht="20.25" customHeight="1" x14ac:dyDescent="0.3">
      <c r="A3503" s="238">
        <v>2025</v>
      </c>
      <c r="B3503" s="230">
        <v>871</v>
      </c>
      <c r="C3503" s="229" t="s">
        <v>607</v>
      </c>
      <c r="D3503" s="230">
        <v>39322</v>
      </c>
      <c r="E3503" s="222">
        <v>143208</v>
      </c>
      <c r="F3503" s="222">
        <v>143208</v>
      </c>
      <c r="G3503" s="218">
        <v>0</v>
      </c>
      <c r="H3503" s="218">
        <v>0</v>
      </c>
      <c r="I3503" s="218">
        <v>0</v>
      </c>
      <c r="J3503" s="218">
        <v>0</v>
      </c>
      <c r="K3503" s="218">
        <v>0</v>
      </c>
      <c r="L3503" s="218">
        <v>0</v>
      </c>
      <c r="M3503" s="218">
        <v>0</v>
      </c>
      <c r="N3503" s="218">
        <v>0</v>
      </c>
      <c r="O3503" s="218">
        <v>0</v>
      </c>
      <c r="P3503" s="218">
        <v>0</v>
      </c>
      <c r="Q3503" s="218">
        <v>0</v>
      </c>
      <c r="R3503" s="218">
        <v>0</v>
      </c>
      <c r="S3503" s="218">
        <v>0</v>
      </c>
      <c r="T3503" s="218">
        <v>0</v>
      </c>
      <c r="U3503" s="218">
        <v>0</v>
      </c>
      <c r="V3503" s="218">
        <v>143208</v>
      </c>
      <c r="W3503" s="218">
        <v>0</v>
      </c>
      <c r="X3503" s="218">
        <v>0</v>
      </c>
    </row>
    <row r="3504" spans="1:24" s="239" customFormat="1" ht="20.25" customHeight="1" x14ac:dyDescent="0.3">
      <c r="A3504" s="238">
        <v>2025</v>
      </c>
      <c r="B3504" s="230">
        <v>872</v>
      </c>
      <c r="C3504" s="229" t="s">
        <v>3543</v>
      </c>
      <c r="D3504" s="230">
        <v>39201</v>
      </c>
      <c r="E3504" s="222">
        <v>4875791.9000000004</v>
      </c>
      <c r="F3504" s="222">
        <v>4783244.4000000004</v>
      </c>
      <c r="G3504" s="218">
        <v>0</v>
      </c>
      <c r="H3504" s="218">
        <v>0</v>
      </c>
      <c r="I3504" s="218">
        <v>0</v>
      </c>
      <c r="J3504" s="218">
        <v>0</v>
      </c>
      <c r="K3504" s="218">
        <v>0</v>
      </c>
      <c r="L3504" s="218">
        <v>0</v>
      </c>
      <c r="M3504" s="218">
        <v>0</v>
      </c>
      <c r="N3504" s="218">
        <v>0</v>
      </c>
      <c r="O3504" s="218">
        <v>0</v>
      </c>
      <c r="P3504" s="218">
        <v>0</v>
      </c>
      <c r="Q3504" s="218">
        <v>4783244.4000000004</v>
      </c>
      <c r="R3504" s="218">
        <v>0</v>
      </c>
      <c r="S3504" s="218">
        <v>0</v>
      </c>
      <c r="T3504" s="218">
        <v>0</v>
      </c>
      <c r="U3504" s="218">
        <v>0</v>
      </c>
      <c r="V3504" s="218">
        <v>0</v>
      </c>
      <c r="W3504" s="218">
        <v>0</v>
      </c>
      <c r="X3504" s="218">
        <v>92547.5</v>
      </c>
    </row>
    <row r="3505" spans="1:24" s="239" customFormat="1" ht="20.25" customHeight="1" x14ac:dyDescent="0.3">
      <c r="A3505" s="238">
        <v>2025</v>
      </c>
      <c r="B3505" s="230">
        <v>873</v>
      </c>
      <c r="C3505" s="229" t="s">
        <v>3544</v>
      </c>
      <c r="D3505" s="230">
        <v>39202</v>
      </c>
      <c r="E3505" s="222">
        <v>7097208.3900000006</v>
      </c>
      <c r="F3505" s="222">
        <v>6991129.6900000004</v>
      </c>
      <c r="G3505" s="218">
        <v>0</v>
      </c>
      <c r="H3505" s="218">
        <v>0</v>
      </c>
      <c r="I3505" s="218">
        <v>0</v>
      </c>
      <c r="J3505" s="218">
        <v>0</v>
      </c>
      <c r="K3505" s="218">
        <v>0</v>
      </c>
      <c r="L3505" s="218">
        <v>0</v>
      </c>
      <c r="M3505" s="218">
        <v>0</v>
      </c>
      <c r="N3505" s="218">
        <v>0</v>
      </c>
      <c r="O3505" s="218">
        <v>0</v>
      </c>
      <c r="P3505" s="218">
        <v>0</v>
      </c>
      <c r="Q3505" s="218">
        <v>6991129.6900000004</v>
      </c>
      <c r="R3505" s="218">
        <v>0</v>
      </c>
      <c r="S3505" s="218">
        <v>0</v>
      </c>
      <c r="T3505" s="218">
        <v>0</v>
      </c>
      <c r="U3505" s="218">
        <v>0</v>
      </c>
      <c r="V3505" s="218">
        <v>0</v>
      </c>
      <c r="W3505" s="218">
        <v>0</v>
      </c>
      <c r="X3505" s="218">
        <v>106078.7</v>
      </c>
    </row>
    <row r="3506" spans="1:24" s="239" customFormat="1" ht="20.25" customHeight="1" x14ac:dyDescent="0.3">
      <c r="A3506" s="238">
        <v>2025</v>
      </c>
      <c r="B3506" s="230">
        <v>874</v>
      </c>
      <c r="C3506" s="229" t="s">
        <v>3547</v>
      </c>
      <c r="D3506" s="230">
        <v>39207</v>
      </c>
      <c r="E3506" s="222">
        <v>3481239.95</v>
      </c>
      <c r="F3506" s="222">
        <v>3422714.6</v>
      </c>
      <c r="G3506" s="218">
        <v>0</v>
      </c>
      <c r="H3506" s="218">
        <v>0</v>
      </c>
      <c r="I3506" s="218">
        <v>0</v>
      </c>
      <c r="J3506" s="218">
        <v>0</v>
      </c>
      <c r="K3506" s="218">
        <v>0</v>
      </c>
      <c r="L3506" s="218">
        <v>0</v>
      </c>
      <c r="M3506" s="218">
        <v>0</v>
      </c>
      <c r="N3506" s="218">
        <v>0</v>
      </c>
      <c r="O3506" s="218">
        <v>0</v>
      </c>
      <c r="P3506" s="218">
        <v>0</v>
      </c>
      <c r="Q3506" s="218">
        <v>3422714.6</v>
      </c>
      <c r="R3506" s="218">
        <v>0</v>
      </c>
      <c r="S3506" s="218">
        <v>0</v>
      </c>
      <c r="T3506" s="218">
        <v>0</v>
      </c>
      <c r="U3506" s="218">
        <v>0</v>
      </c>
      <c r="V3506" s="218">
        <v>0</v>
      </c>
      <c r="W3506" s="218">
        <v>0</v>
      </c>
      <c r="X3506" s="218">
        <v>58525.35</v>
      </c>
    </row>
    <row r="3507" spans="1:24" s="239" customFormat="1" ht="20.25" customHeight="1" x14ac:dyDescent="0.3">
      <c r="A3507" s="238">
        <v>2025</v>
      </c>
      <c r="B3507" s="230">
        <v>875</v>
      </c>
      <c r="C3507" s="229" t="s">
        <v>3549</v>
      </c>
      <c r="D3507" s="230">
        <v>39189</v>
      </c>
      <c r="E3507" s="222">
        <v>11436231.120000001</v>
      </c>
      <c r="F3507" s="222">
        <v>11257513.810000001</v>
      </c>
      <c r="G3507" s="218">
        <v>0</v>
      </c>
      <c r="H3507" s="218">
        <v>0</v>
      </c>
      <c r="I3507" s="218">
        <v>0</v>
      </c>
      <c r="J3507" s="218">
        <v>0</v>
      </c>
      <c r="K3507" s="218">
        <v>0</v>
      </c>
      <c r="L3507" s="218">
        <v>0</v>
      </c>
      <c r="M3507" s="218">
        <v>0</v>
      </c>
      <c r="N3507" s="218">
        <v>0</v>
      </c>
      <c r="O3507" s="218">
        <v>0</v>
      </c>
      <c r="P3507" s="218">
        <v>0</v>
      </c>
      <c r="Q3507" s="218">
        <v>11257513.810000001</v>
      </c>
      <c r="R3507" s="218">
        <v>0</v>
      </c>
      <c r="S3507" s="218">
        <v>0</v>
      </c>
      <c r="T3507" s="218">
        <v>0</v>
      </c>
      <c r="U3507" s="218">
        <v>0</v>
      </c>
      <c r="V3507" s="218">
        <v>0</v>
      </c>
      <c r="W3507" s="218">
        <v>0</v>
      </c>
      <c r="X3507" s="218">
        <v>178717.31</v>
      </c>
    </row>
    <row r="3508" spans="1:24" s="239" customFormat="1" ht="20.25" customHeight="1" x14ac:dyDescent="0.3">
      <c r="A3508" s="238">
        <v>2025</v>
      </c>
      <c r="B3508" s="230">
        <v>876</v>
      </c>
      <c r="C3508" s="229" t="s">
        <v>3551</v>
      </c>
      <c r="D3508" s="230">
        <v>39191</v>
      </c>
      <c r="E3508" s="222">
        <v>6101920.6799999997</v>
      </c>
      <c r="F3508" s="222">
        <v>6010833.1699999999</v>
      </c>
      <c r="G3508" s="218">
        <v>0</v>
      </c>
      <c r="H3508" s="218">
        <v>0</v>
      </c>
      <c r="I3508" s="218">
        <v>0</v>
      </c>
      <c r="J3508" s="218">
        <v>0</v>
      </c>
      <c r="K3508" s="218">
        <v>0</v>
      </c>
      <c r="L3508" s="218">
        <v>0</v>
      </c>
      <c r="M3508" s="218">
        <v>0</v>
      </c>
      <c r="N3508" s="218">
        <v>0</v>
      </c>
      <c r="O3508" s="218">
        <v>0</v>
      </c>
      <c r="P3508" s="218">
        <v>0</v>
      </c>
      <c r="Q3508" s="218">
        <v>6010833.1699999999</v>
      </c>
      <c r="R3508" s="218">
        <v>0</v>
      </c>
      <c r="S3508" s="218">
        <v>0</v>
      </c>
      <c r="T3508" s="218">
        <v>0</v>
      </c>
      <c r="U3508" s="218">
        <v>0</v>
      </c>
      <c r="V3508" s="218">
        <v>0</v>
      </c>
      <c r="W3508" s="218">
        <v>0</v>
      </c>
      <c r="X3508" s="218">
        <v>91087.51</v>
      </c>
    </row>
    <row r="3509" spans="1:24" s="239" customFormat="1" ht="20.25" customHeight="1" x14ac:dyDescent="0.3">
      <c r="A3509" s="238">
        <v>2025</v>
      </c>
      <c r="B3509" s="230">
        <v>877</v>
      </c>
      <c r="C3509" s="229" t="s">
        <v>3999</v>
      </c>
      <c r="D3509" s="230">
        <v>39208</v>
      </c>
      <c r="E3509" s="222">
        <v>4063596.16</v>
      </c>
      <c r="F3509" s="222">
        <v>4003704.37</v>
      </c>
      <c r="G3509" s="218">
        <v>0</v>
      </c>
      <c r="H3509" s="218">
        <v>0</v>
      </c>
      <c r="I3509" s="218">
        <v>0</v>
      </c>
      <c r="J3509" s="218">
        <v>0</v>
      </c>
      <c r="K3509" s="218">
        <v>0</v>
      </c>
      <c r="L3509" s="218">
        <v>0</v>
      </c>
      <c r="M3509" s="218">
        <v>0</v>
      </c>
      <c r="N3509" s="218">
        <v>0</v>
      </c>
      <c r="O3509" s="218">
        <v>0</v>
      </c>
      <c r="P3509" s="218">
        <v>0</v>
      </c>
      <c r="Q3509" s="218">
        <v>4003704.37</v>
      </c>
      <c r="R3509" s="218">
        <v>0</v>
      </c>
      <c r="S3509" s="218">
        <v>0</v>
      </c>
      <c r="T3509" s="218">
        <v>0</v>
      </c>
      <c r="U3509" s="218">
        <v>0</v>
      </c>
      <c r="V3509" s="218">
        <v>0</v>
      </c>
      <c r="W3509" s="218">
        <v>0</v>
      </c>
      <c r="X3509" s="218">
        <v>59891.79</v>
      </c>
    </row>
    <row r="3510" spans="1:24" s="239" customFormat="1" ht="20.25" customHeight="1" x14ac:dyDescent="0.3">
      <c r="A3510" s="238">
        <v>2025</v>
      </c>
      <c r="B3510" s="230">
        <v>878</v>
      </c>
      <c r="C3510" s="229" t="s">
        <v>3784</v>
      </c>
      <c r="D3510" s="230">
        <v>39339</v>
      </c>
      <c r="E3510" s="222">
        <v>27584.22</v>
      </c>
      <c r="F3510" s="222">
        <v>27584.22</v>
      </c>
      <c r="G3510" s="218">
        <v>0</v>
      </c>
      <c r="H3510" s="218">
        <v>0</v>
      </c>
      <c r="I3510" s="218">
        <v>0</v>
      </c>
      <c r="J3510" s="218">
        <v>0</v>
      </c>
      <c r="K3510" s="218">
        <v>0</v>
      </c>
      <c r="L3510" s="218">
        <v>0</v>
      </c>
      <c r="M3510" s="218">
        <v>0</v>
      </c>
      <c r="N3510" s="218">
        <v>0</v>
      </c>
      <c r="O3510" s="218">
        <v>0</v>
      </c>
      <c r="P3510" s="218">
        <v>0</v>
      </c>
      <c r="Q3510" s="218">
        <v>0</v>
      </c>
      <c r="R3510" s="218">
        <v>0</v>
      </c>
      <c r="S3510" s="218">
        <v>0</v>
      </c>
      <c r="T3510" s="218">
        <v>0</v>
      </c>
      <c r="U3510" s="218">
        <v>0</v>
      </c>
      <c r="V3510" s="218">
        <v>27584.22</v>
      </c>
      <c r="W3510" s="218">
        <v>0</v>
      </c>
      <c r="X3510" s="218">
        <v>0</v>
      </c>
    </row>
    <row r="3511" spans="1:24" s="239" customFormat="1" ht="20.25" customHeight="1" x14ac:dyDescent="0.3">
      <c r="A3511" s="238">
        <v>2025</v>
      </c>
      <c r="B3511" s="230">
        <v>879</v>
      </c>
      <c r="C3511" s="229" t="s">
        <v>3819</v>
      </c>
      <c r="D3511" s="230">
        <v>38893</v>
      </c>
      <c r="E3511" s="222">
        <v>73514.759999999995</v>
      </c>
      <c r="F3511" s="222">
        <v>73514.759999999995</v>
      </c>
      <c r="G3511" s="218">
        <v>0</v>
      </c>
      <c r="H3511" s="218">
        <v>0</v>
      </c>
      <c r="I3511" s="218">
        <v>0</v>
      </c>
      <c r="J3511" s="218">
        <v>0</v>
      </c>
      <c r="K3511" s="218">
        <v>0</v>
      </c>
      <c r="L3511" s="218">
        <v>0</v>
      </c>
      <c r="M3511" s="218">
        <v>0</v>
      </c>
      <c r="N3511" s="218">
        <v>0</v>
      </c>
      <c r="O3511" s="218">
        <v>0</v>
      </c>
      <c r="P3511" s="218">
        <v>0</v>
      </c>
      <c r="Q3511" s="218">
        <v>0</v>
      </c>
      <c r="R3511" s="218">
        <v>0</v>
      </c>
      <c r="S3511" s="218">
        <v>0</v>
      </c>
      <c r="T3511" s="218">
        <v>0</v>
      </c>
      <c r="U3511" s="218">
        <v>0</v>
      </c>
      <c r="V3511" s="218">
        <v>73514.759999999995</v>
      </c>
      <c r="W3511" s="218">
        <v>0</v>
      </c>
      <c r="X3511" s="218">
        <v>0</v>
      </c>
    </row>
    <row r="3512" spans="1:24" s="239" customFormat="1" ht="20.25" customHeight="1" x14ac:dyDescent="0.3">
      <c r="A3512" s="238">
        <v>2025</v>
      </c>
      <c r="B3512" s="230">
        <v>880</v>
      </c>
      <c r="C3512" s="229" t="s">
        <v>3783</v>
      </c>
      <c r="D3512" s="230">
        <v>39348</v>
      </c>
      <c r="E3512" s="222">
        <v>73599.42</v>
      </c>
      <c r="F3512" s="222">
        <v>73599.42</v>
      </c>
      <c r="G3512" s="218">
        <v>0</v>
      </c>
      <c r="H3512" s="218">
        <v>0</v>
      </c>
      <c r="I3512" s="218">
        <v>0</v>
      </c>
      <c r="J3512" s="218">
        <v>0</v>
      </c>
      <c r="K3512" s="218">
        <v>0</v>
      </c>
      <c r="L3512" s="218">
        <v>0</v>
      </c>
      <c r="M3512" s="218">
        <v>0</v>
      </c>
      <c r="N3512" s="218">
        <v>0</v>
      </c>
      <c r="O3512" s="218">
        <v>0</v>
      </c>
      <c r="P3512" s="218">
        <v>0</v>
      </c>
      <c r="Q3512" s="218">
        <v>0</v>
      </c>
      <c r="R3512" s="218">
        <v>0</v>
      </c>
      <c r="S3512" s="218">
        <v>0</v>
      </c>
      <c r="T3512" s="218">
        <v>0</v>
      </c>
      <c r="U3512" s="218">
        <v>0</v>
      </c>
      <c r="V3512" s="218">
        <v>73599.42</v>
      </c>
      <c r="W3512" s="218">
        <v>0</v>
      </c>
      <c r="X3512" s="218">
        <v>0</v>
      </c>
    </row>
    <row r="3513" spans="1:24" s="239" customFormat="1" ht="20.25" customHeight="1" x14ac:dyDescent="0.3">
      <c r="A3513" s="238">
        <v>2025</v>
      </c>
      <c r="B3513" s="230">
        <v>881</v>
      </c>
      <c r="C3513" s="229" t="s">
        <v>3782</v>
      </c>
      <c r="D3513" s="230">
        <v>39349</v>
      </c>
      <c r="E3513" s="222">
        <v>43444.69</v>
      </c>
      <c r="F3513" s="222">
        <v>43444.69</v>
      </c>
      <c r="G3513" s="218">
        <v>0</v>
      </c>
      <c r="H3513" s="218">
        <v>0</v>
      </c>
      <c r="I3513" s="218">
        <v>0</v>
      </c>
      <c r="J3513" s="218">
        <v>0</v>
      </c>
      <c r="K3513" s="218">
        <v>0</v>
      </c>
      <c r="L3513" s="218">
        <v>0</v>
      </c>
      <c r="M3513" s="218">
        <v>0</v>
      </c>
      <c r="N3513" s="218">
        <v>0</v>
      </c>
      <c r="O3513" s="218">
        <v>0</v>
      </c>
      <c r="P3513" s="218">
        <v>0</v>
      </c>
      <c r="Q3513" s="218">
        <v>0</v>
      </c>
      <c r="R3513" s="218">
        <v>0</v>
      </c>
      <c r="S3513" s="218">
        <v>0</v>
      </c>
      <c r="T3513" s="218">
        <v>0</v>
      </c>
      <c r="U3513" s="218">
        <v>0</v>
      </c>
      <c r="V3513" s="218">
        <v>43444.69</v>
      </c>
      <c r="W3513" s="218">
        <v>0</v>
      </c>
      <c r="X3513" s="218">
        <v>0</v>
      </c>
    </row>
    <row r="3514" spans="1:24" s="239" customFormat="1" ht="20.25" customHeight="1" x14ac:dyDescent="0.3">
      <c r="A3514" s="238">
        <v>2025</v>
      </c>
      <c r="B3514" s="230">
        <v>882</v>
      </c>
      <c r="C3514" s="229" t="s">
        <v>3781</v>
      </c>
      <c r="D3514" s="230">
        <v>39350</v>
      </c>
      <c r="E3514" s="222">
        <v>60621.54</v>
      </c>
      <c r="F3514" s="222">
        <v>60621.54</v>
      </c>
      <c r="G3514" s="218">
        <v>0</v>
      </c>
      <c r="H3514" s="218">
        <v>0</v>
      </c>
      <c r="I3514" s="218">
        <v>0</v>
      </c>
      <c r="J3514" s="218">
        <v>0</v>
      </c>
      <c r="K3514" s="218">
        <v>0</v>
      </c>
      <c r="L3514" s="218">
        <v>0</v>
      </c>
      <c r="M3514" s="218">
        <v>0</v>
      </c>
      <c r="N3514" s="218">
        <v>0</v>
      </c>
      <c r="O3514" s="218">
        <v>0</v>
      </c>
      <c r="P3514" s="218">
        <v>0</v>
      </c>
      <c r="Q3514" s="218">
        <v>0</v>
      </c>
      <c r="R3514" s="218">
        <v>0</v>
      </c>
      <c r="S3514" s="218">
        <v>0</v>
      </c>
      <c r="T3514" s="218">
        <v>0</v>
      </c>
      <c r="U3514" s="218">
        <v>0</v>
      </c>
      <c r="V3514" s="218">
        <v>60621.54</v>
      </c>
      <c r="W3514" s="218">
        <v>0</v>
      </c>
      <c r="X3514" s="218">
        <v>0</v>
      </c>
    </row>
    <row r="3515" spans="1:24" s="239" customFormat="1" ht="20.25" customHeight="1" x14ac:dyDescent="0.3">
      <c r="A3515" s="238">
        <v>2025</v>
      </c>
      <c r="B3515" s="230">
        <v>883</v>
      </c>
      <c r="C3515" s="229" t="s">
        <v>3818</v>
      </c>
      <c r="D3515" s="230">
        <v>38896</v>
      </c>
      <c r="E3515" s="222">
        <v>19402.02</v>
      </c>
      <c r="F3515" s="222">
        <v>19402.02</v>
      </c>
      <c r="G3515" s="218">
        <v>0</v>
      </c>
      <c r="H3515" s="218">
        <v>0</v>
      </c>
      <c r="I3515" s="218">
        <v>0</v>
      </c>
      <c r="J3515" s="218">
        <v>0</v>
      </c>
      <c r="K3515" s="218">
        <v>0</v>
      </c>
      <c r="L3515" s="218">
        <v>0</v>
      </c>
      <c r="M3515" s="218">
        <v>0</v>
      </c>
      <c r="N3515" s="218">
        <v>0</v>
      </c>
      <c r="O3515" s="218">
        <v>0</v>
      </c>
      <c r="P3515" s="218">
        <v>0</v>
      </c>
      <c r="Q3515" s="218">
        <v>0</v>
      </c>
      <c r="R3515" s="218">
        <v>0</v>
      </c>
      <c r="S3515" s="218">
        <v>0</v>
      </c>
      <c r="T3515" s="218">
        <v>0</v>
      </c>
      <c r="U3515" s="218">
        <v>0</v>
      </c>
      <c r="V3515" s="218">
        <v>19402.02</v>
      </c>
      <c r="W3515" s="218">
        <v>0</v>
      </c>
      <c r="X3515" s="218">
        <v>0</v>
      </c>
    </row>
    <row r="3516" spans="1:24" s="239" customFormat="1" ht="20.25" customHeight="1" x14ac:dyDescent="0.3">
      <c r="A3516" s="238">
        <v>2025</v>
      </c>
      <c r="B3516" s="230">
        <v>884</v>
      </c>
      <c r="C3516" s="229" t="s">
        <v>3815</v>
      </c>
      <c r="D3516" s="230">
        <v>38910</v>
      </c>
      <c r="E3516" s="222">
        <v>64744.98</v>
      </c>
      <c r="F3516" s="222">
        <v>64744.98</v>
      </c>
      <c r="G3516" s="218">
        <v>0</v>
      </c>
      <c r="H3516" s="218">
        <v>0</v>
      </c>
      <c r="I3516" s="218">
        <v>0</v>
      </c>
      <c r="J3516" s="218">
        <v>0</v>
      </c>
      <c r="K3516" s="218">
        <v>0</v>
      </c>
      <c r="L3516" s="218">
        <v>0</v>
      </c>
      <c r="M3516" s="218">
        <v>0</v>
      </c>
      <c r="N3516" s="218">
        <v>0</v>
      </c>
      <c r="O3516" s="218">
        <v>0</v>
      </c>
      <c r="P3516" s="218">
        <v>0</v>
      </c>
      <c r="Q3516" s="218">
        <v>0</v>
      </c>
      <c r="R3516" s="218">
        <v>0</v>
      </c>
      <c r="S3516" s="218">
        <v>0</v>
      </c>
      <c r="T3516" s="218">
        <v>0</v>
      </c>
      <c r="U3516" s="218">
        <v>0</v>
      </c>
      <c r="V3516" s="218">
        <v>64744.98</v>
      </c>
      <c r="W3516" s="218">
        <v>0</v>
      </c>
      <c r="X3516" s="218">
        <v>0</v>
      </c>
    </row>
    <row r="3517" spans="1:24" s="239" customFormat="1" ht="20.25" customHeight="1" x14ac:dyDescent="0.3">
      <c r="A3517" s="238">
        <v>2025</v>
      </c>
      <c r="B3517" s="230">
        <v>885</v>
      </c>
      <c r="C3517" s="229" t="s">
        <v>3820</v>
      </c>
      <c r="D3517" s="230">
        <v>38892</v>
      </c>
      <c r="E3517" s="222">
        <v>73514.759999999995</v>
      </c>
      <c r="F3517" s="222">
        <v>73514.759999999995</v>
      </c>
      <c r="G3517" s="218">
        <v>0</v>
      </c>
      <c r="H3517" s="218">
        <v>0</v>
      </c>
      <c r="I3517" s="218">
        <v>0</v>
      </c>
      <c r="J3517" s="218">
        <v>0</v>
      </c>
      <c r="K3517" s="218">
        <v>0</v>
      </c>
      <c r="L3517" s="218">
        <v>0</v>
      </c>
      <c r="M3517" s="218">
        <v>0</v>
      </c>
      <c r="N3517" s="218">
        <v>0</v>
      </c>
      <c r="O3517" s="218">
        <v>0</v>
      </c>
      <c r="P3517" s="218">
        <v>0</v>
      </c>
      <c r="Q3517" s="218">
        <v>0</v>
      </c>
      <c r="R3517" s="218">
        <v>0</v>
      </c>
      <c r="S3517" s="218">
        <v>0</v>
      </c>
      <c r="T3517" s="218">
        <v>0</v>
      </c>
      <c r="U3517" s="218">
        <v>0</v>
      </c>
      <c r="V3517" s="218">
        <v>73514.759999999995</v>
      </c>
      <c r="W3517" s="218">
        <v>0</v>
      </c>
      <c r="X3517" s="218">
        <v>0</v>
      </c>
    </row>
    <row r="3518" spans="1:24" s="239" customFormat="1" ht="20.25" customHeight="1" x14ac:dyDescent="0.3">
      <c r="A3518" s="238">
        <v>2025</v>
      </c>
      <c r="B3518" s="230">
        <v>886</v>
      </c>
      <c r="C3518" s="229" t="s">
        <v>3796</v>
      </c>
      <c r="D3518" s="230">
        <v>39184</v>
      </c>
      <c r="E3518" s="222">
        <v>113474.04</v>
      </c>
      <c r="F3518" s="222">
        <v>113474.04</v>
      </c>
      <c r="G3518" s="218">
        <v>0</v>
      </c>
      <c r="H3518" s="218">
        <v>0</v>
      </c>
      <c r="I3518" s="218">
        <v>0</v>
      </c>
      <c r="J3518" s="218">
        <v>0</v>
      </c>
      <c r="K3518" s="218">
        <v>0</v>
      </c>
      <c r="L3518" s="218">
        <v>0</v>
      </c>
      <c r="M3518" s="218">
        <v>0</v>
      </c>
      <c r="N3518" s="218">
        <v>0</v>
      </c>
      <c r="O3518" s="218">
        <v>0</v>
      </c>
      <c r="P3518" s="218">
        <v>0</v>
      </c>
      <c r="Q3518" s="218">
        <v>0</v>
      </c>
      <c r="R3518" s="218">
        <v>0</v>
      </c>
      <c r="S3518" s="218">
        <v>0</v>
      </c>
      <c r="T3518" s="218">
        <v>0</v>
      </c>
      <c r="U3518" s="218">
        <v>113474.04</v>
      </c>
      <c r="V3518" s="218">
        <v>0</v>
      </c>
      <c r="W3518" s="218">
        <v>0</v>
      </c>
      <c r="X3518" s="218">
        <v>0</v>
      </c>
    </row>
    <row r="3519" spans="1:24" s="239" customFormat="1" ht="20.25" customHeight="1" x14ac:dyDescent="0.3">
      <c r="A3519" s="238">
        <v>2025</v>
      </c>
      <c r="B3519" s="230">
        <v>887</v>
      </c>
      <c r="C3519" s="229" t="s">
        <v>3817</v>
      </c>
      <c r="D3519" s="230">
        <v>38905</v>
      </c>
      <c r="E3519" s="222">
        <v>22670.31</v>
      </c>
      <c r="F3519" s="222">
        <v>22670.31</v>
      </c>
      <c r="G3519" s="218">
        <v>0</v>
      </c>
      <c r="H3519" s="218">
        <v>0</v>
      </c>
      <c r="I3519" s="218">
        <v>0</v>
      </c>
      <c r="J3519" s="218">
        <v>0</v>
      </c>
      <c r="K3519" s="218">
        <v>0</v>
      </c>
      <c r="L3519" s="218">
        <v>0</v>
      </c>
      <c r="M3519" s="218">
        <v>0</v>
      </c>
      <c r="N3519" s="218">
        <v>0</v>
      </c>
      <c r="O3519" s="218">
        <v>0</v>
      </c>
      <c r="P3519" s="218">
        <v>0</v>
      </c>
      <c r="Q3519" s="218">
        <v>0</v>
      </c>
      <c r="R3519" s="218">
        <v>0</v>
      </c>
      <c r="S3519" s="218">
        <v>0</v>
      </c>
      <c r="T3519" s="218">
        <v>0</v>
      </c>
      <c r="U3519" s="218">
        <v>0</v>
      </c>
      <c r="V3519" s="218">
        <v>22670.31</v>
      </c>
      <c r="W3519" s="218">
        <v>0</v>
      </c>
      <c r="X3519" s="218">
        <v>0</v>
      </c>
    </row>
    <row r="3520" spans="1:24" s="239" customFormat="1" ht="20.25" customHeight="1" x14ac:dyDescent="0.3">
      <c r="A3520" s="238">
        <v>2025</v>
      </c>
      <c r="B3520" s="230">
        <v>888</v>
      </c>
      <c r="C3520" s="229" t="s">
        <v>3816</v>
      </c>
      <c r="D3520" s="230">
        <v>38909</v>
      </c>
      <c r="E3520" s="222">
        <v>22670.31</v>
      </c>
      <c r="F3520" s="222">
        <v>22670.31</v>
      </c>
      <c r="G3520" s="218">
        <v>0</v>
      </c>
      <c r="H3520" s="218">
        <v>0</v>
      </c>
      <c r="I3520" s="218">
        <v>0</v>
      </c>
      <c r="J3520" s="218">
        <v>0</v>
      </c>
      <c r="K3520" s="218">
        <v>0</v>
      </c>
      <c r="L3520" s="218">
        <v>0</v>
      </c>
      <c r="M3520" s="218">
        <v>0</v>
      </c>
      <c r="N3520" s="218">
        <v>0</v>
      </c>
      <c r="O3520" s="218">
        <v>0</v>
      </c>
      <c r="P3520" s="218">
        <v>0</v>
      </c>
      <c r="Q3520" s="218">
        <v>0</v>
      </c>
      <c r="R3520" s="218">
        <v>0</v>
      </c>
      <c r="S3520" s="218">
        <v>0</v>
      </c>
      <c r="T3520" s="218">
        <v>0</v>
      </c>
      <c r="U3520" s="218">
        <v>0</v>
      </c>
      <c r="V3520" s="218">
        <v>22670.31</v>
      </c>
      <c r="W3520" s="218">
        <v>0</v>
      </c>
      <c r="X3520" s="218">
        <v>0</v>
      </c>
    </row>
    <row r="3521" spans="1:24" s="239" customFormat="1" ht="20.25" customHeight="1" x14ac:dyDescent="0.3">
      <c r="A3521" s="238">
        <v>2025</v>
      </c>
      <c r="B3521" s="230">
        <v>889</v>
      </c>
      <c r="C3521" s="229" t="s">
        <v>3797</v>
      </c>
      <c r="D3521" s="230">
        <v>39145</v>
      </c>
      <c r="E3521" s="222">
        <v>17107.16</v>
      </c>
      <c r="F3521" s="222">
        <v>17107.16</v>
      </c>
      <c r="G3521" s="218">
        <v>0</v>
      </c>
      <c r="H3521" s="218">
        <v>0</v>
      </c>
      <c r="I3521" s="218">
        <v>0</v>
      </c>
      <c r="J3521" s="218">
        <v>0</v>
      </c>
      <c r="K3521" s="218">
        <v>0</v>
      </c>
      <c r="L3521" s="218">
        <v>0</v>
      </c>
      <c r="M3521" s="218">
        <v>0</v>
      </c>
      <c r="N3521" s="218">
        <v>0</v>
      </c>
      <c r="O3521" s="218">
        <v>0</v>
      </c>
      <c r="P3521" s="218">
        <v>0</v>
      </c>
      <c r="Q3521" s="218">
        <v>0</v>
      </c>
      <c r="R3521" s="218">
        <v>0</v>
      </c>
      <c r="S3521" s="218">
        <v>0</v>
      </c>
      <c r="T3521" s="218">
        <v>0</v>
      </c>
      <c r="U3521" s="218">
        <v>0</v>
      </c>
      <c r="V3521" s="218">
        <v>17107.16</v>
      </c>
      <c r="W3521" s="218">
        <v>0</v>
      </c>
      <c r="X3521" s="218">
        <v>0</v>
      </c>
    </row>
    <row r="3522" spans="1:24" s="239" customFormat="1" ht="20.25" customHeight="1" x14ac:dyDescent="0.3">
      <c r="A3522" s="238">
        <v>2025</v>
      </c>
      <c r="B3522" s="230">
        <v>890</v>
      </c>
      <c r="C3522" s="229" t="s">
        <v>3811</v>
      </c>
      <c r="D3522" s="230">
        <v>38974</v>
      </c>
      <c r="E3522" s="222">
        <v>34421.56</v>
      </c>
      <c r="F3522" s="222">
        <v>34421.56</v>
      </c>
      <c r="G3522" s="218">
        <v>0</v>
      </c>
      <c r="H3522" s="218">
        <v>0</v>
      </c>
      <c r="I3522" s="218">
        <v>0</v>
      </c>
      <c r="J3522" s="218">
        <v>0</v>
      </c>
      <c r="K3522" s="218">
        <v>0</v>
      </c>
      <c r="L3522" s="218">
        <v>0</v>
      </c>
      <c r="M3522" s="218">
        <v>0</v>
      </c>
      <c r="N3522" s="218">
        <v>0</v>
      </c>
      <c r="O3522" s="218">
        <v>0</v>
      </c>
      <c r="P3522" s="218">
        <v>0</v>
      </c>
      <c r="Q3522" s="218">
        <v>0</v>
      </c>
      <c r="R3522" s="218">
        <v>0</v>
      </c>
      <c r="S3522" s="218">
        <v>0</v>
      </c>
      <c r="T3522" s="218">
        <v>0</v>
      </c>
      <c r="U3522" s="218">
        <v>0</v>
      </c>
      <c r="V3522" s="218">
        <v>34421.56</v>
      </c>
      <c r="W3522" s="218">
        <v>0</v>
      </c>
      <c r="X3522" s="218">
        <v>0</v>
      </c>
    </row>
    <row r="3523" spans="1:24" s="239" customFormat="1" ht="20.25" customHeight="1" x14ac:dyDescent="0.3">
      <c r="A3523" s="238">
        <v>2025</v>
      </c>
      <c r="B3523" s="230">
        <v>891</v>
      </c>
      <c r="C3523" s="229" t="s">
        <v>3810</v>
      </c>
      <c r="D3523" s="230">
        <v>38975</v>
      </c>
      <c r="E3523" s="222">
        <v>31562.92</v>
      </c>
      <c r="F3523" s="222">
        <v>31562.92</v>
      </c>
      <c r="G3523" s="218">
        <v>0</v>
      </c>
      <c r="H3523" s="218">
        <v>0</v>
      </c>
      <c r="I3523" s="218">
        <v>0</v>
      </c>
      <c r="J3523" s="218">
        <v>0</v>
      </c>
      <c r="K3523" s="218">
        <v>0</v>
      </c>
      <c r="L3523" s="218">
        <v>0</v>
      </c>
      <c r="M3523" s="218">
        <v>0</v>
      </c>
      <c r="N3523" s="218">
        <v>0</v>
      </c>
      <c r="O3523" s="218">
        <v>0</v>
      </c>
      <c r="P3523" s="218">
        <v>0</v>
      </c>
      <c r="Q3523" s="218">
        <v>0</v>
      </c>
      <c r="R3523" s="218">
        <v>0</v>
      </c>
      <c r="S3523" s="218">
        <v>0</v>
      </c>
      <c r="T3523" s="218">
        <v>0</v>
      </c>
      <c r="U3523" s="218">
        <v>0</v>
      </c>
      <c r="V3523" s="218">
        <v>31562.92</v>
      </c>
      <c r="W3523" s="218">
        <v>0</v>
      </c>
      <c r="X3523" s="218">
        <v>0</v>
      </c>
    </row>
    <row r="3524" spans="1:24" s="239" customFormat="1" ht="20.25" customHeight="1" x14ac:dyDescent="0.3">
      <c r="A3524" s="238">
        <v>2025</v>
      </c>
      <c r="B3524" s="230">
        <v>892</v>
      </c>
      <c r="C3524" s="229" t="s">
        <v>3807</v>
      </c>
      <c r="D3524" s="230">
        <v>38981</v>
      </c>
      <c r="E3524" s="222">
        <v>36603.11</v>
      </c>
      <c r="F3524" s="222">
        <v>36603.11</v>
      </c>
      <c r="G3524" s="218">
        <v>0</v>
      </c>
      <c r="H3524" s="218">
        <v>0</v>
      </c>
      <c r="I3524" s="218">
        <v>0</v>
      </c>
      <c r="J3524" s="218">
        <v>0</v>
      </c>
      <c r="K3524" s="218">
        <v>0</v>
      </c>
      <c r="L3524" s="218">
        <v>0</v>
      </c>
      <c r="M3524" s="218">
        <v>0</v>
      </c>
      <c r="N3524" s="218">
        <v>0</v>
      </c>
      <c r="O3524" s="218">
        <v>0</v>
      </c>
      <c r="P3524" s="218">
        <v>0</v>
      </c>
      <c r="Q3524" s="218">
        <v>0</v>
      </c>
      <c r="R3524" s="218">
        <v>0</v>
      </c>
      <c r="S3524" s="218">
        <v>0</v>
      </c>
      <c r="T3524" s="218">
        <v>0</v>
      </c>
      <c r="U3524" s="218">
        <v>0</v>
      </c>
      <c r="V3524" s="218">
        <v>36603.11</v>
      </c>
      <c r="W3524" s="218">
        <v>0</v>
      </c>
      <c r="X3524" s="218">
        <v>0</v>
      </c>
    </row>
    <row r="3525" spans="1:24" s="239" customFormat="1" ht="20.25" customHeight="1" x14ac:dyDescent="0.3">
      <c r="A3525" s="238">
        <v>2025</v>
      </c>
      <c r="B3525" s="230">
        <v>893</v>
      </c>
      <c r="C3525" s="229" t="s">
        <v>3791</v>
      </c>
      <c r="D3525" s="230">
        <v>39261</v>
      </c>
      <c r="E3525" s="222">
        <v>20209</v>
      </c>
      <c r="F3525" s="222">
        <v>20209</v>
      </c>
      <c r="G3525" s="218">
        <v>0</v>
      </c>
      <c r="H3525" s="218">
        <v>0</v>
      </c>
      <c r="I3525" s="218">
        <v>0</v>
      </c>
      <c r="J3525" s="218">
        <v>0</v>
      </c>
      <c r="K3525" s="218">
        <v>0</v>
      </c>
      <c r="L3525" s="218">
        <v>0</v>
      </c>
      <c r="M3525" s="218">
        <v>0</v>
      </c>
      <c r="N3525" s="218">
        <v>0</v>
      </c>
      <c r="O3525" s="218">
        <v>0</v>
      </c>
      <c r="P3525" s="218">
        <v>0</v>
      </c>
      <c r="Q3525" s="218">
        <v>0</v>
      </c>
      <c r="R3525" s="218">
        <v>0</v>
      </c>
      <c r="S3525" s="218">
        <v>0</v>
      </c>
      <c r="T3525" s="218">
        <v>0</v>
      </c>
      <c r="U3525" s="218">
        <v>0</v>
      </c>
      <c r="V3525" s="218">
        <v>20209</v>
      </c>
      <c r="W3525" s="218">
        <v>0</v>
      </c>
      <c r="X3525" s="218">
        <v>0</v>
      </c>
    </row>
    <row r="3526" spans="1:24" s="239" customFormat="1" ht="20.25" customHeight="1" x14ac:dyDescent="0.3">
      <c r="A3526" s="238">
        <v>2025</v>
      </c>
      <c r="B3526" s="230">
        <v>894</v>
      </c>
      <c r="C3526" s="229" t="s">
        <v>3790</v>
      </c>
      <c r="D3526" s="230">
        <v>39264</v>
      </c>
      <c r="E3526" s="222">
        <v>20209</v>
      </c>
      <c r="F3526" s="222">
        <v>20209</v>
      </c>
      <c r="G3526" s="218">
        <v>0</v>
      </c>
      <c r="H3526" s="218">
        <v>0</v>
      </c>
      <c r="I3526" s="218">
        <v>0</v>
      </c>
      <c r="J3526" s="218">
        <v>0</v>
      </c>
      <c r="K3526" s="218">
        <v>0</v>
      </c>
      <c r="L3526" s="218">
        <v>0</v>
      </c>
      <c r="M3526" s="218">
        <v>0</v>
      </c>
      <c r="N3526" s="218">
        <v>0</v>
      </c>
      <c r="O3526" s="218">
        <v>0</v>
      </c>
      <c r="P3526" s="218">
        <v>0</v>
      </c>
      <c r="Q3526" s="218">
        <v>0</v>
      </c>
      <c r="R3526" s="218">
        <v>0</v>
      </c>
      <c r="S3526" s="218">
        <v>0</v>
      </c>
      <c r="T3526" s="218">
        <v>0</v>
      </c>
      <c r="U3526" s="218">
        <v>0</v>
      </c>
      <c r="V3526" s="218">
        <v>20209</v>
      </c>
      <c r="W3526" s="218">
        <v>0</v>
      </c>
      <c r="X3526" s="218">
        <v>0</v>
      </c>
    </row>
    <row r="3527" spans="1:24" s="239" customFormat="1" ht="20.25" customHeight="1" x14ac:dyDescent="0.3">
      <c r="A3527" s="238">
        <v>2025</v>
      </c>
      <c r="B3527" s="230">
        <v>895</v>
      </c>
      <c r="C3527" s="229" t="s">
        <v>3789</v>
      </c>
      <c r="D3527" s="230">
        <v>39266</v>
      </c>
      <c r="E3527" s="222">
        <v>20209</v>
      </c>
      <c r="F3527" s="222">
        <v>20209</v>
      </c>
      <c r="G3527" s="218">
        <v>0</v>
      </c>
      <c r="H3527" s="218">
        <v>0</v>
      </c>
      <c r="I3527" s="218">
        <v>0</v>
      </c>
      <c r="J3527" s="218">
        <v>0</v>
      </c>
      <c r="K3527" s="218">
        <v>0</v>
      </c>
      <c r="L3527" s="218">
        <v>0</v>
      </c>
      <c r="M3527" s="218">
        <v>0</v>
      </c>
      <c r="N3527" s="218">
        <v>0</v>
      </c>
      <c r="O3527" s="218">
        <v>0</v>
      </c>
      <c r="P3527" s="218">
        <v>0</v>
      </c>
      <c r="Q3527" s="218">
        <v>0</v>
      </c>
      <c r="R3527" s="218">
        <v>0</v>
      </c>
      <c r="S3527" s="218">
        <v>0</v>
      </c>
      <c r="T3527" s="218">
        <v>0</v>
      </c>
      <c r="U3527" s="218">
        <v>0</v>
      </c>
      <c r="V3527" s="218">
        <v>20209</v>
      </c>
      <c r="W3527" s="218">
        <v>0</v>
      </c>
      <c r="X3527" s="218">
        <v>0</v>
      </c>
    </row>
    <row r="3528" spans="1:24" s="239" customFormat="1" ht="20.25" customHeight="1" x14ac:dyDescent="0.3">
      <c r="A3528" s="238">
        <v>2025</v>
      </c>
      <c r="B3528" s="230">
        <v>896</v>
      </c>
      <c r="C3528" s="229" t="s">
        <v>2991</v>
      </c>
      <c r="D3528" s="230">
        <v>39011</v>
      </c>
      <c r="E3528" s="222">
        <v>2538169.9304499999</v>
      </c>
      <c r="F3528" s="222">
        <v>2500660.0299999998</v>
      </c>
      <c r="G3528" s="218">
        <v>0</v>
      </c>
      <c r="H3528" s="218">
        <v>0</v>
      </c>
      <c r="I3528" s="218">
        <v>0</v>
      </c>
      <c r="J3528" s="218">
        <v>0</v>
      </c>
      <c r="K3528" s="218">
        <v>0</v>
      </c>
      <c r="L3528" s="218">
        <v>0</v>
      </c>
      <c r="M3528" s="218">
        <v>0</v>
      </c>
      <c r="N3528" s="218">
        <v>0</v>
      </c>
      <c r="O3528" s="218">
        <v>2500660.0299999998</v>
      </c>
      <c r="P3528" s="218">
        <v>0</v>
      </c>
      <c r="Q3528" s="218">
        <v>0</v>
      </c>
      <c r="R3528" s="218">
        <v>0</v>
      </c>
      <c r="S3528" s="218">
        <v>0</v>
      </c>
      <c r="T3528" s="218">
        <v>0</v>
      </c>
      <c r="U3528" s="218">
        <v>0</v>
      </c>
      <c r="V3528" s="218">
        <v>0</v>
      </c>
      <c r="W3528" s="218">
        <v>0</v>
      </c>
      <c r="X3528" s="218">
        <v>37509.900449999994</v>
      </c>
    </row>
    <row r="3529" spans="1:24" s="239" customFormat="1" ht="20.25" customHeight="1" x14ac:dyDescent="0.3">
      <c r="A3529" s="238">
        <v>2025</v>
      </c>
      <c r="B3529" s="230">
        <v>897</v>
      </c>
      <c r="C3529" s="229" t="s">
        <v>2992</v>
      </c>
      <c r="D3529" s="230">
        <v>39012</v>
      </c>
      <c r="E3529" s="222">
        <v>2538169.9304499999</v>
      </c>
      <c r="F3529" s="222">
        <v>2500660.0299999998</v>
      </c>
      <c r="G3529" s="218">
        <v>0</v>
      </c>
      <c r="H3529" s="218">
        <v>0</v>
      </c>
      <c r="I3529" s="218">
        <v>0</v>
      </c>
      <c r="J3529" s="218">
        <v>0</v>
      </c>
      <c r="K3529" s="218">
        <v>0</v>
      </c>
      <c r="L3529" s="218">
        <v>0</v>
      </c>
      <c r="M3529" s="218">
        <v>0</v>
      </c>
      <c r="N3529" s="218">
        <v>0</v>
      </c>
      <c r="O3529" s="218">
        <v>2500660.0299999998</v>
      </c>
      <c r="P3529" s="218">
        <v>0</v>
      </c>
      <c r="Q3529" s="218">
        <v>0</v>
      </c>
      <c r="R3529" s="218">
        <v>0</v>
      </c>
      <c r="S3529" s="218">
        <v>0</v>
      </c>
      <c r="T3529" s="218">
        <v>0</v>
      </c>
      <c r="U3529" s="218">
        <v>0</v>
      </c>
      <c r="V3529" s="218">
        <v>0</v>
      </c>
      <c r="W3529" s="218">
        <v>0</v>
      </c>
      <c r="X3529" s="218">
        <v>37509.900449999994</v>
      </c>
    </row>
    <row r="3530" spans="1:24" s="239" customFormat="1" ht="20.25" customHeight="1" x14ac:dyDescent="0.3">
      <c r="A3530" s="238">
        <v>2025</v>
      </c>
      <c r="B3530" s="230">
        <v>898</v>
      </c>
      <c r="C3530" s="229" t="s">
        <v>3801</v>
      </c>
      <c r="D3530" s="230">
        <v>39079</v>
      </c>
      <c r="E3530" s="222">
        <v>71032.789999999994</v>
      </c>
      <c r="F3530" s="222">
        <v>71032.789999999994</v>
      </c>
      <c r="G3530" s="218">
        <v>0</v>
      </c>
      <c r="H3530" s="218">
        <v>0</v>
      </c>
      <c r="I3530" s="218">
        <v>0</v>
      </c>
      <c r="J3530" s="218">
        <v>0</v>
      </c>
      <c r="K3530" s="218">
        <v>0</v>
      </c>
      <c r="L3530" s="218">
        <v>0</v>
      </c>
      <c r="M3530" s="218">
        <v>0</v>
      </c>
      <c r="N3530" s="218">
        <v>0</v>
      </c>
      <c r="O3530" s="218">
        <v>0</v>
      </c>
      <c r="P3530" s="218">
        <v>0</v>
      </c>
      <c r="Q3530" s="218">
        <v>0</v>
      </c>
      <c r="R3530" s="218">
        <v>0</v>
      </c>
      <c r="S3530" s="218">
        <v>0</v>
      </c>
      <c r="T3530" s="218">
        <v>0</v>
      </c>
      <c r="U3530" s="218">
        <v>0</v>
      </c>
      <c r="V3530" s="218">
        <v>71032.789999999994</v>
      </c>
      <c r="W3530" s="218">
        <v>0</v>
      </c>
      <c r="X3530" s="218">
        <v>0</v>
      </c>
    </row>
    <row r="3531" spans="1:24" s="239" customFormat="1" ht="20.25" customHeight="1" x14ac:dyDescent="0.3">
      <c r="A3531" s="238">
        <v>2025</v>
      </c>
      <c r="B3531" s="230">
        <v>899</v>
      </c>
      <c r="C3531" s="229" t="s">
        <v>3799</v>
      </c>
      <c r="D3531" s="230">
        <v>39113</v>
      </c>
      <c r="E3531" s="222">
        <v>66779.39</v>
      </c>
      <c r="F3531" s="222">
        <v>66779.39</v>
      </c>
      <c r="G3531" s="218">
        <v>0</v>
      </c>
      <c r="H3531" s="218">
        <v>0</v>
      </c>
      <c r="I3531" s="218">
        <v>0</v>
      </c>
      <c r="J3531" s="218">
        <v>0</v>
      </c>
      <c r="K3531" s="218">
        <v>0</v>
      </c>
      <c r="L3531" s="218">
        <v>0</v>
      </c>
      <c r="M3531" s="218">
        <v>0</v>
      </c>
      <c r="N3531" s="218">
        <v>0</v>
      </c>
      <c r="O3531" s="218">
        <v>0</v>
      </c>
      <c r="P3531" s="218">
        <v>0</v>
      </c>
      <c r="Q3531" s="218">
        <v>0</v>
      </c>
      <c r="R3531" s="218">
        <v>0</v>
      </c>
      <c r="S3531" s="218">
        <v>0</v>
      </c>
      <c r="T3531" s="218">
        <v>0</v>
      </c>
      <c r="U3531" s="218">
        <v>0</v>
      </c>
      <c r="V3531" s="218">
        <v>66779.39</v>
      </c>
      <c r="W3531" s="218">
        <v>0</v>
      </c>
      <c r="X3531" s="218">
        <v>0</v>
      </c>
    </row>
    <row r="3532" spans="1:24" s="239" customFormat="1" ht="20.25" customHeight="1" x14ac:dyDescent="0.3">
      <c r="A3532" s="238">
        <v>2025</v>
      </c>
      <c r="B3532" s="230">
        <v>900</v>
      </c>
      <c r="C3532" s="229" t="s">
        <v>3798</v>
      </c>
      <c r="D3532" s="230">
        <v>39114</v>
      </c>
      <c r="E3532" s="222">
        <v>36245.699999999997</v>
      </c>
      <c r="F3532" s="222">
        <v>36245.699999999997</v>
      </c>
      <c r="G3532" s="218">
        <v>0</v>
      </c>
      <c r="H3532" s="218">
        <v>0</v>
      </c>
      <c r="I3532" s="218">
        <v>0</v>
      </c>
      <c r="J3532" s="218">
        <v>0</v>
      </c>
      <c r="K3532" s="218">
        <v>0</v>
      </c>
      <c r="L3532" s="218">
        <v>0</v>
      </c>
      <c r="M3532" s="218">
        <v>0</v>
      </c>
      <c r="N3532" s="218">
        <v>0</v>
      </c>
      <c r="O3532" s="218">
        <v>0</v>
      </c>
      <c r="P3532" s="218">
        <v>0</v>
      </c>
      <c r="Q3532" s="218">
        <v>0</v>
      </c>
      <c r="R3532" s="218">
        <v>0</v>
      </c>
      <c r="S3532" s="218">
        <v>0</v>
      </c>
      <c r="T3532" s="218">
        <v>0</v>
      </c>
      <c r="U3532" s="218">
        <v>0</v>
      </c>
      <c r="V3532" s="218">
        <v>36245.699999999997</v>
      </c>
      <c r="W3532" s="218">
        <v>0</v>
      </c>
      <c r="X3532" s="218">
        <v>0</v>
      </c>
    </row>
    <row r="3533" spans="1:24" s="239" customFormat="1" ht="20.25" customHeight="1" x14ac:dyDescent="0.3">
      <c r="A3533" s="238">
        <v>2025</v>
      </c>
      <c r="B3533" s="230">
        <v>901</v>
      </c>
      <c r="C3533" s="229" t="s">
        <v>3814</v>
      </c>
      <c r="D3533" s="230">
        <v>38944</v>
      </c>
      <c r="E3533" s="222">
        <v>30477.599999999999</v>
      </c>
      <c r="F3533" s="222">
        <v>30477.599999999999</v>
      </c>
      <c r="G3533" s="218">
        <v>0</v>
      </c>
      <c r="H3533" s="218">
        <v>0</v>
      </c>
      <c r="I3533" s="218">
        <v>0</v>
      </c>
      <c r="J3533" s="218">
        <v>0</v>
      </c>
      <c r="K3533" s="218">
        <v>0</v>
      </c>
      <c r="L3533" s="218">
        <v>0</v>
      </c>
      <c r="M3533" s="218">
        <v>0</v>
      </c>
      <c r="N3533" s="218">
        <v>0</v>
      </c>
      <c r="O3533" s="218">
        <v>0</v>
      </c>
      <c r="P3533" s="218">
        <v>0</v>
      </c>
      <c r="Q3533" s="218">
        <v>0</v>
      </c>
      <c r="R3533" s="218">
        <v>0</v>
      </c>
      <c r="S3533" s="218">
        <v>0</v>
      </c>
      <c r="T3533" s="218">
        <v>0</v>
      </c>
      <c r="U3533" s="218">
        <v>0</v>
      </c>
      <c r="V3533" s="218">
        <v>30477.599999999999</v>
      </c>
      <c r="W3533" s="218">
        <v>0</v>
      </c>
      <c r="X3533" s="218">
        <v>0</v>
      </c>
    </row>
    <row r="3534" spans="1:24" s="239" customFormat="1" ht="20.25" customHeight="1" x14ac:dyDescent="0.3">
      <c r="A3534" s="238">
        <v>2025</v>
      </c>
      <c r="B3534" s="230">
        <v>902</v>
      </c>
      <c r="C3534" s="229" t="s">
        <v>3793</v>
      </c>
      <c r="D3534" s="230">
        <v>39229</v>
      </c>
      <c r="E3534" s="222">
        <v>175128</v>
      </c>
      <c r="F3534" s="222">
        <v>175128</v>
      </c>
      <c r="G3534" s="218">
        <v>0</v>
      </c>
      <c r="H3534" s="218">
        <v>0</v>
      </c>
      <c r="I3534" s="218">
        <v>0</v>
      </c>
      <c r="J3534" s="218">
        <v>0</v>
      </c>
      <c r="K3534" s="218">
        <v>0</v>
      </c>
      <c r="L3534" s="218">
        <v>0</v>
      </c>
      <c r="M3534" s="218">
        <v>0</v>
      </c>
      <c r="N3534" s="218">
        <v>0</v>
      </c>
      <c r="O3534" s="218">
        <v>0</v>
      </c>
      <c r="P3534" s="218">
        <v>0</v>
      </c>
      <c r="Q3534" s="218">
        <v>0</v>
      </c>
      <c r="R3534" s="218">
        <v>0</v>
      </c>
      <c r="S3534" s="218">
        <v>0</v>
      </c>
      <c r="T3534" s="218">
        <v>0</v>
      </c>
      <c r="U3534" s="218">
        <v>0</v>
      </c>
      <c r="V3534" s="218">
        <v>175128</v>
      </c>
      <c r="W3534" s="218">
        <v>0</v>
      </c>
      <c r="X3534" s="218">
        <v>0</v>
      </c>
    </row>
    <row r="3535" spans="1:24" s="239" customFormat="1" ht="20.25" customHeight="1" x14ac:dyDescent="0.3">
      <c r="A3535" s="238">
        <v>2025</v>
      </c>
      <c r="B3535" s="230">
        <v>903</v>
      </c>
      <c r="C3535" s="229" t="s">
        <v>3792</v>
      </c>
      <c r="D3535" s="230">
        <v>39230</v>
      </c>
      <c r="E3535" s="222">
        <v>175128</v>
      </c>
      <c r="F3535" s="222">
        <v>175128</v>
      </c>
      <c r="G3535" s="218">
        <v>0</v>
      </c>
      <c r="H3535" s="218">
        <v>0</v>
      </c>
      <c r="I3535" s="218">
        <v>0</v>
      </c>
      <c r="J3535" s="218">
        <v>0</v>
      </c>
      <c r="K3535" s="218">
        <v>0</v>
      </c>
      <c r="L3535" s="218">
        <v>0</v>
      </c>
      <c r="M3535" s="218">
        <v>0</v>
      </c>
      <c r="N3535" s="218">
        <v>0</v>
      </c>
      <c r="O3535" s="218">
        <v>0</v>
      </c>
      <c r="P3535" s="218">
        <v>0</v>
      </c>
      <c r="Q3535" s="218">
        <v>0</v>
      </c>
      <c r="R3535" s="218">
        <v>0</v>
      </c>
      <c r="S3535" s="218">
        <v>0</v>
      </c>
      <c r="T3535" s="218">
        <v>0</v>
      </c>
      <c r="U3535" s="218">
        <v>0</v>
      </c>
      <c r="V3535" s="218">
        <v>175128</v>
      </c>
      <c r="W3535" s="218">
        <v>0</v>
      </c>
      <c r="X3535" s="218">
        <v>0</v>
      </c>
    </row>
    <row r="3536" spans="1:24" s="239" customFormat="1" ht="20.25" customHeight="1" x14ac:dyDescent="0.3">
      <c r="A3536" s="238">
        <v>2025</v>
      </c>
      <c r="B3536" s="230">
        <v>904</v>
      </c>
      <c r="C3536" s="229" t="s">
        <v>3805</v>
      </c>
      <c r="D3536" s="230">
        <v>39019</v>
      </c>
      <c r="E3536" s="222">
        <v>72134.39</v>
      </c>
      <c r="F3536" s="222">
        <v>72134.39</v>
      </c>
      <c r="G3536" s="218">
        <v>0</v>
      </c>
      <c r="H3536" s="218">
        <v>0</v>
      </c>
      <c r="I3536" s="218">
        <v>0</v>
      </c>
      <c r="J3536" s="218">
        <v>0</v>
      </c>
      <c r="K3536" s="218">
        <v>0</v>
      </c>
      <c r="L3536" s="218">
        <v>0</v>
      </c>
      <c r="M3536" s="218">
        <v>0</v>
      </c>
      <c r="N3536" s="218">
        <v>0</v>
      </c>
      <c r="O3536" s="218">
        <v>0</v>
      </c>
      <c r="P3536" s="218">
        <v>0</v>
      </c>
      <c r="Q3536" s="218">
        <v>0</v>
      </c>
      <c r="R3536" s="218">
        <v>0</v>
      </c>
      <c r="S3536" s="218">
        <v>0</v>
      </c>
      <c r="T3536" s="218">
        <v>0</v>
      </c>
      <c r="U3536" s="218">
        <v>0</v>
      </c>
      <c r="V3536" s="218">
        <v>72134.39</v>
      </c>
      <c r="W3536" s="218">
        <v>0</v>
      </c>
      <c r="X3536" s="218">
        <v>0</v>
      </c>
    </row>
    <row r="3537" spans="1:24" s="239" customFormat="1" ht="20.25" customHeight="1" x14ac:dyDescent="0.3">
      <c r="A3537" s="238">
        <v>2025</v>
      </c>
      <c r="B3537" s="230">
        <v>905</v>
      </c>
      <c r="C3537" s="229" t="s">
        <v>3800</v>
      </c>
      <c r="D3537" s="230">
        <v>39094</v>
      </c>
      <c r="E3537" s="222">
        <v>86400</v>
      </c>
      <c r="F3537" s="222">
        <v>86400</v>
      </c>
      <c r="G3537" s="218">
        <v>0</v>
      </c>
      <c r="H3537" s="218">
        <v>0</v>
      </c>
      <c r="I3537" s="218">
        <v>0</v>
      </c>
      <c r="J3537" s="218">
        <v>0</v>
      </c>
      <c r="K3537" s="218">
        <v>0</v>
      </c>
      <c r="L3537" s="218">
        <v>0</v>
      </c>
      <c r="M3537" s="218">
        <v>0</v>
      </c>
      <c r="N3537" s="218">
        <v>0</v>
      </c>
      <c r="O3537" s="218">
        <v>0</v>
      </c>
      <c r="P3537" s="218">
        <v>0</v>
      </c>
      <c r="Q3537" s="218">
        <v>0</v>
      </c>
      <c r="R3537" s="218">
        <v>0</v>
      </c>
      <c r="S3537" s="218">
        <v>0</v>
      </c>
      <c r="T3537" s="218">
        <v>0</v>
      </c>
      <c r="U3537" s="218">
        <v>0</v>
      </c>
      <c r="V3537" s="218">
        <v>86400</v>
      </c>
      <c r="W3537" s="218">
        <v>0</v>
      </c>
      <c r="X3537" s="218">
        <v>0</v>
      </c>
    </row>
    <row r="3538" spans="1:24" s="239" customFormat="1" ht="20.25" customHeight="1" x14ac:dyDescent="0.3">
      <c r="A3538" s="238">
        <v>2025</v>
      </c>
      <c r="B3538" s="230">
        <v>906</v>
      </c>
      <c r="C3538" s="229" t="s">
        <v>3794</v>
      </c>
      <c r="D3538" s="230">
        <v>39224</v>
      </c>
      <c r="E3538" s="222">
        <v>86400</v>
      </c>
      <c r="F3538" s="222">
        <v>86400</v>
      </c>
      <c r="G3538" s="218">
        <v>0</v>
      </c>
      <c r="H3538" s="218">
        <v>0</v>
      </c>
      <c r="I3538" s="218">
        <v>0</v>
      </c>
      <c r="J3538" s="218">
        <v>0</v>
      </c>
      <c r="K3538" s="218">
        <v>0</v>
      </c>
      <c r="L3538" s="218">
        <v>0</v>
      </c>
      <c r="M3538" s="218">
        <v>0</v>
      </c>
      <c r="N3538" s="218">
        <v>0</v>
      </c>
      <c r="O3538" s="218">
        <v>0</v>
      </c>
      <c r="P3538" s="218">
        <v>0</v>
      </c>
      <c r="Q3538" s="218">
        <v>0</v>
      </c>
      <c r="R3538" s="218">
        <v>0</v>
      </c>
      <c r="S3538" s="218">
        <v>0</v>
      </c>
      <c r="T3538" s="218">
        <v>0</v>
      </c>
      <c r="U3538" s="218">
        <v>0</v>
      </c>
      <c r="V3538" s="218">
        <v>86400</v>
      </c>
      <c r="W3538" s="218">
        <v>0</v>
      </c>
      <c r="X3538" s="218">
        <v>0</v>
      </c>
    </row>
    <row r="3539" spans="1:24" s="239" customFormat="1" ht="20.25" customHeight="1" x14ac:dyDescent="0.3">
      <c r="A3539" s="238">
        <v>2025</v>
      </c>
      <c r="B3539" s="230">
        <v>907</v>
      </c>
      <c r="C3539" s="229" t="s">
        <v>3803</v>
      </c>
      <c r="D3539" s="230">
        <v>39074</v>
      </c>
      <c r="E3539" s="222">
        <v>78466.080000000002</v>
      </c>
      <c r="F3539" s="222">
        <v>78466.080000000002</v>
      </c>
      <c r="G3539" s="218">
        <v>0</v>
      </c>
      <c r="H3539" s="218">
        <v>0</v>
      </c>
      <c r="I3539" s="218">
        <v>0</v>
      </c>
      <c r="J3539" s="218">
        <v>0</v>
      </c>
      <c r="K3539" s="218">
        <v>0</v>
      </c>
      <c r="L3539" s="218">
        <v>0</v>
      </c>
      <c r="M3539" s="218">
        <v>0</v>
      </c>
      <c r="N3539" s="218">
        <v>0</v>
      </c>
      <c r="O3539" s="218">
        <v>0</v>
      </c>
      <c r="P3539" s="218">
        <v>0</v>
      </c>
      <c r="Q3539" s="218">
        <v>0</v>
      </c>
      <c r="R3539" s="218">
        <v>0</v>
      </c>
      <c r="S3539" s="218">
        <v>0</v>
      </c>
      <c r="T3539" s="218">
        <v>0</v>
      </c>
      <c r="U3539" s="218">
        <v>0</v>
      </c>
      <c r="V3539" s="218">
        <v>78466.080000000002</v>
      </c>
      <c r="W3539" s="218">
        <v>0</v>
      </c>
      <c r="X3539" s="218">
        <v>0</v>
      </c>
    </row>
    <row r="3540" spans="1:24" s="239" customFormat="1" ht="20.25" customHeight="1" x14ac:dyDescent="0.3">
      <c r="A3540" s="238">
        <v>2025</v>
      </c>
      <c r="B3540" s="230">
        <v>908</v>
      </c>
      <c r="C3540" s="229" t="s">
        <v>3802</v>
      </c>
      <c r="D3540" s="230">
        <v>39076</v>
      </c>
      <c r="E3540" s="222">
        <v>77693.39</v>
      </c>
      <c r="F3540" s="222">
        <v>77693.39</v>
      </c>
      <c r="G3540" s="218">
        <v>0</v>
      </c>
      <c r="H3540" s="218">
        <v>0</v>
      </c>
      <c r="I3540" s="218">
        <v>0</v>
      </c>
      <c r="J3540" s="218">
        <v>0</v>
      </c>
      <c r="K3540" s="218">
        <v>0</v>
      </c>
      <c r="L3540" s="218">
        <v>0</v>
      </c>
      <c r="M3540" s="218">
        <v>0</v>
      </c>
      <c r="N3540" s="218">
        <v>0</v>
      </c>
      <c r="O3540" s="218">
        <v>0</v>
      </c>
      <c r="P3540" s="218">
        <v>0</v>
      </c>
      <c r="Q3540" s="218">
        <v>0</v>
      </c>
      <c r="R3540" s="218">
        <v>0</v>
      </c>
      <c r="S3540" s="218">
        <v>0</v>
      </c>
      <c r="T3540" s="218">
        <v>0</v>
      </c>
      <c r="U3540" s="218">
        <v>0</v>
      </c>
      <c r="V3540" s="218">
        <v>77693.39</v>
      </c>
      <c r="W3540" s="218">
        <v>0</v>
      </c>
      <c r="X3540" s="218">
        <v>0</v>
      </c>
    </row>
    <row r="3541" spans="1:24" s="239" customFormat="1" ht="20.25" customHeight="1" x14ac:dyDescent="0.3">
      <c r="A3541" s="238">
        <v>2025</v>
      </c>
      <c r="B3541" s="230">
        <v>909</v>
      </c>
      <c r="C3541" s="229" t="s">
        <v>3785</v>
      </c>
      <c r="D3541" s="230">
        <v>39334</v>
      </c>
      <c r="E3541" s="222">
        <v>81202.19</v>
      </c>
      <c r="F3541" s="222">
        <v>81202.19</v>
      </c>
      <c r="G3541" s="218">
        <v>0</v>
      </c>
      <c r="H3541" s="218">
        <v>0</v>
      </c>
      <c r="I3541" s="218">
        <v>0</v>
      </c>
      <c r="J3541" s="218">
        <v>0</v>
      </c>
      <c r="K3541" s="218">
        <v>0</v>
      </c>
      <c r="L3541" s="218">
        <v>0</v>
      </c>
      <c r="M3541" s="218">
        <v>0</v>
      </c>
      <c r="N3541" s="218">
        <v>0</v>
      </c>
      <c r="O3541" s="218">
        <v>0</v>
      </c>
      <c r="P3541" s="218">
        <v>0</v>
      </c>
      <c r="Q3541" s="218">
        <v>0</v>
      </c>
      <c r="R3541" s="218">
        <v>0</v>
      </c>
      <c r="S3541" s="218">
        <v>0</v>
      </c>
      <c r="T3541" s="218">
        <v>0</v>
      </c>
      <c r="U3541" s="218">
        <v>0</v>
      </c>
      <c r="V3541" s="218">
        <v>81202.19</v>
      </c>
      <c r="W3541" s="218">
        <v>0</v>
      </c>
      <c r="X3541" s="218">
        <v>0</v>
      </c>
    </row>
    <row r="3542" spans="1:24" s="239" customFormat="1" ht="20.25" customHeight="1" x14ac:dyDescent="0.3">
      <c r="A3542" s="238">
        <v>2025</v>
      </c>
      <c r="B3542" s="230">
        <v>910</v>
      </c>
      <c r="C3542" s="229" t="s">
        <v>3812</v>
      </c>
      <c r="D3542" s="230">
        <v>38967</v>
      </c>
      <c r="E3542" s="222">
        <v>178332</v>
      </c>
      <c r="F3542" s="222">
        <v>178332</v>
      </c>
      <c r="G3542" s="218">
        <v>0</v>
      </c>
      <c r="H3542" s="218">
        <v>0</v>
      </c>
      <c r="I3542" s="218">
        <v>0</v>
      </c>
      <c r="J3542" s="218">
        <v>0</v>
      </c>
      <c r="K3542" s="218">
        <v>0</v>
      </c>
      <c r="L3542" s="218">
        <v>0</v>
      </c>
      <c r="M3542" s="218">
        <v>0</v>
      </c>
      <c r="N3542" s="218">
        <v>0</v>
      </c>
      <c r="O3542" s="218">
        <v>0</v>
      </c>
      <c r="P3542" s="218">
        <v>0</v>
      </c>
      <c r="Q3542" s="218">
        <v>0</v>
      </c>
      <c r="R3542" s="218">
        <v>0</v>
      </c>
      <c r="S3542" s="218">
        <v>0</v>
      </c>
      <c r="T3542" s="218">
        <v>0</v>
      </c>
      <c r="U3542" s="218">
        <v>0</v>
      </c>
      <c r="V3542" s="218">
        <v>178332</v>
      </c>
      <c r="W3542" s="218">
        <v>0</v>
      </c>
      <c r="X3542" s="218">
        <v>0</v>
      </c>
    </row>
    <row r="3543" spans="1:24" s="239" customFormat="1" ht="20.25" customHeight="1" x14ac:dyDescent="0.3">
      <c r="A3543" s="238">
        <v>2025</v>
      </c>
      <c r="B3543" s="230">
        <v>911</v>
      </c>
      <c r="C3543" s="229" t="s">
        <v>3809</v>
      </c>
      <c r="D3543" s="230">
        <v>38977</v>
      </c>
      <c r="E3543" s="222">
        <v>39832.32</v>
      </c>
      <c r="F3543" s="222">
        <v>39832.32</v>
      </c>
      <c r="G3543" s="218">
        <v>0</v>
      </c>
      <c r="H3543" s="218">
        <v>0</v>
      </c>
      <c r="I3543" s="218">
        <v>0</v>
      </c>
      <c r="J3543" s="218">
        <v>0</v>
      </c>
      <c r="K3543" s="218">
        <v>0</v>
      </c>
      <c r="L3543" s="218">
        <v>0</v>
      </c>
      <c r="M3543" s="218">
        <v>0</v>
      </c>
      <c r="N3543" s="218">
        <v>0</v>
      </c>
      <c r="O3543" s="218">
        <v>0</v>
      </c>
      <c r="P3543" s="218">
        <v>0</v>
      </c>
      <c r="Q3543" s="218">
        <v>0</v>
      </c>
      <c r="R3543" s="218">
        <v>0</v>
      </c>
      <c r="S3543" s="218">
        <v>0</v>
      </c>
      <c r="T3543" s="218">
        <v>0</v>
      </c>
      <c r="U3543" s="218">
        <v>0</v>
      </c>
      <c r="V3543" s="218">
        <v>39832.32</v>
      </c>
      <c r="W3543" s="218">
        <v>0</v>
      </c>
      <c r="X3543" s="218">
        <v>0</v>
      </c>
    </row>
    <row r="3544" spans="1:24" s="239" customFormat="1" ht="20.25" customHeight="1" x14ac:dyDescent="0.3">
      <c r="A3544" s="238">
        <v>2025</v>
      </c>
      <c r="B3544" s="230">
        <v>912</v>
      </c>
      <c r="C3544" s="229" t="s">
        <v>3808</v>
      </c>
      <c r="D3544" s="230">
        <v>38979</v>
      </c>
      <c r="E3544" s="222">
        <v>25085.279999999999</v>
      </c>
      <c r="F3544" s="222">
        <v>25085.279999999999</v>
      </c>
      <c r="G3544" s="218">
        <v>0</v>
      </c>
      <c r="H3544" s="218">
        <v>0</v>
      </c>
      <c r="I3544" s="218">
        <v>0</v>
      </c>
      <c r="J3544" s="218">
        <v>0</v>
      </c>
      <c r="K3544" s="218">
        <v>0</v>
      </c>
      <c r="L3544" s="218">
        <v>0</v>
      </c>
      <c r="M3544" s="218">
        <v>0</v>
      </c>
      <c r="N3544" s="218">
        <v>0</v>
      </c>
      <c r="O3544" s="218">
        <v>0</v>
      </c>
      <c r="P3544" s="218">
        <v>0</v>
      </c>
      <c r="Q3544" s="218">
        <v>0</v>
      </c>
      <c r="R3544" s="218">
        <v>0</v>
      </c>
      <c r="S3544" s="218">
        <v>0</v>
      </c>
      <c r="T3544" s="218">
        <v>0</v>
      </c>
      <c r="U3544" s="218">
        <v>0</v>
      </c>
      <c r="V3544" s="218">
        <v>25085.279999999999</v>
      </c>
      <c r="W3544" s="218">
        <v>0</v>
      </c>
      <c r="X3544" s="218">
        <v>0</v>
      </c>
    </row>
    <row r="3545" spans="1:24" s="239" customFormat="1" ht="20.25" customHeight="1" x14ac:dyDescent="0.3">
      <c r="A3545" s="238">
        <v>2025</v>
      </c>
      <c r="B3545" s="230">
        <v>913</v>
      </c>
      <c r="C3545" s="229" t="s">
        <v>3795</v>
      </c>
      <c r="D3545" s="230">
        <v>39192</v>
      </c>
      <c r="E3545" s="222">
        <v>30998.880000000001</v>
      </c>
      <c r="F3545" s="222">
        <v>30998.880000000001</v>
      </c>
      <c r="G3545" s="218">
        <v>0</v>
      </c>
      <c r="H3545" s="218">
        <v>0</v>
      </c>
      <c r="I3545" s="218">
        <v>0</v>
      </c>
      <c r="J3545" s="218">
        <v>0</v>
      </c>
      <c r="K3545" s="218">
        <v>0</v>
      </c>
      <c r="L3545" s="218">
        <v>0</v>
      </c>
      <c r="M3545" s="218">
        <v>0</v>
      </c>
      <c r="N3545" s="218">
        <v>0</v>
      </c>
      <c r="O3545" s="218">
        <v>0</v>
      </c>
      <c r="P3545" s="218">
        <v>0</v>
      </c>
      <c r="Q3545" s="218">
        <v>0</v>
      </c>
      <c r="R3545" s="218">
        <v>0</v>
      </c>
      <c r="S3545" s="218">
        <v>0</v>
      </c>
      <c r="T3545" s="218">
        <v>0</v>
      </c>
      <c r="U3545" s="218">
        <v>0</v>
      </c>
      <c r="V3545" s="218">
        <v>30998.880000000001</v>
      </c>
      <c r="W3545" s="218">
        <v>0</v>
      </c>
      <c r="X3545" s="218">
        <v>0</v>
      </c>
    </row>
    <row r="3546" spans="1:24" s="239" customFormat="1" ht="20.25" customHeight="1" x14ac:dyDescent="0.3">
      <c r="A3546" s="238">
        <v>2025</v>
      </c>
      <c r="B3546" s="230">
        <v>914</v>
      </c>
      <c r="C3546" s="229" t="s">
        <v>3813</v>
      </c>
      <c r="D3546" s="230">
        <v>38966</v>
      </c>
      <c r="E3546" s="222">
        <v>20929.919999999998</v>
      </c>
      <c r="F3546" s="222">
        <v>20929.919999999998</v>
      </c>
      <c r="G3546" s="218">
        <v>0</v>
      </c>
      <c r="H3546" s="218">
        <v>0</v>
      </c>
      <c r="I3546" s="218">
        <v>0</v>
      </c>
      <c r="J3546" s="218">
        <v>0</v>
      </c>
      <c r="K3546" s="218">
        <v>0</v>
      </c>
      <c r="L3546" s="218">
        <v>0</v>
      </c>
      <c r="M3546" s="218">
        <v>0</v>
      </c>
      <c r="N3546" s="218">
        <v>0</v>
      </c>
      <c r="O3546" s="218">
        <v>0</v>
      </c>
      <c r="P3546" s="218">
        <v>0</v>
      </c>
      <c r="Q3546" s="218">
        <v>0</v>
      </c>
      <c r="R3546" s="218">
        <v>0</v>
      </c>
      <c r="S3546" s="218">
        <v>0</v>
      </c>
      <c r="T3546" s="218">
        <v>0</v>
      </c>
      <c r="U3546" s="218">
        <v>0</v>
      </c>
      <c r="V3546" s="218">
        <v>20929.919999999998</v>
      </c>
      <c r="W3546" s="218">
        <v>0</v>
      </c>
      <c r="X3546" s="218">
        <v>0</v>
      </c>
    </row>
    <row r="3547" spans="1:24" s="239" customFormat="1" ht="20.25" customHeight="1" x14ac:dyDescent="0.3">
      <c r="A3547" s="238">
        <v>2025</v>
      </c>
      <c r="B3547" s="230">
        <v>915</v>
      </c>
      <c r="C3547" s="229" t="s">
        <v>3394</v>
      </c>
      <c r="D3547" s="230">
        <v>39319</v>
      </c>
      <c r="E3547" s="222">
        <v>1502186</v>
      </c>
      <c r="F3547" s="222">
        <v>1479369</v>
      </c>
      <c r="G3547" s="218">
        <v>0</v>
      </c>
      <c r="H3547" s="218">
        <v>0</v>
      </c>
      <c r="I3547" s="218">
        <v>0</v>
      </c>
      <c r="J3547" s="218">
        <v>583298</v>
      </c>
      <c r="K3547" s="218">
        <v>636489</v>
      </c>
      <c r="L3547" s="218">
        <v>259582</v>
      </c>
      <c r="M3547" s="218">
        <v>0</v>
      </c>
      <c r="N3547" s="218">
        <v>0</v>
      </c>
      <c r="O3547" s="218">
        <v>0</v>
      </c>
      <c r="P3547" s="218">
        <v>0</v>
      </c>
      <c r="Q3547" s="218">
        <v>0</v>
      </c>
      <c r="R3547" s="218">
        <v>0</v>
      </c>
      <c r="S3547" s="218">
        <v>0</v>
      </c>
      <c r="T3547" s="218">
        <v>0</v>
      </c>
      <c r="U3547" s="218">
        <v>0</v>
      </c>
      <c r="V3547" s="218">
        <v>0</v>
      </c>
      <c r="W3547" s="218">
        <v>0</v>
      </c>
      <c r="X3547" s="218">
        <v>22817</v>
      </c>
    </row>
    <row r="3548" spans="1:24" s="239" customFormat="1" ht="20.25" customHeight="1" x14ac:dyDescent="0.3">
      <c r="A3548" s="238">
        <v>2025</v>
      </c>
      <c r="B3548" s="230">
        <v>916</v>
      </c>
      <c r="C3548" s="229" t="s">
        <v>3395</v>
      </c>
      <c r="D3548" s="230">
        <v>39324</v>
      </c>
      <c r="E3548" s="222">
        <v>1485703.8199999998</v>
      </c>
      <c r="F3548" s="222">
        <v>1463278.8199999998</v>
      </c>
      <c r="G3548" s="218">
        <v>0</v>
      </c>
      <c r="H3548" s="218">
        <v>749189.82</v>
      </c>
      <c r="I3548" s="218">
        <v>0</v>
      </c>
      <c r="J3548" s="218">
        <v>549151</v>
      </c>
      <c r="K3548" s="218">
        <v>0</v>
      </c>
      <c r="L3548" s="218">
        <v>164938</v>
      </c>
      <c r="M3548" s="218">
        <v>0</v>
      </c>
      <c r="N3548" s="218">
        <v>0</v>
      </c>
      <c r="O3548" s="218">
        <v>0</v>
      </c>
      <c r="P3548" s="218">
        <v>0</v>
      </c>
      <c r="Q3548" s="218">
        <v>0</v>
      </c>
      <c r="R3548" s="218">
        <v>0</v>
      </c>
      <c r="S3548" s="218">
        <v>0</v>
      </c>
      <c r="T3548" s="218">
        <v>0</v>
      </c>
      <c r="U3548" s="218">
        <v>0</v>
      </c>
      <c r="V3548" s="218">
        <v>0</v>
      </c>
      <c r="W3548" s="218">
        <v>0</v>
      </c>
      <c r="X3548" s="218">
        <v>22425</v>
      </c>
    </row>
    <row r="3549" spans="1:24" s="239" customFormat="1" ht="20.25" customHeight="1" x14ac:dyDescent="0.3">
      <c r="A3549" s="238">
        <v>2025</v>
      </c>
      <c r="B3549" s="230">
        <v>917</v>
      </c>
      <c r="C3549" s="229" t="s">
        <v>3806</v>
      </c>
      <c r="D3549" s="230">
        <v>38986</v>
      </c>
      <c r="E3549" s="222">
        <v>75133.19</v>
      </c>
      <c r="F3549" s="222">
        <v>75133.19</v>
      </c>
      <c r="G3549" s="218">
        <v>0</v>
      </c>
      <c r="H3549" s="218">
        <v>0</v>
      </c>
      <c r="I3549" s="218">
        <v>0</v>
      </c>
      <c r="J3549" s="218">
        <v>0</v>
      </c>
      <c r="K3549" s="218">
        <v>0</v>
      </c>
      <c r="L3549" s="218">
        <v>0</v>
      </c>
      <c r="M3549" s="218">
        <v>0</v>
      </c>
      <c r="N3549" s="218">
        <v>0</v>
      </c>
      <c r="O3549" s="218">
        <v>0</v>
      </c>
      <c r="P3549" s="218">
        <v>0</v>
      </c>
      <c r="Q3549" s="218">
        <v>0</v>
      </c>
      <c r="R3549" s="218">
        <v>0</v>
      </c>
      <c r="S3549" s="218">
        <v>0</v>
      </c>
      <c r="T3549" s="218">
        <v>0</v>
      </c>
      <c r="U3549" s="218">
        <v>0</v>
      </c>
      <c r="V3549" s="218">
        <v>75133.19</v>
      </c>
      <c r="W3549" s="218">
        <v>0</v>
      </c>
      <c r="X3549" s="218">
        <v>0</v>
      </c>
    </row>
    <row r="3550" spans="1:24" s="239" customFormat="1" ht="20.25" customHeight="1" x14ac:dyDescent="0.3">
      <c r="A3550" s="238">
        <v>2025</v>
      </c>
      <c r="B3550" s="230">
        <v>918</v>
      </c>
      <c r="C3550" s="229" t="s">
        <v>611</v>
      </c>
      <c r="D3550" s="230">
        <v>39332</v>
      </c>
      <c r="E3550" s="222">
        <v>191616</v>
      </c>
      <c r="F3550" s="222">
        <v>191616</v>
      </c>
      <c r="G3550" s="218">
        <v>0</v>
      </c>
      <c r="H3550" s="218">
        <v>0</v>
      </c>
      <c r="I3550" s="218">
        <v>0</v>
      </c>
      <c r="J3550" s="218">
        <v>0</v>
      </c>
      <c r="K3550" s="218">
        <v>0</v>
      </c>
      <c r="L3550" s="218">
        <v>0</v>
      </c>
      <c r="M3550" s="218">
        <v>0</v>
      </c>
      <c r="N3550" s="218">
        <v>0</v>
      </c>
      <c r="O3550" s="218">
        <v>0</v>
      </c>
      <c r="P3550" s="218">
        <v>0</v>
      </c>
      <c r="Q3550" s="218">
        <v>0</v>
      </c>
      <c r="R3550" s="218">
        <v>0</v>
      </c>
      <c r="S3550" s="218">
        <v>0</v>
      </c>
      <c r="T3550" s="218">
        <v>0</v>
      </c>
      <c r="U3550" s="218">
        <v>0</v>
      </c>
      <c r="V3550" s="218">
        <v>191616</v>
      </c>
      <c r="W3550" s="218">
        <v>0</v>
      </c>
      <c r="X3550" s="218">
        <v>0</v>
      </c>
    </row>
    <row r="3551" spans="1:24" s="239" customFormat="1" ht="20.25" customHeight="1" x14ac:dyDescent="0.3">
      <c r="A3551" s="238">
        <v>2025</v>
      </c>
      <c r="B3551" s="230">
        <v>919</v>
      </c>
      <c r="C3551" s="229" t="s">
        <v>3658</v>
      </c>
      <c r="D3551" s="230">
        <v>55611</v>
      </c>
      <c r="E3551" s="222">
        <v>975446.43</v>
      </c>
      <c r="F3551" s="222">
        <v>961309.53</v>
      </c>
      <c r="G3551" s="218">
        <v>0</v>
      </c>
      <c r="H3551" s="218">
        <v>0</v>
      </c>
      <c r="I3551" s="218">
        <v>0</v>
      </c>
      <c r="J3551" s="218">
        <v>336048.56</v>
      </c>
      <c r="K3551" s="218">
        <v>625260.97</v>
      </c>
      <c r="L3551" s="218">
        <v>0</v>
      </c>
      <c r="M3551" s="218">
        <v>0</v>
      </c>
      <c r="N3551" s="218">
        <v>0</v>
      </c>
      <c r="O3551" s="218">
        <v>0</v>
      </c>
      <c r="P3551" s="218">
        <v>0</v>
      </c>
      <c r="Q3551" s="218">
        <v>0</v>
      </c>
      <c r="R3551" s="218">
        <v>0</v>
      </c>
      <c r="S3551" s="218">
        <v>0</v>
      </c>
      <c r="T3551" s="218">
        <v>0</v>
      </c>
      <c r="U3551" s="218">
        <v>0</v>
      </c>
      <c r="V3551" s="218">
        <v>0</v>
      </c>
      <c r="W3551" s="218">
        <v>0</v>
      </c>
      <c r="X3551" s="218">
        <v>14136.9</v>
      </c>
    </row>
    <row r="3552" spans="1:24" s="239" customFormat="1" ht="20.25" customHeight="1" x14ac:dyDescent="0.3">
      <c r="A3552" s="238">
        <v>2025</v>
      </c>
      <c r="B3552" s="230">
        <v>920</v>
      </c>
      <c r="C3552" s="229" t="s">
        <v>2667</v>
      </c>
      <c r="D3552" s="230">
        <v>39156</v>
      </c>
      <c r="E3552" s="222">
        <v>883302</v>
      </c>
      <c r="F3552" s="222">
        <v>869952</v>
      </c>
      <c r="G3552" s="218">
        <v>0</v>
      </c>
      <c r="H3552" s="218">
        <v>0</v>
      </c>
      <c r="I3552" s="218">
        <v>0</v>
      </c>
      <c r="J3552" s="218">
        <v>0</v>
      </c>
      <c r="K3552" s="218">
        <v>0</v>
      </c>
      <c r="L3552" s="218">
        <v>869952</v>
      </c>
      <c r="M3552" s="218">
        <v>0</v>
      </c>
      <c r="N3552" s="218">
        <v>0</v>
      </c>
      <c r="O3552" s="218">
        <v>0</v>
      </c>
      <c r="P3552" s="218">
        <v>0</v>
      </c>
      <c r="Q3552" s="218">
        <v>0</v>
      </c>
      <c r="R3552" s="218">
        <v>0</v>
      </c>
      <c r="S3552" s="218">
        <v>0</v>
      </c>
      <c r="T3552" s="218">
        <v>0</v>
      </c>
      <c r="U3552" s="218">
        <v>0</v>
      </c>
      <c r="V3552" s="218">
        <v>0</v>
      </c>
      <c r="W3552" s="218">
        <v>0</v>
      </c>
      <c r="X3552" s="218">
        <v>13350</v>
      </c>
    </row>
    <row r="3553" spans="1:24" s="239" customFormat="1" ht="20.25" customHeight="1" x14ac:dyDescent="0.3">
      <c r="A3553" s="238">
        <v>2025</v>
      </c>
      <c r="B3553" s="230">
        <v>921</v>
      </c>
      <c r="C3553" s="229" t="s">
        <v>1756</v>
      </c>
      <c r="D3553" s="230">
        <v>39119</v>
      </c>
      <c r="E3553" s="222">
        <v>155162</v>
      </c>
      <c r="F3553" s="222">
        <v>155162</v>
      </c>
      <c r="G3553" s="218">
        <v>0</v>
      </c>
      <c r="H3553" s="218">
        <v>0</v>
      </c>
      <c r="I3553" s="218">
        <v>0</v>
      </c>
      <c r="J3553" s="218">
        <v>0</v>
      </c>
      <c r="K3553" s="218">
        <v>0</v>
      </c>
      <c r="L3553" s="218">
        <v>0</v>
      </c>
      <c r="M3553" s="218">
        <v>0</v>
      </c>
      <c r="N3553" s="218">
        <v>0</v>
      </c>
      <c r="O3553" s="218">
        <v>0</v>
      </c>
      <c r="P3553" s="218">
        <v>0</v>
      </c>
      <c r="Q3553" s="218">
        <v>0</v>
      </c>
      <c r="R3553" s="218">
        <v>0</v>
      </c>
      <c r="S3553" s="218">
        <v>0</v>
      </c>
      <c r="T3553" s="218">
        <v>0</v>
      </c>
      <c r="U3553" s="218">
        <v>155162</v>
      </c>
      <c r="V3553" s="218">
        <v>0</v>
      </c>
      <c r="W3553" s="218">
        <v>0</v>
      </c>
      <c r="X3553" s="218">
        <v>0</v>
      </c>
    </row>
    <row r="3554" spans="1:24" s="239" customFormat="1" ht="20.25" customHeight="1" x14ac:dyDescent="0.3">
      <c r="A3554" s="238">
        <v>2025</v>
      </c>
      <c r="B3554" s="230">
        <v>922</v>
      </c>
      <c r="C3554" s="229" t="s">
        <v>4399</v>
      </c>
      <c r="D3554" s="230">
        <v>39257</v>
      </c>
      <c r="E3554" s="222">
        <v>70000</v>
      </c>
      <c r="F3554" s="222">
        <v>70000</v>
      </c>
      <c r="G3554" s="218">
        <v>0</v>
      </c>
      <c r="H3554" s="218">
        <v>0</v>
      </c>
      <c r="I3554" s="218">
        <v>0</v>
      </c>
      <c r="J3554" s="218">
        <v>0</v>
      </c>
      <c r="K3554" s="218">
        <v>0</v>
      </c>
      <c r="L3554" s="218">
        <v>0</v>
      </c>
      <c r="M3554" s="218">
        <v>0</v>
      </c>
      <c r="N3554" s="218">
        <v>0</v>
      </c>
      <c r="O3554" s="218">
        <v>0</v>
      </c>
      <c r="P3554" s="218">
        <v>0</v>
      </c>
      <c r="Q3554" s="218">
        <v>0</v>
      </c>
      <c r="R3554" s="218">
        <v>0</v>
      </c>
      <c r="S3554" s="218">
        <v>0</v>
      </c>
      <c r="T3554" s="218">
        <v>0</v>
      </c>
      <c r="U3554" s="218">
        <v>0</v>
      </c>
      <c r="V3554" s="218">
        <v>70000</v>
      </c>
      <c r="W3554" s="218">
        <v>0</v>
      </c>
      <c r="X3554" s="218">
        <v>0</v>
      </c>
    </row>
    <row r="3555" spans="1:24" s="239" customFormat="1" ht="20.25" customHeight="1" x14ac:dyDescent="0.3">
      <c r="A3555" s="238">
        <v>2025</v>
      </c>
      <c r="B3555" s="230">
        <v>923</v>
      </c>
      <c r="C3555" s="229" t="s">
        <v>3637</v>
      </c>
      <c r="D3555" s="230">
        <v>39308</v>
      </c>
      <c r="E3555" s="222">
        <v>138768</v>
      </c>
      <c r="F3555" s="222">
        <v>138768</v>
      </c>
      <c r="G3555" s="218">
        <v>0</v>
      </c>
      <c r="H3555" s="218">
        <v>0</v>
      </c>
      <c r="I3555" s="218">
        <v>0</v>
      </c>
      <c r="J3555" s="218">
        <v>0</v>
      </c>
      <c r="K3555" s="218">
        <v>0</v>
      </c>
      <c r="L3555" s="218">
        <v>0</v>
      </c>
      <c r="M3555" s="218">
        <v>0</v>
      </c>
      <c r="N3555" s="218">
        <v>0</v>
      </c>
      <c r="O3555" s="218">
        <v>0</v>
      </c>
      <c r="P3555" s="218">
        <v>0</v>
      </c>
      <c r="Q3555" s="218">
        <v>0</v>
      </c>
      <c r="R3555" s="218">
        <v>0</v>
      </c>
      <c r="S3555" s="218">
        <v>0</v>
      </c>
      <c r="T3555" s="218">
        <v>0</v>
      </c>
      <c r="U3555" s="218">
        <v>138768</v>
      </c>
      <c r="V3555" s="218">
        <v>0</v>
      </c>
      <c r="W3555" s="218">
        <v>0</v>
      </c>
      <c r="X3555" s="218">
        <v>0</v>
      </c>
    </row>
    <row r="3556" spans="1:24" s="239" customFormat="1" ht="20.25" customHeight="1" x14ac:dyDescent="0.3">
      <c r="A3556" s="238">
        <v>2025</v>
      </c>
      <c r="B3556" s="230">
        <v>924</v>
      </c>
      <c r="C3556" s="229" t="s">
        <v>3645</v>
      </c>
      <c r="D3556" s="230">
        <v>39070</v>
      </c>
      <c r="E3556" s="222">
        <v>102898</v>
      </c>
      <c r="F3556" s="222">
        <v>102898</v>
      </c>
      <c r="G3556" s="218">
        <v>0</v>
      </c>
      <c r="H3556" s="218">
        <v>0</v>
      </c>
      <c r="I3556" s="218">
        <v>0</v>
      </c>
      <c r="J3556" s="218">
        <v>0</v>
      </c>
      <c r="K3556" s="218">
        <v>0</v>
      </c>
      <c r="L3556" s="218">
        <v>0</v>
      </c>
      <c r="M3556" s="218">
        <v>0</v>
      </c>
      <c r="N3556" s="218">
        <v>0</v>
      </c>
      <c r="O3556" s="218">
        <v>0</v>
      </c>
      <c r="P3556" s="218">
        <v>0</v>
      </c>
      <c r="Q3556" s="218">
        <v>0</v>
      </c>
      <c r="R3556" s="218">
        <v>0</v>
      </c>
      <c r="S3556" s="218">
        <v>0</v>
      </c>
      <c r="T3556" s="218">
        <v>0</v>
      </c>
      <c r="U3556" s="218">
        <v>102898</v>
      </c>
      <c r="V3556" s="218">
        <v>0</v>
      </c>
      <c r="W3556" s="218">
        <v>0</v>
      </c>
      <c r="X3556" s="218">
        <v>0</v>
      </c>
    </row>
    <row r="3557" spans="1:24" s="239" customFormat="1" ht="20.25" customHeight="1" x14ac:dyDescent="0.3">
      <c r="A3557" s="238">
        <v>2025</v>
      </c>
      <c r="B3557" s="230">
        <v>925</v>
      </c>
      <c r="C3557" s="229" t="s">
        <v>3636</v>
      </c>
      <c r="D3557" s="230">
        <v>39312</v>
      </c>
      <c r="E3557" s="222">
        <v>255563</v>
      </c>
      <c r="F3557" s="222">
        <v>255563</v>
      </c>
      <c r="G3557" s="218">
        <v>0</v>
      </c>
      <c r="H3557" s="218">
        <v>0</v>
      </c>
      <c r="I3557" s="218">
        <v>0</v>
      </c>
      <c r="J3557" s="218">
        <v>0</v>
      </c>
      <c r="K3557" s="218">
        <v>0</v>
      </c>
      <c r="L3557" s="218">
        <v>0</v>
      </c>
      <c r="M3557" s="218">
        <v>0</v>
      </c>
      <c r="N3557" s="218">
        <v>0</v>
      </c>
      <c r="O3557" s="218">
        <v>0</v>
      </c>
      <c r="P3557" s="218">
        <v>0</v>
      </c>
      <c r="Q3557" s="218">
        <v>0</v>
      </c>
      <c r="R3557" s="218">
        <v>0</v>
      </c>
      <c r="S3557" s="218">
        <v>0</v>
      </c>
      <c r="T3557" s="218">
        <v>0</v>
      </c>
      <c r="U3557" s="218">
        <v>255563</v>
      </c>
      <c r="V3557" s="218">
        <v>0</v>
      </c>
      <c r="W3557" s="218">
        <v>0</v>
      </c>
      <c r="X3557" s="218">
        <v>0</v>
      </c>
    </row>
    <row r="3558" spans="1:24" s="239" customFormat="1" ht="20.25" customHeight="1" x14ac:dyDescent="0.3">
      <c r="A3558" s="238">
        <v>2025</v>
      </c>
      <c r="B3558" s="230">
        <v>926</v>
      </c>
      <c r="C3558" s="229" t="s">
        <v>3788</v>
      </c>
      <c r="D3558" s="230">
        <v>39274</v>
      </c>
      <c r="E3558" s="222">
        <v>110000</v>
      </c>
      <c r="F3558" s="222">
        <v>110000</v>
      </c>
      <c r="G3558" s="218">
        <v>0</v>
      </c>
      <c r="H3558" s="218">
        <v>0</v>
      </c>
      <c r="I3558" s="218">
        <v>0</v>
      </c>
      <c r="J3558" s="218">
        <v>0</v>
      </c>
      <c r="K3558" s="218">
        <v>0</v>
      </c>
      <c r="L3558" s="218">
        <v>0</v>
      </c>
      <c r="M3558" s="218">
        <v>0</v>
      </c>
      <c r="N3558" s="218">
        <v>0</v>
      </c>
      <c r="O3558" s="218">
        <v>0</v>
      </c>
      <c r="P3558" s="218">
        <v>0</v>
      </c>
      <c r="Q3558" s="218">
        <v>0</v>
      </c>
      <c r="R3558" s="218">
        <v>0</v>
      </c>
      <c r="S3558" s="218">
        <v>0</v>
      </c>
      <c r="T3558" s="218">
        <v>0</v>
      </c>
      <c r="U3558" s="218">
        <v>0</v>
      </c>
      <c r="V3558" s="218">
        <v>110000</v>
      </c>
      <c r="W3558" s="218">
        <v>0</v>
      </c>
      <c r="X3558" s="218">
        <v>0</v>
      </c>
    </row>
    <row r="3559" spans="1:24" s="239" customFormat="1" ht="20.25" customHeight="1" x14ac:dyDescent="0.3">
      <c r="A3559" s="238">
        <v>2025</v>
      </c>
      <c r="B3559" s="230">
        <v>927</v>
      </c>
      <c r="C3559" s="229" t="s">
        <v>3787</v>
      </c>
      <c r="D3559" s="230">
        <v>39275</v>
      </c>
      <c r="E3559" s="222">
        <v>114000</v>
      </c>
      <c r="F3559" s="222">
        <v>114000</v>
      </c>
      <c r="G3559" s="218">
        <v>0</v>
      </c>
      <c r="H3559" s="218">
        <v>0</v>
      </c>
      <c r="I3559" s="218">
        <v>0</v>
      </c>
      <c r="J3559" s="218">
        <v>0</v>
      </c>
      <c r="K3559" s="218">
        <v>0</v>
      </c>
      <c r="L3559" s="218">
        <v>0</v>
      </c>
      <c r="M3559" s="218">
        <v>0</v>
      </c>
      <c r="N3559" s="218">
        <v>0</v>
      </c>
      <c r="O3559" s="218">
        <v>0</v>
      </c>
      <c r="P3559" s="218">
        <v>0</v>
      </c>
      <c r="Q3559" s="218">
        <v>0</v>
      </c>
      <c r="R3559" s="218">
        <v>0</v>
      </c>
      <c r="S3559" s="218">
        <v>0</v>
      </c>
      <c r="T3559" s="218">
        <v>0</v>
      </c>
      <c r="U3559" s="218">
        <v>0</v>
      </c>
      <c r="V3559" s="218">
        <v>114000</v>
      </c>
      <c r="W3559" s="218">
        <v>0</v>
      </c>
      <c r="X3559" s="218">
        <v>0</v>
      </c>
    </row>
    <row r="3560" spans="1:24" s="239" customFormat="1" ht="20.25" customHeight="1" x14ac:dyDescent="0.3">
      <c r="A3560" s="238">
        <v>2025</v>
      </c>
      <c r="B3560" s="230">
        <v>928</v>
      </c>
      <c r="C3560" s="229" t="s">
        <v>3786</v>
      </c>
      <c r="D3560" s="230">
        <v>39276</v>
      </c>
      <c r="E3560" s="222">
        <v>114000</v>
      </c>
      <c r="F3560" s="222">
        <v>114000</v>
      </c>
      <c r="G3560" s="218">
        <v>0</v>
      </c>
      <c r="H3560" s="218">
        <v>0</v>
      </c>
      <c r="I3560" s="218">
        <v>0</v>
      </c>
      <c r="J3560" s="218">
        <v>0</v>
      </c>
      <c r="K3560" s="218">
        <v>0</v>
      </c>
      <c r="L3560" s="218">
        <v>0</v>
      </c>
      <c r="M3560" s="218">
        <v>0</v>
      </c>
      <c r="N3560" s="218">
        <v>0</v>
      </c>
      <c r="O3560" s="218">
        <v>0</v>
      </c>
      <c r="P3560" s="218">
        <v>0</v>
      </c>
      <c r="Q3560" s="218">
        <v>0</v>
      </c>
      <c r="R3560" s="218">
        <v>0</v>
      </c>
      <c r="S3560" s="218">
        <v>0</v>
      </c>
      <c r="T3560" s="218">
        <v>0</v>
      </c>
      <c r="U3560" s="218">
        <v>0</v>
      </c>
      <c r="V3560" s="218">
        <v>114000</v>
      </c>
      <c r="W3560" s="218">
        <v>0</v>
      </c>
      <c r="X3560" s="218">
        <v>0</v>
      </c>
    </row>
    <row r="3561" spans="1:24" s="239" customFormat="1" ht="20.25" customHeight="1" x14ac:dyDescent="0.3">
      <c r="A3561" s="238">
        <v>2025</v>
      </c>
      <c r="B3561" s="230">
        <v>929</v>
      </c>
      <c r="C3561" s="229" t="s">
        <v>3644</v>
      </c>
      <c r="D3561" s="230">
        <v>38985</v>
      </c>
      <c r="E3561" s="222">
        <v>112664.4</v>
      </c>
      <c r="F3561" s="222">
        <v>112664.4</v>
      </c>
      <c r="G3561" s="218">
        <v>0</v>
      </c>
      <c r="H3561" s="218">
        <v>0</v>
      </c>
      <c r="I3561" s="218">
        <v>0</v>
      </c>
      <c r="J3561" s="218">
        <v>0</v>
      </c>
      <c r="K3561" s="218">
        <v>0</v>
      </c>
      <c r="L3561" s="218">
        <v>0</v>
      </c>
      <c r="M3561" s="218">
        <v>0</v>
      </c>
      <c r="N3561" s="218">
        <v>0</v>
      </c>
      <c r="O3561" s="218">
        <v>0</v>
      </c>
      <c r="P3561" s="218">
        <v>0</v>
      </c>
      <c r="Q3561" s="218">
        <v>0</v>
      </c>
      <c r="R3561" s="218">
        <v>0</v>
      </c>
      <c r="S3561" s="218">
        <v>0</v>
      </c>
      <c r="T3561" s="218">
        <v>0</v>
      </c>
      <c r="U3561" s="218">
        <v>112664.4</v>
      </c>
      <c r="V3561" s="218">
        <v>0</v>
      </c>
      <c r="W3561" s="218">
        <v>0</v>
      </c>
      <c r="X3561" s="218">
        <v>0</v>
      </c>
    </row>
    <row r="3562" spans="1:24" s="239" customFormat="1" ht="20.25" customHeight="1" x14ac:dyDescent="0.3">
      <c r="A3562" s="238"/>
      <c r="B3562" s="226" t="s">
        <v>22</v>
      </c>
      <c r="C3562" s="272"/>
      <c r="D3562" s="263" t="s">
        <v>172</v>
      </c>
      <c r="E3562" s="220">
        <v>98304779.770900026</v>
      </c>
      <c r="F3562" s="220">
        <v>96768373.00000003</v>
      </c>
      <c r="G3562" s="220">
        <v>3673687.2800000003</v>
      </c>
      <c r="H3562" s="220">
        <v>2033152.1800000002</v>
      </c>
      <c r="I3562" s="220">
        <v>0</v>
      </c>
      <c r="J3562" s="220">
        <v>1468497.56</v>
      </c>
      <c r="K3562" s="220">
        <v>1261749.97</v>
      </c>
      <c r="L3562" s="220">
        <v>1294472</v>
      </c>
      <c r="M3562" s="220">
        <v>0</v>
      </c>
      <c r="N3562" s="220">
        <v>0</v>
      </c>
      <c r="O3562" s="220">
        <v>8914073.1099999994</v>
      </c>
      <c r="P3562" s="220">
        <v>331791</v>
      </c>
      <c r="Q3562" s="220">
        <v>73773308.320000008</v>
      </c>
      <c r="R3562" s="220">
        <v>0</v>
      </c>
      <c r="S3562" s="220">
        <v>0</v>
      </c>
      <c r="T3562" s="220">
        <v>0</v>
      </c>
      <c r="U3562" s="220">
        <v>999788.24</v>
      </c>
      <c r="V3562" s="220">
        <v>3017853.3399999994</v>
      </c>
      <c r="W3562" s="220">
        <v>0</v>
      </c>
      <c r="X3562" s="220">
        <v>1536406.7709000001</v>
      </c>
    </row>
    <row r="3563" spans="1:24" s="239" customFormat="1" ht="20.25" customHeight="1" x14ac:dyDescent="0.3">
      <c r="A3563" s="238"/>
      <c r="C3563" s="235"/>
      <c r="D3563" s="235"/>
      <c r="E3563" s="235"/>
      <c r="F3563" s="235"/>
      <c r="G3563" s="254"/>
      <c r="H3563" s="254"/>
      <c r="I3563" s="254"/>
      <c r="J3563" s="254"/>
      <c r="K3563" s="254"/>
      <c r="L3563" s="254" t="s">
        <v>2770</v>
      </c>
      <c r="M3563" s="254"/>
      <c r="N3563" s="254"/>
      <c r="O3563" s="254"/>
      <c r="P3563" s="254"/>
      <c r="Q3563" s="254"/>
      <c r="R3563" s="254"/>
      <c r="S3563" s="254"/>
      <c r="T3563" s="254"/>
      <c r="U3563" s="254"/>
      <c r="V3563" s="254"/>
      <c r="W3563" s="254"/>
      <c r="X3563" s="275"/>
    </row>
    <row r="3564" spans="1:24" s="239" customFormat="1" ht="20.25" customHeight="1" x14ac:dyDescent="0.3">
      <c r="A3564" s="238"/>
      <c r="C3564" s="235"/>
      <c r="D3564" s="235"/>
      <c r="E3564" s="235"/>
      <c r="F3564" s="235"/>
      <c r="G3564" s="254"/>
      <c r="H3564" s="254"/>
      <c r="I3564" s="254"/>
      <c r="J3564" s="254"/>
      <c r="K3564" s="254"/>
      <c r="L3564" s="275" t="s">
        <v>3619</v>
      </c>
      <c r="M3564" s="254"/>
      <c r="N3564" s="254"/>
      <c r="O3564" s="254"/>
      <c r="P3564" s="254"/>
      <c r="Q3564" s="254"/>
      <c r="R3564" s="254"/>
      <c r="S3564" s="254"/>
      <c r="T3564" s="254"/>
      <c r="U3564" s="254"/>
      <c r="V3564" s="254"/>
      <c r="W3564" s="254"/>
      <c r="X3564" s="275"/>
    </row>
    <row r="3565" spans="1:24" s="239" customFormat="1" ht="20.25" customHeight="1" x14ac:dyDescent="0.3">
      <c r="A3565" s="238">
        <v>2025</v>
      </c>
      <c r="B3565" s="230">
        <v>930</v>
      </c>
      <c r="C3565" s="226" t="s">
        <v>3656</v>
      </c>
      <c r="D3565" s="230">
        <v>56279</v>
      </c>
      <c r="E3565" s="222">
        <v>15023178.91</v>
      </c>
      <c r="F3565" s="326">
        <v>14865037.91</v>
      </c>
      <c r="G3565" s="222">
        <v>0</v>
      </c>
      <c r="H3565" s="306">
        <v>4169610</v>
      </c>
      <c r="I3565" s="222">
        <v>0</v>
      </c>
      <c r="J3565" s="218">
        <v>0</v>
      </c>
      <c r="K3565" s="222">
        <v>0</v>
      </c>
      <c r="L3565" s="218">
        <v>0</v>
      </c>
      <c r="M3565" s="222">
        <v>0</v>
      </c>
      <c r="N3565" s="218">
        <v>0</v>
      </c>
      <c r="O3565" s="222">
        <v>6141720</v>
      </c>
      <c r="P3565" s="218">
        <v>0</v>
      </c>
      <c r="Q3565" s="222">
        <v>4553707.91</v>
      </c>
      <c r="R3565" s="218">
        <v>0</v>
      </c>
      <c r="S3565" s="222">
        <v>0</v>
      </c>
      <c r="T3565" s="218">
        <v>0</v>
      </c>
      <c r="U3565" s="222">
        <v>0</v>
      </c>
      <c r="V3565" s="218">
        <v>0</v>
      </c>
      <c r="W3565" s="222">
        <v>0</v>
      </c>
      <c r="X3565" s="218">
        <v>158141</v>
      </c>
    </row>
    <row r="3566" spans="1:24" s="239" customFormat="1" ht="20.25" customHeight="1" x14ac:dyDescent="0.3">
      <c r="A3566" s="238">
        <v>2025</v>
      </c>
      <c r="B3566" s="230">
        <v>931</v>
      </c>
      <c r="C3566" s="226" t="s">
        <v>3655</v>
      </c>
      <c r="D3566" s="230">
        <v>56280</v>
      </c>
      <c r="E3566" s="222">
        <v>15056742.130000001</v>
      </c>
      <c r="F3566" s="326">
        <v>14892902.440000001</v>
      </c>
      <c r="G3566" s="222">
        <v>0</v>
      </c>
      <c r="H3566" s="306">
        <v>4169610</v>
      </c>
      <c r="I3566" s="222">
        <v>0</v>
      </c>
      <c r="J3566" s="222">
        <v>0</v>
      </c>
      <c r="K3566" s="222">
        <v>0</v>
      </c>
      <c r="L3566" s="222">
        <v>0</v>
      </c>
      <c r="M3566" s="222">
        <v>0</v>
      </c>
      <c r="N3566" s="222">
        <v>0</v>
      </c>
      <c r="O3566" s="222">
        <v>5805770</v>
      </c>
      <c r="P3566" s="222">
        <v>0</v>
      </c>
      <c r="Q3566" s="222">
        <v>4917522.4400000004</v>
      </c>
      <c r="R3566" s="222">
        <v>0</v>
      </c>
      <c r="S3566" s="222">
        <v>0</v>
      </c>
      <c r="T3566" s="222">
        <v>0</v>
      </c>
      <c r="U3566" s="222">
        <v>0</v>
      </c>
      <c r="V3566" s="222">
        <v>0</v>
      </c>
      <c r="W3566" s="222">
        <v>0</v>
      </c>
      <c r="X3566" s="222">
        <v>163839.69</v>
      </c>
    </row>
    <row r="3567" spans="1:24" s="239" customFormat="1" ht="20.25" customHeight="1" x14ac:dyDescent="0.3">
      <c r="A3567" s="238">
        <v>2025</v>
      </c>
      <c r="B3567" s="230">
        <v>932</v>
      </c>
      <c r="C3567" s="226" t="s">
        <v>3620</v>
      </c>
      <c r="D3567" s="230">
        <v>56274</v>
      </c>
      <c r="E3567" s="222">
        <v>15209479.52</v>
      </c>
      <c r="F3567" s="222">
        <v>15017286.52</v>
      </c>
      <c r="G3567" s="222">
        <v>4250412.8</v>
      </c>
      <c r="H3567" s="218">
        <v>4813250.21</v>
      </c>
      <c r="I3567" s="222">
        <v>0</v>
      </c>
      <c r="J3567" s="218">
        <v>902694.32</v>
      </c>
      <c r="K3567" s="222">
        <v>0</v>
      </c>
      <c r="L3567" s="218">
        <v>329736.31</v>
      </c>
      <c r="M3567" s="222">
        <v>0</v>
      </c>
      <c r="N3567" s="218">
        <v>0</v>
      </c>
      <c r="O3567" s="222">
        <v>4721192.88</v>
      </c>
      <c r="P3567" s="222">
        <v>0</v>
      </c>
      <c r="Q3567" s="222">
        <v>0</v>
      </c>
      <c r="R3567" s="218">
        <v>0</v>
      </c>
      <c r="S3567" s="222">
        <v>0</v>
      </c>
      <c r="T3567" s="218">
        <v>0</v>
      </c>
      <c r="U3567" s="222">
        <v>0</v>
      </c>
      <c r="V3567" s="218">
        <v>0</v>
      </c>
      <c r="W3567" s="222">
        <v>0</v>
      </c>
      <c r="X3567" s="218">
        <v>192193</v>
      </c>
    </row>
    <row r="3568" spans="1:24" s="239" customFormat="1" ht="20.25" customHeight="1" x14ac:dyDescent="0.3">
      <c r="A3568" s="238">
        <v>2025</v>
      </c>
      <c r="B3568" s="230">
        <v>933</v>
      </c>
      <c r="C3568" s="226" t="s">
        <v>3654</v>
      </c>
      <c r="D3568" s="230">
        <v>56281</v>
      </c>
      <c r="E3568" s="222">
        <v>7913768.2699999996</v>
      </c>
      <c r="F3568" s="222">
        <v>7798099.2699999996</v>
      </c>
      <c r="G3568" s="222">
        <v>0</v>
      </c>
      <c r="H3568" s="222">
        <v>3924606</v>
      </c>
      <c r="I3568" s="222">
        <v>0</v>
      </c>
      <c r="J3568" s="222">
        <v>834689</v>
      </c>
      <c r="K3568" s="222">
        <v>2478955</v>
      </c>
      <c r="L3568" s="222">
        <v>559849.27</v>
      </c>
      <c r="M3568" s="222">
        <v>0</v>
      </c>
      <c r="N3568" s="222">
        <v>0</v>
      </c>
      <c r="O3568" s="222">
        <v>0</v>
      </c>
      <c r="P3568" s="222">
        <v>0</v>
      </c>
      <c r="Q3568" s="222">
        <v>0</v>
      </c>
      <c r="R3568" s="222">
        <v>0</v>
      </c>
      <c r="S3568" s="222">
        <v>0</v>
      </c>
      <c r="T3568" s="222">
        <v>0</v>
      </c>
      <c r="U3568" s="222">
        <v>0</v>
      </c>
      <c r="V3568" s="222">
        <v>0</v>
      </c>
      <c r="W3568" s="222">
        <v>0</v>
      </c>
      <c r="X3568" s="222">
        <v>115669</v>
      </c>
    </row>
    <row r="3569" spans="1:24" s="239" customFormat="1" ht="20.25" customHeight="1" x14ac:dyDescent="0.3">
      <c r="A3569" s="238">
        <v>2025</v>
      </c>
      <c r="B3569" s="230">
        <v>934</v>
      </c>
      <c r="C3569" s="226" t="s">
        <v>3621</v>
      </c>
      <c r="D3569" s="230">
        <v>56284</v>
      </c>
      <c r="E3569" s="222">
        <v>13381545.08</v>
      </c>
      <c r="F3569" s="222">
        <v>12984047.08</v>
      </c>
      <c r="G3569" s="222">
        <v>0</v>
      </c>
      <c r="H3569" s="222">
        <v>4728901</v>
      </c>
      <c r="I3569" s="222">
        <v>0</v>
      </c>
      <c r="J3569" s="222">
        <v>611671</v>
      </c>
      <c r="K3569" s="222">
        <v>1287468</v>
      </c>
      <c r="L3569" s="222">
        <v>485957.08</v>
      </c>
      <c r="M3569" s="222">
        <v>0</v>
      </c>
      <c r="N3569" s="222">
        <v>0</v>
      </c>
      <c r="O3569" s="222">
        <v>5870050</v>
      </c>
      <c r="P3569" s="222">
        <v>0</v>
      </c>
      <c r="Q3569" s="222">
        <v>0</v>
      </c>
      <c r="R3569" s="222">
        <v>0</v>
      </c>
      <c r="S3569" s="222">
        <v>0</v>
      </c>
      <c r="T3569" s="222">
        <v>0</v>
      </c>
      <c r="U3569" s="222">
        <v>0</v>
      </c>
      <c r="V3569" s="222">
        <v>0</v>
      </c>
      <c r="W3569" s="222">
        <v>0</v>
      </c>
      <c r="X3569" s="222">
        <v>397498</v>
      </c>
    </row>
    <row r="3570" spans="1:24" s="239" customFormat="1" ht="20.25" customHeight="1" x14ac:dyDescent="0.3">
      <c r="A3570" s="238">
        <v>2025</v>
      </c>
      <c r="B3570" s="230">
        <v>935</v>
      </c>
      <c r="C3570" s="226" t="s">
        <v>3622</v>
      </c>
      <c r="D3570" s="230">
        <v>56285</v>
      </c>
      <c r="E3570" s="222">
        <v>13619421</v>
      </c>
      <c r="F3570" s="222">
        <v>13221923</v>
      </c>
      <c r="G3570" s="222">
        <v>0</v>
      </c>
      <c r="H3570" s="222">
        <v>4864032</v>
      </c>
      <c r="I3570" s="222">
        <v>0</v>
      </c>
      <c r="J3570" s="222">
        <v>611671</v>
      </c>
      <c r="K3570" s="222">
        <v>1287468</v>
      </c>
      <c r="L3570" s="222">
        <v>588702</v>
      </c>
      <c r="M3570" s="222">
        <v>0</v>
      </c>
      <c r="N3570" s="222">
        <v>0</v>
      </c>
      <c r="O3570" s="222">
        <v>5870050</v>
      </c>
      <c r="P3570" s="222">
        <v>0</v>
      </c>
      <c r="Q3570" s="222">
        <v>0</v>
      </c>
      <c r="R3570" s="222">
        <v>0</v>
      </c>
      <c r="S3570" s="222">
        <v>0</v>
      </c>
      <c r="T3570" s="222">
        <v>0</v>
      </c>
      <c r="U3570" s="222">
        <v>0</v>
      </c>
      <c r="V3570" s="222">
        <v>0</v>
      </c>
      <c r="W3570" s="222">
        <v>0</v>
      </c>
      <c r="X3570" s="222">
        <v>397498</v>
      </c>
    </row>
    <row r="3571" spans="1:24" s="239" customFormat="1" ht="20.25" customHeight="1" x14ac:dyDescent="0.3">
      <c r="A3571" s="238">
        <v>2025</v>
      </c>
      <c r="B3571" s="230">
        <v>936</v>
      </c>
      <c r="C3571" s="226" t="s">
        <v>3623</v>
      </c>
      <c r="D3571" s="230">
        <v>56286</v>
      </c>
      <c r="E3571" s="222">
        <v>14011964.66</v>
      </c>
      <c r="F3571" s="222">
        <v>13672822.66</v>
      </c>
      <c r="G3571" s="222">
        <v>0</v>
      </c>
      <c r="H3571" s="218">
        <v>5381197</v>
      </c>
      <c r="I3571" s="222">
        <v>0</v>
      </c>
      <c r="J3571" s="218">
        <v>611671.81999999995</v>
      </c>
      <c r="K3571" s="222">
        <v>1287468.24</v>
      </c>
      <c r="L3571" s="222">
        <v>532435.6</v>
      </c>
      <c r="M3571" s="222">
        <v>0</v>
      </c>
      <c r="N3571" s="218">
        <v>0</v>
      </c>
      <c r="O3571" s="222">
        <v>5860050</v>
      </c>
      <c r="P3571" s="222">
        <v>0</v>
      </c>
      <c r="Q3571" s="222">
        <v>0</v>
      </c>
      <c r="R3571" s="218">
        <v>0</v>
      </c>
      <c r="S3571" s="222">
        <v>0</v>
      </c>
      <c r="T3571" s="218">
        <v>0</v>
      </c>
      <c r="U3571" s="222">
        <v>0</v>
      </c>
      <c r="V3571" s="218">
        <v>0</v>
      </c>
      <c r="W3571" s="222">
        <v>0</v>
      </c>
      <c r="X3571" s="222">
        <v>339142</v>
      </c>
    </row>
    <row r="3572" spans="1:24" s="239" customFormat="1" ht="20.25" customHeight="1" x14ac:dyDescent="0.3">
      <c r="A3572" s="238">
        <v>2025</v>
      </c>
      <c r="B3572" s="230">
        <v>937</v>
      </c>
      <c r="C3572" s="226" t="s">
        <v>3624</v>
      </c>
      <c r="D3572" s="230">
        <v>56287</v>
      </c>
      <c r="E3572" s="222">
        <v>13012681.289999999</v>
      </c>
      <c r="F3572" s="222">
        <v>12673539.289999999</v>
      </c>
      <c r="G3572" s="222">
        <v>0</v>
      </c>
      <c r="H3572" s="222">
        <v>4384975.7699999996</v>
      </c>
      <c r="I3572" s="222">
        <v>0</v>
      </c>
      <c r="J3572" s="218">
        <v>611671.81999999995</v>
      </c>
      <c r="K3572" s="222">
        <v>1287468.24</v>
      </c>
      <c r="L3572" s="222">
        <v>506431.46</v>
      </c>
      <c r="M3572" s="222">
        <v>0</v>
      </c>
      <c r="N3572" s="218">
        <v>0</v>
      </c>
      <c r="O3572" s="222">
        <v>5882992</v>
      </c>
      <c r="P3572" s="222">
        <v>0</v>
      </c>
      <c r="Q3572" s="222">
        <v>0</v>
      </c>
      <c r="R3572" s="218">
        <v>0</v>
      </c>
      <c r="S3572" s="222">
        <v>0</v>
      </c>
      <c r="T3572" s="218">
        <v>0</v>
      </c>
      <c r="U3572" s="222">
        <v>0</v>
      </c>
      <c r="V3572" s="218">
        <v>0</v>
      </c>
      <c r="W3572" s="222">
        <v>0</v>
      </c>
      <c r="X3572" s="222">
        <v>339142</v>
      </c>
    </row>
    <row r="3573" spans="1:24" s="239" customFormat="1" ht="20.25" customHeight="1" x14ac:dyDescent="0.3">
      <c r="A3573" s="238">
        <v>2025</v>
      </c>
      <c r="B3573" s="230">
        <v>938</v>
      </c>
      <c r="C3573" s="226" t="s">
        <v>3625</v>
      </c>
      <c r="D3573" s="230">
        <v>56288</v>
      </c>
      <c r="E3573" s="222">
        <v>13422500.67</v>
      </c>
      <c r="F3573" s="222">
        <v>13083358.67</v>
      </c>
      <c r="G3573" s="218">
        <v>0</v>
      </c>
      <c r="H3573" s="218">
        <v>4728901</v>
      </c>
      <c r="I3573" s="218">
        <v>0</v>
      </c>
      <c r="J3573" s="218">
        <v>611671.81999999995</v>
      </c>
      <c r="K3573" s="218">
        <v>1287468</v>
      </c>
      <c r="L3573" s="222">
        <v>585267.85</v>
      </c>
      <c r="M3573" s="218">
        <v>0</v>
      </c>
      <c r="N3573" s="218">
        <v>0</v>
      </c>
      <c r="O3573" s="222">
        <v>5870050</v>
      </c>
      <c r="P3573" s="222">
        <v>0</v>
      </c>
      <c r="Q3573" s="222">
        <v>0</v>
      </c>
      <c r="R3573" s="218">
        <v>0</v>
      </c>
      <c r="S3573" s="218">
        <v>0</v>
      </c>
      <c r="T3573" s="218">
        <v>0</v>
      </c>
      <c r="U3573" s="218">
        <v>0</v>
      </c>
      <c r="V3573" s="218">
        <v>0</v>
      </c>
      <c r="W3573" s="218">
        <v>0</v>
      </c>
      <c r="X3573" s="222">
        <v>339142</v>
      </c>
    </row>
    <row r="3574" spans="1:24" s="239" customFormat="1" ht="20.25" customHeight="1" x14ac:dyDescent="0.3">
      <c r="A3574" s="238"/>
      <c r="B3574" s="230" t="s">
        <v>22</v>
      </c>
      <c r="C3574" s="272"/>
      <c r="D3574" s="263" t="s">
        <v>172</v>
      </c>
      <c r="E3574" s="220">
        <v>120651281.52999999</v>
      </c>
      <c r="F3574" s="220">
        <v>118209016.83999999</v>
      </c>
      <c r="G3574" s="220">
        <v>4250412.8</v>
      </c>
      <c r="H3574" s="220">
        <v>41165082.980000004</v>
      </c>
      <c r="I3574" s="220">
        <v>0</v>
      </c>
      <c r="J3574" s="220">
        <v>4795740.7799999993</v>
      </c>
      <c r="K3574" s="220">
        <v>8916295.4800000004</v>
      </c>
      <c r="L3574" s="220">
        <v>3588379.5700000003</v>
      </c>
      <c r="M3574" s="220">
        <v>0</v>
      </c>
      <c r="N3574" s="220">
        <v>0</v>
      </c>
      <c r="O3574" s="220">
        <v>46021874.879999995</v>
      </c>
      <c r="P3574" s="220">
        <v>0</v>
      </c>
      <c r="Q3574" s="220">
        <v>9471230.3500000015</v>
      </c>
      <c r="R3574" s="220">
        <v>0</v>
      </c>
      <c r="S3574" s="220">
        <v>0</v>
      </c>
      <c r="T3574" s="220">
        <v>0</v>
      </c>
      <c r="U3574" s="220">
        <v>0</v>
      </c>
      <c r="V3574" s="220">
        <v>0</v>
      </c>
      <c r="W3574" s="220">
        <v>0</v>
      </c>
      <c r="X3574" s="220">
        <v>2442264.69</v>
      </c>
    </row>
    <row r="3575" spans="1:24" s="239" customFormat="1" ht="20.25" customHeight="1" x14ac:dyDescent="0.3">
      <c r="A3575" s="238"/>
      <c r="C3575" s="274"/>
      <c r="D3575" s="274"/>
      <c r="E3575" s="274"/>
      <c r="F3575" s="274"/>
      <c r="G3575" s="275"/>
      <c r="H3575" s="275"/>
      <c r="I3575" s="275"/>
      <c r="J3575" s="275"/>
      <c r="K3575" s="275"/>
      <c r="L3575" s="275" t="s">
        <v>4396</v>
      </c>
      <c r="M3575" s="275"/>
      <c r="N3575" s="275"/>
      <c r="O3575" s="275"/>
      <c r="P3575" s="275"/>
      <c r="Q3575" s="275"/>
      <c r="R3575" s="275"/>
      <c r="S3575" s="275"/>
      <c r="T3575" s="275"/>
      <c r="U3575" s="275"/>
      <c r="V3575" s="275"/>
      <c r="W3575" s="275"/>
      <c r="X3575" s="266"/>
    </row>
    <row r="3576" spans="1:24" s="239" customFormat="1" ht="20.25" customHeight="1" x14ac:dyDescent="0.3">
      <c r="A3576" s="238">
        <v>2025</v>
      </c>
      <c r="B3576" s="230">
        <v>939</v>
      </c>
      <c r="C3576" s="225" t="s">
        <v>4425</v>
      </c>
      <c r="D3576" s="230">
        <v>39354</v>
      </c>
      <c r="E3576" s="222">
        <v>1503282.03</v>
      </c>
      <c r="F3576" s="222">
        <v>1481066.04</v>
      </c>
      <c r="G3576" s="218">
        <v>0</v>
      </c>
      <c r="H3576" s="222">
        <v>0</v>
      </c>
      <c r="I3576" s="222">
        <v>0</v>
      </c>
      <c r="J3576" s="222">
        <v>0</v>
      </c>
      <c r="K3576" s="222">
        <v>0</v>
      </c>
      <c r="L3576" s="222">
        <v>0</v>
      </c>
      <c r="M3576" s="222">
        <v>0</v>
      </c>
      <c r="N3576" s="222">
        <v>0</v>
      </c>
      <c r="O3576" s="222">
        <v>1481066.04</v>
      </c>
      <c r="P3576" s="222">
        <v>0</v>
      </c>
      <c r="Q3576" s="222">
        <v>0</v>
      </c>
      <c r="R3576" s="222">
        <v>0</v>
      </c>
      <c r="S3576" s="222">
        <v>0</v>
      </c>
      <c r="T3576" s="222">
        <v>0</v>
      </c>
      <c r="U3576" s="223">
        <v>0</v>
      </c>
      <c r="V3576" s="223">
        <v>0</v>
      </c>
      <c r="W3576" s="223">
        <v>0</v>
      </c>
      <c r="X3576" s="222">
        <v>22215.99</v>
      </c>
    </row>
    <row r="3577" spans="1:24" s="239" customFormat="1" ht="20.25" customHeight="1" x14ac:dyDescent="0.3">
      <c r="A3577" s="238">
        <v>2025</v>
      </c>
      <c r="B3577" s="230">
        <v>940</v>
      </c>
      <c r="C3577" s="225" t="s">
        <v>1383</v>
      </c>
      <c r="D3577" s="230">
        <v>39368</v>
      </c>
      <c r="E3577" s="222">
        <v>4292210.07</v>
      </c>
      <c r="F3577" s="222">
        <v>4292210.07</v>
      </c>
      <c r="G3577" s="218">
        <v>0</v>
      </c>
      <c r="H3577" s="222">
        <v>0</v>
      </c>
      <c r="I3577" s="222">
        <v>0</v>
      </c>
      <c r="J3577" s="222">
        <v>0</v>
      </c>
      <c r="K3577" s="222">
        <v>0</v>
      </c>
      <c r="L3577" s="222">
        <v>0</v>
      </c>
      <c r="M3577" s="222">
        <v>0</v>
      </c>
      <c r="N3577" s="222">
        <v>0</v>
      </c>
      <c r="O3577" s="222">
        <v>2794814.8</v>
      </c>
      <c r="P3577" s="222">
        <v>0</v>
      </c>
      <c r="Q3577" s="222">
        <v>1497395.27</v>
      </c>
      <c r="R3577" s="222">
        <v>0</v>
      </c>
      <c r="S3577" s="222">
        <v>0</v>
      </c>
      <c r="T3577" s="222">
        <v>0</v>
      </c>
      <c r="U3577" s="223">
        <v>0</v>
      </c>
      <c r="V3577" s="223">
        <v>0</v>
      </c>
      <c r="W3577" s="223">
        <v>0</v>
      </c>
      <c r="X3577" s="222">
        <v>0</v>
      </c>
    </row>
    <row r="3578" spans="1:24" s="239" customFormat="1" ht="20.25" customHeight="1" x14ac:dyDescent="0.3">
      <c r="A3578" s="238"/>
      <c r="B3578" s="226" t="s">
        <v>22</v>
      </c>
      <c r="C3578" s="231"/>
      <c r="D3578" s="263" t="s">
        <v>172</v>
      </c>
      <c r="E3578" s="220">
        <v>5795492.1000000006</v>
      </c>
      <c r="F3578" s="220">
        <v>5773276.1100000003</v>
      </c>
      <c r="G3578" s="220">
        <v>0</v>
      </c>
      <c r="H3578" s="220">
        <v>0</v>
      </c>
      <c r="I3578" s="220">
        <v>0</v>
      </c>
      <c r="J3578" s="220">
        <v>0</v>
      </c>
      <c r="K3578" s="220">
        <v>0</v>
      </c>
      <c r="L3578" s="220">
        <v>0</v>
      </c>
      <c r="M3578" s="220">
        <v>0</v>
      </c>
      <c r="N3578" s="220">
        <v>0</v>
      </c>
      <c r="O3578" s="220">
        <v>4275880.84</v>
      </c>
      <c r="P3578" s="220">
        <v>0</v>
      </c>
      <c r="Q3578" s="220">
        <v>1497395.27</v>
      </c>
      <c r="R3578" s="220">
        <v>0</v>
      </c>
      <c r="S3578" s="220">
        <v>0</v>
      </c>
      <c r="T3578" s="220">
        <v>0</v>
      </c>
      <c r="U3578" s="220">
        <v>0</v>
      </c>
      <c r="V3578" s="220">
        <v>0</v>
      </c>
      <c r="W3578" s="220">
        <v>0</v>
      </c>
      <c r="X3578" s="220">
        <v>22215.99</v>
      </c>
    </row>
    <row r="3579" spans="1:24" s="239" customFormat="1" ht="20.25" customHeight="1" x14ac:dyDescent="0.3">
      <c r="A3579" s="238"/>
      <c r="C3579" s="274"/>
      <c r="D3579" s="274"/>
      <c r="E3579" s="274"/>
      <c r="F3579" s="274"/>
      <c r="G3579" s="275"/>
      <c r="H3579" s="275"/>
      <c r="I3579" s="275"/>
      <c r="J3579" s="275"/>
      <c r="K3579" s="275"/>
      <c r="L3579" s="275" t="s">
        <v>3997</v>
      </c>
      <c r="M3579" s="275"/>
      <c r="N3579" s="275"/>
      <c r="O3579" s="275"/>
      <c r="P3579" s="275"/>
      <c r="Q3579" s="275"/>
      <c r="R3579" s="275"/>
      <c r="S3579" s="275"/>
      <c r="T3579" s="275"/>
      <c r="U3579" s="275"/>
      <c r="V3579" s="275"/>
      <c r="W3579" s="275"/>
      <c r="X3579" s="275"/>
    </row>
    <row r="3580" spans="1:24" s="239" customFormat="1" ht="20.25" customHeight="1" x14ac:dyDescent="0.3">
      <c r="A3580" s="238">
        <v>2025</v>
      </c>
      <c r="B3580" s="230">
        <v>941</v>
      </c>
      <c r="C3580" s="225" t="s">
        <v>1384</v>
      </c>
      <c r="D3580" s="230">
        <v>46295</v>
      </c>
      <c r="E3580" s="222">
        <v>155159.63</v>
      </c>
      <c r="F3580" s="222">
        <v>155159.63</v>
      </c>
      <c r="G3580" s="218">
        <v>0</v>
      </c>
      <c r="H3580" s="222">
        <v>0</v>
      </c>
      <c r="I3580" s="222">
        <v>0</v>
      </c>
      <c r="J3580" s="222">
        <v>0</v>
      </c>
      <c r="K3580" s="222">
        <v>0</v>
      </c>
      <c r="L3580" s="222">
        <v>0</v>
      </c>
      <c r="M3580" s="222">
        <v>0</v>
      </c>
      <c r="N3580" s="222">
        <v>0</v>
      </c>
      <c r="O3580" s="222">
        <v>0</v>
      </c>
      <c r="P3580" s="222">
        <v>0</v>
      </c>
      <c r="Q3580" s="222">
        <v>0</v>
      </c>
      <c r="R3580" s="222">
        <v>0</v>
      </c>
      <c r="S3580" s="222">
        <v>0</v>
      </c>
      <c r="T3580" s="222">
        <v>0</v>
      </c>
      <c r="U3580" s="223">
        <v>0</v>
      </c>
      <c r="V3580" s="223">
        <v>155159.63</v>
      </c>
      <c r="W3580" s="223">
        <v>0</v>
      </c>
      <c r="X3580" s="223">
        <v>0</v>
      </c>
    </row>
    <row r="3581" spans="1:24" s="239" customFormat="1" ht="20.25" customHeight="1" x14ac:dyDescent="0.3">
      <c r="A3581" s="238"/>
      <c r="B3581" s="226" t="s">
        <v>22</v>
      </c>
      <c r="C3581" s="231"/>
      <c r="D3581" s="263" t="s">
        <v>172</v>
      </c>
      <c r="E3581" s="220">
        <v>155159.63</v>
      </c>
      <c r="F3581" s="220">
        <v>155159.63</v>
      </c>
      <c r="G3581" s="220">
        <v>0</v>
      </c>
      <c r="H3581" s="220">
        <v>0</v>
      </c>
      <c r="I3581" s="220">
        <v>0</v>
      </c>
      <c r="J3581" s="220">
        <v>0</v>
      </c>
      <c r="K3581" s="220">
        <v>0</v>
      </c>
      <c r="L3581" s="220">
        <v>0</v>
      </c>
      <c r="M3581" s="220">
        <v>0</v>
      </c>
      <c r="N3581" s="220">
        <v>0</v>
      </c>
      <c r="O3581" s="220">
        <v>0</v>
      </c>
      <c r="P3581" s="220">
        <v>0</v>
      </c>
      <c r="Q3581" s="220">
        <v>0</v>
      </c>
      <c r="R3581" s="220">
        <v>0</v>
      </c>
      <c r="S3581" s="220">
        <v>0</v>
      </c>
      <c r="T3581" s="220">
        <v>0</v>
      </c>
      <c r="U3581" s="220">
        <v>0</v>
      </c>
      <c r="V3581" s="220">
        <v>155159.63</v>
      </c>
      <c r="W3581" s="220">
        <v>0</v>
      </c>
      <c r="X3581" s="223">
        <v>0</v>
      </c>
    </row>
    <row r="3582" spans="1:24" s="239" customFormat="1" ht="20.25" customHeight="1" x14ac:dyDescent="0.3">
      <c r="A3582" s="238"/>
      <c r="B3582" s="272" t="s">
        <v>34</v>
      </c>
      <c r="C3582" s="272"/>
      <c r="D3582" s="263" t="s">
        <v>172</v>
      </c>
      <c r="E3582" s="220">
        <v>126601933.25999998</v>
      </c>
      <c r="F3582" s="220">
        <v>124137452.57999998</v>
      </c>
      <c r="G3582" s="220">
        <v>4250412.8</v>
      </c>
      <c r="H3582" s="220">
        <v>41165082.980000004</v>
      </c>
      <c r="I3582" s="220">
        <v>0</v>
      </c>
      <c r="J3582" s="220">
        <v>4795740.7799999993</v>
      </c>
      <c r="K3582" s="220">
        <v>8916295.4800000004</v>
      </c>
      <c r="L3582" s="220">
        <v>3588379.5700000003</v>
      </c>
      <c r="M3582" s="220">
        <v>0</v>
      </c>
      <c r="N3582" s="220">
        <v>0</v>
      </c>
      <c r="O3582" s="220">
        <v>50297755.719999999</v>
      </c>
      <c r="P3582" s="220">
        <v>0</v>
      </c>
      <c r="Q3582" s="220">
        <v>10968625.620000001</v>
      </c>
      <c r="R3582" s="220">
        <v>0</v>
      </c>
      <c r="S3582" s="220">
        <v>0</v>
      </c>
      <c r="T3582" s="220">
        <v>0</v>
      </c>
      <c r="U3582" s="220">
        <v>0</v>
      </c>
      <c r="V3582" s="220">
        <v>155159.63</v>
      </c>
      <c r="W3582" s="220">
        <v>0</v>
      </c>
      <c r="X3582" s="220">
        <v>2464480.6800000002</v>
      </c>
    </row>
    <row r="3583" spans="1:24" s="239" customFormat="1" ht="20.25" customHeight="1" x14ac:dyDescent="0.3">
      <c r="A3583" s="238"/>
      <c r="C3583" s="235"/>
      <c r="D3583" s="235"/>
      <c r="E3583" s="235"/>
      <c r="F3583" s="235"/>
      <c r="G3583" s="254"/>
      <c r="H3583" s="254"/>
      <c r="I3583" s="254"/>
      <c r="J3583" s="254"/>
      <c r="K3583" s="254"/>
      <c r="L3583" s="254" t="s">
        <v>2772</v>
      </c>
      <c r="M3583" s="254"/>
      <c r="N3583" s="254"/>
      <c r="O3583" s="254"/>
      <c r="P3583" s="254"/>
      <c r="Q3583" s="254"/>
      <c r="R3583" s="254"/>
      <c r="S3583" s="254"/>
      <c r="T3583" s="254"/>
      <c r="U3583" s="254"/>
      <c r="V3583" s="254"/>
      <c r="W3583" s="254"/>
      <c r="X3583" s="266"/>
    </row>
    <row r="3584" spans="1:24" s="239" customFormat="1" ht="20.25" customHeight="1" x14ac:dyDescent="0.3">
      <c r="A3584" s="238"/>
      <c r="C3584" s="274"/>
      <c r="D3584" s="274"/>
      <c r="E3584" s="274"/>
      <c r="F3584" s="274"/>
      <c r="G3584" s="275"/>
      <c r="H3584" s="275"/>
      <c r="I3584" s="275"/>
      <c r="J3584" s="275"/>
      <c r="K3584" s="275"/>
      <c r="L3584" s="275" t="s">
        <v>3996</v>
      </c>
      <c r="M3584" s="275"/>
      <c r="N3584" s="275"/>
      <c r="O3584" s="275"/>
      <c r="P3584" s="275"/>
      <c r="Q3584" s="275"/>
      <c r="R3584" s="275"/>
      <c r="S3584" s="275"/>
      <c r="T3584" s="275"/>
      <c r="U3584" s="275"/>
      <c r="V3584" s="275"/>
      <c r="W3584" s="275"/>
      <c r="X3584" s="275"/>
    </row>
    <row r="3585" spans="1:24" s="239" customFormat="1" ht="20.25" customHeight="1" x14ac:dyDescent="0.3">
      <c r="A3585" s="238">
        <v>2025</v>
      </c>
      <c r="B3585" s="230">
        <v>942</v>
      </c>
      <c r="C3585" s="225" t="s">
        <v>1069</v>
      </c>
      <c r="D3585" s="230">
        <v>41070</v>
      </c>
      <c r="E3585" s="222">
        <v>1813553.1732000001</v>
      </c>
      <c r="F3585" s="222">
        <v>1786335</v>
      </c>
      <c r="G3585" s="218">
        <v>0</v>
      </c>
      <c r="H3585" s="261">
        <v>1219988</v>
      </c>
      <c r="I3585" s="222">
        <v>0</v>
      </c>
      <c r="J3585" s="222">
        <v>0</v>
      </c>
      <c r="K3585" s="222">
        <v>0</v>
      </c>
      <c r="L3585" s="222">
        <v>566347</v>
      </c>
      <c r="M3585" s="222">
        <v>0</v>
      </c>
      <c r="N3585" s="222">
        <v>0</v>
      </c>
      <c r="O3585" s="222">
        <v>0</v>
      </c>
      <c r="P3585" s="222">
        <v>0</v>
      </c>
      <c r="Q3585" s="222">
        <v>0</v>
      </c>
      <c r="R3585" s="222">
        <v>0</v>
      </c>
      <c r="S3585" s="222">
        <v>0</v>
      </c>
      <c r="T3585" s="222">
        <v>0</v>
      </c>
      <c r="U3585" s="223">
        <v>0</v>
      </c>
      <c r="V3585" s="223">
        <v>0</v>
      </c>
      <c r="W3585" s="223">
        <v>0</v>
      </c>
      <c r="X3585" s="223">
        <v>27218.173199999997</v>
      </c>
    </row>
    <row r="3586" spans="1:24" s="239" customFormat="1" ht="20.25" customHeight="1" x14ac:dyDescent="0.3">
      <c r="A3586" s="238">
        <v>2025</v>
      </c>
      <c r="B3586" s="230">
        <v>943</v>
      </c>
      <c r="C3586" s="229" t="s">
        <v>1070</v>
      </c>
      <c r="D3586" s="230">
        <v>41071</v>
      </c>
      <c r="E3586" s="222">
        <v>1815905.6732999999</v>
      </c>
      <c r="F3586" s="222">
        <v>1786335</v>
      </c>
      <c r="G3586" s="218">
        <v>0</v>
      </c>
      <c r="H3586" s="222">
        <v>1219988</v>
      </c>
      <c r="I3586" s="222">
        <v>0</v>
      </c>
      <c r="J3586" s="222">
        <v>0</v>
      </c>
      <c r="K3586" s="222">
        <v>0</v>
      </c>
      <c r="L3586" s="222">
        <v>566347</v>
      </c>
      <c r="M3586" s="222">
        <v>0</v>
      </c>
      <c r="N3586" s="222">
        <v>0</v>
      </c>
      <c r="O3586" s="222">
        <v>0</v>
      </c>
      <c r="P3586" s="222">
        <v>0</v>
      </c>
      <c r="Q3586" s="222">
        <v>0</v>
      </c>
      <c r="R3586" s="222">
        <v>0</v>
      </c>
      <c r="S3586" s="222">
        <v>0</v>
      </c>
      <c r="T3586" s="222">
        <v>0</v>
      </c>
      <c r="U3586" s="223">
        <v>0</v>
      </c>
      <c r="V3586" s="223">
        <v>0</v>
      </c>
      <c r="W3586" s="223">
        <v>0</v>
      </c>
      <c r="X3586" s="223">
        <v>29570.673299999999</v>
      </c>
    </row>
    <row r="3587" spans="1:24" s="239" customFormat="1" ht="20.25" customHeight="1" x14ac:dyDescent="0.3">
      <c r="A3587" s="238">
        <v>2025</v>
      </c>
      <c r="B3587" s="230">
        <v>944</v>
      </c>
      <c r="C3587" s="229" t="s">
        <v>1071</v>
      </c>
      <c r="D3587" s="230">
        <v>41073</v>
      </c>
      <c r="E3587" s="222">
        <v>1562039.14</v>
      </c>
      <c r="F3587" s="222">
        <v>1539400.89</v>
      </c>
      <c r="G3587" s="218">
        <v>0</v>
      </c>
      <c r="H3587" s="222">
        <v>584709.28</v>
      </c>
      <c r="I3587" s="222">
        <v>0</v>
      </c>
      <c r="J3587" s="222">
        <v>186981.58</v>
      </c>
      <c r="K3587" s="222">
        <v>365150</v>
      </c>
      <c r="L3587" s="222">
        <v>402560.03</v>
      </c>
      <c r="M3587" s="222">
        <v>0</v>
      </c>
      <c r="N3587" s="222">
        <v>0</v>
      </c>
      <c r="O3587" s="222">
        <v>0</v>
      </c>
      <c r="P3587" s="222">
        <v>0</v>
      </c>
      <c r="Q3587" s="222">
        <v>0</v>
      </c>
      <c r="R3587" s="222">
        <v>0</v>
      </c>
      <c r="S3587" s="222">
        <v>0</v>
      </c>
      <c r="T3587" s="222">
        <v>0</v>
      </c>
      <c r="U3587" s="223">
        <v>0</v>
      </c>
      <c r="V3587" s="223">
        <v>0</v>
      </c>
      <c r="W3587" s="223">
        <v>0</v>
      </c>
      <c r="X3587" s="223">
        <v>22638.25</v>
      </c>
    </row>
    <row r="3588" spans="1:24" s="239" customFormat="1" ht="20.25" customHeight="1" x14ac:dyDescent="0.3">
      <c r="A3588" s="238">
        <v>2025</v>
      </c>
      <c r="B3588" s="230">
        <v>945</v>
      </c>
      <c r="C3588" s="225" t="s">
        <v>1073</v>
      </c>
      <c r="D3588" s="230">
        <v>41083</v>
      </c>
      <c r="E3588" s="222">
        <v>2183784.15</v>
      </c>
      <c r="F3588" s="222">
        <v>2152135.1</v>
      </c>
      <c r="G3588" s="218">
        <v>0</v>
      </c>
      <c r="H3588" s="261">
        <v>956864.38</v>
      </c>
      <c r="I3588" s="222">
        <v>0</v>
      </c>
      <c r="J3588" s="222">
        <v>281652.19</v>
      </c>
      <c r="K3588" s="222">
        <v>442197.34</v>
      </c>
      <c r="L3588" s="222">
        <v>471421.19</v>
      </c>
      <c r="M3588" s="222">
        <v>0</v>
      </c>
      <c r="N3588" s="222">
        <v>0</v>
      </c>
      <c r="O3588" s="222">
        <v>0</v>
      </c>
      <c r="P3588" s="222">
        <v>0</v>
      </c>
      <c r="Q3588" s="222">
        <v>0</v>
      </c>
      <c r="R3588" s="222">
        <v>0</v>
      </c>
      <c r="S3588" s="222">
        <v>0</v>
      </c>
      <c r="T3588" s="222">
        <v>0</v>
      </c>
      <c r="U3588" s="223">
        <v>0</v>
      </c>
      <c r="V3588" s="223">
        <v>0</v>
      </c>
      <c r="W3588" s="223">
        <v>0</v>
      </c>
      <c r="X3588" s="223">
        <v>31649.05</v>
      </c>
    </row>
    <row r="3589" spans="1:24" s="239" customFormat="1" ht="20.25" customHeight="1" x14ac:dyDescent="0.3">
      <c r="A3589" s="238">
        <v>2025</v>
      </c>
      <c r="B3589" s="230">
        <v>946</v>
      </c>
      <c r="C3589" s="225" t="s">
        <v>1075</v>
      </c>
      <c r="D3589" s="230">
        <v>41085</v>
      </c>
      <c r="E3589" s="222">
        <v>2183784.15</v>
      </c>
      <c r="F3589" s="222">
        <v>2152135.1</v>
      </c>
      <c r="G3589" s="218">
        <v>0</v>
      </c>
      <c r="H3589" s="261">
        <v>956864.38</v>
      </c>
      <c r="I3589" s="222">
        <v>0</v>
      </c>
      <c r="J3589" s="222">
        <v>281652.19</v>
      </c>
      <c r="K3589" s="222">
        <v>442197.34</v>
      </c>
      <c r="L3589" s="222">
        <v>471421.19</v>
      </c>
      <c r="M3589" s="222">
        <v>0</v>
      </c>
      <c r="N3589" s="222">
        <v>0</v>
      </c>
      <c r="O3589" s="222">
        <v>0</v>
      </c>
      <c r="P3589" s="222">
        <v>0</v>
      </c>
      <c r="Q3589" s="222">
        <v>0</v>
      </c>
      <c r="R3589" s="222">
        <v>0</v>
      </c>
      <c r="S3589" s="222">
        <v>0</v>
      </c>
      <c r="T3589" s="222">
        <v>0</v>
      </c>
      <c r="U3589" s="223">
        <v>0</v>
      </c>
      <c r="V3589" s="223">
        <v>0</v>
      </c>
      <c r="W3589" s="223">
        <v>0</v>
      </c>
      <c r="X3589" s="223">
        <v>31649.05</v>
      </c>
    </row>
    <row r="3590" spans="1:24" s="239" customFormat="1" ht="20.25" customHeight="1" x14ac:dyDescent="0.3">
      <c r="A3590" s="238">
        <v>2025</v>
      </c>
      <c r="B3590" s="230">
        <v>947</v>
      </c>
      <c r="C3590" s="225" t="s">
        <v>1072</v>
      </c>
      <c r="D3590" s="230">
        <v>56135</v>
      </c>
      <c r="E3590" s="222">
        <v>1439646.8699999999</v>
      </c>
      <c r="F3590" s="222">
        <v>1418052.17</v>
      </c>
      <c r="G3590" s="218">
        <v>0</v>
      </c>
      <c r="H3590" s="261">
        <v>0</v>
      </c>
      <c r="I3590" s="222">
        <v>0</v>
      </c>
      <c r="J3590" s="222">
        <v>0</v>
      </c>
      <c r="K3590" s="222">
        <v>0</v>
      </c>
      <c r="L3590" s="222">
        <v>0</v>
      </c>
      <c r="M3590" s="222">
        <v>0</v>
      </c>
      <c r="N3590" s="222">
        <v>0</v>
      </c>
      <c r="O3590" s="222">
        <v>1418052.17</v>
      </c>
      <c r="P3590" s="222">
        <v>0</v>
      </c>
      <c r="Q3590" s="222">
        <v>0</v>
      </c>
      <c r="R3590" s="222">
        <v>0</v>
      </c>
      <c r="S3590" s="222">
        <v>0</v>
      </c>
      <c r="T3590" s="222">
        <v>0</v>
      </c>
      <c r="U3590" s="223">
        <v>0</v>
      </c>
      <c r="V3590" s="223">
        <v>0</v>
      </c>
      <c r="W3590" s="223">
        <v>0</v>
      </c>
      <c r="X3590" s="223">
        <v>21594.7</v>
      </c>
    </row>
    <row r="3591" spans="1:24" s="239" customFormat="1" ht="20.25" customHeight="1" x14ac:dyDescent="0.3">
      <c r="A3591" s="238">
        <v>2025</v>
      </c>
      <c r="B3591" s="230">
        <v>948</v>
      </c>
      <c r="C3591" s="225" t="s">
        <v>1078</v>
      </c>
      <c r="D3591" s="230">
        <v>46268</v>
      </c>
      <c r="E3591" s="222">
        <v>1556019.8</v>
      </c>
      <c r="F3591" s="222">
        <v>1533468.79</v>
      </c>
      <c r="G3591" s="218">
        <v>0</v>
      </c>
      <c r="H3591" s="261">
        <v>581067.36</v>
      </c>
      <c r="I3591" s="222">
        <v>0</v>
      </c>
      <c r="J3591" s="222">
        <v>184691.4</v>
      </c>
      <c r="K3591" s="222">
        <v>365150</v>
      </c>
      <c r="L3591" s="222">
        <v>402560.03</v>
      </c>
      <c r="M3591" s="222">
        <v>0</v>
      </c>
      <c r="N3591" s="222">
        <v>0</v>
      </c>
      <c r="O3591" s="222">
        <v>0</v>
      </c>
      <c r="P3591" s="222">
        <v>0</v>
      </c>
      <c r="Q3591" s="222">
        <v>0</v>
      </c>
      <c r="R3591" s="222">
        <v>0</v>
      </c>
      <c r="S3591" s="222">
        <v>0</v>
      </c>
      <c r="T3591" s="222">
        <v>0</v>
      </c>
      <c r="U3591" s="223">
        <v>0</v>
      </c>
      <c r="V3591" s="223">
        <v>0</v>
      </c>
      <c r="W3591" s="223">
        <v>0</v>
      </c>
      <c r="X3591" s="223">
        <v>22551.01</v>
      </c>
    </row>
    <row r="3592" spans="1:24" s="239" customFormat="1" ht="20.25" customHeight="1" x14ac:dyDescent="0.3">
      <c r="A3592" s="238">
        <v>2025</v>
      </c>
      <c r="B3592" s="230">
        <v>949</v>
      </c>
      <c r="C3592" s="229" t="s">
        <v>1068</v>
      </c>
      <c r="D3592" s="230">
        <v>41065</v>
      </c>
      <c r="E3592" s="222">
        <v>5188694</v>
      </c>
      <c r="F3592" s="222">
        <v>5110694</v>
      </c>
      <c r="G3592" s="222">
        <v>0</v>
      </c>
      <c r="H3592" s="222">
        <v>0</v>
      </c>
      <c r="I3592" s="222">
        <v>0</v>
      </c>
      <c r="J3592" s="222">
        <v>0</v>
      </c>
      <c r="K3592" s="222">
        <v>0</v>
      </c>
      <c r="L3592" s="222">
        <v>0</v>
      </c>
      <c r="M3592" s="222">
        <v>0</v>
      </c>
      <c r="N3592" s="222">
        <v>0</v>
      </c>
      <c r="O3592" s="222">
        <v>0</v>
      </c>
      <c r="P3592" s="222">
        <v>0</v>
      </c>
      <c r="Q3592" s="222">
        <v>5110694</v>
      </c>
      <c r="R3592" s="222">
        <v>0</v>
      </c>
      <c r="S3592" s="222">
        <v>0</v>
      </c>
      <c r="T3592" s="222">
        <v>0</v>
      </c>
      <c r="U3592" s="223">
        <v>0</v>
      </c>
      <c r="V3592" s="223">
        <v>0</v>
      </c>
      <c r="W3592" s="223">
        <v>0</v>
      </c>
      <c r="X3592" s="223">
        <v>78000</v>
      </c>
    </row>
    <row r="3593" spans="1:24" s="239" customFormat="1" ht="20.25" customHeight="1" x14ac:dyDescent="0.3">
      <c r="A3593" s="238">
        <v>2025</v>
      </c>
      <c r="B3593" s="230">
        <v>950</v>
      </c>
      <c r="C3593" s="229" t="s">
        <v>2689</v>
      </c>
      <c r="D3593" s="230">
        <v>41067</v>
      </c>
      <c r="E3593" s="222">
        <v>2420079</v>
      </c>
      <c r="F3593" s="222">
        <v>2384319</v>
      </c>
      <c r="G3593" s="218">
        <v>0</v>
      </c>
      <c r="H3593" s="261">
        <v>0</v>
      </c>
      <c r="I3593" s="222">
        <v>0</v>
      </c>
      <c r="J3593" s="222">
        <v>0</v>
      </c>
      <c r="K3593" s="222">
        <v>0</v>
      </c>
      <c r="L3593" s="222">
        <v>0</v>
      </c>
      <c r="M3593" s="222">
        <v>0</v>
      </c>
      <c r="N3593" s="222">
        <v>0</v>
      </c>
      <c r="O3593" s="222">
        <v>2384319</v>
      </c>
      <c r="P3593" s="222">
        <v>0</v>
      </c>
      <c r="Q3593" s="222">
        <v>0</v>
      </c>
      <c r="R3593" s="222">
        <v>0</v>
      </c>
      <c r="S3593" s="222">
        <v>0</v>
      </c>
      <c r="T3593" s="222">
        <v>0</v>
      </c>
      <c r="U3593" s="223">
        <v>0</v>
      </c>
      <c r="V3593" s="223">
        <v>0</v>
      </c>
      <c r="W3593" s="223">
        <v>0</v>
      </c>
      <c r="X3593" s="223">
        <v>35760</v>
      </c>
    </row>
    <row r="3594" spans="1:24" s="239" customFormat="1" ht="20.25" customHeight="1" x14ac:dyDescent="0.3">
      <c r="A3594" s="238">
        <v>2025</v>
      </c>
      <c r="B3594" s="230">
        <v>951</v>
      </c>
      <c r="C3594" s="229" t="s">
        <v>3726</v>
      </c>
      <c r="D3594" s="230">
        <v>41100</v>
      </c>
      <c r="E3594" s="222">
        <v>2391350.52</v>
      </c>
      <c r="F3594" s="222">
        <v>2356010.36</v>
      </c>
      <c r="G3594" s="218">
        <v>0</v>
      </c>
      <c r="H3594" s="261">
        <v>0</v>
      </c>
      <c r="I3594" s="218">
        <v>0</v>
      </c>
      <c r="J3594" s="261">
        <v>222080.2</v>
      </c>
      <c r="K3594" s="218">
        <v>1125794.45</v>
      </c>
      <c r="L3594" s="261">
        <v>30067.81</v>
      </c>
      <c r="M3594" s="218">
        <v>0</v>
      </c>
      <c r="N3594" s="261">
        <v>0</v>
      </c>
      <c r="O3594" s="218">
        <v>0</v>
      </c>
      <c r="P3594" s="261">
        <v>978067.9</v>
      </c>
      <c r="Q3594" s="218">
        <v>0</v>
      </c>
      <c r="R3594" s="261">
        <v>0</v>
      </c>
      <c r="S3594" s="218">
        <v>0</v>
      </c>
      <c r="T3594" s="261">
        <v>0</v>
      </c>
      <c r="U3594" s="218">
        <v>0</v>
      </c>
      <c r="V3594" s="261">
        <v>0</v>
      </c>
      <c r="W3594" s="218">
        <v>0</v>
      </c>
      <c r="X3594" s="261">
        <v>35340.160000000003</v>
      </c>
    </row>
    <row r="3595" spans="1:24" s="239" customFormat="1" ht="20.25" customHeight="1" x14ac:dyDescent="0.3">
      <c r="A3595" s="238"/>
      <c r="B3595" s="226" t="s">
        <v>22</v>
      </c>
      <c r="C3595" s="231"/>
      <c r="D3595" s="263" t="s">
        <v>172</v>
      </c>
      <c r="E3595" s="220">
        <v>22554856.476500001</v>
      </c>
      <c r="F3595" s="220">
        <v>22218885.41</v>
      </c>
      <c r="G3595" s="220">
        <v>0</v>
      </c>
      <c r="H3595" s="220">
        <v>5519481.4000000004</v>
      </c>
      <c r="I3595" s="220">
        <v>0</v>
      </c>
      <c r="J3595" s="220">
        <v>1157057.56</v>
      </c>
      <c r="K3595" s="220">
        <v>2740489.13</v>
      </c>
      <c r="L3595" s="220">
        <v>2910724.2500000005</v>
      </c>
      <c r="M3595" s="220">
        <v>0</v>
      </c>
      <c r="N3595" s="220">
        <v>0</v>
      </c>
      <c r="O3595" s="220">
        <v>3802371.17</v>
      </c>
      <c r="P3595" s="220">
        <v>978067.9</v>
      </c>
      <c r="Q3595" s="220">
        <v>5110694</v>
      </c>
      <c r="R3595" s="220">
        <v>0</v>
      </c>
      <c r="S3595" s="220">
        <v>0</v>
      </c>
      <c r="T3595" s="220">
        <v>0</v>
      </c>
      <c r="U3595" s="220">
        <v>0</v>
      </c>
      <c r="V3595" s="220">
        <v>0</v>
      </c>
      <c r="W3595" s="220">
        <v>0</v>
      </c>
      <c r="X3595" s="220">
        <v>335971.06650000007</v>
      </c>
    </row>
    <row r="3596" spans="1:24" s="273" customFormat="1" ht="20.25" customHeight="1" x14ac:dyDescent="0.3">
      <c r="A3596" s="238"/>
      <c r="C3596" s="274"/>
      <c r="D3596" s="274"/>
      <c r="E3596" s="274"/>
      <c r="F3596" s="274"/>
      <c r="G3596" s="275"/>
      <c r="H3596" s="275"/>
      <c r="I3596" s="275"/>
      <c r="J3596" s="275"/>
      <c r="K3596" s="278"/>
      <c r="L3596" s="275" t="s">
        <v>3994</v>
      </c>
      <c r="M3596" s="280"/>
      <c r="N3596" s="275"/>
      <c r="O3596" s="275"/>
      <c r="P3596" s="275"/>
      <c r="Q3596" s="275"/>
      <c r="R3596" s="275"/>
      <c r="S3596" s="275"/>
      <c r="T3596" s="275"/>
      <c r="U3596" s="275"/>
      <c r="V3596" s="275"/>
      <c r="W3596" s="275"/>
      <c r="X3596" s="275"/>
    </row>
    <row r="3597" spans="1:24" s="273" customFormat="1" ht="20.25" customHeight="1" x14ac:dyDescent="0.3">
      <c r="A3597" s="238">
        <v>2025</v>
      </c>
      <c r="B3597" s="230">
        <v>952</v>
      </c>
      <c r="C3597" s="231" t="s">
        <v>621</v>
      </c>
      <c r="D3597" s="230">
        <v>41153</v>
      </c>
      <c r="E3597" s="222">
        <v>709002.51</v>
      </c>
      <c r="F3597" s="222">
        <v>699523.54</v>
      </c>
      <c r="G3597" s="223">
        <v>0</v>
      </c>
      <c r="H3597" s="223">
        <v>0</v>
      </c>
      <c r="I3597" s="223">
        <v>0</v>
      </c>
      <c r="J3597" s="223">
        <v>0</v>
      </c>
      <c r="K3597" s="222">
        <v>0</v>
      </c>
      <c r="L3597" s="223">
        <v>631931.14</v>
      </c>
      <c r="M3597" s="223">
        <v>0</v>
      </c>
      <c r="N3597" s="222">
        <v>0</v>
      </c>
      <c r="O3597" s="222">
        <v>0</v>
      </c>
      <c r="P3597" s="222">
        <v>0</v>
      </c>
      <c r="Q3597" s="222">
        <v>0</v>
      </c>
      <c r="R3597" s="222">
        <v>0</v>
      </c>
      <c r="S3597" s="222">
        <v>0</v>
      </c>
      <c r="T3597" s="222">
        <v>0</v>
      </c>
      <c r="U3597" s="223">
        <v>67592.399999999994</v>
      </c>
      <c r="V3597" s="223">
        <v>0</v>
      </c>
      <c r="W3597" s="223">
        <v>0</v>
      </c>
      <c r="X3597" s="223">
        <v>9478.9699999999993</v>
      </c>
    </row>
    <row r="3598" spans="1:24" s="273" customFormat="1" ht="20.25" customHeight="1" x14ac:dyDescent="0.3">
      <c r="A3598" s="238">
        <v>2025</v>
      </c>
      <c r="B3598" s="230">
        <v>953</v>
      </c>
      <c r="C3598" s="231" t="s">
        <v>622</v>
      </c>
      <c r="D3598" s="230">
        <v>41159</v>
      </c>
      <c r="E3598" s="222">
        <v>1850000</v>
      </c>
      <c r="F3598" s="222">
        <v>1800000</v>
      </c>
      <c r="G3598" s="223">
        <v>0</v>
      </c>
      <c r="H3598" s="223">
        <v>1500000</v>
      </c>
      <c r="I3598" s="223">
        <v>0</v>
      </c>
      <c r="J3598" s="223">
        <v>0</v>
      </c>
      <c r="K3598" s="222">
        <v>300000</v>
      </c>
      <c r="L3598" s="223">
        <v>0</v>
      </c>
      <c r="M3598" s="223">
        <v>0</v>
      </c>
      <c r="N3598" s="222">
        <v>0</v>
      </c>
      <c r="O3598" s="222">
        <v>0</v>
      </c>
      <c r="P3598" s="222">
        <v>0</v>
      </c>
      <c r="Q3598" s="222">
        <v>0</v>
      </c>
      <c r="R3598" s="222">
        <v>0</v>
      </c>
      <c r="S3598" s="222">
        <v>0</v>
      </c>
      <c r="T3598" s="222">
        <v>0</v>
      </c>
      <c r="U3598" s="223">
        <v>0</v>
      </c>
      <c r="V3598" s="223">
        <v>0</v>
      </c>
      <c r="W3598" s="223">
        <v>0</v>
      </c>
      <c r="X3598" s="223">
        <v>50000</v>
      </c>
    </row>
    <row r="3599" spans="1:24" s="239" customFormat="1" ht="20.25" customHeight="1" x14ac:dyDescent="0.3">
      <c r="A3599" s="238"/>
      <c r="B3599" s="226" t="s">
        <v>22</v>
      </c>
      <c r="C3599" s="231"/>
      <c r="D3599" s="263" t="s">
        <v>172</v>
      </c>
      <c r="E3599" s="220">
        <v>2559002.5099999998</v>
      </c>
      <c r="F3599" s="220">
        <v>2499523.54</v>
      </c>
      <c r="G3599" s="220">
        <v>0</v>
      </c>
      <c r="H3599" s="220">
        <v>1500000</v>
      </c>
      <c r="I3599" s="220">
        <v>0</v>
      </c>
      <c r="J3599" s="220">
        <v>0</v>
      </c>
      <c r="K3599" s="220">
        <v>300000</v>
      </c>
      <c r="L3599" s="220">
        <v>631931.14</v>
      </c>
      <c r="M3599" s="220">
        <v>0</v>
      </c>
      <c r="N3599" s="220">
        <v>0</v>
      </c>
      <c r="O3599" s="220">
        <v>0</v>
      </c>
      <c r="P3599" s="220">
        <v>0</v>
      </c>
      <c r="Q3599" s="220">
        <v>0</v>
      </c>
      <c r="R3599" s="220">
        <v>0</v>
      </c>
      <c r="S3599" s="220">
        <v>0</v>
      </c>
      <c r="T3599" s="220">
        <v>0</v>
      </c>
      <c r="U3599" s="220">
        <v>67592.399999999994</v>
      </c>
      <c r="V3599" s="220">
        <v>0</v>
      </c>
      <c r="W3599" s="220">
        <v>0</v>
      </c>
      <c r="X3599" s="220">
        <v>59478.97</v>
      </c>
    </row>
    <row r="3600" spans="1:24" s="273" customFormat="1" ht="20.25" customHeight="1" x14ac:dyDescent="0.3">
      <c r="A3600" s="238"/>
      <c r="B3600" s="303"/>
      <c r="C3600" s="304"/>
      <c r="D3600" s="282"/>
      <c r="E3600" s="283"/>
      <c r="F3600" s="283"/>
      <c r="G3600" s="283"/>
      <c r="H3600" s="283"/>
      <c r="I3600" s="283"/>
      <c r="J3600" s="283"/>
      <c r="K3600" s="283"/>
      <c r="L3600" s="288" t="s">
        <v>4287</v>
      </c>
      <c r="M3600" s="283"/>
      <c r="N3600" s="283"/>
      <c r="O3600" s="283"/>
      <c r="P3600" s="283"/>
      <c r="Q3600" s="283"/>
      <c r="R3600" s="283"/>
      <c r="S3600" s="283"/>
      <c r="T3600" s="283"/>
      <c r="U3600" s="283"/>
      <c r="V3600" s="283"/>
      <c r="W3600" s="283"/>
      <c r="X3600" s="283"/>
    </row>
    <row r="3601" spans="1:24" s="273" customFormat="1" ht="20.25" customHeight="1" x14ac:dyDescent="0.3">
      <c r="A3601" s="238">
        <v>2025</v>
      </c>
      <c r="B3601" s="230">
        <v>954</v>
      </c>
      <c r="C3601" s="236" t="s">
        <v>1869</v>
      </c>
      <c r="D3601" s="230">
        <v>41237</v>
      </c>
      <c r="E3601" s="222">
        <v>236711.18</v>
      </c>
      <c r="F3601" s="218">
        <v>233211</v>
      </c>
      <c r="G3601" s="221">
        <v>233211</v>
      </c>
      <c r="H3601" s="221">
        <v>0</v>
      </c>
      <c r="I3601" s="221">
        <v>0</v>
      </c>
      <c r="J3601" s="221">
        <v>0</v>
      </c>
      <c r="K3601" s="221">
        <v>0</v>
      </c>
      <c r="L3601" s="221">
        <v>0</v>
      </c>
      <c r="M3601" s="221">
        <v>0</v>
      </c>
      <c r="N3601" s="221">
        <v>0</v>
      </c>
      <c r="O3601" s="221">
        <v>0</v>
      </c>
      <c r="P3601" s="221">
        <v>0</v>
      </c>
      <c r="Q3601" s="221">
        <v>0</v>
      </c>
      <c r="R3601" s="221">
        <v>0</v>
      </c>
      <c r="S3601" s="221">
        <v>0</v>
      </c>
      <c r="T3601" s="221">
        <v>0</v>
      </c>
      <c r="U3601" s="221">
        <v>0</v>
      </c>
      <c r="V3601" s="221">
        <v>0</v>
      </c>
      <c r="W3601" s="221">
        <v>0</v>
      </c>
      <c r="X3601" s="221">
        <v>3500.18</v>
      </c>
    </row>
    <row r="3602" spans="1:24" s="273" customFormat="1" ht="20.25" customHeight="1" x14ac:dyDescent="0.3">
      <c r="A3602" s="238"/>
      <c r="B3602" s="226" t="s">
        <v>22</v>
      </c>
      <c r="C3602" s="229"/>
      <c r="D3602" s="230"/>
      <c r="E3602" s="292">
        <v>236711.18</v>
      </c>
      <c r="F3602" s="292">
        <v>233211</v>
      </c>
      <c r="G3602" s="292">
        <v>233211</v>
      </c>
      <c r="H3602" s="292">
        <v>0</v>
      </c>
      <c r="I3602" s="292">
        <v>0</v>
      </c>
      <c r="J3602" s="292">
        <v>0</v>
      </c>
      <c r="K3602" s="292">
        <v>0</v>
      </c>
      <c r="L3602" s="292">
        <v>0</v>
      </c>
      <c r="M3602" s="292">
        <v>0</v>
      </c>
      <c r="N3602" s="292">
        <v>0</v>
      </c>
      <c r="O3602" s="292">
        <v>0</v>
      </c>
      <c r="P3602" s="292">
        <v>0</v>
      </c>
      <c r="Q3602" s="292">
        <v>0</v>
      </c>
      <c r="R3602" s="292">
        <v>0</v>
      </c>
      <c r="S3602" s="292">
        <v>0</v>
      </c>
      <c r="T3602" s="292">
        <v>0</v>
      </c>
      <c r="U3602" s="292">
        <v>0</v>
      </c>
      <c r="V3602" s="292">
        <v>0</v>
      </c>
      <c r="W3602" s="292">
        <v>0</v>
      </c>
      <c r="X3602" s="292">
        <v>3500.18</v>
      </c>
    </row>
    <row r="3603" spans="1:24" s="239" customFormat="1" ht="20.25" customHeight="1" x14ac:dyDescent="0.3">
      <c r="A3603" s="238"/>
      <c r="B3603" s="272" t="s">
        <v>34</v>
      </c>
      <c r="C3603" s="272"/>
      <c r="D3603" s="263" t="s">
        <v>172</v>
      </c>
      <c r="E3603" s="220">
        <v>25350570.166500002</v>
      </c>
      <c r="F3603" s="220">
        <v>24951619.949999999</v>
      </c>
      <c r="G3603" s="220">
        <v>233211</v>
      </c>
      <c r="H3603" s="220">
        <v>7019481.4000000004</v>
      </c>
      <c r="I3603" s="220">
        <v>0</v>
      </c>
      <c r="J3603" s="220">
        <v>1157057.56</v>
      </c>
      <c r="K3603" s="220">
        <v>3040489.13</v>
      </c>
      <c r="L3603" s="220">
        <v>3542655.3900000006</v>
      </c>
      <c r="M3603" s="220">
        <v>0</v>
      </c>
      <c r="N3603" s="220">
        <v>0</v>
      </c>
      <c r="O3603" s="220">
        <v>3802371.17</v>
      </c>
      <c r="P3603" s="220">
        <v>978067.9</v>
      </c>
      <c r="Q3603" s="220">
        <v>5110694</v>
      </c>
      <c r="R3603" s="220">
        <v>0</v>
      </c>
      <c r="S3603" s="220">
        <v>0</v>
      </c>
      <c r="T3603" s="220">
        <v>0</v>
      </c>
      <c r="U3603" s="220">
        <v>67592.399999999994</v>
      </c>
      <c r="V3603" s="220">
        <v>0</v>
      </c>
      <c r="W3603" s="220">
        <v>0</v>
      </c>
      <c r="X3603" s="220">
        <v>398950.21650000004</v>
      </c>
    </row>
    <row r="3604" spans="1:24" s="239" customFormat="1" ht="20.25" customHeight="1" x14ac:dyDescent="0.3">
      <c r="A3604" s="238"/>
      <c r="B3604" s="235"/>
      <c r="C3604" s="235"/>
      <c r="D3604" s="282"/>
      <c r="E3604" s="283"/>
      <c r="F3604" s="283"/>
      <c r="G3604" s="283"/>
      <c r="H3604" s="283"/>
      <c r="I3604" s="283"/>
      <c r="J3604" s="283"/>
      <c r="K3604" s="283"/>
      <c r="L3604" s="305" t="s">
        <v>3647</v>
      </c>
      <c r="M3604" s="283"/>
      <c r="N3604" s="283"/>
      <c r="O3604" s="283"/>
      <c r="P3604" s="283"/>
      <c r="Q3604" s="283"/>
      <c r="R3604" s="283"/>
      <c r="S3604" s="283"/>
      <c r="T3604" s="283"/>
      <c r="U3604" s="283"/>
      <c r="V3604" s="283"/>
      <c r="W3604" s="283"/>
      <c r="X3604" s="283"/>
    </row>
    <row r="3605" spans="1:24" s="239" customFormat="1" ht="20.25" customHeight="1" x14ac:dyDescent="0.3">
      <c r="A3605" s="238"/>
      <c r="B3605" s="235"/>
      <c r="C3605" s="235"/>
      <c r="D3605" s="282"/>
      <c r="E3605" s="283"/>
      <c r="F3605" s="283"/>
      <c r="G3605" s="283"/>
      <c r="H3605" s="283"/>
      <c r="I3605" s="283"/>
      <c r="J3605" s="283"/>
      <c r="K3605" s="327"/>
      <c r="L3605" s="288" t="s">
        <v>3648</v>
      </c>
      <c r="M3605" s="283"/>
      <c r="N3605" s="283"/>
      <c r="O3605" s="283"/>
      <c r="P3605" s="283"/>
      <c r="Q3605" s="283"/>
      <c r="R3605" s="283"/>
      <c r="S3605" s="283"/>
      <c r="T3605" s="283"/>
      <c r="U3605" s="283"/>
      <c r="V3605" s="283"/>
      <c r="W3605" s="283"/>
      <c r="X3605" s="283"/>
    </row>
    <row r="3606" spans="1:24" s="239" customFormat="1" ht="20.25" customHeight="1" x14ac:dyDescent="0.3">
      <c r="A3606" s="238">
        <v>2025</v>
      </c>
      <c r="B3606" s="230">
        <v>955</v>
      </c>
      <c r="C3606" s="226" t="s">
        <v>1385</v>
      </c>
      <c r="D3606" s="230">
        <v>41302</v>
      </c>
      <c r="E3606" s="222">
        <v>626033.96</v>
      </c>
      <c r="F3606" s="222">
        <v>626033.96</v>
      </c>
      <c r="G3606" s="222">
        <v>0</v>
      </c>
      <c r="H3606" s="222">
        <v>0</v>
      </c>
      <c r="I3606" s="222">
        <v>0</v>
      </c>
      <c r="J3606" s="222">
        <v>0</v>
      </c>
      <c r="K3606" s="222">
        <v>0</v>
      </c>
      <c r="L3606" s="222">
        <v>0</v>
      </c>
      <c r="M3606" s="222">
        <v>0</v>
      </c>
      <c r="N3606" s="222">
        <v>0</v>
      </c>
      <c r="O3606" s="222">
        <v>626033.96</v>
      </c>
      <c r="P3606" s="222">
        <v>0</v>
      </c>
      <c r="Q3606" s="222">
        <v>0</v>
      </c>
      <c r="R3606" s="222">
        <v>0</v>
      </c>
      <c r="S3606" s="222">
        <v>0</v>
      </c>
      <c r="T3606" s="222">
        <v>0</v>
      </c>
      <c r="U3606" s="222">
        <v>0</v>
      </c>
      <c r="V3606" s="222">
        <v>0</v>
      </c>
      <c r="W3606" s="222">
        <v>0</v>
      </c>
      <c r="X3606" s="222">
        <v>0</v>
      </c>
    </row>
    <row r="3607" spans="1:24" s="239" customFormat="1" ht="20.25" customHeight="1" x14ac:dyDescent="0.3">
      <c r="A3607" s="238">
        <v>2025</v>
      </c>
      <c r="B3607" s="230">
        <v>956</v>
      </c>
      <c r="C3607" s="226" t="s">
        <v>4280</v>
      </c>
      <c r="D3607" s="230">
        <v>41304</v>
      </c>
      <c r="E3607" s="222">
        <v>1133377.8799999999</v>
      </c>
      <c r="F3607" s="222">
        <v>1127392.7</v>
      </c>
      <c r="G3607" s="222">
        <v>0</v>
      </c>
      <c r="H3607" s="222">
        <v>620124.22</v>
      </c>
      <c r="I3607" s="222">
        <v>0</v>
      </c>
      <c r="J3607" s="222">
        <v>247443.34</v>
      </c>
      <c r="K3607" s="222">
        <v>0</v>
      </c>
      <c r="L3607" s="222">
        <v>259825.14</v>
      </c>
      <c r="M3607" s="222">
        <v>0</v>
      </c>
      <c r="N3607" s="222">
        <v>0</v>
      </c>
      <c r="O3607" s="222">
        <v>0</v>
      </c>
      <c r="P3607" s="222">
        <v>0</v>
      </c>
      <c r="Q3607" s="222">
        <v>0</v>
      </c>
      <c r="R3607" s="222">
        <v>0</v>
      </c>
      <c r="S3607" s="222">
        <v>0</v>
      </c>
      <c r="T3607" s="222">
        <v>0</v>
      </c>
      <c r="U3607" s="222">
        <v>0</v>
      </c>
      <c r="V3607" s="222">
        <v>0</v>
      </c>
      <c r="W3607" s="222">
        <v>0</v>
      </c>
      <c r="X3607" s="222">
        <v>5985.18</v>
      </c>
    </row>
    <row r="3608" spans="1:24" s="239" customFormat="1" ht="20.25" customHeight="1" x14ac:dyDescent="0.3">
      <c r="A3608" s="238">
        <v>2025</v>
      </c>
      <c r="B3608" s="230">
        <v>957</v>
      </c>
      <c r="C3608" s="226" t="s">
        <v>1387</v>
      </c>
      <c r="D3608" s="230">
        <v>41305</v>
      </c>
      <c r="E3608" s="222">
        <v>1835278.4200000002</v>
      </c>
      <c r="F3608" s="222">
        <v>1808156.08</v>
      </c>
      <c r="G3608" s="222">
        <v>0</v>
      </c>
      <c r="H3608" s="222">
        <v>1114028.32</v>
      </c>
      <c r="I3608" s="222">
        <v>0</v>
      </c>
      <c r="J3608" s="222">
        <v>279896.40000000002</v>
      </c>
      <c r="K3608" s="222">
        <v>0</v>
      </c>
      <c r="L3608" s="222">
        <v>414231.36</v>
      </c>
      <c r="M3608" s="222">
        <v>0</v>
      </c>
      <c r="N3608" s="222">
        <v>0</v>
      </c>
      <c r="O3608" s="222">
        <v>0</v>
      </c>
      <c r="P3608" s="222">
        <v>0</v>
      </c>
      <c r="Q3608" s="222">
        <v>0</v>
      </c>
      <c r="R3608" s="222">
        <v>0</v>
      </c>
      <c r="S3608" s="222">
        <v>0</v>
      </c>
      <c r="T3608" s="222">
        <v>0</v>
      </c>
      <c r="U3608" s="222">
        <v>0</v>
      </c>
      <c r="V3608" s="222">
        <v>0</v>
      </c>
      <c r="W3608" s="222">
        <v>0</v>
      </c>
      <c r="X3608" s="222">
        <v>27122.339999999997</v>
      </c>
    </row>
    <row r="3609" spans="1:24" s="239" customFormat="1" ht="20.25" customHeight="1" x14ac:dyDescent="0.3">
      <c r="A3609" s="238"/>
      <c r="B3609" s="226" t="s">
        <v>22</v>
      </c>
      <c r="C3609" s="231"/>
      <c r="D3609" s="230" t="s">
        <v>172</v>
      </c>
      <c r="E3609" s="220">
        <v>3594690.26</v>
      </c>
      <c r="F3609" s="220">
        <v>3561582.74</v>
      </c>
      <c r="G3609" s="220">
        <v>0</v>
      </c>
      <c r="H3609" s="220">
        <v>1734152.54</v>
      </c>
      <c r="I3609" s="220">
        <v>0</v>
      </c>
      <c r="J3609" s="220">
        <v>527339.74</v>
      </c>
      <c r="K3609" s="220">
        <v>0</v>
      </c>
      <c r="L3609" s="220">
        <v>674056.5</v>
      </c>
      <c r="M3609" s="220">
        <v>0</v>
      </c>
      <c r="N3609" s="220">
        <v>0</v>
      </c>
      <c r="O3609" s="220">
        <v>626033.96</v>
      </c>
      <c r="P3609" s="220">
        <v>0</v>
      </c>
      <c r="Q3609" s="220">
        <v>0</v>
      </c>
      <c r="R3609" s="220">
        <v>0</v>
      </c>
      <c r="S3609" s="220">
        <v>0</v>
      </c>
      <c r="T3609" s="220">
        <v>0</v>
      </c>
      <c r="U3609" s="220">
        <v>0</v>
      </c>
      <c r="V3609" s="220">
        <v>0</v>
      </c>
      <c r="W3609" s="220">
        <v>0</v>
      </c>
      <c r="X3609" s="220">
        <v>33107.519999999997</v>
      </c>
    </row>
    <row r="3610" spans="1:24" s="239" customFormat="1" ht="20.25" customHeight="1" x14ac:dyDescent="0.3">
      <c r="A3610" s="238"/>
      <c r="B3610" s="272" t="s">
        <v>34</v>
      </c>
      <c r="C3610" s="272"/>
      <c r="D3610" s="263" t="s">
        <v>172</v>
      </c>
      <c r="E3610" s="220">
        <v>3594690.26</v>
      </c>
      <c r="F3610" s="220">
        <v>3561582.74</v>
      </c>
      <c r="G3610" s="220">
        <v>0</v>
      </c>
      <c r="H3610" s="220">
        <v>1734152.54</v>
      </c>
      <c r="I3610" s="220">
        <v>0</v>
      </c>
      <c r="J3610" s="220">
        <v>527339.74</v>
      </c>
      <c r="K3610" s="220">
        <v>0</v>
      </c>
      <c r="L3610" s="220">
        <v>674056.5</v>
      </c>
      <c r="M3610" s="220">
        <v>0</v>
      </c>
      <c r="N3610" s="220">
        <v>0</v>
      </c>
      <c r="O3610" s="220">
        <v>626033.96</v>
      </c>
      <c r="P3610" s="220">
        <v>0</v>
      </c>
      <c r="Q3610" s="220">
        <v>0</v>
      </c>
      <c r="R3610" s="220">
        <v>0</v>
      </c>
      <c r="S3610" s="220">
        <v>0</v>
      </c>
      <c r="T3610" s="220">
        <v>0</v>
      </c>
      <c r="U3610" s="220">
        <v>0</v>
      </c>
      <c r="V3610" s="220">
        <v>0</v>
      </c>
      <c r="W3610" s="220">
        <v>0</v>
      </c>
      <c r="X3610" s="220">
        <v>33107.519999999997</v>
      </c>
    </row>
    <row r="3611" spans="1:24" s="239" customFormat="1" ht="20.25" customHeight="1" x14ac:dyDescent="0.3">
      <c r="A3611" s="238"/>
      <c r="C3611" s="235"/>
      <c r="D3611" s="235"/>
      <c r="E3611" s="235"/>
      <c r="F3611" s="235"/>
      <c r="G3611" s="254"/>
      <c r="H3611" s="254"/>
      <c r="I3611" s="254"/>
      <c r="J3611" s="254"/>
      <c r="K3611" s="254"/>
      <c r="L3611" s="254" t="s">
        <v>2969</v>
      </c>
      <c r="M3611" s="254"/>
      <c r="N3611" s="254"/>
      <c r="O3611" s="254"/>
      <c r="P3611" s="254"/>
      <c r="Q3611" s="254"/>
      <c r="R3611" s="254"/>
      <c r="S3611" s="254"/>
      <c r="T3611" s="254"/>
      <c r="U3611" s="254"/>
      <c r="V3611" s="254"/>
      <c r="W3611" s="254"/>
      <c r="X3611" s="283"/>
    </row>
    <row r="3612" spans="1:24" s="239" customFormat="1" ht="20.25" customHeight="1" x14ac:dyDescent="0.3">
      <c r="A3612" s="238"/>
      <c r="C3612" s="274"/>
      <c r="D3612" s="274"/>
      <c r="E3612" s="274"/>
      <c r="F3612" s="274"/>
      <c r="G3612" s="275"/>
      <c r="H3612" s="275"/>
      <c r="I3612" s="275"/>
      <c r="J3612" s="275"/>
      <c r="K3612" s="275"/>
      <c r="L3612" s="275" t="s">
        <v>3995</v>
      </c>
      <c r="M3612" s="275"/>
      <c r="N3612" s="275"/>
      <c r="O3612" s="275"/>
      <c r="P3612" s="275"/>
      <c r="Q3612" s="275"/>
      <c r="R3612" s="275"/>
      <c r="S3612" s="275"/>
      <c r="T3612" s="275"/>
      <c r="U3612" s="275"/>
      <c r="V3612" s="275"/>
      <c r="W3612" s="275"/>
      <c r="X3612" s="283"/>
    </row>
    <row r="3613" spans="1:24" s="239" customFormat="1" ht="20.25" customHeight="1" x14ac:dyDescent="0.3">
      <c r="A3613" s="238">
        <v>2025</v>
      </c>
      <c r="B3613" s="230">
        <v>958</v>
      </c>
      <c r="C3613" s="225" t="s">
        <v>4282</v>
      </c>
      <c r="D3613" s="230">
        <v>41491</v>
      </c>
      <c r="E3613" s="222">
        <v>37186.800000000003</v>
      </c>
      <c r="F3613" s="222">
        <v>37186.800000000003</v>
      </c>
      <c r="G3613" s="218">
        <v>0</v>
      </c>
      <c r="H3613" s="222">
        <v>0</v>
      </c>
      <c r="I3613" s="222">
        <v>0</v>
      </c>
      <c r="J3613" s="222">
        <v>0</v>
      </c>
      <c r="K3613" s="222">
        <v>0</v>
      </c>
      <c r="L3613" s="222">
        <v>0</v>
      </c>
      <c r="M3613" s="222">
        <v>0</v>
      </c>
      <c r="N3613" s="222">
        <v>0</v>
      </c>
      <c r="O3613" s="222">
        <v>0</v>
      </c>
      <c r="P3613" s="222">
        <v>0</v>
      </c>
      <c r="Q3613" s="222">
        <v>0</v>
      </c>
      <c r="R3613" s="222">
        <v>0</v>
      </c>
      <c r="S3613" s="222">
        <v>0</v>
      </c>
      <c r="T3613" s="222">
        <v>0</v>
      </c>
      <c r="U3613" s="223">
        <v>37186.800000000003</v>
      </c>
      <c r="V3613" s="223">
        <v>0</v>
      </c>
      <c r="W3613" s="223">
        <v>0</v>
      </c>
      <c r="X3613" s="222">
        <v>0</v>
      </c>
    </row>
    <row r="3614" spans="1:24" s="239" customFormat="1" ht="20.25" customHeight="1" x14ac:dyDescent="0.3">
      <c r="A3614" s="238">
        <v>2025</v>
      </c>
      <c r="B3614" s="230">
        <v>959</v>
      </c>
      <c r="C3614" s="225" t="s">
        <v>4283</v>
      </c>
      <c r="D3614" s="230">
        <v>41490</v>
      </c>
      <c r="E3614" s="222">
        <v>3151050.99</v>
      </c>
      <c r="F3614" s="222">
        <v>3105050.99</v>
      </c>
      <c r="G3614" s="218">
        <v>0</v>
      </c>
      <c r="H3614" s="222">
        <v>0</v>
      </c>
      <c r="I3614" s="222">
        <v>0</v>
      </c>
      <c r="J3614" s="222">
        <v>0</v>
      </c>
      <c r="K3614" s="222">
        <v>0</v>
      </c>
      <c r="L3614" s="222">
        <v>0</v>
      </c>
      <c r="M3614" s="222">
        <v>0</v>
      </c>
      <c r="N3614" s="222">
        <v>0</v>
      </c>
      <c r="O3614" s="222">
        <v>0</v>
      </c>
      <c r="P3614" s="222">
        <v>0</v>
      </c>
      <c r="Q3614" s="222">
        <v>3105050.99</v>
      </c>
      <c r="R3614" s="222">
        <v>0</v>
      </c>
      <c r="S3614" s="222">
        <v>0</v>
      </c>
      <c r="T3614" s="222">
        <v>0</v>
      </c>
      <c r="U3614" s="223">
        <v>0</v>
      </c>
      <c r="V3614" s="223">
        <v>0</v>
      </c>
      <c r="W3614" s="223">
        <v>0</v>
      </c>
      <c r="X3614" s="222">
        <v>46000</v>
      </c>
    </row>
    <row r="3615" spans="1:24" s="239" customFormat="1" ht="20.25" customHeight="1" x14ac:dyDescent="0.3">
      <c r="A3615" s="238"/>
      <c r="B3615" s="226" t="s">
        <v>22</v>
      </c>
      <c r="C3615" s="231"/>
      <c r="D3615" s="263" t="s">
        <v>172</v>
      </c>
      <c r="E3615" s="220">
        <v>3188237.79</v>
      </c>
      <c r="F3615" s="220">
        <v>3142237.79</v>
      </c>
      <c r="G3615" s="220">
        <v>0</v>
      </c>
      <c r="H3615" s="220">
        <v>0</v>
      </c>
      <c r="I3615" s="220">
        <v>0</v>
      </c>
      <c r="J3615" s="220">
        <v>0</v>
      </c>
      <c r="K3615" s="220">
        <v>0</v>
      </c>
      <c r="L3615" s="220">
        <v>0</v>
      </c>
      <c r="M3615" s="220">
        <v>0</v>
      </c>
      <c r="N3615" s="220">
        <v>0</v>
      </c>
      <c r="O3615" s="220">
        <v>0</v>
      </c>
      <c r="P3615" s="220">
        <v>0</v>
      </c>
      <c r="Q3615" s="220">
        <v>3105050.99</v>
      </c>
      <c r="R3615" s="220">
        <v>0</v>
      </c>
      <c r="S3615" s="220">
        <v>0</v>
      </c>
      <c r="T3615" s="220">
        <v>0</v>
      </c>
      <c r="U3615" s="220">
        <v>37186.800000000003</v>
      </c>
      <c r="V3615" s="220">
        <v>0</v>
      </c>
      <c r="W3615" s="220">
        <v>0</v>
      </c>
      <c r="X3615" s="220">
        <v>46000</v>
      </c>
    </row>
    <row r="3616" spans="1:24" s="239" customFormat="1" ht="20.25" customHeight="1" x14ac:dyDescent="0.3">
      <c r="A3616" s="238"/>
      <c r="B3616" s="272" t="s">
        <v>34</v>
      </c>
      <c r="C3616" s="272"/>
      <c r="D3616" s="263" t="s">
        <v>172</v>
      </c>
      <c r="E3616" s="220">
        <v>3188237.79</v>
      </c>
      <c r="F3616" s="220">
        <v>3142237.79</v>
      </c>
      <c r="G3616" s="220">
        <v>0</v>
      </c>
      <c r="H3616" s="220">
        <v>0</v>
      </c>
      <c r="I3616" s="220">
        <v>0</v>
      </c>
      <c r="J3616" s="220">
        <v>0</v>
      </c>
      <c r="K3616" s="220">
        <v>0</v>
      </c>
      <c r="L3616" s="220">
        <v>0</v>
      </c>
      <c r="M3616" s="220">
        <v>0</v>
      </c>
      <c r="N3616" s="220">
        <v>0</v>
      </c>
      <c r="O3616" s="220">
        <v>0</v>
      </c>
      <c r="P3616" s="220">
        <v>0</v>
      </c>
      <c r="Q3616" s="220">
        <v>3105050.99</v>
      </c>
      <c r="R3616" s="220">
        <v>0</v>
      </c>
      <c r="S3616" s="220">
        <v>0</v>
      </c>
      <c r="T3616" s="220">
        <v>0</v>
      </c>
      <c r="U3616" s="220">
        <v>37186.800000000003</v>
      </c>
      <c r="V3616" s="220">
        <v>0</v>
      </c>
      <c r="W3616" s="220">
        <v>0</v>
      </c>
      <c r="X3616" s="220">
        <v>46000</v>
      </c>
    </row>
    <row r="3617" spans="1:24" s="239" customFormat="1" ht="20.25" customHeight="1" x14ac:dyDescent="0.3">
      <c r="A3617" s="238"/>
      <c r="B3617" s="235"/>
      <c r="C3617" s="235"/>
      <c r="D3617" s="282"/>
      <c r="E3617" s="283"/>
      <c r="F3617" s="283"/>
      <c r="G3617" s="283"/>
      <c r="H3617" s="283"/>
      <c r="I3617" s="283"/>
      <c r="J3617" s="283"/>
      <c r="K3617" s="283"/>
      <c r="L3617" s="305" t="s">
        <v>4382</v>
      </c>
      <c r="M3617" s="283"/>
      <c r="N3617" s="283"/>
      <c r="O3617" s="283"/>
      <c r="P3617" s="283"/>
      <c r="Q3617" s="283"/>
      <c r="R3617" s="283"/>
      <c r="S3617" s="283"/>
      <c r="T3617" s="283"/>
      <c r="U3617" s="283"/>
      <c r="V3617" s="283"/>
      <c r="W3617" s="283"/>
      <c r="X3617" s="283"/>
    </row>
    <row r="3618" spans="1:24" s="239" customFormat="1" ht="20.25" customHeight="1" x14ac:dyDescent="0.3">
      <c r="A3618" s="238"/>
      <c r="B3618" s="235"/>
      <c r="C3618" s="235"/>
      <c r="D3618" s="282"/>
      <c r="E3618" s="283"/>
      <c r="F3618" s="283"/>
      <c r="G3618" s="283"/>
      <c r="H3618" s="283"/>
      <c r="I3618" s="283"/>
      <c r="J3618" s="283"/>
      <c r="K3618" s="283"/>
      <c r="L3618" s="275" t="s">
        <v>4397</v>
      </c>
      <c r="M3618" s="283"/>
      <c r="N3618" s="283"/>
      <c r="O3618" s="283"/>
      <c r="P3618" s="283"/>
      <c r="Q3618" s="283"/>
      <c r="R3618" s="283"/>
      <c r="S3618" s="283"/>
      <c r="T3618" s="283"/>
      <c r="U3618" s="283"/>
      <c r="V3618" s="283"/>
      <c r="W3618" s="283"/>
      <c r="X3618" s="283"/>
    </row>
    <row r="3619" spans="1:24" s="239" customFormat="1" ht="20.25" customHeight="1" x14ac:dyDescent="0.3">
      <c r="A3619" s="238">
        <v>2025</v>
      </c>
      <c r="B3619" s="230">
        <v>960</v>
      </c>
      <c r="C3619" s="231" t="s">
        <v>1635</v>
      </c>
      <c r="D3619" s="230">
        <v>41531</v>
      </c>
      <c r="E3619" s="222">
        <v>2798054.01</v>
      </c>
      <c r="F3619" s="222">
        <v>2756703.46</v>
      </c>
      <c r="G3619" s="221">
        <v>0</v>
      </c>
      <c r="H3619" s="221">
        <v>0</v>
      </c>
      <c r="I3619" s="221">
        <v>0</v>
      </c>
      <c r="J3619" s="221">
        <v>0</v>
      </c>
      <c r="K3619" s="221">
        <v>0</v>
      </c>
      <c r="L3619" s="221">
        <v>0</v>
      </c>
      <c r="M3619" s="221">
        <v>0</v>
      </c>
      <c r="N3619" s="221">
        <v>0</v>
      </c>
      <c r="O3619" s="221">
        <v>0</v>
      </c>
      <c r="P3619" s="221">
        <v>0</v>
      </c>
      <c r="Q3619" s="221">
        <v>2756703.46</v>
      </c>
      <c r="R3619" s="221">
        <v>0</v>
      </c>
      <c r="S3619" s="221">
        <v>0</v>
      </c>
      <c r="T3619" s="221">
        <v>0</v>
      </c>
      <c r="U3619" s="221">
        <v>0</v>
      </c>
      <c r="V3619" s="221">
        <v>0</v>
      </c>
      <c r="W3619" s="221">
        <v>0</v>
      </c>
      <c r="X3619" s="221">
        <v>41350.550000000003</v>
      </c>
    </row>
    <row r="3620" spans="1:24" s="239" customFormat="1" ht="20.25" customHeight="1" x14ac:dyDescent="0.3">
      <c r="A3620" s="238"/>
      <c r="B3620" s="226" t="s">
        <v>22</v>
      </c>
      <c r="C3620" s="231"/>
      <c r="D3620" s="263" t="s">
        <v>172</v>
      </c>
      <c r="E3620" s="220">
        <v>2798054.01</v>
      </c>
      <c r="F3620" s="220">
        <v>2756703.46</v>
      </c>
      <c r="G3620" s="220">
        <v>0</v>
      </c>
      <c r="H3620" s="220">
        <v>0</v>
      </c>
      <c r="I3620" s="220">
        <v>0</v>
      </c>
      <c r="J3620" s="220">
        <v>0</v>
      </c>
      <c r="K3620" s="220">
        <v>0</v>
      </c>
      <c r="L3620" s="220">
        <v>0</v>
      </c>
      <c r="M3620" s="220">
        <v>0</v>
      </c>
      <c r="N3620" s="220">
        <v>0</v>
      </c>
      <c r="O3620" s="220">
        <v>0</v>
      </c>
      <c r="P3620" s="220">
        <v>0</v>
      </c>
      <c r="Q3620" s="220">
        <v>2756703.46</v>
      </c>
      <c r="R3620" s="220">
        <v>0</v>
      </c>
      <c r="S3620" s="220">
        <v>0</v>
      </c>
      <c r="T3620" s="220">
        <v>0</v>
      </c>
      <c r="U3620" s="220">
        <v>0</v>
      </c>
      <c r="V3620" s="220">
        <v>0</v>
      </c>
      <c r="W3620" s="220">
        <v>0</v>
      </c>
      <c r="X3620" s="220">
        <v>41350.550000000003</v>
      </c>
    </row>
    <row r="3621" spans="1:24" s="239" customFormat="1" ht="20.25" customHeight="1" x14ac:dyDescent="0.3">
      <c r="A3621" s="238"/>
      <c r="C3621" s="235"/>
      <c r="D3621" s="235"/>
      <c r="E3621" s="235"/>
      <c r="F3621" s="235"/>
      <c r="G3621" s="254"/>
      <c r="H3621" s="254"/>
      <c r="I3621" s="254"/>
      <c r="J3621" s="254"/>
      <c r="K3621" s="254"/>
      <c r="L3621" s="254" t="s">
        <v>4383</v>
      </c>
      <c r="M3621" s="254"/>
      <c r="N3621" s="254"/>
      <c r="O3621" s="254"/>
      <c r="P3621" s="254"/>
      <c r="Q3621" s="254"/>
      <c r="R3621" s="254"/>
      <c r="S3621" s="254"/>
      <c r="T3621" s="254"/>
      <c r="U3621" s="254"/>
      <c r="V3621" s="254"/>
      <c r="W3621" s="254"/>
      <c r="X3621" s="266"/>
    </row>
    <row r="3622" spans="1:24" s="239" customFormat="1" ht="20.25" customHeight="1" x14ac:dyDescent="0.3">
      <c r="A3622" s="238"/>
      <c r="C3622" s="274"/>
      <c r="D3622" s="274"/>
      <c r="E3622" s="274"/>
      <c r="F3622" s="274"/>
      <c r="G3622" s="275"/>
      <c r="H3622" s="275"/>
      <c r="I3622" s="275"/>
      <c r="J3622" s="275"/>
      <c r="K3622" s="275"/>
      <c r="L3622" s="275" t="s">
        <v>4384</v>
      </c>
      <c r="M3622" s="275"/>
      <c r="N3622" s="275"/>
      <c r="O3622" s="275"/>
      <c r="P3622" s="275"/>
      <c r="Q3622" s="275"/>
      <c r="R3622" s="275"/>
      <c r="S3622" s="275"/>
      <c r="T3622" s="275"/>
      <c r="U3622" s="275"/>
      <c r="V3622" s="275"/>
      <c r="W3622" s="275"/>
      <c r="X3622" s="266"/>
    </row>
    <row r="3623" spans="1:24" s="239" customFormat="1" ht="20.25" customHeight="1" x14ac:dyDescent="0.3">
      <c r="A3623" s="238">
        <v>2025</v>
      </c>
      <c r="B3623" s="230">
        <v>961</v>
      </c>
      <c r="C3623" s="225" t="s">
        <v>4103</v>
      </c>
      <c r="D3623" s="230">
        <v>41822</v>
      </c>
      <c r="E3623" s="222">
        <v>1991794.4864999999</v>
      </c>
      <c r="F3623" s="222">
        <v>1962359.0999999999</v>
      </c>
      <c r="G3623" s="218">
        <v>0</v>
      </c>
      <c r="H3623" s="222">
        <v>849307.7</v>
      </c>
      <c r="I3623" s="222">
        <v>0</v>
      </c>
      <c r="J3623" s="222">
        <v>0</v>
      </c>
      <c r="K3623" s="222">
        <v>0</v>
      </c>
      <c r="L3623" s="222">
        <v>0</v>
      </c>
      <c r="M3623" s="222">
        <v>0</v>
      </c>
      <c r="N3623" s="222">
        <v>0</v>
      </c>
      <c r="O3623" s="222">
        <v>0</v>
      </c>
      <c r="P3623" s="222">
        <v>0</v>
      </c>
      <c r="Q3623" s="222">
        <v>1113051.3999999999</v>
      </c>
      <c r="R3623" s="222">
        <v>0</v>
      </c>
      <c r="S3623" s="222">
        <v>0</v>
      </c>
      <c r="T3623" s="222">
        <v>0</v>
      </c>
      <c r="U3623" s="223">
        <v>0</v>
      </c>
      <c r="V3623" s="223">
        <v>0</v>
      </c>
      <c r="W3623" s="223">
        <v>0</v>
      </c>
      <c r="X3623" s="223">
        <v>29435.386500000001</v>
      </c>
    </row>
    <row r="3624" spans="1:24" s="239" customFormat="1" ht="20.25" customHeight="1" x14ac:dyDescent="0.3">
      <c r="A3624" s="238">
        <v>2025</v>
      </c>
      <c r="B3624" s="230">
        <v>962</v>
      </c>
      <c r="C3624" s="225" t="s">
        <v>4104</v>
      </c>
      <c r="D3624" s="230">
        <v>41823</v>
      </c>
      <c r="E3624" s="222">
        <v>2661277.4636000004</v>
      </c>
      <c r="F3624" s="222">
        <v>2621948.2400000002</v>
      </c>
      <c r="G3624" s="218">
        <v>1508896.84</v>
      </c>
      <c r="H3624" s="222">
        <v>0</v>
      </c>
      <c r="I3624" s="222">
        <v>0</v>
      </c>
      <c r="J3624" s="222">
        <v>0</v>
      </c>
      <c r="K3624" s="222">
        <v>0</v>
      </c>
      <c r="L3624" s="222">
        <v>0</v>
      </c>
      <c r="M3624" s="222">
        <v>0</v>
      </c>
      <c r="N3624" s="222">
        <v>0</v>
      </c>
      <c r="O3624" s="222">
        <v>0</v>
      </c>
      <c r="P3624" s="222">
        <v>0</v>
      </c>
      <c r="Q3624" s="222">
        <v>1113051.3999999999</v>
      </c>
      <c r="R3624" s="222">
        <v>0</v>
      </c>
      <c r="S3624" s="222">
        <v>0</v>
      </c>
      <c r="T3624" s="222">
        <v>0</v>
      </c>
      <c r="U3624" s="223">
        <v>0</v>
      </c>
      <c r="V3624" s="223">
        <v>0</v>
      </c>
      <c r="W3624" s="223">
        <v>0</v>
      </c>
      <c r="X3624" s="223">
        <v>39329.223599999998</v>
      </c>
    </row>
    <row r="3625" spans="1:24" s="239" customFormat="1" ht="20.25" customHeight="1" x14ac:dyDescent="0.3">
      <c r="A3625" s="238">
        <v>2025</v>
      </c>
      <c r="B3625" s="230">
        <v>963</v>
      </c>
      <c r="C3625" s="225" t="s">
        <v>4105</v>
      </c>
      <c r="D3625" s="230">
        <v>41825</v>
      </c>
      <c r="E3625" s="222">
        <v>3999441.92</v>
      </c>
      <c r="F3625" s="222">
        <v>3940336.87</v>
      </c>
      <c r="G3625" s="218">
        <v>0</v>
      </c>
      <c r="H3625" s="222">
        <v>0</v>
      </c>
      <c r="I3625" s="222">
        <v>0</v>
      </c>
      <c r="J3625" s="222">
        <v>0</v>
      </c>
      <c r="K3625" s="222">
        <v>0</v>
      </c>
      <c r="L3625" s="222">
        <v>0</v>
      </c>
      <c r="M3625" s="222">
        <v>0</v>
      </c>
      <c r="N3625" s="222">
        <v>0</v>
      </c>
      <c r="O3625" s="222">
        <v>3940336.87</v>
      </c>
      <c r="P3625" s="222">
        <v>0</v>
      </c>
      <c r="Q3625" s="222">
        <v>0</v>
      </c>
      <c r="R3625" s="222">
        <v>0</v>
      </c>
      <c r="S3625" s="222">
        <v>0</v>
      </c>
      <c r="T3625" s="222">
        <v>0</v>
      </c>
      <c r="U3625" s="223">
        <v>0</v>
      </c>
      <c r="V3625" s="223">
        <v>0</v>
      </c>
      <c r="W3625" s="223">
        <v>0</v>
      </c>
      <c r="X3625" s="223">
        <v>59105.05</v>
      </c>
    </row>
    <row r="3626" spans="1:24" s="239" customFormat="1" ht="20.25" customHeight="1" x14ac:dyDescent="0.3">
      <c r="A3626" s="238">
        <v>2025</v>
      </c>
      <c r="B3626" s="230">
        <v>964</v>
      </c>
      <c r="C3626" s="225" t="s">
        <v>4107</v>
      </c>
      <c r="D3626" s="230">
        <v>41826</v>
      </c>
      <c r="E3626" s="222">
        <v>2539123.73</v>
      </c>
      <c r="F3626" s="222">
        <v>2501599.73</v>
      </c>
      <c r="G3626" s="218">
        <v>0</v>
      </c>
      <c r="H3626" s="222">
        <v>0</v>
      </c>
      <c r="I3626" s="222">
        <v>0</v>
      </c>
      <c r="J3626" s="222">
        <v>0</v>
      </c>
      <c r="K3626" s="222">
        <v>0</v>
      </c>
      <c r="L3626" s="222">
        <v>0</v>
      </c>
      <c r="M3626" s="222">
        <v>0</v>
      </c>
      <c r="N3626" s="222">
        <v>0</v>
      </c>
      <c r="O3626" s="222">
        <v>2501599.73</v>
      </c>
      <c r="P3626" s="222">
        <v>0</v>
      </c>
      <c r="Q3626" s="222">
        <v>0</v>
      </c>
      <c r="R3626" s="222">
        <v>0</v>
      </c>
      <c r="S3626" s="222">
        <v>0</v>
      </c>
      <c r="T3626" s="222">
        <v>0</v>
      </c>
      <c r="U3626" s="223">
        <v>0</v>
      </c>
      <c r="V3626" s="223">
        <v>0</v>
      </c>
      <c r="W3626" s="223">
        <v>0</v>
      </c>
      <c r="X3626" s="223">
        <v>37524</v>
      </c>
    </row>
    <row r="3627" spans="1:24" s="239" customFormat="1" ht="20.25" customHeight="1" x14ac:dyDescent="0.3">
      <c r="A3627" s="238">
        <v>2025</v>
      </c>
      <c r="B3627" s="230">
        <v>965</v>
      </c>
      <c r="C3627" s="225" t="s">
        <v>4106</v>
      </c>
      <c r="D3627" s="230">
        <v>41827</v>
      </c>
      <c r="E3627" s="222">
        <v>2663168.4299999997</v>
      </c>
      <c r="F3627" s="222">
        <v>2623811.4299999997</v>
      </c>
      <c r="G3627" s="218">
        <v>1690956.2</v>
      </c>
      <c r="H3627" s="222">
        <v>932855.23</v>
      </c>
      <c r="I3627" s="222">
        <v>0</v>
      </c>
      <c r="J3627" s="222">
        <v>0</v>
      </c>
      <c r="K3627" s="222">
        <v>0</v>
      </c>
      <c r="L3627" s="222">
        <v>0</v>
      </c>
      <c r="M3627" s="222">
        <v>0</v>
      </c>
      <c r="N3627" s="222">
        <v>0</v>
      </c>
      <c r="O3627" s="222">
        <v>0</v>
      </c>
      <c r="P3627" s="222">
        <v>0</v>
      </c>
      <c r="Q3627" s="222">
        <v>0</v>
      </c>
      <c r="R3627" s="222">
        <v>0</v>
      </c>
      <c r="S3627" s="222">
        <v>0</v>
      </c>
      <c r="T3627" s="222">
        <v>0</v>
      </c>
      <c r="U3627" s="223">
        <v>0</v>
      </c>
      <c r="V3627" s="223">
        <v>0</v>
      </c>
      <c r="W3627" s="223">
        <v>0</v>
      </c>
      <c r="X3627" s="223">
        <v>39357</v>
      </c>
    </row>
    <row r="3628" spans="1:24" s="239" customFormat="1" ht="20.25" customHeight="1" x14ac:dyDescent="0.3">
      <c r="A3628" s="238">
        <v>2025</v>
      </c>
      <c r="B3628" s="230">
        <v>966</v>
      </c>
      <c r="C3628" s="225" t="s">
        <v>4109</v>
      </c>
      <c r="D3628" s="230">
        <v>41828</v>
      </c>
      <c r="E3628" s="222">
        <v>1824414.21</v>
      </c>
      <c r="F3628" s="222">
        <v>1797464.21</v>
      </c>
      <c r="G3628" s="218">
        <v>0</v>
      </c>
      <c r="H3628" s="222">
        <v>1212837.1200000001</v>
      </c>
      <c r="I3628" s="222">
        <v>0</v>
      </c>
      <c r="J3628" s="222">
        <v>0</v>
      </c>
      <c r="K3628" s="222">
        <v>0</v>
      </c>
      <c r="L3628" s="222">
        <v>584627.09</v>
      </c>
      <c r="M3628" s="222">
        <v>0</v>
      </c>
      <c r="N3628" s="222">
        <v>0</v>
      </c>
      <c r="O3628" s="222">
        <v>0</v>
      </c>
      <c r="P3628" s="222">
        <v>0</v>
      </c>
      <c r="Q3628" s="222">
        <v>0</v>
      </c>
      <c r="R3628" s="222">
        <v>0</v>
      </c>
      <c r="S3628" s="222">
        <v>0</v>
      </c>
      <c r="T3628" s="222">
        <v>0</v>
      </c>
      <c r="U3628" s="223">
        <v>0</v>
      </c>
      <c r="V3628" s="223">
        <v>0</v>
      </c>
      <c r="W3628" s="223">
        <v>0</v>
      </c>
      <c r="X3628" s="223">
        <v>26950</v>
      </c>
    </row>
    <row r="3629" spans="1:24" s="239" customFormat="1" ht="20.100000000000001" customHeight="1" x14ac:dyDescent="0.3">
      <c r="A3629" s="238">
        <v>2025</v>
      </c>
      <c r="B3629" s="230">
        <v>967</v>
      </c>
      <c r="C3629" s="225" t="s">
        <v>4108</v>
      </c>
      <c r="D3629" s="230">
        <v>41829</v>
      </c>
      <c r="E3629" s="222">
        <v>2416385.2999999998</v>
      </c>
      <c r="F3629" s="222">
        <v>2380675.2999999998</v>
      </c>
      <c r="G3629" s="218">
        <v>1826327.33</v>
      </c>
      <c r="H3629" s="222">
        <v>0</v>
      </c>
      <c r="I3629" s="222">
        <v>0</v>
      </c>
      <c r="J3629" s="222">
        <v>0</v>
      </c>
      <c r="K3629" s="222">
        <v>0</v>
      </c>
      <c r="L3629" s="222">
        <v>554347.97</v>
      </c>
      <c r="M3629" s="222">
        <v>0</v>
      </c>
      <c r="N3629" s="222">
        <v>0</v>
      </c>
      <c r="O3629" s="222">
        <v>0</v>
      </c>
      <c r="P3629" s="222">
        <v>0</v>
      </c>
      <c r="Q3629" s="222">
        <v>0</v>
      </c>
      <c r="R3629" s="222">
        <v>0</v>
      </c>
      <c r="S3629" s="222">
        <v>0</v>
      </c>
      <c r="T3629" s="222">
        <v>0</v>
      </c>
      <c r="U3629" s="223">
        <v>0</v>
      </c>
      <c r="V3629" s="223">
        <v>0</v>
      </c>
      <c r="W3629" s="223">
        <v>0</v>
      </c>
      <c r="X3629" s="222">
        <v>35710</v>
      </c>
    </row>
    <row r="3630" spans="1:24" s="239" customFormat="1" ht="20.25" customHeight="1" x14ac:dyDescent="0.3">
      <c r="A3630" s="238">
        <v>2025</v>
      </c>
      <c r="B3630" s="230">
        <v>968</v>
      </c>
      <c r="C3630" s="225" t="s">
        <v>4110</v>
      </c>
      <c r="D3630" s="230">
        <v>41832</v>
      </c>
      <c r="E3630" s="222">
        <v>496185.80219999998</v>
      </c>
      <c r="F3630" s="222">
        <v>488853</v>
      </c>
      <c r="G3630" s="218">
        <v>0</v>
      </c>
      <c r="H3630" s="222">
        <v>0</v>
      </c>
      <c r="I3630" s="222">
        <v>0</v>
      </c>
      <c r="J3630" s="222">
        <v>0</v>
      </c>
      <c r="K3630" s="222">
        <v>0</v>
      </c>
      <c r="L3630" s="222">
        <v>488853</v>
      </c>
      <c r="M3630" s="222">
        <v>0</v>
      </c>
      <c r="N3630" s="222">
        <v>0</v>
      </c>
      <c r="O3630" s="222">
        <v>0</v>
      </c>
      <c r="P3630" s="222">
        <v>0</v>
      </c>
      <c r="Q3630" s="222">
        <v>0</v>
      </c>
      <c r="R3630" s="222">
        <v>0</v>
      </c>
      <c r="S3630" s="222">
        <v>0</v>
      </c>
      <c r="T3630" s="222">
        <v>0</v>
      </c>
      <c r="U3630" s="223">
        <v>0</v>
      </c>
      <c r="V3630" s="223">
        <v>0</v>
      </c>
      <c r="W3630" s="223">
        <v>0</v>
      </c>
      <c r="X3630" s="222">
        <v>7332.8021999999992</v>
      </c>
    </row>
    <row r="3631" spans="1:24" s="239" customFormat="1" ht="20.25" customHeight="1" x14ac:dyDescent="0.3">
      <c r="A3631" s="238">
        <v>2025</v>
      </c>
      <c r="B3631" s="230">
        <v>969</v>
      </c>
      <c r="C3631" s="225" t="s">
        <v>4111</v>
      </c>
      <c r="D3631" s="230">
        <v>41833</v>
      </c>
      <c r="E3631" s="222">
        <v>4178769.72</v>
      </c>
      <c r="F3631" s="222">
        <v>4117014.72</v>
      </c>
      <c r="G3631" s="218">
        <v>0</v>
      </c>
      <c r="H3631" s="222">
        <v>0</v>
      </c>
      <c r="I3631" s="222">
        <v>0</v>
      </c>
      <c r="J3631" s="222">
        <v>0</v>
      </c>
      <c r="K3631" s="222">
        <v>0</v>
      </c>
      <c r="L3631" s="222">
        <v>0</v>
      </c>
      <c r="M3631" s="222">
        <v>0</v>
      </c>
      <c r="N3631" s="222">
        <v>0</v>
      </c>
      <c r="O3631" s="222">
        <v>4117014.72</v>
      </c>
      <c r="P3631" s="222">
        <v>0</v>
      </c>
      <c r="Q3631" s="222">
        <v>0</v>
      </c>
      <c r="R3631" s="222">
        <v>0</v>
      </c>
      <c r="S3631" s="222">
        <v>0</v>
      </c>
      <c r="T3631" s="222">
        <v>0</v>
      </c>
      <c r="U3631" s="223">
        <v>0</v>
      </c>
      <c r="V3631" s="223">
        <v>0</v>
      </c>
      <c r="W3631" s="223">
        <v>0</v>
      </c>
      <c r="X3631" s="223">
        <v>61755</v>
      </c>
    </row>
    <row r="3632" spans="1:24" s="239" customFormat="1" ht="20.25" customHeight="1" x14ac:dyDescent="0.3">
      <c r="A3632" s="238">
        <v>2025</v>
      </c>
      <c r="B3632" s="230">
        <v>970</v>
      </c>
      <c r="C3632" s="225" t="s">
        <v>4112</v>
      </c>
      <c r="D3632" s="230">
        <v>41834</v>
      </c>
      <c r="E3632" s="222">
        <v>4178769.72</v>
      </c>
      <c r="F3632" s="222">
        <v>4117014.72</v>
      </c>
      <c r="G3632" s="218">
        <v>0</v>
      </c>
      <c r="H3632" s="222">
        <v>0</v>
      </c>
      <c r="I3632" s="222">
        <v>0</v>
      </c>
      <c r="J3632" s="222">
        <v>0</v>
      </c>
      <c r="K3632" s="222">
        <v>0</v>
      </c>
      <c r="L3632" s="222">
        <v>0</v>
      </c>
      <c r="M3632" s="222">
        <v>0</v>
      </c>
      <c r="N3632" s="222">
        <v>0</v>
      </c>
      <c r="O3632" s="222">
        <v>4117014.72</v>
      </c>
      <c r="P3632" s="222">
        <v>0</v>
      </c>
      <c r="Q3632" s="222">
        <v>0</v>
      </c>
      <c r="R3632" s="222">
        <v>0</v>
      </c>
      <c r="S3632" s="222">
        <v>0</v>
      </c>
      <c r="T3632" s="222">
        <v>0</v>
      </c>
      <c r="U3632" s="223">
        <v>0</v>
      </c>
      <c r="V3632" s="223">
        <v>0</v>
      </c>
      <c r="W3632" s="223">
        <v>0</v>
      </c>
      <c r="X3632" s="223">
        <v>61755</v>
      </c>
    </row>
    <row r="3633" spans="1:24" s="239" customFormat="1" ht="20.25" customHeight="1" x14ac:dyDescent="0.3">
      <c r="A3633" s="238">
        <v>2025</v>
      </c>
      <c r="B3633" s="230">
        <v>971</v>
      </c>
      <c r="C3633" s="225" t="s">
        <v>4102</v>
      </c>
      <c r="D3633" s="230">
        <v>41839</v>
      </c>
      <c r="E3633" s="222">
        <v>2076594.63</v>
      </c>
      <c r="F3633" s="222">
        <v>2045906.63</v>
      </c>
      <c r="G3633" s="218">
        <v>0</v>
      </c>
      <c r="H3633" s="222">
        <v>932855.23</v>
      </c>
      <c r="I3633" s="222">
        <v>0</v>
      </c>
      <c r="J3633" s="222">
        <v>0</v>
      </c>
      <c r="K3633" s="222">
        <v>0</v>
      </c>
      <c r="L3633" s="222">
        <v>0</v>
      </c>
      <c r="M3633" s="222">
        <v>0</v>
      </c>
      <c r="N3633" s="222">
        <v>0</v>
      </c>
      <c r="O3633" s="222">
        <v>0</v>
      </c>
      <c r="P3633" s="222">
        <v>0</v>
      </c>
      <c r="Q3633" s="222">
        <v>1113051.3999999999</v>
      </c>
      <c r="R3633" s="222">
        <v>0</v>
      </c>
      <c r="S3633" s="222">
        <v>0</v>
      </c>
      <c r="T3633" s="222">
        <v>0</v>
      </c>
      <c r="U3633" s="223">
        <v>0</v>
      </c>
      <c r="V3633" s="223">
        <v>0</v>
      </c>
      <c r="W3633" s="223">
        <v>0</v>
      </c>
      <c r="X3633" s="222">
        <v>30688</v>
      </c>
    </row>
    <row r="3634" spans="1:24" s="239" customFormat="1" ht="20.25" customHeight="1" x14ac:dyDescent="0.3">
      <c r="A3634" s="238">
        <v>2025</v>
      </c>
      <c r="B3634" s="230">
        <v>972</v>
      </c>
      <c r="C3634" s="233" t="s">
        <v>3212</v>
      </c>
      <c r="D3634" s="230">
        <v>41850</v>
      </c>
      <c r="E3634" s="222">
        <v>4934991.99</v>
      </c>
      <c r="F3634" s="222">
        <v>4862061.99</v>
      </c>
      <c r="G3634" s="218">
        <v>0</v>
      </c>
      <c r="H3634" s="261">
        <v>0</v>
      </c>
      <c r="I3634" s="222">
        <v>0</v>
      </c>
      <c r="J3634" s="222">
        <v>0</v>
      </c>
      <c r="K3634" s="222">
        <v>0</v>
      </c>
      <c r="L3634" s="222">
        <v>0</v>
      </c>
      <c r="M3634" s="222">
        <v>0</v>
      </c>
      <c r="N3634" s="222">
        <v>0</v>
      </c>
      <c r="O3634" s="222">
        <v>4250547.47</v>
      </c>
      <c r="P3634" s="222">
        <v>0</v>
      </c>
      <c r="Q3634" s="222">
        <v>611514.52</v>
      </c>
      <c r="R3634" s="222">
        <v>0</v>
      </c>
      <c r="S3634" s="222">
        <v>0</v>
      </c>
      <c r="T3634" s="222">
        <v>0</v>
      </c>
      <c r="U3634" s="223">
        <v>0</v>
      </c>
      <c r="V3634" s="223">
        <v>0</v>
      </c>
      <c r="W3634" s="223">
        <v>0</v>
      </c>
      <c r="X3634" s="223">
        <v>72930</v>
      </c>
    </row>
    <row r="3635" spans="1:24" s="239" customFormat="1" ht="20.25" customHeight="1" x14ac:dyDescent="0.3">
      <c r="A3635" s="238">
        <v>2025</v>
      </c>
      <c r="B3635" s="230">
        <v>973</v>
      </c>
      <c r="C3635" s="233" t="s">
        <v>4411</v>
      </c>
      <c r="D3635" s="230">
        <v>41813</v>
      </c>
      <c r="E3635" s="222">
        <v>2216246.3490999998</v>
      </c>
      <c r="F3635" s="222">
        <v>2183493.94</v>
      </c>
      <c r="G3635" s="218">
        <v>0</v>
      </c>
      <c r="H3635" s="218">
        <v>0</v>
      </c>
      <c r="I3635" s="218">
        <v>0</v>
      </c>
      <c r="J3635" s="218">
        <v>0</v>
      </c>
      <c r="K3635" s="218">
        <v>0</v>
      </c>
      <c r="L3635" s="218">
        <v>0</v>
      </c>
      <c r="M3635" s="218">
        <v>0</v>
      </c>
      <c r="N3635" s="218">
        <v>0</v>
      </c>
      <c r="O3635" s="218">
        <v>2183493.94</v>
      </c>
      <c r="P3635" s="218">
        <v>0</v>
      </c>
      <c r="Q3635" s="218">
        <v>0</v>
      </c>
      <c r="R3635" s="218">
        <v>0</v>
      </c>
      <c r="S3635" s="218">
        <v>0</v>
      </c>
      <c r="T3635" s="218">
        <v>0</v>
      </c>
      <c r="U3635" s="218">
        <v>0</v>
      </c>
      <c r="V3635" s="218">
        <v>0</v>
      </c>
      <c r="W3635" s="218">
        <v>0</v>
      </c>
      <c r="X3635" s="218">
        <v>32752.409099999997</v>
      </c>
    </row>
    <row r="3636" spans="1:24" s="239" customFormat="1" ht="20.25" customHeight="1" x14ac:dyDescent="0.3">
      <c r="A3636" s="238">
        <v>2025</v>
      </c>
      <c r="B3636" s="230">
        <v>974</v>
      </c>
      <c r="C3636" s="233" t="s">
        <v>4413</v>
      </c>
      <c r="D3636" s="230">
        <v>41814</v>
      </c>
      <c r="E3636" s="222">
        <v>439149.39999999997</v>
      </c>
      <c r="F3636" s="222">
        <v>432900.55</v>
      </c>
      <c r="G3636" s="218">
        <v>0</v>
      </c>
      <c r="H3636" s="218">
        <v>0</v>
      </c>
      <c r="I3636" s="218">
        <v>0</v>
      </c>
      <c r="J3636" s="218">
        <v>0</v>
      </c>
      <c r="K3636" s="218">
        <v>0</v>
      </c>
      <c r="L3636" s="218">
        <v>0</v>
      </c>
      <c r="M3636" s="218">
        <v>0</v>
      </c>
      <c r="N3636" s="218">
        <v>0</v>
      </c>
      <c r="O3636" s="218">
        <v>0</v>
      </c>
      <c r="P3636" s="218">
        <v>0</v>
      </c>
      <c r="Q3636" s="218">
        <v>432900.55</v>
      </c>
      <c r="R3636" s="218">
        <v>0</v>
      </c>
      <c r="S3636" s="218">
        <v>0</v>
      </c>
      <c r="T3636" s="218">
        <v>0</v>
      </c>
      <c r="U3636" s="218">
        <v>0</v>
      </c>
      <c r="V3636" s="218">
        <v>0</v>
      </c>
      <c r="W3636" s="218">
        <v>0</v>
      </c>
      <c r="X3636" s="218">
        <v>6248.85</v>
      </c>
    </row>
    <row r="3637" spans="1:24" s="239" customFormat="1" ht="20.25" customHeight="1" x14ac:dyDescent="0.3">
      <c r="A3637" s="238">
        <v>2025</v>
      </c>
      <c r="B3637" s="230">
        <v>975</v>
      </c>
      <c r="C3637" s="233" t="s">
        <v>4414</v>
      </c>
      <c r="D3637" s="230">
        <v>41815</v>
      </c>
      <c r="E3637" s="222">
        <v>439200.55</v>
      </c>
      <c r="F3637" s="222">
        <v>432900.55</v>
      </c>
      <c r="G3637" s="218">
        <v>0</v>
      </c>
      <c r="H3637" s="218">
        <v>0</v>
      </c>
      <c r="I3637" s="218">
        <v>0</v>
      </c>
      <c r="J3637" s="218">
        <v>0</v>
      </c>
      <c r="K3637" s="218">
        <v>0</v>
      </c>
      <c r="L3637" s="218">
        <v>0</v>
      </c>
      <c r="M3637" s="218">
        <v>0</v>
      </c>
      <c r="N3637" s="218">
        <v>0</v>
      </c>
      <c r="O3637" s="218">
        <v>0</v>
      </c>
      <c r="P3637" s="218">
        <v>0</v>
      </c>
      <c r="Q3637" s="218">
        <v>432900.55</v>
      </c>
      <c r="R3637" s="218">
        <v>0</v>
      </c>
      <c r="S3637" s="218">
        <v>0</v>
      </c>
      <c r="T3637" s="218">
        <v>0</v>
      </c>
      <c r="U3637" s="218">
        <v>0</v>
      </c>
      <c r="V3637" s="218">
        <v>0</v>
      </c>
      <c r="W3637" s="218">
        <v>0</v>
      </c>
      <c r="X3637" s="218">
        <v>6300</v>
      </c>
    </row>
    <row r="3638" spans="1:24" s="239" customFormat="1" ht="18.95" customHeight="1" x14ac:dyDescent="0.3">
      <c r="A3638" s="238">
        <v>2025</v>
      </c>
      <c r="B3638" s="230">
        <v>976</v>
      </c>
      <c r="C3638" s="233" t="s">
        <v>4415</v>
      </c>
      <c r="D3638" s="230">
        <v>41816</v>
      </c>
      <c r="E3638" s="222">
        <v>2221934.0100000002</v>
      </c>
      <c r="F3638" s="222">
        <v>2189338.6</v>
      </c>
      <c r="G3638" s="218">
        <v>0</v>
      </c>
      <c r="H3638" s="218">
        <v>912441.31</v>
      </c>
      <c r="I3638" s="218">
        <v>0</v>
      </c>
      <c r="J3638" s="218">
        <v>135955.03</v>
      </c>
      <c r="K3638" s="218">
        <v>227212.73</v>
      </c>
      <c r="L3638" s="218">
        <v>480828.98</v>
      </c>
      <c r="M3638" s="218">
        <v>0</v>
      </c>
      <c r="N3638" s="218">
        <v>0</v>
      </c>
      <c r="O3638" s="218">
        <v>0</v>
      </c>
      <c r="P3638" s="218">
        <v>0</v>
      </c>
      <c r="Q3638" s="218">
        <v>432900.55</v>
      </c>
      <c r="R3638" s="218">
        <v>0</v>
      </c>
      <c r="S3638" s="218">
        <v>0</v>
      </c>
      <c r="T3638" s="218">
        <v>0</v>
      </c>
      <c r="U3638" s="218">
        <v>0</v>
      </c>
      <c r="V3638" s="218">
        <v>0</v>
      </c>
      <c r="W3638" s="218">
        <v>0</v>
      </c>
      <c r="X3638" s="218">
        <v>32595.410000000003</v>
      </c>
    </row>
    <row r="3639" spans="1:24" s="239" customFormat="1" ht="20.25" customHeight="1" x14ac:dyDescent="0.3">
      <c r="A3639" s="238">
        <v>2025</v>
      </c>
      <c r="B3639" s="230">
        <v>977</v>
      </c>
      <c r="C3639" s="233" t="s">
        <v>4416</v>
      </c>
      <c r="D3639" s="230">
        <v>41817</v>
      </c>
      <c r="E3639" s="222">
        <v>1166604.6000000001</v>
      </c>
      <c r="F3639" s="222">
        <v>1149364.6000000001</v>
      </c>
      <c r="G3639" s="218">
        <v>1149364.6000000001</v>
      </c>
      <c r="H3639" s="218">
        <v>0</v>
      </c>
      <c r="I3639" s="218">
        <v>0</v>
      </c>
      <c r="J3639" s="218">
        <v>0</v>
      </c>
      <c r="K3639" s="218">
        <v>0</v>
      </c>
      <c r="L3639" s="218">
        <v>0</v>
      </c>
      <c r="M3639" s="218">
        <v>0</v>
      </c>
      <c r="N3639" s="218">
        <v>0</v>
      </c>
      <c r="O3639" s="218">
        <v>0</v>
      </c>
      <c r="P3639" s="218">
        <v>0</v>
      </c>
      <c r="Q3639" s="218">
        <v>0</v>
      </c>
      <c r="R3639" s="218">
        <v>0</v>
      </c>
      <c r="S3639" s="218">
        <v>0</v>
      </c>
      <c r="T3639" s="218">
        <v>0</v>
      </c>
      <c r="U3639" s="218">
        <v>0</v>
      </c>
      <c r="V3639" s="218">
        <v>0</v>
      </c>
      <c r="W3639" s="218">
        <v>0</v>
      </c>
      <c r="X3639" s="218">
        <v>17240</v>
      </c>
    </row>
    <row r="3640" spans="1:24" s="239" customFormat="1" ht="20.25" customHeight="1" x14ac:dyDescent="0.3">
      <c r="A3640" s="238">
        <v>2025</v>
      </c>
      <c r="B3640" s="230">
        <v>978</v>
      </c>
      <c r="C3640" s="233" t="s">
        <v>4417</v>
      </c>
      <c r="D3640" s="230">
        <v>41818</v>
      </c>
      <c r="E3640" s="222">
        <v>1294743.07</v>
      </c>
      <c r="F3640" s="222">
        <v>1275609.07</v>
      </c>
      <c r="G3640" s="218">
        <v>0</v>
      </c>
      <c r="H3640" s="218">
        <v>912441.31</v>
      </c>
      <c r="I3640" s="218">
        <v>0</v>
      </c>
      <c r="J3640" s="218">
        <v>135955.03</v>
      </c>
      <c r="K3640" s="218">
        <v>227212.73</v>
      </c>
      <c r="L3640" s="218">
        <v>0</v>
      </c>
      <c r="M3640" s="218">
        <v>0</v>
      </c>
      <c r="N3640" s="218">
        <v>0</v>
      </c>
      <c r="O3640" s="218">
        <v>0</v>
      </c>
      <c r="P3640" s="218">
        <v>0</v>
      </c>
      <c r="Q3640" s="218">
        <v>0</v>
      </c>
      <c r="R3640" s="218">
        <v>0</v>
      </c>
      <c r="S3640" s="218">
        <v>0</v>
      </c>
      <c r="T3640" s="218">
        <v>0</v>
      </c>
      <c r="U3640" s="218">
        <v>0</v>
      </c>
      <c r="V3640" s="218">
        <v>0</v>
      </c>
      <c r="W3640" s="218">
        <v>0</v>
      </c>
      <c r="X3640" s="218">
        <v>19134</v>
      </c>
    </row>
    <row r="3641" spans="1:24" s="239" customFormat="1" ht="20.25" customHeight="1" x14ac:dyDescent="0.3">
      <c r="A3641" s="238">
        <v>2025</v>
      </c>
      <c r="B3641" s="230">
        <v>979</v>
      </c>
      <c r="C3641" s="233" t="s">
        <v>4418</v>
      </c>
      <c r="D3641" s="230">
        <v>41819</v>
      </c>
      <c r="E3641" s="222">
        <v>1359296.1</v>
      </c>
      <c r="F3641" s="222">
        <v>1339208.1000000001</v>
      </c>
      <c r="G3641" s="218">
        <v>0</v>
      </c>
      <c r="H3641" s="218">
        <v>0</v>
      </c>
      <c r="I3641" s="218">
        <v>0</v>
      </c>
      <c r="J3641" s="218">
        <v>0</v>
      </c>
      <c r="K3641" s="218">
        <v>0</v>
      </c>
      <c r="L3641" s="218">
        <v>480828.98</v>
      </c>
      <c r="M3641" s="218">
        <v>0</v>
      </c>
      <c r="N3641" s="218">
        <v>0</v>
      </c>
      <c r="O3641" s="218">
        <v>0</v>
      </c>
      <c r="P3641" s="218">
        <v>0</v>
      </c>
      <c r="Q3641" s="218">
        <v>858379.12</v>
      </c>
      <c r="R3641" s="218">
        <v>0</v>
      </c>
      <c r="S3641" s="218">
        <v>0</v>
      </c>
      <c r="T3641" s="218">
        <v>0</v>
      </c>
      <c r="U3641" s="218">
        <v>0</v>
      </c>
      <c r="V3641" s="218">
        <v>0</v>
      </c>
      <c r="W3641" s="218">
        <v>0</v>
      </c>
      <c r="X3641" s="218">
        <v>20088</v>
      </c>
    </row>
    <row r="3642" spans="1:24" s="239" customFormat="1" ht="18.95" customHeight="1" x14ac:dyDescent="0.3">
      <c r="A3642" s="238">
        <v>2025</v>
      </c>
      <c r="B3642" s="230">
        <v>980</v>
      </c>
      <c r="C3642" s="233" t="s">
        <v>4419</v>
      </c>
      <c r="D3642" s="230">
        <v>41820</v>
      </c>
      <c r="E3642" s="222">
        <v>1252287.8700000001</v>
      </c>
      <c r="F3642" s="222">
        <v>1232199.8700000001</v>
      </c>
      <c r="G3642" s="218">
        <v>0</v>
      </c>
      <c r="H3642" s="218">
        <v>0</v>
      </c>
      <c r="I3642" s="218">
        <v>0</v>
      </c>
      <c r="J3642" s="218">
        <v>0</v>
      </c>
      <c r="K3642" s="218">
        <v>0</v>
      </c>
      <c r="L3642" s="218">
        <v>480828.98</v>
      </c>
      <c r="M3642" s="218">
        <v>0</v>
      </c>
      <c r="N3642" s="218">
        <v>0</v>
      </c>
      <c r="O3642" s="218">
        <v>0</v>
      </c>
      <c r="P3642" s="218">
        <v>0</v>
      </c>
      <c r="Q3642" s="218">
        <v>751370.89</v>
      </c>
      <c r="R3642" s="218">
        <v>0</v>
      </c>
      <c r="S3642" s="218">
        <v>0</v>
      </c>
      <c r="T3642" s="218">
        <v>0</v>
      </c>
      <c r="U3642" s="218">
        <v>0</v>
      </c>
      <c r="V3642" s="218">
        <v>0</v>
      </c>
      <c r="W3642" s="218">
        <v>0</v>
      </c>
      <c r="X3642" s="218">
        <v>20088</v>
      </c>
    </row>
    <row r="3643" spans="1:24" s="239" customFormat="1" ht="20.25" customHeight="1" x14ac:dyDescent="0.3">
      <c r="A3643" s="238">
        <v>2025</v>
      </c>
      <c r="B3643" s="230">
        <v>981</v>
      </c>
      <c r="C3643" s="233" t="s">
        <v>4420</v>
      </c>
      <c r="D3643" s="230">
        <v>41842</v>
      </c>
      <c r="E3643" s="222">
        <v>1172857.3500000001</v>
      </c>
      <c r="F3643" s="222">
        <v>1149364.6000000001</v>
      </c>
      <c r="G3643" s="218">
        <v>1149364.6000000001</v>
      </c>
      <c r="H3643" s="218"/>
      <c r="I3643" s="218">
        <v>0</v>
      </c>
      <c r="J3643" s="218">
        <v>0</v>
      </c>
      <c r="K3643" s="218">
        <v>0</v>
      </c>
      <c r="L3643" s="218">
        <v>0</v>
      </c>
      <c r="M3643" s="218">
        <v>0</v>
      </c>
      <c r="N3643" s="218">
        <v>0</v>
      </c>
      <c r="O3643" s="218">
        <v>0</v>
      </c>
      <c r="P3643" s="218">
        <v>0</v>
      </c>
      <c r="Q3643" s="218">
        <v>0</v>
      </c>
      <c r="R3643" s="218">
        <v>0</v>
      </c>
      <c r="S3643" s="218">
        <v>0</v>
      </c>
      <c r="T3643" s="218">
        <v>0</v>
      </c>
      <c r="U3643" s="218">
        <v>0</v>
      </c>
      <c r="V3643" s="218">
        <v>0</v>
      </c>
      <c r="W3643" s="218">
        <v>0</v>
      </c>
      <c r="X3643" s="218">
        <v>23492.75</v>
      </c>
    </row>
    <row r="3644" spans="1:24" s="239" customFormat="1" ht="20.25" customHeight="1" x14ac:dyDescent="0.3">
      <c r="A3644" s="238">
        <v>2025</v>
      </c>
      <c r="B3644" s="230">
        <v>982</v>
      </c>
      <c r="C3644" s="233" t="s">
        <v>4421</v>
      </c>
      <c r="D3644" s="230">
        <v>41843</v>
      </c>
      <c r="E3644" s="222">
        <v>2037859.8800000001</v>
      </c>
      <c r="F3644" s="222">
        <v>2007743.7200000002</v>
      </c>
      <c r="G3644" s="218">
        <v>1149364.6000000001</v>
      </c>
      <c r="H3644" s="218">
        <v>0</v>
      </c>
      <c r="I3644" s="218">
        <v>0</v>
      </c>
      <c r="J3644" s="218">
        <v>0</v>
      </c>
      <c r="K3644" s="218">
        <v>0</v>
      </c>
      <c r="L3644" s="218">
        <v>0</v>
      </c>
      <c r="M3644" s="218">
        <v>0</v>
      </c>
      <c r="N3644" s="218">
        <v>0</v>
      </c>
      <c r="O3644" s="218">
        <v>0</v>
      </c>
      <c r="P3644" s="218">
        <v>0</v>
      </c>
      <c r="Q3644" s="218">
        <v>858379.12</v>
      </c>
      <c r="R3644" s="218">
        <v>0</v>
      </c>
      <c r="S3644" s="218">
        <v>0</v>
      </c>
      <c r="T3644" s="218">
        <v>0</v>
      </c>
      <c r="U3644" s="218">
        <v>0</v>
      </c>
      <c r="V3644" s="218">
        <v>0</v>
      </c>
      <c r="W3644" s="218">
        <v>0</v>
      </c>
      <c r="X3644" s="218">
        <v>30116.16</v>
      </c>
    </row>
    <row r="3645" spans="1:24" s="239" customFormat="1" ht="20.25" customHeight="1" x14ac:dyDescent="0.3">
      <c r="A3645" s="238">
        <v>2025</v>
      </c>
      <c r="B3645" s="230">
        <v>983</v>
      </c>
      <c r="C3645" s="233" t="s">
        <v>4422</v>
      </c>
      <c r="D3645" s="230">
        <v>41821</v>
      </c>
      <c r="E3645" s="222">
        <v>512443.11089999997</v>
      </c>
      <c r="F3645" s="222">
        <v>504870.06</v>
      </c>
      <c r="G3645" s="218">
        <v>0</v>
      </c>
      <c r="H3645" s="218">
        <v>0</v>
      </c>
      <c r="I3645" s="218">
        <v>0</v>
      </c>
      <c r="J3645" s="218">
        <v>0</v>
      </c>
      <c r="K3645" s="218">
        <v>0</v>
      </c>
      <c r="L3645" s="218">
        <v>504870.06</v>
      </c>
      <c r="M3645" s="218">
        <v>0</v>
      </c>
      <c r="N3645" s="218">
        <v>0</v>
      </c>
      <c r="O3645" s="218">
        <v>0</v>
      </c>
      <c r="P3645" s="218">
        <v>0</v>
      </c>
      <c r="Q3645" s="218">
        <v>0</v>
      </c>
      <c r="R3645" s="218">
        <v>0</v>
      </c>
      <c r="S3645" s="218">
        <v>0</v>
      </c>
      <c r="T3645" s="218">
        <v>0</v>
      </c>
      <c r="U3645" s="218">
        <v>0</v>
      </c>
      <c r="V3645" s="218">
        <v>0</v>
      </c>
      <c r="W3645" s="218">
        <v>0</v>
      </c>
      <c r="X3645" s="218">
        <v>7573.0509000000002</v>
      </c>
    </row>
    <row r="3646" spans="1:24" s="239" customFormat="1" ht="20.25" customHeight="1" x14ac:dyDescent="0.3">
      <c r="A3646" s="238"/>
      <c r="B3646" s="226" t="s">
        <v>22</v>
      </c>
      <c r="C3646" s="231"/>
      <c r="D3646" s="263" t="s">
        <v>172</v>
      </c>
      <c r="E3646" s="220">
        <v>48073539.692299999</v>
      </c>
      <c r="F3646" s="220">
        <v>47356039.599999994</v>
      </c>
      <c r="G3646" s="220">
        <v>8474274.1699999999</v>
      </c>
      <c r="H3646" s="220">
        <v>5752737.9000000004</v>
      </c>
      <c r="I3646" s="220">
        <v>0</v>
      </c>
      <c r="J3646" s="220">
        <v>271910.06</v>
      </c>
      <c r="K3646" s="220">
        <v>454425.46</v>
      </c>
      <c r="L3646" s="220">
        <v>3575185.06</v>
      </c>
      <c r="M3646" s="220">
        <v>0</v>
      </c>
      <c r="N3646" s="220">
        <v>0</v>
      </c>
      <c r="O3646" s="220">
        <v>21110007.450000003</v>
      </c>
      <c r="P3646" s="220">
        <v>0</v>
      </c>
      <c r="Q3646" s="220">
        <v>7717499.4999999991</v>
      </c>
      <c r="R3646" s="220">
        <v>0</v>
      </c>
      <c r="S3646" s="220">
        <v>0</v>
      </c>
      <c r="T3646" s="220">
        <v>0</v>
      </c>
      <c r="U3646" s="220">
        <v>0</v>
      </c>
      <c r="V3646" s="220">
        <v>0</v>
      </c>
      <c r="W3646" s="220">
        <v>0</v>
      </c>
      <c r="X3646" s="220">
        <v>717500.09230000002</v>
      </c>
    </row>
    <row r="3647" spans="1:24" s="239" customFormat="1" ht="20.25" customHeight="1" x14ac:dyDescent="0.3">
      <c r="A3647" s="238"/>
      <c r="C3647" s="274"/>
      <c r="D3647" s="274"/>
      <c r="E3647" s="274"/>
      <c r="F3647" s="274"/>
      <c r="G3647" s="275"/>
      <c r="H3647" s="275"/>
      <c r="I3647" s="275"/>
      <c r="J3647" s="275"/>
      <c r="K3647" s="275"/>
      <c r="L3647" s="275" t="s">
        <v>4385</v>
      </c>
      <c r="M3647" s="275"/>
      <c r="N3647" s="275"/>
      <c r="O3647" s="275"/>
      <c r="P3647" s="275"/>
      <c r="Q3647" s="275"/>
      <c r="R3647" s="275"/>
      <c r="S3647" s="275"/>
      <c r="T3647" s="275"/>
      <c r="U3647" s="275"/>
      <c r="V3647" s="275"/>
      <c r="W3647" s="275"/>
      <c r="X3647" s="254"/>
    </row>
    <row r="3648" spans="1:24" s="239" customFormat="1" ht="20.25" customHeight="1" x14ac:dyDescent="0.3">
      <c r="A3648" s="238">
        <v>2025</v>
      </c>
      <c r="B3648" s="230">
        <v>984</v>
      </c>
      <c r="C3648" s="328" t="s">
        <v>1403</v>
      </c>
      <c r="D3648" s="230">
        <v>41870</v>
      </c>
      <c r="E3648" s="222">
        <v>1535240.77</v>
      </c>
      <c r="F3648" s="222">
        <v>1513746.11</v>
      </c>
      <c r="G3648" s="218">
        <v>0</v>
      </c>
      <c r="H3648" s="222">
        <v>0</v>
      </c>
      <c r="I3648" s="222">
        <v>0</v>
      </c>
      <c r="J3648" s="222">
        <v>0</v>
      </c>
      <c r="K3648" s="222">
        <v>0</v>
      </c>
      <c r="L3648" s="222">
        <v>458154.18</v>
      </c>
      <c r="M3648" s="222">
        <v>0</v>
      </c>
      <c r="N3648" s="222">
        <v>0</v>
      </c>
      <c r="O3648" s="222">
        <v>0</v>
      </c>
      <c r="P3648" s="222">
        <v>974823.59</v>
      </c>
      <c r="Q3648" s="222">
        <v>0</v>
      </c>
      <c r="R3648" s="222">
        <v>0</v>
      </c>
      <c r="S3648" s="222">
        <v>0</v>
      </c>
      <c r="T3648" s="222">
        <v>0</v>
      </c>
      <c r="U3648" s="222">
        <v>80768.34</v>
      </c>
      <c r="V3648" s="223">
        <v>0</v>
      </c>
      <c r="W3648" s="223">
        <v>0</v>
      </c>
      <c r="X3648" s="222">
        <v>21494.66</v>
      </c>
    </row>
    <row r="3649" spans="1:24" s="239" customFormat="1" ht="20.25" customHeight="1" x14ac:dyDescent="0.3">
      <c r="A3649" s="238">
        <v>2025</v>
      </c>
      <c r="B3649" s="230">
        <v>985</v>
      </c>
      <c r="C3649" s="328" t="s">
        <v>1404</v>
      </c>
      <c r="D3649" s="230">
        <v>41866</v>
      </c>
      <c r="E3649" s="222">
        <v>5566361.7999999998</v>
      </c>
      <c r="F3649" s="222">
        <v>5486175.9199999999</v>
      </c>
      <c r="G3649" s="218">
        <v>0</v>
      </c>
      <c r="H3649" s="222">
        <v>0</v>
      </c>
      <c r="I3649" s="222">
        <v>0</v>
      </c>
      <c r="J3649" s="222">
        <v>155638.46</v>
      </c>
      <c r="K3649" s="222">
        <v>744179.74</v>
      </c>
      <c r="L3649" s="222">
        <v>537631.44999999995</v>
      </c>
      <c r="M3649" s="222">
        <v>0</v>
      </c>
      <c r="N3649" s="222">
        <v>0</v>
      </c>
      <c r="O3649" s="222">
        <v>3908277.07</v>
      </c>
      <c r="P3649" s="222">
        <v>0</v>
      </c>
      <c r="Q3649" s="222">
        <v>0</v>
      </c>
      <c r="R3649" s="222">
        <v>0</v>
      </c>
      <c r="S3649" s="222">
        <v>0</v>
      </c>
      <c r="T3649" s="222">
        <v>0</v>
      </c>
      <c r="U3649" s="222">
        <v>140449.20000000001</v>
      </c>
      <c r="V3649" s="223">
        <v>0</v>
      </c>
      <c r="W3649" s="223">
        <v>0</v>
      </c>
      <c r="X3649" s="223">
        <v>80185.88</v>
      </c>
    </row>
    <row r="3650" spans="1:24" s="239" customFormat="1" ht="20.25" customHeight="1" x14ac:dyDescent="0.3">
      <c r="A3650" s="238">
        <v>2025</v>
      </c>
      <c r="B3650" s="230">
        <v>986</v>
      </c>
      <c r="C3650" s="328" t="s">
        <v>4369</v>
      </c>
      <c r="D3650" s="230">
        <v>41874</v>
      </c>
      <c r="E3650" s="222">
        <v>357384.14</v>
      </c>
      <c r="F3650" s="222">
        <v>357384.14</v>
      </c>
      <c r="G3650" s="218">
        <v>0</v>
      </c>
      <c r="H3650" s="222">
        <v>0</v>
      </c>
      <c r="I3650" s="218">
        <v>0</v>
      </c>
      <c r="J3650" s="222">
        <v>0</v>
      </c>
      <c r="K3650" s="218">
        <v>0</v>
      </c>
      <c r="L3650" s="222">
        <v>0</v>
      </c>
      <c r="M3650" s="218">
        <v>0</v>
      </c>
      <c r="N3650" s="222">
        <v>0</v>
      </c>
      <c r="O3650" s="218">
        <v>0</v>
      </c>
      <c r="P3650" s="222">
        <v>0</v>
      </c>
      <c r="Q3650" s="218">
        <v>357384.14</v>
      </c>
      <c r="R3650" s="222">
        <v>0</v>
      </c>
      <c r="S3650" s="218">
        <v>0</v>
      </c>
      <c r="T3650" s="222">
        <v>0</v>
      </c>
      <c r="U3650" s="218">
        <v>0</v>
      </c>
      <c r="V3650" s="222">
        <v>0</v>
      </c>
      <c r="W3650" s="218">
        <v>0</v>
      </c>
      <c r="X3650" s="222">
        <v>0</v>
      </c>
    </row>
    <row r="3651" spans="1:24" s="239" customFormat="1" ht="20.25" customHeight="1" x14ac:dyDescent="0.3">
      <c r="A3651" s="238">
        <v>2025</v>
      </c>
      <c r="B3651" s="230">
        <v>987</v>
      </c>
      <c r="C3651" s="328" t="s">
        <v>4371</v>
      </c>
      <c r="D3651" s="230">
        <v>41869</v>
      </c>
      <c r="E3651" s="222">
        <v>399533.86</v>
      </c>
      <c r="F3651" s="222">
        <v>399533.86</v>
      </c>
      <c r="G3651" s="218">
        <v>0</v>
      </c>
      <c r="H3651" s="222">
        <v>0</v>
      </c>
      <c r="I3651" s="218">
        <v>0</v>
      </c>
      <c r="J3651" s="222">
        <v>0</v>
      </c>
      <c r="K3651" s="218">
        <v>0</v>
      </c>
      <c r="L3651" s="222">
        <v>399533.86</v>
      </c>
      <c r="M3651" s="218">
        <v>0</v>
      </c>
      <c r="N3651" s="222">
        <v>0</v>
      </c>
      <c r="O3651" s="218">
        <v>0</v>
      </c>
      <c r="P3651" s="222">
        <v>0</v>
      </c>
      <c r="Q3651" s="218">
        <v>0</v>
      </c>
      <c r="R3651" s="222">
        <v>0</v>
      </c>
      <c r="S3651" s="218">
        <v>0</v>
      </c>
      <c r="T3651" s="222">
        <v>0</v>
      </c>
      <c r="U3651" s="218">
        <v>0</v>
      </c>
      <c r="V3651" s="222">
        <v>0</v>
      </c>
      <c r="W3651" s="218">
        <v>0</v>
      </c>
      <c r="X3651" s="222">
        <v>0</v>
      </c>
    </row>
    <row r="3652" spans="1:24" s="239" customFormat="1" ht="20.25" customHeight="1" x14ac:dyDescent="0.3">
      <c r="A3652" s="238">
        <v>2025</v>
      </c>
      <c r="B3652" s="230">
        <v>988</v>
      </c>
      <c r="C3652" s="328" t="s">
        <v>4372</v>
      </c>
      <c r="D3652" s="230">
        <v>41871</v>
      </c>
      <c r="E3652" s="222">
        <v>1220098.23</v>
      </c>
      <c r="F3652" s="222">
        <v>1202067.23</v>
      </c>
      <c r="G3652" s="218">
        <v>0</v>
      </c>
      <c r="H3652" s="222">
        <v>0</v>
      </c>
      <c r="I3652" s="218">
        <v>0</v>
      </c>
      <c r="J3652" s="222">
        <v>0</v>
      </c>
      <c r="K3652" s="218">
        <v>0</v>
      </c>
      <c r="L3652" s="222">
        <v>0</v>
      </c>
      <c r="M3652" s="218">
        <v>0</v>
      </c>
      <c r="N3652" s="222">
        <v>0</v>
      </c>
      <c r="O3652" s="218">
        <v>0</v>
      </c>
      <c r="P3652" s="222">
        <v>736663.93</v>
      </c>
      <c r="Q3652" s="218">
        <v>465403.3</v>
      </c>
      <c r="R3652" s="222">
        <v>0</v>
      </c>
      <c r="S3652" s="218">
        <v>0</v>
      </c>
      <c r="T3652" s="222">
        <v>0</v>
      </c>
      <c r="U3652" s="218">
        <v>0</v>
      </c>
      <c r="V3652" s="222">
        <v>0</v>
      </c>
      <c r="W3652" s="218">
        <v>0</v>
      </c>
      <c r="X3652" s="222">
        <v>18031</v>
      </c>
    </row>
    <row r="3653" spans="1:24" s="239" customFormat="1" ht="20.25" customHeight="1" x14ac:dyDescent="0.3">
      <c r="A3653" s="238">
        <v>2025</v>
      </c>
      <c r="B3653" s="230">
        <v>989</v>
      </c>
      <c r="C3653" s="328" t="s">
        <v>4368</v>
      </c>
      <c r="D3653" s="230">
        <v>41879</v>
      </c>
      <c r="E3653" s="222">
        <v>1095811.46</v>
      </c>
      <c r="F3653" s="222">
        <v>1095811.46</v>
      </c>
      <c r="G3653" s="218">
        <v>0</v>
      </c>
      <c r="H3653" s="222">
        <v>0</v>
      </c>
      <c r="I3653" s="218">
        <v>0</v>
      </c>
      <c r="J3653" s="222">
        <v>128957.71</v>
      </c>
      <c r="K3653" s="218">
        <v>225886.87</v>
      </c>
      <c r="L3653" s="222">
        <v>469187.14</v>
      </c>
      <c r="M3653" s="218">
        <v>0</v>
      </c>
      <c r="N3653" s="222">
        <v>0</v>
      </c>
      <c r="O3653" s="218">
        <v>0</v>
      </c>
      <c r="P3653" s="222">
        <v>271779.74</v>
      </c>
      <c r="Q3653" s="218">
        <v>0</v>
      </c>
      <c r="R3653" s="222">
        <v>0</v>
      </c>
      <c r="S3653" s="218">
        <v>0</v>
      </c>
      <c r="T3653" s="222">
        <v>0</v>
      </c>
      <c r="U3653" s="218">
        <v>0</v>
      </c>
      <c r="V3653" s="222">
        <v>0</v>
      </c>
      <c r="W3653" s="218">
        <v>0</v>
      </c>
      <c r="X3653" s="222">
        <v>0</v>
      </c>
    </row>
    <row r="3654" spans="1:24" s="239" customFormat="1" ht="20.25" customHeight="1" x14ac:dyDescent="0.3">
      <c r="A3654" s="238">
        <v>2025</v>
      </c>
      <c r="B3654" s="230">
        <v>990</v>
      </c>
      <c r="C3654" s="328" t="s">
        <v>4370</v>
      </c>
      <c r="D3654" s="230">
        <v>41883</v>
      </c>
      <c r="E3654" s="222">
        <v>1502033.79</v>
      </c>
      <c r="F3654" s="222">
        <v>1479836.29</v>
      </c>
      <c r="G3654" s="218">
        <v>1149364.6000000001</v>
      </c>
      <c r="H3654" s="222">
        <v>0</v>
      </c>
      <c r="I3654" s="218">
        <v>0</v>
      </c>
      <c r="J3654" s="222">
        <v>112912.54</v>
      </c>
      <c r="K3654" s="218">
        <v>217559.15</v>
      </c>
      <c r="L3654" s="222">
        <v>0</v>
      </c>
      <c r="M3654" s="218">
        <v>0</v>
      </c>
      <c r="N3654" s="222">
        <v>0</v>
      </c>
      <c r="O3654" s="218">
        <v>0</v>
      </c>
      <c r="P3654" s="222">
        <v>0</v>
      </c>
      <c r="Q3654" s="218">
        <v>0</v>
      </c>
      <c r="R3654" s="222">
        <v>0</v>
      </c>
      <c r="S3654" s="218">
        <v>0</v>
      </c>
      <c r="T3654" s="222">
        <v>0</v>
      </c>
      <c r="U3654" s="218">
        <v>0</v>
      </c>
      <c r="V3654" s="222">
        <v>0</v>
      </c>
      <c r="W3654" s="218">
        <v>0</v>
      </c>
      <c r="X3654" s="222">
        <v>22197.5</v>
      </c>
    </row>
    <row r="3655" spans="1:24" s="239" customFormat="1" ht="20.25" customHeight="1" x14ac:dyDescent="0.3">
      <c r="A3655" s="238">
        <v>2025</v>
      </c>
      <c r="B3655" s="230">
        <v>991</v>
      </c>
      <c r="C3655" s="328" t="s">
        <v>4373</v>
      </c>
      <c r="D3655" s="230">
        <v>41888</v>
      </c>
      <c r="E3655" s="222">
        <v>1874527.36</v>
      </c>
      <c r="F3655" s="222">
        <v>1874527.36</v>
      </c>
      <c r="G3655" s="218">
        <v>0</v>
      </c>
      <c r="H3655" s="222">
        <v>0</v>
      </c>
      <c r="I3655" s="218">
        <v>0</v>
      </c>
      <c r="J3655" s="222">
        <v>0</v>
      </c>
      <c r="K3655" s="218">
        <v>304731.53000000003</v>
      </c>
      <c r="L3655" s="222">
        <v>1050602.77</v>
      </c>
      <c r="M3655" s="218">
        <v>0</v>
      </c>
      <c r="N3655" s="222">
        <v>0</v>
      </c>
      <c r="O3655" s="218">
        <v>0</v>
      </c>
      <c r="P3655" s="222">
        <v>519193.06</v>
      </c>
      <c r="Q3655" s="218">
        <v>0</v>
      </c>
      <c r="R3655" s="222">
        <v>0</v>
      </c>
      <c r="S3655" s="218">
        <v>0</v>
      </c>
      <c r="T3655" s="222">
        <v>0</v>
      </c>
      <c r="U3655" s="218">
        <v>0</v>
      </c>
      <c r="V3655" s="222">
        <v>0</v>
      </c>
      <c r="W3655" s="218">
        <v>0</v>
      </c>
      <c r="X3655" s="222">
        <v>0</v>
      </c>
    </row>
    <row r="3656" spans="1:24" s="239" customFormat="1" ht="20.25" customHeight="1" x14ac:dyDescent="0.3">
      <c r="A3656" s="238">
        <v>2025</v>
      </c>
      <c r="B3656" s="230">
        <v>992</v>
      </c>
      <c r="C3656" s="328" t="s">
        <v>4374</v>
      </c>
      <c r="D3656" s="230">
        <v>41893</v>
      </c>
      <c r="E3656" s="222">
        <v>1726382.22</v>
      </c>
      <c r="F3656" s="222">
        <v>1693432.22</v>
      </c>
      <c r="G3656" s="218">
        <v>0</v>
      </c>
      <c r="H3656" s="222">
        <v>0</v>
      </c>
      <c r="I3656" s="218">
        <v>0</v>
      </c>
      <c r="J3656" s="222">
        <v>190000</v>
      </c>
      <c r="K3656" s="218">
        <v>304731</v>
      </c>
      <c r="L3656" s="222">
        <v>1122926.75</v>
      </c>
      <c r="M3656" s="218">
        <v>0</v>
      </c>
      <c r="N3656" s="222">
        <v>0</v>
      </c>
      <c r="O3656" s="218">
        <v>0</v>
      </c>
      <c r="P3656" s="222">
        <v>0</v>
      </c>
      <c r="Q3656" s="218">
        <v>0</v>
      </c>
      <c r="R3656" s="222">
        <v>0</v>
      </c>
      <c r="S3656" s="218">
        <v>0</v>
      </c>
      <c r="T3656" s="222">
        <v>0</v>
      </c>
      <c r="U3656" s="218">
        <v>75774.47</v>
      </c>
      <c r="V3656" s="222">
        <v>0</v>
      </c>
      <c r="W3656" s="218">
        <v>0</v>
      </c>
      <c r="X3656" s="222">
        <v>32950</v>
      </c>
    </row>
    <row r="3657" spans="1:24" s="239" customFormat="1" ht="20.25" customHeight="1" x14ac:dyDescent="0.3">
      <c r="A3657" s="238">
        <v>2025</v>
      </c>
      <c r="B3657" s="230">
        <v>993</v>
      </c>
      <c r="C3657" s="328" t="s">
        <v>4375</v>
      </c>
      <c r="D3657" s="230">
        <v>41899</v>
      </c>
      <c r="E3657" s="222">
        <v>1701387.5699999998</v>
      </c>
      <c r="F3657" s="222">
        <v>1701387.5699999998</v>
      </c>
      <c r="G3657" s="218">
        <v>0</v>
      </c>
      <c r="H3657" s="222">
        <v>0</v>
      </c>
      <c r="I3657" s="218">
        <v>0</v>
      </c>
      <c r="J3657" s="222">
        <v>206625.52</v>
      </c>
      <c r="K3657" s="218">
        <v>371835.3</v>
      </c>
      <c r="L3657" s="222">
        <v>1122926.75</v>
      </c>
      <c r="M3657" s="218">
        <v>0</v>
      </c>
      <c r="N3657" s="222">
        <v>0</v>
      </c>
      <c r="O3657" s="218">
        <v>0</v>
      </c>
      <c r="P3657" s="222">
        <v>0</v>
      </c>
      <c r="Q3657" s="218">
        <v>0</v>
      </c>
      <c r="R3657" s="222">
        <v>0</v>
      </c>
      <c r="S3657" s="218">
        <v>0</v>
      </c>
      <c r="T3657" s="222">
        <v>0</v>
      </c>
      <c r="U3657" s="218">
        <v>0</v>
      </c>
      <c r="V3657" s="222">
        <v>0</v>
      </c>
      <c r="W3657" s="218">
        <v>0</v>
      </c>
      <c r="X3657" s="222">
        <v>0</v>
      </c>
    </row>
    <row r="3658" spans="1:24" s="239" customFormat="1" ht="20.25" customHeight="1" x14ac:dyDescent="0.3">
      <c r="A3658" s="238"/>
      <c r="B3658" s="226" t="s">
        <v>22</v>
      </c>
      <c r="C3658" s="231"/>
      <c r="D3658" s="263" t="s">
        <v>172</v>
      </c>
      <c r="E3658" s="220">
        <v>16978761.199999999</v>
      </c>
      <c r="F3658" s="220">
        <v>16803902.159999996</v>
      </c>
      <c r="G3658" s="220">
        <v>1149364.6000000001</v>
      </c>
      <c r="H3658" s="220">
        <v>0</v>
      </c>
      <c r="I3658" s="220">
        <v>0</v>
      </c>
      <c r="J3658" s="220">
        <v>794134.23</v>
      </c>
      <c r="K3658" s="220">
        <v>2168923.59</v>
      </c>
      <c r="L3658" s="220">
        <v>5160962.9000000004</v>
      </c>
      <c r="M3658" s="220">
        <v>0</v>
      </c>
      <c r="N3658" s="220">
        <v>0</v>
      </c>
      <c r="O3658" s="220">
        <v>3908277.07</v>
      </c>
      <c r="P3658" s="220">
        <v>2502460.3199999998</v>
      </c>
      <c r="Q3658" s="220">
        <v>822787.44</v>
      </c>
      <c r="R3658" s="220">
        <v>0</v>
      </c>
      <c r="S3658" s="220">
        <v>0</v>
      </c>
      <c r="T3658" s="220">
        <v>0</v>
      </c>
      <c r="U3658" s="220">
        <v>296992.01</v>
      </c>
      <c r="V3658" s="220">
        <v>0</v>
      </c>
      <c r="W3658" s="220">
        <v>0</v>
      </c>
      <c r="X3658" s="220">
        <v>174859.04</v>
      </c>
    </row>
    <row r="3659" spans="1:24" s="239" customFormat="1" ht="20.25" customHeight="1" x14ac:dyDescent="0.3">
      <c r="A3659" s="238"/>
      <c r="B3659" s="272" t="s">
        <v>34</v>
      </c>
      <c r="C3659" s="272"/>
      <c r="D3659" s="263" t="s">
        <v>172</v>
      </c>
      <c r="E3659" s="220">
        <v>65052300.892299995</v>
      </c>
      <c r="F3659" s="220">
        <v>64159941.75999999</v>
      </c>
      <c r="G3659" s="220">
        <v>9623638.7699999996</v>
      </c>
      <c r="H3659" s="220">
        <v>5752737.9000000004</v>
      </c>
      <c r="I3659" s="220">
        <v>0</v>
      </c>
      <c r="J3659" s="220">
        <v>1066044.29</v>
      </c>
      <c r="K3659" s="220">
        <v>2623349.0499999998</v>
      </c>
      <c r="L3659" s="220">
        <v>8736147.9600000009</v>
      </c>
      <c r="M3659" s="220">
        <v>0</v>
      </c>
      <c r="N3659" s="220">
        <v>0</v>
      </c>
      <c r="O3659" s="220">
        <v>25018284.520000003</v>
      </c>
      <c r="P3659" s="220">
        <v>2502460.3199999998</v>
      </c>
      <c r="Q3659" s="220">
        <v>8540286.9399999995</v>
      </c>
      <c r="R3659" s="220">
        <v>0</v>
      </c>
      <c r="S3659" s="220">
        <v>0</v>
      </c>
      <c r="T3659" s="220">
        <v>0</v>
      </c>
      <c r="U3659" s="220">
        <v>296992.01</v>
      </c>
      <c r="V3659" s="220">
        <v>0</v>
      </c>
      <c r="W3659" s="220">
        <v>0</v>
      </c>
      <c r="X3659" s="220">
        <v>892359.13230000006</v>
      </c>
    </row>
    <row r="3660" spans="1:24" s="239" customFormat="1" ht="20.25" customHeight="1" x14ac:dyDescent="0.3">
      <c r="A3660" s="238"/>
      <c r="C3660" s="235"/>
      <c r="D3660" s="235"/>
      <c r="E3660" s="235"/>
      <c r="F3660" s="235"/>
      <c r="G3660" s="254"/>
      <c r="H3660" s="254"/>
      <c r="I3660" s="254"/>
      <c r="J3660" s="254"/>
      <c r="K3660" s="254"/>
      <c r="L3660" s="254" t="s">
        <v>4387</v>
      </c>
      <c r="M3660" s="254"/>
      <c r="N3660" s="254"/>
      <c r="O3660" s="254"/>
      <c r="P3660" s="254"/>
      <c r="Q3660" s="254"/>
      <c r="R3660" s="254"/>
      <c r="S3660" s="254"/>
      <c r="T3660" s="254"/>
      <c r="U3660" s="254"/>
      <c r="V3660" s="254"/>
      <c r="W3660" s="254"/>
      <c r="X3660" s="266"/>
    </row>
    <row r="3661" spans="1:24" s="239" customFormat="1" ht="20.25" customHeight="1" x14ac:dyDescent="0.3">
      <c r="A3661" s="238"/>
      <c r="C3661" s="274"/>
      <c r="D3661" s="274"/>
      <c r="E3661" s="274"/>
      <c r="F3661" s="274"/>
      <c r="G3661" s="275"/>
      <c r="H3661" s="275"/>
      <c r="I3661" s="275"/>
      <c r="J3661" s="275"/>
      <c r="K3661" s="275"/>
      <c r="L3661" s="275" t="s">
        <v>4388</v>
      </c>
      <c r="M3661" s="275"/>
      <c r="N3661" s="275"/>
      <c r="O3661" s="275"/>
      <c r="P3661" s="275"/>
      <c r="Q3661" s="275"/>
      <c r="R3661" s="275"/>
      <c r="S3661" s="275"/>
      <c r="T3661" s="275"/>
      <c r="U3661" s="275"/>
      <c r="V3661" s="275"/>
      <c r="W3661" s="275"/>
      <c r="X3661" s="266"/>
    </row>
    <row r="3662" spans="1:24" s="239" customFormat="1" ht="20.25" customHeight="1" x14ac:dyDescent="0.3">
      <c r="A3662" s="238">
        <v>2025</v>
      </c>
      <c r="B3662" s="230">
        <v>994</v>
      </c>
      <c r="C3662" s="225" t="s">
        <v>1405</v>
      </c>
      <c r="D3662" s="230">
        <v>41394</v>
      </c>
      <c r="E3662" s="222">
        <v>354268.8</v>
      </c>
      <c r="F3662" s="222">
        <v>354268.8</v>
      </c>
      <c r="G3662" s="218">
        <v>0</v>
      </c>
      <c r="H3662" s="222">
        <v>0</v>
      </c>
      <c r="I3662" s="222">
        <v>0</v>
      </c>
      <c r="J3662" s="222">
        <v>0</v>
      </c>
      <c r="K3662" s="222">
        <v>0</v>
      </c>
      <c r="L3662" s="222">
        <v>0</v>
      </c>
      <c r="M3662" s="222">
        <v>0</v>
      </c>
      <c r="N3662" s="222">
        <v>0</v>
      </c>
      <c r="O3662" s="222">
        <v>0</v>
      </c>
      <c r="P3662" s="222">
        <v>0</v>
      </c>
      <c r="Q3662" s="222">
        <v>0</v>
      </c>
      <c r="R3662" s="222">
        <v>0</v>
      </c>
      <c r="S3662" s="222">
        <v>0</v>
      </c>
      <c r="T3662" s="222">
        <v>0</v>
      </c>
      <c r="U3662" s="222">
        <v>354268.8</v>
      </c>
      <c r="V3662" s="223">
        <v>0</v>
      </c>
      <c r="W3662" s="223">
        <v>0</v>
      </c>
      <c r="X3662" s="223">
        <v>0</v>
      </c>
    </row>
    <row r="3663" spans="1:24" s="239" customFormat="1" ht="21.6" customHeight="1" x14ac:dyDescent="0.3">
      <c r="A3663" s="238">
        <v>2025</v>
      </c>
      <c r="B3663" s="230">
        <v>995</v>
      </c>
      <c r="C3663" s="225" t="s">
        <v>1406</v>
      </c>
      <c r="D3663" s="230">
        <v>41397</v>
      </c>
      <c r="E3663" s="222">
        <v>6603280.1300000008</v>
      </c>
      <c r="F3663" s="222">
        <v>6603280.1300000008</v>
      </c>
      <c r="G3663" s="218">
        <v>0</v>
      </c>
      <c r="H3663" s="222">
        <v>0</v>
      </c>
      <c r="I3663" s="222">
        <v>0</v>
      </c>
      <c r="J3663" s="222">
        <v>0</v>
      </c>
      <c r="K3663" s="222">
        <v>0</v>
      </c>
      <c r="L3663" s="222">
        <v>0</v>
      </c>
      <c r="M3663" s="222">
        <v>0</v>
      </c>
      <c r="N3663" s="222">
        <v>0</v>
      </c>
      <c r="O3663" s="222">
        <v>6424591.2300000004</v>
      </c>
      <c r="P3663" s="222">
        <v>0</v>
      </c>
      <c r="Q3663" s="222">
        <v>0</v>
      </c>
      <c r="R3663" s="222">
        <v>0</v>
      </c>
      <c r="S3663" s="222">
        <v>0</v>
      </c>
      <c r="T3663" s="222">
        <v>0</v>
      </c>
      <c r="U3663" s="222">
        <v>178688.9</v>
      </c>
      <c r="V3663" s="223">
        <v>0</v>
      </c>
      <c r="W3663" s="223">
        <v>0</v>
      </c>
      <c r="X3663" s="223">
        <v>0</v>
      </c>
    </row>
    <row r="3664" spans="1:24" s="239" customFormat="1" ht="20.25" customHeight="1" x14ac:dyDescent="0.3">
      <c r="A3664" s="238">
        <v>2025</v>
      </c>
      <c r="B3664" s="230">
        <v>996</v>
      </c>
      <c r="C3664" s="225" t="s">
        <v>1407</v>
      </c>
      <c r="D3664" s="230">
        <v>41398</v>
      </c>
      <c r="E3664" s="222">
        <v>6491559.3700000001</v>
      </c>
      <c r="F3664" s="222">
        <v>6491559.3700000001</v>
      </c>
      <c r="G3664" s="218">
        <v>0</v>
      </c>
      <c r="H3664" s="222">
        <v>0</v>
      </c>
      <c r="I3664" s="222">
        <v>0</v>
      </c>
      <c r="J3664" s="222">
        <v>0</v>
      </c>
      <c r="K3664" s="222">
        <v>0</v>
      </c>
      <c r="L3664" s="222">
        <v>0</v>
      </c>
      <c r="M3664" s="222">
        <v>0</v>
      </c>
      <c r="N3664" s="222">
        <v>0</v>
      </c>
      <c r="O3664" s="222">
        <v>6064146.4299999997</v>
      </c>
      <c r="P3664" s="222">
        <v>0</v>
      </c>
      <c r="Q3664" s="222">
        <v>0</v>
      </c>
      <c r="R3664" s="222">
        <v>0</v>
      </c>
      <c r="S3664" s="222">
        <v>0</v>
      </c>
      <c r="T3664" s="222">
        <v>0</v>
      </c>
      <c r="U3664" s="222">
        <v>427412.94</v>
      </c>
      <c r="V3664" s="223">
        <v>0</v>
      </c>
      <c r="W3664" s="223">
        <v>0</v>
      </c>
      <c r="X3664" s="223">
        <v>0</v>
      </c>
    </row>
    <row r="3665" spans="1:24" s="239" customFormat="1" ht="20.25" customHeight="1" x14ac:dyDescent="0.3">
      <c r="A3665" s="238">
        <v>2025</v>
      </c>
      <c r="B3665" s="230">
        <v>997</v>
      </c>
      <c r="C3665" s="225" t="s">
        <v>1408</v>
      </c>
      <c r="D3665" s="230">
        <v>41399</v>
      </c>
      <c r="E3665" s="222">
        <v>130122</v>
      </c>
      <c r="F3665" s="222">
        <v>130122</v>
      </c>
      <c r="G3665" s="218">
        <v>0</v>
      </c>
      <c r="H3665" s="222">
        <v>0</v>
      </c>
      <c r="I3665" s="222">
        <v>0</v>
      </c>
      <c r="J3665" s="222">
        <v>0</v>
      </c>
      <c r="K3665" s="222">
        <v>0</v>
      </c>
      <c r="L3665" s="222">
        <v>0</v>
      </c>
      <c r="M3665" s="222">
        <v>0</v>
      </c>
      <c r="N3665" s="222">
        <v>0</v>
      </c>
      <c r="O3665" s="222">
        <v>0</v>
      </c>
      <c r="P3665" s="222">
        <v>0</v>
      </c>
      <c r="Q3665" s="222">
        <v>0</v>
      </c>
      <c r="R3665" s="222">
        <v>0</v>
      </c>
      <c r="S3665" s="222">
        <v>0</v>
      </c>
      <c r="T3665" s="222">
        <v>0</v>
      </c>
      <c r="U3665" s="222">
        <v>130122</v>
      </c>
      <c r="V3665" s="223">
        <v>0</v>
      </c>
      <c r="W3665" s="223">
        <v>0</v>
      </c>
      <c r="X3665" s="222">
        <v>0</v>
      </c>
    </row>
    <row r="3666" spans="1:24" s="239" customFormat="1" ht="20.25" customHeight="1" x14ac:dyDescent="0.3">
      <c r="A3666" s="238">
        <v>2025</v>
      </c>
      <c r="B3666" s="230">
        <v>998</v>
      </c>
      <c r="C3666" s="225" t="s">
        <v>4408</v>
      </c>
      <c r="D3666" s="230">
        <v>41343</v>
      </c>
      <c r="E3666" s="222">
        <v>148550.79999999999</v>
      </c>
      <c r="F3666" s="222">
        <v>148550.79999999999</v>
      </c>
      <c r="G3666" s="218">
        <v>0</v>
      </c>
      <c r="H3666" s="222">
        <v>0</v>
      </c>
      <c r="I3666" s="218">
        <v>0</v>
      </c>
      <c r="J3666" s="222">
        <v>0</v>
      </c>
      <c r="K3666" s="218">
        <v>0</v>
      </c>
      <c r="L3666" s="222">
        <v>0</v>
      </c>
      <c r="M3666" s="218">
        <v>0</v>
      </c>
      <c r="N3666" s="222">
        <v>0</v>
      </c>
      <c r="O3666" s="218">
        <v>0</v>
      </c>
      <c r="P3666" s="222">
        <v>0</v>
      </c>
      <c r="Q3666" s="218">
        <v>0</v>
      </c>
      <c r="R3666" s="222">
        <v>0</v>
      </c>
      <c r="S3666" s="218">
        <v>0</v>
      </c>
      <c r="T3666" s="222">
        <v>0</v>
      </c>
      <c r="U3666" s="218">
        <v>148550.79999999999</v>
      </c>
      <c r="V3666" s="222">
        <v>0</v>
      </c>
      <c r="W3666" s="218">
        <v>0</v>
      </c>
      <c r="X3666" s="222">
        <v>0</v>
      </c>
    </row>
    <row r="3667" spans="1:24" s="239" customFormat="1" ht="20.25" customHeight="1" x14ac:dyDescent="0.3">
      <c r="A3667" s="238">
        <v>2025</v>
      </c>
      <c r="B3667" s="230">
        <v>999</v>
      </c>
      <c r="C3667" s="225" t="s">
        <v>4407</v>
      </c>
      <c r="D3667" s="230">
        <v>41344</v>
      </c>
      <c r="E3667" s="222">
        <v>153007.6</v>
      </c>
      <c r="F3667" s="222">
        <v>153007.6</v>
      </c>
      <c r="G3667" s="218">
        <v>0</v>
      </c>
      <c r="H3667" s="222">
        <v>0</v>
      </c>
      <c r="I3667" s="218">
        <v>0</v>
      </c>
      <c r="J3667" s="222">
        <v>0</v>
      </c>
      <c r="K3667" s="218">
        <v>0</v>
      </c>
      <c r="L3667" s="222">
        <v>0</v>
      </c>
      <c r="M3667" s="218">
        <v>0</v>
      </c>
      <c r="N3667" s="222">
        <v>0</v>
      </c>
      <c r="O3667" s="218">
        <v>0</v>
      </c>
      <c r="P3667" s="222">
        <v>0</v>
      </c>
      <c r="Q3667" s="218">
        <v>0</v>
      </c>
      <c r="R3667" s="222">
        <v>0</v>
      </c>
      <c r="S3667" s="218">
        <v>0</v>
      </c>
      <c r="T3667" s="222">
        <v>0</v>
      </c>
      <c r="U3667" s="218">
        <v>153007.6</v>
      </c>
      <c r="V3667" s="222">
        <v>0</v>
      </c>
      <c r="W3667" s="218">
        <v>0</v>
      </c>
      <c r="X3667" s="222">
        <v>0</v>
      </c>
    </row>
    <row r="3668" spans="1:24" s="239" customFormat="1" ht="20.100000000000001" customHeight="1" x14ac:dyDescent="0.3">
      <c r="A3668" s="238">
        <v>2025</v>
      </c>
      <c r="B3668" s="230">
        <v>1000</v>
      </c>
      <c r="C3668" s="225" t="s">
        <v>1409</v>
      </c>
      <c r="D3668" s="230">
        <v>41412</v>
      </c>
      <c r="E3668" s="222">
        <v>6333978.9699999997</v>
      </c>
      <c r="F3668" s="222">
        <v>6245650.1699999999</v>
      </c>
      <c r="G3668" s="218">
        <v>0</v>
      </c>
      <c r="H3668" s="218">
        <v>5530323.5300000003</v>
      </c>
      <c r="I3668" s="222">
        <v>0</v>
      </c>
      <c r="J3668" s="222">
        <v>0</v>
      </c>
      <c r="K3668" s="222">
        <v>0</v>
      </c>
      <c r="L3668" s="222">
        <v>611254.92000000004</v>
      </c>
      <c r="M3668" s="222">
        <v>0</v>
      </c>
      <c r="N3668" s="222">
        <v>0</v>
      </c>
      <c r="O3668" s="222">
        <v>0</v>
      </c>
      <c r="P3668" s="222">
        <v>0</v>
      </c>
      <c r="Q3668" s="222">
        <v>0</v>
      </c>
      <c r="R3668" s="222">
        <v>0</v>
      </c>
      <c r="S3668" s="222">
        <v>0</v>
      </c>
      <c r="T3668" s="222">
        <v>0</v>
      </c>
      <c r="U3668" s="222">
        <v>104071.72</v>
      </c>
      <c r="V3668" s="223">
        <v>0</v>
      </c>
      <c r="W3668" s="223">
        <v>0</v>
      </c>
      <c r="X3668" s="222">
        <v>88328.8</v>
      </c>
    </row>
    <row r="3669" spans="1:24" s="239" customFormat="1" ht="20.25" customHeight="1" x14ac:dyDescent="0.3">
      <c r="A3669" s="238">
        <v>2025</v>
      </c>
      <c r="B3669" s="230">
        <v>1001</v>
      </c>
      <c r="C3669" s="225" t="s">
        <v>1410</v>
      </c>
      <c r="D3669" s="230">
        <v>41413</v>
      </c>
      <c r="E3669" s="222">
        <v>383136.1</v>
      </c>
      <c r="F3669" s="222">
        <v>383136.1</v>
      </c>
      <c r="G3669" s="218">
        <v>0</v>
      </c>
      <c r="H3669" s="222">
        <v>0</v>
      </c>
      <c r="I3669" s="222">
        <v>0</v>
      </c>
      <c r="J3669" s="222">
        <v>0</v>
      </c>
      <c r="K3669" s="222">
        <v>0</v>
      </c>
      <c r="L3669" s="222">
        <v>0</v>
      </c>
      <c r="M3669" s="222">
        <v>0</v>
      </c>
      <c r="N3669" s="222">
        <v>0</v>
      </c>
      <c r="O3669" s="222">
        <v>0</v>
      </c>
      <c r="P3669" s="222">
        <v>0</v>
      </c>
      <c r="Q3669" s="222">
        <v>0</v>
      </c>
      <c r="R3669" s="222">
        <v>0</v>
      </c>
      <c r="S3669" s="222">
        <v>0</v>
      </c>
      <c r="T3669" s="222">
        <v>0</v>
      </c>
      <c r="U3669" s="222">
        <v>383136.1</v>
      </c>
      <c r="V3669" s="223">
        <v>0</v>
      </c>
      <c r="W3669" s="223">
        <v>0</v>
      </c>
      <c r="X3669" s="222">
        <v>0</v>
      </c>
    </row>
    <row r="3670" spans="1:24" s="239" customFormat="1" ht="20.25" customHeight="1" x14ac:dyDescent="0.3">
      <c r="A3670" s="238">
        <v>2025</v>
      </c>
      <c r="B3670" s="230">
        <v>1002</v>
      </c>
      <c r="C3670" s="225" t="s">
        <v>1411</v>
      </c>
      <c r="D3670" s="230">
        <v>41414</v>
      </c>
      <c r="E3670" s="222">
        <v>1958634.49</v>
      </c>
      <c r="F3670" s="222">
        <v>1958634.49</v>
      </c>
      <c r="G3670" s="218">
        <v>0</v>
      </c>
      <c r="H3670" s="222">
        <v>1868966.33</v>
      </c>
      <c r="I3670" s="222">
        <v>0</v>
      </c>
      <c r="J3670" s="222">
        <v>0</v>
      </c>
      <c r="K3670" s="222">
        <v>0</v>
      </c>
      <c r="L3670" s="222">
        <v>0</v>
      </c>
      <c r="M3670" s="222">
        <v>0</v>
      </c>
      <c r="N3670" s="222">
        <v>0</v>
      </c>
      <c r="O3670" s="222">
        <v>0</v>
      </c>
      <c r="P3670" s="222">
        <v>0</v>
      </c>
      <c r="Q3670" s="222">
        <v>0</v>
      </c>
      <c r="R3670" s="222">
        <v>0</v>
      </c>
      <c r="S3670" s="222">
        <v>0</v>
      </c>
      <c r="T3670" s="222">
        <v>0</v>
      </c>
      <c r="U3670" s="222">
        <v>89668.160000000003</v>
      </c>
      <c r="V3670" s="223">
        <v>0</v>
      </c>
      <c r="W3670" s="223">
        <v>0</v>
      </c>
      <c r="X3670" s="222">
        <v>0</v>
      </c>
    </row>
    <row r="3671" spans="1:24" s="239" customFormat="1" ht="20.25" customHeight="1" x14ac:dyDescent="0.3">
      <c r="A3671" s="238">
        <v>2025</v>
      </c>
      <c r="B3671" s="230">
        <v>1003</v>
      </c>
      <c r="C3671" s="225" t="s">
        <v>1412</v>
      </c>
      <c r="D3671" s="230">
        <v>41417</v>
      </c>
      <c r="E3671" s="222">
        <v>6739525.6200000001</v>
      </c>
      <c r="F3671" s="222">
        <v>6644637.2400000002</v>
      </c>
      <c r="G3671" s="218">
        <v>0</v>
      </c>
      <c r="H3671" s="222">
        <v>6452410.04</v>
      </c>
      <c r="I3671" s="222">
        <v>0</v>
      </c>
      <c r="J3671" s="222">
        <v>0</v>
      </c>
      <c r="K3671" s="222">
        <v>0</v>
      </c>
      <c r="L3671" s="222">
        <v>0</v>
      </c>
      <c r="M3671" s="222">
        <v>0</v>
      </c>
      <c r="N3671" s="222">
        <v>0</v>
      </c>
      <c r="O3671" s="222">
        <v>0</v>
      </c>
      <c r="P3671" s="222">
        <v>0</v>
      </c>
      <c r="Q3671" s="222">
        <v>0</v>
      </c>
      <c r="R3671" s="222">
        <v>0</v>
      </c>
      <c r="S3671" s="222">
        <v>0</v>
      </c>
      <c r="T3671" s="222">
        <v>0</v>
      </c>
      <c r="U3671" s="222">
        <v>192227.20000000001</v>
      </c>
      <c r="V3671" s="223">
        <v>0</v>
      </c>
      <c r="W3671" s="223">
        <v>0</v>
      </c>
      <c r="X3671" s="223">
        <v>94888.38</v>
      </c>
    </row>
    <row r="3672" spans="1:24" s="239" customFormat="1" ht="20.25" customHeight="1" x14ac:dyDescent="0.3">
      <c r="A3672" s="238">
        <v>2025</v>
      </c>
      <c r="B3672" s="230">
        <v>1004</v>
      </c>
      <c r="C3672" s="225" t="s">
        <v>1551</v>
      </c>
      <c r="D3672" s="230">
        <v>41425</v>
      </c>
      <c r="E3672" s="222">
        <v>17150000</v>
      </c>
      <c r="F3672" s="222">
        <v>17000000</v>
      </c>
      <c r="G3672" s="218">
        <v>0</v>
      </c>
      <c r="H3672" s="222">
        <v>0</v>
      </c>
      <c r="I3672" s="218">
        <v>0</v>
      </c>
      <c r="J3672" s="222">
        <v>0</v>
      </c>
      <c r="K3672" s="218">
        <v>0</v>
      </c>
      <c r="L3672" s="222">
        <v>0</v>
      </c>
      <c r="M3672" s="218">
        <v>0</v>
      </c>
      <c r="N3672" s="222">
        <v>0</v>
      </c>
      <c r="O3672" s="218">
        <v>0</v>
      </c>
      <c r="P3672" s="222">
        <v>0</v>
      </c>
      <c r="Q3672" s="218">
        <v>17000000</v>
      </c>
      <c r="R3672" s="222">
        <v>0</v>
      </c>
      <c r="S3672" s="218">
        <v>0</v>
      </c>
      <c r="T3672" s="222">
        <v>0</v>
      </c>
      <c r="U3672" s="218">
        <v>0</v>
      </c>
      <c r="V3672" s="222">
        <v>0</v>
      </c>
      <c r="W3672" s="218">
        <v>0</v>
      </c>
      <c r="X3672" s="222">
        <v>150000</v>
      </c>
    </row>
    <row r="3673" spans="1:24" s="239" customFormat="1" ht="20.25" customHeight="1" x14ac:dyDescent="0.3">
      <c r="A3673" s="238">
        <v>2025</v>
      </c>
      <c r="B3673" s="230">
        <v>1005</v>
      </c>
      <c r="C3673" s="225" t="s">
        <v>1083</v>
      </c>
      <c r="D3673" s="230">
        <v>41383</v>
      </c>
      <c r="E3673" s="222">
        <v>5094702.57</v>
      </c>
      <c r="F3673" s="222">
        <v>5019411.4000000004</v>
      </c>
      <c r="G3673" s="218">
        <v>0</v>
      </c>
      <c r="H3673" s="222">
        <v>0</v>
      </c>
      <c r="I3673" s="218">
        <v>0</v>
      </c>
      <c r="J3673" s="222">
        <v>0</v>
      </c>
      <c r="K3673" s="218">
        <v>0</v>
      </c>
      <c r="L3673" s="222">
        <v>0</v>
      </c>
      <c r="M3673" s="218">
        <v>0</v>
      </c>
      <c r="N3673" s="222">
        <v>0</v>
      </c>
      <c r="O3673" s="218">
        <v>5019411.4000000004</v>
      </c>
      <c r="P3673" s="222">
        <v>0</v>
      </c>
      <c r="Q3673" s="218">
        <v>0</v>
      </c>
      <c r="R3673" s="222">
        <v>0</v>
      </c>
      <c r="S3673" s="218">
        <v>0</v>
      </c>
      <c r="T3673" s="222">
        <v>0</v>
      </c>
      <c r="U3673" s="218">
        <v>0</v>
      </c>
      <c r="V3673" s="222">
        <v>0</v>
      </c>
      <c r="W3673" s="218">
        <v>0</v>
      </c>
      <c r="X3673" s="222">
        <v>75291.17</v>
      </c>
    </row>
    <row r="3674" spans="1:24" s="239" customFormat="1" ht="20.25" customHeight="1" x14ac:dyDescent="0.3">
      <c r="A3674" s="238"/>
      <c r="B3674" s="226" t="s">
        <v>22</v>
      </c>
      <c r="C3674" s="231"/>
      <c r="D3674" s="263" t="s">
        <v>172</v>
      </c>
      <c r="E3674" s="220">
        <v>51540766.450000003</v>
      </c>
      <c r="F3674" s="220">
        <v>51132258.100000001</v>
      </c>
      <c r="G3674" s="220">
        <v>0</v>
      </c>
      <c r="H3674" s="220">
        <v>13851699.9</v>
      </c>
      <c r="I3674" s="220">
        <v>0</v>
      </c>
      <c r="J3674" s="220">
        <v>0</v>
      </c>
      <c r="K3674" s="220">
        <v>0</v>
      </c>
      <c r="L3674" s="220">
        <v>611254.92000000004</v>
      </c>
      <c r="M3674" s="220">
        <v>0</v>
      </c>
      <c r="N3674" s="220">
        <v>0</v>
      </c>
      <c r="O3674" s="220">
        <v>17508149.060000002</v>
      </c>
      <c r="P3674" s="220">
        <v>0</v>
      </c>
      <c r="Q3674" s="220">
        <v>17000000</v>
      </c>
      <c r="R3674" s="220">
        <v>0</v>
      </c>
      <c r="S3674" s="220">
        <v>0</v>
      </c>
      <c r="T3674" s="220">
        <v>0</v>
      </c>
      <c r="U3674" s="220">
        <v>2161154.2199999997</v>
      </c>
      <c r="V3674" s="220">
        <v>0</v>
      </c>
      <c r="W3674" s="220">
        <v>0</v>
      </c>
      <c r="X3674" s="220">
        <v>408508.35</v>
      </c>
    </row>
    <row r="3675" spans="1:24" s="239" customFormat="1" ht="20.25" customHeight="1" x14ac:dyDescent="0.3">
      <c r="A3675" s="238"/>
      <c r="B3675" s="272" t="s">
        <v>34</v>
      </c>
      <c r="C3675" s="272"/>
      <c r="D3675" s="263" t="s">
        <v>172</v>
      </c>
      <c r="E3675" s="220">
        <v>51540766.450000003</v>
      </c>
      <c r="F3675" s="220">
        <v>51132258.100000001</v>
      </c>
      <c r="G3675" s="220">
        <v>0</v>
      </c>
      <c r="H3675" s="220">
        <v>13851699.9</v>
      </c>
      <c r="I3675" s="220">
        <v>0</v>
      </c>
      <c r="J3675" s="220">
        <v>0</v>
      </c>
      <c r="K3675" s="220">
        <v>0</v>
      </c>
      <c r="L3675" s="220">
        <v>611254.92000000004</v>
      </c>
      <c r="M3675" s="220">
        <v>0</v>
      </c>
      <c r="N3675" s="220">
        <v>0</v>
      </c>
      <c r="O3675" s="220">
        <v>17508149.060000002</v>
      </c>
      <c r="P3675" s="220">
        <v>0</v>
      </c>
      <c r="Q3675" s="220">
        <v>17000000</v>
      </c>
      <c r="R3675" s="220">
        <v>0</v>
      </c>
      <c r="S3675" s="220">
        <v>0</v>
      </c>
      <c r="T3675" s="220">
        <v>0</v>
      </c>
      <c r="U3675" s="220">
        <v>2161154.2199999997</v>
      </c>
      <c r="V3675" s="220">
        <v>0</v>
      </c>
      <c r="W3675" s="220">
        <v>0</v>
      </c>
      <c r="X3675" s="220">
        <v>408508.35</v>
      </c>
    </row>
    <row r="3676" spans="1:24" s="239" customFormat="1" ht="20.25" customHeight="1" x14ac:dyDescent="0.3">
      <c r="A3676" s="238"/>
      <c r="C3676" s="235"/>
      <c r="D3676" s="282"/>
      <c r="E3676" s="283"/>
      <c r="F3676" s="283"/>
      <c r="G3676" s="283"/>
      <c r="H3676" s="283"/>
      <c r="I3676" s="283"/>
      <c r="J3676" s="283"/>
      <c r="K3676" s="283"/>
      <c r="L3676" s="235" t="s">
        <v>2472</v>
      </c>
      <c r="M3676" s="283"/>
      <c r="N3676" s="283"/>
      <c r="O3676" s="283"/>
      <c r="P3676" s="283"/>
      <c r="Q3676" s="283"/>
      <c r="R3676" s="283"/>
      <c r="S3676" s="283"/>
      <c r="T3676" s="283"/>
      <c r="U3676" s="283"/>
      <c r="V3676" s="283"/>
      <c r="W3676" s="283"/>
      <c r="X3676" s="266"/>
    </row>
    <row r="3677" spans="1:24" s="239" customFormat="1" ht="20.25" customHeight="1" x14ac:dyDescent="0.3">
      <c r="A3677" s="238"/>
      <c r="C3677" s="274"/>
      <c r="D3677" s="274"/>
      <c r="E3677" s="274"/>
      <c r="F3677" s="274"/>
      <c r="G3677" s="275"/>
      <c r="H3677" s="275"/>
      <c r="I3677" s="275"/>
      <c r="J3677" s="275"/>
      <c r="K3677" s="275"/>
      <c r="L3677" s="275" t="s">
        <v>4390</v>
      </c>
      <c r="M3677" s="275"/>
      <c r="N3677" s="275"/>
      <c r="O3677" s="275"/>
      <c r="P3677" s="275"/>
      <c r="Q3677" s="275"/>
      <c r="R3677" s="275"/>
      <c r="S3677" s="275"/>
      <c r="T3677" s="275"/>
      <c r="U3677" s="275"/>
      <c r="V3677" s="275"/>
      <c r="W3677" s="275"/>
      <c r="X3677" s="275"/>
    </row>
    <row r="3678" spans="1:24" s="239" customFormat="1" ht="20.25" customHeight="1" x14ac:dyDescent="0.3">
      <c r="A3678" s="238">
        <v>2025</v>
      </c>
      <c r="B3678" s="230">
        <v>1006</v>
      </c>
      <c r="C3678" s="229" t="s">
        <v>1414</v>
      </c>
      <c r="D3678" s="230">
        <v>41549</v>
      </c>
      <c r="E3678" s="222">
        <v>1409439</v>
      </c>
      <c r="F3678" s="222">
        <v>1388596</v>
      </c>
      <c r="G3678" s="265">
        <v>0</v>
      </c>
      <c r="H3678" s="222">
        <v>0</v>
      </c>
      <c r="I3678" s="222">
        <v>0</v>
      </c>
      <c r="J3678" s="222">
        <v>0</v>
      </c>
      <c r="K3678" s="222">
        <v>0</v>
      </c>
      <c r="L3678" s="222">
        <v>0</v>
      </c>
      <c r="M3678" s="222">
        <v>0</v>
      </c>
      <c r="N3678" s="222">
        <v>0</v>
      </c>
      <c r="O3678" s="222">
        <v>0</v>
      </c>
      <c r="P3678" s="222">
        <v>0</v>
      </c>
      <c r="Q3678" s="222">
        <v>1388596</v>
      </c>
      <c r="R3678" s="222">
        <v>0</v>
      </c>
      <c r="S3678" s="222">
        <v>0</v>
      </c>
      <c r="T3678" s="222">
        <v>0</v>
      </c>
      <c r="U3678" s="223">
        <v>0</v>
      </c>
      <c r="V3678" s="223">
        <v>0</v>
      </c>
      <c r="W3678" s="223">
        <v>0</v>
      </c>
      <c r="X3678" s="223">
        <v>20843</v>
      </c>
    </row>
    <row r="3679" spans="1:24" s="239" customFormat="1" ht="20.25" customHeight="1" x14ac:dyDescent="0.3">
      <c r="A3679" s="238"/>
      <c r="B3679" s="226" t="s">
        <v>22</v>
      </c>
      <c r="C3679" s="231"/>
      <c r="D3679" s="263" t="s">
        <v>172</v>
      </c>
      <c r="E3679" s="220">
        <v>1409439</v>
      </c>
      <c r="F3679" s="220">
        <v>1388596</v>
      </c>
      <c r="G3679" s="220">
        <v>0</v>
      </c>
      <c r="H3679" s="220">
        <v>0</v>
      </c>
      <c r="I3679" s="220">
        <v>0</v>
      </c>
      <c r="J3679" s="220">
        <v>0</v>
      </c>
      <c r="K3679" s="220">
        <v>0</v>
      </c>
      <c r="L3679" s="220">
        <v>0</v>
      </c>
      <c r="M3679" s="220">
        <v>0</v>
      </c>
      <c r="N3679" s="220">
        <v>0</v>
      </c>
      <c r="O3679" s="220">
        <v>0</v>
      </c>
      <c r="P3679" s="220">
        <v>0</v>
      </c>
      <c r="Q3679" s="220">
        <v>1388596</v>
      </c>
      <c r="R3679" s="220">
        <v>0</v>
      </c>
      <c r="S3679" s="220">
        <v>0</v>
      </c>
      <c r="T3679" s="220">
        <v>0</v>
      </c>
      <c r="U3679" s="220">
        <v>0</v>
      </c>
      <c r="V3679" s="220">
        <v>0</v>
      </c>
      <c r="W3679" s="220">
        <v>0</v>
      </c>
      <c r="X3679" s="220">
        <v>20843</v>
      </c>
    </row>
    <row r="3680" spans="1:24" s="239" customFormat="1" ht="20.25" customHeight="1" x14ac:dyDescent="0.3">
      <c r="A3680" s="238"/>
      <c r="C3680" s="274"/>
      <c r="D3680" s="274"/>
      <c r="E3680" s="274"/>
      <c r="F3680" s="274"/>
      <c r="G3680" s="275"/>
      <c r="H3680" s="275"/>
      <c r="I3680" s="275"/>
      <c r="J3680" s="275"/>
      <c r="K3680" s="275"/>
      <c r="L3680" s="275" t="s">
        <v>4389</v>
      </c>
      <c r="M3680" s="275"/>
      <c r="N3680" s="275"/>
      <c r="O3680" s="275"/>
      <c r="P3680" s="275"/>
      <c r="Q3680" s="275"/>
      <c r="R3680" s="275"/>
      <c r="S3680" s="275"/>
      <c r="T3680" s="275"/>
      <c r="U3680" s="275"/>
      <c r="V3680" s="275"/>
      <c r="W3680" s="275"/>
      <c r="X3680" s="266"/>
    </row>
    <row r="3681" spans="1:24" s="239" customFormat="1" ht="20.25" customHeight="1" x14ac:dyDescent="0.3">
      <c r="A3681" s="238">
        <v>2025</v>
      </c>
      <c r="B3681" s="230">
        <v>1007</v>
      </c>
      <c r="C3681" s="229" t="s">
        <v>1416</v>
      </c>
      <c r="D3681" s="230">
        <v>41586</v>
      </c>
      <c r="E3681" s="222">
        <v>3418856.7199999997</v>
      </c>
      <c r="F3681" s="222">
        <v>3354766.07</v>
      </c>
      <c r="G3681" s="218">
        <v>0</v>
      </c>
      <c r="H3681" s="222">
        <v>0</v>
      </c>
      <c r="I3681" s="222">
        <v>0</v>
      </c>
      <c r="J3681" s="222">
        <v>0</v>
      </c>
      <c r="K3681" s="222">
        <v>0</v>
      </c>
      <c r="L3681" s="222">
        <v>0</v>
      </c>
      <c r="M3681" s="222">
        <v>0</v>
      </c>
      <c r="N3681" s="222">
        <v>0</v>
      </c>
      <c r="O3681" s="222">
        <v>3354766.07</v>
      </c>
      <c r="P3681" s="222">
        <v>0</v>
      </c>
      <c r="Q3681" s="222">
        <v>0</v>
      </c>
      <c r="R3681" s="222">
        <v>0</v>
      </c>
      <c r="S3681" s="222">
        <v>0</v>
      </c>
      <c r="T3681" s="222">
        <v>0</v>
      </c>
      <c r="U3681" s="223">
        <v>0</v>
      </c>
      <c r="V3681" s="223">
        <v>0</v>
      </c>
      <c r="W3681" s="223">
        <v>0</v>
      </c>
      <c r="X3681" s="222">
        <v>64090.65</v>
      </c>
    </row>
    <row r="3682" spans="1:24" s="239" customFormat="1" ht="20.25" customHeight="1" x14ac:dyDescent="0.3">
      <c r="A3682" s="238">
        <v>2025</v>
      </c>
      <c r="B3682" s="230">
        <v>1008</v>
      </c>
      <c r="C3682" s="229" t="s">
        <v>1417</v>
      </c>
      <c r="D3682" s="230">
        <v>41587</v>
      </c>
      <c r="E3682" s="222">
        <v>321263.40999999997</v>
      </c>
      <c r="F3682" s="222">
        <v>316607.42</v>
      </c>
      <c r="G3682" s="218">
        <v>0</v>
      </c>
      <c r="H3682" s="222">
        <v>0</v>
      </c>
      <c r="I3682" s="222">
        <v>0</v>
      </c>
      <c r="J3682" s="222">
        <v>0</v>
      </c>
      <c r="K3682" s="222">
        <v>0</v>
      </c>
      <c r="L3682" s="222">
        <v>0</v>
      </c>
      <c r="M3682" s="222">
        <v>0</v>
      </c>
      <c r="N3682" s="222">
        <v>0</v>
      </c>
      <c r="O3682" s="222">
        <v>0</v>
      </c>
      <c r="P3682" s="222">
        <v>316607.42</v>
      </c>
      <c r="Q3682" s="222">
        <v>0</v>
      </c>
      <c r="R3682" s="222">
        <v>0</v>
      </c>
      <c r="S3682" s="222">
        <v>0</v>
      </c>
      <c r="T3682" s="222">
        <v>0</v>
      </c>
      <c r="U3682" s="223">
        <v>0</v>
      </c>
      <c r="V3682" s="223">
        <v>0</v>
      </c>
      <c r="W3682" s="223">
        <v>0</v>
      </c>
      <c r="X3682" s="223">
        <v>4655.99</v>
      </c>
    </row>
    <row r="3683" spans="1:24" s="239" customFormat="1" ht="20.25" customHeight="1" x14ac:dyDescent="0.3">
      <c r="A3683" s="238">
        <v>2025</v>
      </c>
      <c r="B3683" s="230">
        <v>1009</v>
      </c>
      <c r="C3683" s="229" t="s">
        <v>1418</v>
      </c>
      <c r="D3683" s="230">
        <v>41588</v>
      </c>
      <c r="E3683" s="222">
        <v>426351.28</v>
      </c>
      <c r="F3683" s="222">
        <v>420172.28</v>
      </c>
      <c r="G3683" s="218">
        <v>0</v>
      </c>
      <c r="H3683" s="222">
        <v>0</v>
      </c>
      <c r="I3683" s="222">
        <v>0</v>
      </c>
      <c r="J3683" s="222">
        <v>0</v>
      </c>
      <c r="K3683" s="222">
        <v>0</v>
      </c>
      <c r="L3683" s="222">
        <v>0</v>
      </c>
      <c r="M3683" s="222">
        <v>0</v>
      </c>
      <c r="N3683" s="222">
        <v>0</v>
      </c>
      <c r="O3683" s="222">
        <v>0</v>
      </c>
      <c r="P3683" s="222">
        <v>420172.28</v>
      </c>
      <c r="Q3683" s="222">
        <v>0</v>
      </c>
      <c r="R3683" s="222">
        <v>0</v>
      </c>
      <c r="S3683" s="222">
        <v>0</v>
      </c>
      <c r="T3683" s="222">
        <v>0</v>
      </c>
      <c r="U3683" s="223">
        <v>0</v>
      </c>
      <c r="V3683" s="223">
        <v>0</v>
      </c>
      <c r="W3683" s="223">
        <v>0</v>
      </c>
      <c r="X3683" s="223">
        <v>6179</v>
      </c>
    </row>
    <row r="3684" spans="1:24" s="239" customFormat="1" ht="20.25" customHeight="1" x14ac:dyDescent="0.3">
      <c r="A3684" s="238">
        <v>2025</v>
      </c>
      <c r="B3684" s="230">
        <v>1010</v>
      </c>
      <c r="C3684" s="229" t="s">
        <v>1415</v>
      </c>
      <c r="D3684" s="230">
        <v>41585</v>
      </c>
      <c r="E3684" s="222">
        <v>4507777.08</v>
      </c>
      <c r="F3684" s="222">
        <v>4466784.08</v>
      </c>
      <c r="G3684" s="218">
        <v>2732904.08</v>
      </c>
      <c r="H3684" s="222">
        <v>0</v>
      </c>
      <c r="I3684" s="218">
        <v>0</v>
      </c>
      <c r="J3684" s="222">
        <v>321262</v>
      </c>
      <c r="K3684" s="218">
        <v>500778</v>
      </c>
      <c r="L3684" s="222">
        <v>911840</v>
      </c>
      <c r="M3684" s="218">
        <v>0</v>
      </c>
      <c r="N3684" s="222">
        <v>0</v>
      </c>
      <c r="O3684" s="218">
        <v>0</v>
      </c>
      <c r="P3684" s="222">
        <v>0</v>
      </c>
      <c r="Q3684" s="218">
        <v>0</v>
      </c>
      <c r="R3684" s="222">
        <v>0</v>
      </c>
      <c r="S3684" s="218">
        <v>0</v>
      </c>
      <c r="T3684" s="222">
        <v>0</v>
      </c>
      <c r="U3684" s="218">
        <v>0</v>
      </c>
      <c r="V3684" s="222">
        <v>0</v>
      </c>
      <c r="W3684" s="218">
        <v>0</v>
      </c>
      <c r="X3684" s="222">
        <v>40993</v>
      </c>
    </row>
    <row r="3685" spans="1:24" s="239" customFormat="1" ht="20.100000000000001" customHeight="1" x14ac:dyDescent="0.3">
      <c r="A3685" s="238">
        <v>2025</v>
      </c>
      <c r="B3685" s="230">
        <v>1011</v>
      </c>
      <c r="C3685" s="229" t="s">
        <v>1419</v>
      </c>
      <c r="D3685" s="230">
        <v>41591</v>
      </c>
      <c r="E3685" s="222">
        <v>1679676.81</v>
      </c>
      <c r="F3685" s="222">
        <v>1655804.05</v>
      </c>
      <c r="G3685" s="218">
        <v>0</v>
      </c>
      <c r="H3685" s="222">
        <v>0</v>
      </c>
      <c r="I3685" s="218">
        <v>0</v>
      </c>
      <c r="J3685" s="222">
        <v>321262.78000000003</v>
      </c>
      <c r="K3685" s="218">
        <v>464722.33</v>
      </c>
      <c r="L3685" s="222">
        <v>805532.54</v>
      </c>
      <c r="M3685" s="218">
        <v>0</v>
      </c>
      <c r="N3685" s="222">
        <v>0</v>
      </c>
      <c r="O3685" s="218">
        <v>0</v>
      </c>
      <c r="P3685" s="222">
        <v>0</v>
      </c>
      <c r="Q3685" s="218">
        <v>0</v>
      </c>
      <c r="R3685" s="222">
        <v>0</v>
      </c>
      <c r="S3685" s="218">
        <v>0</v>
      </c>
      <c r="T3685" s="222">
        <v>0</v>
      </c>
      <c r="U3685" s="218">
        <v>64286.400000000001</v>
      </c>
      <c r="V3685" s="222">
        <v>0</v>
      </c>
      <c r="W3685" s="218">
        <v>0</v>
      </c>
      <c r="X3685" s="222">
        <v>23872.76</v>
      </c>
    </row>
    <row r="3686" spans="1:24" s="239" customFormat="1" ht="20.100000000000001" customHeight="1" x14ac:dyDescent="0.3">
      <c r="A3686" s="238">
        <v>2025</v>
      </c>
      <c r="B3686" s="230">
        <v>1012</v>
      </c>
      <c r="C3686" s="229" t="s">
        <v>4038</v>
      </c>
      <c r="D3686" s="230">
        <v>41590</v>
      </c>
      <c r="E3686" s="222">
        <v>4670887.8100000005</v>
      </c>
      <c r="F3686" s="222">
        <v>4603887.8100000005</v>
      </c>
      <c r="G3686" s="218">
        <v>0</v>
      </c>
      <c r="H3686" s="222">
        <v>0</v>
      </c>
      <c r="I3686" s="218">
        <v>0</v>
      </c>
      <c r="J3686" s="222">
        <v>293545.3</v>
      </c>
      <c r="K3686" s="218">
        <v>442490.36</v>
      </c>
      <c r="L3686" s="222">
        <v>817315.82</v>
      </c>
      <c r="M3686" s="218">
        <v>0</v>
      </c>
      <c r="N3686" s="222">
        <v>0</v>
      </c>
      <c r="O3686" s="218">
        <v>2944549.93</v>
      </c>
      <c r="P3686" s="222">
        <v>0</v>
      </c>
      <c r="Q3686" s="218">
        <v>0</v>
      </c>
      <c r="R3686" s="222">
        <v>0</v>
      </c>
      <c r="S3686" s="218">
        <v>0</v>
      </c>
      <c r="T3686" s="222">
        <v>0</v>
      </c>
      <c r="U3686" s="218">
        <v>105986.4</v>
      </c>
      <c r="V3686" s="222">
        <v>0</v>
      </c>
      <c r="W3686" s="218">
        <v>0</v>
      </c>
      <c r="X3686" s="222">
        <v>67000</v>
      </c>
    </row>
    <row r="3687" spans="1:24" s="239" customFormat="1" ht="20.25" customHeight="1" x14ac:dyDescent="0.3">
      <c r="A3687" s="238"/>
      <c r="B3687" s="226" t="s">
        <v>22</v>
      </c>
      <c r="C3687" s="231"/>
      <c r="D3687" s="263" t="s">
        <v>172</v>
      </c>
      <c r="E3687" s="220">
        <v>15024813.110000001</v>
      </c>
      <c r="F3687" s="220">
        <v>14818021.710000001</v>
      </c>
      <c r="G3687" s="220">
        <v>2732904.08</v>
      </c>
      <c r="H3687" s="220">
        <v>0</v>
      </c>
      <c r="I3687" s="220">
        <v>0</v>
      </c>
      <c r="J3687" s="220">
        <v>936070.08000000007</v>
      </c>
      <c r="K3687" s="220">
        <v>1407990.69</v>
      </c>
      <c r="L3687" s="220">
        <v>2534688.36</v>
      </c>
      <c r="M3687" s="220">
        <v>0</v>
      </c>
      <c r="N3687" s="220">
        <v>0</v>
      </c>
      <c r="O3687" s="220">
        <v>6299316</v>
      </c>
      <c r="P3687" s="220">
        <v>736779.7</v>
      </c>
      <c r="Q3687" s="220">
        <v>0</v>
      </c>
      <c r="R3687" s="220">
        <v>0</v>
      </c>
      <c r="S3687" s="220">
        <v>0</v>
      </c>
      <c r="T3687" s="220">
        <v>0</v>
      </c>
      <c r="U3687" s="220">
        <v>170272.8</v>
      </c>
      <c r="V3687" s="220">
        <v>0</v>
      </c>
      <c r="W3687" s="220">
        <v>0</v>
      </c>
      <c r="X3687" s="220">
        <v>206791.4</v>
      </c>
    </row>
    <row r="3688" spans="1:24" s="239" customFormat="1" ht="20.25" customHeight="1" x14ac:dyDescent="0.3">
      <c r="A3688" s="238"/>
      <c r="C3688" s="274"/>
      <c r="D3688" s="274"/>
      <c r="E3688" s="274"/>
      <c r="F3688" s="274"/>
      <c r="G3688" s="275"/>
      <c r="H3688" s="275"/>
      <c r="I3688" s="275"/>
      <c r="J3688" s="275"/>
      <c r="K3688" s="275"/>
      <c r="L3688" s="274" t="s">
        <v>4394</v>
      </c>
      <c r="M3688" s="275"/>
      <c r="N3688" s="275"/>
      <c r="O3688" s="275"/>
      <c r="P3688" s="275"/>
      <c r="Q3688" s="275"/>
      <c r="R3688" s="275"/>
      <c r="S3688" s="275"/>
      <c r="T3688" s="275"/>
      <c r="U3688" s="275"/>
      <c r="V3688" s="275"/>
      <c r="W3688" s="275"/>
      <c r="X3688" s="275"/>
    </row>
    <row r="3689" spans="1:24" s="239" customFormat="1" ht="20.25" customHeight="1" x14ac:dyDescent="0.3">
      <c r="A3689" s="238">
        <v>2025</v>
      </c>
      <c r="B3689" s="230">
        <v>1013</v>
      </c>
      <c r="C3689" s="225" t="s">
        <v>3723</v>
      </c>
      <c r="D3689" s="230">
        <v>41551</v>
      </c>
      <c r="E3689" s="222">
        <v>46214.400000000001</v>
      </c>
      <c r="F3689" s="222">
        <v>46214.400000000001</v>
      </c>
      <c r="G3689" s="222">
        <v>0</v>
      </c>
      <c r="H3689" s="222">
        <v>0</v>
      </c>
      <c r="I3689" s="222">
        <v>0</v>
      </c>
      <c r="J3689" s="222">
        <v>0</v>
      </c>
      <c r="K3689" s="222">
        <v>0</v>
      </c>
      <c r="L3689" s="222">
        <v>0</v>
      </c>
      <c r="M3689" s="222">
        <v>0</v>
      </c>
      <c r="N3689" s="222">
        <v>0</v>
      </c>
      <c r="O3689" s="222">
        <v>0</v>
      </c>
      <c r="P3689" s="222">
        <v>0</v>
      </c>
      <c r="Q3689" s="222">
        <v>0</v>
      </c>
      <c r="R3689" s="222">
        <v>0</v>
      </c>
      <c r="S3689" s="222">
        <v>0</v>
      </c>
      <c r="T3689" s="222">
        <v>0</v>
      </c>
      <c r="U3689" s="223">
        <v>46214.400000000001</v>
      </c>
      <c r="V3689" s="223">
        <v>0</v>
      </c>
      <c r="W3689" s="223">
        <v>0</v>
      </c>
      <c r="X3689" s="223">
        <v>0</v>
      </c>
    </row>
    <row r="3690" spans="1:24" s="239" customFormat="1" ht="20.25" customHeight="1" x14ac:dyDescent="0.3">
      <c r="A3690" s="238"/>
      <c r="B3690" s="226" t="s">
        <v>22</v>
      </c>
      <c r="C3690" s="231"/>
      <c r="D3690" s="263" t="s">
        <v>172</v>
      </c>
      <c r="E3690" s="220">
        <v>46214.400000000001</v>
      </c>
      <c r="F3690" s="220">
        <v>46214.400000000001</v>
      </c>
      <c r="G3690" s="220">
        <v>0</v>
      </c>
      <c r="H3690" s="220">
        <v>0</v>
      </c>
      <c r="I3690" s="220">
        <v>0</v>
      </c>
      <c r="J3690" s="220">
        <v>0</v>
      </c>
      <c r="K3690" s="220">
        <v>0</v>
      </c>
      <c r="L3690" s="220">
        <v>0</v>
      </c>
      <c r="M3690" s="220">
        <v>0</v>
      </c>
      <c r="N3690" s="220">
        <v>0</v>
      </c>
      <c r="O3690" s="220">
        <v>0</v>
      </c>
      <c r="P3690" s="220">
        <v>0</v>
      </c>
      <c r="Q3690" s="220">
        <v>0</v>
      </c>
      <c r="R3690" s="220">
        <v>0</v>
      </c>
      <c r="S3690" s="220">
        <v>0</v>
      </c>
      <c r="T3690" s="220">
        <v>0</v>
      </c>
      <c r="U3690" s="220">
        <v>46214.400000000001</v>
      </c>
      <c r="V3690" s="220">
        <v>0</v>
      </c>
      <c r="W3690" s="220">
        <v>0</v>
      </c>
      <c r="X3690" s="220">
        <v>0</v>
      </c>
    </row>
    <row r="3691" spans="1:24" s="239" customFormat="1" ht="20.25" customHeight="1" x14ac:dyDescent="0.3">
      <c r="A3691" s="238"/>
      <c r="C3691" s="274"/>
      <c r="D3691" s="274"/>
      <c r="E3691" s="274"/>
      <c r="F3691" s="274"/>
      <c r="G3691" s="275"/>
      <c r="H3691" s="275"/>
      <c r="I3691" s="275"/>
      <c r="J3691" s="275"/>
      <c r="K3691" s="275"/>
      <c r="L3691" s="275" t="s">
        <v>4391</v>
      </c>
      <c r="M3691" s="275"/>
      <c r="N3691" s="275"/>
      <c r="O3691" s="275"/>
      <c r="P3691" s="275"/>
      <c r="Q3691" s="275"/>
      <c r="R3691" s="275"/>
      <c r="S3691" s="275"/>
      <c r="T3691" s="275"/>
      <c r="U3691" s="275"/>
      <c r="V3691" s="275"/>
      <c r="W3691" s="275"/>
      <c r="X3691" s="266"/>
    </row>
    <row r="3692" spans="1:24" s="239" customFormat="1" ht="20.25" customHeight="1" x14ac:dyDescent="0.3">
      <c r="A3692" s="238">
        <v>2025</v>
      </c>
      <c r="B3692" s="230">
        <v>1014</v>
      </c>
      <c r="C3692" s="225" t="s">
        <v>1427</v>
      </c>
      <c r="D3692" s="230">
        <v>46690</v>
      </c>
      <c r="E3692" s="222">
        <v>76824</v>
      </c>
      <c r="F3692" s="222">
        <v>76824</v>
      </c>
      <c r="G3692" s="218">
        <v>0</v>
      </c>
      <c r="H3692" s="222">
        <v>0</v>
      </c>
      <c r="I3692" s="222">
        <v>0</v>
      </c>
      <c r="J3692" s="222">
        <v>0</v>
      </c>
      <c r="K3692" s="222">
        <v>0</v>
      </c>
      <c r="L3692" s="222">
        <v>0</v>
      </c>
      <c r="M3692" s="222">
        <v>0</v>
      </c>
      <c r="N3692" s="222">
        <v>0</v>
      </c>
      <c r="O3692" s="222">
        <v>0</v>
      </c>
      <c r="P3692" s="222">
        <v>0</v>
      </c>
      <c r="Q3692" s="222">
        <v>0</v>
      </c>
      <c r="R3692" s="222">
        <v>0</v>
      </c>
      <c r="S3692" s="222">
        <v>0</v>
      </c>
      <c r="T3692" s="222">
        <v>0</v>
      </c>
      <c r="U3692" s="223">
        <v>0</v>
      </c>
      <c r="V3692" s="223">
        <v>76824</v>
      </c>
      <c r="W3692" s="223">
        <v>0</v>
      </c>
      <c r="X3692" s="222">
        <v>0</v>
      </c>
    </row>
    <row r="3693" spans="1:24" s="239" customFormat="1" ht="20.25" customHeight="1" x14ac:dyDescent="0.3">
      <c r="A3693" s="238">
        <v>2025</v>
      </c>
      <c r="B3693" s="230">
        <v>1015</v>
      </c>
      <c r="C3693" s="225" t="s">
        <v>1430</v>
      </c>
      <c r="D3693" s="230">
        <v>55059</v>
      </c>
      <c r="E3693" s="222">
        <v>76824</v>
      </c>
      <c r="F3693" s="222">
        <v>76824</v>
      </c>
      <c r="G3693" s="218">
        <v>0</v>
      </c>
      <c r="H3693" s="222">
        <v>0</v>
      </c>
      <c r="I3693" s="222">
        <v>0</v>
      </c>
      <c r="J3693" s="222">
        <v>0</v>
      </c>
      <c r="K3693" s="222">
        <v>0</v>
      </c>
      <c r="L3693" s="222">
        <v>0</v>
      </c>
      <c r="M3693" s="222">
        <v>0</v>
      </c>
      <c r="N3693" s="222">
        <v>0</v>
      </c>
      <c r="O3693" s="222">
        <v>0</v>
      </c>
      <c r="P3693" s="222">
        <v>0</v>
      </c>
      <c r="Q3693" s="222">
        <v>0</v>
      </c>
      <c r="R3693" s="222">
        <v>0</v>
      </c>
      <c r="S3693" s="222">
        <v>0</v>
      </c>
      <c r="T3693" s="222">
        <v>0</v>
      </c>
      <c r="U3693" s="223">
        <v>0</v>
      </c>
      <c r="V3693" s="223">
        <v>76824</v>
      </c>
      <c r="W3693" s="223">
        <v>0</v>
      </c>
      <c r="X3693" s="222">
        <v>0</v>
      </c>
    </row>
    <row r="3694" spans="1:24" s="239" customFormat="1" ht="20.25" customHeight="1" x14ac:dyDescent="0.3">
      <c r="A3694" s="238">
        <v>2025</v>
      </c>
      <c r="B3694" s="230">
        <v>1016</v>
      </c>
      <c r="C3694" s="225" t="s">
        <v>1422</v>
      </c>
      <c r="D3694" s="230">
        <v>46681</v>
      </c>
      <c r="E3694" s="222">
        <v>61987.5</v>
      </c>
      <c r="F3694" s="222">
        <v>61987.5</v>
      </c>
      <c r="G3694" s="218">
        <v>0</v>
      </c>
      <c r="H3694" s="222">
        <v>0</v>
      </c>
      <c r="I3694" s="222">
        <v>0</v>
      </c>
      <c r="J3694" s="222">
        <v>0</v>
      </c>
      <c r="K3694" s="222">
        <v>0</v>
      </c>
      <c r="L3694" s="222">
        <v>0</v>
      </c>
      <c r="M3694" s="222">
        <v>0</v>
      </c>
      <c r="N3694" s="222">
        <v>0</v>
      </c>
      <c r="O3694" s="222">
        <v>0</v>
      </c>
      <c r="P3694" s="222">
        <v>0</v>
      </c>
      <c r="Q3694" s="222">
        <v>0</v>
      </c>
      <c r="R3694" s="222">
        <v>0</v>
      </c>
      <c r="S3694" s="222">
        <v>0</v>
      </c>
      <c r="T3694" s="222">
        <v>0</v>
      </c>
      <c r="U3694" s="223">
        <v>0</v>
      </c>
      <c r="V3694" s="223">
        <v>61987.5</v>
      </c>
      <c r="W3694" s="223">
        <v>0</v>
      </c>
      <c r="X3694" s="223">
        <v>0</v>
      </c>
    </row>
    <row r="3695" spans="1:24" s="239" customFormat="1" ht="20.25" customHeight="1" x14ac:dyDescent="0.3">
      <c r="A3695" s="238">
        <v>2025</v>
      </c>
      <c r="B3695" s="230">
        <v>1017</v>
      </c>
      <c r="C3695" s="225" t="s">
        <v>1432</v>
      </c>
      <c r="D3695" s="230">
        <v>41732</v>
      </c>
      <c r="E3695" s="222">
        <v>610003.02</v>
      </c>
      <c r="F3695" s="222">
        <v>600989.02</v>
      </c>
      <c r="G3695" s="218">
        <v>0</v>
      </c>
      <c r="H3695" s="222">
        <v>0</v>
      </c>
      <c r="I3695" s="222">
        <v>0</v>
      </c>
      <c r="J3695" s="222">
        <v>0</v>
      </c>
      <c r="K3695" s="222">
        <v>0</v>
      </c>
      <c r="L3695" s="222">
        <v>0</v>
      </c>
      <c r="M3695" s="222">
        <v>0</v>
      </c>
      <c r="N3695" s="222">
        <v>0</v>
      </c>
      <c r="O3695" s="222">
        <v>0</v>
      </c>
      <c r="P3695" s="222">
        <v>600989.02</v>
      </c>
      <c r="Q3695" s="222">
        <v>0</v>
      </c>
      <c r="R3695" s="222">
        <v>0</v>
      </c>
      <c r="S3695" s="222">
        <v>0</v>
      </c>
      <c r="T3695" s="222">
        <v>0</v>
      </c>
      <c r="U3695" s="223">
        <v>0</v>
      </c>
      <c r="V3695" s="223">
        <v>0</v>
      </c>
      <c r="W3695" s="223">
        <v>0</v>
      </c>
      <c r="X3695" s="222">
        <v>9014</v>
      </c>
    </row>
    <row r="3696" spans="1:24" s="239" customFormat="1" ht="23.25" customHeight="1" x14ac:dyDescent="0.3">
      <c r="A3696" s="238">
        <v>2025</v>
      </c>
      <c r="B3696" s="230">
        <v>1018</v>
      </c>
      <c r="C3696" s="225" t="s">
        <v>1433</v>
      </c>
      <c r="D3696" s="230">
        <v>41678</v>
      </c>
      <c r="E3696" s="222">
        <v>955512.01</v>
      </c>
      <c r="F3696" s="222">
        <v>942690.88</v>
      </c>
      <c r="G3696" s="218">
        <v>0</v>
      </c>
      <c r="H3696" s="222">
        <v>0</v>
      </c>
      <c r="I3696" s="218">
        <v>0</v>
      </c>
      <c r="J3696" s="222">
        <v>0</v>
      </c>
      <c r="K3696" s="218">
        <v>0</v>
      </c>
      <c r="L3696" s="222">
        <v>0</v>
      </c>
      <c r="M3696" s="218">
        <v>0</v>
      </c>
      <c r="N3696" s="222">
        <v>0</v>
      </c>
      <c r="O3696" s="218">
        <v>0</v>
      </c>
      <c r="P3696" s="222">
        <v>833744.05</v>
      </c>
      <c r="Q3696" s="218">
        <v>0</v>
      </c>
      <c r="R3696" s="222">
        <v>0</v>
      </c>
      <c r="S3696" s="218">
        <v>0</v>
      </c>
      <c r="T3696" s="222">
        <v>0</v>
      </c>
      <c r="U3696" s="218">
        <v>108946.83</v>
      </c>
      <c r="V3696" s="222">
        <v>0</v>
      </c>
      <c r="W3696" s="218">
        <v>0</v>
      </c>
      <c r="X3696" s="222">
        <v>12821.13</v>
      </c>
    </row>
    <row r="3697" spans="1:24" s="239" customFormat="1" ht="20.25" customHeight="1" x14ac:dyDescent="0.3">
      <c r="A3697" s="238">
        <v>2025</v>
      </c>
      <c r="B3697" s="230">
        <v>1019</v>
      </c>
      <c r="C3697" s="225" t="s">
        <v>3721</v>
      </c>
      <c r="D3697" s="230">
        <v>41689</v>
      </c>
      <c r="E3697" s="222">
        <v>3046267.21</v>
      </c>
      <c r="F3697" s="222">
        <v>3046267.21</v>
      </c>
      <c r="G3697" s="218">
        <v>0</v>
      </c>
      <c r="H3697" s="222">
        <v>0</v>
      </c>
      <c r="I3697" s="218">
        <v>0</v>
      </c>
      <c r="J3697" s="222">
        <v>0</v>
      </c>
      <c r="K3697" s="218">
        <v>0</v>
      </c>
      <c r="L3697" s="222">
        <v>0</v>
      </c>
      <c r="M3697" s="218">
        <v>0</v>
      </c>
      <c r="N3697" s="222">
        <v>0</v>
      </c>
      <c r="O3697" s="218">
        <v>0</v>
      </c>
      <c r="P3697" s="222">
        <v>0</v>
      </c>
      <c r="Q3697" s="218">
        <v>3046267.21</v>
      </c>
      <c r="R3697" s="222">
        <v>0</v>
      </c>
      <c r="S3697" s="218">
        <v>0</v>
      </c>
      <c r="T3697" s="222">
        <v>0</v>
      </c>
      <c r="U3697" s="218">
        <v>0</v>
      </c>
      <c r="V3697" s="222">
        <v>0</v>
      </c>
      <c r="W3697" s="218">
        <v>0</v>
      </c>
      <c r="X3697" s="222">
        <v>0</v>
      </c>
    </row>
    <row r="3698" spans="1:24" s="239" customFormat="1" ht="20.25" customHeight="1" x14ac:dyDescent="0.3">
      <c r="A3698" s="238">
        <v>2025</v>
      </c>
      <c r="B3698" s="230">
        <v>1020</v>
      </c>
      <c r="C3698" s="225" t="s">
        <v>3720</v>
      </c>
      <c r="D3698" s="230">
        <v>41717</v>
      </c>
      <c r="E3698" s="222">
        <v>4782556.2714999998</v>
      </c>
      <c r="F3698" s="222">
        <v>4711878.0999999996</v>
      </c>
      <c r="G3698" s="218">
        <v>4711878.0999999996</v>
      </c>
      <c r="H3698" s="222">
        <v>0</v>
      </c>
      <c r="I3698" s="218">
        <v>0</v>
      </c>
      <c r="J3698" s="222">
        <v>0</v>
      </c>
      <c r="K3698" s="218">
        <v>0</v>
      </c>
      <c r="L3698" s="222">
        <v>0</v>
      </c>
      <c r="M3698" s="218">
        <v>0</v>
      </c>
      <c r="N3698" s="222">
        <v>0</v>
      </c>
      <c r="O3698" s="218">
        <v>0</v>
      </c>
      <c r="P3698" s="222">
        <v>0</v>
      </c>
      <c r="Q3698" s="218">
        <v>0</v>
      </c>
      <c r="R3698" s="222">
        <v>0</v>
      </c>
      <c r="S3698" s="218">
        <v>0</v>
      </c>
      <c r="T3698" s="222">
        <v>0</v>
      </c>
      <c r="U3698" s="218">
        <v>0</v>
      </c>
      <c r="V3698" s="222">
        <v>0</v>
      </c>
      <c r="W3698" s="218">
        <v>0</v>
      </c>
      <c r="X3698" s="222">
        <v>70678.171499999997</v>
      </c>
    </row>
    <row r="3699" spans="1:24" s="239" customFormat="1" ht="20.25" customHeight="1" x14ac:dyDescent="0.3">
      <c r="A3699" s="238"/>
      <c r="B3699" s="226" t="s">
        <v>22</v>
      </c>
      <c r="C3699" s="231"/>
      <c r="D3699" s="263" t="s">
        <v>172</v>
      </c>
      <c r="E3699" s="220">
        <v>9609974.011500001</v>
      </c>
      <c r="F3699" s="220">
        <v>9517460.709999999</v>
      </c>
      <c r="G3699" s="220">
        <v>4711878.0999999996</v>
      </c>
      <c r="H3699" s="220">
        <v>0</v>
      </c>
      <c r="I3699" s="220">
        <v>0</v>
      </c>
      <c r="J3699" s="220">
        <v>0</v>
      </c>
      <c r="K3699" s="220">
        <v>0</v>
      </c>
      <c r="L3699" s="220">
        <v>0</v>
      </c>
      <c r="M3699" s="220">
        <v>0</v>
      </c>
      <c r="N3699" s="220">
        <v>0</v>
      </c>
      <c r="O3699" s="220">
        <v>0</v>
      </c>
      <c r="P3699" s="220">
        <v>1434733.07</v>
      </c>
      <c r="Q3699" s="220">
        <v>3046267.21</v>
      </c>
      <c r="R3699" s="220">
        <v>0</v>
      </c>
      <c r="S3699" s="220">
        <v>0</v>
      </c>
      <c r="T3699" s="220">
        <v>0</v>
      </c>
      <c r="U3699" s="220">
        <v>108946.83</v>
      </c>
      <c r="V3699" s="220">
        <v>215635.5</v>
      </c>
      <c r="W3699" s="220">
        <v>0</v>
      </c>
      <c r="X3699" s="220">
        <v>92513.301500000001</v>
      </c>
    </row>
    <row r="3700" spans="1:24" s="239" customFormat="1" ht="20.25" customHeight="1" x14ac:dyDescent="0.3">
      <c r="A3700" s="238"/>
      <c r="C3700" s="274"/>
      <c r="D3700" s="274"/>
      <c r="E3700" s="274"/>
      <c r="F3700" s="274"/>
      <c r="G3700" s="275"/>
      <c r="H3700" s="275"/>
      <c r="I3700" s="275"/>
      <c r="J3700" s="275"/>
      <c r="K3700" s="275"/>
      <c r="L3700" s="275" t="s">
        <v>4392</v>
      </c>
      <c r="M3700" s="275"/>
      <c r="N3700" s="275"/>
      <c r="O3700" s="275"/>
      <c r="P3700" s="275"/>
      <c r="Q3700" s="275"/>
      <c r="R3700" s="275"/>
      <c r="S3700" s="275"/>
      <c r="T3700" s="275"/>
      <c r="U3700" s="275"/>
      <c r="V3700" s="275"/>
      <c r="W3700" s="275"/>
      <c r="X3700" s="266"/>
    </row>
    <row r="3701" spans="1:24" s="239" customFormat="1" ht="20.25" customHeight="1" x14ac:dyDescent="0.3">
      <c r="A3701" s="238">
        <v>2025</v>
      </c>
      <c r="B3701" s="230">
        <v>1021</v>
      </c>
      <c r="C3701" s="225" t="s">
        <v>1438</v>
      </c>
      <c r="D3701" s="230">
        <v>41569</v>
      </c>
      <c r="E3701" s="222">
        <v>4450178.1899999995</v>
      </c>
      <c r="F3701" s="222">
        <v>4450178.1899999995</v>
      </c>
      <c r="G3701" s="218">
        <v>0</v>
      </c>
      <c r="H3701" s="222">
        <v>0</v>
      </c>
      <c r="I3701" s="222">
        <v>0</v>
      </c>
      <c r="J3701" s="222">
        <v>1860110.45</v>
      </c>
      <c r="K3701" s="222">
        <v>1029260.62</v>
      </c>
      <c r="L3701" s="222">
        <v>1180588.52</v>
      </c>
      <c r="M3701" s="222">
        <v>0</v>
      </c>
      <c r="N3701" s="222">
        <v>0</v>
      </c>
      <c r="O3701" s="222">
        <v>0</v>
      </c>
      <c r="P3701" s="222">
        <v>0</v>
      </c>
      <c r="Q3701" s="222">
        <v>0</v>
      </c>
      <c r="R3701" s="222">
        <v>0</v>
      </c>
      <c r="S3701" s="222">
        <v>0</v>
      </c>
      <c r="T3701" s="222">
        <v>0</v>
      </c>
      <c r="U3701" s="223">
        <v>380218.6</v>
      </c>
      <c r="V3701" s="223">
        <v>0</v>
      </c>
      <c r="W3701" s="223">
        <v>0</v>
      </c>
      <c r="X3701" s="222">
        <v>0</v>
      </c>
    </row>
    <row r="3702" spans="1:24" s="239" customFormat="1" ht="20.25" customHeight="1" x14ac:dyDescent="0.3">
      <c r="A3702" s="238">
        <v>2025</v>
      </c>
      <c r="B3702" s="230">
        <v>1022</v>
      </c>
      <c r="C3702" s="225" t="s">
        <v>3722</v>
      </c>
      <c r="D3702" s="230">
        <v>41562</v>
      </c>
      <c r="E3702" s="222">
        <v>1575923.06</v>
      </c>
      <c r="F3702" s="222">
        <v>1575923.06</v>
      </c>
      <c r="G3702" s="218">
        <v>0</v>
      </c>
      <c r="H3702" s="222">
        <v>1575923.06</v>
      </c>
      <c r="I3702" s="218">
        <v>0</v>
      </c>
      <c r="J3702" s="222">
        <v>0</v>
      </c>
      <c r="K3702" s="218">
        <v>0</v>
      </c>
      <c r="L3702" s="222">
        <v>0</v>
      </c>
      <c r="M3702" s="218">
        <v>0</v>
      </c>
      <c r="N3702" s="222">
        <v>0</v>
      </c>
      <c r="O3702" s="218">
        <v>0</v>
      </c>
      <c r="P3702" s="222">
        <v>0</v>
      </c>
      <c r="Q3702" s="218">
        <v>0</v>
      </c>
      <c r="R3702" s="222">
        <v>0</v>
      </c>
      <c r="S3702" s="218">
        <v>0</v>
      </c>
      <c r="T3702" s="222">
        <v>0</v>
      </c>
      <c r="U3702" s="218">
        <v>0</v>
      </c>
      <c r="V3702" s="222">
        <v>0</v>
      </c>
      <c r="W3702" s="218">
        <v>0</v>
      </c>
      <c r="X3702" s="222">
        <v>0</v>
      </c>
    </row>
    <row r="3703" spans="1:24" s="239" customFormat="1" ht="20.25" customHeight="1" x14ac:dyDescent="0.3">
      <c r="A3703" s="238"/>
      <c r="B3703" s="226" t="s">
        <v>22</v>
      </c>
      <c r="C3703" s="231"/>
      <c r="D3703" s="263" t="s">
        <v>172</v>
      </c>
      <c r="E3703" s="220">
        <v>6026101.25</v>
      </c>
      <c r="F3703" s="220">
        <v>6026101.25</v>
      </c>
      <c r="G3703" s="220">
        <v>0</v>
      </c>
      <c r="H3703" s="220">
        <v>1575923.06</v>
      </c>
      <c r="I3703" s="220">
        <v>0</v>
      </c>
      <c r="J3703" s="220">
        <v>1860110.45</v>
      </c>
      <c r="K3703" s="220">
        <v>1029260.62</v>
      </c>
      <c r="L3703" s="220">
        <v>1180588.52</v>
      </c>
      <c r="M3703" s="220">
        <v>0</v>
      </c>
      <c r="N3703" s="220">
        <v>0</v>
      </c>
      <c r="O3703" s="220">
        <v>0</v>
      </c>
      <c r="P3703" s="220">
        <v>0</v>
      </c>
      <c r="Q3703" s="220">
        <v>0</v>
      </c>
      <c r="R3703" s="220">
        <v>0</v>
      </c>
      <c r="S3703" s="220">
        <v>0</v>
      </c>
      <c r="T3703" s="220">
        <v>0</v>
      </c>
      <c r="U3703" s="220">
        <v>380218.6</v>
      </c>
      <c r="V3703" s="220">
        <v>0</v>
      </c>
      <c r="W3703" s="220">
        <v>0</v>
      </c>
      <c r="X3703" s="220">
        <v>0</v>
      </c>
    </row>
    <row r="3704" spans="1:24" s="239" customFormat="1" ht="20.25" customHeight="1" x14ac:dyDescent="0.3">
      <c r="A3704" s="238"/>
      <c r="C3704" s="274"/>
      <c r="D3704" s="274"/>
      <c r="E3704" s="274"/>
      <c r="F3704" s="274"/>
      <c r="G3704" s="275"/>
      <c r="H3704" s="275"/>
      <c r="I3704" s="275"/>
      <c r="J3704" s="275"/>
      <c r="K3704" s="275"/>
      <c r="L3704" s="275" t="s">
        <v>4393</v>
      </c>
      <c r="M3704" s="275"/>
      <c r="N3704" s="275"/>
      <c r="O3704" s="275"/>
      <c r="P3704" s="275"/>
      <c r="Q3704" s="275"/>
      <c r="R3704" s="275"/>
      <c r="S3704" s="275"/>
      <c r="T3704" s="275"/>
      <c r="U3704" s="275"/>
      <c r="V3704" s="275"/>
      <c r="W3704" s="275"/>
      <c r="X3704" s="266"/>
    </row>
    <row r="3705" spans="1:24" s="239" customFormat="1" ht="24" customHeight="1" x14ac:dyDescent="0.3">
      <c r="A3705" s="238">
        <v>2025</v>
      </c>
      <c r="B3705" s="230">
        <v>1023</v>
      </c>
      <c r="C3705" s="225" t="s">
        <v>1440</v>
      </c>
      <c r="D3705" s="230">
        <v>41574</v>
      </c>
      <c r="E3705" s="222">
        <v>1998256.24</v>
      </c>
      <c r="F3705" s="222">
        <v>1972406.82</v>
      </c>
      <c r="G3705" s="218">
        <v>0</v>
      </c>
      <c r="H3705" s="222">
        <v>0</v>
      </c>
      <c r="I3705" s="222">
        <v>0</v>
      </c>
      <c r="J3705" s="222">
        <v>0</v>
      </c>
      <c r="K3705" s="222">
        <v>0</v>
      </c>
      <c r="L3705" s="222">
        <v>0</v>
      </c>
      <c r="M3705" s="222">
        <v>0</v>
      </c>
      <c r="N3705" s="222">
        <v>0</v>
      </c>
      <c r="O3705" s="222">
        <v>1702777.24</v>
      </c>
      <c r="P3705" s="222">
        <v>269629.58</v>
      </c>
      <c r="Q3705" s="222">
        <v>0</v>
      </c>
      <c r="R3705" s="222">
        <v>0</v>
      </c>
      <c r="S3705" s="222">
        <v>0</v>
      </c>
      <c r="T3705" s="222">
        <v>0</v>
      </c>
      <c r="U3705" s="223">
        <v>0</v>
      </c>
      <c r="V3705" s="223">
        <v>0</v>
      </c>
      <c r="W3705" s="223">
        <v>0</v>
      </c>
      <c r="X3705" s="222">
        <v>25849.42</v>
      </c>
    </row>
    <row r="3706" spans="1:24" s="239" customFormat="1" ht="24" customHeight="1" x14ac:dyDescent="0.3">
      <c r="A3706" s="238">
        <v>2025</v>
      </c>
      <c r="B3706" s="230">
        <v>1024</v>
      </c>
      <c r="C3706" s="233" t="s">
        <v>3577</v>
      </c>
      <c r="D3706" s="230">
        <v>55874</v>
      </c>
      <c r="E3706" s="222">
        <v>965141.46000000008</v>
      </c>
      <c r="F3706" s="222">
        <v>950878.29</v>
      </c>
      <c r="G3706" s="218">
        <v>0</v>
      </c>
      <c r="H3706" s="261">
        <v>0</v>
      </c>
      <c r="I3706" s="222">
        <v>0</v>
      </c>
      <c r="J3706" s="222">
        <v>241156.86</v>
      </c>
      <c r="K3706" s="222">
        <v>0</v>
      </c>
      <c r="L3706" s="222">
        <v>473279.2</v>
      </c>
      <c r="M3706" s="222">
        <v>0</v>
      </c>
      <c r="N3706" s="222">
        <v>0</v>
      </c>
      <c r="O3706" s="222">
        <v>0</v>
      </c>
      <c r="P3706" s="222">
        <v>236442.23</v>
      </c>
      <c r="Q3706" s="222">
        <v>0</v>
      </c>
      <c r="R3706" s="222">
        <v>0</v>
      </c>
      <c r="S3706" s="222">
        <v>0</v>
      </c>
      <c r="T3706" s="222">
        <v>0</v>
      </c>
      <c r="U3706" s="223">
        <v>0</v>
      </c>
      <c r="V3706" s="223">
        <v>0</v>
      </c>
      <c r="W3706" s="223">
        <v>0</v>
      </c>
      <c r="X3706" s="223">
        <v>14263.17</v>
      </c>
    </row>
    <row r="3707" spans="1:24" s="239" customFormat="1" ht="24" customHeight="1" x14ac:dyDescent="0.3">
      <c r="A3707" s="238">
        <v>2025</v>
      </c>
      <c r="B3707" s="230">
        <v>1025</v>
      </c>
      <c r="C3707" s="233" t="s">
        <v>3576</v>
      </c>
      <c r="D3707" s="230">
        <v>55875</v>
      </c>
      <c r="E3707" s="222">
        <v>1282366.44</v>
      </c>
      <c r="F3707" s="222">
        <v>1263415.21</v>
      </c>
      <c r="G3707" s="218">
        <v>0</v>
      </c>
      <c r="H3707" s="261">
        <v>0</v>
      </c>
      <c r="I3707" s="222">
        <v>0</v>
      </c>
      <c r="J3707" s="222">
        <v>348334.67</v>
      </c>
      <c r="K3707" s="222">
        <v>0</v>
      </c>
      <c r="L3707" s="222">
        <v>662166.28</v>
      </c>
      <c r="M3707" s="222">
        <v>0</v>
      </c>
      <c r="N3707" s="222">
        <v>0</v>
      </c>
      <c r="O3707" s="222">
        <v>0</v>
      </c>
      <c r="P3707" s="222">
        <v>252914.26</v>
      </c>
      <c r="Q3707" s="222">
        <v>0</v>
      </c>
      <c r="R3707" s="222">
        <v>0</v>
      </c>
      <c r="S3707" s="222">
        <v>0</v>
      </c>
      <c r="T3707" s="222">
        <v>0</v>
      </c>
      <c r="U3707" s="223">
        <v>0</v>
      </c>
      <c r="V3707" s="223">
        <v>0</v>
      </c>
      <c r="W3707" s="223">
        <v>0</v>
      </c>
      <c r="X3707" s="223">
        <v>18951.23</v>
      </c>
    </row>
    <row r="3708" spans="1:24" s="239" customFormat="1" ht="24" customHeight="1" x14ac:dyDescent="0.3">
      <c r="A3708" s="238">
        <v>2025</v>
      </c>
      <c r="B3708" s="230">
        <v>1026</v>
      </c>
      <c r="C3708" s="233" t="s">
        <v>3578</v>
      </c>
      <c r="D3708" s="230">
        <v>55876</v>
      </c>
      <c r="E3708" s="222">
        <v>5156858.32</v>
      </c>
      <c r="F3708" s="222">
        <v>5080648.59</v>
      </c>
      <c r="G3708" s="218">
        <v>0</v>
      </c>
      <c r="H3708" s="261">
        <v>3502353.47</v>
      </c>
      <c r="I3708" s="222">
        <v>0</v>
      </c>
      <c r="J3708" s="222">
        <v>648514.31000000006</v>
      </c>
      <c r="K3708" s="222">
        <v>0</v>
      </c>
      <c r="L3708" s="222">
        <v>929780.81</v>
      </c>
      <c r="M3708" s="222">
        <v>0</v>
      </c>
      <c r="N3708" s="222">
        <v>0</v>
      </c>
      <c r="O3708" s="222">
        <v>0</v>
      </c>
      <c r="P3708" s="222">
        <v>0</v>
      </c>
      <c r="Q3708" s="222">
        <v>0</v>
      </c>
      <c r="R3708" s="222">
        <v>0</v>
      </c>
      <c r="S3708" s="222">
        <v>0</v>
      </c>
      <c r="T3708" s="222">
        <v>0</v>
      </c>
      <c r="U3708" s="223">
        <v>0</v>
      </c>
      <c r="V3708" s="223">
        <v>0</v>
      </c>
      <c r="W3708" s="223">
        <v>0</v>
      </c>
      <c r="X3708" s="223">
        <v>76209.73</v>
      </c>
    </row>
    <row r="3709" spans="1:24" s="239" customFormat="1" ht="20.25" customHeight="1" x14ac:dyDescent="0.3">
      <c r="A3709" s="238"/>
      <c r="B3709" s="226" t="s">
        <v>22</v>
      </c>
      <c r="C3709" s="231"/>
      <c r="D3709" s="263" t="s">
        <v>172</v>
      </c>
      <c r="E3709" s="220">
        <v>9402622.4600000009</v>
      </c>
      <c r="F3709" s="220">
        <v>9267348.9100000001</v>
      </c>
      <c r="G3709" s="220">
        <v>0</v>
      </c>
      <c r="H3709" s="220">
        <v>3502353.47</v>
      </c>
      <c r="I3709" s="220">
        <v>0</v>
      </c>
      <c r="J3709" s="220">
        <v>1238005.8400000001</v>
      </c>
      <c r="K3709" s="220">
        <v>0</v>
      </c>
      <c r="L3709" s="220">
        <v>2065226.29</v>
      </c>
      <c r="M3709" s="220">
        <v>0</v>
      </c>
      <c r="N3709" s="220">
        <v>0</v>
      </c>
      <c r="O3709" s="220">
        <v>1702777.24</v>
      </c>
      <c r="P3709" s="220">
        <v>758986.07000000007</v>
      </c>
      <c r="Q3709" s="220">
        <v>0</v>
      </c>
      <c r="R3709" s="220">
        <v>0</v>
      </c>
      <c r="S3709" s="220">
        <v>0</v>
      </c>
      <c r="T3709" s="220">
        <v>0</v>
      </c>
      <c r="U3709" s="220">
        <v>0</v>
      </c>
      <c r="V3709" s="220">
        <v>0</v>
      </c>
      <c r="W3709" s="220">
        <v>0</v>
      </c>
      <c r="X3709" s="220">
        <v>135273.54999999999</v>
      </c>
    </row>
    <row r="3710" spans="1:24" s="239" customFormat="1" ht="20.25" customHeight="1" x14ac:dyDescent="0.3">
      <c r="A3710" s="238"/>
      <c r="C3710" s="274"/>
      <c r="D3710" s="274"/>
      <c r="E3710" s="274"/>
      <c r="F3710" s="274"/>
      <c r="G3710" s="275"/>
      <c r="H3710" s="275"/>
      <c r="I3710" s="275"/>
      <c r="J3710" s="275"/>
      <c r="K3710" s="275"/>
      <c r="L3710" s="275" t="s">
        <v>4395</v>
      </c>
      <c r="M3710" s="275"/>
      <c r="N3710" s="275"/>
      <c r="O3710" s="275"/>
      <c r="P3710" s="275"/>
      <c r="Q3710" s="275"/>
      <c r="R3710" s="275"/>
      <c r="S3710" s="275"/>
      <c r="T3710" s="275"/>
      <c r="U3710" s="275"/>
      <c r="V3710" s="275"/>
      <c r="W3710" s="275"/>
      <c r="X3710" s="266"/>
    </row>
    <row r="3711" spans="1:24" s="239" customFormat="1" ht="20.25" customHeight="1" x14ac:dyDescent="0.3">
      <c r="A3711" s="238">
        <v>2025</v>
      </c>
      <c r="B3711" s="230">
        <v>1027</v>
      </c>
      <c r="C3711" s="225" t="s">
        <v>1442</v>
      </c>
      <c r="D3711" s="230">
        <v>41770</v>
      </c>
      <c r="E3711" s="222">
        <v>1322931.92</v>
      </c>
      <c r="F3711" s="222">
        <v>1303381.2</v>
      </c>
      <c r="G3711" s="218">
        <v>0</v>
      </c>
      <c r="H3711" s="222">
        <v>0</v>
      </c>
      <c r="I3711" s="222">
        <v>0</v>
      </c>
      <c r="J3711" s="222">
        <v>0</v>
      </c>
      <c r="K3711" s="222">
        <v>0</v>
      </c>
      <c r="L3711" s="222">
        <v>0</v>
      </c>
      <c r="M3711" s="222">
        <v>0</v>
      </c>
      <c r="N3711" s="222">
        <v>0</v>
      </c>
      <c r="O3711" s="222">
        <v>1303381.2</v>
      </c>
      <c r="P3711" s="222">
        <v>0</v>
      </c>
      <c r="Q3711" s="222">
        <v>0</v>
      </c>
      <c r="R3711" s="222">
        <v>0</v>
      </c>
      <c r="S3711" s="222">
        <v>0</v>
      </c>
      <c r="T3711" s="222">
        <v>0</v>
      </c>
      <c r="U3711" s="223">
        <v>0</v>
      </c>
      <c r="V3711" s="223">
        <v>0</v>
      </c>
      <c r="W3711" s="223">
        <v>0</v>
      </c>
      <c r="X3711" s="223">
        <v>19550.72</v>
      </c>
    </row>
    <row r="3712" spans="1:24" s="239" customFormat="1" ht="20.25" customHeight="1" x14ac:dyDescent="0.3">
      <c r="A3712" s="238">
        <v>2025</v>
      </c>
      <c r="B3712" s="230">
        <v>1028</v>
      </c>
      <c r="C3712" s="225" t="s">
        <v>1443</v>
      </c>
      <c r="D3712" s="230">
        <v>41772</v>
      </c>
      <c r="E3712" s="222">
        <v>1350095.5499999998</v>
      </c>
      <c r="F3712" s="222">
        <v>1330143.3999999999</v>
      </c>
      <c r="G3712" s="218">
        <v>0</v>
      </c>
      <c r="H3712" s="222">
        <v>0</v>
      </c>
      <c r="I3712" s="222">
        <v>0</v>
      </c>
      <c r="J3712" s="222">
        <v>0</v>
      </c>
      <c r="K3712" s="222">
        <v>0</v>
      </c>
      <c r="L3712" s="222">
        <v>0</v>
      </c>
      <c r="M3712" s="222">
        <v>0</v>
      </c>
      <c r="N3712" s="222">
        <v>0</v>
      </c>
      <c r="O3712" s="222">
        <v>1330143.3999999999</v>
      </c>
      <c r="P3712" s="222">
        <v>0</v>
      </c>
      <c r="Q3712" s="222">
        <v>0</v>
      </c>
      <c r="R3712" s="222">
        <v>0</v>
      </c>
      <c r="S3712" s="222">
        <v>0</v>
      </c>
      <c r="T3712" s="222">
        <v>0</v>
      </c>
      <c r="U3712" s="223">
        <v>0</v>
      </c>
      <c r="V3712" s="223">
        <v>0</v>
      </c>
      <c r="W3712" s="223">
        <v>0</v>
      </c>
      <c r="X3712" s="222">
        <v>19952.150000000001</v>
      </c>
    </row>
    <row r="3713" spans="1:24" s="239" customFormat="1" ht="20.25" customHeight="1" x14ac:dyDescent="0.3">
      <c r="A3713" s="238">
        <v>2025</v>
      </c>
      <c r="B3713" s="230">
        <v>1029</v>
      </c>
      <c r="C3713" s="225" t="s">
        <v>1444</v>
      </c>
      <c r="D3713" s="230">
        <v>41774</v>
      </c>
      <c r="E3713" s="222">
        <v>937200.45</v>
      </c>
      <c r="F3713" s="222">
        <v>923350.2</v>
      </c>
      <c r="G3713" s="218">
        <v>0</v>
      </c>
      <c r="H3713" s="222">
        <v>0</v>
      </c>
      <c r="I3713" s="222">
        <v>0</v>
      </c>
      <c r="J3713" s="222">
        <v>0</v>
      </c>
      <c r="K3713" s="222">
        <v>0</v>
      </c>
      <c r="L3713" s="222">
        <v>0</v>
      </c>
      <c r="M3713" s="222">
        <v>0</v>
      </c>
      <c r="N3713" s="222">
        <v>0</v>
      </c>
      <c r="O3713" s="222">
        <v>923350.2</v>
      </c>
      <c r="P3713" s="222">
        <v>0</v>
      </c>
      <c r="Q3713" s="222">
        <v>0</v>
      </c>
      <c r="R3713" s="222">
        <v>0</v>
      </c>
      <c r="S3713" s="222">
        <v>0</v>
      </c>
      <c r="T3713" s="222">
        <v>0</v>
      </c>
      <c r="U3713" s="223">
        <v>0</v>
      </c>
      <c r="V3713" s="223">
        <v>0</v>
      </c>
      <c r="W3713" s="223">
        <v>0</v>
      </c>
      <c r="X3713" s="222">
        <v>13850.25</v>
      </c>
    </row>
    <row r="3714" spans="1:24" s="239" customFormat="1" ht="20.25" customHeight="1" x14ac:dyDescent="0.3">
      <c r="A3714" s="238">
        <v>2025</v>
      </c>
      <c r="B3714" s="230">
        <v>1030</v>
      </c>
      <c r="C3714" s="225" t="s">
        <v>1445</v>
      </c>
      <c r="D3714" s="230">
        <v>41778</v>
      </c>
      <c r="E3714" s="222">
        <v>4614422.8500000006</v>
      </c>
      <c r="F3714" s="222">
        <v>4546229.41</v>
      </c>
      <c r="G3714" s="218">
        <v>0</v>
      </c>
      <c r="H3714" s="222">
        <v>1185589.57</v>
      </c>
      <c r="I3714" s="222">
        <v>0</v>
      </c>
      <c r="J3714" s="222">
        <v>294126.71000000002</v>
      </c>
      <c r="K3714" s="222">
        <v>474163.08</v>
      </c>
      <c r="L3714" s="222">
        <v>522803.06</v>
      </c>
      <c r="M3714" s="222">
        <v>0</v>
      </c>
      <c r="N3714" s="222">
        <v>0</v>
      </c>
      <c r="O3714" s="222">
        <v>2069546.99</v>
      </c>
      <c r="P3714" s="222">
        <v>0</v>
      </c>
      <c r="Q3714" s="222">
        <v>0</v>
      </c>
      <c r="R3714" s="222">
        <v>0</v>
      </c>
      <c r="S3714" s="222">
        <v>0</v>
      </c>
      <c r="T3714" s="222">
        <v>0</v>
      </c>
      <c r="U3714" s="223">
        <v>0</v>
      </c>
      <c r="V3714" s="223">
        <v>0</v>
      </c>
      <c r="W3714" s="223">
        <v>0</v>
      </c>
      <c r="X3714" s="223">
        <v>68193.440000000002</v>
      </c>
    </row>
    <row r="3715" spans="1:24" s="239" customFormat="1" ht="20.25" customHeight="1" x14ac:dyDescent="0.3">
      <c r="A3715" s="238">
        <v>2025</v>
      </c>
      <c r="B3715" s="230">
        <v>1031</v>
      </c>
      <c r="C3715" s="225" t="s">
        <v>1446</v>
      </c>
      <c r="D3715" s="230">
        <v>41779</v>
      </c>
      <c r="E3715" s="222">
        <v>4850948.3</v>
      </c>
      <c r="F3715" s="222">
        <v>4779259.41</v>
      </c>
      <c r="G3715" s="218">
        <v>0</v>
      </c>
      <c r="H3715" s="222">
        <v>1185589.57</v>
      </c>
      <c r="I3715" s="222">
        <v>0</v>
      </c>
      <c r="J3715" s="222">
        <v>294126.71000000002</v>
      </c>
      <c r="K3715" s="222">
        <v>474163.08</v>
      </c>
      <c r="L3715" s="222">
        <v>522803.06</v>
      </c>
      <c r="M3715" s="222">
        <v>0</v>
      </c>
      <c r="N3715" s="222">
        <v>0</v>
      </c>
      <c r="O3715" s="222">
        <v>2302576.9900000002</v>
      </c>
      <c r="P3715" s="222">
        <v>0</v>
      </c>
      <c r="Q3715" s="222">
        <v>0</v>
      </c>
      <c r="R3715" s="222">
        <v>0</v>
      </c>
      <c r="S3715" s="222">
        <v>0</v>
      </c>
      <c r="T3715" s="222">
        <v>0</v>
      </c>
      <c r="U3715" s="223">
        <v>0</v>
      </c>
      <c r="V3715" s="223">
        <v>0</v>
      </c>
      <c r="W3715" s="223">
        <v>0</v>
      </c>
      <c r="X3715" s="223">
        <v>71688.89</v>
      </c>
    </row>
    <row r="3716" spans="1:24" s="239" customFormat="1" ht="20.25" customHeight="1" x14ac:dyDescent="0.3">
      <c r="A3716" s="238">
        <v>2025</v>
      </c>
      <c r="B3716" s="230">
        <v>1032</v>
      </c>
      <c r="C3716" s="225" t="s">
        <v>1447</v>
      </c>
      <c r="D3716" s="230">
        <v>41782</v>
      </c>
      <c r="E3716" s="222">
        <v>122712</v>
      </c>
      <c r="F3716" s="222">
        <v>122712</v>
      </c>
      <c r="G3716" s="218">
        <v>0</v>
      </c>
      <c r="H3716" s="222">
        <v>0</v>
      </c>
      <c r="I3716" s="222">
        <v>0</v>
      </c>
      <c r="J3716" s="222">
        <v>0</v>
      </c>
      <c r="K3716" s="222">
        <v>0</v>
      </c>
      <c r="L3716" s="222">
        <v>0</v>
      </c>
      <c r="M3716" s="222">
        <v>0</v>
      </c>
      <c r="N3716" s="222">
        <v>0</v>
      </c>
      <c r="O3716" s="222">
        <v>0</v>
      </c>
      <c r="P3716" s="222">
        <v>0</v>
      </c>
      <c r="Q3716" s="222">
        <v>0</v>
      </c>
      <c r="R3716" s="222">
        <v>0</v>
      </c>
      <c r="S3716" s="222">
        <v>0</v>
      </c>
      <c r="T3716" s="222">
        <v>0</v>
      </c>
      <c r="U3716" s="223">
        <v>0</v>
      </c>
      <c r="V3716" s="223">
        <v>122712</v>
      </c>
      <c r="W3716" s="223">
        <v>0</v>
      </c>
      <c r="X3716" s="223">
        <v>0</v>
      </c>
    </row>
    <row r="3717" spans="1:24" s="239" customFormat="1" ht="20.25" customHeight="1" x14ac:dyDescent="0.3">
      <c r="A3717" s="238"/>
      <c r="B3717" s="226" t="s">
        <v>22</v>
      </c>
      <c r="C3717" s="231"/>
      <c r="D3717" s="263" t="s">
        <v>172</v>
      </c>
      <c r="E3717" s="220">
        <v>13198311.07</v>
      </c>
      <c r="F3717" s="220">
        <v>13005075.620000001</v>
      </c>
      <c r="G3717" s="220">
        <v>0</v>
      </c>
      <c r="H3717" s="220">
        <v>2371179.14</v>
      </c>
      <c r="I3717" s="220">
        <v>0</v>
      </c>
      <c r="J3717" s="220">
        <v>588253.42000000004</v>
      </c>
      <c r="K3717" s="220">
        <v>948326.16</v>
      </c>
      <c r="L3717" s="220">
        <v>1045606.12</v>
      </c>
      <c r="M3717" s="220">
        <v>0</v>
      </c>
      <c r="N3717" s="220">
        <v>0</v>
      </c>
      <c r="O3717" s="220">
        <v>7928998.7800000003</v>
      </c>
      <c r="P3717" s="220">
        <v>0</v>
      </c>
      <c r="Q3717" s="220">
        <v>0</v>
      </c>
      <c r="R3717" s="220">
        <v>0</v>
      </c>
      <c r="S3717" s="220">
        <v>0</v>
      </c>
      <c r="T3717" s="220">
        <v>0</v>
      </c>
      <c r="U3717" s="220">
        <v>0</v>
      </c>
      <c r="V3717" s="220">
        <v>122712</v>
      </c>
      <c r="W3717" s="220">
        <v>0</v>
      </c>
      <c r="X3717" s="220">
        <v>193235.45</v>
      </c>
    </row>
    <row r="3718" spans="1:24" s="239" customFormat="1" ht="20.25" customHeight="1" x14ac:dyDescent="0.3">
      <c r="A3718" s="238"/>
      <c r="C3718" s="274"/>
      <c r="D3718" s="274"/>
      <c r="E3718" s="274"/>
      <c r="F3718" s="274"/>
      <c r="G3718" s="275"/>
      <c r="H3718" s="275"/>
      <c r="I3718" s="275"/>
      <c r="J3718" s="275"/>
      <c r="K3718" s="275"/>
      <c r="L3718" s="274" t="s">
        <v>4537</v>
      </c>
      <c r="M3718" s="275"/>
      <c r="N3718" s="275"/>
      <c r="O3718" s="275"/>
      <c r="P3718" s="275"/>
      <c r="Q3718" s="275"/>
      <c r="R3718" s="275"/>
      <c r="S3718" s="275"/>
      <c r="T3718" s="275"/>
      <c r="U3718" s="275"/>
      <c r="V3718" s="275"/>
      <c r="W3718" s="275"/>
      <c r="X3718" s="275"/>
    </row>
    <row r="3719" spans="1:24" s="239" customFormat="1" ht="20.25" customHeight="1" x14ac:dyDescent="0.3">
      <c r="A3719" s="238">
        <v>2025</v>
      </c>
      <c r="B3719" s="230">
        <v>1033</v>
      </c>
      <c r="C3719" s="225" t="s">
        <v>4535</v>
      </c>
      <c r="D3719" s="230">
        <v>56736</v>
      </c>
      <c r="E3719" s="222">
        <v>1301797.98</v>
      </c>
      <c r="F3719" s="222">
        <v>1301797.98</v>
      </c>
      <c r="G3719" s="222">
        <v>0</v>
      </c>
      <c r="H3719" s="222">
        <v>0</v>
      </c>
      <c r="I3719" s="222">
        <v>0</v>
      </c>
      <c r="J3719" s="222">
        <v>0</v>
      </c>
      <c r="K3719" s="222">
        <v>0</v>
      </c>
      <c r="L3719" s="222">
        <v>0</v>
      </c>
      <c r="M3719" s="222">
        <v>0</v>
      </c>
      <c r="N3719" s="222">
        <v>0</v>
      </c>
      <c r="O3719" s="222">
        <v>0</v>
      </c>
      <c r="P3719" s="222">
        <v>0</v>
      </c>
      <c r="Q3719" s="222">
        <v>1301797.98</v>
      </c>
      <c r="R3719" s="222">
        <v>0</v>
      </c>
      <c r="S3719" s="222">
        <v>0</v>
      </c>
      <c r="T3719" s="222">
        <v>0</v>
      </c>
      <c r="U3719" s="223">
        <v>0</v>
      </c>
      <c r="V3719" s="223">
        <v>0</v>
      </c>
      <c r="W3719" s="223">
        <v>0</v>
      </c>
      <c r="X3719" s="223">
        <v>0</v>
      </c>
    </row>
    <row r="3720" spans="1:24" s="239" customFormat="1" ht="20.25" customHeight="1" x14ac:dyDescent="0.3">
      <c r="A3720" s="238"/>
      <c r="B3720" s="226" t="s">
        <v>22</v>
      </c>
      <c r="C3720" s="231"/>
      <c r="D3720" s="263" t="s">
        <v>172</v>
      </c>
      <c r="E3720" s="220">
        <v>1301797.98</v>
      </c>
      <c r="F3720" s="220">
        <v>1301797.98</v>
      </c>
      <c r="G3720" s="220">
        <v>0</v>
      </c>
      <c r="H3720" s="220">
        <v>0</v>
      </c>
      <c r="I3720" s="220">
        <v>0</v>
      </c>
      <c r="J3720" s="220">
        <v>0</v>
      </c>
      <c r="K3720" s="220">
        <v>0</v>
      </c>
      <c r="L3720" s="220">
        <v>0</v>
      </c>
      <c r="M3720" s="220">
        <v>0</v>
      </c>
      <c r="N3720" s="220">
        <v>0</v>
      </c>
      <c r="O3720" s="220">
        <v>0</v>
      </c>
      <c r="P3720" s="220">
        <v>0</v>
      </c>
      <c r="Q3720" s="220">
        <v>1301797.98</v>
      </c>
      <c r="R3720" s="220">
        <v>0</v>
      </c>
      <c r="S3720" s="220">
        <v>0</v>
      </c>
      <c r="T3720" s="220">
        <v>0</v>
      </c>
      <c r="U3720" s="220">
        <v>0</v>
      </c>
      <c r="V3720" s="220">
        <v>0</v>
      </c>
      <c r="W3720" s="220">
        <v>0</v>
      </c>
      <c r="X3720" s="220">
        <v>0</v>
      </c>
    </row>
    <row r="3721" spans="1:24" s="239" customFormat="1" ht="20.25" customHeight="1" x14ac:dyDescent="0.3">
      <c r="A3721" s="238"/>
      <c r="C3721" s="274"/>
      <c r="D3721" s="274"/>
      <c r="E3721" s="274"/>
      <c r="F3721" s="274"/>
      <c r="G3721" s="275"/>
      <c r="H3721" s="275"/>
      <c r="I3721" s="275"/>
      <c r="J3721" s="275"/>
      <c r="K3721" s="275"/>
      <c r="L3721" s="275" t="s">
        <v>4536</v>
      </c>
      <c r="M3721" s="275"/>
      <c r="N3721" s="275"/>
      <c r="O3721" s="275"/>
      <c r="P3721" s="275"/>
      <c r="Q3721" s="275"/>
      <c r="R3721" s="275"/>
      <c r="S3721" s="275"/>
      <c r="T3721" s="275"/>
      <c r="U3721" s="275"/>
      <c r="V3721" s="275"/>
      <c r="W3721" s="275"/>
      <c r="X3721" s="283"/>
    </row>
    <row r="3722" spans="1:24" s="239" customFormat="1" ht="20.100000000000001" customHeight="1" x14ac:dyDescent="0.3">
      <c r="A3722" s="238">
        <v>2025</v>
      </c>
      <c r="B3722" s="230">
        <v>1034</v>
      </c>
      <c r="C3722" s="225" t="s">
        <v>635</v>
      </c>
      <c r="D3722" s="230">
        <v>41793</v>
      </c>
      <c r="E3722" s="222">
        <v>3276204.72</v>
      </c>
      <c r="F3722" s="222">
        <v>3227048.98</v>
      </c>
      <c r="G3722" s="218">
        <v>0</v>
      </c>
      <c r="H3722" s="218">
        <v>0</v>
      </c>
      <c r="I3722" s="218">
        <v>0</v>
      </c>
      <c r="J3722" s="218">
        <v>0</v>
      </c>
      <c r="K3722" s="218">
        <v>0</v>
      </c>
      <c r="L3722" s="218">
        <v>0</v>
      </c>
      <c r="M3722" s="218">
        <v>0</v>
      </c>
      <c r="N3722" s="218">
        <v>0</v>
      </c>
      <c r="O3722" s="218">
        <v>3227048.98</v>
      </c>
      <c r="P3722" s="218">
        <v>0</v>
      </c>
      <c r="Q3722" s="218">
        <v>0</v>
      </c>
      <c r="R3722" s="218">
        <v>0</v>
      </c>
      <c r="S3722" s="218">
        <v>0</v>
      </c>
      <c r="T3722" s="218">
        <v>0</v>
      </c>
      <c r="U3722" s="218">
        <v>0</v>
      </c>
      <c r="V3722" s="218">
        <v>0</v>
      </c>
      <c r="W3722" s="218">
        <v>0</v>
      </c>
      <c r="X3722" s="218">
        <v>49155.74</v>
      </c>
    </row>
    <row r="3723" spans="1:24" s="239" customFormat="1" ht="20.100000000000001" customHeight="1" x14ac:dyDescent="0.3">
      <c r="A3723" s="238">
        <v>2025</v>
      </c>
      <c r="B3723" s="230">
        <v>1035</v>
      </c>
      <c r="C3723" s="225" t="s">
        <v>1448</v>
      </c>
      <c r="D3723" s="230">
        <v>41795</v>
      </c>
      <c r="E3723" s="222">
        <v>7339179.9199999999</v>
      </c>
      <c r="F3723" s="222">
        <v>7247431.4900000002</v>
      </c>
      <c r="G3723" s="218">
        <v>0</v>
      </c>
      <c r="H3723" s="218">
        <v>1579263.32</v>
      </c>
      <c r="I3723" s="218">
        <v>0</v>
      </c>
      <c r="J3723" s="218">
        <v>360642</v>
      </c>
      <c r="K3723" s="218">
        <v>0</v>
      </c>
      <c r="L3723" s="218">
        <v>491110.51</v>
      </c>
      <c r="M3723" s="218">
        <v>0</v>
      </c>
      <c r="N3723" s="218">
        <v>0</v>
      </c>
      <c r="O3723" s="218">
        <v>4036894.76</v>
      </c>
      <c r="P3723" s="218">
        <v>779520.9</v>
      </c>
      <c r="Q3723" s="218">
        <v>0</v>
      </c>
      <c r="R3723" s="218">
        <v>0</v>
      </c>
      <c r="S3723" s="218">
        <v>0</v>
      </c>
      <c r="T3723" s="218">
        <v>0</v>
      </c>
      <c r="U3723" s="218">
        <v>0</v>
      </c>
      <c r="V3723" s="218">
        <v>0</v>
      </c>
      <c r="W3723" s="218">
        <v>0</v>
      </c>
      <c r="X3723" s="218">
        <v>91748.43</v>
      </c>
    </row>
    <row r="3724" spans="1:24" s="239" customFormat="1" ht="20.25" customHeight="1" x14ac:dyDescent="0.3">
      <c r="A3724" s="238">
        <v>2025</v>
      </c>
      <c r="B3724" s="230">
        <v>1036</v>
      </c>
      <c r="C3724" s="225" t="s">
        <v>1449</v>
      </c>
      <c r="D3724" s="230">
        <v>41789</v>
      </c>
      <c r="E3724" s="222">
        <v>1610193.52</v>
      </c>
      <c r="F3724" s="222">
        <v>1586397.56</v>
      </c>
      <c r="G3724" s="218">
        <v>0</v>
      </c>
      <c r="H3724" s="218">
        <v>0</v>
      </c>
      <c r="I3724" s="218">
        <v>0</v>
      </c>
      <c r="J3724" s="218">
        <v>0</v>
      </c>
      <c r="K3724" s="218">
        <v>0</v>
      </c>
      <c r="L3724" s="218">
        <v>0</v>
      </c>
      <c r="M3724" s="218">
        <v>0</v>
      </c>
      <c r="N3724" s="218">
        <v>0</v>
      </c>
      <c r="O3724" s="218">
        <v>1586397.56</v>
      </c>
      <c r="P3724" s="218">
        <v>0</v>
      </c>
      <c r="Q3724" s="218">
        <v>0</v>
      </c>
      <c r="R3724" s="218">
        <v>0</v>
      </c>
      <c r="S3724" s="218">
        <v>0</v>
      </c>
      <c r="T3724" s="218">
        <v>0</v>
      </c>
      <c r="U3724" s="218">
        <v>0</v>
      </c>
      <c r="V3724" s="218">
        <v>0</v>
      </c>
      <c r="W3724" s="218">
        <v>0</v>
      </c>
      <c r="X3724" s="218">
        <v>23795.96</v>
      </c>
    </row>
    <row r="3725" spans="1:24" s="239" customFormat="1" ht="20.25" customHeight="1" x14ac:dyDescent="0.3">
      <c r="A3725" s="238">
        <v>2025</v>
      </c>
      <c r="B3725" s="230">
        <v>1037</v>
      </c>
      <c r="C3725" s="225" t="s">
        <v>1451</v>
      </c>
      <c r="D3725" s="230">
        <v>41790</v>
      </c>
      <c r="E3725" s="222">
        <v>607904.56000000006</v>
      </c>
      <c r="F3725" s="222">
        <v>598920.75</v>
      </c>
      <c r="G3725" s="218">
        <v>0</v>
      </c>
      <c r="H3725" s="218">
        <v>0</v>
      </c>
      <c r="I3725" s="218">
        <v>0</v>
      </c>
      <c r="J3725" s="218">
        <v>0</v>
      </c>
      <c r="K3725" s="218">
        <v>0</v>
      </c>
      <c r="L3725" s="218">
        <v>0</v>
      </c>
      <c r="M3725" s="218">
        <v>0</v>
      </c>
      <c r="N3725" s="218">
        <v>0</v>
      </c>
      <c r="O3725" s="218">
        <v>466867.28</v>
      </c>
      <c r="P3725" s="218">
        <v>132053.47</v>
      </c>
      <c r="Q3725" s="218">
        <v>0</v>
      </c>
      <c r="R3725" s="218">
        <v>0</v>
      </c>
      <c r="S3725" s="218">
        <v>0</v>
      </c>
      <c r="T3725" s="218">
        <v>0</v>
      </c>
      <c r="U3725" s="218">
        <v>0</v>
      </c>
      <c r="V3725" s="218">
        <v>0</v>
      </c>
      <c r="W3725" s="218">
        <v>0</v>
      </c>
      <c r="X3725" s="218">
        <v>8983.81</v>
      </c>
    </row>
    <row r="3726" spans="1:24" s="239" customFormat="1" ht="20.25" customHeight="1" x14ac:dyDescent="0.3">
      <c r="A3726" s="238"/>
      <c r="B3726" s="226" t="s">
        <v>22</v>
      </c>
      <c r="C3726" s="231"/>
      <c r="D3726" s="263" t="s">
        <v>172</v>
      </c>
      <c r="E3726" s="220">
        <v>12833482.720000001</v>
      </c>
      <c r="F3726" s="220">
        <v>12659798.780000001</v>
      </c>
      <c r="G3726" s="220">
        <v>0</v>
      </c>
      <c r="H3726" s="220">
        <v>1579263.32</v>
      </c>
      <c r="I3726" s="220">
        <v>0</v>
      </c>
      <c r="J3726" s="220">
        <v>360642</v>
      </c>
      <c r="K3726" s="220">
        <v>0</v>
      </c>
      <c r="L3726" s="220">
        <v>491110.51</v>
      </c>
      <c r="M3726" s="220">
        <v>0</v>
      </c>
      <c r="N3726" s="220">
        <v>0</v>
      </c>
      <c r="O3726" s="220">
        <v>9317208.5800000001</v>
      </c>
      <c r="P3726" s="220">
        <v>911574.37</v>
      </c>
      <c r="Q3726" s="220">
        <v>0</v>
      </c>
      <c r="R3726" s="220">
        <v>0</v>
      </c>
      <c r="S3726" s="220">
        <v>0</v>
      </c>
      <c r="T3726" s="220">
        <v>0</v>
      </c>
      <c r="U3726" s="220">
        <v>0</v>
      </c>
      <c r="V3726" s="220">
        <v>0</v>
      </c>
      <c r="W3726" s="220">
        <v>0</v>
      </c>
      <c r="X3726" s="220">
        <v>173683.93999999997</v>
      </c>
    </row>
    <row r="3727" spans="1:24" s="239" customFormat="1" ht="20.25" customHeight="1" x14ac:dyDescent="0.3">
      <c r="A3727" s="238"/>
      <c r="B3727" s="272" t="s">
        <v>34</v>
      </c>
      <c r="C3727" s="272"/>
      <c r="D3727" s="263" t="s">
        <v>172</v>
      </c>
      <c r="E3727" s="220">
        <v>68852756.001499996</v>
      </c>
      <c r="F3727" s="220">
        <v>68030415.360000014</v>
      </c>
      <c r="G3727" s="220">
        <v>7444782.1799999997</v>
      </c>
      <c r="H3727" s="220">
        <v>9028718.9900000002</v>
      </c>
      <c r="I3727" s="220">
        <v>0</v>
      </c>
      <c r="J3727" s="220">
        <v>4983081.79</v>
      </c>
      <c r="K3727" s="220">
        <v>3385577.47</v>
      </c>
      <c r="L3727" s="220">
        <v>7317219.7999999998</v>
      </c>
      <c r="M3727" s="220">
        <v>0</v>
      </c>
      <c r="N3727" s="220">
        <v>0</v>
      </c>
      <c r="O3727" s="220">
        <v>25248300.600000001</v>
      </c>
      <c r="P3727" s="220">
        <v>3842073.21</v>
      </c>
      <c r="Q3727" s="220">
        <v>5736661.1899999995</v>
      </c>
      <c r="R3727" s="220">
        <v>0</v>
      </c>
      <c r="S3727" s="220">
        <v>0</v>
      </c>
      <c r="T3727" s="220">
        <v>0</v>
      </c>
      <c r="U3727" s="220">
        <v>705652.62999999989</v>
      </c>
      <c r="V3727" s="220">
        <v>338347.5</v>
      </c>
      <c r="W3727" s="220">
        <v>0</v>
      </c>
      <c r="X3727" s="220">
        <v>822340.64149999991</v>
      </c>
    </row>
    <row r="3728" spans="1:24" s="239" customFormat="1" ht="20.25" customHeight="1" x14ac:dyDescent="0.3">
      <c r="A3728" s="238"/>
      <c r="C3728" s="235"/>
      <c r="D3728" s="235"/>
      <c r="E3728" s="235"/>
      <c r="F3728" s="235"/>
      <c r="G3728" s="254"/>
      <c r="H3728" s="254"/>
      <c r="I3728" s="254"/>
      <c r="J3728" s="254"/>
      <c r="K3728" s="254"/>
      <c r="L3728" s="254" t="s">
        <v>2481</v>
      </c>
      <c r="M3728" s="264"/>
      <c r="N3728" s="254"/>
      <c r="O3728" s="254"/>
      <c r="P3728" s="254"/>
      <c r="Q3728" s="254"/>
      <c r="R3728" s="254"/>
      <c r="S3728" s="254"/>
      <c r="T3728" s="254"/>
      <c r="U3728" s="254"/>
      <c r="V3728" s="254"/>
      <c r="W3728" s="254"/>
      <c r="X3728" s="254"/>
    </row>
    <row r="3729" spans="1:24" s="239" customFormat="1" ht="20.25" customHeight="1" x14ac:dyDescent="0.3">
      <c r="A3729" s="238"/>
      <c r="C3729" s="274"/>
      <c r="D3729" s="274"/>
      <c r="E3729" s="274"/>
      <c r="F3729" s="274"/>
      <c r="G3729" s="275"/>
      <c r="H3729" s="275"/>
      <c r="I3729" s="275"/>
      <c r="J3729" s="275"/>
      <c r="K3729" s="275"/>
      <c r="L3729" s="274" t="s">
        <v>4430</v>
      </c>
      <c r="M3729" s="275"/>
      <c r="N3729" s="275"/>
      <c r="O3729" s="275"/>
      <c r="P3729" s="275"/>
      <c r="Q3729" s="275"/>
      <c r="R3729" s="275"/>
      <c r="S3729" s="275"/>
      <c r="T3729" s="275"/>
      <c r="U3729" s="275"/>
      <c r="V3729" s="275"/>
      <c r="W3729" s="275"/>
      <c r="X3729" s="275"/>
    </row>
    <row r="3730" spans="1:24" s="239" customFormat="1" ht="20.25" customHeight="1" x14ac:dyDescent="0.3">
      <c r="A3730" s="238">
        <v>2025</v>
      </c>
      <c r="B3730" s="230">
        <v>1038</v>
      </c>
      <c r="C3730" s="225" t="s">
        <v>3695</v>
      </c>
      <c r="D3730" s="230">
        <v>42967</v>
      </c>
      <c r="E3730" s="222">
        <v>50775.7</v>
      </c>
      <c r="F3730" s="222">
        <v>50775.7</v>
      </c>
      <c r="G3730" s="221">
        <v>0</v>
      </c>
      <c r="H3730" s="221">
        <v>0</v>
      </c>
      <c r="I3730" s="221">
        <v>0</v>
      </c>
      <c r="J3730" s="221">
        <v>0</v>
      </c>
      <c r="K3730" s="221">
        <v>0</v>
      </c>
      <c r="L3730" s="221">
        <v>0</v>
      </c>
      <c r="M3730" s="221">
        <v>0</v>
      </c>
      <c r="N3730" s="221">
        <v>0</v>
      </c>
      <c r="O3730" s="221">
        <v>0</v>
      </c>
      <c r="P3730" s="221">
        <v>0</v>
      </c>
      <c r="Q3730" s="221">
        <v>0</v>
      </c>
      <c r="R3730" s="221">
        <v>0</v>
      </c>
      <c r="S3730" s="221">
        <v>0</v>
      </c>
      <c r="T3730" s="221">
        <v>0</v>
      </c>
      <c r="U3730" s="221">
        <v>0</v>
      </c>
      <c r="V3730" s="221">
        <v>50775.7</v>
      </c>
      <c r="W3730" s="221">
        <v>0</v>
      </c>
      <c r="X3730" s="221">
        <v>0</v>
      </c>
    </row>
    <row r="3731" spans="1:24" s="239" customFormat="1" ht="20.25" customHeight="1" x14ac:dyDescent="0.3">
      <c r="A3731" s="238">
        <v>2025</v>
      </c>
      <c r="B3731" s="230">
        <v>1039</v>
      </c>
      <c r="C3731" s="225" t="s">
        <v>4426</v>
      </c>
      <c r="D3731" s="230">
        <v>42961</v>
      </c>
      <c r="E3731" s="222">
        <v>56417.51</v>
      </c>
      <c r="F3731" s="222">
        <v>56417.51</v>
      </c>
      <c r="G3731" s="221">
        <v>0</v>
      </c>
      <c r="H3731" s="221">
        <v>0</v>
      </c>
      <c r="I3731" s="221">
        <v>0</v>
      </c>
      <c r="J3731" s="221">
        <v>0</v>
      </c>
      <c r="K3731" s="221">
        <v>0</v>
      </c>
      <c r="L3731" s="221">
        <v>0</v>
      </c>
      <c r="M3731" s="221">
        <v>0</v>
      </c>
      <c r="N3731" s="221">
        <v>0</v>
      </c>
      <c r="O3731" s="221">
        <v>0</v>
      </c>
      <c r="P3731" s="221">
        <v>0</v>
      </c>
      <c r="Q3731" s="221">
        <v>0</v>
      </c>
      <c r="R3731" s="221">
        <v>0</v>
      </c>
      <c r="S3731" s="221">
        <v>0</v>
      </c>
      <c r="T3731" s="221">
        <v>0</v>
      </c>
      <c r="U3731" s="221">
        <v>0</v>
      </c>
      <c r="V3731" s="221">
        <v>56417.51</v>
      </c>
      <c r="W3731" s="221">
        <v>0</v>
      </c>
      <c r="X3731" s="221">
        <v>0</v>
      </c>
    </row>
    <row r="3732" spans="1:24" s="239" customFormat="1" ht="20.25" customHeight="1" x14ac:dyDescent="0.3">
      <c r="A3732" s="238"/>
      <c r="B3732" s="226" t="s">
        <v>22</v>
      </c>
      <c r="C3732" s="231"/>
      <c r="D3732" s="263" t="s">
        <v>172</v>
      </c>
      <c r="E3732" s="220">
        <v>107193.20999999999</v>
      </c>
      <c r="F3732" s="220">
        <v>107193.20999999999</v>
      </c>
      <c r="G3732" s="220">
        <v>0</v>
      </c>
      <c r="H3732" s="220">
        <v>0</v>
      </c>
      <c r="I3732" s="220">
        <v>0</v>
      </c>
      <c r="J3732" s="220">
        <v>0</v>
      </c>
      <c r="K3732" s="220">
        <v>0</v>
      </c>
      <c r="L3732" s="220">
        <v>0</v>
      </c>
      <c r="M3732" s="220">
        <v>0</v>
      </c>
      <c r="N3732" s="220">
        <v>0</v>
      </c>
      <c r="O3732" s="220">
        <v>0</v>
      </c>
      <c r="P3732" s="220">
        <v>0</v>
      </c>
      <c r="Q3732" s="220">
        <v>0</v>
      </c>
      <c r="R3732" s="220">
        <v>0</v>
      </c>
      <c r="S3732" s="220">
        <v>0</v>
      </c>
      <c r="T3732" s="220">
        <v>0</v>
      </c>
      <c r="U3732" s="220">
        <v>0</v>
      </c>
      <c r="V3732" s="220">
        <v>107193.20999999999</v>
      </c>
      <c r="W3732" s="220">
        <v>0</v>
      </c>
      <c r="X3732" s="220">
        <v>0</v>
      </c>
    </row>
    <row r="3733" spans="1:24" s="239" customFormat="1" ht="20.25" customHeight="1" x14ac:dyDescent="0.3">
      <c r="A3733" s="238"/>
      <c r="B3733" s="272" t="s">
        <v>34</v>
      </c>
      <c r="C3733" s="272"/>
      <c r="D3733" s="263" t="s">
        <v>172</v>
      </c>
      <c r="E3733" s="220">
        <v>107193.20999999999</v>
      </c>
      <c r="F3733" s="220">
        <v>107193.20999999999</v>
      </c>
      <c r="G3733" s="220">
        <v>0</v>
      </c>
      <c r="H3733" s="220">
        <v>0</v>
      </c>
      <c r="I3733" s="220">
        <v>0</v>
      </c>
      <c r="J3733" s="220">
        <v>0</v>
      </c>
      <c r="K3733" s="220">
        <v>0</v>
      </c>
      <c r="L3733" s="220">
        <v>0</v>
      </c>
      <c r="M3733" s="220">
        <v>0</v>
      </c>
      <c r="N3733" s="220">
        <v>0</v>
      </c>
      <c r="O3733" s="220">
        <v>0</v>
      </c>
      <c r="P3733" s="220">
        <v>0</v>
      </c>
      <c r="Q3733" s="220">
        <v>0</v>
      </c>
      <c r="R3733" s="220">
        <v>0</v>
      </c>
      <c r="S3733" s="220">
        <v>0</v>
      </c>
      <c r="T3733" s="220">
        <v>0</v>
      </c>
      <c r="U3733" s="220">
        <v>0</v>
      </c>
      <c r="V3733" s="220">
        <v>107193.20999999999</v>
      </c>
      <c r="W3733" s="220">
        <v>0</v>
      </c>
      <c r="X3733" s="220">
        <v>0</v>
      </c>
    </row>
    <row r="3734" spans="1:24" s="239" customFormat="1" ht="20.25" customHeight="1" x14ac:dyDescent="0.3">
      <c r="A3734" s="238"/>
      <c r="C3734" s="235"/>
      <c r="D3734" s="235"/>
      <c r="E3734" s="235"/>
      <c r="F3734" s="235"/>
      <c r="G3734" s="254"/>
      <c r="H3734" s="254"/>
      <c r="I3734" s="254"/>
      <c r="J3734" s="254"/>
      <c r="K3734" s="254"/>
      <c r="L3734" s="254" t="s">
        <v>4427</v>
      </c>
      <c r="M3734" s="254"/>
      <c r="N3734" s="254"/>
      <c r="O3734" s="254"/>
      <c r="P3734" s="254"/>
      <c r="Q3734" s="254"/>
      <c r="R3734" s="254"/>
      <c r="S3734" s="254"/>
      <c r="T3734" s="254"/>
      <c r="U3734" s="254"/>
      <c r="V3734" s="254"/>
      <c r="W3734" s="254"/>
      <c r="X3734" s="266"/>
    </row>
    <row r="3735" spans="1:24" s="239" customFormat="1" ht="20.25" customHeight="1" x14ac:dyDescent="0.3">
      <c r="A3735" s="238"/>
      <c r="C3735" s="274"/>
      <c r="D3735" s="274"/>
      <c r="E3735" s="274"/>
      <c r="F3735" s="274"/>
      <c r="G3735" s="275"/>
      <c r="H3735" s="275"/>
      <c r="I3735" s="275"/>
      <c r="J3735" s="275"/>
      <c r="K3735" s="275"/>
      <c r="L3735" s="275" t="s">
        <v>4428</v>
      </c>
      <c r="M3735" s="275"/>
      <c r="N3735" s="275"/>
      <c r="O3735" s="275"/>
      <c r="P3735" s="275"/>
      <c r="Q3735" s="275"/>
      <c r="R3735" s="275"/>
      <c r="S3735" s="275"/>
      <c r="T3735" s="275"/>
      <c r="U3735" s="275"/>
      <c r="V3735" s="275"/>
      <c r="W3735" s="275"/>
      <c r="X3735" s="283"/>
    </row>
    <row r="3736" spans="1:24" s="239" customFormat="1" ht="20.25" customHeight="1" x14ac:dyDescent="0.3">
      <c r="A3736" s="238">
        <v>2025</v>
      </c>
      <c r="B3736" s="230">
        <v>1040</v>
      </c>
      <c r="C3736" s="225" t="s">
        <v>1452</v>
      </c>
      <c r="D3736" s="230">
        <v>42154</v>
      </c>
      <c r="E3736" s="222">
        <v>61766</v>
      </c>
      <c r="F3736" s="222">
        <v>61766</v>
      </c>
      <c r="G3736" s="218">
        <v>0</v>
      </c>
      <c r="H3736" s="222">
        <v>0</v>
      </c>
      <c r="I3736" s="218">
        <v>0</v>
      </c>
      <c r="J3736" s="222">
        <v>0</v>
      </c>
      <c r="K3736" s="218">
        <v>0</v>
      </c>
      <c r="L3736" s="222">
        <v>0</v>
      </c>
      <c r="M3736" s="218">
        <v>0</v>
      </c>
      <c r="N3736" s="222">
        <v>0</v>
      </c>
      <c r="O3736" s="218">
        <v>0</v>
      </c>
      <c r="P3736" s="222">
        <v>0</v>
      </c>
      <c r="Q3736" s="218">
        <v>0</v>
      </c>
      <c r="R3736" s="222">
        <v>0</v>
      </c>
      <c r="S3736" s="218">
        <v>0</v>
      </c>
      <c r="T3736" s="222">
        <v>0</v>
      </c>
      <c r="U3736" s="218">
        <v>0</v>
      </c>
      <c r="V3736" s="222">
        <v>61766</v>
      </c>
      <c r="W3736" s="218">
        <v>0</v>
      </c>
      <c r="X3736" s="222">
        <v>0</v>
      </c>
    </row>
    <row r="3737" spans="1:24" s="239" customFormat="1" ht="20.25" customHeight="1" x14ac:dyDescent="0.3">
      <c r="A3737" s="238">
        <v>2025</v>
      </c>
      <c r="B3737" s="230">
        <v>1041</v>
      </c>
      <c r="C3737" s="225" t="s">
        <v>3708</v>
      </c>
      <c r="D3737" s="230">
        <v>42148</v>
      </c>
      <c r="E3737" s="222">
        <v>30000</v>
      </c>
      <c r="F3737" s="222">
        <v>30000</v>
      </c>
      <c r="G3737" s="218">
        <v>0</v>
      </c>
      <c r="H3737" s="222">
        <v>0</v>
      </c>
      <c r="I3737" s="218">
        <v>0</v>
      </c>
      <c r="J3737" s="222">
        <v>0</v>
      </c>
      <c r="K3737" s="218">
        <v>0</v>
      </c>
      <c r="L3737" s="222">
        <v>0</v>
      </c>
      <c r="M3737" s="218">
        <v>0</v>
      </c>
      <c r="N3737" s="222">
        <v>0</v>
      </c>
      <c r="O3737" s="218">
        <v>0</v>
      </c>
      <c r="P3737" s="222">
        <v>0</v>
      </c>
      <c r="Q3737" s="218">
        <v>0</v>
      </c>
      <c r="R3737" s="222">
        <v>0</v>
      </c>
      <c r="S3737" s="218">
        <v>0</v>
      </c>
      <c r="T3737" s="222">
        <v>0</v>
      </c>
      <c r="U3737" s="218">
        <v>0</v>
      </c>
      <c r="V3737" s="222">
        <v>30000</v>
      </c>
      <c r="W3737" s="218">
        <v>0</v>
      </c>
      <c r="X3737" s="222">
        <v>0</v>
      </c>
    </row>
    <row r="3738" spans="1:24" s="239" customFormat="1" ht="20.25" customHeight="1" x14ac:dyDescent="0.3">
      <c r="A3738" s="238"/>
      <c r="B3738" s="226" t="s">
        <v>22</v>
      </c>
      <c r="C3738" s="231"/>
      <c r="D3738" s="263" t="s">
        <v>172</v>
      </c>
      <c r="E3738" s="220">
        <v>91766</v>
      </c>
      <c r="F3738" s="220">
        <v>91766</v>
      </c>
      <c r="G3738" s="220">
        <v>0</v>
      </c>
      <c r="H3738" s="220">
        <v>0</v>
      </c>
      <c r="I3738" s="220">
        <v>0</v>
      </c>
      <c r="J3738" s="220">
        <v>0</v>
      </c>
      <c r="K3738" s="220">
        <v>0</v>
      </c>
      <c r="L3738" s="220">
        <v>0</v>
      </c>
      <c r="M3738" s="220">
        <v>0</v>
      </c>
      <c r="N3738" s="220">
        <v>0</v>
      </c>
      <c r="O3738" s="220">
        <v>0</v>
      </c>
      <c r="P3738" s="220">
        <v>0</v>
      </c>
      <c r="Q3738" s="220">
        <v>0</v>
      </c>
      <c r="R3738" s="220">
        <v>0</v>
      </c>
      <c r="S3738" s="220">
        <v>0</v>
      </c>
      <c r="T3738" s="220">
        <v>0</v>
      </c>
      <c r="U3738" s="220">
        <v>0</v>
      </c>
      <c r="V3738" s="220">
        <v>91766</v>
      </c>
      <c r="W3738" s="220">
        <v>0</v>
      </c>
      <c r="X3738" s="220">
        <v>0</v>
      </c>
    </row>
    <row r="3739" spans="1:24" s="239" customFormat="1" ht="20.25" customHeight="1" x14ac:dyDescent="0.3">
      <c r="A3739" s="238"/>
      <c r="C3739" s="274"/>
      <c r="D3739" s="274"/>
      <c r="E3739" s="274"/>
      <c r="F3739" s="274"/>
      <c r="G3739" s="275"/>
      <c r="H3739" s="275"/>
      <c r="I3739" s="275"/>
      <c r="J3739" s="275"/>
      <c r="K3739" s="275"/>
      <c r="L3739" s="275" t="s">
        <v>4429</v>
      </c>
      <c r="M3739" s="275"/>
      <c r="N3739" s="275"/>
      <c r="O3739" s="275"/>
      <c r="P3739" s="275"/>
      <c r="Q3739" s="275"/>
      <c r="R3739" s="275"/>
      <c r="S3739" s="275"/>
      <c r="T3739" s="275"/>
      <c r="U3739" s="275"/>
      <c r="V3739" s="275"/>
      <c r="W3739" s="275"/>
      <c r="X3739" s="275"/>
    </row>
    <row r="3740" spans="1:24" s="239" customFormat="1" ht="20.25" customHeight="1" x14ac:dyDescent="0.3">
      <c r="A3740" s="238">
        <v>2025</v>
      </c>
      <c r="B3740" s="230">
        <v>1042</v>
      </c>
      <c r="C3740" s="225" t="s">
        <v>1453</v>
      </c>
      <c r="D3740" s="230">
        <v>42142</v>
      </c>
      <c r="E3740" s="222">
        <v>1264666.7</v>
      </c>
      <c r="F3740" s="222">
        <v>1246338.2</v>
      </c>
      <c r="G3740" s="218">
        <v>0</v>
      </c>
      <c r="H3740" s="222">
        <v>0</v>
      </c>
      <c r="I3740" s="222">
        <v>0</v>
      </c>
      <c r="J3740" s="222">
        <v>0</v>
      </c>
      <c r="K3740" s="222">
        <v>0</v>
      </c>
      <c r="L3740" s="222">
        <v>0</v>
      </c>
      <c r="M3740" s="222">
        <v>0</v>
      </c>
      <c r="N3740" s="222">
        <v>0</v>
      </c>
      <c r="O3740" s="222">
        <v>0</v>
      </c>
      <c r="P3740" s="222">
        <v>0</v>
      </c>
      <c r="Q3740" s="222">
        <v>1246338.2</v>
      </c>
      <c r="R3740" s="222">
        <v>0</v>
      </c>
      <c r="S3740" s="222">
        <v>0</v>
      </c>
      <c r="T3740" s="222">
        <v>0</v>
      </c>
      <c r="U3740" s="223">
        <v>0</v>
      </c>
      <c r="V3740" s="223">
        <v>0</v>
      </c>
      <c r="W3740" s="223">
        <v>0</v>
      </c>
      <c r="X3740" s="223">
        <v>18328.5</v>
      </c>
    </row>
    <row r="3741" spans="1:24" s="239" customFormat="1" ht="20.25" customHeight="1" x14ac:dyDescent="0.3">
      <c r="A3741" s="238"/>
      <c r="B3741" s="226" t="s">
        <v>22</v>
      </c>
      <c r="C3741" s="231"/>
      <c r="D3741" s="263" t="s">
        <v>172</v>
      </c>
      <c r="E3741" s="220">
        <v>1264666.7</v>
      </c>
      <c r="F3741" s="220">
        <v>1246338.2</v>
      </c>
      <c r="G3741" s="220">
        <v>0</v>
      </c>
      <c r="H3741" s="220">
        <v>0</v>
      </c>
      <c r="I3741" s="220">
        <v>0</v>
      </c>
      <c r="J3741" s="220">
        <v>0</v>
      </c>
      <c r="K3741" s="220">
        <v>0</v>
      </c>
      <c r="L3741" s="220">
        <v>0</v>
      </c>
      <c r="M3741" s="220">
        <v>0</v>
      </c>
      <c r="N3741" s="220">
        <v>0</v>
      </c>
      <c r="O3741" s="220">
        <v>0</v>
      </c>
      <c r="P3741" s="220">
        <v>0</v>
      </c>
      <c r="Q3741" s="220">
        <v>1246338.2</v>
      </c>
      <c r="R3741" s="220">
        <v>0</v>
      </c>
      <c r="S3741" s="220">
        <v>0</v>
      </c>
      <c r="T3741" s="220">
        <v>0</v>
      </c>
      <c r="U3741" s="220">
        <v>0</v>
      </c>
      <c r="V3741" s="220">
        <v>0</v>
      </c>
      <c r="W3741" s="220">
        <v>0</v>
      </c>
      <c r="X3741" s="220">
        <v>18328.5</v>
      </c>
    </row>
    <row r="3742" spans="1:24" s="239" customFormat="1" ht="20.25" customHeight="1" x14ac:dyDescent="0.3">
      <c r="A3742" s="238"/>
      <c r="B3742" s="272" t="s">
        <v>34</v>
      </c>
      <c r="C3742" s="272"/>
      <c r="D3742" s="263" t="s">
        <v>172</v>
      </c>
      <c r="E3742" s="220">
        <v>1356432.7</v>
      </c>
      <c r="F3742" s="220">
        <v>1338104.2</v>
      </c>
      <c r="G3742" s="220">
        <v>0</v>
      </c>
      <c r="H3742" s="220">
        <v>0</v>
      </c>
      <c r="I3742" s="220">
        <v>0</v>
      </c>
      <c r="J3742" s="220">
        <v>0</v>
      </c>
      <c r="K3742" s="220">
        <v>0</v>
      </c>
      <c r="L3742" s="220">
        <v>0</v>
      </c>
      <c r="M3742" s="220">
        <v>0</v>
      </c>
      <c r="N3742" s="220">
        <v>0</v>
      </c>
      <c r="O3742" s="220">
        <v>0</v>
      </c>
      <c r="P3742" s="220">
        <v>0</v>
      </c>
      <c r="Q3742" s="220">
        <v>1246338.2</v>
      </c>
      <c r="R3742" s="220">
        <v>0</v>
      </c>
      <c r="S3742" s="220">
        <v>0</v>
      </c>
      <c r="T3742" s="220">
        <v>0</v>
      </c>
      <c r="U3742" s="220">
        <v>0</v>
      </c>
      <c r="V3742" s="220">
        <v>91766</v>
      </c>
      <c r="W3742" s="220">
        <v>0</v>
      </c>
      <c r="X3742" s="220">
        <v>18328.5</v>
      </c>
    </row>
    <row r="3743" spans="1:24" s="239" customFormat="1" ht="20.25" customHeight="1" x14ac:dyDescent="0.3">
      <c r="A3743" s="238"/>
      <c r="C3743" s="235"/>
      <c r="D3743" s="235"/>
      <c r="E3743" s="235"/>
      <c r="F3743" s="235"/>
      <c r="G3743" s="254"/>
      <c r="H3743" s="254"/>
      <c r="I3743" s="254"/>
      <c r="J3743" s="254"/>
      <c r="K3743" s="254"/>
      <c r="L3743" s="254" t="s">
        <v>4431</v>
      </c>
      <c r="M3743" s="264"/>
      <c r="N3743" s="254"/>
      <c r="O3743" s="254"/>
      <c r="P3743" s="254"/>
      <c r="Q3743" s="254"/>
      <c r="R3743" s="254"/>
      <c r="S3743" s="254"/>
      <c r="T3743" s="254"/>
      <c r="U3743" s="254"/>
      <c r="V3743" s="254"/>
      <c r="W3743" s="254"/>
      <c r="X3743" s="254"/>
    </row>
    <row r="3744" spans="1:24" s="239" customFormat="1" ht="20.25" customHeight="1" x14ac:dyDescent="0.3">
      <c r="A3744" s="238"/>
      <c r="C3744" s="274"/>
      <c r="D3744" s="274"/>
      <c r="E3744" s="274"/>
      <c r="F3744" s="274"/>
      <c r="G3744" s="275"/>
      <c r="H3744" s="275"/>
      <c r="I3744" s="275"/>
      <c r="J3744" s="275"/>
      <c r="K3744" s="275"/>
      <c r="L3744" s="274" t="s">
        <v>4432</v>
      </c>
      <c r="M3744" s="275"/>
      <c r="N3744" s="275"/>
      <c r="O3744" s="275"/>
      <c r="P3744" s="275"/>
      <c r="Q3744" s="275"/>
      <c r="R3744" s="275"/>
      <c r="S3744" s="275"/>
      <c r="T3744" s="275"/>
      <c r="U3744" s="275"/>
      <c r="V3744" s="275"/>
      <c r="W3744" s="275"/>
      <c r="X3744" s="275"/>
    </row>
    <row r="3745" spans="1:24" s="239" customFormat="1" ht="20.25" customHeight="1" x14ac:dyDescent="0.3">
      <c r="A3745" s="238">
        <v>2025</v>
      </c>
      <c r="B3745" s="230">
        <v>1043</v>
      </c>
      <c r="C3745" s="329" t="s">
        <v>4615</v>
      </c>
      <c r="D3745" s="230">
        <v>42093</v>
      </c>
      <c r="E3745" s="222">
        <v>385170.47</v>
      </c>
      <c r="F3745" s="222">
        <v>385170.47</v>
      </c>
      <c r="G3745" s="218">
        <v>0</v>
      </c>
      <c r="H3745" s="218">
        <v>284717.46999999997</v>
      </c>
      <c r="I3745" s="218">
        <v>0</v>
      </c>
      <c r="J3745" s="218">
        <v>0</v>
      </c>
      <c r="K3745" s="218">
        <v>0</v>
      </c>
      <c r="L3745" s="218">
        <v>0</v>
      </c>
      <c r="M3745" s="218">
        <v>0</v>
      </c>
      <c r="N3745" s="218">
        <v>0</v>
      </c>
      <c r="O3745" s="218">
        <v>100453</v>
      </c>
      <c r="P3745" s="218">
        <v>0</v>
      </c>
      <c r="Q3745" s="218">
        <v>0</v>
      </c>
      <c r="R3745" s="218">
        <v>0</v>
      </c>
      <c r="S3745" s="218">
        <v>0</v>
      </c>
      <c r="T3745" s="218">
        <v>0</v>
      </c>
      <c r="U3745" s="218">
        <v>0</v>
      </c>
      <c r="V3745" s="218">
        <v>0</v>
      </c>
      <c r="W3745" s="218">
        <v>0</v>
      </c>
      <c r="X3745" s="218">
        <v>0</v>
      </c>
    </row>
    <row r="3746" spans="1:24" s="239" customFormat="1" ht="20.25" customHeight="1" x14ac:dyDescent="0.3">
      <c r="A3746" s="238">
        <v>2025</v>
      </c>
      <c r="B3746" s="230">
        <v>1044</v>
      </c>
      <c r="C3746" s="329" t="s">
        <v>4129</v>
      </c>
      <c r="D3746" s="230">
        <v>42037</v>
      </c>
      <c r="E3746" s="222">
        <v>55982.13</v>
      </c>
      <c r="F3746" s="222">
        <v>55982.13</v>
      </c>
      <c r="G3746" s="218">
        <v>0</v>
      </c>
      <c r="H3746" s="218">
        <v>0</v>
      </c>
      <c r="I3746" s="218">
        <v>0</v>
      </c>
      <c r="J3746" s="218">
        <v>0</v>
      </c>
      <c r="K3746" s="218">
        <v>0</v>
      </c>
      <c r="L3746" s="218">
        <v>0</v>
      </c>
      <c r="M3746" s="218">
        <v>0</v>
      </c>
      <c r="N3746" s="218">
        <v>0</v>
      </c>
      <c r="O3746" s="218">
        <v>0</v>
      </c>
      <c r="P3746" s="218">
        <v>0</v>
      </c>
      <c r="Q3746" s="218">
        <v>0</v>
      </c>
      <c r="R3746" s="218">
        <v>0</v>
      </c>
      <c r="S3746" s="218">
        <v>0</v>
      </c>
      <c r="T3746" s="218">
        <v>0</v>
      </c>
      <c r="U3746" s="218">
        <v>0</v>
      </c>
      <c r="V3746" s="218">
        <v>55982.13</v>
      </c>
      <c r="W3746" s="218">
        <v>0</v>
      </c>
      <c r="X3746" s="218">
        <v>0</v>
      </c>
    </row>
    <row r="3747" spans="1:24" s="239" customFormat="1" ht="20.25" customHeight="1" x14ac:dyDescent="0.3">
      <c r="A3747" s="238"/>
      <c r="B3747" s="226" t="s">
        <v>22</v>
      </c>
      <c r="C3747" s="231"/>
      <c r="D3747" s="263" t="s">
        <v>172</v>
      </c>
      <c r="E3747" s="220">
        <v>441152.6</v>
      </c>
      <c r="F3747" s="220">
        <v>441152.6</v>
      </c>
      <c r="G3747" s="220">
        <v>0</v>
      </c>
      <c r="H3747" s="220">
        <v>284717.46999999997</v>
      </c>
      <c r="I3747" s="220">
        <v>0</v>
      </c>
      <c r="J3747" s="220">
        <v>0</v>
      </c>
      <c r="K3747" s="220">
        <v>0</v>
      </c>
      <c r="L3747" s="220">
        <v>0</v>
      </c>
      <c r="M3747" s="220">
        <v>0</v>
      </c>
      <c r="N3747" s="220">
        <v>0</v>
      </c>
      <c r="O3747" s="220">
        <v>100453</v>
      </c>
      <c r="P3747" s="220">
        <v>0</v>
      </c>
      <c r="Q3747" s="220">
        <v>0</v>
      </c>
      <c r="R3747" s="220">
        <v>0</v>
      </c>
      <c r="S3747" s="220">
        <v>0</v>
      </c>
      <c r="T3747" s="220">
        <v>0</v>
      </c>
      <c r="U3747" s="220">
        <v>0</v>
      </c>
      <c r="V3747" s="220">
        <v>55982.13</v>
      </c>
      <c r="W3747" s="220">
        <v>0</v>
      </c>
      <c r="X3747" s="220">
        <v>0</v>
      </c>
    </row>
    <row r="3748" spans="1:24" s="239" customFormat="1" ht="20.25" customHeight="1" x14ac:dyDescent="0.3">
      <c r="A3748" s="238"/>
      <c r="C3748" s="274"/>
      <c r="D3748" s="274"/>
      <c r="E3748" s="274"/>
      <c r="F3748" s="274"/>
      <c r="G3748" s="275"/>
      <c r="H3748" s="275"/>
      <c r="I3748" s="275"/>
      <c r="J3748" s="275"/>
      <c r="K3748" s="275"/>
      <c r="L3748" s="275" t="s">
        <v>4433</v>
      </c>
      <c r="M3748" s="275"/>
      <c r="N3748" s="275"/>
      <c r="O3748" s="275"/>
      <c r="P3748" s="275"/>
      <c r="Q3748" s="275"/>
      <c r="R3748" s="275"/>
      <c r="S3748" s="275"/>
      <c r="T3748" s="275"/>
      <c r="U3748" s="275"/>
      <c r="V3748" s="275"/>
      <c r="W3748" s="275"/>
      <c r="X3748" s="275"/>
    </row>
    <row r="3749" spans="1:24" s="239" customFormat="1" ht="20.25" customHeight="1" x14ac:dyDescent="0.3">
      <c r="A3749" s="238">
        <v>2025</v>
      </c>
      <c r="B3749" s="230">
        <v>1045</v>
      </c>
      <c r="C3749" s="225" t="s">
        <v>644</v>
      </c>
      <c r="D3749" s="230">
        <v>42111</v>
      </c>
      <c r="E3749" s="222">
        <v>1360000</v>
      </c>
      <c r="F3749" s="222">
        <v>1345000</v>
      </c>
      <c r="G3749" s="218">
        <v>0</v>
      </c>
      <c r="H3749" s="261">
        <v>0</v>
      </c>
      <c r="I3749" s="218">
        <v>0</v>
      </c>
      <c r="J3749" s="261">
        <v>0</v>
      </c>
      <c r="K3749" s="218">
        <v>0</v>
      </c>
      <c r="L3749" s="261">
        <v>0</v>
      </c>
      <c r="M3749" s="218">
        <v>0</v>
      </c>
      <c r="N3749" s="261">
        <v>0</v>
      </c>
      <c r="O3749" s="218">
        <v>0</v>
      </c>
      <c r="P3749" s="261">
        <v>0</v>
      </c>
      <c r="Q3749" s="218">
        <v>1345000</v>
      </c>
      <c r="R3749" s="261">
        <v>0</v>
      </c>
      <c r="S3749" s="218">
        <v>0</v>
      </c>
      <c r="T3749" s="261">
        <v>0</v>
      </c>
      <c r="U3749" s="218">
        <v>0</v>
      </c>
      <c r="V3749" s="261">
        <v>0</v>
      </c>
      <c r="W3749" s="218">
        <v>0</v>
      </c>
      <c r="X3749" s="261">
        <v>15000</v>
      </c>
    </row>
    <row r="3750" spans="1:24" s="239" customFormat="1" ht="20.25" customHeight="1" x14ac:dyDescent="0.3">
      <c r="A3750" s="238">
        <v>2025</v>
      </c>
      <c r="B3750" s="230">
        <v>1046</v>
      </c>
      <c r="C3750" s="225" t="s">
        <v>645</v>
      </c>
      <c r="D3750" s="230">
        <v>42112</v>
      </c>
      <c r="E3750" s="222">
        <v>1747665.25</v>
      </c>
      <c r="F3750" s="222">
        <v>1722665.25</v>
      </c>
      <c r="G3750" s="222">
        <v>0</v>
      </c>
      <c r="H3750" s="222">
        <v>974056.81</v>
      </c>
      <c r="I3750" s="222">
        <v>0</v>
      </c>
      <c r="J3750" s="222">
        <v>539205.06000000006</v>
      </c>
      <c r="K3750" s="222">
        <v>0</v>
      </c>
      <c r="L3750" s="222">
        <v>0</v>
      </c>
      <c r="M3750" s="222">
        <v>0</v>
      </c>
      <c r="N3750" s="222">
        <v>0</v>
      </c>
      <c r="O3750" s="222">
        <v>0</v>
      </c>
      <c r="P3750" s="222">
        <v>0</v>
      </c>
      <c r="Q3750" s="222">
        <v>209403.38</v>
      </c>
      <c r="R3750" s="222">
        <v>0</v>
      </c>
      <c r="S3750" s="222">
        <v>0</v>
      </c>
      <c r="T3750" s="222">
        <v>0</v>
      </c>
      <c r="U3750" s="223">
        <v>0</v>
      </c>
      <c r="V3750" s="223">
        <v>0</v>
      </c>
      <c r="W3750" s="223">
        <v>0</v>
      </c>
      <c r="X3750" s="223">
        <v>25000</v>
      </c>
    </row>
    <row r="3751" spans="1:24" s="239" customFormat="1" ht="20.25" customHeight="1" x14ac:dyDescent="0.3">
      <c r="A3751" s="238">
        <v>2025</v>
      </c>
      <c r="B3751" s="230">
        <v>1047</v>
      </c>
      <c r="C3751" s="225" t="s">
        <v>646</v>
      </c>
      <c r="D3751" s="230">
        <v>42113</v>
      </c>
      <c r="E3751" s="222">
        <v>893077.1</v>
      </c>
      <c r="F3751" s="222">
        <v>893077.1</v>
      </c>
      <c r="G3751" s="218">
        <v>0</v>
      </c>
      <c r="H3751" s="222">
        <v>893077.1</v>
      </c>
      <c r="I3751" s="218">
        <v>0</v>
      </c>
      <c r="J3751" s="222">
        <v>0</v>
      </c>
      <c r="K3751" s="218">
        <v>0</v>
      </c>
      <c r="L3751" s="222">
        <v>0</v>
      </c>
      <c r="M3751" s="218">
        <v>0</v>
      </c>
      <c r="N3751" s="222">
        <v>0</v>
      </c>
      <c r="O3751" s="218">
        <v>0</v>
      </c>
      <c r="P3751" s="222">
        <v>0</v>
      </c>
      <c r="Q3751" s="218">
        <v>0</v>
      </c>
      <c r="R3751" s="222">
        <v>0</v>
      </c>
      <c r="S3751" s="218">
        <v>0</v>
      </c>
      <c r="T3751" s="222">
        <v>0</v>
      </c>
      <c r="U3751" s="218">
        <v>0</v>
      </c>
      <c r="V3751" s="222">
        <v>0</v>
      </c>
      <c r="W3751" s="218">
        <v>0</v>
      </c>
      <c r="X3751" s="222">
        <v>0</v>
      </c>
    </row>
    <row r="3752" spans="1:24" s="239" customFormat="1" ht="20.25" customHeight="1" x14ac:dyDescent="0.3">
      <c r="A3752" s="238">
        <v>2025</v>
      </c>
      <c r="B3752" s="230">
        <v>1048</v>
      </c>
      <c r="C3752" s="225" t="s">
        <v>649</v>
      </c>
      <c r="D3752" s="230">
        <v>42116</v>
      </c>
      <c r="E3752" s="222">
        <v>795732.31</v>
      </c>
      <c r="F3752" s="222">
        <v>785732.31</v>
      </c>
      <c r="G3752" s="218">
        <v>511539.71</v>
      </c>
      <c r="H3752" s="261">
        <v>0</v>
      </c>
      <c r="I3752" s="222">
        <v>0</v>
      </c>
      <c r="J3752" s="222">
        <v>0</v>
      </c>
      <c r="K3752" s="222">
        <v>0</v>
      </c>
      <c r="L3752" s="222">
        <v>0</v>
      </c>
      <c r="M3752" s="222">
        <v>0</v>
      </c>
      <c r="N3752" s="222">
        <v>0</v>
      </c>
      <c r="O3752" s="222">
        <v>0</v>
      </c>
      <c r="P3752" s="222">
        <v>0</v>
      </c>
      <c r="Q3752" s="222">
        <v>274192.59999999998</v>
      </c>
      <c r="R3752" s="222">
        <v>0</v>
      </c>
      <c r="S3752" s="222">
        <v>0</v>
      </c>
      <c r="T3752" s="222">
        <v>0</v>
      </c>
      <c r="U3752" s="223">
        <v>0</v>
      </c>
      <c r="V3752" s="223">
        <v>0</v>
      </c>
      <c r="W3752" s="223">
        <v>0</v>
      </c>
      <c r="X3752" s="223">
        <v>10000</v>
      </c>
    </row>
    <row r="3753" spans="1:24" s="239" customFormat="1" ht="20.25" customHeight="1" x14ac:dyDescent="0.3">
      <c r="A3753" s="238">
        <v>2025</v>
      </c>
      <c r="B3753" s="230">
        <v>1049</v>
      </c>
      <c r="C3753" s="225" t="s">
        <v>650</v>
      </c>
      <c r="D3753" s="230">
        <v>42117</v>
      </c>
      <c r="E3753" s="222">
        <v>1109876.8600000001</v>
      </c>
      <c r="F3753" s="222">
        <v>1093467.81</v>
      </c>
      <c r="G3753" s="222">
        <v>0</v>
      </c>
      <c r="H3753" s="222">
        <v>0</v>
      </c>
      <c r="I3753" s="222">
        <v>0</v>
      </c>
      <c r="J3753" s="222">
        <v>0</v>
      </c>
      <c r="K3753" s="222">
        <v>0</v>
      </c>
      <c r="L3753" s="222">
        <v>593467.81000000006</v>
      </c>
      <c r="M3753" s="222">
        <v>0</v>
      </c>
      <c r="N3753" s="222">
        <v>0</v>
      </c>
      <c r="O3753" s="222">
        <v>0</v>
      </c>
      <c r="P3753" s="222">
        <v>0</v>
      </c>
      <c r="Q3753" s="222">
        <v>500000</v>
      </c>
      <c r="R3753" s="222">
        <v>0</v>
      </c>
      <c r="S3753" s="222">
        <v>0</v>
      </c>
      <c r="T3753" s="222">
        <v>0</v>
      </c>
      <c r="U3753" s="222">
        <v>0</v>
      </c>
      <c r="V3753" s="222">
        <v>0</v>
      </c>
      <c r="W3753" s="222">
        <v>0</v>
      </c>
      <c r="X3753" s="222">
        <v>16409.05</v>
      </c>
    </row>
    <row r="3754" spans="1:24" s="239" customFormat="1" ht="20.25" customHeight="1" x14ac:dyDescent="0.3">
      <c r="A3754" s="238">
        <v>2025</v>
      </c>
      <c r="B3754" s="230">
        <v>1050</v>
      </c>
      <c r="C3754" s="225" t="s">
        <v>655</v>
      </c>
      <c r="D3754" s="230">
        <v>42128</v>
      </c>
      <c r="E3754" s="222">
        <v>967426.11</v>
      </c>
      <c r="F3754" s="222">
        <v>953129.17999999993</v>
      </c>
      <c r="G3754" s="218">
        <v>0</v>
      </c>
      <c r="H3754" s="261">
        <v>0</v>
      </c>
      <c r="I3754" s="222">
        <v>0</v>
      </c>
      <c r="J3754" s="222">
        <v>0</v>
      </c>
      <c r="K3754" s="222">
        <v>0</v>
      </c>
      <c r="L3754" s="222">
        <v>538205</v>
      </c>
      <c r="M3754" s="222">
        <v>0</v>
      </c>
      <c r="N3754" s="222">
        <v>0</v>
      </c>
      <c r="O3754" s="222">
        <v>0</v>
      </c>
      <c r="P3754" s="222">
        <v>0</v>
      </c>
      <c r="Q3754" s="222">
        <v>414924.18</v>
      </c>
      <c r="R3754" s="222">
        <v>0</v>
      </c>
      <c r="S3754" s="222">
        <v>0</v>
      </c>
      <c r="T3754" s="222">
        <v>0</v>
      </c>
      <c r="U3754" s="223">
        <v>0</v>
      </c>
      <c r="V3754" s="223">
        <v>0</v>
      </c>
      <c r="W3754" s="223">
        <v>0</v>
      </c>
      <c r="X3754" s="223">
        <v>14296.93</v>
      </c>
    </row>
    <row r="3755" spans="1:24" s="239" customFormat="1" ht="20.25" customHeight="1" x14ac:dyDescent="0.3">
      <c r="A3755" s="238"/>
      <c r="B3755" s="226" t="s">
        <v>22</v>
      </c>
      <c r="C3755" s="231"/>
      <c r="D3755" s="263" t="s">
        <v>172</v>
      </c>
      <c r="E3755" s="220">
        <v>6873777.6300000008</v>
      </c>
      <c r="F3755" s="220">
        <v>6793071.6500000004</v>
      </c>
      <c r="G3755" s="220">
        <v>511539.71</v>
      </c>
      <c r="H3755" s="220">
        <v>1867133.9100000001</v>
      </c>
      <c r="I3755" s="220">
        <v>0</v>
      </c>
      <c r="J3755" s="220">
        <v>539205.06000000006</v>
      </c>
      <c r="K3755" s="220">
        <v>0</v>
      </c>
      <c r="L3755" s="220">
        <v>1131672.81</v>
      </c>
      <c r="M3755" s="220">
        <v>0</v>
      </c>
      <c r="N3755" s="220">
        <v>0</v>
      </c>
      <c r="O3755" s="220">
        <v>0</v>
      </c>
      <c r="P3755" s="220">
        <v>0</v>
      </c>
      <c r="Q3755" s="220">
        <v>2743520.16</v>
      </c>
      <c r="R3755" s="220">
        <v>0</v>
      </c>
      <c r="S3755" s="220">
        <v>0</v>
      </c>
      <c r="T3755" s="220">
        <v>0</v>
      </c>
      <c r="U3755" s="220">
        <v>0</v>
      </c>
      <c r="V3755" s="220">
        <v>0</v>
      </c>
      <c r="W3755" s="220">
        <v>0</v>
      </c>
      <c r="X3755" s="220">
        <v>80705.98000000001</v>
      </c>
    </row>
    <row r="3756" spans="1:24" s="239" customFormat="1" ht="20.25" customHeight="1" x14ac:dyDescent="0.3">
      <c r="A3756" s="238"/>
      <c r="B3756" s="272" t="s">
        <v>34</v>
      </c>
      <c r="C3756" s="272"/>
      <c r="D3756" s="263" t="s">
        <v>172</v>
      </c>
      <c r="E3756" s="220">
        <v>7314930.2300000004</v>
      </c>
      <c r="F3756" s="220">
        <v>7234224.25</v>
      </c>
      <c r="G3756" s="220">
        <v>511539.71</v>
      </c>
      <c r="H3756" s="220">
        <v>2151851.38</v>
      </c>
      <c r="I3756" s="220">
        <v>0</v>
      </c>
      <c r="J3756" s="220">
        <v>539205.06000000006</v>
      </c>
      <c r="K3756" s="220">
        <v>0</v>
      </c>
      <c r="L3756" s="220">
        <v>1131672.81</v>
      </c>
      <c r="M3756" s="220">
        <v>0</v>
      </c>
      <c r="N3756" s="220">
        <v>0</v>
      </c>
      <c r="O3756" s="220">
        <v>100453</v>
      </c>
      <c r="P3756" s="220">
        <v>0</v>
      </c>
      <c r="Q3756" s="220">
        <v>2743520.16</v>
      </c>
      <c r="R3756" s="220">
        <v>0</v>
      </c>
      <c r="S3756" s="220">
        <v>0</v>
      </c>
      <c r="T3756" s="220">
        <v>0</v>
      </c>
      <c r="U3756" s="220">
        <v>0</v>
      </c>
      <c r="V3756" s="220">
        <v>55982.13</v>
      </c>
      <c r="W3756" s="220">
        <v>0</v>
      </c>
      <c r="X3756" s="220">
        <v>80705.98000000001</v>
      </c>
    </row>
    <row r="3757" spans="1:24" s="239" customFormat="1" ht="20.25" customHeight="1" x14ac:dyDescent="0.3">
      <c r="A3757" s="238"/>
      <c r="C3757" s="235"/>
      <c r="D3757" s="235"/>
      <c r="E3757" s="235"/>
      <c r="F3757" s="235"/>
      <c r="G3757" s="254"/>
      <c r="H3757" s="254"/>
      <c r="I3757" s="254"/>
      <c r="J3757" s="254"/>
      <c r="K3757" s="254"/>
      <c r="L3757" s="254" t="s">
        <v>4434</v>
      </c>
      <c r="M3757" s="254"/>
      <c r="N3757" s="254"/>
      <c r="O3757" s="254"/>
      <c r="P3757" s="254"/>
      <c r="Q3757" s="254"/>
      <c r="R3757" s="254"/>
      <c r="S3757" s="254"/>
      <c r="T3757" s="254"/>
      <c r="U3757" s="254"/>
      <c r="V3757" s="254"/>
      <c r="W3757" s="254"/>
      <c r="X3757" s="266"/>
    </row>
    <row r="3758" spans="1:24" s="239" customFormat="1" ht="20.25" customHeight="1" x14ac:dyDescent="0.3">
      <c r="A3758" s="238"/>
      <c r="C3758" s="274"/>
      <c r="D3758" s="274"/>
      <c r="E3758" s="274"/>
      <c r="F3758" s="274"/>
      <c r="G3758" s="275"/>
      <c r="H3758" s="275"/>
      <c r="I3758" s="275"/>
      <c r="J3758" s="275"/>
      <c r="K3758" s="275"/>
      <c r="L3758" s="275" t="s">
        <v>4435</v>
      </c>
      <c r="M3758" s="275"/>
      <c r="N3758" s="275"/>
      <c r="O3758" s="275"/>
      <c r="P3758" s="275"/>
      <c r="Q3758" s="275"/>
      <c r="R3758" s="275"/>
      <c r="S3758" s="275"/>
      <c r="T3758" s="275"/>
      <c r="U3758" s="275"/>
      <c r="V3758" s="275"/>
      <c r="W3758" s="275"/>
      <c r="X3758" s="266"/>
    </row>
    <row r="3759" spans="1:24" s="239" customFormat="1" ht="20.25" customHeight="1" x14ac:dyDescent="0.3">
      <c r="A3759" s="238">
        <v>2025</v>
      </c>
      <c r="B3759" s="230">
        <v>1051</v>
      </c>
      <c r="C3759" s="229" t="s">
        <v>1092</v>
      </c>
      <c r="D3759" s="230">
        <v>42332</v>
      </c>
      <c r="E3759" s="222">
        <v>250000</v>
      </c>
      <c r="F3759" s="222">
        <v>250000</v>
      </c>
      <c r="G3759" s="218">
        <v>0</v>
      </c>
      <c r="H3759" s="222">
        <v>0</v>
      </c>
      <c r="I3759" s="222">
        <v>0</v>
      </c>
      <c r="J3759" s="222">
        <v>0</v>
      </c>
      <c r="K3759" s="222">
        <v>0</v>
      </c>
      <c r="L3759" s="222">
        <v>0</v>
      </c>
      <c r="M3759" s="222">
        <v>0</v>
      </c>
      <c r="N3759" s="222">
        <v>0</v>
      </c>
      <c r="O3759" s="222">
        <v>0</v>
      </c>
      <c r="P3759" s="222">
        <v>0</v>
      </c>
      <c r="Q3759" s="222">
        <v>0</v>
      </c>
      <c r="R3759" s="222">
        <v>0</v>
      </c>
      <c r="S3759" s="222">
        <v>0</v>
      </c>
      <c r="T3759" s="222">
        <v>0</v>
      </c>
      <c r="U3759" s="223">
        <v>0</v>
      </c>
      <c r="V3759" s="223">
        <v>250000</v>
      </c>
      <c r="W3759" s="223">
        <v>0</v>
      </c>
      <c r="X3759" s="223">
        <v>0</v>
      </c>
    </row>
    <row r="3760" spans="1:24" s="239" customFormat="1" ht="20.25" customHeight="1" x14ac:dyDescent="0.3">
      <c r="A3760" s="238">
        <v>2025</v>
      </c>
      <c r="B3760" s="230">
        <v>1052</v>
      </c>
      <c r="C3760" s="229" t="s">
        <v>1456</v>
      </c>
      <c r="D3760" s="230">
        <v>42392</v>
      </c>
      <c r="E3760" s="222">
        <v>58265.63</v>
      </c>
      <c r="F3760" s="222">
        <v>58265.63</v>
      </c>
      <c r="G3760" s="218">
        <v>0</v>
      </c>
      <c r="H3760" s="222">
        <v>0</v>
      </c>
      <c r="I3760" s="222">
        <v>0</v>
      </c>
      <c r="J3760" s="222">
        <v>0</v>
      </c>
      <c r="K3760" s="222">
        <v>0</v>
      </c>
      <c r="L3760" s="222">
        <v>0</v>
      </c>
      <c r="M3760" s="222">
        <v>0</v>
      </c>
      <c r="N3760" s="222">
        <v>0</v>
      </c>
      <c r="O3760" s="222">
        <v>0</v>
      </c>
      <c r="P3760" s="222">
        <v>0</v>
      </c>
      <c r="Q3760" s="222">
        <v>0</v>
      </c>
      <c r="R3760" s="222">
        <v>0</v>
      </c>
      <c r="S3760" s="222">
        <v>0</v>
      </c>
      <c r="T3760" s="222">
        <v>0</v>
      </c>
      <c r="U3760" s="223">
        <v>0</v>
      </c>
      <c r="V3760" s="223">
        <v>58265.63</v>
      </c>
      <c r="W3760" s="223">
        <v>0</v>
      </c>
      <c r="X3760" s="223">
        <v>0</v>
      </c>
    </row>
    <row r="3761" spans="1:24" s="239" customFormat="1" ht="20.25" customHeight="1" x14ac:dyDescent="0.3">
      <c r="A3761" s="238">
        <v>2025</v>
      </c>
      <c r="B3761" s="230">
        <v>1053</v>
      </c>
      <c r="C3761" s="229" t="s">
        <v>1457</v>
      </c>
      <c r="D3761" s="230">
        <v>42403</v>
      </c>
      <c r="E3761" s="222">
        <v>76090.98</v>
      </c>
      <c r="F3761" s="222">
        <v>76090.98</v>
      </c>
      <c r="G3761" s="218">
        <v>0</v>
      </c>
      <c r="H3761" s="222">
        <v>0</v>
      </c>
      <c r="I3761" s="222">
        <v>0</v>
      </c>
      <c r="J3761" s="222">
        <v>0</v>
      </c>
      <c r="K3761" s="222">
        <v>0</v>
      </c>
      <c r="L3761" s="222">
        <v>0</v>
      </c>
      <c r="M3761" s="222">
        <v>0</v>
      </c>
      <c r="N3761" s="222">
        <v>0</v>
      </c>
      <c r="O3761" s="222">
        <v>0</v>
      </c>
      <c r="P3761" s="222">
        <v>0</v>
      </c>
      <c r="Q3761" s="222">
        <v>0</v>
      </c>
      <c r="R3761" s="222">
        <v>0</v>
      </c>
      <c r="S3761" s="222">
        <v>0</v>
      </c>
      <c r="T3761" s="222">
        <v>0</v>
      </c>
      <c r="U3761" s="222">
        <v>76090.98</v>
      </c>
      <c r="V3761" s="223">
        <v>0</v>
      </c>
      <c r="W3761" s="223">
        <v>0</v>
      </c>
      <c r="X3761" s="223">
        <v>0</v>
      </c>
    </row>
    <row r="3762" spans="1:24" s="239" customFormat="1" ht="20.25" customHeight="1" x14ac:dyDescent="0.3">
      <c r="A3762" s="238">
        <v>2025</v>
      </c>
      <c r="B3762" s="230">
        <v>1054</v>
      </c>
      <c r="C3762" s="229" t="s">
        <v>1458</v>
      </c>
      <c r="D3762" s="230">
        <v>42404</v>
      </c>
      <c r="E3762" s="222">
        <v>2814140.37</v>
      </c>
      <c r="F3762" s="222">
        <v>2771281.37</v>
      </c>
      <c r="G3762" s="218">
        <v>0</v>
      </c>
      <c r="H3762" s="222">
        <v>1452943.31</v>
      </c>
      <c r="I3762" s="222">
        <v>0</v>
      </c>
      <c r="J3762" s="222">
        <v>227156.76</v>
      </c>
      <c r="K3762" s="222">
        <v>229262</v>
      </c>
      <c r="L3762" s="222">
        <v>861919.3</v>
      </c>
      <c r="M3762" s="222">
        <v>0</v>
      </c>
      <c r="N3762" s="222">
        <v>0</v>
      </c>
      <c r="O3762" s="222">
        <v>0</v>
      </c>
      <c r="P3762" s="222">
        <v>0</v>
      </c>
      <c r="Q3762" s="222">
        <v>0</v>
      </c>
      <c r="R3762" s="222">
        <v>0</v>
      </c>
      <c r="S3762" s="222">
        <v>0</v>
      </c>
      <c r="T3762" s="222">
        <v>0</v>
      </c>
      <c r="U3762" s="223">
        <v>0</v>
      </c>
      <c r="V3762" s="223">
        <v>0</v>
      </c>
      <c r="W3762" s="223">
        <v>0</v>
      </c>
      <c r="X3762" s="223">
        <v>42859</v>
      </c>
    </row>
    <row r="3763" spans="1:24" s="239" customFormat="1" ht="20.25" customHeight="1" x14ac:dyDescent="0.3">
      <c r="A3763" s="238">
        <v>2025</v>
      </c>
      <c r="B3763" s="230">
        <v>1055</v>
      </c>
      <c r="C3763" s="229" t="s">
        <v>1459</v>
      </c>
      <c r="D3763" s="230">
        <v>42405</v>
      </c>
      <c r="E3763" s="222">
        <v>2473199.0699999998</v>
      </c>
      <c r="F3763" s="222">
        <v>2438455.52</v>
      </c>
      <c r="G3763" s="218">
        <v>0</v>
      </c>
      <c r="H3763" s="222">
        <v>0</v>
      </c>
      <c r="I3763" s="222">
        <v>0</v>
      </c>
      <c r="J3763" s="222">
        <v>0</v>
      </c>
      <c r="K3763" s="222">
        <v>0</v>
      </c>
      <c r="L3763" s="222">
        <v>0</v>
      </c>
      <c r="M3763" s="222">
        <v>0</v>
      </c>
      <c r="N3763" s="222">
        <v>0</v>
      </c>
      <c r="O3763" s="222">
        <v>0</v>
      </c>
      <c r="P3763" s="222">
        <v>0</v>
      </c>
      <c r="Q3763" s="222">
        <v>2316236.7200000002</v>
      </c>
      <c r="R3763" s="222">
        <v>0</v>
      </c>
      <c r="S3763" s="222">
        <v>0</v>
      </c>
      <c r="T3763" s="222">
        <v>0</v>
      </c>
      <c r="U3763" s="223">
        <v>122218.8</v>
      </c>
      <c r="V3763" s="223">
        <v>0</v>
      </c>
      <c r="W3763" s="223">
        <v>0</v>
      </c>
      <c r="X3763" s="223">
        <v>34743.550000000003</v>
      </c>
    </row>
    <row r="3764" spans="1:24" s="239" customFormat="1" ht="20.25" customHeight="1" x14ac:dyDescent="0.3">
      <c r="A3764" s="238">
        <v>2025</v>
      </c>
      <c r="B3764" s="230">
        <v>1056</v>
      </c>
      <c r="C3764" s="229" t="s">
        <v>1460</v>
      </c>
      <c r="D3764" s="230">
        <v>42412</v>
      </c>
      <c r="E3764" s="222">
        <v>75735.42</v>
      </c>
      <c r="F3764" s="222">
        <v>75735.42</v>
      </c>
      <c r="G3764" s="218">
        <v>0</v>
      </c>
      <c r="H3764" s="222">
        <v>0</v>
      </c>
      <c r="I3764" s="222">
        <v>0</v>
      </c>
      <c r="J3764" s="222">
        <v>0</v>
      </c>
      <c r="K3764" s="222">
        <v>0</v>
      </c>
      <c r="L3764" s="222">
        <v>0</v>
      </c>
      <c r="M3764" s="222">
        <v>0</v>
      </c>
      <c r="N3764" s="222">
        <v>0</v>
      </c>
      <c r="O3764" s="222">
        <v>0</v>
      </c>
      <c r="P3764" s="222">
        <v>0</v>
      </c>
      <c r="Q3764" s="222">
        <v>0</v>
      </c>
      <c r="R3764" s="222">
        <v>0</v>
      </c>
      <c r="S3764" s="222">
        <v>0</v>
      </c>
      <c r="T3764" s="222">
        <v>0</v>
      </c>
      <c r="U3764" s="223">
        <v>0</v>
      </c>
      <c r="V3764" s="223">
        <v>75735.42</v>
      </c>
      <c r="W3764" s="223">
        <v>0</v>
      </c>
      <c r="X3764" s="223">
        <v>0</v>
      </c>
    </row>
    <row r="3765" spans="1:24" s="239" customFormat="1" ht="20.25" customHeight="1" x14ac:dyDescent="0.3">
      <c r="A3765" s="238">
        <v>2025</v>
      </c>
      <c r="B3765" s="230">
        <v>1057</v>
      </c>
      <c r="C3765" s="229" t="s">
        <v>1461</v>
      </c>
      <c r="D3765" s="230">
        <v>42463</v>
      </c>
      <c r="E3765" s="222">
        <v>2832557.9088500002</v>
      </c>
      <c r="F3765" s="222">
        <v>2791375.04</v>
      </c>
      <c r="G3765" s="222">
        <v>0</v>
      </c>
      <c r="H3765" s="222">
        <v>0</v>
      </c>
      <c r="I3765" s="222">
        <v>0</v>
      </c>
      <c r="J3765" s="222">
        <v>653304.59</v>
      </c>
      <c r="K3765" s="222">
        <v>941026.53</v>
      </c>
      <c r="L3765" s="222">
        <v>1119810.54</v>
      </c>
      <c r="M3765" s="222">
        <v>0</v>
      </c>
      <c r="N3765" s="222">
        <v>0</v>
      </c>
      <c r="O3765" s="222">
        <v>0</v>
      </c>
      <c r="P3765" s="222">
        <v>0</v>
      </c>
      <c r="Q3765" s="222">
        <v>0</v>
      </c>
      <c r="R3765" s="222">
        <v>0</v>
      </c>
      <c r="S3765" s="222">
        <v>0</v>
      </c>
      <c r="T3765" s="222">
        <v>0</v>
      </c>
      <c r="U3765" s="223">
        <v>77233.38</v>
      </c>
      <c r="V3765" s="223">
        <v>0</v>
      </c>
      <c r="W3765" s="223">
        <v>0</v>
      </c>
      <c r="X3765" s="223">
        <v>41182.868849999999</v>
      </c>
    </row>
    <row r="3766" spans="1:24" s="239" customFormat="1" ht="20.25" customHeight="1" x14ac:dyDescent="0.3">
      <c r="A3766" s="238">
        <v>2025</v>
      </c>
      <c r="B3766" s="230">
        <v>1058</v>
      </c>
      <c r="C3766" s="229" t="s">
        <v>1462</v>
      </c>
      <c r="D3766" s="230">
        <v>42464</v>
      </c>
      <c r="E3766" s="222">
        <v>7430161.6299999999</v>
      </c>
      <c r="F3766" s="222">
        <v>7280314.1399999997</v>
      </c>
      <c r="G3766" s="218">
        <v>0</v>
      </c>
      <c r="H3766" s="222">
        <v>0</v>
      </c>
      <c r="I3766" s="222">
        <v>0</v>
      </c>
      <c r="J3766" s="222">
        <v>0</v>
      </c>
      <c r="K3766" s="222">
        <v>0</v>
      </c>
      <c r="L3766" s="222">
        <v>0</v>
      </c>
      <c r="M3766" s="222">
        <v>0</v>
      </c>
      <c r="N3766" s="222">
        <v>0</v>
      </c>
      <c r="O3766" s="222">
        <v>6155838.3799999999</v>
      </c>
      <c r="P3766" s="222">
        <v>1124475.76</v>
      </c>
      <c r="Q3766" s="222">
        <v>0</v>
      </c>
      <c r="R3766" s="222">
        <v>0</v>
      </c>
      <c r="S3766" s="222">
        <v>0</v>
      </c>
      <c r="T3766" s="222">
        <v>0</v>
      </c>
      <c r="U3766" s="223">
        <v>0</v>
      </c>
      <c r="V3766" s="223">
        <v>0</v>
      </c>
      <c r="W3766" s="223">
        <v>0</v>
      </c>
      <c r="X3766" s="223">
        <v>149847.49</v>
      </c>
    </row>
    <row r="3767" spans="1:24" s="239" customFormat="1" ht="20.25" customHeight="1" x14ac:dyDescent="0.3">
      <c r="A3767" s="238">
        <v>2025</v>
      </c>
      <c r="B3767" s="230">
        <v>1059</v>
      </c>
      <c r="C3767" s="229" t="s">
        <v>1463</v>
      </c>
      <c r="D3767" s="230">
        <v>42489</v>
      </c>
      <c r="E3767" s="222">
        <v>26037561.029999997</v>
      </c>
      <c r="F3767" s="222">
        <v>25932642.149999999</v>
      </c>
      <c r="G3767" s="218">
        <v>0</v>
      </c>
      <c r="H3767" s="222">
        <v>2931213.14</v>
      </c>
      <c r="I3767" s="222">
        <v>0</v>
      </c>
      <c r="J3767" s="222">
        <v>0</v>
      </c>
      <c r="K3767" s="222">
        <v>972277.32</v>
      </c>
      <c r="L3767" s="222">
        <v>0</v>
      </c>
      <c r="M3767" s="222">
        <v>0</v>
      </c>
      <c r="N3767" s="222">
        <v>0</v>
      </c>
      <c r="O3767" s="222">
        <v>12897178.859999999</v>
      </c>
      <c r="P3767" s="222">
        <v>0</v>
      </c>
      <c r="Q3767" s="222">
        <v>9131972.8300000001</v>
      </c>
      <c r="R3767" s="222">
        <v>0</v>
      </c>
      <c r="S3767" s="222">
        <v>0</v>
      </c>
      <c r="T3767" s="222">
        <v>0</v>
      </c>
      <c r="U3767" s="223">
        <v>0</v>
      </c>
      <c r="V3767" s="223">
        <v>0</v>
      </c>
      <c r="W3767" s="223">
        <v>0</v>
      </c>
      <c r="X3767" s="222">
        <v>104918.88</v>
      </c>
    </row>
    <row r="3768" spans="1:24" s="239" customFormat="1" ht="20.25" customHeight="1" x14ac:dyDescent="0.3">
      <c r="A3768" s="238">
        <v>2025</v>
      </c>
      <c r="B3768" s="230">
        <v>1060</v>
      </c>
      <c r="C3768" s="229" t="s">
        <v>1464</v>
      </c>
      <c r="D3768" s="230">
        <v>42485</v>
      </c>
      <c r="E3768" s="222">
        <v>18154159.060000002</v>
      </c>
      <c r="F3768" s="222">
        <v>18002108.300000001</v>
      </c>
      <c r="G3768" s="218">
        <v>0</v>
      </c>
      <c r="H3768" s="222">
        <v>0</v>
      </c>
      <c r="I3768" s="222">
        <v>0</v>
      </c>
      <c r="J3768" s="222">
        <v>0</v>
      </c>
      <c r="K3768" s="222">
        <v>0</v>
      </c>
      <c r="L3768" s="222">
        <v>0</v>
      </c>
      <c r="M3768" s="222">
        <v>0</v>
      </c>
      <c r="N3768" s="222">
        <v>0</v>
      </c>
      <c r="O3768" s="222">
        <v>10136717.58</v>
      </c>
      <c r="P3768" s="222">
        <v>0</v>
      </c>
      <c r="Q3768" s="222">
        <v>7865390.7199999997</v>
      </c>
      <c r="R3768" s="222">
        <v>0</v>
      </c>
      <c r="S3768" s="222">
        <v>0</v>
      </c>
      <c r="T3768" s="222">
        <v>0</v>
      </c>
      <c r="U3768" s="223">
        <v>0</v>
      </c>
      <c r="V3768" s="223">
        <v>0</v>
      </c>
      <c r="W3768" s="223">
        <v>0</v>
      </c>
      <c r="X3768" s="222">
        <v>152050.76</v>
      </c>
    </row>
    <row r="3769" spans="1:24" s="239" customFormat="1" ht="20.25" customHeight="1" x14ac:dyDescent="0.3">
      <c r="A3769" s="238">
        <v>2025</v>
      </c>
      <c r="B3769" s="230">
        <v>1061</v>
      </c>
      <c r="C3769" s="229" t="s">
        <v>1465</v>
      </c>
      <c r="D3769" s="230">
        <v>42499</v>
      </c>
      <c r="E3769" s="222">
        <v>71586.37</v>
      </c>
      <c r="F3769" s="222">
        <v>71586.37</v>
      </c>
      <c r="G3769" s="218">
        <v>0</v>
      </c>
      <c r="H3769" s="222">
        <v>0</v>
      </c>
      <c r="I3769" s="222">
        <v>0</v>
      </c>
      <c r="J3769" s="222">
        <v>0</v>
      </c>
      <c r="K3769" s="222">
        <v>0</v>
      </c>
      <c r="L3769" s="222">
        <v>0</v>
      </c>
      <c r="M3769" s="222">
        <v>0</v>
      </c>
      <c r="N3769" s="222">
        <v>0</v>
      </c>
      <c r="O3769" s="222">
        <v>0</v>
      </c>
      <c r="P3769" s="222">
        <v>0</v>
      </c>
      <c r="Q3769" s="222">
        <v>0</v>
      </c>
      <c r="R3769" s="222">
        <v>0</v>
      </c>
      <c r="S3769" s="222">
        <v>0</v>
      </c>
      <c r="T3769" s="222">
        <v>0</v>
      </c>
      <c r="U3769" s="222">
        <v>71586.37</v>
      </c>
      <c r="V3769" s="223">
        <v>0</v>
      </c>
      <c r="W3769" s="223">
        <v>0</v>
      </c>
      <c r="X3769" s="223">
        <v>0</v>
      </c>
    </row>
    <row r="3770" spans="1:24" s="239" customFormat="1" ht="20.25" customHeight="1" x14ac:dyDescent="0.3">
      <c r="A3770" s="238">
        <v>2025</v>
      </c>
      <c r="B3770" s="230">
        <v>1062</v>
      </c>
      <c r="C3770" s="229" t="s">
        <v>1466</v>
      </c>
      <c r="D3770" s="230">
        <v>42496</v>
      </c>
      <c r="E3770" s="222">
        <v>9343433.5800000001</v>
      </c>
      <c r="F3770" s="222">
        <v>9224844.3499999996</v>
      </c>
      <c r="G3770" s="218">
        <v>0</v>
      </c>
      <c r="H3770" s="222">
        <v>0</v>
      </c>
      <c r="I3770" s="222">
        <v>0</v>
      </c>
      <c r="J3770" s="222">
        <v>0</v>
      </c>
      <c r="K3770" s="222">
        <v>0</v>
      </c>
      <c r="L3770" s="222">
        <v>762967.81</v>
      </c>
      <c r="M3770" s="222">
        <v>0</v>
      </c>
      <c r="N3770" s="222">
        <v>0</v>
      </c>
      <c r="O3770" s="222">
        <v>8461876.5399999991</v>
      </c>
      <c r="P3770" s="222">
        <v>0</v>
      </c>
      <c r="Q3770" s="222">
        <v>0</v>
      </c>
      <c r="R3770" s="222">
        <v>0</v>
      </c>
      <c r="S3770" s="222">
        <v>0</v>
      </c>
      <c r="T3770" s="222">
        <v>0</v>
      </c>
      <c r="U3770" s="223">
        <v>0</v>
      </c>
      <c r="V3770" s="223">
        <v>0</v>
      </c>
      <c r="W3770" s="223">
        <v>0</v>
      </c>
      <c r="X3770" s="222">
        <v>118589.23</v>
      </c>
    </row>
    <row r="3771" spans="1:24" s="239" customFormat="1" ht="20.25" customHeight="1" x14ac:dyDescent="0.3">
      <c r="A3771" s="238">
        <v>2025</v>
      </c>
      <c r="B3771" s="230">
        <v>1063</v>
      </c>
      <c r="C3771" s="229" t="s">
        <v>1467</v>
      </c>
      <c r="D3771" s="230">
        <v>42504</v>
      </c>
      <c r="E3771" s="222">
        <v>5076513.3600000003</v>
      </c>
      <c r="F3771" s="222">
        <v>5009525.66</v>
      </c>
      <c r="G3771" s="222">
        <v>0</v>
      </c>
      <c r="H3771" s="222">
        <v>0</v>
      </c>
      <c r="I3771" s="222">
        <v>0</v>
      </c>
      <c r="J3771" s="222">
        <v>0</v>
      </c>
      <c r="K3771" s="222">
        <v>0</v>
      </c>
      <c r="L3771" s="222">
        <v>0</v>
      </c>
      <c r="M3771" s="222">
        <v>0</v>
      </c>
      <c r="N3771" s="222">
        <v>0</v>
      </c>
      <c r="O3771" s="222">
        <v>4555163.66</v>
      </c>
      <c r="P3771" s="222">
        <v>0</v>
      </c>
      <c r="Q3771" s="222">
        <v>0</v>
      </c>
      <c r="R3771" s="222">
        <v>0</v>
      </c>
      <c r="S3771" s="222">
        <v>0</v>
      </c>
      <c r="T3771" s="222">
        <v>0</v>
      </c>
      <c r="U3771" s="223">
        <v>454362</v>
      </c>
      <c r="V3771" s="223">
        <v>0</v>
      </c>
      <c r="W3771" s="223">
        <v>0</v>
      </c>
      <c r="X3771" s="222">
        <v>66987.7</v>
      </c>
    </row>
    <row r="3772" spans="1:24" s="239" customFormat="1" ht="20.25" customHeight="1" x14ac:dyDescent="0.3">
      <c r="A3772" s="238">
        <v>2025</v>
      </c>
      <c r="B3772" s="230">
        <v>1064</v>
      </c>
      <c r="C3772" s="229" t="s">
        <v>3707</v>
      </c>
      <c r="D3772" s="230">
        <v>42419</v>
      </c>
      <c r="E3772" s="222">
        <v>4357602.3800000008</v>
      </c>
      <c r="F3772" s="222">
        <v>4288789.9000000004</v>
      </c>
      <c r="G3772" s="222">
        <v>0</v>
      </c>
      <c r="H3772" s="222">
        <v>0</v>
      </c>
      <c r="I3772" s="222">
        <v>0</v>
      </c>
      <c r="J3772" s="222">
        <v>0</v>
      </c>
      <c r="K3772" s="222">
        <v>0</v>
      </c>
      <c r="L3772" s="222">
        <v>0</v>
      </c>
      <c r="M3772" s="222">
        <v>0</v>
      </c>
      <c r="N3772" s="222">
        <v>0</v>
      </c>
      <c r="O3772" s="222">
        <v>4288789.9000000004</v>
      </c>
      <c r="P3772" s="222">
        <v>0</v>
      </c>
      <c r="Q3772" s="222">
        <v>0</v>
      </c>
      <c r="R3772" s="222">
        <v>0</v>
      </c>
      <c r="S3772" s="222">
        <v>0</v>
      </c>
      <c r="T3772" s="222">
        <v>0</v>
      </c>
      <c r="U3772" s="222">
        <v>0</v>
      </c>
      <c r="V3772" s="222">
        <v>0</v>
      </c>
      <c r="W3772" s="222">
        <v>0</v>
      </c>
      <c r="X3772" s="222">
        <v>68812.479999999996</v>
      </c>
    </row>
    <row r="3773" spans="1:24" s="239" customFormat="1" ht="20.25" customHeight="1" x14ac:dyDescent="0.3">
      <c r="A3773" s="238">
        <v>2025</v>
      </c>
      <c r="B3773" s="230">
        <v>1065</v>
      </c>
      <c r="C3773" s="229" t="s">
        <v>1892</v>
      </c>
      <c r="D3773" s="230">
        <v>42420</v>
      </c>
      <c r="E3773" s="222">
        <v>334616</v>
      </c>
      <c r="F3773" s="222">
        <v>334616</v>
      </c>
      <c r="G3773" s="222">
        <v>0</v>
      </c>
      <c r="H3773" s="222">
        <v>0</v>
      </c>
      <c r="I3773" s="222">
        <v>0</v>
      </c>
      <c r="J3773" s="222">
        <v>0</v>
      </c>
      <c r="K3773" s="222">
        <v>0</v>
      </c>
      <c r="L3773" s="222">
        <v>0</v>
      </c>
      <c r="M3773" s="222">
        <v>0</v>
      </c>
      <c r="N3773" s="222">
        <v>0</v>
      </c>
      <c r="O3773" s="222">
        <v>0</v>
      </c>
      <c r="P3773" s="222">
        <v>0</v>
      </c>
      <c r="Q3773" s="222">
        <v>0</v>
      </c>
      <c r="R3773" s="222">
        <v>0</v>
      </c>
      <c r="S3773" s="222">
        <v>0</v>
      </c>
      <c r="T3773" s="222">
        <v>0</v>
      </c>
      <c r="U3773" s="222">
        <v>85772</v>
      </c>
      <c r="V3773" s="222">
        <v>248844</v>
      </c>
      <c r="W3773" s="222">
        <v>0</v>
      </c>
      <c r="X3773" s="222">
        <v>0</v>
      </c>
    </row>
    <row r="3774" spans="1:24" s="239" customFormat="1" ht="20.25" customHeight="1" x14ac:dyDescent="0.3">
      <c r="A3774" s="238">
        <v>2025</v>
      </c>
      <c r="B3774" s="230">
        <v>1066</v>
      </c>
      <c r="C3774" s="229" t="s">
        <v>2995</v>
      </c>
      <c r="D3774" s="230">
        <v>42465</v>
      </c>
      <c r="E3774" s="222">
        <v>19654029.760000002</v>
      </c>
      <c r="F3774" s="222">
        <v>19627053.73</v>
      </c>
      <c r="G3774" s="222">
        <v>7378544.8099999996</v>
      </c>
      <c r="H3774" s="330">
        <v>7334936.71</v>
      </c>
      <c r="I3774" s="222">
        <v>0</v>
      </c>
      <c r="J3774" s="222">
        <v>0</v>
      </c>
      <c r="K3774" s="222">
        <v>0</v>
      </c>
      <c r="L3774" s="222">
        <v>0</v>
      </c>
      <c r="M3774" s="222">
        <v>0</v>
      </c>
      <c r="N3774" s="222">
        <v>0</v>
      </c>
      <c r="O3774" s="222">
        <v>0</v>
      </c>
      <c r="P3774" s="330">
        <v>1847200.1</v>
      </c>
      <c r="Q3774" s="330">
        <v>3066372.11</v>
      </c>
      <c r="R3774" s="222">
        <v>0</v>
      </c>
      <c r="S3774" s="222">
        <v>0</v>
      </c>
      <c r="T3774" s="222">
        <v>0</v>
      </c>
      <c r="U3774" s="222">
        <v>0</v>
      </c>
      <c r="V3774" s="222">
        <v>0</v>
      </c>
      <c r="W3774" s="222">
        <v>0</v>
      </c>
      <c r="X3774" s="222">
        <v>26976.03</v>
      </c>
    </row>
    <row r="3775" spans="1:24" s="239" customFormat="1" ht="20.25" customHeight="1" x14ac:dyDescent="0.3">
      <c r="A3775" s="238">
        <v>2025</v>
      </c>
      <c r="B3775" s="230">
        <v>1067</v>
      </c>
      <c r="C3775" s="229" t="s">
        <v>3706</v>
      </c>
      <c r="D3775" s="230">
        <v>42439</v>
      </c>
      <c r="E3775" s="222">
        <v>2170571.34</v>
      </c>
      <c r="F3775" s="222">
        <v>2139114.34</v>
      </c>
      <c r="G3775" s="222">
        <v>0</v>
      </c>
      <c r="H3775" s="222">
        <v>0</v>
      </c>
      <c r="I3775" s="222">
        <v>0</v>
      </c>
      <c r="J3775" s="222">
        <v>0</v>
      </c>
      <c r="K3775" s="222">
        <v>0</v>
      </c>
      <c r="L3775" s="222">
        <v>0</v>
      </c>
      <c r="M3775" s="222">
        <v>0</v>
      </c>
      <c r="N3775" s="222">
        <v>0</v>
      </c>
      <c r="O3775" s="222">
        <v>2139114.34</v>
      </c>
      <c r="P3775" s="222">
        <v>0</v>
      </c>
      <c r="Q3775" s="222">
        <v>0</v>
      </c>
      <c r="R3775" s="222">
        <v>0</v>
      </c>
      <c r="S3775" s="222">
        <v>0</v>
      </c>
      <c r="T3775" s="222">
        <v>0</v>
      </c>
      <c r="U3775" s="222">
        <v>0</v>
      </c>
      <c r="V3775" s="222">
        <v>0</v>
      </c>
      <c r="W3775" s="222">
        <v>0</v>
      </c>
      <c r="X3775" s="222">
        <v>31457</v>
      </c>
    </row>
    <row r="3776" spans="1:24" s="239" customFormat="1" ht="20.25" customHeight="1" x14ac:dyDescent="0.3">
      <c r="A3776" s="238">
        <v>2025</v>
      </c>
      <c r="B3776" s="230">
        <v>1068</v>
      </c>
      <c r="C3776" s="229" t="s">
        <v>3567</v>
      </c>
      <c r="D3776" s="230">
        <v>42501</v>
      </c>
      <c r="E3776" s="222">
        <v>5978461.8300000001</v>
      </c>
      <c r="F3776" s="222">
        <v>5889011.4699999997</v>
      </c>
      <c r="G3776" s="222">
        <v>5889011.4699999997</v>
      </c>
      <c r="H3776" s="222">
        <v>0</v>
      </c>
      <c r="I3776" s="222">
        <v>0</v>
      </c>
      <c r="J3776" s="222">
        <v>0</v>
      </c>
      <c r="K3776" s="222">
        <v>0</v>
      </c>
      <c r="L3776" s="222">
        <v>0</v>
      </c>
      <c r="M3776" s="222">
        <v>0</v>
      </c>
      <c r="N3776" s="222">
        <v>0</v>
      </c>
      <c r="O3776" s="222">
        <v>0</v>
      </c>
      <c r="P3776" s="222">
        <v>0</v>
      </c>
      <c r="Q3776" s="222">
        <v>0</v>
      </c>
      <c r="R3776" s="222">
        <v>0</v>
      </c>
      <c r="S3776" s="222">
        <v>0</v>
      </c>
      <c r="T3776" s="222">
        <v>0</v>
      </c>
      <c r="U3776" s="222">
        <v>0</v>
      </c>
      <c r="V3776" s="222">
        <v>0</v>
      </c>
      <c r="W3776" s="222">
        <v>0</v>
      </c>
      <c r="X3776" s="222">
        <v>89450.36</v>
      </c>
    </row>
    <row r="3777" spans="1:24" s="239" customFormat="1" ht="20.25" customHeight="1" x14ac:dyDescent="0.3">
      <c r="A3777" s="238">
        <v>2025</v>
      </c>
      <c r="B3777" s="230">
        <v>1069</v>
      </c>
      <c r="C3777" s="229" t="s">
        <v>2249</v>
      </c>
      <c r="D3777" s="230">
        <v>42362</v>
      </c>
      <c r="E3777" s="222">
        <v>10720.57</v>
      </c>
      <c r="F3777" s="222">
        <v>10720.57</v>
      </c>
      <c r="G3777" s="222">
        <v>0</v>
      </c>
      <c r="H3777" s="222">
        <v>0</v>
      </c>
      <c r="I3777" s="222">
        <v>0</v>
      </c>
      <c r="J3777" s="222">
        <v>0</v>
      </c>
      <c r="K3777" s="222">
        <v>0</v>
      </c>
      <c r="L3777" s="222">
        <v>0</v>
      </c>
      <c r="M3777" s="222">
        <v>0</v>
      </c>
      <c r="N3777" s="222">
        <v>0</v>
      </c>
      <c r="O3777" s="222">
        <v>0</v>
      </c>
      <c r="P3777" s="222">
        <v>0</v>
      </c>
      <c r="Q3777" s="222">
        <v>0</v>
      </c>
      <c r="R3777" s="222">
        <v>0</v>
      </c>
      <c r="S3777" s="222">
        <v>0</v>
      </c>
      <c r="T3777" s="222">
        <v>0</v>
      </c>
      <c r="U3777" s="222">
        <v>0</v>
      </c>
      <c r="V3777" s="222">
        <v>10720.57</v>
      </c>
      <c r="W3777" s="222">
        <v>0</v>
      </c>
      <c r="X3777" s="222">
        <v>0</v>
      </c>
    </row>
    <row r="3778" spans="1:24" s="239" customFormat="1" ht="20.25" customHeight="1" x14ac:dyDescent="0.3">
      <c r="A3778" s="238">
        <v>2025</v>
      </c>
      <c r="B3778" s="230">
        <v>1070</v>
      </c>
      <c r="C3778" s="229" t="s">
        <v>2248</v>
      </c>
      <c r="D3778" s="230">
        <v>42361</v>
      </c>
      <c r="E3778" s="222">
        <v>11921.1</v>
      </c>
      <c r="F3778" s="222">
        <v>11921.1</v>
      </c>
      <c r="G3778" s="222">
        <v>0</v>
      </c>
      <c r="H3778" s="222">
        <v>0</v>
      </c>
      <c r="I3778" s="222">
        <v>0</v>
      </c>
      <c r="J3778" s="222">
        <v>0</v>
      </c>
      <c r="K3778" s="222">
        <v>0</v>
      </c>
      <c r="L3778" s="222">
        <v>0</v>
      </c>
      <c r="M3778" s="222">
        <v>0</v>
      </c>
      <c r="N3778" s="222">
        <v>0</v>
      </c>
      <c r="O3778" s="222">
        <v>0</v>
      </c>
      <c r="P3778" s="222">
        <v>0</v>
      </c>
      <c r="Q3778" s="222">
        <v>0</v>
      </c>
      <c r="R3778" s="222">
        <v>0</v>
      </c>
      <c r="S3778" s="222">
        <v>0</v>
      </c>
      <c r="T3778" s="222">
        <v>0</v>
      </c>
      <c r="U3778" s="222">
        <v>0</v>
      </c>
      <c r="V3778" s="222">
        <v>11921.1</v>
      </c>
      <c r="W3778" s="222">
        <v>0</v>
      </c>
      <c r="X3778" s="222">
        <v>0</v>
      </c>
    </row>
    <row r="3779" spans="1:24" s="239" customFormat="1" ht="20.25" customHeight="1" x14ac:dyDescent="0.3">
      <c r="A3779" s="238">
        <v>2025</v>
      </c>
      <c r="B3779" s="230">
        <v>1071</v>
      </c>
      <c r="C3779" s="229" t="s">
        <v>3704</v>
      </c>
      <c r="D3779" s="230">
        <v>42477</v>
      </c>
      <c r="E3779" s="222">
        <v>7469169.3899999997</v>
      </c>
      <c r="F3779" s="222">
        <v>7358787.5800000001</v>
      </c>
      <c r="G3779" s="222">
        <v>0</v>
      </c>
      <c r="H3779" s="222">
        <v>0</v>
      </c>
      <c r="I3779" s="222">
        <v>0</v>
      </c>
      <c r="J3779" s="222">
        <v>0</v>
      </c>
      <c r="K3779" s="222">
        <v>0</v>
      </c>
      <c r="L3779" s="222">
        <v>0</v>
      </c>
      <c r="M3779" s="222">
        <v>0</v>
      </c>
      <c r="N3779" s="222">
        <v>0</v>
      </c>
      <c r="O3779" s="222">
        <v>0</v>
      </c>
      <c r="P3779" s="222">
        <v>0</v>
      </c>
      <c r="Q3779" s="222">
        <v>7358787.5800000001</v>
      </c>
      <c r="R3779" s="222">
        <v>0</v>
      </c>
      <c r="S3779" s="222">
        <v>0</v>
      </c>
      <c r="T3779" s="222">
        <v>0</v>
      </c>
      <c r="U3779" s="222">
        <v>0</v>
      </c>
      <c r="V3779" s="222">
        <v>0</v>
      </c>
      <c r="W3779" s="222">
        <v>0</v>
      </c>
      <c r="X3779" s="222">
        <v>110381.81</v>
      </c>
    </row>
    <row r="3780" spans="1:24" s="239" customFormat="1" ht="20.25" customHeight="1" x14ac:dyDescent="0.3">
      <c r="A3780" s="238">
        <v>2025</v>
      </c>
      <c r="B3780" s="230">
        <v>1072</v>
      </c>
      <c r="C3780" s="229" t="s">
        <v>3703</v>
      </c>
      <c r="D3780" s="230">
        <v>42494</v>
      </c>
      <c r="E3780" s="222">
        <v>5095198.0600000005</v>
      </c>
      <c r="F3780" s="222">
        <v>5019899.57</v>
      </c>
      <c r="G3780" s="222">
        <v>0</v>
      </c>
      <c r="H3780" s="222">
        <v>0</v>
      </c>
      <c r="I3780" s="222">
        <v>0</v>
      </c>
      <c r="J3780" s="222">
        <v>0</v>
      </c>
      <c r="K3780" s="222">
        <v>0</v>
      </c>
      <c r="L3780" s="222">
        <v>0</v>
      </c>
      <c r="M3780" s="222">
        <v>0</v>
      </c>
      <c r="N3780" s="222">
        <v>0</v>
      </c>
      <c r="O3780" s="222">
        <v>5019899.57</v>
      </c>
      <c r="P3780" s="222">
        <v>0</v>
      </c>
      <c r="Q3780" s="222">
        <v>0</v>
      </c>
      <c r="R3780" s="222">
        <v>0</v>
      </c>
      <c r="S3780" s="222">
        <v>0</v>
      </c>
      <c r="T3780" s="222">
        <v>0</v>
      </c>
      <c r="U3780" s="222">
        <v>0</v>
      </c>
      <c r="V3780" s="222">
        <v>0</v>
      </c>
      <c r="W3780" s="222">
        <v>0</v>
      </c>
      <c r="X3780" s="222">
        <v>75298.490000000005</v>
      </c>
    </row>
    <row r="3781" spans="1:24" s="239" customFormat="1" ht="20.25" customHeight="1" x14ac:dyDescent="0.3">
      <c r="A3781" s="238">
        <v>2025</v>
      </c>
      <c r="B3781" s="230">
        <v>1073</v>
      </c>
      <c r="C3781" s="229" t="s">
        <v>4377</v>
      </c>
      <c r="D3781" s="230">
        <v>42453</v>
      </c>
      <c r="E3781" s="222">
        <v>8361718.0099999998</v>
      </c>
      <c r="F3781" s="222">
        <v>8238353.75</v>
      </c>
      <c r="G3781" s="222">
        <v>0</v>
      </c>
      <c r="H3781" s="222">
        <v>0</v>
      </c>
      <c r="I3781" s="222">
        <v>0</v>
      </c>
      <c r="J3781" s="222">
        <v>0</v>
      </c>
      <c r="K3781" s="222">
        <v>0</v>
      </c>
      <c r="L3781" s="222">
        <v>0</v>
      </c>
      <c r="M3781" s="222">
        <v>0</v>
      </c>
      <c r="N3781" s="222">
        <v>0</v>
      </c>
      <c r="O3781" s="222">
        <v>6890950.54</v>
      </c>
      <c r="P3781" s="222">
        <v>1347403.21</v>
      </c>
      <c r="Q3781" s="222">
        <v>0</v>
      </c>
      <c r="R3781" s="222">
        <v>0</v>
      </c>
      <c r="S3781" s="222">
        <v>0</v>
      </c>
      <c r="T3781" s="222">
        <v>0</v>
      </c>
      <c r="U3781" s="222">
        <v>0</v>
      </c>
      <c r="V3781" s="222">
        <v>0</v>
      </c>
      <c r="W3781" s="222">
        <v>0</v>
      </c>
      <c r="X3781" s="222">
        <v>123364.26</v>
      </c>
    </row>
    <row r="3782" spans="1:24" s="239" customFormat="1" ht="20.25" customHeight="1" x14ac:dyDescent="0.3">
      <c r="A3782" s="238">
        <v>2025</v>
      </c>
      <c r="B3782" s="230">
        <v>1074</v>
      </c>
      <c r="C3782" s="229" t="s">
        <v>3705</v>
      </c>
      <c r="D3782" s="230">
        <v>42451</v>
      </c>
      <c r="E3782" s="222">
        <v>4604210.9687999999</v>
      </c>
      <c r="F3782" s="222">
        <v>4538557.92</v>
      </c>
      <c r="G3782" s="222">
        <v>0</v>
      </c>
      <c r="H3782" s="222">
        <v>0</v>
      </c>
      <c r="I3782" s="222">
        <v>0</v>
      </c>
      <c r="J3782" s="222">
        <v>0</v>
      </c>
      <c r="K3782" s="222">
        <v>0</v>
      </c>
      <c r="L3782" s="222">
        <v>0</v>
      </c>
      <c r="M3782" s="222">
        <v>0</v>
      </c>
      <c r="N3782" s="222">
        <v>0</v>
      </c>
      <c r="O3782" s="222">
        <v>4376869.92</v>
      </c>
      <c r="P3782" s="222">
        <v>0</v>
      </c>
      <c r="Q3782" s="222">
        <v>0</v>
      </c>
      <c r="R3782" s="222">
        <v>0</v>
      </c>
      <c r="S3782" s="222">
        <v>0</v>
      </c>
      <c r="T3782" s="222">
        <v>0</v>
      </c>
      <c r="U3782" s="222">
        <v>161688</v>
      </c>
      <c r="V3782" s="222">
        <v>0</v>
      </c>
      <c r="W3782" s="222">
        <v>0</v>
      </c>
      <c r="X3782" s="222">
        <v>65653.048800000004</v>
      </c>
    </row>
    <row r="3783" spans="1:24" s="239" customFormat="1" ht="20.25" customHeight="1" x14ac:dyDescent="0.3">
      <c r="A3783" s="238"/>
      <c r="B3783" s="226" t="s">
        <v>22</v>
      </c>
      <c r="C3783" s="231"/>
      <c r="D3783" s="263" t="s">
        <v>172</v>
      </c>
      <c r="E3783" s="220">
        <v>132741623.81764999</v>
      </c>
      <c r="F3783" s="220">
        <v>131439050.86</v>
      </c>
      <c r="G3783" s="220">
        <v>13267556.279999999</v>
      </c>
      <c r="H3783" s="220">
        <v>11719093.16</v>
      </c>
      <c r="I3783" s="220">
        <v>0</v>
      </c>
      <c r="J3783" s="220">
        <v>880461.35</v>
      </c>
      <c r="K3783" s="220">
        <v>2142565.85</v>
      </c>
      <c r="L3783" s="220">
        <v>2744697.6500000004</v>
      </c>
      <c r="M3783" s="220">
        <v>0</v>
      </c>
      <c r="N3783" s="220">
        <v>0</v>
      </c>
      <c r="O3783" s="220">
        <v>64922399.289999992</v>
      </c>
      <c r="P3783" s="220">
        <v>4319079.07</v>
      </c>
      <c r="Q3783" s="220">
        <v>29738759.960000001</v>
      </c>
      <c r="R3783" s="220">
        <v>0</v>
      </c>
      <c r="S3783" s="220">
        <v>0</v>
      </c>
      <c r="T3783" s="220">
        <v>0</v>
      </c>
      <c r="U3783" s="220">
        <v>1048951.53</v>
      </c>
      <c r="V3783" s="220">
        <v>655486.71999999997</v>
      </c>
      <c r="W3783" s="220">
        <v>0</v>
      </c>
      <c r="X3783" s="220">
        <v>1302572.95765</v>
      </c>
    </row>
    <row r="3784" spans="1:24" s="239" customFormat="1" ht="20.25" customHeight="1" x14ac:dyDescent="0.3">
      <c r="A3784" s="238"/>
      <c r="D3784" s="274"/>
      <c r="E3784" s="274"/>
      <c r="F3784" s="274"/>
      <c r="G3784" s="275"/>
      <c r="H3784" s="275"/>
      <c r="I3784" s="275"/>
      <c r="J3784" s="275"/>
      <c r="K3784" s="275"/>
      <c r="L3784" s="275" t="s">
        <v>4436</v>
      </c>
      <c r="M3784" s="275"/>
      <c r="N3784" s="275"/>
      <c r="O3784" s="275"/>
      <c r="P3784" s="275"/>
      <c r="Q3784" s="275"/>
      <c r="R3784" s="275"/>
      <c r="S3784" s="275"/>
      <c r="T3784" s="275"/>
      <c r="U3784" s="275"/>
      <c r="V3784" s="275"/>
      <c r="W3784" s="275"/>
      <c r="X3784" s="275"/>
    </row>
    <row r="3785" spans="1:24" s="239" customFormat="1" ht="20.25" customHeight="1" x14ac:dyDescent="0.3">
      <c r="A3785" s="238">
        <v>2025</v>
      </c>
      <c r="B3785" s="230">
        <v>1075</v>
      </c>
      <c r="C3785" s="229" t="s">
        <v>1468</v>
      </c>
      <c r="D3785" s="230">
        <v>42577</v>
      </c>
      <c r="E3785" s="222">
        <v>7459876.0900000008</v>
      </c>
      <c r="F3785" s="222">
        <v>7351761.9400000004</v>
      </c>
      <c r="G3785" s="218">
        <v>0</v>
      </c>
      <c r="H3785" s="222">
        <v>0</v>
      </c>
      <c r="I3785" s="222">
        <v>0</v>
      </c>
      <c r="J3785" s="222">
        <v>0</v>
      </c>
      <c r="K3785" s="222">
        <v>0</v>
      </c>
      <c r="L3785" s="222">
        <v>0</v>
      </c>
      <c r="M3785" s="222">
        <v>0</v>
      </c>
      <c r="N3785" s="222">
        <v>0</v>
      </c>
      <c r="O3785" s="222">
        <v>7351761.9400000004</v>
      </c>
      <c r="P3785" s="222">
        <v>0</v>
      </c>
      <c r="Q3785" s="222">
        <v>0</v>
      </c>
      <c r="R3785" s="222">
        <v>0</v>
      </c>
      <c r="S3785" s="222">
        <v>0</v>
      </c>
      <c r="T3785" s="222">
        <v>0</v>
      </c>
      <c r="U3785" s="223">
        <v>0</v>
      </c>
      <c r="V3785" s="223">
        <v>0</v>
      </c>
      <c r="W3785" s="223">
        <v>0</v>
      </c>
      <c r="X3785" s="223">
        <v>108114.15</v>
      </c>
    </row>
    <row r="3786" spans="1:24" s="239" customFormat="1" ht="20.25" customHeight="1" x14ac:dyDescent="0.3">
      <c r="A3786" s="238"/>
      <c r="B3786" s="226" t="s">
        <v>22</v>
      </c>
      <c r="C3786" s="231"/>
      <c r="D3786" s="263" t="s">
        <v>172</v>
      </c>
      <c r="E3786" s="220">
        <v>7459876.0900000008</v>
      </c>
      <c r="F3786" s="220">
        <v>7351761.9400000004</v>
      </c>
      <c r="G3786" s="220">
        <v>0</v>
      </c>
      <c r="H3786" s="220">
        <v>0</v>
      </c>
      <c r="I3786" s="220">
        <v>0</v>
      </c>
      <c r="J3786" s="220">
        <v>0</v>
      </c>
      <c r="K3786" s="220">
        <v>0</v>
      </c>
      <c r="L3786" s="220">
        <v>0</v>
      </c>
      <c r="M3786" s="220">
        <v>0</v>
      </c>
      <c r="N3786" s="220">
        <v>0</v>
      </c>
      <c r="O3786" s="220">
        <v>7351761.9400000004</v>
      </c>
      <c r="P3786" s="220">
        <v>0</v>
      </c>
      <c r="Q3786" s="220">
        <v>0</v>
      </c>
      <c r="R3786" s="220">
        <v>0</v>
      </c>
      <c r="S3786" s="220">
        <v>0</v>
      </c>
      <c r="T3786" s="220">
        <v>0</v>
      </c>
      <c r="U3786" s="220">
        <v>0</v>
      </c>
      <c r="V3786" s="220">
        <v>0</v>
      </c>
      <c r="W3786" s="220">
        <v>0</v>
      </c>
      <c r="X3786" s="220">
        <v>108114.15</v>
      </c>
    </row>
    <row r="3787" spans="1:24" s="239" customFormat="1" ht="20.25" customHeight="1" x14ac:dyDescent="0.3">
      <c r="A3787" s="238"/>
      <c r="D3787" s="274"/>
      <c r="E3787" s="274"/>
      <c r="F3787" s="274"/>
      <c r="G3787" s="275"/>
      <c r="H3787" s="275"/>
      <c r="I3787" s="275"/>
      <c r="J3787" s="275"/>
      <c r="K3787" s="275"/>
      <c r="L3787" s="275" t="s">
        <v>4437</v>
      </c>
      <c r="M3787" s="275"/>
      <c r="N3787" s="275"/>
      <c r="O3787" s="275"/>
      <c r="P3787" s="275"/>
      <c r="Q3787" s="275"/>
      <c r="R3787" s="275"/>
      <c r="S3787" s="275"/>
      <c r="T3787" s="275"/>
      <c r="U3787" s="275"/>
      <c r="V3787" s="275"/>
      <c r="W3787" s="275"/>
      <c r="X3787" s="275"/>
    </row>
    <row r="3788" spans="1:24" s="239" customFormat="1" ht="20.25" customHeight="1" x14ac:dyDescent="0.3">
      <c r="A3788" s="238">
        <v>2025</v>
      </c>
      <c r="B3788" s="230">
        <v>1076</v>
      </c>
      <c r="C3788" s="229" t="s">
        <v>3702</v>
      </c>
      <c r="D3788" s="230">
        <v>42602</v>
      </c>
      <c r="E3788" s="222">
        <v>74286</v>
      </c>
      <c r="F3788" s="222">
        <v>74286</v>
      </c>
      <c r="G3788" s="218">
        <v>0</v>
      </c>
      <c r="H3788" s="222">
        <v>0</v>
      </c>
      <c r="I3788" s="222">
        <v>0</v>
      </c>
      <c r="J3788" s="222">
        <v>0</v>
      </c>
      <c r="K3788" s="222">
        <v>0</v>
      </c>
      <c r="L3788" s="222">
        <v>0</v>
      </c>
      <c r="M3788" s="222">
        <v>0</v>
      </c>
      <c r="N3788" s="222">
        <v>0</v>
      </c>
      <c r="O3788" s="222">
        <v>0</v>
      </c>
      <c r="P3788" s="222">
        <v>0</v>
      </c>
      <c r="Q3788" s="222">
        <v>0</v>
      </c>
      <c r="R3788" s="222">
        <v>0</v>
      </c>
      <c r="S3788" s="222">
        <v>0</v>
      </c>
      <c r="T3788" s="222">
        <v>0</v>
      </c>
      <c r="U3788" s="223">
        <v>74286</v>
      </c>
      <c r="V3788" s="223">
        <v>0</v>
      </c>
      <c r="W3788" s="223">
        <v>0</v>
      </c>
      <c r="X3788" s="223">
        <v>0</v>
      </c>
    </row>
    <row r="3789" spans="1:24" s="239" customFormat="1" ht="20.25" customHeight="1" x14ac:dyDescent="0.3">
      <c r="A3789" s="238"/>
      <c r="B3789" s="226" t="s">
        <v>22</v>
      </c>
      <c r="C3789" s="231"/>
      <c r="D3789" s="263" t="s">
        <v>172</v>
      </c>
      <c r="E3789" s="220">
        <v>74286</v>
      </c>
      <c r="F3789" s="220">
        <v>74286</v>
      </c>
      <c r="G3789" s="220">
        <v>0</v>
      </c>
      <c r="H3789" s="220">
        <v>0</v>
      </c>
      <c r="I3789" s="220">
        <v>0</v>
      </c>
      <c r="J3789" s="220">
        <v>0</v>
      </c>
      <c r="K3789" s="220">
        <v>0</v>
      </c>
      <c r="L3789" s="220">
        <v>0</v>
      </c>
      <c r="M3789" s="220">
        <v>0</v>
      </c>
      <c r="N3789" s="220">
        <v>0</v>
      </c>
      <c r="O3789" s="220">
        <v>0</v>
      </c>
      <c r="P3789" s="220">
        <v>0</v>
      </c>
      <c r="Q3789" s="220">
        <v>0</v>
      </c>
      <c r="R3789" s="220">
        <v>0</v>
      </c>
      <c r="S3789" s="220">
        <v>0</v>
      </c>
      <c r="T3789" s="220">
        <v>0</v>
      </c>
      <c r="U3789" s="220">
        <v>74286</v>
      </c>
      <c r="V3789" s="220">
        <v>0</v>
      </c>
      <c r="W3789" s="220">
        <v>0</v>
      </c>
      <c r="X3789" s="220">
        <v>0</v>
      </c>
    </row>
    <row r="3790" spans="1:24" s="239" customFormat="1" ht="20.25" customHeight="1" x14ac:dyDescent="0.3">
      <c r="A3790" s="238"/>
      <c r="B3790" s="272" t="s">
        <v>34</v>
      </c>
      <c r="C3790" s="272"/>
      <c r="D3790" s="263" t="s">
        <v>172</v>
      </c>
      <c r="E3790" s="220">
        <v>140275785.90764999</v>
      </c>
      <c r="F3790" s="220">
        <v>138865098.80000001</v>
      </c>
      <c r="G3790" s="220">
        <v>13267556.279999999</v>
      </c>
      <c r="H3790" s="220">
        <v>11719093.16</v>
      </c>
      <c r="I3790" s="220">
        <v>0</v>
      </c>
      <c r="J3790" s="220">
        <v>880461.35</v>
      </c>
      <c r="K3790" s="220">
        <v>2142565.85</v>
      </c>
      <c r="L3790" s="220">
        <v>2744697.6500000004</v>
      </c>
      <c r="M3790" s="220">
        <v>0</v>
      </c>
      <c r="N3790" s="220">
        <v>0</v>
      </c>
      <c r="O3790" s="220">
        <v>72274161.229999989</v>
      </c>
      <c r="P3790" s="220">
        <v>4319079.07</v>
      </c>
      <c r="Q3790" s="220">
        <v>29738759.960000001</v>
      </c>
      <c r="R3790" s="220">
        <v>0</v>
      </c>
      <c r="S3790" s="220">
        <v>0</v>
      </c>
      <c r="T3790" s="220">
        <v>0</v>
      </c>
      <c r="U3790" s="220">
        <v>1123237.53</v>
      </c>
      <c r="V3790" s="220">
        <v>655486.71999999997</v>
      </c>
      <c r="W3790" s="220">
        <v>0</v>
      </c>
      <c r="X3790" s="220">
        <v>1410687.1076499999</v>
      </c>
    </row>
    <row r="3791" spans="1:24" s="239" customFormat="1" ht="20.25" customHeight="1" x14ac:dyDescent="0.3">
      <c r="A3791" s="238"/>
      <c r="C3791" s="235"/>
      <c r="D3791" s="235"/>
      <c r="E3791" s="235"/>
      <c r="F3791" s="235"/>
      <c r="G3791" s="254"/>
      <c r="H3791" s="254"/>
      <c r="I3791" s="254"/>
      <c r="J3791" s="254"/>
      <c r="K3791" s="254"/>
      <c r="L3791" s="254" t="s">
        <v>2492</v>
      </c>
      <c r="M3791" s="254"/>
      <c r="N3791" s="254"/>
      <c r="O3791" s="254"/>
      <c r="P3791" s="254"/>
      <c r="Q3791" s="254"/>
      <c r="R3791" s="254"/>
      <c r="S3791" s="254"/>
      <c r="T3791" s="254"/>
      <c r="U3791" s="254"/>
      <c r="V3791" s="254"/>
      <c r="W3791" s="254"/>
      <c r="X3791" s="266"/>
    </row>
    <row r="3792" spans="1:24" s="239" customFormat="1" ht="20.25" customHeight="1" x14ac:dyDescent="0.3">
      <c r="A3792" s="238"/>
      <c r="C3792" s="274"/>
      <c r="D3792" s="274"/>
      <c r="E3792" s="274"/>
      <c r="F3792" s="274"/>
      <c r="G3792" s="275"/>
      <c r="H3792" s="275"/>
      <c r="I3792" s="275"/>
      <c r="J3792" s="275"/>
      <c r="K3792" s="275"/>
      <c r="L3792" s="275" t="s">
        <v>4438</v>
      </c>
      <c r="M3792" s="275"/>
      <c r="N3792" s="275"/>
      <c r="O3792" s="275"/>
      <c r="P3792" s="275"/>
      <c r="Q3792" s="275"/>
      <c r="R3792" s="275"/>
      <c r="S3792" s="275"/>
      <c r="T3792" s="275"/>
      <c r="U3792" s="275"/>
      <c r="V3792" s="275"/>
      <c r="W3792" s="275"/>
      <c r="X3792" s="275"/>
    </row>
    <row r="3793" spans="1:24" s="239" customFormat="1" ht="20.25" customHeight="1" x14ac:dyDescent="0.3">
      <c r="A3793" s="238">
        <v>2025</v>
      </c>
      <c r="B3793" s="230">
        <v>1077</v>
      </c>
      <c r="C3793" s="225" t="s">
        <v>4478</v>
      </c>
      <c r="D3793" s="230">
        <v>43213</v>
      </c>
      <c r="E3793" s="222">
        <v>183360</v>
      </c>
      <c r="F3793" s="222">
        <v>183360</v>
      </c>
      <c r="G3793" s="218">
        <v>0</v>
      </c>
      <c r="H3793" s="222">
        <v>0</v>
      </c>
      <c r="I3793" s="222">
        <v>0</v>
      </c>
      <c r="J3793" s="222">
        <v>0</v>
      </c>
      <c r="K3793" s="222">
        <v>0</v>
      </c>
      <c r="L3793" s="222">
        <v>0</v>
      </c>
      <c r="M3793" s="222">
        <v>0</v>
      </c>
      <c r="N3793" s="222">
        <v>0</v>
      </c>
      <c r="O3793" s="222">
        <v>0</v>
      </c>
      <c r="P3793" s="222">
        <v>0</v>
      </c>
      <c r="Q3793" s="222">
        <v>0</v>
      </c>
      <c r="R3793" s="222">
        <v>0</v>
      </c>
      <c r="S3793" s="222">
        <v>0</v>
      </c>
      <c r="T3793" s="222">
        <v>0</v>
      </c>
      <c r="U3793" s="223">
        <v>0</v>
      </c>
      <c r="V3793" s="223">
        <v>183360</v>
      </c>
      <c r="W3793" s="223">
        <v>0</v>
      </c>
      <c r="X3793" s="223">
        <v>0</v>
      </c>
    </row>
    <row r="3794" spans="1:24" s="239" customFormat="1" ht="20.25" customHeight="1" x14ac:dyDescent="0.3">
      <c r="A3794" s="238">
        <v>2025</v>
      </c>
      <c r="B3794" s="230">
        <v>1078</v>
      </c>
      <c r="C3794" s="225" t="s">
        <v>2372</v>
      </c>
      <c r="D3794" s="230">
        <v>43216</v>
      </c>
      <c r="E3794" s="222">
        <v>2608421.3994999998</v>
      </c>
      <c r="F3794" s="222">
        <v>2569873.2999999998</v>
      </c>
      <c r="G3794" s="218">
        <v>0</v>
      </c>
      <c r="H3794" s="222">
        <v>0</v>
      </c>
      <c r="I3794" s="222">
        <v>0</v>
      </c>
      <c r="J3794" s="222">
        <v>0</v>
      </c>
      <c r="K3794" s="222">
        <v>0</v>
      </c>
      <c r="L3794" s="222">
        <v>0</v>
      </c>
      <c r="M3794" s="222">
        <v>0</v>
      </c>
      <c r="N3794" s="222">
        <v>0</v>
      </c>
      <c r="O3794" s="222">
        <v>2569873.2999999998</v>
      </c>
      <c r="P3794" s="222">
        <v>0</v>
      </c>
      <c r="Q3794" s="222">
        <v>0</v>
      </c>
      <c r="R3794" s="222">
        <v>0</v>
      </c>
      <c r="S3794" s="222">
        <v>0</v>
      </c>
      <c r="T3794" s="222">
        <v>0</v>
      </c>
      <c r="U3794" s="223">
        <v>0</v>
      </c>
      <c r="V3794" s="223">
        <v>0</v>
      </c>
      <c r="W3794" s="223">
        <v>0</v>
      </c>
      <c r="X3794" s="223">
        <v>38548.099499999997</v>
      </c>
    </row>
    <row r="3795" spans="1:24" s="239" customFormat="1" ht="18.95" customHeight="1" x14ac:dyDescent="0.3">
      <c r="A3795" s="238">
        <v>2025</v>
      </c>
      <c r="B3795" s="230">
        <v>1079</v>
      </c>
      <c r="C3795" s="225" t="s">
        <v>2712</v>
      </c>
      <c r="D3795" s="230">
        <v>43078</v>
      </c>
      <c r="E3795" s="222">
        <v>2570744.7923500002</v>
      </c>
      <c r="F3795" s="222">
        <v>2532753.4900000002</v>
      </c>
      <c r="G3795" s="218">
        <v>0</v>
      </c>
      <c r="H3795" s="261">
        <v>0</v>
      </c>
      <c r="I3795" s="218">
        <v>0</v>
      </c>
      <c r="J3795" s="261">
        <v>0</v>
      </c>
      <c r="K3795" s="218">
        <v>0</v>
      </c>
      <c r="L3795" s="261">
        <v>0</v>
      </c>
      <c r="M3795" s="218">
        <v>0</v>
      </c>
      <c r="N3795" s="261">
        <v>0</v>
      </c>
      <c r="O3795" s="218">
        <v>2532753.4900000002</v>
      </c>
      <c r="P3795" s="261">
        <v>0</v>
      </c>
      <c r="Q3795" s="218">
        <v>0</v>
      </c>
      <c r="R3795" s="261">
        <v>0</v>
      </c>
      <c r="S3795" s="218">
        <v>0</v>
      </c>
      <c r="T3795" s="261">
        <v>0</v>
      </c>
      <c r="U3795" s="218">
        <v>0</v>
      </c>
      <c r="V3795" s="261">
        <v>0</v>
      </c>
      <c r="W3795" s="218">
        <v>0</v>
      </c>
      <c r="X3795" s="223">
        <v>37991.302350000005</v>
      </c>
    </row>
    <row r="3796" spans="1:24" s="239" customFormat="1" ht="20.25" customHeight="1" x14ac:dyDescent="0.3">
      <c r="A3796" s="238">
        <v>2025</v>
      </c>
      <c r="B3796" s="230">
        <v>1080</v>
      </c>
      <c r="C3796" s="225" t="s">
        <v>1115</v>
      </c>
      <c r="D3796" s="230">
        <v>43096</v>
      </c>
      <c r="E3796" s="222">
        <v>1281688.49</v>
      </c>
      <c r="F3796" s="222">
        <v>1264621.8799999999</v>
      </c>
      <c r="G3796" s="218">
        <v>0</v>
      </c>
      <c r="H3796" s="261">
        <v>0</v>
      </c>
      <c r="I3796" s="218">
        <v>0</v>
      </c>
      <c r="J3796" s="261">
        <v>250547.86</v>
      </c>
      <c r="K3796" s="218">
        <v>268425.56</v>
      </c>
      <c r="L3796" s="261">
        <v>745648.46</v>
      </c>
      <c r="M3796" s="218">
        <v>0</v>
      </c>
      <c r="N3796" s="261">
        <v>0</v>
      </c>
      <c r="O3796" s="218">
        <v>0</v>
      </c>
      <c r="P3796" s="261">
        <v>0</v>
      </c>
      <c r="Q3796" s="218">
        <v>0</v>
      </c>
      <c r="R3796" s="261">
        <v>0</v>
      </c>
      <c r="S3796" s="218">
        <v>0</v>
      </c>
      <c r="T3796" s="261">
        <v>0</v>
      </c>
      <c r="U3796" s="218">
        <v>0</v>
      </c>
      <c r="V3796" s="261">
        <v>0</v>
      </c>
      <c r="W3796" s="218">
        <v>0</v>
      </c>
      <c r="X3796" s="223">
        <v>17066.61</v>
      </c>
    </row>
    <row r="3797" spans="1:24" s="239" customFormat="1" ht="20.25" customHeight="1" x14ac:dyDescent="0.3">
      <c r="A3797" s="238">
        <v>2025</v>
      </c>
      <c r="B3797" s="230">
        <v>1081</v>
      </c>
      <c r="C3797" s="225" t="s">
        <v>1116</v>
      </c>
      <c r="D3797" s="230">
        <v>43098</v>
      </c>
      <c r="E3797" s="222">
        <v>679107.3899999999</v>
      </c>
      <c r="F3797" s="222">
        <v>669071.31999999995</v>
      </c>
      <c r="G3797" s="218">
        <v>0</v>
      </c>
      <c r="H3797" s="222">
        <v>0</v>
      </c>
      <c r="I3797" s="218">
        <v>0</v>
      </c>
      <c r="J3797" s="222">
        <v>0</v>
      </c>
      <c r="K3797" s="218">
        <v>0</v>
      </c>
      <c r="L3797" s="222">
        <v>0</v>
      </c>
      <c r="M3797" s="218">
        <v>0</v>
      </c>
      <c r="N3797" s="222">
        <v>0</v>
      </c>
      <c r="O3797" s="218">
        <v>0</v>
      </c>
      <c r="P3797" s="222">
        <v>669071.31999999995</v>
      </c>
      <c r="Q3797" s="218">
        <v>0</v>
      </c>
      <c r="R3797" s="222">
        <v>0</v>
      </c>
      <c r="S3797" s="218">
        <v>0</v>
      </c>
      <c r="T3797" s="222">
        <v>0</v>
      </c>
      <c r="U3797" s="218">
        <v>0</v>
      </c>
      <c r="V3797" s="222">
        <v>0</v>
      </c>
      <c r="W3797" s="218">
        <v>0</v>
      </c>
      <c r="X3797" s="222">
        <v>10036.07</v>
      </c>
    </row>
    <row r="3798" spans="1:24" s="239" customFormat="1" ht="20.25" customHeight="1" x14ac:dyDescent="0.3">
      <c r="A3798" s="238">
        <v>2025</v>
      </c>
      <c r="B3798" s="230">
        <v>1082</v>
      </c>
      <c r="C3798" s="225" t="s">
        <v>4052</v>
      </c>
      <c r="D3798" s="230">
        <v>43122</v>
      </c>
      <c r="E3798" s="222">
        <v>250000</v>
      </c>
      <c r="F3798" s="222">
        <v>250000</v>
      </c>
      <c r="G3798" s="218">
        <v>0</v>
      </c>
      <c r="H3798" s="261">
        <v>0</v>
      </c>
      <c r="I3798" s="218">
        <v>0</v>
      </c>
      <c r="J3798" s="261">
        <v>0</v>
      </c>
      <c r="K3798" s="218">
        <v>0</v>
      </c>
      <c r="L3798" s="261">
        <v>0</v>
      </c>
      <c r="M3798" s="218">
        <v>0</v>
      </c>
      <c r="N3798" s="261">
        <v>0</v>
      </c>
      <c r="O3798" s="218">
        <v>0</v>
      </c>
      <c r="P3798" s="261">
        <v>0</v>
      </c>
      <c r="Q3798" s="218">
        <v>0</v>
      </c>
      <c r="R3798" s="261">
        <v>0</v>
      </c>
      <c r="S3798" s="218">
        <v>0</v>
      </c>
      <c r="T3798" s="261">
        <v>0</v>
      </c>
      <c r="U3798" s="218">
        <v>0</v>
      </c>
      <c r="V3798" s="261">
        <v>250000</v>
      </c>
      <c r="W3798" s="218">
        <v>0</v>
      </c>
      <c r="X3798" s="261">
        <v>0</v>
      </c>
    </row>
    <row r="3799" spans="1:24" s="239" customFormat="1" ht="21.6" customHeight="1" x14ac:dyDescent="0.3">
      <c r="A3799" s="238">
        <v>2025</v>
      </c>
      <c r="B3799" s="230">
        <v>1083</v>
      </c>
      <c r="C3799" s="225" t="s">
        <v>4121</v>
      </c>
      <c r="D3799" s="230">
        <v>46912</v>
      </c>
      <c r="E3799" s="222">
        <v>50724</v>
      </c>
      <c r="F3799" s="222">
        <v>50724</v>
      </c>
      <c r="G3799" s="218">
        <v>0</v>
      </c>
      <c r="H3799" s="261">
        <v>0</v>
      </c>
      <c r="I3799" s="218">
        <v>0</v>
      </c>
      <c r="J3799" s="261">
        <v>0</v>
      </c>
      <c r="K3799" s="218">
        <v>0</v>
      </c>
      <c r="L3799" s="261">
        <v>0</v>
      </c>
      <c r="M3799" s="218">
        <v>0</v>
      </c>
      <c r="N3799" s="261">
        <v>0</v>
      </c>
      <c r="O3799" s="218">
        <v>0</v>
      </c>
      <c r="P3799" s="261">
        <v>0</v>
      </c>
      <c r="Q3799" s="218">
        <v>0</v>
      </c>
      <c r="R3799" s="261">
        <v>0</v>
      </c>
      <c r="S3799" s="218">
        <v>0</v>
      </c>
      <c r="T3799" s="261">
        <v>0</v>
      </c>
      <c r="U3799" s="218">
        <v>0</v>
      </c>
      <c r="V3799" s="261">
        <v>50724</v>
      </c>
      <c r="W3799" s="218">
        <v>0</v>
      </c>
      <c r="X3799" s="261">
        <v>0</v>
      </c>
    </row>
    <row r="3800" spans="1:24" s="239" customFormat="1" ht="20.25" customHeight="1" x14ac:dyDescent="0.3">
      <c r="A3800" s="238">
        <v>2025</v>
      </c>
      <c r="B3800" s="230">
        <v>1084</v>
      </c>
      <c r="C3800" s="225" t="s">
        <v>4053</v>
      </c>
      <c r="D3800" s="230">
        <v>55575</v>
      </c>
      <c r="E3800" s="222">
        <v>250000</v>
      </c>
      <c r="F3800" s="222">
        <v>250000</v>
      </c>
      <c r="G3800" s="218">
        <v>0</v>
      </c>
      <c r="H3800" s="222">
        <v>0</v>
      </c>
      <c r="I3800" s="218">
        <v>0</v>
      </c>
      <c r="J3800" s="222">
        <v>0</v>
      </c>
      <c r="K3800" s="218">
        <v>0</v>
      </c>
      <c r="L3800" s="222">
        <v>0</v>
      </c>
      <c r="M3800" s="218">
        <v>0</v>
      </c>
      <c r="N3800" s="222">
        <v>0</v>
      </c>
      <c r="O3800" s="218">
        <v>0</v>
      </c>
      <c r="P3800" s="222">
        <v>0</v>
      </c>
      <c r="Q3800" s="218">
        <v>0</v>
      </c>
      <c r="R3800" s="222">
        <v>0</v>
      </c>
      <c r="S3800" s="218">
        <v>0</v>
      </c>
      <c r="T3800" s="222">
        <v>0</v>
      </c>
      <c r="U3800" s="218">
        <v>0</v>
      </c>
      <c r="V3800" s="261">
        <v>250000</v>
      </c>
      <c r="W3800" s="218">
        <v>0</v>
      </c>
      <c r="X3800" s="222">
        <v>0</v>
      </c>
    </row>
    <row r="3801" spans="1:24" s="239" customFormat="1" ht="20.25" customHeight="1" x14ac:dyDescent="0.3">
      <c r="A3801" s="238">
        <v>2025</v>
      </c>
      <c r="B3801" s="230">
        <v>1085</v>
      </c>
      <c r="C3801" s="225" t="s">
        <v>4054</v>
      </c>
      <c r="D3801" s="230">
        <v>43148</v>
      </c>
      <c r="E3801" s="222">
        <v>250000</v>
      </c>
      <c r="F3801" s="222">
        <v>250000</v>
      </c>
      <c r="G3801" s="218">
        <v>0</v>
      </c>
      <c r="H3801" s="261">
        <v>0</v>
      </c>
      <c r="I3801" s="218">
        <v>0</v>
      </c>
      <c r="J3801" s="261">
        <v>0</v>
      </c>
      <c r="K3801" s="218">
        <v>0</v>
      </c>
      <c r="L3801" s="261">
        <v>0</v>
      </c>
      <c r="M3801" s="218">
        <v>0</v>
      </c>
      <c r="N3801" s="261">
        <v>0</v>
      </c>
      <c r="O3801" s="218">
        <v>0</v>
      </c>
      <c r="P3801" s="261">
        <v>0</v>
      </c>
      <c r="Q3801" s="218">
        <v>0</v>
      </c>
      <c r="R3801" s="261">
        <v>0</v>
      </c>
      <c r="S3801" s="218">
        <v>0</v>
      </c>
      <c r="T3801" s="261">
        <v>0</v>
      </c>
      <c r="U3801" s="218">
        <v>0</v>
      </c>
      <c r="V3801" s="261">
        <v>250000</v>
      </c>
      <c r="W3801" s="218">
        <v>0</v>
      </c>
      <c r="X3801" s="261">
        <v>0</v>
      </c>
    </row>
    <row r="3802" spans="1:24" s="239" customFormat="1" ht="20.25" customHeight="1" x14ac:dyDescent="0.3">
      <c r="A3802" s="238">
        <v>2025</v>
      </c>
      <c r="B3802" s="230">
        <v>1086</v>
      </c>
      <c r="C3802" s="225" t="s">
        <v>4055</v>
      </c>
      <c r="D3802" s="230">
        <v>43160</v>
      </c>
      <c r="E3802" s="222">
        <v>250000</v>
      </c>
      <c r="F3802" s="222">
        <v>250000</v>
      </c>
      <c r="G3802" s="218">
        <v>0</v>
      </c>
      <c r="H3802" s="222">
        <v>0</v>
      </c>
      <c r="I3802" s="218">
        <v>0</v>
      </c>
      <c r="J3802" s="222">
        <v>0</v>
      </c>
      <c r="K3802" s="218">
        <v>0</v>
      </c>
      <c r="L3802" s="222">
        <v>0</v>
      </c>
      <c r="M3802" s="218">
        <v>0</v>
      </c>
      <c r="N3802" s="222">
        <v>0</v>
      </c>
      <c r="O3802" s="218">
        <v>0</v>
      </c>
      <c r="P3802" s="222">
        <v>0</v>
      </c>
      <c r="Q3802" s="218">
        <v>0</v>
      </c>
      <c r="R3802" s="222">
        <v>0</v>
      </c>
      <c r="S3802" s="218">
        <v>0</v>
      </c>
      <c r="T3802" s="222">
        <v>0</v>
      </c>
      <c r="U3802" s="218">
        <v>0</v>
      </c>
      <c r="V3802" s="261">
        <v>250000</v>
      </c>
      <c r="W3802" s="218">
        <v>0</v>
      </c>
      <c r="X3802" s="222">
        <v>0</v>
      </c>
    </row>
    <row r="3803" spans="1:24" s="239" customFormat="1" ht="20.25" customHeight="1" x14ac:dyDescent="0.3">
      <c r="A3803" s="238">
        <v>2025</v>
      </c>
      <c r="B3803" s="230">
        <v>1087</v>
      </c>
      <c r="C3803" s="225" t="s">
        <v>4056</v>
      </c>
      <c r="D3803" s="230">
        <v>43166</v>
      </c>
      <c r="E3803" s="222">
        <v>250000</v>
      </c>
      <c r="F3803" s="222">
        <v>250000</v>
      </c>
      <c r="G3803" s="218">
        <v>0</v>
      </c>
      <c r="H3803" s="261">
        <v>0</v>
      </c>
      <c r="I3803" s="218">
        <v>0</v>
      </c>
      <c r="J3803" s="261">
        <v>0</v>
      </c>
      <c r="K3803" s="218">
        <v>0</v>
      </c>
      <c r="L3803" s="261">
        <v>0</v>
      </c>
      <c r="M3803" s="218">
        <v>0</v>
      </c>
      <c r="N3803" s="261">
        <v>0</v>
      </c>
      <c r="O3803" s="218">
        <v>0</v>
      </c>
      <c r="P3803" s="261">
        <v>0</v>
      </c>
      <c r="Q3803" s="218">
        <v>0</v>
      </c>
      <c r="R3803" s="261">
        <v>0</v>
      </c>
      <c r="S3803" s="218">
        <v>0</v>
      </c>
      <c r="T3803" s="261">
        <v>0</v>
      </c>
      <c r="U3803" s="218">
        <v>0</v>
      </c>
      <c r="V3803" s="261">
        <v>250000</v>
      </c>
      <c r="W3803" s="218">
        <v>0</v>
      </c>
      <c r="X3803" s="261">
        <v>0</v>
      </c>
    </row>
    <row r="3804" spans="1:24" s="239" customFormat="1" ht="20.25" customHeight="1" x14ac:dyDescent="0.3">
      <c r="A3804" s="238">
        <v>2025</v>
      </c>
      <c r="B3804" s="230">
        <v>1088</v>
      </c>
      <c r="C3804" s="225" t="s">
        <v>4057</v>
      </c>
      <c r="D3804" s="230">
        <v>43169</v>
      </c>
      <c r="E3804" s="222">
        <v>250000</v>
      </c>
      <c r="F3804" s="222">
        <v>250000</v>
      </c>
      <c r="G3804" s="218">
        <v>0</v>
      </c>
      <c r="H3804" s="222">
        <v>0</v>
      </c>
      <c r="I3804" s="218">
        <v>0</v>
      </c>
      <c r="J3804" s="222">
        <v>0</v>
      </c>
      <c r="K3804" s="218">
        <v>0</v>
      </c>
      <c r="L3804" s="222">
        <v>0</v>
      </c>
      <c r="M3804" s="218">
        <v>0</v>
      </c>
      <c r="N3804" s="222">
        <v>0</v>
      </c>
      <c r="O3804" s="218">
        <v>0</v>
      </c>
      <c r="P3804" s="222">
        <v>0</v>
      </c>
      <c r="Q3804" s="218">
        <v>0</v>
      </c>
      <c r="R3804" s="222">
        <v>0</v>
      </c>
      <c r="S3804" s="218">
        <v>0</v>
      </c>
      <c r="T3804" s="222">
        <v>0</v>
      </c>
      <c r="U3804" s="218">
        <v>0</v>
      </c>
      <c r="V3804" s="261">
        <v>250000</v>
      </c>
      <c r="W3804" s="218">
        <v>0</v>
      </c>
      <c r="X3804" s="222">
        <v>0</v>
      </c>
    </row>
    <row r="3805" spans="1:24" s="239" customFormat="1" ht="20.25" customHeight="1" x14ac:dyDescent="0.3">
      <c r="A3805" s="238">
        <v>2025</v>
      </c>
      <c r="B3805" s="230">
        <v>1089</v>
      </c>
      <c r="C3805" s="225" t="s">
        <v>4058</v>
      </c>
      <c r="D3805" s="230">
        <v>43176</v>
      </c>
      <c r="E3805" s="222">
        <v>250000</v>
      </c>
      <c r="F3805" s="222">
        <v>250000</v>
      </c>
      <c r="G3805" s="218">
        <v>0</v>
      </c>
      <c r="H3805" s="261">
        <v>0</v>
      </c>
      <c r="I3805" s="218">
        <v>0</v>
      </c>
      <c r="J3805" s="261">
        <v>0</v>
      </c>
      <c r="K3805" s="218">
        <v>0</v>
      </c>
      <c r="L3805" s="261">
        <v>0</v>
      </c>
      <c r="M3805" s="218">
        <v>0</v>
      </c>
      <c r="N3805" s="261">
        <v>0</v>
      </c>
      <c r="O3805" s="218">
        <v>0</v>
      </c>
      <c r="P3805" s="261">
        <v>0</v>
      </c>
      <c r="Q3805" s="218">
        <v>0</v>
      </c>
      <c r="R3805" s="261">
        <v>0</v>
      </c>
      <c r="S3805" s="218">
        <v>0</v>
      </c>
      <c r="T3805" s="261">
        <v>0</v>
      </c>
      <c r="U3805" s="218">
        <v>0</v>
      </c>
      <c r="V3805" s="261">
        <v>250000</v>
      </c>
      <c r="W3805" s="218">
        <v>0</v>
      </c>
      <c r="X3805" s="261">
        <v>0</v>
      </c>
    </row>
    <row r="3806" spans="1:24" s="239" customFormat="1" ht="20.25" customHeight="1" x14ac:dyDescent="0.3">
      <c r="A3806" s="238">
        <v>2025</v>
      </c>
      <c r="B3806" s="230">
        <v>1090</v>
      </c>
      <c r="C3806" s="225" t="s">
        <v>4059</v>
      </c>
      <c r="D3806" s="230">
        <v>43179</v>
      </c>
      <c r="E3806" s="222">
        <v>250000</v>
      </c>
      <c r="F3806" s="222">
        <v>250000</v>
      </c>
      <c r="G3806" s="218">
        <v>0</v>
      </c>
      <c r="H3806" s="222">
        <v>0</v>
      </c>
      <c r="I3806" s="218">
        <v>0</v>
      </c>
      <c r="J3806" s="222">
        <v>0</v>
      </c>
      <c r="K3806" s="218">
        <v>0</v>
      </c>
      <c r="L3806" s="222">
        <v>0</v>
      </c>
      <c r="M3806" s="218">
        <v>0</v>
      </c>
      <c r="N3806" s="222">
        <v>0</v>
      </c>
      <c r="O3806" s="218">
        <v>0</v>
      </c>
      <c r="P3806" s="222">
        <v>0</v>
      </c>
      <c r="Q3806" s="218">
        <v>0</v>
      </c>
      <c r="R3806" s="222">
        <v>0</v>
      </c>
      <c r="S3806" s="218">
        <v>0</v>
      </c>
      <c r="T3806" s="222">
        <v>0</v>
      </c>
      <c r="U3806" s="218">
        <v>0</v>
      </c>
      <c r="V3806" s="261">
        <v>250000</v>
      </c>
      <c r="W3806" s="218">
        <v>0</v>
      </c>
      <c r="X3806" s="222">
        <v>0</v>
      </c>
    </row>
    <row r="3807" spans="1:24" s="239" customFormat="1" ht="20.25" customHeight="1" x14ac:dyDescent="0.3">
      <c r="A3807" s="238">
        <v>2025</v>
      </c>
      <c r="B3807" s="230">
        <v>1091</v>
      </c>
      <c r="C3807" s="225" t="s">
        <v>4060</v>
      </c>
      <c r="D3807" s="230">
        <v>43191</v>
      </c>
      <c r="E3807" s="222">
        <v>250000</v>
      </c>
      <c r="F3807" s="222">
        <v>250000</v>
      </c>
      <c r="G3807" s="218">
        <v>0</v>
      </c>
      <c r="H3807" s="261">
        <v>0</v>
      </c>
      <c r="I3807" s="218">
        <v>0</v>
      </c>
      <c r="J3807" s="261">
        <v>0</v>
      </c>
      <c r="K3807" s="218">
        <v>0</v>
      </c>
      <c r="L3807" s="261">
        <v>0</v>
      </c>
      <c r="M3807" s="218">
        <v>0</v>
      </c>
      <c r="N3807" s="261">
        <v>0</v>
      </c>
      <c r="O3807" s="218">
        <v>0</v>
      </c>
      <c r="P3807" s="261">
        <v>0</v>
      </c>
      <c r="Q3807" s="218">
        <v>0</v>
      </c>
      <c r="R3807" s="261">
        <v>0</v>
      </c>
      <c r="S3807" s="218">
        <v>0</v>
      </c>
      <c r="T3807" s="261">
        <v>0</v>
      </c>
      <c r="U3807" s="218">
        <v>0</v>
      </c>
      <c r="V3807" s="261">
        <v>250000</v>
      </c>
      <c r="W3807" s="218">
        <v>0</v>
      </c>
      <c r="X3807" s="261">
        <v>0</v>
      </c>
    </row>
    <row r="3808" spans="1:24" s="239" customFormat="1" ht="20.25" customHeight="1" x14ac:dyDescent="0.3">
      <c r="A3808" s="238">
        <v>2025</v>
      </c>
      <c r="B3808" s="230">
        <v>1092</v>
      </c>
      <c r="C3808" s="225" t="s">
        <v>4061</v>
      </c>
      <c r="D3808" s="230">
        <v>43193</v>
      </c>
      <c r="E3808" s="222">
        <v>250000</v>
      </c>
      <c r="F3808" s="222">
        <v>250000</v>
      </c>
      <c r="G3808" s="218">
        <v>0</v>
      </c>
      <c r="H3808" s="222">
        <v>0</v>
      </c>
      <c r="I3808" s="218">
        <v>0</v>
      </c>
      <c r="J3808" s="222">
        <v>0</v>
      </c>
      <c r="K3808" s="218">
        <v>0</v>
      </c>
      <c r="L3808" s="222">
        <v>0</v>
      </c>
      <c r="M3808" s="218">
        <v>0</v>
      </c>
      <c r="N3808" s="222">
        <v>0</v>
      </c>
      <c r="O3808" s="218">
        <v>0</v>
      </c>
      <c r="P3808" s="222">
        <v>0</v>
      </c>
      <c r="Q3808" s="218">
        <v>0</v>
      </c>
      <c r="R3808" s="222">
        <v>0</v>
      </c>
      <c r="S3808" s="218">
        <v>0</v>
      </c>
      <c r="T3808" s="222">
        <v>0</v>
      </c>
      <c r="U3808" s="218">
        <v>0</v>
      </c>
      <c r="V3808" s="261">
        <v>250000</v>
      </c>
      <c r="W3808" s="218">
        <v>0</v>
      </c>
      <c r="X3808" s="222">
        <v>0</v>
      </c>
    </row>
    <row r="3809" spans="1:24" s="239" customFormat="1" ht="20.25" customHeight="1" x14ac:dyDescent="0.3">
      <c r="A3809" s="238">
        <v>2025</v>
      </c>
      <c r="B3809" s="230">
        <v>1093</v>
      </c>
      <c r="C3809" s="225" t="s">
        <v>4062</v>
      </c>
      <c r="D3809" s="230">
        <v>43196</v>
      </c>
      <c r="E3809" s="222">
        <v>250000</v>
      </c>
      <c r="F3809" s="222">
        <v>250000</v>
      </c>
      <c r="G3809" s="218">
        <v>0</v>
      </c>
      <c r="H3809" s="261">
        <v>0</v>
      </c>
      <c r="I3809" s="218">
        <v>0</v>
      </c>
      <c r="J3809" s="261">
        <v>0</v>
      </c>
      <c r="K3809" s="218">
        <v>0</v>
      </c>
      <c r="L3809" s="261">
        <v>0</v>
      </c>
      <c r="M3809" s="218">
        <v>0</v>
      </c>
      <c r="N3809" s="261">
        <v>0</v>
      </c>
      <c r="O3809" s="218">
        <v>0</v>
      </c>
      <c r="P3809" s="261">
        <v>0</v>
      </c>
      <c r="Q3809" s="218">
        <v>0</v>
      </c>
      <c r="R3809" s="261">
        <v>0</v>
      </c>
      <c r="S3809" s="218">
        <v>0</v>
      </c>
      <c r="T3809" s="261">
        <v>0</v>
      </c>
      <c r="U3809" s="218">
        <v>0</v>
      </c>
      <c r="V3809" s="261">
        <v>250000</v>
      </c>
      <c r="W3809" s="218">
        <v>0</v>
      </c>
      <c r="X3809" s="261">
        <v>0</v>
      </c>
    </row>
    <row r="3810" spans="1:24" s="239" customFormat="1" ht="20.25" customHeight="1" x14ac:dyDescent="0.3">
      <c r="A3810" s="238">
        <v>2025</v>
      </c>
      <c r="B3810" s="230">
        <v>1094</v>
      </c>
      <c r="C3810" s="225" t="s">
        <v>4063</v>
      </c>
      <c r="D3810" s="230">
        <v>43146</v>
      </c>
      <c r="E3810" s="222">
        <v>250000</v>
      </c>
      <c r="F3810" s="222">
        <v>250000</v>
      </c>
      <c r="G3810" s="218">
        <v>0</v>
      </c>
      <c r="H3810" s="222">
        <v>0</v>
      </c>
      <c r="I3810" s="218">
        <v>0</v>
      </c>
      <c r="J3810" s="222">
        <v>0</v>
      </c>
      <c r="K3810" s="218">
        <v>0</v>
      </c>
      <c r="L3810" s="222">
        <v>0</v>
      </c>
      <c r="M3810" s="218">
        <v>0</v>
      </c>
      <c r="N3810" s="222">
        <v>0</v>
      </c>
      <c r="O3810" s="218">
        <v>0</v>
      </c>
      <c r="P3810" s="222">
        <v>0</v>
      </c>
      <c r="Q3810" s="218">
        <v>0</v>
      </c>
      <c r="R3810" s="222">
        <v>0</v>
      </c>
      <c r="S3810" s="218">
        <v>0</v>
      </c>
      <c r="T3810" s="222">
        <v>0</v>
      </c>
      <c r="U3810" s="218">
        <v>0</v>
      </c>
      <c r="V3810" s="261">
        <v>250000</v>
      </c>
      <c r="W3810" s="218">
        <v>0</v>
      </c>
      <c r="X3810" s="222">
        <v>0</v>
      </c>
    </row>
    <row r="3811" spans="1:24" s="239" customFormat="1" ht="20.25" customHeight="1" x14ac:dyDescent="0.3">
      <c r="A3811" s="238">
        <v>2025</v>
      </c>
      <c r="B3811" s="230">
        <v>1095</v>
      </c>
      <c r="C3811" s="225" t="s">
        <v>4064</v>
      </c>
      <c r="D3811" s="230">
        <v>43147</v>
      </c>
      <c r="E3811" s="222">
        <v>250000</v>
      </c>
      <c r="F3811" s="222">
        <v>250000</v>
      </c>
      <c r="G3811" s="218">
        <v>0</v>
      </c>
      <c r="H3811" s="261">
        <v>0</v>
      </c>
      <c r="I3811" s="218">
        <v>0</v>
      </c>
      <c r="J3811" s="261">
        <v>0</v>
      </c>
      <c r="K3811" s="218">
        <v>0</v>
      </c>
      <c r="L3811" s="261">
        <v>0</v>
      </c>
      <c r="M3811" s="218">
        <v>0</v>
      </c>
      <c r="N3811" s="261">
        <v>0</v>
      </c>
      <c r="O3811" s="218">
        <v>0</v>
      </c>
      <c r="P3811" s="261">
        <v>0</v>
      </c>
      <c r="Q3811" s="218">
        <v>0</v>
      </c>
      <c r="R3811" s="261">
        <v>0</v>
      </c>
      <c r="S3811" s="218">
        <v>0</v>
      </c>
      <c r="T3811" s="261">
        <v>0</v>
      </c>
      <c r="U3811" s="218">
        <v>0</v>
      </c>
      <c r="V3811" s="261">
        <v>250000</v>
      </c>
      <c r="W3811" s="218">
        <v>0</v>
      </c>
      <c r="X3811" s="261">
        <v>0</v>
      </c>
    </row>
    <row r="3812" spans="1:24" s="239" customFormat="1" ht="20.25" customHeight="1" x14ac:dyDescent="0.3">
      <c r="A3812" s="238">
        <v>2025</v>
      </c>
      <c r="B3812" s="230">
        <v>1096</v>
      </c>
      <c r="C3812" s="225" t="s">
        <v>4065</v>
      </c>
      <c r="D3812" s="230">
        <v>43172</v>
      </c>
      <c r="E3812" s="222">
        <v>250000</v>
      </c>
      <c r="F3812" s="222">
        <v>250000</v>
      </c>
      <c r="G3812" s="218">
        <v>0</v>
      </c>
      <c r="H3812" s="222">
        <v>0</v>
      </c>
      <c r="I3812" s="218">
        <v>0</v>
      </c>
      <c r="J3812" s="222">
        <v>0</v>
      </c>
      <c r="K3812" s="218">
        <v>0</v>
      </c>
      <c r="L3812" s="222">
        <v>0</v>
      </c>
      <c r="M3812" s="218">
        <v>0</v>
      </c>
      <c r="N3812" s="222">
        <v>0</v>
      </c>
      <c r="O3812" s="218">
        <v>0</v>
      </c>
      <c r="P3812" s="222">
        <v>0</v>
      </c>
      <c r="Q3812" s="218">
        <v>0</v>
      </c>
      <c r="R3812" s="222">
        <v>0</v>
      </c>
      <c r="S3812" s="218">
        <v>0</v>
      </c>
      <c r="T3812" s="222">
        <v>0</v>
      </c>
      <c r="U3812" s="218">
        <v>0</v>
      </c>
      <c r="V3812" s="261">
        <v>250000</v>
      </c>
      <c r="W3812" s="218">
        <v>0</v>
      </c>
      <c r="X3812" s="222">
        <v>0</v>
      </c>
    </row>
    <row r="3813" spans="1:24" s="239" customFormat="1" ht="20.25" customHeight="1" x14ac:dyDescent="0.3">
      <c r="A3813" s="238">
        <v>2025</v>
      </c>
      <c r="B3813" s="230">
        <v>1097</v>
      </c>
      <c r="C3813" s="225" t="s">
        <v>4066</v>
      </c>
      <c r="D3813" s="230">
        <v>43182</v>
      </c>
      <c r="E3813" s="222">
        <v>250000</v>
      </c>
      <c r="F3813" s="222">
        <v>250000</v>
      </c>
      <c r="G3813" s="218">
        <v>0</v>
      </c>
      <c r="H3813" s="261">
        <v>0</v>
      </c>
      <c r="I3813" s="218">
        <v>0</v>
      </c>
      <c r="J3813" s="261">
        <v>0</v>
      </c>
      <c r="K3813" s="218">
        <v>0</v>
      </c>
      <c r="L3813" s="261">
        <v>0</v>
      </c>
      <c r="M3813" s="218">
        <v>0</v>
      </c>
      <c r="N3813" s="261">
        <v>0</v>
      </c>
      <c r="O3813" s="218">
        <v>0</v>
      </c>
      <c r="P3813" s="261">
        <v>0</v>
      </c>
      <c r="Q3813" s="218">
        <v>0</v>
      </c>
      <c r="R3813" s="261">
        <v>0</v>
      </c>
      <c r="S3813" s="218">
        <v>0</v>
      </c>
      <c r="T3813" s="261">
        <v>0</v>
      </c>
      <c r="U3813" s="218">
        <v>0</v>
      </c>
      <c r="V3813" s="261">
        <v>250000</v>
      </c>
      <c r="W3813" s="218">
        <v>0</v>
      </c>
      <c r="X3813" s="261">
        <v>0</v>
      </c>
    </row>
    <row r="3814" spans="1:24" s="239" customFormat="1" ht="20.25" customHeight="1" x14ac:dyDescent="0.3">
      <c r="A3814" s="238">
        <v>2025</v>
      </c>
      <c r="B3814" s="230">
        <v>1098</v>
      </c>
      <c r="C3814" s="225" t="s">
        <v>4067</v>
      </c>
      <c r="D3814" s="230">
        <v>43184</v>
      </c>
      <c r="E3814" s="222">
        <v>250000</v>
      </c>
      <c r="F3814" s="222">
        <v>250000</v>
      </c>
      <c r="G3814" s="218">
        <v>0</v>
      </c>
      <c r="H3814" s="222">
        <v>0</v>
      </c>
      <c r="I3814" s="218">
        <v>0</v>
      </c>
      <c r="J3814" s="222">
        <v>0</v>
      </c>
      <c r="K3814" s="218">
        <v>0</v>
      </c>
      <c r="L3814" s="222">
        <v>0</v>
      </c>
      <c r="M3814" s="218">
        <v>0</v>
      </c>
      <c r="N3814" s="222">
        <v>0</v>
      </c>
      <c r="O3814" s="218">
        <v>0</v>
      </c>
      <c r="P3814" s="222">
        <v>0</v>
      </c>
      <c r="Q3814" s="218">
        <v>0</v>
      </c>
      <c r="R3814" s="222">
        <v>0</v>
      </c>
      <c r="S3814" s="218">
        <v>0</v>
      </c>
      <c r="T3814" s="222">
        <v>0</v>
      </c>
      <c r="U3814" s="218">
        <v>0</v>
      </c>
      <c r="V3814" s="261">
        <v>250000</v>
      </c>
      <c r="W3814" s="218">
        <v>0</v>
      </c>
      <c r="X3814" s="222">
        <v>0</v>
      </c>
    </row>
    <row r="3815" spans="1:24" s="239" customFormat="1" ht="20.25" customHeight="1" x14ac:dyDescent="0.3">
      <c r="A3815" s="238">
        <v>2025</v>
      </c>
      <c r="B3815" s="230">
        <v>1099</v>
      </c>
      <c r="C3815" s="225" t="s">
        <v>4068</v>
      </c>
      <c r="D3815" s="230">
        <v>43185</v>
      </c>
      <c r="E3815" s="222">
        <v>13261770.25</v>
      </c>
      <c r="F3815" s="222">
        <v>13067025.41</v>
      </c>
      <c r="G3815" s="218">
        <v>0</v>
      </c>
      <c r="H3815" s="261">
        <v>0</v>
      </c>
      <c r="I3815" s="218">
        <v>0</v>
      </c>
      <c r="J3815" s="261">
        <v>0</v>
      </c>
      <c r="K3815" s="218">
        <v>0</v>
      </c>
      <c r="L3815" s="261">
        <v>0</v>
      </c>
      <c r="M3815" s="218">
        <v>0</v>
      </c>
      <c r="N3815" s="261">
        <v>0</v>
      </c>
      <c r="O3815" s="218">
        <v>12982989.48</v>
      </c>
      <c r="P3815" s="261">
        <v>0</v>
      </c>
      <c r="Q3815" s="218">
        <v>0</v>
      </c>
      <c r="R3815" s="261">
        <v>0</v>
      </c>
      <c r="S3815" s="218">
        <v>0</v>
      </c>
      <c r="T3815" s="261">
        <v>0</v>
      </c>
      <c r="U3815" s="218">
        <v>0</v>
      </c>
      <c r="V3815" s="261">
        <v>84035.93</v>
      </c>
      <c r="W3815" s="218">
        <v>0</v>
      </c>
      <c r="X3815" s="261">
        <v>194744.84</v>
      </c>
    </row>
    <row r="3816" spans="1:24" s="239" customFormat="1" ht="20.25" customHeight="1" x14ac:dyDescent="0.3">
      <c r="A3816" s="238">
        <v>2025</v>
      </c>
      <c r="B3816" s="230">
        <v>1100</v>
      </c>
      <c r="C3816" s="225" t="s">
        <v>2677</v>
      </c>
      <c r="D3816" s="230">
        <v>43119</v>
      </c>
      <c r="E3816" s="222">
        <v>4264467.17</v>
      </c>
      <c r="F3816" s="222">
        <v>4200000</v>
      </c>
      <c r="G3816" s="218">
        <v>0</v>
      </c>
      <c r="H3816" s="222">
        <v>0</v>
      </c>
      <c r="I3816" s="218">
        <v>0</v>
      </c>
      <c r="J3816" s="222">
        <v>0</v>
      </c>
      <c r="K3816" s="218">
        <v>0</v>
      </c>
      <c r="L3816" s="222">
        <v>0</v>
      </c>
      <c r="M3816" s="218">
        <v>0</v>
      </c>
      <c r="N3816" s="222">
        <v>0</v>
      </c>
      <c r="O3816" s="218">
        <v>4200000</v>
      </c>
      <c r="P3816" s="222">
        <v>0</v>
      </c>
      <c r="Q3816" s="218">
        <v>0</v>
      </c>
      <c r="R3816" s="222">
        <v>0</v>
      </c>
      <c r="S3816" s="218">
        <v>0</v>
      </c>
      <c r="T3816" s="222">
        <v>0</v>
      </c>
      <c r="U3816" s="218">
        <v>0</v>
      </c>
      <c r="V3816" s="261">
        <v>0</v>
      </c>
      <c r="W3816" s="218">
        <v>0</v>
      </c>
      <c r="X3816" s="222">
        <v>64467.17</v>
      </c>
    </row>
    <row r="3817" spans="1:24" s="239" customFormat="1" ht="20.25" customHeight="1" x14ac:dyDescent="0.3">
      <c r="A3817" s="238">
        <v>2025</v>
      </c>
      <c r="B3817" s="230">
        <v>1101</v>
      </c>
      <c r="C3817" s="225" t="s">
        <v>4288</v>
      </c>
      <c r="D3817" s="230">
        <v>43108</v>
      </c>
      <c r="E3817" s="222">
        <v>2333160.7399999998</v>
      </c>
      <c r="F3817" s="222">
        <v>2300051.11</v>
      </c>
      <c r="G3817" s="218">
        <v>0</v>
      </c>
      <c r="H3817" s="261">
        <v>1305654.73</v>
      </c>
      <c r="I3817" s="218">
        <v>0</v>
      </c>
      <c r="J3817" s="261">
        <v>204048.88</v>
      </c>
      <c r="K3817" s="218">
        <v>500633.47</v>
      </c>
      <c r="L3817" s="261">
        <v>196971.83</v>
      </c>
      <c r="M3817" s="218">
        <v>0</v>
      </c>
      <c r="N3817" s="261">
        <v>0</v>
      </c>
      <c r="O3817" s="218">
        <v>0</v>
      </c>
      <c r="P3817" s="261">
        <v>0</v>
      </c>
      <c r="Q3817" s="218">
        <v>0</v>
      </c>
      <c r="R3817" s="261">
        <v>0</v>
      </c>
      <c r="S3817" s="218">
        <v>0</v>
      </c>
      <c r="T3817" s="261">
        <v>0</v>
      </c>
      <c r="U3817" s="218">
        <v>92742.2</v>
      </c>
      <c r="V3817" s="261">
        <v>0</v>
      </c>
      <c r="W3817" s="218">
        <v>0</v>
      </c>
      <c r="X3817" s="261">
        <v>33109.629999999997</v>
      </c>
    </row>
    <row r="3818" spans="1:24" s="239" customFormat="1" ht="20.25" customHeight="1" x14ac:dyDescent="0.3">
      <c r="A3818" s="238"/>
      <c r="B3818" s="226" t="s">
        <v>22</v>
      </c>
      <c r="C3818" s="231"/>
      <c r="D3818" s="263" t="s">
        <v>172</v>
      </c>
      <c r="E3818" s="220">
        <v>31233444.231850002</v>
      </c>
      <c r="F3818" s="220">
        <v>30837480.509999998</v>
      </c>
      <c r="G3818" s="220">
        <v>0</v>
      </c>
      <c r="H3818" s="220">
        <v>1305654.73</v>
      </c>
      <c r="I3818" s="220">
        <v>0</v>
      </c>
      <c r="J3818" s="220">
        <v>454596.74</v>
      </c>
      <c r="K3818" s="220">
        <v>769059.03</v>
      </c>
      <c r="L3818" s="220">
        <v>942620.28999999992</v>
      </c>
      <c r="M3818" s="220">
        <v>0</v>
      </c>
      <c r="N3818" s="220">
        <v>0</v>
      </c>
      <c r="O3818" s="220">
        <v>22285616.27</v>
      </c>
      <c r="P3818" s="220">
        <v>669071.31999999995</v>
      </c>
      <c r="Q3818" s="220">
        <v>0</v>
      </c>
      <c r="R3818" s="220">
        <v>0</v>
      </c>
      <c r="S3818" s="220">
        <v>0</v>
      </c>
      <c r="T3818" s="220">
        <v>0</v>
      </c>
      <c r="U3818" s="220">
        <v>92742.2</v>
      </c>
      <c r="V3818" s="220">
        <v>4318119.93</v>
      </c>
      <c r="W3818" s="220">
        <v>0</v>
      </c>
      <c r="X3818" s="220">
        <v>395963.72184999997</v>
      </c>
    </row>
    <row r="3819" spans="1:24" s="239" customFormat="1" ht="20.25" customHeight="1" x14ac:dyDescent="0.3">
      <c r="A3819" s="238"/>
      <c r="C3819" s="274"/>
      <c r="D3819" s="274"/>
      <c r="E3819" s="274"/>
      <c r="F3819" s="274"/>
      <c r="G3819" s="275"/>
      <c r="H3819" s="275"/>
      <c r="I3819" s="275"/>
      <c r="J3819" s="275"/>
      <c r="K3819" s="275"/>
      <c r="L3819" s="275" t="s">
        <v>4439</v>
      </c>
      <c r="M3819" s="275"/>
      <c r="N3819" s="275"/>
      <c r="O3819" s="275"/>
      <c r="P3819" s="275"/>
      <c r="Q3819" s="275"/>
      <c r="R3819" s="275"/>
      <c r="S3819" s="275"/>
      <c r="T3819" s="275"/>
      <c r="U3819" s="275"/>
      <c r="V3819" s="275"/>
      <c r="W3819" s="275"/>
      <c r="X3819" s="266"/>
    </row>
    <row r="3820" spans="1:24" s="239" customFormat="1" ht="20.25" customHeight="1" x14ac:dyDescent="0.3">
      <c r="A3820" s="238">
        <v>2025</v>
      </c>
      <c r="B3820" s="230">
        <v>1102</v>
      </c>
      <c r="C3820" s="229" t="s">
        <v>4050</v>
      </c>
      <c r="D3820" s="230">
        <v>43541</v>
      </c>
      <c r="E3820" s="222">
        <v>1005642.32</v>
      </c>
      <c r="F3820" s="222">
        <v>1005642.32</v>
      </c>
      <c r="G3820" s="218">
        <v>0</v>
      </c>
      <c r="H3820" s="222">
        <v>0</v>
      </c>
      <c r="I3820" s="222">
        <v>0</v>
      </c>
      <c r="J3820" s="222">
        <v>0</v>
      </c>
      <c r="K3820" s="222">
        <v>0</v>
      </c>
      <c r="L3820" s="222">
        <v>0</v>
      </c>
      <c r="M3820" s="222">
        <v>0</v>
      </c>
      <c r="N3820" s="222">
        <v>0</v>
      </c>
      <c r="O3820" s="222">
        <v>0</v>
      </c>
      <c r="P3820" s="222">
        <v>0</v>
      </c>
      <c r="Q3820" s="222">
        <v>1005642.32</v>
      </c>
      <c r="R3820" s="222">
        <v>0</v>
      </c>
      <c r="S3820" s="222">
        <v>0</v>
      </c>
      <c r="T3820" s="222">
        <v>0</v>
      </c>
      <c r="U3820" s="223">
        <v>0</v>
      </c>
      <c r="V3820" s="223">
        <v>0</v>
      </c>
      <c r="W3820" s="223">
        <v>0</v>
      </c>
      <c r="X3820" s="223">
        <v>0</v>
      </c>
    </row>
    <row r="3821" spans="1:24" s="239" customFormat="1" ht="20.25" customHeight="1" x14ac:dyDescent="0.3">
      <c r="A3821" s="238">
        <v>2025</v>
      </c>
      <c r="B3821" s="230">
        <v>1103</v>
      </c>
      <c r="C3821" s="229" t="s">
        <v>4051</v>
      </c>
      <c r="D3821" s="230">
        <v>43545</v>
      </c>
      <c r="E3821" s="222">
        <v>153264</v>
      </c>
      <c r="F3821" s="222">
        <v>153264</v>
      </c>
      <c r="G3821" s="218">
        <v>0</v>
      </c>
      <c r="H3821" s="222">
        <v>0</v>
      </c>
      <c r="I3821" s="218">
        <v>0</v>
      </c>
      <c r="J3821" s="222">
        <v>0</v>
      </c>
      <c r="K3821" s="218">
        <v>0</v>
      </c>
      <c r="L3821" s="222">
        <v>0</v>
      </c>
      <c r="M3821" s="218">
        <v>0</v>
      </c>
      <c r="N3821" s="222">
        <v>0</v>
      </c>
      <c r="O3821" s="218">
        <v>0</v>
      </c>
      <c r="P3821" s="222">
        <v>0</v>
      </c>
      <c r="Q3821" s="218">
        <v>0</v>
      </c>
      <c r="R3821" s="222">
        <v>0</v>
      </c>
      <c r="S3821" s="218">
        <v>0</v>
      </c>
      <c r="T3821" s="222">
        <v>0</v>
      </c>
      <c r="U3821" s="218">
        <v>0</v>
      </c>
      <c r="V3821" s="222">
        <v>153264</v>
      </c>
      <c r="W3821" s="218">
        <v>0</v>
      </c>
      <c r="X3821" s="222">
        <v>0</v>
      </c>
    </row>
    <row r="3822" spans="1:24" s="239" customFormat="1" ht="20.25" customHeight="1" x14ac:dyDescent="0.3">
      <c r="A3822" s="238"/>
      <c r="B3822" s="226" t="s">
        <v>22</v>
      </c>
      <c r="C3822" s="231"/>
      <c r="D3822" s="263" t="s">
        <v>172</v>
      </c>
      <c r="E3822" s="220">
        <v>1158906.3199999998</v>
      </c>
      <c r="F3822" s="220">
        <v>1158906.3199999998</v>
      </c>
      <c r="G3822" s="220">
        <v>0</v>
      </c>
      <c r="H3822" s="220">
        <v>0</v>
      </c>
      <c r="I3822" s="220">
        <v>0</v>
      </c>
      <c r="J3822" s="220">
        <v>0</v>
      </c>
      <c r="K3822" s="220">
        <v>0</v>
      </c>
      <c r="L3822" s="220">
        <v>0</v>
      </c>
      <c r="M3822" s="220">
        <v>0</v>
      </c>
      <c r="N3822" s="220">
        <v>0</v>
      </c>
      <c r="O3822" s="220">
        <v>0</v>
      </c>
      <c r="P3822" s="220">
        <v>0</v>
      </c>
      <c r="Q3822" s="220">
        <v>1005642.32</v>
      </c>
      <c r="R3822" s="220">
        <v>0</v>
      </c>
      <c r="S3822" s="220">
        <v>0</v>
      </c>
      <c r="T3822" s="220">
        <v>0</v>
      </c>
      <c r="U3822" s="220">
        <v>0</v>
      </c>
      <c r="V3822" s="220">
        <v>153264</v>
      </c>
      <c r="W3822" s="220">
        <v>0</v>
      </c>
      <c r="X3822" s="220">
        <v>0</v>
      </c>
    </row>
    <row r="3823" spans="1:24" s="239" customFormat="1" ht="20.25" customHeight="1" x14ac:dyDescent="0.3">
      <c r="A3823" s="238"/>
      <c r="C3823" s="274"/>
      <c r="D3823" s="274"/>
      <c r="E3823" s="274"/>
      <c r="F3823" s="274"/>
      <c r="G3823" s="275"/>
      <c r="H3823" s="275"/>
      <c r="I3823" s="275"/>
      <c r="J3823" s="275"/>
      <c r="K3823" s="275"/>
      <c r="L3823" s="275" t="s">
        <v>4440</v>
      </c>
      <c r="M3823" s="275"/>
      <c r="N3823" s="275"/>
      <c r="O3823" s="275"/>
      <c r="P3823" s="275"/>
      <c r="Q3823" s="275"/>
      <c r="R3823" s="275"/>
      <c r="S3823" s="275"/>
      <c r="T3823" s="275"/>
      <c r="U3823" s="275"/>
      <c r="V3823" s="275"/>
      <c r="W3823" s="275"/>
      <c r="X3823" s="266"/>
    </row>
    <row r="3824" spans="1:24" s="239" customFormat="1" ht="20.25" customHeight="1" x14ac:dyDescent="0.3">
      <c r="A3824" s="238">
        <v>2025</v>
      </c>
      <c r="B3824" s="230">
        <v>1104</v>
      </c>
      <c r="C3824" s="225" t="s">
        <v>1478</v>
      </c>
      <c r="D3824" s="230">
        <v>43342</v>
      </c>
      <c r="E3824" s="222">
        <v>206173.53</v>
      </c>
      <c r="F3824" s="222">
        <v>203275.19</v>
      </c>
      <c r="G3824" s="218">
        <v>0</v>
      </c>
      <c r="H3824" s="222">
        <v>0</v>
      </c>
      <c r="I3824" s="222">
        <v>0</v>
      </c>
      <c r="J3824" s="222">
        <v>0</v>
      </c>
      <c r="K3824" s="222">
        <v>0</v>
      </c>
      <c r="L3824" s="222">
        <v>0</v>
      </c>
      <c r="M3824" s="222">
        <v>0</v>
      </c>
      <c r="N3824" s="222">
        <v>0</v>
      </c>
      <c r="O3824" s="222">
        <v>0</v>
      </c>
      <c r="P3824" s="222">
        <v>203275.19</v>
      </c>
      <c r="Q3824" s="222">
        <v>0</v>
      </c>
      <c r="R3824" s="222">
        <v>0</v>
      </c>
      <c r="S3824" s="222">
        <v>0</v>
      </c>
      <c r="T3824" s="222">
        <v>0</v>
      </c>
      <c r="U3824" s="223">
        <v>0</v>
      </c>
      <c r="V3824" s="223">
        <v>0</v>
      </c>
      <c r="W3824" s="223">
        <v>0</v>
      </c>
      <c r="X3824" s="223">
        <v>2898.34</v>
      </c>
    </row>
    <row r="3825" spans="1:24" s="239" customFormat="1" ht="20.25" customHeight="1" x14ac:dyDescent="0.3">
      <c r="A3825" s="238">
        <v>2025</v>
      </c>
      <c r="B3825" s="230">
        <v>1105</v>
      </c>
      <c r="C3825" s="225" t="s">
        <v>1479</v>
      </c>
      <c r="D3825" s="230">
        <v>43297</v>
      </c>
      <c r="E3825" s="222">
        <v>1207356.25</v>
      </c>
      <c r="F3825" s="222">
        <v>1189858.33</v>
      </c>
      <c r="G3825" s="218">
        <v>0</v>
      </c>
      <c r="H3825" s="222">
        <v>0</v>
      </c>
      <c r="I3825" s="222">
        <v>0</v>
      </c>
      <c r="J3825" s="222">
        <v>0</v>
      </c>
      <c r="K3825" s="222">
        <v>0</v>
      </c>
      <c r="L3825" s="222">
        <v>0</v>
      </c>
      <c r="M3825" s="222">
        <v>0</v>
      </c>
      <c r="N3825" s="222">
        <v>0</v>
      </c>
      <c r="O3825" s="222">
        <v>0</v>
      </c>
      <c r="P3825" s="222">
        <v>0</v>
      </c>
      <c r="Q3825" s="222">
        <v>1189858.33</v>
      </c>
      <c r="R3825" s="222">
        <v>0</v>
      </c>
      <c r="S3825" s="222">
        <v>0</v>
      </c>
      <c r="T3825" s="222">
        <v>0</v>
      </c>
      <c r="U3825" s="223">
        <v>0</v>
      </c>
      <c r="V3825" s="223">
        <v>0</v>
      </c>
      <c r="W3825" s="223">
        <v>0</v>
      </c>
      <c r="X3825" s="223">
        <v>17497.919999999998</v>
      </c>
    </row>
    <row r="3826" spans="1:24" s="239" customFormat="1" ht="20.25" customHeight="1" x14ac:dyDescent="0.3">
      <c r="A3826" s="238">
        <v>2025</v>
      </c>
      <c r="B3826" s="230">
        <v>1106</v>
      </c>
      <c r="C3826" s="225" t="s">
        <v>1480</v>
      </c>
      <c r="D3826" s="230">
        <v>43358</v>
      </c>
      <c r="E3826" s="222">
        <v>36955.519999999997</v>
      </c>
      <c r="F3826" s="222">
        <v>36955.519999999997</v>
      </c>
      <c r="G3826" s="218">
        <v>0</v>
      </c>
      <c r="H3826" s="222">
        <v>0</v>
      </c>
      <c r="I3826" s="222">
        <v>0</v>
      </c>
      <c r="J3826" s="222">
        <v>0</v>
      </c>
      <c r="K3826" s="222">
        <v>0</v>
      </c>
      <c r="L3826" s="222">
        <v>0</v>
      </c>
      <c r="M3826" s="222">
        <v>0</v>
      </c>
      <c r="N3826" s="222">
        <v>0</v>
      </c>
      <c r="O3826" s="222">
        <v>0</v>
      </c>
      <c r="P3826" s="222">
        <v>0</v>
      </c>
      <c r="Q3826" s="222">
        <v>0</v>
      </c>
      <c r="R3826" s="222">
        <v>0</v>
      </c>
      <c r="S3826" s="222">
        <v>0</v>
      </c>
      <c r="T3826" s="222">
        <v>0</v>
      </c>
      <c r="U3826" s="223">
        <v>36955.519999999997</v>
      </c>
      <c r="V3826" s="223">
        <v>0</v>
      </c>
      <c r="W3826" s="223">
        <v>0</v>
      </c>
      <c r="X3826" s="223">
        <v>0</v>
      </c>
    </row>
    <row r="3827" spans="1:24" s="239" customFormat="1" ht="20.25" customHeight="1" x14ac:dyDescent="0.3">
      <c r="A3827" s="238">
        <v>2025</v>
      </c>
      <c r="B3827" s="230">
        <v>1107</v>
      </c>
      <c r="C3827" s="225" t="s">
        <v>1481</v>
      </c>
      <c r="D3827" s="230">
        <v>43365</v>
      </c>
      <c r="E3827" s="222">
        <v>968701.13</v>
      </c>
      <c r="F3827" s="222">
        <v>953948.16000000003</v>
      </c>
      <c r="G3827" s="218">
        <v>0</v>
      </c>
      <c r="H3827" s="222">
        <v>0</v>
      </c>
      <c r="I3827" s="222">
        <v>0</v>
      </c>
      <c r="J3827" s="222">
        <v>0</v>
      </c>
      <c r="K3827" s="222">
        <v>0</v>
      </c>
      <c r="L3827" s="222">
        <v>0</v>
      </c>
      <c r="M3827" s="222">
        <v>0</v>
      </c>
      <c r="N3827" s="222">
        <v>0</v>
      </c>
      <c r="O3827" s="222">
        <v>953948.16000000003</v>
      </c>
      <c r="P3827" s="222">
        <v>0</v>
      </c>
      <c r="Q3827" s="222">
        <v>0</v>
      </c>
      <c r="R3827" s="222">
        <v>0</v>
      </c>
      <c r="S3827" s="222">
        <v>0</v>
      </c>
      <c r="T3827" s="222">
        <v>0</v>
      </c>
      <c r="U3827" s="223">
        <v>0</v>
      </c>
      <c r="V3827" s="223">
        <v>0</v>
      </c>
      <c r="W3827" s="223">
        <v>0</v>
      </c>
      <c r="X3827" s="223">
        <v>14752.97</v>
      </c>
    </row>
    <row r="3828" spans="1:24" s="239" customFormat="1" ht="20.25" customHeight="1" x14ac:dyDescent="0.3">
      <c r="A3828" s="238">
        <v>2025</v>
      </c>
      <c r="B3828" s="230">
        <v>1108</v>
      </c>
      <c r="C3828" s="225" t="s">
        <v>1482</v>
      </c>
      <c r="D3828" s="230">
        <v>43366</v>
      </c>
      <c r="E3828" s="222">
        <v>9939.18</v>
      </c>
      <c r="F3828" s="222">
        <v>9939.18</v>
      </c>
      <c r="G3828" s="218">
        <v>0</v>
      </c>
      <c r="H3828" s="261">
        <v>0</v>
      </c>
      <c r="I3828" s="222">
        <v>0</v>
      </c>
      <c r="J3828" s="222">
        <v>0</v>
      </c>
      <c r="K3828" s="222">
        <v>0</v>
      </c>
      <c r="L3828" s="222">
        <v>0</v>
      </c>
      <c r="M3828" s="222">
        <v>0</v>
      </c>
      <c r="N3828" s="222">
        <v>0</v>
      </c>
      <c r="O3828" s="222">
        <v>0</v>
      </c>
      <c r="P3828" s="222">
        <v>0</v>
      </c>
      <c r="Q3828" s="222">
        <v>0</v>
      </c>
      <c r="R3828" s="222">
        <v>0</v>
      </c>
      <c r="S3828" s="222">
        <v>0</v>
      </c>
      <c r="T3828" s="222">
        <v>0</v>
      </c>
      <c r="U3828" s="223">
        <v>0</v>
      </c>
      <c r="V3828" s="223">
        <v>9939.18</v>
      </c>
      <c r="W3828" s="223">
        <v>0</v>
      </c>
      <c r="X3828" s="223">
        <v>0</v>
      </c>
    </row>
    <row r="3829" spans="1:24" s="239" customFormat="1" ht="20.25" customHeight="1" x14ac:dyDescent="0.3">
      <c r="A3829" s="238">
        <v>2025</v>
      </c>
      <c r="B3829" s="230">
        <v>1109</v>
      </c>
      <c r="C3829" s="225" t="s">
        <v>3693</v>
      </c>
      <c r="D3829" s="230">
        <v>43354</v>
      </c>
      <c r="E3829" s="222">
        <v>45933.52</v>
      </c>
      <c r="F3829" s="222">
        <v>45933.52</v>
      </c>
      <c r="G3829" s="218">
        <v>0</v>
      </c>
      <c r="H3829" s="222">
        <v>0</v>
      </c>
      <c r="I3829" s="218">
        <v>0</v>
      </c>
      <c r="J3829" s="222">
        <v>0</v>
      </c>
      <c r="K3829" s="218">
        <v>0</v>
      </c>
      <c r="L3829" s="222">
        <v>0</v>
      </c>
      <c r="M3829" s="218">
        <v>0</v>
      </c>
      <c r="N3829" s="222">
        <v>0</v>
      </c>
      <c r="O3829" s="218">
        <v>0</v>
      </c>
      <c r="P3829" s="222">
        <v>0</v>
      </c>
      <c r="Q3829" s="218">
        <v>0</v>
      </c>
      <c r="R3829" s="222">
        <v>0</v>
      </c>
      <c r="S3829" s="218">
        <v>0</v>
      </c>
      <c r="T3829" s="222">
        <v>0</v>
      </c>
      <c r="U3829" s="218">
        <v>0</v>
      </c>
      <c r="V3829" s="222">
        <v>45933.52</v>
      </c>
      <c r="W3829" s="218">
        <v>0</v>
      </c>
      <c r="X3829" s="222">
        <v>0</v>
      </c>
    </row>
    <row r="3830" spans="1:24" s="239" customFormat="1" ht="20.25" customHeight="1" x14ac:dyDescent="0.3">
      <c r="A3830" s="238">
        <v>2025</v>
      </c>
      <c r="B3830" s="230">
        <v>1110</v>
      </c>
      <c r="C3830" s="225" t="s">
        <v>3690</v>
      </c>
      <c r="D3830" s="230">
        <v>43420</v>
      </c>
      <c r="E3830" s="222">
        <v>22526.080000000002</v>
      </c>
      <c r="F3830" s="222">
        <v>22526.080000000002</v>
      </c>
      <c r="G3830" s="218">
        <v>0</v>
      </c>
      <c r="H3830" s="222">
        <v>0</v>
      </c>
      <c r="I3830" s="218">
        <v>0</v>
      </c>
      <c r="J3830" s="222">
        <v>0</v>
      </c>
      <c r="K3830" s="218">
        <v>0</v>
      </c>
      <c r="L3830" s="222">
        <v>0</v>
      </c>
      <c r="M3830" s="218">
        <v>0</v>
      </c>
      <c r="N3830" s="222">
        <v>0</v>
      </c>
      <c r="O3830" s="218">
        <v>0</v>
      </c>
      <c r="P3830" s="222">
        <v>0</v>
      </c>
      <c r="Q3830" s="218">
        <v>0</v>
      </c>
      <c r="R3830" s="222">
        <v>0</v>
      </c>
      <c r="S3830" s="218">
        <v>0</v>
      </c>
      <c r="T3830" s="222">
        <v>0</v>
      </c>
      <c r="U3830" s="218">
        <v>0</v>
      </c>
      <c r="V3830" s="222">
        <v>22526.080000000002</v>
      </c>
      <c r="W3830" s="218">
        <v>0</v>
      </c>
      <c r="X3830" s="222">
        <v>0</v>
      </c>
    </row>
    <row r="3831" spans="1:24" s="239" customFormat="1" ht="20.25" customHeight="1" x14ac:dyDescent="0.3">
      <c r="A3831" s="238">
        <v>2025</v>
      </c>
      <c r="B3831" s="230">
        <v>1111</v>
      </c>
      <c r="C3831" s="225" t="s">
        <v>3694</v>
      </c>
      <c r="D3831" s="230">
        <v>43284</v>
      </c>
      <c r="E3831" s="222">
        <v>49750.12</v>
      </c>
      <c r="F3831" s="222">
        <v>49750.12</v>
      </c>
      <c r="G3831" s="218">
        <v>0</v>
      </c>
      <c r="H3831" s="261">
        <v>0</v>
      </c>
      <c r="I3831" s="218">
        <v>0</v>
      </c>
      <c r="J3831" s="261">
        <v>0</v>
      </c>
      <c r="K3831" s="218">
        <v>0</v>
      </c>
      <c r="L3831" s="261">
        <v>0</v>
      </c>
      <c r="M3831" s="218">
        <v>0</v>
      </c>
      <c r="N3831" s="261">
        <v>0</v>
      </c>
      <c r="O3831" s="218">
        <v>0</v>
      </c>
      <c r="P3831" s="261">
        <v>0</v>
      </c>
      <c r="Q3831" s="218">
        <v>0</v>
      </c>
      <c r="R3831" s="261">
        <v>0</v>
      </c>
      <c r="S3831" s="218">
        <v>0</v>
      </c>
      <c r="T3831" s="261">
        <v>0</v>
      </c>
      <c r="U3831" s="218">
        <v>0</v>
      </c>
      <c r="V3831" s="261">
        <v>49750.12</v>
      </c>
      <c r="W3831" s="218">
        <v>0</v>
      </c>
      <c r="X3831" s="261">
        <v>0</v>
      </c>
    </row>
    <row r="3832" spans="1:24" s="239" customFormat="1" ht="20.25" customHeight="1" x14ac:dyDescent="0.3">
      <c r="A3832" s="238">
        <v>2025</v>
      </c>
      <c r="B3832" s="230">
        <v>1112</v>
      </c>
      <c r="C3832" s="225" t="s">
        <v>3178</v>
      </c>
      <c r="D3832" s="230">
        <v>55727</v>
      </c>
      <c r="E3832" s="222">
        <v>8472588.0100000016</v>
      </c>
      <c r="F3832" s="222">
        <v>8472588.0100000016</v>
      </c>
      <c r="G3832" s="218">
        <v>430378.4</v>
      </c>
      <c r="H3832" s="218">
        <v>153809.03</v>
      </c>
      <c r="I3832" s="218">
        <v>0</v>
      </c>
      <c r="J3832" s="218">
        <v>98286.26</v>
      </c>
      <c r="K3832" s="218">
        <v>0</v>
      </c>
      <c r="L3832" s="218">
        <v>554833.57999999996</v>
      </c>
      <c r="M3832" s="218">
        <v>0</v>
      </c>
      <c r="N3832" s="218">
        <v>0</v>
      </c>
      <c r="O3832" s="218">
        <v>3191821.85</v>
      </c>
      <c r="P3832" s="218">
        <v>404081.02</v>
      </c>
      <c r="Q3832" s="218">
        <v>3639377.87</v>
      </c>
      <c r="R3832" s="218">
        <v>0</v>
      </c>
      <c r="S3832" s="218">
        <v>0</v>
      </c>
      <c r="T3832" s="218">
        <v>0</v>
      </c>
      <c r="U3832" s="218">
        <v>0</v>
      </c>
      <c r="V3832" s="218">
        <v>0</v>
      </c>
      <c r="W3832" s="218">
        <v>0</v>
      </c>
      <c r="X3832" s="222">
        <v>0</v>
      </c>
    </row>
    <row r="3833" spans="1:24" s="239" customFormat="1" ht="20.25" customHeight="1" x14ac:dyDescent="0.3">
      <c r="A3833" s="238">
        <v>2025</v>
      </c>
      <c r="B3833" s="230">
        <v>1113</v>
      </c>
      <c r="C3833" s="225" t="s">
        <v>1483</v>
      </c>
      <c r="D3833" s="230">
        <v>43402</v>
      </c>
      <c r="E3833" s="222">
        <v>1130049</v>
      </c>
      <c r="F3833" s="222">
        <v>1113080</v>
      </c>
      <c r="G3833" s="218">
        <v>0</v>
      </c>
      <c r="H3833" s="222">
        <v>0</v>
      </c>
      <c r="I3833" s="222">
        <v>0</v>
      </c>
      <c r="J3833" s="222">
        <v>0</v>
      </c>
      <c r="K3833" s="222">
        <v>0</v>
      </c>
      <c r="L3833" s="222">
        <v>0</v>
      </c>
      <c r="M3833" s="222">
        <v>0</v>
      </c>
      <c r="N3833" s="222">
        <v>0</v>
      </c>
      <c r="O3833" s="222">
        <v>0</v>
      </c>
      <c r="P3833" s="222">
        <v>0</v>
      </c>
      <c r="Q3833" s="222">
        <v>0</v>
      </c>
      <c r="R3833" s="222">
        <v>0</v>
      </c>
      <c r="S3833" s="222">
        <v>1113080</v>
      </c>
      <c r="T3833" s="222">
        <v>0</v>
      </c>
      <c r="U3833" s="223">
        <v>0</v>
      </c>
      <c r="V3833" s="223">
        <v>0</v>
      </c>
      <c r="W3833" s="223">
        <v>0</v>
      </c>
      <c r="X3833" s="223">
        <v>16969</v>
      </c>
    </row>
    <row r="3834" spans="1:24" s="239" customFormat="1" ht="20.25" customHeight="1" x14ac:dyDescent="0.3">
      <c r="A3834" s="238">
        <v>2025</v>
      </c>
      <c r="B3834" s="230">
        <v>1114</v>
      </c>
      <c r="C3834" s="229" t="s">
        <v>1485</v>
      </c>
      <c r="D3834" s="230">
        <v>43447</v>
      </c>
      <c r="E3834" s="222">
        <v>18021.560000000001</v>
      </c>
      <c r="F3834" s="222">
        <v>18021.560000000001</v>
      </c>
      <c r="G3834" s="218">
        <v>0</v>
      </c>
      <c r="H3834" s="261">
        <v>0</v>
      </c>
      <c r="I3834" s="222">
        <v>0</v>
      </c>
      <c r="J3834" s="222">
        <v>0</v>
      </c>
      <c r="K3834" s="222">
        <v>0</v>
      </c>
      <c r="L3834" s="222">
        <v>0</v>
      </c>
      <c r="M3834" s="222">
        <v>0</v>
      </c>
      <c r="N3834" s="222">
        <v>0</v>
      </c>
      <c r="O3834" s="222">
        <v>0</v>
      </c>
      <c r="P3834" s="222">
        <v>0</v>
      </c>
      <c r="Q3834" s="222">
        <v>0</v>
      </c>
      <c r="R3834" s="222">
        <v>0</v>
      </c>
      <c r="S3834" s="222">
        <v>0</v>
      </c>
      <c r="T3834" s="222">
        <v>0</v>
      </c>
      <c r="U3834" s="223">
        <v>0</v>
      </c>
      <c r="V3834" s="223">
        <v>18021.560000000001</v>
      </c>
      <c r="W3834" s="223">
        <v>0</v>
      </c>
      <c r="X3834" s="223">
        <v>0</v>
      </c>
    </row>
    <row r="3835" spans="1:24" s="239" customFormat="1" ht="20.25" customHeight="1" x14ac:dyDescent="0.3">
      <c r="A3835" s="238">
        <v>2025</v>
      </c>
      <c r="B3835" s="230">
        <v>1115</v>
      </c>
      <c r="C3835" s="229" t="s">
        <v>1486</v>
      </c>
      <c r="D3835" s="230">
        <v>43417</v>
      </c>
      <c r="E3835" s="222">
        <v>209741.84</v>
      </c>
      <c r="F3835" s="222">
        <v>206702.1</v>
      </c>
      <c r="G3835" s="218">
        <v>0</v>
      </c>
      <c r="H3835" s="222">
        <v>0</v>
      </c>
      <c r="I3835" s="222">
        <v>0</v>
      </c>
      <c r="J3835" s="222">
        <v>0</v>
      </c>
      <c r="K3835" s="222">
        <v>0</v>
      </c>
      <c r="L3835" s="222">
        <v>0</v>
      </c>
      <c r="M3835" s="222">
        <v>0</v>
      </c>
      <c r="N3835" s="222">
        <v>0</v>
      </c>
      <c r="O3835" s="222">
        <v>0</v>
      </c>
      <c r="P3835" s="222">
        <v>206702.1</v>
      </c>
      <c r="Q3835" s="222">
        <v>0</v>
      </c>
      <c r="R3835" s="222">
        <v>0</v>
      </c>
      <c r="S3835" s="222">
        <v>0</v>
      </c>
      <c r="T3835" s="222">
        <v>0</v>
      </c>
      <c r="U3835" s="223">
        <v>0</v>
      </c>
      <c r="V3835" s="223">
        <v>0</v>
      </c>
      <c r="W3835" s="223">
        <v>0</v>
      </c>
      <c r="X3835" s="222">
        <v>3039.74</v>
      </c>
    </row>
    <row r="3836" spans="1:24" s="239" customFormat="1" ht="20.25" customHeight="1" x14ac:dyDescent="0.3">
      <c r="A3836" s="238">
        <v>2025</v>
      </c>
      <c r="B3836" s="230">
        <v>1116</v>
      </c>
      <c r="C3836" s="229" t="s">
        <v>1487</v>
      </c>
      <c r="D3836" s="230">
        <v>43491</v>
      </c>
      <c r="E3836" s="222">
        <v>807688.52</v>
      </c>
      <c r="F3836" s="222">
        <v>795752.24</v>
      </c>
      <c r="G3836" s="218">
        <v>0</v>
      </c>
      <c r="H3836" s="261">
        <v>0</v>
      </c>
      <c r="I3836" s="222">
        <v>0</v>
      </c>
      <c r="J3836" s="222">
        <v>0</v>
      </c>
      <c r="K3836" s="222">
        <v>0</v>
      </c>
      <c r="L3836" s="222">
        <v>0</v>
      </c>
      <c r="M3836" s="222">
        <v>0</v>
      </c>
      <c r="N3836" s="222">
        <v>0</v>
      </c>
      <c r="O3836" s="222">
        <v>0</v>
      </c>
      <c r="P3836" s="222">
        <v>0</v>
      </c>
      <c r="Q3836" s="222">
        <v>795752.24</v>
      </c>
      <c r="R3836" s="222">
        <v>0</v>
      </c>
      <c r="S3836" s="222">
        <v>0</v>
      </c>
      <c r="T3836" s="222">
        <v>0</v>
      </c>
      <c r="U3836" s="223">
        <v>0</v>
      </c>
      <c r="V3836" s="223">
        <v>0</v>
      </c>
      <c r="W3836" s="223">
        <v>0</v>
      </c>
      <c r="X3836" s="222">
        <v>11936.28</v>
      </c>
    </row>
    <row r="3837" spans="1:24" s="239" customFormat="1" ht="20.25" customHeight="1" x14ac:dyDescent="0.3">
      <c r="A3837" s="238">
        <v>2025</v>
      </c>
      <c r="B3837" s="230">
        <v>1117</v>
      </c>
      <c r="C3837" s="229" t="s">
        <v>70</v>
      </c>
      <c r="D3837" s="230">
        <v>43493</v>
      </c>
      <c r="E3837" s="222">
        <v>931872.99</v>
      </c>
      <c r="F3837" s="222">
        <v>918101.47</v>
      </c>
      <c r="G3837" s="218">
        <v>0</v>
      </c>
      <c r="H3837" s="261">
        <v>0</v>
      </c>
      <c r="I3837" s="222">
        <v>0</v>
      </c>
      <c r="J3837" s="222">
        <v>0</v>
      </c>
      <c r="K3837" s="222">
        <v>0</v>
      </c>
      <c r="L3837" s="222">
        <v>0</v>
      </c>
      <c r="M3837" s="222">
        <v>0</v>
      </c>
      <c r="N3837" s="222">
        <v>0</v>
      </c>
      <c r="O3837" s="222">
        <v>0</v>
      </c>
      <c r="P3837" s="222">
        <v>0</v>
      </c>
      <c r="Q3837" s="246">
        <v>918101.47</v>
      </c>
      <c r="R3837" s="222">
        <v>0</v>
      </c>
      <c r="S3837" s="222">
        <v>0</v>
      </c>
      <c r="T3837" s="222">
        <v>0</v>
      </c>
      <c r="U3837" s="223">
        <v>0</v>
      </c>
      <c r="V3837" s="223">
        <v>0</v>
      </c>
      <c r="W3837" s="223">
        <v>0</v>
      </c>
      <c r="X3837" s="222">
        <v>13771.52</v>
      </c>
    </row>
    <row r="3838" spans="1:24" s="239" customFormat="1" ht="20.25" customHeight="1" x14ac:dyDescent="0.3">
      <c r="A3838" s="238">
        <v>2025</v>
      </c>
      <c r="B3838" s="230">
        <v>1118</v>
      </c>
      <c r="C3838" s="229" t="s">
        <v>1489</v>
      </c>
      <c r="D3838" s="230">
        <v>43290</v>
      </c>
      <c r="E3838" s="222">
        <v>157781.48000000001</v>
      </c>
      <c r="F3838" s="222">
        <v>155494.79</v>
      </c>
      <c r="G3838" s="218">
        <v>0</v>
      </c>
      <c r="H3838" s="222">
        <v>0</v>
      </c>
      <c r="I3838" s="222">
        <v>0</v>
      </c>
      <c r="J3838" s="222">
        <v>0</v>
      </c>
      <c r="K3838" s="222">
        <v>0</v>
      </c>
      <c r="L3838" s="222">
        <v>0</v>
      </c>
      <c r="M3838" s="222">
        <v>0</v>
      </c>
      <c r="N3838" s="222">
        <v>0</v>
      </c>
      <c r="O3838" s="222">
        <v>0</v>
      </c>
      <c r="P3838" s="222">
        <v>155494.79</v>
      </c>
      <c r="Q3838" s="222">
        <v>0</v>
      </c>
      <c r="R3838" s="222">
        <v>0</v>
      </c>
      <c r="S3838" s="222">
        <v>0</v>
      </c>
      <c r="T3838" s="222">
        <v>0</v>
      </c>
      <c r="U3838" s="223">
        <v>0</v>
      </c>
      <c r="V3838" s="223">
        <v>0</v>
      </c>
      <c r="W3838" s="223">
        <v>0</v>
      </c>
      <c r="X3838" s="222">
        <v>2286.69</v>
      </c>
    </row>
    <row r="3839" spans="1:24" s="239" customFormat="1" ht="20.25" customHeight="1" x14ac:dyDescent="0.3">
      <c r="A3839" s="238">
        <v>2025</v>
      </c>
      <c r="B3839" s="230">
        <v>1119</v>
      </c>
      <c r="C3839" s="229" t="s">
        <v>2356</v>
      </c>
      <c r="D3839" s="230">
        <v>43294</v>
      </c>
      <c r="E3839" s="222">
        <v>1164219.3400000001</v>
      </c>
      <c r="F3839" s="222">
        <v>1147346.6000000001</v>
      </c>
      <c r="G3839" s="218">
        <v>0</v>
      </c>
      <c r="H3839" s="222">
        <v>0</v>
      </c>
      <c r="I3839" s="222">
        <v>0</v>
      </c>
      <c r="J3839" s="222">
        <v>0</v>
      </c>
      <c r="K3839" s="222">
        <v>0</v>
      </c>
      <c r="L3839" s="222">
        <v>0</v>
      </c>
      <c r="M3839" s="222">
        <v>0</v>
      </c>
      <c r="N3839" s="222">
        <v>0</v>
      </c>
      <c r="O3839" s="222">
        <v>0</v>
      </c>
      <c r="P3839" s="222">
        <v>0</v>
      </c>
      <c r="Q3839" s="222">
        <v>1147346.6000000001</v>
      </c>
      <c r="R3839" s="222">
        <v>0</v>
      </c>
      <c r="S3839" s="222">
        <v>0</v>
      </c>
      <c r="T3839" s="222">
        <v>0</v>
      </c>
      <c r="U3839" s="222">
        <v>0</v>
      </c>
      <c r="V3839" s="222">
        <v>0</v>
      </c>
      <c r="W3839" s="222">
        <v>0</v>
      </c>
      <c r="X3839" s="222">
        <v>16872.740000000002</v>
      </c>
    </row>
    <row r="3840" spans="1:24" s="239" customFormat="1" ht="20.25" customHeight="1" x14ac:dyDescent="0.3">
      <c r="A3840" s="238">
        <v>2025</v>
      </c>
      <c r="B3840" s="230">
        <v>1120</v>
      </c>
      <c r="C3840" s="229" t="s">
        <v>3691</v>
      </c>
      <c r="D3840" s="230">
        <v>43391</v>
      </c>
      <c r="E3840" s="222">
        <v>107472.58</v>
      </c>
      <c r="F3840" s="222">
        <v>107472.58</v>
      </c>
      <c r="G3840" s="218">
        <v>0</v>
      </c>
      <c r="H3840" s="222">
        <v>0</v>
      </c>
      <c r="I3840" s="218">
        <v>0</v>
      </c>
      <c r="J3840" s="222">
        <v>0</v>
      </c>
      <c r="K3840" s="218">
        <v>0</v>
      </c>
      <c r="L3840" s="222">
        <v>0</v>
      </c>
      <c r="M3840" s="218">
        <v>0</v>
      </c>
      <c r="N3840" s="222">
        <v>0</v>
      </c>
      <c r="O3840" s="218">
        <v>0</v>
      </c>
      <c r="P3840" s="222">
        <v>0</v>
      </c>
      <c r="Q3840" s="218">
        <v>0</v>
      </c>
      <c r="R3840" s="222">
        <v>0</v>
      </c>
      <c r="S3840" s="218">
        <v>0</v>
      </c>
      <c r="T3840" s="222">
        <v>0</v>
      </c>
      <c r="U3840" s="218">
        <v>0</v>
      </c>
      <c r="V3840" s="222">
        <v>107472.58</v>
      </c>
      <c r="W3840" s="218">
        <v>0</v>
      </c>
      <c r="X3840" s="222">
        <v>0</v>
      </c>
    </row>
    <row r="3841" spans="1:24" s="239" customFormat="1" ht="20.25" customHeight="1" x14ac:dyDescent="0.3">
      <c r="A3841" s="238">
        <v>2025</v>
      </c>
      <c r="B3841" s="230">
        <v>1121</v>
      </c>
      <c r="C3841" s="229" t="s">
        <v>4069</v>
      </c>
      <c r="D3841" s="230">
        <v>43301</v>
      </c>
      <c r="E3841" s="222">
        <v>52400.639999999999</v>
      </c>
      <c r="F3841" s="222">
        <v>52400.639999999999</v>
      </c>
      <c r="G3841" s="218">
        <v>0</v>
      </c>
      <c r="H3841" s="222">
        <v>0</v>
      </c>
      <c r="I3841" s="218">
        <v>0</v>
      </c>
      <c r="J3841" s="222">
        <v>0</v>
      </c>
      <c r="K3841" s="218">
        <v>0</v>
      </c>
      <c r="L3841" s="222">
        <v>0</v>
      </c>
      <c r="M3841" s="218">
        <v>0</v>
      </c>
      <c r="N3841" s="222">
        <v>0</v>
      </c>
      <c r="O3841" s="218">
        <v>0</v>
      </c>
      <c r="P3841" s="222">
        <v>0</v>
      </c>
      <c r="Q3841" s="218">
        <v>0</v>
      </c>
      <c r="R3841" s="222">
        <v>0</v>
      </c>
      <c r="S3841" s="218">
        <v>0</v>
      </c>
      <c r="T3841" s="222">
        <v>0</v>
      </c>
      <c r="U3841" s="218">
        <v>0</v>
      </c>
      <c r="V3841" s="222">
        <v>52400.639999999999</v>
      </c>
      <c r="W3841" s="218">
        <v>0</v>
      </c>
      <c r="X3841" s="222">
        <v>0</v>
      </c>
    </row>
    <row r="3842" spans="1:24" s="239" customFormat="1" ht="20.25" customHeight="1" x14ac:dyDescent="0.3">
      <c r="A3842" s="238">
        <v>2025</v>
      </c>
      <c r="B3842" s="230">
        <v>1122</v>
      </c>
      <c r="C3842" s="229" t="s">
        <v>3688</v>
      </c>
      <c r="D3842" s="230">
        <v>43456</v>
      </c>
      <c r="E3842" s="222">
        <v>81845.8</v>
      </c>
      <c r="F3842" s="222">
        <v>81845.8</v>
      </c>
      <c r="G3842" s="218">
        <v>0</v>
      </c>
      <c r="H3842" s="222">
        <v>0</v>
      </c>
      <c r="I3842" s="218">
        <v>0</v>
      </c>
      <c r="J3842" s="222">
        <v>0</v>
      </c>
      <c r="K3842" s="218">
        <v>0</v>
      </c>
      <c r="L3842" s="222">
        <v>0</v>
      </c>
      <c r="M3842" s="218">
        <v>0</v>
      </c>
      <c r="N3842" s="222">
        <v>0</v>
      </c>
      <c r="O3842" s="218">
        <v>0</v>
      </c>
      <c r="P3842" s="222">
        <v>0</v>
      </c>
      <c r="Q3842" s="218">
        <v>0</v>
      </c>
      <c r="R3842" s="222">
        <v>0</v>
      </c>
      <c r="S3842" s="218">
        <v>0</v>
      </c>
      <c r="T3842" s="222">
        <v>0</v>
      </c>
      <c r="U3842" s="218">
        <v>0</v>
      </c>
      <c r="V3842" s="222">
        <v>81845.8</v>
      </c>
      <c r="W3842" s="218">
        <v>0</v>
      </c>
      <c r="X3842" s="222">
        <v>0</v>
      </c>
    </row>
    <row r="3843" spans="1:24" s="239" customFormat="1" ht="20.25" customHeight="1" x14ac:dyDescent="0.3">
      <c r="A3843" s="238">
        <v>2025</v>
      </c>
      <c r="B3843" s="230">
        <v>1123</v>
      </c>
      <c r="C3843" s="229" t="s">
        <v>3689</v>
      </c>
      <c r="D3843" s="230">
        <v>43428</v>
      </c>
      <c r="E3843" s="222">
        <v>62036.34</v>
      </c>
      <c r="F3843" s="222">
        <v>62036.34</v>
      </c>
      <c r="G3843" s="218">
        <v>0</v>
      </c>
      <c r="H3843" s="222">
        <v>0</v>
      </c>
      <c r="I3843" s="218">
        <v>0</v>
      </c>
      <c r="J3843" s="222">
        <v>0</v>
      </c>
      <c r="K3843" s="218">
        <v>0</v>
      </c>
      <c r="L3843" s="222">
        <v>0</v>
      </c>
      <c r="M3843" s="218">
        <v>0</v>
      </c>
      <c r="N3843" s="222">
        <v>0</v>
      </c>
      <c r="O3843" s="218">
        <v>0</v>
      </c>
      <c r="P3843" s="222">
        <v>0</v>
      </c>
      <c r="Q3843" s="218">
        <v>0</v>
      </c>
      <c r="R3843" s="222">
        <v>0</v>
      </c>
      <c r="S3843" s="218">
        <v>0</v>
      </c>
      <c r="T3843" s="222">
        <v>0</v>
      </c>
      <c r="U3843" s="218">
        <v>0</v>
      </c>
      <c r="V3843" s="222">
        <v>62036.34</v>
      </c>
      <c r="W3843" s="218">
        <v>0</v>
      </c>
      <c r="X3843" s="222">
        <v>0</v>
      </c>
    </row>
    <row r="3844" spans="1:24" s="239" customFormat="1" ht="20.25" customHeight="1" x14ac:dyDescent="0.3">
      <c r="A3844" s="238">
        <v>2025</v>
      </c>
      <c r="B3844" s="230">
        <v>1124</v>
      </c>
      <c r="C3844" s="229" t="s">
        <v>3692</v>
      </c>
      <c r="D3844" s="230">
        <v>43375</v>
      </c>
      <c r="E3844" s="222">
        <v>69042.12</v>
      </c>
      <c r="F3844" s="222">
        <v>69042.12</v>
      </c>
      <c r="G3844" s="218">
        <v>0</v>
      </c>
      <c r="H3844" s="222">
        <v>0</v>
      </c>
      <c r="I3844" s="218">
        <v>0</v>
      </c>
      <c r="J3844" s="222">
        <v>0</v>
      </c>
      <c r="K3844" s="218">
        <v>0</v>
      </c>
      <c r="L3844" s="222">
        <v>0</v>
      </c>
      <c r="M3844" s="218">
        <v>0</v>
      </c>
      <c r="N3844" s="222">
        <v>0</v>
      </c>
      <c r="O3844" s="218">
        <v>0</v>
      </c>
      <c r="P3844" s="222">
        <v>0</v>
      </c>
      <c r="Q3844" s="218">
        <v>0</v>
      </c>
      <c r="R3844" s="222">
        <v>0</v>
      </c>
      <c r="S3844" s="218">
        <v>0</v>
      </c>
      <c r="T3844" s="222">
        <v>0</v>
      </c>
      <c r="U3844" s="218">
        <v>0</v>
      </c>
      <c r="V3844" s="222">
        <v>69042.12</v>
      </c>
      <c r="W3844" s="218">
        <v>0</v>
      </c>
      <c r="X3844" s="222">
        <v>0</v>
      </c>
    </row>
    <row r="3845" spans="1:24" s="239" customFormat="1" ht="20.25" customHeight="1" x14ac:dyDescent="0.3">
      <c r="A3845" s="238">
        <v>2025</v>
      </c>
      <c r="B3845" s="230">
        <v>1125</v>
      </c>
      <c r="C3845" s="229" t="s">
        <v>1121</v>
      </c>
      <c r="D3845" s="230">
        <v>43300</v>
      </c>
      <c r="E3845" s="222">
        <v>270778.88</v>
      </c>
      <c r="F3845" s="222">
        <v>267739.14</v>
      </c>
      <c r="G3845" s="218">
        <v>0</v>
      </c>
      <c r="H3845" s="222">
        <v>267739.14</v>
      </c>
      <c r="I3845" s="218">
        <v>0</v>
      </c>
      <c r="J3845" s="222">
        <v>0</v>
      </c>
      <c r="K3845" s="218">
        <v>0</v>
      </c>
      <c r="L3845" s="222">
        <v>0</v>
      </c>
      <c r="M3845" s="218">
        <v>0</v>
      </c>
      <c r="N3845" s="222">
        <v>0</v>
      </c>
      <c r="O3845" s="218">
        <v>0</v>
      </c>
      <c r="P3845" s="222">
        <v>0</v>
      </c>
      <c r="Q3845" s="218">
        <v>0</v>
      </c>
      <c r="R3845" s="222">
        <v>0</v>
      </c>
      <c r="S3845" s="218">
        <v>0</v>
      </c>
      <c r="T3845" s="222">
        <v>0</v>
      </c>
      <c r="U3845" s="218">
        <v>0</v>
      </c>
      <c r="V3845" s="222">
        <v>0</v>
      </c>
      <c r="W3845" s="218">
        <v>0</v>
      </c>
      <c r="X3845" s="222">
        <v>3039.74</v>
      </c>
    </row>
    <row r="3846" spans="1:24" s="239" customFormat="1" ht="20.25" customHeight="1" x14ac:dyDescent="0.3">
      <c r="A3846" s="238">
        <v>2025</v>
      </c>
      <c r="B3846" s="230">
        <v>1126</v>
      </c>
      <c r="C3846" s="229" t="s">
        <v>3660</v>
      </c>
      <c r="D3846" s="230">
        <v>46735</v>
      </c>
      <c r="E3846" s="222">
        <v>241540.56</v>
      </c>
      <c r="F3846" s="222">
        <v>241540.56</v>
      </c>
      <c r="G3846" s="218">
        <v>0</v>
      </c>
      <c r="H3846" s="222">
        <v>0</v>
      </c>
      <c r="I3846" s="218">
        <v>0</v>
      </c>
      <c r="J3846" s="222">
        <v>0</v>
      </c>
      <c r="K3846" s="218">
        <v>0</v>
      </c>
      <c r="L3846" s="222">
        <v>0</v>
      </c>
      <c r="M3846" s="218">
        <v>0</v>
      </c>
      <c r="N3846" s="222">
        <v>0</v>
      </c>
      <c r="O3846" s="218">
        <v>0</v>
      </c>
      <c r="P3846" s="222">
        <v>0</v>
      </c>
      <c r="Q3846" s="218">
        <v>0</v>
      </c>
      <c r="R3846" s="222">
        <v>0</v>
      </c>
      <c r="S3846" s="218">
        <v>0</v>
      </c>
      <c r="T3846" s="222">
        <v>0</v>
      </c>
      <c r="U3846" s="218">
        <v>0</v>
      </c>
      <c r="V3846" s="222">
        <v>241540.56</v>
      </c>
      <c r="W3846" s="218">
        <v>0</v>
      </c>
      <c r="X3846" s="222">
        <v>0</v>
      </c>
    </row>
    <row r="3847" spans="1:24" s="239" customFormat="1" ht="20.25" customHeight="1" x14ac:dyDescent="0.3">
      <c r="A3847" s="238"/>
      <c r="B3847" s="226" t="s">
        <v>22</v>
      </c>
      <c r="C3847" s="231"/>
      <c r="D3847" s="263" t="s">
        <v>172</v>
      </c>
      <c r="E3847" s="220">
        <v>16324414.990000004</v>
      </c>
      <c r="F3847" s="220">
        <v>16221350.050000004</v>
      </c>
      <c r="G3847" s="220">
        <v>430378.4</v>
      </c>
      <c r="H3847" s="220">
        <v>421548.17000000004</v>
      </c>
      <c r="I3847" s="220">
        <v>0</v>
      </c>
      <c r="J3847" s="220">
        <v>98286.26</v>
      </c>
      <c r="K3847" s="220">
        <v>0</v>
      </c>
      <c r="L3847" s="220">
        <v>554833.57999999996</v>
      </c>
      <c r="M3847" s="220">
        <v>0</v>
      </c>
      <c r="N3847" s="220">
        <v>0</v>
      </c>
      <c r="O3847" s="220">
        <v>4145770.0100000002</v>
      </c>
      <c r="P3847" s="220">
        <v>969553.1</v>
      </c>
      <c r="Q3847" s="220">
        <v>7690436.5099999998</v>
      </c>
      <c r="R3847" s="220">
        <v>0</v>
      </c>
      <c r="S3847" s="220">
        <v>1113080</v>
      </c>
      <c r="T3847" s="220">
        <v>0</v>
      </c>
      <c r="U3847" s="220">
        <v>36955.519999999997</v>
      </c>
      <c r="V3847" s="220">
        <v>760508.5</v>
      </c>
      <c r="W3847" s="220">
        <v>0</v>
      </c>
      <c r="X3847" s="220">
        <v>103064.94000000002</v>
      </c>
    </row>
    <row r="3848" spans="1:24" s="239" customFormat="1" ht="20.25" customHeight="1" x14ac:dyDescent="0.3">
      <c r="A3848" s="238"/>
      <c r="B3848" s="272" t="s">
        <v>34</v>
      </c>
      <c r="C3848" s="272"/>
      <c r="D3848" s="263" t="s">
        <v>172</v>
      </c>
      <c r="E3848" s="220">
        <v>48716765.541850001</v>
      </c>
      <c r="F3848" s="220">
        <v>48217736.880000003</v>
      </c>
      <c r="G3848" s="220">
        <v>430378.4</v>
      </c>
      <c r="H3848" s="220">
        <v>1727202.9</v>
      </c>
      <c r="I3848" s="220">
        <v>0</v>
      </c>
      <c r="J3848" s="220">
        <v>552883</v>
      </c>
      <c r="K3848" s="220">
        <v>769059.03</v>
      </c>
      <c r="L3848" s="220">
        <v>1497453.8699999999</v>
      </c>
      <c r="M3848" s="220">
        <v>0</v>
      </c>
      <c r="N3848" s="220">
        <v>0</v>
      </c>
      <c r="O3848" s="220">
        <v>26431386.280000001</v>
      </c>
      <c r="P3848" s="220">
        <v>1638624.42</v>
      </c>
      <c r="Q3848" s="220">
        <v>8696078.8300000001</v>
      </c>
      <c r="R3848" s="220">
        <v>0</v>
      </c>
      <c r="S3848" s="220">
        <v>1113080</v>
      </c>
      <c r="T3848" s="220">
        <v>0</v>
      </c>
      <c r="U3848" s="220">
        <v>129697.72</v>
      </c>
      <c r="V3848" s="220">
        <v>5231892.43</v>
      </c>
      <c r="W3848" s="220">
        <v>0</v>
      </c>
      <c r="X3848" s="220">
        <v>499028.66184999997</v>
      </c>
    </row>
    <row r="3849" spans="1:24" s="239" customFormat="1" ht="20.25" customHeight="1" x14ac:dyDescent="0.3">
      <c r="A3849" s="238"/>
      <c r="C3849" s="235"/>
      <c r="D3849" s="235"/>
      <c r="E3849" s="235"/>
      <c r="F3849" s="235"/>
      <c r="G3849" s="254"/>
      <c r="H3849" s="254"/>
      <c r="I3849" s="254"/>
      <c r="J3849" s="254"/>
      <c r="K3849" s="254"/>
      <c r="L3849" s="254" t="s">
        <v>4441</v>
      </c>
      <c r="M3849" s="254"/>
      <c r="N3849" s="254"/>
      <c r="O3849" s="254"/>
      <c r="P3849" s="254"/>
      <c r="Q3849" s="254"/>
      <c r="R3849" s="254"/>
      <c r="S3849" s="254"/>
      <c r="T3849" s="254"/>
      <c r="U3849" s="254"/>
      <c r="V3849" s="254"/>
      <c r="W3849" s="254"/>
      <c r="X3849" s="286"/>
    </row>
    <row r="3850" spans="1:24" s="239" customFormat="1" ht="20.25" customHeight="1" x14ac:dyDescent="0.3">
      <c r="A3850" s="238"/>
      <c r="C3850" s="274"/>
      <c r="D3850" s="274"/>
      <c r="E3850" s="274"/>
      <c r="F3850" s="274"/>
      <c r="G3850" s="275"/>
      <c r="H3850" s="275"/>
      <c r="I3850" s="275"/>
      <c r="J3850" s="275"/>
      <c r="K3850" s="275"/>
      <c r="L3850" s="275" t="s">
        <v>4442</v>
      </c>
      <c r="M3850" s="275"/>
      <c r="N3850" s="275"/>
      <c r="O3850" s="275"/>
      <c r="P3850" s="275"/>
      <c r="Q3850" s="275"/>
      <c r="R3850" s="275"/>
      <c r="S3850" s="275"/>
      <c r="T3850" s="275"/>
      <c r="U3850" s="275"/>
      <c r="V3850" s="275"/>
      <c r="W3850" s="275"/>
      <c r="X3850" s="286"/>
    </row>
    <row r="3851" spans="1:24" s="239" customFormat="1" ht="20.25" customHeight="1" x14ac:dyDescent="0.3">
      <c r="A3851" s="238">
        <v>2025</v>
      </c>
      <c r="B3851" s="230">
        <v>1127</v>
      </c>
      <c r="C3851" s="229" t="s">
        <v>1847</v>
      </c>
      <c r="D3851" s="230">
        <v>42654</v>
      </c>
      <c r="E3851" s="222">
        <v>250000</v>
      </c>
      <c r="F3851" s="222">
        <v>250000</v>
      </c>
      <c r="G3851" s="222">
        <v>0</v>
      </c>
      <c r="H3851" s="222">
        <v>0</v>
      </c>
      <c r="I3851" s="222">
        <v>0</v>
      </c>
      <c r="J3851" s="222">
        <v>0</v>
      </c>
      <c r="K3851" s="222">
        <v>0</v>
      </c>
      <c r="L3851" s="222">
        <v>0</v>
      </c>
      <c r="M3851" s="222">
        <v>0</v>
      </c>
      <c r="N3851" s="222">
        <v>0</v>
      </c>
      <c r="O3851" s="222">
        <v>0</v>
      </c>
      <c r="P3851" s="222">
        <v>0</v>
      </c>
      <c r="Q3851" s="222">
        <v>0</v>
      </c>
      <c r="R3851" s="222">
        <v>0</v>
      </c>
      <c r="S3851" s="222">
        <v>0</v>
      </c>
      <c r="T3851" s="222">
        <v>0</v>
      </c>
      <c r="U3851" s="222">
        <v>250000</v>
      </c>
      <c r="V3851" s="222">
        <v>0</v>
      </c>
      <c r="W3851" s="222">
        <v>0</v>
      </c>
      <c r="X3851" s="222">
        <v>0</v>
      </c>
    </row>
    <row r="3852" spans="1:24" s="239" customFormat="1" ht="20.25" customHeight="1" x14ac:dyDescent="0.3">
      <c r="A3852" s="238">
        <v>2025</v>
      </c>
      <c r="B3852" s="230">
        <v>1128</v>
      </c>
      <c r="C3852" s="229" t="s">
        <v>1475</v>
      </c>
      <c r="D3852" s="230">
        <v>42676</v>
      </c>
      <c r="E3852" s="222">
        <v>1078981.4099999999</v>
      </c>
      <c r="F3852" s="222">
        <v>1063448.47</v>
      </c>
      <c r="G3852" s="222">
        <v>0</v>
      </c>
      <c r="H3852" s="222">
        <v>0</v>
      </c>
      <c r="I3852" s="222">
        <v>0</v>
      </c>
      <c r="J3852" s="222">
        <v>0</v>
      </c>
      <c r="K3852" s="222">
        <v>0</v>
      </c>
      <c r="L3852" s="222">
        <v>0</v>
      </c>
      <c r="M3852" s="222">
        <v>0</v>
      </c>
      <c r="N3852" s="222">
        <v>0</v>
      </c>
      <c r="O3852" s="222">
        <v>1063448.47</v>
      </c>
      <c r="P3852" s="222">
        <v>0</v>
      </c>
      <c r="Q3852" s="222">
        <v>0</v>
      </c>
      <c r="R3852" s="222">
        <v>0</v>
      </c>
      <c r="S3852" s="222">
        <v>0</v>
      </c>
      <c r="T3852" s="222">
        <v>0</v>
      </c>
      <c r="U3852" s="222">
        <v>0</v>
      </c>
      <c r="V3852" s="222">
        <v>0</v>
      </c>
      <c r="W3852" s="222">
        <v>0</v>
      </c>
      <c r="X3852" s="222">
        <v>15532.94</v>
      </c>
    </row>
    <row r="3853" spans="1:24" s="239" customFormat="1" ht="20.25" customHeight="1" x14ac:dyDescent="0.3">
      <c r="A3853" s="238">
        <v>2025</v>
      </c>
      <c r="B3853" s="230">
        <v>1129</v>
      </c>
      <c r="C3853" s="229" t="s">
        <v>1469</v>
      </c>
      <c r="D3853" s="230">
        <v>42783</v>
      </c>
      <c r="E3853" s="222">
        <v>613741.59000000008</v>
      </c>
      <c r="F3853" s="222">
        <v>603394.68000000005</v>
      </c>
      <c r="G3853" s="222">
        <v>603394.68000000005</v>
      </c>
      <c r="H3853" s="222">
        <v>0</v>
      </c>
      <c r="I3853" s="222">
        <v>0</v>
      </c>
      <c r="J3853" s="222">
        <v>0</v>
      </c>
      <c r="K3853" s="222">
        <v>0</v>
      </c>
      <c r="L3853" s="222">
        <v>0</v>
      </c>
      <c r="M3853" s="222">
        <v>0</v>
      </c>
      <c r="N3853" s="222">
        <v>0</v>
      </c>
      <c r="O3853" s="222">
        <v>0</v>
      </c>
      <c r="P3853" s="222">
        <v>0</v>
      </c>
      <c r="Q3853" s="222">
        <v>0</v>
      </c>
      <c r="R3853" s="222">
        <v>0</v>
      </c>
      <c r="S3853" s="222">
        <v>0</v>
      </c>
      <c r="T3853" s="222">
        <v>0</v>
      </c>
      <c r="U3853" s="222">
        <v>0</v>
      </c>
      <c r="V3853" s="222">
        <v>0</v>
      </c>
      <c r="W3853" s="222">
        <v>0</v>
      </c>
      <c r="X3853" s="222">
        <v>10346.91</v>
      </c>
    </row>
    <row r="3854" spans="1:24" s="239" customFormat="1" ht="20.25" customHeight="1" x14ac:dyDescent="0.3">
      <c r="A3854" s="238">
        <v>2025</v>
      </c>
      <c r="B3854" s="230">
        <v>1130</v>
      </c>
      <c r="C3854" s="229" t="s">
        <v>1470</v>
      </c>
      <c r="D3854" s="230">
        <v>42776</v>
      </c>
      <c r="E3854" s="222">
        <v>604413.34</v>
      </c>
      <c r="F3854" s="222">
        <v>594676.98</v>
      </c>
      <c r="G3854" s="222">
        <v>594676.98</v>
      </c>
      <c r="H3854" s="222">
        <v>0</v>
      </c>
      <c r="I3854" s="222">
        <v>0</v>
      </c>
      <c r="J3854" s="222">
        <v>0</v>
      </c>
      <c r="K3854" s="222">
        <v>0</v>
      </c>
      <c r="L3854" s="222">
        <v>0</v>
      </c>
      <c r="M3854" s="222">
        <v>0</v>
      </c>
      <c r="N3854" s="222">
        <v>0</v>
      </c>
      <c r="O3854" s="222">
        <v>0</v>
      </c>
      <c r="P3854" s="222">
        <v>0</v>
      </c>
      <c r="Q3854" s="222">
        <v>0</v>
      </c>
      <c r="R3854" s="222">
        <v>0</v>
      </c>
      <c r="S3854" s="222">
        <v>0</v>
      </c>
      <c r="T3854" s="222">
        <v>0</v>
      </c>
      <c r="U3854" s="222">
        <v>0</v>
      </c>
      <c r="V3854" s="222">
        <v>0</v>
      </c>
      <c r="W3854" s="222">
        <v>0</v>
      </c>
      <c r="X3854" s="222">
        <v>9736.36</v>
      </c>
    </row>
    <row r="3855" spans="1:24" s="239" customFormat="1" ht="20.25" customHeight="1" x14ac:dyDescent="0.3">
      <c r="A3855" s="238">
        <v>2025</v>
      </c>
      <c r="B3855" s="230">
        <v>1131</v>
      </c>
      <c r="C3855" s="229" t="s">
        <v>1471</v>
      </c>
      <c r="D3855" s="230">
        <v>42778</v>
      </c>
      <c r="E3855" s="222">
        <v>607517.19999999995</v>
      </c>
      <c r="F3855" s="222">
        <v>597087.6</v>
      </c>
      <c r="G3855" s="222">
        <v>597087.6</v>
      </c>
      <c r="H3855" s="222">
        <v>0</v>
      </c>
      <c r="I3855" s="222">
        <v>0</v>
      </c>
      <c r="J3855" s="222">
        <v>0</v>
      </c>
      <c r="K3855" s="222">
        <v>0</v>
      </c>
      <c r="L3855" s="222">
        <v>0</v>
      </c>
      <c r="M3855" s="222">
        <v>0</v>
      </c>
      <c r="N3855" s="222">
        <v>0</v>
      </c>
      <c r="O3855" s="222">
        <v>0</v>
      </c>
      <c r="P3855" s="222">
        <v>0</v>
      </c>
      <c r="Q3855" s="222">
        <v>0</v>
      </c>
      <c r="R3855" s="222">
        <v>0</v>
      </c>
      <c r="S3855" s="222">
        <v>0</v>
      </c>
      <c r="T3855" s="222">
        <v>0</v>
      </c>
      <c r="U3855" s="222">
        <v>0</v>
      </c>
      <c r="V3855" s="222">
        <v>0</v>
      </c>
      <c r="W3855" s="222">
        <v>0</v>
      </c>
      <c r="X3855" s="222">
        <v>10429.6</v>
      </c>
    </row>
    <row r="3856" spans="1:24" s="239" customFormat="1" ht="20.25" customHeight="1" x14ac:dyDescent="0.3">
      <c r="A3856" s="238">
        <v>2025</v>
      </c>
      <c r="B3856" s="230">
        <v>1132</v>
      </c>
      <c r="C3856" s="229" t="s">
        <v>1472</v>
      </c>
      <c r="D3856" s="230">
        <v>42782</v>
      </c>
      <c r="E3856" s="222">
        <v>593595.26</v>
      </c>
      <c r="F3856" s="222">
        <v>583684.76</v>
      </c>
      <c r="G3856" s="222">
        <v>583684.76</v>
      </c>
      <c r="H3856" s="222">
        <v>0</v>
      </c>
      <c r="I3856" s="222">
        <v>0</v>
      </c>
      <c r="J3856" s="222">
        <v>0</v>
      </c>
      <c r="K3856" s="222">
        <v>0</v>
      </c>
      <c r="L3856" s="222">
        <v>0</v>
      </c>
      <c r="M3856" s="222">
        <v>0</v>
      </c>
      <c r="N3856" s="222">
        <v>0</v>
      </c>
      <c r="O3856" s="222">
        <v>0</v>
      </c>
      <c r="P3856" s="222">
        <v>0</v>
      </c>
      <c r="Q3856" s="222">
        <v>0</v>
      </c>
      <c r="R3856" s="222">
        <v>0</v>
      </c>
      <c r="S3856" s="222">
        <v>0</v>
      </c>
      <c r="T3856" s="222">
        <v>0</v>
      </c>
      <c r="U3856" s="222">
        <v>0</v>
      </c>
      <c r="V3856" s="222">
        <v>0</v>
      </c>
      <c r="W3856" s="222">
        <v>0</v>
      </c>
      <c r="X3856" s="222">
        <v>9910.5</v>
      </c>
    </row>
    <row r="3857" spans="1:24" s="239" customFormat="1" ht="20.25" customHeight="1" x14ac:dyDescent="0.3">
      <c r="A3857" s="238">
        <v>2025</v>
      </c>
      <c r="B3857" s="230">
        <v>1133</v>
      </c>
      <c r="C3857" s="229" t="s">
        <v>3699</v>
      </c>
      <c r="D3857" s="230">
        <v>42751</v>
      </c>
      <c r="E3857" s="222">
        <v>5009193</v>
      </c>
      <c r="F3857" s="222">
        <v>4921193</v>
      </c>
      <c r="G3857" s="222">
        <v>0</v>
      </c>
      <c r="H3857" s="222">
        <v>0</v>
      </c>
      <c r="I3857" s="222">
        <v>0</v>
      </c>
      <c r="J3857" s="222">
        <v>0</v>
      </c>
      <c r="K3857" s="222">
        <v>0</v>
      </c>
      <c r="L3857" s="222">
        <v>0</v>
      </c>
      <c r="M3857" s="222">
        <v>0</v>
      </c>
      <c r="N3857" s="222">
        <v>0</v>
      </c>
      <c r="O3857" s="222">
        <v>4921193</v>
      </c>
      <c r="P3857" s="222">
        <v>0</v>
      </c>
      <c r="Q3857" s="222">
        <v>0</v>
      </c>
      <c r="R3857" s="222">
        <v>0</v>
      </c>
      <c r="S3857" s="222">
        <v>0</v>
      </c>
      <c r="T3857" s="222">
        <v>0</v>
      </c>
      <c r="U3857" s="222">
        <v>0</v>
      </c>
      <c r="V3857" s="222">
        <v>0</v>
      </c>
      <c r="W3857" s="222">
        <v>0</v>
      </c>
      <c r="X3857" s="222">
        <v>88000</v>
      </c>
    </row>
    <row r="3858" spans="1:24" s="239" customFormat="1" ht="20.25" customHeight="1" x14ac:dyDescent="0.3">
      <c r="A3858" s="238">
        <v>2025</v>
      </c>
      <c r="B3858" s="230">
        <v>1134</v>
      </c>
      <c r="C3858" s="229" t="s">
        <v>3697</v>
      </c>
      <c r="D3858" s="230">
        <v>42815</v>
      </c>
      <c r="E3858" s="222">
        <v>6588031.3591999989</v>
      </c>
      <c r="F3858" s="222">
        <v>6490671.2899999991</v>
      </c>
      <c r="G3858" s="218">
        <v>0</v>
      </c>
      <c r="H3858" s="261">
        <v>1720361.56</v>
      </c>
      <c r="I3858" s="218">
        <v>0</v>
      </c>
      <c r="J3858" s="261">
        <v>368089.57</v>
      </c>
      <c r="K3858" s="218">
        <v>591715.75</v>
      </c>
      <c r="L3858" s="261">
        <v>867404.59</v>
      </c>
      <c r="M3858" s="218">
        <v>0</v>
      </c>
      <c r="N3858" s="261">
        <v>0</v>
      </c>
      <c r="O3858" s="218">
        <v>0</v>
      </c>
      <c r="P3858" s="261">
        <v>0</v>
      </c>
      <c r="Q3858" s="218">
        <v>2943099.82</v>
      </c>
      <c r="R3858" s="261">
        <v>0</v>
      </c>
      <c r="S3858" s="218">
        <v>0</v>
      </c>
      <c r="T3858" s="261">
        <v>0</v>
      </c>
      <c r="U3858" s="218">
        <v>0</v>
      </c>
      <c r="V3858" s="261">
        <v>0</v>
      </c>
      <c r="W3858" s="218">
        <v>0</v>
      </c>
      <c r="X3858" s="261">
        <v>97360.069199999998</v>
      </c>
    </row>
    <row r="3859" spans="1:24" s="239" customFormat="1" ht="20.25" customHeight="1" x14ac:dyDescent="0.3">
      <c r="A3859" s="238">
        <v>2025</v>
      </c>
      <c r="B3859" s="230">
        <v>1135</v>
      </c>
      <c r="C3859" s="229" t="s">
        <v>1109</v>
      </c>
      <c r="D3859" s="230">
        <v>42939</v>
      </c>
      <c r="E3859" s="222">
        <v>2057100.43</v>
      </c>
      <c r="F3859" s="222">
        <v>2024728</v>
      </c>
      <c r="G3859" s="222">
        <v>0</v>
      </c>
      <c r="H3859" s="222">
        <v>0</v>
      </c>
      <c r="I3859" s="222">
        <v>0</v>
      </c>
      <c r="J3859" s="222">
        <v>0</v>
      </c>
      <c r="K3859" s="222">
        <v>0</v>
      </c>
      <c r="L3859" s="222">
        <v>0</v>
      </c>
      <c r="M3859" s="222">
        <v>0</v>
      </c>
      <c r="N3859" s="222">
        <v>0</v>
      </c>
      <c r="O3859" s="222">
        <v>2024728</v>
      </c>
      <c r="P3859" s="222">
        <v>0</v>
      </c>
      <c r="Q3859" s="222">
        <v>0</v>
      </c>
      <c r="R3859" s="222">
        <v>0</v>
      </c>
      <c r="S3859" s="222">
        <v>0</v>
      </c>
      <c r="T3859" s="222">
        <v>0</v>
      </c>
      <c r="U3859" s="222">
        <v>0</v>
      </c>
      <c r="V3859" s="222">
        <v>0</v>
      </c>
      <c r="W3859" s="222">
        <v>0</v>
      </c>
      <c r="X3859" s="222">
        <v>32372.43</v>
      </c>
    </row>
    <row r="3860" spans="1:24" s="239" customFormat="1" ht="20.25" customHeight="1" x14ac:dyDescent="0.3">
      <c r="A3860" s="238">
        <v>2025</v>
      </c>
      <c r="B3860" s="230">
        <v>1136</v>
      </c>
      <c r="C3860" s="229" t="s">
        <v>1110</v>
      </c>
      <c r="D3860" s="230">
        <v>42940</v>
      </c>
      <c r="E3860" s="222">
        <v>2558368.7799999998</v>
      </c>
      <c r="F3860" s="222">
        <v>2519954</v>
      </c>
      <c r="G3860" s="218">
        <v>0</v>
      </c>
      <c r="H3860" s="261">
        <v>0</v>
      </c>
      <c r="I3860" s="218">
        <v>0</v>
      </c>
      <c r="J3860" s="261">
        <v>0</v>
      </c>
      <c r="K3860" s="218">
        <v>0</v>
      </c>
      <c r="L3860" s="261">
        <v>0</v>
      </c>
      <c r="M3860" s="218">
        <v>0</v>
      </c>
      <c r="N3860" s="261">
        <v>0</v>
      </c>
      <c r="O3860" s="218">
        <v>2519954</v>
      </c>
      <c r="P3860" s="261">
        <v>0</v>
      </c>
      <c r="Q3860" s="218">
        <v>0</v>
      </c>
      <c r="R3860" s="261">
        <v>0</v>
      </c>
      <c r="S3860" s="218">
        <v>0</v>
      </c>
      <c r="T3860" s="261">
        <v>0</v>
      </c>
      <c r="U3860" s="218">
        <v>0</v>
      </c>
      <c r="V3860" s="261">
        <v>0</v>
      </c>
      <c r="W3860" s="218">
        <v>0</v>
      </c>
      <c r="X3860" s="261">
        <v>38414.78</v>
      </c>
    </row>
    <row r="3861" spans="1:24" s="239" customFormat="1" ht="20.25" customHeight="1" x14ac:dyDescent="0.3">
      <c r="A3861" s="238">
        <v>2025</v>
      </c>
      <c r="B3861" s="230">
        <v>1137</v>
      </c>
      <c r="C3861" s="229" t="s">
        <v>3696</v>
      </c>
      <c r="D3861" s="230">
        <v>42854</v>
      </c>
      <c r="E3861" s="222">
        <v>4063677.2130499999</v>
      </c>
      <c r="F3861" s="222">
        <v>4003622.87</v>
      </c>
      <c r="G3861" s="222">
        <v>0</v>
      </c>
      <c r="H3861" s="222">
        <v>2057622.87</v>
      </c>
      <c r="I3861" s="222">
        <v>0</v>
      </c>
      <c r="J3861" s="222">
        <v>0</v>
      </c>
      <c r="K3861" s="222">
        <v>0</v>
      </c>
      <c r="L3861" s="222">
        <v>1946000</v>
      </c>
      <c r="M3861" s="222">
        <v>0</v>
      </c>
      <c r="N3861" s="222">
        <v>0</v>
      </c>
      <c r="O3861" s="222">
        <v>0</v>
      </c>
      <c r="P3861" s="222">
        <v>0</v>
      </c>
      <c r="Q3861" s="222">
        <v>0</v>
      </c>
      <c r="R3861" s="222">
        <v>0</v>
      </c>
      <c r="S3861" s="222">
        <v>0</v>
      </c>
      <c r="T3861" s="222">
        <v>0</v>
      </c>
      <c r="U3861" s="222">
        <v>0</v>
      </c>
      <c r="V3861" s="222">
        <v>0</v>
      </c>
      <c r="W3861" s="222">
        <v>0</v>
      </c>
      <c r="X3861" s="222">
        <v>60054.343049999996</v>
      </c>
    </row>
    <row r="3862" spans="1:24" s="239" customFormat="1" ht="20.25" customHeight="1" x14ac:dyDescent="0.3">
      <c r="A3862" s="238">
        <v>2025</v>
      </c>
      <c r="B3862" s="230">
        <v>1138</v>
      </c>
      <c r="C3862" s="229" t="s">
        <v>3698</v>
      </c>
      <c r="D3862" s="230">
        <v>42765</v>
      </c>
      <c r="E3862" s="222">
        <v>4891236.99</v>
      </c>
      <c r="F3862" s="222">
        <v>4883448.83</v>
      </c>
      <c r="G3862" s="218">
        <v>0</v>
      </c>
      <c r="H3862" s="261">
        <v>2338648</v>
      </c>
      <c r="I3862" s="218">
        <v>0</v>
      </c>
      <c r="J3862" s="261">
        <v>502170.43</v>
      </c>
      <c r="K3862" s="218">
        <v>714332.72</v>
      </c>
      <c r="L3862" s="261">
        <v>1328297.68</v>
      </c>
      <c r="M3862" s="218">
        <v>0</v>
      </c>
      <c r="N3862" s="261">
        <v>0</v>
      </c>
      <c r="O3862" s="218">
        <v>0</v>
      </c>
      <c r="P3862" s="261">
        <v>0</v>
      </c>
      <c r="Q3862" s="218">
        <v>0</v>
      </c>
      <c r="R3862" s="261">
        <v>0</v>
      </c>
      <c r="S3862" s="218">
        <v>0</v>
      </c>
      <c r="T3862" s="261">
        <v>0</v>
      </c>
      <c r="U3862" s="218">
        <v>0</v>
      </c>
      <c r="V3862" s="261">
        <v>0</v>
      </c>
      <c r="W3862" s="218">
        <v>0</v>
      </c>
      <c r="X3862" s="222">
        <v>7788.16</v>
      </c>
    </row>
    <row r="3863" spans="1:24" s="239" customFormat="1" ht="20.25" customHeight="1" x14ac:dyDescent="0.3">
      <c r="A3863" s="238">
        <v>2025</v>
      </c>
      <c r="B3863" s="230">
        <v>1139</v>
      </c>
      <c r="C3863" s="229" t="s">
        <v>3700</v>
      </c>
      <c r="D3863" s="230">
        <v>42745</v>
      </c>
      <c r="E3863" s="222">
        <v>2566649.6300000004</v>
      </c>
      <c r="F3863" s="222">
        <v>2549126.14</v>
      </c>
      <c r="G3863" s="218">
        <v>0</v>
      </c>
      <c r="H3863" s="261">
        <v>0</v>
      </c>
      <c r="I3863" s="218">
        <v>0</v>
      </c>
      <c r="J3863" s="261">
        <v>985959.2</v>
      </c>
      <c r="K3863" s="218">
        <v>0</v>
      </c>
      <c r="L3863" s="261">
        <v>1440270.82</v>
      </c>
      <c r="M3863" s="218">
        <v>0</v>
      </c>
      <c r="N3863" s="261">
        <v>0</v>
      </c>
      <c r="O3863" s="218">
        <v>0</v>
      </c>
      <c r="P3863" s="261">
        <v>0</v>
      </c>
      <c r="Q3863" s="218">
        <v>0</v>
      </c>
      <c r="R3863" s="261">
        <v>0</v>
      </c>
      <c r="S3863" s="218">
        <v>0</v>
      </c>
      <c r="T3863" s="261">
        <v>0</v>
      </c>
      <c r="U3863" s="218">
        <v>122896.12</v>
      </c>
      <c r="V3863" s="261">
        <v>0</v>
      </c>
      <c r="W3863" s="218">
        <v>0</v>
      </c>
      <c r="X3863" s="261">
        <v>17523.490000000002</v>
      </c>
    </row>
    <row r="3864" spans="1:24" s="239" customFormat="1" ht="20.25" customHeight="1" x14ac:dyDescent="0.3">
      <c r="A3864" s="238">
        <v>2025</v>
      </c>
      <c r="B3864" s="230">
        <v>1140</v>
      </c>
      <c r="C3864" s="229" t="s">
        <v>4376</v>
      </c>
      <c r="D3864" s="230">
        <v>42664</v>
      </c>
      <c r="E3864" s="222">
        <v>5584780.6000000006</v>
      </c>
      <c r="F3864" s="222">
        <v>5502246.9000000004</v>
      </c>
      <c r="G3864" s="222">
        <v>0</v>
      </c>
      <c r="H3864" s="222">
        <v>0</v>
      </c>
      <c r="I3864" s="222">
        <v>0</v>
      </c>
      <c r="J3864" s="222">
        <v>0</v>
      </c>
      <c r="K3864" s="222">
        <v>0</v>
      </c>
      <c r="L3864" s="222">
        <v>0</v>
      </c>
      <c r="M3864" s="222">
        <v>0</v>
      </c>
      <c r="N3864" s="222">
        <v>0</v>
      </c>
      <c r="O3864" s="222">
        <v>5502246.9000000004</v>
      </c>
      <c r="P3864" s="222">
        <v>0</v>
      </c>
      <c r="Q3864" s="222">
        <v>0</v>
      </c>
      <c r="R3864" s="222">
        <v>0</v>
      </c>
      <c r="S3864" s="222">
        <v>0</v>
      </c>
      <c r="T3864" s="222">
        <v>0</v>
      </c>
      <c r="U3864" s="222">
        <v>0</v>
      </c>
      <c r="V3864" s="222">
        <v>0</v>
      </c>
      <c r="W3864" s="222">
        <v>0</v>
      </c>
      <c r="X3864" s="222">
        <v>82533.7</v>
      </c>
    </row>
    <row r="3865" spans="1:24" s="239" customFormat="1" ht="20.25" customHeight="1" x14ac:dyDescent="0.3">
      <c r="A3865" s="238">
        <v>2025</v>
      </c>
      <c r="B3865" s="230">
        <v>1141</v>
      </c>
      <c r="C3865" s="229" t="s">
        <v>3701</v>
      </c>
      <c r="D3865" s="230">
        <v>42737</v>
      </c>
      <c r="E3865" s="222">
        <v>989812.49</v>
      </c>
      <c r="F3865" s="222">
        <v>972289</v>
      </c>
      <c r="G3865" s="218">
        <v>0</v>
      </c>
      <c r="H3865" s="261">
        <v>0</v>
      </c>
      <c r="I3865" s="218">
        <v>0</v>
      </c>
      <c r="J3865" s="261">
        <v>0</v>
      </c>
      <c r="K3865" s="218">
        <v>0</v>
      </c>
      <c r="L3865" s="261">
        <v>972289</v>
      </c>
      <c r="M3865" s="218">
        <v>0</v>
      </c>
      <c r="N3865" s="261">
        <v>0</v>
      </c>
      <c r="O3865" s="218">
        <v>0</v>
      </c>
      <c r="P3865" s="261">
        <v>0</v>
      </c>
      <c r="Q3865" s="218">
        <v>0</v>
      </c>
      <c r="R3865" s="261">
        <v>0</v>
      </c>
      <c r="S3865" s="218">
        <v>0</v>
      </c>
      <c r="T3865" s="261">
        <v>0</v>
      </c>
      <c r="U3865" s="218">
        <v>0</v>
      </c>
      <c r="V3865" s="261">
        <v>0</v>
      </c>
      <c r="W3865" s="218">
        <v>0</v>
      </c>
      <c r="X3865" s="261">
        <v>17523.490000000002</v>
      </c>
    </row>
    <row r="3866" spans="1:24" s="239" customFormat="1" ht="20.25" customHeight="1" x14ac:dyDescent="0.3">
      <c r="A3866" s="238"/>
      <c r="B3866" s="226" t="s">
        <v>22</v>
      </c>
      <c r="C3866" s="231"/>
      <c r="D3866" s="263" t="s">
        <v>172</v>
      </c>
      <c r="E3866" s="220">
        <v>38057099.29225</v>
      </c>
      <c r="F3866" s="220">
        <v>37559572.520000003</v>
      </c>
      <c r="G3866" s="220">
        <v>2378844.0200000005</v>
      </c>
      <c r="H3866" s="220">
        <v>6116632.4299999997</v>
      </c>
      <c r="I3866" s="220">
        <v>0</v>
      </c>
      <c r="J3866" s="220">
        <v>1856219.2</v>
      </c>
      <c r="K3866" s="220">
        <v>1306048.47</v>
      </c>
      <c r="L3866" s="220">
        <v>6554262.0899999999</v>
      </c>
      <c r="M3866" s="220">
        <v>0</v>
      </c>
      <c r="N3866" s="220">
        <v>0</v>
      </c>
      <c r="O3866" s="220">
        <v>16031570.369999999</v>
      </c>
      <c r="P3866" s="220">
        <v>0</v>
      </c>
      <c r="Q3866" s="220">
        <v>2943099.82</v>
      </c>
      <c r="R3866" s="220">
        <v>0</v>
      </c>
      <c r="S3866" s="220">
        <v>0</v>
      </c>
      <c r="T3866" s="220">
        <v>0</v>
      </c>
      <c r="U3866" s="220">
        <v>372896.12</v>
      </c>
      <c r="V3866" s="220">
        <v>0</v>
      </c>
      <c r="W3866" s="220">
        <v>0</v>
      </c>
      <c r="X3866" s="220">
        <v>497526.77225000004</v>
      </c>
    </row>
    <row r="3867" spans="1:24" s="239" customFormat="1" ht="20.25" customHeight="1" x14ac:dyDescent="0.3">
      <c r="A3867" s="238"/>
      <c r="B3867" s="272" t="s">
        <v>34</v>
      </c>
      <c r="C3867" s="272"/>
      <c r="D3867" s="263" t="s">
        <v>172</v>
      </c>
      <c r="E3867" s="220">
        <v>38057099.29225</v>
      </c>
      <c r="F3867" s="220">
        <v>37559572.520000003</v>
      </c>
      <c r="G3867" s="220">
        <v>2378844.0200000005</v>
      </c>
      <c r="H3867" s="220">
        <v>6116632.4299999997</v>
      </c>
      <c r="I3867" s="220">
        <v>0</v>
      </c>
      <c r="J3867" s="220">
        <v>1856219.2</v>
      </c>
      <c r="K3867" s="220">
        <v>1306048.47</v>
      </c>
      <c r="L3867" s="220">
        <v>6554262.0899999999</v>
      </c>
      <c r="M3867" s="220">
        <v>0</v>
      </c>
      <c r="N3867" s="220">
        <v>0</v>
      </c>
      <c r="O3867" s="220">
        <v>16031570.369999999</v>
      </c>
      <c r="P3867" s="220">
        <v>0</v>
      </c>
      <c r="Q3867" s="220">
        <v>2943099.82</v>
      </c>
      <c r="R3867" s="220">
        <v>0</v>
      </c>
      <c r="S3867" s="220">
        <v>0</v>
      </c>
      <c r="T3867" s="220">
        <v>0</v>
      </c>
      <c r="U3867" s="220">
        <v>372896.12</v>
      </c>
      <c r="V3867" s="220">
        <v>0</v>
      </c>
      <c r="W3867" s="220">
        <v>0</v>
      </c>
      <c r="X3867" s="220">
        <v>497526.77225000004</v>
      </c>
    </row>
    <row r="3868" spans="1:24" s="239" customFormat="1" ht="20.25" customHeight="1" x14ac:dyDescent="0.3">
      <c r="A3868" s="238"/>
      <c r="C3868" s="235"/>
      <c r="D3868" s="235"/>
      <c r="E3868" s="235"/>
      <c r="F3868" s="235"/>
      <c r="G3868" s="254"/>
      <c r="H3868" s="254"/>
      <c r="I3868" s="254"/>
      <c r="J3868" s="254"/>
      <c r="K3868" s="254"/>
      <c r="L3868" s="254" t="s">
        <v>4443</v>
      </c>
      <c r="M3868" s="254"/>
      <c r="N3868" s="254"/>
      <c r="O3868" s="254"/>
      <c r="P3868" s="254"/>
      <c r="Q3868" s="254"/>
      <c r="R3868" s="254"/>
      <c r="S3868" s="254"/>
      <c r="T3868" s="254"/>
      <c r="U3868" s="254"/>
      <c r="V3868" s="254"/>
      <c r="W3868" s="254"/>
      <c r="X3868" s="283"/>
    </row>
    <row r="3869" spans="1:24" s="239" customFormat="1" ht="20.25" customHeight="1" x14ac:dyDescent="0.3">
      <c r="A3869" s="238"/>
      <c r="C3869" s="274"/>
      <c r="D3869" s="274"/>
      <c r="E3869" s="274"/>
      <c r="F3869" s="274"/>
      <c r="G3869" s="275"/>
      <c r="H3869" s="275"/>
      <c r="I3869" s="275"/>
      <c r="J3869" s="275"/>
      <c r="K3869" s="275"/>
      <c r="L3869" s="275" t="s">
        <v>4444</v>
      </c>
      <c r="M3869" s="275"/>
      <c r="N3869" s="275"/>
      <c r="O3869" s="275"/>
      <c r="P3869" s="275"/>
      <c r="Q3869" s="275"/>
      <c r="R3869" s="275"/>
      <c r="S3869" s="275"/>
      <c r="T3869" s="275"/>
      <c r="U3869" s="275"/>
      <c r="V3869" s="275"/>
      <c r="W3869" s="275"/>
      <c r="X3869" s="283"/>
    </row>
    <row r="3870" spans="1:24" s="239" customFormat="1" ht="20.25" customHeight="1" x14ac:dyDescent="0.3">
      <c r="A3870" s="238">
        <v>2025</v>
      </c>
      <c r="B3870" s="230">
        <v>1142</v>
      </c>
      <c r="C3870" s="229" t="s">
        <v>1490</v>
      </c>
      <c r="D3870" s="230">
        <v>42977</v>
      </c>
      <c r="E3870" s="222">
        <v>1513716.44</v>
      </c>
      <c r="F3870" s="222">
        <v>1513716.44</v>
      </c>
      <c r="G3870" s="222">
        <v>359064</v>
      </c>
      <c r="H3870" s="222">
        <v>0</v>
      </c>
      <c r="I3870" s="222">
        <v>0</v>
      </c>
      <c r="J3870" s="222">
        <v>0</v>
      </c>
      <c r="K3870" s="222">
        <v>0</v>
      </c>
      <c r="L3870" s="222">
        <v>0</v>
      </c>
      <c r="M3870" s="222">
        <v>0</v>
      </c>
      <c r="N3870" s="222">
        <v>0</v>
      </c>
      <c r="O3870" s="222">
        <v>1154652.44</v>
      </c>
      <c r="P3870" s="222">
        <v>0</v>
      </c>
      <c r="Q3870" s="222">
        <v>0</v>
      </c>
      <c r="R3870" s="222">
        <v>0</v>
      </c>
      <c r="S3870" s="222">
        <v>0</v>
      </c>
      <c r="T3870" s="222">
        <v>0</v>
      </c>
      <c r="U3870" s="222">
        <v>0</v>
      </c>
      <c r="V3870" s="222">
        <v>0</v>
      </c>
      <c r="W3870" s="222">
        <v>0</v>
      </c>
      <c r="X3870" s="222">
        <v>0</v>
      </c>
    </row>
    <row r="3871" spans="1:24" s="239" customFormat="1" ht="20.25" customHeight="1" x14ac:dyDescent="0.3">
      <c r="A3871" s="238">
        <v>2025</v>
      </c>
      <c r="B3871" s="230">
        <v>1143</v>
      </c>
      <c r="C3871" s="229" t="s">
        <v>1491</v>
      </c>
      <c r="D3871" s="230">
        <v>42978</v>
      </c>
      <c r="E3871" s="222">
        <v>1482051.59</v>
      </c>
      <c r="F3871" s="222">
        <v>1465677.7100000002</v>
      </c>
      <c r="G3871" s="222">
        <v>374085.84</v>
      </c>
      <c r="H3871" s="222">
        <v>0</v>
      </c>
      <c r="I3871" s="222">
        <v>0</v>
      </c>
      <c r="J3871" s="222">
        <v>0</v>
      </c>
      <c r="K3871" s="222">
        <v>0</v>
      </c>
      <c r="L3871" s="222">
        <v>0</v>
      </c>
      <c r="M3871" s="222">
        <v>0</v>
      </c>
      <c r="N3871" s="222">
        <v>0</v>
      </c>
      <c r="O3871" s="222">
        <v>1091591.8700000001</v>
      </c>
      <c r="P3871" s="222">
        <v>0</v>
      </c>
      <c r="Q3871" s="222">
        <v>0</v>
      </c>
      <c r="R3871" s="222">
        <v>0</v>
      </c>
      <c r="S3871" s="222">
        <v>0</v>
      </c>
      <c r="T3871" s="222">
        <v>0</v>
      </c>
      <c r="U3871" s="222">
        <v>0</v>
      </c>
      <c r="V3871" s="222">
        <v>0</v>
      </c>
      <c r="W3871" s="222">
        <v>0</v>
      </c>
      <c r="X3871" s="222">
        <v>16373.88</v>
      </c>
    </row>
    <row r="3872" spans="1:24" s="239" customFormat="1" ht="20.25" customHeight="1" x14ac:dyDescent="0.3">
      <c r="A3872" s="238">
        <v>2025</v>
      </c>
      <c r="B3872" s="230">
        <v>1144</v>
      </c>
      <c r="C3872" s="229" t="s">
        <v>1492</v>
      </c>
      <c r="D3872" s="230">
        <v>42984</v>
      </c>
      <c r="E3872" s="222">
        <v>1128566.6200000001</v>
      </c>
      <c r="F3872" s="222">
        <v>1111888.3</v>
      </c>
      <c r="G3872" s="222">
        <v>0</v>
      </c>
      <c r="H3872" s="222">
        <v>0</v>
      </c>
      <c r="I3872" s="222">
        <v>0</v>
      </c>
      <c r="J3872" s="222">
        <v>0</v>
      </c>
      <c r="K3872" s="222">
        <v>0</v>
      </c>
      <c r="L3872" s="222">
        <v>0</v>
      </c>
      <c r="M3872" s="222">
        <v>0</v>
      </c>
      <c r="N3872" s="222">
        <v>0</v>
      </c>
      <c r="O3872" s="222">
        <v>1111888.3</v>
      </c>
      <c r="P3872" s="222">
        <v>0</v>
      </c>
      <c r="Q3872" s="222">
        <v>0</v>
      </c>
      <c r="R3872" s="222">
        <v>0</v>
      </c>
      <c r="S3872" s="222">
        <v>0</v>
      </c>
      <c r="T3872" s="222">
        <v>0</v>
      </c>
      <c r="U3872" s="222">
        <v>0</v>
      </c>
      <c r="V3872" s="222">
        <v>0</v>
      </c>
      <c r="W3872" s="222">
        <v>0</v>
      </c>
      <c r="X3872" s="223">
        <v>16678.32</v>
      </c>
    </row>
    <row r="3873" spans="1:24" s="239" customFormat="1" ht="20.25" customHeight="1" x14ac:dyDescent="0.3">
      <c r="A3873" s="238"/>
      <c r="B3873" s="226" t="s">
        <v>22</v>
      </c>
      <c r="C3873" s="231"/>
      <c r="D3873" s="263" t="s">
        <v>172</v>
      </c>
      <c r="E3873" s="220">
        <v>4124334.6500000004</v>
      </c>
      <c r="F3873" s="220">
        <v>4091282.45</v>
      </c>
      <c r="G3873" s="220">
        <v>733149.84000000008</v>
      </c>
      <c r="H3873" s="220">
        <v>0</v>
      </c>
      <c r="I3873" s="220">
        <v>0</v>
      </c>
      <c r="J3873" s="220">
        <v>0</v>
      </c>
      <c r="K3873" s="220">
        <v>0</v>
      </c>
      <c r="L3873" s="220">
        <v>0</v>
      </c>
      <c r="M3873" s="220">
        <v>0</v>
      </c>
      <c r="N3873" s="220">
        <v>0</v>
      </c>
      <c r="O3873" s="220">
        <v>3358132.6100000003</v>
      </c>
      <c r="P3873" s="220">
        <v>0</v>
      </c>
      <c r="Q3873" s="220">
        <v>0</v>
      </c>
      <c r="R3873" s="220">
        <v>0</v>
      </c>
      <c r="S3873" s="220">
        <v>0</v>
      </c>
      <c r="T3873" s="220">
        <v>0</v>
      </c>
      <c r="U3873" s="220">
        <v>0</v>
      </c>
      <c r="V3873" s="220">
        <v>0</v>
      </c>
      <c r="W3873" s="220">
        <v>0</v>
      </c>
      <c r="X3873" s="220">
        <v>33052.199999999997</v>
      </c>
    </row>
    <row r="3874" spans="1:24" s="239" customFormat="1" ht="20.25" customHeight="1" x14ac:dyDescent="0.3">
      <c r="A3874" s="238"/>
      <c r="B3874" s="272" t="s">
        <v>34</v>
      </c>
      <c r="C3874" s="272"/>
      <c r="D3874" s="263" t="s">
        <v>172</v>
      </c>
      <c r="E3874" s="220">
        <v>4124334.6500000004</v>
      </c>
      <c r="F3874" s="220">
        <v>4091282.45</v>
      </c>
      <c r="G3874" s="220">
        <v>733149.84000000008</v>
      </c>
      <c r="H3874" s="220">
        <v>0</v>
      </c>
      <c r="I3874" s="220">
        <v>0</v>
      </c>
      <c r="J3874" s="220">
        <v>0</v>
      </c>
      <c r="K3874" s="220">
        <v>0</v>
      </c>
      <c r="L3874" s="220">
        <v>0</v>
      </c>
      <c r="M3874" s="220">
        <v>0</v>
      </c>
      <c r="N3874" s="220">
        <v>0</v>
      </c>
      <c r="O3874" s="220">
        <v>3358132.6100000003</v>
      </c>
      <c r="P3874" s="220">
        <v>0</v>
      </c>
      <c r="Q3874" s="220">
        <v>0</v>
      </c>
      <c r="R3874" s="220">
        <v>0</v>
      </c>
      <c r="S3874" s="220">
        <v>0</v>
      </c>
      <c r="T3874" s="220">
        <v>0</v>
      </c>
      <c r="U3874" s="220">
        <v>0</v>
      </c>
      <c r="V3874" s="220">
        <v>0</v>
      </c>
      <c r="W3874" s="220">
        <v>0</v>
      </c>
      <c r="X3874" s="220">
        <v>33052.199999999997</v>
      </c>
    </row>
    <row r="3875" spans="1:24" s="239" customFormat="1" ht="20.25" customHeight="1" x14ac:dyDescent="0.3">
      <c r="A3875" s="238"/>
      <c r="C3875" s="235"/>
      <c r="D3875" s="235"/>
      <c r="E3875" s="235"/>
      <c r="F3875" s="235"/>
      <c r="G3875" s="254"/>
      <c r="H3875" s="254"/>
      <c r="I3875" s="254"/>
      <c r="J3875" s="254"/>
      <c r="K3875" s="254"/>
      <c r="L3875" s="254" t="s">
        <v>2497</v>
      </c>
      <c r="M3875" s="254"/>
      <c r="N3875" s="254"/>
      <c r="O3875" s="254"/>
      <c r="P3875" s="254"/>
      <c r="Q3875" s="254"/>
      <c r="R3875" s="254"/>
      <c r="S3875" s="254"/>
      <c r="T3875" s="254"/>
      <c r="U3875" s="254"/>
      <c r="V3875" s="254"/>
      <c r="W3875" s="254"/>
      <c r="X3875" s="283"/>
    </row>
    <row r="3876" spans="1:24" s="239" customFormat="1" ht="20.25" customHeight="1" x14ac:dyDescent="0.3">
      <c r="A3876" s="238"/>
      <c r="B3876" s="303"/>
      <c r="C3876" s="304"/>
      <c r="D3876" s="282"/>
      <c r="E3876" s="283"/>
      <c r="F3876" s="283"/>
      <c r="G3876" s="283"/>
      <c r="H3876" s="283"/>
      <c r="I3876" s="283"/>
      <c r="J3876" s="283"/>
      <c r="K3876" s="283"/>
      <c r="L3876" s="274" t="s">
        <v>4445</v>
      </c>
      <c r="M3876" s="283"/>
      <c r="N3876" s="283"/>
      <c r="O3876" s="283"/>
      <c r="P3876" s="283"/>
      <c r="Q3876" s="283"/>
      <c r="R3876" s="283"/>
      <c r="S3876" s="283"/>
      <c r="T3876" s="283"/>
      <c r="U3876" s="283"/>
      <c r="V3876" s="283"/>
      <c r="W3876" s="283"/>
      <c r="X3876" s="283"/>
    </row>
    <row r="3877" spans="1:24" s="239" customFormat="1" ht="20.25" customHeight="1" x14ac:dyDescent="0.3">
      <c r="A3877" s="238">
        <v>2025</v>
      </c>
      <c r="B3877" s="230">
        <v>1145</v>
      </c>
      <c r="C3877" s="231" t="s">
        <v>1133</v>
      </c>
      <c r="D3877" s="230">
        <v>43838</v>
      </c>
      <c r="E3877" s="222">
        <v>277880.73</v>
      </c>
      <c r="F3877" s="222">
        <v>273774.73</v>
      </c>
      <c r="G3877" s="221">
        <v>273774.73</v>
      </c>
      <c r="H3877" s="221">
        <v>0</v>
      </c>
      <c r="I3877" s="221">
        <v>0</v>
      </c>
      <c r="J3877" s="221">
        <v>0</v>
      </c>
      <c r="K3877" s="221">
        <v>0</v>
      </c>
      <c r="L3877" s="221">
        <v>0</v>
      </c>
      <c r="M3877" s="221">
        <v>0</v>
      </c>
      <c r="N3877" s="221">
        <v>0</v>
      </c>
      <c r="O3877" s="221">
        <v>0</v>
      </c>
      <c r="P3877" s="221">
        <v>0</v>
      </c>
      <c r="Q3877" s="221">
        <v>0</v>
      </c>
      <c r="R3877" s="221">
        <v>0</v>
      </c>
      <c r="S3877" s="221">
        <v>0</v>
      </c>
      <c r="T3877" s="221">
        <v>0</v>
      </c>
      <c r="U3877" s="221">
        <v>0</v>
      </c>
      <c r="V3877" s="221">
        <v>0</v>
      </c>
      <c r="W3877" s="221">
        <v>0</v>
      </c>
      <c r="X3877" s="221">
        <v>4106</v>
      </c>
    </row>
    <row r="3878" spans="1:24" s="239" customFormat="1" ht="20.25" customHeight="1" x14ac:dyDescent="0.3">
      <c r="A3878" s="238"/>
      <c r="B3878" s="226" t="s">
        <v>22</v>
      </c>
      <c r="C3878" s="231"/>
      <c r="D3878" s="263" t="s">
        <v>172</v>
      </c>
      <c r="E3878" s="220">
        <v>277880.73</v>
      </c>
      <c r="F3878" s="220">
        <v>273774.73</v>
      </c>
      <c r="G3878" s="220">
        <v>273774.73</v>
      </c>
      <c r="H3878" s="220">
        <v>0</v>
      </c>
      <c r="I3878" s="220">
        <v>0</v>
      </c>
      <c r="J3878" s="220">
        <v>0</v>
      </c>
      <c r="K3878" s="220">
        <v>0</v>
      </c>
      <c r="L3878" s="220">
        <v>0</v>
      </c>
      <c r="M3878" s="220">
        <v>0</v>
      </c>
      <c r="N3878" s="220">
        <v>0</v>
      </c>
      <c r="O3878" s="220">
        <v>0</v>
      </c>
      <c r="P3878" s="220">
        <v>0</v>
      </c>
      <c r="Q3878" s="220">
        <v>0</v>
      </c>
      <c r="R3878" s="220">
        <v>0</v>
      </c>
      <c r="S3878" s="220">
        <v>0</v>
      </c>
      <c r="T3878" s="220">
        <v>0</v>
      </c>
      <c r="U3878" s="220">
        <v>0</v>
      </c>
      <c r="V3878" s="220">
        <v>0</v>
      </c>
      <c r="W3878" s="220">
        <v>0</v>
      </c>
      <c r="X3878" s="220">
        <v>4106</v>
      </c>
    </row>
    <row r="3879" spans="1:24" s="239" customFormat="1" ht="20.25" customHeight="1" x14ac:dyDescent="0.3">
      <c r="A3879" s="238"/>
      <c r="C3879" s="274"/>
      <c r="D3879" s="274"/>
      <c r="E3879" s="274"/>
      <c r="F3879" s="274"/>
      <c r="G3879" s="275"/>
      <c r="H3879" s="275"/>
      <c r="I3879" s="275"/>
      <c r="J3879" s="275"/>
      <c r="K3879" s="275"/>
      <c r="L3879" s="275" t="s">
        <v>4446</v>
      </c>
      <c r="M3879" s="275"/>
      <c r="N3879" s="275"/>
      <c r="O3879" s="275"/>
      <c r="P3879" s="275"/>
      <c r="Q3879" s="275"/>
      <c r="R3879" s="275"/>
      <c r="S3879" s="275"/>
      <c r="T3879" s="275"/>
      <c r="U3879" s="275"/>
      <c r="V3879" s="275"/>
      <c r="W3879" s="275"/>
      <c r="X3879" s="275"/>
    </row>
    <row r="3880" spans="1:24" s="239" customFormat="1" ht="20.25" customHeight="1" x14ac:dyDescent="0.3">
      <c r="A3880" s="238">
        <v>2025</v>
      </c>
      <c r="B3880" s="230">
        <v>1146</v>
      </c>
      <c r="C3880" s="229" t="s">
        <v>701</v>
      </c>
      <c r="D3880" s="230">
        <v>43652</v>
      </c>
      <c r="E3880" s="222">
        <v>5560065.21</v>
      </c>
      <c r="F3880" s="222">
        <v>5464424.6600000001</v>
      </c>
      <c r="G3880" s="218">
        <v>0</v>
      </c>
      <c r="H3880" s="261">
        <v>0</v>
      </c>
      <c r="I3880" s="222">
        <v>0</v>
      </c>
      <c r="J3880" s="222">
        <v>0</v>
      </c>
      <c r="K3880" s="222">
        <v>0</v>
      </c>
      <c r="L3880" s="222">
        <v>0</v>
      </c>
      <c r="M3880" s="222">
        <v>0</v>
      </c>
      <c r="N3880" s="222">
        <v>0</v>
      </c>
      <c r="O3880" s="222">
        <v>4788030.46</v>
      </c>
      <c r="P3880" s="222">
        <v>676394.2</v>
      </c>
      <c r="Q3880" s="222">
        <v>0</v>
      </c>
      <c r="R3880" s="222">
        <v>0</v>
      </c>
      <c r="S3880" s="222">
        <v>0</v>
      </c>
      <c r="T3880" s="222">
        <v>0</v>
      </c>
      <c r="U3880" s="223">
        <v>0</v>
      </c>
      <c r="V3880" s="223">
        <v>0</v>
      </c>
      <c r="W3880" s="223">
        <v>0</v>
      </c>
      <c r="X3880" s="223">
        <v>95640.55</v>
      </c>
    </row>
    <row r="3881" spans="1:24" s="239" customFormat="1" ht="20.25" customHeight="1" x14ac:dyDescent="0.3">
      <c r="A3881" s="238">
        <v>2025</v>
      </c>
      <c r="B3881" s="230">
        <v>1147</v>
      </c>
      <c r="C3881" s="229" t="s">
        <v>702</v>
      </c>
      <c r="D3881" s="230">
        <v>43654</v>
      </c>
      <c r="E3881" s="222">
        <v>6229373.6900000004</v>
      </c>
      <c r="F3881" s="222">
        <v>6126272.29</v>
      </c>
      <c r="G3881" s="218">
        <v>0</v>
      </c>
      <c r="H3881" s="261">
        <v>0</v>
      </c>
      <c r="I3881" s="222">
        <v>0</v>
      </c>
      <c r="J3881" s="222">
        <v>0</v>
      </c>
      <c r="K3881" s="222">
        <v>0</v>
      </c>
      <c r="L3881" s="222">
        <v>0</v>
      </c>
      <c r="M3881" s="222">
        <v>0</v>
      </c>
      <c r="N3881" s="222">
        <v>0</v>
      </c>
      <c r="O3881" s="222">
        <v>3046658.92</v>
      </c>
      <c r="P3881" s="222">
        <v>735107.17</v>
      </c>
      <c r="Q3881" s="222">
        <v>2344506.2000000002</v>
      </c>
      <c r="R3881" s="222">
        <v>0</v>
      </c>
      <c r="S3881" s="222">
        <v>0</v>
      </c>
      <c r="T3881" s="222">
        <v>0</v>
      </c>
      <c r="U3881" s="223">
        <v>0</v>
      </c>
      <c r="V3881" s="223">
        <v>0</v>
      </c>
      <c r="W3881" s="223">
        <v>0</v>
      </c>
      <c r="X3881" s="223">
        <v>103101.4</v>
      </c>
    </row>
    <row r="3882" spans="1:24" s="239" customFormat="1" ht="20.25" customHeight="1" x14ac:dyDescent="0.3">
      <c r="A3882" s="238">
        <v>2025</v>
      </c>
      <c r="B3882" s="230">
        <v>1148</v>
      </c>
      <c r="C3882" s="229" t="s">
        <v>1507</v>
      </c>
      <c r="D3882" s="230">
        <v>43784</v>
      </c>
      <c r="E3882" s="222">
        <v>996641.89999999991</v>
      </c>
      <c r="F3882" s="222">
        <v>981913.2</v>
      </c>
      <c r="G3882" s="222">
        <v>981913.2</v>
      </c>
      <c r="H3882" s="261">
        <v>0</v>
      </c>
      <c r="I3882" s="222">
        <v>0</v>
      </c>
      <c r="J3882" s="222">
        <v>0</v>
      </c>
      <c r="K3882" s="222">
        <v>0</v>
      </c>
      <c r="L3882" s="222">
        <v>0</v>
      </c>
      <c r="M3882" s="222">
        <v>0</v>
      </c>
      <c r="N3882" s="222">
        <v>0</v>
      </c>
      <c r="O3882" s="222">
        <v>0</v>
      </c>
      <c r="P3882" s="222">
        <v>0</v>
      </c>
      <c r="Q3882" s="222">
        <v>0</v>
      </c>
      <c r="R3882" s="222">
        <v>0</v>
      </c>
      <c r="S3882" s="222">
        <v>0</v>
      </c>
      <c r="T3882" s="222">
        <v>0</v>
      </c>
      <c r="U3882" s="223">
        <v>0</v>
      </c>
      <c r="V3882" s="223">
        <v>0</v>
      </c>
      <c r="W3882" s="223">
        <v>0</v>
      </c>
      <c r="X3882" s="223">
        <v>14728.7</v>
      </c>
    </row>
    <row r="3883" spans="1:24" s="239" customFormat="1" ht="20.25" customHeight="1" x14ac:dyDescent="0.3">
      <c r="A3883" s="238">
        <v>2025</v>
      </c>
      <c r="B3883" s="230">
        <v>1149</v>
      </c>
      <c r="C3883" s="229" t="s">
        <v>1508</v>
      </c>
      <c r="D3883" s="230">
        <v>43791</v>
      </c>
      <c r="E3883" s="222">
        <v>6153539.04</v>
      </c>
      <c r="F3883" s="222">
        <v>6116015.5499999998</v>
      </c>
      <c r="G3883" s="261">
        <v>1270387.76</v>
      </c>
      <c r="H3883" s="222">
        <v>0</v>
      </c>
      <c r="I3883" s="261">
        <v>0</v>
      </c>
      <c r="J3883" s="222">
        <v>0</v>
      </c>
      <c r="K3883" s="261">
        <v>0</v>
      </c>
      <c r="L3883" s="222">
        <v>0</v>
      </c>
      <c r="M3883" s="261">
        <v>0</v>
      </c>
      <c r="N3883" s="222">
        <v>0</v>
      </c>
      <c r="O3883" s="261">
        <v>4845627.79</v>
      </c>
      <c r="P3883" s="222">
        <v>0</v>
      </c>
      <c r="Q3883" s="261">
        <v>0</v>
      </c>
      <c r="R3883" s="222">
        <v>0</v>
      </c>
      <c r="S3883" s="261">
        <v>0</v>
      </c>
      <c r="T3883" s="222">
        <v>0</v>
      </c>
      <c r="U3883" s="261">
        <v>0</v>
      </c>
      <c r="V3883" s="222">
        <v>0</v>
      </c>
      <c r="W3883" s="261">
        <v>0</v>
      </c>
      <c r="X3883" s="222">
        <v>37523.49</v>
      </c>
    </row>
    <row r="3884" spans="1:24" s="239" customFormat="1" ht="20.25" customHeight="1" x14ac:dyDescent="0.3">
      <c r="A3884" s="238">
        <v>2025</v>
      </c>
      <c r="B3884" s="230">
        <v>1150</v>
      </c>
      <c r="C3884" s="229" t="s">
        <v>699</v>
      </c>
      <c r="D3884" s="230">
        <v>43650</v>
      </c>
      <c r="E3884" s="222">
        <v>4714459.0282999994</v>
      </c>
      <c r="F3884" s="222">
        <v>4644787.22</v>
      </c>
      <c r="G3884" s="218">
        <v>0</v>
      </c>
      <c r="H3884" s="261">
        <v>4644787.22</v>
      </c>
      <c r="I3884" s="218">
        <v>0</v>
      </c>
      <c r="J3884" s="261">
        <v>0</v>
      </c>
      <c r="K3884" s="218">
        <v>0</v>
      </c>
      <c r="L3884" s="261">
        <v>0</v>
      </c>
      <c r="M3884" s="218">
        <v>0</v>
      </c>
      <c r="N3884" s="261">
        <v>0</v>
      </c>
      <c r="O3884" s="218">
        <v>0</v>
      </c>
      <c r="P3884" s="261">
        <v>0</v>
      </c>
      <c r="Q3884" s="218">
        <v>0</v>
      </c>
      <c r="R3884" s="261">
        <v>0</v>
      </c>
      <c r="S3884" s="218">
        <v>0</v>
      </c>
      <c r="T3884" s="261">
        <v>0</v>
      </c>
      <c r="U3884" s="218">
        <v>0</v>
      </c>
      <c r="V3884" s="261">
        <v>0</v>
      </c>
      <c r="W3884" s="218">
        <v>0</v>
      </c>
      <c r="X3884" s="261">
        <v>69671.80829999999</v>
      </c>
    </row>
    <row r="3885" spans="1:24" s="239" customFormat="1" ht="20.25" customHeight="1" x14ac:dyDescent="0.3">
      <c r="A3885" s="238">
        <v>2025</v>
      </c>
      <c r="B3885" s="230">
        <v>1151</v>
      </c>
      <c r="C3885" s="229" t="s">
        <v>700</v>
      </c>
      <c r="D3885" s="230">
        <v>43651</v>
      </c>
      <c r="E3885" s="222">
        <v>4471439.2733499995</v>
      </c>
      <c r="F3885" s="222">
        <v>4405358.8899999997</v>
      </c>
      <c r="G3885" s="261">
        <v>0</v>
      </c>
      <c r="H3885" s="222">
        <v>4405358.8899999997</v>
      </c>
      <c r="I3885" s="261">
        <v>0</v>
      </c>
      <c r="J3885" s="222">
        <v>0</v>
      </c>
      <c r="K3885" s="261">
        <v>0</v>
      </c>
      <c r="L3885" s="222">
        <v>0</v>
      </c>
      <c r="M3885" s="261">
        <v>0</v>
      </c>
      <c r="N3885" s="222">
        <v>0</v>
      </c>
      <c r="O3885" s="261">
        <v>0</v>
      </c>
      <c r="P3885" s="222">
        <v>0</v>
      </c>
      <c r="Q3885" s="261">
        <v>0</v>
      </c>
      <c r="R3885" s="222">
        <v>0</v>
      </c>
      <c r="S3885" s="261">
        <v>0</v>
      </c>
      <c r="T3885" s="222">
        <v>0</v>
      </c>
      <c r="U3885" s="261">
        <v>0</v>
      </c>
      <c r="V3885" s="222">
        <v>0</v>
      </c>
      <c r="W3885" s="261">
        <v>0</v>
      </c>
      <c r="X3885" s="222">
        <v>66080.383349999989</v>
      </c>
    </row>
    <row r="3886" spans="1:24" s="239" customFormat="1" ht="20.25" customHeight="1" x14ac:dyDescent="0.3">
      <c r="A3886" s="238">
        <v>2025</v>
      </c>
      <c r="B3886" s="230">
        <v>1152</v>
      </c>
      <c r="C3886" s="229" t="s">
        <v>4488</v>
      </c>
      <c r="D3886" s="230">
        <v>43820</v>
      </c>
      <c r="E3886" s="222">
        <v>6001045.1900000004</v>
      </c>
      <c r="F3886" s="222">
        <v>5935452.2000000002</v>
      </c>
      <c r="G3886" s="218">
        <v>0</v>
      </c>
      <c r="H3886" s="218">
        <v>0</v>
      </c>
      <c r="I3886" s="218">
        <v>0</v>
      </c>
      <c r="J3886" s="218">
        <v>0</v>
      </c>
      <c r="K3886" s="218">
        <v>0</v>
      </c>
      <c r="L3886" s="218">
        <v>0</v>
      </c>
      <c r="M3886" s="218">
        <v>0</v>
      </c>
      <c r="N3886" s="218">
        <v>0</v>
      </c>
      <c r="O3886" s="218">
        <v>5935452.2000000002</v>
      </c>
      <c r="P3886" s="218">
        <v>0</v>
      </c>
      <c r="Q3886" s="218">
        <v>0</v>
      </c>
      <c r="R3886" s="218">
        <v>0</v>
      </c>
      <c r="S3886" s="218">
        <v>0</v>
      </c>
      <c r="T3886" s="218">
        <v>0</v>
      </c>
      <c r="U3886" s="218">
        <v>0</v>
      </c>
      <c r="V3886" s="218">
        <v>0</v>
      </c>
      <c r="W3886" s="218">
        <v>0</v>
      </c>
      <c r="X3886" s="218">
        <v>65592.990000000005</v>
      </c>
    </row>
    <row r="3887" spans="1:24" s="239" customFormat="1" ht="20.25" customHeight="1" x14ac:dyDescent="0.3">
      <c r="A3887" s="238">
        <v>2025</v>
      </c>
      <c r="B3887" s="230">
        <v>1153</v>
      </c>
      <c r="C3887" s="229" t="s">
        <v>3682</v>
      </c>
      <c r="D3887" s="230">
        <v>43800</v>
      </c>
      <c r="E3887" s="222">
        <v>3551602.23</v>
      </c>
      <c r="F3887" s="222">
        <v>3496724.39</v>
      </c>
      <c r="G3887" s="261">
        <v>0</v>
      </c>
      <c r="H3887" s="261">
        <v>0</v>
      </c>
      <c r="I3887" s="261">
        <v>0</v>
      </c>
      <c r="J3887" s="261">
        <v>0</v>
      </c>
      <c r="K3887" s="261">
        <v>0</v>
      </c>
      <c r="L3887" s="261">
        <v>0</v>
      </c>
      <c r="M3887" s="261">
        <v>0</v>
      </c>
      <c r="N3887" s="261">
        <v>0</v>
      </c>
      <c r="O3887" s="261">
        <v>3396724.39</v>
      </c>
      <c r="P3887" s="261">
        <v>0</v>
      </c>
      <c r="Q3887" s="261">
        <v>0</v>
      </c>
      <c r="R3887" s="261">
        <v>0</v>
      </c>
      <c r="S3887" s="261">
        <v>0</v>
      </c>
      <c r="T3887" s="261">
        <v>0</v>
      </c>
      <c r="U3887" s="261">
        <v>0</v>
      </c>
      <c r="V3887" s="261">
        <v>100000</v>
      </c>
      <c r="W3887" s="261">
        <v>0</v>
      </c>
      <c r="X3887" s="261">
        <v>54877.84</v>
      </c>
    </row>
    <row r="3888" spans="1:24" s="239" customFormat="1" ht="20.25" customHeight="1" x14ac:dyDescent="0.3">
      <c r="A3888" s="238">
        <v>2025</v>
      </c>
      <c r="B3888" s="230">
        <v>1154</v>
      </c>
      <c r="C3888" s="229" t="s">
        <v>3685</v>
      </c>
      <c r="D3888" s="230">
        <v>43701</v>
      </c>
      <c r="E3888" s="222">
        <v>5482317.6200000001</v>
      </c>
      <c r="F3888" s="222">
        <v>5395863.6200000001</v>
      </c>
      <c r="G3888" s="218">
        <v>0</v>
      </c>
      <c r="H3888" s="218">
        <v>0</v>
      </c>
      <c r="I3888" s="218">
        <v>0</v>
      </c>
      <c r="J3888" s="218">
        <v>0</v>
      </c>
      <c r="K3888" s="218">
        <v>0</v>
      </c>
      <c r="L3888" s="218">
        <v>0</v>
      </c>
      <c r="M3888" s="218">
        <v>0</v>
      </c>
      <c r="N3888" s="218">
        <v>0</v>
      </c>
      <c r="O3888" s="218">
        <v>5395863.6200000001</v>
      </c>
      <c r="P3888" s="218">
        <v>0</v>
      </c>
      <c r="Q3888" s="218">
        <v>0</v>
      </c>
      <c r="R3888" s="218">
        <v>0</v>
      </c>
      <c r="S3888" s="218">
        <v>0</v>
      </c>
      <c r="T3888" s="218">
        <v>0</v>
      </c>
      <c r="U3888" s="218">
        <v>0</v>
      </c>
      <c r="V3888" s="218">
        <v>0</v>
      </c>
      <c r="W3888" s="218">
        <v>0</v>
      </c>
      <c r="X3888" s="218">
        <v>86454</v>
      </c>
    </row>
    <row r="3889" spans="1:24" s="239" customFormat="1" ht="20.25" customHeight="1" x14ac:dyDescent="0.3">
      <c r="A3889" s="238">
        <v>2025</v>
      </c>
      <c r="B3889" s="230">
        <v>1155</v>
      </c>
      <c r="C3889" s="229" t="s">
        <v>1849</v>
      </c>
      <c r="D3889" s="230">
        <v>43770</v>
      </c>
      <c r="E3889" s="222">
        <v>172183.16</v>
      </c>
      <c r="F3889" s="222">
        <v>172183.16</v>
      </c>
      <c r="G3889" s="261">
        <v>0</v>
      </c>
      <c r="H3889" s="261">
        <v>0</v>
      </c>
      <c r="I3889" s="261">
        <v>0</v>
      </c>
      <c r="J3889" s="261">
        <v>0</v>
      </c>
      <c r="K3889" s="261">
        <v>0</v>
      </c>
      <c r="L3889" s="261">
        <v>0</v>
      </c>
      <c r="M3889" s="261">
        <v>0</v>
      </c>
      <c r="N3889" s="261">
        <v>0</v>
      </c>
      <c r="O3889" s="261">
        <v>0</v>
      </c>
      <c r="P3889" s="261">
        <v>0</v>
      </c>
      <c r="Q3889" s="261">
        <v>0</v>
      </c>
      <c r="R3889" s="261">
        <v>0</v>
      </c>
      <c r="S3889" s="261">
        <v>0</v>
      </c>
      <c r="T3889" s="261">
        <v>0</v>
      </c>
      <c r="U3889" s="261">
        <v>172183.16</v>
      </c>
      <c r="V3889" s="261">
        <v>0</v>
      </c>
      <c r="W3889" s="261">
        <v>0</v>
      </c>
      <c r="X3889" s="261">
        <v>0</v>
      </c>
    </row>
    <row r="3890" spans="1:24" s="239" customFormat="1" ht="20.25" customHeight="1" x14ac:dyDescent="0.3">
      <c r="A3890" s="238">
        <v>2025</v>
      </c>
      <c r="B3890" s="230">
        <v>1156</v>
      </c>
      <c r="C3890" s="229" t="s">
        <v>3681</v>
      </c>
      <c r="D3890" s="230">
        <v>43807</v>
      </c>
      <c r="E3890" s="222">
        <v>5133668.4400000004</v>
      </c>
      <c r="F3890" s="222">
        <v>5030000.4400000004</v>
      </c>
      <c r="G3890" s="218">
        <v>0</v>
      </c>
      <c r="H3890" s="218">
        <v>0</v>
      </c>
      <c r="I3890" s="218">
        <v>0</v>
      </c>
      <c r="J3890" s="218">
        <v>0</v>
      </c>
      <c r="K3890" s="218">
        <v>0</v>
      </c>
      <c r="L3890" s="218">
        <v>0</v>
      </c>
      <c r="M3890" s="218">
        <v>0</v>
      </c>
      <c r="N3890" s="218">
        <v>0</v>
      </c>
      <c r="O3890" s="218">
        <v>5030000.4400000004</v>
      </c>
      <c r="P3890" s="218">
        <v>0</v>
      </c>
      <c r="Q3890" s="218">
        <v>0</v>
      </c>
      <c r="R3890" s="218">
        <v>0</v>
      </c>
      <c r="S3890" s="218">
        <v>0</v>
      </c>
      <c r="T3890" s="218">
        <v>0</v>
      </c>
      <c r="U3890" s="218">
        <v>0</v>
      </c>
      <c r="V3890" s="218">
        <v>0</v>
      </c>
      <c r="W3890" s="218">
        <v>0</v>
      </c>
      <c r="X3890" s="218">
        <v>103668</v>
      </c>
    </row>
    <row r="3891" spans="1:24" s="239" customFormat="1" ht="20.25" customHeight="1" x14ac:dyDescent="0.3">
      <c r="A3891" s="238">
        <v>2025</v>
      </c>
      <c r="B3891" s="230">
        <v>1157</v>
      </c>
      <c r="C3891" s="229" t="s">
        <v>3680</v>
      </c>
      <c r="D3891" s="230">
        <v>43808</v>
      </c>
      <c r="E3891" s="222">
        <v>6517818.7700000005</v>
      </c>
      <c r="F3891" s="222">
        <v>6418042.3200000003</v>
      </c>
      <c r="G3891" s="218">
        <v>0</v>
      </c>
      <c r="H3891" s="218">
        <v>0</v>
      </c>
      <c r="I3891" s="218">
        <v>0</v>
      </c>
      <c r="J3891" s="218">
        <v>0</v>
      </c>
      <c r="K3891" s="218">
        <v>0</v>
      </c>
      <c r="L3891" s="218">
        <v>0</v>
      </c>
      <c r="M3891" s="218">
        <v>0</v>
      </c>
      <c r="N3891" s="218">
        <v>0</v>
      </c>
      <c r="O3891" s="218">
        <v>6418042.3200000003</v>
      </c>
      <c r="P3891" s="218">
        <v>0</v>
      </c>
      <c r="Q3891" s="218">
        <v>0</v>
      </c>
      <c r="R3891" s="218">
        <v>0</v>
      </c>
      <c r="S3891" s="218">
        <v>0</v>
      </c>
      <c r="T3891" s="218">
        <v>0</v>
      </c>
      <c r="U3891" s="218">
        <v>0</v>
      </c>
      <c r="V3891" s="218">
        <v>0</v>
      </c>
      <c r="W3891" s="218">
        <v>0</v>
      </c>
      <c r="X3891" s="218">
        <v>99776.45</v>
      </c>
    </row>
    <row r="3892" spans="1:24" s="239" customFormat="1" ht="20.25" customHeight="1" x14ac:dyDescent="0.3">
      <c r="A3892" s="238">
        <v>2025</v>
      </c>
      <c r="B3892" s="230">
        <v>1158</v>
      </c>
      <c r="C3892" s="229" t="s">
        <v>3684</v>
      </c>
      <c r="D3892" s="230">
        <v>43713</v>
      </c>
      <c r="E3892" s="222">
        <v>5719937.7000000002</v>
      </c>
      <c r="F3892" s="222">
        <v>5618476.7000000002</v>
      </c>
      <c r="G3892" s="261">
        <v>0</v>
      </c>
      <c r="H3892" s="261">
        <v>0</v>
      </c>
      <c r="I3892" s="261">
        <v>0</v>
      </c>
      <c r="J3892" s="261">
        <v>0</v>
      </c>
      <c r="K3892" s="261">
        <v>0</v>
      </c>
      <c r="L3892" s="261">
        <v>0</v>
      </c>
      <c r="M3892" s="261">
        <v>0</v>
      </c>
      <c r="N3892" s="261">
        <v>0</v>
      </c>
      <c r="O3892" s="261">
        <v>5618476.7000000002</v>
      </c>
      <c r="P3892" s="261">
        <v>0</v>
      </c>
      <c r="Q3892" s="261">
        <v>0</v>
      </c>
      <c r="R3892" s="261">
        <v>0</v>
      </c>
      <c r="S3892" s="261">
        <v>0</v>
      </c>
      <c r="T3892" s="261">
        <v>0</v>
      </c>
      <c r="U3892" s="261">
        <v>0</v>
      </c>
      <c r="V3892" s="261">
        <v>0</v>
      </c>
      <c r="W3892" s="261">
        <v>0</v>
      </c>
      <c r="X3892" s="261">
        <v>101461</v>
      </c>
    </row>
    <row r="3893" spans="1:24" s="239" customFormat="1" ht="20.25" customHeight="1" x14ac:dyDescent="0.3">
      <c r="A3893" s="238">
        <v>2025</v>
      </c>
      <c r="B3893" s="230">
        <v>1159</v>
      </c>
      <c r="C3893" s="229" t="s">
        <v>3686</v>
      </c>
      <c r="D3893" s="230">
        <v>43683</v>
      </c>
      <c r="E3893" s="222">
        <v>853131.33</v>
      </c>
      <c r="F3893" s="222">
        <v>814834.05999999994</v>
      </c>
      <c r="G3893" s="261">
        <v>0</v>
      </c>
      <c r="H3893" s="261">
        <v>0</v>
      </c>
      <c r="I3893" s="261">
        <v>0</v>
      </c>
      <c r="J3893" s="261">
        <v>236842.78</v>
      </c>
      <c r="K3893" s="261">
        <v>0</v>
      </c>
      <c r="L3893" s="261">
        <v>473183.44</v>
      </c>
      <c r="M3893" s="261">
        <v>0</v>
      </c>
      <c r="N3893" s="261">
        <v>0</v>
      </c>
      <c r="O3893" s="261">
        <v>0</v>
      </c>
      <c r="P3893" s="261">
        <v>0</v>
      </c>
      <c r="Q3893" s="261">
        <v>0</v>
      </c>
      <c r="R3893" s="261">
        <v>0</v>
      </c>
      <c r="S3893" s="261">
        <v>0</v>
      </c>
      <c r="T3893" s="261">
        <v>0</v>
      </c>
      <c r="U3893" s="261">
        <v>104807.84</v>
      </c>
      <c r="V3893" s="261">
        <v>0</v>
      </c>
      <c r="W3893" s="261">
        <v>0</v>
      </c>
      <c r="X3893" s="261">
        <v>38297.270000000004</v>
      </c>
    </row>
    <row r="3894" spans="1:24" s="239" customFormat="1" ht="20.25" customHeight="1" x14ac:dyDescent="0.3">
      <c r="A3894" s="238">
        <v>2025</v>
      </c>
      <c r="B3894" s="230">
        <v>1160</v>
      </c>
      <c r="C3894" s="229" t="s">
        <v>3683</v>
      </c>
      <c r="D3894" s="230">
        <v>43742</v>
      </c>
      <c r="E3894" s="222">
        <v>5207503</v>
      </c>
      <c r="F3894" s="222">
        <v>5137358</v>
      </c>
      <c r="G3894" s="261">
        <v>0</v>
      </c>
      <c r="H3894" s="261">
        <v>0</v>
      </c>
      <c r="I3894" s="261">
        <v>0</v>
      </c>
      <c r="J3894" s="261">
        <v>0</v>
      </c>
      <c r="K3894" s="261">
        <v>0</v>
      </c>
      <c r="L3894" s="261">
        <v>0</v>
      </c>
      <c r="M3894" s="261">
        <v>0</v>
      </c>
      <c r="N3894" s="261">
        <v>0</v>
      </c>
      <c r="O3894" s="261">
        <v>4800000</v>
      </c>
      <c r="P3894" s="261">
        <v>0</v>
      </c>
      <c r="Q3894" s="261">
        <v>0</v>
      </c>
      <c r="R3894" s="261">
        <v>0</v>
      </c>
      <c r="S3894" s="261">
        <v>0</v>
      </c>
      <c r="T3894" s="261">
        <v>0</v>
      </c>
      <c r="U3894" s="261">
        <v>337358</v>
      </c>
      <c r="V3894" s="261">
        <v>0</v>
      </c>
      <c r="W3894" s="261">
        <v>0</v>
      </c>
      <c r="X3894" s="261">
        <v>70145</v>
      </c>
    </row>
    <row r="3895" spans="1:24" s="239" customFormat="1" ht="20.25" customHeight="1" x14ac:dyDescent="0.3">
      <c r="A3895" s="238">
        <v>2025</v>
      </c>
      <c r="B3895" s="230">
        <v>1161</v>
      </c>
      <c r="C3895" s="229" t="s">
        <v>4492</v>
      </c>
      <c r="D3895" s="230">
        <v>43732</v>
      </c>
      <c r="E3895" s="222">
        <v>3201131.06</v>
      </c>
      <c r="F3895" s="222">
        <v>3153935.83</v>
      </c>
      <c r="G3895" s="261">
        <v>0</v>
      </c>
      <c r="H3895" s="261">
        <v>0</v>
      </c>
      <c r="I3895" s="261">
        <v>0</v>
      </c>
      <c r="J3895" s="261">
        <v>0</v>
      </c>
      <c r="K3895" s="261">
        <v>0</v>
      </c>
      <c r="L3895" s="261">
        <v>0</v>
      </c>
      <c r="M3895" s="261">
        <v>0</v>
      </c>
      <c r="N3895" s="261">
        <v>0</v>
      </c>
      <c r="O3895" s="261">
        <v>3153935.83</v>
      </c>
      <c r="P3895" s="261">
        <v>0</v>
      </c>
      <c r="Q3895" s="261">
        <v>0</v>
      </c>
      <c r="R3895" s="261">
        <v>0</v>
      </c>
      <c r="S3895" s="261">
        <v>0</v>
      </c>
      <c r="T3895" s="261">
        <v>0</v>
      </c>
      <c r="U3895" s="261">
        <v>0</v>
      </c>
      <c r="V3895" s="261">
        <v>0</v>
      </c>
      <c r="W3895" s="261">
        <v>0</v>
      </c>
      <c r="X3895" s="261">
        <v>47195.23</v>
      </c>
    </row>
    <row r="3896" spans="1:24" s="239" customFormat="1" ht="20.25" customHeight="1" x14ac:dyDescent="0.3">
      <c r="A3896" s="238">
        <v>2025</v>
      </c>
      <c r="B3896" s="230">
        <v>1162</v>
      </c>
      <c r="C3896" s="229" t="s">
        <v>4493</v>
      </c>
      <c r="D3896" s="230">
        <v>43831</v>
      </c>
      <c r="E3896" s="222">
        <v>4133684.3299999996</v>
      </c>
      <c r="F3896" s="222">
        <v>4066198.26</v>
      </c>
      <c r="G3896" s="261">
        <v>0</v>
      </c>
      <c r="H3896" s="261">
        <v>0</v>
      </c>
      <c r="I3896" s="261">
        <v>0</v>
      </c>
      <c r="J3896" s="261">
        <v>0</v>
      </c>
      <c r="K3896" s="261">
        <v>0</v>
      </c>
      <c r="L3896" s="261">
        <v>0</v>
      </c>
      <c r="M3896" s="261">
        <v>0</v>
      </c>
      <c r="N3896" s="261">
        <v>0</v>
      </c>
      <c r="O3896" s="261">
        <v>4066198.26</v>
      </c>
      <c r="P3896" s="261">
        <v>0</v>
      </c>
      <c r="Q3896" s="261">
        <v>0</v>
      </c>
      <c r="R3896" s="261">
        <v>0</v>
      </c>
      <c r="S3896" s="261">
        <v>0</v>
      </c>
      <c r="T3896" s="261">
        <v>0</v>
      </c>
      <c r="U3896" s="261">
        <v>0</v>
      </c>
      <c r="V3896" s="261">
        <v>0</v>
      </c>
      <c r="W3896" s="261">
        <v>0</v>
      </c>
      <c r="X3896" s="261">
        <v>67486.070000000007</v>
      </c>
    </row>
    <row r="3897" spans="1:24" s="239" customFormat="1" ht="20.25" customHeight="1" x14ac:dyDescent="0.3">
      <c r="A3897" s="238">
        <v>2025</v>
      </c>
      <c r="B3897" s="230">
        <v>1163</v>
      </c>
      <c r="C3897" s="229" t="s">
        <v>4494</v>
      </c>
      <c r="D3897" s="230">
        <v>43715</v>
      </c>
      <c r="E3897" s="222">
        <v>6190532.1200000001</v>
      </c>
      <c r="F3897" s="222">
        <v>6091278.2400000002</v>
      </c>
      <c r="G3897" s="261">
        <v>0</v>
      </c>
      <c r="H3897" s="261">
        <v>0</v>
      </c>
      <c r="I3897" s="261">
        <v>0</v>
      </c>
      <c r="J3897" s="261">
        <v>0</v>
      </c>
      <c r="K3897" s="261">
        <v>0</v>
      </c>
      <c r="L3897" s="261">
        <v>0</v>
      </c>
      <c r="M3897" s="261">
        <v>0</v>
      </c>
      <c r="N3897" s="261">
        <v>0</v>
      </c>
      <c r="O3897" s="261">
        <v>6091278.2400000002</v>
      </c>
      <c r="P3897" s="261">
        <v>0</v>
      </c>
      <c r="Q3897" s="261">
        <v>0</v>
      </c>
      <c r="R3897" s="261">
        <v>0</v>
      </c>
      <c r="S3897" s="261">
        <v>0</v>
      </c>
      <c r="T3897" s="261">
        <v>0</v>
      </c>
      <c r="U3897" s="261">
        <v>0</v>
      </c>
      <c r="V3897" s="261">
        <v>0</v>
      </c>
      <c r="W3897" s="261">
        <v>0</v>
      </c>
      <c r="X3897" s="261">
        <v>99253.88</v>
      </c>
    </row>
    <row r="3898" spans="1:24" s="239" customFormat="1" ht="20.25" customHeight="1" x14ac:dyDescent="0.3">
      <c r="A3898" s="238">
        <v>2025</v>
      </c>
      <c r="B3898" s="230">
        <v>1164</v>
      </c>
      <c r="C3898" s="229" t="s">
        <v>4495</v>
      </c>
      <c r="D3898" s="230">
        <v>43756</v>
      </c>
      <c r="E3898" s="222">
        <v>3219322.64</v>
      </c>
      <c r="F3898" s="222">
        <v>3154447.44</v>
      </c>
      <c r="G3898" s="261">
        <v>0</v>
      </c>
      <c r="H3898" s="261">
        <v>0</v>
      </c>
      <c r="I3898" s="261">
        <v>0</v>
      </c>
      <c r="J3898" s="261">
        <v>0</v>
      </c>
      <c r="K3898" s="261">
        <v>0</v>
      </c>
      <c r="L3898" s="261">
        <v>0</v>
      </c>
      <c r="M3898" s="261">
        <v>0</v>
      </c>
      <c r="N3898" s="261">
        <v>0</v>
      </c>
      <c r="O3898" s="261">
        <v>3154447.44</v>
      </c>
      <c r="P3898" s="261">
        <v>0</v>
      </c>
      <c r="Q3898" s="261">
        <v>0</v>
      </c>
      <c r="R3898" s="261">
        <v>0</v>
      </c>
      <c r="S3898" s="261">
        <v>0</v>
      </c>
      <c r="T3898" s="261">
        <v>0</v>
      </c>
      <c r="U3898" s="261">
        <v>0</v>
      </c>
      <c r="V3898" s="261">
        <v>0</v>
      </c>
      <c r="W3898" s="261">
        <v>0</v>
      </c>
      <c r="X3898" s="261">
        <v>64875.199999999997</v>
      </c>
    </row>
    <row r="3899" spans="1:24" s="239" customFormat="1" ht="20.25" customHeight="1" x14ac:dyDescent="0.3">
      <c r="A3899" s="238">
        <v>2025</v>
      </c>
      <c r="B3899" s="230">
        <v>1165</v>
      </c>
      <c r="C3899" s="229" t="s">
        <v>4496</v>
      </c>
      <c r="D3899" s="230">
        <v>43685</v>
      </c>
      <c r="E3899" s="222">
        <v>8266611.6900000004</v>
      </c>
      <c r="F3899" s="222">
        <v>8135675.0300000003</v>
      </c>
      <c r="G3899" s="261">
        <v>0</v>
      </c>
      <c r="H3899" s="261">
        <v>0</v>
      </c>
      <c r="I3899" s="261">
        <v>0</v>
      </c>
      <c r="J3899" s="261">
        <v>0</v>
      </c>
      <c r="K3899" s="261">
        <v>0</v>
      </c>
      <c r="L3899" s="261">
        <v>0</v>
      </c>
      <c r="M3899" s="261">
        <v>0</v>
      </c>
      <c r="N3899" s="261">
        <v>0</v>
      </c>
      <c r="O3899" s="261">
        <v>8135675.0300000003</v>
      </c>
      <c r="P3899" s="261">
        <v>0</v>
      </c>
      <c r="Q3899" s="261">
        <v>0</v>
      </c>
      <c r="R3899" s="261">
        <v>0</v>
      </c>
      <c r="S3899" s="261">
        <v>0</v>
      </c>
      <c r="T3899" s="261">
        <v>0</v>
      </c>
      <c r="U3899" s="261">
        <v>0</v>
      </c>
      <c r="V3899" s="261">
        <v>0</v>
      </c>
      <c r="W3899" s="261">
        <v>0</v>
      </c>
      <c r="X3899" s="261">
        <v>130936.66</v>
      </c>
    </row>
    <row r="3900" spans="1:24" s="239" customFormat="1" ht="20.25" customHeight="1" x14ac:dyDescent="0.3">
      <c r="A3900" s="238">
        <v>2025</v>
      </c>
      <c r="B3900" s="230">
        <v>1166</v>
      </c>
      <c r="C3900" s="229" t="s">
        <v>4497</v>
      </c>
      <c r="D3900" s="230">
        <v>43676</v>
      </c>
      <c r="E3900" s="222">
        <v>6437524.5</v>
      </c>
      <c r="F3900" s="222">
        <v>6339242.9800000004</v>
      </c>
      <c r="G3900" s="261">
        <v>0</v>
      </c>
      <c r="H3900" s="261">
        <v>0</v>
      </c>
      <c r="I3900" s="261">
        <v>0</v>
      </c>
      <c r="J3900" s="261">
        <v>0</v>
      </c>
      <c r="K3900" s="261">
        <v>0</v>
      </c>
      <c r="L3900" s="261">
        <v>0</v>
      </c>
      <c r="M3900" s="261">
        <v>0</v>
      </c>
      <c r="N3900" s="261">
        <v>0</v>
      </c>
      <c r="O3900" s="261">
        <v>6339242.9800000004</v>
      </c>
      <c r="P3900" s="261">
        <v>0</v>
      </c>
      <c r="Q3900" s="261">
        <v>0</v>
      </c>
      <c r="R3900" s="261">
        <v>0</v>
      </c>
      <c r="S3900" s="261">
        <v>0</v>
      </c>
      <c r="T3900" s="261">
        <v>0</v>
      </c>
      <c r="U3900" s="261">
        <v>0</v>
      </c>
      <c r="V3900" s="261">
        <v>0</v>
      </c>
      <c r="W3900" s="261">
        <v>0</v>
      </c>
      <c r="X3900" s="261">
        <v>98281.52</v>
      </c>
    </row>
    <row r="3901" spans="1:24" s="239" customFormat="1" ht="20.25" customHeight="1" x14ac:dyDescent="0.3">
      <c r="A3901" s="238">
        <v>2025</v>
      </c>
      <c r="B3901" s="230">
        <v>1167</v>
      </c>
      <c r="C3901" s="229" t="s">
        <v>4498</v>
      </c>
      <c r="D3901" s="230">
        <v>43667</v>
      </c>
      <c r="E3901" s="222">
        <v>5064224.93</v>
      </c>
      <c r="F3901" s="222">
        <v>4991177.34</v>
      </c>
      <c r="G3901" s="261">
        <v>0</v>
      </c>
      <c r="H3901" s="261">
        <v>0</v>
      </c>
      <c r="I3901" s="261">
        <v>0</v>
      </c>
      <c r="J3901" s="261">
        <v>0</v>
      </c>
      <c r="K3901" s="261">
        <v>0</v>
      </c>
      <c r="L3901" s="261">
        <v>0</v>
      </c>
      <c r="M3901" s="261">
        <v>0</v>
      </c>
      <c r="N3901" s="261">
        <v>0</v>
      </c>
      <c r="O3901" s="261">
        <v>4991177.34</v>
      </c>
      <c r="P3901" s="261">
        <v>0</v>
      </c>
      <c r="Q3901" s="261">
        <v>0</v>
      </c>
      <c r="R3901" s="261">
        <v>0</v>
      </c>
      <c r="S3901" s="261">
        <v>0</v>
      </c>
      <c r="T3901" s="261">
        <v>0</v>
      </c>
      <c r="U3901" s="261">
        <v>0</v>
      </c>
      <c r="V3901" s="261">
        <v>0</v>
      </c>
      <c r="W3901" s="261">
        <v>0</v>
      </c>
      <c r="X3901" s="261">
        <v>73047.59</v>
      </c>
    </row>
    <row r="3902" spans="1:24" s="239" customFormat="1" ht="20.25" customHeight="1" x14ac:dyDescent="0.3">
      <c r="A3902" s="238">
        <v>2025</v>
      </c>
      <c r="B3902" s="230">
        <v>1168</v>
      </c>
      <c r="C3902" s="229" t="s">
        <v>4499</v>
      </c>
      <c r="D3902" s="230">
        <v>43668</v>
      </c>
      <c r="E3902" s="222">
        <v>5676946.9199999999</v>
      </c>
      <c r="F3902" s="222">
        <v>5598714.7000000002</v>
      </c>
      <c r="G3902" s="261">
        <v>0</v>
      </c>
      <c r="H3902" s="261">
        <v>0</v>
      </c>
      <c r="I3902" s="261">
        <v>0</v>
      </c>
      <c r="J3902" s="261">
        <v>0</v>
      </c>
      <c r="K3902" s="261">
        <v>0</v>
      </c>
      <c r="L3902" s="261">
        <v>0</v>
      </c>
      <c r="M3902" s="261">
        <v>0</v>
      </c>
      <c r="N3902" s="261">
        <v>0</v>
      </c>
      <c r="O3902" s="261">
        <v>5598714.7000000002</v>
      </c>
      <c r="P3902" s="261">
        <v>0</v>
      </c>
      <c r="Q3902" s="261">
        <v>0</v>
      </c>
      <c r="R3902" s="261">
        <v>0</v>
      </c>
      <c r="S3902" s="261">
        <v>0</v>
      </c>
      <c r="T3902" s="261">
        <v>0</v>
      </c>
      <c r="U3902" s="261">
        <v>0</v>
      </c>
      <c r="V3902" s="261">
        <v>0</v>
      </c>
      <c r="W3902" s="261">
        <v>0</v>
      </c>
      <c r="X3902" s="261">
        <v>78232.22</v>
      </c>
    </row>
    <row r="3903" spans="1:24" s="239" customFormat="1" ht="20.25" customHeight="1" x14ac:dyDescent="0.3">
      <c r="A3903" s="238">
        <v>2025</v>
      </c>
      <c r="B3903" s="230">
        <v>1169</v>
      </c>
      <c r="C3903" s="229" t="s">
        <v>4500</v>
      </c>
      <c r="D3903" s="230">
        <v>43671</v>
      </c>
      <c r="E3903" s="222">
        <v>6525858.2800000012</v>
      </c>
      <c r="F3903" s="222">
        <v>6439872.5500000007</v>
      </c>
      <c r="G3903" s="261">
        <v>0</v>
      </c>
      <c r="H3903" s="261">
        <v>0</v>
      </c>
      <c r="I3903" s="261">
        <v>0</v>
      </c>
      <c r="J3903" s="261">
        <v>0</v>
      </c>
      <c r="K3903" s="261">
        <v>0</v>
      </c>
      <c r="L3903" s="261">
        <v>0</v>
      </c>
      <c r="M3903" s="261">
        <v>0</v>
      </c>
      <c r="N3903" s="261">
        <v>0</v>
      </c>
      <c r="O3903" s="261">
        <v>6439872.5500000007</v>
      </c>
      <c r="P3903" s="261">
        <v>0</v>
      </c>
      <c r="Q3903" s="261">
        <v>0</v>
      </c>
      <c r="R3903" s="261">
        <v>0</v>
      </c>
      <c r="S3903" s="261">
        <v>0</v>
      </c>
      <c r="T3903" s="261">
        <v>0</v>
      </c>
      <c r="U3903" s="261">
        <v>0</v>
      </c>
      <c r="V3903" s="261">
        <v>0</v>
      </c>
      <c r="W3903" s="261">
        <v>0</v>
      </c>
      <c r="X3903" s="261">
        <v>85985.73</v>
      </c>
    </row>
    <row r="3904" spans="1:24" s="239" customFormat="1" ht="20.25" customHeight="1" x14ac:dyDescent="0.3">
      <c r="A3904" s="238">
        <v>2025</v>
      </c>
      <c r="B3904" s="230">
        <v>1170</v>
      </c>
      <c r="C3904" s="229" t="s">
        <v>4501</v>
      </c>
      <c r="D3904" s="230">
        <v>43674</v>
      </c>
      <c r="E3904" s="222">
        <v>12069310.07</v>
      </c>
      <c r="F3904" s="222">
        <v>11896069.9</v>
      </c>
      <c r="G3904" s="261">
        <v>0</v>
      </c>
      <c r="H3904" s="261">
        <v>0</v>
      </c>
      <c r="I3904" s="261">
        <v>0</v>
      </c>
      <c r="J3904" s="261">
        <v>0</v>
      </c>
      <c r="K3904" s="261">
        <v>0</v>
      </c>
      <c r="L3904" s="261">
        <v>0</v>
      </c>
      <c r="M3904" s="261">
        <v>0</v>
      </c>
      <c r="N3904" s="261">
        <v>0</v>
      </c>
      <c r="O3904" s="261">
        <v>11896069.9</v>
      </c>
      <c r="P3904" s="261">
        <v>0</v>
      </c>
      <c r="Q3904" s="261">
        <v>0</v>
      </c>
      <c r="R3904" s="261">
        <v>0</v>
      </c>
      <c r="S3904" s="261">
        <v>0</v>
      </c>
      <c r="T3904" s="261">
        <v>0</v>
      </c>
      <c r="U3904" s="261">
        <v>0</v>
      </c>
      <c r="V3904" s="261">
        <v>0</v>
      </c>
      <c r="W3904" s="261">
        <v>0</v>
      </c>
      <c r="X3904" s="261">
        <v>173240.17</v>
      </c>
    </row>
    <row r="3905" spans="1:24" s="239" customFormat="1" ht="20.25" customHeight="1" x14ac:dyDescent="0.3">
      <c r="A3905" s="238">
        <v>2025</v>
      </c>
      <c r="B3905" s="230">
        <v>1171</v>
      </c>
      <c r="C3905" s="229" t="s">
        <v>4502</v>
      </c>
      <c r="D3905" s="230">
        <v>43644</v>
      </c>
      <c r="E3905" s="222">
        <v>6839367.8399999999</v>
      </c>
      <c r="F3905" s="222">
        <v>6740535.3499999996</v>
      </c>
      <c r="G3905" s="261">
        <v>0</v>
      </c>
      <c r="H3905" s="261">
        <v>0</v>
      </c>
      <c r="I3905" s="261">
        <v>0</v>
      </c>
      <c r="J3905" s="261">
        <v>0</v>
      </c>
      <c r="K3905" s="261">
        <v>0</v>
      </c>
      <c r="L3905" s="261">
        <v>0</v>
      </c>
      <c r="M3905" s="261">
        <v>0</v>
      </c>
      <c r="N3905" s="261">
        <v>0</v>
      </c>
      <c r="O3905" s="261">
        <v>6740535.3499999996</v>
      </c>
      <c r="P3905" s="261">
        <v>0</v>
      </c>
      <c r="Q3905" s="261">
        <v>0</v>
      </c>
      <c r="R3905" s="261">
        <v>0</v>
      </c>
      <c r="S3905" s="261">
        <v>0</v>
      </c>
      <c r="T3905" s="261">
        <v>0</v>
      </c>
      <c r="U3905" s="261">
        <v>0</v>
      </c>
      <c r="V3905" s="261">
        <v>0</v>
      </c>
      <c r="W3905" s="261">
        <v>0</v>
      </c>
      <c r="X3905" s="261">
        <v>98832.49</v>
      </c>
    </row>
    <row r="3906" spans="1:24" s="239" customFormat="1" ht="20.25" customHeight="1" x14ac:dyDescent="0.3">
      <c r="A3906" s="238">
        <v>2025</v>
      </c>
      <c r="B3906" s="230">
        <v>1172</v>
      </c>
      <c r="C3906" s="229" t="s">
        <v>4503</v>
      </c>
      <c r="D3906" s="230">
        <v>43743</v>
      </c>
      <c r="E3906" s="222">
        <v>8830505.2100000009</v>
      </c>
      <c r="F3906" s="222">
        <v>8733682.2400000002</v>
      </c>
      <c r="G3906" s="261">
        <v>0</v>
      </c>
      <c r="H3906" s="261">
        <v>0</v>
      </c>
      <c r="I3906" s="261">
        <v>0</v>
      </c>
      <c r="J3906" s="261">
        <v>0</v>
      </c>
      <c r="K3906" s="261">
        <v>0</v>
      </c>
      <c r="L3906" s="261">
        <v>0</v>
      </c>
      <c r="M3906" s="261">
        <v>0</v>
      </c>
      <c r="N3906" s="261">
        <v>0</v>
      </c>
      <c r="O3906" s="261">
        <v>8733682.2400000002</v>
      </c>
      <c r="P3906" s="261">
        <v>0</v>
      </c>
      <c r="Q3906" s="261">
        <v>0</v>
      </c>
      <c r="R3906" s="261">
        <v>0</v>
      </c>
      <c r="S3906" s="261">
        <v>0</v>
      </c>
      <c r="T3906" s="261">
        <v>0</v>
      </c>
      <c r="U3906" s="261">
        <v>0</v>
      </c>
      <c r="V3906" s="261">
        <v>0</v>
      </c>
      <c r="W3906" s="261">
        <v>0</v>
      </c>
      <c r="X3906" s="261">
        <v>96822.97</v>
      </c>
    </row>
    <row r="3907" spans="1:24" s="239" customFormat="1" ht="20.25" customHeight="1" x14ac:dyDescent="0.3">
      <c r="A3907" s="238">
        <v>2025</v>
      </c>
      <c r="B3907" s="230">
        <v>1173</v>
      </c>
      <c r="C3907" s="229" t="s">
        <v>4504</v>
      </c>
      <c r="D3907" s="230">
        <v>43745</v>
      </c>
      <c r="E3907" s="222">
        <v>8810980.7000000011</v>
      </c>
      <c r="F3907" s="222">
        <v>8714157.7300000004</v>
      </c>
      <c r="G3907" s="261">
        <v>0</v>
      </c>
      <c r="H3907" s="261">
        <v>0</v>
      </c>
      <c r="I3907" s="261">
        <v>0</v>
      </c>
      <c r="J3907" s="261">
        <v>0</v>
      </c>
      <c r="K3907" s="261">
        <v>0</v>
      </c>
      <c r="L3907" s="261">
        <v>0</v>
      </c>
      <c r="M3907" s="261">
        <v>0</v>
      </c>
      <c r="N3907" s="261">
        <v>0</v>
      </c>
      <c r="O3907" s="261">
        <v>8714157.7300000004</v>
      </c>
      <c r="P3907" s="261">
        <v>0</v>
      </c>
      <c r="Q3907" s="261">
        <v>0</v>
      </c>
      <c r="R3907" s="261">
        <v>0</v>
      </c>
      <c r="S3907" s="261">
        <v>0</v>
      </c>
      <c r="T3907" s="261">
        <v>0</v>
      </c>
      <c r="U3907" s="261">
        <v>0</v>
      </c>
      <c r="V3907" s="261">
        <v>0</v>
      </c>
      <c r="W3907" s="261">
        <v>0</v>
      </c>
      <c r="X3907" s="261">
        <v>96822.97</v>
      </c>
    </row>
    <row r="3908" spans="1:24" s="239" customFormat="1" ht="20.25" customHeight="1" x14ac:dyDescent="0.3">
      <c r="A3908" s="238">
        <v>2025</v>
      </c>
      <c r="B3908" s="230">
        <v>1174</v>
      </c>
      <c r="C3908" s="229" t="s">
        <v>4505</v>
      </c>
      <c r="D3908" s="230">
        <v>43757</v>
      </c>
      <c r="E3908" s="222">
        <v>11224429.42</v>
      </c>
      <c r="F3908" s="222">
        <v>11082940.35</v>
      </c>
      <c r="G3908" s="261">
        <v>0</v>
      </c>
      <c r="H3908" s="261">
        <v>0</v>
      </c>
      <c r="I3908" s="261">
        <v>0</v>
      </c>
      <c r="J3908" s="261">
        <v>0</v>
      </c>
      <c r="K3908" s="261">
        <v>0</v>
      </c>
      <c r="L3908" s="261">
        <v>0</v>
      </c>
      <c r="M3908" s="261">
        <v>0</v>
      </c>
      <c r="N3908" s="261">
        <v>0</v>
      </c>
      <c r="O3908" s="261">
        <v>11082940.35</v>
      </c>
      <c r="P3908" s="261">
        <v>0</v>
      </c>
      <c r="Q3908" s="261">
        <v>0</v>
      </c>
      <c r="R3908" s="261">
        <v>0</v>
      </c>
      <c r="S3908" s="261">
        <v>0</v>
      </c>
      <c r="T3908" s="261">
        <v>0</v>
      </c>
      <c r="U3908" s="261">
        <v>0</v>
      </c>
      <c r="V3908" s="261">
        <v>0</v>
      </c>
      <c r="W3908" s="261">
        <v>0</v>
      </c>
      <c r="X3908" s="261">
        <v>141489.07</v>
      </c>
    </row>
    <row r="3909" spans="1:24" s="239" customFormat="1" ht="20.25" customHeight="1" x14ac:dyDescent="0.3">
      <c r="A3909" s="238">
        <v>2025</v>
      </c>
      <c r="B3909" s="230">
        <v>1175</v>
      </c>
      <c r="C3909" s="229" t="s">
        <v>4506</v>
      </c>
      <c r="D3909" s="230">
        <v>43645</v>
      </c>
      <c r="E3909" s="222">
        <v>7333635.8300000001</v>
      </c>
      <c r="F3909" s="222">
        <v>7227351.25</v>
      </c>
      <c r="G3909" s="261">
        <v>0</v>
      </c>
      <c r="H3909" s="261">
        <v>0</v>
      </c>
      <c r="I3909" s="261">
        <v>0</v>
      </c>
      <c r="J3909" s="261">
        <v>0</v>
      </c>
      <c r="K3909" s="261">
        <v>0</v>
      </c>
      <c r="L3909" s="261">
        <v>0</v>
      </c>
      <c r="M3909" s="261">
        <v>0</v>
      </c>
      <c r="N3909" s="261">
        <v>0</v>
      </c>
      <c r="O3909" s="261">
        <v>7227351.25</v>
      </c>
      <c r="P3909" s="261">
        <v>0</v>
      </c>
      <c r="Q3909" s="261">
        <v>0</v>
      </c>
      <c r="R3909" s="261">
        <v>0</v>
      </c>
      <c r="S3909" s="261">
        <v>0</v>
      </c>
      <c r="T3909" s="261">
        <v>0</v>
      </c>
      <c r="U3909" s="261">
        <v>0</v>
      </c>
      <c r="V3909" s="261">
        <v>0</v>
      </c>
      <c r="W3909" s="261">
        <v>0</v>
      </c>
      <c r="X3909" s="261">
        <v>106284.58</v>
      </c>
    </row>
    <row r="3910" spans="1:24" s="239" customFormat="1" ht="20.25" customHeight="1" x14ac:dyDescent="0.3">
      <c r="A3910" s="238">
        <v>2025</v>
      </c>
      <c r="B3910" s="230">
        <v>1176</v>
      </c>
      <c r="C3910" s="229" t="s">
        <v>4507</v>
      </c>
      <c r="D3910" s="230">
        <v>43642</v>
      </c>
      <c r="E3910" s="222">
        <v>9821018.4500000011</v>
      </c>
      <c r="F3910" s="222">
        <v>9685318.9700000007</v>
      </c>
      <c r="G3910" s="261">
        <v>0</v>
      </c>
      <c r="H3910" s="261">
        <v>0</v>
      </c>
      <c r="I3910" s="261">
        <v>0</v>
      </c>
      <c r="J3910" s="261">
        <v>0</v>
      </c>
      <c r="K3910" s="261">
        <v>0</v>
      </c>
      <c r="L3910" s="261">
        <v>0</v>
      </c>
      <c r="M3910" s="261">
        <v>0</v>
      </c>
      <c r="N3910" s="261">
        <v>0</v>
      </c>
      <c r="O3910" s="261">
        <v>9685318.9700000007</v>
      </c>
      <c r="P3910" s="261">
        <v>0</v>
      </c>
      <c r="Q3910" s="261">
        <v>0</v>
      </c>
      <c r="R3910" s="261">
        <v>0</v>
      </c>
      <c r="S3910" s="261">
        <v>0</v>
      </c>
      <c r="T3910" s="261">
        <v>0</v>
      </c>
      <c r="U3910" s="261">
        <v>0</v>
      </c>
      <c r="V3910" s="261">
        <v>0</v>
      </c>
      <c r="W3910" s="261">
        <v>0</v>
      </c>
      <c r="X3910" s="261">
        <v>135699.48000000001</v>
      </c>
    </row>
    <row r="3911" spans="1:24" s="239" customFormat="1" ht="20.25" customHeight="1" x14ac:dyDescent="0.3">
      <c r="A3911" s="238">
        <v>2025</v>
      </c>
      <c r="B3911" s="230">
        <v>1177</v>
      </c>
      <c r="C3911" s="229" t="s">
        <v>4508</v>
      </c>
      <c r="D3911" s="230">
        <v>43643</v>
      </c>
      <c r="E3911" s="222">
        <v>23835893.240000002</v>
      </c>
      <c r="F3911" s="222">
        <v>23521208.48</v>
      </c>
      <c r="G3911" s="261">
        <v>0</v>
      </c>
      <c r="H3911" s="261">
        <v>0</v>
      </c>
      <c r="I3911" s="261">
        <v>0</v>
      </c>
      <c r="J3911" s="261">
        <v>0</v>
      </c>
      <c r="K3911" s="261">
        <v>0</v>
      </c>
      <c r="L3911" s="261">
        <v>0</v>
      </c>
      <c r="M3911" s="261">
        <v>0</v>
      </c>
      <c r="N3911" s="261">
        <v>0</v>
      </c>
      <c r="O3911" s="261">
        <v>23521208.48</v>
      </c>
      <c r="P3911" s="261">
        <v>0</v>
      </c>
      <c r="Q3911" s="261">
        <v>0</v>
      </c>
      <c r="R3911" s="261">
        <v>0</v>
      </c>
      <c r="S3911" s="261">
        <v>0</v>
      </c>
      <c r="T3911" s="261">
        <v>0</v>
      </c>
      <c r="U3911" s="261">
        <v>0</v>
      </c>
      <c r="V3911" s="261">
        <v>0</v>
      </c>
      <c r="W3911" s="261">
        <v>0</v>
      </c>
      <c r="X3911" s="261">
        <v>314684.76</v>
      </c>
    </row>
    <row r="3912" spans="1:24" s="239" customFormat="1" ht="20.25" customHeight="1" x14ac:dyDescent="0.3">
      <c r="A3912" s="238">
        <v>2025</v>
      </c>
      <c r="B3912" s="230">
        <v>1178</v>
      </c>
      <c r="C3912" s="229" t="s">
        <v>4509</v>
      </c>
      <c r="D3912" s="230">
        <v>43647</v>
      </c>
      <c r="E3912" s="222">
        <v>10248530.93</v>
      </c>
      <c r="F3912" s="222">
        <v>10142312.039999999</v>
      </c>
      <c r="G3912" s="261">
        <v>0</v>
      </c>
      <c r="H3912" s="261">
        <v>0</v>
      </c>
      <c r="I3912" s="261">
        <v>0</v>
      </c>
      <c r="J3912" s="261">
        <v>0</v>
      </c>
      <c r="K3912" s="261">
        <v>0</v>
      </c>
      <c r="L3912" s="261">
        <v>0</v>
      </c>
      <c r="M3912" s="261">
        <v>0</v>
      </c>
      <c r="N3912" s="261">
        <v>0</v>
      </c>
      <c r="O3912" s="261">
        <v>10142312.039999999</v>
      </c>
      <c r="P3912" s="261">
        <v>0</v>
      </c>
      <c r="Q3912" s="261">
        <v>0</v>
      </c>
      <c r="R3912" s="261">
        <v>0</v>
      </c>
      <c r="S3912" s="261">
        <v>0</v>
      </c>
      <c r="T3912" s="261">
        <v>0</v>
      </c>
      <c r="U3912" s="261">
        <v>0</v>
      </c>
      <c r="V3912" s="261">
        <v>0</v>
      </c>
      <c r="W3912" s="261">
        <v>0</v>
      </c>
      <c r="X3912" s="261">
        <v>106218.89</v>
      </c>
    </row>
    <row r="3913" spans="1:24" s="239" customFormat="1" ht="20.25" customHeight="1" x14ac:dyDescent="0.3">
      <c r="A3913" s="238">
        <v>2025</v>
      </c>
      <c r="B3913" s="230">
        <v>1179</v>
      </c>
      <c r="C3913" s="229" t="s">
        <v>4510</v>
      </c>
      <c r="D3913" s="230">
        <v>43655</v>
      </c>
      <c r="E3913" s="222">
        <v>8247008.8799999999</v>
      </c>
      <c r="F3913" s="222">
        <v>8084008.75</v>
      </c>
      <c r="G3913" s="261">
        <v>0</v>
      </c>
      <c r="H3913" s="261">
        <v>0</v>
      </c>
      <c r="I3913" s="261">
        <v>0</v>
      </c>
      <c r="J3913" s="261">
        <v>0</v>
      </c>
      <c r="K3913" s="261">
        <v>0</v>
      </c>
      <c r="L3913" s="261">
        <v>0</v>
      </c>
      <c r="M3913" s="261">
        <v>0</v>
      </c>
      <c r="N3913" s="261">
        <v>0</v>
      </c>
      <c r="O3913" s="261">
        <v>8084008.75</v>
      </c>
      <c r="P3913" s="261">
        <v>0</v>
      </c>
      <c r="Q3913" s="261">
        <v>0</v>
      </c>
      <c r="R3913" s="261">
        <v>0</v>
      </c>
      <c r="S3913" s="261">
        <v>0</v>
      </c>
      <c r="T3913" s="261">
        <v>0</v>
      </c>
      <c r="U3913" s="261">
        <v>0</v>
      </c>
      <c r="V3913" s="261">
        <v>0</v>
      </c>
      <c r="W3913" s="261">
        <v>0</v>
      </c>
      <c r="X3913" s="261">
        <v>163000.13</v>
      </c>
    </row>
    <row r="3914" spans="1:24" s="239" customFormat="1" ht="20.25" customHeight="1" x14ac:dyDescent="0.3">
      <c r="A3914" s="238">
        <v>2025</v>
      </c>
      <c r="B3914" s="230">
        <v>1180</v>
      </c>
      <c r="C3914" s="229" t="s">
        <v>4511</v>
      </c>
      <c r="D3914" s="230">
        <v>43664</v>
      </c>
      <c r="E3914" s="222">
        <v>6690726.4900000002</v>
      </c>
      <c r="F3914" s="222">
        <v>6593759.4400000004</v>
      </c>
      <c r="G3914" s="261">
        <v>0</v>
      </c>
      <c r="H3914" s="261">
        <v>0</v>
      </c>
      <c r="I3914" s="261">
        <v>0</v>
      </c>
      <c r="J3914" s="261">
        <v>0</v>
      </c>
      <c r="K3914" s="261">
        <v>0</v>
      </c>
      <c r="L3914" s="261">
        <v>0</v>
      </c>
      <c r="M3914" s="261">
        <v>0</v>
      </c>
      <c r="N3914" s="261">
        <v>0</v>
      </c>
      <c r="O3914" s="261">
        <v>6593759.4400000004</v>
      </c>
      <c r="P3914" s="261">
        <v>0</v>
      </c>
      <c r="Q3914" s="261">
        <v>0</v>
      </c>
      <c r="R3914" s="261">
        <v>0</v>
      </c>
      <c r="S3914" s="261">
        <v>0</v>
      </c>
      <c r="T3914" s="261">
        <v>0</v>
      </c>
      <c r="U3914" s="261">
        <v>0</v>
      </c>
      <c r="V3914" s="261">
        <v>0</v>
      </c>
      <c r="W3914" s="261">
        <v>0</v>
      </c>
      <c r="X3914" s="261">
        <v>96967.05</v>
      </c>
    </row>
    <row r="3915" spans="1:24" s="239" customFormat="1" ht="20.25" customHeight="1" x14ac:dyDescent="0.3">
      <c r="A3915" s="238">
        <v>2025</v>
      </c>
      <c r="B3915" s="230">
        <v>1181</v>
      </c>
      <c r="C3915" s="229" t="s">
        <v>4512</v>
      </c>
      <c r="D3915" s="230">
        <v>43669</v>
      </c>
      <c r="E3915" s="222">
        <v>16255939.949999999</v>
      </c>
      <c r="F3915" s="222">
        <v>15976868.359999999</v>
      </c>
      <c r="G3915" s="261">
        <v>0</v>
      </c>
      <c r="H3915" s="261">
        <v>0</v>
      </c>
      <c r="I3915" s="261">
        <v>0</v>
      </c>
      <c r="J3915" s="261">
        <v>0</v>
      </c>
      <c r="K3915" s="261">
        <v>0</v>
      </c>
      <c r="L3915" s="261">
        <v>0</v>
      </c>
      <c r="M3915" s="261">
        <v>0</v>
      </c>
      <c r="N3915" s="261">
        <v>0</v>
      </c>
      <c r="O3915" s="261">
        <v>15976868.359999999</v>
      </c>
      <c r="P3915" s="261">
        <v>0</v>
      </c>
      <c r="Q3915" s="261">
        <v>0</v>
      </c>
      <c r="R3915" s="261">
        <v>0</v>
      </c>
      <c r="S3915" s="261">
        <v>0</v>
      </c>
      <c r="T3915" s="261">
        <v>0</v>
      </c>
      <c r="U3915" s="261">
        <v>0</v>
      </c>
      <c r="V3915" s="261">
        <v>0</v>
      </c>
      <c r="W3915" s="261">
        <v>0</v>
      </c>
      <c r="X3915" s="261">
        <v>279071.59000000003</v>
      </c>
    </row>
    <row r="3916" spans="1:24" s="239" customFormat="1" ht="20.25" customHeight="1" x14ac:dyDescent="0.3">
      <c r="A3916" s="238">
        <v>2025</v>
      </c>
      <c r="B3916" s="230">
        <v>1182</v>
      </c>
      <c r="C3916" s="229" t="s">
        <v>4513</v>
      </c>
      <c r="D3916" s="230">
        <v>43675</v>
      </c>
      <c r="E3916" s="222">
        <v>16523018.120000001</v>
      </c>
      <c r="F3916" s="222">
        <v>16211090.32</v>
      </c>
      <c r="G3916" s="261">
        <v>0</v>
      </c>
      <c r="H3916" s="261">
        <v>0</v>
      </c>
      <c r="I3916" s="261">
        <v>0</v>
      </c>
      <c r="J3916" s="261">
        <v>0</v>
      </c>
      <c r="K3916" s="261">
        <v>0</v>
      </c>
      <c r="L3916" s="261">
        <v>0</v>
      </c>
      <c r="M3916" s="261">
        <v>0</v>
      </c>
      <c r="N3916" s="261">
        <v>0</v>
      </c>
      <c r="O3916" s="261">
        <v>16211090.32</v>
      </c>
      <c r="P3916" s="261">
        <v>0</v>
      </c>
      <c r="Q3916" s="261">
        <v>0</v>
      </c>
      <c r="R3916" s="261">
        <v>0</v>
      </c>
      <c r="S3916" s="261">
        <v>0</v>
      </c>
      <c r="T3916" s="261">
        <v>0</v>
      </c>
      <c r="U3916" s="261">
        <v>0</v>
      </c>
      <c r="V3916" s="261">
        <v>0</v>
      </c>
      <c r="W3916" s="261">
        <v>0</v>
      </c>
      <c r="X3916" s="261">
        <v>311927.8</v>
      </c>
    </row>
    <row r="3917" spans="1:24" s="239" customFormat="1" ht="20.25" customHeight="1" x14ac:dyDescent="0.3">
      <c r="A3917" s="238">
        <v>2025</v>
      </c>
      <c r="B3917" s="230">
        <v>1183</v>
      </c>
      <c r="C3917" s="229" t="s">
        <v>4514</v>
      </c>
      <c r="D3917" s="230">
        <v>43677</v>
      </c>
      <c r="E3917" s="222">
        <v>9258479.5099999998</v>
      </c>
      <c r="F3917" s="222">
        <v>9124298.6500000004</v>
      </c>
      <c r="G3917" s="261">
        <v>0</v>
      </c>
      <c r="H3917" s="261">
        <v>0</v>
      </c>
      <c r="I3917" s="261">
        <v>0</v>
      </c>
      <c r="J3917" s="261">
        <v>0</v>
      </c>
      <c r="K3917" s="261">
        <v>0</v>
      </c>
      <c r="L3917" s="261">
        <v>0</v>
      </c>
      <c r="M3917" s="261">
        <v>0</v>
      </c>
      <c r="N3917" s="261">
        <v>0</v>
      </c>
      <c r="O3917" s="261">
        <v>9124298.6500000004</v>
      </c>
      <c r="P3917" s="261">
        <v>0</v>
      </c>
      <c r="Q3917" s="261">
        <v>0</v>
      </c>
      <c r="R3917" s="261">
        <v>0</v>
      </c>
      <c r="S3917" s="261">
        <v>0</v>
      </c>
      <c r="T3917" s="261">
        <v>0</v>
      </c>
      <c r="U3917" s="261">
        <v>0</v>
      </c>
      <c r="V3917" s="261">
        <v>0</v>
      </c>
      <c r="W3917" s="261">
        <v>0</v>
      </c>
      <c r="X3917" s="261">
        <v>134180.85999999999</v>
      </c>
    </row>
    <row r="3918" spans="1:24" s="239" customFormat="1" ht="20.25" customHeight="1" x14ac:dyDescent="0.3">
      <c r="A3918" s="238">
        <v>2025</v>
      </c>
      <c r="B3918" s="230">
        <v>1184</v>
      </c>
      <c r="C3918" s="229" t="s">
        <v>4515</v>
      </c>
      <c r="D3918" s="230">
        <v>43678</v>
      </c>
      <c r="E3918" s="222">
        <v>9100557.1600000001</v>
      </c>
      <c r="F3918" s="222">
        <v>9003590.1099999994</v>
      </c>
      <c r="G3918" s="261">
        <v>0</v>
      </c>
      <c r="H3918" s="261">
        <v>0</v>
      </c>
      <c r="I3918" s="261">
        <v>0</v>
      </c>
      <c r="J3918" s="261">
        <v>0</v>
      </c>
      <c r="K3918" s="261">
        <v>0</v>
      </c>
      <c r="L3918" s="261">
        <v>0</v>
      </c>
      <c r="M3918" s="261">
        <v>0</v>
      </c>
      <c r="N3918" s="261">
        <v>0</v>
      </c>
      <c r="O3918" s="261">
        <v>9003590.1099999994</v>
      </c>
      <c r="P3918" s="261">
        <v>0</v>
      </c>
      <c r="Q3918" s="261">
        <v>0</v>
      </c>
      <c r="R3918" s="261">
        <v>0</v>
      </c>
      <c r="S3918" s="261">
        <v>0</v>
      </c>
      <c r="T3918" s="261">
        <v>0</v>
      </c>
      <c r="U3918" s="261">
        <v>0</v>
      </c>
      <c r="V3918" s="261">
        <v>0</v>
      </c>
      <c r="W3918" s="261">
        <v>0</v>
      </c>
      <c r="X3918" s="261">
        <v>96967.05</v>
      </c>
    </row>
    <row r="3919" spans="1:24" s="239" customFormat="1" ht="20.25" customHeight="1" x14ac:dyDescent="0.3">
      <c r="A3919" s="238">
        <v>2025</v>
      </c>
      <c r="B3919" s="230">
        <v>1185</v>
      </c>
      <c r="C3919" s="229" t="s">
        <v>4516</v>
      </c>
      <c r="D3919" s="230">
        <v>43681</v>
      </c>
      <c r="E3919" s="222">
        <v>6690726.4900000002</v>
      </c>
      <c r="F3919" s="222">
        <v>6593759.4400000004</v>
      </c>
      <c r="G3919" s="261">
        <v>0</v>
      </c>
      <c r="H3919" s="261">
        <v>0</v>
      </c>
      <c r="I3919" s="261">
        <v>0</v>
      </c>
      <c r="J3919" s="261">
        <v>0</v>
      </c>
      <c r="K3919" s="261">
        <v>0</v>
      </c>
      <c r="L3919" s="261">
        <v>0</v>
      </c>
      <c r="M3919" s="261">
        <v>0</v>
      </c>
      <c r="N3919" s="261">
        <v>0</v>
      </c>
      <c r="O3919" s="261">
        <v>6593759.4400000004</v>
      </c>
      <c r="P3919" s="261">
        <v>0</v>
      </c>
      <c r="Q3919" s="261">
        <v>0</v>
      </c>
      <c r="R3919" s="261">
        <v>0</v>
      </c>
      <c r="S3919" s="261">
        <v>0</v>
      </c>
      <c r="T3919" s="261">
        <v>0</v>
      </c>
      <c r="U3919" s="261">
        <v>0</v>
      </c>
      <c r="V3919" s="261">
        <v>0</v>
      </c>
      <c r="W3919" s="261">
        <v>0</v>
      </c>
      <c r="X3919" s="261">
        <v>96967.05</v>
      </c>
    </row>
    <row r="3920" spans="1:24" s="239" customFormat="1" ht="20.25" customHeight="1" x14ac:dyDescent="0.3">
      <c r="A3920" s="238">
        <v>2025</v>
      </c>
      <c r="B3920" s="230">
        <v>1186</v>
      </c>
      <c r="C3920" s="229" t="s">
        <v>4517</v>
      </c>
      <c r="D3920" s="230">
        <v>43686</v>
      </c>
      <c r="E3920" s="222">
        <v>7589376.8200000003</v>
      </c>
      <c r="F3920" s="222">
        <v>7489793.96</v>
      </c>
      <c r="G3920" s="261">
        <v>0</v>
      </c>
      <c r="H3920" s="261">
        <v>0</v>
      </c>
      <c r="I3920" s="261">
        <v>0</v>
      </c>
      <c r="J3920" s="261">
        <v>0</v>
      </c>
      <c r="K3920" s="261">
        <v>0</v>
      </c>
      <c r="L3920" s="261">
        <v>0</v>
      </c>
      <c r="M3920" s="261">
        <v>0</v>
      </c>
      <c r="N3920" s="261">
        <v>0</v>
      </c>
      <c r="O3920" s="261">
        <v>7489793.96</v>
      </c>
      <c r="P3920" s="261">
        <v>0</v>
      </c>
      <c r="Q3920" s="261">
        <v>0</v>
      </c>
      <c r="R3920" s="261">
        <v>0</v>
      </c>
      <c r="S3920" s="261">
        <v>0</v>
      </c>
      <c r="T3920" s="261">
        <v>0</v>
      </c>
      <c r="U3920" s="261">
        <v>0</v>
      </c>
      <c r="V3920" s="261">
        <v>0</v>
      </c>
      <c r="W3920" s="261">
        <v>0</v>
      </c>
      <c r="X3920" s="261">
        <v>99582.86</v>
      </c>
    </row>
    <row r="3921" spans="1:24" s="239" customFormat="1" ht="20.25" customHeight="1" x14ac:dyDescent="0.3">
      <c r="A3921" s="238">
        <v>2025</v>
      </c>
      <c r="B3921" s="230">
        <v>1187</v>
      </c>
      <c r="C3921" s="229" t="s">
        <v>4518</v>
      </c>
      <c r="D3921" s="230">
        <v>56516</v>
      </c>
      <c r="E3921" s="222">
        <v>2364761.25</v>
      </c>
      <c r="F3921" s="222">
        <v>2330489.35</v>
      </c>
      <c r="G3921" s="261">
        <v>0</v>
      </c>
      <c r="H3921" s="261">
        <v>0</v>
      </c>
      <c r="I3921" s="261">
        <v>0</v>
      </c>
      <c r="J3921" s="261">
        <v>0</v>
      </c>
      <c r="K3921" s="261">
        <v>0</v>
      </c>
      <c r="L3921" s="261">
        <v>0</v>
      </c>
      <c r="M3921" s="261">
        <v>0</v>
      </c>
      <c r="N3921" s="261">
        <v>0</v>
      </c>
      <c r="O3921" s="261">
        <v>2330489.35</v>
      </c>
      <c r="P3921" s="261">
        <v>0</v>
      </c>
      <c r="Q3921" s="261">
        <v>0</v>
      </c>
      <c r="R3921" s="261">
        <v>0</v>
      </c>
      <c r="S3921" s="261">
        <v>0</v>
      </c>
      <c r="T3921" s="261">
        <v>0</v>
      </c>
      <c r="U3921" s="261">
        <v>0</v>
      </c>
      <c r="V3921" s="261">
        <v>0</v>
      </c>
      <c r="W3921" s="261">
        <v>0</v>
      </c>
      <c r="X3921" s="261">
        <v>34271.9</v>
      </c>
    </row>
    <row r="3922" spans="1:24" s="239" customFormat="1" ht="20.25" customHeight="1" x14ac:dyDescent="0.3">
      <c r="A3922" s="238">
        <v>2025</v>
      </c>
      <c r="B3922" s="230">
        <v>1188</v>
      </c>
      <c r="C3922" s="229" t="s">
        <v>4519</v>
      </c>
      <c r="D3922" s="230">
        <v>43717</v>
      </c>
      <c r="E3922" s="222">
        <v>9664710.629999999</v>
      </c>
      <c r="F3922" s="222">
        <v>9538820.9399999995</v>
      </c>
      <c r="G3922" s="261">
        <v>0</v>
      </c>
      <c r="H3922" s="261">
        <v>0</v>
      </c>
      <c r="I3922" s="261">
        <v>0</v>
      </c>
      <c r="J3922" s="261">
        <v>0</v>
      </c>
      <c r="K3922" s="261">
        <v>0</v>
      </c>
      <c r="L3922" s="261">
        <v>0</v>
      </c>
      <c r="M3922" s="261">
        <v>0</v>
      </c>
      <c r="N3922" s="261">
        <v>0</v>
      </c>
      <c r="O3922" s="261">
        <v>9538820.9399999995</v>
      </c>
      <c r="P3922" s="261">
        <v>0</v>
      </c>
      <c r="Q3922" s="261">
        <v>0</v>
      </c>
      <c r="R3922" s="261">
        <v>0</v>
      </c>
      <c r="S3922" s="261">
        <v>0</v>
      </c>
      <c r="T3922" s="261">
        <v>0</v>
      </c>
      <c r="U3922" s="261">
        <v>0</v>
      </c>
      <c r="V3922" s="261">
        <v>0</v>
      </c>
      <c r="W3922" s="261">
        <v>0</v>
      </c>
      <c r="X3922" s="261">
        <v>125889.69</v>
      </c>
    </row>
    <row r="3923" spans="1:24" s="239" customFormat="1" ht="20.25" customHeight="1" x14ac:dyDescent="0.3">
      <c r="A3923" s="238">
        <v>2025</v>
      </c>
      <c r="B3923" s="230">
        <v>1189</v>
      </c>
      <c r="C3923" s="229" t="s">
        <v>4520</v>
      </c>
      <c r="D3923" s="230">
        <v>43796</v>
      </c>
      <c r="E3923" s="222">
        <v>9031829.75</v>
      </c>
      <c r="F3923" s="222">
        <v>8871948.1600000001</v>
      </c>
      <c r="G3923" s="261">
        <v>0</v>
      </c>
      <c r="H3923" s="261">
        <v>0</v>
      </c>
      <c r="I3923" s="261">
        <v>0</v>
      </c>
      <c r="J3923" s="261">
        <v>0</v>
      </c>
      <c r="K3923" s="261">
        <v>0</v>
      </c>
      <c r="L3923" s="261">
        <v>0</v>
      </c>
      <c r="M3923" s="261">
        <v>0</v>
      </c>
      <c r="N3923" s="261">
        <v>0</v>
      </c>
      <c r="O3923" s="261">
        <v>8871948.1600000001</v>
      </c>
      <c r="P3923" s="261">
        <v>0</v>
      </c>
      <c r="Q3923" s="261">
        <v>0</v>
      </c>
      <c r="R3923" s="261">
        <v>0</v>
      </c>
      <c r="S3923" s="261">
        <v>0</v>
      </c>
      <c r="T3923" s="261">
        <v>0</v>
      </c>
      <c r="U3923" s="261">
        <v>0</v>
      </c>
      <c r="V3923" s="261">
        <v>0</v>
      </c>
      <c r="W3923" s="261">
        <v>0</v>
      </c>
      <c r="X3923" s="261">
        <v>159881.59</v>
      </c>
    </row>
    <row r="3924" spans="1:24" s="239" customFormat="1" ht="20.25" customHeight="1" x14ac:dyDescent="0.3">
      <c r="A3924" s="238">
        <v>2025</v>
      </c>
      <c r="B3924" s="230">
        <v>1190</v>
      </c>
      <c r="C3924" s="229" t="s">
        <v>4521</v>
      </c>
      <c r="D3924" s="230">
        <v>43771</v>
      </c>
      <c r="E3924" s="222">
        <v>6937118.1100000003</v>
      </c>
      <c r="F3924" s="222">
        <v>6836580.1699999999</v>
      </c>
      <c r="G3924" s="261">
        <v>0</v>
      </c>
      <c r="H3924" s="261">
        <v>0</v>
      </c>
      <c r="I3924" s="261">
        <v>0</v>
      </c>
      <c r="J3924" s="261">
        <v>0</v>
      </c>
      <c r="K3924" s="261">
        <v>0</v>
      </c>
      <c r="L3924" s="261">
        <v>0</v>
      </c>
      <c r="M3924" s="261">
        <v>0</v>
      </c>
      <c r="N3924" s="261">
        <v>0</v>
      </c>
      <c r="O3924" s="261">
        <v>6836580.1699999999</v>
      </c>
      <c r="P3924" s="261">
        <v>0</v>
      </c>
      <c r="Q3924" s="261">
        <v>0</v>
      </c>
      <c r="R3924" s="261">
        <v>0</v>
      </c>
      <c r="S3924" s="261">
        <v>0</v>
      </c>
      <c r="T3924" s="261">
        <v>0</v>
      </c>
      <c r="U3924" s="261">
        <v>0</v>
      </c>
      <c r="V3924" s="261">
        <v>0</v>
      </c>
      <c r="W3924" s="261">
        <v>0</v>
      </c>
      <c r="X3924" s="261">
        <v>100537.94</v>
      </c>
    </row>
    <row r="3925" spans="1:24" s="239" customFormat="1" ht="20.25" customHeight="1" x14ac:dyDescent="0.3">
      <c r="A3925" s="238">
        <v>2025</v>
      </c>
      <c r="B3925" s="230">
        <v>1191</v>
      </c>
      <c r="C3925" s="229" t="s">
        <v>4522</v>
      </c>
      <c r="D3925" s="230">
        <v>43658</v>
      </c>
      <c r="E3925" s="222">
        <v>10704286.949999999</v>
      </c>
      <c r="F3925" s="222">
        <v>10534659.6</v>
      </c>
      <c r="G3925" s="261">
        <v>0</v>
      </c>
      <c r="H3925" s="261">
        <v>0</v>
      </c>
      <c r="I3925" s="261">
        <v>0</v>
      </c>
      <c r="J3925" s="261">
        <v>0</v>
      </c>
      <c r="K3925" s="261">
        <v>0</v>
      </c>
      <c r="L3925" s="261">
        <v>0</v>
      </c>
      <c r="M3925" s="261">
        <v>0</v>
      </c>
      <c r="N3925" s="261">
        <v>0</v>
      </c>
      <c r="O3925" s="261">
        <v>10534659.6</v>
      </c>
      <c r="P3925" s="261">
        <v>0</v>
      </c>
      <c r="Q3925" s="261">
        <v>0</v>
      </c>
      <c r="R3925" s="261">
        <v>0</v>
      </c>
      <c r="S3925" s="261">
        <v>0</v>
      </c>
      <c r="T3925" s="261">
        <v>0</v>
      </c>
      <c r="U3925" s="261">
        <v>0</v>
      </c>
      <c r="V3925" s="261">
        <v>0</v>
      </c>
      <c r="W3925" s="261">
        <v>0</v>
      </c>
      <c r="X3925" s="261">
        <v>169627.35</v>
      </c>
    </row>
    <row r="3926" spans="1:24" s="239" customFormat="1" ht="20.25" customHeight="1" x14ac:dyDescent="0.3">
      <c r="A3926" s="238">
        <v>2025</v>
      </c>
      <c r="B3926" s="230">
        <v>1192</v>
      </c>
      <c r="C3926" s="229" t="s">
        <v>4523</v>
      </c>
      <c r="D3926" s="230">
        <v>43795</v>
      </c>
      <c r="E3926" s="222">
        <v>5455387.9399999995</v>
      </c>
      <c r="F3926" s="222">
        <v>5376324.3499999996</v>
      </c>
      <c r="G3926" s="261">
        <v>0</v>
      </c>
      <c r="H3926" s="261">
        <v>0</v>
      </c>
      <c r="I3926" s="261">
        <v>0</v>
      </c>
      <c r="J3926" s="261">
        <v>0</v>
      </c>
      <c r="K3926" s="261">
        <v>0</v>
      </c>
      <c r="L3926" s="261">
        <v>0</v>
      </c>
      <c r="M3926" s="261">
        <v>0</v>
      </c>
      <c r="N3926" s="261">
        <v>0</v>
      </c>
      <c r="O3926" s="261">
        <v>5376324.3499999996</v>
      </c>
      <c r="P3926" s="261">
        <v>0</v>
      </c>
      <c r="Q3926" s="261">
        <v>0</v>
      </c>
      <c r="R3926" s="261">
        <v>0</v>
      </c>
      <c r="S3926" s="261">
        <v>0</v>
      </c>
      <c r="T3926" s="261">
        <v>0</v>
      </c>
      <c r="U3926" s="261">
        <v>0</v>
      </c>
      <c r="V3926" s="261">
        <v>0</v>
      </c>
      <c r="W3926" s="261">
        <v>0</v>
      </c>
      <c r="X3926" s="261">
        <v>79063.59</v>
      </c>
    </row>
    <row r="3927" spans="1:24" s="239" customFormat="1" ht="20.25" customHeight="1" x14ac:dyDescent="0.3">
      <c r="A3927" s="238">
        <v>2025</v>
      </c>
      <c r="B3927" s="230">
        <v>1193</v>
      </c>
      <c r="C3927" s="229" t="s">
        <v>4524</v>
      </c>
      <c r="D3927" s="230">
        <v>43781</v>
      </c>
      <c r="E3927" s="222">
        <v>9606718.2000000011</v>
      </c>
      <c r="F3927" s="222">
        <v>9467490.4000000004</v>
      </c>
      <c r="G3927" s="261">
        <v>0</v>
      </c>
      <c r="H3927" s="261">
        <v>0</v>
      </c>
      <c r="I3927" s="261">
        <v>0</v>
      </c>
      <c r="J3927" s="261">
        <v>0</v>
      </c>
      <c r="K3927" s="261">
        <v>0</v>
      </c>
      <c r="L3927" s="261">
        <v>0</v>
      </c>
      <c r="M3927" s="261">
        <v>0</v>
      </c>
      <c r="N3927" s="261">
        <v>0</v>
      </c>
      <c r="O3927" s="261">
        <v>9467490.4000000004</v>
      </c>
      <c r="P3927" s="261">
        <v>0</v>
      </c>
      <c r="Q3927" s="261">
        <v>0</v>
      </c>
      <c r="R3927" s="261">
        <v>0</v>
      </c>
      <c r="S3927" s="261">
        <v>0</v>
      </c>
      <c r="T3927" s="261">
        <v>0</v>
      </c>
      <c r="U3927" s="261">
        <v>0</v>
      </c>
      <c r="V3927" s="261">
        <v>0</v>
      </c>
      <c r="W3927" s="261">
        <v>0</v>
      </c>
      <c r="X3927" s="261">
        <v>139227.79999999999</v>
      </c>
    </row>
    <row r="3928" spans="1:24" s="239" customFormat="1" ht="20.25" customHeight="1" x14ac:dyDescent="0.3">
      <c r="A3928" s="238">
        <v>2025</v>
      </c>
      <c r="B3928" s="230">
        <v>1194</v>
      </c>
      <c r="C3928" s="229" t="s">
        <v>4525</v>
      </c>
      <c r="D3928" s="230">
        <v>43825</v>
      </c>
      <c r="E3928" s="222">
        <v>4374169.8299999991</v>
      </c>
      <c r="F3928" s="222">
        <v>4310776.0599999996</v>
      </c>
      <c r="G3928" s="261">
        <v>0</v>
      </c>
      <c r="H3928" s="261">
        <v>0</v>
      </c>
      <c r="I3928" s="261">
        <v>0</v>
      </c>
      <c r="J3928" s="261">
        <v>0</v>
      </c>
      <c r="K3928" s="261">
        <v>0</v>
      </c>
      <c r="L3928" s="261">
        <v>0</v>
      </c>
      <c r="M3928" s="261">
        <v>0</v>
      </c>
      <c r="N3928" s="261">
        <v>0</v>
      </c>
      <c r="O3928" s="261">
        <v>4310776.0599999996</v>
      </c>
      <c r="P3928" s="261">
        <v>0</v>
      </c>
      <c r="Q3928" s="261">
        <v>0</v>
      </c>
      <c r="R3928" s="261">
        <v>0</v>
      </c>
      <c r="S3928" s="261">
        <v>0</v>
      </c>
      <c r="T3928" s="261">
        <v>0</v>
      </c>
      <c r="U3928" s="261">
        <v>0</v>
      </c>
      <c r="V3928" s="261">
        <v>0</v>
      </c>
      <c r="W3928" s="261">
        <v>0</v>
      </c>
      <c r="X3928" s="261">
        <v>63393.77</v>
      </c>
    </row>
    <row r="3929" spans="1:24" s="239" customFormat="1" ht="20.25" customHeight="1" x14ac:dyDescent="0.3">
      <c r="A3929" s="238">
        <v>2025</v>
      </c>
      <c r="B3929" s="230">
        <v>1195</v>
      </c>
      <c r="C3929" s="229" t="s">
        <v>4526</v>
      </c>
      <c r="D3929" s="230">
        <v>43805</v>
      </c>
      <c r="E3929" s="222">
        <v>7600734.6200000001</v>
      </c>
      <c r="F3929" s="222">
        <v>7447100.7800000003</v>
      </c>
      <c r="G3929" s="261">
        <v>0</v>
      </c>
      <c r="H3929" s="261">
        <v>0</v>
      </c>
      <c r="I3929" s="261">
        <v>0</v>
      </c>
      <c r="J3929" s="261">
        <v>0</v>
      </c>
      <c r="K3929" s="261">
        <v>0</v>
      </c>
      <c r="L3929" s="261">
        <v>0</v>
      </c>
      <c r="M3929" s="261">
        <v>0</v>
      </c>
      <c r="N3929" s="261">
        <v>0</v>
      </c>
      <c r="O3929" s="261">
        <v>7447100.7800000003</v>
      </c>
      <c r="P3929" s="261">
        <v>0</v>
      </c>
      <c r="Q3929" s="261">
        <v>0</v>
      </c>
      <c r="R3929" s="261">
        <v>0</v>
      </c>
      <c r="S3929" s="261">
        <v>0</v>
      </c>
      <c r="T3929" s="261">
        <v>0</v>
      </c>
      <c r="U3929" s="261">
        <v>0</v>
      </c>
      <c r="V3929" s="261">
        <v>0</v>
      </c>
      <c r="W3929" s="261">
        <v>0</v>
      </c>
      <c r="X3929" s="261">
        <v>153633.84</v>
      </c>
    </row>
    <row r="3930" spans="1:24" s="239" customFormat="1" ht="20.25" customHeight="1" x14ac:dyDescent="0.3">
      <c r="A3930" s="238">
        <v>2025</v>
      </c>
      <c r="B3930" s="230">
        <v>1196</v>
      </c>
      <c r="C3930" s="229" t="s">
        <v>4527</v>
      </c>
      <c r="D3930" s="230">
        <v>43809</v>
      </c>
      <c r="E3930" s="222">
        <v>7303107.8500000006</v>
      </c>
      <c r="F3930" s="222">
        <v>7168280.2000000002</v>
      </c>
      <c r="G3930" s="261">
        <v>0</v>
      </c>
      <c r="H3930" s="261">
        <v>0</v>
      </c>
      <c r="I3930" s="261">
        <v>0</v>
      </c>
      <c r="J3930" s="261">
        <v>0</v>
      </c>
      <c r="K3930" s="261">
        <v>0</v>
      </c>
      <c r="L3930" s="261">
        <v>0</v>
      </c>
      <c r="M3930" s="261">
        <v>0</v>
      </c>
      <c r="N3930" s="261">
        <v>0</v>
      </c>
      <c r="O3930" s="261">
        <v>7168280.2000000002</v>
      </c>
      <c r="P3930" s="261">
        <v>0</v>
      </c>
      <c r="Q3930" s="261">
        <v>0</v>
      </c>
      <c r="R3930" s="261">
        <v>0</v>
      </c>
      <c r="S3930" s="261">
        <v>0</v>
      </c>
      <c r="T3930" s="261">
        <v>0</v>
      </c>
      <c r="U3930" s="261">
        <v>0</v>
      </c>
      <c r="V3930" s="261">
        <v>0</v>
      </c>
      <c r="W3930" s="261">
        <v>0</v>
      </c>
      <c r="X3930" s="261">
        <v>134827.65</v>
      </c>
    </row>
    <row r="3931" spans="1:24" s="239" customFormat="1" ht="20.25" customHeight="1" x14ac:dyDescent="0.3">
      <c r="A3931" s="238">
        <v>2025</v>
      </c>
      <c r="B3931" s="230">
        <v>1197</v>
      </c>
      <c r="C3931" s="229" t="s">
        <v>4528</v>
      </c>
      <c r="D3931" s="230">
        <v>43811</v>
      </c>
      <c r="E3931" s="222">
        <v>6465864.7299999995</v>
      </c>
      <c r="F3931" s="222">
        <v>6372156.5499999998</v>
      </c>
      <c r="G3931" s="261">
        <v>0</v>
      </c>
      <c r="H3931" s="261">
        <v>0</v>
      </c>
      <c r="I3931" s="261">
        <v>0</v>
      </c>
      <c r="J3931" s="261">
        <v>0</v>
      </c>
      <c r="K3931" s="261">
        <v>0</v>
      </c>
      <c r="L3931" s="261">
        <v>0</v>
      </c>
      <c r="M3931" s="261">
        <v>0</v>
      </c>
      <c r="N3931" s="261">
        <v>0</v>
      </c>
      <c r="O3931" s="261">
        <v>6372156.5499999998</v>
      </c>
      <c r="P3931" s="261">
        <v>0</v>
      </c>
      <c r="Q3931" s="261">
        <v>0</v>
      </c>
      <c r="R3931" s="261">
        <v>0</v>
      </c>
      <c r="S3931" s="261">
        <v>0</v>
      </c>
      <c r="T3931" s="261">
        <v>0</v>
      </c>
      <c r="U3931" s="261">
        <v>0</v>
      </c>
      <c r="V3931" s="261">
        <v>0</v>
      </c>
      <c r="W3931" s="261">
        <v>0</v>
      </c>
      <c r="X3931" s="261">
        <v>93708.18</v>
      </c>
    </row>
    <row r="3932" spans="1:24" s="239" customFormat="1" ht="20.25" customHeight="1" x14ac:dyDescent="0.3">
      <c r="A3932" s="238">
        <v>2025</v>
      </c>
      <c r="B3932" s="230">
        <v>1198</v>
      </c>
      <c r="C3932" s="229" t="s">
        <v>4529</v>
      </c>
      <c r="D3932" s="230">
        <v>43716</v>
      </c>
      <c r="E3932" s="222">
        <v>6680784.8499999996</v>
      </c>
      <c r="F3932" s="222">
        <v>6583961.8799999999</v>
      </c>
      <c r="G3932" s="261">
        <v>0</v>
      </c>
      <c r="H3932" s="261">
        <v>0</v>
      </c>
      <c r="I3932" s="261">
        <v>0</v>
      </c>
      <c r="J3932" s="261">
        <v>0</v>
      </c>
      <c r="K3932" s="261">
        <v>0</v>
      </c>
      <c r="L3932" s="261">
        <v>0</v>
      </c>
      <c r="M3932" s="261">
        <v>0</v>
      </c>
      <c r="N3932" s="261">
        <v>0</v>
      </c>
      <c r="O3932" s="261">
        <v>6583961.8799999999</v>
      </c>
      <c r="P3932" s="261">
        <v>0</v>
      </c>
      <c r="Q3932" s="261">
        <v>0</v>
      </c>
      <c r="R3932" s="261">
        <v>0</v>
      </c>
      <c r="S3932" s="261">
        <v>0</v>
      </c>
      <c r="T3932" s="261">
        <v>0</v>
      </c>
      <c r="U3932" s="261">
        <v>0</v>
      </c>
      <c r="V3932" s="261">
        <v>0</v>
      </c>
      <c r="W3932" s="261">
        <v>0</v>
      </c>
      <c r="X3932" s="261">
        <v>96822.97</v>
      </c>
    </row>
    <row r="3933" spans="1:24" s="239" customFormat="1" ht="20.25" customHeight="1" x14ac:dyDescent="0.3">
      <c r="A3933" s="238">
        <v>2025</v>
      </c>
      <c r="B3933" s="230">
        <v>1199</v>
      </c>
      <c r="C3933" s="229" t="s">
        <v>4530</v>
      </c>
      <c r="D3933" s="230">
        <v>43718</v>
      </c>
      <c r="E3933" s="222">
        <v>11503468.219999999</v>
      </c>
      <c r="F3933" s="222">
        <v>11336751.289999999</v>
      </c>
      <c r="G3933" s="261">
        <v>0</v>
      </c>
      <c r="H3933" s="261">
        <v>0</v>
      </c>
      <c r="I3933" s="261">
        <v>0</v>
      </c>
      <c r="J3933" s="261">
        <v>0</v>
      </c>
      <c r="K3933" s="261">
        <v>0</v>
      </c>
      <c r="L3933" s="261">
        <v>0</v>
      </c>
      <c r="M3933" s="261">
        <v>0</v>
      </c>
      <c r="N3933" s="261">
        <v>0</v>
      </c>
      <c r="O3933" s="261">
        <v>11336751.289999999</v>
      </c>
      <c r="P3933" s="261">
        <v>0</v>
      </c>
      <c r="Q3933" s="261">
        <v>0</v>
      </c>
      <c r="R3933" s="261">
        <v>0</v>
      </c>
      <c r="S3933" s="261">
        <v>0</v>
      </c>
      <c r="T3933" s="261">
        <v>0</v>
      </c>
      <c r="U3933" s="261">
        <v>0</v>
      </c>
      <c r="V3933" s="261">
        <v>0</v>
      </c>
      <c r="W3933" s="261">
        <v>0</v>
      </c>
      <c r="X3933" s="261">
        <v>166716.93</v>
      </c>
    </row>
    <row r="3934" spans="1:24" s="239" customFormat="1" ht="20.25" customHeight="1" x14ac:dyDescent="0.3">
      <c r="A3934" s="238">
        <v>2025</v>
      </c>
      <c r="B3934" s="230">
        <v>1200</v>
      </c>
      <c r="C3934" s="229" t="s">
        <v>4531</v>
      </c>
      <c r="D3934" s="230">
        <v>43688</v>
      </c>
      <c r="E3934" s="222">
        <v>8675647.459999999</v>
      </c>
      <c r="F3934" s="222">
        <v>8508930.5299999993</v>
      </c>
      <c r="G3934" s="261">
        <v>0</v>
      </c>
      <c r="H3934" s="261">
        <v>0</v>
      </c>
      <c r="I3934" s="261">
        <v>0</v>
      </c>
      <c r="J3934" s="261">
        <v>0</v>
      </c>
      <c r="K3934" s="261">
        <v>0</v>
      </c>
      <c r="L3934" s="261">
        <v>0</v>
      </c>
      <c r="M3934" s="261">
        <v>0</v>
      </c>
      <c r="N3934" s="261">
        <v>0</v>
      </c>
      <c r="O3934" s="261">
        <v>8508930.5299999993</v>
      </c>
      <c r="P3934" s="261">
        <v>0</v>
      </c>
      <c r="Q3934" s="261">
        <v>0</v>
      </c>
      <c r="R3934" s="261">
        <v>0</v>
      </c>
      <c r="S3934" s="261">
        <v>0</v>
      </c>
      <c r="T3934" s="261">
        <v>0</v>
      </c>
      <c r="U3934" s="261">
        <v>0</v>
      </c>
      <c r="V3934" s="261">
        <v>0</v>
      </c>
      <c r="W3934" s="261">
        <v>0</v>
      </c>
      <c r="X3934" s="261">
        <v>166716.93</v>
      </c>
    </row>
    <row r="3935" spans="1:24" s="239" customFormat="1" ht="20.25" customHeight="1" x14ac:dyDescent="0.3">
      <c r="A3935" s="238">
        <v>2025</v>
      </c>
      <c r="B3935" s="230">
        <v>1201</v>
      </c>
      <c r="C3935" s="229" t="s">
        <v>4532</v>
      </c>
      <c r="D3935" s="230">
        <v>43763</v>
      </c>
      <c r="E3935" s="222">
        <v>4301791.3199999994</v>
      </c>
      <c r="F3935" s="222">
        <v>4241381.97</v>
      </c>
      <c r="G3935" s="261">
        <v>0</v>
      </c>
      <c r="H3935" s="261">
        <v>0</v>
      </c>
      <c r="I3935" s="261">
        <v>0</v>
      </c>
      <c r="J3935" s="261">
        <v>0</v>
      </c>
      <c r="K3935" s="261">
        <v>0</v>
      </c>
      <c r="L3935" s="261">
        <v>0</v>
      </c>
      <c r="M3935" s="261">
        <v>0</v>
      </c>
      <c r="N3935" s="261">
        <v>0</v>
      </c>
      <c r="O3935" s="261">
        <v>4241381.97</v>
      </c>
      <c r="P3935" s="261">
        <v>0</v>
      </c>
      <c r="Q3935" s="261">
        <v>0</v>
      </c>
      <c r="R3935" s="261">
        <v>0</v>
      </c>
      <c r="S3935" s="261">
        <v>0</v>
      </c>
      <c r="T3935" s="261">
        <v>0</v>
      </c>
      <c r="U3935" s="261">
        <v>0</v>
      </c>
      <c r="V3935" s="261">
        <v>0</v>
      </c>
      <c r="W3935" s="261">
        <v>0</v>
      </c>
      <c r="X3935" s="261">
        <v>60409.35</v>
      </c>
    </row>
    <row r="3936" spans="1:24" s="239" customFormat="1" ht="20.25" customHeight="1" x14ac:dyDescent="0.3">
      <c r="A3936" s="238">
        <v>2025</v>
      </c>
      <c r="B3936" s="230">
        <v>1202</v>
      </c>
      <c r="C3936" s="229" t="s">
        <v>4533</v>
      </c>
      <c r="D3936" s="230">
        <v>43684</v>
      </c>
      <c r="E3936" s="222">
        <v>4923014.9399999995</v>
      </c>
      <c r="F3936" s="222">
        <v>4829306.76</v>
      </c>
      <c r="G3936" s="261">
        <v>0</v>
      </c>
      <c r="H3936" s="261">
        <v>0</v>
      </c>
      <c r="I3936" s="261">
        <v>0</v>
      </c>
      <c r="J3936" s="261">
        <v>0</v>
      </c>
      <c r="K3936" s="261">
        <v>0</v>
      </c>
      <c r="L3936" s="261">
        <v>0</v>
      </c>
      <c r="M3936" s="261">
        <v>0</v>
      </c>
      <c r="N3936" s="261">
        <v>0</v>
      </c>
      <c r="O3936" s="261">
        <v>4829306.76</v>
      </c>
      <c r="P3936" s="261">
        <v>0</v>
      </c>
      <c r="Q3936" s="261">
        <v>0</v>
      </c>
      <c r="R3936" s="261">
        <v>0</v>
      </c>
      <c r="S3936" s="261">
        <v>0</v>
      </c>
      <c r="T3936" s="261">
        <v>0</v>
      </c>
      <c r="U3936" s="261">
        <v>0</v>
      </c>
      <c r="V3936" s="261">
        <v>0</v>
      </c>
      <c r="W3936" s="261">
        <v>0</v>
      </c>
      <c r="X3936" s="261">
        <v>93708.18</v>
      </c>
    </row>
    <row r="3937" spans="1:24" s="239" customFormat="1" ht="20.25" customHeight="1" x14ac:dyDescent="0.3">
      <c r="A3937" s="238">
        <v>2025</v>
      </c>
      <c r="B3937" s="230">
        <v>1203</v>
      </c>
      <c r="C3937" s="229" t="s">
        <v>4534</v>
      </c>
      <c r="D3937" s="230">
        <v>43755</v>
      </c>
      <c r="E3937" s="222">
        <v>5838406.8700000001</v>
      </c>
      <c r="F3937" s="222">
        <v>5747033.2599999998</v>
      </c>
      <c r="G3937" s="261">
        <v>0</v>
      </c>
      <c r="H3937" s="261">
        <v>0</v>
      </c>
      <c r="I3937" s="261">
        <v>0</v>
      </c>
      <c r="J3937" s="261">
        <v>0</v>
      </c>
      <c r="K3937" s="261">
        <v>0</v>
      </c>
      <c r="L3937" s="261">
        <v>0</v>
      </c>
      <c r="M3937" s="261">
        <v>0</v>
      </c>
      <c r="N3937" s="261">
        <v>0</v>
      </c>
      <c r="O3937" s="261">
        <v>5747033.2599999998</v>
      </c>
      <c r="P3937" s="261">
        <v>0</v>
      </c>
      <c r="Q3937" s="261">
        <v>0</v>
      </c>
      <c r="R3937" s="261">
        <v>0</v>
      </c>
      <c r="S3937" s="261">
        <v>0</v>
      </c>
      <c r="T3937" s="261">
        <v>0</v>
      </c>
      <c r="U3937" s="261">
        <v>0</v>
      </c>
      <c r="V3937" s="261">
        <v>0</v>
      </c>
      <c r="W3937" s="261">
        <v>0</v>
      </c>
      <c r="X3937" s="261">
        <v>91373.61</v>
      </c>
    </row>
    <row r="3938" spans="1:24" s="239" customFormat="1" ht="20.25" customHeight="1" x14ac:dyDescent="0.3">
      <c r="A3938" s="238"/>
      <c r="B3938" s="226" t="s">
        <v>22</v>
      </c>
      <c r="C3938" s="231"/>
      <c r="D3938" s="263" t="s">
        <v>172</v>
      </c>
      <c r="E3938" s="220">
        <v>416281870.6816501</v>
      </c>
      <c r="F3938" s="220">
        <v>410050986.65999997</v>
      </c>
      <c r="G3938" s="220">
        <v>2252300.96</v>
      </c>
      <c r="H3938" s="220">
        <v>9050146.1099999994</v>
      </c>
      <c r="I3938" s="220">
        <v>0</v>
      </c>
      <c r="J3938" s="220">
        <v>236842.78</v>
      </c>
      <c r="K3938" s="220">
        <v>0</v>
      </c>
      <c r="L3938" s="220">
        <v>473183.44</v>
      </c>
      <c r="M3938" s="220">
        <v>0</v>
      </c>
      <c r="N3938" s="220">
        <v>0</v>
      </c>
      <c r="O3938" s="220">
        <v>393568156.80000001</v>
      </c>
      <c r="P3938" s="220">
        <v>1411501.37</v>
      </c>
      <c r="Q3938" s="220">
        <v>2344506.2000000002</v>
      </c>
      <c r="R3938" s="220">
        <v>0</v>
      </c>
      <c r="S3938" s="220">
        <v>0</v>
      </c>
      <c r="T3938" s="220">
        <v>0</v>
      </c>
      <c r="U3938" s="220">
        <v>614349</v>
      </c>
      <c r="V3938" s="220">
        <v>100000</v>
      </c>
      <c r="W3938" s="220">
        <v>0</v>
      </c>
      <c r="X3938" s="220">
        <v>6230884.0216499977</v>
      </c>
    </row>
    <row r="3939" spans="1:24" s="239" customFormat="1" ht="20.25" customHeight="1" x14ac:dyDescent="0.3">
      <c r="A3939" s="238"/>
      <c r="C3939" s="274"/>
      <c r="D3939" s="274"/>
      <c r="E3939" s="274"/>
      <c r="F3939" s="274"/>
      <c r="G3939" s="275"/>
      <c r="H3939" s="275"/>
      <c r="I3939" s="275"/>
      <c r="J3939" s="275"/>
      <c r="K3939" s="275"/>
      <c r="L3939" s="274" t="s">
        <v>4447</v>
      </c>
      <c r="M3939" s="275"/>
      <c r="N3939" s="275"/>
      <c r="O3939" s="275"/>
      <c r="P3939" s="275"/>
      <c r="Q3939" s="275"/>
      <c r="R3939" s="275"/>
      <c r="S3939" s="275"/>
      <c r="T3939" s="275"/>
      <c r="U3939" s="275"/>
      <c r="V3939" s="275"/>
      <c r="W3939" s="275"/>
      <c r="X3939" s="275"/>
    </row>
    <row r="3940" spans="1:24" s="239" customFormat="1" ht="20.25" customHeight="1" x14ac:dyDescent="0.3">
      <c r="A3940" s="238">
        <v>2025</v>
      </c>
      <c r="B3940" s="230">
        <v>1204</v>
      </c>
      <c r="C3940" s="229" t="s">
        <v>3687</v>
      </c>
      <c r="D3940" s="230">
        <v>43604</v>
      </c>
      <c r="E3940" s="222">
        <v>1237380.6499999999</v>
      </c>
      <c r="F3940" s="222">
        <v>1237380.6499999999</v>
      </c>
      <c r="G3940" s="222">
        <v>0</v>
      </c>
      <c r="H3940" s="261">
        <v>0</v>
      </c>
      <c r="I3940" s="222">
        <v>0</v>
      </c>
      <c r="J3940" s="222">
        <v>0</v>
      </c>
      <c r="K3940" s="222">
        <v>0</v>
      </c>
      <c r="L3940" s="222">
        <v>0</v>
      </c>
      <c r="M3940" s="222">
        <v>0</v>
      </c>
      <c r="N3940" s="222">
        <v>0</v>
      </c>
      <c r="O3940" s="222">
        <v>1237380.6499999999</v>
      </c>
      <c r="P3940" s="222">
        <v>0</v>
      </c>
      <c r="Q3940" s="222">
        <v>0</v>
      </c>
      <c r="R3940" s="222">
        <v>0</v>
      </c>
      <c r="S3940" s="222">
        <v>0</v>
      </c>
      <c r="T3940" s="222">
        <v>0</v>
      </c>
      <c r="U3940" s="223">
        <v>0</v>
      </c>
      <c r="V3940" s="223">
        <v>0</v>
      </c>
      <c r="W3940" s="223">
        <v>0</v>
      </c>
      <c r="X3940" s="223">
        <v>0</v>
      </c>
    </row>
    <row r="3941" spans="1:24" s="239" customFormat="1" ht="20.25" customHeight="1" x14ac:dyDescent="0.3">
      <c r="A3941" s="238"/>
      <c r="B3941" s="226" t="s">
        <v>22</v>
      </c>
      <c r="C3941" s="231"/>
      <c r="D3941" s="263" t="s">
        <v>172</v>
      </c>
      <c r="E3941" s="220">
        <v>1237380.6499999999</v>
      </c>
      <c r="F3941" s="220">
        <v>1237380.6499999999</v>
      </c>
      <c r="G3941" s="220">
        <v>0</v>
      </c>
      <c r="H3941" s="220">
        <v>0</v>
      </c>
      <c r="I3941" s="220">
        <v>0</v>
      </c>
      <c r="J3941" s="220">
        <v>0</v>
      </c>
      <c r="K3941" s="220">
        <v>0</v>
      </c>
      <c r="L3941" s="220">
        <v>0</v>
      </c>
      <c r="M3941" s="220">
        <v>0</v>
      </c>
      <c r="N3941" s="220">
        <v>0</v>
      </c>
      <c r="O3941" s="220">
        <v>1237380.6499999999</v>
      </c>
      <c r="P3941" s="220">
        <v>0</v>
      </c>
      <c r="Q3941" s="220">
        <v>0</v>
      </c>
      <c r="R3941" s="220">
        <v>0</v>
      </c>
      <c r="S3941" s="220">
        <v>0</v>
      </c>
      <c r="T3941" s="220">
        <v>0</v>
      </c>
      <c r="U3941" s="220">
        <v>0</v>
      </c>
      <c r="V3941" s="220">
        <v>0</v>
      </c>
      <c r="W3941" s="220">
        <v>0</v>
      </c>
      <c r="X3941" s="220">
        <v>0</v>
      </c>
    </row>
    <row r="3942" spans="1:24" s="239" customFormat="1" ht="20.25" customHeight="1" x14ac:dyDescent="0.3">
      <c r="A3942" s="238"/>
      <c r="C3942" s="274"/>
      <c r="D3942" s="274"/>
      <c r="E3942" s="274"/>
      <c r="F3942" s="274"/>
      <c r="G3942" s="275"/>
      <c r="H3942" s="275"/>
      <c r="I3942" s="275"/>
      <c r="J3942" s="275"/>
      <c r="K3942" s="275"/>
      <c r="L3942" s="275" t="s">
        <v>4448</v>
      </c>
      <c r="M3942" s="275"/>
      <c r="N3942" s="275"/>
      <c r="O3942" s="275"/>
      <c r="P3942" s="275"/>
      <c r="Q3942" s="275"/>
      <c r="R3942" s="275"/>
      <c r="S3942" s="275"/>
      <c r="T3942" s="275"/>
      <c r="U3942" s="275"/>
      <c r="V3942" s="275"/>
      <c r="W3942" s="275"/>
      <c r="X3942" s="266"/>
    </row>
    <row r="3943" spans="1:24" s="239" customFormat="1" ht="20.25" customHeight="1" x14ac:dyDescent="0.3">
      <c r="A3943" s="238">
        <v>2025</v>
      </c>
      <c r="B3943" s="230">
        <v>1205</v>
      </c>
      <c r="C3943" s="229" t="s">
        <v>1497</v>
      </c>
      <c r="D3943" s="230">
        <v>43909</v>
      </c>
      <c r="E3943" s="222">
        <v>848183.94000000006</v>
      </c>
      <c r="F3943" s="222">
        <v>831459.91</v>
      </c>
      <c r="G3943" s="218">
        <v>0</v>
      </c>
      <c r="H3943" s="261">
        <v>0</v>
      </c>
      <c r="I3943" s="222">
        <v>0</v>
      </c>
      <c r="J3943" s="222">
        <v>0</v>
      </c>
      <c r="K3943" s="222">
        <v>0</v>
      </c>
      <c r="L3943" s="222">
        <v>0</v>
      </c>
      <c r="M3943" s="222">
        <v>0</v>
      </c>
      <c r="N3943" s="222">
        <v>0</v>
      </c>
      <c r="O3943" s="222">
        <v>831459.91</v>
      </c>
      <c r="P3943" s="222">
        <v>0</v>
      </c>
      <c r="Q3943" s="222">
        <v>0</v>
      </c>
      <c r="R3943" s="222">
        <v>0</v>
      </c>
      <c r="S3943" s="222">
        <v>0</v>
      </c>
      <c r="T3943" s="222">
        <v>0</v>
      </c>
      <c r="U3943" s="223">
        <v>0</v>
      </c>
      <c r="V3943" s="223">
        <v>0</v>
      </c>
      <c r="W3943" s="223">
        <v>0</v>
      </c>
      <c r="X3943" s="223">
        <v>16724.03</v>
      </c>
    </row>
    <row r="3944" spans="1:24" s="239" customFormat="1" ht="20.25" customHeight="1" x14ac:dyDescent="0.3">
      <c r="A3944" s="238">
        <v>2025</v>
      </c>
      <c r="B3944" s="230">
        <v>1206</v>
      </c>
      <c r="C3944" s="229" t="s">
        <v>1499</v>
      </c>
      <c r="D3944" s="230">
        <v>43915</v>
      </c>
      <c r="E3944" s="222">
        <v>1920563.43</v>
      </c>
      <c r="F3944" s="222">
        <v>1885463.79</v>
      </c>
      <c r="G3944" s="218">
        <v>0</v>
      </c>
      <c r="H3944" s="261">
        <v>0</v>
      </c>
      <c r="I3944" s="222">
        <v>0</v>
      </c>
      <c r="J3944" s="222">
        <v>0</v>
      </c>
      <c r="K3944" s="222">
        <v>0</v>
      </c>
      <c r="L3944" s="222">
        <v>102629.11</v>
      </c>
      <c r="M3944" s="222">
        <v>0</v>
      </c>
      <c r="N3944" s="222">
        <v>0</v>
      </c>
      <c r="O3944" s="222">
        <v>1782834.68</v>
      </c>
      <c r="P3944" s="222">
        <v>0</v>
      </c>
      <c r="Q3944" s="222">
        <v>0</v>
      </c>
      <c r="R3944" s="222">
        <v>0</v>
      </c>
      <c r="S3944" s="222">
        <v>0</v>
      </c>
      <c r="T3944" s="222">
        <v>0</v>
      </c>
      <c r="U3944" s="223">
        <v>0</v>
      </c>
      <c r="V3944" s="223">
        <v>0</v>
      </c>
      <c r="W3944" s="223">
        <v>0</v>
      </c>
      <c r="X3944" s="222">
        <v>35099.64</v>
      </c>
    </row>
    <row r="3945" spans="1:24" s="239" customFormat="1" ht="20.25" customHeight="1" x14ac:dyDescent="0.3">
      <c r="A3945" s="238">
        <v>2025</v>
      </c>
      <c r="B3945" s="230">
        <v>1207</v>
      </c>
      <c r="C3945" s="229" t="s">
        <v>1500</v>
      </c>
      <c r="D3945" s="230">
        <v>43916</v>
      </c>
      <c r="E3945" s="222">
        <v>923141.15</v>
      </c>
      <c r="F3945" s="222">
        <v>906351.62</v>
      </c>
      <c r="G3945" s="218">
        <v>0</v>
      </c>
      <c r="H3945" s="261">
        <v>0</v>
      </c>
      <c r="I3945" s="222">
        <v>0</v>
      </c>
      <c r="J3945" s="222">
        <v>0</v>
      </c>
      <c r="K3945" s="222">
        <v>0</v>
      </c>
      <c r="L3945" s="222">
        <v>0</v>
      </c>
      <c r="M3945" s="222">
        <v>0</v>
      </c>
      <c r="N3945" s="222">
        <v>0</v>
      </c>
      <c r="O3945" s="222">
        <v>906351.62</v>
      </c>
      <c r="P3945" s="222">
        <v>0</v>
      </c>
      <c r="Q3945" s="222">
        <v>0</v>
      </c>
      <c r="R3945" s="222">
        <v>0</v>
      </c>
      <c r="S3945" s="222">
        <v>0</v>
      </c>
      <c r="T3945" s="222">
        <v>0</v>
      </c>
      <c r="U3945" s="223">
        <v>0</v>
      </c>
      <c r="V3945" s="223">
        <v>0</v>
      </c>
      <c r="W3945" s="223">
        <v>0</v>
      </c>
      <c r="X3945" s="222">
        <v>16789.53</v>
      </c>
    </row>
    <row r="3946" spans="1:24" s="239" customFormat="1" ht="20.25" customHeight="1" x14ac:dyDescent="0.3">
      <c r="A3946" s="238">
        <v>2025</v>
      </c>
      <c r="B3946" s="230">
        <v>1208</v>
      </c>
      <c r="C3946" s="229" t="s">
        <v>715</v>
      </c>
      <c r="D3946" s="230">
        <v>43886</v>
      </c>
      <c r="E3946" s="222">
        <v>912891.5</v>
      </c>
      <c r="F3946" s="222">
        <v>896037.86</v>
      </c>
      <c r="G3946" s="222">
        <v>0</v>
      </c>
      <c r="H3946" s="261">
        <v>0</v>
      </c>
      <c r="I3946" s="222">
        <v>0</v>
      </c>
      <c r="J3946" s="222">
        <v>0</v>
      </c>
      <c r="K3946" s="222">
        <v>0</v>
      </c>
      <c r="L3946" s="222">
        <v>0</v>
      </c>
      <c r="M3946" s="222">
        <v>0</v>
      </c>
      <c r="N3946" s="222">
        <v>0</v>
      </c>
      <c r="O3946" s="222">
        <v>896037.86</v>
      </c>
      <c r="P3946" s="222">
        <v>0</v>
      </c>
      <c r="Q3946" s="222">
        <v>0</v>
      </c>
      <c r="R3946" s="222">
        <v>0</v>
      </c>
      <c r="S3946" s="222">
        <v>0</v>
      </c>
      <c r="T3946" s="222">
        <v>0</v>
      </c>
      <c r="U3946" s="223">
        <v>0</v>
      </c>
      <c r="V3946" s="223">
        <v>0</v>
      </c>
      <c r="W3946" s="223">
        <v>0</v>
      </c>
      <c r="X3946" s="222">
        <v>16853.64</v>
      </c>
    </row>
    <row r="3947" spans="1:24" s="239" customFormat="1" ht="20.25" customHeight="1" x14ac:dyDescent="0.3">
      <c r="A3947" s="238">
        <v>2025</v>
      </c>
      <c r="B3947" s="230">
        <v>1209</v>
      </c>
      <c r="C3947" s="229" t="s">
        <v>716</v>
      </c>
      <c r="D3947" s="230">
        <v>43901</v>
      </c>
      <c r="E3947" s="222">
        <v>915826.25</v>
      </c>
      <c r="F3947" s="222">
        <v>899045.64</v>
      </c>
      <c r="G3947" s="222">
        <v>0</v>
      </c>
      <c r="H3947" s="261">
        <v>0</v>
      </c>
      <c r="I3947" s="222">
        <v>0</v>
      </c>
      <c r="J3947" s="222">
        <v>0</v>
      </c>
      <c r="K3947" s="222">
        <v>0</v>
      </c>
      <c r="L3947" s="222">
        <v>0</v>
      </c>
      <c r="M3947" s="222">
        <v>0</v>
      </c>
      <c r="N3947" s="222">
        <v>0</v>
      </c>
      <c r="O3947" s="222">
        <v>899045.64</v>
      </c>
      <c r="P3947" s="222">
        <v>0</v>
      </c>
      <c r="Q3947" s="222">
        <v>0</v>
      </c>
      <c r="R3947" s="222">
        <v>0</v>
      </c>
      <c r="S3947" s="222">
        <v>0</v>
      </c>
      <c r="T3947" s="222">
        <v>0</v>
      </c>
      <c r="U3947" s="223">
        <v>0</v>
      </c>
      <c r="V3947" s="223">
        <v>0</v>
      </c>
      <c r="W3947" s="223">
        <v>0</v>
      </c>
      <c r="X3947" s="222">
        <v>16780.61</v>
      </c>
    </row>
    <row r="3948" spans="1:24" s="239" customFormat="1" ht="20.25" customHeight="1" x14ac:dyDescent="0.3">
      <c r="A3948" s="238">
        <v>2025</v>
      </c>
      <c r="B3948" s="230">
        <v>1210</v>
      </c>
      <c r="C3948" s="229" t="s">
        <v>4489</v>
      </c>
      <c r="D3948" s="230">
        <v>43919</v>
      </c>
      <c r="E3948" s="222">
        <v>3434981.39</v>
      </c>
      <c r="F3948" s="222">
        <v>3386792.95</v>
      </c>
      <c r="G3948" s="222">
        <v>0</v>
      </c>
      <c r="H3948" s="261">
        <v>0</v>
      </c>
      <c r="I3948" s="222">
        <v>0</v>
      </c>
      <c r="J3948" s="261">
        <v>0</v>
      </c>
      <c r="K3948" s="222">
        <v>0</v>
      </c>
      <c r="L3948" s="261">
        <v>0</v>
      </c>
      <c r="M3948" s="222">
        <v>0</v>
      </c>
      <c r="N3948" s="261">
        <v>0</v>
      </c>
      <c r="O3948" s="222">
        <v>3386792.95</v>
      </c>
      <c r="P3948" s="261">
        <v>0</v>
      </c>
      <c r="Q3948" s="222">
        <v>0</v>
      </c>
      <c r="R3948" s="261">
        <v>0</v>
      </c>
      <c r="S3948" s="222">
        <v>0</v>
      </c>
      <c r="T3948" s="261">
        <v>0</v>
      </c>
      <c r="U3948" s="222">
        <v>0</v>
      </c>
      <c r="V3948" s="261">
        <v>0</v>
      </c>
      <c r="W3948" s="222">
        <v>0</v>
      </c>
      <c r="X3948" s="261">
        <v>48188.44</v>
      </c>
    </row>
    <row r="3949" spans="1:24" s="239" customFormat="1" ht="20.25" customHeight="1" x14ac:dyDescent="0.3">
      <c r="A3949" s="238">
        <v>2025</v>
      </c>
      <c r="B3949" s="230">
        <v>1211</v>
      </c>
      <c r="C3949" s="229" t="s">
        <v>4490</v>
      </c>
      <c r="D3949" s="230">
        <v>43907</v>
      </c>
      <c r="E3949" s="222">
        <v>1833359.32</v>
      </c>
      <c r="F3949" s="222">
        <v>1799731.11</v>
      </c>
      <c r="G3949" s="222">
        <v>0</v>
      </c>
      <c r="H3949" s="261">
        <v>0</v>
      </c>
      <c r="I3949" s="222">
        <v>0</v>
      </c>
      <c r="J3949" s="261">
        <v>0</v>
      </c>
      <c r="K3949" s="222">
        <v>0</v>
      </c>
      <c r="L3949" s="261">
        <v>0</v>
      </c>
      <c r="M3949" s="222">
        <v>0</v>
      </c>
      <c r="N3949" s="261">
        <v>0</v>
      </c>
      <c r="O3949" s="222">
        <v>1799731.11</v>
      </c>
      <c r="P3949" s="261">
        <v>0</v>
      </c>
      <c r="Q3949" s="222">
        <v>0</v>
      </c>
      <c r="R3949" s="261">
        <v>0</v>
      </c>
      <c r="S3949" s="222">
        <v>0</v>
      </c>
      <c r="T3949" s="261">
        <v>0</v>
      </c>
      <c r="U3949" s="222">
        <v>0</v>
      </c>
      <c r="V3949" s="261">
        <v>0</v>
      </c>
      <c r="W3949" s="222">
        <v>0</v>
      </c>
      <c r="X3949" s="261">
        <v>33628.21</v>
      </c>
    </row>
    <row r="3950" spans="1:24" s="239" customFormat="1" ht="20.25" customHeight="1" x14ac:dyDescent="0.3">
      <c r="A3950" s="238">
        <v>2025</v>
      </c>
      <c r="B3950" s="230">
        <v>1212</v>
      </c>
      <c r="C3950" s="229" t="s">
        <v>4491</v>
      </c>
      <c r="D3950" s="230">
        <v>43891</v>
      </c>
      <c r="E3950" s="222">
        <v>2319079.1799999997</v>
      </c>
      <c r="F3950" s="222">
        <v>2285469.34</v>
      </c>
      <c r="G3950" s="222">
        <v>0</v>
      </c>
      <c r="H3950" s="261">
        <v>0</v>
      </c>
      <c r="I3950" s="222">
        <v>0</v>
      </c>
      <c r="J3950" s="261">
        <v>0</v>
      </c>
      <c r="K3950" s="222">
        <v>0</v>
      </c>
      <c r="L3950" s="261">
        <v>0</v>
      </c>
      <c r="M3950" s="222">
        <v>0</v>
      </c>
      <c r="N3950" s="261">
        <v>0</v>
      </c>
      <c r="O3950" s="222">
        <v>2285469.34</v>
      </c>
      <c r="P3950" s="261">
        <v>0</v>
      </c>
      <c r="Q3950" s="222">
        <v>0</v>
      </c>
      <c r="R3950" s="261">
        <v>0</v>
      </c>
      <c r="S3950" s="222">
        <v>0</v>
      </c>
      <c r="T3950" s="261">
        <v>0</v>
      </c>
      <c r="U3950" s="222">
        <v>0</v>
      </c>
      <c r="V3950" s="261">
        <v>0</v>
      </c>
      <c r="W3950" s="222">
        <v>0</v>
      </c>
      <c r="X3950" s="261">
        <v>33609.839999999997</v>
      </c>
    </row>
    <row r="3951" spans="1:24" s="239" customFormat="1" ht="20.25" customHeight="1" x14ac:dyDescent="0.3">
      <c r="A3951" s="238"/>
      <c r="B3951" s="226" t="s">
        <v>22</v>
      </c>
      <c r="C3951" s="231"/>
      <c r="D3951" s="263" t="s">
        <v>172</v>
      </c>
      <c r="E3951" s="220">
        <v>13108026.16</v>
      </c>
      <c r="F3951" s="220">
        <v>12890352.219999999</v>
      </c>
      <c r="G3951" s="220">
        <v>0</v>
      </c>
      <c r="H3951" s="220">
        <v>0</v>
      </c>
      <c r="I3951" s="220">
        <v>0</v>
      </c>
      <c r="J3951" s="220">
        <v>0</v>
      </c>
      <c r="K3951" s="220">
        <v>0</v>
      </c>
      <c r="L3951" s="220">
        <v>102629.11</v>
      </c>
      <c r="M3951" s="220">
        <v>0</v>
      </c>
      <c r="N3951" s="220">
        <v>0</v>
      </c>
      <c r="O3951" s="220">
        <v>12787723.109999999</v>
      </c>
      <c r="P3951" s="220">
        <v>0</v>
      </c>
      <c r="Q3951" s="220">
        <v>0</v>
      </c>
      <c r="R3951" s="220">
        <v>0</v>
      </c>
      <c r="S3951" s="220">
        <v>0</v>
      </c>
      <c r="T3951" s="220">
        <v>0</v>
      </c>
      <c r="U3951" s="220">
        <v>0</v>
      </c>
      <c r="V3951" s="220">
        <v>0</v>
      </c>
      <c r="W3951" s="220">
        <v>0</v>
      </c>
      <c r="X3951" s="220">
        <v>217673.94</v>
      </c>
    </row>
    <row r="3952" spans="1:24" s="239" customFormat="1" ht="20.25" customHeight="1" x14ac:dyDescent="0.3">
      <c r="A3952" s="238"/>
      <c r="B3952" s="272" t="s">
        <v>34</v>
      </c>
      <c r="C3952" s="272"/>
      <c r="D3952" s="263" t="s">
        <v>172</v>
      </c>
      <c r="E3952" s="220">
        <v>430905158.22165012</v>
      </c>
      <c r="F3952" s="220">
        <v>424452494.25999999</v>
      </c>
      <c r="G3952" s="220">
        <v>2526075.69</v>
      </c>
      <c r="H3952" s="220">
        <v>9050146.1099999994</v>
      </c>
      <c r="I3952" s="220">
        <v>0</v>
      </c>
      <c r="J3952" s="220">
        <v>236842.78</v>
      </c>
      <c r="K3952" s="220">
        <v>0</v>
      </c>
      <c r="L3952" s="220">
        <v>575812.55000000005</v>
      </c>
      <c r="M3952" s="220">
        <v>0</v>
      </c>
      <c r="N3952" s="220">
        <v>0</v>
      </c>
      <c r="O3952" s="220">
        <v>407593260.56</v>
      </c>
      <c r="P3952" s="220">
        <v>1411501.37</v>
      </c>
      <c r="Q3952" s="220">
        <v>2344506.2000000002</v>
      </c>
      <c r="R3952" s="220">
        <v>0</v>
      </c>
      <c r="S3952" s="220">
        <v>0</v>
      </c>
      <c r="T3952" s="220">
        <v>0</v>
      </c>
      <c r="U3952" s="220">
        <v>614349</v>
      </c>
      <c r="V3952" s="220">
        <v>100000</v>
      </c>
      <c r="W3952" s="220">
        <v>0</v>
      </c>
      <c r="X3952" s="220">
        <v>6452663.9616499981</v>
      </c>
    </row>
    <row r="3953" spans="1:24" s="239" customFormat="1" ht="20.25" customHeight="1" x14ac:dyDescent="0.3">
      <c r="A3953" s="238"/>
      <c r="B3953" s="235"/>
      <c r="C3953" s="235"/>
      <c r="D3953" s="282"/>
      <c r="E3953" s="283"/>
      <c r="F3953" s="283"/>
      <c r="G3953" s="283"/>
      <c r="H3953" s="283"/>
      <c r="I3953" s="283"/>
      <c r="J3953" s="283"/>
      <c r="K3953" s="283"/>
      <c r="L3953" s="305" t="s">
        <v>4033</v>
      </c>
      <c r="M3953" s="283"/>
      <c r="N3953" s="283"/>
      <c r="O3953" s="283"/>
      <c r="P3953" s="283"/>
      <c r="Q3953" s="283"/>
      <c r="R3953" s="283"/>
      <c r="S3953" s="283"/>
      <c r="T3953" s="283"/>
      <c r="U3953" s="283"/>
      <c r="V3953" s="283"/>
      <c r="W3953" s="283"/>
      <c r="X3953" s="283"/>
    </row>
    <row r="3954" spans="1:24" s="239" customFormat="1" ht="20.25" customHeight="1" x14ac:dyDescent="0.3">
      <c r="A3954" s="238"/>
      <c r="B3954" s="235"/>
      <c r="C3954" s="235"/>
      <c r="D3954" s="282"/>
      <c r="E3954" s="283"/>
      <c r="F3954" s="283"/>
      <c r="G3954" s="283"/>
      <c r="H3954" s="283"/>
      <c r="I3954" s="283"/>
      <c r="J3954" s="283"/>
      <c r="K3954" s="283"/>
      <c r="L3954" s="288" t="s">
        <v>4449</v>
      </c>
      <c r="M3954" s="283"/>
      <c r="N3954" s="283"/>
      <c r="O3954" s="283"/>
      <c r="P3954" s="283"/>
      <c r="Q3954" s="283"/>
      <c r="R3954" s="283"/>
      <c r="S3954" s="283"/>
      <c r="T3954" s="283"/>
      <c r="U3954" s="283"/>
      <c r="V3954" s="283"/>
      <c r="W3954" s="283"/>
      <c r="X3954" s="283"/>
    </row>
    <row r="3955" spans="1:24" s="239" customFormat="1" ht="22.7" customHeight="1" x14ac:dyDescent="0.3">
      <c r="A3955" s="238">
        <v>2025</v>
      </c>
      <c r="B3955" s="230">
        <v>1213</v>
      </c>
      <c r="C3955" s="229" t="s">
        <v>3675</v>
      </c>
      <c r="D3955" s="230">
        <v>43987</v>
      </c>
      <c r="E3955" s="222">
        <v>274872</v>
      </c>
      <c r="F3955" s="222">
        <v>274872</v>
      </c>
      <c r="G3955" s="222">
        <v>0</v>
      </c>
      <c r="H3955" s="222">
        <v>0</v>
      </c>
      <c r="I3955" s="222">
        <v>0</v>
      </c>
      <c r="J3955" s="222">
        <v>0</v>
      </c>
      <c r="K3955" s="222">
        <v>0</v>
      </c>
      <c r="L3955" s="222">
        <v>0</v>
      </c>
      <c r="M3955" s="222">
        <v>0</v>
      </c>
      <c r="N3955" s="222">
        <v>0</v>
      </c>
      <c r="O3955" s="222">
        <v>0</v>
      </c>
      <c r="P3955" s="222">
        <v>0</v>
      </c>
      <c r="Q3955" s="222">
        <v>0</v>
      </c>
      <c r="R3955" s="222">
        <v>0</v>
      </c>
      <c r="S3955" s="222">
        <v>0</v>
      </c>
      <c r="T3955" s="222">
        <v>0</v>
      </c>
      <c r="U3955" s="222">
        <v>0</v>
      </c>
      <c r="V3955" s="222">
        <v>274872</v>
      </c>
      <c r="W3955" s="222">
        <v>0</v>
      </c>
      <c r="X3955" s="222">
        <v>0</v>
      </c>
    </row>
    <row r="3956" spans="1:24" s="239" customFormat="1" ht="22.7" customHeight="1" x14ac:dyDescent="0.3">
      <c r="A3956" s="238">
        <v>2025</v>
      </c>
      <c r="B3956" s="230">
        <v>1214</v>
      </c>
      <c r="C3956" s="229" t="s">
        <v>3674</v>
      </c>
      <c r="D3956" s="230">
        <v>43988</v>
      </c>
      <c r="E3956" s="222">
        <v>250000</v>
      </c>
      <c r="F3956" s="222">
        <v>250000</v>
      </c>
      <c r="G3956" s="222">
        <v>0</v>
      </c>
      <c r="H3956" s="222">
        <v>0</v>
      </c>
      <c r="I3956" s="222">
        <v>0</v>
      </c>
      <c r="J3956" s="222">
        <v>0</v>
      </c>
      <c r="K3956" s="222">
        <v>0</v>
      </c>
      <c r="L3956" s="222">
        <v>0</v>
      </c>
      <c r="M3956" s="222">
        <v>0</v>
      </c>
      <c r="N3956" s="222">
        <v>0</v>
      </c>
      <c r="O3956" s="222">
        <v>0</v>
      </c>
      <c r="P3956" s="222">
        <v>0</v>
      </c>
      <c r="Q3956" s="222">
        <v>0</v>
      </c>
      <c r="R3956" s="222">
        <v>0</v>
      </c>
      <c r="S3956" s="222">
        <v>0</v>
      </c>
      <c r="T3956" s="222">
        <v>0</v>
      </c>
      <c r="U3956" s="222">
        <v>0</v>
      </c>
      <c r="V3956" s="222">
        <v>250000</v>
      </c>
      <c r="W3956" s="222">
        <v>0</v>
      </c>
      <c r="X3956" s="222">
        <v>0</v>
      </c>
    </row>
    <row r="3957" spans="1:24" s="239" customFormat="1" ht="22.7" customHeight="1" x14ac:dyDescent="0.3">
      <c r="A3957" s="238">
        <v>2025</v>
      </c>
      <c r="B3957" s="230">
        <v>1215</v>
      </c>
      <c r="C3957" s="229" t="s">
        <v>3673</v>
      </c>
      <c r="D3957" s="230">
        <v>43989</v>
      </c>
      <c r="E3957" s="222">
        <v>3030082</v>
      </c>
      <c r="F3957" s="222">
        <v>2994082</v>
      </c>
      <c r="G3957" s="222">
        <v>0</v>
      </c>
      <c r="H3957" s="222">
        <v>1619844</v>
      </c>
      <c r="I3957" s="222">
        <v>0</v>
      </c>
      <c r="J3957" s="222">
        <v>196051</v>
      </c>
      <c r="K3957" s="222">
        <v>327509</v>
      </c>
      <c r="L3957" s="222">
        <v>850678</v>
      </c>
      <c r="M3957" s="222">
        <v>0</v>
      </c>
      <c r="N3957" s="222">
        <v>0</v>
      </c>
      <c r="O3957" s="222">
        <v>0</v>
      </c>
      <c r="P3957" s="222">
        <v>0</v>
      </c>
      <c r="Q3957" s="222">
        <v>0</v>
      </c>
      <c r="R3957" s="222">
        <v>0</v>
      </c>
      <c r="S3957" s="222">
        <v>0</v>
      </c>
      <c r="T3957" s="222">
        <v>0</v>
      </c>
      <c r="U3957" s="222">
        <v>0</v>
      </c>
      <c r="V3957" s="222">
        <v>0</v>
      </c>
      <c r="W3957" s="222">
        <v>0</v>
      </c>
      <c r="X3957" s="222">
        <v>36000</v>
      </c>
    </row>
    <row r="3958" spans="1:24" s="239" customFormat="1" ht="22.7" customHeight="1" x14ac:dyDescent="0.3">
      <c r="A3958" s="238">
        <v>2025</v>
      </c>
      <c r="B3958" s="230">
        <v>1216</v>
      </c>
      <c r="C3958" s="229" t="s">
        <v>3672</v>
      </c>
      <c r="D3958" s="230">
        <v>43990</v>
      </c>
      <c r="E3958" s="222">
        <v>274872</v>
      </c>
      <c r="F3958" s="222">
        <v>274872</v>
      </c>
      <c r="G3958" s="222">
        <v>0</v>
      </c>
      <c r="H3958" s="222">
        <v>0</v>
      </c>
      <c r="I3958" s="222">
        <v>0</v>
      </c>
      <c r="J3958" s="222">
        <v>0</v>
      </c>
      <c r="K3958" s="222">
        <v>0</v>
      </c>
      <c r="L3958" s="222">
        <v>0</v>
      </c>
      <c r="M3958" s="222">
        <v>0</v>
      </c>
      <c r="N3958" s="222">
        <v>0</v>
      </c>
      <c r="O3958" s="222">
        <v>0</v>
      </c>
      <c r="P3958" s="222">
        <v>0</v>
      </c>
      <c r="Q3958" s="222">
        <v>0</v>
      </c>
      <c r="R3958" s="222">
        <v>0</v>
      </c>
      <c r="S3958" s="222">
        <v>0</v>
      </c>
      <c r="T3958" s="222">
        <v>0</v>
      </c>
      <c r="U3958" s="222">
        <v>0</v>
      </c>
      <c r="V3958" s="222">
        <v>274872</v>
      </c>
      <c r="W3958" s="222">
        <v>0</v>
      </c>
      <c r="X3958" s="222">
        <v>0</v>
      </c>
    </row>
    <row r="3959" spans="1:24" s="239" customFormat="1" ht="22.7" customHeight="1" x14ac:dyDescent="0.3">
      <c r="A3959" s="238">
        <v>2025</v>
      </c>
      <c r="B3959" s="230">
        <v>1217</v>
      </c>
      <c r="C3959" s="229" t="s">
        <v>3679</v>
      </c>
      <c r="D3959" s="230">
        <v>43976</v>
      </c>
      <c r="E3959" s="222">
        <v>250000</v>
      </c>
      <c r="F3959" s="222">
        <v>250000</v>
      </c>
      <c r="G3959" s="222">
        <v>0</v>
      </c>
      <c r="H3959" s="222">
        <v>0</v>
      </c>
      <c r="I3959" s="222">
        <v>0</v>
      </c>
      <c r="J3959" s="222">
        <v>0</v>
      </c>
      <c r="K3959" s="222">
        <v>0</v>
      </c>
      <c r="L3959" s="222">
        <v>0</v>
      </c>
      <c r="M3959" s="222">
        <v>0</v>
      </c>
      <c r="N3959" s="222">
        <v>0</v>
      </c>
      <c r="O3959" s="222">
        <v>0</v>
      </c>
      <c r="P3959" s="222">
        <v>0</v>
      </c>
      <c r="Q3959" s="222">
        <v>0</v>
      </c>
      <c r="R3959" s="222">
        <v>0</v>
      </c>
      <c r="S3959" s="222">
        <v>0</v>
      </c>
      <c r="T3959" s="222">
        <v>0</v>
      </c>
      <c r="U3959" s="222">
        <v>0</v>
      </c>
      <c r="V3959" s="222">
        <v>250000</v>
      </c>
      <c r="W3959" s="222">
        <v>0</v>
      </c>
      <c r="X3959" s="222">
        <v>0</v>
      </c>
    </row>
    <row r="3960" spans="1:24" s="239" customFormat="1" ht="22.7" customHeight="1" x14ac:dyDescent="0.3">
      <c r="A3960" s="238">
        <v>2025</v>
      </c>
      <c r="B3960" s="230">
        <v>1218</v>
      </c>
      <c r="C3960" s="229" t="s">
        <v>3678</v>
      </c>
      <c r="D3960" s="230">
        <v>43977</v>
      </c>
      <c r="E3960" s="222">
        <v>250000</v>
      </c>
      <c r="F3960" s="222">
        <v>250000</v>
      </c>
      <c r="G3960" s="222">
        <v>0</v>
      </c>
      <c r="H3960" s="222">
        <v>0</v>
      </c>
      <c r="I3960" s="222">
        <v>0</v>
      </c>
      <c r="J3960" s="222">
        <v>0</v>
      </c>
      <c r="K3960" s="222">
        <v>0</v>
      </c>
      <c r="L3960" s="222">
        <v>0</v>
      </c>
      <c r="M3960" s="222">
        <v>0</v>
      </c>
      <c r="N3960" s="222">
        <v>0</v>
      </c>
      <c r="O3960" s="222">
        <v>0</v>
      </c>
      <c r="P3960" s="222">
        <v>0</v>
      </c>
      <c r="Q3960" s="222">
        <v>0</v>
      </c>
      <c r="R3960" s="222">
        <v>0</v>
      </c>
      <c r="S3960" s="222">
        <v>0</v>
      </c>
      <c r="T3960" s="222">
        <v>0</v>
      </c>
      <c r="U3960" s="222">
        <v>0</v>
      </c>
      <c r="V3960" s="222">
        <v>250000</v>
      </c>
      <c r="W3960" s="222">
        <v>0</v>
      </c>
      <c r="X3960" s="222">
        <v>0</v>
      </c>
    </row>
    <row r="3961" spans="1:24" s="239" customFormat="1" ht="22.7" customHeight="1" x14ac:dyDescent="0.3">
      <c r="A3961" s="238">
        <v>2025</v>
      </c>
      <c r="B3961" s="230">
        <v>1219</v>
      </c>
      <c r="C3961" s="229" t="s">
        <v>3677</v>
      </c>
      <c r="D3961" s="230">
        <v>43978</v>
      </c>
      <c r="E3961" s="222">
        <v>250000</v>
      </c>
      <c r="F3961" s="222">
        <v>250000</v>
      </c>
      <c r="G3961" s="222">
        <v>0</v>
      </c>
      <c r="H3961" s="222">
        <v>0</v>
      </c>
      <c r="I3961" s="222">
        <v>0</v>
      </c>
      <c r="J3961" s="222">
        <v>0</v>
      </c>
      <c r="K3961" s="222">
        <v>0</v>
      </c>
      <c r="L3961" s="222">
        <v>0</v>
      </c>
      <c r="M3961" s="222">
        <v>0</v>
      </c>
      <c r="N3961" s="222">
        <v>0</v>
      </c>
      <c r="O3961" s="222">
        <v>0</v>
      </c>
      <c r="P3961" s="222">
        <v>0</v>
      </c>
      <c r="Q3961" s="222">
        <v>0</v>
      </c>
      <c r="R3961" s="222">
        <v>0</v>
      </c>
      <c r="S3961" s="222">
        <v>0</v>
      </c>
      <c r="T3961" s="222">
        <v>0</v>
      </c>
      <c r="U3961" s="222">
        <v>0</v>
      </c>
      <c r="V3961" s="222">
        <v>250000</v>
      </c>
      <c r="W3961" s="222">
        <v>0</v>
      </c>
      <c r="X3961" s="222">
        <v>0</v>
      </c>
    </row>
    <row r="3962" spans="1:24" s="239" customFormat="1" ht="22.7" customHeight="1" x14ac:dyDescent="0.3">
      <c r="A3962" s="238">
        <v>2025</v>
      </c>
      <c r="B3962" s="230">
        <v>1220</v>
      </c>
      <c r="C3962" s="229" t="s">
        <v>3676</v>
      </c>
      <c r="D3962" s="230">
        <v>43984</v>
      </c>
      <c r="E3962" s="222">
        <v>388856</v>
      </c>
      <c r="F3962" s="222">
        <v>383160</v>
      </c>
      <c r="G3962" s="222">
        <v>0</v>
      </c>
      <c r="H3962" s="222">
        <v>0</v>
      </c>
      <c r="I3962" s="222">
        <v>0</v>
      </c>
      <c r="J3962" s="222">
        <v>136800</v>
      </c>
      <c r="K3962" s="222">
        <v>0</v>
      </c>
      <c r="L3962" s="222">
        <v>0</v>
      </c>
      <c r="M3962" s="222">
        <v>0</v>
      </c>
      <c r="N3962" s="222">
        <v>0</v>
      </c>
      <c r="O3962" s="222">
        <v>0</v>
      </c>
      <c r="P3962" s="222">
        <v>0</v>
      </c>
      <c r="Q3962" s="222">
        <v>246360</v>
      </c>
      <c r="R3962" s="222">
        <v>0</v>
      </c>
      <c r="S3962" s="222">
        <v>0</v>
      </c>
      <c r="T3962" s="222">
        <v>0</v>
      </c>
      <c r="U3962" s="222">
        <v>0</v>
      </c>
      <c r="V3962" s="222">
        <v>0</v>
      </c>
      <c r="W3962" s="222">
        <v>0</v>
      </c>
      <c r="X3962" s="222">
        <v>5696</v>
      </c>
    </row>
    <row r="3963" spans="1:24" s="239" customFormat="1" ht="20.25" customHeight="1" x14ac:dyDescent="0.3">
      <c r="A3963" s="238"/>
      <c r="B3963" s="231" t="s">
        <v>22</v>
      </c>
      <c r="C3963" s="272"/>
      <c r="D3963" s="230" t="s">
        <v>172</v>
      </c>
      <c r="E3963" s="220">
        <v>4968682</v>
      </c>
      <c r="F3963" s="220">
        <v>4926986</v>
      </c>
      <c r="G3963" s="220">
        <v>0</v>
      </c>
      <c r="H3963" s="220">
        <v>1619844</v>
      </c>
      <c r="I3963" s="220">
        <v>0</v>
      </c>
      <c r="J3963" s="220">
        <v>332851</v>
      </c>
      <c r="K3963" s="220">
        <v>327509</v>
      </c>
      <c r="L3963" s="220">
        <v>850678</v>
      </c>
      <c r="M3963" s="220">
        <v>0</v>
      </c>
      <c r="N3963" s="220">
        <v>0</v>
      </c>
      <c r="O3963" s="220">
        <v>0</v>
      </c>
      <c r="P3963" s="220">
        <v>0</v>
      </c>
      <c r="Q3963" s="220">
        <v>246360</v>
      </c>
      <c r="R3963" s="220">
        <v>0</v>
      </c>
      <c r="S3963" s="220">
        <v>0</v>
      </c>
      <c r="T3963" s="220">
        <v>0</v>
      </c>
      <c r="U3963" s="220">
        <v>0</v>
      </c>
      <c r="V3963" s="220">
        <v>1549744</v>
      </c>
      <c r="W3963" s="220">
        <v>0</v>
      </c>
      <c r="X3963" s="220">
        <v>41696</v>
      </c>
    </row>
    <row r="3964" spans="1:24" s="239" customFormat="1" ht="20.25" customHeight="1" x14ac:dyDescent="0.3">
      <c r="A3964" s="238"/>
      <c r="B3964" s="235"/>
      <c r="C3964" s="235"/>
      <c r="D3964" s="282"/>
      <c r="E3964" s="283"/>
      <c r="F3964" s="283"/>
      <c r="G3964" s="283"/>
      <c r="H3964" s="283"/>
      <c r="I3964" s="283"/>
      <c r="J3964" s="283"/>
      <c r="K3964" s="283"/>
      <c r="L3964" s="288" t="s">
        <v>4450</v>
      </c>
      <c r="M3964" s="283"/>
      <c r="N3964" s="283"/>
      <c r="O3964" s="283"/>
      <c r="P3964" s="283"/>
      <c r="Q3964" s="283"/>
      <c r="R3964" s="283"/>
      <c r="S3964" s="283"/>
      <c r="T3964" s="283"/>
      <c r="U3964" s="283"/>
      <c r="V3964" s="283"/>
      <c r="W3964" s="283"/>
      <c r="X3964" s="283"/>
    </row>
    <row r="3965" spans="1:24" s="239" customFormat="1" ht="20.25" customHeight="1" x14ac:dyDescent="0.3">
      <c r="A3965" s="238">
        <v>2025</v>
      </c>
      <c r="B3965" s="230">
        <v>1221</v>
      </c>
      <c r="C3965" s="225" t="s">
        <v>1045</v>
      </c>
      <c r="D3965" s="230">
        <v>55879</v>
      </c>
      <c r="E3965" s="222">
        <v>6822384.0199999996</v>
      </c>
      <c r="F3965" s="222">
        <v>6766004.0199999996</v>
      </c>
      <c r="G3965" s="218">
        <v>2665600</v>
      </c>
      <c r="H3965" s="261">
        <v>2874827.41</v>
      </c>
      <c r="I3965" s="218">
        <v>0</v>
      </c>
      <c r="J3965" s="261">
        <v>245195.06</v>
      </c>
      <c r="K3965" s="218">
        <v>346090.96</v>
      </c>
      <c r="L3965" s="261">
        <v>634290.59</v>
      </c>
      <c r="M3965" s="218">
        <v>0</v>
      </c>
      <c r="N3965" s="261">
        <v>0</v>
      </c>
      <c r="O3965" s="218">
        <v>0</v>
      </c>
      <c r="P3965" s="261">
        <v>0</v>
      </c>
      <c r="Q3965" s="218">
        <v>0</v>
      </c>
      <c r="R3965" s="261">
        <v>0</v>
      </c>
      <c r="S3965" s="218">
        <v>0</v>
      </c>
      <c r="T3965" s="261">
        <v>0</v>
      </c>
      <c r="U3965" s="218">
        <v>0</v>
      </c>
      <c r="V3965" s="261">
        <v>0</v>
      </c>
      <c r="W3965" s="218">
        <v>0</v>
      </c>
      <c r="X3965" s="261">
        <v>56380</v>
      </c>
    </row>
    <row r="3966" spans="1:24" s="239" customFormat="1" ht="20.25" customHeight="1" x14ac:dyDescent="0.3">
      <c r="A3966" s="238">
        <v>2025</v>
      </c>
      <c r="B3966" s="230">
        <v>1222</v>
      </c>
      <c r="C3966" s="225" t="s">
        <v>1046</v>
      </c>
      <c r="D3966" s="230">
        <v>55880</v>
      </c>
      <c r="E3966" s="222">
        <v>6713984.0599999996</v>
      </c>
      <c r="F3966" s="222">
        <v>6657604.0599999996</v>
      </c>
      <c r="G3966" s="218">
        <v>2665600</v>
      </c>
      <c r="H3966" s="261">
        <v>2689374.71</v>
      </c>
      <c r="I3966" s="218">
        <v>0</v>
      </c>
      <c r="J3966" s="261">
        <v>256466.58</v>
      </c>
      <c r="K3966" s="218">
        <v>348099.56</v>
      </c>
      <c r="L3966" s="261">
        <v>698063.21</v>
      </c>
      <c r="M3966" s="218">
        <v>0</v>
      </c>
      <c r="N3966" s="261">
        <v>0</v>
      </c>
      <c r="O3966" s="218">
        <v>0</v>
      </c>
      <c r="P3966" s="261">
        <v>0</v>
      </c>
      <c r="Q3966" s="218">
        <v>0</v>
      </c>
      <c r="R3966" s="261">
        <v>0</v>
      </c>
      <c r="S3966" s="218">
        <v>0</v>
      </c>
      <c r="T3966" s="261">
        <v>0</v>
      </c>
      <c r="U3966" s="218">
        <v>0</v>
      </c>
      <c r="V3966" s="261">
        <v>0</v>
      </c>
      <c r="W3966" s="218">
        <v>0</v>
      </c>
      <c r="X3966" s="261">
        <v>56380</v>
      </c>
    </row>
    <row r="3967" spans="1:24" s="239" customFormat="1" ht="20.25" customHeight="1" x14ac:dyDescent="0.3">
      <c r="A3967" s="238">
        <v>2025</v>
      </c>
      <c r="B3967" s="230">
        <v>1223</v>
      </c>
      <c r="C3967" s="225" t="s">
        <v>1367</v>
      </c>
      <c r="D3967" s="230">
        <v>55881</v>
      </c>
      <c r="E3967" s="222">
        <v>6479626.7999999998</v>
      </c>
      <c r="F3967" s="222">
        <v>6423246.7999999998</v>
      </c>
      <c r="G3967" s="218">
        <v>2665600</v>
      </c>
      <c r="H3967" s="261">
        <v>2657597.75</v>
      </c>
      <c r="I3967" s="218">
        <v>0</v>
      </c>
      <c r="J3967" s="261">
        <v>235940.06</v>
      </c>
      <c r="K3967" s="218">
        <v>255881.08</v>
      </c>
      <c r="L3967" s="261">
        <v>608227.91</v>
      </c>
      <c r="M3967" s="218">
        <v>0</v>
      </c>
      <c r="N3967" s="261">
        <v>0</v>
      </c>
      <c r="O3967" s="218">
        <v>0</v>
      </c>
      <c r="P3967" s="261">
        <v>0</v>
      </c>
      <c r="Q3967" s="218">
        <v>0</v>
      </c>
      <c r="R3967" s="261">
        <v>0</v>
      </c>
      <c r="S3967" s="218">
        <v>0</v>
      </c>
      <c r="T3967" s="261">
        <v>0</v>
      </c>
      <c r="U3967" s="218">
        <v>0</v>
      </c>
      <c r="V3967" s="261">
        <v>0</v>
      </c>
      <c r="W3967" s="218">
        <v>0</v>
      </c>
      <c r="X3967" s="261">
        <v>56380</v>
      </c>
    </row>
    <row r="3968" spans="1:24" s="239" customFormat="1" ht="20.25" customHeight="1" x14ac:dyDescent="0.3">
      <c r="A3968" s="238">
        <v>2025</v>
      </c>
      <c r="B3968" s="230">
        <v>1224</v>
      </c>
      <c r="C3968" s="225" t="s">
        <v>1368</v>
      </c>
      <c r="D3968" s="230">
        <v>55882</v>
      </c>
      <c r="E3968" s="222">
        <v>6446491.3700000001</v>
      </c>
      <c r="F3968" s="222">
        <v>6390111.3700000001</v>
      </c>
      <c r="G3968" s="218">
        <v>2665600</v>
      </c>
      <c r="H3968" s="261">
        <v>2657597.75</v>
      </c>
      <c r="I3968" s="218">
        <v>0</v>
      </c>
      <c r="J3968" s="261">
        <v>219597.66</v>
      </c>
      <c r="K3968" s="218">
        <v>235614.39</v>
      </c>
      <c r="L3968" s="261">
        <v>611701.56999999995</v>
      </c>
      <c r="M3968" s="218">
        <v>0</v>
      </c>
      <c r="N3968" s="261">
        <v>0</v>
      </c>
      <c r="O3968" s="218">
        <v>0</v>
      </c>
      <c r="P3968" s="261">
        <v>0</v>
      </c>
      <c r="Q3968" s="218">
        <v>0</v>
      </c>
      <c r="R3968" s="261">
        <v>0</v>
      </c>
      <c r="S3968" s="218">
        <v>0</v>
      </c>
      <c r="T3968" s="261">
        <v>0</v>
      </c>
      <c r="U3968" s="218">
        <v>0</v>
      </c>
      <c r="V3968" s="261">
        <v>0</v>
      </c>
      <c r="W3968" s="218">
        <v>0</v>
      </c>
      <c r="X3968" s="261">
        <v>56380</v>
      </c>
    </row>
    <row r="3969" spans="1:24" s="239" customFormat="1" ht="20.25" customHeight="1" x14ac:dyDescent="0.3">
      <c r="A3969" s="238">
        <v>2025</v>
      </c>
      <c r="B3969" s="230">
        <v>1225</v>
      </c>
      <c r="C3969" s="225" t="s">
        <v>3571</v>
      </c>
      <c r="D3969" s="230">
        <v>55883</v>
      </c>
      <c r="E3969" s="222">
        <v>9016678.4000000004</v>
      </c>
      <c r="F3969" s="222">
        <v>8924534.6500000004</v>
      </c>
      <c r="G3969" s="218">
        <v>0</v>
      </c>
      <c r="H3969" s="261">
        <v>2827490</v>
      </c>
      <c r="I3969" s="218">
        <v>0</v>
      </c>
      <c r="J3969" s="261">
        <v>231660</v>
      </c>
      <c r="K3969" s="218">
        <v>363320</v>
      </c>
      <c r="L3969" s="261">
        <v>674350</v>
      </c>
      <c r="M3969" s="218">
        <v>0</v>
      </c>
      <c r="N3969" s="261">
        <v>0</v>
      </c>
      <c r="O3969" s="218">
        <v>4827714.6500000004</v>
      </c>
      <c r="P3969" s="261">
        <v>0</v>
      </c>
      <c r="Q3969" s="218">
        <v>0</v>
      </c>
      <c r="R3969" s="261">
        <v>0</v>
      </c>
      <c r="S3969" s="218">
        <v>0</v>
      </c>
      <c r="T3969" s="261">
        <v>0</v>
      </c>
      <c r="U3969" s="218">
        <v>0</v>
      </c>
      <c r="V3969" s="261">
        <v>0</v>
      </c>
      <c r="W3969" s="218">
        <v>0</v>
      </c>
      <c r="X3969" s="261">
        <v>92143.75</v>
      </c>
    </row>
    <row r="3970" spans="1:24" s="239" customFormat="1" ht="20.25" customHeight="1" x14ac:dyDescent="0.3">
      <c r="A3970" s="238">
        <v>2025</v>
      </c>
      <c r="B3970" s="230">
        <v>1226</v>
      </c>
      <c r="C3970" s="225" t="s">
        <v>3572</v>
      </c>
      <c r="D3970" s="230">
        <v>55884</v>
      </c>
      <c r="E3970" s="222">
        <v>8927227.2800000012</v>
      </c>
      <c r="F3970" s="222">
        <v>8835083.5300000012</v>
      </c>
      <c r="G3970" s="218">
        <v>0</v>
      </c>
      <c r="H3970" s="261">
        <v>2827490</v>
      </c>
      <c r="I3970" s="218">
        <v>0</v>
      </c>
      <c r="J3970" s="261">
        <v>231660</v>
      </c>
      <c r="K3970" s="218">
        <v>363320</v>
      </c>
      <c r="L3970" s="261">
        <v>674350</v>
      </c>
      <c r="M3970" s="218">
        <v>0</v>
      </c>
      <c r="N3970" s="261">
        <v>0</v>
      </c>
      <c r="O3970" s="218">
        <v>4738263.53</v>
      </c>
      <c r="P3970" s="261">
        <v>0</v>
      </c>
      <c r="Q3970" s="218">
        <v>0</v>
      </c>
      <c r="R3970" s="261">
        <v>0</v>
      </c>
      <c r="S3970" s="218">
        <v>0</v>
      </c>
      <c r="T3970" s="261">
        <v>0</v>
      </c>
      <c r="U3970" s="218">
        <v>0</v>
      </c>
      <c r="V3970" s="261">
        <v>0</v>
      </c>
      <c r="W3970" s="218">
        <v>0</v>
      </c>
      <c r="X3970" s="261">
        <v>92143.75</v>
      </c>
    </row>
    <row r="3971" spans="1:24" s="239" customFormat="1" ht="20.25" customHeight="1" x14ac:dyDescent="0.3">
      <c r="A3971" s="238">
        <v>2025</v>
      </c>
      <c r="B3971" s="230">
        <v>1227</v>
      </c>
      <c r="C3971" s="225" t="s">
        <v>3573</v>
      </c>
      <c r="D3971" s="230">
        <v>55885</v>
      </c>
      <c r="E3971" s="222">
        <v>8310977.1500000004</v>
      </c>
      <c r="F3971" s="222">
        <v>8218833.4000000004</v>
      </c>
      <c r="G3971" s="218">
        <v>0</v>
      </c>
      <c r="H3971" s="261">
        <v>2343530</v>
      </c>
      <c r="I3971" s="218">
        <v>0</v>
      </c>
      <c r="J3971" s="261">
        <v>235620</v>
      </c>
      <c r="K3971" s="218">
        <v>326680</v>
      </c>
      <c r="L3971" s="261">
        <v>612620</v>
      </c>
      <c r="M3971" s="218">
        <v>0</v>
      </c>
      <c r="N3971" s="261">
        <v>0</v>
      </c>
      <c r="O3971" s="218">
        <v>4700383.4000000004</v>
      </c>
      <c r="P3971" s="261">
        <v>0</v>
      </c>
      <c r="Q3971" s="218">
        <v>0</v>
      </c>
      <c r="R3971" s="261">
        <v>0</v>
      </c>
      <c r="S3971" s="218">
        <v>0</v>
      </c>
      <c r="T3971" s="261">
        <v>0</v>
      </c>
      <c r="U3971" s="218">
        <v>0</v>
      </c>
      <c r="V3971" s="261">
        <v>0</v>
      </c>
      <c r="W3971" s="218">
        <v>0</v>
      </c>
      <c r="X3971" s="261">
        <v>92143.75</v>
      </c>
    </row>
    <row r="3972" spans="1:24" s="239" customFormat="1" ht="20.25" customHeight="1" x14ac:dyDescent="0.3">
      <c r="A3972" s="238">
        <v>2025</v>
      </c>
      <c r="B3972" s="230">
        <v>1228</v>
      </c>
      <c r="C3972" s="225" t="s">
        <v>3574</v>
      </c>
      <c r="D3972" s="230">
        <v>55886</v>
      </c>
      <c r="E3972" s="222">
        <v>8007486.3799999999</v>
      </c>
      <c r="F3972" s="222">
        <v>7915342.6299999999</v>
      </c>
      <c r="G3972" s="218">
        <v>0</v>
      </c>
      <c r="H3972" s="261">
        <v>2343530</v>
      </c>
      <c r="I3972" s="218">
        <v>0</v>
      </c>
      <c r="J3972" s="261">
        <v>235620</v>
      </c>
      <c r="K3972" s="218">
        <v>326680</v>
      </c>
      <c r="L3972" s="261">
        <v>612620</v>
      </c>
      <c r="M3972" s="218">
        <v>0</v>
      </c>
      <c r="N3972" s="261">
        <v>0</v>
      </c>
      <c r="O3972" s="218">
        <v>4396892.63</v>
      </c>
      <c r="P3972" s="261">
        <v>0</v>
      </c>
      <c r="Q3972" s="218">
        <v>0</v>
      </c>
      <c r="R3972" s="261">
        <v>0</v>
      </c>
      <c r="S3972" s="218">
        <v>0</v>
      </c>
      <c r="T3972" s="261">
        <v>0</v>
      </c>
      <c r="U3972" s="218">
        <v>0</v>
      </c>
      <c r="V3972" s="261">
        <v>0</v>
      </c>
      <c r="W3972" s="218">
        <v>0</v>
      </c>
      <c r="X3972" s="261">
        <v>92143.75</v>
      </c>
    </row>
    <row r="3973" spans="1:24" s="239" customFormat="1" ht="20.25" customHeight="1" x14ac:dyDescent="0.3">
      <c r="A3973" s="238">
        <v>2025</v>
      </c>
      <c r="B3973" s="230">
        <v>1229</v>
      </c>
      <c r="C3973" s="225" t="s">
        <v>3583</v>
      </c>
      <c r="D3973" s="230">
        <v>55887</v>
      </c>
      <c r="E3973" s="222">
        <v>8141679.7800000003</v>
      </c>
      <c r="F3973" s="222">
        <v>8102100.0300000003</v>
      </c>
      <c r="G3973" s="218">
        <v>0</v>
      </c>
      <c r="H3973" s="261">
        <v>2343530</v>
      </c>
      <c r="I3973" s="218">
        <v>0</v>
      </c>
      <c r="J3973" s="261">
        <v>235620</v>
      </c>
      <c r="K3973" s="218">
        <v>326680</v>
      </c>
      <c r="L3973" s="261">
        <v>612620</v>
      </c>
      <c r="M3973" s="218">
        <v>0</v>
      </c>
      <c r="N3973" s="261">
        <v>0</v>
      </c>
      <c r="O3973" s="218">
        <v>4583650.03</v>
      </c>
      <c r="P3973" s="261">
        <v>0</v>
      </c>
      <c r="Q3973" s="218">
        <v>0</v>
      </c>
      <c r="R3973" s="261">
        <v>0</v>
      </c>
      <c r="S3973" s="218">
        <v>0</v>
      </c>
      <c r="T3973" s="261">
        <v>0</v>
      </c>
      <c r="U3973" s="218">
        <v>0</v>
      </c>
      <c r="V3973" s="261">
        <v>0</v>
      </c>
      <c r="W3973" s="218">
        <v>0</v>
      </c>
      <c r="X3973" s="261">
        <v>39579.75</v>
      </c>
    </row>
    <row r="3974" spans="1:24" s="239" customFormat="1" ht="20.25" customHeight="1" x14ac:dyDescent="0.3">
      <c r="A3974" s="238">
        <v>2025</v>
      </c>
      <c r="B3974" s="230">
        <v>1230</v>
      </c>
      <c r="C3974" s="225" t="s">
        <v>3584</v>
      </c>
      <c r="D3974" s="279">
        <v>55888</v>
      </c>
      <c r="E3974" s="222">
        <v>4945907.21</v>
      </c>
      <c r="F3974" s="222">
        <v>4908712.8</v>
      </c>
      <c r="G3974" s="218">
        <v>0</v>
      </c>
      <c r="H3974" s="261">
        <v>0</v>
      </c>
      <c r="I3974" s="218">
        <v>0</v>
      </c>
      <c r="J3974" s="261">
        <v>0</v>
      </c>
      <c r="K3974" s="218">
        <v>0</v>
      </c>
      <c r="L3974" s="261">
        <v>0</v>
      </c>
      <c r="M3974" s="218">
        <v>0</v>
      </c>
      <c r="N3974" s="261">
        <v>0</v>
      </c>
      <c r="O3974" s="218">
        <v>4908712.8</v>
      </c>
      <c r="P3974" s="261">
        <v>0</v>
      </c>
      <c r="Q3974" s="218">
        <v>0</v>
      </c>
      <c r="R3974" s="261">
        <v>0</v>
      </c>
      <c r="S3974" s="218">
        <v>0</v>
      </c>
      <c r="T3974" s="261">
        <v>0</v>
      </c>
      <c r="U3974" s="218">
        <v>0</v>
      </c>
      <c r="V3974" s="261">
        <v>0</v>
      </c>
      <c r="W3974" s="218">
        <v>0</v>
      </c>
      <c r="X3974" s="261">
        <v>37194.410000000003</v>
      </c>
    </row>
    <row r="3975" spans="1:24" s="239" customFormat="1" ht="20.25" customHeight="1" x14ac:dyDescent="0.3">
      <c r="A3975" s="238">
        <v>2025</v>
      </c>
      <c r="B3975" s="230">
        <v>1231</v>
      </c>
      <c r="C3975" s="225" t="s">
        <v>3585</v>
      </c>
      <c r="D3975" s="279">
        <v>55889</v>
      </c>
      <c r="E3975" s="222">
        <v>4879926.43</v>
      </c>
      <c r="F3975" s="222">
        <v>4842732.0199999996</v>
      </c>
      <c r="G3975" s="218">
        <v>0</v>
      </c>
      <c r="H3975" s="261">
        <v>0</v>
      </c>
      <c r="I3975" s="218">
        <v>0</v>
      </c>
      <c r="J3975" s="261">
        <v>0</v>
      </c>
      <c r="K3975" s="218">
        <v>0</v>
      </c>
      <c r="L3975" s="261">
        <v>0</v>
      </c>
      <c r="M3975" s="218">
        <v>0</v>
      </c>
      <c r="N3975" s="261">
        <v>0</v>
      </c>
      <c r="O3975" s="218">
        <v>4842732.0199999996</v>
      </c>
      <c r="P3975" s="261">
        <v>0</v>
      </c>
      <c r="Q3975" s="218">
        <v>0</v>
      </c>
      <c r="R3975" s="261">
        <v>0</v>
      </c>
      <c r="S3975" s="218">
        <v>0</v>
      </c>
      <c r="T3975" s="261">
        <v>0</v>
      </c>
      <c r="U3975" s="218">
        <v>0</v>
      </c>
      <c r="V3975" s="261">
        <v>0</v>
      </c>
      <c r="W3975" s="218">
        <v>0</v>
      </c>
      <c r="X3975" s="261">
        <v>37194.410000000003</v>
      </c>
    </row>
    <row r="3976" spans="1:24" s="239" customFormat="1" ht="20.25" customHeight="1" x14ac:dyDescent="0.3">
      <c r="A3976" s="238">
        <v>2025</v>
      </c>
      <c r="B3976" s="230">
        <v>1232</v>
      </c>
      <c r="C3976" s="225" t="s">
        <v>3586</v>
      </c>
      <c r="D3976" s="279">
        <v>55890</v>
      </c>
      <c r="E3976" s="222">
        <v>162855.35999999999</v>
      </c>
      <c r="F3976" s="222">
        <v>162855.35999999999</v>
      </c>
      <c r="G3976" s="218">
        <v>0</v>
      </c>
      <c r="H3976" s="261">
        <v>0</v>
      </c>
      <c r="I3976" s="218">
        <v>0</v>
      </c>
      <c r="J3976" s="261">
        <v>0</v>
      </c>
      <c r="K3976" s="218">
        <v>0</v>
      </c>
      <c r="L3976" s="261">
        <v>0</v>
      </c>
      <c r="M3976" s="218">
        <v>0</v>
      </c>
      <c r="N3976" s="261">
        <v>0</v>
      </c>
      <c r="O3976" s="218">
        <v>0</v>
      </c>
      <c r="P3976" s="261">
        <v>0</v>
      </c>
      <c r="Q3976" s="218">
        <v>0</v>
      </c>
      <c r="R3976" s="261">
        <v>0</v>
      </c>
      <c r="S3976" s="218">
        <v>0</v>
      </c>
      <c r="T3976" s="261">
        <v>0</v>
      </c>
      <c r="U3976" s="218">
        <v>0</v>
      </c>
      <c r="V3976" s="261">
        <v>162855.35999999999</v>
      </c>
      <c r="W3976" s="218">
        <v>0</v>
      </c>
      <c r="X3976" s="261">
        <v>0</v>
      </c>
    </row>
    <row r="3977" spans="1:24" s="239" customFormat="1" ht="20.25" customHeight="1" x14ac:dyDescent="0.3">
      <c r="A3977" s="238">
        <v>2025</v>
      </c>
      <c r="B3977" s="230">
        <v>1233</v>
      </c>
      <c r="C3977" s="225" t="s">
        <v>4117</v>
      </c>
      <c r="D3977" s="279">
        <v>44072</v>
      </c>
      <c r="E3977" s="222">
        <v>110326.92</v>
      </c>
      <c r="F3977" s="222">
        <v>110326.92</v>
      </c>
      <c r="G3977" s="218">
        <v>0</v>
      </c>
      <c r="H3977" s="261">
        <v>0</v>
      </c>
      <c r="I3977" s="218">
        <v>0</v>
      </c>
      <c r="J3977" s="261">
        <v>0</v>
      </c>
      <c r="K3977" s="218">
        <v>0</v>
      </c>
      <c r="L3977" s="261">
        <v>0</v>
      </c>
      <c r="M3977" s="218">
        <v>0</v>
      </c>
      <c r="N3977" s="261">
        <v>0</v>
      </c>
      <c r="O3977" s="218">
        <v>0</v>
      </c>
      <c r="P3977" s="261">
        <v>0</v>
      </c>
      <c r="Q3977" s="218">
        <v>0</v>
      </c>
      <c r="R3977" s="261">
        <v>0</v>
      </c>
      <c r="S3977" s="218">
        <v>0</v>
      </c>
      <c r="T3977" s="261">
        <v>0</v>
      </c>
      <c r="U3977" s="218">
        <v>0</v>
      </c>
      <c r="V3977" s="261">
        <v>110326.92</v>
      </c>
      <c r="W3977" s="218">
        <v>0</v>
      </c>
      <c r="X3977" s="261">
        <v>0</v>
      </c>
    </row>
    <row r="3978" spans="1:24" s="239" customFormat="1" ht="20.25" customHeight="1" x14ac:dyDescent="0.3">
      <c r="A3978" s="238">
        <v>2025</v>
      </c>
      <c r="B3978" s="230">
        <v>1234</v>
      </c>
      <c r="C3978" s="225" t="s">
        <v>4118</v>
      </c>
      <c r="D3978" s="279">
        <v>44073</v>
      </c>
      <c r="E3978" s="222">
        <v>110326.92</v>
      </c>
      <c r="F3978" s="222">
        <v>110326.92</v>
      </c>
      <c r="G3978" s="218">
        <v>0</v>
      </c>
      <c r="H3978" s="261">
        <v>0</v>
      </c>
      <c r="I3978" s="218">
        <v>0</v>
      </c>
      <c r="J3978" s="261">
        <v>0</v>
      </c>
      <c r="K3978" s="218">
        <v>0</v>
      </c>
      <c r="L3978" s="261">
        <v>0</v>
      </c>
      <c r="M3978" s="218">
        <v>0</v>
      </c>
      <c r="N3978" s="261">
        <v>0</v>
      </c>
      <c r="O3978" s="218">
        <v>0</v>
      </c>
      <c r="P3978" s="261">
        <v>0</v>
      </c>
      <c r="Q3978" s="218">
        <v>0</v>
      </c>
      <c r="R3978" s="261">
        <v>0</v>
      </c>
      <c r="S3978" s="218">
        <v>0</v>
      </c>
      <c r="T3978" s="261">
        <v>0</v>
      </c>
      <c r="U3978" s="218">
        <v>0</v>
      </c>
      <c r="V3978" s="261">
        <v>110326.92</v>
      </c>
      <c r="W3978" s="218">
        <v>0</v>
      </c>
      <c r="X3978" s="261">
        <v>0</v>
      </c>
    </row>
    <row r="3979" spans="1:24" s="239" customFormat="1" ht="20.25" customHeight="1" x14ac:dyDescent="0.3">
      <c r="A3979" s="238">
        <v>2025</v>
      </c>
      <c r="B3979" s="230">
        <v>1235</v>
      </c>
      <c r="C3979" s="225" t="s">
        <v>4486</v>
      </c>
      <c r="D3979" s="279">
        <v>44062</v>
      </c>
      <c r="E3979" s="222">
        <v>2474522.11</v>
      </c>
      <c r="F3979" s="222">
        <v>2441522.11</v>
      </c>
      <c r="G3979" s="218">
        <v>1254152</v>
      </c>
      <c r="H3979" s="261">
        <v>0</v>
      </c>
      <c r="I3979" s="218">
        <v>0</v>
      </c>
      <c r="J3979" s="261">
        <v>0</v>
      </c>
      <c r="K3979" s="218">
        <v>0</v>
      </c>
      <c r="L3979" s="261">
        <v>729417</v>
      </c>
      <c r="M3979" s="218">
        <v>0</v>
      </c>
      <c r="N3979" s="261">
        <v>0</v>
      </c>
      <c r="O3979" s="218">
        <v>0</v>
      </c>
      <c r="P3979" s="261">
        <v>0</v>
      </c>
      <c r="Q3979" s="218">
        <v>457953.11</v>
      </c>
      <c r="R3979" s="261">
        <v>0</v>
      </c>
      <c r="S3979" s="218">
        <v>0</v>
      </c>
      <c r="T3979" s="261">
        <v>0</v>
      </c>
      <c r="U3979" s="218">
        <v>0</v>
      </c>
      <c r="V3979" s="261">
        <v>0</v>
      </c>
      <c r="W3979" s="218">
        <v>0</v>
      </c>
      <c r="X3979" s="261">
        <v>33000</v>
      </c>
    </row>
    <row r="3980" spans="1:24" s="239" customFormat="1" ht="20.25" customHeight="1" x14ac:dyDescent="0.3">
      <c r="A3980" s="238">
        <v>2025</v>
      </c>
      <c r="B3980" s="230">
        <v>1236</v>
      </c>
      <c r="C3980" s="225" t="s">
        <v>2572</v>
      </c>
      <c r="D3980" s="279">
        <v>44063</v>
      </c>
      <c r="E3980" s="222">
        <v>1921981.74</v>
      </c>
      <c r="F3980" s="222">
        <v>1894127.74</v>
      </c>
      <c r="G3980" s="218">
        <v>1894127.74</v>
      </c>
      <c r="H3980" s="261">
        <v>0</v>
      </c>
      <c r="I3980" s="218">
        <v>0</v>
      </c>
      <c r="J3980" s="261">
        <v>0</v>
      </c>
      <c r="K3980" s="218">
        <v>0</v>
      </c>
      <c r="L3980" s="261">
        <v>0</v>
      </c>
      <c r="M3980" s="218">
        <v>0</v>
      </c>
      <c r="N3980" s="261">
        <v>0</v>
      </c>
      <c r="O3980" s="218">
        <v>0</v>
      </c>
      <c r="P3980" s="261">
        <v>0</v>
      </c>
      <c r="Q3980" s="218">
        <v>0</v>
      </c>
      <c r="R3980" s="261">
        <v>0</v>
      </c>
      <c r="S3980" s="218">
        <v>0</v>
      </c>
      <c r="T3980" s="261">
        <v>0</v>
      </c>
      <c r="U3980" s="218">
        <v>0</v>
      </c>
      <c r="V3980" s="261">
        <v>0</v>
      </c>
      <c r="W3980" s="218">
        <v>0</v>
      </c>
      <c r="X3980" s="261">
        <v>27854</v>
      </c>
    </row>
    <row r="3981" spans="1:24" s="239" customFormat="1" ht="20.25" customHeight="1" x14ac:dyDescent="0.3">
      <c r="A3981" s="238">
        <v>2025</v>
      </c>
      <c r="B3981" s="230">
        <v>1237</v>
      </c>
      <c r="C3981" s="225" t="s">
        <v>2574</v>
      </c>
      <c r="D3981" s="279">
        <v>44060</v>
      </c>
      <c r="E3981" s="222">
        <v>2441337.04</v>
      </c>
      <c r="F3981" s="222">
        <v>2405380.04</v>
      </c>
      <c r="G3981" s="218">
        <v>2173126.2999999998</v>
      </c>
      <c r="H3981" s="261">
        <v>0</v>
      </c>
      <c r="I3981" s="218">
        <v>0</v>
      </c>
      <c r="J3981" s="261">
        <v>0</v>
      </c>
      <c r="K3981" s="218">
        <v>0</v>
      </c>
      <c r="L3981" s="261">
        <v>232253.74</v>
      </c>
      <c r="M3981" s="218">
        <v>0</v>
      </c>
      <c r="N3981" s="261">
        <v>0</v>
      </c>
      <c r="O3981" s="218">
        <v>0</v>
      </c>
      <c r="P3981" s="261">
        <v>0</v>
      </c>
      <c r="Q3981" s="218">
        <v>0</v>
      </c>
      <c r="R3981" s="261">
        <v>0</v>
      </c>
      <c r="S3981" s="218">
        <v>0</v>
      </c>
      <c r="T3981" s="261">
        <v>0</v>
      </c>
      <c r="U3981" s="218">
        <v>0</v>
      </c>
      <c r="V3981" s="261">
        <v>0</v>
      </c>
      <c r="W3981" s="218">
        <v>0</v>
      </c>
      <c r="X3981" s="261">
        <v>35957</v>
      </c>
    </row>
    <row r="3982" spans="1:24" s="239" customFormat="1" ht="20.25" customHeight="1" x14ac:dyDescent="0.3">
      <c r="A3982" s="238">
        <v>2025</v>
      </c>
      <c r="B3982" s="230">
        <v>1238</v>
      </c>
      <c r="C3982" s="225" t="s">
        <v>2573</v>
      </c>
      <c r="D3982" s="279">
        <v>44064</v>
      </c>
      <c r="E3982" s="222">
        <v>1124420.1399999999</v>
      </c>
      <c r="F3982" s="222">
        <v>1108125.1399999999</v>
      </c>
      <c r="G3982" s="218">
        <v>0</v>
      </c>
      <c r="H3982" s="261">
        <v>0</v>
      </c>
      <c r="I3982" s="218">
        <v>0</v>
      </c>
      <c r="J3982" s="261">
        <v>0</v>
      </c>
      <c r="K3982" s="218">
        <v>0</v>
      </c>
      <c r="L3982" s="261">
        <v>1108125.1399999999</v>
      </c>
      <c r="M3982" s="218">
        <v>0</v>
      </c>
      <c r="N3982" s="261">
        <v>0</v>
      </c>
      <c r="O3982" s="218">
        <v>0</v>
      </c>
      <c r="P3982" s="261">
        <v>0</v>
      </c>
      <c r="Q3982" s="218">
        <v>0</v>
      </c>
      <c r="R3982" s="261">
        <v>0</v>
      </c>
      <c r="S3982" s="218">
        <v>0</v>
      </c>
      <c r="T3982" s="261">
        <v>0</v>
      </c>
      <c r="U3982" s="218">
        <v>0</v>
      </c>
      <c r="V3982" s="261">
        <v>0</v>
      </c>
      <c r="W3982" s="218">
        <v>0</v>
      </c>
      <c r="X3982" s="261">
        <v>16295</v>
      </c>
    </row>
    <row r="3983" spans="1:24" s="239" customFormat="1" ht="20.25" customHeight="1" x14ac:dyDescent="0.3">
      <c r="A3983" s="238">
        <v>2025</v>
      </c>
      <c r="B3983" s="230">
        <v>1239</v>
      </c>
      <c r="C3983" s="225" t="s">
        <v>4398</v>
      </c>
      <c r="D3983" s="279">
        <v>44066</v>
      </c>
      <c r="E3983" s="222">
        <v>484396.81</v>
      </c>
      <c r="F3983" s="222">
        <v>477238.24</v>
      </c>
      <c r="G3983" s="218">
        <v>301656.62</v>
      </c>
      <c r="H3983" s="261">
        <v>0</v>
      </c>
      <c r="I3983" s="218">
        <v>0</v>
      </c>
      <c r="J3983" s="261">
        <v>0</v>
      </c>
      <c r="K3983" s="218">
        <v>0</v>
      </c>
      <c r="L3983" s="261">
        <v>0</v>
      </c>
      <c r="M3983" s="218">
        <v>0</v>
      </c>
      <c r="N3983" s="261">
        <v>0</v>
      </c>
      <c r="O3983" s="218">
        <v>0</v>
      </c>
      <c r="P3983" s="261">
        <v>175581.62</v>
      </c>
      <c r="Q3983" s="218">
        <v>0</v>
      </c>
      <c r="R3983" s="261">
        <v>0</v>
      </c>
      <c r="S3983" s="218">
        <v>0</v>
      </c>
      <c r="T3983" s="261">
        <v>0</v>
      </c>
      <c r="U3983" s="218">
        <v>0</v>
      </c>
      <c r="V3983" s="261">
        <v>0</v>
      </c>
      <c r="W3983" s="218">
        <v>0</v>
      </c>
      <c r="X3983" s="261">
        <v>7158.57</v>
      </c>
    </row>
    <row r="3984" spans="1:24" s="239" customFormat="1" ht="20.25" customHeight="1" x14ac:dyDescent="0.3">
      <c r="A3984" s="284"/>
      <c r="B3984" s="226" t="s">
        <v>22</v>
      </c>
      <c r="C3984" s="231"/>
      <c r="D3984" s="263" t="s">
        <v>172</v>
      </c>
      <c r="E3984" s="220">
        <v>87522535.920000002</v>
      </c>
      <c r="F3984" s="220">
        <v>86694207.779999986</v>
      </c>
      <c r="G3984" s="220">
        <v>16285462.659999998</v>
      </c>
      <c r="H3984" s="220">
        <v>23564967.620000001</v>
      </c>
      <c r="I3984" s="220">
        <v>0</v>
      </c>
      <c r="J3984" s="220">
        <v>2127379.36</v>
      </c>
      <c r="K3984" s="220">
        <v>2892365.99</v>
      </c>
      <c r="L3984" s="220">
        <v>7808639.1599999992</v>
      </c>
      <c r="M3984" s="220">
        <v>0</v>
      </c>
      <c r="N3984" s="220">
        <v>0</v>
      </c>
      <c r="O3984" s="220">
        <v>32998349.060000002</v>
      </c>
      <c r="P3984" s="220">
        <v>175581.62</v>
      </c>
      <c r="Q3984" s="220">
        <v>457953.11</v>
      </c>
      <c r="R3984" s="220">
        <v>0</v>
      </c>
      <c r="S3984" s="220">
        <v>0</v>
      </c>
      <c r="T3984" s="220">
        <v>0</v>
      </c>
      <c r="U3984" s="220">
        <v>0</v>
      </c>
      <c r="V3984" s="220">
        <v>383509.19999999995</v>
      </c>
      <c r="W3984" s="220">
        <v>0</v>
      </c>
      <c r="X3984" s="220">
        <v>828328.14</v>
      </c>
    </row>
    <row r="3985" spans="1:24" s="239" customFormat="1" ht="20.25" customHeight="1" x14ac:dyDescent="0.3">
      <c r="A3985" s="238"/>
      <c r="B3985" s="235"/>
      <c r="C3985" s="235"/>
      <c r="D3985" s="282"/>
      <c r="E3985" s="283"/>
      <c r="F3985" s="283"/>
      <c r="G3985" s="283"/>
      <c r="H3985" s="283"/>
      <c r="I3985" s="283"/>
      <c r="J3985" s="283"/>
      <c r="K3985" s="283"/>
      <c r="L3985" s="288" t="s">
        <v>4451</v>
      </c>
      <c r="M3985" s="283"/>
      <c r="N3985" s="283"/>
      <c r="O3985" s="283"/>
      <c r="P3985" s="283"/>
      <c r="Q3985" s="283"/>
      <c r="R3985" s="283"/>
      <c r="S3985" s="283"/>
      <c r="T3985" s="283"/>
      <c r="U3985" s="283"/>
      <c r="V3985" s="283"/>
      <c r="W3985" s="283"/>
      <c r="X3985" s="283"/>
    </row>
    <row r="3986" spans="1:24" s="239" customFormat="1" ht="22.7" customHeight="1" x14ac:dyDescent="0.3">
      <c r="A3986" s="238">
        <v>2025</v>
      </c>
      <c r="B3986" s="230">
        <v>1240</v>
      </c>
      <c r="C3986" s="229" t="s">
        <v>3528</v>
      </c>
      <c r="D3986" s="230">
        <v>55816</v>
      </c>
      <c r="E3986" s="222">
        <v>6968572.3899999997</v>
      </c>
      <c r="F3986" s="222">
        <v>6822877.3899999997</v>
      </c>
      <c r="G3986" s="222">
        <v>0</v>
      </c>
      <c r="H3986" s="222">
        <v>0</v>
      </c>
      <c r="I3986" s="222">
        <v>0</v>
      </c>
      <c r="J3986" s="222">
        <v>0</v>
      </c>
      <c r="K3986" s="222">
        <v>0</v>
      </c>
      <c r="L3986" s="222">
        <v>0</v>
      </c>
      <c r="M3986" s="222">
        <v>0</v>
      </c>
      <c r="N3986" s="222">
        <v>0</v>
      </c>
      <c r="O3986" s="222">
        <v>0</v>
      </c>
      <c r="P3986" s="222">
        <v>0</v>
      </c>
      <c r="Q3986" s="222">
        <v>6822877.3899999997</v>
      </c>
      <c r="R3986" s="222">
        <v>0</v>
      </c>
      <c r="S3986" s="222">
        <v>0</v>
      </c>
      <c r="T3986" s="222">
        <v>0</v>
      </c>
      <c r="U3986" s="222">
        <v>0</v>
      </c>
      <c r="V3986" s="222">
        <v>0</v>
      </c>
      <c r="W3986" s="222">
        <v>0</v>
      </c>
      <c r="X3986" s="222">
        <v>145695</v>
      </c>
    </row>
    <row r="3987" spans="1:24" s="239" customFormat="1" ht="22.7" customHeight="1" x14ac:dyDescent="0.3">
      <c r="A3987" s="238">
        <v>2025</v>
      </c>
      <c r="B3987" s="230">
        <v>1241</v>
      </c>
      <c r="C3987" s="229" t="s">
        <v>3529</v>
      </c>
      <c r="D3987" s="230">
        <v>55817</v>
      </c>
      <c r="E3987" s="222">
        <v>9677140.3999999985</v>
      </c>
      <c r="F3987" s="222">
        <v>9531445.3999999985</v>
      </c>
      <c r="G3987" s="222">
        <v>1099990</v>
      </c>
      <c r="H3987" s="222">
        <v>1608578.01</v>
      </c>
      <c r="I3987" s="222">
        <v>0</v>
      </c>
      <c r="J3987" s="222">
        <v>0</v>
      </c>
      <c r="K3987" s="222">
        <v>0</v>
      </c>
      <c r="L3987" s="222">
        <v>0</v>
      </c>
      <c r="M3987" s="222">
        <v>0</v>
      </c>
      <c r="N3987" s="222">
        <v>0</v>
      </c>
      <c r="O3987" s="222">
        <v>0</v>
      </c>
      <c r="P3987" s="222">
        <v>0</v>
      </c>
      <c r="Q3987" s="222">
        <v>6822877.3899999997</v>
      </c>
      <c r="R3987" s="222">
        <v>0</v>
      </c>
      <c r="S3987" s="222">
        <v>0</v>
      </c>
      <c r="T3987" s="222">
        <v>0</v>
      </c>
      <c r="U3987" s="222">
        <v>0</v>
      </c>
      <c r="V3987" s="222">
        <v>0</v>
      </c>
      <c r="W3987" s="222">
        <v>0</v>
      </c>
      <c r="X3987" s="222">
        <v>145695</v>
      </c>
    </row>
    <row r="3988" spans="1:24" s="239" customFormat="1" ht="22.7" customHeight="1" x14ac:dyDescent="0.3">
      <c r="A3988" s="238">
        <v>2025</v>
      </c>
      <c r="B3988" s="230">
        <v>1242</v>
      </c>
      <c r="C3988" s="229" t="s">
        <v>3530</v>
      </c>
      <c r="D3988" s="230">
        <v>55818</v>
      </c>
      <c r="E3988" s="222">
        <v>9645180.3999999985</v>
      </c>
      <c r="F3988" s="222">
        <v>9499485.3999999985</v>
      </c>
      <c r="G3988" s="222">
        <v>1068030</v>
      </c>
      <c r="H3988" s="222">
        <v>1608578.01</v>
      </c>
      <c r="I3988" s="222">
        <v>0</v>
      </c>
      <c r="J3988" s="222">
        <v>0</v>
      </c>
      <c r="K3988" s="222">
        <v>0</v>
      </c>
      <c r="L3988" s="222">
        <v>0</v>
      </c>
      <c r="M3988" s="222">
        <v>0</v>
      </c>
      <c r="N3988" s="222">
        <v>0</v>
      </c>
      <c r="O3988" s="222">
        <v>0</v>
      </c>
      <c r="P3988" s="222">
        <v>0</v>
      </c>
      <c r="Q3988" s="222">
        <v>6822877.3899999997</v>
      </c>
      <c r="R3988" s="222">
        <v>0</v>
      </c>
      <c r="S3988" s="222">
        <v>0</v>
      </c>
      <c r="T3988" s="222">
        <v>0</v>
      </c>
      <c r="U3988" s="222">
        <v>0</v>
      </c>
      <c r="V3988" s="222">
        <v>0</v>
      </c>
      <c r="W3988" s="222">
        <v>0</v>
      </c>
      <c r="X3988" s="222">
        <v>145695</v>
      </c>
    </row>
    <row r="3989" spans="1:24" s="239" customFormat="1" ht="22.7" customHeight="1" x14ac:dyDescent="0.3">
      <c r="A3989" s="238">
        <v>2025</v>
      </c>
      <c r="B3989" s="230">
        <v>1243</v>
      </c>
      <c r="C3989" s="229" t="s">
        <v>3531</v>
      </c>
      <c r="D3989" s="230">
        <v>55820</v>
      </c>
      <c r="E3989" s="222">
        <v>9633871.2199999988</v>
      </c>
      <c r="F3989" s="222">
        <v>9483821.2199999988</v>
      </c>
      <c r="G3989" s="222">
        <v>1052365.82</v>
      </c>
      <c r="H3989" s="222">
        <v>1608578.01</v>
      </c>
      <c r="I3989" s="222">
        <v>0</v>
      </c>
      <c r="J3989" s="222">
        <v>0</v>
      </c>
      <c r="K3989" s="222">
        <v>0</v>
      </c>
      <c r="L3989" s="222">
        <v>0</v>
      </c>
      <c r="M3989" s="222">
        <v>0</v>
      </c>
      <c r="N3989" s="222">
        <v>0</v>
      </c>
      <c r="O3989" s="222">
        <v>0</v>
      </c>
      <c r="P3989" s="222">
        <v>0</v>
      </c>
      <c r="Q3989" s="222">
        <v>6822877.3899999997</v>
      </c>
      <c r="R3989" s="222">
        <v>0</v>
      </c>
      <c r="S3989" s="222">
        <v>0</v>
      </c>
      <c r="T3989" s="222">
        <v>0</v>
      </c>
      <c r="U3989" s="222">
        <v>0</v>
      </c>
      <c r="V3989" s="222">
        <v>0</v>
      </c>
      <c r="W3989" s="222">
        <v>0</v>
      </c>
      <c r="X3989" s="222">
        <v>150050</v>
      </c>
    </row>
    <row r="3990" spans="1:24" s="239" customFormat="1" ht="22.7" customHeight="1" x14ac:dyDescent="0.3">
      <c r="A3990" s="238">
        <v>2025</v>
      </c>
      <c r="B3990" s="230">
        <v>1244</v>
      </c>
      <c r="C3990" s="229" t="s">
        <v>3532</v>
      </c>
      <c r="D3990" s="230">
        <v>55821</v>
      </c>
      <c r="E3990" s="222">
        <v>9669672.3900000006</v>
      </c>
      <c r="F3990" s="222">
        <v>9523977.3900000006</v>
      </c>
      <c r="G3990" s="222">
        <v>1068030</v>
      </c>
      <c r="H3990" s="222">
        <v>1633070</v>
      </c>
      <c r="I3990" s="222">
        <v>0</v>
      </c>
      <c r="J3990" s="222">
        <v>0</v>
      </c>
      <c r="K3990" s="222">
        <v>0</v>
      </c>
      <c r="L3990" s="222">
        <v>0</v>
      </c>
      <c r="M3990" s="222">
        <v>0</v>
      </c>
      <c r="N3990" s="222">
        <v>0</v>
      </c>
      <c r="O3990" s="222">
        <v>0</v>
      </c>
      <c r="P3990" s="222">
        <v>0</v>
      </c>
      <c r="Q3990" s="222">
        <v>6822877.3899999997</v>
      </c>
      <c r="R3990" s="222">
        <v>0</v>
      </c>
      <c r="S3990" s="222">
        <v>0</v>
      </c>
      <c r="T3990" s="222">
        <v>0</v>
      </c>
      <c r="U3990" s="222">
        <v>0</v>
      </c>
      <c r="V3990" s="222">
        <v>0</v>
      </c>
      <c r="W3990" s="222">
        <v>0</v>
      </c>
      <c r="X3990" s="222">
        <v>145695</v>
      </c>
    </row>
    <row r="3991" spans="1:24" s="239" customFormat="1" ht="22.7" customHeight="1" x14ac:dyDescent="0.3">
      <c r="A3991" s="238">
        <v>2025</v>
      </c>
      <c r="B3991" s="230">
        <v>1245</v>
      </c>
      <c r="C3991" s="229" t="s">
        <v>3533</v>
      </c>
      <c r="D3991" s="230">
        <v>55822</v>
      </c>
      <c r="E3991" s="222">
        <v>3883340.27</v>
      </c>
      <c r="F3991" s="222">
        <v>3878707.85</v>
      </c>
      <c r="G3991" s="222">
        <v>730942.65</v>
      </c>
      <c r="H3991" s="222">
        <v>1268569.32</v>
      </c>
      <c r="I3991" s="222">
        <v>0</v>
      </c>
      <c r="J3991" s="222">
        <v>223380</v>
      </c>
      <c r="K3991" s="222">
        <v>335171</v>
      </c>
      <c r="L3991" s="222">
        <v>750000</v>
      </c>
      <c r="M3991" s="222">
        <v>0</v>
      </c>
      <c r="N3991" s="222">
        <v>0</v>
      </c>
      <c r="O3991" s="222">
        <v>0</v>
      </c>
      <c r="P3991" s="222">
        <v>0</v>
      </c>
      <c r="Q3991" s="222">
        <v>570644.88</v>
      </c>
      <c r="R3991" s="222">
        <v>0</v>
      </c>
      <c r="S3991" s="222">
        <v>0</v>
      </c>
      <c r="T3991" s="222">
        <v>0</v>
      </c>
      <c r="U3991" s="222">
        <v>0</v>
      </c>
      <c r="V3991" s="222">
        <v>0</v>
      </c>
      <c r="W3991" s="222">
        <v>0</v>
      </c>
      <c r="X3991" s="222">
        <v>4632.42</v>
      </c>
    </row>
    <row r="3992" spans="1:24" s="239" customFormat="1" ht="22.7" customHeight="1" x14ac:dyDescent="0.3">
      <c r="A3992" s="238">
        <v>2025</v>
      </c>
      <c r="B3992" s="230">
        <v>1246</v>
      </c>
      <c r="C3992" s="229" t="s">
        <v>2269</v>
      </c>
      <c r="D3992" s="230">
        <v>55823</v>
      </c>
      <c r="E3992" s="222">
        <v>3593230.87</v>
      </c>
      <c r="F3992" s="222">
        <v>3537888.87</v>
      </c>
      <c r="G3992" s="222">
        <v>2188078.87</v>
      </c>
      <c r="H3992" s="222">
        <v>0</v>
      </c>
      <c r="I3992" s="222">
        <v>0</v>
      </c>
      <c r="J3992" s="222">
        <v>237590</v>
      </c>
      <c r="K3992" s="222">
        <v>370150</v>
      </c>
      <c r="L3992" s="222">
        <v>742070</v>
      </c>
      <c r="M3992" s="222">
        <v>0</v>
      </c>
      <c r="N3992" s="222">
        <v>0</v>
      </c>
      <c r="O3992" s="222">
        <v>0</v>
      </c>
      <c r="P3992" s="222">
        <v>0</v>
      </c>
      <c r="Q3992" s="222">
        <v>0</v>
      </c>
      <c r="R3992" s="222">
        <v>0</v>
      </c>
      <c r="S3992" s="222">
        <v>0</v>
      </c>
      <c r="T3992" s="222">
        <v>0</v>
      </c>
      <c r="U3992" s="222">
        <v>0</v>
      </c>
      <c r="V3992" s="222">
        <v>0</v>
      </c>
      <c r="W3992" s="222">
        <v>0</v>
      </c>
      <c r="X3992" s="222">
        <v>55342</v>
      </c>
    </row>
    <row r="3993" spans="1:24" s="239" customFormat="1" ht="22.7" customHeight="1" x14ac:dyDescent="0.3">
      <c r="A3993" s="238">
        <v>2025</v>
      </c>
      <c r="B3993" s="230">
        <v>1247</v>
      </c>
      <c r="C3993" s="229" t="s">
        <v>3534</v>
      </c>
      <c r="D3993" s="230">
        <v>55824</v>
      </c>
      <c r="E3993" s="222">
        <v>3795402.18</v>
      </c>
      <c r="F3993" s="222">
        <v>3772589.2800000003</v>
      </c>
      <c r="G3993" s="222">
        <v>1748944.77</v>
      </c>
      <c r="H3993" s="222">
        <v>954550</v>
      </c>
      <c r="I3993" s="222">
        <v>0</v>
      </c>
      <c r="J3993" s="222">
        <v>200000</v>
      </c>
      <c r="K3993" s="222">
        <v>210000</v>
      </c>
      <c r="L3993" s="222">
        <v>659094.51</v>
      </c>
      <c r="M3993" s="222">
        <v>0</v>
      </c>
      <c r="N3993" s="222">
        <v>0</v>
      </c>
      <c r="O3993" s="222">
        <v>0</v>
      </c>
      <c r="P3993" s="222">
        <v>0</v>
      </c>
      <c r="Q3993" s="222">
        <v>0</v>
      </c>
      <c r="R3993" s="222">
        <v>0</v>
      </c>
      <c r="S3993" s="222">
        <v>0</v>
      </c>
      <c r="T3993" s="222">
        <v>0</v>
      </c>
      <c r="U3993" s="222">
        <v>0</v>
      </c>
      <c r="V3993" s="222">
        <v>0</v>
      </c>
      <c r="W3993" s="222">
        <v>0</v>
      </c>
      <c r="X3993" s="222">
        <v>22812.9</v>
      </c>
    </row>
    <row r="3994" spans="1:24" s="239" customFormat="1" ht="22.7" customHeight="1" x14ac:dyDescent="0.3">
      <c r="A3994" s="238">
        <v>2025</v>
      </c>
      <c r="B3994" s="230">
        <v>1248</v>
      </c>
      <c r="C3994" s="229" t="s">
        <v>3535</v>
      </c>
      <c r="D3994" s="230">
        <v>55825</v>
      </c>
      <c r="E3994" s="222">
        <v>2998235.82</v>
      </c>
      <c r="F3994" s="222">
        <v>2944795.21</v>
      </c>
      <c r="G3994" s="222">
        <v>1989280</v>
      </c>
      <c r="H3994" s="222">
        <v>536419.23</v>
      </c>
      <c r="I3994" s="222">
        <v>0</v>
      </c>
      <c r="J3994" s="222">
        <v>75446.63</v>
      </c>
      <c r="K3994" s="222">
        <v>0</v>
      </c>
      <c r="L3994" s="222">
        <v>343649.35</v>
      </c>
      <c r="M3994" s="222">
        <v>0</v>
      </c>
      <c r="N3994" s="222">
        <v>0</v>
      </c>
      <c r="O3994" s="222">
        <v>0</v>
      </c>
      <c r="P3994" s="222">
        <v>0</v>
      </c>
      <c r="Q3994" s="222">
        <v>0</v>
      </c>
      <c r="R3994" s="222">
        <v>0</v>
      </c>
      <c r="S3994" s="222">
        <v>0</v>
      </c>
      <c r="T3994" s="222">
        <v>0</v>
      </c>
      <c r="U3994" s="222">
        <v>0</v>
      </c>
      <c r="V3994" s="222">
        <v>0</v>
      </c>
      <c r="W3994" s="222">
        <v>0</v>
      </c>
      <c r="X3994" s="222">
        <v>53440.61</v>
      </c>
    </row>
    <row r="3995" spans="1:24" s="239" customFormat="1" ht="22.7" customHeight="1" x14ac:dyDescent="0.3">
      <c r="A3995" s="238">
        <v>2025</v>
      </c>
      <c r="B3995" s="230">
        <v>1249</v>
      </c>
      <c r="C3995" s="229" t="s">
        <v>3657</v>
      </c>
      <c r="D3995" s="230">
        <v>55826</v>
      </c>
      <c r="E3995" s="222">
        <v>4841458.88</v>
      </c>
      <c r="F3995" s="222">
        <v>4766458.88</v>
      </c>
      <c r="G3995" s="222">
        <v>2188078.88</v>
      </c>
      <c r="H3995" s="222">
        <v>1277760</v>
      </c>
      <c r="I3995" s="222">
        <v>0</v>
      </c>
      <c r="J3995" s="222">
        <v>223380</v>
      </c>
      <c r="K3995" s="222">
        <v>335170</v>
      </c>
      <c r="L3995" s="222">
        <v>742070</v>
      </c>
      <c r="M3995" s="222">
        <v>0</v>
      </c>
      <c r="N3995" s="222">
        <v>0</v>
      </c>
      <c r="O3995" s="222">
        <v>0</v>
      </c>
      <c r="P3995" s="222">
        <v>0</v>
      </c>
      <c r="Q3995" s="222">
        <v>0</v>
      </c>
      <c r="R3995" s="222">
        <v>0</v>
      </c>
      <c r="S3995" s="222">
        <v>0</v>
      </c>
      <c r="T3995" s="222">
        <v>0</v>
      </c>
      <c r="U3995" s="222">
        <v>0</v>
      </c>
      <c r="V3995" s="222">
        <v>0</v>
      </c>
      <c r="W3995" s="222">
        <v>0</v>
      </c>
      <c r="X3995" s="222">
        <v>75000</v>
      </c>
    </row>
    <row r="3996" spans="1:24" s="239" customFormat="1" ht="22.7" customHeight="1" x14ac:dyDescent="0.3">
      <c r="A3996" s="238">
        <v>2025</v>
      </c>
      <c r="B3996" s="230">
        <v>1250</v>
      </c>
      <c r="C3996" s="229" t="s">
        <v>3536</v>
      </c>
      <c r="D3996" s="230">
        <v>55827</v>
      </c>
      <c r="E3996" s="222">
        <v>3698981.6199999996</v>
      </c>
      <c r="F3996" s="222">
        <v>3666672.8899999997</v>
      </c>
      <c r="G3996" s="222">
        <v>2188078.88</v>
      </c>
      <c r="H3996" s="222">
        <v>1057175.18</v>
      </c>
      <c r="I3996" s="222">
        <v>0</v>
      </c>
      <c r="J3996" s="222">
        <v>92888.47</v>
      </c>
      <c r="K3996" s="222">
        <v>0</v>
      </c>
      <c r="L3996" s="222">
        <v>328530.36</v>
      </c>
      <c r="M3996" s="222">
        <v>0</v>
      </c>
      <c r="N3996" s="222">
        <v>0</v>
      </c>
      <c r="O3996" s="222">
        <v>0</v>
      </c>
      <c r="P3996" s="222">
        <v>0</v>
      </c>
      <c r="Q3996" s="222">
        <v>0</v>
      </c>
      <c r="R3996" s="222">
        <v>0</v>
      </c>
      <c r="S3996" s="222">
        <v>0</v>
      </c>
      <c r="T3996" s="222">
        <v>0</v>
      </c>
      <c r="U3996" s="222">
        <v>0</v>
      </c>
      <c r="V3996" s="222">
        <v>0</v>
      </c>
      <c r="W3996" s="222">
        <v>0</v>
      </c>
      <c r="X3996" s="222">
        <v>32308.73</v>
      </c>
    </row>
    <row r="3997" spans="1:24" s="239" customFormat="1" ht="22.7" customHeight="1" x14ac:dyDescent="0.3">
      <c r="A3997" s="238">
        <v>2025</v>
      </c>
      <c r="B3997" s="230">
        <v>1251</v>
      </c>
      <c r="C3997" s="229" t="s">
        <v>3588</v>
      </c>
      <c r="D3997" s="230">
        <v>55829</v>
      </c>
      <c r="E3997" s="222">
        <v>4389223.8999999994</v>
      </c>
      <c r="F3997" s="222">
        <v>4323835.9799999995</v>
      </c>
      <c r="G3997" s="222">
        <v>0</v>
      </c>
      <c r="H3997" s="222">
        <v>1301268.18</v>
      </c>
      <c r="I3997" s="222">
        <v>0</v>
      </c>
      <c r="J3997" s="222">
        <v>0</v>
      </c>
      <c r="K3997" s="222">
        <v>0</v>
      </c>
      <c r="L3997" s="222">
        <v>0</v>
      </c>
      <c r="M3997" s="222">
        <v>0</v>
      </c>
      <c r="N3997" s="222">
        <v>0</v>
      </c>
      <c r="O3997" s="222">
        <v>3022567.8</v>
      </c>
      <c r="P3997" s="222">
        <v>0</v>
      </c>
      <c r="Q3997" s="222">
        <v>0</v>
      </c>
      <c r="R3997" s="222">
        <v>0</v>
      </c>
      <c r="S3997" s="222">
        <v>0</v>
      </c>
      <c r="T3997" s="222">
        <v>0</v>
      </c>
      <c r="U3997" s="222">
        <v>0</v>
      </c>
      <c r="V3997" s="222">
        <v>0</v>
      </c>
      <c r="W3997" s="222">
        <v>0</v>
      </c>
      <c r="X3997" s="222">
        <v>65387.92</v>
      </c>
    </row>
    <row r="3998" spans="1:24" s="239" customFormat="1" ht="22.7" customHeight="1" x14ac:dyDescent="0.3">
      <c r="A3998" s="238">
        <v>2025</v>
      </c>
      <c r="B3998" s="230">
        <v>1252</v>
      </c>
      <c r="C3998" s="229" t="s">
        <v>3593</v>
      </c>
      <c r="D3998" s="230">
        <v>55830</v>
      </c>
      <c r="E3998" s="222">
        <v>5493565.7400000002</v>
      </c>
      <c r="F3998" s="222">
        <v>5448697.2999999998</v>
      </c>
      <c r="G3998" s="222">
        <v>0</v>
      </c>
      <c r="H3998" s="222">
        <v>1493695.61</v>
      </c>
      <c r="I3998" s="222">
        <v>0</v>
      </c>
      <c r="J3998" s="222">
        <v>0</v>
      </c>
      <c r="K3998" s="222">
        <v>0</v>
      </c>
      <c r="L3998" s="222">
        <v>0</v>
      </c>
      <c r="M3998" s="222">
        <v>0</v>
      </c>
      <c r="N3998" s="222">
        <v>0</v>
      </c>
      <c r="O3998" s="222">
        <v>3955001.69</v>
      </c>
      <c r="P3998" s="222">
        <v>0</v>
      </c>
      <c r="Q3998" s="222">
        <v>0</v>
      </c>
      <c r="R3998" s="222">
        <v>0</v>
      </c>
      <c r="S3998" s="222">
        <v>0</v>
      </c>
      <c r="T3998" s="222">
        <v>0</v>
      </c>
      <c r="U3998" s="222">
        <v>0</v>
      </c>
      <c r="V3998" s="222">
        <v>0</v>
      </c>
      <c r="W3998" s="222">
        <v>0</v>
      </c>
      <c r="X3998" s="222">
        <v>44868.44</v>
      </c>
    </row>
    <row r="3999" spans="1:24" s="239" customFormat="1" ht="22.7" customHeight="1" x14ac:dyDescent="0.3">
      <c r="A3999" s="238">
        <v>2025</v>
      </c>
      <c r="B3999" s="230">
        <v>1253</v>
      </c>
      <c r="C3999" s="229" t="s">
        <v>3594</v>
      </c>
      <c r="D3999" s="230">
        <v>55832</v>
      </c>
      <c r="E3999" s="222">
        <v>5777681.2200000007</v>
      </c>
      <c r="F3999" s="222">
        <v>5732812.7800000003</v>
      </c>
      <c r="G3999" s="222">
        <v>0</v>
      </c>
      <c r="H3999" s="222">
        <v>1683088.28</v>
      </c>
      <c r="I3999" s="222">
        <v>0</v>
      </c>
      <c r="J3999" s="222">
        <v>0</v>
      </c>
      <c r="K3999" s="222">
        <v>0</v>
      </c>
      <c r="L3999" s="222">
        <v>0</v>
      </c>
      <c r="M3999" s="222">
        <v>0</v>
      </c>
      <c r="N3999" s="222">
        <v>0</v>
      </c>
      <c r="O3999" s="222">
        <v>4049724.5</v>
      </c>
      <c r="P3999" s="222">
        <v>0</v>
      </c>
      <c r="Q3999" s="222">
        <v>0</v>
      </c>
      <c r="R3999" s="222">
        <v>0</v>
      </c>
      <c r="S3999" s="222">
        <v>0</v>
      </c>
      <c r="T3999" s="222">
        <v>0</v>
      </c>
      <c r="U3999" s="222">
        <v>0</v>
      </c>
      <c r="V3999" s="222">
        <v>0</v>
      </c>
      <c r="W3999" s="222">
        <v>0</v>
      </c>
      <c r="X3999" s="222">
        <v>44868.44</v>
      </c>
    </row>
    <row r="4000" spans="1:24" s="239" customFormat="1" ht="22.7" customHeight="1" x14ac:dyDescent="0.3">
      <c r="A4000" s="238">
        <v>2025</v>
      </c>
      <c r="B4000" s="230">
        <v>1254</v>
      </c>
      <c r="C4000" s="229" t="s">
        <v>3595</v>
      </c>
      <c r="D4000" s="230">
        <v>55834</v>
      </c>
      <c r="E4000" s="222">
        <v>5261245.16</v>
      </c>
      <c r="F4000" s="222">
        <v>5216376.72</v>
      </c>
      <c r="G4000" s="222">
        <v>0</v>
      </c>
      <c r="H4000" s="222">
        <v>1577247.3</v>
      </c>
      <c r="I4000" s="222">
        <v>0</v>
      </c>
      <c r="J4000" s="222">
        <v>0</v>
      </c>
      <c r="K4000" s="222">
        <v>0</v>
      </c>
      <c r="L4000" s="222">
        <v>0</v>
      </c>
      <c r="M4000" s="222">
        <v>0</v>
      </c>
      <c r="N4000" s="222">
        <v>0</v>
      </c>
      <c r="O4000" s="222">
        <v>3639129.42</v>
      </c>
      <c r="P4000" s="222">
        <v>0</v>
      </c>
      <c r="Q4000" s="222">
        <v>0</v>
      </c>
      <c r="R4000" s="222">
        <v>0</v>
      </c>
      <c r="S4000" s="222">
        <v>0</v>
      </c>
      <c r="T4000" s="222">
        <v>0</v>
      </c>
      <c r="U4000" s="222">
        <v>0</v>
      </c>
      <c r="V4000" s="222">
        <v>0</v>
      </c>
      <c r="W4000" s="222">
        <v>0</v>
      </c>
      <c r="X4000" s="222">
        <v>44868.44</v>
      </c>
    </row>
    <row r="4001" spans="1:24" s="239" customFormat="1" ht="23.85" customHeight="1" x14ac:dyDescent="0.3">
      <c r="A4001" s="238">
        <v>2025</v>
      </c>
      <c r="B4001" s="230">
        <v>1255</v>
      </c>
      <c r="C4001" s="229" t="s">
        <v>3589</v>
      </c>
      <c r="D4001" s="230">
        <v>55835</v>
      </c>
      <c r="E4001" s="222">
        <v>5830150.4900000002</v>
      </c>
      <c r="F4001" s="222">
        <v>5785282.0499999998</v>
      </c>
      <c r="G4001" s="222">
        <v>0</v>
      </c>
      <c r="H4001" s="222">
        <v>1506163.12</v>
      </c>
      <c r="I4001" s="222">
        <v>0</v>
      </c>
      <c r="J4001" s="222">
        <v>0</v>
      </c>
      <c r="K4001" s="222">
        <v>0</v>
      </c>
      <c r="L4001" s="222">
        <v>0</v>
      </c>
      <c r="M4001" s="222">
        <v>0</v>
      </c>
      <c r="N4001" s="222">
        <v>0</v>
      </c>
      <c r="O4001" s="222">
        <v>4279118.93</v>
      </c>
      <c r="P4001" s="222">
        <v>0</v>
      </c>
      <c r="Q4001" s="222">
        <v>0</v>
      </c>
      <c r="R4001" s="222">
        <v>0</v>
      </c>
      <c r="S4001" s="222">
        <v>0</v>
      </c>
      <c r="T4001" s="222">
        <v>0</v>
      </c>
      <c r="U4001" s="222">
        <v>0</v>
      </c>
      <c r="V4001" s="222">
        <v>0</v>
      </c>
      <c r="W4001" s="222">
        <v>0</v>
      </c>
      <c r="X4001" s="222">
        <v>44868.44</v>
      </c>
    </row>
    <row r="4002" spans="1:24" s="239" customFormat="1" ht="22.7" customHeight="1" x14ac:dyDescent="0.3">
      <c r="A4002" s="238">
        <v>2025</v>
      </c>
      <c r="B4002" s="230">
        <v>1256</v>
      </c>
      <c r="C4002" s="229" t="s">
        <v>3596</v>
      </c>
      <c r="D4002" s="230">
        <v>55836</v>
      </c>
      <c r="E4002" s="222">
        <v>6462897.21</v>
      </c>
      <c r="F4002" s="222">
        <v>6415185.5700000003</v>
      </c>
      <c r="G4002" s="222">
        <v>0</v>
      </c>
      <c r="H4002" s="222">
        <v>1463891.27</v>
      </c>
      <c r="I4002" s="222">
        <v>0</v>
      </c>
      <c r="J4002" s="222">
        <v>0</v>
      </c>
      <c r="K4002" s="222">
        <v>0</v>
      </c>
      <c r="L4002" s="222">
        <v>0</v>
      </c>
      <c r="M4002" s="222">
        <v>0</v>
      </c>
      <c r="N4002" s="222">
        <v>0</v>
      </c>
      <c r="O4002" s="222">
        <v>4951294.3</v>
      </c>
      <c r="P4002" s="222">
        <v>0</v>
      </c>
      <c r="Q4002" s="222">
        <v>0</v>
      </c>
      <c r="R4002" s="222">
        <v>0</v>
      </c>
      <c r="S4002" s="222">
        <v>0</v>
      </c>
      <c r="T4002" s="222">
        <v>0</v>
      </c>
      <c r="U4002" s="222">
        <v>0</v>
      </c>
      <c r="V4002" s="222">
        <v>0</v>
      </c>
      <c r="W4002" s="222">
        <v>0</v>
      </c>
      <c r="X4002" s="222">
        <v>47711.64</v>
      </c>
    </row>
    <row r="4003" spans="1:24" s="239" customFormat="1" ht="22.7" customHeight="1" x14ac:dyDescent="0.3">
      <c r="A4003" s="238">
        <v>2025</v>
      </c>
      <c r="B4003" s="230">
        <v>1257</v>
      </c>
      <c r="C4003" s="229" t="s">
        <v>3590</v>
      </c>
      <c r="D4003" s="230">
        <v>55837</v>
      </c>
      <c r="E4003" s="222">
        <v>6461993.5300000003</v>
      </c>
      <c r="F4003" s="222">
        <v>6417125.0899999999</v>
      </c>
      <c r="G4003" s="222">
        <v>0</v>
      </c>
      <c r="H4003" s="222">
        <v>2439088.06</v>
      </c>
      <c r="I4003" s="222">
        <v>0</v>
      </c>
      <c r="J4003" s="222">
        <v>0</v>
      </c>
      <c r="K4003" s="222">
        <v>0</v>
      </c>
      <c r="L4003" s="222">
        <v>0</v>
      </c>
      <c r="M4003" s="222">
        <v>0</v>
      </c>
      <c r="N4003" s="222">
        <v>0</v>
      </c>
      <c r="O4003" s="222">
        <v>3978037.03</v>
      </c>
      <c r="P4003" s="222">
        <v>0</v>
      </c>
      <c r="Q4003" s="222">
        <v>0</v>
      </c>
      <c r="R4003" s="222">
        <v>0</v>
      </c>
      <c r="S4003" s="222">
        <v>0</v>
      </c>
      <c r="T4003" s="222">
        <v>0</v>
      </c>
      <c r="U4003" s="222">
        <v>0</v>
      </c>
      <c r="V4003" s="222">
        <v>0</v>
      </c>
      <c r="W4003" s="222">
        <v>0</v>
      </c>
      <c r="X4003" s="222">
        <v>44868.44</v>
      </c>
    </row>
    <row r="4004" spans="1:24" s="239" customFormat="1" ht="22.7" customHeight="1" x14ac:dyDescent="0.3">
      <c r="A4004" s="238">
        <v>2025</v>
      </c>
      <c r="B4004" s="230">
        <v>1258</v>
      </c>
      <c r="C4004" s="229" t="s">
        <v>3597</v>
      </c>
      <c r="D4004" s="230">
        <v>55838</v>
      </c>
      <c r="E4004" s="222">
        <v>6164062.4799999995</v>
      </c>
      <c r="F4004" s="222">
        <v>6131766.3599999994</v>
      </c>
      <c r="G4004" s="222">
        <v>0</v>
      </c>
      <c r="H4004" s="222">
        <v>2161946.54</v>
      </c>
      <c r="I4004" s="222">
        <v>0</v>
      </c>
      <c r="J4004" s="222">
        <v>0</v>
      </c>
      <c r="K4004" s="222">
        <v>0</v>
      </c>
      <c r="L4004" s="222">
        <v>0</v>
      </c>
      <c r="M4004" s="222">
        <v>0</v>
      </c>
      <c r="N4004" s="222">
        <v>0</v>
      </c>
      <c r="O4004" s="222">
        <v>3969819.82</v>
      </c>
      <c r="P4004" s="222">
        <v>0</v>
      </c>
      <c r="Q4004" s="222">
        <v>0</v>
      </c>
      <c r="R4004" s="222">
        <v>0</v>
      </c>
      <c r="S4004" s="222">
        <v>0</v>
      </c>
      <c r="T4004" s="222">
        <v>0</v>
      </c>
      <c r="U4004" s="222">
        <v>0</v>
      </c>
      <c r="V4004" s="222">
        <v>0</v>
      </c>
      <c r="W4004" s="222">
        <v>0</v>
      </c>
      <c r="X4004" s="222">
        <v>32296.12</v>
      </c>
    </row>
    <row r="4005" spans="1:24" s="239" customFormat="1" ht="22.7" customHeight="1" x14ac:dyDescent="0.3">
      <c r="A4005" s="238">
        <v>2025</v>
      </c>
      <c r="B4005" s="230">
        <v>1259</v>
      </c>
      <c r="C4005" s="229" t="s">
        <v>3591</v>
      </c>
      <c r="D4005" s="230">
        <v>55839</v>
      </c>
      <c r="E4005" s="222">
        <v>5615084.6500000004</v>
      </c>
      <c r="F4005" s="222">
        <v>5534985.6500000004</v>
      </c>
      <c r="G4005" s="222">
        <v>0</v>
      </c>
      <c r="H4005" s="222">
        <v>1496106.85</v>
      </c>
      <c r="I4005" s="222">
        <v>0</v>
      </c>
      <c r="J4005" s="222">
        <v>0</v>
      </c>
      <c r="K4005" s="222">
        <v>0</v>
      </c>
      <c r="L4005" s="222">
        <v>0</v>
      </c>
      <c r="M4005" s="222">
        <v>0</v>
      </c>
      <c r="N4005" s="222">
        <v>0</v>
      </c>
      <c r="O4005" s="222">
        <v>4038878.8</v>
      </c>
      <c r="P4005" s="222">
        <v>0</v>
      </c>
      <c r="Q4005" s="222">
        <v>0</v>
      </c>
      <c r="R4005" s="222">
        <v>0</v>
      </c>
      <c r="S4005" s="222">
        <v>0</v>
      </c>
      <c r="T4005" s="222">
        <v>0</v>
      </c>
      <c r="U4005" s="222">
        <v>0</v>
      </c>
      <c r="V4005" s="222">
        <v>0</v>
      </c>
      <c r="W4005" s="222">
        <v>0</v>
      </c>
      <c r="X4005" s="222">
        <v>80099</v>
      </c>
    </row>
    <row r="4006" spans="1:24" s="239" customFormat="1" ht="22.7" customHeight="1" x14ac:dyDescent="0.3">
      <c r="A4006" s="238">
        <v>2025</v>
      </c>
      <c r="B4006" s="230">
        <v>1260</v>
      </c>
      <c r="C4006" s="229" t="s">
        <v>3598</v>
      </c>
      <c r="D4006" s="230">
        <v>55840</v>
      </c>
      <c r="E4006" s="222">
        <v>6410734.1799999997</v>
      </c>
      <c r="F4006" s="222">
        <v>6330635.1799999997</v>
      </c>
      <c r="G4006" s="222">
        <v>0</v>
      </c>
      <c r="H4006" s="222">
        <v>2360815.36</v>
      </c>
      <c r="I4006" s="222">
        <v>0</v>
      </c>
      <c r="J4006" s="222">
        <v>0</v>
      </c>
      <c r="K4006" s="222">
        <v>0</v>
      </c>
      <c r="L4006" s="222">
        <v>0</v>
      </c>
      <c r="M4006" s="222">
        <v>0</v>
      </c>
      <c r="N4006" s="222">
        <v>0</v>
      </c>
      <c r="O4006" s="222">
        <v>3969819.82</v>
      </c>
      <c r="P4006" s="222">
        <v>0</v>
      </c>
      <c r="Q4006" s="222">
        <v>0</v>
      </c>
      <c r="R4006" s="222">
        <v>0</v>
      </c>
      <c r="S4006" s="222">
        <v>0</v>
      </c>
      <c r="T4006" s="222">
        <v>0</v>
      </c>
      <c r="U4006" s="222">
        <v>0</v>
      </c>
      <c r="V4006" s="222">
        <v>0</v>
      </c>
      <c r="W4006" s="222">
        <v>0</v>
      </c>
      <c r="X4006" s="222">
        <v>80099</v>
      </c>
    </row>
    <row r="4007" spans="1:24" s="239" customFormat="1" ht="22.7" customHeight="1" x14ac:dyDescent="0.3">
      <c r="A4007" s="238">
        <v>2025</v>
      </c>
      <c r="B4007" s="230">
        <v>1261</v>
      </c>
      <c r="C4007" s="229" t="s">
        <v>3592</v>
      </c>
      <c r="D4007" s="230">
        <v>55841</v>
      </c>
      <c r="E4007" s="222">
        <v>5613437.1500000004</v>
      </c>
      <c r="F4007" s="222">
        <v>5533338.1500000004</v>
      </c>
      <c r="G4007" s="222">
        <v>0</v>
      </c>
      <c r="H4007" s="222">
        <v>1496106.85</v>
      </c>
      <c r="I4007" s="222">
        <v>0</v>
      </c>
      <c r="J4007" s="222">
        <v>0</v>
      </c>
      <c r="K4007" s="222">
        <v>0</v>
      </c>
      <c r="L4007" s="222">
        <v>0</v>
      </c>
      <c r="M4007" s="222">
        <v>0</v>
      </c>
      <c r="N4007" s="222">
        <v>0</v>
      </c>
      <c r="O4007" s="222">
        <v>4037231.3</v>
      </c>
      <c r="P4007" s="222">
        <v>0</v>
      </c>
      <c r="Q4007" s="222">
        <v>0</v>
      </c>
      <c r="R4007" s="222">
        <v>0</v>
      </c>
      <c r="S4007" s="222">
        <v>0</v>
      </c>
      <c r="T4007" s="222">
        <v>0</v>
      </c>
      <c r="U4007" s="222">
        <v>0</v>
      </c>
      <c r="V4007" s="222">
        <v>0</v>
      </c>
      <c r="W4007" s="222">
        <v>0</v>
      </c>
      <c r="X4007" s="222">
        <v>80099</v>
      </c>
    </row>
    <row r="4008" spans="1:24" s="239" customFormat="1" ht="20.25" customHeight="1" x14ac:dyDescent="0.3">
      <c r="A4008" s="238"/>
      <c r="B4008" s="231" t="s">
        <v>22</v>
      </c>
      <c r="C4008" s="272"/>
      <c r="D4008" s="230" t="s">
        <v>172</v>
      </c>
      <c r="E4008" s="220">
        <v>131885162.15000001</v>
      </c>
      <c r="F4008" s="220">
        <v>130298760.61000001</v>
      </c>
      <c r="G4008" s="220">
        <v>15321819.870000001</v>
      </c>
      <c r="H4008" s="220">
        <v>30532695.18</v>
      </c>
      <c r="I4008" s="220">
        <v>0</v>
      </c>
      <c r="J4008" s="220">
        <v>1052685.1000000001</v>
      </c>
      <c r="K4008" s="220">
        <v>1250491</v>
      </c>
      <c r="L4008" s="220">
        <v>3565414.2199999997</v>
      </c>
      <c r="M4008" s="220">
        <v>0</v>
      </c>
      <c r="N4008" s="220">
        <v>0</v>
      </c>
      <c r="O4008" s="220">
        <v>43890623.409999996</v>
      </c>
      <c r="P4008" s="220">
        <v>0</v>
      </c>
      <c r="Q4008" s="220">
        <v>34685031.829999998</v>
      </c>
      <c r="R4008" s="220">
        <v>0</v>
      </c>
      <c r="S4008" s="220">
        <v>0</v>
      </c>
      <c r="T4008" s="220">
        <v>0</v>
      </c>
      <c r="U4008" s="220">
        <v>0</v>
      </c>
      <c r="V4008" s="220">
        <v>0</v>
      </c>
      <c r="W4008" s="220">
        <v>0</v>
      </c>
      <c r="X4008" s="220">
        <v>1586401.5399999998</v>
      </c>
    </row>
    <row r="4009" spans="1:24" s="239" customFormat="1" ht="20.25" customHeight="1" x14ac:dyDescent="0.3">
      <c r="A4009" s="238"/>
      <c r="B4009" s="235"/>
      <c r="C4009" s="235"/>
      <c r="D4009" s="282"/>
      <c r="E4009" s="283"/>
      <c r="F4009" s="283"/>
      <c r="G4009" s="283"/>
      <c r="H4009" s="283"/>
      <c r="I4009" s="283"/>
      <c r="J4009" s="283"/>
      <c r="K4009" s="283"/>
      <c r="L4009" s="288" t="s">
        <v>4452</v>
      </c>
      <c r="M4009" s="283"/>
      <c r="N4009" s="283"/>
      <c r="O4009" s="283"/>
      <c r="P4009" s="283"/>
      <c r="Q4009" s="283"/>
      <c r="R4009" s="283"/>
      <c r="S4009" s="283"/>
      <c r="T4009" s="283"/>
      <c r="U4009" s="283"/>
      <c r="V4009" s="283"/>
      <c r="W4009" s="283"/>
      <c r="X4009" s="283"/>
    </row>
    <row r="4010" spans="1:24" s="239" customFormat="1" ht="20.25" customHeight="1" x14ac:dyDescent="0.3">
      <c r="A4010" s="238">
        <v>2025</v>
      </c>
      <c r="B4010" s="230">
        <v>1262</v>
      </c>
      <c r="C4010" s="231" t="s">
        <v>4300</v>
      </c>
      <c r="D4010" s="230">
        <v>56560</v>
      </c>
      <c r="E4010" s="222">
        <v>114752</v>
      </c>
      <c r="F4010" s="222">
        <v>114752</v>
      </c>
      <c r="G4010" s="222">
        <v>0</v>
      </c>
      <c r="H4010" s="222">
        <v>0</v>
      </c>
      <c r="I4010" s="222">
        <v>0</v>
      </c>
      <c r="J4010" s="222">
        <v>0</v>
      </c>
      <c r="K4010" s="222">
        <v>0</v>
      </c>
      <c r="L4010" s="222">
        <v>0</v>
      </c>
      <c r="M4010" s="222">
        <v>0</v>
      </c>
      <c r="N4010" s="222">
        <v>0</v>
      </c>
      <c r="O4010" s="222">
        <v>0</v>
      </c>
      <c r="P4010" s="222">
        <v>0</v>
      </c>
      <c r="Q4010" s="222">
        <v>0</v>
      </c>
      <c r="R4010" s="222">
        <v>0</v>
      </c>
      <c r="S4010" s="222">
        <v>0</v>
      </c>
      <c r="T4010" s="222">
        <v>0</v>
      </c>
      <c r="U4010" s="222">
        <v>0</v>
      </c>
      <c r="V4010" s="222">
        <v>114752</v>
      </c>
      <c r="W4010" s="222">
        <v>0</v>
      </c>
      <c r="X4010" s="222">
        <v>0</v>
      </c>
    </row>
    <row r="4011" spans="1:24" s="239" customFormat="1" ht="20.25" customHeight="1" x14ac:dyDescent="0.3">
      <c r="A4011" s="238">
        <v>2025</v>
      </c>
      <c r="B4011" s="230">
        <v>1263</v>
      </c>
      <c r="C4011" s="231" t="s">
        <v>4301</v>
      </c>
      <c r="D4011" s="230">
        <v>56561</v>
      </c>
      <c r="E4011" s="222">
        <v>113848</v>
      </c>
      <c r="F4011" s="222">
        <v>113848</v>
      </c>
      <c r="G4011" s="222">
        <v>0</v>
      </c>
      <c r="H4011" s="222">
        <v>0</v>
      </c>
      <c r="I4011" s="222">
        <v>0</v>
      </c>
      <c r="J4011" s="222">
        <v>0</v>
      </c>
      <c r="K4011" s="222">
        <v>0</v>
      </c>
      <c r="L4011" s="222">
        <v>0</v>
      </c>
      <c r="M4011" s="222">
        <v>0</v>
      </c>
      <c r="N4011" s="222">
        <v>0</v>
      </c>
      <c r="O4011" s="222">
        <v>0</v>
      </c>
      <c r="P4011" s="222">
        <v>0</v>
      </c>
      <c r="Q4011" s="222">
        <v>0</v>
      </c>
      <c r="R4011" s="222">
        <v>0</v>
      </c>
      <c r="S4011" s="222">
        <v>0</v>
      </c>
      <c r="T4011" s="222">
        <v>0</v>
      </c>
      <c r="U4011" s="222">
        <v>0</v>
      </c>
      <c r="V4011" s="222">
        <v>113848</v>
      </c>
      <c r="W4011" s="222">
        <v>0</v>
      </c>
      <c r="X4011" s="222">
        <v>0</v>
      </c>
    </row>
    <row r="4012" spans="1:24" s="239" customFormat="1" ht="20.25" customHeight="1" x14ac:dyDescent="0.3">
      <c r="A4012" s="238">
        <v>2025</v>
      </c>
      <c r="B4012" s="230">
        <v>1264</v>
      </c>
      <c r="C4012" s="231" t="s">
        <v>4302</v>
      </c>
      <c r="D4012" s="230">
        <v>44138</v>
      </c>
      <c r="E4012" s="222">
        <v>134439</v>
      </c>
      <c r="F4012" s="222">
        <v>134439</v>
      </c>
      <c r="G4012" s="222">
        <v>0</v>
      </c>
      <c r="H4012" s="222">
        <v>0</v>
      </c>
      <c r="I4012" s="222">
        <v>0</v>
      </c>
      <c r="J4012" s="222">
        <v>0</v>
      </c>
      <c r="K4012" s="222">
        <v>0</v>
      </c>
      <c r="L4012" s="222">
        <v>0</v>
      </c>
      <c r="M4012" s="222">
        <v>0</v>
      </c>
      <c r="N4012" s="222">
        <v>0</v>
      </c>
      <c r="O4012" s="222">
        <v>0</v>
      </c>
      <c r="P4012" s="222">
        <v>0</v>
      </c>
      <c r="Q4012" s="222">
        <v>0</v>
      </c>
      <c r="R4012" s="222">
        <v>0</v>
      </c>
      <c r="S4012" s="222">
        <v>0</v>
      </c>
      <c r="T4012" s="222">
        <v>0</v>
      </c>
      <c r="U4012" s="222">
        <v>0</v>
      </c>
      <c r="V4012" s="222">
        <v>134439</v>
      </c>
      <c r="W4012" s="222">
        <v>0</v>
      </c>
      <c r="X4012" s="222">
        <v>0</v>
      </c>
    </row>
    <row r="4013" spans="1:24" s="239" customFormat="1" ht="20.25" customHeight="1" x14ac:dyDescent="0.3">
      <c r="A4013" s="238">
        <v>2025</v>
      </c>
      <c r="B4013" s="230">
        <v>1265</v>
      </c>
      <c r="C4013" s="231" t="s">
        <v>4303</v>
      </c>
      <c r="D4013" s="230">
        <v>44139</v>
      </c>
      <c r="E4013" s="222">
        <v>70000</v>
      </c>
      <c r="F4013" s="222">
        <v>70000</v>
      </c>
      <c r="G4013" s="222">
        <v>0</v>
      </c>
      <c r="H4013" s="222">
        <v>0</v>
      </c>
      <c r="I4013" s="222">
        <v>0</v>
      </c>
      <c r="J4013" s="222">
        <v>0</v>
      </c>
      <c r="K4013" s="222">
        <v>0</v>
      </c>
      <c r="L4013" s="222">
        <v>0</v>
      </c>
      <c r="M4013" s="222">
        <v>0</v>
      </c>
      <c r="N4013" s="222">
        <v>0</v>
      </c>
      <c r="O4013" s="222">
        <v>0</v>
      </c>
      <c r="P4013" s="222">
        <v>0</v>
      </c>
      <c r="Q4013" s="222">
        <v>0</v>
      </c>
      <c r="R4013" s="222">
        <v>0</v>
      </c>
      <c r="S4013" s="222">
        <v>0</v>
      </c>
      <c r="T4013" s="222">
        <v>0</v>
      </c>
      <c r="U4013" s="222">
        <v>0</v>
      </c>
      <c r="V4013" s="222">
        <v>70000</v>
      </c>
      <c r="W4013" s="222">
        <v>0</v>
      </c>
      <c r="X4013" s="222">
        <v>0</v>
      </c>
    </row>
    <row r="4014" spans="1:24" s="239" customFormat="1" ht="20.25" customHeight="1" x14ac:dyDescent="0.3">
      <c r="A4014" s="238"/>
      <c r="B4014" s="231" t="s">
        <v>22</v>
      </c>
      <c r="C4014" s="272"/>
      <c r="D4014" s="230" t="s">
        <v>172</v>
      </c>
      <c r="E4014" s="220">
        <v>433039</v>
      </c>
      <c r="F4014" s="220">
        <v>433039</v>
      </c>
      <c r="G4014" s="220">
        <v>0</v>
      </c>
      <c r="H4014" s="220">
        <v>0</v>
      </c>
      <c r="I4014" s="220">
        <v>0</v>
      </c>
      <c r="J4014" s="220">
        <v>0</v>
      </c>
      <c r="K4014" s="220">
        <v>0</v>
      </c>
      <c r="L4014" s="220">
        <v>0</v>
      </c>
      <c r="M4014" s="220">
        <v>0</v>
      </c>
      <c r="N4014" s="220">
        <v>0</v>
      </c>
      <c r="O4014" s="220">
        <v>0</v>
      </c>
      <c r="P4014" s="220">
        <v>0</v>
      </c>
      <c r="Q4014" s="220">
        <v>0</v>
      </c>
      <c r="R4014" s="220">
        <v>0</v>
      </c>
      <c r="S4014" s="220">
        <v>0</v>
      </c>
      <c r="T4014" s="220">
        <v>0</v>
      </c>
      <c r="U4014" s="220">
        <v>0</v>
      </c>
      <c r="V4014" s="220">
        <v>433039</v>
      </c>
      <c r="W4014" s="220">
        <v>0</v>
      </c>
      <c r="X4014" s="220">
        <v>0</v>
      </c>
    </row>
    <row r="4015" spans="1:24" s="239" customFormat="1" ht="20.25" customHeight="1" x14ac:dyDescent="0.3">
      <c r="A4015" s="238"/>
      <c r="B4015" s="272" t="s">
        <v>34</v>
      </c>
      <c r="C4015" s="272"/>
      <c r="D4015" s="263" t="s">
        <v>172</v>
      </c>
      <c r="E4015" s="220">
        <v>224809419.06999999</v>
      </c>
      <c r="F4015" s="220">
        <v>222352993.38999999</v>
      </c>
      <c r="G4015" s="220">
        <v>31607282.530000001</v>
      </c>
      <c r="H4015" s="220">
        <v>55717506.799999997</v>
      </c>
      <c r="I4015" s="220">
        <v>0</v>
      </c>
      <c r="J4015" s="220">
        <v>3512915.46</v>
      </c>
      <c r="K4015" s="220">
        <v>4470365.99</v>
      </c>
      <c r="L4015" s="220">
        <v>12224731.379999999</v>
      </c>
      <c r="M4015" s="220">
        <v>0</v>
      </c>
      <c r="N4015" s="220">
        <v>0</v>
      </c>
      <c r="O4015" s="220">
        <v>76888972.469999999</v>
      </c>
      <c r="P4015" s="220">
        <v>175581.62</v>
      </c>
      <c r="Q4015" s="220">
        <v>35389344.939999998</v>
      </c>
      <c r="R4015" s="220">
        <v>0</v>
      </c>
      <c r="S4015" s="220">
        <v>0</v>
      </c>
      <c r="T4015" s="220">
        <v>0</v>
      </c>
      <c r="U4015" s="220">
        <v>0</v>
      </c>
      <c r="V4015" s="220">
        <v>2366292.2000000002</v>
      </c>
      <c r="W4015" s="220">
        <v>0</v>
      </c>
      <c r="X4015" s="220">
        <v>2456425.6799999997</v>
      </c>
    </row>
    <row r="4016" spans="1:24" s="239" customFormat="1" ht="20.25" customHeight="1" x14ac:dyDescent="0.3">
      <c r="A4016" s="238"/>
      <c r="C4016" s="235"/>
      <c r="D4016" s="235"/>
      <c r="E4016" s="235"/>
      <c r="F4016" s="235"/>
      <c r="G4016" s="254"/>
      <c r="H4016" s="254"/>
      <c r="I4016" s="254"/>
      <c r="J4016" s="254"/>
      <c r="K4016" s="254"/>
      <c r="L4016" s="254" t="s">
        <v>1958</v>
      </c>
      <c r="M4016" s="254"/>
      <c r="N4016" s="254"/>
      <c r="O4016" s="254"/>
      <c r="P4016" s="254"/>
      <c r="Q4016" s="254"/>
      <c r="R4016" s="254"/>
      <c r="S4016" s="254"/>
      <c r="T4016" s="254"/>
      <c r="U4016" s="254"/>
      <c r="V4016" s="254"/>
      <c r="W4016" s="254"/>
      <c r="X4016" s="275"/>
    </row>
    <row r="4017" spans="1:24" s="239" customFormat="1" ht="20.25" customHeight="1" x14ac:dyDescent="0.3">
      <c r="A4017" s="238"/>
      <c r="C4017" s="274"/>
      <c r="D4017" s="274"/>
      <c r="E4017" s="274"/>
      <c r="F4017" s="274"/>
      <c r="G4017" s="275"/>
      <c r="H4017" s="275"/>
      <c r="I4017" s="275"/>
      <c r="J4017" s="275"/>
      <c r="K4017" s="275"/>
      <c r="L4017" s="275" t="s">
        <v>4453</v>
      </c>
      <c r="M4017" s="275"/>
      <c r="N4017" s="275"/>
      <c r="O4017" s="275"/>
      <c r="P4017" s="275"/>
      <c r="Q4017" s="275"/>
      <c r="R4017" s="275"/>
      <c r="S4017" s="275"/>
      <c r="T4017" s="275"/>
      <c r="U4017" s="275"/>
      <c r="V4017" s="275"/>
      <c r="W4017" s="275"/>
      <c r="X4017" s="275"/>
    </row>
    <row r="4018" spans="1:24" s="239" customFormat="1" ht="20.25" customHeight="1" x14ac:dyDescent="0.3">
      <c r="A4018" s="238">
        <v>2025</v>
      </c>
      <c r="B4018" s="230">
        <v>1266</v>
      </c>
      <c r="C4018" s="229" t="s">
        <v>3669</v>
      </c>
      <c r="D4018" s="230">
        <v>44648</v>
      </c>
      <c r="E4018" s="222">
        <v>3231776</v>
      </c>
      <c r="F4018" s="222">
        <v>3184939</v>
      </c>
      <c r="G4018" s="218">
        <v>0</v>
      </c>
      <c r="H4018" s="218">
        <v>0</v>
      </c>
      <c r="I4018" s="218">
        <v>0</v>
      </c>
      <c r="J4018" s="218">
        <v>0</v>
      </c>
      <c r="K4018" s="218">
        <v>0</v>
      </c>
      <c r="L4018" s="218">
        <v>0</v>
      </c>
      <c r="M4018" s="222">
        <v>0</v>
      </c>
      <c r="N4018" s="218">
        <v>0</v>
      </c>
      <c r="O4018" s="218">
        <v>3184939</v>
      </c>
      <c r="P4018" s="218">
        <v>0</v>
      </c>
      <c r="Q4018" s="218">
        <v>0</v>
      </c>
      <c r="R4018" s="218">
        <v>0</v>
      </c>
      <c r="S4018" s="218">
        <v>0</v>
      </c>
      <c r="T4018" s="218">
        <v>0</v>
      </c>
      <c r="U4018" s="218">
        <v>0</v>
      </c>
      <c r="V4018" s="218">
        <v>0</v>
      </c>
      <c r="W4018" s="218">
        <v>0</v>
      </c>
      <c r="X4018" s="223">
        <v>46837</v>
      </c>
    </row>
    <row r="4019" spans="1:24" s="239" customFormat="1" ht="20.25" customHeight="1" x14ac:dyDescent="0.3">
      <c r="A4019" s="238">
        <v>2025</v>
      </c>
      <c r="B4019" s="230">
        <v>1267</v>
      </c>
      <c r="C4019" s="229" t="s">
        <v>3668</v>
      </c>
      <c r="D4019" s="230">
        <v>44649</v>
      </c>
      <c r="E4019" s="222">
        <v>3231776</v>
      </c>
      <c r="F4019" s="222">
        <v>3184939</v>
      </c>
      <c r="G4019" s="218">
        <v>0</v>
      </c>
      <c r="H4019" s="218">
        <v>0</v>
      </c>
      <c r="I4019" s="218">
        <v>0</v>
      </c>
      <c r="J4019" s="218">
        <v>0</v>
      </c>
      <c r="K4019" s="218">
        <v>0</v>
      </c>
      <c r="L4019" s="218">
        <v>0</v>
      </c>
      <c r="M4019" s="222">
        <v>0</v>
      </c>
      <c r="N4019" s="218">
        <v>0</v>
      </c>
      <c r="O4019" s="218">
        <v>3184939</v>
      </c>
      <c r="P4019" s="218">
        <v>0</v>
      </c>
      <c r="Q4019" s="218">
        <v>0</v>
      </c>
      <c r="R4019" s="218">
        <v>0</v>
      </c>
      <c r="S4019" s="218">
        <v>0</v>
      </c>
      <c r="T4019" s="218">
        <v>0</v>
      </c>
      <c r="U4019" s="218">
        <v>0</v>
      </c>
      <c r="V4019" s="218">
        <v>0</v>
      </c>
      <c r="W4019" s="218">
        <v>0</v>
      </c>
      <c r="X4019" s="223">
        <v>46837</v>
      </c>
    </row>
    <row r="4020" spans="1:24" s="239" customFormat="1" ht="20.25" customHeight="1" x14ac:dyDescent="0.3">
      <c r="A4020" s="238"/>
      <c r="B4020" s="226" t="s">
        <v>22</v>
      </c>
      <c r="C4020" s="231"/>
      <c r="D4020" s="230" t="s">
        <v>172</v>
      </c>
      <c r="E4020" s="220">
        <v>6463552</v>
      </c>
      <c r="F4020" s="220">
        <v>6369878</v>
      </c>
      <c r="G4020" s="220">
        <v>0</v>
      </c>
      <c r="H4020" s="220">
        <v>0</v>
      </c>
      <c r="I4020" s="220">
        <v>0</v>
      </c>
      <c r="J4020" s="220">
        <v>0</v>
      </c>
      <c r="K4020" s="220">
        <v>0</v>
      </c>
      <c r="L4020" s="220">
        <v>0</v>
      </c>
      <c r="M4020" s="220">
        <v>0</v>
      </c>
      <c r="N4020" s="220">
        <v>0</v>
      </c>
      <c r="O4020" s="220">
        <v>6369878</v>
      </c>
      <c r="P4020" s="220">
        <v>0</v>
      </c>
      <c r="Q4020" s="220">
        <v>0</v>
      </c>
      <c r="R4020" s="220">
        <v>0</v>
      </c>
      <c r="S4020" s="220">
        <v>0</v>
      </c>
      <c r="T4020" s="220">
        <v>0</v>
      </c>
      <c r="U4020" s="220">
        <v>0</v>
      </c>
      <c r="V4020" s="220">
        <v>0</v>
      </c>
      <c r="W4020" s="220">
        <v>0</v>
      </c>
      <c r="X4020" s="220">
        <v>93674</v>
      </c>
    </row>
    <row r="4021" spans="1:24" s="239" customFormat="1" ht="20.25" customHeight="1" x14ac:dyDescent="0.3">
      <c r="A4021" s="238"/>
      <c r="B4021" s="284"/>
      <c r="C4021" s="285"/>
      <c r="D4021" s="284"/>
      <c r="E4021" s="286"/>
      <c r="F4021" s="286"/>
      <c r="G4021" s="286"/>
      <c r="H4021" s="287"/>
      <c r="I4021" s="286"/>
      <c r="J4021" s="286"/>
      <c r="K4021" s="286"/>
      <c r="L4021" s="288" t="s">
        <v>4454</v>
      </c>
      <c r="M4021" s="286"/>
      <c r="N4021" s="286"/>
      <c r="O4021" s="286"/>
      <c r="P4021" s="286"/>
      <c r="Q4021" s="286"/>
      <c r="R4021" s="286"/>
      <c r="S4021" s="286"/>
      <c r="T4021" s="286"/>
      <c r="U4021" s="266"/>
      <c r="V4021" s="266"/>
      <c r="W4021" s="286"/>
      <c r="X4021" s="289"/>
    </row>
    <row r="4022" spans="1:24" s="239" customFormat="1" ht="20.25" customHeight="1" x14ac:dyDescent="0.3">
      <c r="A4022" s="238">
        <v>2025</v>
      </c>
      <c r="B4022" s="230">
        <v>1268</v>
      </c>
      <c r="C4022" s="229" t="s">
        <v>1137</v>
      </c>
      <c r="D4022" s="230">
        <v>44637</v>
      </c>
      <c r="E4022" s="222">
        <v>1638282.74</v>
      </c>
      <c r="F4022" s="222">
        <v>1614539.51</v>
      </c>
      <c r="G4022" s="222">
        <v>0</v>
      </c>
      <c r="H4022" s="261">
        <v>0</v>
      </c>
      <c r="I4022" s="222">
        <v>0</v>
      </c>
      <c r="J4022" s="222">
        <v>0</v>
      </c>
      <c r="K4022" s="222">
        <v>0</v>
      </c>
      <c r="L4022" s="222">
        <v>0</v>
      </c>
      <c r="M4022" s="222">
        <v>0</v>
      </c>
      <c r="N4022" s="222">
        <v>0</v>
      </c>
      <c r="O4022" s="222">
        <v>1614539.51</v>
      </c>
      <c r="P4022" s="222">
        <v>0</v>
      </c>
      <c r="Q4022" s="222">
        <v>0</v>
      </c>
      <c r="R4022" s="222">
        <v>0</v>
      </c>
      <c r="S4022" s="222">
        <v>0</v>
      </c>
      <c r="T4022" s="222">
        <v>0</v>
      </c>
      <c r="U4022" s="223">
        <v>0</v>
      </c>
      <c r="V4022" s="223">
        <v>0</v>
      </c>
      <c r="W4022" s="223">
        <v>0</v>
      </c>
      <c r="X4022" s="223">
        <v>23743.23</v>
      </c>
    </row>
    <row r="4023" spans="1:24" s="239" customFormat="1" ht="20.25" customHeight="1" x14ac:dyDescent="0.3">
      <c r="A4023" s="238"/>
      <c r="B4023" s="226" t="s">
        <v>22</v>
      </c>
      <c r="C4023" s="229"/>
      <c r="D4023" s="230" t="s">
        <v>172</v>
      </c>
      <c r="E4023" s="220">
        <v>1638282.74</v>
      </c>
      <c r="F4023" s="220">
        <v>1614539.51</v>
      </c>
      <c r="G4023" s="220">
        <v>0</v>
      </c>
      <c r="H4023" s="290">
        <v>0</v>
      </c>
      <c r="I4023" s="220">
        <v>0</v>
      </c>
      <c r="J4023" s="220">
        <v>0</v>
      </c>
      <c r="K4023" s="220">
        <v>0</v>
      </c>
      <c r="L4023" s="220">
        <v>0</v>
      </c>
      <c r="M4023" s="220">
        <v>0</v>
      </c>
      <c r="N4023" s="220">
        <v>0</v>
      </c>
      <c r="O4023" s="220">
        <v>1614539.51</v>
      </c>
      <c r="P4023" s="220">
        <v>0</v>
      </c>
      <c r="Q4023" s="220">
        <v>0</v>
      </c>
      <c r="R4023" s="220">
        <v>0</v>
      </c>
      <c r="S4023" s="220">
        <v>0</v>
      </c>
      <c r="T4023" s="220">
        <v>0</v>
      </c>
      <c r="U4023" s="291">
        <v>0</v>
      </c>
      <c r="V4023" s="291">
        <v>0</v>
      </c>
      <c r="W4023" s="291">
        <v>0</v>
      </c>
      <c r="X4023" s="291">
        <v>23743.23</v>
      </c>
    </row>
    <row r="4024" spans="1:24" s="239" customFormat="1" ht="20.25" customHeight="1" x14ac:dyDescent="0.3">
      <c r="A4024" s="238"/>
      <c r="C4024" s="274"/>
      <c r="D4024" s="274"/>
      <c r="E4024" s="274"/>
      <c r="F4024" s="274"/>
      <c r="G4024" s="275"/>
      <c r="H4024" s="275"/>
      <c r="I4024" s="275"/>
      <c r="J4024" s="275"/>
      <c r="K4024" s="275"/>
      <c r="L4024" s="275" t="s">
        <v>4455</v>
      </c>
      <c r="M4024" s="275"/>
      <c r="N4024" s="275"/>
      <c r="O4024" s="275"/>
      <c r="P4024" s="275"/>
      <c r="Q4024" s="275"/>
      <c r="R4024" s="275"/>
      <c r="S4024" s="275"/>
      <c r="T4024" s="275"/>
      <c r="U4024" s="275"/>
      <c r="V4024" s="275"/>
      <c r="W4024" s="275"/>
      <c r="X4024" s="266"/>
    </row>
    <row r="4025" spans="1:24" s="239" customFormat="1" ht="20.25" customHeight="1" x14ac:dyDescent="0.3">
      <c r="A4025" s="238">
        <v>2025</v>
      </c>
      <c r="B4025" s="230">
        <v>1269</v>
      </c>
      <c r="C4025" s="229" t="s">
        <v>1515</v>
      </c>
      <c r="D4025" s="230">
        <v>44423</v>
      </c>
      <c r="E4025" s="222">
        <v>3180743.29</v>
      </c>
      <c r="F4025" s="222">
        <v>3142859.77</v>
      </c>
      <c r="G4025" s="218">
        <v>0</v>
      </c>
      <c r="H4025" s="261">
        <v>0</v>
      </c>
      <c r="I4025" s="222">
        <v>0</v>
      </c>
      <c r="J4025" s="222">
        <v>0</v>
      </c>
      <c r="K4025" s="222">
        <v>0</v>
      </c>
      <c r="L4025" s="222">
        <v>0</v>
      </c>
      <c r="M4025" s="222">
        <v>0</v>
      </c>
      <c r="N4025" s="222">
        <v>0</v>
      </c>
      <c r="O4025" s="222">
        <v>3142859.77</v>
      </c>
      <c r="P4025" s="222">
        <v>0</v>
      </c>
      <c r="Q4025" s="222">
        <v>0</v>
      </c>
      <c r="R4025" s="222">
        <v>0</v>
      </c>
      <c r="S4025" s="222">
        <v>0</v>
      </c>
      <c r="T4025" s="222">
        <v>0</v>
      </c>
      <c r="U4025" s="223">
        <v>0</v>
      </c>
      <c r="V4025" s="223">
        <v>0</v>
      </c>
      <c r="W4025" s="223">
        <v>0</v>
      </c>
      <c r="X4025" s="222">
        <v>37883.519999999997</v>
      </c>
    </row>
    <row r="4026" spans="1:24" s="239" customFormat="1" ht="20.25" customHeight="1" x14ac:dyDescent="0.3">
      <c r="A4026" s="238">
        <v>2025</v>
      </c>
      <c r="B4026" s="230">
        <v>1270</v>
      </c>
      <c r="C4026" s="229" t="s">
        <v>1517</v>
      </c>
      <c r="D4026" s="230">
        <v>44447</v>
      </c>
      <c r="E4026" s="222">
        <v>126415.2</v>
      </c>
      <c r="F4026" s="222">
        <v>126415.2</v>
      </c>
      <c r="G4026" s="218">
        <v>0</v>
      </c>
      <c r="H4026" s="261">
        <v>0</v>
      </c>
      <c r="I4026" s="222">
        <v>0</v>
      </c>
      <c r="J4026" s="222">
        <v>0</v>
      </c>
      <c r="K4026" s="222">
        <v>0</v>
      </c>
      <c r="L4026" s="222">
        <v>0</v>
      </c>
      <c r="M4026" s="222">
        <v>0</v>
      </c>
      <c r="N4026" s="222">
        <v>0</v>
      </c>
      <c r="O4026" s="222">
        <v>0</v>
      </c>
      <c r="P4026" s="222">
        <v>0</v>
      </c>
      <c r="Q4026" s="222">
        <v>0</v>
      </c>
      <c r="R4026" s="222">
        <v>0</v>
      </c>
      <c r="S4026" s="222">
        <v>0</v>
      </c>
      <c r="T4026" s="222">
        <v>0</v>
      </c>
      <c r="U4026" s="223">
        <v>126415.2</v>
      </c>
      <c r="V4026" s="223">
        <v>0</v>
      </c>
      <c r="W4026" s="223">
        <v>0</v>
      </c>
      <c r="X4026" s="222">
        <v>0</v>
      </c>
    </row>
    <row r="4027" spans="1:24" s="239" customFormat="1" ht="20.25" customHeight="1" x14ac:dyDescent="0.3">
      <c r="A4027" s="238">
        <v>2025</v>
      </c>
      <c r="B4027" s="230">
        <v>1271</v>
      </c>
      <c r="C4027" s="229" t="s">
        <v>1140</v>
      </c>
      <c r="D4027" s="230">
        <v>44355</v>
      </c>
      <c r="E4027" s="222">
        <v>9622563.7799999993</v>
      </c>
      <c r="F4027" s="222">
        <v>9494696.3599999994</v>
      </c>
      <c r="G4027" s="222">
        <v>0</v>
      </c>
      <c r="H4027" s="261">
        <v>0</v>
      </c>
      <c r="I4027" s="222">
        <v>0</v>
      </c>
      <c r="J4027" s="222">
        <v>0</v>
      </c>
      <c r="K4027" s="222">
        <v>0</v>
      </c>
      <c r="L4027" s="222">
        <v>0</v>
      </c>
      <c r="M4027" s="222">
        <v>0</v>
      </c>
      <c r="N4027" s="222">
        <v>0</v>
      </c>
      <c r="O4027" s="222">
        <v>9425670.3699999992</v>
      </c>
      <c r="P4027" s="222">
        <v>0</v>
      </c>
      <c r="Q4027" s="222">
        <v>0</v>
      </c>
      <c r="R4027" s="222">
        <v>0</v>
      </c>
      <c r="S4027" s="222">
        <v>0</v>
      </c>
      <c r="T4027" s="222">
        <v>0</v>
      </c>
      <c r="U4027" s="223">
        <v>69025.990000000005</v>
      </c>
      <c r="V4027" s="223">
        <v>0</v>
      </c>
      <c r="W4027" s="223">
        <v>0</v>
      </c>
      <c r="X4027" s="222">
        <v>127867.42</v>
      </c>
    </row>
    <row r="4028" spans="1:24" s="239" customFormat="1" ht="20.25" customHeight="1" x14ac:dyDescent="0.3">
      <c r="A4028" s="238">
        <v>2025</v>
      </c>
      <c r="B4028" s="230">
        <v>1272</v>
      </c>
      <c r="C4028" s="229" t="s">
        <v>73</v>
      </c>
      <c r="D4028" s="230">
        <v>44489</v>
      </c>
      <c r="E4028" s="222">
        <v>2935337.4699999997</v>
      </c>
      <c r="F4028" s="222">
        <v>2878303.59</v>
      </c>
      <c r="G4028" s="222">
        <v>0</v>
      </c>
      <c r="H4028" s="261">
        <v>2878303.59</v>
      </c>
      <c r="I4028" s="222">
        <v>0</v>
      </c>
      <c r="J4028" s="222">
        <v>0</v>
      </c>
      <c r="K4028" s="222">
        <v>0</v>
      </c>
      <c r="L4028" s="222">
        <v>0</v>
      </c>
      <c r="M4028" s="222">
        <v>0</v>
      </c>
      <c r="N4028" s="222">
        <v>0</v>
      </c>
      <c r="O4028" s="222">
        <v>0</v>
      </c>
      <c r="P4028" s="222">
        <v>0</v>
      </c>
      <c r="Q4028" s="222">
        <v>0</v>
      </c>
      <c r="R4028" s="222">
        <v>0</v>
      </c>
      <c r="S4028" s="222">
        <v>0</v>
      </c>
      <c r="T4028" s="222">
        <v>0</v>
      </c>
      <c r="U4028" s="223">
        <v>0</v>
      </c>
      <c r="V4028" s="223">
        <v>0</v>
      </c>
      <c r="W4028" s="223">
        <v>0</v>
      </c>
      <c r="X4028" s="222">
        <v>57033.88</v>
      </c>
    </row>
    <row r="4029" spans="1:24" s="239" customFormat="1" ht="20.25" customHeight="1" x14ac:dyDescent="0.3">
      <c r="A4029" s="238">
        <v>2025</v>
      </c>
      <c r="B4029" s="230">
        <v>1273</v>
      </c>
      <c r="C4029" s="229" t="s">
        <v>3455</v>
      </c>
      <c r="D4029" s="230">
        <v>44517</v>
      </c>
      <c r="E4029" s="222">
        <v>8800171.0600000005</v>
      </c>
      <c r="F4029" s="222">
        <v>8643646.8399999999</v>
      </c>
      <c r="G4029" s="222">
        <v>0</v>
      </c>
      <c r="H4029" s="261">
        <v>2505271.04</v>
      </c>
      <c r="I4029" s="222">
        <v>0</v>
      </c>
      <c r="J4029" s="222">
        <v>0</v>
      </c>
      <c r="K4029" s="222">
        <v>0</v>
      </c>
      <c r="L4029" s="222">
        <v>0</v>
      </c>
      <c r="M4029" s="222">
        <v>0</v>
      </c>
      <c r="N4029" s="222">
        <v>0</v>
      </c>
      <c r="O4029" s="222">
        <v>6138375.7999999998</v>
      </c>
      <c r="P4029" s="222">
        <v>0</v>
      </c>
      <c r="Q4029" s="222">
        <v>0</v>
      </c>
      <c r="R4029" s="222">
        <v>0</v>
      </c>
      <c r="S4029" s="222">
        <v>0</v>
      </c>
      <c r="T4029" s="222">
        <v>0</v>
      </c>
      <c r="U4029" s="223">
        <v>0</v>
      </c>
      <c r="V4029" s="223">
        <v>0</v>
      </c>
      <c r="W4029" s="223">
        <v>0</v>
      </c>
      <c r="X4029" s="223">
        <v>156524.22</v>
      </c>
    </row>
    <row r="4030" spans="1:24" s="239" customFormat="1" ht="20.25" customHeight="1" x14ac:dyDescent="0.3">
      <c r="A4030" s="238">
        <v>2025</v>
      </c>
      <c r="B4030" s="230">
        <v>1274</v>
      </c>
      <c r="C4030" s="229" t="s">
        <v>1519</v>
      </c>
      <c r="D4030" s="230">
        <v>44463</v>
      </c>
      <c r="E4030" s="222">
        <v>1063652.1000000001</v>
      </c>
      <c r="F4030" s="222">
        <v>1063652.1000000001</v>
      </c>
      <c r="G4030" s="218">
        <v>0</v>
      </c>
      <c r="H4030" s="218">
        <v>0</v>
      </c>
      <c r="I4030" s="218">
        <v>0</v>
      </c>
      <c r="J4030" s="218">
        <v>0</v>
      </c>
      <c r="K4030" s="218">
        <v>0</v>
      </c>
      <c r="L4030" s="218">
        <v>1063652.1000000001</v>
      </c>
      <c r="M4030" s="218">
        <v>0</v>
      </c>
      <c r="N4030" s="218">
        <v>0</v>
      </c>
      <c r="O4030" s="218">
        <v>0</v>
      </c>
      <c r="P4030" s="218">
        <v>0</v>
      </c>
      <c r="Q4030" s="218">
        <v>0</v>
      </c>
      <c r="R4030" s="218">
        <v>0</v>
      </c>
      <c r="S4030" s="218">
        <v>0</v>
      </c>
      <c r="T4030" s="218">
        <v>0</v>
      </c>
      <c r="U4030" s="218">
        <v>0</v>
      </c>
      <c r="V4030" s="218">
        <v>0</v>
      </c>
      <c r="W4030" s="218">
        <v>0</v>
      </c>
      <c r="X4030" s="218">
        <v>0</v>
      </c>
    </row>
    <row r="4031" spans="1:24" s="239" customFormat="1" ht="20.25" customHeight="1" x14ac:dyDescent="0.3">
      <c r="A4031" s="238">
        <v>2025</v>
      </c>
      <c r="B4031" s="230">
        <v>1275</v>
      </c>
      <c r="C4031" s="229" t="s">
        <v>3670</v>
      </c>
      <c r="D4031" s="230">
        <v>44514</v>
      </c>
      <c r="E4031" s="222">
        <v>3862626.9</v>
      </c>
      <c r="F4031" s="222">
        <v>3796676.75</v>
      </c>
      <c r="G4031" s="218">
        <v>0</v>
      </c>
      <c r="H4031" s="218">
        <v>0</v>
      </c>
      <c r="I4031" s="218">
        <v>0</v>
      </c>
      <c r="J4031" s="218">
        <v>980200.54</v>
      </c>
      <c r="K4031" s="218">
        <v>2227535.48</v>
      </c>
      <c r="L4031" s="218">
        <v>588940.73</v>
      </c>
      <c r="M4031" s="218">
        <v>0</v>
      </c>
      <c r="N4031" s="218">
        <v>0</v>
      </c>
      <c r="O4031" s="218">
        <v>0</v>
      </c>
      <c r="P4031" s="218">
        <v>0</v>
      </c>
      <c r="Q4031" s="218">
        <v>0</v>
      </c>
      <c r="R4031" s="218">
        <v>0</v>
      </c>
      <c r="S4031" s="218">
        <v>0</v>
      </c>
      <c r="T4031" s="218">
        <v>0</v>
      </c>
      <c r="U4031" s="218">
        <v>0</v>
      </c>
      <c r="V4031" s="218">
        <v>0</v>
      </c>
      <c r="W4031" s="218">
        <v>0</v>
      </c>
      <c r="X4031" s="218">
        <v>65950.149999999994</v>
      </c>
    </row>
    <row r="4032" spans="1:24" s="239" customFormat="1" ht="20.25" customHeight="1" x14ac:dyDescent="0.3">
      <c r="A4032" s="238">
        <v>2025</v>
      </c>
      <c r="B4032" s="230">
        <v>1276</v>
      </c>
      <c r="C4032" s="229" t="s">
        <v>3671</v>
      </c>
      <c r="D4032" s="230">
        <v>44354</v>
      </c>
      <c r="E4032" s="222">
        <v>357575.12</v>
      </c>
      <c r="F4032" s="222">
        <v>357575.12</v>
      </c>
      <c r="G4032" s="222">
        <v>0</v>
      </c>
      <c r="H4032" s="222">
        <v>0</v>
      </c>
      <c r="I4032" s="222">
        <v>0</v>
      </c>
      <c r="J4032" s="222">
        <v>0</v>
      </c>
      <c r="K4032" s="222">
        <v>0</v>
      </c>
      <c r="L4032" s="222">
        <v>0</v>
      </c>
      <c r="M4032" s="222">
        <v>0</v>
      </c>
      <c r="N4032" s="222">
        <v>0</v>
      </c>
      <c r="O4032" s="222">
        <v>0</v>
      </c>
      <c r="P4032" s="222">
        <v>0</v>
      </c>
      <c r="Q4032" s="222">
        <v>0</v>
      </c>
      <c r="R4032" s="222">
        <v>0</v>
      </c>
      <c r="S4032" s="222">
        <v>0</v>
      </c>
      <c r="T4032" s="222">
        <v>0</v>
      </c>
      <c r="U4032" s="222">
        <v>357575.12</v>
      </c>
      <c r="V4032" s="222">
        <v>0</v>
      </c>
      <c r="W4032" s="222">
        <v>0</v>
      </c>
      <c r="X4032" s="222">
        <v>0</v>
      </c>
    </row>
    <row r="4033" spans="1:24" s="239" customFormat="1" ht="20.25" customHeight="1" x14ac:dyDescent="0.3">
      <c r="A4033" s="238">
        <v>2025</v>
      </c>
      <c r="B4033" s="230">
        <v>1277</v>
      </c>
      <c r="C4033" s="229" t="s">
        <v>4304</v>
      </c>
      <c r="D4033" s="230">
        <v>44326</v>
      </c>
      <c r="E4033" s="222">
        <v>11729983.660000002</v>
      </c>
      <c r="F4033" s="222">
        <v>11569141.850000001</v>
      </c>
      <c r="G4033" s="218">
        <v>0</v>
      </c>
      <c r="H4033" s="218">
        <v>0</v>
      </c>
      <c r="I4033" s="218">
        <v>0</v>
      </c>
      <c r="J4033" s="218">
        <v>0</v>
      </c>
      <c r="K4033" s="218">
        <v>0</v>
      </c>
      <c r="L4033" s="218">
        <v>0</v>
      </c>
      <c r="M4033" s="218">
        <v>0</v>
      </c>
      <c r="N4033" s="218">
        <v>0</v>
      </c>
      <c r="O4033" s="218">
        <v>7594511.29</v>
      </c>
      <c r="P4033" s="218">
        <v>0</v>
      </c>
      <c r="Q4033" s="218">
        <v>3672633.76</v>
      </c>
      <c r="R4033" s="218">
        <v>0</v>
      </c>
      <c r="S4033" s="218">
        <v>0</v>
      </c>
      <c r="T4033" s="218">
        <v>0</v>
      </c>
      <c r="U4033" s="218">
        <v>301996.79999999999</v>
      </c>
      <c r="V4033" s="218">
        <v>0</v>
      </c>
      <c r="W4033" s="218">
        <v>0</v>
      </c>
      <c r="X4033" s="218">
        <v>160841.81</v>
      </c>
    </row>
    <row r="4034" spans="1:24" s="239" customFormat="1" ht="20.25" customHeight="1" x14ac:dyDescent="0.3">
      <c r="A4034" s="238"/>
      <c r="B4034" s="226" t="s">
        <v>22</v>
      </c>
      <c r="C4034" s="231"/>
      <c r="D4034" s="263" t="s">
        <v>172</v>
      </c>
      <c r="E4034" s="220">
        <v>41679068.579999998</v>
      </c>
      <c r="F4034" s="220">
        <v>41072967.579999998</v>
      </c>
      <c r="G4034" s="220">
        <v>0</v>
      </c>
      <c r="H4034" s="220">
        <v>5383574.6299999999</v>
      </c>
      <c r="I4034" s="220">
        <v>0</v>
      </c>
      <c r="J4034" s="220">
        <v>980200.54</v>
      </c>
      <c r="K4034" s="220">
        <v>2227535.48</v>
      </c>
      <c r="L4034" s="220">
        <v>1652592.83</v>
      </c>
      <c r="M4034" s="220">
        <v>0</v>
      </c>
      <c r="N4034" s="220">
        <v>0</v>
      </c>
      <c r="O4034" s="220">
        <v>26301417.229999997</v>
      </c>
      <c r="P4034" s="220">
        <v>0</v>
      </c>
      <c r="Q4034" s="220">
        <v>3672633.76</v>
      </c>
      <c r="R4034" s="220">
        <v>0</v>
      </c>
      <c r="S4034" s="220">
        <v>0</v>
      </c>
      <c r="T4034" s="220">
        <v>0</v>
      </c>
      <c r="U4034" s="220">
        <v>855013.1100000001</v>
      </c>
      <c r="V4034" s="220">
        <v>0</v>
      </c>
      <c r="W4034" s="220">
        <v>0</v>
      </c>
      <c r="X4034" s="220">
        <v>606101</v>
      </c>
    </row>
    <row r="4035" spans="1:24" s="239" customFormat="1" ht="20.25" customHeight="1" x14ac:dyDescent="0.3">
      <c r="A4035" s="238"/>
      <c r="B4035" s="272" t="s">
        <v>34</v>
      </c>
      <c r="C4035" s="272"/>
      <c r="D4035" s="263" t="s">
        <v>172</v>
      </c>
      <c r="E4035" s="220">
        <v>49780903.32</v>
      </c>
      <c r="F4035" s="220">
        <v>49057385.089999996</v>
      </c>
      <c r="G4035" s="220">
        <v>0</v>
      </c>
      <c r="H4035" s="220">
        <v>5383574.6299999999</v>
      </c>
      <c r="I4035" s="220">
        <v>0</v>
      </c>
      <c r="J4035" s="220">
        <v>980200.54</v>
      </c>
      <c r="K4035" s="220">
        <v>2227535.48</v>
      </c>
      <c r="L4035" s="220">
        <v>1652592.83</v>
      </c>
      <c r="M4035" s="220">
        <v>0</v>
      </c>
      <c r="N4035" s="220">
        <v>0</v>
      </c>
      <c r="O4035" s="220">
        <v>34285834.739999995</v>
      </c>
      <c r="P4035" s="220">
        <v>0</v>
      </c>
      <c r="Q4035" s="220">
        <v>3672633.76</v>
      </c>
      <c r="R4035" s="220">
        <v>0</v>
      </c>
      <c r="S4035" s="220">
        <v>0</v>
      </c>
      <c r="T4035" s="220">
        <v>0</v>
      </c>
      <c r="U4035" s="220">
        <v>855013.1100000001</v>
      </c>
      <c r="V4035" s="220">
        <v>0</v>
      </c>
      <c r="W4035" s="220">
        <v>0</v>
      </c>
      <c r="X4035" s="220">
        <v>723518.23</v>
      </c>
    </row>
    <row r="4036" spans="1:24" s="239" customFormat="1" ht="20.25" customHeight="1" x14ac:dyDescent="0.3">
      <c r="A4036" s="238"/>
      <c r="C4036" s="235"/>
      <c r="D4036" s="235"/>
      <c r="E4036" s="235"/>
      <c r="F4036" s="235"/>
      <c r="G4036" s="254"/>
      <c r="H4036" s="254"/>
      <c r="I4036" s="254"/>
      <c r="J4036" s="254"/>
      <c r="K4036" s="254"/>
      <c r="L4036" s="254" t="s">
        <v>4456</v>
      </c>
      <c r="M4036" s="264"/>
      <c r="N4036" s="254"/>
      <c r="O4036" s="254"/>
      <c r="P4036" s="254"/>
      <c r="Q4036" s="254"/>
      <c r="R4036" s="254"/>
      <c r="S4036" s="254"/>
      <c r="T4036" s="254"/>
      <c r="U4036" s="254"/>
      <c r="V4036" s="254"/>
      <c r="W4036" s="254"/>
      <c r="X4036" s="254"/>
    </row>
    <row r="4037" spans="1:24" s="239" customFormat="1" ht="20.25" customHeight="1" x14ac:dyDescent="0.3">
      <c r="A4037" s="238"/>
      <c r="C4037" s="274"/>
      <c r="D4037" s="274"/>
      <c r="E4037" s="274"/>
      <c r="F4037" s="274"/>
      <c r="G4037" s="275"/>
      <c r="H4037" s="275"/>
      <c r="I4037" s="275"/>
      <c r="J4037" s="275"/>
      <c r="K4037" s="275"/>
      <c r="L4037" s="274" t="s">
        <v>4457</v>
      </c>
      <c r="M4037" s="275"/>
      <c r="N4037" s="275"/>
      <c r="O4037" s="275"/>
      <c r="P4037" s="275"/>
      <c r="Q4037" s="275"/>
      <c r="R4037" s="275"/>
      <c r="S4037" s="275"/>
      <c r="T4037" s="275"/>
      <c r="U4037" s="275"/>
      <c r="V4037" s="275"/>
      <c r="W4037" s="275"/>
      <c r="X4037" s="275"/>
    </row>
    <row r="4038" spans="1:24" s="239" customFormat="1" ht="20.25" customHeight="1" x14ac:dyDescent="0.3">
      <c r="A4038" s="238">
        <v>2025</v>
      </c>
      <c r="B4038" s="230">
        <v>1278</v>
      </c>
      <c r="C4038" s="225" t="s">
        <v>752</v>
      </c>
      <c r="D4038" s="230">
        <v>44757</v>
      </c>
      <c r="E4038" s="222">
        <v>2650727.9099999997</v>
      </c>
      <c r="F4038" s="222">
        <v>2611554.59</v>
      </c>
      <c r="G4038" s="222">
        <v>0</v>
      </c>
      <c r="H4038" s="222">
        <v>0</v>
      </c>
      <c r="I4038" s="222">
        <v>0</v>
      </c>
      <c r="J4038" s="222">
        <v>0</v>
      </c>
      <c r="K4038" s="222">
        <v>0</v>
      </c>
      <c r="L4038" s="222">
        <v>0</v>
      </c>
      <c r="M4038" s="222">
        <v>0</v>
      </c>
      <c r="N4038" s="222">
        <v>0</v>
      </c>
      <c r="O4038" s="222">
        <v>2611554.59</v>
      </c>
      <c r="P4038" s="222">
        <v>0</v>
      </c>
      <c r="Q4038" s="222">
        <v>0</v>
      </c>
      <c r="R4038" s="222">
        <v>0</v>
      </c>
      <c r="S4038" s="222">
        <v>0</v>
      </c>
      <c r="T4038" s="222">
        <v>0</v>
      </c>
      <c r="U4038" s="223">
        <v>0</v>
      </c>
      <c r="V4038" s="223">
        <v>0</v>
      </c>
      <c r="W4038" s="223">
        <v>0</v>
      </c>
      <c r="X4038" s="223">
        <v>39173.32</v>
      </c>
    </row>
    <row r="4039" spans="1:24" s="239" customFormat="1" ht="20.25" customHeight="1" x14ac:dyDescent="0.3">
      <c r="A4039" s="238">
        <v>2025</v>
      </c>
      <c r="B4039" s="230">
        <v>1279</v>
      </c>
      <c r="C4039" s="225" t="s">
        <v>753</v>
      </c>
      <c r="D4039" s="230">
        <v>44747</v>
      </c>
      <c r="E4039" s="222">
        <v>2884364.94</v>
      </c>
      <c r="F4039" s="222">
        <v>2841749.19</v>
      </c>
      <c r="G4039" s="222">
        <v>0</v>
      </c>
      <c r="H4039" s="222">
        <v>0</v>
      </c>
      <c r="I4039" s="222">
        <v>0</v>
      </c>
      <c r="J4039" s="222">
        <v>0</v>
      </c>
      <c r="K4039" s="222">
        <v>0</v>
      </c>
      <c r="L4039" s="222">
        <v>0</v>
      </c>
      <c r="M4039" s="222">
        <v>0</v>
      </c>
      <c r="N4039" s="222">
        <v>0</v>
      </c>
      <c r="O4039" s="222">
        <v>2841749.19</v>
      </c>
      <c r="P4039" s="222">
        <v>0</v>
      </c>
      <c r="Q4039" s="222">
        <v>0</v>
      </c>
      <c r="R4039" s="222">
        <v>0</v>
      </c>
      <c r="S4039" s="222">
        <v>0</v>
      </c>
      <c r="T4039" s="222">
        <v>0</v>
      </c>
      <c r="U4039" s="223">
        <v>0</v>
      </c>
      <c r="V4039" s="223">
        <v>0</v>
      </c>
      <c r="W4039" s="223">
        <v>0</v>
      </c>
      <c r="X4039" s="223">
        <v>42615.75</v>
      </c>
    </row>
    <row r="4040" spans="1:24" s="239" customFormat="1" ht="20.25" customHeight="1" x14ac:dyDescent="0.3">
      <c r="A4040" s="238"/>
      <c r="B4040" s="226" t="s">
        <v>22</v>
      </c>
      <c r="C4040" s="231"/>
      <c r="D4040" s="263" t="s">
        <v>172</v>
      </c>
      <c r="E4040" s="220">
        <v>5535092.8499999996</v>
      </c>
      <c r="F4040" s="220">
        <v>5453303.7799999993</v>
      </c>
      <c r="G4040" s="220">
        <v>0</v>
      </c>
      <c r="H4040" s="220">
        <v>0</v>
      </c>
      <c r="I4040" s="220">
        <v>0</v>
      </c>
      <c r="J4040" s="220">
        <v>0</v>
      </c>
      <c r="K4040" s="220">
        <v>0</v>
      </c>
      <c r="L4040" s="220">
        <v>0</v>
      </c>
      <c r="M4040" s="220">
        <v>0</v>
      </c>
      <c r="N4040" s="220">
        <v>0</v>
      </c>
      <c r="O4040" s="220">
        <v>5453303.7799999993</v>
      </c>
      <c r="P4040" s="220">
        <v>0</v>
      </c>
      <c r="Q4040" s="220">
        <v>0</v>
      </c>
      <c r="R4040" s="220">
        <v>0</v>
      </c>
      <c r="S4040" s="220">
        <v>0</v>
      </c>
      <c r="T4040" s="220">
        <v>0</v>
      </c>
      <c r="U4040" s="220">
        <v>0</v>
      </c>
      <c r="V4040" s="220">
        <v>0</v>
      </c>
      <c r="W4040" s="220">
        <v>0</v>
      </c>
      <c r="X4040" s="220">
        <v>81789.070000000007</v>
      </c>
    </row>
    <row r="4041" spans="1:24" s="239" customFormat="1" ht="20.25" customHeight="1" x14ac:dyDescent="0.3">
      <c r="A4041" s="238"/>
      <c r="B4041" s="272" t="s">
        <v>34</v>
      </c>
      <c r="C4041" s="272"/>
      <c r="D4041" s="263" t="s">
        <v>172</v>
      </c>
      <c r="E4041" s="220">
        <v>5535092.8499999996</v>
      </c>
      <c r="F4041" s="220">
        <v>5453303.7799999993</v>
      </c>
      <c r="G4041" s="220">
        <v>0</v>
      </c>
      <c r="H4041" s="220">
        <v>0</v>
      </c>
      <c r="I4041" s="220">
        <v>0</v>
      </c>
      <c r="J4041" s="220">
        <v>0</v>
      </c>
      <c r="K4041" s="220">
        <v>0</v>
      </c>
      <c r="L4041" s="220">
        <v>0</v>
      </c>
      <c r="M4041" s="220">
        <v>0</v>
      </c>
      <c r="N4041" s="220">
        <v>0</v>
      </c>
      <c r="O4041" s="220">
        <v>5453303.7799999993</v>
      </c>
      <c r="P4041" s="220">
        <v>0</v>
      </c>
      <c r="Q4041" s="220">
        <v>0</v>
      </c>
      <c r="R4041" s="220">
        <v>0</v>
      </c>
      <c r="S4041" s="220">
        <v>0</v>
      </c>
      <c r="T4041" s="220">
        <v>0</v>
      </c>
      <c r="U4041" s="220">
        <v>0</v>
      </c>
      <c r="V4041" s="220">
        <v>0</v>
      </c>
      <c r="W4041" s="220">
        <v>0</v>
      </c>
      <c r="X4041" s="220">
        <v>81789.070000000007</v>
      </c>
    </row>
    <row r="4042" spans="1:24" s="239" customFormat="1" ht="20.25" customHeight="1" x14ac:dyDescent="0.3">
      <c r="A4042" s="238"/>
      <c r="C4042" s="235"/>
      <c r="D4042" s="235"/>
      <c r="E4042" s="235"/>
      <c r="F4042" s="235"/>
      <c r="G4042" s="254"/>
      <c r="H4042" s="254"/>
      <c r="I4042" s="254"/>
      <c r="J4042" s="254"/>
      <c r="K4042" s="254"/>
      <c r="L4042" s="254" t="s">
        <v>4183</v>
      </c>
      <c r="M4042" s="254"/>
      <c r="N4042" s="254"/>
      <c r="O4042" s="254"/>
      <c r="P4042" s="254"/>
      <c r="Q4042" s="254"/>
      <c r="R4042" s="254"/>
      <c r="S4042" s="254"/>
      <c r="T4042" s="254"/>
      <c r="U4042" s="254"/>
      <c r="V4042" s="254"/>
      <c r="W4042" s="254"/>
      <c r="X4042" s="283"/>
    </row>
    <row r="4043" spans="1:24" s="239" customFormat="1" ht="20.25" customHeight="1" x14ac:dyDescent="0.3">
      <c r="A4043" s="238"/>
      <c r="C4043" s="274"/>
      <c r="D4043" s="274"/>
      <c r="E4043" s="274"/>
      <c r="F4043" s="274"/>
      <c r="G4043" s="275"/>
      <c r="H4043" s="275"/>
      <c r="I4043" s="275"/>
      <c r="J4043" s="275"/>
      <c r="K4043" s="275"/>
      <c r="L4043" s="275" t="s">
        <v>4458</v>
      </c>
      <c r="M4043" s="275"/>
      <c r="N4043" s="275"/>
      <c r="O4043" s="275"/>
      <c r="P4043" s="275"/>
      <c r="Q4043" s="275"/>
      <c r="R4043" s="275"/>
      <c r="S4043" s="275"/>
      <c r="T4043" s="275"/>
      <c r="U4043" s="275"/>
      <c r="V4043" s="275"/>
      <c r="W4043" s="275"/>
      <c r="X4043" s="254"/>
    </row>
    <row r="4044" spans="1:24" s="239" customFormat="1" ht="20.25" customHeight="1" x14ac:dyDescent="0.3">
      <c r="A4044" s="238">
        <v>2025</v>
      </c>
      <c r="B4044" s="230">
        <v>1280</v>
      </c>
      <c r="C4044" s="225" t="s">
        <v>1521</v>
      </c>
      <c r="D4044" s="230">
        <v>44678</v>
      </c>
      <c r="E4044" s="222">
        <v>1958031.9195000001</v>
      </c>
      <c r="F4044" s="222">
        <v>1943220.22</v>
      </c>
      <c r="G4044" s="218">
        <v>885637</v>
      </c>
      <c r="H4044" s="222">
        <v>0</v>
      </c>
      <c r="I4044" s="222">
        <v>0</v>
      </c>
      <c r="J4044" s="222">
        <v>400875.3</v>
      </c>
      <c r="K4044" s="222">
        <v>0</v>
      </c>
      <c r="L4044" s="222">
        <v>586571.52000000002</v>
      </c>
      <c r="M4044" s="222">
        <v>0</v>
      </c>
      <c r="N4044" s="222">
        <v>0</v>
      </c>
      <c r="O4044" s="222">
        <v>0</v>
      </c>
      <c r="P4044" s="222">
        <v>0</v>
      </c>
      <c r="Q4044" s="222">
        <v>0</v>
      </c>
      <c r="R4044" s="222">
        <v>0</v>
      </c>
      <c r="S4044" s="222">
        <v>0</v>
      </c>
      <c r="T4044" s="222">
        <v>0</v>
      </c>
      <c r="U4044" s="223">
        <v>70136.399999999994</v>
      </c>
      <c r="V4044" s="223">
        <v>0</v>
      </c>
      <c r="W4044" s="223">
        <v>0</v>
      </c>
      <c r="X4044" s="222">
        <v>14811.699499999999</v>
      </c>
    </row>
    <row r="4045" spans="1:24" s="239" customFormat="1" ht="20.25" customHeight="1" x14ac:dyDescent="0.3">
      <c r="A4045" s="238">
        <v>2025</v>
      </c>
      <c r="B4045" s="230">
        <v>1281</v>
      </c>
      <c r="C4045" s="225" t="s">
        <v>3565</v>
      </c>
      <c r="D4045" s="230">
        <v>44679</v>
      </c>
      <c r="E4045" s="222">
        <v>2762822.26</v>
      </c>
      <c r="F4045" s="222">
        <v>2762822.26</v>
      </c>
      <c r="G4045" s="218">
        <v>0</v>
      </c>
      <c r="H4045" s="222">
        <v>0</v>
      </c>
      <c r="I4045" s="218">
        <v>0</v>
      </c>
      <c r="J4045" s="222">
        <v>0</v>
      </c>
      <c r="K4045" s="218">
        <v>0</v>
      </c>
      <c r="L4045" s="222">
        <v>0</v>
      </c>
      <c r="M4045" s="218">
        <v>0</v>
      </c>
      <c r="N4045" s="222">
        <v>0</v>
      </c>
      <c r="O4045" s="218">
        <v>2762822.26</v>
      </c>
      <c r="P4045" s="222">
        <v>0</v>
      </c>
      <c r="Q4045" s="218">
        <v>0</v>
      </c>
      <c r="R4045" s="222">
        <v>0</v>
      </c>
      <c r="S4045" s="218">
        <v>0</v>
      </c>
      <c r="T4045" s="222">
        <v>0</v>
      </c>
      <c r="U4045" s="218">
        <v>0</v>
      </c>
      <c r="V4045" s="222">
        <v>0</v>
      </c>
      <c r="W4045" s="218">
        <v>0</v>
      </c>
      <c r="X4045" s="222">
        <v>0</v>
      </c>
    </row>
    <row r="4046" spans="1:24" s="239" customFormat="1" ht="20.25" customHeight="1" x14ac:dyDescent="0.3">
      <c r="A4046" s="238">
        <v>2025</v>
      </c>
      <c r="B4046" s="230">
        <v>1282</v>
      </c>
      <c r="C4046" s="225" t="s">
        <v>1522</v>
      </c>
      <c r="D4046" s="230">
        <v>44684</v>
      </c>
      <c r="E4046" s="222">
        <v>2879007.44</v>
      </c>
      <c r="F4046" s="222">
        <v>2859241.71</v>
      </c>
      <c r="G4046" s="218">
        <v>0</v>
      </c>
      <c r="H4046" s="222">
        <v>1924651.02</v>
      </c>
      <c r="I4046" s="222">
        <v>0</v>
      </c>
      <c r="J4046" s="222">
        <v>578460.89</v>
      </c>
      <c r="K4046" s="222">
        <v>0</v>
      </c>
      <c r="L4046" s="222">
        <v>356129.8</v>
      </c>
      <c r="M4046" s="222">
        <v>0</v>
      </c>
      <c r="N4046" s="222">
        <v>0</v>
      </c>
      <c r="O4046" s="222">
        <v>0</v>
      </c>
      <c r="P4046" s="222">
        <v>0</v>
      </c>
      <c r="Q4046" s="222">
        <v>0</v>
      </c>
      <c r="R4046" s="222">
        <v>0</v>
      </c>
      <c r="S4046" s="222">
        <v>0</v>
      </c>
      <c r="T4046" s="222">
        <v>0</v>
      </c>
      <c r="U4046" s="223">
        <v>0</v>
      </c>
      <c r="V4046" s="223">
        <v>0</v>
      </c>
      <c r="W4046" s="223">
        <v>0</v>
      </c>
      <c r="X4046" s="218">
        <v>19765.73</v>
      </c>
    </row>
    <row r="4047" spans="1:24" s="239" customFormat="1" ht="20.25" customHeight="1" x14ac:dyDescent="0.3">
      <c r="A4047" s="238"/>
      <c r="B4047" s="226" t="s">
        <v>22</v>
      </c>
      <c r="C4047" s="231"/>
      <c r="D4047" s="263" t="s">
        <v>172</v>
      </c>
      <c r="E4047" s="220">
        <v>7599861.6195</v>
      </c>
      <c r="F4047" s="220">
        <v>7565284.1899999995</v>
      </c>
      <c r="G4047" s="220">
        <v>885637</v>
      </c>
      <c r="H4047" s="220">
        <v>1924651.02</v>
      </c>
      <c r="I4047" s="220">
        <v>0</v>
      </c>
      <c r="J4047" s="220">
        <v>979336.19</v>
      </c>
      <c r="K4047" s="220">
        <v>0</v>
      </c>
      <c r="L4047" s="220">
        <v>942701.32000000007</v>
      </c>
      <c r="M4047" s="220">
        <v>0</v>
      </c>
      <c r="N4047" s="220">
        <v>0</v>
      </c>
      <c r="O4047" s="220">
        <v>2762822.26</v>
      </c>
      <c r="P4047" s="220">
        <v>0</v>
      </c>
      <c r="Q4047" s="220">
        <v>0</v>
      </c>
      <c r="R4047" s="220">
        <v>0</v>
      </c>
      <c r="S4047" s="220">
        <v>0</v>
      </c>
      <c r="T4047" s="220">
        <v>0</v>
      </c>
      <c r="U4047" s="220">
        <v>70136.399999999994</v>
      </c>
      <c r="V4047" s="220">
        <v>0</v>
      </c>
      <c r="W4047" s="220">
        <v>0</v>
      </c>
      <c r="X4047" s="220">
        <v>34577.429499999998</v>
      </c>
    </row>
    <row r="4048" spans="1:24" s="239" customFormat="1" ht="20.25" customHeight="1" x14ac:dyDescent="0.3">
      <c r="A4048" s="238"/>
      <c r="B4048" s="272" t="s">
        <v>34</v>
      </c>
      <c r="C4048" s="272"/>
      <c r="D4048" s="263" t="s">
        <v>172</v>
      </c>
      <c r="E4048" s="220">
        <v>7599861.6195</v>
      </c>
      <c r="F4048" s="220">
        <v>7565284.1899999995</v>
      </c>
      <c r="G4048" s="220">
        <v>885637</v>
      </c>
      <c r="H4048" s="220">
        <v>1924651.02</v>
      </c>
      <c r="I4048" s="220">
        <v>0</v>
      </c>
      <c r="J4048" s="220">
        <v>979336.19</v>
      </c>
      <c r="K4048" s="220">
        <v>0</v>
      </c>
      <c r="L4048" s="220">
        <v>942701.32000000007</v>
      </c>
      <c r="M4048" s="220">
        <v>0</v>
      </c>
      <c r="N4048" s="220">
        <v>0</v>
      </c>
      <c r="O4048" s="220">
        <v>2762822.26</v>
      </c>
      <c r="P4048" s="220">
        <v>0</v>
      </c>
      <c r="Q4048" s="220">
        <v>0</v>
      </c>
      <c r="R4048" s="220">
        <v>0</v>
      </c>
      <c r="S4048" s="220">
        <v>0</v>
      </c>
      <c r="T4048" s="220">
        <v>0</v>
      </c>
      <c r="U4048" s="220">
        <v>70136.399999999994</v>
      </c>
      <c r="V4048" s="220">
        <v>0</v>
      </c>
      <c r="W4048" s="220">
        <v>0</v>
      </c>
      <c r="X4048" s="220">
        <v>34577.429499999998</v>
      </c>
    </row>
    <row r="4049" spans="1:24" s="239" customFormat="1" ht="20.25" customHeight="1" x14ac:dyDescent="0.3">
      <c r="A4049" s="238"/>
      <c r="B4049" s="235"/>
      <c r="C4049" s="235"/>
      <c r="D4049" s="282"/>
      <c r="E4049" s="283"/>
      <c r="F4049" s="283"/>
      <c r="G4049" s="283"/>
      <c r="H4049" s="283"/>
      <c r="I4049" s="283"/>
      <c r="J4049" s="283"/>
      <c r="K4049" s="283"/>
      <c r="L4049" s="254" t="s">
        <v>4538</v>
      </c>
      <c r="M4049" s="283"/>
      <c r="N4049" s="283"/>
      <c r="O4049" s="283"/>
      <c r="P4049" s="283"/>
      <c r="Q4049" s="283"/>
      <c r="R4049" s="283"/>
      <c r="S4049" s="283"/>
      <c r="T4049" s="283"/>
      <c r="U4049" s="283"/>
      <c r="V4049" s="283"/>
      <c r="W4049" s="283"/>
      <c r="X4049" s="283"/>
    </row>
    <row r="4050" spans="1:24" s="239" customFormat="1" ht="20.25" customHeight="1" x14ac:dyDescent="0.3">
      <c r="A4050" s="238"/>
      <c r="B4050" s="235"/>
      <c r="C4050" s="235"/>
      <c r="D4050" s="282"/>
      <c r="E4050" s="283"/>
      <c r="F4050" s="283"/>
      <c r="G4050" s="283"/>
      <c r="H4050" s="283"/>
      <c r="I4050" s="283"/>
      <c r="J4050" s="283"/>
      <c r="K4050" s="283"/>
      <c r="L4050" s="254" t="s">
        <v>4539</v>
      </c>
      <c r="M4050" s="283"/>
      <c r="N4050" s="283"/>
      <c r="O4050" s="283"/>
      <c r="P4050" s="283"/>
      <c r="Q4050" s="283"/>
      <c r="R4050" s="283"/>
      <c r="S4050" s="283"/>
      <c r="T4050" s="283"/>
      <c r="U4050" s="283"/>
      <c r="V4050" s="283"/>
      <c r="W4050" s="283"/>
      <c r="X4050" s="283"/>
    </row>
    <row r="4051" spans="1:24" s="239" customFormat="1" ht="20.25" customHeight="1" x14ac:dyDescent="0.3">
      <c r="A4051" s="238">
        <v>2025</v>
      </c>
      <c r="B4051" s="230">
        <v>1283</v>
      </c>
      <c r="C4051" s="329" t="s">
        <v>4169</v>
      </c>
      <c r="D4051" s="230">
        <v>44198</v>
      </c>
      <c r="E4051" s="222">
        <v>206670.19</v>
      </c>
      <c r="F4051" s="222">
        <v>206670.19</v>
      </c>
      <c r="G4051" s="221">
        <v>0</v>
      </c>
      <c r="H4051" s="221">
        <v>206670.19</v>
      </c>
      <c r="I4051" s="221">
        <v>0</v>
      </c>
      <c r="J4051" s="221">
        <v>0</v>
      </c>
      <c r="K4051" s="221">
        <v>0</v>
      </c>
      <c r="L4051" s="221">
        <v>0</v>
      </c>
      <c r="M4051" s="221">
        <v>0</v>
      </c>
      <c r="N4051" s="221">
        <v>0</v>
      </c>
      <c r="O4051" s="222">
        <v>0</v>
      </c>
      <c r="P4051" s="221">
        <v>0</v>
      </c>
      <c r="Q4051" s="222">
        <v>0</v>
      </c>
      <c r="R4051" s="221">
        <v>0</v>
      </c>
      <c r="S4051" s="221">
        <v>0</v>
      </c>
      <c r="T4051" s="221">
        <v>0</v>
      </c>
      <c r="U4051" s="221">
        <v>0</v>
      </c>
      <c r="V4051" s="221">
        <v>0</v>
      </c>
      <c r="W4051" s="221">
        <v>0</v>
      </c>
      <c r="X4051" s="221">
        <v>0</v>
      </c>
    </row>
    <row r="4052" spans="1:24" s="239" customFormat="1" ht="20.25" customHeight="1" x14ac:dyDescent="0.3">
      <c r="A4052" s="238">
        <v>2025</v>
      </c>
      <c r="B4052" s="230">
        <v>1284</v>
      </c>
      <c r="C4052" s="329" t="s">
        <v>4166</v>
      </c>
      <c r="D4052" s="230">
        <v>44192</v>
      </c>
      <c r="E4052" s="222">
        <v>37483.919999999998</v>
      </c>
      <c r="F4052" s="222">
        <v>37483.919999999998</v>
      </c>
      <c r="G4052" s="221">
        <v>0</v>
      </c>
      <c r="H4052" s="221">
        <v>37483.919999999998</v>
      </c>
      <c r="I4052" s="221">
        <v>0</v>
      </c>
      <c r="J4052" s="221">
        <v>0</v>
      </c>
      <c r="K4052" s="221">
        <v>0</v>
      </c>
      <c r="L4052" s="221">
        <v>0</v>
      </c>
      <c r="M4052" s="221">
        <v>0</v>
      </c>
      <c r="N4052" s="221">
        <v>0</v>
      </c>
      <c r="O4052" s="221">
        <v>0</v>
      </c>
      <c r="P4052" s="221">
        <v>0</v>
      </c>
      <c r="Q4052" s="222">
        <v>0</v>
      </c>
      <c r="R4052" s="221">
        <v>0</v>
      </c>
      <c r="S4052" s="221">
        <v>0</v>
      </c>
      <c r="T4052" s="221">
        <v>0</v>
      </c>
      <c r="U4052" s="221">
        <v>0</v>
      </c>
      <c r="V4052" s="221">
        <v>0</v>
      </c>
      <c r="W4052" s="221">
        <v>0</v>
      </c>
      <c r="X4052" s="221">
        <v>0</v>
      </c>
    </row>
    <row r="4053" spans="1:24" s="239" customFormat="1" ht="20.25" customHeight="1" x14ac:dyDescent="0.3">
      <c r="A4053" s="238">
        <v>2025</v>
      </c>
      <c r="B4053" s="230">
        <v>1285</v>
      </c>
      <c r="C4053" s="329" t="s">
        <v>4165</v>
      </c>
      <c r="D4053" s="230">
        <v>44200</v>
      </c>
      <c r="E4053" s="222">
        <v>300543.34999999998</v>
      </c>
      <c r="F4053" s="222">
        <v>300543.34999999998</v>
      </c>
      <c r="G4053" s="221">
        <v>127306.24000000001</v>
      </c>
      <c r="H4053" s="301">
        <v>0</v>
      </c>
      <c r="I4053" s="221">
        <v>0</v>
      </c>
      <c r="J4053" s="221">
        <v>0</v>
      </c>
      <c r="K4053" s="221">
        <v>0</v>
      </c>
      <c r="L4053" s="221">
        <v>0</v>
      </c>
      <c r="M4053" s="221">
        <v>0</v>
      </c>
      <c r="N4053" s="221">
        <v>0</v>
      </c>
      <c r="O4053" s="221">
        <v>0</v>
      </c>
      <c r="P4053" s="221">
        <v>0</v>
      </c>
      <c r="Q4053" s="221">
        <v>173237.11</v>
      </c>
      <c r="R4053" s="221">
        <v>0</v>
      </c>
      <c r="S4053" s="221">
        <v>0</v>
      </c>
      <c r="T4053" s="221">
        <v>0</v>
      </c>
      <c r="U4053" s="221">
        <v>0</v>
      </c>
      <c r="V4053" s="221">
        <v>0</v>
      </c>
      <c r="W4053" s="221">
        <v>0</v>
      </c>
      <c r="X4053" s="221">
        <v>0</v>
      </c>
    </row>
    <row r="4054" spans="1:24" s="239" customFormat="1" ht="20.25" customHeight="1" x14ac:dyDescent="0.3">
      <c r="A4054" s="238">
        <v>2025</v>
      </c>
      <c r="B4054" s="230">
        <v>1286</v>
      </c>
      <c r="C4054" s="329" t="s">
        <v>4168</v>
      </c>
      <c r="D4054" s="230">
        <v>44174</v>
      </c>
      <c r="E4054" s="222">
        <v>224028.42</v>
      </c>
      <c r="F4054" s="222">
        <v>224028.42</v>
      </c>
      <c r="G4054" s="221">
        <v>0</v>
      </c>
      <c r="H4054" s="221">
        <v>224028.42</v>
      </c>
      <c r="I4054" s="221">
        <v>0</v>
      </c>
      <c r="J4054" s="221">
        <v>0</v>
      </c>
      <c r="K4054" s="221">
        <v>0</v>
      </c>
      <c r="L4054" s="221">
        <v>0</v>
      </c>
      <c r="M4054" s="221">
        <v>0</v>
      </c>
      <c r="N4054" s="221">
        <v>0</v>
      </c>
      <c r="O4054" s="221">
        <v>0</v>
      </c>
      <c r="P4054" s="221">
        <v>0</v>
      </c>
      <c r="Q4054" s="222">
        <v>0</v>
      </c>
      <c r="R4054" s="221">
        <v>0</v>
      </c>
      <c r="S4054" s="221">
        <v>0</v>
      </c>
      <c r="T4054" s="221">
        <v>0</v>
      </c>
      <c r="U4054" s="221">
        <v>0</v>
      </c>
      <c r="V4054" s="221">
        <v>0</v>
      </c>
      <c r="W4054" s="221">
        <v>0</v>
      </c>
      <c r="X4054" s="221">
        <v>0</v>
      </c>
    </row>
    <row r="4055" spans="1:24" s="239" customFormat="1" ht="20.25" customHeight="1" x14ac:dyDescent="0.3">
      <c r="A4055" s="238">
        <v>2025</v>
      </c>
      <c r="B4055" s="230">
        <v>1287</v>
      </c>
      <c r="C4055" s="329" t="s">
        <v>4167</v>
      </c>
      <c r="D4055" s="230">
        <v>44175</v>
      </c>
      <c r="E4055" s="222">
        <v>276270.95</v>
      </c>
      <c r="F4055" s="222">
        <v>276270.95</v>
      </c>
      <c r="G4055" s="221">
        <v>0</v>
      </c>
      <c r="H4055" s="301">
        <v>0</v>
      </c>
      <c r="I4055" s="221">
        <v>0</v>
      </c>
      <c r="J4055" s="221">
        <v>0</v>
      </c>
      <c r="K4055" s="221">
        <v>0</v>
      </c>
      <c r="L4055" s="221">
        <v>0</v>
      </c>
      <c r="M4055" s="221">
        <v>0</v>
      </c>
      <c r="N4055" s="221">
        <v>0</v>
      </c>
      <c r="O4055" s="221">
        <v>0</v>
      </c>
      <c r="P4055" s="221">
        <v>0</v>
      </c>
      <c r="Q4055" s="222">
        <v>276270.95</v>
      </c>
      <c r="R4055" s="221">
        <v>0</v>
      </c>
      <c r="S4055" s="221">
        <v>0</v>
      </c>
      <c r="T4055" s="221">
        <v>0</v>
      </c>
      <c r="U4055" s="221">
        <v>0</v>
      </c>
      <c r="V4055" s="221">
        <v>0</v>
      </c>
      <c r="W4055" s="221">
        <v>0</v>
      </c>
      <c r="X4055" s="221">
        <v>0</v>
      </c>
    </row>
    <row r="4056" spans="1:24" s="239" customFormat="1" ht="20.25" customHeight="1" x14ac:dyDescent="0.3">
      <c r="A4056" s="238">
        <v>2025</v>
      </c>
      <c r="B4056" s="230">
        <v>1288</v>
      </c>
      <c r="C4056" s="329" t="s">
        <v>4170</v>
      </c>
      <c r="D4056" s="230">
        <v>44168</v>
      </c>
      <c r="E4056" s="222">
        <v>389470.4</v>
      </c>
      <c r="F4056" s="222">
        <v>389470.4</v>
      </c>
      <c r="G4056" s="265">
        <v>0</v>
      </c>
      <c r="H4056" s="221">
        <v>0</v>
      </c>
      <c r="I4056" s="221">
        <v>0</v>
      </c>
      <c r="J4056" s="221">
        <v>0</v>
      </c>
      <c r="K4056" s="221">
        <v>0</v>
      </c>
      <c r="L4056" s="221">
        <v>0</v>
      </c>
      <c r="M4056" s="221">
        <v>0</v>
      </c>
      <c r="N4056" s="221">
        <v>0</v>
      </c>
      <c r="O4056" s="221">
        <v>0</v>
      </c>
      <c r="P4056" s="221">
        <v>0</v>
      </c>
      <c r="Q4056" s="221">
        <v>389470.4</v>
      </c>
      <c r="R4056" s="221">
        <v>0</v>
      </c>
      <c r="S4056" s="221">
        <v>0</v>
      </c>
      <c r="T4056" s="221">
        <v>0</v>
      </c>
      <c r="U4056" s="221">
        <v>0</v>
      </c>
      <c r="V4056" s="221">
        <v>0</v>
      </c>
      <c r="W4056" s="221">
        <v>0</v>
      </c>
      <c r="X4056" s="221">
        <v>0</v>
      </c>
    </row>
    <row r="4057" spans="1:24" s="239" customFormat="1" ht="20.25" customHeight="1" x14ac:dyDescent="0.3">
      <c r="A4057" s="238"/>
      <c r="B4057" s="226" t="s">
        <v>22</v>
      </c>
      <c r="C4057" s="231"/>
      <c r="D4057" s="263" t="s">
        <v>172</v>
      </c>
      <c r="E4057" s="220">
        <v>1434467.23</v>
      </c>
      <c r="F4057" s="220">
        <v>1434467.23</v>
      </c>
      <c r="G4057" s="220">
        <v>127306.24000000001</v>
      </c>
      <c r="H4057" s="220">
        <v>468182.53</v>
      </c>
      <c r="I4057" s="220">
        <v>0</v>
      </c>
      <c r="J4057" s="220">
        <v>0</v>
      </c>
      <c r="K4057" s="220">
        <v>0</v>
      </c>
      <c r="L4057" s="220">
        <v>0</v>
      </c>
      <c r="M4057" s="220">
        <v>0</v>
      </c>
      <c r="N4057" s="220">
        <v>0</v>
      </c>
      <c r="O4057" s="220">
        <v>0</v>
      </c>
      <c r="P4057" s="220">
        <v>0</v>
      </c>
      <c r="Q4057" s="220">
        <v>838978.46</v>
      </c>
      <c r="R4057" s="220">
        <v>0</v>
      </c>
      <c r="S4057" s="220">
        <v>0</v>
      </c>
      <c r="T4057" s="220">
        <v>0</v>
      </c>
      <c r="U4057" s="220">
        <v>0</v>
      </c>
      <c r="V4057" s="220">
        <v>0</v>
      </c>
      <c r="W4057" s="220">
        <v>0</v>
      </c>
      <c r="X4057" s="220">
        <v>0</v>
      </c>
    </row>
    <row r="4058" spans="1:24" s="239" customFormat="1" ht="20.25" customHeight="1" x14ac:dyDescent="0.3">
      <c r="A4058" s="238"/>
      <c r="B4058" s="272" t="s">
        <v>34</v>
      </c>
      <c r="C4058" s="272"/>
      <c r="D4058" s="263" t="s">
        <v>172</v>
      </c>
      <c r="E4058" s="220">
        <v>1434467.23</v>
      </c>
      <c r="F4058" s="220">
        <v>1434467.23</v>
      </c>
      <c r="G4058" s="220">
        <v>127306.24000000001</v>
      </c>
      <c r="H4058" s="220">
        <v>468182.53</v>
      </c>
      <c r="I4058" s="220">
        <v>0</v>
      </c>
      <c r="J4058" s="220">
        <v>0</v>
      </c>
      <c r="K4058" s="220">
        <v>0</v>
      </c>
      <c r="L4058" s="220">
        <v>0</v>
      </c>
      <c r="M4058" s="220">
        <v>0</v>
      </c>
      <c r="N4058" s="220">
        <v>0</v>
      </c>
      <c r="O4058" s="220">
        <v>0</v>
      </c>
      <c r="P4058" s="220">
        <v>0</v>
      </c>
      <c r="Q4058" s="220">
        <v>838978.46</v>
      </c>
      <c r="R4058" s="220">
        <v>0</v>
      </c>
      <c r="S4058" s="220">
        <v>0</v>
      </c>
      <c r="T4058" s="220">
        <v>0</v>
      </c>
      <c r="U4058" s="220">
        <v>0</v>
      </c>
      <c r="V4058" s="220">
        <v>0</v>
      </c>
      <c r="W4058" s="220">
        <v>0</v>
      </c>
      <c r="X4058" s="220">
        <v>0</v>
      </c>
    </row>
    <row r="4059" spans="1:24" s="239" customFormat="1" ht="20.25" customHeight="1" x14ac:dyDescent="0.3">
      <c r="A4059" s="238"/>
      <c r="C4059" s="235"/>
      <c r="D4059" s="235"/>
      <c r="E4059" s="235"/>
      <c r="F4059" s="235"/>
      <c r="G4059" s="254"/>
      <c r="H4059" s="254"/>
      <c r="I4059" s="254"/>
      <c r="J4059" s="254"/>
      <c r="K4059" s="254"/>
      <c r="L4059" s="254" t="s">
        <v>4541</v>
      </c>
      <c r="M4059" s="254"/>
      <c r="N4059" s="254"/>
      <c r="O4059" s="254"/>
      <c r="P4059" s="254"/>
      <c r="Q4059" s="254"/>
      <c r="R4059" s="254"/>
      <c r="S4059" s="254"/>
      <c r="T4059" s="254"/>
      <c r="U4059" s="254"/>
      <c r="V4059" s="254"/>
      <c r="W4059" s="254"/>
      <c r="X4059" s="254"/>
    </row>
    <row r="4060" spans="1:24" s="239" customFormat="1" ht="20.25" customHeight="1" x14ac:dyDescent="0.3">
      <c r="A4060" s="238"/>
      <c r="C4060" s="274"/>
      <c r="D4060" s="274"/>
      <c r="E4060" s="274"/>
      <c r="F4060" s="274"/>
      <c r="G4060" s="275"/>
      <c r="H4060" s="275"/>
      <c r="I4060" s="275"/>
      <c r="J4060" s="275"/>
      <c r="K4060" s="275"/>
      <c r="L4060" s="275" t="s">
        <v>4542</v>
      </c>
      <c r="M4060" s="275"/>
      <c r="N4060" s="275"/>
      <c r="O4060" s="275"/>
      <c r="P4060" s="275"/>
      <c r="Q4060" s="275"/>
      <c r="R4060" s="275"/>
      <c r="S4060" s="275"/>
      <c r="T4060" s="275"/>
      <c r="U4060" s="275"/>
      <c r="V4060" s="275"/>
      <c r="W4060" s="275"/>
      <c r="X4060" s="275"/>
    </row>
    <row r="4061" spans="1:24" s="239" customFormat="1" ht="20.25" customHeight="1" x14ac:dyDescent="0.3">
      <c r="A4061" s="238">
        <v>2025</v>
      </c>
      <c r="B4061" s="230">
        <v>1289</v>
      </c>
      <c r="C4061" s="225" t="s">
        <v>3667</v>
      </c>
      <c r="D4061" s="230">
        <v>44693</v>
      </c>
      <c r="E4061" s="222">
        <v>175524</v>
      </c>
      <c r="F4061" s="222">
        <v>175524</v>
      </c>
      <c r="G4061" s="218">
        <v>0</v>
      </c>
      <c r="H4061" s="218">
        <v>0</v>
      </c>
      <c r="I4061" s="218">
        <v>0</v>
      </c>
      <c r="J4061" s="218">
        <v>0</v>
      </c>
      <c r="K4061" s="218">
        <v>0</v>
      </c>
      <c r="L4061" s="218">
        <v>0</v>
      </c>
      <c r="M4061" s="218">
        <v>0</v>
      </c>
      <c r="N4061" s="218">
        <v>0</v>
      </c>
      <c r="O4061" s="218">
        <v>0</v>
      </c>
      <c r="P4061" s="218">
        <v>0</v>
      </c>
      <c r="Q4061" s="218">
        <v>0</v>
      </c>
      <c r="R4061" s="218">
        <v>0</v>
      </c>
      <c r="S4061" s="218">
        <v>0</v>
      </c>
      <c r="T4061" s="218">
        <v>0</v>
      </c>
      <c r="U4061" s="218">
        <v>0</v>
      </c>
      <c r="V4061" s="218">
        <v>175524</v>
      </c>
      <c r="W4061" s="218">
        <v>0</v>
      </c>
      <c r="X4061" s="218">
        <v>0</v>
      </c>
    </row>
    <row r="4062" spans="1:24" s="239" customFormat="1" ht="20.25" customHeight="1" x14ac:dyDescent="0.3">
      <c r="A4062" s="238"/>
      <c r="B4062" s="226" t="s">
        <v>22</v>
      </c>
      <c r="C4062" s="231"/>
      <c r="D4062" s="263" t="s">
        <v>172</v>
      </c>
      <c r="E4062" s="220">
        <v>175524</v>
      </c>
      <c r="F4062" s="220">
        <v>175524</v>
      </c>
      <c r="G4062" s="220">
        <v>0</v>
      </c>
      <c r="H4062" s="220">
        <v>0</v>
      </c>
      <c r="I4062" s="220">
        <v>0</v>
      </c>
      <c r="J4062" s="220">
        <v>0</v>
      </c>
      <c r="K4062" s="220">
        <v>0</v>
      </c>
      <c r="L4062" s="220">
        <v>0</v>
      </c>
      <c r="M4062" s="220">
        <v>0</v>
      </c>
      <c r="N4062" s="220">
        <v>0</v>
      </c>
      <c r="O4062" s="220">
        <v>0</v>
      </c>
      <c r="P4062" s="220">
        <v>0</v>
      </c>
      <c r="Q4062" s="220">
        <v>0</v>
      </c>
      <c r="R4062" s="220">
        <v>0</v>
      </c>
      <c r="S4062" s="220">
        <v>0</v>
      </c>
      <c r="T4062" s="220">
        <v>0</v>
      </c>
      <c r="U4062" s="220">
        <v>0</v>
      </c>
      <c r="V4062" s="220">
        <v>175524</v>
      </c>
      <c r="W4062" s="220">
        <v>0</v>
      </c>
      <c r="X4062" s="220">
        <v>0</v>
      </c>
    </row>
    <row r="4063" spans="1:24" s="239" customFormat="1" ht="20.25" customHeight="1" x14ac:dyDescent="0.3">
      <c r="A4063" s="238"/>
      <c r="C4063" s="274"/>
      <c r="D4063" s="274"/>
      <c r="E4063" s="274"/>
      <c r="F4063" s="274"/>
      <c r="G4063" s="275"/>
      <c r="H4063" s="275"/>
      <c r="I4063" s="275"/>
      <c r="J4063" s="275"/>
      <c r="K4063" s="275"/>
      <c r="L4063" s="275" t="s">
        <v>4543</v>
      </c>
      <c r="M4063" s="275"/>
      <c r="N4063" s="275"/>
      <c r="O4063" s="275"/>
      <c r="P4063" s="275"/>
      <c r="Q4063" s="275"/>
      <c r="R4063" s="275"/>
      <c r="S4063" s="275"/>
      <c r="T4063" s="275"/>
      <c r="U4063" s="275"/>
      <c r="V4063" s="275"/>
      <c r="W4063" s="275"/>
      <c r="X4063" s="275"/>
    </row>
    <row r="4064" spans="1:24" s="239" customFormat="1" ht="20.25" customHeight="1" x14ac:dyDescent="0.3">
      <c r="A4064" s="238">
        <v>2025</v>
      </c>
      <c r="B4064" s="230">
        <v>1290</v>
      </c>
      <c r="C4064" s="225" t="s">
        <v>3456</v>
      </c>
      <c r="D4064" s="230">
        <v>44716</v>
      </c>
      <c r="E4064" s="222">
        <v>13472702.120000001</v>
      </c>
      <c r="F4064" s="222">
        <v>13279302.440000001</v>
      </c>
      <c r="G4064" s="218">
        <v>8135453.7000000002</v>
      </c>
      <c r="H4064" s="218">
        <v>2455490.52</v>
      </c>
      <c r="I4064" s="218">
        <v>0</v>
      </c>
      <c r="J4064" s="218">
        <v>658021.63</v>
      </c>
      <c r="K4064" s="218">
        <v>571597.15</v>
      </c>
      <c r="L4064" s="218">
        <v>1330615.3700000001</v>
      </c>
      <c r="M4064" s="218">
        <v>0</v>
      </c>
      <c r="N4064" s="218">
        <v>0</v>
      </c>
      <c r="O4064" s="218">
        <v>0</v>
      </c>
      <c r="P4064" s="218">
        <v>0</v>
      </c>
      <c r="Q4064" s="218">
        <v>0</v>
      </c>
      <c r="R4064" s="218">
        <v>0</v>
      </c>
      <c r="S4064" s="218">
        <v>0</v>
      </c>
      <c r="T4064" s="218">
        <v>0</v>
      </c>
      <c r="U4064" s="218">
        <v>128124.07</v>
      </c>
      <c r="V4064" s="218">
        <v>0</v>
      </c>
      <c r="W4064" s="218">
        <v>0</v>
      </c>
      <c r="X4064" s="218">
        <v>193399.67999999999</v>
      </c>
    </row>
    <row r="4065" spans="1:24" s="239" customFormat="1" ht="20.25" customHeight="1" x14ac:dyDescent="0.3">
      <c r="A4065" s="238">
        <v>2025</v>
      </c>
      <c r="B4065" s="230">
        <v>1291</v>
      </c>
      <c r="C4065" s="225" t="s">
        <v>2735</v>
      </c>
      <c r="D4065" s="230">
        <v>44725</v>
      </c>
      <c r="E4065" s="222">
        <v>10169520.719999999</v>
      </c>
      <c r="F4065" s="222">
        <v>10031056.85</v>
      </c>
      <c r="G4065" s="218">
        <v>0</v>
      </c>
      <c r="H4065" s="222">
        <v>0</v>
      </c>
      <c r="I4065" s="218">
        <v>0</v>
      </c>
      <c r="J4065" s="222">
        <v>0</v>
      </c>
      <c r="K4065" s="218">
        <v>0</v>
      </c>
      <c r="L4065" s="222">
        <v>0</v>
      </c>
      <c r="M4065" s="218">
        <v>0</v>
      </c>
      <c r="N4065" s="222">
        <v>0</v>
      </c>
      <c r="O4065" s="218">
        <v>9415543.25</v>
      </c>
      <c r="P4065" s="222">
        <v>0</v>
      </c>
      <c r="Q4065" s="218">
        <v>0</v>
      </c>
      <c r="R4065" s="222">
        <v>0</v>
      </c>
      <c r="S4065" s="218">
        <v>0</v>
      </c>
      <c r="T4065" s="222">
        <v>0</v>
      </c>
      <c r="U4065" s="218">
        <v>615513.59999999998</v>
      </c>
      <c r="V4065" s="222">
        <v>0</v>
      </c>
      <c r="W4065" s="218">
        <v>0</v>
      </c>
      <c r="X4065" s="222">
        <v>138463.87</v>
      </c>
    </row>
    <row r="4066" spans="1:24" s="239" customFormat="1" ht="20.25" customHeight="1" x14ac:dyDescent="0.3">
      <c r="A4066" s="238">
        <v>2025</v>
      </c>
      <c r="B4066" s="230">
        <v>1292</v>
      </c>
      <c r="C4066" s="225" t="s">
        <v>740</v>
      </c>
      <c r="D4066" s="230">
        <v>44707</v>
      </c>
      <c r="E4066" s="222">
        <v>11619527</v>
      </c>
      <c r="F4066" s="222">
        <v>11451000</v>
      </c>
      <c r="G4066" s="218">
        <v>0</v>
      </c>
      <c r="H4066" s="222">
        <v>0</v>
      </c>
      <c r="I4066" s="218">
        <v>0</v>
      </c>
      <c r="J4066" s="222">
        <v>0</v>
      </c>
      <c r="K4066" s="218">
        <v>0</v>
      </c>
      <c r="L4066" s="222">
        <v>0</v>
      </c>
      <c r="M4066" s="218">
        <v>0</v>
      </c>
      <c r="N4066" s="222">
        <v>0</v>
      </c>
      <c r="O4066" s="218">
        <v>0</v>
      </c>
      <c r="P4066" s="222">
        <v>0</v>
      </c>
      <c r="Q4066" s="218">
        <v>11451000</v>
      </c>
      <c r="R4066" s="222">
        <v>0</v>
      </c>
      <c r="S4066" s="218">
        <v>0</v>
      </c>
      <c r="T4066" s="222">
        <v>0</v>
      </c>
      <c r="U4066" s="218">
        <v>0</v>
      </c>
      <c r="V4066" s="222">
        <v>0</v>
      </c>
      <c r="W4066" s="218">
        <v>0</v>
      </c>
      <c r="X4066" s="222">
        <v>168527</v>
      </c>
    </row>
    <row r="4067" spans="1:24" s="239" customFormat="1" ht="20.25" customHeight="1" x14ac:dyDescent="0.3">
      <c r="A4067" s="238"/>
      <c r="B4067" s="226" t="s">
        <v>22</v>
      </c>
      <c r="C4067" s="231"/>
      <c r="D4067" s="263" t="s">
        <v>172</v>
      </c>
      <c r="E4067" s="220">
        <v>35261749.840000004</v>
      </c>
      <c r="F4067" s="220">
        <v>34761359.289999999</v>
      </c>
      <c r="G4067" s="220">
        <v>8135453.7000000002</v>
      </c>
      <c r="H4067" s="220">
        <v>2455490.52</v>
      </c>
      <c r="I4067" s="220">
        <v>0</v>
      </c>
      <c r="J4067" s="220">
        <v>658021.63</v>
      </c>
      <c r="K4067" s="220">
        <v>571597.15</v>
      </c>
      <c r="L4067" s="220">
        <v>1330615.3700000001</v>
      </c>
      <c r="M4067" s="220">
        <v>0</v>
      </c>
      <c r="N4067" s="220">
        <v>0</v>
      </c>
      <c r="O4067" s="220">
        <v>9415543.25</v>
      </c>
      <c r="P4067" s="220">
        <v>0</v>
      </c>
      <c r="Q4067" s="220">
        <v>11451000</v>
      </c>
      <c r="R4067" s="220">
        <v>0</v>
      </c>
      <c r="S4067" s="220">
        <v>0</v>
      </c>
      <c r="T4067" s="220">
        <v>0</v>
      </c>
      <c r="U4067" s="220">
        <v>743637.66999999993</v>
      </c>
      <c r="V4067" s="220">
        <v>0</v>
      </c>
      <c r="W4067" s="220">
        <v>0</v>
      </c>
      <c r="X4067" s="220">
        <v>500390.55</v>
      </c>
    </row>
    <row r="4068" spans="1:24" s="239" customFormat="1" ht="20.25" customHeight="1" x14ac:dyDescent="0.3">
      <c r="A4068" s="238"/>
      <c r="B4068" s="272" t="s">
        <v>34</v>
      </c>
      <c r="C4068" s="272"/>
      <c r="D4068" s="263" t="s">
        <v>172</v>
      </c>
      <c r="E4068" s="220">
        <v>35437273.840000004</v>
      </c>
      <c r="F4068" s="220">
        <v>34936883.289999999</v>
      </c>
      <c r="G4068" s="220">
        <v>8135453.7000000002</v>
      </c>
      <c r="H4068" s="220">
        <v>2455490.52</v>
      </c>
      <c r="I4068" s="220">
        <v>0</v>
      </c>
      <c r="J4068" s="220">
        <v>658021.63</v>
      </c>
      <c r="K4068" s="220">
        <v>571597.15</v>
      </c>
      <c r="L4068" s="220">
        <v>1330615.3700000001</v>
      </c>
      <c r="M4068" s="220">
        <v>0</v>
      </c>
      <c r="N4068" s="220">
        <v>0</v>
      </c>
      <c r="O4068" s="220">
        <v>9415543.25</v>
      </c>
      <c r="P4068" s="220">
        <v>0</v>
      </c>
      <c r="Q4068" s="220">
        <v>11451000</v>
      </c>
      <c r="R4068" s="220">
        <v>0</v>
      </c>
      <c r="S4068" s="220">
        <v>0</v>
      </c>
      <c r="T4068" s="220">
        <v>0</v>
      </c>
      <c r="U4068" s="220">
        <v>743637.66999999993</v>
      </c>
      <c r="V4068" s="220">
        <v>175524</v>
      </c>
      <c r="W4068" s="220">
        <v>0</v>
      </c>
      <c r="X4068" s="220">
        <v>500390.55</v>
      </c>
    </row>
    <row r="4069" spans="1:24" s="239" customFormat="1" ht="20.25" customHeight="1" x14ac:dyDescent="0.3">
      <c r="A4069" s="238"/>
      <c r="C4069" s="235"/>
      <c r="D4069" s="235"/>
      <c r="E4069" s="235"/>
      <c r="F4069" s="235"/>
      <c r="G4069" s="254"/>
      <c r="H4069" s="254"/>
      <c r="I4069" s="254"/>
      <c r="J4069" s="254"/>
      <c r="K4069" s="254"/>
      <c r="L4069" s="254" t="s">
        <v>2517</v>
      </c>
      <c r="M4069" s="254"/>
      <c r="N4069" s="254"/>
      <c r="O4069" s="254"/>
      <c r="P4069" s="254"/>
      <c r="Q4069" s="254"/>
      <c r="R4069" s="254"/>
      <c r="S4069" s="254"/>
      <c r="T4069" s="254"/>
      <c r="U4069" s="254"/>
      <c r="V4069" s="254"/>
      <c r="W4069" s="254"/>
      <c r="X4069" s="266"/>
    </row>
    <row r="4070" spans="1:24" s="239" customFormat="1" ht="20.25" customHeight="1" x14ac:dyDescent="0.3">
      <c r="A4070" s="238"/>
      <c r="C4070" s="274"/>
      <c r="D4070" s="274"/>
      <c r="E4070" s="274"/>
      <c r="F4070" s="274"/>
      <c r="G4070" s="275"/>
      <c r="H4070" s="275"/>
      <c r="I4070" s="275"/>
      <c r="J4070" s="275"/>
      <c r="K4070" s="275"/>
      <c r="L4070" s="275" t="s">
        <v>4187</v>
      </c>
      <c r="M4070" s="275"/>
      <c r="N4070" s="275"/>
      <c r="O4070" s="275"/>
      <c r="P4070" s="275"/>
      <c r="Q4070" s="275"/>
      <c r="R4070" s="275"/>
      <c r="S4070" s="275"/>
      <c r="T4070" s="275"/>
      <c r="U4070" s="275"/>
      <c r="V4070" s="275"/>
      <c r="W4070" s="275"/>
      <c r="X4070" s="266"/>
    </row>
    <row r="4071" spans="1:24" s="239" customFormat="1" ht="20.25" customHeight="1" x14ac:dyDescent="0.3">
      <c r="A4071" s="238">
        <v>2025</v>
      </c>
      <c r="B4071" s="230">
        <v>1293</v>
      </c>
      <c r="C4071" s="229" t="s">
        <v>1146</v>
      </c>
      <c r="D4071" s="230">
        <v>44929</v>
      </c>
      <c r="E4071" s="222">
        <v>75894</v>
      </c>
      <c r="F4071" s="222">
        <v>75894</v>
      </c>
      <c r="G4071" s="218">
        <v>0</v>
      </c>
      <c r="H4071" s="222">
        <v>0</v>
      </c>
      <c r="I4071" s="222">
        <v>0</v>
      </c>
      <c r="J4071" s="222">
        <v>0</v>
      </c>
      <c r="K4071" s="222">
        <v>0</v>
      </c>
      <c r="L4071" s="222">
        <v>0</v>
      </c>
      <c r="M4071" s="222">
        <v>0</v>
      </c>
      <c r="N4071" s="222">
        <v>0</v>
      </c>
      <c r="O4071" s="222">
        <v>0</v>
      </c>
      <c r="P4071" s="222">
        <v>0</v>
      </c>
      <c r="Q4071" s="222">
        <v>0</v>
      </c>
      <c r="R4071" s="222">
        <v>0</v>
      </c>
      <c r="S4071" s="222">
        <v>0</v>
      </c>
      <c r="T4071" s="222">
        <v>0</v>
      </c>
      <c r="U4071" s="223">
        <v>0</v>
      </c>
      <c r="V4071" s="223">
        <v>75894</v>
      </c>
      <c r="W4071" s="223">
        <v>0</v>
      </c>
      <c r="X4071" s="223">
        <v>0</v>
      </c>
    </row>
    <row r="4072" spans="1:24" s="239" customFormat="1" ht="20.25" customHeight="1" x14ac:dyDescent="0.3">
      <c r="A4072" s="238">
        <v>2025</v>
      </c>
      <c r="B4072" s="230">
        <v>1294</v>
      </c>
      <c r="C4072" s="229" t="s">
        <v>1147</v>
      </c>
      <c r="D4072" s="230">
        <v>44930</v>
      </c>
      <c r="E4072" s="222">
        <v>75894</v>
      </c>
      <c r="F4072" s="222">
        <v>75894</v>
      </c>
      <c r="G4072" s="218">
        <v>0</v>
      </c>
      <c r="H4072" s="222">
        <v>0</v>
      </c>
      <c r="I4072" s="222">
        <v>0</v>
      </c>
      <c r="J4072" s="222">
        <v>0</v>
      </c>
      <c r="K4072" s="222">
        <v>0</v>
      </c>
      <c r="L4072" s="222">
        <v>0</v>
      </c>
      <c r="M4072" s="222">
        <v>0</v>
      </c>
      <c r="N4072" s="222">
        <v>0</v>
      </c>
      <c r="O4072" s="222">
        <v>0</v>
      </c>
      <c r="P4072" s="222">
        <v>0</v>
      </c>
      <c r="Q4072" s="222">
        <v>0</v>
      </c>
      <c r="R4072" s="222">
        <v>0</v>
      </c>
      <c r="S4072" s="222">
        <v>0</v>
      </c>
      <c r="T4072" s="222">
        <v>0</v>
      </c>
      <c r="U4072" s="223">
        <v>0</v>
      </c>
      <c r="V4072" s="223">
        <v>75894</v>
      </c>
      <c r="W4072" s="223">
        <v>0</v>
      </c>
      <c r="X4072" s="223">
        <v>0</v>
      </c>
    </row>
    <row r="4073" spans="1:24" s="239" customFormat="1" ht="22.7" customHeight="1" x14ac:dyDescent="0.3">
      <c r="A4073" s="238">
        <v>2025</v>
      </c>
      <c r="B4073" s="230">
        <v>1295</v>
      </c>
      <c r="C4073" s="229" t="s">
        <v>1158</v>
      </c>
      <c r="D4073" s="230">
        <v>44938</v>
      </c>
      <c r="E4073" s="222">
        <v>62752.5</v>
      </c>
      <c r="F4073" s="222">
        <v>62752.5</v>
      </c>
      <c r="G4073" s="222">
        <v>0</v>
      </c>
      <c r="H4073" s="222">
        <v>0</v>
      </c>
      <c r="I4073" s="222">
        <v>0</v>
      </c>
      <c r="J4073" s="222">
        <v>0</v>
      </c>
      <c r="K4073" s="222">
        <v>0</v>
      </c>
      <c r="L4073" s="222">
        <v>0</v>
      </c>
      <c r="M4073" s="222">
        <v>0</v>
      </c>
      <c r="N4073" s="222">
        <v>0</v>
      </c>
      <c r="O4073" s="222">
        <v>0</v>
      </c>
      <c r="P4073" s="222">
        <v>0</v>
      </c>
      <c r="Q4073" s="222">
        <v>0</v>
      </c>
      <c r="R4073" s="222">
        <v>0</v>
      </c>
      <c r="S4073" s="222">
        <v>0</v>
      </c>
      <c r="T4073" s="222">
        <v>0</v>
      </c>
      <c r="U4073" s="223">
        <v>0</v>
      </c>
      <c r="V4073" s="223">
        <v>62752.5</v>
      </c>
      <c r="W4073" s="223">
        <v>0</v>
      </c>
      <c r="X4073" s="223">
        <v>0</v>
      </c>
    </row>
    <row r="4074" spans="1:24" s="255" customFormat="1" ht="20.25" customHeight="1" x14ac:dyDescent="0.3">
      <c r="A4074" s="238">
        <v>2025</v>
      </c>
      <c r="B4074" s="230">
        <v>1296</v>
      </c>
      <c r="C4074" s="229" t="s">
        <v>2366</v>
      </c>
      <c r="D4074" s="230">
        <v>44991</v>
      </c>
      <c r="E4074" s="222">
        <v>25540.92</v>
      </c>
      <c r="F4074" s="222">
        <v>25540.92</v>
      </c>
      <c r="G4074" s="218">
        <v>0</v>
      </c>
      <c r="H4074" s="261">
        <v>0</v>
      </c>
      <c r="I4074" s="222">
        <v>0</v>
      </c>
      <c r="J4074" s="222">
        <v>0</v>
      </c>
      <c r="K4074" s="222">
        <v>0</v>
      </c>
      <c r="L4074" s="222">
        <v>0</v>
      </c>
      <c r="M4074" s="222">
        <v>0</v>
      </c>
      <c r="N4074" s="222">
        <v>0</v>
      </c>
      <c r="O4074" s="222">
        <v>0</v>
      </c>
      <c r="P4074" s="222">
        <v>0</v>
      </c>
      <c r="Q4074" s="222">
        <v>0</v>
      </c>
      <c r="R4074" s="222">
        <v>0</v>
      </c>
      <c r="S4074" s="222">
        <v>0</v>
      </c>
      <c r="T4074" s="222">
        <v>0</v>
      </c>
      <c r="U4074" s="223">
        <v>25540.92</v>
      </c>
      <c r="V4074" s="223">
        <v>0</v>
      </c>
      <c r="W4074" s="223">
        <v>0</v>
      </c>
      <c r="X4074" s="223">
        <v>0</v>
      </c>
    </row>
    <row r="4075" spans="1:24" s="255" customFormat="1" ht="23.25" customHeight="1" x14ac:dyDescent="0.3">
      <c r="A4075" s="238">
        <v>2025</v>
      </c>
      <c r="B4075" s="230">
        <v>1297</v>
      </c>
      <c r="C4075" s="229" t="s">
        <v>1525</v>
      </c>
      <c r="D4075" s="230">
        <v>45012</v>
      </c>
      <c r="E4075" s="222">
        <v>2970708.9831999997</v>
      </c>
      <c r="F4075" s="222">
        <v>2926806.88</v>
      </c>
      <c r="G4075" s="222">
        <v>0</v>
      </c>
      <c r="H4075" s="222">
        <v>2926806.88</v>
      </c>
      <c r="I4075" s="222">
        <v>0</v>
      </c>
      <c r="J4075" s="222">
        <v>0</v>
      </c>
      <c r="K4075" s="222">
        <v>0</v>
      </c>
      <c r="L4075" s="222">
        <v>0</v>
      </c>
      <c r="M4075" s="222">
        <v>0</v>
      </c>
      <c r="N4075" s="222">
        <v>0</v>
      </c>
      <c r="O4075" s="222">
        <v>0</v>
      </c>
      <c r="P4075" s="222">
        <v>0</v>
      </c>
      <c r="Q4075" s="222">
        <v>0</v>
      </c>
      <c r="R4075" s="222">
        <v>0</v>
      </c>
      <c r="S4075" s="222">
        <v>0</v>
      </c>
      <c r="T4075" s="222">
        <v>0</v>
      </c>
      <c r="U4075" s="223">
        <v>0</v>
      </c>
      <c r="V4075" s="223">
        <v>0</v>
      </c>
      <c r="W4075" s="223">
        <v>0</v>
      </c>
      <c r="X4075" s="223">
        <v>43902.103199999998</v>
      </c>
    </row>
    <row r="4076" spans="1:24" s="255" customFormat="1" ht="23.25" customHeight="1" x14ac:dyDescent="0.3">
      <c r="A4076" s="238">
        <v>2025</v>
      </c>
      <c r="B4076" s="230">
        <v>1298</v>
      </c>
      <c r="C4076" s="229" t="s">
        <v>1526</v>
      </c>
      <c r="D4076" s="230">
        <v>45020</v>
      </c>
      <c r="E4076" s="222">
        <v>3567960.074</v>
      </c>
      <c r="F4076" s="222">
        <v>3515231.6</v>
      </c>
      <c r="G4076" s="222">
        <v>3515231.6</v>
      </c>
      <c r="H4076" s="222">
        <v>0</v>
      </c>
      <c r="I4076" s="222">
        <v>0</v>
      </c>
      <c r="J4076" s="222">
        <v>0</v>
      </c>
      <c r="K4076" s="222">
        <v>0</v>
      </c>
      <c r="L4076" s="222">
        <v>0</v>
      </c>
      <c r="M4076" s="222">
        <v>0</v>
      </c>
      <c r="N4076" s="222">
        <v>0</v>
      </c>
      <c r="O4076" s="222">
        <v>0</v>
      </c>
      <c r="P4076" s="222">
        <v>0</v>
      </c>
      <c r="Q4076" s="222">
        <v>0</v>
      </c>
      <c r="R4076" s="222">
        <v>0</v>
      </c>
      <c r="S4076" s="222">
        <v>0</v>
      </c>
      <c r="T4076" s="222">
        <v>0</v>
      </c>
      <c r="U4076" s="223">
        <v>0</v>
      </c>
      <c r="V4076" s="223">
        <v>0</v>
      </c>
      <c r="W4076" s="223">
        <v>0</v>
      </c>
      <c r="X4076" s="222">
        <v>52728.474000000002</v>
      </c>
    </row>
    <row r="4077" spans="1:24" s="239" customFormat="1" ht="20.25" customHeight="1" x14ac:dyDescent="0.3">
      <c r="A4077" s="238">
        <v>2025</v>
      </c>
      <c r="B4077" s="230">
        <v>1299</v>
      </c>
      <c r="C4077" s="229" t="s">
        <v>3663</v>
      </c>
      <c r="D4077" s="230">
        <v>45034</v>
      </c>
      <c r="E4077" s="222">
        <v>541691</v>
      </c>
      <c r="F4077" s="222">
        <v>533191</v>
      </c>
      <c r="G4077" s="218">
        <v>0</v>
      </c>
      <c r="H4077" s="222">
        <v>0</v>
      </c>
      <c r="I4077" s="218">
        <v>0</v>
      </c>
      <c r="J4077" s="222">
        <v>0</v>
      </c>
      <c r="K4077" s="218">
        <v>0</v>
      </c>
      <c r="L4077" s="222">
        <v>0</v>
      </c>
      <c r="M4077" s="218">
        <v>0</v>
      </c>
      <c r="N4077" s="222">
        <v>0</v>
      </c>
      <c r="O4077" s="218">
        <v>0</v>
      </c>
      <c r="P4077" s="222">
        <v>0</v>
      </c>
      <c r="Q4077" s="218">
        <v>533191</v>
      </c>
      <c r="R4077" s="222">
        <v>0</v>
      </c>
      <c r="S4077" s="218">
        <v>0</v>
      </c>
      <c r="T4077" s="222">
        <v>0</v>
      </c>
      <c r="U4077" s="218">
        <v>0</v>
      </c>
      <c r="V4077" s="222">
        <v>0</v>
      </c>
      <c r="W4077" s="218">
        <v>0</v>
      </c>
      <c r="X4077" s="222">
        <v>8500</v>
      </c>
    </row>
    <row r="4078" spans="1:24" s="239" customFormat="1" ht="20.25" customHeight="1" x14ac:dyDescent="0.3">
      <c r="A4078" s="238">
        <v>2025</v>
      </c>
      <c r="B4078" s="230">
        <v>1300</v>
      </c>
      <c r="C4078" s="229" t="s">
        <v>3662</v>
      </c>
      <c r="D4078" s="230">
        <v>45042</v>
      </c>
      <c r="E4078" s="222">
        <v>834976.19000000006</v>
      </c>
      <c r="F4078" s="222">
        <v>822636.64</v>
      </c>
      <c r="G4078" s="218">
        <v>0</v>
      </c>
      <c r="H4078" s="222">
        <v>0</v>
      </c>
      <c r="I4078" s="218">
        <v>0</v>
      </c>
      <c r="J4078" s="222">
        <v>0</v>
      </c>
      <c r="K4078" s="218">
        <v>0</v>
      </c>
      <c r="L4078" s="222">
        <v>0</v>
      </c>
      <c r="M4078" s="218">
        <v>0</v>
      </c>
      <c r="N4078" s="222">
        <v>0</v>
      </c>
      <c r="O4078" s="218">
        <v>0</v>
      </c>
      <c r="P4078" s="222">
        <v>0</v>
      </c>
      <c r="Q4078" s="218">
        <v>822636.64</v>
      </c>
      <c r="R4078" s="222">
        <v>0</v>
      </c>
      <c r="S4078" s="218">
        <v>0</v>
      </c>
      <c r="T4078" s="222">
        <v>0</v>
      </c>
      <c r="U4078" s="218">
        <v>0</v>
      </c>
      <c r="V4078" s="222">
        <v>0</v>
      </c>
      <c r="W4078" s="218">
        <v>0</v>
      </c>
      <c r="X4078" s="222">
        <v>12339.55</v>
      </c>
    </row>
    <row r="4079" spans="1:24" s="239" customFormat="1" ht="20.25" customHeight="1" x14ac:dyDescent="0.3">
      <c r="A4079" s="238">
        <v>2025</v>
      </c>
      <c r="B4079" s="230">
        <v>1301</v>
      </c>
      <c r="C4079" s="229" t="s">
        <v>1155</v>
      </c>
      <c r="D4079" s="230">
        <v>44906</v>
      </c>
      <c r="E4079" s="222">
        <v>3177579.77</v>
      </c>
      <c r="F4079" s="222">
        <v>3131579.77</v>
      </c>
      <c r="G4079" s="218">
        <v>3131579.77</v>
      </c>
      <c r="H4079" s="218">
        <v>0</v>
      </c>
      <c r="I4079" s="218">
        <v>0</v>
      </c>
      <c r="J4079" s="218">
        <v>0</v>
      </c>
      <c r="K4079" s="218">
        <v>0</v>
      </c>
      <c r="L4079" s="218">
        <v>0</v>
      </c>
      <c r="M4079" s="218">
        <v>0</v>
      </c>
      <c r="N4079" s="218">
        <v>0</v>
      </c>
      <c r="O4079" s="218">
        <v>0</v>
      </c>
      <c r="P4079" s="218">
        <v>0</v>
      </c>
      <c r="Q4079" s="218">
        <v>0</v>
      </c>
      <c r="R4079" s="218">
        <v>0</v>
      </c>
      <c r="S4079" s="218">
        <v>0</v>
      </c>
      <c r="T4079" s="218">
        <v>0</v>
      </c>
      <c r="U4079" s="218">
        <v>0</v>
      </c>
      <c r="V4079" s="218">
        <v>0</v>
      </c>
      <c r="W4079" s="218">
        <v>0</v>
      </c>
      <c r="X4079" s="218">
        <v>46000</v>
      </c>
    </row>
    <row r="4080" spans="1:24" s="239" customFormat="1" ht="20.25" customHeight="1" x14ac:dyDescent="0.3">
      <c r="A4080" s="238">
        <v>2025</v>
      </c>
      <c r="B4080" s="230">
        <v>1302</v>
      </c>
      <c r="C4080" s="229" t="s">
        <v>1157</v>
      </c>
      <c r="D4080" s="230">
        <v>44910</v>
      </c>
      <c r="E4080" s="222">
        <v>3177579.77</v>
      </c>
      <c r="F4080" s="222">
        <v>3131579.77</v>
      </c>
      <c r="G4080" s="218">
        <v>3131579.77</v>
      </c>
      <c r="H4080" s="218">
        <v>0</v>
      </c>
      <c r="I4080" s="218">
        <v>0</v>
      </c>
      <c r="J4080" s="218">
        <v>0</v>
      </c>
      <c r="K4080" s="218">
        <v>0</v>
      </c>
      <c r="L4080" s="218">
        <v>0</v>
      </c>
      <c r="M4080" s="218">
        <v>0</v>
      </c>
      <c r="N4080" s="218">
        <v>0</v>
      </c>
      <c r="O4080" s="218">
        <v>0</v>
      </c>
      <c r="P4080" s="218">
        <v>0</v>
      </c>
      <c r="Q4080" s="218">
        <v>0</v>
      </c>
      <c r="R4080" s="218">
        <v>0</v>
      </c>
      <c r="S4080" s="218">
        <v>0</v>
      </c>
      <c r="T4080" s="218">
        <v>0</v>
      </c>
      <c r="U4080" s="218">
        <v>0</v>
      </c>
      <c r="V4080" s="218">
        <v>0</v>
      </c>
      <c r="W4080" s="218">
        <v>0</v>
      </c>
      <c r="X4080" s="218">
        <v>46000</v>
      </c>
    </row>
    <row r="4081" spans="1:24" s="239" customFormat="1" ht="20.25" customHeight="1" x14ac:dyDescent="0.3">
      <c r="A4081" s="238">
        <v>2025</v>
      </c>
      <c r="B4081" s="230">
        <v>1303</v>
      </c>
      <c r="C4081" s="229" t="s">
        <v>4122</v>
      </c>
      <c r="D4081" s="230">
        <v>55585</v>
      </c>
      <c r="E4081" s="222">
        <v>1988050.45</v>
      </c>
      <c r="F4081" s="222">
        <v>1988050.45</v>
      </c>
      <c r="G4081" s="218">
        <v>0</v>
      </c>
      <c r="H4081" s="218">
        <v>0</v>
      </c>
      <c r="I4081" s="218">
        <v>0</v>
      </c>
      <c r="J4081" s="218">
        <v>0</v>
      </c>
      <c r="K4081" s="218">
        <v>0</v>
      </c>
      <c r="L4081" s="218">
        <v>0</v>
      </c>
      <c r="M4081" s="218">
        <v>0</v>
      </c>
      <c r="N4081" s="218">
        <v>0</v>
      </c>
      <c r="O4081" s="218">
        <v>1988050.45</v>
      </c>
      <c r="P4081" s="218">
        <v>0</v>
      </c>
      <c r="Q4081" s="218">
        <v>0</v>
      </c>
      <c r="R4081" s="218">
        <v>0</v>
      </c>
      <c r="S4081" s="218">
        <v>0</v>
      </c>
      <c r="T4081" s="218">
        <v>0</v>
      </c>
      <c r="U4081" s="218">
        <v>0</v>
      </c>
      <c r="V4081" s="218">
        <v>0</v>
      </c>
      <c r="W4081" s="218">
        <v>0</v>
      </c>
      <c r="X4081" s="218">
        <v>0</v>
      </c>
    </row>
    <row r="4082" spans="1:24" s="239" customFormat="1" ht="20.25" customHeight="1" x14ac:dyDescent="0.3">
      <c r="A4082" s="238">
        <v>2025</v>
      </c>
      <c r="B4082" s="230">
        <v>1304</v>
      </c>
      <c r="C4082" s="229" t="s">
        <v>1166</v>
      </c>
      <c r="D4082" s="230">
        <v>44996</v>
      </c>
      <c r="E4082" s="222">
        <v>5723749.6899999995</v>
      </c>
      <c r="F4082" s="222">
        <v>5675410.1399999997</v>
      </c>
      <c r="G4082" s="218">
        <v>0</v>
      </c>
      <c r="H4082" s="218">
        <v>0</v>
      </c>
      <c r="I4082" s="218">
        <v>0</v>
      </c>
      <c r="J4082" s="218">
        <v>0</v>
      </c>
      <c r="K4082" s="218">
        <v>0</v>
      </c>
      <c r="L4082" s="218">
        <v>0</v>
      </c>
      <c r="M4082" s="218">
        <v>0</v>
      </c>
      <c r="N4082" s="218">
        <v>0</v>
      </c>
      <c r="O4082" s="218">
        <v>5675410.1399999997</v>
      </c>
      <c r="P4082" s="218">
        <v>0</v>
      </c>
      <c r="Q4082" s="218">
        <v>0</v>
      </c>
      <c r="R4082" s="218">
        <v>0</v>
      </c>
      <c r="S4082" s="218">
        <v>0</v>
      </c>
      <c r="T4082" s="218">
        <v>0</v>
      </c>
      <c r="U4082" s="218">
        <v>0</v>
      </c>
      <c r="V4082" s="218">
        <v>0</v>
      </c>
      <c r="W4082" s="218">
        <v>0</v>
      </c>
      <c r="X4082" s="218">
        <v>48339.55</v>
      </c>
    </row>
    <row r="4083" spans="1:24" s="239" customFormat="1" ht="20.25" customHeight="1" x14ac:dyDescent="0.3">
      <c r="A4083" s="238">
        <v>2025</v>
      </c>
      <c r="B4083" s="230">
        <v>1305</v>
      </c>
      <c r="C4083" s="229" t="s">
        <v>3664</v>
      </c>
      <c r="D4083" s="230">
        <v>45009</v>
      </c>
      <c r="E4083" s="222">
        <v>8187779.1827999996</v>
      </c>
      <c r="F4083" s="222">
        <v>8066777.5199999996</v>
      </c>
      <c r="G4083" s="218">
        <v>0</v>
      </c>
      <c r="H4083" s="218">
        <v>0</v>
      </c>
      <c r="I4083" s="218">
        <v>0</v>
      </c>
      <c r="J4083" s="218">
        <v>0</v>
      </c>
      <c r="K4083" s="218">
        <v>0</v>
      </c>
      <c r="L4083" s="218">
        <v>0</v>
      </c>
      <c r="M4083" s="218">
        <v>0</v>
      </c>
      <c r="N4083" s="218">
        <v>0</v>
      </c>
      <c r="O4083" s="218">
        <v>0</v>
      </c>
      <c r="P4083" s="218">
        <v>0</v>
      </c>
      <c r="Q4083" s="218">
        <v>8066777.5199999996</v>
      </c>
      <c r="R4083" s="218">
        <v>0</v>
      </c>
      <c r="S4083" s="218">
        <v>0</v>
      </c>
      <c r="T4083" s="218">
        <v>0</v>
      </c>
      <c r="U4083" s="218">
        <v>0</v>
      </c>
      <c r="V4083" s="218">
        <v>0</v>
      </c>
      <c r="W4083" s="218">
        <v>0</v>
      </c>
      <c r="X4083" s="218">
        <v>121001.66279999999</v>
      </c>
    </row>
    <row r="4084" spans="1:24" s="239" customFormat="1" ht="20.25" customHeight="1" x14ac:dyDescent="0.3">
      <c r="A4084" s="238">
        <v>2025</v>
      </c>
      <c r="B4084" s="230">
        <v>1306</v>
      </c>
      <c r="C4084" s="229" t="s">
        <v>3665</v>
      </c>
      <c r="D4084" s="230">
        <v>45006</v>
      </c>
      <c r="E4084" s="222">
        <v>910435.54999999993</v>
      </c>
      <c r="F4084" s="222">
        <v>896980.84</v>
      </c>
      <c r="G4084" s="218">
        <v>0</v>
      </c>
      <c r="H4084" s="218">
        <v>0</v>
      </c>
      <c r="I4084" s="218">
        <v>0</v>
      </c>
      <c r="J4084" s="218">
        <v>0</v>
      </c>
      <c r="K4084" s="218">
        <v>0</v>
      </c>
      <c r="L4084" s="218">
        <v>0</v>
      </c>
      <c r="M4084" s="218">
        <v>0</v>
      </c>
      <c r="N4084" s="218">
        <v>0</v>
      </c>
      <c r="O4084" s="218">
        <v>0</v>
      </c>
      <c r="P4084" s="218">
        <v>896980.84</v>
      </c>
      <c r="Q4084" s="218">
        <v>0</v>
      </c>
      <c r="R4084" s="218">
        <v>0</v>
      </c>
      <c r="S4084" s="218">
        <v>0</v>
      </c>
      <c r="T4084" s="218">
        <v>0</v>
      </c>
      <c r="U4084" s="218">
        <v>0</v>
      </c>
      <c r="V4084" s="218">
        <v>0</v>
      </c>
      <c r="W4084" s="218">
        <v>0</v>
      </c>
      <c r="X4084" s="218">
        <v>13454.71</v>
      </c>
    </row>
    <row r="4085" spans="1:24" s="239" customFormat="1" ht="20.25" customHeight="1" x14ac:dyDescent="0.3">
      <c r="A4085" s="238">
        <v>2025</v>
      </c>
      <c r="B4085" s="230">
        <v>1307</v>
      </c>
      <c r="C4085" s="229" t="s">
        <v>1159</v>
      </c>
      <c r="D4085" s="230">
        <v>44943</v>
      </c>
      <c r="E4085" s="222">
        <v>4502366.2299999995</v>
      </c>
      <c r="F4085" s="222">
        <v>4454026.68</v>
      </c>
      <c r="G4085" s="218">
        <v>0</v>
      </c>
      <c r="H4085" s="218">
        <v>0</v>
      </c>
      <c r="I4085" s="218">
        <v>0</v>
      </c>
      <c r="J4085" s="218">
        <v>0</v>
      </c>
      <c r="K4085" s="218">
        <v>0</v>
      </c>
      <c r="L4085" s="218">
        <v>0</v>
      </c>
      <c r="M4085" s="218">
        <v>0</v>
      </c>
      <c r="N4085" s="218">
        <v>0</v>
      </c>
      <c r="O4085" s="218">
        <v>0</v>
      </c>
      <c r="P4085" s="218">
        <v>0</v>
      </c>
      <c r="Q4085" s="218">
        <v>4454026.68</v>
      </c>
      <c r="R4085" s="218">
        <v>0</v>
      </c>
      <c r="S4085" s="218">
        <v>0</v>
      </c>
      <c r="T4085" s="218">
        <v>0</v>
      </c>
      <c r="U4085" s="218">
        <v>0</v>
      </c>
      <c r="V4085" s="218">
        <v>0</v>
      </c>
      <c r="W4085" s="218">
        <v>0</v>
      </c>
      <c r="X4085" s="218">
        <v>48339.55</v>
      </c>
    </row>
    <row r="4086" spans="1:24" s="239" customFormat="1" ht="20.25" customHeight="1" x14ac:dyDescent="0.3">
      <c r="A4086" s="238">
        <v>2025</v>
      </c>
      <c r="B4086" s="230">
        <v>1308</v>
      </c>
      <c r="C4086" s="229" t="s">
        <v>1160</v>
      </c>
      <c r="D4086" s="230">
        <v>44944</v>
      </c>
      <c r="E4086" s="222">
        <v>2707008.3899999997</v>
      </c>
      <c r="F4086" s="222">
        <v>2667003.34</v>
      </c>
      <c r="G4086" s="218">
        <v>0</v>
      </c>
      <c r="H4086" s="218">
        <v>0</v>
      </c>
      <c r="I4086" s="218">
        <v>0</v>
      </c>
      <c r="J4086" s="218">
        <v>0</v>
      </c>
      <c r="K4086" s="218">
        <v>0</v>
      </c>
      <c r="L4086" s="218">
        <v>0</v>
      </c>
      <c r="M4086" s="218">
        <v>0</v>
      </c>
      <c r="N4086" s="218">
        <v>0</v>
      </c>
      <c r="O4086" s="218">
        <v>0</v>
      </c>
      <c r="P4086" s="218">
        <v>1254845.82</v>
      </c>
      <c r="Q4086" s="218">
        <v>1412157.52</v>
      </c>
      <c r="R4086" s="218">
        <v>0</v>
      </c>
      <c r="S4086" s="218">
        <v>0</v>
      </c>
      <c r="T4086" s="218">
        <v>0</v>
      </c>
      <c r="U4086" s="218">
        <v>0</v>
      </c>
      <c r="V4086" s="218">
        <v>0</v>
      </c>
      <c r="W4086" s="218">
        <v>0</v>
      </c>
      <c r="X4086" s="218">
        <v>40005.050000000003</v>
      </c>
    </row>
    <row r="4087" spans="1:24" s="239" customFormat="1" ht="20.25" customHeight="1" x14ac:dyDescent="0.3">
      <c r="A4087" s="238">
        <v>2025</v>
      </c>
      <c r="B4087" s="230">
        <v>1309</v>
      </c>
      <c r="C4087" s="229" t="s">
        <v>3666</v>
      </c>
      <c r="D4087" s="230">
        <v>44997</v>
      </c>
      <c r="E4087" s="222">
        <v>4261734</v>
      </c>
      <c r="F4087" s="222">
        <v>4194169</v>
      </c>
      <c r="G4087" s="218">
        <v>0</v>
      </c>
      <c r="H4087" s="218">
        <v>1023169</v>
      </c>
      <c r="I4087" s="218">
        <v>0</v>
      </c>
      <c r="J4087" s="218">
        <v>0</v>
      </c>
      <c r="K4087" s="218">
        <v>0</v>
      </c>
      <c r="L4087" s="218">
        <v>0</v>
      </c>
      <c r="M4087" s="218">
        <v>0</v>
      </c>
      <c r="N4087" s="218">
        <v>0</v>
      </c>
      <c r="O4087" s="218">
        <v>0</v>
      </c>
      <c r="P4087" s="218">
        <v>0</v>
      </c>
      <c r="Q4087" s="218">
        <v>3171000</v>
      </c>
      <c r="R4087" s="218">
        <v>0</v>
      </c>
      <c r="S4087" s="218">
        <v>0</v>
      </c>
      <c r="T4087" s="218">
        <v>0</v>
      </c>
      <c r="U4087" s="218">
        <v>0</v>
      </c>
      <c r="V4087" s="218">
        <v>0</v>
      </c>
      <c r="W4087" s="218">
        <v>0</v>
      </c>
      <c r="X4087" s="218">
        <v>67565</v>
      </c>
    </row>
    <row r="4088" spans="1:24" s="255" customFormat="1" ht="22.7" customHeight="1" x14ac:dyDescent="0.25">
      <c r="A4088" s="238"/>
      <c r="B4088" s="226" t="s">
        <v>22</v>
      </c>
      <c r="C4088" s="231"/>
      <c r="D4088" s="263" t="s">
        <v>172</v>
      </c>
      <c r="E4088" s="220">
        <v>42791700.699999996</v>
      </c>
      <c r="F4088" s="220">
        <v>42243525.049999997</v>
      </c>
      <c r="G4088" s="220">
        <v>9778391.1400000006</v>
      </c>
      <c r="H4088" s="220">
        <v>3949975.88</v>
      </c>
      <c r="I4088" s="220">
        <v>0</v>
      </c>
      <c r="J4088" s="220">
        <v>0</v>
      </c>
      <c r="K4088" s="220">
        <v>0</v>
      </c>
      <c r="L4088" s="220">
        <v>0</v>
      </c>
      <c r="M4088" s="220">
        <v>0</v>
      </c>
      <c r="N4088" s="220">
        <v>0</v>
      </c>
      <c r="O4088" s="220">
        <v>7663460.5899999999</v>
      </c>
      <c r="P4088" s="220">
        <v>2151826.66</v>
      </c>
      <c r="Q4088" s="220">
        <v>18459789.359999999</v>
      </c>
      <c r="R4088" s="220">
        <v>0</v>
      </c>
      <c r="S4088" s="220">
        <v>0</v>
      </c>
      <c r="T4088" s="220">
        <v>0</v>
      </c>
      <c r="U4088" s="220">
        <v>25540.92</v>
      </c>
      <c r="V4088" s="220">
        <v>214540.5</v>
      </c>
      <c r="W4088" s="220">
        <v>0</v>
      </c>
      <c r="X4088" s="220">
        <v>548175.64999999991</v>
      </c>
    </row>
    <row r="4089" spans="1:24" s="239" customFormat="1" ht="20.25" customHeight="1" x14ac:dyDescent="0.3">
      <c r="A4089" s="238"/>
      <c r="B4089" s="303"/>
      <c r="C4089" s="304"/>
      <c r="D4089" s="282"/>
      <c r="E4089" s="283"/>
      <c r="F4089" s="283"/>
      <c r="G4089" s="283"/>
      <c r="H4089" s="283"/>
      <c r="I4089" s="283"/>
      <c r="J4089" s="283"/>
      <c r="K4089" s="283"/>
      <c r="L4089" s="312" t="s">
        <v>4544</v>
      </c>
      <c r="M4089" s="283"/>
      <c r="N4089" s="283"/>
      <c r="O4089" s="283"/>
      <c r="P4089" s="283"/>
      <c r="Q4089" s="283"/>
      <c r="R4089" s="283"/>
      <c r="S4089" s="283"/>
      <c r="T4089" s="283"/>
      <c r="U4089" s="283"/>
      <c r="V4089" s="283"/>
      <c r="W4089" s="283"/>
      <c r="X4089" s="283"/>
    </row>
    <row r="4090" spans="1:24" s="239" customFormat="1" ht="26.65" customHeight="1" x14ac:dyDescent="0.3">
      <c r="A4090" s="238">
        <v>2025</v>
      </c>
      <c r="B4090" s="230">
        <v>1310</v>
      </c>
      <c r="C4090" s="231" t="s">
        <v>2871</v>
      </c>
      <c r="D4090" s="230">
        <v>55901</v>
      </c>
      <c r="E4090" s="222">
        <v>5717273.7400000002</v>
      </c>
      <c r="F4090" s="222">
        <v>5695427.6100000003</v>
      </c>
      <c r="G4090" s="221">
        <v>0</v>
      </c>
      <c r="H4090" s="221">
        <v>0</v>
      </c>
      <c r="I4090" s="221">
        <v>0</v>
      </c>
      <c r="J4090" s="221">
        <v>0</v>
      </c>
      <c r="K4090" s="221">
        <v>0</v>
      </c>
      <c r="L4090" s="221">
        <v>0</v>
      </c>
      <c r="M4090" s="221">
        <v>0</v>
      </c>
      <c r="N4090" s="221">
        <v>0</v>
      </c>
      <c r="O4090" s="221">
        <v>0</v>
      </c>
      <c r="P4090" s="221">
        <v>0</v>
      </c>
      <c r="Q4090" s="221">
        <v>5695427.6100000003</v>
      </c>
      <c r="R4090" s="221">
        <v>0</v>
      </c>
      <c r="S4090" s="221">
        <v>0</v>
      </c>
      <c r="T4090" s="221">
        <v>0</v>
      </c>
      <c r="U4090" s="221">
        <v>0</v>
      </c>
      <c r="V4090" s="221">
        <v>0</v>
      </c>
      <c r="W4090" s="221">
        <v>0</v>
      </c>
      <c r="X4090" s="221">
        <v>21846.13</v>
      </c>
    </row>
    <row r="4091" spans="1:24" s="239" customFormat="1" ht="20.25" customHeight="1" x14ac:dyDescent="0.3">
      <c r="A4091" s="238"/>
      <c r="B4091" s="226" t="s">
        <v>22</v>
      </c>
      <c r="C4091" s="231"/>
      <c r="D4091" s="263" t="s">
        <v>172</v>
      </c>
      <c r="E4091" s="220">
        <v>5717273.7400000002</v>
      </c>
      <c r="F4091" s="220">
        <v>5695427.6100000003</v>
      </c>
      <c r="G4091" s="220">
        <v>0</v>
      </c>
      <c r="H4091" s="220">
        <v>0</v>
      </c>
      <c r="I4091" s="220">
        <v>0</v>
      </c>
      <c r="J4091" s="220">
        <v>0</v>
      </c>
      <c r="K4091" s="220">
        <v>0</v>
      </c>
      <c r="L4091" s="220">
        <v>0</v>
      </c>
      <c r="M4091" s="220">
        <v>0</v>
      </c>
      <c r="N4091" s="220">
        <v>0</v>
      </c>
      <c r="O4091" s="220">
        <v>0</v>
      </c>
      <c r="P4091" s="220">
        <v>0</v>
      </c>
      <c r="Q4091" s="220">
        <v>5695427.6100000003</v>
      </c>
      <c r="R4091" s="220">
        <v>0</v>
      </c>
      <c r="S4091" s="220">
        <v>0</v>
      </c>
      <c r="T4091" s="220">
        <v>0</v>
      </c>
      <c r="U4091" s="220">
        <v>0</v>
      </c>
      <c r="V4091" s="220">
        <v>0</v>
      </c>
      <c r="W4091" s="220">
        <v>0</v>
      </c>
      <c r="X4091" s="220">
        <v>21846.13</v>
      </c>
    </row>
    <row r="4092" spans="1:24" s="332" customFormat="1" ht="22.7" customHeight="1" x14ac:dyDescent="0.35">
      <c r="A4092" s="331"/>
      <c r="B4092" s="272" t="s">
        <v>34</v>
      </c>
      <c r="C4092" s="272"/>
      <c r="D4092" s="263" t="s">
        <v>172</v>
      </c>
      <c r="E4092" s="220">
        <v>48508974.439999998</v>
      </c>
      <c r="F4092" s="220">
        <v>47938952.659999996</v>
      </c>
      <c r="G4092" s="220">
        <v>9778391.1400000006</v>
      </c>
      <c r="H4092" s="220">
        <v>3949975.88</v>
      </c>
      <c r="I4092" s="220">
        <v>0</v>
      </c>
      <c r="J4092" s="220">
        <v>0</v>
      </c>
      <c r="K4092" s="220">
        <v>0</v>
      </c>
      <c r="L4092" s="220">
        <v>0</v>
      </c>
      <c r="M4092" s="220">
        <v>0</v>
      </c>
      <c r="N4092" s="220">
        <v>0</v>
      </c>
      <c r="O4092" s="220">
        <v>7663460.5899999999</v>
      </c>
      <c r="P4092" s="220">
        <v>2151826.66</v>
      </c>
      <c r="Q4092" s="220">
        <v>24155216.969999999</v>
      </c>
      <c r="R4092" s="220">
        <v>0</v>
      </c>
      <c r="S4092" s="220">
        <v>0</v>
      </c>
      <c r="T4092" s="220">
        <v>0</v>
      </c>
      <c r="U4092" s="220">
        <v>25540.92</v>
      </c>
      <c r="V4092" s="220">
        <v>214540.5</v>
      </c>
      <c r="W4092" s="220">
        <v>0</v>
      </c>
      <c r="X4092" s="220">
        <v>570021.77999999991</v>
      </c>
    </row>
    <row r="4093" spans="1:24" s="334" customFormat="1" ht="27.6" customHeight="1" x14ac:dyDescent="0.35">
      <c r="A4093" s="333"/>
      <c r="B4093" s="395" t="s">
        <v>84</v>
      </c>
      <c r="C4093" s="396"/>
      <c r="D4093" s="230"/>
      <c r="E4093" s="222">
        <v>4269795732.8346915</v>
      </c>
      <c r="F4093" s="222">
        <v>4213154766.5467978</v>
      </c>
      <c r="G4093" s="222">
        <v>472094520.32259983</v>
      </c>
      <c r="H4093" s="222">
        <v>463420207.53999996</v>
      </c>
      <c r="I4093" s="222">
        <v>0</v>
      </c>
      <c r="J4093" s="222">
        <v>55779937.150000006</v>
      </c>
      <c r="K4093" s="222">
        <v>72573806.720000014</v>
      </c>
      <c r="L4093" s="222">
        <v>101381161.66000001</v>
      </c>
      <c r="M4093" s="222">
        <v>0</v>
      </c>
      <c r="N4093" s="222">
        <v>76318060.50999999</v>
      </c>
      <c r="O4093" s="222">
        <v>1583001550.22</v>
      </c>
      <c r="P4093" s="222">
        <v>121855982.96839999</v>
      </c>
      <c r="Q4093" s="222">
        <v>1109472559.8400004</v>
      </c>
      <c r="R4093" s="222">
        <v>2632348</v>
      </c>
      <c r="S4093" s="222">
        <v>6918356.2400000002</v>
      </c>
      <c r="T4093" s="222">
        <v>70907848.725800008</v>
      </c>
      <c r="U4093" s="222">
        <v>37976201.479999989</v>
      </c>
      <c r="V4093" s="222">
        <v>38822225.170000002</v>
      </c>
      <c r="W4093" s="222">
        <v>0</v>
      </c>
      <c r="X4093" s="222">
        <v>56640966.28788998</v>
      </c>
    </row>
    <row r="4094" spans="1:24" ht="32.450000000000003" customHeight="1" x14ac:dyDescent="0.5">
      <c r="B4094" s="393" t="s">
        <v>76</v>
      </c>
      <c r="C4094" s="394"/>
      <c r="D4094" s="335"/>
      <c r="E4094" s="228">
        <v>4009826315.0899992</v>
      </c>
      <c r="F4094" s="228">
        <v>3970886265.1700006</v>
      </c>
      <c r="G4094" s="228">
        <v>289599848.41999996</v>
      </c>
      <c r="H4094" s="228">
        <v>250144610.13000003</v>
      </c>
      <c r="I4094" s="228">
        <v>0</v>
      </c>
      <c r="J4094" s="228">
        <v>31854293.139999993</v>
      </c>
      <c r="K4094" s="228">
        <v>38189684.720000014</v>
      </c>
      <c r="L4094" s="228">
        <v>53780478.130000003</v>
      </c>
      <c r="M4094" s="228">
        <v>1449519.9</v>
      </c>
      <c r="N4094" s="228">
        <v>717212032.95999992</v>
      </c>
      <c r="O4094" s="228">
        <v>1646444184.4199996</v>
      </c>
      <c r="P4094" s="228">
        <v>79526457.659999996</v>
      </c>
      <c r="Q4094" s="228">
        <v>787957768.61000013</v>
      </c>
      <c r="R4094" s="228">
        <v>0</v>
      </c>
      <c r="S4094" s="228">
        <v>0</v>
      </c>
      <c r="T4094" s="228">
        <v>6562520.8000000007</v>
      </c>
      <c r="U4094" s="228">
        <v>36183111.120000005</v>
      </c>
      <c r="V4094" s="228">
        <v>31981755.159999996</v>
      </c>
      <c r="W4094" s="228">
        <v>0</v>
      </c>
      <c r="X4094" s="228">
        <v>38940049.919999987</v>
      </c>
    </row>
    <row r="4095" spans="1:24" ht="32.450000000000003" customHeight="1" x14ac:dyDescent="0.5">
      <c r="B4095" s="393" t="s">
        <v>77</v>
      </c>
      <c r="C4095" s="394"/>
      <c r="D4095" s="337"/>
      <c r="E4095" s="222">
        <v>2714203199.6099987</v>
      </c>
      <c r="F4095" s="222">
        <v>2683212266.960001</v>
      </c>
      <c r="G4095" s="222">
        <v>298734753.69999999</v>
      </c>
      <c r="H4095" s="222">
        <v>235129323.90999997</v>
      </c>
      <c r="I4095" s="222">
        <v>0</v>
      </c>
      <c r="J4095" s="222">
        <v>28387634.390000001</v>
      </c>
      <c r="K4095" s="222">
        <v>31993992.100000005</v>
      </c>
      <c r="L4095" s="222">
        <v>36930087.480000004</v>
      </c>
      <c r="M4095" s="222">
        <v>0</v>
      </c>
      <c r="N4095" s="222">
        <v>107908563.96000001</v>
      </c>
      <c r="O4095" s="222">
        <v>1115957159.6799998</v>
      </c>
      <c r="P4095" s="222">
        <v>77272212.220000014</v>
      </c>
      <c r="Q4095" s="222">
        <v>666052396.43999994</v>
      </c>
      <c r="R4095" s="222">
        <v>0</v>
      </c>
      <c r="S4095" s="222">
        <v>24539747.350000001</v>
      </c>
      <c r="T4095" s="222">
        <v>2569461.23</v>
      </c>
      <c r="U4095" s="222">
        <v>31613557.129999999</v>
      </c>
      <c r="V4095" s="222">
        <v>25029223.340000004</v>
      </c>
      <c r="W4095" s="222">
        <v>0</v>
      </c>
      <c r="X4095" s="222">
        <v>31481335.940000013</v>
      </c>
    </row>
    <row r="4096" spans="1:24" ht="32.450000000000003" customHeight="1" x14ac:dyDescent="0.5">
      <c r="B4096" s="393" t="s">
        <v>78</v>
      </c>
      <c r="C4096" s="394"/>
      <c r="D4096" s="337"/>
      <c r="E4096" s="338">
        <v>4269795732.8346915</v>
      </c>
      <c r="F4096" s="222">
        <v>4213154766.5467978</v>
      </c>
      <c r="G4096" s="222">
        <v>472094520.32259983</v>
      </c>
      <c r="H4096" s="222">
        <v>463420207.53999996</v>
      </c>
      <c r="I4096" s="222">
        <v>0</v>
      </c>
      <c r="J4096" s="222">
        <v>55779937.150000006</v>
      </c>
      <c r="K4096" s="222">
        <v>72573806.720000014</v>
      </c>
      <c r="L4096" s="222">
        <v>101381161.66000001</v>
      </c>
      <c r="M4096" s="222">
        <v>0</v>
      </c>
      <c r="N4096" s="222">
        <v>76318060.50999999</v>
      </c>
      <c r="O4096" s="222">
        <v>1583001550.22</v>
      </c>
      <c r="P4096" s="222">
        <v>121855982.96839999</v>
      </c>
      <c r="Q4096" s="222">
        <v>1109472559.8400004</v>
      </c>
      <c r="R4096" s="222">
        <v>2632348</v>
      </c>
      <c r="S4096" s="222">
        <v>6918356.2400000002</v>
      </c>
      <c r="T4096" s="222">
        <v>70907848.725800008</v>
      </c>
      <c r="U4096" s="222">
        <v>37976201.479999989</v>
      </c>
      <c r="V4096" s="222">
        <v>38822225.170000002</v>
      </c>
      <c r="W4096" s="222">
        <v>0</v>
      </c>
      <c r="X4096" s="222">
        <v>56640966.28788998</v>
      </c>
    </row>
    <row r="4097" spans="1:24" s="255" customFormat="1" ht="35.65" customHeight="1" x14ac:dyDescent="0.25">
      <c r="A4097" s="238"/>
      <c r="B4097" s="393" t="s">
        <v>1553</v>
      </c>
      <c r="C4097" s="394"/>
      <c r="D4097" s="337"/>
      <c r="E4097" s="222">
        <v>10993825247.534689</v>
      </c>
      <c r="F4097" s="222">
        <v>10867253298.6768</v>
      </c>
      <c r="G4097" s="222">
        <v>1060429122.4425998</v>
      </c>
      <c r="H4097" s="222">
        <v>948694141.57999992</v>
      </c>
      <c r="I4097" s="222">
        <v>0</v>
      </c>
      <c r="J4097" s="222">
        <v>116021864.68000001</v>
      </c>
      <c r="K4097" s="222">
        <v>142757483.54000002</v>
      </c>
      <c r="L4097" s="222">
        <v>192091727.27000004</v>
      </c>
      <c r="M4097" s="222">
        <v>1449519.9</v>
      </c>
      <c r="N4097" s="222">
        <v>901438657.42999995</v>
      </c>
      <c r="O4097" s="222">
        <v>4345402894.3199997</v>
      </c>
      <c r="P4097" s="222">
        <v>278654652.8484</v>
      </c>
      <c r="Q4097" s="222">
        <v>2563482724.8900003</v>
      </c>
      <c r="R4097" s="222">
        <v>2632348</v>
      </c>
      <c r="S4097" s="222">
        <v>31458103.590000004</v>
      </c>
      <c r="T4097" s="222">
        <v>80039830.755800009</v>
      </c>
      <c r="U4097" s="222">
        <v>105772869.72999999</v>
      </c>
      <c r="V4097" s="222">
        <v>95833203.670000002</v>
      </c>
      <c r="W4097" s="222">
        <v>0</v>
      </c>
      <c r="X4097" s="222">
        <v>127062352.14788997</v>
      </c>
    </row>
    <row r="4098" spans="1:24" s="255" customFormat="1" ht="23.25" customHeight="1" x14ac:dyDescent="0.35">
      <c r="A4098" s="238"/>
      <c r="C4098" s="334"/>
      <c r="D4098" s="339"/>
      <c r="E4098" s="340"/>
      <c r="F4098" s="340"/>
      <c r="G4098" s="340"/>
      <c r="H4098" s="340"/>
      <c r="I4098" s="340"/>
      <c r="J4098" s="340"/>
      <c r="K4098" s="340"/>
      <c r="L4098" s="340"/>
      <c r="M4098" s="340"/>
      <c r="N4098" s="340"/>
      <c r="O4098" s="340"/>
      <c r="P4098" s="340"/>
      <c r="Q4098" s="340"/>
      <c r="R4098" s="340"/>
      <c r="S4098" s="340"/>
      <c r="T4098" s="340"/>
      <c r="U4098" s="340"/>
      <c r="V4098" s="340"/>
      <c r="W4098" s="340"/>
      <c r="X4098" s="340"/>
    </row>
    <row r="4099" spans="1:24" s="255" customFormat="1" ht="23.25" customHeight="1" x14ac:dyDescent="0.25">
      <c r="A4099" s="238"/>
      <c r="B4099" s="341" t="s">
        <v>4278</v>
      </c>
      <c r="C4099" s="342"/>
      <c r="D4099" s="343"/>
      <c r="E4099" s="344"/>
      <c r="F4099" s="344"/>
      <c r="G4099" s="344"/>
      <c r="H4099" s="344"/>
      <c r="I4099" s="344"/>
      <c r="J4099" s="344"/>
      <c r="K4099" s="344"/>
      <c r="L4099" s="344"/>
      <c r="M4099" s="344"/>
      <c r="N4099" s="344"/>
      <c r="O4099" s="344"/>
      <c r="P4099" s="344"/>
      <c r="Q4099" s="344"/>
      <c r="R4099" s="344"/>
      <c r="S4099" s="344"/>
      <c r="T4099" s="344"/>
      <c r="U4099" s="344"/>
      <c r="V4099" s="344"/>
      <c r="W4099" s="344"/>
      <c r="X4099" s="340"/>
    </row>
    <row r="4100" spans="1:24" s="255" customFormat="1" ht="23.25" customHeight="1" x14ac:dyDescent="0.5">
      <c r="A4100" s="238"/>
      <c r="B4100" s="336"/>
      <c r="C4100" s="345"/>
      <c r="D4100" s="346"/>
      <c r="E4100" s="347"/>
      <c r="F4100" s="347"/>
      <c r="G4100" s="347"/>
      <c r="H4100" s="347"/>
      <c r="I4100" s="347"/>
      <c r="J4100" s="347"/>
      <c r="K4100" s="347"/>
      <c r="L4100" s="347"/>
      <c r="M4100" s="347"/>
      <c r="N4100" s="347"/>
      <c r="O4100" s="347"/>
      <c r="P4100" s="347"/>
      <c r="Q4100" s="347"/>
      <c r="R4100" s="347"/>
      <c r="S4100" s="347"/>
      <c r="T4100" s="347"/>
      <c r="U4100" s="347"/>
      <c r="V4100" s="347"/>
      <c r="W4100" s="347"/>
      <c r="X4100" s="340"/>
    </row>
    <row r="4101" spans="1:24" s="255" customFormat="1" ht="40.700000000000003" customHeight="1" x14ac:dyDescent="0.5">
      <c r="A4101" s="238"/>
      <c r="C4101" s="341" t="s">
        <v>1538</v>
      </c>
      <c r="D4101" s="348"/>
      <c r="E4101" s="348"/>
      <c r="F4101" s="348"/>
      <c r="G4101" s="289"/>
      <c r="H4101" s="289"/>
      <c r="I4101" s="349"/>
      <c r="J4101" s="349"/>
      <c r="K4101" s="349"/>
      <c r="L4101" s="350"/>
      <c r="M4101" s="350"/>
      <c r="N4101" s="350"/>
      <c r="O4101" s="350"/>
      <c r="P4101" s="347"/>
      <c r="Q4101" s="350"/>
      <c r="R4101" s="347"/>
      <c r="S4101" s="349"/>
      <c r="T4101" s="349"/>
      <c r="V4101" s="347" t="s">
        <v>2109</v>
      </c>
      <c r="W4101" s="350"/>
      <c r="X4101" s="340"/>
    </row>
    <row r="4102" spans="1:24" x14ac:dyDescent="0.5">
      <c r="F4102" s="351"/>
      <c r="H4102" s="266"/>
    </row>
    <row r="4103" spans="1:24" s="255" customFormat="1" ht="23.25" customHeight="1" x14ac:dyDescent="0.4">
      <c r="A4103" s="238"/>
      <c r="C4103" s="334"/>
      <c r="D4103" s="339"/>
      <c r="E4103" s="340"/>
      <c r="F4103" s="340"/>
      <c r="G4103" s="340"/>
      <c r="H4103" s="340"/>
      <c r="I4103" s="340"/>
      <c r="J4103" s="353"/>
      <c r="K4103" s="340"/>
      <c r="L4103" s="340"/>
      <c r="M4103" s="340"/>
      <c r="N4103" s="340"/>
      <c r="O4103" s="340"/>
      <c r="P4103" s="340"/>
      <c r="Q4103" s="340"/>
      <c r="R4103" s="340"/>
      <c r="S4103" s="340"/>
      <c r="T4103" s="340"/>
      <c r="U4103" s="340"/>
      <c r="V4103" s="340"/>
      <c r="W4103" s="340"/>
      <c r="X4103" s="340"/>
    </row>
    <row r="4104" spans="1:24" s="255" customFormat="1" ht="23.25" customHeight="1" x14ac:dyDescent="0.35">
      <c r="A4104" s="238"/>
      <c r="C4104" s="334"/>
      <c r="D4104" s="339"/>
      <c r="E4104" s="340"/>
      <c r="F4104" s="340"/>
      <c r="G4104" s="340"/>
      <c r="H4104" s="340"/>
      <c r="I4104" s="340"/>
      <c r="J4104" s="340"/>
      <c r="K4104" s="340"/>
      <c r="L4104" s="340"/>
      <c r="M4104" s="340"/>
      <c r="N4104" s="340"/>
      <c r="O4104" s="340"/>
      <c r="P4104" s="340"/>
      <c r="Q4104" s="340"/>
      <c r="R4104" s="340"/>
      <c r="S4104" s="340"/>
      <c r="T4104" s="340"/>
      <c r="U4104" s="340"/>
      <c r="V4104" s="340"/>
      <c r="W4104" s="340"/>
      <c r="X4104" s="340"/>
    </row>
  </sheetData>
  <autoFilter ref="A3:X4097"/>
  <sortState ref="C333:AJ662">
    <sortCondition ref="C333:C662"/>
  </sortState>
  <dataConsolidate link="1"/>
  <mergeCells count="6">
    <mergeCell ref="B1:C1"/>
    <mergeCell ref="B4097:C4097"/>
    <mergeCell ref="B4093:C4093"/>
    <mergeCell ref="B4094:C4094"/>
    <mergeCell ref="B4095:C4095"/>
    <mergeCell ref="B4096:C4096"/>
  </mergeCells>
  <phoneticPr fontId="32" type="noConversion"/>
  <conditionalFormatting sqref="Y3280:XFD3280">
    <cfRule type="duplicateValues" dxfId="105" priority="29121"/>
  </conditionalFormatting>
  <conditionalFormatting sqref="Y3281:XFD3359">
    <cfRule type="duplicateValues" dxfId="104" priority="29124"/>
  </conditionalFormatting>
  <printOptions horizontalCentered="1"/>
  <pageMargins left="0.23622047244094491" right="0.23622047244094491" top="0.74803149606299213" bottom="0.74803149606299213" header="0.31496062992125984" footer="0.51181102362204722"/>
  <pageSetup paperSize="9" scale="24" firstPageNumber="30" fitToHeight="0" orientation="landscape" useFirstPageNumber="1" r:id="rId1"/>
  <headerFooter>
    <oddHeader>&amp;C&amp;28&amp;P</oddHeader>
  </headerFooter>
  <rowBreaks count="2" manualBreakCount="2">
    <brk id="3849" max="16383" man="1"/>
    <brk id="4102" min="1" max="2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G26"/>
  <sheetViews>
    <sheetView workbookViewId="0">
      <selection activeCell="G2" sqref="G2:G26"/>
    </sheetView>
  </sheetViews>
  <sheetFormatPr defaultRowHeight="15" x14ac:dyDescent="0.25"/>
  <cols>
    <col min="5" max="5" width="19" customWidth="1"/>
    <col min="6" max="6" width="65.5703125" customWidth="1"/>
    <col min="7" max="7" width="11.42578125" bestFit="1" customWidth="1"/>
  </cols>
  <sheetData>
    <row r="1" spans="4:7" x14ac:dyDescent="0.25">
      <c r="D1" t="s">
        <v>3073</v>
      </c>
      <c r="E1" t="s">
        <v>3</v>
      </c>
      <c r="F1" t="s">
        <v>2</v>
      </c>
      <c r="G1" t="s">
        <v>4</v>
      </c>
    </row>
    <row r="2" spans="4:7" x14ac:dyDescent="0.25">
      <c r="D2">
        <v>2023</v>
      </c>
      <c r="E2">
        <v>40675</v>
      </c>
      <c r="F2" t="s">
        <v>111</v>
      </c>
      <c r="G2" s="128">
        <v>3896304</v>
      </c>
    </row>
    <row r="3" spans="4:7" x14ac:dyDescent="0.25">
      <c r="D3">
        <v>2023</v>
      </c>
      <c r="E3">
        <v>40902</v>
      </c>
      <c r="F3" t="s">
        <v>132</v>
      </c>
      <c r="G3" s="128">
        <v>1871885.27</v>
      </c>
    </row>
    <row r="4" spans="4:7" x14ac:dyDescent="0.25">
      <c r="D4">
        <v>2023</v>
      </c>
      <c r="E4">
        <v>40906</v>
      </c>
      <c r="F4" t="s">
        <v>134</v>
      </c>
      <c r="G4" s="128">
        <v>1890721.01</v>
      </c>
    </row>
    <row r="5" spans="4:7" x14ac:dyDescent="0.25">
      <c r="D5">
        <v>2023</v>
      </c>
      <c r="E5">
        <v>39827</v>
      </c>
      <c r="F5" t="s">
        <v>2675</v>
      </c>
      <c r="G5" s="128">
        <v>4119769.9099999997</v>
      </c>
    </row>
    <row r="6" spans="4:7" x14ac:dyDescent="0.25">
      <c r="D6">
        <v>2023</v>
      </c>
      <c r="E6">
        <v>35739</v>
      </c>
      <c r="F6" t="s">
        <v>464</v>
      </c>
      <c r="G6" s="128">
        <v>450116.39999999997</v>
      </c>
    </row>
    <row r="7" spans="4:7" x14ac:dyDescent="0.25">
      <c r="D7">
        <v>2023</v>
      </c>
      <c r="E7">
        <v>35742</v>
      </c>
      <c r="F7" t="s">
        <v>465</v>
      </c>
      <c r="G7" s="128">
        <v>347640</v>
      </c>
    </row>
    <row r="8" spans="4:7" x14ac:dyDescent="0.25">
      <c r="D8">
        <v>2023</v>
      </c>
      <c r="E8">
        <v>35745</v>
      </c>
      <c r="F8" t="s">
        <v>383</v>
      </c>
      <c r="G8" s="128">
        <v>454908</v>
      </c>
    </row>
    <row r="9" spans="4:7" x14ac:dyDescent="0.25">
      <c r="D9">
        <v>2023</v>
      </c>
      <c r="E9">
        <v>35747</v>
      </c>
      <c r="F9" t="s">
        <v>466</v>
      </c>
      <c r="G9" s="128">
        <v>454908</v>
      </c>
    </row>
    <row r="10" spans="4:7" x14ac:dyDescent="0.25">
      <c r="D10">
        <v>2023</v>
      </c>
      <c r="E10">
        <v>35748</v>
      </c>
      <c r="F10" t="s">
        <v>467</v>
      </c>
      <c r="G10" s="128">
        <v>325797.59999999998</v>
      </c>
    </row>
    <row r="11" spans="4:7" x14ac:dyDescent="0.25">
      <c r="D11">
        <v>2023</v>
      </c>
      <c r="E11">
        <v>36859</v>
      </c>
      <c r="F11" t="s">
        <v>441</v>
      </c>
      <c r="G11" s="128">
        <v>7618340.4000000004</v>
      </c>
    </row>
    <row r="12" spans="4:7" x14ac:dyDescent="0.25">
      <c r="D12">
        <v>2023</v>
      </c>
      <c r="E12">
        <v>36828</v>
      </c>
      <c r="F12" t="s">
        <v>2212</v>
      </c>
      <c r="G12" s="128">
        <v>920814.42</v>
      </c>
    </row>
    <row r="13" spans="4:7" x14ac:dyDescent="0.25">
      <c r="D13">
        <v>2023</v>
      </c>
      <c r="E13">
        <v>33179</v>
      </c>
      <c r="F13" t="s">
        <v>2216</v>
      </c>
      <c r="G13" s="128">
        <v>1474116.5599999998</v>
      </c>
    </row>
    <row r="14" spans="4:7" x14ac:dyDescent="0.25">
      <c r="D14">
        <v>2023</v>
      </c>
      <c r="E14">
        <v>37253</v>
      </c>
      <c r="F14" t="s">
        <v>2561</v>
      </c>
      <c r="G14" s="128">
        <v>855915</v>
      </c>
    </row>
    <row r="15" spans="4:7" x14ac:dyDescent="0.25">
      <c r="D15">
        <v>2023</v>
      </c>
      <c r="E15">
        <v>37290</v>
      </c>
      <c r="F15" t="s">
        <v>2576</v>
      </c>
      <c r="G15" s="128">
        <v>3189775</v>
      </c>
    </row>
    <row r="16" spans="4:7" x14ac:dyDescent="0.25">
      <c r="D16">
        <v>2023</v>
      </c>
      <c r="E16">
        <v>37291</v>
      </c>
      <c r="F16" t="s">
        <v>2578</v>
      </c>
      <c r="G16" s="128">
        <v>723509</v>
      </c>
    </row>
    <row r="17" spans="4:7" x14ac:dyDescent="0.25">
      <c r="D17">
        <v>2023</v>
      </c>
      <c r="E17">
        <v>37344</v>
      </c>
      <c r="F17" t="s">
        <v>2592</v>
      </c>
      <c r="G17" s="128">
        <v>1011653</v>
      </c>
    </row>
    <row r="18" spans="4:7" x14ac:dyDescent="0.25">
      <c r="D18">
        <v>2023</v>
      </c>
      <c r="E18">
        <v>37358</v>
      </c>
      <c r="F18" t="s">
        <v>2594</v>
      </c>
      <c r="G18" s="128">
        <v>832522</v>
      </c>
    </row>
    <row r="19" spans="4:7" x14ac:dyDescent="0.25">
      <c r="D19">
        <v>2023</v>
      </c>
      <c r="E19">
        <v>37503</v>
      </c>
      <c r="F19" t="s">
        <v>2368</v>
      </c>
      <c r="G19" s="128">
        <v>229304.4</v>
      </c>
    </row>
    <row r="20" spans="4:7" x14ac:dyDescent="0.25">
      <c r="D20">
        <v>2023</v>
      </c>
      <c r="E20">
        <v>42078</v>
      </c>
      <c r="F20" t="s">
        <v>2563</v>
      </c>
      <c r="G20" s="128">
        <v>49000</v>
      </c>
    </row>
    <row r="21" spans="4:7" x14ac:dyDescent="0.25">
      <c r="D21">
        <v>2023</v>
      </c>
      <c r="E21">
        <v>42081</v>
      </c>
      <c r="F21" t="s">
        <v>2564</v>
      </c>
      <c r="G21" s="128">
        <v>340000</v>
      </c>
    </row>
    <row r="22" spans="4:7" x14ac:dyDescent="0.25">
      <c r="D22">
        <v>2023</v>
      </c>
      <c r="E22">
        <v>42089</v>
      </c>
      <c r="F22" t="s">
        <v>2565</v>
      </c>
      <c r="G22" s="128">
        <v>51000</v>
      </c>
    </row>
    <row r="23" spans="4:7" x14ac:dyDescent="0.25">
      <c r="D23">
        <v>2023</v>
      </c>
      <c r="E23">
        <v>42093</v>
      </c>
      <c r="F23" t="s">
        <v>2566</v>
      </c>
      <c r="G23" s="128">
        <v>71122</v>
      </c>
    </row>
    <row r="24" spans="4:7" x14ac:dyDescent="0.25">
      <c r="D24">
        <v>2023</v>
      </c>
      <c r="E24">
        <v>42107</v>
      </c>
      <c r="F24" t="s">
        <v>2567</v>
      </c>
      <c r="G24" s="128">
        <v>421122</v>
      </c>
    </row>
    <row r="25" spans="4:7" x14ac:dyDescent="0.25">
      <c r="D25">
        <v>2023</v>
      </c>
      <c r="E25">
        <v>43278</v>
      </c>
      <c r="F25" t="s">
        <v>685</v>
      </c>
      <c r="G25" s="128">
        <v>341472</v>
      </c>
    </row>
    <row r="26" spans="4:7" x14ac:dyDescent="0.25">
      <c r="D26">
        <v>2023</v>
      </c>
      <c r="E26">
        <v>43282</v>
      </c>
      <c r="F26" t="s">
        <v>688</v>
      </c>
      <c r="G26" s="128">
        <v>242941.2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"/>
  <sheetViews>
    <sheetView topLeftCell="C1" workbookViewId="0">
      <selection activeCell="C101" sqref="C101:W101"/>
    </sheetView>
  </sheetViews>
  <sheetFormatPr defaultRowHeight="15" x14ac:dyDescent="0.25"/>
  <cols>
    <col min="2" max="2" width="20.5703125" customWidth="1"/>
    <col min="4" max="5" width="12.42578125" bestFit="1" customWidth="1"/>
    <col min="6" max="7" width="11.42578125" bestFit="1" customWidth="1"/>
    <col min="8" max="8" width="9.28515625" bestFit="1" customWidth="1"/>
    <col min="9" max="11" width="10" bestFit="1" customWidth="1"/>
    <col min="12" max="12" width="9.28515625" bestFit="1" customWidth="1"/>
    <col min="13" max="13" width="12.42578125" bestFit="1" customWidth="1"/>
    <col min="14" max="16" width="11.42578125" bestFit="1" customWidth="1"/>
    <col min="17" max="18" width="9.28515625" bestFit="1" customWidth="1"/>
    <col min="19" max="19" width="11.42578125" bestFit="1" customWidth="1"/>
    <col min="20" max="20" width="10" bestFit="1" customWidth="1"/>
    <col min="21" max="22" width="9.28515625" bestFit="1" customWidth="1"/>
    <col min="23" max="23" width="10" bestFit="1" customWidth="1"/>
  </cols>
  <sheetData>
    <row r="1" spans="1:23" x14ac:dyDescent="0.25">
      <c r="A1" t="s">
        <v>1</v>
      </c>
      <c r="B1" t="s">
        <v>2</v>
      </c>
      <c r="C1" t="s">
        <v>3</v>
      </c>
      <c r="D1" t="s">
        <v>2761</v>
      </c>
      <c r="E1" t="s">
        <v>2760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5">
      <c r="A2">
        <v>1</v>
      </c>
      <c r="B2" t="s">
        <v>85</v>
      </c>
      <c r="C2">
        <v>40339</v>
      </c>
      <c r="D2" s="165">
        <v>9488929.9199999999</v>
      </c>
      <c r="E2" s="165">
        <v>9381039.8100000005</v>
      </c>
      <c r="F2" s="165">
        <v>3915242.4</v>
      </c>
      <c r="G2" s="165">
        <v>0</v>
      </c>
      <c r="H2" s="165">
        <v>0</v>
      </c>
      <c r="I2" s="165">
        <v>0</v>
      </c>
      <c r="J2" s="165">
        <v>0</v>
      </c>
      <c r="K2" s="165">
        <v>0</v>
      </c>
      <c r="L2" s="165">
        <v>0</v>
      </c>
      <c r="M2" s="165">
        <v>0</v>
      </c>
      <c r="N2" s="165">
        <v>0</v>
      </c>
      <c r="O2" s="165">
        <v>0</v>
      </c>
      <c r="P2" s="165">
        <v>3940377.41</v>
      </c>
      <c r="Q2" s="165">
        <v>0</v>
      </c>
      <c r="R2" s="165">
        <v>0</v>
      </c>
      <c r="S2" s="165">
        <v>1525420</v>
      </c>
      <c r="T2" s="165">
        <v>0</v>
      </c>
      <c r="U2" s="165">
        <v>0</v>
      </c>
      <c r="V2" s="165">
        <v>0</v>
      </c>
      <c r="W2" s="165">
        <v>107890.11</v>
      </c>
    </row>
    <row r="3" spans="1:23" x14ac:dyDescent="0.25">
      <c r="A3">
        <v>2</v>
      </c>
      <c r="B3" t="s">
        <v>86</v>
      </c>
      <c r="C3">
        <v>40350</v>
      </c>
      <c r="D3" s="165">
        <v>9152325.4900000002</v>
      </c>
      <c r="E3" s="165">
        <v>9034017.8300000001</v>
      </c>
      <c r="F3" s="165">
        <v>3915242.4</v>
      </c>
      <c r="G3" s="165">
        <v>0</v>
      </c>
      <c r="H3" s="165">
        <v>0</v>
      </c>
      <c r="I3" s="165">
        <v>0</v>
      </c>
      <c r="J3" s="165">
        <v>0</v>
      </c>
      <c r="K3" s="165">
        <v>0</v>
      </c>
      <c r="L3" s="165">
        <v>0</v>
      </c>
      <c r="M3" s="165">
        <v>0</v>
      </c>
      <c r="N3" s="165">
        <v>0</v>
      </c>
      <c r="O3" s="165">
        <v>1084350</v>
      </c>
      <c r="P3" s="165">
        <v>4034425.43</v>
      </c>
      <c r="Q3" s="165">
        <v>0</v>
      </c>
      <c r="R3" s="165">
        <v>0</v>
      </c>
      <c r="S3" s="165">
        <v>0</v>
      </c>
      <c r="T3" s="165">
        <v>0</v>
      </c>
      <c r="U3" s="165">
        <v>0</v>
      </c>
      <c r="V3" s="165">
        <v>0</v>
      </c>
      <c r="W3" s="165">
        <v>118307.66</v>
      </c>
    </row>
    <row r="4" spans="1:23" x14ac:dyDescent="0.25">
      <c r="A4">
        <v>4</v>
      </c>
      <c r="B4" t="s">
        <v>88</v>
      </c>
      <c r="C4">
        <v>40548</v>
      </c>
      <c r="D4" s="165">
        <v>9158202.879999999</v>
      </c>
      <c r="E4" s="165">
        <v>9043650.5099999998</v>
      </c>
      <c r="F4" s="165">
        <v>3944763.6</v>
      </c>
      <c r="G4" s="165">
        <v>0</v>
      </c>
      <c r="H4" s="165">
        <v>0</v>
      </c>
      <c r="I4" s="165">
        <v>0</v>
      </c>
      <c r="J4" s="165">
        <v>0</v>
      </c>
      <c r="K4" s="165">
        <v>0</v>
      </c>
      <c r="L4" s="165">
        <v>0</v>
      </c>
      <c r="M4" s="165">
        <v>0</v>
      </c>
      <c r="N4" s="165">
        <v>5098886.91</v>
      </c>
      <c r="O4" s="165">
        <v>0</v>
      </c>
      <c r="P4" s="165">
        <v>0</v>
      </c>
      <c r="Q4" s="165">
        <v>0</v>
      </c>
      <c r="R4" s="165">
        <v>0</v>
      </c>
      <c r="S4" s="165">
        <v>0</v>
      </c>
      <c r="T4" s="165">
        <v>0</v>
      </c>
      <c r="U4" s="165">
        <v>0</v>
      </c>
      <c r="V4" s="165">
        <v>0</v>
      </c>
      <c r="W4" s="165">
        <v>114552.37</v>
      </c>
    </row>
    <row r="5" spans="1:23" x14ac:dyDescent="0.25">
      <c r="A5">
        <v>5</v>
      </c>
      <c r="B5" t="s">
        <v>90</v>
      </c>
      <c r="C5">
        <v>39594</v>
      </c>
      <c r="D5" s="165">
        <v>8983028.790000001</v>
      </c>
      <c r="E5" s="165">
        <v>8880538.9800000004</v>
      </c>
      <c r="F5" s="165">
        <v>3927512.4</v>
      </c>
      <c r="G5" s="165">
        <v>0</v>
      </c>
      <c r="H5" s="165">
        <v>0</v>
      </c>
      <c r="I5" s="165">
        <v>0</v>
      </c>
      <c r="J5" s="165">
        <v>0</v>
      </c>
      <c r="K5" s="165">
        <v>0</v>
      </c>
      <c r="L5" s="165">
        <v>0</v>
      </c>
      <c r="M5" s="165">
        <v>0</v>
      </c>
      <c r="N5" s="165">
        <v>0</v>
      </c>
      <c r="O5" s="165">
        <v>1084350</v>
      </c>
      <c r="P5" s="165">
        <v>3868676.58</v>
      </c>
      <c r="Q5" s="165">
        <v>0</v>
      </c>
      <c r="R5" s="165">
        <v>0</v>
      </c>
      <c r="S5" s="165">
        <v>0</v>
      </c>
      <c r="T5" s="165">
        <v>0</v>
      </c>
      <c r="U5" s="165">
        <v>0</v>
      </c>
      <c r="V5" s="165">
        <v>0</v>
      </c>
      <c r="W5" s="165">
        <v>102489.81</v>
      </c>
    </row>
    <row r="6" spans="1:23" x14ac:dyDescent="0.25">
      <c r="A6">
        <v>6</v>
      </c>
      <c r="B6" t="s">
        <v>91</v>
      </c>
      <c r="C6">
        <v>39596</v>
      </c>
      <c r="D6" s="165">
        <v>11949836.619999999</v>
      </c>
      <c r="E6" s="165">
        <v>11814104.25</v>
      </c>
      <c r="F6" s="165">
        <v>4712691.5999999996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v>3569860</v>
      </c>
      <c r="O6" s="165">
        <v>1287350</v>
      </c>
      <c r="P6" s="165">
        <v>2244202.65</v>
      </c>
      <c r="Q6" s="165">
        <v>0</v>
      </c>
      <c r="R6" s="165">
        <v>0</v>
      </c>
      <c r="S6" s="165">
        <v>0</v>
      </c>
      <c r="T6" s="165">
        <v>0</v>
      </c>
      <c r="U6" s="165">
        <v>0</v>
      </c>
      <c r="V6" s="165">
        <v>0</v>
      </c>
      <c r="W6" s="165">
        <v>135732.37</v>
      </c>
    </row>
    <row r="7" spans="1:23" x14ac:dyDescent="0.25">
      <c r="A7">
        <v>7</v>
      </c>
      <c r="B7" t="s">
        <v>39</v>
      </c>
      <c r="C7">
        <v>39588</v>
      </c>
      <c r="D7" s="165">
        <v>16859517.869999997</v>
      </c>
      <c r="E7" s="165">
        <v>16706147.209999999</v>
      </c>
      <c r="F7" s="165">
        <v>0</v>
      </c>
      <c r="G7" s="165">
        <v>5793918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10651005.6</v>
      </c>
      <c r="N7" s="165">
        <v>0</v>
      </c>
      <c r="O7" s="165">
        <v>0</v>
      </c>
      <c r="P7" s="165">
        <v>0</v>
      </c>
      <c r="Q7" s="165">
        <v>0</v>
      </c>
      <c r="R7" s="165">
        <v>0</v>
      </c>
      <c r="S7" s="165">
        <v>0</v>
      </c>
      <c r="T7" s="165">
        <v>261223.61</v>
      </c>
      <c r="U7" s="165">
        <v>0</v>
      </c>
      <c r="V7" s="165">
        <v>0</v>
      </c>
      <c r="W7" s="165">
        <v>153370.65999999997</v>
      </c>
    </row>
    <row r="8" spans="1:23" x14ac:dyDescent="0.25">
      <c r="A8">
        <v>8</v>
      </c>
      <c r="B8" t="s">
        <v>92</v>
      </c>
      <c r="C8">
        <v>39610</v>
      </c>
      <c r="D8" s="165">
        <v>10886699.809999999</v>
      </c>
      <c r="E8" s="165">
        <v>10772095.199999999</v>
      </c>
      <c r="F8" s="165">
        <v>3964162.8</v>
      </c>
      <c r="G8" s="165">
        <v>0</v>
      </c>
      <c r="H8" s="165">
        <v>0</v>
      </c>
      <c r="I8" s="165">
        <v>0</v>
      </c>
      <c r="J8" s="165">
        <v>0</v>
      </c>
      <c r="K8" s="165">
        <v>411967.2</v>
      </c>
      <c r="L8" s="165">
        <v>0</v>
      </c>
      <c r="M8" s="165">
        <v>0</v>
      </c>
      <c r="N8" s="165">
        <v>0</v>
      </c>
      <c r="O8" s="165">
        <v>1084350</v>
      </c>
      <c r="P8" s="165">
        <v>5311615.2</v>
      </c>
      <c r="Q8" s="165">
        <v>0</v>
      </c>
      <c r="R8" s="165">
        <v>0</v>
      </c>
      <c r="S8" s="165">
        <v>0</v>
      </c>
      <c r="T8" s="165">
        <v>0</v>
      </c>
      <c r="U8" s="165">
        <v>0</v>
      </c>
      <c r="V8" s="165">
        <v>0</v>
      </c>
      <c r="W8" s="165">
        <v>114604.61</v>
      </c>
    </row>
    <row r="9" spans="1:23" x14ac:dyDescent="0.25">
      <c r="A9">
        <v>9</v>
      </c>
      <c r="B9" t="s">
        <v>93</v>
      </c>
      <c r="C9">
        <v>39644</v>
      </c>
      <c r="D9" s="165">
        <v>16025199.120000001</v>
      </c>
      <c r="E9" s="165">
        <v>15837378.130000001</v>
      </c>
      <c r="F9" s="165">
        <v>5808757.2000000002</v>
      </c>
      <c r="G9" s="165">
        <v>0</v>
      </c>
      <c r="H9" s="165">
        <v>0</v>
      </c>
      <c r="I9" s="165">
        <v>0</v>
      </c>
      <c r="J9" s="165">
        <v>0</v>
      </c>
      <c r="K9" s="165">
        <v>744986.4</v>
      </c>
      <c r="L9" s="165">
        <v>0</v>
      </c>
      <c r="M9" s="165">
        <v>0</v>
      </c>
      <c r="N9" s="165">
        <v>5248124.53</v>
      </c>
      <c r="O9" s="165">
        <v>1635780</v>
      </c>
      <c r="P9" s="165">
        <v>2399730</v>
      </c>
      <c r="Q9" s="165">
        <v>0</v>
      </c>
      <c r="R9" s="165">
        <v>0</v>
      </c>
      <c r="S9" s="165">
        <v>0</v>
      </c>
      <c r="T9" s="165">
        <v>0</v>
      </c>
      <c r="U9" s="165">
        <v>0</v>
      </c>
      <c r="V9" s="165">
        <v>0</v>
      </c>
      <c r="W9" s="165">
        <v>187820.99</v>
      </c>
    </row>
    <row r="10" spans="1:23" x14ac:dyDescent="0.25">
      <c r="A10">
        <v>10</v>
      </c>
      <c r="B10" t="s">
        <v>94</v>
      </c>
      <c r="C10">
        <v>39646</v>
      </c>
      <c r="D10" s="165">
        <v>12214893.27</v>
      </c>
      <c r="E10" s="165">
        <v>12067103.709999999</v>
      </c>
      <c r="F10" s="165">
        <v>4784571.5999999996</v>
      </c>
      <c r="G10" s="165">
        <v>0</v>
      </c>
      <c r="H10" s="165">
        <v>0</v>
      </c>
      <c r="I10" s="165">
        <v>0</v>
      </c>
      <c r="J10" s="165">
        <v>0</v>
      </c>
      <c r="K10" s="165">
        <v>617850</v>
      </c>
      <c r="L10" s="165">
        <v>0</v>
      </c>
      <c r="M10" s="165">
        <v>0</v>
      </c>
      <c r="N10" s="165">
        <v>3991088.51</v>
      </c>
      <c r="O10" s="165">
        <v>1287350</v>
      </c>
      <c r="P10" s="165">
        <v>1386243.6</v>
      </c>
      <c r="Q10" s="165">
        <v>0</v>
      </c>
      <c r="R10" s="165">
        <v>0</v>
      </c>
      <c r="S10" s="165">
        <v>0</v>
      </c>
      <c r="T10" s="165">
        <v>0</v>
      </c>
      <c r="U10" s="165">
        <v>0</v>
      </c>
      <c r="V10" s="165">
        <v>0</v>
      </c>
      <c r="W10" s="165">
        <v>147789.56</v>
      </c>
    </row>
    <row r="11" spans="1:23" x14ac:dyDescent="0.25">
      <c r="A11">
        <v>11</v>
      </c>
      <c r="B11" t="s">
        <v>95</v>
      </c>
      <c r="C11">
        <v>39638</v>
      </c>
      <c r="D11" s="165">
        <v>15154858.080000002</v>
      </c>
      <c r="E11" s="165">
        <v>14984667.690000001</v>
      </c>
      <c r="F11" s="165">
        <v>5724222</v>
      </c>
      <c r="G11" s="165">
        <v>0</v>
      </c>
      <c r="H11" s="165">
        <v>0</v>
      </c>
      <c r="I11" s="165">
        <v>0</v>
      </c>
      <c r="J11" s="165">
        <v>0</v>
      </c>
      <c r="K11" s="165">
        <v>563172</v>
      </c>
      <c r="L11" s="165">
        <v>0</v>
      </c>
      <c r="M11" s="165">
        <v>0</v>
      </c>
      <c r="N11" s="165">
        <v>5102236.21</v>
      </c>
      <c r="O11" s="165">
        <v>1635780</v>
      </c>
      <c r="P11" s="165">
        <v>1959257.48</v>
      </c>
      <c r="Q11" s="165">
        <v>0</v>
      </c>
      <c r="R11" s="165">
        <v>0</v>
      </c>
      <c r="S11" s="165">
        <v>0</v>
      </c>
      <c r="T11" s="165">
        <v>0</v>
      </c>
      <c r="U11" s="165">
        <v>0</v>
      </c>
      <c r="V11" s="165">
        <v>0</v>
      </c>
      <c r="W11" s="165">
        <v>170190.39</v>
      </c>
    </row>
    <row r="12" spans="1:23" x14ac:dyDescent="0.25">
      <c r="A12">
        <v>12</v>
      </c>
      <c r="B12" t="s">
        <v>96</v>
      </c>
      <c r="C12">
        <v>39403</v>
      </c>
      <c r="D12" s="165">
        <v>9253232.7199999988</v>
      </c>
      <c r="E12" s="165">
        <v>9142024.7199999988</v>
      </c>
      <c r="F12" s="165">
        <v>3778891.38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5363133.34</v>
      </c>
      <c r="Q12" s="165">
        <v>0</v>
      </c>
      <c r="R12" s="165">
        <v>0</v>
      </c>
      <c r="S12" s="165">
        <v>0</v>
      </c>
      <c r="T12" s="165">
        <v>0</v>
      </c>
      <c r="U12" s="165">
        <v>0</v>
      </c>
      <c r="V12" s="165">
        <v>0</v>
      </c>
      <c r="W12" s="165">
        <v>111208</v>
      </c>
    </row>
    <row r="13" spans="1:23" x14ac:dyDescent="0.25">
      <c r="A13">
        <v>13</v>
      </c>
      <c r="B13" t="s">
        <v>97</v>
      </c>
      <c r="C13">
        <v>39501</v>
      </c>
      <c r="D13" s="165">
        <v>6733722.7000000002</v>
      </c>
      <c r="E13" s="165">
        <v>6654224.3900000006</v>
      </c>
      <c r="F13" s="165">
        <v>2936143.19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3718081.2</v>
      </c>
      <c r="Q13" s="165">
        <v>0</v>
      </c>
      <c r="R13" s="165">
        <v>0</v>
      </c>
      <c r="S13" s="165">
        <v>0</v>
      </c>
      <c r="T13" s="165">
        <v>0</v>
      </c>
      <c r="U13" s="165">
        <v>0</v>
      </c>
      <c r="V13" s="165">
        <v>0</v>
      </c>
      <c r="W13" s="165">
        <v>79498.31</v>
      </c>
    </row>
    <row r="14" spans="1:23" x14ac:dyDescent="0.25">
      <c r="A14">
        <v>14</v>
      </c>
      <c r="B14" t="s">
        <v>98</v>
      </c>
      <c r="C14">
        <v>39446</v>
      </c>
      <c r="D14" s="165">
        <v>6721023.3900000006</v>
      </c>
      <c r="E14" s="165">
        <v>6642228.7300000004</v>
      </c>
      <c r="F14" s="165">
        <v>3040280.4</v>
      </c>
      <c r="G14" s="165">
        <v>2924122.33</v>
      </c>
      <c r="H14" s="165">
        <v>0</v>
      </c>
      <c r="I14" s="165">
        <v>348373.2</v>
      </c>
      <c r="J14" s="165">
        <v>329452.79999999999</v>
      </c>
      <c r="K14" s="165">
        <v>0</v>
      </c>
      <c r="L14" s="165">
        <v>0</v>
      </c>
      <c r="M14" s="165">
        <v>0</v>
      </c>
      <c r="N14" s="165">
        <v>0</v>
      </c>
      <c r="O14" s="165">
        <v>0</v>
      </c>
      <c r="P14" s="165">
        <v>0</v>
      </c>
      <c r="Q14" s="165">
        <v>0</v>
      </c>
      <c r="R14" s="165">
        <v>0</v>
      </c>
      <c r="S14" s="165">
        <v>0</v>
      </c>
      <c r="T14" s="165">
        <v>0</v>
      </c>
      <c r="U14" s="165">
        <v>0</v>
      </c>
      <c r="V14" s="165">
        <v>0</v>
      </c>
      <c r="W14" s="165">
        <v>78794.66</v>
      </c>
    </row>
    <row r="15" spans="1:23" x14ac:dyDescent="0.25">
      <c r="A15">
        <v>15</v>
      </c>
      <c r="B15" t="s">
        <v>99</v>
      </c>
      <c r="C15">
        <v>39456</v>
      </c>
      <c r="D15" s="165">
        <v>6656654.8899999997</v>
      </c>
      <c r="E15" s="165">
        <v>6576999.71</v>
      </c>
      <c r="F15" s="165">
        <v>2975051.38</v>
      </c>
      <c r="G15" s="165">
        <v>2924122.33</v>
      </c>
      <c r="H15" s="165">
        <v>0</v>
      </c>
      <c r="I15" s="165">
        <v>348373.2</v>
      </c>
      <c r="J15" s="165">
        <v>329452.79999999999</v>
      </c>
      <c r="K15" s="165">
        <v>0</v>
      </c>
      <c r="L15" s="165">
        <v>0</v>
      </c>
      <c r="M15" s="165">
        <v>0</v>
      </c>
      <c r="N15" s="165">
        <v>0</v>
      </c>
      <c r="O15" s="165">
        <v>0</v>
      </c>
      <c r="P15" s="165">
        <v>0</v>
      </c>
      <c r="Q15" s="165">
        <v>0</v>
      </c>
      <c r="R15" s="165">
        <v>0</v>
      </c>
      <c r="S15" s="165">
        <v>0</v>
      </c>
      <c r="T15" s="165">
        <v>0</v>
      </c>
      <c r="U15" s="165">
        <v>0</v>
      </c>
      <c r="V15" s="165">
        <v>0</v>
      </c>
      <c r="W15" s="165">
        <v>79655.179999999993</v>
      </c>
    </row>
    <row r="16" spans="1:23" x14ac:dyDescent="0.25">
      <c r="A16">
        <v>16</v>
      </c>
      <c r="B16" t="s">
        <v>100</v>
      </c>
      <c r="C16">
        <v>39645</v>
      </c>
      <c r="D16" s="165">
        <v>6897750.75</v>
      </c>
      <c r="E16" s="165">
        <v>6817745.0800000001</v>
      </c>
      <c r="F16" s="165">
        <v>3028125.28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65">
        <v>0</v>
      </c>
      <c r="O16" s="165">
        <v>0</v>
      </c>
      <c r="P16" s="165">
        <v>3169450.8</v>
      </c>
      <c r="Q16" s="165">
        <v>0</v>
      </c>
      <c r="R16" s="165">
        <v>0</v>
      </c>
      <c r="S16" s="165">
        <v>620169</v>
      </c>
      <c r="T16" s="165">
        <v>0</v>
      </c>
      <c r="U16" s="165">
        <v>0</v>
      </c>
      <c r="V16" s="165">
        <v>0</v>
      </c>
      <c r="W16" s="165">
        <v>80005.67</v>
      </c>
    </row>
    <row r="17" spans="1:23" x14ac:dyDescent="0.25">
      <c r="A17">
        <v>21</v>
      </c>
      <c r="B17" t="s">
        <v>106</v>
      </c>
      <c r="C17">
        <v>40382</v>
      </c>
      <c r="D17" s="165">
        <v>7675642.580000001</v>
      </c>
      <c r="E17" s="165">
        <v>7587553.7500000009</v>
      </c>
      <c r="F17" s="165">
        <v>2652957.25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3172535.89</v>
      </c>
      <c r="O17" s="165">
        <v>0</v>
      </c>
      <c r="P17" s="165">
        <v>1762060.61</v>
      </c>
      <c r="Q17" s="165">
        <v>0</v>
      </c>
      <c r="R17" s="165">
        <v>0</v>
      </c>
      <c r="S17" s="165">
        <v>0</v>
      </c>
      <c r="T17" s="165">
        <v>0</v>
      </c>
      <c r="U17" s="165">
        <v>0</v>
      </c>
      <c r="V17" s="165">
        <v>0</v>
      </c>
      <c r="W17" s="165">
        <v>88088.83</v>
      </c>
    </row>
    <row r="18" spans="1:23" x14ac:dyDescent="0.25">
      <c r="A18">
        <v>23</v>
      </c>
      <c r="B18" t="s">
        <v>107</v>
      </c>
      <c r="C18">
        <v>40681</v>
      </c>
      <c r="D18" s="165">
        <v>6135950.0600000005</v>
      </c>
      <c r="E18" s="165">
        <v>6061679.8100000005</v>
      </c>
      <c r="F18" s="165">
        <v>3121284</v>
      </c>
      <c r="G18" s="165">
        <v>0</v>
      </c>
      <c r="H18" s="165">
        <v>0</v>
      </c>
      <c r="I18" s="165">
        <v>0</v>
      </c>
      <c r="J18" s="165">
        <v>0</v>
      </c>
      <c r="K18" s="165">
        <v>0</v>
      </c>
      <c r="L18" s="165">
        <v>0</v>
      </c>
      <c r="M18" s="165">
        <v>0</v>
      </c>
      <c r="N18" s="165">
        <v>2940395.81</v>
      </c>
      <c r="O18" s="165">
        <v>0</v>
      </c>
      <c r="P18" s="165">
        <v>0</v>
      </c>
      <c r="Q18" s="165">
        <v>0</v>
      </c>
      <c r="R18" s="165">
        <v>0</v>
      </c>
      <c r="S18" s="165">
        <v>0</v>
      </c>
      <c r="T18" s="165">
        <v>0</v>
      </c>
      <c r="U18" s="165">
        <v>0</v>
      </c>
      <c r="V18" s="165">
        <v>0</v>
      </c>
      <c r="W18" s="165">
        <v>74270.25</v>
      </c>
    </row>
    <row r="19" spans="1:23" x14ac:dyDescent="0.25">
      <c r="A19">
        <v>24</v>
      </c>
      <c r="B19" t="s">
        <v>108</v>
      </c>
      <c r="C19">
        <v>40670</v>
      </c>
      <c r="D19" s="165">
        <v>5384387.0899999999</v>
      </c>
      <c r="E19" s="165">
        <v>5319806.97</v>
      </c>
      <c r="F19" s="165">
        <v>2732415.44</v>
      </c>
      <c r="G19" s="165">
        <v>0</v>
      </c>
      <c r="H19" s="165">
        <v>0</v>
      </c>
      <c r="I19" s="165">
        <v>0</v>
      </c>
      <c r="J19" s="165">
        <v>0</v>
      </c>
      <c r="K19" s="165">
        <v>0</v>
      </c>
      <c r="L19" s="165">
        <v>0</v>
      </c>
      <c r="M19" s="165">
        <v>0</v>
      </c>
      <c r="N19" s="165">
        <v>0</v>
      </c>
      <c r="O19" s="165">
        <v>0</v>
      </c>
      <c r="P19" s="165">
        <v>2587391.5299999998</v>
      </c>
      <c r="Q19" s="165">
        <v>0</v>
      </c>
      <c r="R19" s="165">
        <v>0</v>
      </c>
      <c r="S19" s="165">
        <v>0</v>
      </c>
      <c r="T19" s="165">
        <v>0</v>
      </c>
      <c r="U19" s="165">
        <v>0</v>
      </c>
      <c r="V19" s="165">
        <v>0</v>
      </c>
      <c r="W19" s="165">
        <v>64580.12</v>
      </c>
    </row>
    <row r="20" spans="1:23" x14ac:dyDescent="0.25">
      <c r="A20">
        <v>25</v>
      </c>
      <c r="B20" t="s">
        <v>109</v>
      </c>
      <c r="C20">
        <v>40672</v>
      </c>
      <c r="D20" s="165">
        <v>6312454.9299999997</v>
      </c>
      <c r="E20" s="165">
        <v>6226594.75</v>
      </c>
      <c r="F20" s="165">
        <v>3088128</v>
      </c>
      <c r="G20" s="165">
        <v>0</v>
      </c>
      <c r="H20" s="165">
        <v>0</v>
      </c>
      <c r="I20" s="165">
        <v>348373.2</v>
      </c>
      <c r="J20" s="165">
        <v>329452.79999999999</v>
      </c>
      <c r="K20" s="165">
        <v>283600.8</v>
      </c>
      <c r="L20" s="165">
        <v>0</v>
      </c>
      <c r="M20" s="165">
        <v>0</v>
      </c>
      <c r="N20" s="165">
        <v>2177039.9500000002</v>
      </c>
      <c r="O20" s="165">
        <v>0</v>
      </c>
      <c r="P20" s="165">
        <v>0</v>
      </c>
      <c r="Q20" s="165">
        <v>0</v>
      </c>
      <c r="R20" s="165">
        <v>0</v>
      </c>
      <c r="S20" s="165">
        <v>0</v>
      </c>
      <c r="T20" s="165">
        <v>0</v>
      </c>
      <c r="U20" s="165">
        <v>0</v>
      </c>
      <c r="V20" s="165">
        <v>0</v>
      </c>
      <c r="W20" s="165">
        <v>85860.18</v>
      </c>
    </row>
    <row r="21" spans="1:23" x14ac:dyDescent="0.25">
      <c r="A21">
        <v>26</v>
      </c>
      <c r="B21" t="s">
        <v>110</v>
      </c>
      <c r="C21">
        <v>40674</v>
      </c>
      <c r="D21" s="165">
        <v>3718421.4</v>
      </c>
      <c r="E21" s="165">
        <v>3682081.1999999997</v>
      </c>
      <c r="F21" s="165">
        <v>2720654.4</v>
      </c>
      <c r="G21" s="165">
        <v>0</v>
      </c>
      <c r="H21" s="165">
        <v>0</v>
      </c>
      <c r="I21" s="165">
        <v>348373.2</v>
      </c>
      <c r="J21" s="165">
        <v>329452.79999999999</v>
      </c>
      <c r="K21" s="165">
        <v>283600.8</v>
      </c>
      <c r="L21" s="165">
        <v>0</v>
      </c>
      <c r="M21" s="165">
        <v>0</v>
      </c>
      <c r="N21" s="165">
        <v>0</v>
      </c>
      <c r="O21" s="165">
        <v>0</v>
      </c>
      <c r="P21" s="165">
        <v>0</v>
      </c>
      <c r="Q21" s="165">
        <v>0</v>
      </c>
      <c r="R21" s="165">
        <v>0</v>
      </c>
      <c r="S21" s="165">
        <v>0</v>
      </c>
      <c r="T21" s="165">
        <v>0</v>
      </c>
      <c r="U21" s="165">
        <v>0</v>
      </c>
      <c r="V21" s="165">
        <v>0</v>
      </c>
      <c r="W21" s="165">
        <v>36340.199999999997</v>
      </c>
    </row>
    <row r="22" spans="1:23" x14ac:dyDescent="0.25">
      <c r="A22">
        <v>27</v>
      </c>
      <c r="B22" t="s">
        <v>111</v>
      </c>
      <c r="C22">
        <v>40675</v>
      </c>
      <c r="D22" s="165">
        <v>3913604.62</v>
      </c>
      <c r="E22" s="165">
        <v>3896304</v>
      </c>
      <c r="F22" s="165">
        <v>3896304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165">
        <v>0</v>
      </c>
      <c r="P22" s="165">
        <v>0</v>
      </c>
      <c r="Q22" s="165">
        <v>0</v>
      </c>
      <c r="R22" s="165">
        <v>0</v>
      </c>
      <c r="S22" s="165">
        <v>0</v>
      </c>
      <c r="T22" s="165">
        <v>0</v>
      </c>
      <c r="U22" s="165">
        <v>0</v>
      </c>
      <c r="V22" s="165">
        <v>0</v>
      </c>
      <c r="W22" s="165">
        <v>17300.620000000003</v>
      </c>
    </row>
    <row r="23" spans="1:23" x14ac:dyDescent="0.25">
      <c r="A23">
        <v>28</v>
      </c>
      <c r="B23" t="s">
        <v>116</v>
      </c>
      <c r="C23">
        <v>40808</v>
      </c>
      <c r="D23" s="165">
        <v>3862513.43</v>
      </c>
      <c r="E23" s="165">
        <v>3846551.2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283600.8</v>
      </c>
      <c r="L23" s="165">
        <v>0</v>
      </c>
      <c r="M23" s="165">
        <v>0</v>
      </c>
      <c r="N23" s="165">
        <v>0</v>
      </c>
      <c r="O23" s="165">
        <v>1084390</v>
      </c>
      <c r="P23" s="165">
        <v>2478560.4</v>
      </c>
      <c r="Q23" s="165">
        <v>0</v>
      </c>
      <c r="R23" s="165">
        <v>0</v>
      </c>
      <c r="S23" s="165">
        <v>0</v>
      </c>
      <c r="T23" s="165">
        <v>0</v>
      </c>
      <c r="U23" s="165">
        <v>0</v>
      </c>
      <c r="V23" s="165">
        <v>0</v>
      </c>
      <c r="W23" s="165">
        <v>15962.230000000003</v>
      </c>
    </row>
    <row r="24" spans="1:23" x14ac:dyDescent="0.25">
      <c r="A24">
        <v>29</v>
      </c>
      <c r="B24" t="s">
        <v>117</v>
      </c>
      <c r="C24">
        <v>40804</v>
      </c>
      <c r="D24" s="165">
        <v>6409748.9200000009</v>
      </c>
      <c r="E24" s="165">
        <v>6334551.2300000004</v>
      </c>
      <c r="F24" s="165">
        <v>3121065.6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  <c r="N24" s="165">
        <v>3213485.63</v>
      </c>
      <c r="O24" s="165">
        <v>0</v>
      </c>
      <c r="P24" s="165">
        <v>0</v>
      </c>
      <c r="Q24" s="165">
        <v>0</v>
      </c>
      <c r="R24" s="165">
        <v>0</v>
      </c>
      <c r="S24" s="165">
        <v>0</v>
      </c>
      <c r="T24" s="165">
        <v>0</v>
      </c>
      <c r="U24" s="165">
        <v>0</v>
      </c>
      <c r="V24" s="165">
        <v>0</v>
      </c>
      <c r="W24" s="165">
        <v>75197.69</v>
      </c>
    </row>
    <row r="25" spans="1:23" x14ac:dyDescent="0.25">
      <c r="A25">
        <v>30</v>
      </c>
      <c r="B25" t="s">
        <v>119</v>
      </c>
      <c r="C25">
        <v>40827</v>
      </c>
      <c r="D25" s="165">
        <v>14713486.010000002</v>
      </c>
      <c r="E25" s="165">
        <v>14546021.710000001</v>
      </c>
      <c r="F25" s="165">
        <v>5698072.7999999998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  <c r="N25" s="165">
        <v>0</v>
      </c>
      <c r="O25" s="165">
        <v>0</v>
      </c>
      <c r="P25" s="165">
        <v>6265078.9100000001</v>
      </c>
      <c r="Q25" s="165">
        <v>0</v>
      </c>
      <c r="R25" s="165">
        <v>0</v>
      </c>
      <c r="S25" s="165">
        <v>2582870</v>
      </c>
      <c r="T25" s="165">
        <v>0</v>
      </c>
      <c r="U25" s="165">
        <v>0</v>
      </c>
      <c r="V25" s="165">
        <v>0</v>
      </c>
      <c r="W25" s="165">
        <v>167464.29999999999</v>
      </c>
    </row>
    <row r="26" spans="1:23" x14ac:dyDescent="0.25">
      <c r="A26">
        <v>31</v>
      </c>
      <c r="B26" t="s">
        <v>120</v>
      </c>
      <c r="C26">
        <v>40829</v>
      </c>
      <c r="D26" s="165">
        <v>13304768.209999999</v>
      </c>
      <c r="E26" s="165">
        <v>13222480.09</v>
      </c>
      <c r="F26" s="165">
        <v>4732021.2</v>
      </c>
      <c r="G26" s="165">
        <v>3191387.29</v>
      </c>
      <c r="H26" s="165">
        <v>0</v>
      </c>
      <c r="I26" s="165">
        <v>390638.4</v>
      </c>
      <c r="J26" s="165">
        <v>456336</v>
      </c>
      <c r="K26" s="165">
        <v>394825.2</v>
      </c>
      <c r="L26" s="165">
        <v>0</v>
      </c>
      <c r="M26" s="165">
        <v>0</v>
      </c>
      <c r="N26" s="165">
        <v>0</v>
      </c>
      <c r="O26" s="165">
        <v>1113972</v>
      </c>
      <c r="P26" s="165">
        <v>2943300</v>
      </c>
      <c r="Q26" s="165">
        <v>0</v>
      </c>
      <c r="R26" s="165">
        <v>0</v>
      </c>
      <c r="S26" s="165">
        <v>0</v>
      </c>
      <c r="T26" s="165">
        <v>0</v>
      </c>
      <c r="U26" s="165">
        <v>0</v>
      </c>
      <c r="V26" s="165">
        <v>0</v>
      </c>
      <c r="W26" s="165">
        <v>82288.12</v>
      </c>
    </row>
    <row r="27" spans="1:23" x14ac:dyDescent="0.25">
      <c r="A27">
        <v>32</v>
      </c>
      <c r="B27" t="s">
        <v>121</v>
      </c>
      <c r="C27">
        <v>40854</v>
      </c>
      <c r="D27" s="165">
        <v>8635348.4299999997</v>
      </c>
      <c r="E27" s="165">
        <v>8595249.6400000006</v>
      </c>
      <c r="F27" s="165">
        <v>0</v>
      </c>
      <c r="G27" s="165">
        <v>0</v>
      </c>
      <c r="H27" s="165">
        <v>0</v>
      </c>
      <c r="I27" s="165">
        <v>440056.8</v>
      </c>
      <c r="J27" s="165">
        <v>288480</v>
      </c>
      <c r="K27" s="165">
        <v>369344.4</v>
      </c>
      <c r="L27" s="165">
        <v>0</v>
      </c>
      <c r="M27" s="165">
        <v>0</v>
      </c>
      <c r="N27" s="165">
        <v>2852017.24</v>
      </c>
      <c r="O27" s="165">
        <v>923581.2</v>
      </c>
      <c r="P27" s="165">
        <v>3721770</v>
      </c>
      <c r="Q27" s="165">
        <v>0</v>
      </c>
      <c r="R27" s="165">
        <v>0</v>
      </c>
      <c r="S27" s="165">
        <v>0</v>
      </c>
      <c r="T27" s="165">
        <v>0</v>
      </c>
      <c r="U27" s="165">
        <v>0</v>
      </c>
      <c r="V27" s="165">
        <v>0</v>
      </c>
      <c r="W27" s="165">
        <v>40098.79</v>
      </c>
    </row>
    <row r="28" spans="1:23" x14ac:dyDescent="0.25">
      <c r="A28">
        <v>33</v>
      </c>
      <c r="B28" t="s">
        <v>122</v>
      </c>
      <c r="C28">
        <v>40856</v>
      </c>
      <c r="D28" s="165">
        <v>9369199.4900000002</v>
      </c>
      <c r="E28" s="165">
        <v>9261477.5999999996</v>
      </c>
      <c r="F28" s="165">
        <v>3949768.8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65">
        <v>0</v>
      </c>
      <c r="O28" s="165">
        <v>0</v>
      </c>
      <c r="P28" s="165">
        <v>5311708.8</v>
      </c>
      <c r="Q28" s="165">
        <v>0</v>
      </c>
      <c r="R28" s="165">
        <v>0</v>
      </c>
      <c r="S28" s="165">
        <v>0</v>
      </c>
      <c r="T28" s="165">
        <v>0</v>
      </c>
      <c r="U28" s="165">
        <v>0</v>
      </c>
      <c r="V28" s="165">
        <v>0</v>
      </c>
      <c r="W28" s="165">
        <v>107721.89</v>
      </c>
    </row>
    <row r="29" spans="1:23" x14ac:dyDescent="0.25">
      <c r="A29">
        <v>34</v>
      </c>
      <c r="B29" t="s">
        <v>123</v>
      </c>
      <c r="C29">
        <v>40860</v>
      </c>
      <c r="D29" s="165">
        <v>3895417.1800000006</v>
      </c>
      <c r="E29" s="165">
        <v>3849226.4600000004</v>
      </c>
      <c r="F29" s="165">
        <v>0</v>
      </c>
      <c r="G29" s="165">
        <v>3104270.06</v>
      </c>
      <c r="H29" s="165">
        <v>0</v>
      </c>
      <c r="I29" s="165">
        <v>395269.2</v>
      </c>
      <c r="J29" s="165">
        <v>349687.2</v>
      </c>
      <c r="K29" s="165">
        <v>0</v>
      </c>
      <c r="L29" s="165">
        <v>0</v>
      </c>
      <c r="M29" s="165">
        <v>0</v>
      </c>
      <c r="N29" s="165">
        <v>0</v>
      </c>
      <c r="O29" s="165">
        <v>0</v>
      </c>
      <c r="P29" s="165">
        <v>0</v>
      </c>
      <c r="Q29" s="165">
        <v>0</v>
      </c>
      <c r="R29" s="165">
        <v>0</v>
      </c>
      <c r="S29" s="165">
        <v>0</v>
      </c>
      <c r="T29" s="165">
        <v>0</v>
      </c>
      <c r="U29" s="165">
        <v>0</v>
      </c>
      <c r="V29" s="165">
        <v>0</v>
      </c>
      <c r="W29" s="165">
        <v>46190.720000000001</v>
      </c>
    </row>
    <row r="30" spans="1:23" x14ac:dyDescent="0.25">
      <c r="A30">
        <v>35</v>
      </c>
      <c r="B30" t="s">
        <v>124</v>
      </c>
      <c r="C30">
        <v>40861</v>
      </c>
      <c r="D30" s="165">
        <v>4000182.88</v>
      </c>
      <c r="E30" s="165">
        <v>3953922</v>
      </c>
      <c r="F30" s="165">
        <v>3953922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>
        <v>0</v>
      </c>
      <c r="Q30" s="165">
        <v>0</v>
      </c>
      <c r="R30" s="165">
        <v>0</v>
      </c>
      <c r="S30" s="165">
        <v>0</v>
      </c>
      <c r="T30" s="165">
        <v>0</v>
      </c>
      <c r="U30" s="165">
        <v>0</v>
      </c>
      <c r="V30" s="165">
        <v>0</v>
      </c>
      <c r="W30" s="165">
        <v>46260.880000000005</v>
      </c>
    </row>
    <row r="31" spans="1:23" x14ac:dyDescent="0.25">
      <c r="A31">
        <v>36</v>
      </c>
      <c r="B31" t="s">
        <v>125</v>
      </c>
      <c r="C31">
        <v>40864</v>
      </c>
      <c r="D31" s="165">
        <v>7796204.0199999996</v>
      </c>
      <c r="E31" s="165">
        <v>7704445.8699999992</v>
      </c>
      <c r="F31" s="165">
        <v>3058712.4</v>
      </c>
      <c r="G31" s="165">
        <v>0</v>
      </c>
      <c r="H31" s="165">
        <v>0</v>
      </c>
      <c r="I31" s="165">
        <v>0</v>
      </c>
      <c r="J31" s="165">
        <v>0</v>
      </c>
      <c r="K31" s="165">
        <v>283600.8</v>
      </c>
      <c r="L31" s="165">
        <v>0</v>
      </c>
      <c r="M31" s="165">
        <v>0</v>
      </c>
      <c r="N31" s="165">
        <v>0</v>
      </c>
      <c r="O31" s="165">
        <v>692348.4</v>
      </c>
      <c r="P31" s="165">
        <v>3669784.27</v>
      </c>
      <c r="Q31" s="165">
        <v>0</v>
      </c>
      <c r="R31" s="165">
        <v>0</v>
      </c>
      <c r="S31" s="165">
        <v>0</v>
      </c>
      <c r="T31" s="165">
        <v>0</v>
      </c>
      <c r="U31" s="165">
        <v>0</v>
      </c>
      <c r="V31" s="165">
        <v>0</v>
      </c>
      <c r="W31" s="165">
        <v>91758.15</v>
      </c>
    </row>
    <row r="32" spans="1:23" x14ac:dyDescent="0.25">
      <c r="A32">
        <v>37</v>
      </c>
      <c r="B32" t="s">
        <v>126</v>
      </c>
      <c r="C32">
        <v>40845</v>
      </c>
      <c r="D32" s="165">
        <v>6717672.3599999994</v>
      </c>
      <c r="E32" s="165">
        <v>6688540.0199999996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274467.59999999998</v>
      </c>
      <c r="L32" s="165">
        <v>0</v>
      </c>
      <c r="M32" s="165">
        <v>0</v>
      </c>
      <c r="N32" s="165">
        <v>3360004.02</v>
      </c>
      <c r="O32" s="165">
        <v>717198</v>
      </c>
      <c r="P32" s="165">
        <v>2336870.3999999999</v>
      </c>
      <c r="Q32" s="165">
        <v>0</v>
      </c>
      <c r="R32" s="165">
        <v>0</v>
      </c>
      <c r="S32" s="165">
        <v>0</v>
      </c>
      <c r="T32" s="165">
        <v>0</v>
      </c>
      <c r="U32" s="165">
        <v>0</v>
      </c>
      <c r="V32" s="165">
        <v>0</v>
      </c>
      <c r="W32" s="165">
        <v>29132.340000000004</v>
      </c>
    </row>
    <row r="33" spans="1:23" x14ac:dyDescent="0.25">
      <c r="A33">
        <v>38</v>
      </c>
      <c r="B33" t="s">
        <v>127</v>
      </c>
      <c r="C33">
        <v>40888</v>
      </c>
      <c r="D33" s="165">
        <v>7501884.7199999997</v>
      </c>
      <c r="E33" s="165">
        <v>7422312.9199999999</v>
      </c>
      <c r="F33" s="165">
        <v>2990576.4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65">
        <v>0</v>
      </c>
      <c r="P33" s="165">
        <v>4050236.52</v>
      </c>
      <c r="Q33" s="165">
        <v>0</v>
      </c>
      <c r="R33" s="165">
        <v>0</v>
      </c>
      <c r="S33" s="165">
        <v>381500</v>
      </c>
      <c r="T33" s="165">
        <v>0</v>
      </c>
      <c r="U33" s="165">
        <v>0</v>
      </c>
      <c r="V33" s="165">
        <v>0</v>
      </c>
      <c r="W33" s="165">
        <v>79571.8</v>
      </c>
    </row>
    <row r="34" spans="1:23" x14ac:dyDescent="0.25">
      <c r="A34">
        <v>39</v>
      </c>
      <c r="B34" t="s">
        <v>128</v>
      </c>
      <c r="C34">
        <v>40876</v>
      </c>
      <c r="D34" s="165">
        <v>8215335.0099999998</v>
      </c>
      <c r="E34" s="165">
        <v>8121149.7299999995</v>
      </c>
      <c r="F34" s="165">
        <v>3972094.8</v>
      </c>
      <c r="G34" s="165">
        <v>0</v>
      </c>
      <c r="H34" s="165">
        <v>0</v>
      </c>
      <c r="I34" s="165">
        <v>0</v>
      </c>
      <c r="J34" s="165">
        <v>0</v>
      </c>
      <c r="K34" s="165">
        <v>274467.59999999998</v>
      </c>
      <c r="L34" s="165">
        <v>0</v>
      </c>
      <c r="M34" s="165">
        <v>0</v>
      </c>
      <c r="N34" s="165">
        <v>3247448.13</v>
      </c>
      <c r="O34" s="165">
        <v>627139.19999999995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0</v>
      </c>
      <c r="V34" s="165">
        <v>0</v>
      </c>
      <c r="W34" s="165">
        <v>94185.279999999999</v>
      </c>
    </row>
    <row r="35" spans="1:23" x14ac:dyDescent="0.25">
      <c r="A35">
        <v>40</v>
      </c>
      <c r="B35" t="s">
        <v>129</v>
      </c>
      <c r="C35">
        <v>40877</v>
      </c>
      <c r="D35" s="165">
        <v>10348325.98</v>
      </c>
      <c r="E35" s="165">
        <v>10226742.220000001</v>
      </c>
      <c r="F35" s="165">
        <v>0</v>
      </c>
      <c r="G35" s="165">
        <v>3489640.87</v>
      </c>
      <c r="H35" s="165">
        <v>0</v>
      </c>
      <c r="I35" s="165">
        <v>429991.2</v>
      </c>
      <c r="J35" s="165">
        <v>288480</v>
      </c>
      <c r="K35" s="165">
        <v>0</v>
      </c>
      <c r="L35" s="165">
        <v>0</v>
      </c>
      <c r="M35" s="165">
        <v>0</v>
      </c>
      <c r="N35" s="165">
        <v>2921847.75</v>
      </c>
      <c r="O35" s="165">
        <v>810932.4</v>
      </c>
      <c r="P35" s="165">
        <v>2285850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121583.76</v>
      </c>
    </row>
    <row r="36" spans="1:23" x14ac:dyDescent="0.25">
      <c r="A36">
        <v>41</v>
      </c>
      <c r="B36" t="s">
        <v>130</v>
      </c>
      <c r="C36">
        <v>40881</v>
      </c>
      <c r="D36" s="165">
        <v>9691756.0300000012</v>
      </c>
      <c r="E36" s="165">
        <v>9582639.7300000004</v>
      </c>
      <c r="F36" s="165">
        <v>3914043.01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3388454.06</v>
      </c>
      <c r="O36" s="165">
        <v>0</v>
      </c>
      <c r="P36" s="165">
        <v>2280142.66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109116.3</v>
      </c>
    </row>
    <row r="37" spans="1:23" x14ac:dyDescent="0.25">
      <c r="A37">
        <v>42</v>
      </c>
      <c r="B37" t="s">
        <v>131</v>
      </c>
      <c r="C37">
        <v>40897</v>
      </c>
      <c r="D37" s="165">
        <v>4961707.5999999996</v>
      </c>
      <c r="E37" s="165">
        <v>4904601.9399999995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169671.6</v>
      </c>
      <c r="L37" s="165">
        <v>0</v>
      </c>
      <c r="M37" s="165">
        <v>0</v>
      </c>
      <c r="N37" s="165">
        <v>0</v>
      </c>
      <c r="O37" s="165">
        <v>864500</v>
      </c>
      <c r="P37" s="165">
        <v>3870430.34</v>
      </c>
      <c r="Q37" s="165">
        <v>0</v>
      </c>
      <c r="R37" s="165">
        <v>0</v>
      </c>
      <c r="S37" s="165">
        <v>0</v>
      </c>
      <c r="T37" s="165">
        <v>0</v>
      </c>
      <c r="U37" s="165">
        <v>0</v>
      </c>
      <c r="V37" s="165">
        <v>0</v>
      </c>
      <c r="W37" s="165">
        <v>57105.66</v>
      </c>
    </row>
    <row r="38" spans="1:23" x14ac:dyDescent="0.25">
      <c r="A38">
        <v>43</v>
      </c>
      <c r="B38" t="s">
        <v>132</v>
      </c>
      <c r="C38">
        <v>40902</v>
      </c>
      <c r="D38" s="165">
        <v>1930374.8800000001</v>
      </c>
      <c r="E38" s="165">
        <v>1907370.83</v>
      </c>
      <c r="F38" s="165">
        <v>1907370.83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23004.05</v>
      </c>
    </row>
    <row r="39" spans="1:23" x14ac:dyDescent="0.25">
      <c r="A39">
        <v>44</v>
      </c>
      <c r="B39" t="s">
        <v>133</v>
      </c>
      <c r="C39">
        <v>40905</v>
      </c>
      <c r="D39" s="165">
        <v>7009480.1799999997</v>
      </c>
      <c r="E39" s="165">
        <v>6927090.9199999999</v>
      </c>
      <c r="F39" s="165">
        <v>0</v>
      </c>
      <c r="G39" s="165">
        <v>0</v>
      </c>
      <c r="H39" s="165">
        <v>0</v>
      </c>
      <c r="I39" s="165">
        <v>440056.8</v>
      </c>
      <c r="J39" s="165">
        <v>288480</v>
      </c>
      <c r="K39" s="165">
        <v>0</v>
      </c>
      <c r="L39" s="165">
        <v>0</v>
      </c>
      <c r="M39" s="165">
        <v>0</v>
      </c>
      <c r="N39" s="165">
        <v>0</v>
      </c>
      <c r="O39" s="165">
        <v>1084390</v>
      </c>
      <c r="P39" s="165">
        <v>5114164.12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82389.259999999995</v>
      </c>
    </row>
    <row r="40" spans="1:23" x14ac:dyDescent="0.25">
      <c r="A40">
        <v>45</v>
      </c>
      <c r="B40" t="s">
        <v>134</v>
      </c>
      <c r="C40">
        <v>40906</v>
      </c>
      <c r="D40" s="165">
        <v>3264396.42</v>
      </c>
      <c r="E40" s="165">
        <v>3223971.83</v>
      </c>
      <c r="F40" s="165">
        <v>1890721.01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1333250.82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40424.589999999997</v>
      </c>
    </row>
    <row r="41" spans="1:23" x14ac:dyDescent="0.25">
      <c r="A41">
        <v>46</v>
      </c>
      <c r="B41" t="s">
        <v>135</v>
      </c>
      <c r="C41">
        <v>40909</v>
      </c>
      <c r="D41" s="165">
        <v>3403407.6300000004</v>
      </c>
      <c r="E41" s="165">
        <v>3364497.24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184032</v>
      </c>
      <c r="L41" s="165">
        <v>0</v>
      </c>
      <c r="M41" s="165">
        <v>0</v>
      </c>
      <c r="N41" s="165">
        <v>0</v>
      </c>
      <c r="O41" s="165">
        <v>616690.80000000005</v>
      </c>
      <c r="P41" s="165">
        <v>2563774.44</v>
      </c>
      <c r="Q41" s="165">
        <v>0</v>
      </c>
      <c r="R41" s="165">
        <v>0</v>
      </c>
      <c r="S41" s="165">
        <v>0</v>
      </c>
      <c r="T41" s="165">
        <v>0</v>
      </c>
      <c r="U41" s="165">
        <v>0</v>
      </c>
      <c r="V41" s="165">
        <v>0</v>
      </c>
      <c r="W41" s="165">
        <v>38910.390000000007</v>
      </c>
    </row>
    <row r="42" spans="1:23" x14ac:dyDescent="0.25">
      <c r="A42">
        <v>48</v>
      </c>
      <c r="B42" t="s">
        <v>137</v>
      </c>
      <c r="C42">
        <v>40936</v>
      </c>
      <c r="D42" s="165">
        <v>9362826.3499999996</v>
      </c>
      <c r="E42" s="165">
        <v>9253137.9900000002</v>
      </c>
      <c r="F42" s="165">
        <v>1893003.16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2903860.43</v>
      </c>
      <c r="O42" s="165">
        <v>0</v>
      </c>
      <c r="P42" s="165">
        <v>4456274.4000000004</v>
      </c>
      <c r="Q42" s="165">
        <v>0</v>
      </c>
      <c r="R42" s="165">
        <v>0</v>
      </c>
      <c r="S42" s="165">
        <v>0</v>
      </c>
      <c r="T42" s="165">
        <v>0</v>
      </c>
      <c r="U42" s="165">
        <v>0</v>
      </c>
      <c r="V42" s="165">
        <v>0</v>
      </c>
      <c r="W42" s="165">
        <v>109688.36</v>
      </c>
    </row>
    <row r="43" spans="1:23" x14ac:dyDescent="0.25">
      <c r="A43">
        <v>49</v>
      </c>
      <c r="B43" t="s">
        <v>138</v>
      </c>
      <c r="C43">
        <v>40943</v>
      </c>
      <c r="D43" s="165">
        <v>8559784.6600000001</v>
      </c>
      <c r="E43" s="165">
        <v>8471045.0199999996</v>
      </c>
      <c r="F43" s="165">
        <v>2335130.42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3145160.04</v>
      </c>
      <c r="O43" s="165">
        <v>0</v>
      </c>
      <c r="P43" s="165">
        <v>2990754.56</v>
      </c>
      <c r="Q43" s="165">
        <v>0</v>
      </c>
      <c r="R43" s="165">
        <v>0</v>
      </c>
      <c r="S43" s="165">
        <v>0</v>
      </c>
      <c r="T43" s="165">
        <v>0</v>
      </c>
      <c r="U43" s="165">
        <v>0</v>
      </c>
      <c r="V43" s="165">
        <v>0</v>
      </c>
      <c r="W43" s="165">
        <v>88739.64</v>
      </c>
    </row>
    <row r="44" spans="1:23" x14ac:dyDescent="0.25">
      <c r="A44">
        <v>50</v>
      </c>
      <c r="B44" t="s">
        <v>139</v>
      </c>
      <c r="C44">
        <v>39371</v>
      </c>
      <c r="D44" s="165">
        <v>7017085.5099999988</v>
      </c>
      <c r="E44" s="165">
        <v>6937354.3699999992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3107919.01</v>
      </c>
      <c r="O44" s="165">
        <v>0</v>
      </c>
      <c r="P44" s="165">
        <v>3829435.36</v>
      </c>
      <c r="Q44" s="165">
        <v>0</v>
      </c>
      <c r="R44" s="165">
        <v>0</v>
      </c>
      <c r="S44" s="165">
        <v>0</v>
      </c>
      <c r="T44" s="165">
        <v>0</v>
      </c>
      <c r="U44" s="165">
        <v>0</v>
      </c>
      <c r="V44" s="165">
        <v>0</v>
      </c>
      <c r="W44" s="165">
        <v>79731.14</v>
      </c>
    </row>
    <row r="45" spans="1:23" x14ac:dyDescent="0.25">
      <c r="A45">
        <v>51</v>
      </c>
      <c r="B45" t="s">
        <v>140</v>
      </c>
      <c r="C45">
        <v>39372</v>
      </c>
      <c r="D45" s="165">
        <v>8742365.3499999996</v>
      </c>
      <c r="E45" s="165">
        <v>8611676.7400000002</v>
      </c>
      <c r="F45" s="165">
        <v>3985201.2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65">
        <v>1084350</v>
      </c>
      <c r="P45" s="165">
        <v>3542125.54</v>
      </c>
      <c r="Q45" s="165">
        <v>0</v>
      </c>
      <c r="R45" s="165">
        <v>0</v>
      </c>
      <c r="S45" s="165">
        <v>0</v>
      </c>
      <c r="T45" s="165">
        <v>0</v>
      </c>
      <c r="U45" s="165">
        <v>0</v>
      </c>
      <c r="V45" s="165">
        <v>0</v>
      </c>
      <c r="W45" s="165">
        <v>130688.61</v>
      </c>
    </row>
    <row r="46" spans="1:23" x14ac:dyDescent="0.25">
      <c r="A46">
        <v>52</v>
      </c>
      <c r="B46" t="s">
        <v>141</v>
      </c>
      <c r="C46">
        <v>40937</v>
      </c>
      <c r="D46" s="165">
        <v>9458384.3699999992</v>
      </c>
      <c r="E46" s="165">
        <v>9366204</v>
      </c>
      <c r="F46" s="165">
        <v>3931164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65">
        <v>0</v>
      </c>
      <c r="P46" s="165">
        <v>5435040</v>
      </c>
      <c r="Q46" s="165">
        <v>0</v>
      </c>
      <c r="R46" s="165">
        <v>0</v>
      </c>
      <c r="S46" s="165">
        <v>0</v>
      </c>
      <c r="T46" s="165">
        <v>0</v>
      </c>
      <c r="U46" s="165">
        <v>0</v>
      </c>
      <c r="V46" s="165">
        <v>0</v>
      </c>
      <c r="W46" s="165">
        <v>92180.37</v>
      </c>
    </row>
    <row r="47" spans="1:23" x14ac:dyDescent="0.25">
      <c r="A47">
        <v>53</v>
      </c>
      <c r="B47" t="s">
        <v>142</v>
      </c>
      <c r="C47">
        <v>40938</v>
      </c>
      <c r="D47" s="165">
        <v>8382477.9399999995</v>
      </c>
      <c r="E47" s="165">
        <v>8285404.4699999997</v>
      </c>
      <c r="F47" s="165">
        <v>3914683.34</v>
      </c>
      <c r="G47" s="165">
        <v>3286371.13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65">
        <v>1084350</v>
      </c>
      <c r="P47" s="165">
        <v>0</v>
      </c>
      <c r="Q47" s="165">
        <v>0</v>
      </c>
      <c r="R47" s="165">
        <v>0</v>
      </c>
      <c r="S47" s="165">
        <v>0</v>
      </c>
      <c r="T47" s="165">
        <v>0</v>
      </c>
      <c r="U47" s="165">
        <v>0</v>
      </c>
      <c r="V47" s="165">
        <v>0</v>
      </c>
      <c r="W47" s="165">
        <v>97073.47</v>
      </c>
    </row>
    <row r="48" spans="1:23" x14ac:dyDescent="0.25">
      <c r="A48">
        <v>54</v>
      </c>
      <c r="B48" t="s">
        <v>143</v>
      </c>
      <c r="C48">
        <v>40939</v>
      </c>
      <c r="D48" s="165">
        <v>8270907.8800000008</v>
      </c>
      <c r="E48" s="165">
        <v>8174657.4800000004</v>
      </c>
      <c r="F48" s="165">
        <v>3923545.2</v>
      </c>
      <c r="G48" s="165">
        <v>3166762.28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65">
        <v>1084350</v>
      </c>
      <c r="P48" s="165">
        <v>0</v>
      </c>
      <c r="Q48" s="165">
        <v>0</v>
      </c>
      <c r="R48" s="165">
        <v>0</v>
      </c>
      <c r="S48" s="165">
        <v>0</v>
      </c>
      <c r="T48" s="165">
        <v>0</v>
      </c>
      <c r="U48" s="165">
        <v>0</v>
      </c>
      <c r="V48" s="165">
        <v>0</v>
      </c>
      <c r="W48" s="165">
        <v>96250.4</v>
      </c>
    </row>
    <row r="49" spans="1:23" x14ac:dyDescent="0.25">
      <c r="A49">
        <v>55</v>
      </c>
      <c r="B49" t="s">
        <v>144</v>
      </c>
      <c r="C49">
        <v>40940</v>
      </c>
      <c r="D49" s="165">
        <v>9723152.0899999999</v>
      </c>
      <c r="E49" s="165">
        <v>9614667.5999999996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3700484.4</v>
      </c>
      <c r="O49" s="165">
        <v>0</v>
      </c>
      <c r="P49" s="165">
        <v>5914183.2000000002</v>
      </c>
      <c r="Q49" s="165">
        <v>0</v>
      </c>
      <c r="R49" s="165">
        <v>0</v>
      </c>
      <c r="S49" s="165">
        <v>0</v>
      </c>
      <c r="T49" s="165">
        <v>0</v>
      </c>
      <c r="U49" s="165">
        <v>0</v>
      </c>
      <c r="V49" s="165">
        <v>0</v>
      </c>
      <c r="W49" s="165">
        <v>108484.49</v>
      </c>
    </row>
    <row r="50" spans="1:23" x14ac:dyDescent="0.25">
      <c r="A50">
        <v>56</v>
      </c>
      <c r="B50" t="s">
        <v>145</v>
      </c>
      <c r="C50">
        <v>40941</v>
      </c>
      <c r="D50" s="165">
        <v>9419824.129999999</v>
      </c>
      <c r="E50" s="165">
        <v>9311689.6799999997</v>
      </c>
      <c r="F50" s="165">
        <v>1329805.47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3498244.89</v>
      </c>
      <c r="O50" s="165">
        <v>0</v>
      </c>
      <c r="P50" s="165">
        <v>4483639.32</v>
      </c>
      <c r="Q50" s="165">
        <v>0</v>
      </c>
      <c r="R50" s="165">
        <v>0</v>
      </c>
      <c r="S50" s="165">
        <v>0</v>
      </c>
      <c r="T50" s="165">
        <v>0</v>
      </c>
      <c r="U50" s="165">
        <v>0</v>
      </c>
      <c r="V50" s="165">
        <v>0</v>
      </c>
      <c r="W50" s="165">
        <v>108134.45</v>
      </c>
    </row>
    <row r="51" spans="1:23" x14ac:dyDescent="0.25">
      <c r="A51">
        <v>57</v>
      </c>
      <c r="B51" t="s">
        <v>146</v>
      </c>
      <c r="C51">
        <v>40942</v>
      </c>
      <c r="D51" s="165">
        <v>7766374.5599999996</v>
      </c>
      <c r="E51" s="165">
        <v>7678858.3499999996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3779664.04</v>
      </c>
      <c r="O51" s="165">
        <v>0</v>
      </c>
      <c r="P51" s="165">
        <v>3899194.31</v>
      </c>
      <c r="Q51" s="165">
        <v>0</v>
      </c>
      <c r="R51" s="165">
        <v>0</v>
      </c>
      <c r="S51" s="165">
        <v>0</v>
      </c>
      <c r="T51" s="165">
        <v>0</v>
      </c>
      <c r="U51" s="165">
        <v>0</v>
      </c>
      <c r="V51" s="165">
        <v>0</v>
      </c>
      <c r="W51" s="165">
        <v>87516.21</v>
      </c>
    </row>
    <row r="52" spans="1:23" x14ac:dyDescent="0.25">
      <c r="A52">
        <v>59</v>
      </c>
      <c r="B52" t="s">
        <v>147</v>
      </c>
      <c r="C52">
        <v>39383</v>
      </c>
      <c r="D52" s="165">
        <v>10307534.5</v>
      </c>
      <c r="E52" s="165">
        <v>10199262.800000001</v>
      </c>
      <c r="F52" s="165">
        <v>3919636.8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5499066</v>
      </c>
      <c r="Q52" s="165">
        <v>0</v>
      </c>
      <c r="R52" s="165">
        <v>0</v>
      </c>
      <c r="S52" s="165">
        <v>780560</v>
      </c>
      <c r="T52" s="165">
        <v>0</v>
      </c>
      <c r="U52" s="165">
        <v>0</v>
      </c>
      <c r="V52" s="165">
        <v>0</v>
      </c>
      <c r="W52" s="165">
        <v>108271.7</v>
      </c>
    </row>
    <row r="53" spans="1:23" x14ac:dyDescent="0.25">
      <c r="A53">
        <v>60</v>
      </c>
      <c r="B53" t="s">
        <v>148</v>
      </c>
      <c r="C53">
        <v>39416</v>
      </c>
      <c r="D53" s="165">
        <v>8924559.0999999996</v>
      </c>
      <c r="E53" s="165">
        <v>8829903.5999999996</v>
      </c>
      <c r="F53" s="165">
        <v>3854716.8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3787216.8</v>
      </c>
      <c r="Q53" s="165">
        <v>0</v>
      </c>
      <c r="R53" s="165">
        <v>0</v>
      </c>
      <c r="S53" s="165">
        <v>1187970</v>
      </c>
      <c r="T53" s="165">
        <v>0</v>
      </c>
      <c r="U53" s="165">
        <v>0</v>
      </c>
      <c r="V53" s="165">
        <v>0</v>
      </c>
      <c r="W53" s="165">
        <v>94655.5</v>
      </c>
    </row>
    <row r="54" spans="1:23" x14ac:dyDescent="0.25">
      <c r="A54">
        <v>61</v>
      </c>
      <c r="B54" t="s">
        <v>149</v>
      </c>
      <c r="C54">
        <v>39422</v>
      </c>
      <c r="D54" s="165">
        <v>4775937.1599999992</v>
      </c>
      <c r="E54" s="165">
        <v>4684130.7699999996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2754133.28</v>
      </c>
      <c r="O54" s="165">
        <v>0</v>
      </c>
      <c r="P54" s="165">
        <v>1929997.49</v>
      </c>
      <c r="Q54" s="165">
        <v>0</v>
      </c>
      <c r="R54" s="165">
        <v>0</v>
      </c>
      <c r="S54" s="165">
        <v>0</v>
      </c>
      <c r="T54" s="165">
        <v>0</v>
      </c>
      <c r="U54" s="165">
        <v>0</v>
      </c>
      <c r="V54" s="165">
        <v>0</v>
      </c>
      <c r="W54" s="165">
        <v>91806.39</v>
      </c>
    </row>
    <row r="55" spans="1:23" x14ac:dyDescent="0.25">
      <c r="A55">
        <v>63</v>
      </c>
      <c r="B55" t="s">
        <v>151</v>
      </c>
      <c r="C55">
        <v>39426</v>
      </c>
      <c r="D55" s="165">
        <v>9766318.6000000015</v>
      </c>
      <c r="E55" s="165">
        <v>9662386.370000001</v>
      </c>
      <c r="F55" s="165">
        <v>4747626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3844000.37</v>
      </c>
      <c r="Q55" s="165">
        <v>0</v>
      </c>
      <c r="R55" s="165">
        <v>0</v>
      </c>
      <c r="S55" s="165">
        <v>1070760</v>
      </c>
      <c r="T55" s="165">
        <v>0</v>
      </c>
      <c r="U55" s="165">
        <v>0</v>
      </c>
      <c r="V55" s="165">
        <v>0</v>
      </c>
      <c r="W55" s="165">
        <v>103932.23</v>
      </c>
    </row>
    <row r="56" spans="1:23" x14ac:dyDescent="0.25">
      <c r="A56">
        <v>64</v>
      </c>
      <c r="B56" t="s">
        <v>152</v>
      </c>
      <c r="C56">
        <v>39427</v>
      </c>
      <c r="D56" s="165">
        <v>9034628.7399999984</v>
      </c>
      <c r="E56" s="165">
        <v>8931635.3099999987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1084350</v>
      </c>
      <c r="P56" s="165">
        <v>5824535.3099999996</v>
      </c>
      <c r="Q56" s="165">
        <v>0</v>
      </c>
      <c r="R56" s="165">
        <v>0</v>
      </c>
      <c r="S56" s="165">
        <v>2022750</v>
      </c>
      <c r="T56" s="165">
        <v>0</v>
      </c>
      <c r="U56" s="165">
        <v>0</v>
      </c>
      <c r="V56" s="165">
        <v>0</v>
      </c>
      <c r="W56" s="165">
        <v>102993.43</v>
      </c>
    </row>
    <row r="57" spans="1:23" x14ac:dyDescent="0.25">
      <c r="A57">
        <v>65</v>
      </c>
      <c r="B57" t="s">
        <v>153</v>
      </c>
      <c r="C57">
        <v>39429</v>
      </c>
      <c r="D57" s="165">
        <v>7352726.8300000001</v>
      </c>
      <c r="E57" s="165">
        <v>7284907.3300000001</v>
      </c>
      <c r="F57" s="165">
        <v>3522553.65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3762353.68</v>
      </c>
      <c r="Q57" s="165">
        <v>0</v>
      </c>
      <c r="R57" s="165">
        <v>0</v>
      </c>
      <c r="S57" s="165">
        <v>0</v>
      </c>
      <c r="T57" s="165">
        <v>0</v>
      </c>
      <c r="U57" s="165">
        <v>0</v>
      </c>
      <c r="V57" s="165">
        <v>0</v>
      </c>
      <c r="W57" s="165">
        <v>67819.5</v>
      </c>
    </row>
    <row r="58" spans="1:23" x14ac:dyDescent="0.25">
      <c r="A58">
        <v>66</v>
      </c>
      <c r="B58" t="s">
        <v>44</v>
      </c>
      <c r="C58">
        <v>39430</v>
      </c>
      <c r="D58" s="165">
        <v>7229508.629999999</v>
      </c>
      <c r="E58" s="165">
        <v>7145075.129999999</v>
      </c>
      <c r="F58" s="165">
        <v>4826403.5999999996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2318671.5299999998</v>
      </c>
      <c r="Q58" s="165">
        <v>0</v>
      </c>
      <c r="R58" s="165">
        <v>0</v>
      </c>
      <c r="S58" s="165">
        <v>0</v>
      </c>
      <c r="T58" s="165">
        <v>0</v>
      </c>
      <c r="U58" s="165">
        <v>0</v>
      </c>
      <c r="V58" s="165">
        <v>0</v>
      </c>
      <c r="W58" s="165">
        <v>84433.5</v>
      </c>
    </row>
    <row r="59" spans="1:23" x14ac:dyDescent="0.25">
      <c r="A59">
        <v>67</v>
      </c>
      <c r="B59" t="s">
        <v>154</v>
      </c>
      <c r="C59">
        <v>39417</v>
      </c>
      <c r="D59" s="165">
        <v>9000842.6500000004</v>
      </c>
      <c r="E59" s="165">
        <v>8895694.0600000005</v>
      </c>
      <c r="F59" s="165">
        <v>3892657.2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5003036.8600000003</v>
      </c>
      <c r="Q59" s="165">
        <v>0</v>
      </c>
      <c r="R59" s="165">
        <v>0</v>
      </c>
      <c r="S59" s="165">
        <v>0</v>
      </c>
      <c r="T59" s="165">
        <v>0</v>
      </c>
      <c r="U59" s="165">
        <v>0</v>
      </c>
      <c r="V59" s="165">
        <v>0</v>
      </c>
      <c r="W59" s="165">
        <v>105148.59</v>
      </c>
    </row>
    <row r="60" spans="1:23" x14ac:dyDescent="0.25">
      <c r="A60">
        <v>68</v>
      </c>
      <c r="B60" t="s">
        <v>155</v>
      </c>
      <c r="C60">
        <v>39431</v>
      </c>
      <c r="D60" s="165">
        <v>6473453</v>
      </c>
      <c r="E60" s="165">
        <v>6394524.6699999999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2641704.27</v>
      </c>
      <c r="O60" s="165">
        <v>1084350</v>
      </c>
      <c r="P60" s="165">
        <v>2668470.4</v>
      </c>
      <c r="Q60" s="165">
        <v>0</v>
      </c>
      <c r="R60" s="165">
        <v>0</v>
      </c>
      <c r="S60" s="165">
        <v>0</v>
      </c>
      <c r="T60" s="165">
        <v>0</v>
      </c>
      <c r="U60" s="165">
        <v>0</v>
      </c>
      <c r="V60" s="165">
        <v>0</v>
      </c>
      <c r="W60" s="165">
        <v>78928.33</v>
      </c>
    </row>
    <row r="61" spans="1:23" x14ac:dyDescent="0.25">
      <c r="A61">
        <v>69</v>
      </c>
      <c r="B61" t="s">
        <v>156</v>
      </c>
      <c r="C61">
        <v>39432</v>
      </c>
      <c r="D61" s="165">
        <v>9432995.6999999993</v>
      </c>
      <c r="E61" s="165">
        <v>9321996.6699999999</v>
      </c>
      <c r="F61" s="165">
        <v>3965252.4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5356744.2699999996</v>
      </c>
      <c r="Q61" s="165">
        <v>0</v>
      </c>
      <c r="R61" s="165">
        <v>0</v>
      </c>
      <c r="S61" s="165">
        <v>0</v>
      </c>
      <c r="T61" s="165">
        <v>0</v>
      </c>
      <c r="U61" s="165">
        <v>0</v>
      </c>
      <c r="V61" s="165">
        <v>0</v>
      </c>
      <c r="W61" s="165">
        <v>110999.03</v>
      </c>
    </row>
    <row r="62" spans="1:23" x14ac:dyDescent="0.25">
      <c r="A62">
        <v>70</v>
      </c>
      <c r="B62" t="s">
        <v>157</v>
      </c>
      <c r="C62">
        <v>39433</v>
      </c>
      <c r="D62" s="165">
        <v>6921287.1299999999</v>
      </c>
      <c r="E62" s="165">
        <v>6841784.1600000001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2808453.94</v>
      </c>
      <c r="O62" s="165">
        <v>0</v>
      </c>
      <c r="P62" s="165">
        <v>4033330.22</v>
      </c>
      <c r="Q62" s="165">
        <v>0</v>
      </c>
      <c r="R62" s="165">
        <v>0</v>
      </c>
      <c r="S62" s="165">
        <v>0</v>
      </c>
      <c r="T62" s="165">
        <v>0</v>
      </c>
      <c r="U62" s="165">
        <v>0</v>
      </c>
      <c r="V62" s="165">
        <v>0</v>
      </c>
      <c r="W62" s="165">
        <v>79502.97</v>
      </c>
    </row>
    <row r="63" spans="1:23" x14ac:dyDescent="0.25">
      <c r="A63">
        <v>71</v>
      </c>
      <c r="B63" t="s">
        <v>158</v>
      </c>
      <c r="C63">
        <v>39434</v>
      </c>
      <c r="D63" s="165">
        <v>6752329.5999999996</v>
      </c>
      <c r="E63" s="165">
        <v>6673184.54</v>
      </c>
      <c r="F63" s="165">
        <v>3110514</v>
      </c>
      <c r="G63" s="165">
        <v>2601243.7400000002</v>
      </c>
      <c r="H63" s="165">
        <v>0</v>
      </c>
      <c r="I63" s="165">
        <v>348373.2</v>
      </c>
      <c r="J63" s="165">
        <v>329452.79999999999</v>
      </c>
      <c r="K63" s="165">
        <v>283600.8</v>
      </c>
      <c r="L63" s="165">
        <v>0</v>
      </c>
      <c r="M63" s="165">
        <v>0</v>
      </c>
      <c r="N63" s="165">
        <v>0</v>
      </c>
      <c r="O63" s="165">
        <v>0</v>
      </c>
      <c r="P63" s="165">
        <v>0</v>
      </c>
      <c r="Q63" s="165">
        <v>0</v>
      </c>
      <c r="R63" s="165">
        <v>0</v>
      </c>
      <c r="S63" s="165">
        <v>0</v>
      </c>
      <c r="T63" s="165">
        <v>0</v>
      </c>
      <c r="U63" s="165">
        <v>0</v>
      </c>
      <c r="V63" s="165">
        <v>0</v>
      </c>
      <c r="W63" s="165">
        <v>79145.06</v>
      </c>
    </row>
    <row r="64" spans="1:23" x14ac:dyDescent="0.25">
      <c r="A64">
        <v>72</v>
      </c>
      <c r="B64" t="s">
        <v>159</v>
      </c>
      <c r="C64">
        <v>39436</v>
      </c>
      <c r="D64" s="165">
        <v>8629306.3100000005</v>
      </c>
      <c r="E64" s="165">
        <v>8532574.5800000001</v>
      </c>
      <c r="F64" s="165">
        <v>3897085.2</v>
      </c>
      <c r="G64" s="165">
        <v>0</v>
      </c>
      <c r="H64" s="165">
        <v>0</v>
      </c>
      <c r="I64" s="165">
        <v>0</v>
      </c>
      <c r="J64" s="165">
        <v>0</v>
      </c>
      <c r="K64" s="165">
        <v>274467.59999999998</v>
      </c>
      <c r="L64" s="165">
        <v>0</v>
      </c>
      <c r="M64" s="165">
        <v>0</v>
      </c>
      <c r="N64" s="165">
        <v>3385023.78</v>
      </c>
      <c r="O64" s="165">
        <v>0</v>
      </c>
      <c r="P64" s="165">
        <v>0</v>
      </c>
      <c r="Q64" s="165">
        <v>0</v>
      </c>
      <c r="R64" s="165">
        <v>0</v>
      </c>
      <c r="S64" s="165">
        <v>975998</v>
      </c>
      <c r="T64" s="165">
        <v>0</v>
      </c>
      <c r="U64" s="165">
        <v>0</v>
      </c>
      <c r="V64" s="165">
        <v>0</v>
      </c>
      <c r="W64" s="165">
        <v>96731.73</v>
      </c>
    </row>
    <row r="65" spans="1:23" x14ac:dyDescent="0.25">
      <c r="A65">
        <v>73</v>
      </c>
      <c r="B65" t="s">
        <v>160</v>
      </c>
      <c r="C65">
        <v>39437</v>
      </c>
      <c r="D65" s="165">
        <v>11182112.029999999</v>
      </c>
      <c r="E65" s="165">
        <v>11058787.5</v>
      </c>
      <c r="F65" s="165">
        <v>4081304.4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4363928.28</v>
      </c>
      <c r="O65" s="165">
        <v>0</v>
      </c>
      <c r="P65" s="165">
        <v>2613554.8199999998</v>
      </c>
      <c r="Q65" s="165">
        <v>0</v>
      </c>
      <c r="R65" s="165">
        <v>0</v>
      </c>
      <c r="S65" s="165">
        <v>0</v>
      </c>
      <c r="T65" s="165">
        <v>0</v>
      </c>
      <c r="U65" s="165">
        <v>0</v>
      </c>
      <c r="V65" s="165">
        <v>0</v>
      </c>
      <c r="W65" s="165">
        <v>123324.53</v>
      </c>
    </row>
    <row r="66" spans="1:23" x14ac:dyDescent="0.25">
      <c r="A66">
        <v>74</v>
      </c>
      <c r="B66" t="s">
        <v>161</v>
      </c>
      <c r="C66">
        <v>39418</v>
      </c>
      <c r="D66" s="165">
        <v>9291863.2200000007</v>
      </c>
      <c r="E66" s="165">
        <v>9174517.9100000001</v>
      </c>
      <c r="F66" s="165">
        <v>3869749.2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165">
        <v>1084350</v>
      </c>
      <c r="P66" s="165">
        <v>4220418.71</v>
      </c>
      <c r="Q66" s="165">
        <v>0</v>
      </c>
      <c r="R66" s="165">
        <v>0</v>
      </c>
      <c r="S66" s="165">
        <v>0</v>
      </c>
      <c r="T66" s="165">
        <v>0</v>
      </c>
      <c r="U66" s="165">
        <v>0</v>
      </c>
      <c r="V66" s="165">
        <v>0</v>
      </c>
      <c r="W66" s="165">
        <v>117345.31</v>
      </c>
    </row>
    <row r="67" spans="1:23" x14ac:dyDescent="0.25">
      <c r="A67">
        <v>75</v>
      </c>
      <c r="B67" t="s">
        <v>162</v>
      </c>
      <c r="C67">
        <v>39438</v>
      </c>
      <c r="D67" s="165">
        <v>6984116.7399999993</v>
      </c>
      <c r="E67" s="165">
        <v>6904756.3499999996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2934831.21</v>
      </c>
      <c r="O67" s="165">
        <v>0</v>
      </c>
      <c r="P67" s="165">
        <v>3969925.14</v>
      </c>
      <c r="Q67" s="165">
        <v>0</v>
      </c>
      <c r="R67" s="165">
        <v>0</v>
      </c>
      <c r="S67" s="165">
        <v>0</v>
      </c>
      <c r="T67" s="165">
        <v>0</v>
      </c>
      <c r="U67" s="165">
        <v>0</v>
      </c>
      <c r="V67" s="165">
        <v>0</v>
      </c>
      <c r="W67" s="165">
        <v>79360.39</v>
      </c>
    </row>
    <row r="68" spans="1:23" x14ac:dyDescent="0.25">
      <c r="A68">
        <v>76</v>
      </c>
      <c r="B68" t="s">
        <v>163</v>
      </c>
      <c r="C68">
        <v>39439</v>
      </c>
      <c r="D68" s="165">
        <v>6947500.1799999997</v>
      </c>
      <c r="E68" s="165">
        <v>6868365.0099999998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2960536.17</v>
      </c>
      <c r="O68" s="165">
        <v>0</v>
      </c>
      <c r="P68" s="165">
        <v>3907828.84</v>
      </c>
      <c r="Q68" s="165">
        <v>0</v>
      </c>
      <c r="R68" s="165">
        <v>0</v>
      </c>
      <c r="S68" s="165">
        <v>0</v>
      </c>
      <c r="T68" s="165">
        <v>0</v>
      </c>
      <c r="U68" s="165">
        <v>0</v>
      </c>
      <c r="V68" s="165">
        <v>0</v>
      </c>
      <c r="W68" s="165">
        <v>79135.17</v>
      </c>
    </row>
    <row r="69" spans="1:23" x14ac:dyDescent="0.25">
      <c r="A69">
        <v>77</v>
      </c>
      <c r="B69" t="s">
        <v>164</v>
      </c>
      <c r="C69">
        <v>39440</v>
      </c>
      <c r="D69" s="165">
        <v>6839107.4400000004</v>
      </c>
      <c r="E69" s="165">
        <v>6757419.46</v>
      </c>
      <c r="F69" s="165">
        <v>3008386.66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65">
        <v>0</v>
      </c>
      <c r="O69" s="165">
        <v>0</v>
      </c>
      <c r="P69" s="165">
        <v>3749032.8</v>
      </c>
      <c r="Q69" s="165">
        <v>0</v>
      </c>
      <c r="R69" s="165">
        <v>0</v>
      </c>
      <c r="S69" s="165">
        <v>0</v>
      </c>
      <c r="T69" s="165">
        <v>0</v>
      </c>
      <c r="U69" s="165">
        <v>0</v>
      </c>
      <c r="V69" s="165">
        <v>0</v>
      </c>
      <c r="W69" s="165">
        <v>81687.98</v>
      </c>
    </row>
    <row r="70" spans="1:23" x14ac:dyDescent="0.25">
      <c r="A70">
        <v>78</v>
      </c>
      <c r="B70" t="s">
        <v>165</v>
      </c>
      <c r="C70">
        <v>45288</v>
      </c>
      <c r="D70" s="165">
        <v>19537696.23</v>
      </c>
      <c r="E70" s="165">
        <v>19309731.039999999</v>
      </c>
      <c r="F70" s="165">
        <v>7499935.2000000002</v>
      </c>
      <c r="G70" s="165">
        <v>3410694.89</v>
      </c>
      <c r="H70" s="165">
        <v>0</v>
      </c>
      <c r="I70" s="165">
        <v>632640</v>
      </c>
      <c r="J70" s="165">
        <v>640629.6</v>
      </c>
      <c r="K70" s="165">
        <v>631180.80000000005</v>
      </c>
      <c r="L70" s="165">
        <v>0</v>
      </c>
      <c r="M70" s="165">
        <v>0</v>
      </c>
      <c r="N70" s="165">
        <v>0</v>
      </c>
      <c r="O70" s="165">
        <v>1685800</v>
      </c>
      <c r="P70" s="165">
        <v>4808850.55</v>
      </c>
      <c r="Q70" s="165">
        <v>0</v>
      </c>
      <c r="R70" s="165">
        <v>0</v>
      </c>
      <c r="S70" s="165">
        <v>0</v>
      </c>
      <c r="T70" s="165">
        <v>0</v>
      </c>
      <c r="U70" s="165">
        <v>0</v>
      </c>
      <c r="V70" s="165">
        <v>0</v>
      </c>
      <c r="W70" s="165">
        <v>227965.19</v>
      </c>
    </row>
    <row r="71" spans="1:23" x14ac:dyDescent="0.25">
      <c r="A71">
        <v>79</v>
      </c>
      <c r="B71" t="s">
        <v>166</v>
      </c>
      <c r="C71">
        <v>39419</v>
      </c>
      <c r="D71" s="165">
        <v>11969364.199999999</v>
      </c>
      <c r="E71" s="165">
        <v>11829246.01</v>
      </c>
      <c r="F71" s="165">
        <v>4802769.5999999996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1287190</v>
      </c>
      <c r="P71" s="165">
        <v>5739286.4100000001</v>
      </c>
      <c r="Q71" s="165">
        <v>0</v>
      </c>
      <c r="R71" s="165">
        <v>0</v>
      </c>
      <c r="S71" s="165">
        <v>0</v>
      </c>
      <c r="T71" s="165">
        <v>0</v>
      </c>
      <c r="U71" s="165">
        <v>0</v>
      </c>
      <c r="V71" s="165">
        <v>0</v>
      </c>
      <c r="W71" s="165">
        <v>140118.19</v>
      </c>
    </row>
    <row r="72" spans="1:23" x14ac:dyDescent="0.25">
      <c r="A72">
        <v>80</v>
      </c>
      <c r="B72" t="s">
        <v>167</v>
      </c>
      <c r="C72">
        <v>39420</v>
      </c>
      <c r="D72" s="165">
        <v>6873232.4700000007</v>
      </c>
      <c r="E72" s="165">
        <v>6794097.3000000007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2727001.99</v>
      </c>
      <c r="O72" s="165">
        <v>0</v>
      </c>
      <c r="P72" s="165">
        <v>4067095.31</v>
      </c>
      <c r="Q72" s="165">
        <v>0</v>
      </c>
      <c r="R72" s="165">
        <v>0</v>
      </c>
      <c r="S72" s="165">
        <v>0</v>
      </c>
      <c r="T72" s="165">
        <v>0</v>
      </c>
      <c r="U72" s="165">
        <v>0</v>
      </c>
      <c r="V72" s="165">
        <v>0</v>
      </c>
      <c r="W72" s="165">
        <v>79135.17</v>
      </c>
    </row>
    <row r="73" spans="1:23" x14ac:dyDescent="0.25">
      <c r="A73">
        <v>81</v>
      </c>
      <c r="B73" t="s">
        <v>168</v>
      </c>
      <c r="C73">
        <v>39421</v>
      </c>
      <c r="D73" s="165">
        <v>9293804.9699999988</v>
      </c>
      <c r="E73" s="165">
        <v>9185763.0799999982</v>
      </c>
      <c r="F73" s="165">
        <v>3931646.4</v>
      </c>
      <c r="G73" s="165">
        <v>3166762.28</v>
      </c>
      <c r="H73" s="165">
        <v>0</v>
      </c>
      <c r="I73" s="165">
        <v>440056.8</v>
      </c>
      <c r="J73" s="165">
        <v>288480</v>
      </c>
      <c r="K73" s="165">
        <v>274467.59999999998</v>
      </c>
      <c r="L73" s="165">
        <v>0</v>
      </c>
      <c r="M73" s="165">
        <v>0</v>
      </c>
      <c r="N73" s="165">
        <v>0</v>
      </c>
      <c r="O73" s="165">
        <v>1084350</v>
      </c>
      <c r="P73" s="165">
        <v>0</v>
      </c>
      <c r="Q73" s="165">
        <v>0</v>
      </c>
      <c r="R73" s="165">
        <v>0</v>
      </c>
      <c r="S73" s="165">
        <v>0</v>
      </c>
      <c r="T73" s="165">
        <v>0</v>
      </c>
      <c r="U73" s="165">
        <v>0</v>
      </c>
      <c r="V73" s="165">
        <v>0</v>
      </c>
      <c r="W73" s="165">
        <v>108041.89</v>
      </c>
    </row>
    <row r="74" spans="1:23" x14ac:dyDescent="0.25">
      <c r="A74">
        <v>82</v>
      </c>
      <c r="B74" t="s">
        <v>169</v>
      </c>
      <c r="C74">
        <v>39457</v>
      </c>
      <c r="D74" s="165">
        <v>11891474.050000001</v>
      </c>
      <c r="E74" s="165">
        <v>11754981.25</v>
      </c>
      <c r="F74" s="165">
        <v>4745910.8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1685800</v>
      </c>
      <c r="P74" s="165">
        <v>3835334.45</v>
      </c>
      <c r="Q74" s="165">
        <v>0</v>
      </c>
      <c r="R74" s="165">
        <v>0</v>
      </c>
      <c r="S74" s="165">
        <v>1487936</v>
      </c>
      <c r="T74" s="165">
        <v>0</v>
      </c>
      <c r="U74" s="165">
        <v>0</v>
      </c>
      <c r="V74" s="165">
        <v>0</v>
      </c>
      <c r="W74" s="165">
        <v>136492.79999999999</v>
      </c>
    </row>
    <row r="75" spans="1:23" x14ac:dyDescent="0.25">
      <c r="A75">
        <v>83</v>
      </c>
      <c r="B75" t="s">
        <v>170</v>
      </c>
      <c r="C75">
        <v>39491</v>
      </c>
      <c r="D75" s="165">
        <v>8598234.3400000017</v>
      </c>
      <c r="E75" s="165">
        <v>8484825.540000001</v>
      </c>
      <c r="F75" s="165">
        <v>3895701.6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3501856.12</v>
      </c>
      <c r="O75" s="165">
        <v>0</v>
      </c>
      <c r="P75" s="165">
        <v>1087267.82</v>
      </c>
      <c r="Q75" s="165">
        <v>0</v>
      </c>
      <c r="R75" s="165">
        <v>0</v>
      </c>
      <c r="S75" s="165">
        <v>0</v>
      </c>
      <c r="T75" s="165">
        <v>0</v>
      </c>
      <c r="U75" s="165">
        <v>0</v>
      </c>
      <c r="V75" s="165">
        <v>0</v>
      </c>
      <c r="W75" s="165">
        <v>113408.8</v>
      </c>
    </row>
    <row r="76" spans="1:23" x14ac:dyDescent="0.25">
      <c r="A76">
        <v>84</v>
      </c>
      <c r="B76" t="s">
        <v>171</v>
      </c>
      <c r="C76">
        <v>39487</v>
      </c>
      <c r="D76" s="165">
        <v>10467689.560000001</v>
      </c>
      <c r="E76" s="165">
        <v>10348915.18</v>
      </c>
      <c r="F76" s="165">
        <v>4833750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4125167.82</v>
      </c>
      <c r="O76" s="165">
        <v>0</v>
      </c>
      <c r="P76" s="165">
        <v>1389997.36</v>
      </c>
      <c r="Q76" s="165">
        <v>0</v>
      </c>
      <c r="R76" s="165">
        <v>0</v>
      </c>
      <c r="S76" s="165">
        <v>0</v>
      </c>
      <c r="T76" s="165">
        <v>0</v>
      </c>
      <c r="U76" s="165">
        <v>0</v>
      </c>
      <c r="V76" s="165">
        <v>0</v>
      </c>
      <c r="W76" s="165">
        <v>118774.38</v>
      </c>
    </row>
    <row r="77" spans="1:23" x14ac:dyDescent="0.25">
      <c r="A77">
        <v>93</v>
      </c>
      <c r="B77" t="s">
        <v>1895</v>
      </c>
      <c r="C77">
        <v>40991</v>
      </c>
      <c r="D77" s="165">
        <v>1559914.41</v>
      </c>
      <c r="E77" s="165">
        <v>1542326</v>
      </c>
      <c r="F77" s="165">
        <v>0</v>
      </c>
      <c r="G77" s="165">
        <v>0</v>
      </c>
      <c r="H77" s="165">
        <v>0</v>
      </c>
      <c r="I77" s="165">
        <v>348373.2</v>
      </c>
      <c r="J77" s="165">
        <v>329452.79999999999</v>
      </c>
      <c r="K77" s="165">
        <v>0</v>
      </c>
      <c r="L77" s="165">
        <v>0</v>
      </c>
      <c r="M77" s="165">
        <v>0</v>
      </c>
      <c r="N77" s="165">
        <v>0</v>
      </c>
      <c r="O77" s="165">
        <v>864500</v>
      </c>
      <c r="P77" s="165">
        <v>0</v>
      </c>
      <c r="Q77" s="165">
        <v>0</v>
      </c>
      <c r="R77" s="165">
        <v>0</v>
      </c>
      <c r="S77" s="165">
        <v>0</v>
      </c>
      <c r="T77" s="165">
        <v>0</v>
      </c>
      <c r="U77" s="165">
        <v>0</v>
      </c>
      <c r="V77" s="165">
        <v>0</v>
      </c>
      <c r="W77" s="165">
        <v>17588.41</v>
      </c>
    </row>
    <row r="78" spans="1:23" x14ac:dyDescent="0.25">
      <c r="A78">
        <v>105</v>
      </c>
      <c r="B78" t="s">
        <v>2163</v>
      </c>
      <c r="C78">
        <v>39390</v>
      </c>
      <c r="D78" s="165">
        <v>11933264.52</v>
      </c>
      <c r="E78" s="165">
        <v>11807759.6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165">
        <v>0</v>
      </c>
      <c r="P78" s="165">
        <v>7239447.5999999996</v>
      </c>
      <c r="Q78" s="165">
        <v>0</v>
      </c>
      <c r="R78" s="165">
        <v>0</v>
      </c>
      <c r="S78" s="165">
        <v>4568312</v>
      </c>
      <c r="T78" s="165">
        <v>0</v>
      </c>
      <c r="U78" s="165">
        <v>0</v>
      </c>
      <c r="V78" s="165">
        <v>0</v>
      </c>
      <c r="W78" s="165">
        <v>125504.92</v>
      </c>
    </row>
    <row r="79" spans="1:23" x14ac:dyDescent="0.25">
      <c r="A79">
        <v>106</v>
      </c>
      <c r="B79" t="s">
        <v>2134</v>
      </c>
      <c r="C79">
        <v>39599</v>
      </c>
      <c r="D79" s="165">
        <v>2573557.91</v>
      </c>
      <c r="E79" s="165">
        <v>2539074</v>
      </c>
      <c r="F79" s="165">
        <v>0</v>
      </c>
      <c r="G79" s="165">
        <v>1959430.8</v>
      </c>
      <c r="H79" s="165">
        <v>0</v>
      </c>
      <c r="I79" s="165">
        <v>236893.2</v>
      </c>
      <c r="J79" s="165">
        <v>342750</v>
      </c>
      <c r="K79" s="165">
        <v>0</v>
      </c>
      <c r="L79" s="165">
        <v>0</v>
      </c>
      <c r="M79" s="165">
        <v>0</v>
      </c>
      <c r="N79" s="165">
        <v>0</v>
      </c>
      <c r="O79" s="165">
        <v>0</v>
      </c>
      <c r="P79" s="165">
        <v>0</v>
      </c>
      <c r="Q79" s="165">
        <v>0</v>
      </c>
      <c r="R79" s="165">
        <v>0</v>
      </c>
      <c r="S79" s="165">
        <v>0</v>
      </c>
      <c r="T79" s="165">
        <v>0</v>
      </c>
      <c r="U79" s="165">
        <v>0</v>
      </c>
      <c r="V79" s="165">
        <v>0</v>
      </c>
      <c r="W79" s="165">
        <v>34483.910000000003</v>
      </c>
    </row>
    <row r="80" spans="1:23" x14ac:dyDescent="0.25">
      <c r="A80">
        <v>107</v>
      </c>
      <c r="B80" t="s">
        <v>2136</v>
      </c>
      <c r="C80">
        <v>40913</v>
      </c>
      <c r="D80" s="165">
        <v>1367263.6199999999</v>
      </c>
      <c r="E80" s="165">
        <v>1344745.2</v>
      </c>
      <c r="F80" s="165">
        <v>0</v>
      </c>
      <c r="G80" s="165">
        <v>1344745.2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  <c r="P80" s="165">
        <v>0</v>
      </c>
      <c r="Q80" s="165">
        <v>0</v>
      </c>
      <c r="R80" s="165">
        <v>0</v>
      </c>
      <c r="S80" s="165">
        <v>0</v>
      </c>
      <c r="T80" s="165">
        <v>0</v>
      </c>
      <c r="U80" s="165">
        <v>0</v>
      </c>
      <c r="V80" s="165">
        <v>0</v>
      </c>
      <c r="W80" s="165">
        <v>22518.42</v>
      </c>
    </row>
    <row r="81" spans="1:23" x14ac:dyDescent="0.25">
      <c r="A81">
        <v>108</v>
      </c>
      <c r="B81" t="s">
        <v>2137</v>
      </c>
      <c r="C81">
        <v>40915</v>
      </c>
      <c r="D81" s="165">
        <v>830631.25</v>
      </c>
      <c r="E81" s="165">
        <v>810106.8</v>
      </c>
      <c r="F81" s="165">
        <v>0</v>
      </c>
      <c r="G81" s="165">
        <v>810106.8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65">
        <v>0</v>
      </c>
      <c r="Q81" s="165">
        <v>0</v>
      </c>
      <c r="R81" s="165">
        <v>0</v>
      </c>
      <c r="S81" s="165">
        <v>0</v>
      </c>
      <c r="T81" s="165">
        <v>0</v>
      </c>
      <c r="U81" s="165">
        <v>0</v>
      </c>
      <c r="V81" s="165">
        <v>0</v>
      </c>
      <c r="W81" s="165">
        <v>20524.45</v>
      </c>
    </row>
    <row r="82" spans="1:23" x14ac:dyDescent="0.25">
      <c r="A82">
        <v>109</v>
      </c>
      <c r="B82" t="s">
        <v>2138</v>
      </c>
      <c r="C82">
        <v>40920</v>
      </c>
      <c r="D82" s="165">
        <v>1968291.38</v>
      </c>
      <c r="E82" s="165">
        <v>1939176</v>
      </c>
      <c r="F82" s="165">
        <v>0</v>
      </c>
      <c r="G82" s="165">
        <v>1939176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0</v>
      </c>
      <c r="R82" s="165">
        <v>0</v>
      </c>
      <c r="S82" s="165">
        <v>0</v>
      </c>
      <c r="T82" s="165">
        <v>0</v>
      </c>
      <c r="U82" s="165">
        <v>0</v>
      </c>
      <c r="V82" s="165">
        <v>0</v>
      </c>
      <c r="W82" s="165">
        <v>29115.38</v>
      </c>
    </row>
    <row r="83" spans="1:23" x14ac:dyDescent="0.25">
      <c r="A83">
        <v>110</v>
      </c>
      <c r="B83" t="s">
        <v>2139</v>
      </c>
      <c r="C83">
        <v>40733</v>
      </c>
      <c r="D83" s="165">
        <v>2585923.5699999998</v>
      </c>
      <c r="E83" s="165">
        <v>2561170.7999999998</v>
      </c>
      <c r="F83" s="165">
        <v>0</v>
      </c>
      <c r="G83" s="165">
        <v>2561170.7999999998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24752.77</v>
      </c>
    </row>
    <row r="84" spans="1:23" x14ac:dyDescent="0.25">
      <c r="A84">
        <v>111</v>
      </c>
      <c r="B84" t="s">
        <v>2143</v>
      </c>
      <c r="C84">
        <v>40427</v>
      </c>
      <c r="D84" s="165">
        <v>669913.8600000001</v>
      </c>
      <c r="E84" s="165">
        <v>658684.80000000005</v>
      </c>
      <c r="F84" s="165">
        <v>0</v>
      </c>
      <c r="G84" s="165">
        <v>658684.80000000005</v>
      </c>
      <c r="H84" s="165">
        <v>0</v>
      </c>
      <c r="I84" s="165">
        <v>0</v>
      </c>
      <c r="J84" s="165">
        <v>0</v>
      </c>
      <c r="K84" s="165">
        <v>0</v>
      </c>
      <c r="L84" s="165">
        <v>0</v>
      </c>
      <c r="M84" s="165">
        <v>0</v>
      </c>
      <c r="N84" s="165">
        <v>0</v>
      </c>
      <c r="O84" s="165">
        <v>0</v>
      </c>
      <c r="P84" s="165">
        <v>0</v>
      </c>
      <c r="Q84" s="165">
        <v>0</v>
      </c>
      <c r="R84" s="165">
        <v>0</v>
      </c>
      <c r="S84" s="165">
        <v>0</v>
      </c>
      <c r="T84" s="165">
        <v>0</v>
      </c>
      <c r="U84" s="165">
        <v>0</v>
      </c>
      <c r="V84" s="165">
        <v>0</v>
      </c>
      <c r="W84" s="165">
        <v>11229.06</v>
      </c>
    </row>
    <row r="85" spans="1:23" x14ac:dyDescent="0.25">
      <c r="A85">
        <v>112</v>
      </c>
      <c r="B85" t="s">
        <v>2144</v>
      </c>
      <c r="C85">
        <v>40471</v>
      </c>
      <c r="D85" s="165">
        <v>2800786.4699999997</v>
      </c>
      <c r="E85" s="165">
        <v>2776288.8</v>
      </c>
      <c r="F85" s="165">
        <v>0</v>
      </c>
      <c r="G85" s="165">
        <v>2776288.8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65">
        <v>0</v>
      </c>
      <c r="N85" s="165">
        <v>0</v>
      </c>
      <c r="O85" s="165">
        <v>0</v>
      </c>
      <c r="P85" s="165">
        <v>0</v>
      </c>
      <c r="Q85" s="165">
        <v>0</v>
      </c>
      <c r="R85" s="165">
        <v>0</v>
      </c>
      <c r="S85" s="165">
        <v>0</v>
      </c>
      <c r="T85" s="165">
        <v>0</v>
      </c>
      <c r="U85" s="165">
        <v>0</v>
      </c>
      <c r="V85" s="165">
        <v>0</v>
      </c>
      <c r="W85" s="165">
        <v>24497.67</v>
      </c>
    </row>
    <row r="86" spans="1:23" x14ac:dyDescent="0.25">
      <c r="A86">
        <v>113</v>
      </c>
      <c r="B86" t="s">
        <v>2145</v>
      </c>
      <c r="C86">
        <v>39996</v>
      </c>
      <c r="D86" s="165">
        <v>330229.93000000005</v>
      </c>
      <c r="E86" s="165">
        <v>323714.40000000002</v>
      </c>
      <c r="F86" s="165">
        <v>0</v>
      </c>
      <c r="G86" s="165">
        <v>323714.40000000002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>
        <v>0</v>
      </c>
      <c r="O86" s="165">
        <v>0</v>
      </c>
      <c r="P86" s="165">
        <v>0</v>
      </c>
      <c r="Q86" s="165">
        <v>0</v>
      </c>
      <c r="R86" s="165">
        <v>0</v>
      </c>
      <c r="S86" s="165">
        <v>0</v>
      </c>
      <c r="T86" s="165">
        <v>0</v>
      </c>
      <c r="U86" s="165">
        <v>0</v>
      </c>
      <c r="V86" s="165">
        <v>0</v>
      </c>
      <c r="W86" s="165">
        <v>6515.53</v>
      </c>
    </row>
    <row r="87" spans="1:23" x14ac:dyDescent="0.25">
      <c r="A87">
        <v>114</v>
      </c>
      <c r="B87" t="s">
        <v>2147</v>
      </c>
      <c r="C87">
        <v>40668</v>
      </c>
      <c r="D87" s="165">
        <v>2171016.0099999998</v>
      </c>
      <c r="E87" s="165">
        <v>2148212.4</v>
      </c>
      <c r="F87" s="165">
        <v>0</v>
      </c>
      <c r="G87" s="165">
        <v>2148212.4</v>
      </c>
      <c r="H87" s="165">
        <v>0</v>
      </c>
      <c r="I87" s="165">
        <v>0</v>
      </c>
      <c r="J87" s="165">
        <v>0</v>
      </c>
      <c r="K87" s="165">
        <v>0</v>
      </c>
      <c r="L87" s="165">
        <v>0</v>
      </c>
      <c r="M87" s="165">
        <v>0</v>
      </c>
      <c r="N87" s="165">
        <v>0</v>
      </c>
      <c r="O87" s="165">
        <v>0</v>
      </c>
      <c r="P87" s="165">
        <v>0</v>
      </c>
      <c r="Q87" s="165">
        <v>0</v>
      </c>
      <c r="R87" s="165">
        <v>0</v>
      </c>
      <c r="S87" s="165">
        <v>0</v>
      </c>
      <c r="T87" s="165">
        <v>0</v>
      </c>
      <c r="U87" s="165">
        <v>0</v>
      </c>
      <c r="V87" s="165">
        <v>0</v>
      </c>
      <c r="W87" s="165">
        <v>22803.61</v>
      </c>
    </row>
    <row r="88" spans="1:23" x14ac:dyDescent="0.25">
      <c r="A88">
        <v>115</v>
      </c>
      <c r="B88" t="s">
        <v>2148</v>
      </c>
      <c r="C88">
        <v>40926</v>
      </c>
      <c r="D88" s="165">
        <v>1887394.5799999998</v>
      </c>
      <c r="E88" s="165">
        <v>1858279.2</v>
      </c>
      <c r="F88" s="165">
        <v>0</v>
      </c>
      <c r="G88" s="165">
        <v>1858279.2</v>
      </c>
      <c r="H88" s="165">
        <v>0</v>
      </c>
      <c r="I88" s="165">
        <v>0</v>
      </c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>
        <v>0</v>
      </c>
      <c r="P88" s="165">
        <v>0</v>
      </c>
      <c r="Q88" s="165">
        <v>0</v>
      </c>
      <c r="R88" s="165">
        <v>0</v>
      </c>
      <c r="S88" s="165">
        <v>0</v>
      </c>
      <c r="T88" s="165">
        <v>0</v>
      </c>
      <c r="U88" s="165">
        <v>0</v>
      </c>
      <c r="V88" s="165">
        <v>0</v>
      </c>
      <c r="W88" s="165">
        <v>29115.38</v>
      </c>
    </row>
    <row r="89" spans="1:23" x14ac:dyDescent="0.25">
      <c r="A89">
        <v>116</v>
      </c>
      <c r="B89" t="s">
        <v>2150</v>
      </c>
      <c r="C89">
        <v>40919</v>
      </c>
      <c r="D89" s="165">
        <v>1677695.8299999998</v>
      </c>
      <c r="E89" s="165">
        <v>1649438.4</v>
      </c>
      <c r="F89" s="165">
        <v>0</v>
      </c>
      <c r="G89" s="165">
        <v>1649438.4</v>
      </c>
      <c r="H89" s="165">
        <v>0</v>
      </c>
      <c r="I89" s="165">
        <v>0</v>
      </c>
      <c r="J89" s="165">
        <v>0</v>
      </c>
      <c r="K89" s="165">
        <v>0</v>
      </c>
      <c r="L89" s="165">
        <v>0</v>
      </c>
      <c r="M89" s="165">
        <v>0</v>
      </c>
      <c r="N89" s="165">
        <v>0</v>
      </c>
      <c r="O89" s="165">
        <v>0</v>
      </c>
      <c r="P89" s="165">
        <v>0</v>
      </c>
      <c r="Q89" s="165">
        <v>0</v>
      </c>
      <c r="R89" s="165">
        <v>0</v>
      </c>
      <c r="S89" s="165">
        <v>0</v>
      </c>
      <c r="T89" s="165">
        <v>0</v>
      </c>
      <c r="U89" s="165">
        <v>0</v>
      </c>
      <c r="V89" s="165">
        <v>0</v>
      </c>
      <c r="W89" s="165">
        <v>28257.43</v>
      </c>
    </row>
    <row r="90" spans="1:23" x14ac:dyDescent="0.25">
      <c r="A90">
        <v>117</v>
      </c>
      <c r="B90" t="s">
        <v>2151</v>
      </c>
      <c r="C90">
        <v>40918</v>
      </c>
      <c r="D90" s="165">
        <v>2025346.5799999998</v>
      </c>
      <c r="E90" s="165">
        <v>1996231.2</v>
      </c>
      <c r="F90" s="165">
        <v>0</v>
      </c>
      <c r="G90" s="165">
        <v>1996231.2</v>
      </c>
      <c r="H90" s="165">
        <v>0</v>
      </c>
      <c r="I90" s="165">
        <v>0</v>
      </c>
      <c r="J90" s="165">
        <v>0</v>
      </c>
      <c r="K90" s="165">
        <v>0</v>
      </c>
      <c r="L90" s="165">
        <v>0</v>
      </c>
      <c r="M90" s="165">
        <v>0</v>
      </c>
      <c r="N90" s="165">
        <v>0</v>
      </c>
      <c r="O90" s="165">
        <v>0</v>
      </c>
      <c r="P90" s="165">
        <v>0</v>
      </c>
      <c r="Q90" s="165">
        <v>0</v>
      </c>
      <c r="R90" s="165">
        <v>0</v>
      </c>
      <c r="S90" s="165">
        <v>0</v>
      </c>
      <c r="T90" s="165">
        <v>0</v>
      </c>
      <c r="U90" s="165">
        <v>0</v>
      </c>
      <c r="V90" s="165">
        <v>0</v>
      </c>
      <c r="W90" s="165">
        <v>29115.38</v>
      </c>
    </row>
    <row r="91" spans="1:23" x14ac:dyDescent="0.25">
      <c r="A91">
        <v>118</v>
      </c>
      <c r="B91" t="s">
        <v>2152</v>
      </c>
      <c r="C91">
        <v>40917</v>
      </c>
      <c r="D91" s="165">
        <v>2041752.9799999997</v>
      </c>
      <c r="E91" s="165">
        <v>2012637.5999999999</v>
      </c>
      <c r="F91" s="165">
        <v>0</v>
      </c>
      <c r="G91" s="165">
        <v>2012637.5999999999</v>
      </c>
      <c r="H91" s="165">
        <v>0</v>
      </c>
      <c r="I91" s="165">
        <v>0</v>
      </c>
      <c r="J91" s="165">
        <v>0</v>
      </c>
      <c r="K91" s="165">
        <v>0</v>
      </c>
      <c r="L91" s="165">
        <v>0</v>
      </c>
      <c r="M91" s="165">
        <v>0</v>
      </c>
      <c r="N91" s="165">
        <v>0</v>
      </c>
      <c r="O91" s="165">
        <v>0</v>
      </c>
      <c r="P91" s="165">
        <v>0</v>
      </c>
      <c r="Q91" s="165">
        <v>0</v>
      </c>
      <c r="R91" s="165">
        <v>0</v>
      </c>
      <c r="S91" s="165">
        <v>0</v>
      </c>
      <c r="T91" s="165">
        <v>0</v>
      </c>
      <c r="U91" s="165">
        <v>0</v>
      </c>
      <c r="V91" s="165">
        <v>0</v>
      </c>
      <c r="W91" s="165">
        <v>29115.38</v>
      </c>
    </row>
    <row r="92" spans="1:23" x14ac:dyDescent="0.25">
      <c r="A92">
        <v>119</v>
      </c>
      <c r="B92" t="s">
        <v>2153</v>
      </c>
      <c r="C92">
        <v>40900</v>
      </c>
      <c r="D92" s="165">
        <v>3347176.86</v>
      </c>
      <c r="E92" s="165">
        <v>3304684.8</v>
      </c>
      <c r="F92" s="165">
        <v>0</v>
      </c>
      <c r="G92" s="165">
        <v>3304684.8</v>
      </c>
      <c r="H92" s="165">
        <v>0</v>
      </c>
      <c r="I92" s="165">
        <v>0</v>
      </c>
      <c r="J92" s="165">
        <v>0</v>
      </c>
      <c r="K92" s="165">
        <v>0</v>
      </c>
      <c r="L92" s="165">
        <v>0</v>
      </c>
      <c r="M92" s="165">
        <v>0</v>
      </c>
      <c r="N92" s="165">
        <v>0</v>
      </c>
      <c r="O92" s="165">
        <v>0</v>
      </c>
      <c r="P92" s="165">
        <v>0</v>
      </c>
      <c r="Q92" s="165">
        <v>0</v>
      </c>
      <c r="R92" s="165">
        <v>0</v>
      </c>
      <c r="S92" s="165">
        <v>0</v>
      </c>
      <c r="T92" s="165">
        <v>0</v>
      </c>
      <c r="U92" s="165">
        <v>0</v>
      </c>
      <c r="V92" s="165">
        <v>0</v>
      </c>
      <c r="W92" s="165">
        <v>42492.06</v>
      </c>
    </row>
    <row r="93" spans="1:23" x14ac:dyDescent="0.25">
      <c r="A93">
        <v>120</v>
      </c>
      <c r="B93" t="s">
        <v>2154</v>
      </c>
      <c r="C93">
        <v>39386</v>
      </c>
      <c r="D93" s="165">
        <v>2694493.2600000002</v>
      </c>
      <c r="E93" s="165">
        <v>2652001.2000000002</v>
      </c>
      <c r="F93" s="165">
        <v>0</v>
      </c>
      <c r="G93" s="165">
        <v>2652001.2000000002</v>
      </c>
      <c r="H93" s="165">
        <v>0</v>
      </c>
      <c r="I93" s="165">
        <v>0</v>
      </c>
      <c r="J93" s="165">
        <v>0</v>
      </c>
      <c r="K93" s="165">
        <v>0</v>
      </c>
      <c r="L93" s="165">
        <v>0</v>
      </c>
      <c r="M93" s="165">
        <v>0</v>
      </c>
      <c r="N93" s="165">
        <v>0</v>
      </c>
      <c r="O93" s="165">
        <v>0</v>
      </c>
      <c r="P93" s="165">
        <v>0</v>
      </c>
      <c r="Q93" s="165">
        <v>0</v>
      </c>
      <c r="R93" s="165">
        <v>0</v>
      </c>
      <c r="S93" s="165">
        <v>0</v>
      </c>
      <c r="T93" s="165">
        <v>0</v>
      </c>
      <c r="U93" s="165">
        <v>0</v>
      </c>
      <c r="V93" s="165">
        <v>0</v>
      </c>
      <c r="W93" s="165">
        <v>42492.06</v>
      </c>
    </row>
    <row r="94" spans="1:23" x14ac:dyDescent="0.25">
      <c r="A94">
        <v>121</v>
      </c>
      <c r="B94" t="s">
        <v>2155</v>
      </c>
      <c r="C94">
        <v>40786</v>
      </c>
      <c r="D94" s="165">
        <v>3053788.7</v>
      </c>
      <c r="E94" s="165">
        <v>3018625.2</v>
      </c>
      <c r="F94" s="165">
        <v>0</v>
      </c>
      <c r="G94" s="165">
        <v>3018625.2</v>
      </c>
      <c r="H94" s="165">
        <v>0</v>
      </c>
      <c r="I94" s="165">
        <v>0</v>
      </c>
      <c r="J94" s="165">
        <v>0</v>
      </c>
      <c r="K94" s="165">
        <v>0</v>
      </c>
      <c r="L94" s="165">
        <v>0</v>
      </c>
      <c r="M94" s="165">
        <v>0</v>
      </c>
      <c r="N94" s="165">
        <v>0</v>
      </c>
      <c r="O94" s="165">
        <v>0</v>
      </c>
      <c r="P94" s="165">
        <v>0</v>
      </c>
      <c r="Q94" s="165">
        <v>0</v>
      </c>
      <c r="R94" s="165">
        <v>0</v>
      </c>
      <c r="S94" s="165">
        <v>0</v>
      </c>
      <c r="T94" s="165">
        <v>0</v>
      </c>
      <c r="U94" s="165">
        <v>0</v>
      </c>
      <c r="V94" s="165">
        <v>0</v>
      </c>
      <c r="W94" s="165">
        <v>35163.5</v>
      </c>
    </row>
    <row r="95" spans="1:23" x14ac:dyDescent="0.25">
      <c r="A95">
        <v>122</v>
      </c>
      <c r="B95" t="s">
        <v>2156</v>
      </c>
      <c r="C95">
        <v>39396</v>
      </c>
      <c r="D95" s="165">
        <v>3549177.51</v>
      </c>
      <c r="E95" s="165">
        <v>3507092.4</v>
      </c>
      <c r="F95" s="165">
        <v>0</v>
      </c>
      <c r="G95" s="165">
        <v>3507092.4</v>
      </c>
      <c r="H95" s="165">
        <v>0</v>
      </c>
      <c r="I95" s="165">
        <v>0</v>
      </c>
      <c r="J95" s="165">
        <v>0</v>
      </c>
      <c r="K95" s="165">
        <v>0</v>
      </c>
      <c r="L95" s="165">
        <v>0</v>
      </c>
      <c r="M95" s="165">
        <v>0</v>
      </c>
      <c r="N95" s="165">
        <v>0</v>
      </c>
      <c r="O95" s="165">
        <v>0</v>
      </c>
      <c r="P95" s="165">
        <v>0</v>
      </c>
      <c r="Q95" s="165">
        <v>0</v>
      </c>
      <c r="R95" s="165">
        <v>0</v>
      </c>
      <c r="S95" s="165">
        <v>0</v>
      </c>
      <c r="T95" s="165">
        <v>0</v>
      </c>
      <c r="U95" s="165">
        <v>0</v>
      </c>
      <c r="V95" s="165">
        <v>0</v>
      </c>
      <c r="W95" s="165">
        <v>42085.11</v>
      </c>
    </row>
    <row r="96" spans="1:23" x14ac:dyDescent="0.25">
      <c r="A96">
        <v>123</v>
      </c>
      <c r="B96" t="s">
        <v>2157</v>
      </c>
      <c r="C96">
        <v>40689</v>
      </c>
      <c r="D96" s="165">
        <v>275051.88</v>
      </c>
      <c r="E96" s="165">
        <v>271790.40000000002</v>
      </c>
      <c r="F96" s="165">
        <v>0</v>
      </c>
      <c r="G96" s="165">
        <v>271790.40000000002</v>
      </c>
      <c r="H96" s="165">
        <v>0</v>
      </c>
      <c r="I96" s="165">
        <v>0</v>
      </c>
      <c r="J96" s="165">
        <v>0</v>
      </c>
      <c r="K96" s="165">
        <v>0</v>
      </c>
      <c r="L96" s="165">
        <v>0</v>
      </c>
      <c r="M96" s="165">
        <v>0</v>
      </c>
      <c r="N96" s="165">
        <v>0</v>
      </c>
      <c r="O96" s="165">
        <v>0</v>
      </c>
      <c r="P96" s="165">
        <v>0</v>
      </c>
      <c r="Q96" s="165">
        <v>0</v>
      </c>
      <c r="R96" s="165">
        <v>0</v>
      </c>
      <c r="S96" s="165">
        <v>0</v>
      </c>
      <c r="T96" s="165">
        <v>0</v>
      </c>
      <c r="U96" s="165">
        <v>0</v>
      </c>
      <c r="V96" s="165">
        <v>0</v>
      </c>
      <c r="W96" s="165">
        <v>3261.48</v>
      </c>
    </row>
    <row r="97" spans="1:23" x14ac:dyDescent="0.25">
      <c r="A97">
        <v>124</v>
      </c>
      <c r="B97" t="s">
        <v>2158</v>
      </c>
      <c r="C97">
        <v>40910</v>
      </c>
      <c r="D97" s="165">
        <v>2671662.12</v>
      </c>
      <c r="E97" s="165">
        <v>2641153.2000000002</v>
      </c>
      <c r="F97" s="165">
        <v>0</v>
      </c>
      <c r="G97" s="165">
        <v>2641153.2000000002</v>
      </c>
      <c r="H97" s="165">
        <v>0</v>
      </c>
      <c r="I97" s="165">
        <v>0</v>
      </c>
      <c r="J97" s="165">
        <v>0</v>
      </c>
      <c r="K97" s="165">
        <v>0</v>
      </c>
      <c r="L97" s="165">
        <v>0</v>
      </c>
      <c r="M97" s="165">
        <v>0</v>
      </c>
      <c r="N97" s="165">
        <v>0</v>
      </c>
      <c r="O97" s="165">
        <v>0</v>
      </c>
      <c r="P97" s="165">
        <v>0</v>
      </c>
      <c r="Q97" s="165">
        <v>0</v>
      </c>
      <c r="R97" s="165">
        <v>0</v>
      </c>
      <c r="S97" s="165">
        <v>0</v>
      </c>
      <c r="T97" s="165">
        <v>0</v>
      </c>
      <c r="U97" s="165">
        <v>0</v>
      </c>
      <c r="V97" s="165">
        <v>0</v>
      </c>
      <c r="W97" s="165">
        <v>30508.92</v>
      </c>
    </row>
    <row r="98" spans="1:23" x14ac:dyDescent="0.25">
      <c r="A98">
        <v>125</v>
      </c>
      <c r="B98" t="s">
        <v>2159</v>
      </c>
      <c r="C98">
        <v>40855</v>
      </c>
      <c r="D98" s="165">
        <v>1141328.3400000001</v>
      </c>
      <c r="E98" s="165">
        <v>1127794.8</v>
      </c>
      <c r="F98" s="165">
        <v>0</v>
      </c>
      <c r="G98" s="165">
        <v>1127794.8</v>
      </c>
      <c r="H98" s="165">
        <v>0</v>
      </c>
      <c r="I98" s="165">
        <v>0</v>
      </c>
      <c r="J98" s="165">
        <v>0</v>
      </c>
      <c r="K98" s="165">
        <v>0</v>
      </c>
      <c r="L98" s="165">
        <v>0</v>
      </c>
      <c r="M98" s="165">
        <v>0</v>
      </c>
      <c r="N98" s="165">
        <v>0</v>
      </c>
      <c r="O98" s="165">
        <v>0</v>
      </c>
      <c r="P98" s="165">
        <v>0</v>
      </c>
      <c r="Q98" s="165">
        <v>0</v>
      </c>
      <c r="R98" s="165">
        <v>0</v>
      </c>
      <c r="S98" s="165">
        <v>0</v>
      </c>
      <c r="T98" s="165">
        <v>0</v>
      </c>
      <c r="U98" s="165">
        <v>0</v>
      </c>
      <c r="V98" s="165">
        <v>0</v>
      </c>
      <c r="W98" s="165">
        <v>13533.54</v>
      </c>
    </row>
    <row r="99" spans="1:23" x14ac:dyDescent="0.25">
      <c r="A99">
        <v>126</v>
      </c>
      <c r="B99" t="s">
        <v>2160</v>
      </c>
      <c r="C99">
        <v>40034</v>
      </c>
      <c r="D99" s="165">
        <v>2904958.9499999997</v>
      </c>
      <c r="E99" s="165">
        <v>2870512.8</v>
      </c>
      <c r="F99" s="165">
        <v>0</v>
      </c>
      <c r="G99" s="165">
        <v>2870512.8</v>
      </c>
      <c r="H99" s="165">
        <v>0</v>
      </c>
      <c r="I99" s="165">
        <v>0</v>
      </c>
      <c r="J99" s="165">
        <v>0</v>
      </c>
      <c r="K99" s="165">
        <v>0</v>
      </c>
      <c r="L99" s="165">
        <v>0</v>
      </c>
      <c r="M99" s="165">
        <v>0</v>
      </c>
      <c r="N99" s="165">
        <v>0</v>
      </c>
      <c r="O99" s="165">
        <v>0</v>
      </c>
      <c r="P99" s="165">
        <v>0</v>
      </c>
      <c r="Q99" s="165">
        <v>0</v>
      </c>
      <c r="R99" s="165">
        <v>0</v>
      </c>
      <c r="S99" s="165">
        <v>0</v>
      </c>
      <c r="T99" s="165">
        <v>0</v>
      </c>
      <c r="U99" s="165">
        <v>0</v>
      </c>
      <c r="V99" s="165">
        <v>0</v>
      </c>
      <c r="W99" s="165">
        <v>34446.15</v>
      </c>
    </row>
    <row r="101" spans="1:23" x14ac:dyDescent="0.25">
      <c r="C101">
        <v>1</v>
      </c>
      <c r="D101" s="151">
        <v>2</v>
      </c>
      <c r="E101" s="151">
        <v>3</v>
      </c>
      <c r="F101" s="151">
        <v>4</v>
      </c>
      <c r="G101" s="151">
        <v>5</v>
      </c>
      <c r="H101" s="151">
        <v>6</v>
      </c>
      <c r="I101">
        <v>7</v>
      </c>
      <c r="J101" s="151">
        <v>8</v>
      </c>
      <c r="K101" s="151">
        <v>9</v>
      </c>
      <c r="L101" s="151">
        <v>10</v>
      </c>
      <c r="M101" s="151">
        <v>11</v>
      </c>
      <c r="N101" s="151">
        <v>12</v>
      </c>
      <c r="O101">
        <v>13</v>
      </c>
      <c r="P101" s="151">
        <v>14</v>
      </c>
      <c r="Q101" s="151">
        <v>15</v>
      </c>
      <c r="R101" s="151">
        <v>16</v>
      </c>
      <c r="S101" s="151">
        <v>17</v>
      </c>
      <c r="T101" s="151">
        <v>18</v>
      </c>
      <c r="U101">
        <v>19</v>
      </c>
      <c r="V101" s="151">
        <v>20</v>
      </c>
      <c r="W101" s="151">
        <v>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9"/>
  <sheetViews>
    <sheetView workbookViewId="0">
      <selection activeCell="A20" sqref="A20"/>
    </sheetView>
  </sheetViews>
  <sheetFormatPr defaultRowHeight="15" x14ac:dyDescent="0.25"/>
  <cols>
    <col min="1" max="1" width="29.85546875" customWidth="1"/>
    <col min="2" max="2" width="39" customWidth="1"/>
    <col min="4" max="4" width="13" customWidth="1"/>
    <col min="5" max="5" width="12.42578125" bestFit="1" customWidth="1"/>
    <col min="6" max="6" width="11.42578125" bestFit="1" customWidth="1"/>
    <col min="7" max="8" width="11.42578125" customWidth="1"/>
    <col min="9" max="9" width="11.42578125" bestFit="1" customWidth="1"/>
    <col min="10" max="11" width="11.42578125" customWidth="1"/>
    <col min="12" max="12" width="16.5703125" customWidth="1"/>
    <col min="13" max="14" width="10" customWidth="1"/>
    <col min="15" max="15" width="40.28515625" customWidth="1"/>
    <col min="16" max="17" width="10" customWidth="1"/>
    <col min="18" max="18" width="10" bestFit="1" customWidth="1"/>
    <col min="19" max="20" width="10" customWidth="1"/>
    <col min="21" max="21" width="10" bestFit="1" customWidth="1"/>
    <col min="22" max="23" width="10" customWidth="1"/>
    <col min="24" max="24" width="9.28515625" bestFit="1" customWidth="1"/>
    <col min="25" max="25" width="13.28515625" customWidth="1"/>
    <col min="26" max="26" width="9.28515625" customWidth="1"/>
    <col min="27" max="27" width="12.42578125" bestFit="1" customWidth="1"/>
    <col min="28" max="29" width="12.42578125" customWidth="1"/>
    <col min="30" max="30" width="11.42578125" bestFit="1" customWidth="1"/>
    <col min="31" max="32" width="11.42578125" customWidth="1"/>
    <col min="33" max="33" width="11.42578125" bestFit="1" customWidth="1"/>
    <col min="34" max="35" width="11.42578125" customWidth="1"/>
    <col min="36" max="36" width="11.42578125" bestFit="1" customWidth="1"/>
    <col min="37" max="38" width="11.42578125" customWidth="1"/>
    <col min="39" max="40" width="9.28515625" bestFit="1" customWidth="1"/>
    <col min="41" max="41" width="11.42578125" bestFit="1" customWidth="1"/>
    <col min="42" max="43" width="11.42578125" customWidth="1"/>
    <col min="44" max="44" width="10" bestFit="1" customWidth="1"/>
    <col min="45" max="45" width="11.42578125" customWidth="1"/>
    <col min="46" max="46" width="10" customWidth="1"/>
    <col min="47" max="47" width="9.28515625" bestFit="1" customWidth="1"/>
    <col min="48" max="49" width="9.28515625" customWidth="1"/>
    <col min="50" max="50" width="9.28515625" bestFit="1" customWidth="1"/>
    <col min="51" max="52" width="9.28515625" customWidth="1"/>
    <col min="53" max="55" width="22.42578125" customWidth="1"/>
    <col min="56" max="56" width="12.42578125" bestFit="1" customWidth="1"/>
  </cols>
  <sheetData>
    <row r="1" spans="1:58" ht="105" x14ac:dyDescent="0.25">
      <c r="A1" s="6" t="s">
        <v>3068</v>
      </c>
      <c r="B1" s="6" t="s">
        <v>2</v>
      </c>
      <c r="C1" t="s">
        <v>3</v>
      </c>
      <c r="D1" s="6" t="s">
        <v>2761</v>
      </c>
      <c r="E1" t="s">
        <v>2760</v>
      </c>
      <c r="F1" t="s">
        <v>4</v>
      </c>
      <c r="I1" t="s">
        <v>5</v>
      </c>
      <c r="L1" s="182" t="s">
        <v>6</v>
      </c>
      <c r="O1" s="182" t="s">
        <v>7</v>
      </c>
      <c r="R1" t="s">
        <v>8</v>
      </c>
      <c r="U1" t="s">
        <v>9</v>
      </c>
      <c r="X1" t="s">
        <v>10</v>
      </c>
      <c r="AA1" t="s">
        <v>11</v>
      </c>
      <c r="AD1" t="s">
        <v>12</v>
      </c>
      <c r="AG1" s="140" t="s">
        <v>13</v>
      </c>
      <c r="AJ1" s="140" t="s">
        <v>14</v>
      </c>
      <c r="AM1" t="s">
        <v>15</v>
      </c>
      <c r="AN1" t="s">
        <v>16</v>
      </c>
      <c r="AO1" s="140" t="s">
        <v>17</v>
      </c>
      <c r="AR1" t="s">
        <v>18</v>
      </c>
      <c r="AU1" t="s">
        <v>19</v>
      </c>
      <c r="AX1" t="s">
        <v>20</v>
      </c>
      <c r="BA1" s="189" t="s">
        <v>21</v>
      </c>
      <c r="BB1" s="129"/>
      <c r="BC1" s="129"/>
    </row>
    <row r="2" spans="1:58" x14ac:dyDescent="0.25">
      <c r="A2" s="6" t="s">
        <v>2428</v>
      </c>
      <c r="B2" s="71" t="s">
        <v>149</v>
      </c>
      <c r="C2">
        <v>39422</v>
      </c>
      <c r="D2" s="128">
        <v>9883302.1300000008</v>
      </c>
      <c r="E2" s="128">
        <v>9768451.5700000003</v>
      </c>
      <c r="F2" s="180">
        <v>3999970.8</v>
      </c>
      <c r="G2" s="180">
        <f>VLOOKUP(C2,проект!C:F,4,0)</f>
        <v>0</v>
      </c>
      <c r="H2" s="180" t="b">
        <f t="shared" ref="H2:H33" si="0">F2=G2</f>
        <v>0</v>
      </c>
      <c r="I2" s="128">
        <v>0</v>
      </c>
      <c r="J2" s="128">
        <f>VLOOKUP(C2,проект!C:W,5,0)</f>
        <v>0</v>
      </c>
      <c r="K2" s="128" t="b">
        <f t="shared" ref="K2:K33" si="1">I2=J2</f>
        <v>1</v>
      </c>
      <c r="L2" s="128">
        <v>0</v>
      </c>
      <c r="M2" s="128">
        <f>VLOOKUP(C2,проект!C:W,6,0)</f>
        <v>0</v>
      </c>
      <c r="N2" s="128" t="b">
        <f t="shared" ref="N2:N33" si="2">L2=M2</f>
        <v>1</v>
      </c>
      <c r="O2" s="128">
        <v>0</v>
      </c>
      <c r="P2" s="128">
        <f>VLOOKUP(C2,проект!C:W,7,0)</f>
        <v>0</v>
      </c>
      <c r="Q2" s="128" t="b">
        <f t="shared" ref="Q2:Q33" si="3">O2=P2</f>
        <v>1</v>
      </c>
      <c r="R2" s="128">
        <v>0</v>
      </c>
      <c r="S2" s="128">
        <f>VLOOKUP(C2,проект!C:W,8,0)</f>
        <v>0</v>
      </c>
      <c r="T2" s="128" t="b">
        <f t="shared" ref="T2:T33" si="4">R2=S2</f>
        <v>1</v>
      </c>
      <c r="U2" s="128">
        <v>0</v>
      </c>
      <c r="V2" s="128">
        <f>VLOOKUP(C2,проект!C:W,9,0)</f>
        <v>0</v>
      </c>
      <c r="W2" s="128" t="b">
        <f t="shared" ref="W2:W33" si="5">U2=V2</f>
        <v>1</v>
      </c>
      <c r="X2" s="128">
        <v>0</v>
      </c>
      <c r="Y2" s="128">
        <f>VLOOKUP(C2,проект!C:W,10,0)</f>
        <v>0</v>
      </c>
      <c r="Z2" s="128" t="b">
        <f t="shared" ref="Z2:Z33" si="6">X2=Y2</f>
        <v>1</v>
      </c>
      <c r="AA2" s="128">
        <v>0</v>
      </c>
      <c r="AB2" s="128">
        <f>VLOOKUP(C2,проект!C:W,11,0)</f>
        <v>0</v>
      </c>
      <c r="AC2" s="128" t="b">
        <f t="shared" ref="AC2:AC33" si="7">AA2=AB2</f>
        <v>1</v>
      </c>
      <c r="AD2" s="128">
        <v>2754133.28</v>
      </c>
      <c r="AE2" s="128">
        <f>VLOOKUP(C2,проект!C:W,12,0)</f>
        <v>2754133.28</v>
      </c>
      <c r="AF2" s="128" t="b">
        <f t="shared" ref="AF2:AF33" si="8">AD2=AE2</f>
        <v>1</v>
      </c>
      <c r="AG2" s="179">
        <v>1084350</v>
      </c>
      <c r="AH2" s="179">
        <f>VLOOKUP(C2,проект!C:W,13,0)</f>
        <v>0</v>
      </c>
      <c r="AI2" s="179" t="b">
        <f t="shared" ref="AI2:AI33" si="9">AG2=AH2</f>
        <v>0</v>
      </c>
      <c r="AJ2" s="128">
        <v>1929997.49</v>
      </c>
      <c r="AK2" s="128">
        <f>VLOOKUP(C2,проект!C:W,14,0)</f>
        <v>1929997.49</v>
      </c>
      <c r="AL2" s="128" t="b">
        <f t="shared" ref="AL2:AL33" si="10">AJ2=AK2</f>
        <v>1</v>
      </c>
      <c r="AM2" s="128">
        <v>0</v>
      </c>
      <c r="AN2" s="128">
        <v>0</v>
      </c>
      <c r="AO2" s="128">
        <v>0</v>
      </c>
      <c r="AP2" s="128">
        <f>VLOOKUP(C2,проект!C:W,17,0)</f>
        <v>0</v>
      </c>
      <c r="AQ2" s="128" t="b">
        <f t="shared" ref="AQ2:AQ33" si="11">AO2=AP2</f>
        <v>1</v>
      </c>
      <c r="AR2" s="128">
        <v>0</v>
      </c>
      <c r="AS2" s="128">
        <f>VLOOKUP(C2,проект!C:W,18,0)</f>
        <v>0</v>
      </c>
      <c r="AT2" s="128" t="b">
        <f t="shared" ref="AT2:AT33" si="12">AR2=AS2</f>
        <v>1</v>
      </c>
      <c r="AU2" s="128">
        <v>0</v>
      </c>
      <c r="AV2" s="128">
        <f>VLOOKUP(C2,проект!C:W,19,0)</f>
        <v>0</v>
      </c>
      <c r="AW2" s="128" t="b">
        <f t="shared" ref="AW2:AW33" si="13">AU2=AV2</f>
        <v>1</v>
      </c>
      <c r="AX2" s="128">
        <v>0</v>
      </c>
      <c r="AY2" s="128">
        <f>VLOOKUP(C2,проект!C:W,20,0)</f>
        <v>0</v>
      </c>
      <c r="AZ2" s="128" t="b">
        <f t="shared" ref="AZ2:AZ33" si="14">AX2=AY2</f>
        <v>1</v>
      </c>
      <c r="BA2" s="180">
        <v>114850.56</v>
      </c>
      <c r="BB2" s="180">
        <f>VLOOKUP(C2,проект!C:W,21,0)</f>
        <v>91806.39</v>
      </c>
      <c r="BC2" s="180" t="b">
        <f t="shared" ref="BC2:BC33" si="15">BA2=BB2</f>
        <v>0</v>
      </c>
      <c r="BD2" s="128">
        <f>VLOOKUP(C2,проект!C:D,2,0)</f>
        <v>4775937.1599999992</v>
      </c>
      <c r="BF2" t="b">
        <f t="shared" ref="BF2:BF33" si="16">D2=BD2</f>
        <v>0</v>
      </c>
    </row>
    <row r="3" spans="1:58" x14ac:dyDescent="0.25">
      <c r="A3" s="6" t="s">
        <v>3062</v>
      </c>
      <c r="B3" s="146" t="s">
        <v>86</v>
      </c>
      <c r="C3">
        <v>40350</v>
      </c>
      <c r="D3" s="128">
        <v>10248011.890000001</v>
      </c>
      <c r="E3" s="128">
        <v>10129704.23</v>
      </c>
      <c r="F3" s="128">
        <v>3915242.4</v>
      </c>
      <c r="G3" s="128">
        <f>VLOOKUP(C3,проект!C:F,4,0)</f>
        <v>3915242.4</v>
      </c>
      <c r="H3" s="128" t="b">
        <f t="shared" si="0"/>
        <v>1</v>
      </c>
      <c r="I3" s="128">
        <v>0</v>
      </c>
      <c r="J3" s="128">
        <f>VLOOKUP(C3,проект!C:W,5,0)</f>
        <v>0</v>
      </c>
      <c r="K3" s="128" t="b">
        <f t="shared" si="1"/>
        <v>1</v>
      </c>
      <c r="L3" s="128">
        <v>0</v>
      </c>
      <c r="M3" s="128">
        <f>VLOOKUP(C3,проект!C:W,6,0)</f>
        <v>0</v>
      </c>
      <c r="N3" s="128" t="b">
        <f t="shared" si="2"/>
        <v>1</v>
      </c>
      <c r="O3" s="128">
        <v>0</v>
      </c>
      <c r="P3" s="128">
        <f>VLOOKUP(C3,проект!C:W,7,0)</f>
        <v>0</v>
      </c>
      <c r="Q3" s="128" t="b">
        <f t="shared" si="3"/>
        <v>1</v>
      </c>
      <c r="R3" s="128">
        <v>0</v>
      </c>
      <c r="S3" s="128">
        <f>VLOOKUP(C3,проект!C:W,8,0)</f>
        <v>0</v>
      </c>
      <c r="T3" s="128" t="b">
        <f t="shared" si="4"/>
        <v>1</v>
      </c>
      <c r="U3" s="128">
        <v>0</v>
      </c>
      <c r="V3" s="128">
        <f>VLOOKUP(C3,проект!C:W,9,0)</f>
        <v>0</v>
      </c>
      <c r="W3" s="128" t="b">
        <f t="shared" si="5"/>
        <v>1</v>
      </c>
      <c r="X3" s="128">
        <v>0</v>
      </c>
      <c r="Y3" s="128">
        <f>VLOOKUP(C3,проект!C:W,10,0)</f>
        <v>0</v>
      </c>
      <c r="Z3" s="128" t="b">
        <f t="shared" si="6"/>
        <v>1</v>
      </c>
      <c r="AA3" s="128">
        <v>0</v>
      </c>
      <c r="AB3" s="128">
        <f>VLOOKUP(C3,проект!C:W,11,0)</f>
        <v>0</v>
      </c>
      <c r="AC3" s="128" t="b">
        <f t="shared" si="7"/>
        <v>1</v>
      </c>
      <c r="AD3" s="128">
        <v>0</v>
      </c>
      <c r="AE3" s="128">
        <f>VLOOKUP(C3,проект!C:W,12,0)</f>
        <v>0</v>
      </c>
      <c r="AF3" s="128" t="b">
        <f t="shared" si="8"/>
        <v>1</v>
      </c>
      <c r="AG3" s="128">
        <v>1084350</v>
      </c>
      <c r="AH3" s="128">
        <f>VLOOKUP(C3,проект!C:W,13,0)</f>
        <v>1084350</v>
      </c>
      <c r="AI3" s="128" t="b">
        <f t="shared" si="9"/>
        <v>1</v>
      </c>
      <c r="AJ3" s="128">
        <v>4034425.43</v>
      </c>
      <c r="AK3" s="128">
        <f>VLOOKUP(C3,проект!C:W,14,0)</f>
        <v>4034425.43</v>
      </c>
      <c r="AL3" s="128" t="b">
        <f t="shared" si="10"/>
        <v>1</v>
      </c>
      <c r="AM3" s="128">
        <v>0</v>
      </c>
      <c r="AN3" s="128">
        <v>0</v>
      </c>
      <c r="AO3" s="179">
        <v>1095686.3999999999</v>
      </c>
      <c r="AP3" s="179">
        <f>VLOOKUP(C3,проект!C:W,17,0)</f>
        <v>0</v>
      </c>
      <c r="AQ3" s="179" t="b">
        <f t="shared" si="11"/>
        <v>0</v>
      </c>
      <c r="AR3" s="128">
        <v>0</v>
      </c>
      <c r="AS3" s="128">
        <f>VLOOKUP(C3,проект!C:W,18,0)</f>
        <v>0</v>
      </c>
      <c r="AT3" s="128" t="b">
        <f t="shared" si="12"/>
        <v>1</v>
      </c>
      <c r="AU3" s="128">
        <v>0</v>
      </c>
      <c r="AV3" s="128">
        <f>VLOOKUP(C3,проект!C:W,19,0)</f>
        <v>0</v>
      </c>
      <c r="AW3" s="128" t="b">
        <f t="shared" si="13"/>
        <v>1</v>
      </c>
      <c r="AX3" s="128">
        <v>0</v>
      </c>
      <c r="AY3" s="128">
        <f>VLOOKUP(C3,проект!C:W,20,0)</f>
        <v>0</v>
      </c>
      <c r="AZ3" s="128" t="b">
        <f t="shared" si="14"/>
        <v>1</v>
      </c>
      <c r="BA3" s="128">
        <v>118307.66</v>
      </c>
      <c r="BB3" s="128">
        <f>VLOOKUP(C3,проект!C:W,21,0)</f>
        <v>118307.66</v>
      </c>
      <c r="BC3" s="128" t="b">
        <f t="shared" si="15"/>
        <v>1</v>
      </c>
      <c r="BD3" s="128">
        <f>VLOOKUP(C3,проект!C:D,2,0)</f>
        <v>9152325.4900000002</v>
      </c>
      <c r="BF3" t="b">
        <f t="shared" si="16"/>
        <v>0</v>
      </c>
    </row>
    <row r="4" spans="1:58" s="168" customFormat="1" x14ac:dyDescent="0.25">
      <c r="A4" s="6" t="s">
        <v>3062</v>
      </c>
      <c r="B4" s="146" t="s">
        <v>88</v>
      </c>
      <c r="C4">
        <v>40548</v>
      </c>
      <c r="D4" s="128">
        <v>10363092.879999999</v>
      </c>
      <c r="E4" s="128">
        <v>10248540.51</v>
      </c>
      <c r="F4" s="128">
        <v>3944763.6</v>
      </c>
      <c r="G4" s="128">
        <f>VLOOKUP(C4,проект!C:F,4,0)</f>
        <v>3944763.6</v>
      </c>
      <c r="H4" s="128" t="b">
        <f t="shared" si="0"/>
        <v>1</v>
      </c>
      <c r="I4" s="128">
        <v>0</v>
      </c>
      <c r="J4" s="128">
        <f>VLOOKUP(C4,проект!C:W,5,0)</f>
        <v>0</v>
      </c>
      <c r="K4" s="128" t="b">
        <f t="shared" si="1"/>
        <v>1</v>
      </c>
      <c r="L4" s="128">
        <v>0</v>
      </c>
      <c r="M4" s="128">
        <f>VLOOKUP(C4,проект!C:W,6,0)</f>
        <v>0</v>
      </c>
      <c r="N4" s="128" t="b">
        <f t="shared" si="2"/>
        <v>1</v>
      </c>
      <c r="O4" s="128">
        <v>0</v>
      </c>
      <c r="P4" s="128">
        <f>VLOOKUP(C4,проект!C:W,7,0)</f>
        <v>0</v>
      </c>
      <c r="Q4" s="128" t="b">
        <f t="shared" si="3"/>
        <v>1</v>
      </c>
      <c r="R4" s="128">
        <v>0</v>
      </c>
      <c r="S4" s="128">
        <f>VLOOKUP(C4,проект!C:W,8,0)</f>
        <v>0</v>
      </c>
      <c r="T4" s="128" t="b">
        <f t="shared" si="4"/>
        <v>1</v>
      </c>
      <c r="U4" s="128">
        <v>0</v>
      </c>
      <c r="V4" s="128">
        <f>VLOOKUP(C4,проект!C:W,9,0)</f>
        <v>0</v>
      </c>
      <c r="W4" s="128" t="b">
        <f t="shared" si="5"/>
        <v>1</v>
      </c>
      <c r="X4" s="128">
        <v>0</v>
      </c>
      <c r="Y4" s="128">
        <f>VLOOKUP(C4,проект!C:W,10,0)</f>
        <v>0</v>
      </c>
      <c r="Z4" s="128" t="b">
        <f t="shared" si="6"/>
        <v>1</v>
      </c>
      <c r="AA4" s="128">
        <v>0</v>
      </c>
      <c r="AB4" s="128">
        <f>VLOOKUP(C4,проект!C:W,11,0)</f>
        <v>0</v>
      </c>
      <c r="AC4" s="128" t="b">
        <f t="shared" si="7"/>
        <v>1</v>
      </c>
      <c r="AD4" s="128">
        <v>5098886.91</v>
      </c>
      <c r="AE4" s="128">
        <f>VLOOKUP(C4,проект!C:W,12,0)</f>
        <v>5098886.91</v>
      </c>
      <c r="AF4" s="128" t="b">
        <f t="shared" si="8"/>
        <v>1</v>
      </c>
      <c r="AG4" s="128">
        <v>0</v>
      </c>
      <c r="AH4" s="128">
        <f>VLOOKUP(C4,проект!C:W,13,0)</f>
        <v>0</v>
      </c>
      <c r="AI4" s="128" t="b">
        <f t="shared" si="9"/>
        <v>1</v>
      </c>
      <c r="AJ4" s="128">
        <v>0</v>
      </c>
      <c r="AK4" s="128">
        <f>VLOOKUP(C4,проект!C:W,14,0)</f>
        <v>0</v>
      </c>
      <c r="AL4" s="128" t="b">
        <f t="shared" si="10"/>
        <v>1</v>
      </c>
      <c r="AM4" s="128">
        <v>0</v>
      </c>
      <c r="AN4" s="128">
        <v>0</v>
      </c>
      <c r="AO4" s="179">
        <v>1204890</v>
      </c>
      <c r="AP4" s="179">
        <f>VLOOKUP(C4,проект!C:W,17,0)</f>
        <v>0</v>
      </c>
      <c r="AQ4" s="179" t="b">
        <f t="shared" si="11"/>
        <v>0</v>
      </c>
      <c r="AR4" s="128">
        <v>0</v>
      </c>
      <c r="AS4" s="128">
        <f>VLOOKUP(C4,проект!C:W,18,0)</f>
        <v>0</v>
      </c>
      <c r="AT4" s="128" t="b">
        <f t="shared" si="12"/>
        <v>1</v>
      </c>
      <c r="AU4" s="128">
        <v>0</v>
      </c>
      <c r="AV4" s="128">
        <f>VLOOKUP(C4,проект!C:W,19,0)</f>
        <v>0</v>
      </c>
      <c r="AW4" s="128" t="b">
        <f t="shared" si="13"/>
        <v>1</v>
      </c>
      <c r="AX4" s="128">
        <v>0</v>
      </c>
      <c r="AY4" s="128">
        <f>VLOOKUP(C4,проект!C:W,20,0)</f>
        <v>0</v>
      </c>
      <c r="AZ4" s="128" t="b">
        <f t="shared" si="14"/>
        <v>1</v>
      </c>
      <c r="BA4" s="128">
        <v>114552.37</v>
      </c>
      <c r="BB4" s="128">
        <f>VLOOKUP(C4,проект!C:W,21,0)</f>
        <v>114552.37</v>
      </c>
      <c r="BC4" s="128" t="b">
        <f t="shared" si="15"/>
        <v>1</v>
      </c>
      <c r="BD4" s="128">
        <f>VLOOKUP(C4,проект!C:D,2,0)</f>
        <v>9158202.879999999</v>
      </c>
      <c r="BE4"/>
      <c r="BF4" t="b">
        <f t="shared" si="16"/>
        <v>0</v>
      </c>
    </row>
    <row r="5" spans="1:58" s="168" customFormat="1" x14ac:dyDescent="0.25">
      <c r="A5" s="129" t="s">
        <v>3065</v>
      </c>
      <c r="B5" s="146" t="s">
        <v>109</v>
      </c>
      <c r="C5">
        <v>40672</v>
      </c>
      <c r="D5" s="128">
        <v>7418236.9299999997</v>
      </c>
      <c r="E5" s="128">
        <v>7332376.75</v>
      </c>
      <c r="F5" s="128">
        <v>3088128</v>
      </c>
      <c r="G5" s="128">
        <f>VLOOKUP(C5,проект!C:F,4,0)</f>
        <v>3088128</v>
      </c>
      <c r="H5" s="128" t="b">
        <f t="shared" si="0"/>
        <v>1</v>
      </c>
      <c r="I5" s="128">
        <v>0</v>
      </c>
      <c r="J5" s="128">
        <f>VLOOKUP(C5,проект!C:W,5,0)</f>
        <v>0</v>
      </c>
      <c r="K5" s="128" t="b">
        <f t="shared" si="1"/>
        <v>1</v>
      </c>
      <c r="L5" s="128">
        <v>0</v>
      </c>
      <c r="M5" s="128">
        <f>VLOOKUP(C5,проект!C:W,6,0)</f>
        <v>0</v>
      </c>
      <c r="N5" s="128" t="b">
        <f t="shared" si="2"/>
        <v>1</v>
      </c>
      <c r="O5" s="128">
        <v>348373.2</v>
      </c>
      <c r="P5" s="128">
        <f>VLOOKUP(C5,проект!C:W,7,0)</f>
        <v>348373.2</v>
      </c>
      <c r="Q5" s="128" t="b">
        <f t="shared" si="3"/>
        <v>1</v>
      </c>
      <c r="R5" s="128">
        <v>329452.79999999999</v>
      </c>
      <c r="S5" s="128">
        <f>VLOOKUP(C5,проект!C:W,8,0)</f>
        <v>329452.79999999999</v>
      </c>
      <c r="T5" s="128" t="b">
        <f t="shared" si="4"/>
        <v>1</v>
      </c>
      <c r="U5" s="128">
        <v>283600.8</v>
      </c>
      <c r="V5" s="128">
        <f>VLOOKUP(C5,проект!C:W,9,0)</f>
        <v>283600.8</v>
      </c>
      <c r="W5" s="128" t="b">
        <f t="shared" si="5"/>
        <v>1</v>
      </c>
      <c r="X5" s="128">
        <v>0</v>
      </c>
      <c r="Y5" s="128">
        <f>VLOOKUP(C5,проект!C:W,10,0)</f>
        <v>0</v>
      </c>
      <c r="Z5" s="128" t="b">
        <f t="shared" si="6"/>
        <v>1</v>
      </c>
      <c r="AA5" s="128">
        <v>0</v>
      </c>
      <c r="AB5" s="128">
        <f>VLOOKUP(C5,проект!C:W,11,0)</f>
        <v>0</v>
      </c>
      <c r="AC5" s="128" t="b">
        <f t="shared" si="7"/>
        <v>1</v>
      </c>
      <c r="AD5" s="128">
        <v>2177039.9500000002</v>
      </c>
      <c r="AE5" s="128">
        <f>VLOOKUP(C5,проект!C:W,12,0)</f>
        <v>2177039.9500000002</v>
      </c>
      <c r="AF5" s="128" t="b">
        <f t="shared" si="8"/>
        <v>1</v>
      </c>
      <c r="AG5" s="128">
        <v>0</v>
      </c>
      <c r="AH5" s="128">
        <f>VLOOKUP(C5,проект!C:W,13,0)</f>
        <v>0</v>
      </c>
      <c r="AI5" s="128" t="b">
        <f t="shared" si="9"/>
        <v>1</v>
      </c>
      <c r="AJ5" s="128">
        <v>0</v>
      </c>
      <c r="AK5" s="128">
        <f>VLOOKUP(C5,проект!C:W,14,0)</f>
        <v>0</v>
      </c>
      <c r="AL5" s="128" t="b">
        <f t="shared" si="10"/>
        <v>1</v>
      </c>
      <c r="AM5" s="128">
        <v>0</v>
      </c>
      <c r="AN5" s="128">
        <v>0</v>
      </c>
      <c r="AO5" s="179">
        <v>1105782</v>
      </c>
      <c r="AP5" s="179">
        <f>VLOOKUP(C5,проект!C:W,17,0)</f>
        <v>0</v>
      </c>
      <c r="AQ5" s="179" t="b">
        <f t="shared" si="11"/>
        <v>0</v>
      </c>
      <c r="AR5" s="128">
        <v>0</v>
      </c>
      <c r="AS5" s="128">
        <f>VLOOKUP(C5,проект!C:W,18,0)</f>
        <v>0</v>
      </c>
      <c r="AT5" s="128" t="b">
        <f t="shared" si="12"/>
        <v>1</v>
      </c>
      <c r="AU5" s="128">
        <v>0</v>
      </c>
      <c r="AV5" s="128">
        <f>VLOOKUP(C5,проект!C:W,19,0)</f>
        <v>0</v>
      </c>
      <c r="AW5" s="128" t="b">
        <f t="shared" si="13"/>
        <v>1</v>
      </c>
      <c r="AX5" s="128">
        <v>0</v>
      </c>
      <c r="AY5" s="128">
        <f>VLOOKUP(C5,проект!C:W,20,0)</f>
        <v>0</v>
      </c>
      <c r="AZ5" s="128" t="b">
        <f t="shared" si="14"/>
        <v>1</v>
      </c>
      <c r="BA5" s="128">
        <v>85860.18</v>
      </c>
      <c r="BB5" s="128">
        <f>VLOOKUP(C5,проект!C:W,21,0)</f>
        <v>85860.18</v>
      </c>
      <c r="BC5" s="128" t="b">
        <f t="shared" si="15"/>
        <v>1</v>
      </c>
      <c r="BD5" s="128">
        <f>VLOOKUP(C5,проект!C:D,2,0)</f>
        <v>6312454.9299999997</v>
      </c>
      <c r="BE5"/>
      <c r="BF5" t="b">
        <f t="shared" si="16"/>
        <v>0</v>
      </c>
    </row>
    <row r="6" spans="1:58" s="168" customFormat="1" x14ac:dyDescent="0.25">
      <c r="A6" s="6" t="s">
        <v>3065</v>
      </c>
      <c r="B6" s="6" t="s">
        <v>124</v>
      </c>
      <c r="C6">
        <v>40861</v>
      </c>
      <c r="D6" s="128">
        <v>9315442.6699999999</v>
      </c>
      <c r="E6" s="128">
        <v>9209589.5999999996</v>
      </c>
      <c r="F6" s="128">
        <v>3953922</v>
      </c>
      <c r="G6" s="128">
        <f>VLOOKUP(C6,проект!C:F,4,0)</f>
        <v>3953922</v>
      </c>
      <c r="H6" s="128" t="b">
        <f t="shared" si="0"/>
        <v>1</v>
      </c>
      <c r="I6" s="128">
        <v>0</v>
      </c>
      <c r="J6" s="128">
        <f>VLOOKUP(C6,проект!C:W,5,0)</f>
        <v>0</v>
      </c>
      <c r="K6" s="128" t="b">
        <f t="shared" si="1"/>
        <v>1</v>
      </c>
      <c r="L6" s="128">
        <v>0</v>
      </c>
      <c r="M6" s="128">
        <f>VLOOKUP(C6,проект!C:W,6,0)</f>
        <v>0</v>
      </c>
      <c r="N6" s="128" t="b">
        <f t="shared" si="2"/>
        <v>1</v>
      </c>
      <c r="O6" s="128">
        <v>0</v>
      </c>
      <c r="P6" s="128">
        <f>VLOOKUP(C6,проект!C:W,7,0)</f>
        <v>0</v>
      </c>
      <c r="Q6" s="128" t="b">
        <f t="shared" si="3"/>
        <v>1</v>
      </c>
      <c r="R6" s="128">
        <v>0</v>
      </c>
      <c r="S6" s="128">
        <f>VLOOKUP(C6,проект!C:W,8,0)</f>
        <v>0</v>
      </c>
      <c r="T6" s="128" t="b">
        <f t="shared" si="4"/>
        <v>1</v>
      </c>
      <c r="U6" s="128">
        <v>0</v>
      </c>
      <c r="V6" s="128">
        <f>VLOOKUP(C6,проект!C:W,9,0)</f>
        <v>0</v>
      </c>
      <c r="W6" s="128" t="b">
        <f t="shared" si="5"/>
        <v>1</v>
      </c>
      <c r="X6" s="128">
        <v>0</v>
      </c>
      <c r="Y6" s="128">
        <f>VLOOKUP(C6,проект!C:W,10,0)</f>
        <v>0</v>
      </c>
      <c r="Z6" s="128" t="b">
        <f t="shared" si="6"/>
        <v>1</v>
      </c>
      <c r="AA6" s="128">
        <v>0</v>
      </c>
      <c r="AB6" s="128">
        <f>VLOOKUP(C6,проект!C:W,11,0)</f>
        <v>0</v>
      </c>
      <c r="AC6" s="128" t="b">
        <f t="shared" si="7"/>
        <v>1</v>
      </c>
      <c r="AD6" s="128">
        <v>0</v>
      </c>
      <c r="AE6" s="128">
        <f>VLOOKUP(C6,проект!C:W,12,0)</f>
        <v>0</v>
      </c>
      <c r="AF6" s="128" t="b">
        <f t="shared" si="8"/>
        <v>1</v>
      </c>
      <c r="AG6" s="128">
        <v>0</v>
      </c>
      <c r="AH6" s="128">
        <f>VLOOKUP(C6,проект!C:W,13,0)</f>
        <v>0</v>
      </c>
      <c r="AI6" s="128" t="b">
        <f t="shared" si="9"/>
        <v>1</v>
      </c>
      <c r="AJ6" s="179">
        <v>3284883.6</v>
      </c>
      <c r="AK6" s="179">
        <f>VLOOKUP(C6,проект!C:W,14,0)</f>
        <v>0</v>
      </c>
      <c r="AL6" s="179" t="b">
        <f t="shared" si="10"/>
        <v>0</v>
      </c>
      <c r="AM6" s="128">
        <v>0</v>
      </c>
      <c r="AN6" s="128">
        <v>0</v>
      </c>
      <c r="AO6" s="179">
        <v>1970784</v>
      </c>
      <c r="AP6" s="179">
        <f>VLOOKUP(C6,проект!C:W,17,0)</f>
        <v>0</v>
      </c>
      <c r="AQ6" s="179" t="b">
        <f t="shared" si="11"/>
        <v>0</v>
      </c>
      <c r="AR6" s="128">
        <v>0</v>
      </c>
      <c r="AS6" s="128">
        <f>VLOOKUP(C6,проект!C:W,18,0)</f>
        <v>0</v>
      </c>
      <c r="AT6" s="128" t="b">
        <f t="shared" si="12"/>
        <v>1</v>
      </c>
      <c r="AU6" s="128">
        <v>0</v>
      </c>
      <c r="AV6" s="128">
        <f>VLOOKUP(C6,проект!C:W,19,0)</f>
        <v>0</v>
      </c>
      <c r="AW6" s="128" t="b">
        <f t="shared" si="13"/>
        <v>1</v>
      </c>
      <c r="AX6" s="128">
        <v>0</v>
      </c>
      <c r="AY6" s="128">
        <f>VLOOKUP(C6,проект!C:W,20,0)</f>
        <v>0</v>
      </c>
      <c r="AZ6" s="128" t="b">
        <f t="shared" si="14"/>
        <v>1</v>
      </c>
      <c r="BA6" s="180">
        <v>105853.07</v>
      </c>
      <c r="BB6" s="180">
        <f>VLOOKUP(C6,проект!C:W,21,0)</f>
        <v>46260.880000000005</v>
      </c>
      <c r="BC6" s="180" t="b">
        <f t="shared" si="15"/>
        <v>0</v>
      </c>
      <c r="BD6" s="128">
        <f>VLOOKUP(C6,проект!C:D,2,0)</f>
        <v>4000182.88</v>
      </c>
      <c r="BE6"/>
      <c r="BF6" t="b">
        <f t="shared" si="16"/>
        <v>0</v>
      </c>
    </row>
    <row r="7" spans="1:58" s="168" customFormat="1" x14ac:dyDescent="0.25">
      <c r="A7" s="6" t="s">
        <v>3062</v>
      </c>
      <c r="B7" s="6" t="s">
        <v>140</v>
      </c>
      <c r="C7">
        <v>39372</v>
      </c>
      <c r="D7" s="128">
        <v>11456582.25</v>
      </c>
      <c r="E7" s="128">
        <v>11325893.640000001</v>
      </c>
      <c r="F7" s="128">
        <v>3985201.2</v>
      </c>
      <c r="G7" s="128">
        <f>VLOOKUP(C7,проект!C:F,4,0)</f>
        <v>3985201.2</v>
      </c>
      <c r="H7" s="128" t="b">
        <f t="shared" si="0"/>
        <v>1</v>
      </c>
      <c r="I7" s="128">
        <v>0</v>
      </c>
      <c r="J7" s="128">
        <f>VLOOKUP(C7,проект!C:W,5,0)</f>
        <v>0</v>
      </c>
      <c r="K7" s="128" t="b">
        <f t="shared" si="1"/>
        <v>1</v>
      </c>
      <c r="L7" s="128">
        <v>0</v>
      </c>
      <c r="M7" s="128">
        <f>VLOOKUP(C7,проект!C:W,6,0)</f>
        <v>0</v>
      </c>
      <c r="N7" s="128" t="b">
        <f t="shared" si="2"/>
        <v>1</v>
      </c>
      <c r="O7" s="128">
        <v>0</v>
      </c>
      <c r="P7" s="128">
        <f>VLOOKUP(C7,проект!C:W,7,0)</f>
        <v>0</v>
      </c>
      <c r="Q7" s="128" t="b">
        <f t="shared" si="3"/>
        <v>1</v>
      </c>
      <c r="R7" s="128">
        <v>0</v>
      </c>
      <c r="S7" s="128">
        <f>VLOOKUP(C7,проект!C:W,8,0)</f>
        <v>0</v>
      </c>
      <c r="T7" s="128" t="b">
        <f t="shared" si="4"/>
        <v>1</v>
      </c>
      <c r="U7" s="128">
        <v>0</v>
      </c>
      <c r="V7" s="128">
        <f>VLOOKUP(C7,проект!C:W,9,0)</f>
        <v>0</v>
      </c>
      <c r="W7" s="128" t="b">
        <f t="shared" si="5"/>
        <v>1</v>
      </c>
      <c r="X7" s="128">
        <v>0</v>
      </c>
      <c r="Y7" s="128">
        <f>VLOOKUP(C7,проект!C:W,10,0)</f>
        <v>0</v>
      </c>
      <c r="Z7" s="128" t="b">
        <f t="shared" si="6"/>
        <v>1</v>
      </c>
      <c r="AA7" s="128">
        <v>0</v>
      </c>
      <c r="AB7" s="128">
        <f>VLOOKUP(C7,проект!C:W,11,0)</f>
        <v>0</v>
      </c>
      <c r="AC7" s="128" t="b">
        <f t="shared" si="7"/>
        <v>1</v>
      </c>
      <c r="AD7" s="128">
        <v>0</v>
      </c>
      <c r="AE7" s="128">
        <f>VLOOKUP(C7,проект!C:W,12,0)</f>
        <v>0</v>
      </c>
      <c r="AF7" s="128" t="b">
        <f t="shared" si="8"/>
        <v>1</v>
      </c>
      <c r="AG7" s="128">
        <v>1084350</v>
      </c>
      <c r="AH7" s="128">
        <f>VLOOKUP(C7,проект!C:W,13,0)</f>
        <v>1084350</v>
      </c>
      <c r="AI7" s="128" t="b">
        <f t="shared" si="9"/>
        <v>1</v>
      </c>
      <c r="AJ7" s="186">
        <v>5874842.4400000004</v>
      </c>
      <c r="AK7" s="186">
        <f>VLOOKUP(C7,проект!C:W,14,0)</f>
        <v>3542125.54</v>
      </c>
      <c r="AL7" s="186" t="b">
        <f t="shared" si="10"/>
        <v>0</v>
      </c>
      <c r="AM7" s="128">
        <v>0</v>
      </c>
      <c r="AN7" s="128">
        <v>0</v>
      </c>
      <c r="AO7" s="179">
        <v>381500</v>
      </c>
      <c r="AP7" s="179">
        <f>VLOOKUP(C7,проект!C:W,17,0)</f>
        <v>0</v>
      </c>
      <c r="AQ7" s="179" t="b">
        <f t="shared" si="11"/>
        <v>0</v>
      </c>
      <c r="AR7" s="128">
        <v>0</v>
      </c>
      <c r="AS7" s="128">
        <f>VLOOKUP(C7,проект!C:W,18,0)</f>
        <v>0</v>
      </c>
      <c r="AT7" s="128" t="b">
        <f t="shared" si="12"/>
        <v>1</v>
      </c>
      <c r="AU7" s="128">
        <v>0</v>
      </c>
      <c r="AV7" s="128">
        <f>VLOOKUP(C7,проект!C:W,19,0)</f>
        <v>0</v>
      </c>
      <c r="AW7" s="128" t="b">
        <f t="shared" si="13"/>
        <v>1</v>
      </c>
      <c r="AX7" s="128">
        <v>0</v>
      </c>
      <c r="AY7" s="128">
        <f>VLOOKUP(C7,проект!C:W,20,0)</f>
        <v>0</v>
      </c>
      <c r="AZ7" s="128" t="b">
        <f t="shared" si="14"/>
        <v>1</v>
      </c>
      <c r="BA7" s="128">
        <v>130688.61</v>
      </c>
      <c r="BB7" s="128">
        <f>VLOOKUP(C7,проект!C:W,21,0)</f>
        <v>130688.61</v>
      </c>
      <c r="BC7" s="128" t="b">
        <f t="shared" si="15"/>
        <v>1</v>
      </c>
      <c r="BD7" s="128">
        <f>VLOOKUP(C7,проект!C:D,2,0)</f>
        <v>8742365.3499999996</v>
      </c>
      <c r="BE7"/>
      <c r="BF7" t="b">
        <f t="shared" si="16"/>
        <v>0</v>
      </c>
    </row>
    <row r="8" spans="1:58" s="168" customFormat="1" x14ac:dyDescent="0.25">
      <c r="A8" s="6" t="s">
        <v>3062</v>
      </c>
      <c r="B8" s="6" t="s">
        <v>154</v>
      </c>
      <c r="C8">
        <v>39417</v>
      </c>
      <c r="D8" s="128">
        <v>9452440.9900000002</v>
      </c>
      <c r="E8" s="128">
        <v>9347292.4000000004</v>
      </c>
      <c r="F8" s="128">
        <v>3892657.2</v>
      </c>
      <c r="G8" s="128">
        <f>VLOOKUP(C8,проект!C:F,4,0)</f>
        <v>3892657.2</v>
      </c>
      <c r="H8" s="128" t="b">
        <f t="shared" si="0"/>
        <v>1</v>
      </c>
      <c r="I8" s="128">
        <v>0</v>
      </c>
      <c r="J8" s="128">
        <f>VLOOKUP(C8,проект!C:W,5,0)</f>
        <v>0</v>
      </c>
      <c r="K8" s="128" t="b">
        <f t="shared" si="1"/>
        <v>1</v>
      </c>
      <c r="L8" s="128">
        <v>0</v>
      </c>
      <c r="M8" s="128">
        <f>VLOOKUP(C8,проект!C:W,6,0)</f>
        <v>0</v>
      </c>
      <c r="N8" s="128" t="b">
        <f t="shared" si="2"/>
        <v>1</v>
      </c>
      <c r="O8" s="128">
        <v>0</v>
      </c>
      <c r="P8" s="128">
        <f>VLOOKUP(C8,проект!C:W,7,0)</f>
        <v>0</v>
      </c>
      <c r="Q8" s="128" t="b">
        <f t="shared" si="3"/>
        <v>1</v>
      </c>
      <c r="R8" s="128">
        <v>0</v>
      </c>
      <c r="S8" s="128">
        <f>VLOOKUP(C8,проект!C:W,8,0)</f>
        <v>0</v>
      </c>
      <c r="T8" s="128" t="b">
        <f t="shared" si="4"/>
        <v>1</v>
      </c>
      <c r="U8" s="128">
        <v>0</v>
      </c>
      <c r="V8" s="128">
        <f>VLOOKUP(C8,проект!C:W,9,0)</f>
        <v>0</v>
      </c>
      <c r="W8" s="128" t="b">
        <f t="shared" si="5"/>
        <v>1</v>
      </c>
      <c r="X8" s="128">
        <v>0</v>
      </c>
      <c r="Y8" s="128">
        <f>VLOOKUP(C8,проект!C:W,10,0)</f>
        <v>0</v>
      </c>
      <c r="Z8" s="128" t="b">
        <f t="shared" si="6"/>
        <v>1</v>
      </c>
      <c r="AA8" s="128">
        <v>0</v>
      </c>
      <c r="AB8" s="128">
        <f>VLOOKUP(C8,проект!C:W,11,0)</f>
        <v>0</v>
      </c>
      <c r="AC8" s="128" t="b">
        <f t="shared" si="7"/>
        <v>1</v>
      </c>
      <c r="AD8" s="128">
        <v>0</v>
      </c>
      <c r="AE8" s="128">
        <f>VLOOKUP(C8,проект!C:W,12,0)</f>
        <v>0</v>
      </c>
      <c r="AF8" s="128" t="b">
        <f t="shared" si="8"/>
        <v>1</v>
      </c>
      <c r="AG8" s="128">
        <v>0</v>
      </c>
      <c r="AH8" s="128">
        <f>VLOOKUP(C8,проект!C:W,13,0)</f>
        <v>0</v>
      </c>
      <c r="AI8" s="128" t="b">
        <f t="shared" si="9"/>
        <v>1</v>
      </c>
      <c r="AJ8" s="186">
        <v>4501435.2</v>
      </c>
      <c r="AK8" s="186">
        <f>VLOOKUP(C8,проект!C:W,14,0)</f>
        <v>5003036.8600000003</v>
      </c>
      <c r="AL8" s="186" t="b">
        <f t="shared" si="10"/>
        <v>0</v>
      </c>
      <c r="AM8" s="128">
        <v>0</v>
      </c>
      <c r="AN8" s="128">
        <v>0</v>
      </c>
      <c r="AO8" s="179">
        <v>953200</v>
      </c>
      <c r="AP8" s="179">
        <f>VLOOKUP(C8,проект!C:W,17,0)</f>
        <v>0</v>
      </c>
      <c r="AQ8" s="179" t="b">
        <f t="shared" si="11"/>
        <v>0</v>
      </c>
      <c r="AR8" s="128">
        <v>0</v>
      </c>
      <c r="AS8" s="128">
        <f>VLOOKUP(C8,проект!C:W,18,0)</f>
        <v>0</v>
      </c>
      <c r="AT8" s="128" t="b">
        <f t="shared" si="12"/>
        <v>1</v>
      </c>
      <c r="AU8" s="128">
        <v>0</v>
      </c>
      <c r="AV8" s="128">
        <f>VLOOKUP(C8,проект!C:W,19,0)</f>
        <v>0</v>
      </c>
      <c r="AW8" s="128" t="b">
        <f t="shared" si="13"/>
        <v>1</v>
      </c>
      <c r="AX8" s="128">
        <v>0</v>
      </c>
      <c r="AY8" s="128">
        <f>VLOOKUP(C8,проект!C:W,20,0)</f>
        <v>0</v>
      </c>
      <c r="AZ8" s="128" t="b">
        <f t="shared" si="14"/>
        <v>1</v>
      </c>
      <c r="BA8" s="128">
        <v>105148.59</v>
      </c>
      <c r="BB8" s="128">
        <f>VLOOKUP(C8,проект!C:W,21,0)</f>
        <v>105148.59</v>
      </c>
      <c r="BC8" s="128" t="b">
        <f t="shared" si="15"/>
        <v>1</v>
      </c>
      <c r="BD8" s="128">
        <f>VLOOKUP(C8,проект!C:D,2,0)</f>
        <v>9000842.6500000004</v>
      </c>
      <c r="BE8"/>
      <c r="BF8" t="b">
        <f t="shared" si="16"/>
        <v>0</v>
      </c>
    </row>
    <row r="9" spans="1:58" s="168" customFormat="1" x14ac:dyDescent="0.25">
      <c r="A9" s="6" t="s">
        <v>3062</v>
      </c>
      <c r="B9" s="160" t="s">
        <v>161</v>
      </c>
      <c r="C9">
        <v>39418</v>
      </c>
      <c r="D9" s="128">
        <v>10413313.220000001</v>
      </c>
      <c r="E9" s="128">
        <v>10295967.91</v>
      </c>
      <c r="F9" s="180">
        <v>3913969.2</v>
      </c>
      <c r="G9" s="180">
        <f>VLOOKUP(C9,проект!C:F,4,0)</f>
        <v>3869749.2</v>
      </c>
      <c r="H9" s="180" t="b">
        <f t="shared" si="0"/>
        <v>0</v>
      </c>
      <c r="I9" s="128">
        <v>0</v>
      </c>
      <c r="J9" s="128">
        <f>VLOOKUP(C9,проект!C:W,5,0)</f>
        <v>0</v>
      </c>
      <c r="K9" s="128" t="b">
        <f t="shared" si="1"/>
        <v>1</v>
      </c>
      <c r="L9" s="128">
        <v>0</v>
      </c>
      <c r="M9" s="128">
        <f>VLOOKUP(C9,проект!C:W,6,0)</f>
        <v>0</v>
      </c>
      <c r="N9" s="128" t="b">
        <f t="shared" si="2"/>
        <v>1</v>
      </c>
      <c r="O9" s="128">
        <v>0</v>
      </c>
      <c r="P9" s="128">
        <f>VLOOKUP(C9,проект!C:W,7,0)</f>
        <v>0</v>
      </c>
      <c r="Q9" s="128" t="b">
        <f t="shared" si="3"/>
        <v>1</v>
      </c>
      <c r="R9" s="128">
        <v>0</v>
      </c>
      <c r="S9" s="128">
        <f>VLOOKUP(C9,проект!C:W,8,0)</f>
        <v>0</v>
      </c>
      <c r="T9" s="128" t="b">
        <f t="shared" si="4"/>
        <v>1</v>
      </c>
      <c r="U9" s="128">
        <v>0</v>
      </c>
      <c r="V9" s="128">
        <f>VLOOKUP(C9,проект!C:W,9,0)</f>
        <v>0</v>
      </c>
      <c r="W9" s="128" t="b">
        <f t="shared" si="5"/>
        <v>1</v>
      </c>
      <c r="X9" s="128">
        <v>0</v>
      </c>
      <c r="Y9" s="128">
        <f>VLOOKUP(C9,проект!C:W,10,0)</f>
        <v>0</v>
      </c>
      <c r="Z9" s="128" t="b">
        <f t="shared" si="6"/>
        <v>1</v>
      </c>
      <c r="AA9" s="128">
        <v>0</v>
      </c>
      <c r="AB9" s="128">
        <f>VLOOKUP(C9,проект!C:W,11,0)</f>
        <v>0</v>
      </c>
      <c r="AC9" s="128" t="b">
        <f t="shared" si="7"/>
        <v>1</v>
      </c>
      <c r="AD9" s="128">
        <v>0</v>
      </c>
      <c r="AE9" s="128">
        <f>VLOOKUP(C9,проект!C:W,12,0)</f>
        <v>0</v>
      </c>
      <c r="AF9" s="128" t="b">
        <f t="shared" si="8"/>
        <v>1</v>
      </c>
      <c r="AG9" s="128">
        <v>1084350</v>
      </c>
      <c r="AH9" s="128">
        <f>VLOOKUP(C9,проект!C:W,13,0)</f>
        <v>1084350</v>
      </c>
      <c r="AI9" s="128" t="b">
        <f t="shared" si="9"/>
        <v>1</v>
      </c>
      <c r="AJ9" s="128">
        <v>4220418.71</v>
      </c>
      <c r="AK9" s="128">
        <f>VLOOKUP(C9,проект!C:W,14,0)</f>
        <v>4220418.71</v>
      </c>
      <c r="AL9" s="128" t="b">
        <f t="shared" si="10"/>
        <v>1</v>
      </c>
      <c r="AM9" s="128">
        <v>0</v>
      </c>
      <c r="AN9" s="128">
        <v>0</v>
      </c>
      <c r="AO9" s="179">
        <v>1077230</v>
      </c>
      <c r="AP9" s="179">
        <f>VLOOKUP(C9,проект!C:W,17,0)</f>
        <v>0</v>
      </c>
      <c r="AQ9" s="179" t="b">
        <f t="shared" si="11"/>
        <v>0</v>
      </c>
      <c r="AR9" s="128">
        <v>0</v>
      </c>
      <c r="AS9" s="128">
        <f>VLOOKUP(C9,проект!C:W,18,0)</f>
        <v>0</v>
      </c>
      <c r="AT9" s="128" t="b">
        <f t="shared" si="12"/>
        <v>1</v>
      </c>
      <c r="AU9" s="128">
        <v>0</v>
      </c>
      <c r="AV9" s="128">
        <f>VLOOKUP(C9,проект!C:W,19,0)</f>
        <v>0</v>
      </c>
      <c r="AW9" s="128" t="b">
        <f t="shared" si="13"/>
        <v>1</v>
      </c>
      <c r="AX9" s="128">
        <v>0</v>
      </c>
      <c r="AY9" s="128">
        <f>VLOOKUP(C9,проект!C:W,20,0)</f>
        <v>0</v>
      </c>
      <c r="AZ9" s="128" t="b">
        <f t="shared" si="14"/>
        <v>1</v>
      </c>
      <c r="BA9" s="128">
        <v>117345.31</v>
      </c>
      <c r="BB9" s="128">
        <f>VLOOKUP(C9,проект!C:W,21,0)</f>
        <v>117345.31</v>
      </c>
      <c r="BC9" s="128" t="b">
        <f t="shared" si="15"/>
        <v>1</v>
      </c>
      <c r="BD9" s="128">
        <f>VLOOKUP(C9,проект!C:D,2,0)</f>
        <v>9291863.2200000007</v>
      </c>
      <c r="BE9"/>
      <c r="BF9" t="b">
        <f t="shared" si="16"/>
        <v>0</v>
      </c>
    </row>
    <row r="10" spans="1:58" x14ac:dyDescent="0.25">
      <c r="A10" s="6" t="s">
        <v>3066</v>
      </c>
      <c r="B10" s="190" t="s">
        <v>170</v>
      </c>
      <c r="C10">
        <v>39491</v>
      </c>
      <c r="D10" s="128">
        <v>10496325.940000001</v>
      </c>
      <c r="E10" s="128">
        <v>10382917.140000001</v>
      </c>
      <c r="F10" s="128">
        <v>3895701.6</v>
      </c>
      <c r="G10" s="128">
        <f>VLOOKUP(C10,проект!C:F,4,0)</f>
        <v>3895701.6</v>
      </c>
      <c r="H10" s="128" t="b">
        <f t="shared" si="0"/>
        <v>1</v>
      </c>
      <c r="I10" s="128">
        <v>0</v>
      </c>
      <c r="J10" s="128">
        <f>VLOOKUP(C10,проект!C:W,5,0)</f>
        <v>0</v>
      </c>
      <c r="K10" s="128" t="b">
        <f t="shared" si="1"/>
        <v>1</v>
      </c>
      <c r="L10" s="179">
        <v>257079.6</v>
      </c>
      <c r="M10" s="179">
        <f>VLOOKUP(C10,проект!C:W,6,0)</f>
        <v>0</v>
      </c>
      <c r="N10" s="179" t="b">
        <f t="shared" si="2"/>
        <v>0</v>
      </c>
      <c r="O10" s="128">
        <v>0</v>
      </c>
      <c r="P10" s="128">
        <f>VLOOKUP(C10,проект!C:W,7,0)</f>
        <v>0</v>
      </c>
      <c r="Q10" s="128" t="b">
        <f t="shared" si="3"/>
        <v>1</v>
      </c>
      <c r="R10" s="128">
        <v>0</v>
      </c>
      <c r="S10" s="128">
        <f>VLOOKUP(C10,проект!C:W,8,0)</f>
        <v>0</v>
      </c>
      <c r="T10" s="128" t="b">
        <f t="shared" si="4"/>
        <v>1</v>
      </c>
      <c r="U10" s="128">
        <v>0</v>
      </c>
      <c r="V10" s="128">
        <f>VLOOKUP(C10,проект!C:W,9,0)</f>
        <v>0</v>
      </c>
      <c r="W10" s="128" t="b">
        <f t="shared" si="5"/>
        <v>1</v>
      </c>
      <c r="X10" s="128">
        <v>0</v>
      </c>
      <c r="Y10" s="128">
        <f>VLOOKUP(C10,проект!C:W,10,0)</f>
        <v>0</v>
      </c>
      <c r="Z10" s="128" t="b">
        <f t="shared" si="6"/>
        <v>1</v>
      </c>
      <c r="AA10" s="128">
        <v>0</v>
      </c>
      <c r="AB10" s="128">
        <f>VLOOKUP(C10,проект!C:W,11,0)</f>
        <v>0</v>
      </c>
      <c r="AC10" s="128" t="b">
        <f t="shared" si="7"/>
        <v>1</v>
      </c>
      <c r="AD10" s="128">
        <v>3501856.12</v>
      </c>
      <c r="AE10" s="128">
        <f>VLOOKUP(C10,проект!C:W,12,0)</f>
        <v>3501856.12</v>
      </c>
      <c r="AF10" s="128" t="b">
        <f t="shared" si="8"/>
        <v>1</v>
      </c>
      <c r="AG10" s="128">
        <v>0</v>
      </c>
      <c r="AH10" s="128">
        <f>VLOOKUP(C10,проект!C:W,13,0)</f>
        <v>0</v>
      </c>
      <c r="AI10" s="128" t="b">
        <f t="shared" si="9"/>
        <v>1</v>
      </c>
      <c r="AJ10" s="128">
        <v>1087267.82</v>
      </c>
      <c r="AK10" s="128">
        <f>VLOOKUP(C10,проект!C:W,14,0)</f>
        <v>1087267.82</v>
      </c>
      <c r="AL10" s="128" t="b">
        <f t="shared" si="10"/>
        <v>1</v>
      </c>
      <c r="AM10" s="128">
        <v>0</v>
      </c>
      <c r="AN10" s="128">
        <v>0</v>
      </c>
      <c r="AO10" s="179">
        <v>1641012</v>
      </c>
      <c r="AP10" s="179">
        <f>VLOOKUP(C10,проект!C:W,17,0)</f>
        <v>0</v>
      </c>
      <c r="AQ10" s="179" t="b">
        <f t="shared" si="11"/>
        <v>0</v>
      </c>
      <c r="AR10" s="128">
        <v>0</v>
      </c>
      <c r="AS10" s="128">
        <f>VLOOKUP(C10,проект!C:W,18,0)</f>
        <v>0</v>
      </c>
      <c r="AT10" s="128" t="b">
        <f t="shared" si="12"/>
        <v>1</v>
      </c>
      <c r="AU10" s="128">
        <v>0</v>
      </c>
      <c r="AV10" s="128">
        <f>VLOOKUP(C10,проект!C:W,19,0)</f>
        <v>0</v>
      </c>
      <c r="AW10" s="128" t="b">
        <f t="shared" si="13"/>
        <v>1</v>
      </c>
      <c r="AX10" s="128">
        <v>0</v>
      </c>
      <c r="AY10" s="128">
        <f>VLOOKUP(C10,проект!C:W,20,0)</f>
        <v>0</v>
      </c>
      <c r="AZ10" s="128" t="b">
        <f t="shared" si="14"/>
        <v>1</v>
      </c>
      <c r="BA10" s="128">
        <v>113408.8</v>
      </c>
      <c r="BB10" s="128">
        <f>VLOOKUP(C10,проект!C:W,21,0)</f>
        <v>113408.8</v>
      </c>
      <c r="BC10" s="128" t="b">
        <f t="shared" si="15"/>
        <v>1</v>
      </c>
      <c r="BD10" s="128">
        <f>VLOOKUP(C10,проект!C:D,2,0)</f>
        <v>8598234.3400000017</v>
      </c>
      <c r="BF10" t="b">
        <f t="shared" si="16"/>
        <v>0</v>
      </c>
    </row>
    <row r="11" spans="1:58" x14ac:dyDescent="0.25">
      <c r="A11">
        <v>1</v>
      </c>
      <c r="B11" t="s">
        <v>85</v>
      </c>
      <c r="C11">
        <v>40339</v>
      </c>
      <c r="D11" s="128">
        <v>9546408.9199999999</v>
      </c>
      <c r="E11" s="128">
        <v>9438518.8100000005</v>
      </c>
      <c r="F11" s="128">
        <v>3915242.4</v>
      </c>
      <c r="G11" s="128">
        <f>VLOOKUP(C11,проект!C:F,4,0)</f>
        <v>3915242.4</v>
      </c>
      <c r="H11" s="128" t="b">
        <f t="shared" si="0"/>
        <v>1</v>
      </c>
      <c r="I11" s="128">
        <v>0</v>
      </c>
      <c r="J11" s="128">
        <f>VLOOKUP(C11,проект!C:W,5,0)</f>
        <v>0</v>
      </c>
      <c r="K11" s="128" t="b">
        <f t="shared" si="1"/>
        <v>1</v>
      </c>
      <c r="L11" s="128">
        <v>0</v>
      </c>
      <c r="M11" s="128">
        <f>VLOOKUP(C11,проект!C:W,6,0)</f>
        <v>0</v>
      </c>
      <c r="N11" s="128" t="b">
        <f t="shared" si="2"/>
        <v>1</v>
      </c>
      <c r="O11" s="128">
        <v>0</v>
      </c>
      <c r="P11" s="128">
        <f>VLOOKUP(C11,проект!C:W,7,0)</f>
        <v>0</v>
      </c>
      <c r="Q11" s="128" t="b">
        <f t="shared" si="3"/>
        <v>1</v>
      </c>
      <c r="R11" s="128">
        <v>0</v>
      </c>
      <c r="S11" s="128">
        <f>VLOOKUP(C11,проект!C:W,8,0)</f>
        <v>0</v>
      </c>
      <c r="T11" s="128" t="b">
        <f t="shared" si="4"/>
        <v>1</v>
      </c>
      <c r="U11" s="128">
        <v>0</v>
      </c>
      <c r="V11" s="128">
        <f>VLOOKUP(C11,проект!C:W,9,0)</f>
        <v>0</v>
      </c>
      <c r="W11" s="128" t="b">
        <f t="shared" si="5"/>
        <v>1</v>
      </c>
      <c r="X11" s="128">
        <v>0</v>
      </c>
      <c r="Y11" s="128">
        <f>VLOOKUP(C11,проект!C:W,10,0)</f>
        <v>0</v>
      </c>
      <c r="Z11" s="128" t="b">
        <f t="shared" si="6"/>
        <v>1</v>
      </c>
      <c r="AA11" s="128">
        <v>0</v>
      </c>
      <c r="AB11" s="128">
        <f>VLOOKUP(C11,проект!C:W,11,0)</f>
        <v>0</v>
      </c>
      <c r="AC11" s="128" t="b">
        <f t="shared" si="7"/>
        <v>1</v>
      </c>
      <c r="AD11" s="128">
        <v>0</v>
      </c>
      <c r="AE11" s="128">
        <f>VLOOKUP(C11,проект!C:W,12,0)</f>
        <v>0</v>
      </c>
      <c r="AF11" s="128" t="b">
        <f t="shared" si="8"/>
        <v>1</v>
      </c>
      <c r="AG11" s="128">
        <v>0</v>
      </c>
      <c r="AH11" s="128">
        <f>VLOOKUP(C11,проект!C:W,13,0)</f>
        <v>0</v>
      </c>
      <c r="AI11" s="128" t="b">
        <f t="shared" si="9"/>
        <v>1</v>
      </c>
      <c r="AJ11" s="186">
        <v>3997856.41</v>
      </c>
      <c r="AK11" s="186">
        <f>VLOOKUP(C11,проект!C:W,14,0)</f>
        <v>3940377.41</v>
      </c>
      <c r="AL11" s="186" t="b">
        <f t="shared" si="10"/>
        <v>0</v>
      </c>
      <c r="AM11" s="128">
        <v>0</v>
      </c>
      <c r="AN11" s="128">
        <v>0</v>
      </c>
      <c r="AO11" s="128">
        <v>1525420</v>
      </c>
      <c r="AP11" s="128">
        <f>VLOOKUP(C11,проект!C:W,17,0)</f>
        <v>1525420</v>
      </c>
      <c r="AQ11" s="128" t="b">
        <f t="shared" si="11"/>
        <v>1</v>
      </c>
      <c r="AR11" s="128">
        <v>0</v>
      </c>
      <c r="AS11" s="128">
        <f>VLOOKUP(C11,проект!C:W,18,0)</f>
        <v>0</v>
      </c>
      <c r="AT11" s="128" t="b">
        <f t="shared" si="12"/>
        <v>1</v>
      </c>
      <c r="AU11" s="128">
        <v>0</v>
      </c>
      <c r="AV11" s="128">
        <f>VLOOKUP(C11,проект!C:W,19,0)</f>
        <v>0</v>
      </c>
      <c r="AW11" s="128" t="b">
        <f t="shared" si="13"/>
        <v>1</v>
      </c>
      <c r="AX11" s="128">
        <v>0</v>
      </c>
      <c r="AY11" s="128">
        <f>VLOOKUP(C11,проект!C:W,20,0)</f>
        <v>0</v>
      </c>
      <c r="AZ11" s="128" t="b">
        <f t="shared" si="14"/>
        <v>1</v>
      </c>
      <c r="BA11" s="128">
        <v>107890.11</v>
      </c>
      <c r="BB11" s="128">
        <f>VLOOKUP(C11,проект!C:W,21,0)</f>
        <v>107890.11</v>
      </c>
      <c r="BC11" s="128" t="b">
        <f t="shared" si="15"/>
        <v>1</v>
      </c>
      <c r="BD11" s="128">
        <f>VLOOKUP(C11,проект!C:D,2,0)</f>
        <v>9488929.9199999999</v>
      </c>
      <c r="BF11" t="b">
        <f t="shared" si="16"/>
        <v>0</v>
      </c>
    </row>
    <row r="12" spans="1:58" x14ac:dyDescent="0.25">
      <c r="A12">
        <v>6</v>
      </c>
      <c r="B12" t="s">
        <v>90</v>
      </c>
      <c r="C12">
        <v>39594</v>
      </c>
      <c r="D12" s="128">
        <v>9006631.5900000017</v>
      </c>
      <c r="E12" s="128">
        <v>8904141.7800000012</v>
      </c>
      <c r="F12" s="128">
        <v>3927512.4</v>
      </c>
      <c r="G12" s="128">
        <f>VLOOKUP(C12,проект!C:F,4,0)</f>
        <v>3927512.4</v>
      </c>
      <c r="H12" s="128" t="b">
        <f t="shared" si="0"/>
        <v>1</v>
      </c>
      <c r="I12" s="128">
        <v>0</v>
      </c>
      <c r="J12" s="128">
        <f>VLOOKUP(C12,проект!C:W,5,0)</f>
        <v>0</v>
      </c>
      <c r="K12" s="128" t="b">
        <f t="shared" si="1"/>
        <v>1</v>
      </c>
      <c r="L12" s="128">
        <v>0</v>
      </c>
      <c r="M12" s="128">
        <f>VLOOKUP(C12,проект!C:W,6,0)</f>
        <v>0</v>
      </c>
      <c r="N12" s="128" t="b">
        <f t="shared" si="2"/>
        <v>1</v>
      </c>
      <c r="O12" s="128">
        <v>0</v>
      </c>
      <c r="P12" s="128">
        <f>VLOOKUP(C12,проект!C:W,7,0)</f>
        <v>0</v>
      </c>
      <c r="Q12" s="128" t="b">
        <f t="shared" si="3"/>
        <v>1</v>
      </c>
      <c r="R12" s="128">
        <v>0</v>
      </c>
      <c r="S12" s="128">
        <f>VLOOKUP(C12,проект!C:W,8,0)</f>
        <v>0</v>
      </c>
      <c r="T12" s="128" t="b">
        <f t="shared" si="4"/>
        <v>1</v>
      </c>
      <c r="U12" s="128">
        <v>0</v>
      </c>
      <c r="V12" s="128">
        <f>VLOOKUP(C12,проект!C:W,9,0)</f>
        <v>0</v>
      </c>
      <c r="W12" s="128" t="b">
        <f t="shared" si="5"/>
        <v>1</v>
      </c>
      <c r="X12" s="128">
        <v>0</v>
      </c>
      <c r="Y12" s="128">
        <f>VLOOKUP(C12,проект!C:W,10,0)</f>
        <v>0</v>
      </c>
      <c r="Z12" s="128" t="b">
        <f t="shared" si="6"/>
        <v>1</v>
      </c>
      <c r="AA12" s="128">
        <v>0</v>
      </c>
      <c r="AB12" s="128">
        <f>VLOOKUP(C12,проект!C:W,11,0)</f>
        <v>0</v>
      </c>
      <c r="AC12" s="128" t="b">
        <f t="shared" si="7"/>
        <v>1</v>
      </c>
      <c r="AD12" s="128">
        <v>0</v>
      </c>
      <c r="AE12" s="128">
        <f>VLOOKUP(C12,проект!C:W,12,0)</f>
        <v>0</v>
      </c>
      <c r="AF12" s="128" t="b">
        <f t="shared" si="8"/>
        <v>1</v>
      </c>
      <c r="AG12" s="128">
        <v>1084350</v>
      </c>
      <c r="AH12" s="128">
        <f>VLOOKUP(C12,проект!C:W,13,0)</f>
        <v>1084350</v>
      </c>
      <c r="AI12" s="128" t="b">
        <f t="shared" si="9"/>
        <v>1</v>
      </c>
      <c r="AJ12" s="186">
        <v>3892279.38</v>
      </c>
      <c r="AK12" s="186">
        <f>VLOOKUP(C12,проект!C:W,14,0)</f>
        <v>3868676.58</v>
      </c>
      <c r="AL12" s="186" t="b">
        <f t="shared" si="10"/>
        <v>0</v>
      </c>
      <c r="AM12" s="128">
        <v>0</v>
      </c>
      <c r="AN12" s="128">
        <v>0</v>
      </c>
      <c r="AO12" s="128">
        <v>0</v>
      </c>
      <c r="AP12" s="128">
        <f>VLOOKUP(C12,проект!C:W,17,0)</f>
        <v>0</v>
      </c>
      <c r="AQ12" s="128" t="b">
        <f t="shared" si="11"/>
        <v>1</v>
      </c>
      <c r="AR12" s="128">
        <v>0</v>
      </c>
      <c r="AS12" s="128">
        <f>VLOOKUP(C12,проект!C:W,18,0)</f>
        <v>0</v>
      </c>
      <c r="AT12" s="128" t="b">
        <f t="shared" si="12"/>
        <v>1</v>
      </c>
      <c r="AU12" s="128">
        <v>0</v>
      </c>
      <c r="AV12" s="128">
        <f>VLOOKUP(C12,проект!C:W,19,0)</f>
        <v>0</v>
      </c>
      <c r="AW12" s="128" t="b">
        <f t="shared" si="13"/>
        <v>1</v>
      </c>
      <c r="AX12" s="128">
        <v>0</v>
      </c>
      <c r="AY12" s="128">
        <f>VLOOKUP(C12,проект!C:W,20,0)</f>
        <v>0</v>
      </c>
      <c r="AZ12" s="128" t="b">
        <f t="shared" si="14"/>
        <v>1</v>
      </c>
      <c r="BA12" s="128">
        <v>102489.81</v>
      </c>
      <c r="BB12" s="128">
        <f>VLOOKUP(C12,проект!C:W,21,0)</f>
        <v>102489.81</v>
      </c>
      <c r="BC12" s="128" t="b">
        <f t="shared" si="15"/>
        <v>1</v>
      </c>
      <c r="BD12" s="128">
        <f>VLOOKUP(C12,проект!C:D,2,0)</f>
        <v>8983028.790000001</v>
      </c>
      <c r="BF12" t="b">
        <f t="shared" si="16"/>
        <v>0</v>
      </c>
    </row>
    <row r="13" spans="1:58" x14ac:dyDescent="0.25">
      <c r="A13">
        <v>7</v>
      </c>
      <c r="B13" t="s">
        <v>91</v>
      </c>
      <c r="C13">
        <v>39596</v>
      </c>
      <c r="D13" s="128">
        <v>11949836.619999999</v>
      </c>
      <c r="E13" s="128">
        <v>11814104.25</v>
      </c>
      <c r="F13" s="128">
        <v>4712691.5999999996</v>
      </c>
      <c r="G13" s="128">
        <f>VLOOKUP(C13,проект!C:F,4,0)</f>
        <v>4712691.5999999996</v>
      </c>
      <c r="H13" s="128" t="b">
        <f t="shared" si="0"/>
        <v>1</v>
      </c>
      <c r="I13" s="128">
        <v>0</v>
      </c>
      <c r="J13" s="128">
        <f>VLOOKUP(C13,проект!C:W,5,0)</f>
        <v>0</v>
      </c>
      <c r="K13" s="128" t="b">
        <f t="shared" si="1"/>
        <v>1</v>
      </c>
      <c r="L13" s="128">
        <v>0</v>
      </c>
      <c r="M13" s="128">
        <f>VLOOKUP(C13,проект!C:W,6,0)</f>
        <v>0</v>
      </c>
      <c r="N13" s="128" t="b">
        <f t="shared" si="2"/>
        <v>1</v>
      </c>
      <c r="O13" s="128">
        <v>0</v>
      </c>
      <c r="P13" s="128">
        <f>VLOOKUP(C13,проект!C:W,7,0)</f>
        <v>0</v>
      </c>
      <c r="Q13" s="128" t="b">
        <f t="shared" si="3"/>
        <v>1</v>
      </c>
      <c r="R13" s="128">
        <v>0</v>
      </c>
      <c r="S13" s="128">
        <f>VLOOKUP(C13,проект!C:W,8,0)</f>
        <v>0</v>
      </c>
      <c r="T13" s="128" t="b">
        <f t="shared" si="4"/>
        <v>1</v>
      </c>
      <c r="U13" s="128">
        <v>0</v>
      </c>
      <c r="V13" s="128">
        <f>VLOOKUP(C13,проект!C:W,9,0)</f>
        <v>0</v>
      </c>
      <c r="W13" s="128" t="b">
        <f t="shared" si="5"/>
        <v>1</v>
      </c>
      <c r="X13" s="128">
        <v>0</v>
      </c>
      <c r="Y13" s="128">
        <f>VLOOKUP(C13,проект!C:W,10,0)</f>
        <v>0</v>
      </c>
      <c r="Z13" s="128" t="b">
        <f t="shared" si="6"/>
        <v>1</v>
      </c>
      <c r="AA13" s="128">
        <v>0</v>
      </c>
      <c r="AB13" s="128">
        <f>VLOOKUP(C13,проект!C:W,11,0)</f>
        <v>0</v>
      </c>
      <c r="AC13" s="128" t="b">
        <f t="shared" si="7"/>
        <v>1</v>
      </c>
      <c r="AD13" s="128">
        <v>3569860</v>
      </c>
      <c r="AE13" s="128">
        <f>VLOOKUP(C13,проект!C:W,12,0)</f>
        <v>3569860</v>
      </c>
      <c r="AF13" s="128" t="b">
        <f t="shared" si="8"/>
        <v>1</v>
      </c>
      <c r="AG13" s="128">
        <v>1287350</v>
      </c>
      <c r="AH13" s="128">
        <f>VLOOKUP(C13,проект!C:W,13,0)</f>
        <v>1287350</v>
      </c>
      <c r="AI13" s="128" t="b">
        <f t="shared" si="9"/>
        <v>1</v>
      </c>
      <c r="AJ13" s="128">
        <v>2244202.65</v>
      </c>
      <c r="AK13" s="128">
        <f>VLOOKUP(C13,проект!C:W,14,0)</f>
        <v>2244202.65</v>
      </c>
      <c r="AL13" s="128" t="b">
        <f t="shared" si="10"/>
        <v>1</v>
      </c>
      <c r="AM13" s="128">
        <v>0</v>
      </c>
      <c r="AN13" s="128">
        <v>0</v>
      </c>
      <c r="AO13" s="128">
        <v>0</v>
      </c>
      <c r="AP13" s="128">
        <f>VLOOKUP(C13,проект!C:W,17,0)</f>
        <v>0</v>
      </c>
      <c r="AQ13" s="128" t="b">
        <f t="shared" si="11"/>
        <v>1</v>
      </c>
      <c r="AR13" s="128">
        <v>0</v>
      </c>
      <c r="AS13" s="128">
        <f>VLOOKUP(C13,проект!C:W,18,0)</f>
        <v>0</v>
      </c>
      <c r="AT13" s="128" t="b">
        <f t="shared" si="12"/>
        <v>1</v>
      </c>
      <c r="AU13" s="128">
        <v>0</v>
      </c>
      <c r="AV13" s="128">
        <f>VLOOKUP(C13,проект!C:W,19,0)</f>
        <v>0</v>
      </c>
      <c r="AW13" s="128" t="b">
        <f t="shared" si="13"/>
        <v>1</v>
      </c>
      <c r="AX13" s="128">
        <v>0</v>
      </c>
      <c r="AY13" s="128">
        <f>VLOOKUP(C13,проект!C:W,20,0)</f>
        <v>0</v>
      </c>
      <c r="AZ13" s="128" t="b">
        <f t="shared" si="14"/>
        <v>1</v>
      </c>
      <c r="BA13" s="128">
        <v>135732.37</v>
      </c>
      <c r="BB13" s="128">
        <f>VLOOKUP(C13,проект!C:W,21,0)</f>
        <v>135732.37</v>
      </c>
      <c r="BC13" s="128" t="b">
        <f t="shared" si="15"/>
        <v>1</v>
      </c>
      <c r="BD13" s="128">
        <f>VLOOKUP(C13,проект!C:D,2,0)</f>
        <v>11949836.619999999</v>
      </c>
      <c r="BF13" t="b">
        <f t="shared" si="16"/>
        <v>1</v>
      </c>
    </row>
    <row r="14" spans="1:58" x14ac:dyDescent="0.25">
      <c r="A14" s="6" t="s">
        <v>3067</v>
      </c>
      <c r="B14" s="140" t="s">
        <v>39</v>
      </c>
      <c r="C14">
        <v>39588</v>
      </c>
      <c r="D14" s="128">
        <v>18755274.27</v>
      </c>
      <c r="E14" s="128">
        <v>18601903.609999999</v>
      </c>
      <c r="F14" s="128">
        <v>0</v>
      </c>
      <c r="G14" s="128">
        <f>VLOOKUP(C14,проект!C:F,4,0)</f>
        <v>0</v>
      </c>
      <c r="H14" s="128" t="b">
        <f t="shared" si="0"/>
        <v>1</v>
      </c>
      <c r="I14" s="181">
        <v>7336370.4000000004</v>
      </c>
      <c r="J14" s="181">
        <f>VLOOKUP(C14,проект!C:W,5,0)</f>
        <v>5793918</v>
      </c>
      <c r="K14" s="181" t="b">
        <f t="shared" si="1"/>
        <v>0</v>
      </c>
      <c r="L14" s="128">
        <v>0</v>
      </c>
      <c r="M14" s="128">
        <f>VLOOKUP(C14,проект!C:W,6,0)</f>
        <v>0</v>
      </c>
      <c r="N14" s="128" t="b">
        <f t="shared" si="2"/>
        <v>1</v>
      </c>
      <c r="O14" s="179">
        <v>353304</v>
      </c>
      <c r="P14" s="179">
        <f>VLOOKUP(C14,проект!C:W,7,0)</f>
        <v>0</v>
      </c>
      <c r="Q14" s="128" t="b">
        <f t="shared" si="3"/>
        <v>0</v>
      </c>
      <c r="R14" s="128">
        <v>0</v>
      </c>
      <c r="S14" s="128">
        <f>VLOOKUP(C14,проект!C:W,8,0)</f>
        <v>0</v>
      </c>
      <c r="T14" s="128" t="b">
        <f t="shared" si="4"/>
        <v>1</v>
      </c>
      <c r="U14" s="128">
        <v>0</v>
      </c>
      <c r="V14" s="128">
        <f>VLOOKUP(C14,проект!C:W,9,0)</f>
        <v>0</v>
      </c>
      <c r="W14" s="128" t="b">
        <f t="shared" si="5"/>
        <v>1</v>
      </c>
      <c r="X14" s="128">
        <v>0</v>
      </c>
      <c r="Y14" s="128">
        <f>VLOOKUP(C14,проект!C:W,10,0)</f>
        <v>0</v>
      </c>
      <c r="Z14" s="128" t="b">
        <f t="shared" si="6"/>
        <v>1</v>
      </c>
      <c r="AA14" s="128">
        <v>10651005.6</v>
      </c>
      <c r="AB14" s="128">
        <f>VLOOKUP(C14,проект!C:W,11,0)</f>
        <v>10651005.6</v>
      </c>
      <c r="AC14" s="128" t="b">
        <f t="shared" si="7"/>
        <v>1</v>
      </c>
      <c r="AD14" s="128">
        <v>0</v>
      </c>
      <c r="AE14" s="128">
        <f>VLOOKUP(C14,проект!C:W,12,0)</f>
        <v>0</v>
      </c>
      <c r="AF14" s="128" t="b">
        <f t="shared" si="8"/>
        <v>1</v>
      </c>
      <c r="AG14" s="128">
        <v>0</v>
      </c>
      <c r="AH14" s="128">
        <f>VLOOKUP(C14,проект!C:W,13,0)</f>
        <v>0</v>
      </c>
      <c r="AI14" s="128" t="b">
        <f t="shared" si="9"/>
        <v>1</v>
      </c>
      <c r="AJ14" s="128">
        <v>0</v>
      </c>
      <c r="AK14" s="128">
        <f>VLOOKUP(C14,проект!C:W,14,0)</f>
        <v>0</v>
      </c>
      <c r="AL14" s="128" t="b">
        <f t="shared" si="10"/>
        <v>1</v>
      </c>
      <c r="AM14" s="128">
        <v>0</v>
      </c>
      <c r="AN14" s="128">
        <v>0</v>
      </c>
      <c r="AO14" s="128">
        <v>0</v>
      </c>
      <c r="AP14" s="128">
        <f>VLOOKUP(C14,проект!C:W,17,0)</f>
        <v>0</v>
      </c>
      <c r="AQ14" s="128" t="b">
        <f t="shared" si="11"/>
        <v>1</v>
      </c>
      <c r="AR14" s="128">
        <v>261223.61</v>
      </c>
      <c r="AS14" s="128">
        <f>VLOOKUP(C14,проект!C:W,18,0)</f>
        <v>261223.61</v>
      </c>
      <c r="AT14" s="128" t="b">
        <f t="shared" si="12"/>
        <v>1</v>
      </c>
      <c r="AU14" s="128">
        <v>0</v>
      </c>
      <c r="AV14" s="128">
        <f>VLOOKUP(C14,проект!C:W,19,0)</f>
        <v>0</v>
      </c>
      <c r="AW14" s="128" t="b">
        <f t="shared" si="13"/>
        <v>1</v>
      </c>
      <c r="AX14" s="128">
        <v>0</v>
      </c>
      <c r="AY14" s="128">
        <f>VLOOKUP(C14,проект!C:W,20,0)</f>
        <v>0</v>
      </c>
      <c r="AZ14" s="128" t="b">
        <f t="shared" si="14"/>
        <v>1</v>
      </c>
      <c r="BA14" s="128">
        <v>153370.65999999997</v>
      </c>
      <c r="BB14" s="128">
        <f>VLOOKUP(C14,проект!C:W,21,0)</f>
        <v>153370.65999999997</v>
      </c>
      <c r="BC14" s="128" t="b">
        <f t="shared" si="15"/>
        <v>1</v>
      </c>
      <c r="BD14" s="128">
        <f>VLOOKUP(C14,проект!C:D,2,0)</f>
        <v>16859517.869999997</v>
      </c>
      <c r="BF14" t="b">
        <f t="shared" si="16"/>
        <v>0</v>
      </c>
    </row>
    <row r="15" spans="1:58" x14ac:dyDescent="0.25">
      <c r="A15">
        <v>9</v>
      </c>
      <c r="B15" t="s">
        <v>92</v>
      </c>
      <c r="C15">
        <v>39610</v>
      </c>
      <c r="D15" s="128">
        <v>10015623.41</v>
      </c>
      <c r="E15" s="128">
        <v>9901018.8000000007</v>
      </c>
      <c r="F15" s="128">
        <v>3964162.8</v>
      </c>
      <c r="G15" s="128">
        <f>VLOOKUP(C15,проект!C:F,4,0)</f>
        <v>3964162.8</v>
      </c>
      <c r="H15" s="128" t="b">
        <f t="shared" si="0"/>
        <v>1</v>
      </c>
      <c r="I15" s="128">
        <v>0</v>
      </c>
      <c r="J15" s="128">
        <f>VLOOKUP(C15,проект!C:W,5,0)</f>
        <v>0</v>
      </c>
      <c r="K15" s="128" t="b">
        <f t="shared" si="1"/>
        <v>1</v>
      </c>
      <c r="L15" s="128">
        <v>0</v>
      </c>
      <c r="M15" s="128">
        <f>VLOOKUP(C15,проект!C:W,6,0)</f>
        <v>0</v>
      </c>
      <c r="N15" s="128" t="b">
        <f t="shared" si="2"/>
        <v>1</v>
      </c>
      <c r="O15" s="128">
        <v>0</v>
      </c>
      <c r="P15" s="128">
        <f>VLOOKUP(C15,проект!C:W,7,0)</f>
        <v>0</v>
      </c>
      <c r="Q15" s="128" t="b">
        <f t="shared" si="3"/>
        <v>1</v>
      </c>
      <c r="R15" s="128">
        <v>0</v>
      </c>
      <c r="S15" s="128">
        <f>VLOOKUP(C15,проект!C:W,8,0)</f>
        <v>0</v>
      </c>
      <c r="T15" s="128" t="b">
        <f t="shared" si="4"/>
        <v>1</v>
      </c>
      <c r="U15" s="128">
        <v>411967.2</v>
      </c>
      <c r="V15" s="128">
        <f>VLOOKUP(C15,проект!C:W,9,0)</f>
        <v>411967.2</v>
      </c>
      <c r="W15" s="128" t="b">
        <f t="shared" si="5"/>
        <v>1</v>
      </c>
      <c r="X15" s="128">
        <v>0</v>
      </c>
      <c r="Y15" s="128">
        <f>VLOOKUP(C15,проект!C:W,10,0)</f>
        <v>0</v>
      </c>
      <c r="Z15" s="128" t="b">
        <f t="shared" si="6"/>
        <v>1</v>
      </c>
      <c r="AA15" s="128">
        <v>0</v>
      </c>
      <c r="AB15" s="128">
        <f>VLOOKUP(C15,проект!C:W,11,0)</f>
        <v>0</v>
      </c>
      <c r="AC15" s="128" t="b">
        <f t="shared" si="7"/>
        <v>1</v>
      </c>
      <c r="AD15" s="128">
        <v>0</v>
      </c>
      <c r="AE15" s="128">
        <f>VLOOKUP(C15,проект!C:W,12,0)</f>
        <v>0</v>
      </c>
      <c r="AF15" s="128" t="b">
        <f t="shared" si="8"/>
        <v>1</v>
      </c>
      <c r="AG15" s="128">
        <v>1084350</v>
      </c>
      <c r="AH15" s="128">
        <f>VLOOKUP(C15,проект!C:W,13,0)</f>
        <v>1084350</v>
      </c>
      <c r="AI15" s="128" t="b">
        <f t="shared" si="9"/>
        <v>1</v>
      </c>
      <c r="AJ15" s="186">
        <v>4440538.8</v>
      </c>
      <c r="AK15" s="186">
        <f>VLOOKUP(C15,проект!C:W,14,0)</f>
        <v>5311615.2</v>
      </c>
      <c r="AL15" s="186" t="b">
        <f t="shared" si="10"/>
        <v>0</v>
      </c>
      <c r="AM15" s="128">
        <v>0</v>
      </c>
      <c r="AN15" s="128">
        <v>0</v>
      </c>
      <c r="AO15" s="128">
        <v>0</v>
      </c>
      <c r="AP15" s="128">
        <f>VLOOKUP(C15,проект!C:W,17,0)</f>
        <v>0</v>
      </c>
      <c r="AQ15" s="128" t="b">
        <f t="shared" si="11"/>
        <v>1</v>
      </c>
      <c r="AR15" s="128">
        <v>0</v>
      </c>
      <c r="AS15" s="128">
        <f>VLOOKUP(C15,проект!C:W,18,0)</f>
        <v>0</v>
      </c>
      <c r="AT15" s="128" t="b">
        <f t="shared" si="12"/>
        <v>1</v>
      </c>
      <c r="AU15" s="128">
        <v>0</v>
      </c>
      <c r="AV15" s="128">
        <f>VLOOKUP(C15,проект!C:W,19,0)</f>
        <v>0</v>
      </c>
      <c r="AW15" s="128" t="b">
        <f t="shared" si="13"/>
        <v>1</v>
      </c>
      <c r="AX15" s="128">
        <v>0</v>
      </c>
      <c r="AY15" s="128">
        <f>VLOOKUP(C15,проект!C:W,20,0)</f>
        <v>0</v>
      </c>
      <c r="AZ15" s="128" t="b">
        <f t="shared" si="14"/>
        <v>1</v>
      </c>
      <c r="BA15" s="128">
        <v>114604.61</v>
      </c>
      <c r="BB15" s="128">
        <f>VLOOKUP(C15,проект!C:W,21,0)</f>
        <v>114604.61</v>
      </c>
      <c r="BC15" s="128" t="b">
        <f t="shared" si="15"/>
        <v>1</v>
      </c>
      <c r="BD15" s="128">
        <f>VLOOKUP(C15,проект!C:D,2,0)</f>
        <v>10886699.809999999</v>
      </c>
      <c r="BF15" t="b">
        <f t="shared" si="16"/>
        <v>0</v>
      </c>
    </row>
    <row r="16" spans="1:58" x14ac:dyDescent="0.25">
      <c r="A16">
        <v>10</v>
      </c>
      <c r="B16" s="71" t="s">
        <v>93</v>
      </c>
      <c r="C16">
        <v>39644</v>
      </c>
      <c r="D16" s="128">
        <v>16065319.92</v>
      </c>
      <c r="E16" s="128">
        <v>15877498.93</v>
      </c>
      <c r="F16" s="180">
        <v>5848878</v>
      </c>
      <c r="G16" s="180">
        <f>VLOOKUP(C16,проект!C:F,4,0)</f>
        <v>5808757.2000000002</v>
      </c>
      <c r="H16" s="180" t="b">
        <f t="shared" si="0"/>
        <v>0</v>
      </c>
      <c r="I16" s="128">
        <v>0</v>
      </c>
      <c r="J16" s="128">
        <f>VLOOKUP(C16,проект!C:W,5,0)</f>
        <v>0</v>
      </c>
      <c r="K16" s="128" t="b">
        <f t="shared" si="1"/>
        <v>1</v>
      </c>
      <c r="L16" s="128">
        <v>0</v>
      </c>
      <c r="M16" s="128">
        <f>VLOOKUP(C16,проект!C:W,6,0)</f>
        <v>0</v>
      </c>
      <c r="N16" s="128" t="b">
        <f t="shared" si="2"/>
        <v>1</v>
      </c>
      <c r="O16" s="128">
        <v>0</v>
      </c>
      <c r="P16" s="128">
        <f>VLOOKUP(C16,проект!C:W,7,0)</f>
        <v>0</v>
      </c>
      <c r="Q16" s="128" t="b">
        <f t="shared" si="3"/>
        <v>1</v>
      </c>
      <c r="R16" s="128">
        <v>0</v>
      </c>
      <c r="S16" s="128">
        <f>VLOOKUP(C16,проект!C:W,8,0)</f>
        <v>0</v>
      </c>
      <c r="T16" s="128" t="b">
        <f t="shared" si="4"/>
        <v>1</v>
      </c>
      <c r="U16" s="128">
        <v>744986.4</v>
      </c>
      <c r="V16" s="128">
        <f>VLOOKUP(C16,проект!C:W,9,0)</f>
        <v>744986.4</v>
      </c>
      <c r="W16" s="128" t="b">
        <f t="shared" si="5"/>
        <v>1</v>
      </c>
      <c r="X16" s="128">
        <v>0</v>
      </c>
      <c r="Y16" s="128">
        <f>VLOOKUP(C16,проект!C:W,10,0)</f>
        <v>0</v>
      </c>
      <c r="Z16" s="128" t="b">
        <f t="shared" si="6"/>
        <v>1</v>
      </c>
      <c r="AA16" s="128">
        <v>0</v>
      </c>
      <c r="AB16" s="128">
        <f>VLOOKUP(C16,проект!C:W,11,0)</f>
        <v>0</v>
      </c>
      <c r="AC16" s="128" t="b">
        <f t="shared" si="7"/>
        <v>1</v>
      </c>
      <c r="AD16" s="128">
        <v>5248124.53</v>
      </c>
      <c r="AE16" s="128">
        <f>VLOOKUP(C16,проект!C:W,12,0)</f>
        <v>5248124.53</v>
      </c>
      <c r="AF16" s="128" t="b">
        <f t="shared" si="8"/>
        <v>1</v>
      </c>
      <c r="AG16" s="128">
        <v>1635780</v>
      </c>
      <c r="AH16" s="128">
        <f>VLOOKUP(C16,проект!C:W,13,0)</f>
        <v>1635780</v>
      </c>
      <c r="AI16" s="128" t="b">
        <f t="shared" si="9"/>
        <v>1</v>
      </c>
      <c r="AJ16" s="128">
        <v>2399730</v>
      </c>
      <c r="AK16" s="128">
        <f>VLOOKUP(C16,проект!C:W,14,0)</f>
        <v>2399730</v>
      </c>
      <c r="AL16" s="128" t="b">
        <f t="shared" si="10"/>
        <v>1</v>
      </c>
      <c r="AM16" s="128">
        <v>0</v>
      </c>
      <c r="AN16" s="128">
        <v>0</v>
      </c>
      <c r="AO16" s="128">
        <v>0</v>
      </c>
      <c r="AP16" s="128">
        <f>VLOOKUP(C16,проект!C:W,17,0)</f>
        <v>0</v>
      </c>
      <c r="AQ16" s="128" t="b">
        <f t="shared" si="11"/>
        <v>1</v>
      </c>
      <c r="AR16" s="128">
        <v>0</v>
      </c>
      <c r="AS16" s="128">
        <f>VLOOKUP(C16,проект!C:W,18,0)</f>
        <v>0</v>
      </c>
      <c r="AT16" s="128" t="b">
        <f t="shared" si="12"/>
        <v>1</v>
      </c>
      <c r="AU16" s="128">
        <v>0</v>
      </c>
      <c r="AV16" s="128">
        <f>VLOOKUP(C16,проект!C:W,19,0)</f>
        <v>0</v>
      </c>
      <c r="AW16" s="128" t="b">
        <f t="shared" si="13"/>
        <v>1</v>
      </c>
      <c r="AX16" s="128">
        <v>0</v>
      </c>
      <c r="AY16" s="128">
        <f>VLOOKUP(C16,проект!C:W,20,0)</f>
        <v>0</v>
      </c>
      <c r="AZ16" s="128" t="b">
        <f t="shared" si="14"/>
        <v>1</v>
      </c>
      <c r="BA16" s="128">
        <v>187820.99</v>
      </c>
      <c r="BB16" s="128">
        <f>VLOOKUP(C16,проект!C:W,21,0)</f>
        <v>187820.99</v>
      </c>
      <c r="BC16" s="128" t="b">
        <f t="shared" si="15"/>
        <v>1</v>
      </c>
      <c r="BD16" s="128">
        <f>VLOOKUP(C16,проект!C:D,2,0)</f>
        <v>16025199.120000001</v>
      </c>
      <c r="BF16" t="b">
        <f t="shared" si="16"/>
        <v>0</v>
      </c>
    </row>
    <row r="17" spans="1:58" x14ac:dyDescent="0.25">
      <c r="A17">
        <v>11</v>
      </c>
      <c r="B17" t="s">
        <v>94</v>
      </c>
      <c r="C17">
        <v>39646</v>
      </c>
      <c r="D17" s="128">
        <v>12214893.27</v>
      </c>
      <c r="E17" s="128">
        <v>12067103.709999999</v>
      </c>
      <c r="F17" s="128">
        <v>4784571.5999999996</v>
      </c>
      <c r="G17" s="128">
        <f>VLOOKUP(C17,проект!C:F,4,0)</f>
        <v>4784571.5999999996</v>
      </c>
      <c r="H17" s="128" t="b">
        <f t="shared" si="0"/>
        <v>1</v>
      </c>
      <c r="I17" s="128">
        <v>0</v>
      </c>
      <c r="J17" s="128">
        <f>VLOOKUP(C17,проект!C:W,5,0)</f>
        <v>0</v>
      </c>
      <c r="K17" s="128" t="b">
        <f t="shared" si="1"/>
        <v>1</v>
      </c>
      <c r="L17" s="128">
        <v>0</v>
      </c>
      <c r="M17" s="128">
        <f>VLOOKUP(C17,проект!C:W,6,0)</f>
        <v>0</v>
      </c>
      <c r="N17" s="128" t="b">
        <f t="shared" si="2"/>
        <v>1</v>
      </c>
      <c r="O17" s="128">
        <v>0</v>
      </c>
      <c r="P17" s="128">
        <f>VLOOKUP(C17,проект!C:W,7,0)</f>
        <v>0</v>
      </c>
      <c r="Q17" s="128" t="b">
        <f t="shared" si="3"/>
        <v>1</v>
      </c>
      <c r="R17" s="128">
        <v>0</v>
      </c>
      <c r="S17" s="128">
        <f>VLOOKUP(C17,проект!C:W,8,0)</f>
        <v>0</v>
      </c>
      <c r="T17" s="128" t="b">
        <f t="shared" si="4"/>
        <v>1</v>
      </c>
      <c r="U17" s="128">
        <v>617850</v>
      </c>
      <c r="V17" s="128">
        <f>VLOOKUP(C17,проект!C:W,9,0)</f>
        <v>617850</v>
      </c>
      <c r="W17" s="128" t="b">
        <f t="shared" si="5"/>
        <v>1</v>
      </c>
      <c r="X17" s="128">
        <v>0</v>
      </c>
      <c r="Y17" s="128">
        <f>VLOOKUP(C17,проект!C:W,10,0)</f>
        <v>0</v>
      </c>
      <c r="Z17" s="128" t="b">
        <f t="shared" si="6"/>
        <v>1</v>
      </c>
      <c r="AA17" s="128">
        <v>0</v>
      </c>
      <c r="AB17" s="128">
        <f>VLOOKUP(C17,проект!C:W,11,0)</f>
        <v>0</v>
      </c>
      <c r="AC17" s="128" t="b">
        <f t="shared" si="7"/>
        <v>1</v>
      </c>
      <c r="AD17" s="128">
        <v>3991088.51</v>
      </c>
      <c r="AE17" s="128">
        <f>VLOOKUP(C17,проект!C:W,12,0)</f>
        <v>3991088.51</v>
      </c>
      <c r="AF17" s="128" t="b">
        <f t="shared" si="8"/>
        <v>1</v>
      </c>
      <c r="AG17" s="128">
        <v>1287350</v>
      </c>
      <c r="AH17" s="128">
        <f>VLOOKUP(C17,проект!C:W,13,0)</f>
        <v>1287350</v>
      </c>
      <c r="AI17" s="128" t="b">
        <f t="shared" si="9"/>
        <v>1</v>
      </c>
      <c r="AJ17" s="128">
        <v>1386243.6</v>
      </c>
      <c r="AK17" s="128">
        <f>VLOOKUP(C17,проект!C:W,14,0)</f>
        <v>1386243.6</v>
      </c>
      <c r="AL17" s="128" t="b">
        <f t="shared" si="10"/>
        <v>1</v>
      </c>
      <c r="AM17" s="128">
        <v>0</v>
      </c>
      <c r="AN17" s="128">
        <v>0</v>
      </c>
      <c r="AO17" s="128">
        <v>0</v>
      </c>
      <c r="AP17" s="128">
        <f>VLOOKUP(C17,проект!C:W,17,0)</f>
        <v>0</v>
      </c>
      <c r="AQ17" s="128" t="b">
        <f t="shared" si="11"/>
        <v>1</v>
      </c>
      <c r="AR17" s="128">
        <v>0</v>
      </c>
      <c r="AS17" s="128">
        <f>VLOOKUP(C17,проект!C:W,18,0)</f>
        <v>0</v>
      </c>
      <c r="AT17" s="128" t="b">
        <f t="shared" si="12"/>
        <v>1</v>
      </c>
      <c r="AU17" s="128">
        <v>0</v>
      </c>
      <c r="AV17" s="128">
        <f>VLOOKUP(C17,проект!C:W,19,0)</f>
        <v>0</v>
      </c>
      <c r="AW17" s="128" t="b">
        <f t="shared" si="13"/>
        <v>1</v>
      </c>
      <c r="AX17" s="128">
        <v>0</v>
      </c>
      <c r="AY17" s="128">
        <f>VLOOKUP(C17,проект!C:W,20,0)</f>
        <v>0</v>
      </c>
      <c r="AZ17" s="128" t="b">
        <f t="shared" si="14"/>
        <v>1</v>
      </c>
      <c r="BA17" s="128">
        <v>147789.56</v>
      </c>
      <c r="BB17" s="128">
        <f>VLOOKUP(C17,проект!C:W,21,0)</f>
        <v>147789.56</v>
      </c>
      <c r="BC17" s="128" t="b">
        <f t="shared" si="15"/>
        <v>1</v>
      </c>
      <c r="BD17" s="128">
        <f>VLOOKUP(C17,проект!C:D,2,0)</f>
        <v>12214893.27</v>
      </c>
      <c r="BF17" t="b">
        <f t="shared" si="16"/>
        <v>1</v>
      </c>
    </row>
    <row r="18" spans="1:58" x14ac:dyDescent="0.25">
      <c r="A18">
        <v>12</v>
      </c>
      <c r="B18" t="s">
        <v>95</v>
      </c>
      <c r="C18">
        <v>39638</v>
      </c>
      <c r="D18" s="128">
        <v>15154858.080000002</v>
      </c>
      <c r="E18" s="128">
        <v>14984667.690000001</v>
      </c>
      <c r="F18" s="128">
        <v>5724222</v>
      </c>
      <c r="G18" s="128">
        <f>VLOOKUP(C18,проект!C:F,4,0)</f>
        <v>5724222</v>
      </c>
      <c r="H18" s="128" t="b">
        <f t="shared" si="0"/>
        <v>1</v>
      </c>
      <c r="I18" s="128">
        <v>0</v>
      </c>
      <c r="J18" s="128">
        <f>VLOOKUP(C18,проект!C:W,5,0)</f>
        <v>0</v>
      </c>
      <c r="K18" s="128" t="b">
        <f t="shared" si="1"/>
        <v>1</v>
      </c>
      <c r="L18" s="128">
        <v>0</v>
      </c>
      <c r="M18" s="128">
        <f>VLOOKUP(C18,проект!C:W,6,0)</f>
        <v>0</v>
      </c>
      <c r="N18" s="128" t="b">
        <f t="shared" si="2"/>
        <v>1</v>
      </c>
      <c r="O18" s="128">
        <v>0</v>
      </c>
      <c r="P18" s="128">
        <f>VLOOKUP(C18,проект!C:W,7,0)</f>
        <v>0</v>
      </c>
      <c r="Q18" s="128" t="b">
        <f t="shared" si="3"/>
        <v>1</v>
      </c>
      <c r="R18" s="128">
        <v>0</v>
      </c>
      <c r="S18" s="128">
        <f>VLOOKUP(C18,проект!C:W,8,0)</f>
        <v>0</v>
      </c>
      <c r="T18" s="128" t="b">
        <f t="shared" si="4"/>
        <v>1</v>
      </c>
      <c r="U18" s="128">
        <v>563172</v>
      </c>
      <c r="V18" s="128">
        <f>VLOOKUP(C18,проект!C:W,9,0)</f>
        <v>563172</v>
      </c>
      <c r="W18" s="128" t="b">
        <f t="shared" si="5"/>
        <v>1</v>
      </c>
      <c r="X18" s="128">
        <v>0</v>
      </c>
      <c r="Y18" s="128">
        <f>VLOOKUP(C18,проект!C:W,10,0)</f>
        <v>0</v>
      </c>
      <c r="Z18" s="128" t="b">
        <f t="shared" si="6"/>
        <v>1</v>
      </c>
      <c r="AA18" s="128">
        <v>0</v>
      </c>
      <c r="AB18" s="128">
        <f>VLOOKUP(C18,проект!C:W,11,0)</f>
        <v>0</v>
      </c>
      <c r="AC18" s="128" t="b">
        <f t="shared" si="7"/>
        <v>1</v>
      </c>
      <c r="AD18" s="128">
        <v>5102236.21</v>
      </c>
      <c r="AE18" s="128">
        <f>VLOOKUP(C18,проект!C:W,12,0)</f>
        <v>5102236.21</v>
      </c>
      <c r="AF18" s="128" t="b">
        <f t="shared" si="8"/>
        <v>1</v>
      </c>
      <c r="AG18" s="128">
        <v>1635780</v>
      </c>
      <c r="AH18" s="128">
        <f>VLOOKUP(C18,проект!C:W,13,0)</f>
        <v>1635780</v>
      </c>
      <c r="AI18" s="128" t="b">
        <f t="shared" si="9"/>
        <v>1</v>
      </c>
      <c r="AJ18" s="128">
        <v>1959257.48</v>
      </c>
      <c r="AK18" s="128">
        <f>VLOOKUP(C18,проект!C:W,14,0)</f>
        <v>1959257.48</v>
      </c>
      <c r="AL18" s="128" t="b">
        <f t="shared" si="10"/>
        <v>1</v>
      </c>
      <c r="AM18" s="128">
        <v>0</v>
      </c>
      <c r="AN18" s="128">
        <v>0</v>
      </c>
      <c r="AO18" s="128">
        <v>0</v>
      </c>
      <c r="AP18" s="128">
        <f>VLOOKUP(C18,проект!C:W,17,0)</f>
        <v>0</v>
      </c>
      <c r="AQ18" s="128" t="b">
        <f t="shared" si="11"/>
        <v>1</v>
      </c>
      <c r="AR18" s="128">
        <v>0</v>
      </c>
      <c r="AS18" s="128">
        <f>VLOOKUP(C18,проект!C:W,18,0)</f>
        <v>0</v>
      </c>
      <c r="AT18" s="128" t="b">
        <f t="shared" si="12"/>
        <v>1</v>
      </c>
      <c r="AU18" s="128">
        <v>0</v>
      </c>
      <c r="AV18" s="128">
        <f>VLOOKUP(C18,проект!C:W,19,0)</f>
        <v>0</v>
      </c>
      <c r="AW18" s="128" t="b">
        <f t="shared" si="13"/>
        <v>1</v>
      </c>
      <c r="AX18" s="128">
        <v>0</v>
      </c>
      <c r="AY18" s="128">
        <f>VLOOKUP(C18,проект!C:W,20,0)</f>
        <v>0</v>
      </c>
      <c r="AZ18" s="128" t="b">
        <f t="shared" si="14"/>
        <v>1</v>
      </c>
      <c r="BA18" s="128">
        <v>170190.39</v>
      </c>
      <c r="BB18" s="128">
        <f>VLOOKUP(C18,проект!C:W,21,0)</f>
        <v>170190.39</v>
      </c>
      <c r="BC18" s="128" t="b">
        <f t="shared" si="15"/>
        <v>1</v>
      </c>
      <c r="BD18" s="128">
        <f>VLOOKUP(C18,проект!C:D,2,0)</f>
        <v>15154858.080000002</v>
      </c>
      <c r="BF18" t="b">
        <f t="shared" si="16"/>
        <v>1</v>
      </c>
    </row>
    <row r="19" spans="1:58" x14ac:dyDescent="0.25">
      <c r="A19">
        <v>13</v>
      </c>
      <c r="B19" t="s">
        <v>96</v>
      </c>
      <c r="C19">
        <v>39403</v>
      </c>
      <c r="D19" s="128">
        <v>9253232.7199999988</v>
      </c>
      <c r="E19" s="128">
        <v>9142024.7199999988</v>
      </c>
      <c r="F19" s="128">
        <v>3778891.38</v>
      </c>
      <c r="G19" s="128">
        <f>VLOOKUP(C19,проект!C:F,4,0)</f>
        <v>3778891.38</v>
      </c>
      <c r="H19" s="128" t="b">
        <f t="shared" si="0"/>
        <v>1</v>
      </c>
      <c r="I19" s="128">
        <v>0</v>
      </c>
      <c r="J19" s="128">
        <f>VLOOKUP(C19,проект!C:W,5,0)</f>
        <v>0</v>
      </c>
      <c r="K19" s="128" t="b">
        <f t="shared" si="1"/>
        <v>1</v>
      </c>
      <c r="L19" s="128">
        <v>0</v>
      </c>
      <c r="M19" s="128">
        <f>VLOOKUP(C19,проект!C:W,6,0)</f>
        <v>0</v>
      </c>
      <c r="N19" s="128" t="b">
        <f t="shared" si="2"/>
        <v>1</v>
      </c>
      <c r="O19" s="128">
        <v>0</v>
      </c>
      <c r="P19" s="128">
        <f>VLOOKUP(C19,проект!C:W,7,0)</f>
        <v>0</v>
      </c>
      <c r="Q19" s="128" t="b">
        <f t="shared" si="3"/>
        <v>1</v>
      </c>
      <c r="R19" s="128">
        <v>0</v>
      </c>
      <c r="S19" s="128">
        <f>VLOOKUP(C19,проект!C:W,8,0)</f>
        <v>0</v>
      </c>
      <c r="T19" s="128" t="b">
        <f t="shared" si="4"/>
        <v>1</v>
      </c>
      <c r="U19" s="128">
        <v>0</v>
      </c>
      <c r="V19" s="128">
        <f>VLOOKUP(C19,проект!C:W,9,0)</f>
        <v>0</v>
      </c>
      <c r="W19" s="128" t="b">
        <f t="shared" si="5"/>
        <v>1</v>
      </c>
      <c r="X19" s="128">
        <v>0</v>
      </c>
      <c r="Y19" s="128">
        <f>VLOOKUP(C19,проект!C:W,10,0)</f>
        <v>0</v>
      </c>
      <c r="Z19" s="128" t="b">
        <f t="shared" si="6"/>
        <v>1</v>
      </c>
      <c r="AA19" s="128">
        <v>0</v>
      </c>
      <c r="AB19" s="128">
        <f>VLOOKUP(C19,проект!C:W,11,0)</f>
        <v>0</v>
      </c>
      <c r="AC19" s="128" t="b">
        <f t="shared" si="7"/>
        <v>1</v>
      </c>
      <c r="AD19" s="128">
        <v>0</v>
      </c>
      <c r="AE19" s="128">
        <f>VLOOKUP(C19,проект!C:W,12,0)</f>
        <v>0</v>
      </c>
      <c r="AF19" s="128" t="b">
        <f t="shared" si="8"/>
        <v>1</v>
      </c>
      <c r="AG19" s="128">
        <v>0</v>
      </c>
      <c r="AH19" s="128">
        <f>VLOOKUP(C19,проект!C:W,13,0)</f>
        <v>0</v>
      </c>
      <c r="AI19" s="128" t="b">
        <f t="shared" si="9"/>
        <v>1</v>
      </c>
      <c r="AJ19" s="128">
        <v>5363133.34</v>
      </c>
      <c r="AK19" s="128">
        <f>VLOOKUP(C19,проект!C:W,14,0)</f>
        <v>5363133.34</v>
      </c>
      <c r="AL19" s="128" t="b">
        <f t="shared" si="10"/>
        <v>1</v>
      </c>
      <c r="AM19" s="128">
        <v>0</v>
      </c>
      <c r="AN19" s="128">
        <v>0</v>
      </c>
      <c r="AO19" s="128">
        <v>0</v>
      </c>
      <c r="AP19" s="128">
        <f>VLOOKUP(C19,проект!C:W,17,0)</f>
        <v>0</v>
      </c>
      <c r="AQ19" s="128" t="b">
        <f t="shared" si="11"/>
        <v>1</v>
      </c>
      <c r="AR19" s="128">
        <v>0</v>
      </c>
      <c r="AS19" s="128">
        <f>VLOOKUP(C19,проект!C:W,18,0)</f>
        <v>0</v>
      </c>
      <c r="AT19" s="128" t="b">
        <f t="shared" si="12"/>
        <v>1</v>
      </c>
      <c r="AU19" s="128">
        <v>0</v>
      </c>
      <c r="AV19" s="128">
        <f>VLOOKUP(C19,проект!C:W,19,0)</f>
        <v>0</v>
      </c>
      <c r="AW19" s="128" t="b">
        <f t="shared" si="13"/>
        <v>1</v>
      </c>
      <c r="AX19" s="128">
        <v>0</v>
      </c>
      <c r="AY19" s="128">
        <f>VLOOKUP(C19,проект!C:W,20,0)</f>
        <v>0</v>
      </c>
      <c r="AZ19" s="128" t="b">
        <f t="shared" si="14"/>
        <v>1</v>
      </c>
      <c r="BA19" s="128">
        <v>111208</v>
      </c>
      <c r="BB19" s="128">
        <f>VLOOKUP(C19,проект!C:W,21,0)</f>
        <v>111208</v>
      </c>
      <c r="BC19" s="128" t="b">
        <f t="shared" si="15"/>
        <v>1</v>
      </c>
      <c r="BD19" s="128">
        <f>VLOOKUP(C19,проект!C:D,2,0)</f>
        <v>9253232.7199999988</v>
      </c>
      <c r="BF19" t="b">
        <f t="shared" si="16"/>
        <v>1</v>
      </c>
    </row>
    <row r="20" spans="1:58" x14ac:dyDescent="0.25">
      <c r="A20">
        <v>14</v>
      </c>
      <c r="B20" t="s">
        <v>97</v>
      </c>
      <c r="C20">
        <v>39501</v>
      </c>
      <c r="D20" s="128">
        <v>6733722.7000000002</v>
      </c>
      <c r="E20" s="128">
        <v>6654224.3900000006</v>
      </c>
      <c r="F20" s="128">
        <v>2936143.19</v>
      </c>
      <c r="G20" s="128">
        <f>VLOOKUP(C20,проект!C:F,4,0)</f>
        <v>2936143.19</v>
      </c>
      <c r="H20" s="128" t="b">
        <f t="shared" si="0"/>
        <v>1</v>
      </c>
      <c r="I20" s="128">
        <v>0</v>
      </c>
      <c r="J20" s="128">
        <f>VLOOKUP(C20,проект!C:W,5,0)</f>
        <v>0</v>
      </c>
      <c r="K20" s="128" t="b">
        <f t="shared" si="1"/>
        <v>1</v>
      </c>
      <c r="L20" s="128">
        <v>0</v>
      </c>
      <c r="M20" s="128">
        <f>VLOOKUP(C20,проект!C:W,6,0)</f>
        <v>0</v>
      </c>
      <c r="N20" s="128" t="b">
        <f t="shared" si="2"/>
        <v>1</v>
      </c>
      <c r="O20" s="128">
        <v>0</v>
      </c>
      <c r="P20" s="128">
        <f>VLOOKUP(C20,проект!C:W,7,0)</f>
        <v>0</v>
      </c>
      <c r="Q20" s="128" t="b">
        <f t="shared" si="3"/>
        <v>1</v>
      </c>
      <c r="R20" s="128">
        <v>0</v>
      </c>
      <c r="S20" s="128">
        <f>VLOOKUP(C20,проект!C:W,8,0)</f>
        <v>0</v>
      </c>
      <c r="T20" s="128" t="b">
        <f t="shared" si="4"/>
        <v>1</v>
      </c>
      <c r="U20" s="128">
        <v>0</v>
      </c>
      <c r="V20" s="128">
        <f>VLOOKUP(C20,проект!C:W,9,0)</f>
        <v>0</v>
      </c>
      <c r="W20" s="128" t="b">
        <f t="shared" si="5"/>
        <v>1</v>
      </c>
      <c r="X20" s="128">
        <v>0</v>
      </c>
      <c r="Y20" s="128">
        <f>VLOOKUP(C20,проект!C:W,10,0)</f>
        <v>0</v>
      </c>
      <c r="Z20" s="128" t="b">
        <f t="shared" si="6"/>
        <v>1</v>
      </c>
      <c r="AA20" s="128">
        <v>0</v>
      </c>
      <c r="AB20" s="128">
        <f>VLOOKUP(C20,проект!C:W,11,0)</f>
        <v>0</v>
      </c>
      <c r="AC20" s="128" t="b">
        <f t="shared" si="7"/>
        <v>1</v>
      </c>
      <c r="AD20" s="128">
        <v>0</v>
      </c>
      <c r="AE20" s="128">
        <f>VLOOKUP(C20,проект!C:W,12,0)</f>
        <v>0</v>
      </c>
      <c r="AF20" s="128" t="b">
        <f t="shared" si="8"/>
        <v>1</v>
      </c>
      <c r="AG20" s="128">
        <v>0</v>
      </c>
      <c r="AH20" s="128">
        <f>VLOOKUP(C20,проект!C:W,13,0)</f>
        <v>0</v>
      </c>
      <c r="AI20" s="128" t="b">
        <f t="shared" si="9"/>
        <v>1</v>
      </c>
      <c r="AJ20" s="128">
        <v>3718081.2</v>
      </c>
      <c r="AK20" s="128">
        <f>VLOOKUP(C20,проект!C:W,14,0)</f>
        <v>3718081.2</v>
      </c>
      <c r="AL20" s="128" t="b">
        <f t="shared" si="10"/>
        <v>1</v>
      </c>
      <c r="AM20" s="128">
        <v>0</v>
      </c>
      <c r="AN20" s="128">
        <v>0</v>
      </c>
      <c r="AO20" s="128">
        <v>0</v>
      </c>
      <c r="AP20" s="128">
        <f>VLOOKUP(C20,проект!C:W,17,0)</f>
        <v>0</v>
      </c>
      <c r="AQ20" s="128" t="b">
        <f t="shared" si="11"/>
        <v>1</v>
      </c>
      <c r="AR20" s="128">
        <v>0</v>
      </c>
      <c r="AS20" s="128">
        <f>VLOOKUP(C20,проект!C:W,18,0)</f>
        <v>0</v>
      </c>
      <c r="AT20" s="128" t="b">
        <f t="shared" si="12"/>
        <v>1</v>
      </c>
      <c r="AU20" s="128">
        <v>0</v>
      </c>
      <c r="AV20" s="128">
        <f>VLOOKUP(C20,проект!C:W,19,0)</f>
        <v>0</v>
      </c>
      <c r="AW20" s="128" t="b">
        <f t="shared" si="13"/>
        <v>1</v>
      </c>
      <c r="AX20" s="128">
        <v>0</v>
      </c>
      <c r="AY20" s="128">
        <f>VLOOKUP(C20,проект!C:W,20,0)</f>
        <v>0</v>
      </c>
      <c r="AZ20" s="128" t="b">
        <f t="shared" si="14"/>
        <v>1</v>
      </c>
      <c r="BA20" s="128">
        <v>79498.31</v>
      </c>
      <c r="BB20" s="128">
        <f>VLOOKUP(C20,проект!C:W,21,0)</f>
        <v>79498.31</v>
      </c>
      <c r="BC20" s="128" t="b">
        <f t="shared" si="15"/>
        <v>1</v>
      </c>
      <c r="BD20" s="128">
        <f>VLOOKUP(C20,проект!C:D,2,0)</f>
        <v>6733722.7000000002</v>
      </c>
      <c r="BF20" t="b">
        <f t="shared" si="16"/>
        <v>1</v>
      </c>
    </row>
    <row r="21" spans="1:58" x14ac:dyDescent="0.25">
      <c r="A21">
        <v>15</v>
      </c>
      <c r="B21" t="s">
        <v>98</v>
      </c>
      <c r="C21">
        <v>39446</v>
      </c>
      <c r="D21" s="128">
        <v>6721023.3900000006</v>
      </c>
      <c r="E21" s="128">
        <v>6642228.7300000004</v>
      </c>
      <c r="F21" s="128">
        <v>3040280.4</v>
      </c>
      <c r="G21" s="128">
        <f>VLOOKUP(C21,проект!C:F,4,0)</f>
        <v>3040280.4</v>
      </c>
      <c r="H21" s="128" t="b">
        <f t="shared" si="0"/>
        <v>1</v>
      </c>
      <c r="I21" s="128">
        <v>2924122.33</v>
      </c>
      <c r="J21" s="128">
        <f>VLOOKUP(C21,проект!C:W,5,0)</f>
        <v>2924122.33</v>
      </c>
      <c r="K21" s="128" t="b">
        <f t="shared" si="1"/>
        <v>1</v>
      </c>
      <c r="L21" s="128">
        <v>0</v>
      </c>
      <c r="M21" s="128">
        <f>VLOOKUP(C21,проект!C:W,6,0)</f>
        <v>0</v>
      </c>
      <c r="N21" s="128" t="b">
        <f t="shared" si="2"/>
        <v>1</v>
      </c>
      <c r="O21" s="128">
        <v>348373.2</v>
      </c>
      <c r="P21" s="128">
        <f>VLOOKUP(C21,проект!C:W,7,0)</f>
        <v>348373.2</v>
      </c>
      <c r="Q21" s="128" t="b">
        <f t="shared" si="3"/>
        <v>1</v>
      </c>
      <c r="R21" s="128">
        <v>329452.79999999999</v>
      </c>
      <c r="S21" s="128">
        <f>VLOOKUP(C21,проект!C:W,8,0)</f>
        <v>329452.79999999999</v>
      </c>
      <c r="T21" s="128" t="b">
        <f t="shared" si="4"/>
        <v>1</v>
      </c>
      <c r="U21" s="128">
        <v>0</v>
      </c>
      <c r="V21" s="128">
        <f>VLOOKUP(C21,проект!C:W,9,0)</f>
        <v>0</v>
      </c>
      <c r="W21" s="128" t="b">
        <f t="shared" si="5"/>
        <v>1</v>
      </c>
      <c r="X21" s="128">
        <v>0</v>
      </c>
      <c r="Y21" s="128">
        <f>VLOOKUP(C21,проект!C:W,10,0)</f>
        <v>0</v>
      </c>
      <c r="Z21" s="128" t="b">
        <f t="shared" si="6"/>
        <v>1</v>
      </c>
      <c r="AA21" s="128">
        <v>0</v>
      </c>
      <c r="AB21" s="128">
        <f>VLOOKUP(C21,проект!C:W,11,0)</f>
        <v>0</v>
      </c>
      <c r="AC21" s="128" t="b">
        <f t="shared" si="7"/>
        <v>1</v>
      </c>
      <c r="AD21" s="128">
        <v>0</v>
      </c>
      <c r="AE21" s="128">
        <f>VLOOKUP(C21,проект!C:W,12,0)</f>
        <v>0</v>
      </c>
      <c r="AF21" s="128" t="b">
        <f t="shared" si="8"/>
        <v>1</v>
      </c>
      <c r="AG21" s="128">
        <v>0</v>
      </c>
      <c r="AH21" s="128">
        <f>VLOOKUP(C21,проект!C:W,13,0)</f>
        <v>0</v>
      </c>
      <c r="AI21" s="128" t="b">
        <f t="shared" si="9"/>
        <v>1</v>
      </c>
      <c r="AJ21" s="128">
        <v>0</v>
      </c>
      <c r="AK21" s="128">
        <f>VLOOKUP(C21,проект!C:W,14,0)</f>
        <v>0</v>
      </c>
      <c r="AL21" s="128" t="b">
        <f t="shared" si="10"/>
        <v>1</v>
      </c>
      <c r="AM21" s="128">
        <v>0</v>
      </c>
      <c r="AN21" s="128">
        <v>0</v>
      </c>
      <c r="AO21" s="128">
        <v>0</v>
      </c>
      <c r="AP21" s="128">
        <f>VLOOKUP(C21,проект!C:W,17,0)</f>
        <v>0</v>
      </c>
      <c r="AQ21" s="128" t="b">
        <f t="shared" si="11"/>
        <v>1</v>
      </c>
      <c r="AR21" s="128">
        <v>0</v>
      </c>
      <c r="AS21" s="128">
        <f>VLOOKUP(C21,проект!C:W,18,0)</f>
        <v>0</v>
      </c>
      <c r="AT21" s="128" t="b">
        <f t="shared" si="12"/>
        <v>1</v>
      </c>
      <c r="AU21" s="128">
        <v>0</v>
      </c>
      <c r="AV21" s="128">
        <f>VLOOKUP(C21,проект!C:W,19,0)</f>
        <v>0</v>
      </c>
      <c r="AW21" s="128" t="b">
        <f t="shared" si="13"/>
        <v>1</v>
      </c>
      <c r="AX21" s="128">
        <v>0</v>
      </c>
      <c r="AY21" s="128">
        <f>VLOOKUP(C21,проект!C:W,20,0)</f>
        <v>0</v>
      </c>
      <c r="AZ21" s="128" t="b">
        <f t="shared" si="14"/>
        <v>1</v>
      </c>
      <c r="BA21" s="128">
        <v>78794.66</v>
      </c>
      <c r="BB21" s="128">
        <f>VLOOKUP(C21,проект!C:W,21,0)</f>
        <v>78794.66</v>
      </c>
      <c r="BC21" s="128" t="b">
        <f t="shared" si="15"/>
        <v>1</v>
      </c>
      <c r="BD21" s="128">
        <f>VLOOKUP(C21,проект!C:D,2,0)</f>
        <v>6721023.3900000006</v>
      </c>
      <c r="BF21" t="b">
        <f t="shared" si="16"/>
        <v>1</v>
      </c>
    </row>
    <row r="22" spans="1:58" x14ac:dyDescent="0.25">
      <c r="A22">
        <v>16</v>
      </c>
      <c r="B22" s="71" t="s">
        <v>99</v>
      </c>
      <c r="C22">
        <v>39456</v>
      </c>
      <c r="D22" s="128">
        <v>6702329.9199999999</v>
      </c>
      <c r="E22" s="128">
        <v>6622674.7400000002</v>
      </c>
      <c r="F22" s="180">
        <v>3020726.41</v>
      </c>
      <c r="G22" s="180">
        <f>VLOOKUP(C22,проект!C:F,4,0)</f>
        <v>2975051.38</v>
      </c>
      <c r="H22" s="180" t="b">
        <f t="shared" si="0"/>
        <v>0</v>
      </c>
      <c r="I22" s="128">
        <v>2924122.33</v>
      </c>
      <c r="J22" s="128">
        <f>VLOOKUP(C22,проект!C:W,5,0)</f>
        <v>2924122.33</v>
      </c>
      <c r="K22" s="128" t="b">
        <f t="shared" si="1"/>
        <v>1</v>
      </c>
      <c r="L22" s="128">
        <v>0</v>
      </c>
      <c r="M22" s="128">
        <f>VLOOKUP(C22,проект!C:W,6,0)</f>
        <v>0</v>
      </c>
      <c r="N22" s="128" t="b">
        <f t="shared" si="2"/>
        <v>1</v>
      </c>
      <c r="O22" s="128">
        <v>348373.2</v>
      </c>
      <c r="P22" s="128">
        <f>VLOOKUP(C22,проект!C:W,7,0)</f>
        <v>348373.2</v>
      </c>
      <c r="Q22" s="128" t="b">
        <f t="shared" si="3"/>
        <v>1</v>
      </c>
      <c r="R22" s="128">
        <v>329452.79999999999</v>
      </c>
      <c r="S22" s="128">
        <f>VLOOKUP(C22,проект!C:W,8,0)</f>
        <v>329452.79999999999</v>
      </c>
      <c r="T22" s="128" t="b">
        <f t="shared" si="4"/>
        <v>1</v>
      </c>
      <c r="U22" s="128">
        <v>0</v>
      </c>
      <c r="V22" s="128">
        <f>VLOOKUP(C22,проект!C:W,9,0)</f>
        <v>0</v>
      </c>
      <c r="W22" s="128" t="b">
        <f t="shared" si="5"/>
        <v>1</v>
      </c>
      <c r="X22" s="128">
        <v>0</v>
      </c>
      <c r="Y22" s="128">
        <f>VLOOKUP(C22,проект!C:W,10,0)</f>
        <v>0</v>
      </c>
      <c r="Z22" s="128" t="b">
        <f t="shared" si="6"/>
        <v>1</v>
      </c>
      <c r="AA22" s="128">
        <v>0</v>
      </c>
      <c r="AB22" s="128">
        <f>VLOOKUP(C22,проект!C:W,11,0)</f>
        <v>0</v>
      </c>
      <c r="AC22" s="128" t="b">
        <f t="shared" si="7"/>
        <v>1</v>
      </c>
      <c r="AD22" s="128">
        <v>0</v>
      </c>
      <c r="AE22" s="128">
        <f>VLOOKUP(C22,проект!C:W,12,0)</f>
        <v>0</v>
      </c>
      <c r="AF22" s="128" t="b">
        <f t="shared" si="8"/>
        <v>1</v>
      </c>
      <c r="AG22" s="128">
        <v>0</v>
      </c>
      <c r="AH22" s="128">
        <f>VLOOKUP(C22,проект!C:W,13,0)</f>
        <v>0</v>
      </c>
      <c r="AI22" s="128" t="b">
        <f t="shared" si="9"/>
        <v>1</v>
      </c>
      <c r="AJ22" s="128">
        <v>0</v>
      </c>
      <c r="AK22" s="128">
        <f>VLOOKUP(C22,проект!C:W,14,0)</f>
        <v>0</v>
      </c>
      <c r="AL22" s="128" t="b">
        <f t="shared" si="10"/>
        <v>1</v>
      </c>
      <c r="AM22" s="128">
        <v>0</v>
      </c>
      <c r="AN22" s="128">
        <v>0</v>
      </c>
      <c r="AO22" s="128">
        <v>0</v>
      </c>
      <c r="AP22" s="128">
        <f>VLOOKUP(C22,проект!C:W,17,0)</f>
        <v>0</v>
      </c>
      <c r="AQ22" s="128" t="b">
        <f t="shared" si="11"/>
        <v>1</v>
      </c>
      <c r="AR22" s="128">
        <v>0</v>
      </c>
      <c r="AS22" s="128">
        <f>VLOOKUP(C22,проект!C:W,18,0)</f>
        <v>0</v>
      </c>
      <c r="AT22" s="128" t="b">
        <f t="shared" si="12"/>
        <v>1</v>
      </c>
      <c r="AU22" s="128">
        <v>0</v>
      </c>
      <c r="AV22" s="128">
        <f>VLOOKUP(C22,проект!C:W,19,0)</f>
        <v>0</v>
      </c>
      <c r="AW22" s="128" t="b">
        <f t="shared" si="13"/>
        <v>1</v>
      </c>
      <c r="AX22" s="128">
        <v>0</v>
      </c>
      <c r="AY22" s="128">
        <f>VLOOKUP(C22,проект!C:W,20,0)</f>
        <v>0</v>
      </c>
      <c r="AZ22" s="128" t="b">
        <f t="shared" si="14"/>
        <v>1</v>
      </c>
      <c r="BA22" s="128">
        <v>79655.179999999993</v>
      </c>
      <c r="BB22" s="128">
        <f>VLOOKUP(C22,проект!C:W,21,0)</f>
        <v>79655.179999999993</v>
      </c>
      <c r="BC22" s="128" t="b">
        <f t="shared" si="15"/>
        <v>1</v>
      </c>
      <c r="BD22" s="128">
        <f>VLOOKUP(C22,проект!C:D,2,0)</f>
        <v>6656654.8899999997</v>
      </c>
      <c r="BF22" t="b">
        <f t="shared" si="16"/>
        <v>0</v>
      </c>
    </row>
    <row r="23" spans="1:58" x14ac:dyDescent="0.25">
      <c r="A23">
        <v>17</v>
      </c>
      <c r="B23" t="s">
        <v>100</v>
      </c>
      <c r="C23">
        <v>39645</v>
      </c>
      <c r="D23" s="128">
        <v>6897750.75</v>
      </c>
      <c r="E23" s="128">
        <v>6817745.0800000001</v>
      </c>
      <c r="F23" s="128">
        <v>3028125.28</v>
      </c>
      <c r="G23" s="128">
        <f>VLOOKUP(C23,проект!C:F,4,0)</f>
        <v>3028125.28</v>
      </c>
      <c r="H23" s="128" t="b">
        <f t="shared" si="0"/>
        <v>1</v>
      </c>
      <c r="I23" s="128">
        <v>0</v>
      </c>
      <c r="J23" s="128">
        <f>VLOOKUP(C23,проект!C:W,5,0)</f>
        <v>0</v>
      </c>
      <c r="K23" s="128" t="b">
        <f t="shared" si="1"/>
        <v>1</v>
      </c>
      <c r="L23" s="128">
        <v>0</v>
      </c>
      <c r="M23" s="128">
        <f>VLOOKUP(C23,проект!C:W,6,0)</f>
        <v>0</v>
      </c>
      <c r="N23" s="128" t="b">
        <f t="shared" si="2"/>
        <v>1</v>
      </c>
      <c r="O23" s="128">
        <v>0</v>
      </c>
      <c r="P23" s="128">
        <f>VLOOKUP(C23,проект!C:W,7,0)</f>
        <v>0</v>
      </c>
      <c r="Q23" s="128" t="b">
        <f t="shared" si="3"/>
        <v>1</v>
      </c>
      <c r="R23" s="128">
        <v>0</v>
      </c>
      <c r="S23" s="128">
        <f>VLOOKUP(C23,проект!C:W,8,0)</f>
        <v>0</v>
      </c>
      <c r="T23" s="128" t="b">
        <f t="shared" si="4"/>
        <v>1</v>
      </c>
      <c r="U23" s="128">
        <v>0</v>
      </c>
      <c r="V23" s="128">
        <f>VLOOKUP(C23,проект!C:W,9,0)</f>
        <v>0</v>
      </c>
      <c r="W23" s="128" t="b">
        <f t="shared" si="5"/>
        <v>1</v>
      </c>
      <c r="X23" s="128">
        <v>0</v>
      </c>
      <c r="Y23" s="128">
        <f>VLOOKUP(C23,проект!C:W,10,0)</f>
        <v>0</v>
      </c>
      <c r="Z23" s="128" t="b">
        <f t="shared" si="6"/>
        <v>1</v>
      </c>
      <c r="AA23" s="128">
        <v>0</v>
      </c>
      <c r="AB23" s="128">
        <f>VLOOKUP(C23,проект!C:W,11,0)</f>
        <v>0</v>
      </c>
      <c r="AC23" s="128" t="b">
        <f t="shared" si="7"/>
        <v>1</v>
      </c>
      <c r="AD23" s="128">
        <v>0</v>
      </c>
      <c r="AE23" s="128">
        <f>VLOOKUP(C23,проект!C:W,12,0)</f>
        <v>0</v>
      </c>
      <c r="AF23" s="128" t="b">
        <f t="shared" si="8"/>
        <v>1</v>
      </c>
      <c r="AG23" s="128">
        <v>0</v>
      </c>
      <c r="AH23" s="128">
        <f>VLOOKUP(C23,проект!C:W,13,0)</f>
        <v>0</v>
      </c>
      <c r="AI23" s="128" t="b">
        <f t="shared" si="9"/>
        <v>1</v>
      </c>
      <c r="AJ23" s="128">
        <v>3169450.8</v>
      </c>
      <c r="AK23" s="128">
        <f>VLOOKUP(C23,проект!C:W,14,0)</f>
        <v>3169450.8</v>
      </c>
      <c r="AL23" s="128" t="b">
        <f t="shared" si="10"/>
        <v>1</v>
      </c>
      <c r="AM23" s="128">
        <v>0</v>
      </c>
      <c r="AN23" s="128">
        <v>0</v>
      </c>
      <c r="AO23" s="128">
        <v>620169</v>
      </c>
      <c r="AP23" s="128">
        <f>VLOOKUP(C23,проект!C:W,17,0)</f>
        <v>620169</v>
      </c>
      <c r="AQ23" s="128" t="b">
        <f t="shared" si="11"/>
        <v>1</v>
      </c>
      <c r="AR23" s="128">
        <v>0</v>
      </c>
      <c r="AS23" s="128">
        <f>VLOOKUP(C23,проект!C:W,18,0)</f>
        <v>0</v>
      </c>
      <c r="AT23" s="128" t="b">
        <f t="shared" si="12"/>
        <v>1</v>
      </c>
      <c r="AU23" s="128">
        <v>0</v>
      </c>
      <c r="AV23" s="128">
        <f>VLOOKUP(C23,проект!C:W,19,0)</f>
        <v>0</v>
      </c>
      <c r="AW23" s="128" t="b">
        <f t="shared" si="13"/>
        <v>1</v>
      </c>
      <c r="AX23" s="128">
        <v>0</v>
      </c>
      <c r="AY23" s="128">
        <f>VLOOKUP(C23,проект!C:W,20,0)</f>
        <v>0</v>
      </c>
      <c r="AZ23" s="128" t="b">
        <f t="shared" si="14"/>
        <v>1</v>
      </c>
      <c r="BA23" s="128">
        <v>80005.67</v>
      </c>
      <c r="BB23" s="128">
        <f>VLOOKUP(C23,проект!C:W,21,0)</f>
        <v>80005.67</v>
      </c>
      <c r="BC23" s="128" t="b">
        <f t="shared" si="15"/>
        <v>1</v>
      </c>
      <c r="BD23" s="128">
        <f>VLOOKUP(C23,проект!C:D,2,0)</f>
        <v>6897750.75</v>
      </c>
      <c r="BF23" t="b">
        <f t="shared" si="16"/>
        <v>1</v>
      </c>
    </row>
    <row r="24" spans="1:58" x14ac:dyDescent="0.25">
      <c r="A24">
        <v>22</v>
      </c>
      <c r="B24" t="s">
        <v>106</v>
      </c>
      <c r="C24">
        <v>40382</v>
      </c>
      <c r="D24" s="128">
        <v>7675642.580000001</v>
      </c>
      <c r="E24" s="128">
        <v>7587553.7500000009</v>
      </c>
      <c r="F24" s="128">
        <v>2652957.25</v>
      </c>
      <c r="G24" s="128">
        <f>VLOOKUP(C24,проект!C:F,4,0)</f>
        <v>2652957.25</v>
      </c>
      <c r="H24" s="128" t="b">
        <f t="shared" si="0"/>
        <v>1</v>
      </c>
      <c r="I24" s="128">
        <v>0</v>
      </c>
      <c r="J24" s="128">
        <f>VLOOKUP(C24,проект!C:W,5,0)</f>
        <v>0</v>
      </c>
      <c r="K24" s="128" t="b">
        <f t="shared" si="1"/>
        <v>1</v>
      </c>
      <c r="L24" s="128">
        <v>0</v>
      </c>
      <c r="M24" s="128">
        <f>VLOOKUP(C24,проект!C:W,6,0)</f>
        <v>0</v>
      </c>
      <c r="N24" s="128" t="b">
        <f t="shared" si="2"/>
        <v>1</v>
      </c>
      <c r="O24" s="128">
        <v>0</v>
      </c>
      <c r="P24" s="128">
        <f>VLOOKUP(C24,проект!C:W,7,0)</f>
        <v>0</v>
      </c>
      <c r="Q24" s="128" t="b">
        <f t="shared" si="3"/>
        <v>1</v>
      </c>
      <c r="R24" s="128">
        <v>0</v>
      </c>
      <c r="S24" s="128">
        <f>VLOOKUP(C24,проект!C:W,8,0)</f>
        <v>0</v>
      </c>
      <c r="T24" s="128" t="b">
        <f t="shared" si="4"/>
        <v>1</v>
      </c>
      <c r="U24" s="128">
        <v>0</v>
      </c>
      <c r="V24" s="128">
        <f>VLOOKUP(C24,проект!C:W,9,0)</f>
        <v>0</v>
      </c>
      <c r="W24" s="128" t="b">
        <f t="shared" si="5"/>
        <v>1</v>
      </c>
      <c r="X24" s="128">
        <v>0</v>
      </c>
      <c r="Y24" s="128">
        <f>VLOOKUP(C24,проект!C:W,10,0)</f>
        <v>0</v>
      </c>
      <c r="Z24" s="128" t="b">
        <f t="shared" si="6"/>
        <v>1</v>
      </c>
      <c r="AA24" s="128">
        <v>0</v>
      </c>
      <c r="AB24" s="128">
        <f>VLOOKUP(C24,проект!C:W,11,0)</f>
        <v>0</v>
      </c>
      <c r="AC24" s="128" t="b">
        <f t="shared" si="7"/>
        <v>1</v>
      </c>
      <c r="AD24" s="128">
        <v>3172535.89</v>
      </c>
      <c r="AE24" s="128">
        <f>VLOOKUP(C24,проект!C:W,12,0)</f>
        <v>3172535.89</v>
      </c>
      <c r="AF24" s="128" t="b">
        <f t="shared" si="8"/>
        <v>1</v>
      </c>
      <c r="AG24" s="128">
        <v>0</v>
      </c>
      <c r="AH24" s="128">
        <f>VLOOKUP(C24,проект!C:W,13,0)</f>
        <v>0</v>
      </c>
      <c r="AI24" s="128" t="b">
        <f t="shared" si="9"/>
        <v>1</v>
      </c>
      <c r="AJ24" s="128">
        <v>1762060.61</v>
      </c>
      <c r="AK24" s="128">
        <f>VLOOKUP(C24,проект!C:W,14,0)</f>
        <v>1762060.61</v>
      </c>
      <c r="AL24" s="128" t="b">
        <f t="shared" si="10"/>
        <v>1</v>
      </c>
      <c r="AM24" s="128">
        <v>0</v>
      </c>
      <c r="AN24" s="128">
        <v>0</v>
      </c>
      <c r="AO24" s="128">
        <v>0</v>
      </c>
      <c r="AP24" s="128">
        <f>VLOOKUP(C24,проект!C:W,17,0)</f>
        <v>0</v>
      </c>
      <c r="AQ24" s="128" t="b">
        <f t="shared" si="11"/>
        <v>1</v>
      </c>
      <c r="AR24" s="128">
        <v>0</v>
      </c>
      <c r="AS24" s="128">
        <f>VLOOKUP(C24,проект!C:W,18,0)</f>
        <v>0</v>
      </c>
      <c r="AT24" s="128" t="b">
        <f t="shared" si="12"/>
        <v>1</v>
      </c>
      <c r="AU24" s="128">
        <v>0</v>
      </c>
      <c r="AV24" s="128">
        <f>VLOOKUP(C24,проект!C:W,19,0)</f>
        <v>0</v>
      </c>
      <c r="AW24" s="128" t="b">
        <f t="shared" si="13"/>
        <v>1</v>
      </c>
      <c r="AX24" s="128">
        <v>0</v>
      </c>
      <c r="AY24" s="128">
        <f>VLOOKUP(C24,проект!C:W,20,0)</f>
        <v>0</v>
      </c>
      <c r="AZ24" s="128" t="b">
        <f t="shared" si="14"/>
        <v>1</v>
      </c>
      <c r="BA24" s="128">
        <v>88088.83</v>
      </c>
      <c r="BB24" s="128">
        <f>VLOOKUP(C24,проект!C:W,21,0)</f>
        <v>88088.83</v>
      </c>
      <c r="BC24" s="128" t="b">
        <f t="shared" si="15"/>
        <v>1</v>
      </c>
      <c r="BD24" s="128">
        <f>VLOOKUP(C24,проект!C:D,2,0)</f>
        <v>7675642.580000001</v>
      </c>
      <c r="BF24" t="b">
        <f t="shared" si="16"/>
        <v>1</v>
      </c>
    </row>
    <row r="25" spans="1:58" x14ac:dyDescent="0.25">
      <c r="A25" s="6" t="s">
        <v>3064</v>
      </c>
      <c r="B25" s="188" t="s">
        <v>107</v>
      </c>
      <c r="C25">
        <v>40681</v>
      </c>
      <c r="D25" s="128">
        <v>6356339.6600000001</v>
      </c>
      <c r="E25" s="128">
        <v>6282069.4100000001</v>
      </c>
      <c r="F25" s="128">
        <v>3121284</v>
      </c>
      <c r="G25" s="128">
        <f>VLOOKUP(C25,проект!C:F,4,0)</f>
        <v>3121284</v>
      </c>
      <c r="H25" s="128" t="b">
        <f t="shared" si="0"/>
        <v>1</v>
      </c>
      <c r="I25" s="128">
        <v>0</v>
      </c>
      <c r="J25" s="128">
        <f>VLOOKUP(C25,проект!C:W,5,0)</f>
        <v>0</v>
      </c>
      <c r="K25" s="128" t="b">
        <f t="shared" si="1"/>
        <v>1</v>
      </c>
      <c r="L25" s="179">
        <v>220389.6</v>
      </c>
      <c r="M25" s="179">
        <f>VLOOKUP(C25,проект!C:W,6,0)</f>
        <v>0</v>
      </c>
      <c r="N25" s="179" t="b">
        <f t="shared" si="2"/>
        <v>0</v>
      </c>
      <c r="O25" s="128">
        <v>0</v>
      </c>
      <c r="P25" s="128">
        <f>VLOOKUP(C25,проект!C:W,7,0)</f>
        <v>0</v>
      </c>
      <c r="Q25" s="128" t="b">
        <f t="shared" si="3"/>
        <v>1</v>
      </c>
      <c r="R25" s="128">
        <v>0</v>
      </c>
      <c r="S25" s="128">
        <f>VLOOKUP(C25,проект!C:W,8,0)</f>
        <v>0</v>
      </c>
      <c r="T25" s="128" t="b">
        <f t="shared" si="4"/>
        <v>1</v>
      </c>
      <c r="U25" s="128">
        <v>0</v>
      </c>
      <c r="V25" s="128">
        <f>VLOOKUP(C25,проект!C:W,9,0)</f>
        <v>0</v>
      </c>
      <c r="W25" s="128" t="b">
        <f t="shared" si="5"/>
        <v>1</v>
      </c>
      <c r="X25" s="128">
        <v>0</v>
      </c>
      <c r="Y25" s="128">
        <f>VLOOKUP(C25,проект!C:W,10,0)</f>
        <v>0</v>
      </c>
      <c r="Z25" s="128" t="b">
        <f t="shared" si="6"/>
        <v>1</v>
      </c>
      <c r="AA25" s="128">
        <v>0</v>
      </c>
      <c r="AB25" s="128">
        <f>VLOOKUP(C25,проект!C:W,11,0)</f>
        <v>0</v>
      </c>
      <c r="AC25" s="128" t="b">
        <f t="shared" si="7"/>
        <v>1</v>
      </c>
      <c r="AD25" s="128">
        <v>2940395.81</v>
      </c>
      <c r="AE25" s="128">
        <f>VLOOKUP(C25,проект!C:W,12,0)</f>
        <v>2940395.81</v>
      </c>
      <c r="AF25" s="128" t="b">
        <f t="shared" si="8"/>
        <v>1</v>
      </c>
      <c r="AG25" s="128">
        <v>0</v>
      </c>
      <c r="AH25" s="128">
        <f>VLOOKUP(C25,проект!C:W,13,0)</f>
        <v>0</v>
      </c>
      <c r="AI25" s="128" t="b">
        <f t="shared" si="9"/>
        <v>1</v>
      </c>
      <c r="AJ25" s="128">
        <v>0</v>
      </c>
      <c r="AK25" s="128">
        <f>VLOOKUP(C25,проект!C:W,14,0)</f>
        <v>0</v>
      </c>
      <c r="AL25" s="128" t="b">
        <f t="shared" si="10"/>
        <v>1</v>
      </c>
      <c r="AM25" s="128">
        <v>0</v>
      </c>
      <c r="AN25" s="128">
        <v>0</v>
      </c>
      <c r="AO25" s="128">
        <v>0</v>
      </c>
      <c r="AP25" s="128">
        <f>VLOOKUP(C25,проект!C:W,17,0)</f>
        <v>0</v>
      </c>
      <c r="AQ25" s="128" t="b">
        <f t="shared" si="11"/>
        <v>1</v>
      </c>
      <c r="AR25" s="128">
        <v>0</v>
      </c>
      <c r="AS25" s="128">
        <f>VLOOKUP(C25,проект!C:W,18,0)</f>
        <v>0</v>
      </c>
      <c r="AT25" s="128" t="b">
        <f t="shared" si="12"/>
        <v>1</v>
      </c>
      <c r="AU25" s="128">
        <v>0</v>
      </c>
      <c r="AV25" s="128">
        <f>VLOOKUP(C25,проект!C:W,19,0)</f>
        <v>0</v>
      </c>
      <c r="AW25" s="128" t="b">
        <f t="shared" si="13"/>
        <v>1</v>
      </c>
      <c r="AX25" s="128">
        <v>0</v>
      </c>
      <c r="AY25" s="128">
        <f>VLOOKUP(C25,проект!C:W,20,0)</f>
        <v>0</v>
      </c>
      <c r="AZ25" s="128" t="b">
        <f t="shared" si="14"/>
        <v>1</v>
      </c>
      <c r="BA25" s="128">
        <v>74270.25</v>
      </c>
      <c r="BB25" s="128">
        <f>VLOOKUP(C25,проект!C:W,21,0)</f>
        <v>74270.25</v>
      </c>
      <c r="BC25" s="128" t="b">
        <f t="shared" si="15"/>
        <v>1</v>
      </c>
      <c r="BD25" s="128">
        <f>VLOOKUP(C25,проект!C:D,2,0)</f>
        <v>6135950.0600000005</v>
      </c>
      <c r="BF25" t="b">
        <f t="shared" si="16"/>
        <v>0</v>
      </c>
    </row>
    <row r="26" spans="1:58" x14ac:dyDescent="0.25">
      <c r="A26">
        <v>25</v>
      </c>
      <c r="B26" t="s">
        <v>108</v>
      </c>
      <c r="C26">
        <v>40670</v>
      </c>
      <c r="D26" s="128">
        <v>5384387.0899999999</v>
      </c>
      <c r="E26" s="128">
        <v>5319806.97</v>
      </c>
      <c r="F26" s="128">
        <v>2732415.44</v>
      </c>
      <c r="G26" s="128">
        <f>VLOOKUP(C26,проект!C:F,4,0)</f>
        <v>2732415.44</v>
      </c>
      <c r="H26" s="128" t="b">
        <f t="shared" si="0"/>
        <v>1</v>
      </c>
      <c r="I26" s="128">
        <v>0</v>
      </c>
      <c r="J26" s="128">
        <f>VLOOKUP(C26,проект!C:W,5,0)</f>
        <v>0</v>
      </c>
      <c r="K26" s="128" t="b">
        <f t="shared" si="1"/>
        <v>1</v>
      </c>
      <c r="L26" s="128">
        <v>0</v>
      </c>
      <c r="M26" s="128">
        <f>VLOOKUP(C26,проект!C:W,6,0)</f>
        <v>0</v>
      </c>
      <c r="N26" s="128" t="b">
        <f t="shared" si="2"/>
        <v>1</v>
      </c>
      <c r="O26" s="128">
        <v>0</v>
      </c>
      <c r="P26" s="128">
        <f>VLOOKUP(C26,проект!C:W,7,0)</f>
        <v>0</v>
      </c>
      <c r="Q26" s="128" t="b">
        <f t="shared" si="3"/>
        <v>1</v>
      </c>
      <c r="R26" s="128">
        <v>0</v>
      </c>
      <c r="S26" s="128">
        <f>VLOOKUP(C26,проект!C:W,8,0)</f>
        <v>0</v>
      </c>
      <c r="T26" s="128" t="b">
        <f t="shared" si="4"/>
        <v>1</v>
      </c>
      <c r="U26" s="128">
        <v>0</v>
      </c>
      <c r="V26" s="128">
        <f>VLOOKUP(C26,проект!C:W,9,0)</f>
        <v>0</v>
      </c>
      <c r="W26" s="128" t="b">
        <f t="shared" si="5"/>
        <v>1</v>
      </c>
      <c r="X26" s="128">
        <v>0</v>
      </c>
      <c r="Y26" s="128">
        <f>VLOOKUP(C26,проект!C:W,10,0)</f>
        <v>0</v>
      </c>
      <c r="Z26" s="128" t="b">
        <f t="shared" si="6"/>
        <v>1</v>
      </c>
      <c r="AA26" s="128">
        <v>0</v>
      </c>
      <c r="AB26" s="128">
        <f>VLOOKUP(C26,проект!C:W,11,0)</f>
        <v>0</v>
      </c>
      <c r="AC26" s="128" t="b">
        <f t="shared" si="7"/>
        <v>1</v>
      </c>
      <c r="AD26" s="128">
        <v>0</v>
      </c>
      <c r="AE26" s="128">
        <f>VLOOKUP(C26,проект!C:W,12,0)</f>
        <v>0</v>
      </c>
      <c r="AF26" s="128" t="b">
        <f t="shared" si="8"/>
        <v>1</v>
      </c>
      <c r="AG26" s="128">
        <v>0</v>
      </c>
      <c r="AH26" s="128">
        <f>VLOOKUP(C26,проект!C:W,13,0)</f>
        <v>0</v>
      </c>
      <c r="AI26" s="128" t="b">
        <f t="shared" si="9"/>
        <v>1</v>
      </c>
      <c r="AJ26" s="128">
        <v>2587391.5299999998</v>
      </c>
      <c r="AK26" s="128">
        <f>VLOOKUP(C26,проект!C:W,14,0)</f>
        <v>2587391.5299999998</v>
      </c>
      <c r="AL26" s="128" t="b">
        <f t="shared" si="10"/>
        <v>1</v>
      </c>
      <c r="AM26" s="128">
        <v>0</v>
      </c>
      <c r="AN26" s="128">
        <v>0</v>
      </c>
      <c r="AO26" s="128">
        <v>0</v>
      </c>
      <c r="AP26" s="128">
        <f>VLOOKUP(C26,проект!C:W,17,0)</f>
        <v>0</v>
      </c>
      <c r="AQ26" s="128" t="b">
        <f t="shared" si="11"/>
        <v>1</v>
      </c>
      <c r="AR26" s="128">
        <v>0</v>
      </c>
      <c r="AS26" s="128">
        <f>VLOOKUP(C26,проект!C:W,18,0)</f>
        <v>0</v>
      </c>
      <c r="AT26" s="128" t="b">
        <f t="shared" si="12"/>
        <v>1</v>
      </c>
      <c r="AU26" s="128">
        <v>0</v>
      </c>
      <c r="AV26" s="128">
        <f>VLOOKUP(C26,проект!C:W,19,0)</f>
        <v>0</v>
      </c>
      <c r="AW26" s="128" t="b">
        <f t="shared" si="13"/>
        <v>1</v>
      </c>
      <c r="AX26" s="128">
        <v>0</v>
      </c>
      <c r="AY26" s="128">
        <f>VLOOKUP(C26,проект!C:W,20,0)</f>
        <v>0</v>
      </c>
      <c r="AZ26" s="128" t="b">
        <f t="shared" si="14"/>
        <v>1</v>
      </c>
      <c r="BA26" s="128">
        <v>64580.12</v>
      </c>
      <c r="BB26" s="128">
        <f>VLOOKUP(C26,проект!C:W,21,0)</f>
        <v>64580.12</v>
      </c>
      <c r="BC26" s="128" t="b">
        <f t="shared" si="15"/>
        <v>1</v>
      </c>
      <c r="BD26" s="128">
        <f>VLOOKUP(C26,проект!C:D,2,0)</f>
        <v>5384387.0899999999</v>
      </c>
      <c r="BF26" t="b">
        <f t="shared" si="16"/>
        <v>1</v>
      </c>
    </row>
    <row r="27" spans="1:58" x14ac:dyDescent="0.25">
      <c r="A27">
        <v>27</v>
      </c>
      <c r="B27" t="s">
        <v>110</v>
      </c>
      <c r="C27">
        <v>40674</v>
      </c>
      <c r="D27" s="128">
        <v>3726347.6599999997</v>
      </c>
      <c r="E27" s="128">
        <v>3682081.1999999997</v>
      </c>
      <c r="F27" s="128">
        <v>2720654.4</v>
      </c>
      <c r="G27" s="128">
        <f>VLOOKUP(C27,проект!C:F,4,0)</f>
        <v>2720654.4</v>
      </c>
      <c r="H27" s="128" t="b">
        <f t="shared" si="0"/>
        <v>1</v>
      </c>
      <c r="I27" s="128">
        <v>0</v>
      </c>
      <c r="J27" s="128">
        <f>VLOOKUP(C27,проект!C:W,5,0)</f>
        <v>0</v>
      </c>
      <c r="K27" s="128" t="b">
        <f t="shared" si="1"/>
        <v>1</v>
      </c>
      <c r="L27" s="128">
        <v>0</v>
      </c>
      <c r="M27" s="128">
        <f>VLOOKUP(C27,проект!C:W,6,0)</f>
        <v>0</v>
      </c>
      <c r="N27" s="128" t="b">
        <f t="shared" si="2"/>
        <v>1</v>
      </c>
      <c r="O27" s="128">
        <v>348373.2</v>
      </c>
      <c r="P27" s="128">
        <f>VLOOKUP(C27,проект!C:W,7,0)</f>
        <v>348373.2</v>
      </c>
      <c r="Q27" s="128" t="b">
        <f t="shared" si="3"/>
        <v>1</v>
      </c>
      <c r="R27" s="128">
        <v>329452.79999999999</v>
      </c>
      <c r="S27" s="128">
        <f>VLOOKUP(C27,проект!C:W,8,0)</f>
        <v>329452.79999999999</v>
      </c>
      <c r="T27" s="128" t="b">
        <f t="shared" si="4"/>
        <v>1</v>
      </c>
      <c r="U27" s="128">
        <v>283600.8</v>
      </c>
      <c r="V27" s="128">
        <f>VLOOKUP(C27,проект!C:W,9,0)</f>
        <v>283600.8</v>
      </c>
      <c r="W27" s="128" t="b">
        <f t="shared" si="5"/>
        <v>1</v>
      </c>
      <c r="X27" s="128">
        <v>0</v>
      </c>
      <c r="Y27" s="128">
        <f>VLOOKUP(C27,проект!C:W,10,0)</f>
        <v>0</v>
      </c>
      <c r="Z27" s="128" t="b">
        <f t="shared" si="6"/>
        <v>1</v>
      </c>
      <c r="AA27" s="128">
        <v>0</v>
      </c>
      <c r="AB27" s="128">
        <f>VLOOKUP(C27,проект!C:W,11,0)</f>
        <v>0</v>
      </c>
      <c r="AC27" s="128" t="b">
        <f t="shared" si="7"/>
        <v>1</v>
      </c>
      <c r="AD27" s="128">
        <v>0</v>
      </c>
      <c r="AE27" s="128">
        <f>VLOOKUP(C27,проект!C:W,12,0)</f>
        <v>0</v>
      </c>
      <c r="AF27" s="128" t="b">
        <f t="shared" si="8"/>
        <v>1</v>
      </c>
      <c r="AG27" s="128">
        <v>0</v>
      </c>
      <c r="AH27" s="128">
        <f>VLOOKUP(C27,проект!C:W,13,0)</f>
        <v>0</v>
      </c>
      <c r="AI27" s="128" t="b">
        <f t="shared" si="9"/>
        <v>1</v>
      </c>
      <c r="AJ27" s="128">
        <v>0</v>
      </c>
      <c r="AK27" s="128">
        <f>VLOOKUP(C27,проект!C:W,14,0)</f>
        <v>0</v>
      </c>
      <c r="AL27" s="128" t="b">
        <f t="shared" si="10"/>
        <v>1</v>
      </c>
      <c r="AM27" s="128">
        <v>0</v>
      </c>
      <c r="AN27" s="128">
        <v>0</v>
      </c>
      <c r="AO27" s="128">
        <v>0</v>
      </c>
      <c r="AP27" s="128">
        <f>VLOOKUP(C27,проект!C:W,17,0)</f>
        <v>0</v>
      </c>
      <c r="AQ27" s="128" t="b">
        <f t="shared" si="11"/>
        <v>1</v>
      </c>
      <c r="AR27" s="128">
        <v>0</v>
      </c>
      <c r="AS27" s="128">
        <f>VLOOKUP(C27,проект!C:W,18,0)</f>
        <v>0</v>
      </c>
      <c r="AT27" s="128" t="b">
        <f t="shared" si="12"/>
        <v>1</v>
      </c>
      <c r="AU27" s="128">
        <v>0</v>
      </c>
      <c r="AV27" s="128">
        <f>VLOOKUP(C27,проект!C:W,19,0)</f>
        <v>0</v>
      </c>
      <c r="AW27" s="128" t="b">
        <f t="shared" si="13"/>
        <v>1</v>
      </c>
      <c r="AX27" s="128">
        <v>0</v>
      </c>
      <c r="AY27" s="128">
        <f>VLOOKUP(C27,проект!C:W,20,0)</f>
        <v>0</v>
      </c>
      <c r="AZ27" s="128" t="b">
        <f t="shared" si="14"/>
        <v>1</v>
      </c>
      <c r="BA27" s="180">
        <v>44266.46</v>
      </c>
      <c r="BB27" s="180">
        <f>VLOOKUP(C27,проект!C:W,21,0)</f>
        <v>36340.199999999997</v>
      </c>
      <c r="BC27" s="180" t="b">
        <f t="shared" si="15"/>
        <v>0</v>
      </c>
      <c r="BD27" s="128">
        <f>VLOOKUP(C27,проект!C:D,2,0)</f>
        <v>3718421.4</v>
      </c>
      <c r="BF27" t="b">
        <f t="shared" si="16"/>
        <v>0</v>
      </c>
    </row>
    <row r="28" spans="1:58" x14ac:dyDescent="0.25">
      <c r="A28">
        <v>28</v>
      </c>
      <c r="B28" t="s">
        <v>111</v>
      </c>
      <c r="C28">
        <v>40675</v>
      </c>
      <c r="D28" s="128">
        <v>3942424.69</v>
      </c>
      <c r="E28" s="128">
        <v>3896304</v>
      </c>
      <c r="F28" s="128">
        <v>3896304</v>
      </c>
      <c r="G28" s="128">
        <f>VLOOKUP(C28,проект!C:F,4,0)</f>
        <v>3896304</v>
      </c>
      <c r="H28" s="128" t="b">
        <f t="shared" si="0"/>
        <v>1</v>
      </c>
      <c r="I28" s="128">
        <v>0</v>
      </c>
      <c r="J28" s="128">
        <f>VLOOKUP(C28,проект!C:W,5,0)</f>
        <v>0</v>
      </c>
      <c r="K28" s="128" t="b">
        <f t="shared" si="1"/>
        <v>1</v>
      </c>
      <c r="L28" s="128">
        <v>0</v>
      </c>
      <c r="M28" s="128">
        <f>VLOOKUP(C28,проект!C:W,6,0)</f>
        <v>0</v>
      </c>
      <c r="N28" s="128" t="b">
        <f t="shared" si="2"/>
        <v>1</v>
      </c>
      <c r="O28" s="128">
        <v>0</v>
      </c>
      <c r="P28" s="128">
        <f>VLOOKUP(C28,проект!C:W,7,0)</f>
        <v>0</v>
      </c>
      <c r="Q28" s="128" t="b">
        <f t="shared" si="3"/>
        <v>1</v>
      </c>
      <c r="R28" s="128">
        <v>0</v>
      </c>
      <c r="S28" s="128">
        <f>VLOOKUP(C28,проект!C:W,8,0)</f>
        <v>0</v>
      </c>
      <c r="T28" s="128" t="b">
        <f t="shared" si="4"/>
        <v>1</v>
      </c>
      <c r="U28" s="128">
        <v>0</v>
      </c>
      <c r="V28" s="128">
        <f>VLOOKUP(C28,проект!C:W,9,0)</f>
        <v>0</v>
      </c>
      <c r="W28" s="128" t="b">
        <f t="shared" si="5"/>
        <v>1</v>
      </c>
      <c r="X28" s="128">
        <v>0</v>
      </c>
      <c r="Y28" s="128">
        <f>VLOOKUP(C28,проект!C:W,10,0)</f>
        <v>0</v>
      </c>
      <c r="Z28" s="128" t="b">
        <f t="shared" si="6"/>
        <v>1</v>
      </c>
      <c r="AA28" s="128">
        <v>0</v>
      </c>
      <c r="AB28" s="128">
        <f>VLOOKUP(C28,проект!C:W,11,0)</f>
        <v>0</v>
      </c>
      <c r="AC28" s="128" t="b">
        <f t="shared" si="7"/>
        <v>1</v>
      </c>
      <c r="AD28" s="128">
        <v>0</v>
      </c>
      <c r="AE28" s="128">
        <f>VLOOKUP(C28,проект!C:W,12,0)</f>
        <v>0</v>
      </c>
      <c r="AF28" s="128" t="b">
        <f t="shared" si="8"/>
        <v>1</v>
      </c>
      <c r="AG28" s="128">
        <v>0</v>
      </c>
      <c r="AH28" s="128">
        <f>VLOOKUP(C28,проект!C:W,13,0)</f>
        <v>0</v>
      </c>
      <c r="AI28" s="128" t="b">
        <f t="shared" si="9"/>
        <v>1</v>
      </c>
      <c r="AJ28" s="128">
        <v>0</v>
      </c>
      <c r="AK28" s="128">
        <f>VLOOKUP(C28,проект!C:W,14,0)</f>
        <v>0</v>
      </c>
      <c r="AL28" s="128" t="b">
        <f t="shared" si="10"/>
        <v>1</v>
      </c>
      <c r="AM28" s="128">
        <v>0</v>
      </c>
      <c r="AN28" s="128">
        <v>0</v>
      </c>
      <c r="AO28" s="128">
        <v>0</v>
      </c>
      <c r="AP28" s="128">
        <f>VLOOKUP(C28,проект!C:W,17,0)</f>
        <v>0</v>
      </c>
      <c r="AQ28" s="128" t="b">
        <f t="shared" si="11"/>
        <v>1</v>
      </c>
      <c r="AR28" s="128">
        <v>0</v>
      </c>
      <c r="AS28" s="128">
        <f>VLOOKUP(C28,проект!C:W,18,0)</f>
        <v>0</v>
      </c>
      <c r="AT28" s="128" t="b">
        <f t="shared" si="12"/>
        <v>1</v>
      </c>
      <c r="AU28" s="128">
        <v>0</v>
      </c>
      <c r="AV28" s="128">
        <f>VLOOKUP(C28,проект!C:W,19,0)</f>
        <v>0</v>
      </c>
      <c r="AW28" s="128" t="b">
        <f t="shared" si="13"/>
        <v>1</v>
      </c>
      <c r="AX28" s="128">
        <v>0</v>
      </c>
      <c r="AY28" s="128">
        <f>VLOOKUP(C28,проект!C:W,20,0)</f>
        <v>0</v>
      </c>
      <c r="AZ28" s="128" t="b">
        <f t="shared" si="14"/>
        <v>1</v>
      </c>
      <c r="BA28" s="180">
        <v>46120.69</v>
      </c>
      <c r="BB28" s="180">
        <f>VLOOKUP(C28,проект!C:W,21,0)</f>
        <v>17300.620000000003</v>
      </c>
      <c r="BC28" s="180" t="b">
        <f t="shared" si="15"/>
        <v>0</v>
      </c>
      <c r="BD28" s="128">
        <f>VLOOKUP(C28,проект!C:D,2,0)</f>
        <v>3913604.62</v>
      </c>
      <c r="BF28" t="b">
        <f t="shared" si="16"/>
        <v>0</v>
      </c>
    </row>
    <row r="29" spans="1:58" x14ac:dyDescent="0.25">
      <c r="A29">
        <v>31</v>
      </c>
      <c r="B29" t="s">
        <v>116</v>
      </c>
      <c r="C29">
        <v>40808</v>
      </c>
      <c r="D29" s="128">
        <v>3890515.43</v>
      </c>
      <c r="E29" s="128">
        <v>3846551.2</v>
      </c>
      <c r="F29" s="128">
        <v>0</v>
      </c>
      <c r="G29" s="128">
        <f>VLOOKUP(C29,проект!C:F,4,0)</f>
        <v>0</v>
      </c>
      <c r="H29" s="128" t="b">
        <f t="shared" si="0"/>
        <v>1</v>
      </c>
      <c r="I29" s="128">
        <v>0</v>
      </c>
      <c r="J29" s="128">
        <f>VLOOKUP(C29,проект!C:W,5,0)</f>
        <v>0</v>
      </c>
      <c r="K29" s="128" t="b">
        <f t="shared" si="1"/>
        <v>1</v>
      </c>
      <c r="L29" s="128">
        <v>0</v>
      </c>
      <c r="M29" s="128">
        <f>VLOOKUP(C29,проект!C:W,6,0)</f>
        <v>0</v>
      </c>
      <c r="N29" s="128" t="b">
        <f t="shared" si="2"/>
        <v>1</v>
      </c>
      <c r="O29" s="128">
        <v>0</v>
      </c>
      <c r="P29" s="128">
        <f>VLOOKUP(C29,проект!C:W,7,0)</f>
        <v>0</v>
      </c>
      <c r="Q29" s="128" t="b">
        <f t="shared" si="3"/>
        <v>1</v>
      </c>
      <c r="R29" s="128">
        <v>0</v>
      </c>
      <c r="S29" s="128">
        <f>VLOOKUP(C29,проект!C:W,8,0)</f>
        <v>0</v>
      </c>
      <c r="T29" s="128" t="b">
        <f t="shared" si="4"/>
        <v>1</v>
      </c>
      <c r="U29" s="128">
        <v>283600.8</v>
      </c>
      <c r="V29" s="128">
        <f>VLOOKUP(C29,проект!C:W,9,0)</f>
        <v>283600.8</v>
      </c>
      <c r="W29" s="128" t="b">
        <f t="shared" si="5"/>
        <v>1</v>
      </c>
      <c r="X29" s="128">
        <v>0</v>
      </c>
      <c r="Y29" s="128">
        <f>VLOOKUP(C29,проект!C:W,10,0)</f>
        <v>0</v>
      </c>
      <c r="Z29" s="128" t="b">
        <f t="shared" si="6"/>
        <v>1</v>
      </c>
      <c r="AA29" s="128">
        <v>0</v>
      </c>
      <c r="AB29" s="128">
        <f>VLOOKUP(C29,проект!C:W,11,0)</f>
        <v>0</v>
      </c>
      <c r="AC29" s="128" t="b">
        <f t="shared" si="7"/>
        <v>1</v>
      </c>
      <c r="AD29" s="128">
        <v>0</v>
      </c>
      <c r="AE29" s="128">
        <f>VLOOKUP(C29,проект!C:W,12,0)</f>
        <v>0</v>
      </c>
      <c r="AF29" s="128" t="b">
        <f t="shared" si="8"/>
        <v>1</v>
      </c>
      <c r="AG29" s="128">
        <v>1084390</v>
      </c>
      <c r="AH29" s="128">
        <f>VLOOKUP(C29,проект!C:W,13,0)</f>
        <v>1084390</v>
      </c>
      <c r="AI29" s="128" t="b">
        <f t="shared" si="9"/>
        <v>1</v>
      </c>
      <c r="AJ29" s="128">
        <v>2478560.4</v>
      </c>
      <c r="AK29" s="128">
        <f>VLOOKUP(C29,проект!C:W,14,0)</f>
        <v>2478560.4</v>
      </c>
      <c r="AL29" s="128" t="b">
        <f t="shared" si="10"/>
        <v>1</v>
      </c>
      <c r="AM29" s="128">
        <v>0</v>
      </c>
      <c r="AN29" s="128">
        <v>0</v>
      </c>
      <c r="AO29" s="128">
        <v>0</v>
      </c>
      <c r="AP29" s="128">
        <f>VLOOKUP(C29,проект!C:W,17,0)</f>
        <v>0</v>
      </c>
      <c r="AQ29" s="128" t="b">
        <f t="shared" si="11"/>
        <v>1</v>
      </c>
      <c r="AR29" s="128">
        <v>0</v>
      </c>
      <c r="AS29" s="128">
        <f>VLOOKUP(C29,проект!C:W,18,0)</f>
        <v>0</v>
      </c>
      <c r="AT29" s="128" t="b">
        <f t="shared" si="12"/>
        <v>1</v>
      </c>
      <c r="AU29" s="128">
        <v>0</v>
      </c>
      <c r="AV29" s="128">
        <f>VLOOKUP(C29,проект!C:W,19,0)</f>
        <v>0</v>
      </c>
      <c r="AW29" s="128" t="b">
        <f t="shared" si="13"/>
        <v>1</v>
      </c>
      <c r="AX29" s="128">
        <v>0</v>
      </c>
      <c r="AY29" s="128">
        <f>VLOOKUP(C29,проект!C:W,20,0)</f>
        <v>0</v>
      </c>
      <c r="AZ29" s="128" t="b">
        <f t="shared" si="14"/>
        <v>1</v>
      </c>
      <c r="BA29" s="180">
        <v>43964.23</v>
      </c>
      <c r="BB29" s="180">
        <f>VLOOKUP(C29,проект!C:W,21,0)</f>
        <v>15962.230000000003</v>
      </c>
      <c r="BC29" s="180" t="b">
        <f t="shared" si="15"/>
        <v>0</v>
      </c>
      <c r="BD29" s="128">
        <f>VLOOKUP(C29,проект!C:D,2,0)</f>
        <v>3862513.43</v>
      </c>
      <c r="BF29" t="b">
        <f t="shared" si="16"/>
        <v>0</v>
      </c>
    </row>
    <row r="30" spans="1:58" x14ac:dyDescent="0.25">
      <c r="A30">
        <v>32</v>
      </c>
      <c r="B30" t="s">
        <v>117</v>
      </c>
      <c r="C30">
        <v>40804</v>
      </c>
      <c r="D30" s="128">
        <v>6409748.9200000009</v>
      </c>
      <c r="E30" s="128">
        <v>6334551.2300000004</v>
      </c>
      <c r="F30" s="128">
        <v>3121065.6</v>
      </c>
      <c r="G30" s="128">
        <f>VLOOKUP(C30,проект!C:F,4,0)</f>
        <v>3121065.6</v>
      </c>
      <c r="H30" s="128" t="b">
        <f t="shared" si="0"/>
        <v>1</v>
      </c>
      <c r="I30" s="128">
        <v>0</v>
      </c>
      <c r="J30" s="128">
        <f>VLOOKUP(C30,проект!C:W,5,0)</f>
        <v>0</v>
      </c>
      <c r="K30" s="128" t="b">
        <f t="shared" si="1"/>
        <v>1</v>
      </c>
      <c r="L30" s="128">
        <v>0</v>
      </c>
      <c r="M30" s="128">
        <f>VLOOKUP(C30,проект!C:W,6,0)</f>
        <v>0</v>
      </c>
      <c r="N30" s="128" t="b">
        <f t="shared" si="2"/>
        <v>1</v>
      </c>
      <c r="O30" s="128">
        <v>0</v>
      </c>
      <c r="P30" s="128">
        <f>VLOOKUP(C30,проект!C:W,7,0)</f>
        <v>0</v>
      </c>
      <c r="Q30" s="128" t="b">
        <f t="shared" si="3"/>
        <v>1</v>
      </c>
      <c r="R30" s="128">
        <v>0</v>
      </c>
      <c r="S30" s="128">
        <f>VLOOKUP(C30,проект!C:W,8,0)</f>
        <v>0</v>
      </c>
      <c r="T30" s="128" t="b">
        <f t="shared" si="4"/>
        <v>1</v>
      </c>
      <c r="U30" s="128">
        <v>0</v>
      </c>
      <c r="V30" s="128">
        <f>VLOOKUP(C30,проект!C:W,9,0)</f>
        <v>0</v>
      </c>
      <c r="W30" s="128" t="b">
        <f t="shared" si="5"/>
        <v>1</v>
      </c>
      <c r="X30" s="128">
        <v>0</v>
      </c>
      <c r="Y30" s="128">
        <f>VLOOKUP(C30,проект!C:W,10,0)</f>
        <v>0</v>
      </c>
      <c r="Z30" s="128" t="b">
        <f t="shared" si="6"/>
        <v>1</v>
      </c>
      <c r="AA30" s="128">
        <v>0</v>
      </c>
      <c r="AB30" s="128">
        <f>VLOOKUP(C30,проект!C:W,11,0)</f>
        <v>0</v>
      </c>
      <c r="AC30" s="128" t="b">
        <f t="shared" si="7"/>
        <v>1</v>
      </c>
      <c r="AD30" s="128">
        <v>3213485.63</v>
      </c>
      <c r="AE30" s="128">
        <f>VLOOKUP(C30,проект!C:W,12,0)</f>
        <v>3213485.63</v>
      </c>
      <c r="AF30" s="128" t="b">
        <f t="shared" si="8"/>
        <v>1</v>
      </c>
      <c r="AG30" s="128">
        <v>0</v>
      </c>
      <c r="AH30" s="128">
        <f>VLOOKUP(C30,проект!C:W,13,0)</f>
        <v>0</v>
      </c>
      <c r="AI30" s="128" t="b">
        <f t="shared" si="9"/>
        <v>1</v>
      </c>
      <c r="AJ30" s="128">
        <v>0</v>
      </c>
      <c r="AK30" s="128">
        <f>VLOOKUP(C30,проект!C:W,14,0)</f>
        <v>0</v>
      </c>
      <c r="AL30" s="128" t="b">
        <f t="shared" si="10"/>
        <v>1</v>
      </c>
      <c r="AM30" s="128">
        <v>0</v>
      </c>
      <c r="AN30" s="128">
        <v>0</v>
      </c>
      <c r="AO30" s="128">
        <v>0</v>
      </c>
      <c r="AP30" s="128">
        <f>VLOOKUP(C30,проект!C:W,17,0)</f>
        <v>0</v>
      </c>
      <c r="AQ30" s="128" t="b">
        <f t="shared" si="11"/>
        <v>1</v>
      </c>
      <c r="AR30" s="128">
        <v>0</v>
      </c>
      <c r="AS30" s="128">
        <f>VLOOKUP(C30,проект!C:W,18,0)</f>
        <v>0</v>
      </c>
      <c r="AT30" s="128" t="b">
        <f t="shared" si="12"/>
        <v>1</v>
      </c>
      <c r="AU30" s="128">
        <v>0</v>
      </c>
      <c r="AV30" s="128">
        <f>VLOOKUP(C30,проект!C:W,19,0)</f>
        <v>0</v>
      </c>
      <c r="AW30" s="128" t="b">
        <f t="shared" si="13"/>
        <v>1</v>
      </c>
      <c r="AX30" s="128">
        <v>0</v>
      </c>
      <c r="AY30" s="128">
        <f>VLOOKUP(C30,проект!C:W,20,0)</f>
        <v>0</v>
      </c>
      <c r="AZ30" s="128" t="b">
        <f t="shared" si="14"/>
        <v>1</v>
      </c>
      <c r="BA30" s="128">
        <v>75197.69</v>
      </c>
      <c r="BB30" s="128">
        <f>VLOOKUP(C30,проект!C:W,21,0)</f>
        <v>75197.69</v>
      </c>
      <c r="BC30" s="128" t="b">
        <f t="shared" si="15"/>
        <v>1</v>
      </c>
      <c r="BD30" s="128">
        <f>VLOOKUP(C30,проект!C:D,2,0)</f>
        <v>6409748.9200000009</v>
      </c>
      <c r="BF30" t="b">
        <f t="shared" si="16"/>
        <v>1</v>
      </c>
    </row>
    <row r="31" spans="1:58" x14ac:dyDescent="0.25">
      <c r="A31">
        <v>34</v>
      </c>
      <c r="B31" t="s">
        <v>119</v>
      </c>
      <c r="C31">
        <v>40827</v>
      </c>
      <c r="D31" s="128">
        <v>14713486.010000002</v>
      </c>
      <c r="E31" s="128">
        <v>14546021.710000001</v>
      </c>
      <c r="F31" s="128">
        <v>5698072.7999999998</v>
      </c>
      <c r="G31" s="128">
        <f>VLOOKUP(C31,проект!C:F,4,0)</f>
        <v>5698072.7999999998</v>
      </c>
      <c r="H31" s="128" t="b">
        <f t="shared" si="0"/>
        <v>1</v>
      </c>
      <c r="I31" s="128">
        <v>0</v>
      </c>
      <c r="J31" s="128">
        <f>VLOOKUP(C31,проект!C:W,5,0)</f>
        <v>0</v>
      </c>
      <c r="K31" s="128" t="b">
        <f t="shared" si="1"/>
        <v>1</v>
      </c>
      <c r="L31" s="128">
        <v>0</v>
      </c>
      <c r="M31" s="128">
        <f>VLOOKUP(C31,проект!C:W,6,0)</f>
        <v>0</v>
      </c>
      <c r="N31" s="128" t="b">
        <f t="shared" si="2"/>
        <v>1</v>
      </c>
      <c r="O31" s="128">
        <v>0</v>
      </c>
      <c r="P31" s="128">
        <f>VLOOKUP(C31,проект!C:W,7,0)</f>
        <v>0</v>
      </c>
      <c r="Q31" s="128" t="b">
        <f t="shared" si="3"/>
        <v>1</v>
      </c>
      <c r="R31" s="128">
        <v>0</v>
      </c>
      <c r="S31" s="128">
        <f>VLOOKUP(C31,проект!C:W,8,0)</f>
        <v>0</v>
      </c>
      <c r="T31" s="128" t="b">
        <f t="shared" si="4"/>
        <v>1</v>
      </c>
      <c r="U31" s="128">
        <v>0</v>
      </c>
      <c r="V31" s="128">
        <f>VLOOKUP(C31,проект!C:W,9,0)</f>
        <v>0</v>
      </c>
      <c r="W31" s="128" t="b">
        <f t="shared" si="5"/>
        <v>1</v>
      </c>
      <c r="X31" s="128">
        <v>0</v>
      </c>
      <c r="Y31" s="128">
        <f>VLOOKUP(C31,проект!C:W,10,0)</f>
        <v>0</v>
      </c>
      <c r="Z31" s="128" t="b">
        <f t="shared" si="6"/>
        <v>1</v>
      </c>
      <c r="AA31" s="128">
        <v>0</v>
      </c>
      <c r="AB31" s="128">
        <f>VLOOKUP(C31,проект!C:W,11,0)</f>
        <v>0</v>
      </c>
      <c r="AC31" s="128" t="b">
        <f t="shared" si="7"/>
        <v>1</v>
      </c>
      <c r="AD31" s="128">
        <v>0</v>
      </c>
      <c r="AE31" s="128">
        <f>VLOOKUP(C31,проект!C:W,12,0)</f>
        <v>0</v>
      </c>
      <c r="AF31" s="128" t="b">
        <f t="shared" si="8"/>
        <v>1</v>
      </c>
      <c r="AG31" s="128">
        <v>0</v>
      </c>
      <c r="AH31" s="128">
        <f>VLOOKUP(C31,проект!C:W,13,0)</f>
        <v>0</v>
      </c>
      <c r="AI31" s="128" t="b">
        <f t="shared" si="9"/>
        <v>1</v>
      </c>
      <c r="AJ31" s="128">
        <v>6265078.9100000001</v>
      </c>
      <c r="AK31" s="128">
        <f>VLOOKUP(C31,проект!C:W,14,0)</f>
        <v>6265078.9100000001</v>
      </c>
      <c r="AL31" s="128" t="b">
        <f t="shared" si="10"/>
        <v>1</v>
      </c>
      <c r="AM31" s="128">
        <v>0</v>
      </c>
      <c r="AN31" s="128">
        <v>0</v>
      </c>
      <c r="AO31" s="128">
        <v>2582870</v>
      </c>
      <c r="AP31" s="128">
        <f>VLOOKUP(C31,проект!C:W,17,0)</f>
        <v>2582870</v>
      </c>
      <c r="AQ31" s="128" t="b">
        <f t="shared" si="11"/>
        <v>1</v>
      </c>
      <c r="AR31" s="128">
        <v>0</v>
      </c>
      <c r="AS31" s="128">
        <f>VLOOKUP(C31,проект!C:W,18,0)</f>
        <v>0</v>
      </c>
      <c r="AT31" s="128" t="b">
        <f t="shared" si="12"/>
        <v>1</v>
      </c>
      <c r="AU31" s="128">
        <v>0</v>
      </c>
      <c r="AV31" s="128">
        <f>VLOOKUP(C31,проект!C:W,19,0)</f>
        <v>0</v>
      </c>
      <c r="AW31" s="128" t="b">
        <f t="shared" si="13"/>
        <v>1</v>
      </c>
      <c r="AX31" s="128">
        <v>0</v>
      </c>
      <c r="AY31" s="128">
        <f>VLOOKUP(C31,проект!C:W,20,0)</f>
        <v>0</v>
      </c>
      <c r="AZ31" s="128" t="b">
        <f t="shared" si="14"/>
        <v>1</v>
      </c>
      <c r="BA31" s="128">
        <v>167464.29999999999</v>
      </c>
      <c r="BB31" s="128">
        <f>VLOOKUP(C31,проект!C:W,21,0)</f>
        <v>167464.29999999999</v>
      </c>
      <c r="BC31" s="128" t="b">
        <f t="shared" si="15"/>
        <v>1</v>
      </c>
      <c r="BD31" s="128">
        <f>VLOOKUP(C31,проект!C:D,2,0)</f>
        <v>14713486.010000002</v>
      </c>
      <c r="BF31" t="b">
        <f t="shared" si="16"/>
        <v>1</v>
      </c>
    </row>
    <row r="32" spans="1:58" x14ac:dyDescent="0.25">
      <c r="A32">
        <v>35</v>
      </c>
      <c r="B32" t="s">
        <v>120</v>
      </c>
      <c r="C32">
        <v>40829</v>
      </c>
      <c r="D32" s="128">
        <v>13367096.970000001</v>
      </c>
      <c r="E32" s="128">
        <v>13222480.09</v>
      </c>
      <c r="F32" s="128">
        <v>4732021.2</v>
      </c>
      <c r="G32" s="128">
        <f>VLOOKUP(C32,проект!C:F,4,0)</f>
        <v>4732021.2</v>
      </c>
      <c r="H32" s="128" t="b">
        <f t="shared" si="0"/>
        <v>1</v>
      </c>
      <c r="I32" s="128">
        <v>3191387.29</v>
      </c>
      <c r="J32" s="128">
        <f>VLOOKUP(C32,проект!C:W,5,0)</f>
        <v>3191387.29</v>
      </c>
      <c r="K32" s="128" t="b">
        <f t="shared" si="1"/>
        <v>1</v>
      </c>
      <c r="L32" s="128">
        <v>0</v>
      </c>
      <c r="M32" s="128">
        <f>VLOOKUP(C32,проект!C:W,6,0)</f>
        <v>0</v>
      </c>
      <c r="N32" s="128" t="b">
        <f t="shared" si="2"/>
        <v>1</v>
      </c>
      <c r="O32" s="128">
        <v>390638.4</v>
      </c>
      <c r="P32" s="128">
        <f>VLOOKUP(C32,проект!C:W,7,0)</f>
        <v>390638.4</v>
      </c>
      <c r="Q32" s="128" t="b">
        <f t="shared" si="3"/>
        <v>1</v>
      </c>
      <c r="R32" s="128">
        <v>456336</v>
      </c>
      <c r="S32" s="128">
        <f>VLOOKUP(C32,проект!C:W,8,0)</f>
        <v>456336</v>
      </c>
      <c r="T32" s="128" t="b">
        <f t="shared" si="4"/>
        <v>1</v>
      </c>
      <c r="U32" s="128">
        <v>394825.2</v>
      </c>
      <c r="V32" s="128">
        <f>VLOOKUP(C32,проект!C:W,9,0)</f>
        <v>394825.2</v>
      </c>
      <c r="W32" s="128" t="b">
        <f t="shared" si="5"/>
        <v>1</v>
      </c>
      <c r="X32" s="128">
        <v>0</v>
      </c>
      <c r="Y32" s="128">
        <f>VLOOKUP(C32,проект!C:W,10,0)</f>
        <v>0</v>
      </c>
      <c r="Z32" s="128" t="b">
        <f t="shared" si="6"/>
        <v>1</v>
      </c>
      <c r="AA32" s="128">
        <v>0</v>
      </c>
      <c r="AB32" s="128">
        <f>VLOOKUP(C32,проект!C:W,11,0)</f>
        <v>0</v>
      </c>
      <c r="AC32" s="128" t="b">
        <f t="shared" si="7"/>
        <v>1</v>
      </c>
      <c r="AD32" s="128">
        <v>0</v>
      </c>
      <c r="AE32" s="128">
        <f>VLOOKUP(C32,проект!C:W,12,0)</f>
        <v>0</v>
      </c>
      <c r="AF32" s="128" t="b">
        <f t="shared" si="8"/>
        <v>1</v>
      </c>
      <c r="AG32" s="128">
        <v>1113972</v>
      </c>
      <c r="AH32" s="128">
        <f>VLOOKUP(C32,проект!C:W,13,0)</f>
        <v>1113972</v>
      </c>
      <c r="AI32" s="128" t="b">
        <f t="shared" si="9"/>
        <v>1</v>
      </c>
      <c r="AJ32" s="128">
        <v>2943300</v>
      </c>
      <c r="AK32" s="128">
        <f>VLOOKUP(C32,проект!C:W,14,0)</f>
        <v>2943300</v>
      </c>
      <c r="AL32" s="128" t="b">
        <f t="shared" si="10"/>
        <v>1</v>
      </c>
      <c r="AM32" s="128">
        <v>0</v>
      </c>
      <c r="AN32" s="128">
        <v>0</v>
      </c>
      <c r="AO32" s="128">
        <v>0</v>
      </c>
      <c r="AP32" s="128">
        <f>VLOOKUP(C32,проект!C:W,17,0)</f>
        <v>0</v>
      </c>
      <c r="AQ32" s="128" t="b">
        <f t="shared" si="11"/>
        <v>1</v>
      </c>
      <c r="AR32" s="128">
        <v>0</v>
      </c>
      <c r="AS32" s="128">
        <f>VLOOKUP(C32,проект!C:W,18,0)</f>
        <v>0</v>
      </c>
      <c r="AT32" s="128" t="b">
        <f t="shared" si="12"/>
        <v>1</v>
      </c>
      <c r="AU32" s="128">
        <v>0</v>
      </c>
      <c r="AV32" s="128">
        <f>VLOOKUP(C32,проект!C:W,19,0)</f>
        <v>0</v>
      </c>
      <c r="AW32" s="128" t="b">
        <f t="shared" si="13"/>
        <v>1</v>
      </c>
      <c r="AX32" s="128">
        <v>0</v>
      </c>
      <c r="AY32" s="128">
        <f>VLOOKUP(C32,проект!C:W,20,0)</f>
        <v>0</v>
      </c>
      <c r="AZ32" s="128" t="b">
        <f t="shared" si="14"/>
        <v>1</v>
      </c>
      <c r="BA32" s="180">
        <v>144616.88</v>
      </c>
      <c r="BB32" s="180">
        <f>VLOOKUP(C32,проект!C:W,21,0)</f>
        <v>82288.12</v>
      </c>
      <c r="BC32" s="180" t="b">
        <f t="shared" si="15"/>
        <v>0</v>
      </c>
      <c r="BD32" s="128">
        <f>VLOOKUP(C32,проект!C:D,2,0)</f>
        <v>13304768.209999999</v>
      </c>
      <c r="BF32" t="b">
        <f t="shared" si="16"/>
        <v>0</v>
      </c>
    </row>
    <row r="33" spans="1:58" x14ac:dyDescent="0.25">
      <c r="A33">
        <v>36</v>
      </c>
      <c r="B33" t="s">
        <v>121</v>
      </c>
      <c r="C33">
        <v>40854</v>
      </c>
      <c r="D33" s="128">
        <v>8566114.3099999987</v>
      </c>
      <c r="E33" s="128">
        <v>8479564.0199999996</v>
      </c>
      <c r="F33" s="128">
        <v>0</v>
      </c>
      <c r="G33" s="128">
        <f>VLOOKUP(C33,проект!C:F,4,0)</f>
        <v>0</v>
      </c>
      <c r="H33" s="128" t="b">
        <f t="shared" si="0"/>
        <v>1</v>
      </c>
      <c r="I33" s="128">
        <v>0</v>
      </c>
      <c r="J33" s="128">
        <f>VLOOKUP(C33,проект!C:W,5,0)</f>
        <v>0</v>
      </c>
      <c r="K33" s="128" t="b">
        <f t="shared" si="1"/>
        <v>1</v>
      </c>
      <c r="L33" s="128">
        <v>0</v>
      </c>
      <c r="M33" s="128">
        <f>VLOOKUP(C33,проект!C:W,6,0)</f>
        <v>0</v>
      </c>
      <c r="N33" s="128" t="b">
        <f t="shared" si="2"/>
        <v>1</v>
      </c>
      <c r="O33" s="128">
        <v>440056.8</v>
      </c>
      <c r="P33" s="128">
        <f>VLOOKUP(C33,проект!C:W,7,0)</f>
        <v>440056.8</v>
      </c>
      <c r="Q33" s="128" t="b">
        <f t="shared" si="3"/>
        <v>1</v>
      </c>
      <c r="R33" s="128">
        <v>288480</v>
      </c>
      <c r="S33" s="128">
        <f>VLOOKUP(C33,проект!C:W,8,0)</f>
        <v>288480</v>
      </c>
      <c r="T33" s="128" t="b">
        <f t="shared" si="4"/>
        <v>1</v>
      </c>
      <c r="U33" s="128">
        <v>369344.4</v>
      </c>
      <c r="V33" s="128">
        <f>VLOOKUP(C33,проект!C:W,9,0)</f>
        <v>369344.4</v>
      </c>
      <c r="W33" s="128" t="b">
        <f t="shared" si="5"/>
        <v>1</v>
      </c>
      <c r="X33" s="128">
        <v>0</v>
      </c>
      <c r="Y33" s="128">
        <f>VLOOKUP(C33,проект!C:W,10,0)</f>
        <v>0</v>
      </c>
      <c r="Z33" s="128" t="b">
        <f t="shared" si="6"/>
        <v>1</v>
      </c>
      <c r="AA33" s="128">
        <v>0</v>
      </c>
      <c r="AB33" s="128">
        <f>VLOOKUP(C33,проект!C:W,11,0)</f>
        <v>0</v>
      </c>
      <c r="AC33" s="128" t="b">
        <f t="shared" si="7"/>
        <v>1</v>
      </c>
      <c r="AD33" s="187">
        <v>2736331.62</v>
      </c>
      <c r="AE33" s="187">
        <f>VLOOKUP(C33,проект!C:W,12,0)</f>
        <v>2852017.24</v>
      </c>
      <c r="AF33" s="187" t="b">
        <f t="shared" si="8"/>
        <v>0</v>
      </c>
      <c r="AG33" s="128">
        <v>923581.2</v>
      </c>
      <c r="AH33" s="128">
        <f>VLOOKUP(C33,проект!C:W,13,0)</f>
        <v>923581.2</v>
      </c>
      <c r="AI33" s="128" t="b">
        <f t="shared" si="9"/>
        <v>1</v>
      </c>
      <c r="AJ33" s="128">
        <v>3721770</v>
      </c>
      <c r="AK33" s="128">
        <f>VLOOKUP(C33,проект!C:W,14,0)</f>
        <v>3721770</v>
      </c>
      <c r="AL33" s="128" t="b">
        <f t="shared" si="10"/>
        <v>1</v>
      </c>
      <c r="AM33" s="128">
        <v>0</v>
      </c>
      <c r="AN33" s="128">
        <v>0</v>
      </c>
      <c r="AO33" s="128">
        <v>0</v>
      </c>
      <c r="AP33" s="128">
        <f>VLOOKUP(C33,проект!C:W,17,0)</f>
        <v>0</v>
      </c>
      <c r="AQ33" s="128" t="b">
        <f t="shared" si="11"/>
        <v>1</v>
      </c>
      <c r="AR33" s="128">
        <v>0</v>
      </c>
      <c r="AS33" s="128">
        <f>VLOOKUP(C33,проект!C:W,18,0)</f>
        <v>0</v>
      </c>
      <c r="AT33" s="128" t="b">
        <f t="shared" si="12"/>
        <v>1</v>
      </c>
      <c r="AU33" s="128">
        <v>0</v>
      </c>
      <c r="AV33" s="128">
        <f>VLOOKUP(C33,проект!C:W,19,0)</f>
        <v>0</v>
      </c>
      <c r="AW33" s="128" t="b">
        <f t="shared" si="13"/>
        <v>1</v>
      </c>
      <c r="AX33" s="128">
        <v>0</v>
      </c>
      <c r="AY33" s="128">
        <f>VLOOKUP(C33,проект!C:W,20,0)</f>
        <v>0</v>
      </c>
      <c r="AZ33" s="128" t="b">
        <f t="shared" si="14"/>
        <v>1</v>
      </c>
      <c r="BA33" s="180">
        <v>86550.29</v>
      </c>
      <c r="BB33" s="180">
        <f>VLOOKUP(C33,проект!C:W,21,0)</f>
        <v>40098.79</v>
      </c>
      <c r="BC33" s="180" t="b">
        <f t="shared" si="15"/>
        <v>0</v>
      </c>
      <c r="BD33" s="128">
        <f>VLOOKUP(C33,проект!C:D,2,0)</f>
        <v>8635348.4299999997</v>
      </c>
      <c r="BF33" t="b">
        <f t="shared" si="16"/>
        <v>0</v>
      </c>
    </row>
    <row r="34" spans="1:58" x14ac:dyDescent="0.25">
      <c r="A34">
        <v>37</v>
      </c>
      <c r="B34" t="s">
        <v>122</v>
      </c>
      <c r="C34">
        <v>40856</v>
      </c>
      <c r="D34" s="128">
        <v>9369199.4900000002</v>
      </c>
      <c r="E34" s="128">
        <v>9261477.5999999996</v>
      </c>
      <c r="F34" s="128">
        <v>3949768.8</v>
      </c>
      <c r="G34" s="128">
        <f>VLOOKUP(C34,проект!C:F,4,0)</f>
        <v>3949768.8</v>
      </c>
      <c r="H34" s="128" t="b">
        <f t="shared" ref="H34:H65" si="17">F34=G34</f>
        <v>1</v>
      </c>
      <c r="I34" s="128">
        <v>0</v>
      </c>
      <c r="J34" s="128">
        <f>VLOOKUP(C34,проект!C:W,5,0)</f>
        <v>0</v>
      </c>
      <c r="K34" s="128" t="b">
        <f t="shared" ref="K34:K65" si="18">I34=J34</f>
        <v>1</v>
      </c>
      <c r="L34" s="128">
        <v>0</v>
      </c>
      <c r="M34" s="128">
        <f>VLOOKUP(C34,проект!C:W,6,0)</f>
        <v>0</v>
      </c>
      <c r="N34" s="128" t="b">
        <f t="shared" ref="N34:N65" si="19">L34=M34</f>
        <v>1</v>
      </c>
      <c r="O34" s="128">
        <v>0</v>
      </c>
      <c r="P34" s="128">
        <f>VLOOKUP(C34,проект!C:W,7,0)</f>
        <v>0</v>
      </c>
      <c r="Q34" s="128" t="b">
        <f t="shared" ref="Q34:Q65" si="20">O34=P34</f>
        <v>1</v>
      </c>
      <c r="R34" s="128">
        <v>0</v>
      </c>
      <c r="S34" s="128">
        <f>VLOOKUP(C34,проект!C:W,8,0)</f>
        <v>0</v>
      </c>
      <c r="T34" s="128" t="b">
        <f t="shared" ref="T34:T65" si="21">R34=S34</f>
        <v>1</v>
      </c>
      <c r="U34" s="128">
        <v>0</v>
      </c>
      <c r="V34" s="128">
        <f>VLOOKUP(C34,проект!C:W,9,0)</f>
        <v>0</v>
      </c>
      <c r="W34" s="128" t="b">
        <f t="shared" ref="W34:W65" si="22">U34=V34</f>
        <v>1</v>
      </c>
      <c r="X34" s="128">
        <v>0</v>
      </c>
      <c r="Y34" s="128">
        <f>VLOOKUP(C34,проект!C:W,10,0)</f>
        <v>0</v>
      </c>
      <c r="Z34" s="128" t="b">
        <f t="shared" ref="Z34:Z65" si="23">X34=Y34</f>
        <v>1</v>
      </c>
      <c r="AA34" s="128">
        <v>0</v>
      </c>
      <c r="AB34" s="128">
        <f>VLOOKUP(C34,проект!C:W,11,0)</f>
        <v>0</v>
      </c>
      <c r="AC34" s="128" t="b">
        <f t="shared" ref="AC34:AC65" si="24">AA34=AB34</f>
        <v>1</v>
      </c>
      <c r="AD34" s="128">
        <v>0</v>
      </c>
      <c r="AE34" s="128">
        <f>VLOOKUP(C34,проект!C:W,12,0)</f>
        <v>0</v>
      </c>
      <c r="AF34" s="128" t="b">
        <f t="shared" ref="AF34:AF65" si="25">AD34=AE34</f>
        <v>1</v>
      </c>
      <c r="AG34" s="128">
        <v>0</v>
      </c>
      <c r="AH34" s="128">
        <f>VLOOKUP(C34,проект!C:W,13,0)</f>
        <v>0</v>
      </c>
      <c r="AI34" s="128" t="b">
        <f t="shared" ref="AI34:AI65" si="26">AG34=AH34</f>
        <v>1</v>
      </c>
      <c r="AJ34" s="128">
        <v>5311708.8</v>
      </c>
      <c r="AK34" s="128">
        <f>VLOOKUP(C34,проект!C:W,14,0)</f>
        <v>5311708.8</v>
      </c>
      <c r="AL34" s="128" t="b">
        <f t="shared" ref="AL34:AL65" si="27">AJ34=AK34</f>
        <v>1</v>
      </c>
      <c r="AM34" s="128">
        <v>0</v>
      </c>
      <c r="AN34" s="128">
        <v>0</v>
      </c>
      <c r="AO34" s="128">
        <v>0</v>
      </c>
      <c r="AP34" s="128">
        <f>VLOOKUP(C34,проект!C:W,17,0)</f>
        <v>0</v>
      </c>
      <c r="AQ34" s="128" t="b">
        <f t="shared" ref="AQ34:AQ65" si="28">AO34=AP34</f>
        <v>1</v>
      </c>
      <c r="AR34" s="128">
        <v>0</v>
      </c>
      <c r="AS34" s="128">
        <f>VLOOKUP(C34,проект!C:W,18,0)</f>
        <v>0</v>
      </c>
      <c r="AT34" s="128" t="b">
        <f t="shared" ref="AT34:AT65" si="29">AR34=AS34</f>
        <v>1</v>
      </c>
      <c r="AU34" s="128">
        <v>0</v>
      </c>
      <c r="AV34" s="128">
        <f>VLOOKUP(C34,проект!C:W,19,0)</f>
        <v>0</v>
      </c>
      <c r="AW34" s="128" t="b">
        <f t="shared" ref="AW34:AW65" si="30">AU34=AV34</f>
        <v>1</v>
      </c>
      <c r="AX34" s="128">
        <v>0</v>
      </c>
      <c r="AY34" s="128">
        <f>VLOOKUP(C34,проект!C:W,20,0)</f>
        <v>0</v>
      </c>
      <c r="AZ34" s="128" t="b">
        <f t="shared" ref="AZ34:AZ65" si="31">AX34=AY34</f>
        <v>1</v>
      </c>
      <c r="BA34" s="128">
        <v>107721.89</v>
      </c>
      <c r="BB34" s="128">
        <f>VLOOKUP(C34,проект!C:W,21,0)</f>
        <v>107721.89</v>
      </c>
      <c r="BC34" s="128" t="b">
        <f t="shared" ref="BC34:BC65" si="32">BA34=BB34</f>
        <v>1</v>
      </c>
      <c r="BD34" s="128">
        <f>VLOOKUP(C34,проект!C:D,2,0)</f>
        <v>9369199.4900000002</v>
      </c>
      <c r="BF34" t="b">
        <f t="shared" ref="BF34:BF65" si="33">D34=BD34</f>
        <v>1</v>
      </c>
    </row>
    <row r="35" spans="1:58" x14ac:dyDescent="0.25">
      <c r="A35">
        <v>38</v>
      </c>
      <c r="B35" t="s">
        <v>123</v>
      </c>
      <c r="C35">
        <v>40860</v>
      </c>
      <c r="D35" s="128">
        <v>3895417.1800000006</v>
      </c>
      <c r="E35" s="128">
        <v>3849226.4600000004</v>
      </c>
      <c r="F35" s="128">
        <v>0</v>
      </c>
      <c r="G35" s="128">
        <f>VLOOKUP(C35,проект!C:F,4,0)</f>
        <v>0</v>
      </c>
      <c r="H35" s="128" t="b">
        <f t="shared" si="17"/>
        <v>1</v>
      </c>
      <c r="I35" s="128">
        <v>3104270.06</v>
      </c>
      <c r="J35" s="128">
        <f>VLOOKUP(C35,проект!C:W,5,0)</f>
        <v>3104270.06</v>
      </c>
      <c r="K35" s="128" t="b">
        <f t="shared" si="18"/>
        <v>1</v>
      </c>
      <c r="L35" s="128">
        <v>0</v>
      </c>
      <c r="M35" s="128">
        <f>VLOOKUP(C35,проект!C:W,6,0)</f>
        <v>0</v>
      </c>
      <c r="N35" s="128" t="b">
        <f t="shared" si="19"/>
        <v>1</v>
      </c>
      <c r="O35" s="128">
        <v>395269.2</v>
      </c>
      <c r="P35" s="128">
        <f>VLOOKUP(C35,проект!C:W,7,0)</f>
        <v>395269.2</v>
      </c>
      <c r="Q35" s="128" t="b">
        <f t="shared" si="20"/>
        <v>1</v>
      </c>
      <c r="R35" s="128">
        <v>349687.2</v>
      </c>
      <c r="S35" s="128">
        <f>VLOOKUP(C35,проект!C:W,8,0)</f>
        <v>349687.2</v>
      </c>
      <c r="T35" s="128" t="b">
        <f t="shared" si="21"/>
        <v>1</v>
      </c>
      <c r="U35" s="128">
        <v>0</v>
      </c>
      <c r="V35" s="128">
        <f>VLOOKUP(C35,проект!C:W,9,0)</f>
        <v>0</v>
      </c>
      <c r="W35" s="128" t="b">
        <f t="shared" si="22"/>
        <v>1</v>
      </c>
      <c r="X35" s="128">
        <v>0</v>
      </c>
      <c r="Y35" s="128">
        <f>VLOOKUP(C35,проект!C:W,10,0)</f>
        <v>0</v>
      </c>
      <c r="Z35" s="128" t="b">
        <f t="shared" si="23"/>
        <v>1</v>
      </c>
      <c r="AA35" s="128">
        <v>0</v>
      </c>
      <c r="AB35" s="128">
        <f>VLOOKUP(C35,проект!C:W,11,0)</f>
        <v>0</v>
      </c>
      <c r="AC35" s="128" t="b">
        <f t="shared" si="24"/>
        <v>1</v>
      </c>
      <c r="AD35" s="128">
        <v>0</v>
      </c>
      <c r="AE35" s="128">
        <f>VLOOKUP(C35,проект!C:W,12,0)</f>
        <v>0</v>
      </c>
      <c r="AF35" s="128" t="b">
        <f t="shared" si="25"/>
        <v>1</v>
      </c>
      <c r="AG35" s="128">
        <v>0</v>
      </c>
      <c r="AH35" s="128">
        <f>VLOOKUP(C35,проект!C:W,13,0)</f>
        <v>0</v>
      </c>
      <c r="AI35" s="128" t="b">
        <f t="shared" si="26"/>
        <v>1</v>
      </c>
      <c r="AJ35" s="128">
        <v>0</v>
      </c>
      <c r="AK35" s="128">
        <f>VLOOKUP(C35,проект!C:W,14,0)</f>
        <v>0</v>
      </c>
      <c r="AL35" s="128" t="b">
        <f t="shared" si="27"/>
        <v>1</v>
      </c>
      <c r="AM35" s="128">
        <v>0</v>
      </c>
      <c r="AN35" s="128">
        <v>0</v>
      </c>
      <c r="AO35" s="128">
        <v>0</v>
      </c>
      <c r="AP35" s="128">
        <f>VLOOKUP(C35,проект!C:W,17,0)</f>
        <v>0</v>
      </c>
      <c r="AQ35" s="128" t="b">
        <f t="shared" si="28"/>
        <v>1</v>
      </c>
      <c r="AR35" s="128">
        <v>0</v>
      </c>
      <c r="AS35" s="128">
        <f>VLOOKUP(C35,проект!C:W,18,0)</f>
        <v>0</v>
      </c>
      <c r="AT35" s="128" t="b">
        <f t="shared" si="29"/>
        <v>1</v>
      </c>
      <c r="AU35" s="128">
        <v>0</v>
      </c>
      <c r="AV35" s="128">
        <f>VLOOKUP(C35,проект!C:W,19,0)</f>
        <v>0</v>
      </c>
      <c r="AW35" s="128" t="b">
        <f t="shared" si="30"/>
        <v>1</v>
      </c>
      <c r="AX35" s="128">
        <v>0</v>
      </c>
      <c r="AY35" s="128">
        <f>VLOOKUP(C35,проект!C:W,20,0)</f>
        <v>0</v>
      </c>
      <c r="AZ35" s="128" t="b">
        <f t="shared" si="31"/>
        <v>1</v>
      </c>
      <c r="BA35" s="128">
        <v>46190.720000000001</v>
      </c>
      <c r="BB35" s="128">
        <f>VLOOKUP(C35,проект!C:W,21,0)</f>
        <v>46190.720000000001</v>
      </c>
      <c r="BC35" s="128" t="b">
        <f t="shared" si="32"/>
        <v>1</v>
      </c>
      <c r="BD35" s="128">
        <f>VLOOKUP(C35,проект!C:D,2,0)</f>
        <v>3895417.1800000006</v>
      </c>
      <c r="BF35" t="b">
        <f t="shared" si="33"/>
        <v>1</v>
      </c>
    </row>
    <row r="36" spans="1:58" x14ac:dyDescent="0.25">
      <c r="A36">
        <v>40</v>
      </c>
      <c r="B36" t="s">
        <v>125</v>
      </c>
      <c r="C36">
        <v>40864</v>
      </c>
      <c r="D36" s="128">
        <v>7796204.0199999996</v>
      </c>
      <c r="E36" s="128">
        <v>7704445.8699999992</v>
      </c>
      <c r="F36" s="128">
        <v>3058712.4</v>
      </c>
      <c r="G36" s="128">
        <f>VLOOKUP(C36,проект!C:F,4,0)</f>
        <v>3058712.4</v>
      </c>
      <c r="H36" s="128" t="b">
        <f t="shared" si="17"/>
        <v>1</v>
      </c>
      <c r="I36" s="128">
        <v>0</v>
      </c>
      <c r="J36" s="128">
        <f>VLOOKUP(C36,проект!C:W,5,0)</f>
        <v>0</v>
      </c>
      <c r="K36" s="128" t="b">
        <f t="shared" si="18"/>
        <v>1</v>
      </c>
      <c r="L36" s="128">
        <v>0</v>
      </c>
      <c r="M36" s="128">
        <f>VLOOKUP(C36,проект!C:W,6,0)</f>
        <v>0</v>
      </c>
      <c r="N36" s="128" t="b">
        <f t="shared" si="19"/>
        <v>1</v>
      </c>
      <c r="O36" s="128">
        <v>0</v>
      </c>
      <c r="P36" s="128">
        <f>VLOOKUP(C36,проект!C:W,7,0)</f>
        <v>0</v>
      </c>
      <c r="Q36" s="128" t="b">
        <f t="shared" si="20"/>
        <v>1</v>
      </c>
      <c r="R36" s="128">
        <v>0</v>
      </c>
      <c r="S36" s="128">
        <f>VLOOKUP(C36,проект!C:W,8,0)</f>
        <v>0</v>
      </c>
      <c r="T36" s="128" t="b">
        <f t="shared" si="21"/>
        <v>1</v>
      </c>
      <c r="U36" s="128">
        <v>283600.8</v>
      </c>
      <c r="V36" s="128">
        <f>VLOOKUP(C36,проект!C:W,9,0)</f>
        <v>283600.8</v>
      </c>
      <c r="W36" s="128" t="b">
        <f t="shared" si="22"/>
        <v>1</v>
      </c>
      <c r="X36" s="128">
        <v>0</v>
      </c>
      <c r="Y36" s="128">
        <f>VLOOKUP(C36,проект!C:W,10,0)</f>
        <v>0</v>
      </c>
      <c r="Z36" s="128" t="b">
        <f t="shared" si="23"/>
        <v>1</v>
      </c>
      <c r="AA36" s="128">
        <v>0</v>
      </c>
      <c r="AB36" s="128">
        <f>VLOOKUP(C36,проект!C:W,11,0)</f>
        <v>0</v>
      </c>
      <c r="AC36" s="128" t="b">
        <f t="shared" si="24"/>
        <v>1</v>
      </c>
      <c r="AD36" s="128">
        <v>0</v>
      </c>
      <c r="AE36" s="128">
        <f>VLOOKUP(C36,проект!C:W,12,0)</f>
        <v>0</v>
      </c>
      <c r="AF36" s="128" t="b">
        <f t="shared" si="25"/>
        <v>1</v>
      </c>
      <c r="AG36" s="128">
        <v>692348.4</v>
      </c>
      <c r="AH36" s="128">
        <f>VLOOKUP(C36,проект!C:W,13,0)</f>
        <v>692348.4</v>
      </c>
      <c r="AI36" s="128" t="b">
        <f t="shared" si="26"/>
        <v>1</v>
      </c>
      <c r="AJ36" s="128">
        <v>3669784.27</v>
      </c>
      <c r="AK36" s="128">
        <f>VLOOKUP(C36,проект!C:W,14,0)</f>
        <v>3669784.27</v>
      </c>
      <c r="AL36" s="128" t="b">
        <f t="shared" si="27"/>
        <v>1</v>
      </c>
      <c r="AM36" s="128">
        <v>0</v>
      </c>
      <c r="AN36" s="128">
        <v>0</v>
      </c>
      <c r="AO36" s="128">
        <v>0</v>
      </c>
      <c r="AP36" s="128">
        <f>VLOOKUP(C36,проект!C:W,17,0)</f>
        <v>0</v>
      </c>
      <c r="AQ36" s="128" t="b">
        <f t="shared" si="28"/>
        <v>1</v>
      </c>
      <c r="AR36" s="128">
        <v>0</v>
      </c>
      <c r="AS36" s="128">
        <f>VLOOKUP(C36,проект!C:W,18,0)</f>
        <v>0</v>
      </c>
      <c r="AT36" s="128" t="b">
        <f t="shared" si="29"/>
        <v>1</v>
      </c>
      <c r="AU36" s="128">
        <v>0</v>
      </c>
      <c r="AV36" s="128">
        <f>VLOOKUP(C36,проект!C:W,19,0)</f>
        <v>0</v>
      </c>
      <c r="AW36" s="128" t="b">
        <f t="shared" si="30"/>
        <v>1</v>
      </c>
      <c r="AX36" s="128">
        <v>0</v>
      </c>
      <c r="AY36" s="128">
        <f>VLOOKUP(C36,проект!C:W,20,0)</f>
        <v>0</v>
      </c>
      <c r="AZ36" s="128" t="b">
        <f t="shared" si="31"/>
        <v>1</v>
      </c>
      <c r="BA36" s="128">
        <v>91758.15</v>
      </c>
      <c r="BB36" s="128">
        <f>VLOOKUP(C36,проект!C:W,21,0)</f>
        <v>91758.15</v>
      </c>
      <c r="BC36" s="128" t="b">
        <f t="shared" si="32"/>
        <v>1</v>
      </c>
      <c r="BD36" s="128">
        <f>VLOOKUP(C36,проект!C:D,2,0)</f>
        <v>7796204.0199999996</v>
      </c>
      <c r="BF36" t="b">
        <f t="shared" si="33"/>
        <v>1</v>
      </c>
    </row>
    <row r="37" spans="1:58" x14ac:dyDescent="0.25">
      <c r="A37">
        <v>41</v>
      </c>
      <c r="B37" t="s">
        <v>126</v>
      </c>
      <c r="C37">
        <v>40845</v>
      </c>
      <c r="D37" s="128">
        <v>6971263.9100000011</v>
      </c>
      <c r="E37" s="128">
        <v>6894923.2200000007</v>
      </c>
      <c r="F37" s="128">
        <v>0</v>
      </c>
      <c r="G37" s="128">
        <f>VLOOKUP(C37,проект!C:F,4,0)</f>
        <v>0</v>
      </c>
      <c r="H37" s="128" t="b">
        <f t="shared" si="17"/>
        <v>1</v>
      </c>
      <c r="I37" s="128">
        <v>0</v>
      </c>
      <c r="J37" s="128">
        <f>VLOOKUP(C37,проект!C:W,5,0)</f>
        <v>0</v>
      </c>
      <c r="K37" s="128" t="b">
        <f t="shared" si="18"/>
        <v>1</v>
      </c>
      <c r="L37" s="128">
        <v>0</v>
      </c>
      <c r="M37" s="128">
        <f>VLOOKUP(C37,проект!C:W,6,0)</f>
        <v>0</v>
      </c>
      <c r="N37" s="128" t="b">
        <f t="shared" si="19"/>
        <v>1</v>
      </c>
      <c r="O37" s="128">
        <v>0</v>
      </c>
      <c r="P37" s="128">
        <f>VLOOKUP(C37,проект!C:W,7,0)</f>
        <v>0</v>
      </c>
      <c r="Q37" s="128" t="b">
        <f t="shared" si="20"/>
        <v>1</v>
      </c>
      <c r="R37" s="128">
        <v>0</v>
      </c>
      <c r="S37" s="128">
        <f>VLOOKUP(C37,проект!C:W,8,0)</f>
        <v>0</v>
      </c>
      <c r="T37" s="128" t="b">
        <f t="shared" si="21"/>
        <v>1</v>
      </c>
      <c r="U37" s="128">
        <v>274467.59999999998</v>
      </c>
      <c r="V37" s="128">
        <f>VLOOKUP(C37,проект!C:W,9,0)</f>
        <v>274467.59999999998</v>
      </c>
      <c r="W37" s="128" t="b">
        <f t="shared" si="22"/>
        <v>1</v>
      </c>
      <c r="X37" s="128">
        <v>0</v>
      </c>
      <c r="Y37" s="128">
        <f>VLOOKUP(C37,проект!C:W,10,0)</f>
        <v>0</v>
      </c>
      <c r="Z37" s="128" t="b">
        <f t="shared" si="23"/>
        <v>1</v>
      </c>
      <c r="AA37" s="128">
        <v>0</v>
      </c>
      <c r="AB37" s="128">
        <f>VLOOKUP(C37,проект!C:W,11,0)</f>
        <v>0</v>
      </c>
      <c r="AC37" s="128" t="b">
        <f t="shared" si="24"/>
        <v>1</v>
      </c>
      <c r="AD37" s="128">
        <v>3360004.02</v>
      </c>
      <c r="AE37" s="128">
        <f>VLOOKUP(C37,проект!C:W,12,0)</f>
        <v>3360004.02</v>
      </c>
      <c r="AF37" s="128" t="b">
        <f t="shared" si="25"/>
        <v>1</v>
      </c>
      <c r="AG37" s="186">
        <v>923581.2</v>
      </c>
      <c r="AH37" s="186">
        <f>VLOOKUP(C37,проект!C:W,13,0)</f>
        <v>717198</v>
      </c>
      <c r="AI37" s="186" t="b">
        <f t="shared" si="26"/>
        <v>0</v>
      </c>
      <c r="AJ37" s="128">
        <v>2336870.3999999999</v>
      </c>
      <c r="AK37" s="128">
        <f>VLOOKUP(C37,проект!C:W,14,0)</f>
        <v>2336870.3999999999</v>
      </c>
      <c r="AL37" s="128" t="b">
        <f t="shared" si="27"/>
        <v>1</v>
      </c>
      <c r="AM37" s="128">
        <v>0</v>
      </c>
      <c r="AN37" s="128">
        <v>0</v>
      </c>
      <c r="AO37" s="128">
        <v>0</v>
      </c>
      <c r="AP37" s="128">
        <f>VLOOKUP(C37,проект!C:W,17,0)</f>
        <v>0</v>
      </c>
      <c r="AQ37" s="128" t="b">
        <f t="shared" si="28"/>
        <v>1</v>
      </c>
      <c r="AR37" s="128">
        <v>0</v>
      </c>
      <c r="AS37" s="128">
        <f>VLOOKUP(C37,проект!C:W,18,0)</f>
        <v>0</v>
      </c>
      <c r="AT37" s="128" t="b">
        <f t="shared" si="29"/>
        <v>1</v>
      </c>
      <c r="AU37" s="128">
        <v>0</v>
      </c>
      <c r="AV37" s="128">
        <f>VLOOKUP(C37,проект!C:W,19,0)</f>
        <v>0</v>
      </c>
      <c r="AW37" s="128" t="b">
        <f t="shared" si="30"/>
        <v>1</v>
      </c>
      <c r="AX37" s="128">
        <v>0</v>
      </c>
      <c r="AY37" s="128">
        <f>VLOOKUP(C37,проект!C:W,20,0)</f>
        <v>0</v>
      </c>
      <c r="AZ37" s="128" t="b">
        <f t="shared" si="31"/>
        <v>1</v>
      </c>
      <c r="BA37" s="180">
        <v>76340.69</v>
      </c>
      <c r="BB37" s="180">
        <f>VLOOKUP(C37,проект!C:W,21,0)</f>
        <v>29132.340000000004</v>
      </c>
      <c r="BC37" s="180" t="b">
        <f t="shared" si="32"/>
        <v>0</v>
      </c>
      <c r="BD37" s="128">
        <f>VLOOKUP(C37,проект!C:D,2,0)</f>
        <v>6717672.3599999994</v>
      </c>
      <c r="BF37" t="b">
        <f t="shared" si="33"/>
        <v>0</v>
      </c>
    </row>
    <row r="38" spans="1:58" x14ac:dyDescent="0.25">
      <c r="A38">
        <v>42</v>
      </c>
      <c r="B38" t="s">
        <v>127</v>
      </c>
      <c r="C38">
        <v>40888</v>
      </c>
      <c r="D38" s="128">
        <v>7501884.7199999997</v>
      </c>
      <c r="E38" s="128">
        <v>7422312.9199999999</v>
      </c>
      <c r="F38" s="128">
        <v>2990576.4</v>
      </c>
      <c r="G38" s="128">
        <f>VLOOKUP(C38,проект!C:F,4,0)</f>
        <v>2990576.4</v>
      </c>
      <c r="H38" s="128" t="b">
        <f t="shared" si="17"/>
        <v>1</v>
      </c>
      <c r="I38" s="128">
        <v>0</v>
      </c>
      <c r="J38" s="128">
        <f>VLOOKUP(C38,проект!C:W,5,0)</f>
        <v>0</v>
      </c>
      <c r="K38" s="128" t="b">
        <f t="shared" si="18"/>
        <v>1</v>
      </c>
      <c r="L38" s="128">
        <v>0</v>
      </c>
      <c r="M38" s="128">
        <f>VLOOKUP(C38,проект!C:W,6,0)</f>
        <v>0</v>
      </c>
      <c r="N38" s="128" t="b">
        <f t="shared" si="19"/>
        <v>1</v>
      </c>
      <c r="O38" s="128">
        <v>0</v>
      </c>
      <c r="P38" s="128">
        <f>VLOOKUP(C38,проект!C:W,7,0)</f>
        <v>0</v>
      </c>
      <c r="Q38" s="128" t="b">
        <f t="shared" si="20"/>
        <v>1</v>
      </c>
      <c r="R38" s="128">
        <v>0</v>
      </c>
      <c r="S38" s="128">
        <f>VLOOKUP(C38,проект!C:W,8,0)</f>
        <v>0</v>
      </c>
      <c r="T38" s="128" t="b">
        <f t="shared" si="21"/>
        <v>1</v>
      </c>
      <c r="U38" s="128">
        <v>0</v>
      </c>
      <c r="V38" s="128">
        <f>VLOOKUP(C38,проект!C:W,9,0)</f>
        <v>0</v>
      </c>
      <c r="W38" s="128" t="b">
        <f t="shared" si="22"/>
        <v>1</v>
      </c>
      <c r="X38" s="128">
        <v>0</v>
      </c>
      <c r="Y38" s="128">
        <f>VLOOKUP(C38,проект!C:W,10,0)</f>
        <v>0</v>
      </c>
      <c r="Z38" s="128" t="b">
        <f t="shared" si="23"/>
        <v>1</v>
      </c>
      <c r="AA38" s="128">
        <v>0</v>
      </c>
      <c r="AB38" s="128">
        <f>VLOOKUP(C38,проект!C:W,11,0)</f>
        <v>0</v>
      </c>
      <c r="AC38" s="128" t="b">
        <f t="shared" si="24"/>
        <v>1</v>
      </c>
      <c r="AD38" s="128">
        <v>0</v>
      </c>
      <c r="AE38" s="128">
        <f>VLOOKUP(C38,проект!C:W,12,0)</f>
        <v>0</v>
      </c>
      <c r="AF38" s="128" t="b">
        <f t="shared" si="25"/>
        <v>1</v>
      </c>
      <c r="AG38" s="128">
        <v>0</v>
      </c>
      <c r="AH38" s="128">
        <f>VLOOKUP(C38,проект!C:W,13,0)</f>
        <v>0</v>
      </c>
      <c r="AI38" s="128" t="b">
        <f t="shared" si="26"/>
        <v>1</v>
      </c>
      <c r="AJ38" s="128">
        <v>4050236.52</v>
      </c>
      <c r="AK38" s="128">
        <f>VLOOKUP(C38,проект!C:W,14,0)</f>
        <v>4050236.52</v>
      </c>
      <c r="AL38" s="128" t="b">
        <f t="shared" si="27"/>
        <v>1</v>
      </c>
      <c r="AM38" s="128">
        <v>0</v>
      </c>
      <c r="AN38" s="128">
        <v>0</v>
      </c>
      <c r="AO38" s="128">
        <v>381500</v>
      </c>
      <c r="AP38" s="128">
        <f>VLOOKUP(C38,проект!C:W,17,0)</f>
        <v>381500</v>
      </c>
      <c r="AQ38" s="128" t="b">
        <f t="shared" si="28"/>
        <v>1</v>
      </c>
      <c r="AR38" s="128">
        <v>0</v>
      </c>
      <c r="AS38" s="128">
        <f>VLOOKUP(C38,проект!C:W,18,0)</f>
        <v>0</v>
      </c>
      <c r="AT38" s="128" t="b">
        <f t="shared" si="29"/>
        <v>1</v>
      </c>
      <c r="AU38" s="128">
        <v>0</v>
      </c>
      <c r="AV38" s="128">
        <f>VLOOKUP(C38,проект!C:W,19,0)</f>
        <v>0</v>
      </c>
      <c r="AW38" s="128" t="b">
        <f t="shared" si="30"/>
        <v>1</v>
      </c>
      <c r="AX38" s="128">
        <v>0</v>
      </c>
      <c r="AY38" s="128">
        <f>VLOOKUP(C38,проект!C:W,20,0)</f>
        <v>0</v>
      </c>
      <c r="AZ38" s="128" t="b">
        <f t="shared" si="31"/>
        <v>1</v>
      </c>
      <c r="BA38" s="128">
        <v>79571.8</v>
      </c>
      <c r="BB38" s="128">
        <f>VLOOKUP(C38,проект!C:W,21,0)</f>
        <v>79571.8</v>
      </c>
      <c r="BC38" s="128" t="b">
        <f t="shared" si="32"/>
        <v>1</v>
      </c>
      <c r="BD38" s="128">
        <f>VLOOKUP(C38,проект!C:D,2,0)</f>
        <v>7501884.7199999997</v>
      </c>
      <c r="BF38" t="b">
        <f t="shared" si="33"/>
        <v>1</v>
      </c>
    </row>
    <row r="39" spans="1:58" x14ac:dyDescent="0.25">
      <c r="A39">
        <v>43</v>
      </c>
      <c r="B39" t="s">
        <v>128</v>
      </c>
      <c r="C39">
        <v>40876</v>
      </c>
      <c r="D39" s="128">
        <v>8360898.6099999994</v>
      </c>
      <c r="E39" s="128">
        <v>8266713.3299999991</v>
      </c>
      <c r="F39" s="128">
        <v>3972094.8</v>
      </c>
      <c r="G39" s="128">
        <f>VLOOKUP(C39,проект!C:F,4,0)</f>
        <v>3972094.8</v>
      </c>
      <c r="H39" s="128" t="b">
        <f t="shared" si="17"/>
        <v>1</v>
      </c>
      <c r="I39" s="128">
        <v>0</v>
      </c>
      <c r="J39" s="128">
        <f>VLOOKUP(C39,проект!C:W,5,0)</f>
        <v>0</v>
      </c>
      <c r="K39" s="128" t="b">
        <f t="shared" si="18"/>
        <v>1</v>
      </c>
      <c r="L39" s="128">
        <v>0</v>
      </c>
      <c r="M39" s="128">
        <f>VLOOKUP(C39,проект!C:W,6,0)</f>
        <v>0</v>
      </c>
      <c r="N39" s="128" t="b">
        <f t="shared" si="19"/>
        <v>1</v>
      </c>
      <c r="O39" s="128">
        <v>0</v>
      </c>
      <c r="P39" s="128">
        <f>VLOOKUP(C39,проект!C:W,7,0)</f>
        <v>0</v>
      </c>
      <c r="Q39" s="128" t="b">
        <f t="shared" si="20"/>
        <v>1</v>
      </c>
      <c r="R39" s="128">
        <v>0</v>
      </c>
      <c r="S39" s="128">
        <f>VLOOKUP(C39,проект!C:W,8,0)</f>
        <v>0</v>
      </c>
      <c r="T39" s="128" t="b">
        <f t="shared" si="21"/>
        <v>1</v>
      </c>
      <c r="U39" s="128">
        <v>274467.59999999998</v>
      </c>
      <c r="V39" s="128">
        <f>VLOOKUP(C39,проект!C:W,9,0)</f>
        <v>274467.59999999998</v>
      </c>
      <c r="W39" s="128" t="b">
        <f t="shared" si="22"/>
        <v>1</v>
      </c>
      <c r="X39" s="128">
        <v>0</v>
      </c>
      <c r="Y39" s="128">
        <f>VLOOKUP(C39,проект!C:W,10,0)</f>
        <v>0</v>
      </c>
      <c r="Z39" s="128" t="b">
        <f t="shared" si="23"/>
        <v>1</v>
      </c>
      <c r="AA39" s="128">
        <v>0</v>
      </c>
      <c r="AB39" s="128">
        <f>VLOOKUP(C39,проект!C:W,11,0)</f>
        <v>0</v>
      </c>
      <c r="AC39" s="128" t="b">
        <f t="shared" si="24"/>
        <v>1</v>
      </c>
      <c r="AD39" s="128">
        <v>3247448.13</v>
      </c>
      <c r="AE39" s="128">
        <f>VLOOKUP(C39,проект!C:W,12,0)</f>
        <v>3247448.13</v>
      </c>
      <c r="AF39" s="128" t="b">
        <f t="shared" si="25"/>
        <v>1</v>
      </c>
      <c r="AG39" s="186">
        <v>772702.8</v>
      </c>
      <c r="AH39" s="186">
        <f>VLOOKUP(C39,проект!C:W,13,0)</f>
        <v>627139.19999999995</v>
      </c>
      <c r="AI39" s="186" t="b">
        <f t="shared" si="26"/>
        <v>0</v>
      </c>
      <c r="AJ39" s="128">
        <v>0</v>
      </c>
      <c r="AK39" s="128">
        <f>VLOOKUP(C39,проект!C:W,14,0)</f>
        <v>0</v>
      </c>
      <c r="AL39" s="128" t="b">
        <f t="shared" si="27"/>
        <v>1</v>
      </c>
      <c r="AM39" s="128">
        <v>0</v>
      </c>
      <c r="AN39" s="128">
        <v>0</v>
      </c>
      <c r="AO39" s="128">
        <v>0</v>
      </c>
      <c r="AP39" s="128">
        <f>VLOOKUP(C39,проект!C:W,17,0)</f>
        <v>0</v>
      </c>
      <c r="AQ39" s="128" t="b">
        <f t="shared" si="28"/>
        <v>1</v>
      </c>
      <c r="AR39" s="128">
        <v>0</v>
      </c>
      <c r="AS39" s="128">
        <f>VLOOKUP(C39,проект!C:W,18,0)</f>
        <v>0</v>
      </c>
      <c r="AT39" s="128" t="b">
        <f t="shared" si="29"/>
        <v>1</v>
      </c>
      <c r="AU39" s="128">
        <v>0</v>
      </c>
      <c r="AV39" s="128">
        <f>VLOOKUP(C39,проект!C:W,19,0)</f>
        <v>0</v>
      </c>
      <c r="AW39" s="128" t="b">
        <f t="shared" si="30"/>
        <v>1</v>
      </c>
      <c r="AX39" s="128">
        <v>0</v>
      </c>
      <c r="AY39" s="128">
        <f>VLOOKUP(C39,проект!C:W,20,0)</f>
        <v>0</v>
      </c>
      <c r="AZ39" s="128" t="b">
        <f t="shared" si="31"/>
        <v>1</v>
      </c>
      <c r="BA39" s="128">
        <v>94185.279999999999</v>
      </c>
      <c r="BB39" s="128">
        <f>VLOOKUP(C39,проект!C:W,21,0)</f>
        <v>94185.279999999999</v>
      </c>
      <c r="BC39" s="128" t="b">
        <f t="shared" si="32"/>
        <v>1</v>
      </c>
      <c r="BD39" s="128">
        <f>VLOOKUP(C39,проект!C:D,2,0)</f>
        <v>8215335.0099999998</v>
      </c>
      <c r="BF39" t="b">
        <f t="shared" si="33"/>
        <v>0</v>
      </c>
    </row>
    <row r="40" spans="1:58" x14ac:dyDescent="0.25">
      <c r="A40">
        <v>44</v>
      </c>
      <c r="B40" t="s">
        <v>129</v>
      </c>
      <c r="C40">
        <v>40877</v>
      </c>
      <c r="D40" s="128">
        <v>10377839.59</v>
      </c>
      <c r="E40" s="128">
        <v>10256255.83</v>
      </c>
      <c r="F40" s="128">
        <v>0</v>
      </c>
      <c r="G40" s="128">
        <f>VLOOKUP(C40,проект!C:F,4,0)</f>
        <v>0</v>
      </c>
      <c r="H40" s="128" t="b">
        <f t="shared" si="17"/>
        <v>1</v>
      </c>
      <c r="I40" s="128">
        <v>3489640.87</v>
      </c>
      <c r="J40" s="128">
        <f>VLOOKUP(C40,проект!C:W,5,0)</f>
        <v>3489640.87</v>
      </c>
      <c r="K40" s="128" t="b">
        <f t="shared" si="18"/>
        <v>1</v>
      </c>
      <c r="L40" s="128">
        <v>0</v>
      </c>
      <c r="M40" s="128">
        <f>VLOOKUP(C40,проект!C:W,6,0)</f>
        <v>0</v>
      </c>
      <c r="N40" s="128" t="b">
        <f t="shared" si="19"/>
        <v>1</v>
      </c>
      <c r="O40" s="128">
        <v>429991.2</v>
      </c>
      <c r="P40" s="128">
        <f>VLOOKUP(C40,проект!C:W,7,0)</f>
        <v>429991.2</v>
      </c>
      <c r="Q40" s="128" t="b">
        <f t="shared" si="20"/>
        <v>1</v>
      </c>
      <c r="R40" s="128">
        <v>288480</v>
      </c>
      <c r="S40" s="128">
        <f>VLOOKUP(C40,проект!C:W,8,0)</f>
        <v>288480</v>
      </c>
      <c r="T40" s="128" t="b">
        <f t="shared" si="21"/>
        <v>1</v>
      </c>
      <c r="U40" s="128">
        <v>0</v>
      </c>
      <c r="V40" s="128">
        <f>VLOOKUP(C40,проект!C:W,9,0)</f>
        <v>0</v>
      </c>
      <c r="W40" s="128" t="b">
        <f t="shared" si="22"/>
        <v>1</v>
      </c>
      <c r="X40" s="128">
        <v>0</v>
      </c>
      <c r="Y40" s="128">
        <f>VLOOKUP(C40,проект!C:W,10,0)</f>
        <v>0</v>
      </c>
      <c r="Z40" s="128" t="b">
        <f t="shared" si="23"/>
        <v>1</v>
      </c>
      <c r="AA40" s="128">
        <v>0</v>
      </c>
      <c r="AB40" s="128">
        <f>VLOOKUP(C40,проект!C:W,11,0)</f>
        <v>0</v>
      </c>
      <c r="AC40" s="128" t="b">
        <f t="shared" si="24"/>
        <v>1</v>
      </c>
      <c r="AD40" s="187">
        <v>2951361.36</v>
      </c>
      <c r="AE40" s="187">
        <f>VLOOKUP(C40,проект!C:W,12,0)</f>
        <v>2921847.75</v>
      </c>
      <c r="AF40" s="187" t="b">
        <f t="shared" si="25"/>
        <v>0</v>
      </c>
      <c r="AG40" s="128">
        <v>810932.4</v>
      </c>
      <c r="AH40" s="128">
        <f>VLOOKUP(C40,проект!C:W,13,0)</f>
        <v>810932.4</v>
      </c>
      <c r="AI40" s="128" t="b">
        <f t="shared" si="26"/>
        <v>1</v>
      </c>
      <c r="AJ40" s="128">
        <v>2285850</v>
      </c>
      <c r="AK40" s="128">
        <f>VLOOKUP(C40,проект!C:W,14,0)</f>
        <v>2285850</v>
      </c>
      <c r="AL40" s="128" t="b">
        <f t="shared" si="27"/>
        <v>1</v>
      </c>
      <c r="AM40" s="128">
        <v>0</v>
      </c>
      <c r="AN40" s="128">
        <v>0</v>
      </c>
      <c r="AO40" s="128">
        <v>0</v>
      </c>
      <c r="AP40" s="128">
        <f>VLOOKUP(C40,проект!C:W,17,0)</f>
        <v>0</v>
      </c>
      <c r="AQ40" s="128" t="b">
        <f t="shared" si="28"/>
        <v>1</v>
      </c>
      <c r="AR40" s="128">
        <v>0</v>
      </c>
      <c r="AS40" s="128">
        <f>VLOOKUP(C40,проект!C:W,18,0)</f>
        <v>0</v>
      </c>
      <c r="AT40" s="128" t="b">
        <f t="shared" si="29"/>
        <v>1</v>
      </c>
      <c r="AU40" s="128">
        <v>0</v>
      </c>
      <c r="AV40" s="128">
        <f>VLOOKUP(C40,проект!C:W,19,0)</f>
        <v>0</v>
      </c>
      <c r="AW40" s="128" t="b">
        <f t="shared" si="30"/>
        <v>1</v>
      </c>
      <c r="AX40" s="128">
        <v>0</v>
      </c>
      <c r="AY40" s="128">
        <f>VLOOKUP(C40,проект!C:W,20,0)</f>
        <v>0</v>
      </c>
      <c r="AZ40" s="128" t="b">
        <f t="shared" si="31"/>
        <v>1</v>
      </c>
      <c r="BA40" s="128">
        <v>121583.76</v>
      </c>
      <c r="BB40" s="128">
        <f>VLOOKUP(C40,проект!C:W,21,0)</f>
        <v>121583.76</v>
      </c>
      <c r="BC40" s="128" t="b">
        <f t="shared" si="32"/>
        <v>1</v>
      </c>
      <c r="BD40" s="128">
        <f>VLOOKUP(C40,проект!C:D,2,0)</f>
        <v>10348325.98</v>
      </c>
      <c r="BF40" t="b">
        <f t="shared" si="33"/>
        <v>0</v>
      </c>
    </row>
    <row r="41" spans="1:58" x14ac:dyDescent="0.25">
      <c r="A41">
        <v>45</v>
      </c>
      <c r="B41" t="s">
        <v>130</v>
      </c>
      <c r="C41">
        <v>40881</v>
      </c>
      <c r="D41" s="128">
        <v>9691756.0300000012</v>
      </c>
      <c r="E41" s="128">
        <v>9582639.7300000004</v>
      </c>
      <c r="F41" s="128">
        <v>3914043.01</v>
      </c>
      <c r="G41" s="128">
        <f>VLOOKUP(C41,проект!C:F,4,0)</f>
        <v>3914043.01</v>
      </c>
      <c r="H41" s="128" t="b">
        <f t="shared" si="17"/>
        <v>1</v>
      </c>
      <c r="I41" s="128">
        <v>0</v>
      </c>
      <c r="J41" s="128">
        <f>VLOOKUP(C41,проект!C:W,5,0)</f>
        <v>0</v>
      </c>
      <c r="K41" s="128" t="b">
        <f t="shared" si="18"/>
        <v>1</v>
      </c>
      <c r="L41" s="128">
        <v>0</v>
      </c>
      <c r="M41" s="128">
        <f>VLOOKUP(C41,проект!C:W,6,0)</f>
        <v>0</v>
      </c>
      <c r="N41" s="128" t="b">
        <f t="shared" si="19"/>
        <v>1</v>
      </c>
      <c r="O41" s="128">
        <v>0</v>
      </c>
      <c r="P41" s="128">
        <f>VLOOKUP(C41,проект!C:W,7,0)</f>
        <v>0</v>
      </c>
      <c r="Q41" s="128" t="b">
        <f t="shared" si="20"/>
        <v>1</v>
      </c>
      <c r="R41" s="128">
        <v>0</v>
      </c>
      <c r="S41" s="128">
        <f>VLOOKUP(C41,проект!C:W,8,0)</f>
        <v>0</v>
      </c>
      <c r="T41" s="128" t="b">
        <f t="shared" si="21"/>
        <v>1</v>
      </c>
      <c r="U41" s="128">
        <v>0</v>
      </c>
      <c r="V41" s="128">
        <f>VLOOKUP(C41,проект!C:W,9,0)</f>
        <v>0</v>
      </c>
      <c r="W41" s="128" t="b">
        <f t="shared" si="22"/>
        <v>1</v>
      </c>
      <c r="X41" s="128">
        <v>0</v>
      </c>
      <c r="Y41" s="128">
        <f>VLOOKUP(C41,проект!C:W,10,0)</f>
        <v>0</v>
      </c>
      <c r="Z41" s="128" t="b">
        <f t="shared" si="23"/>
        <v>1</v>
      </c>
      <c r="AA41" s="128">
        <v>0</v>
      </c>
      <c r="AB41" s="128">
        <f>VLOOKUP(C41,проект!C:W,11,0)</f>
        <v>0</v>
      </c>
      <c r="AC41" s="128" t="b">
        <f t="shared" si="24"/>
        <v>1</v>
      </c>
      <c r="AD41" s="128">
        <v>3388454.06</v>
      </c>
      <c r="AE41" s="128">
        <f>VLOOKUP(C41,проект!C:W,12,0)</f>
        <v>3388454.06</v>
      </c>
      <c r="AF41" s="128" t="b">
        <f t="shared" si="25"/>
        <v>1</v>
      </c>
      <c r="AG41" s="128">
        <v>0</v>
      </c>
      <c r="AH41" s="128">
        <f>VLOOKUP(C41,проект!C:W,13,0)</f>
        <v>0</v>
      </c>
      <c r="AI41" s="128" t="b">
        <f t="shared" si="26"/>
        <v>1</v>
      </c>
      <c r="AJ41" s="128">
        <v>2280142.66</v>
      </c>
      <c r="AK41" s="128">
        <f>VLOOKUP(C41,проект!C:W,14,0)</f>
        <v>2280142.66</v>
      </c>
      <c r="AL41" s="128" t="b">
        <f t="shared" si="27"/>
        <v>1</v>
      </c>
      <c r="AM41" s="128">
        <v>0</v>
      </c>
      <c r="AN41" s="128">
        <v>0</v>
      </c>
      <c r="AO41" s="128">
        <v>0</v>
      </c>
      <c r="AP41" s="128">
        <f>VLOOKUP(C41,проект!C:W,17,0)</f>
        <v>0</v>
      </c>
      <c r="AQ41" s="128" t="b">
        <f t="shared" si="28"/>
        <v>1</v>
      </c>
      <c r="AR41" s="128">
        <v>0</v>
      </c>
      <c r="AS41" s="128">
        <f>VLOOKUP(C41,проект!C:W,18,0)</f>
        <v>0</v>
      </c>
      <c r="AT41" s="128" t="b">
        <f t="shared" si="29"/>
        <v>1</v>
      </c>
      <c r="AU41" s="128">
        <v>0</v>
      </c>
      <c r="AV41" s="128">
        <f>VLOOKUP(C41,проект!C:W,19,0)</f>
        <v>0</v>
      </c>
      <c r="AW41" s="128" t="b">
        <f t="shared" si="30"/>
        <v>1</v>
      </c>
      <c r="AX41" s="128">
        <v>0</v>
      </c>
      <c r="AY41" s="128">
        <f>VLOOKUP(C41,проект!C:W,20,0)</f>
        <v>0</v>
      </c>
      <c r="AZ41" s="128" t="b">
        <f t="shared" si="31"/>
        <v>1</v>
      </c>
      <c r="BA41" s="128">
        <v>109116.3</v>
      </c>
      <c r="BB41" s="128">
        <f>VLOOKUP(C41,проект!C:W,21,0)</f>
        <v>109116.3</v>
      </c>
      <c r="BC41" s="128" t="b">
        <f t="shared" si="32"/>
        <v>1</v>
      </c>
      <c r="BD41" s="128">
        <f>VLOOKUP(C41,проект!C:D,2,0)</f>
        <v>9691756.0300000012</v>
      </c>
      <c r="BF41" t="b">
        <f t="shared" si="33"/>
        <v>1</v>
      </c>
    </row>
    <row r="42" spans="1:58" x14ac:dyDescent="0.25">
      <c r="A42">
        <v>46</v>
      </c>
      <c r="B42" t="s">
        <v>131</v>
      </c>
      <c r="C42">
        <v>40897</v>
      </c>
      <c r="D42" s="128">
        <v>5075636.8</v>
      </c>
      <c r="E42" s="128">
        <v>5018531.1399999997</v>
      </c>
      <c r="F42" s="128">
        <v>0</v>
      </c>
      <c r="G42" s="128">
        <f>VLOOKUP(C42,проект!C:F,4,0)</f>
        <v>0</v>
      </c>
      <c r="H42" s="128" t="b">
        <f t="shared" si="17"/>
        <v>1</v>
      </c>
      <c r="I42" s="128">
        <v>0</v>
      </c>
      <c r="J42" s="128">
        <f>VLOOKUP(C42,проект!C:W,5,0)</f>
        <v>0</v>
      </c>
      <c r="K42" s="128" t="b">
        <f t="shared" si="18"/>
        <v>1</v>
      </c>
      <c r="L42" s="128">
        <v>0</v>
      </c>
      <c r="M42" s="128">
        <f>VLOOKUP(C42,проект!C:W,6,0)</f>
        <v>0</v>
      </c>
      <c r="N42" s="128" t="b">
        <f t="shared" si="19"/>
        <v>1</v>
      </c>
      <c r="O42" s="128">
        <v>0</v>
      </c>
      <c r="P42" s="128">
        <f>VLOOKUP(C42,проект!C:W,7,0)</f>
        <v>0</v>
      </c>
      <c r="Q42" s="128" t="b">
        <f t="shared" si="20"/>
        <v>1</v>
      </c>
      <c r="R42" s="128">
        <v>0</v>
      </c>
      <c r="S42" s="128">
        <f>VLOOKUP(C42,проект!C:W,8,0)</f>
        <v>0</v>
      </c>
      <c r="T42" s="128" t="b">
        <f t="shared" si="21"/>
        <v>1</v>
      </c>
      <c r="U42" s="185">
        <v>283600.8</v>
      </c>
      <c r="V42" s="185">
        <f>VLOOKUP(C42,проект!C:W,9,0)</f>
        <v>169671.6</v>
      </c>
      <c r="W42" s="185" t="b">
        <f t="shared" si="22"/>
        <v>0</v>
      </c>
      <c r="X42" s="128">
        <v>0</v>
      </c>
      <c r="Y42" s="128">
        <f>VLOOKUP(C42,проект!C:W,10,0)</f>
        <v>0</v>
      </c>
      <c r="Z42" s="128" t="b">
        <f t="shared" si="23"/>
        <v>1</v>
      </c>
      <c r="AA42" s="128">
        <v>0</v>
      </c>
      <c r="AB42" s="128">
        <f>VLOOKUP(C42,проект!C:W,11,0)</f>
        <v>0</v>
      </c>
      <c r="AC42" s="128" t="b">
        <f t="shared" si="24"/>
        <v>1</v>
      </c>
      <c r="AD42" s="128">
        <v>0</v>
      </c>
      <c r="AE42" s="128">
        <f>VLOOKUP(C42,проект!C:W,12,0)</f>
        <v>0</v>
      </c>
      <c r="AF42" s="128" t="b">
        <f t="shared" si="25"/>
        <v>1</v>
      </c>
      <c r="AG42" s="128">
        <v>864500</v>
      </c>
      <c r="AH42" s="128">
        <f>VLOOKUP(C42,проект!C:W,13,0)</f>
        <v>864500</v>
      </c>
      <c r="AI42" s="128" t="b">
        <f t="shared" si="26"/>
        <v>1</v>
      </c>
      <c r="AJ42" s="128">
        <v>3870430.34</v>
      </c>
      <c r="AK42" s="128">
        <f>VLOOKUP(C42,проект!C:W,14,0)</f>
        <v>3870430.34</v>
      </c>
      <c r="AL42" s="128" t="b">
        <f t="shared" si="27"/>
        <v>1</v>
      </c>
      <c r="AM42" s="128">
        <v>0</v>
      </c>
      <c r="AN42" s="128">
        <v>0</v>
      </c>
      <c r="AO42" s="128">
        <v>0</v>
      </c>
      <c r="AP42" s="128">
        <f>VLOOKUP(C42,проект!C:W,17,0)</f>
        <v>0</v>
      </c>
      <c r="AQ42" s="128" t="b">
        <f t="shared" si="28"/>
        <v>1</v>
      </c>
      <c r="AR42" s="128">
        <v>0</v>
      </c>
      <c r="AS42" s="128">
        <f>VLOOKUP(C42,проект!C:W,18,0)</f>
        <v>0</v>
      </c>
      <c r="AT42" s="128" t="b">
        <f t="shared" si="29"/>
        <v>1</v>
      </c>
      <c r="AU42" s="128">
        <v>0</v>
      </c>
      <c r="AV42" s="128">
        <f>VLOOKUP(C42,проект!C:W,19,0)</f>
        <v>0</v>
      </c>
      <c r="AW42" s="128" t="b">
        <f t="shared" si="30"/>
        <v>1</v>
      </c>
      <c r="AX42" s="128">
        <v>0</v>
      </c>
      <c r="AY42" s="128">
        <f>VLOOKUP(C42,проект!C:W,20,0)</f>
        <v>0</v>
      </c>
      <c r="AZ42" s="128" t="b">
        <f t="shared" si="31"/>
        <v>1</v>
      </c>
      <c r="BA42" s="128">
        <v>57105.66</v>
      </c>
      <c r="BB42" s="128">
        <f>VLOOKUP(C42,проект!C:W,21,0)</f>
        <v>57105.66</v>
      </c>
      <c r="BC42" s="128" t="b">
        <f t="shared" si="32"/>
        <v>1</v>
      </c>
      <c r="BD42" s="128">
        <f>VLOOKUP(C42,проект!C:D,2,0)</f>
        <v>4961707.5999999996</v>
      </c>
      <c r="BF42" t="b">
        <f t="shared" si="33"/>
        <v>0</v>
      </c>
    </row>
    <row r="43" spans="1:58" x14ac:dyDescent="0.25">
      <c r="A43">
        <v>47</v>
      </c>
      <c r="B43" t="s">
        <v>132</v>
      </c>
      <c r="C43">
        <v>40902</v>
      </c>
      <c r="D43" s="128">
        <v>1930374.8800000001</v>
      </c>
      <c r="E43" s="128">
        <v>1907370.83</v>
      </c>
      <c r="F43" s="128">
        <v>1907370.83</v>
      </c>
      <c r="G43" s="128">
        <f>VLOOKUP(C43,проект!C:F,4,0)</f>
        <v>1907370.83</v>
      </c>
      <c r="H43" s="128" t="b">
        <f t="shared" si="17"/>
        <v>1</v>
      </c>
      <c r="I43" s="128">
        <v>0</v>
      </c>
      <c r="J43" s="128">
        <f>VLOOKUP(C43,проект!C:W,5,0)</f>
        <v>0</v>
      </c>
      <c r="K43" s="128" t="b">
        <f t="shared" si="18"/>
        <v>1</v>
      </c>
      <c r="L43" s="128">
        <v>0</v>
      </c>
      <c r="M43" s="128">
        <f>VLOOKUP(C43,проект!C:W,6,0)</f>
        <v>0</v>
      </c>
      <c r="N43" s="128" t="b">
        <f t="shared" si="19"/>
        <v>1</v>
      </c>
      <c r="O43" s="128">
        <v>0</v>
      </c>
      <c r="P43" s="128">
        <f>VLOOKUP(C43,проект!C:W,7,0)</f>
        <v>0</v>
      </c>
      <c r="Q43" s="128" t="b">
        <f t="shared" si="20"/>
        <v>1</v>
      </c>
      <c r="R43" s="128">
        <v>0</v>
      </c>
      <c r="S43" s="128">
        <f>VLOOKUP(C43,проект!C:W,8,0)</f>
        <v>0</v>
      </c>
      <c r="T43" s="128" t="b">
        <f t="shared" si="21"/>
        <v>1</v>
      </c>
      <c r="U43" s="128">
        <v>0</v>
      </c>
      <c r="V43" s="128">
        <f>VLOOKUP(C43,проект!C:W,9,0)</f>
        <v>0</v>
      </c>
      <c r="W43" s="128" t="b">
        <f t="shared" si="22"/>
        <v>1</v>
      </c>
      <c r="X43" s="128">
        <v>0</v>
      </c>
      <c r="Y43" s="128">
        <f>VLOOKUP(C43,проект!C:W,10,0)</f>
        <v>0</v>
      </c>
      <c r="Z43" s="128" t="b">
        <f t="shared" si="23"/>
        <v>1</v>
      </c>
      <c r="AA43" s="128">
        <v>0</v>
      </c>
      <c r="AB43" s="128">
        <f>VLOOKUP(C43,проект!C:W,11,0)</f>
        <v>0</v>
      </c>
      <c r="AC43" s="128" t="b">
        <f t="shared" si="24"/>
        <v>1</v>
      </c>
      <c r="AD43" s="128">
        <v>0</v>
      </c>
      <c r="AE43" s="128">
        <f>VLOOKUP(C43,проект!C:W,12,0)</f>
        <v>0</v>
      </c>
      <c r="AF43" s="128" t="b">
        <f t="shared" si="25"/>
        <v>1</v>
      </c>
      <c r="AG43" s="128">
        <v>0</v>
      </c>
      <c r="AH43" s="128">
        <f>VLOOKUP(C43,проект!C:W,13,0)</f>
        <v>0</v>
      </c>
      <c r="AI43" s="128" t="b">
        <f t="shared" si="26"/>
        <v>1</v>
      </c>
      <c r="AJ43" s="128">
        <v>0</v>
      </c>
      <c r="AK43" s="128">
        <f>VLOOKUP(C43,проект!C:W,14,0)</f>
        <v>0</v>
      </c>
      <c r="AL43" s="128" t="b">
        <f t="shared" si="27"/>
        <v>1</v>
      </c>
      <c r="AM43" s="128">
        <v>0</v>
      </c>
      <c r="AN43" s="128">
        <v>0</v>
      </c>
      <c r="AO43" s="128">
        <v>0</v>
      </c>
      <c r="AP43" s="128">
        <f>VLOOKUP(C43,проект!C:W,17,0)</f>
        <v>0</v>
      </c>
      <c r="AQ43" s="128" t="b">
        <f t="shared" si="28"/>
        <v>1</v>
      </c>
      <c r="AR43" s="128">
        <v>0</v>
      </c>
      <c r="AS43" s="128">
        <f>VLOOKUP(C43,проект!C:W,18,0)</f>
        <v>0</v>
      </c>
      <c r="AT43" s="128" t="b">
        <f t="shared" si="29"/>
        <v>1</v>
      </c>
      <c r="AU43" s="128">
        <v>0</v>
      </c>
      <c r="AV43" s="128">
        <f>VLOOKUP(C43,проект!C:W,19,0)</f>
        <v>0</v>
      </c>
      <c r="AW43" s="128" t="b">
        <f t="shared" si="30"/>
        <v>1</v>
      </c>
      <c r="AX43" s="128">
        <v>0</v>
      </c>
      <c r="AY43" s="128">
        <f>VLOOKUP(C43,проект!C:W,20,0)</f>
        <v>0</v>
      </c>
      <c r="AZ43" s="128" t="b">
        <f t="shared" si="31"/>
        <v>1</v>
      </c>
      <c r="BA43" s="128">
        <v>23004.05</v>
      </c>
      <c r="BB43" s="128">
        <f>VLOOKUP(C43,проект!C:W,21,0)</f>
        <v>23004.05</v>
      </c>
      <c r="BC43" s="128" t="b">
        <f t="shared" si="32"/>
        <v>1</v>
      </c>
      <c r="BD43" s="128">
        <f>VLOOKUP(C43,проект!C:D,2,0)</f>
        <v>1930374.8800000001</v>
      </c>
      <c r="BF43" t="b">
        <f t="shared" si="33"/>
        <v>1</v>
      </c>
    </row>
    <row r="44" spans="1:58" x14ac:dyDescent="0.25">
      <c r="A44">
        <v>48</v>
      </c>
      <c r="B44" t="s">
        <v>133</v>
      </c>
      <c r="C44">
        <v>40905</v>
      </c>
      <c r="D44" s="128">
        <v>7009480.1799999997</v>
      </c>
      <c r="E44" s="128">
        <v>6927090.9199999999</v>
      </c>
      <c r="F44" s="128">
        <v>0</v>
      </c>
      <c r="G44" s="128">
        <f>VLOOKUP(C44,проект!C:F,4,0)</f>
        <v>0</v>
      </c>
      <c r="H44" s="128" t="b">
        <f t="shared" si="17"/>
        <v>1</v>
      </c>
      <c r="I44" s="128">
        <v>0</v>
      </c>
      <c r="J44" s="128">
        <f>VLOOKUP(C44,проект!C:W,5,0)</f>
        <v>0</v>
      </c>
      <c r="K44" s="128" t="b">
        <f t="shared" si="18"/>
        <v>1</v>
      </c>
      <c r="L44" s="128">
        <v>0</v>
      </c>
      <c r="M44" s="128">
        <f>VLOOKUP(C44,проект!C:W,6,0)</f>
        <v>0</v>
      </c>
      <c r="N44" s="128" t="b">
        <f t="shared" si="19"/>
        <v>1</v>
      </c>
      <c r="O44" s="128">
        <v>440056.8</v>
      </c>
      <c r="P44" s="128">
        <f>VLOOKUP(C44,проект!C:W,7,0)</f>
        <v>440056.8</v>
      </c>
      <c r="Q44" s="128" t="b">
        <f t="shared" si="20"/>
        <v>1</v>
      </c>
      <c r="R44" s="128">
        <v>288480</v>
      </c>
      <c r="S44" s="128">
        <f>VLOOKUP(C44,проект!C:W,8,0)</f>
        <v>288480</v>
      </c>
      <c r="T44" s="128" t="b">
        <f t="shared" si="21"/>
        <v>1</v>
      </c>
      <c r="U44" s="128">
        <v>0</v>
      </c>
      <c r="V44" s="128">
        <f>VLOOKUP(C44,проект!C:W,9,0)</f>
        <v>0</v>
      </c>
      <c r="W44" s="128" t="b">
        <f t="shared" si="22"/>
        <v>1</v>
      </c>
      <c r="X44" s="128">
        <v>0</v>
      </c>
      <c r="Y44" s="128">
        <f>VLOOKUP(C44,проект!C:W,10,0)</f>
        <v>0</v>
      </c>
      <c r="Z44" s="128" t="b">
        <f t="shared" si="23"/>
        <v>1</v>
      </c>
      <c r="AA44" s="128">
        <v>0</v>
      </c>
      <c r="AB44" s="128">
        <f>VLOOKUP(C44,проект!C:W,11,0)</f>
        <v>0</v>
      </c>
      <c r="AC44" s="128" t="b">
        <f t="shared" si="24"/>
        <v>1</v>
      </c>
      <c r="AD44" s="128">
        <v>0</v>
      </c>
      <c r="AE44" s="128">
        <f>VLOOKUP(C44,проект!C:W,12,0)</f>
        <v>0</v>
      </c>
      <c r="AF44" s="128" t="b">
        <f t="shared" si="25"/>
        <v>1</v>
      </c>
      <c r="AG44" s="128">
        <v>1084390</v>
      </c>
      <c r="AH44" s="128">
        <f>VLOOKUP(C44,проект!C:W,13,0)</f>
        <v>1084390</v>
      </c>
      <c r="AI44" s="128" t="b">
        <f t="shared" si="26"/>
        <v>1</v>
      </c>
      <c r="AJ44" s="128">
        <v>5114164.12</v>
      </c>
      <c r="AK44" s="128">
        <f>VLOOKUP(C44,проект!C:W,14,0)</f>
        <v>5114164.12</v>
      </c>
      <c r="AL44" s="128" t="b">
        <f t="shared" si="27"/>
        <v>1</v>
      </c>
      <c r="AM44" s="128">
        <v>0</v>
      </c>
      <c r="AN44" s="128">
        <v>0</v>
      </c>
      <c r="AO44" s="128">
        <v>0</v>
      </c>
      <c r="AP44" s="128">
        <f>VLOOKUP(C44,проект!C:W,17,0)</f>
        <v>0</v>
      </c>
      <c r="AQ44" s="128" t="b">
        <f t="shared" si="28"/>
        <v>1</v>
      </c>
      <c r="AR44" s="128">
        <v>0</v>
      </c>
      <c r="AS44" s="128">
        <f>VLOOKUP(C44,проект!C:W,18,0)</f>
        <v>0</v>
      </c>
      <c r="AT44" s="128" t="b">
        <f t="shared" si="29"/>
        <v>1</v>
      </c>
      <c r="AU44" s="128">
        <v>0</v>
      </c>
      <c r="AV44" s="128">
        <f>VLOOKUP(C44,проект!C:W,19,0)</f>
        <v>0</v>
      </c>
      <c r="AW44" s="128" t="b">
        <f t="shared" si="30"/>
        <v>1</v>
      </c>
      <c r="AX44" s="128">
        <v>0</v>
      </c>
      <c r="AY44" s="128">
        <f>VLOOKUP(C44,проект!C:W,20,0)</f>
        <v>0</v>
      </c>
      <c r="AZ44" s="128" t="b">
        <f t="shared" si="31"/>
        <v>1</v>
      </c>
      <c r="BA44" s="128">
        <v>82389.259999999995</v>
      </c>
      <c r="BB44" s="128">
        <f>VLOOKUP(C44,проект!C:W,21,0)</f>
        <v>82389.259999999995</v>
      </c>
      <c r="BC44" s="128" t="b">
        <f t="shared" si="32"/>
        <v>1</v>
      </c>
      <c r="BD44" s="128">
        <f>VLOOKUP(C44,проект!C:D,2,0)</f>
        <v>7009480.1799999997</v>
      </c>
      <c r="BF44" t="b">
        <f t="shared" si="33"/>
        <v>1</v>
      </c>
    </row>
    <row r="45" spans="1:58" x14ac:dyDescent="0.25">
      <c r="A45">
        <v>49</v>
      </c>
      <c r="B45" t="s">
        <v>134</v>
      </c>
      <c r="C45">
        <v>40906</v>
      </c>
      <c r="D45" s="128">
        <v>3264396.42</v>
      </c>
      <c r="E45" s="128">
        <v>3223971.83</v>
      </c>
      <c r="F45" s="128">
        <v>1890721.01</v>
      </c>
      <c r="G45" s="128">
        <f>VLOOKUP(C45,проект!C:F,4,0)</f>
        <v>1890721.01</v>
      </c>
      <c r="H45" s="128" t="b">
        <f t="shared" si="17"/>
        <v>1</v>
      </c>
      <c r="I45" s="128">
        <v>0</v>
      </c>
      <c r="J45" s="128">
        <f>VLOOKUP(C45,проект!C:W,5,0)</f>
        <v>0</v>
      </c>
      <c r="K45" s="128" t="b">
        <f t="shared" si="18"/>
        <v>1</v>
      </c>
      <c r="L45" s="128">
        <v>0</v>
      </c>
      <c r="M45" s="128">
        <f>VLOOKUP(C45,проект!C:W,6,0)</f>
        <v>0</v>
      </c>
      <c r="N45" s="128" t="b">
        <f t="shared" si="19"/>
        <v>1</v>
      </c>
      <c r="O45" s="128">
        <v>0</v>
      </c>
      <c r="P45" s="128">
        <f>VLOOKUP(C45,проект!C:W,7,0)</f>
        <v>0</v>
      </c>
      <c r="Q45" s="128" t="b">
        <f t="shared" si="20"/>
        <v>1</v>
      </c>
      <c r="R45" s="128">
        <v>0</v>
      </c>
      <c r="S45" s="128">
        <f>VLOOKUP(C45,проект!C:W,8,0)</f>
        <v>0</v>
      </c>
      <c r="T45" s="128" t="b">
        <f t="shared" si="21"/>
        <v>1</v>
      </c>
      <c r="U45" s="128">
        <v>0</v>
      </c>
      <c r="V45" s="128">
        <f>VLOOKUP(C45,проект!C:W,9,0)</f>
        <v>0</v>
      </c>
      <c r="W45" s="128" t="b">
        <f t="shared" si="22"/>
        <v>1</v>
      </c>
      <c r="X45" s="128">
        <v>0</v>
      </c>
      <c r="Y45" s="128">
        <f>VLOOKUP(C45,проект!C:W,10,0)</f>
        <v>0</v>
      </c>
      <c r="Z45" s="128" t="b">
        <f t="shared" si="23"/>
        <v>1</v>
      </c>
      <c r="AA45" s="128">
        <v>0</v>
      </c>
      <c r="AB45" s="128">
        <f>VLOOKUP(C45,проект!C:W,11,0)</f>
        <v>0</v>
      </c>
      <c r="AC45" s="128" t="b">
        <f t="shared" si="24"/>
        <v>1</v>
      </c>
      <c r="AD45" s="128">
        <v>0</v>
      </c>
      <c r="AE45" s="128">
        <f>VLOOKUP(C45,проект!C:W,12,0)</f>
        <v>0</v>
      </c>
      <c r="AF45" s="128" t="b">
        <f t="shared" si="25"/>
        <v>1</v>
      </c>
      <c r="AG45" s="128">
        <v>0</v>
      </c>
      <c r="AH45" s="128">
        <f>VLOOKUP(C45,проект!C:W,13,0)</f>
        <v>0</v>
      </c>
      <c r="AI45" s="128" t="b">
        <f t="shared" si="26"/>
        <v>1</v>
      </c>
      <c r="AJ45" s="128">
        <v>1333250.82</v>
      </c>
      <c r="AK45" s="128">
        <f>VLOOKUP(C45,проект!C:W,14,0)</f>
        <v>1333250.82</v>
      </c>
      <c r="AL45" s="128" t="b">
        <f t="shared" si="27"/>
        <v>1</v>
      </c>
      <c r="AM45" s="128">
        <v>0</v>
      </c>
      <c r="AN45" s="128">
        <v>0</v>
      </c>
      <c r="AO45" s="128">
        <v>0</v>
      </c>
      <c r="AP45" s="128">
        <f>VLOOKUP(C45,проект!C:W,17,0)</f>
        <v>0</v>
      </c>
      <c r="AQ45" s="128" t="b">
        <f t="shared" si="28"/>
        <v>1</v>
      </c>
      <c r="AR45" s="128">
        <v>0</v>
      </c>
      <c r="AS45" s="128">
        <f>VLOOKUP(C45,проект!C:W,18,0)</f>
        <v>0</v>
      </c>
      <c r="AT45" s="128" t="b">
        <f t="shared" si="29"/>
        <v>1</v>
      </c>
      <c r="AU45" s="128">
        <v>0</v>
      </c>
      <c r="AV45" s="128">
        <f>VLOOKUP(C45,проект!C:W,19,0)</f>
        <v>0</v>
      </c>
      <c r="AW45" s="128" t="b">
        <f t="shared" si="30"/>
        <v>1</v>
      </c>
      <c r="AX45" s="128">
        <v>0</v>
      </c>
      <c r="AY45" s="128">
        <f>VLOOKUP(C45,проект!C:W,20,0)</f>
        <v>0</v>
      </c>
      <c r="AZ45" s="128" t="b">
        <f t="shared" si="31"/>
        <v>1</v>
      </c>
      <c r="BA45" s="128">
        <v>40424.589999999997</v>
      </c>
      <c r="BB45" s="128">
        <f>VLOOKUP(C45,проект!C:W,21,0)</f>
        <v>40424.589999999997</v>
      </c>
      <c r="BC45" s="128" t="b">
        <f t="shared" si="32"/>
        <v>1</v>
      </c>
      <c r="BD45" s="128">
        <f>VLOOKUP(C45,проект!C:D,2,0)</f>
        <v>3264396.42</v>
      </c>
      <c r="BF45" t="b">
        <f t="shared" si="33"/>
        <v>1</v>
      </c>
    </row>
    <row r="46" spans="1:58" x14ac:dyDescent="0.25">
      <c r="A46">
        <v>50</v>
      </c>
      <c r="B46" s="71" t="s">
        <v>135</v>
      </c>
      <c r="C46">
        <v>40909</v>
      </c>
      <c r="D46" s="128">
        <v>6340085.0099999998</v>
      </c>
      <c r="E46" s="128">
        <v>6267699.2400000002</v>
      </c>
      <c r="F46" s="180">
        <v>2803633.2</v>
      </c>
      <c r="G46" s="180">
        <f>VLOOKUP(C46,проект!C:F,4,0)</f>
        <v>0</v>
      </c>
      <c r="H46" s="180" t="b">
        <f t="shared" si="17"/>
        <v>0</v>
      </c>
      <c r="I46" s="128">
        <v>0</v>
      </c>
      <c r="J46" s="128">
        <f>VLOOKUP(C46,проект!C:W,5,0)</f>
        <v>0</v>
      </c>
      <c r="K46" s="128" t="b">
        <f t="shared" si="18"/>
        <v>1</v>
      </c>
      <c r="L46" s="128">
        <v>0</v>
      </c>
      <c r="M46" s="128">
        <f>VLOOKUP(C46,проект!C:W,6,0)</f>
        <v>0</v>
      </c>
      <c r="N46" s="128" t="b">
        <f t="shared" si="19"/>
        <v>1</v>
      </c>
      <c r="O46" s="128">
        <v>0</v>
      </c>
      <c r="P46" s="128">
        <f>VLOOKUP(C46,проект!C:W,7,0)</f>
        <v>0</v>
      </c>
      <c r="Q46" s="128" t="b">
        <f t="shared" si="20"/>
        <v>1</v>
      </c>
      <c r="R46" s="128">
        <v>0</v>
      </c>
      <c r="S46" s="128">
        <f>VLOOKUP(C46,проект!C:W,8,0)</f>
        <v>0</v>
      </c>
      <c r="T46" s="128" t="b">
        <f t="shared" si="21"/>
        <v>1</v>
      </c>
      <c r="U46" s="185">
        <v>283600.8</v>
      </c>
      <c r="V46" s="185">
        <f>VLOOKUP(C46,проект!C:W,9,0)</f>
        <v>184032</v>
      </c>
      <c r="W46" s="185" t="b">
        <f t="shared" si="22"/>
        <v>0</v>
      </c>
      <c r="X46" s="128">
        <v>0</v>
      </c>
      <c r="Y46" s="128">
        <f>VLOOKUP(C46,проект!C:W,10,0)</f>
        <v>0</v>
      </c>
      <c r="Z46" s="128" t="b">
        <f t="shared" si="23"/>
        <v>1</v>
      </c>
      <c r="AA46" s="128">
        <v>0</v>
      </c>
      <c r="AB46" s="128">
        <f>VLOOKUP(C46,проект!C:W,11,0)</f>
        <v>0</v>
      </c>
      <c r="AC46" s="128" t="b">
        <f t="shared" si="24"/>
        <v>1</v>
      </c>
      <c r="AD46" s="128">
        <v>0</v>
      </c>
      <c r="AE46" s="128">
        <f>VLOOKUP(C46,проект!C:W,12,0)</f>
        <v>0</v>
      </c>
      <c r="AF46" s="128" t="b">
        <f t="shared" si="25"/>
        <v>1</v>
      </c>
      <c r="AG46" s="128">
        <v>616690.80000000005</v>
      </c>
      <c r="AH46" s="128">
        <f>VLOOKUP(C46,проект!C:W,13,0)</f>
        <v>616690.80000000005</v>
      </c>
      <c r="AI46" s="128" t="b">
        <f t="shared" si="26"/>
        <v>1</v>
      </c>
      <c r="AJ46" s="128">
        <v>2563774.44</v>
      </c>
      <c r="AK46" s="128">
        <f>VLOOKUP(C46,проект!C:W,14,0)</f>
        <v>2563774.44</v>
      </c>
      <c r="AL46" s="128" t="b">
        <f t="shared" si="27"/>
        <v>1</v>
      </c>
      <c r="AM46" s="128">
        <v>0</v>
      </c>
      <c r="AN46" s="128">
        <v>0</v>
      </c>
      <c r="AO46" s="128">
        <v>0</v>
      </c>
      <c r="AP46" s="128">
        <f>VLOOKUP(C46,проект!C:W,17,0)</f>
        <v>0</v>
      </c>
      <c r="AQ46" s="128" t="b">
        <f t="shared" si="28"/>
        <v>1</v>
      </c>
      <c r="AR46" s="128">
        <v>0</v>
      </c>
      <c r="AS46" s="128">
        <f>VLOOKUP(C46,проект!C:W,18,0)</f>
        <v>0</v>
      </c>
      <c r="AT46" s="128" t="b">
        <f t="shared" si="29"/>
        <v>1</v>
      </c>
      <c r="AU46" s="128">
        <v>0</v>
      </c>
      <c r="AV46" s="128">
        <f>VLOOKUP(C46,проект!C:W,19,0)</f>
        <v>0</v>
      </c>
      <c r="AW46" s="128" t="b">
        <f t="shared" si="30"/>
        <v>1</v>
      </c>
      <c r="AX46" s="128">
        <v>0</v>
      </c>
      <c r="AY46" s="128">
        <f>VLOOKUP(C46,проект!C:W,20,0)</f>
        <v>0</v>
      </c>
      <c r="AZ46" s="128" t="b">
        <f t="shared" si="31"/>
        <v>1</v>
      </c>
      <c r="BA46" s="180">
        <v>72385.77</v>
      </c>
      <c r="BB46" s="180">
        <f>VLOOKUP(C46,проект!C:W,21,0)</f>
        <v>38910.390000000007</v>
      </c>
      <c r="BC46" s="180" t="b">
        <f t="shared" si="32"/>
        <v>0</v>
      </c>
      <c r="BD46" s="128">
        <f>VLOOKUP(C46,проект!C:D,2,0)</f>
        <v>3403407.6300000004</v>
      </c>
      <c r="BF46" t="b">
        <f t="shared" si="33"/>
        <v>0</v>
      </c>
    </row>
    <row r="47" spans="1:58" x14ac:dyDescent="0.25">
      <c r="A47">
        <v>52</v>
      </c>
      <c r="B47" s="71" t="s">
        <v>137</v>
      </c>
      <c r="C47">
        <v>40936</v>
      </c>
      <c r="D47" s="128">
        <v>9411225.5999999996</v>
      </c>
      <c r="E47" s="128">
        <v>9301537.2400000002</v>
      </c>
      <c r="F47" s="180">
        <v>1941151.61</v>
      </c>
      <c r="G47" s="180">
        <f>VLOOKUP(C47,проект!C:F,4,0)</f>
        <v>1893003.16</v>
      </c>
      <c r="H47" s="180" t="b">
        <f t="shared" si="17"/>
        <v>0</v>
      </c>
      <c r="I47" s="128">
        <v>0</v>
      </c>
      <c r="J47" s="128">
        <f>VLOOKUP(C47,проект!C:W,5,0)</f>
        <v>0</v>
      </c>
      <c r="K47" s="128" t="b">
        <f t="shared" si="18"/>
        <v>1</v>
      </c>
      <c r="L47" s="128">
        <v>0</v>
      </c>
      <c r="M47" s="128">
        <f>VLOOKUP(C47,проект!C:W,6,0)</f>
        <v>0</v>
      </c>
      <c r="N47" s="128" t="b">
        <f t="shared" si="19"/>
        <v>1</v>
      </c>
      <c r="O47" s="128">
        <v>0</v>
      </c>
      <c r="P47" s="128">
        <f>VLOOKUP(C47,проект!C:W,7,0)</f>
        <v>0</v>
      </c>
      <c r="Q47" s="128" t="b">
        <f t="shared" si="20"/>
        <v>1</v>
      </c>
      <c r="R47" s="128">
        <v>0</v>
      </c>
      <c r="S47" s="128">
        <f>VLOOKUP(C47,проект!C:W,8,0)</f>
        <v>0</v>
      </c>
      <c r="T47" s="128" t="b">
        <f t="shared" si="21"/>
        <v>1</v>
      </c>
      <c r="U47" s="128">
        <v>0</v>
      </c>
      <c r="V47" s="128">
        <f>VLOOKUP(C47,проект!C:W,9,0)</f>
        <v>0</v>
      </c>
      <c r="W47" s="128" t="b">
        <f t="shared" si="22"/>
        <v>1</v>
      </c>
      <c r="X47" s="128">
        <v>0</v>
      </c>
      <c r="Y47" s="128">
        <f>VLOOKUP(C47,проект!C:W,10,0)</f>
        <v>0</v>
      </c>
      <c r="Z47" s="128" t="b">
        <f t="shared" si="23"/>
        <v>1</v>
      </c>
      <c r="AA47" s="128">
        <v>0</v>
      </c>
      <c r="AB47" s="128">
        <f>VLOOKUP(C47,проект!C:W,11,0)</f>
        <v>0</v>
      </c>
      <c r="AC47" s="128" t="b">
        <f t="shared" si="24"/>
        <v>1</v>
      </c>
      <c r="AD47" s="128">
        <v>2903860.43</v>
      </c>
      <c r="AE47" s="128">
        <f>VLOOKUP(C47,проект!C:W,12,0)</f>
        <v>2903860.43</v>
      </c>
      <c r="AF47" s="128" t="b">
        <f t="shared" si="25"/>
        <v>1</v>
      </c>
      <c r="AG47" s="128">
        <v>0</v>
      </c>
      <c r="AH47" s="128">
        <f>VLOOKUP(C47,проект!C:W,13,0)</f>
        <v>0</v>
      </c>
      <c r="AI47" s="128" t="b">
        <f t="shared" si="26"/>
        <v>1</v>
      </c>
      <c r="AJ47" s="186">
        <v>4456525.2</v>
      </c>
      <c r="AK47" s="186">
        <f>VLOOKUP(C47,проект!C:W,14,0)</f>
        <v>4456274.4000000004</v>
      </c>
      <c r="AL47" s="186" t="b">
        <f t="shared" si="27"/>
        <v>0</v>
      </c>
      <c r="AM47" s="128">
        <v>0</v>
      </c>
      <c r="AN47" s="128">
        <v>0</v>
      </c>
      <c r="AO47" s="128">
        <v>0</v>
      </c>
      <c r="AP47" s="128">
        <f>VLOOKUP(C47,проект!C:W,17,0)</f>
        <v>0</v>
      </c>
      <c r="AQ47" s="128" t="b">
        <f t="shared" si="28"/>
        <v>1</v>
      </c>
      <c r="AR47" s="128">
        <v>0</v>
      </c>
      <c r="AS47" s="128">
        <f>VLOOKUP(C47,проект!C:W,18,0)</f>
        <v>0</v>
      </c>
      <c r="AT47" s="128" t="b">
        <f t="shared" si="29"/>
        <v>1</v>
      </c>
      <c r="AU47" s="128">
        <v>0</v>
      </c>
      <c r="AV47" s="128">
        <f>VLOOKUP(C47,проект!C:W,19,0)</f>
        <v>0</v>
      </c>
      <c r="AW47" s="128" t="b">
        <f t="shared" si="30"/>
        <v>1</v>
      </c>
      <c r="AX47" s="128">
        <v>0</v>
      </c>
      <c r="AY47" s="128">
        <f>VLOOKUP(C47,проект!C:W,20,0)</f>
        <v>0</v>
      </c>
      <c r="AZ47" s="128" t="b">
        <f t="shared" si="31"/>
        <v>1</v>
      </c>
      <c r="BA47" s="128">
        <v>109688.36</v>
      </c>
      <c r="BB47" s="128">
        <f>VLOOKUP(C47,проект!C:W,21,0)</f>
        <v>109688.36</v>
      </c>
      <c r="BC47" s="128" t="b">
        <f t="shared" si="32"/>
        <v>1</v>
      </c>
      <c r="BD47" s="128">
        <f>VLOOKUP(C47,проект!C:D,2,0)</f>
        <v>9362826.3499999996</v>
      </c>
      <c r="BF47" t="b">
        <f t="shared" si="33"/>
        <v>0</v>
      </c>
    </row>
    <row r="48" spans="1:58" x14ac:dyDescent="0.25">
      <c r="A48">
        <v>53</v>
      </c>
      <c r="B48" t="s">
        <v>138</v>
      </c>
      <c r="C48">
        <v>40943</v>
      </c>
      <c r="D48" s="128">
        <v>7474041.4400000004</v>
      </c>
      <c r="E48" s="128">
        <v>7385301.8000000007</v>
      </c>
      <c r="F48" s="128">
        <v>2335130.42</v>
      </c>
      <c r="G48" s="128">
        <f>VLOOKUP(C48,проект!C:F,4,0)</f>
        <v>2335130.42</v>
      </c>
      <c r="H48" s="128" t="b">
        <f t="shared" si="17"/>
        <v>1</v>
      </c>
      <c r="I48" s="128">
        <v>0</v>
      </c>
      <c r="J48" s="128">
        <f>VLOOKUP(C48,проект!C:W,5,0)</f>
        <v>0</v>
      </c>
      <c r="K48" s="128" t="b">
        <f t="shared" si="18"/>
        <v>1</v>
      </c>
      <c r="L48" s="128">
        <v>0</v>
      </c>
      <c r="M48" s="128">
        <f>VLOOKUP(C48,проект!C:W,6,0)</f>
        <v>0</v>
      </c>
      <c r="N48" s="128" t="b">
        <f t="shared" si="19"/>
        <v>1</v>
      </c>
      <c r="O48" s="128">
        <v>0</v>
      </c>
      <c r="P48" s="128">
        <f>VLOOKUP(C48,проект!C:W,7,0)</f>
        <v>0</v>
      </c>
      <c r="Q48" s="128" t="b">
        <f t="shared" si="20"/>
        <v>1</v>
      </c>
      <c r="R48" s="128">
        <v>0</v>
      </c>
      <c r="S48" s="128">
        <f>VLOOKUP(C48,проект!C:W,8,0)</f>
        <v>0</v>
      </c>
      <c r="T48" s="128" t="b">
        <f t="shared" si="21"/>
        <v>1</v>
      </c>
      <c r="U48" s="128">
        <v>0</v>
      </c>
      <c r="V48" s="128">
        <f>VLOOKUP(C48,проект!C:W,9,0)</f>
        <v>0</v>
      </c>
      <c r="W48" s="128" t="b">
        <f t="shared" si="22"/>
        <v>1</v>
      </c>
      <c r="X48" s="128">
        <v>0</v>
      </c>
      <c r="Y48" s="128">
        <f>VLOOKUP(C48,проект!C:W,10,0)</f>
        <v>0</v>
      </c>
      <c r="Z48" s="128" t="b">
        <f t="shared" si="23"/>
        <v>1</v>
      </c>
      <c r="AA48" s="128">
        <v>0</v>
      </c>
      <c r="AB48" s="128">
        <f>VLOOKUP(C48,проект!C:W,11,0)</f>
        <v>0</v>
      </c>
      <c r="AC48" s="128" t="b">
        <f t="shared" si="24"/>
        <v>1</v>
      </c>
      <c r="AD48" s="187">
        <v>2735547.24</v>
      </c>
      <c r="AE48" s="187">
        <f>VLOOKUP(C48,проект!C:W,12,0)</f>
        <v>3145160.04</v>
      </c>
      <c r="AF48" s="187" t="b">
        <f t="shared" si="25"/>
        <v>0</v>
      </c>
      <c r="AG48" s="128">
        <v>0</v>
      </c>
      <c r="AH48" s="128">
        <f>VLOOKUP(C48,проект!C:W,13,0)</f>
        <v>0</v>
      </c>
      <c r="AI48" s="128" t="b">
        <f t="shared" si="26"/>
        <v>1</v>
      </c>
      <c r="AJ48" s="186">
        <v>2314624.14</v>
      </c>
      <c r="AK48" s="186">
        <f>VLOOKUP(C48,проект!C:W,14,0)</f>
        <v>2990754.56</v>
      </c>
      <c r="AL48" s="186" t="b">
        <f t="shared" si="27"/>
        <v>0</v>
      </c>
      <c r="AM48" s="128">
        <v>0</v>
      </c>
      <c r="AN48" s="128">
        <v>0</v>
      </c>
      <c r="AO48" s="128">
        <v>0</v>
      </c>
      <c r="AP48" s="128">
        <f>VLOOKUP(C48,проект!C:W,17,0)</f>
        <v>0</v>
      </c>
      <c r="AQ48" s="128" t="b">
        <f t="shared" si="28"/>
        <v>1</v>
      </c>
      <c r="AR48" s="128">
        <v>0</v>
      </c>
      <c r="AS48" s="128">
        <f>VLOOKUP(C48,проект!C:W,18,0)</f>
        <v>0</v>
      </c>
      <c r="AT48" s="128" t="b">
        <f t="shared" si="29"/>
        <v>1</v>
      </c>
      <c r="AU48" s="128">
        <v>0</v>
      </c>
      <c r="AV48" s="128">
        <f>VLOOKUP(C48,проект!C:W,19,0)</f>
        <v>0</v>
      </c>
      <c r="AW48" s="128" t="b">
        <f t="shared" si="30"/>
        <v>1</v>
      </c>
      <c r="AX48" s="128">
        <v>0</v>
      </c>
      <c r="AY48" s="128">
        <f>VLOOKUP(C48,проект!C:W,20,0)</f>
        <v>0</v>
      </c>
      <c r="AZ48" s="128" t="b">
        <f t="shared" si="31"/>
        <v>1</v>
      </c>
      <c r="BA48" s="128">
        <v>88739.64</v>
      </c>
      <c r="BB48" s="128">
        <f>VLOOKUP(C48,проект!C:W,21,0)</f>
        <v>88739.64</v>
      </c>
      <c r="BC48" s="128" t="b">
        <f t="shared" si="32"/>
        <v>1</v>
      </c>
      <c r="BD48" s="128">
        <f>VLOOKUP(C48,проект!C:D,2,0)</f>
        <v>8559784.6600000001</v>
      </c>
      <c r="BF48" t="b">
        <f t="shared" si="33"/>
        <v>0</v>
      </c>
    </row>
    <row r="49" spans="1:58" x14ac:dyDescent="0.25">
      <c r="A49">
        <v>54</v>
      </c>
      <c r="B49" t="s">
        <v>139</v>
      </c>
      <c r="C49">
        <v>39371</v>
      </c>
      <c r="D49" s="128">
        <v>7017608.5899999989</v>
      </c>
      <c r="E49" s="128">
        <v>6937877.4499999993</v>
      </c>
      <c r="F49" s="128">
        <v>0</v>
      </c>
      <c r="G49" s="128">
        <f>VLOOKUP(C49,проект!C:F,4,0)</f>
        <v>0</v>
      </c>
      <c r="H49" s="128" t="b">
        <f t="shared" si="17"/>
        <v>1</v>
      </c>
      <c r="I49" s="128">
        <v>0</v>
      </c>
      <c r="J49" s="128">
        <f>VLOOKUP(C49,проект!C:W,5,0)</f>
        <v>0</v>
      </c>
      <c r="K49" s="128" t="b">
        <f t="shared" si="18"/>
        <v>1</v>
      </c>
      <c r="L49" s="128">
        <v>0</v>
      </c>
      <c r="M49" s="128">
        <f>VLOOKUP(C49,проект!C:W,6,0)</f>
        <v>0</v>
      </c>
      <c r="N49" s="128" t="b">
        <f t="shared" si="19"/>
        <v>1</v>
      </c>
      <c r="O49" s="128">
        <v>0</v>
      </c>
      <c r="P49" s="128">
        <f>VLOOKUP(C49,проект!C:W,7,0)</f>
        <v>0</v>
      </c>
      <c r="Q49" s="128" t="b">
        <f t="shared" si="20"/>
        <v>1</v>
      </c>
      <c r="R49" s="128">
        <v>0</v>
      </c>
      <c r="S49" s="128">
        <f>VLOOKUP(C49,проект!C:W,8,0)</f>
        <v>0</v>
      </c>
      <c r="T49" s="128" t="b">
        <f t="shared" si="21"/>
        <v>1</v>
      </c>
      <c r="U49" s="128">
        <v>0</v>
      </c>
      <c r="V49" s="128">
        <f>VLOOKUP(C49,проект!C:W,9,0)</f>
        <v>0</v>
      </c>
      <c r="W49" s="128" t="b">
        <f t="shared" si="22"/>
        <v>1</v>
      </c>
      <c r="X49" s="128">
        <v>0</v>
      </c>
      <c r="Y49" s="128">
        <f>VLOOKUP(C49,проект!C:W,10,0)</f>
        <v>0</v>
      </c>
      <c r="Z49" s="128" t="b">
        <f t="shared" si="23"/>
        <v>1</v>
      </c>
      <c r="AA49" s="128">
        <v>0</v>
      </c>
      <c r="AB49" s="128">
        <f>VLOOKUP(C49,проект!C:W,11,0)</f>
        <v>0</v>
      </c>
      <c r="AC49" s="128" t="b">
        <f t="shared" si="24"/>
        <v>1</v>
      </c>
      <c r="AD49" s="128">
        <v>3107919.01</v>
      </c>
      <c r="AE49" s="128">
        <f>VLOOKUP(C49,проект!C:W,12,0)</f>
        <v>3107919.01</v>
      </c>
      <c r="AF49" s="128" t="b">
        <f t="shared" si="25"/>
        <v>1</v>
      </c>
      <c r="AG49" s="128">
        <v>0</v>
      </c>
      <c r="AH49" s="128">
        <f>VLOOKUP(C49,проект!C:W,13,0)</f>
        <v>0</v>
      </c>
      <c r="AI49" s="128" t="b">
        <f t="shared" si="26"/>
        <v>1</v>
      </c>
      <c r="AJ49" s="186">
        <v>3829958.44</v>
      </c>
      <c r="AK49" s="186">
        <f>VLOOKUP(C49,проект!C:W,14,0)</f>
        <v>3829435.36</v>
      </c>
      <c r="AL49" s="186" t="b">
        <f t="shared" si="27"/>
        <v>0</v>
      </c>
      <c r="AM49" s="128">
        <v>0</v>
      </c>
      <c r="AN49" s="128">
        <v>0</v>
      </c>
      <c r="AO49" s="128">
        <v>0</v>
      </c>
      <c r="AP49" s="128">
        <f>VLOOKUP(C49,проект!C:W,17,0)</f>
        <v>0</v>
      </c>
      <c r="AQ49" s="128" t="b">
        <f t="shared" si="28"/>
        <v>1</v>
      </c>
      <c r="AR49" s="128">
        <v>0</v>
      </c>
      <c r="AS49" s="128">
        <f>VLOOKUP(C49,проект!C:W,18,0)</f>
        <v>0</v>
      </c>
      <c r="AT49" s="128" t="b">
        <f t="shared" si="29"/>
        <v>1</v>
      </c>
      <c r="AU49" s="128">
        <v>0</v>
      </c>
      <c r="AV49" s="128">
        <f>VLOOKUP(C49,проект!C:W,19,0)</f>
        <v>0</v>
      </c>
      <c r="AW49" s="128" t="b">
        <f t="shared" si="30"/>
        <v>1</v>
      </c>
      <c r="AX49" s="128">
        <v>0</v>
      </c>
      <c r="AY49" s="128">
        <f>VLOOKUP(C49,проект!C:W,20,0)</f>
        <v>0</v>
      </c>
      <c r="AZ49" s="128" t="b">
        <f t="shared" si="31"/>
        <v>1</v>
      </c>
      <c r="BA49" s="128">
        <v>79731.14</v>
      </c>
      <c r="BB49" s="128">
        <f>VLOOKUP(C49,проект!C:W,21,0)</f>
        <v>79731.14</v>
      </c>
      <c r="BC49" s="128" t="b">
        <f t="shared" si="32"/>
        <v>1</v>
      </c>
      <c r="BD49" s="128">
        <f>VLOOKUP(C49,проект!C:D,2,0)</f>
        <v>7017085.5099999988</v>
      </c>
      <c r="BF49" t="b">
        <f t="shared" si="33"/>
        <v>0</v>
      </c>
    </row>
    <row r="50" spans="1:58" x14ac:dyDescent="0.25">
      <c r="A50">
        <v>56</v>
      </c>
      <c r="B50" s="71" t="s">
        <v>141</v>
      </c>
      <c r="C50">
        <v>40937</v>
      </c>
      <c r="D50" s="128">
        <v>9461279.9699999988</v>
      </c>
      <c r="E50" s="128">
        <v>9369099.5999999996</v>
      </c>
      <c r="F50" s="180">
        <v>3934059.6</v>
      </c>
      <c r="G50" s="180">
        <f>VLOOKUP(C50,проект!C:F,4,0)</f>
        <v>3931164</v>
      </c>
      <c r="H50" s="180" t="b">
        <f t="shared" si="17"/>
        <v>0</v>
      </c>
      <c r="I50" s="128">
        <v>0</v>
      </c>
      <c r="J50" s="128">
        <f>VLOOKUP(C50,проект!C:W,5,0)</f>
        <v>0</v>
      </c>
      <c r="K50" s="128" t="b">
        <f t="shared" si="18"/>
        <v>1</v>
      </c>
      <c r="L50" s="128">
        <v>0</v>
      </c>
      <c r="M50" s="128">
        <f>VLOOKUP(C50,проект!C:W,6,0)</f>
        <v>0</v>
      </c>
      <c r="N50" s="128" t="b">
        <f t="shared" si="19"/>
        <v>1</v>
      </c>
      <c r="O50" s="128">
        <v>0</v>
      </c>
      <c r="P50" s="128">
        <f>VLOOKUP(C50,проект!C:W,7,0)</f>
        <v>0</v>
      </c>
      <c r="Q50" s="128" t="b">
        <f t="shared" si="20"/>
        <v>1</v>
      </c>
      <c r="R50" s="128">
        <v>0</v>
      </c>
      <c r="S50" s="128">
        <f>VLOOKUP(C50,проект!C:W,8,0)</f>
        <v>0</v>
      </c>
      <c r="T50" s="128" t="b">
        <f t="shared" si="21"/>
        <v>1</v>
      </c>
      <c r="U50" s="128">
        <v>0</v>
      </c>
      <c r="V50" s="128">
        <f>VLOOKUP(C50,проект!C:W,9,0)</f>
        <v>0</v>
      </c>
      <c r="W50" s="128" t="b">
        <f t="shared" si="22"/>
        <v>1</v>
      </c>
      <c r="X50" s="128">
        <v>0</v>
      </c>
      <c r="Y50" s="128">
        <f>VLOOKUP(C50,проект!C:W,10,0)</f>
        <v>0</v>
      </c>
      <c r="Z50" s="128" t="b">
        <f t="shared" si="23"/>
        <v>1</v>
      </c>
      <c r="AA50" s="128">
        <v>0</v>
      </c>
      <c r="AB50" s="128">
        <f>VLOOKUP(C50,проект!C:W,11,0)</f>
        <v>0</v>
      </c>
      <c r="AC50" s="128" t="b">
        <f t="shared" si="24"/>
        <v>1</v>
      </c>
      <c r="AD50" s="128">
        <v>0</v>
      </c>
      <c r="AE50" s="128">
        <f>VLOOKUP(C50,проект!C:W,12,0)</f>
        <v>0</v>
      </c>
      <c r="AF50" s="128" t="b">
        <f t="shared" si="25"/>
        <v>1</v>
      </c>
      <c r="AG50" s="128">
        <v>0</v>
      </c>
      <c r="AH50" s="128">
        <f>VLOOKUP(C50,проект!C:W,13,0)</f>
        <v>0</v>
      </c>
      <c r="AI50" s="128" t="b">
        <f t="shared" si="26"/>
        <v>1</v>
      </c>
      <c r="AJ50" s="128">
        <v>5435040</v>
      </c>
      <c r="AK50" s="128">
        <f>VLOOKUP(C50,проект!C:W,14,0)</f>
        <v>5435040</v>
      </c>
      <c r="AL50" s="128" t="b">
        <f t="shared" si="27"/>
        <v>1</v>
      </c>
      <c r="AM50" s="128">
        <v>0</v>
      </c>
      <c r="AN50" s="128">
        <v>0</v>
      </c>
      <c r="AO50" s="128">
        <v>0</v>
      </c>
      <c r="AP50" s="128">
        <f>VLOOKUP(C50,проект!C:W,17,0)</f>
        <v>0</v>
      </c>
      <c r="AQ50" s="128" t="b">
        <f t="shared" si="28"/>
        <v>1</v>
      </c>
      <c r="AR50" s="128">
        <v>0</v>
      </c>
      <c r="AS50" s="128">
        <f>VLOOKUP(C50,проект!C:W,18,0)</f>
        <v>0</v>
      </c>
      <c r="AT50" s="128" t="b">
        <f t="shared" si="29"/>
        <v>1</v>
      </c>
      <c r="AU50" s="128">
        <v>0</v>
      </c>
      <c r="AV50" s="128">
        <f>VLOOKUP(C50,проект!C:W,19,0)</f>
        <v>0</v>
      </c>
      <c r="AW50" s="128" t="b">
        <f t="shared" si="30"/>
        <v>1</v>
      </c>
      <c r="AX50" s="128">
        <v>0</v>
      </c>
      <c r="AY50" s="128">
        <f>VLOOKUP(C50,проект!C:W,20,0)</f>
        <v>0</v>
      </c>
      <c r="AZ50" s="128" t="b">
        <f t="shared" si="31"/>
        <v>1</v>
      </c>
      <c r="BA50" s="128">
        <v>92180.37</v>
      </c>
      <c r="BB50" s="128">
        <f>VLOOKUP(C50,проект!C:W,21,0)</f>
        <v>92180.37</v>
      </c>
      <c r="BC50" s="128" t="b">
        <f t="shared" si="32"/>
        <v>1</v>
      </c>
      <c r="BD50" s="128">
        <f>VLOOKUP(C50,проект!C:D,2,0)</f>
        <v>9458384.3699999992</v>
      </c>
      <c r="BF50" t="b">
        <f t="shared" si="33"/>
        <v>0</v>
      </c>
    </row>
    <row r="51" spans="1:58" x14ac:dyDescent="0.25">
      <c r="A51">
        <v>57</v>
      </c>
      <c r="B51" s="71" t="s">
        <v>142</v>
      </c>
      <c r="C51">
        <v>40938</v>
      </c>
      <c r="D51" s="128">
        <v>8302411.3499999996</v>
      </c>
      <c r="E51" s="128">
        <v>8205337.8799999999</v>
      </c>
      <c r="F51" s="180">
        <v>3954225.6</v>
      </c>
      <c r="G51" s="180">
        <f>VLOOKUP(C51,проект!C:F,4,0)</f>
        <v>3914683.34</v>
      </c>
      <c r="H51" s="180" t="b">
        <f t="shared" si="17"/>
        <v>0</v>
      </c>
      <c r="I51" s="181">
        <v>3166762.28</v>
      </c>
      <c r="J51" s="181">
        <f>VLOOKUP(C51,проект!C:W,5,0)</f>
        <v>3286371.13</v>
      </c>
      <c r="K51" s="181" t="b">
        <f t="shared" si="18"/>
        <v>0</v>
      </c>
      <c r="L51" s="128">
        <v>0</v>
      </c>
      <c r="M51" s="128">
        <f>VLOOKUP(C51,проект!C:W,6,0)</f>
        <v>0</v>
      </c>
      <c r="N51" s="128" t="b">
        <f t="shared" si="19"/>
        <v>1</v>
      </c>
      <c r="O51" s="128">
        <v>0</v>
      </c>
      <c r="P51" s="128">
        <f>VLOOKUP(C51,проект!C:W,7,0)</f>
        <v>0</v>
      </c>
      <c r="Q51" s="128" t="b">
        <f t="shared" si="20"/>
        <v>1</v>
      </c>
      <c r="R51" s="128">
        <v>0</v>
      </c>
      <c r="S51" s="128">
        <f>VLOOKUP(C51,проект!C:W,8,0)</f>
        <v>0</v>
      </c>
      <c r="T51" s="128" t="b">
        <f t="shared" si="21"/>
        <v>1</v>
      </c>
      <c r="U51" s="128">
        <v>0</v>
      </c>
      <c r="V51" s="128">
        <f>VLOOKUP(C51,проект!C:W,9,0)</f>
        <v>0</v>
      </c>
      <c r="W51" s="128" t="b">
        <f t="shared" si="22"/>
        <v>1</v>
      </c>
      <c r="X51" s="128">
        <v>0</v>
      </c>
      <c r="Y51" s="128">
        <f>VLOOKUP(C51,проект!C:W,10,0)</f>
        <v>0</v>
      </c>
      <c r="Z51" s="128" t="b">
        <f t="shared" si="23"/>
        <v>1</v>
      </c>
      <c r="AA51" s="128">
        <v>0</v>
      </c>
      <c r="AB51" s="128">
        <f>VLOOKUP(C51,проект!C:W,11,0)</f>
        <v>0</v>
      </c>
      <c r="AC51" s="128" t="b">
        <f t="shared" si="24"/>
        <v>1</v>
      </c>
      <c r="AD51" s="128">
        <v>0</v>
      </c>
      <c r="AE51" s="128">
        <f>VLOOKUP(C51,проект!C:W,12,0)</f>
        <v>0</v>
      </c>
      <c r="AF51" s="128" t="b">
        <f t="shared" si="25"/>
        <v>1</v>
      </c>
      <c r="AG51" s="128">
        <v>1084350</v>
      </c>
      <c r="AH51" s="128">
        <f>VLOOKUP(C51,проект!C:W,13,0)</f>
        <v>1084350</v>
      </c>
      <c r="AI51" s="128" t="b">
        <f t="shared" si="26"/>
        <v>1</v>
      </c>
      <c r="AJ51" s="128">
        <v>0</v>
      </c>
      <c r="AK51" s="128">
        <f>VLOOKUP(C51,проект!C:W,14,0)</f>
        <v>0</v>
      </c>
      <c r="AL51" s="128" t="b">
        <f t="shared" si="27"/>
        <v>1</v>
      </c>
      <c r="AM51" s="128">
        <v>0</v>
      </c>
      <c r="AN51" s="128">
        <v>0</v>
      </c>
      <c r="AO51" s="128">
        <v>0</v>
      </c>
      <c r="AP51" s="128">
        <f>VLOOKUP(C51,проект!C:W,17,0)</f>
        <v>0</v>
      </c>
      <c r="AQ51" s="128" t="b">
        <f t="shared" si="28"/>
        <v>1</v>
      </c>
      <c r="AR51" s="128">
        <v>0</v>
      </c>
      <c r="AS51" s="128">
        <f>VLOOKUP(C51,проект!C:W,18,0)</f>
        <v>0</v>
      </c>
      <c r="AT51" s="128" t="b">
        <f t="shared" si="29"/>
        <v>1</v>
      </c>
      <c r="AU51" s="128">
        <v>0</v>
      </c>
      <c r="AV51" s="128">
        <f>VLOOKUP(C51,проект!C:W,19,0)</f>
        <v>0</v>
      </c>
      <c r="AW51" s="128" t="b">
        <f t="shared" si="30"/>
        <v>1</v>
      </c>
      <c r="AX51" s="128">
        <v>0</v>
      </c>
      <c r="AY51" s="128">
        <f>VLOOKUP(C51,проект!C:W,20,0)</f>
        <v>0</v>
      </c>
      <c r="AZ51" s="128" t="b">
        <f t="shared" si="31"/>
        <v>1</v>
      </c>
      <c r="BA51" s="128">
        <v>97073.47</v>
      </c>
      <c r="BB51" s="128">
        <f>VLOOKUP(C51,проект!C:W,21,0)</f>
        <v>97073.47</v>
      </c>
      <c r="BC51" s="128" t="b">
        <f t="shared" si="32"/>
        <v>1</v>
      </c>
      <c r="BD51" s="128">
        <f>VLOOKUP(C51,проект!C:D,2,0)</f>
        <v>8382477.9399999995</v>
      </c>
      <c r="BF51" t="b">
        <f t="shared" si="33"/>
        <v>0</v>
      </c>
    </row>
    <row r="52" spans="1:58" x14ac:dyDescent="0.25">
      <c r="A52">
        <v>58</v>
      </c>
      <c r="B52" t="s">
        <v>143</v>
      </c>
      <c r="C52">
        <v>40939</v>
      </c>
      <c r="D52" s="128">
        <v>8270907.8800000008</v>
      </c>
      <c r="E52" s="128">
        <v>8174657.4800000004</v>
      </c>
      <c r="F52" s="128">
        <v>3923545.2</v>
      </c>
      <c r="G52" s="128">
        <f>VLOOKUP(C52,проект!C:F,4,0)</f>
        <v>3923545.2</v>
      </c>
      <c r="H52" s="128" t="b">
        <f t="shared" si="17"/>
        <v>1</v>
      </c>
      <c r="I52" s="128">
        <v>3166762.28</v>
      </c>
      <c r="J52" s="128">
        <f>VLOOKUP(C52,проект!C:W,5,0)</f>
        <v>3166762.28</v>
      </c>
      <c r="K52" s="128" t="b">
        <f t="shared" si="18"/>
        <v>1</v>
      </c>
      <c r="L52" s="128">
        <v>0</v>
      </c>
      <c r="M52" s="128">
        <f>VLOOKUP(C52,проект!C:W,6,0)</f>
        <v>0</v>
      </c>
      <c r="N52" s="128" t="b">
        <f t="shared" si="19"/>
        <v>1</v>
      </c>
      <c r="O52" s="128">
        <v>0</v>
      </c>
      <c r="P52" s="128">
        <f>VLOOKUP(C52,проект!C:W,7,0)</f>
        <v>0</v>
      </c>
      <c r="Q52" s="128" t="b">
        <f t="shared" si="20"/>
        <v>1</v>
      </c>
      <c r="R52" s="128">
        <v>0</v>
      </c>
      <c r="S52" s="128">
        <f>VLOOKUP(C52,проект!C:W,8,0)</f>
        <v>0</v>
      </c>
      <c r="T52" s="128" t="b">
        <f t="shared" si="21"/>
        <v>1</v>
      </c>
      <c r="U52" s="128">
        <v>0</v>
      </c>
      <c r="V52" s="128">
        <f>VLOOKUP(C52,проект!C:W,9,0)</f>
        <v>0</v>
      </c>
      <c r="W52" s="128" t="b">
        <f t="shared" si="22"/>
        <v>1</v>
      </c>
      <c r="X52" s="128">
        <v>0</v>
      </c>
      <c r="Y52" s="128">
        <f>VLOOKUP(C52,проект!C:W,10,0)</f>
        <v>0</v>
      </c>
      <c r="Z52" s="128" t="b">
        <f t="shared" si="23"/>
        <v>1</v>
      </c>
      <c r="AA52" s="128">
        <v>0</v>
      </c>
      <c r="AB52" s="128">
        <f>VLOOKUP(C52,проект!C:W,11,0)</f>
        <v>0</v>
      </c>
      <c r="AC52" s="128" t="b">
        <f t="shared" si="24"/>
        <v>1</v>
      </c>
      <c r="AD52" s="128">
        <v>0</v>
      </c>
      <c r="AE52" s="128">
        <f>VLOOKUP(C52,проект!C:W,12,0)</f>
        <v>0</v>
      </c>
      <c r="AF52" s="128" t="b">
        <f t="shared" si="25"/>
        <v>1</v>
      </c>
      <c r="AG52" s="128">
        <v>1084350</v>
      </c>
      <c r="AH52" s="128">
        <f>VLOOKUP(C52,проект!C:W,13,0)</f>
        <v>1084350</v>
      </c>
      <c r="AI52" s="128" t="b">
        <f t="shared" si="26"/>
        <v>1</v>
      </c>
      <c r="AJ52" s="128">
        <v>0</v>
      </c>
      <c r="AK52" s="128">
        <f>VLOOKUP(C52,проект!C:W,14,0)</f>
        <v>0</v>
      </c>
      <c r="AL52" s="128" t="b">
        <f t="shared" si="27"/>
        <v>1</v>
      </c>
      <c r="AM52" s="128">
        <v>0</v>
      </c>
      <c r="AN52" s="128">
        <v>0</v>
      </c>
      <c r="AO52" s="128">
        <v>0</v>
      </c>
      <c r="AP52" s="128">
        <f>VLOOKUP(C52,проект!C:W,17,0)</f>
        <v>0</v>
      </c>
      <c r="AQ52" s="128" t="b">
        <f t="shared" si="28"/>
        <v>1</v>
      </c>
      <c r="AR52" s="128">
        <v>0</v>
      </c>
      <c r="AS52" s="128">
        <f>VLOOKUP(C52,проект!C:W,18,0)</f>
        <v>0</v>
      </c>
      <c r="AT52" s="128" t="b">
        <f t="shared" si="29"/>
        <v>1</v>
      </c>
      <c r="AU52" s="128">
        <v>0</v>
      </c>
      <c r="AV52" s="128">
        <f>VLOOKUP(C52,проект!C:W,19,0)</f>
        <v>0</v>
      </c>
      <c r="AW52" s="128" t="b">
        <f t="shared" si="30"/>
        <v>1</v>
      </c>
      <c r="AX52" s="128">
        <v>0</v>
      </c>
      <c r="AY52" s="128">
        <f>VLOOKUP(C52,проект!C:W,20,0)</f>
        <v>0</v>
      </c>
      <c r="AZ52" s="128" t="b">
        <f t="shared" si="31"/>
        <v>1</v>
      </c>
      <c r="BA52" s="128">
        <v>96250.4</v>
      </c>
      <c r="BB52" s="128">
        <f>VLOOKUP(C52,проект!C:W,21,0)</f>
        <v>96250.4</v>
      </c>
      <c r="BC52" s="128" t="b">
        <f t="shared" si="32"/>
        <v>1</v>
      </c>
      <c r="BD52" s="128">
        <f>VLOOKUP(C52,проект!C:D,2,0)</f>
        <v>8270907.8800000008</v>
      </c>
      <c r="BF52" t="b">
        <f t="shared" si="33"/>
        <v>1</v>
      </c>
    </row>
    <row r="53" spans="1:58" x14ac:dyDescent="0.25">
      <c r="A53">
        <v>59</v>
      </c>
      <c r="B53" t="s">
        <v>144</v>
      </c>
      <c r="C53">
        <v>40940</v>
      </c>
      <c r="D53" s="128">
        <v>9723152.0899999999</v>
      </c>
      <c r="E53" s="128">
        <v>9614667.5999999996</v>
      </c>
      <c r="F53" s="128">
        <v>0</v>
      </c>
      <c r="G53" s="128">
        <f>VLOOKUP(C53,проект!C:F,4,0)</f>
        <v>0</v>
      </c>
      <c r="H53" s="128" t="b">
        <f t="shared" si="17"/>
        <v>1</v>
      </c>
      <c r="I53" s="128">
        <v>0</v>
      </c>
      <c r="J53" s="128">
        <f>VLOOKUP(C53,проект!C:W,5,0)</f>
        <v>0</v>
      </c>
      <c r="K53" s="128" t="b">
        <f t="shared" si="18"/>
        <v>1</v>
      </c>
      <c r="L53" s="128">
        <v>0</v>
      </c>
      <c r="M53" s="128">
        <f>VLOOKUP(C53,проект!C:W,6,0)</f>
        <v>0</v>
      </c>
      <c r="N53" s="128" t="b">
        <f t="shared" si="19"/>
        <v>1</v>
      </c>
      <c r="O53" s="128">
        <v>0</v>
      </c>
      <c r="P53" s="128">
        <f>VLOOKUP(C53,проект!C:W,7,0)</f>
        <v>0</v>
      </c>
      <c r="Q53" s="128" t="b">
        <f t="shared" si="20"/>
        <v>1</v>
      </c>
      <c r="R53" s="128">
        <v>0</v>
      </c>
      <c r="S53" s="128">
        <f>VLOOKUP(C53,проект!C:W,8,0)</f>
        <v>0</v>
      </c>
      <c r="T53" s="128" t="b">
        <f t="shared" si="21"/>
        <v>1</v>
      </c>
      <c r="U53" s="128">
        <v>0</v>
      </c>
      <c r="V53" s="128">
        <f>VLOOKUP(C53,проект!C:W,9,0)</f>
        <v>0</v>
      </c>
      <c r="W53" s="128" t="b">
        <f t="shared" si="22"/>
        <v>1</v>
      </c>
      <c r="X53" s="128">
        <v>0</v>
      </c>
      <c r="Y53" s="128">
        <f>VLOOKUP(C53,проект!C:W,10,0)</f>
        <v>0</v>
      </c>
      <c r="Z53" s="128" t="b">
        <f t="shared" si="23"/>
        <v>1</v>
      </c>
      <c r="AA53" s="128">
        <v>0</v>
      </c>
      <c r="AB53" s="128">
        <f>VLOOKUP(C53,проект!C:W,11,0)</f>
        <v>0</v>
      </c>
      <c r="AC53" s="128" t="b">
        <f t="shared" si="24"/>
        <v>1</v>
      </c>
      <c r="AD53" s="128">
        <v>3700484.4</v>
      </c>
      <c r="AE53" s="128">
        <f>VLOOKUP(C53,проект!C:W,12,0)</f>
        <v>3700484.4</v>
      </c>
      <c r="AF53" s="128" t="b">
        <f t="shared" si="25"/>
        <v>1</v>
      </c>
      <c r="AG53" s="128">
        <v>0</v>
      </c>
      <c r="AH53" s="128">
        <f>VLOOKUP(C53,проект!C:W,13,0)</f>
        <v>0</v>
      </c>
      <c r="AI53" s="128" t="b">
        <f t="shared" si="26"/>
        <v>1</v>
      </c>
      <c r="AJ53" s="128">
        <v>5914183.2000000002</v>
      </c>
      <c r="AK53" s="128">
        <f>VLOOKUP(C53,проект!C:W,14,0)</f>
        <v>5914183.2000000002</v>
      </c>
      <c r="AL53" s="128" t="b">
        <f t="shared" si="27"/>
        <v>1</v>
      </c>
      <c r="AM53" s="128">
        <v>0</v>
      </c>
      <c r="AN53" s="128">
        <v>0</v>
      </c>
      <c r="AO53" s="128">
        <v>0</v>
      </c>
      <c r="AP53" s="128">
        <f>VLOOKUP(C53,проект!C:W,17,0)</f>
        <v>0</v>
      </c>
      <c r="AQ53" s="128" t="b">
        <f t="shared" si="28"/>
        <v>1</v>
      </c>
      <c r="AR53" s="128">
        <v>0</v>
      </c>
      <c r="AS53" s="128">
        <f>VLOOKUP(C53,проект!C:W,18,0)</f>
        <v>0</v>
      </c>
      <c r="AT53" s="128" t="b">
        <f t="shared" si="29"/>
        <v>1</v>
      </c>
      <c r="AU53" s="128">
        <v>0</v>
      </c>
      <c r="AV53" s="128">
        <f>VLOOKUP(C53,проект!C:W,19,0)</f>
        <v>0</v>
      </c>
      <c r="AW53" s="128" t="b">
        <f t="shared" si="30"/>
        <v>1</v>
      </c>
      <c r="AX53" s="128">
        <v>0</v>
      </c>
      <c r="AY53" s="128">
        <f>VLOOKUP(C53,проект!C:W,20,0)</f>
        <v>0</v>
      </c>
      <c r="AZ53" s="128" t="b">
        <f t="shared" si="31"/>
        <v>1</v>
      </c>
      <c r="BA53" s="128">
        <v>108484.49</v>
      </c>
      <c r="BB53" s="128">
        <f>VLOOKUP(C53,проект!C:W,21,0)</f>
        <v>108484.49</v>
      </c>
      <c r="BC53" s="128" t="b">
        <f t="shared" si="32"/>
        <v>1</v>
      </c>
      <c r="BD53" s="128">
        <f>VLOOKUP(C53,проект!C:D,2,0)</f>
        <v>9723152.0899999999</v>
      </c>
      <c r="BF53" t="b">
        <f t="shared" si="33"/>
        <v>1</v>
      </c>
    </row>
    <row r="54" spans="1:58" x14ac:dyDescent="0.25">
      <c r="A54">
        <v>60</v>
      </c>
      <c r="B54" t="s">
        <v>145</v>
      </c>
      <c r="C54">
        <v>40941</v>
      </c>
      <c r="D54" s="128">
        <v>9392714.8099999987</v>
      </c>
      <c r="E54" s="128">
        <v>9284580.3599999994</v>
      </c>
      <c r="F54" s="128">
        <v>1329805.47</v>
      </c>
      <c r="G54" s="128">
        <f>VLOOKUP(C54,проект!C:F,4,0)</f>
        <v>1329805.47</v>
      </c>
      <c r="H54" s="128" t="b">
        <f t="shared" si="17"/>
        <v>1</v>
      </c>
      <c r="I54" s="128">
        <v>0</v>
      </c>
      <c r="J54" s="128">
        <f>VLOOKUP(C54,проект!C:W,5,0)</f>
        <v>0</v>
      </c>
      <c r="K54" s="128" t="b">
        <f t="shared" si="18"/>
        <v>1</v>
      </c>
      <c r="L54" s="128">
        <v>0</v>
      </c>
      <c r="M54" s="128">
        <f>VLOOKUP(C54,проект!C:W,6,0)</f>
        <v>0</v>
      </c>
      <c r="N54" s="128" t="b">
        <f t="shared" si="19"/>
        <v>1</v>
      </c>
      <c r="O54" s="128">
        <v>0</v>
      </c>
      <c r="P54" s="128">
        <f>VLOOKUP(C54,проект!C:W,7,0)</f>
        <v>0</v>
      </c>
      <c r="Q54" s="128" t="b">
        <f t="shared" si="20"/>
        <v>1</v>
      </c>
      <c r="R54" s="128">
        <v>0</v>
      </c>
      <c r="S54" s="128">
        <f>VLOOKUP(C54,проект!C:W,8,0)</f>
        <v>0</v>
      </c>
      <c r="T54" s="128" t="b">
        <f t="shared" si="21"/>
        <v>1</v>
      </c>
      <c r="U54" s="128">
        <v>0</v>
      </c>
      <c r="V54" s="128">
        <f>VLOOKUP(C54,проект!C:W,9,0)</f>
        <v>0</v>
      </c>
      <c r="W54" s="128" t="b">
        <f t="shared" si="22"/>
        <v>1</v>
      </c>
      <c r="X54" s="128">
        <v>0</v>
      </c>
      <c r="Y54" s="128">
        <f>VLOOKUP(C54,проект!C:W,10,0)</f>
        <v>0</v>
      </c>
      <c r="Z54" s="128" t="b">
        <f t="shared" si="23"/>
        <v>1</v>
      </c>
      <c r="AA54" s="128">
        <v>0</v>
      </c>
      <c r="AB54" s="128">
        <f>VLOOKUP(C54,проект!C:W,11,0)</f>
        <v>0</v>
      </c>
      <c r="AC54" s="128" t="b">
        <f t="shared" si="24"/>
        <v>1</v>
      </c>
      <c r="AD54" s="128">
        <v>3498244.89</v>
      </c>
      <c r="AE54" s="128">
        <f>VLOOKUP(C54,проект!C:W,12,0)</f>
        <v>3498244.89</v>
      </c>
      <c r="AF54" s="128" t="b">
        <f t="shared" si="25"/>
        <v>1</v>
      </c>
      <c r="AG54" s="128">
        <v>0</v>
      </c>
      <c r="AH54" s="128">
        <f>VLOOKUP(C54,проект!C:W,13,0)</f>
        <v>0</v>
      </c>
      <c r="AI54" s="128" t="b">
        <f t="shared" si="26"/>
        <v>1</v>
      </c>
      <c r="AJ54" s="186">
        <v>4456530</v>
      </c>
      <c r="AK54" s="186">
        <f>VLOOKUP(C54,проект!C:W,14,0)</f>
        <v>4483639.32</v>
      </c>
      <c r="AL54" s="186" t="b">
        <f t="shared" si="27"/>
        <v>0</v>
      </c>
      <c r="AM54" s="128">
        <v>0</v>
      </c>
      <c r="AN54" s="128">
        <v>0</v>
      </c>
      <c r="AO54" s="128">
        <v>0</v>
      </c>
      <c r="AP54" s="128">
        <f>VLOOKUP(C54,проект!C:W,17,0)</f>
        <v>0</v>
      </c>
      <c r="AQ54" s="128" t="b">
        <f t="shared" si="28"/>
        <v>1</v>
      </c>
      <c r="AR54" s="128">
        <v>0</v>
      </c>
      <c r="AS54" s="128">
        <f>VLOOKUP(C54,проект!C:W,18,0)</f>
        <v>0</v>
      </c>
      <c r="AT54" s="128" t="b">
        <f t="shared" si="29"/>
        <v>1</v>
      </c>
      <c r="AU54" s="128">
        <v>0</v>
      </c>
      <c r="AV54" s="128">
        <f>VLOOKUP(C54,проект!C:W,19,0)</f>
        <v>0</v>
      </c>
      <c r="AW54" s="128" t="b">
        <f t="shared" si="30"/>
        <v>1</v>
      </c>
      <c r="AX54" s="128">
        <v>0</v>
      </c>
      <c r="AY54" s="128">
        <f>VLOOKUP(C54,проект!C:W,20,0)</f>
        <v>0</v>
      </c>
      <c r="AZ54" s="128" t="b">
        <f t="shared" si="31"/>
        <v>1</v>
      </c>
      <c r="BA54" s="128">
        <v>108134.45</v>
      </c>
      <c r="BB54" s="128">
        <f>VLOOKUP(C54,проект!C:W,21,0)</f>
        <v>108134.45</v>
      </c>
      <c r="BC54" s="128" t="b">
        <f t="shared" si="32"/>
        <v>1</v>
      </c>
      <c r="BD54" s="128">
        <f>VLOOKUP(C54,проект!C:D,2,0)</f>
        <v>9419824.129999999</v>
      </c>
      <c r="BF54" t="b">
        <f t="shared" si="33"/>
        <v>0</v>
      </c>
    </row>
    <row r="55" spans="1:58" x14ac:dyDescent="0.25">
      <c r="A55">
        <v>61</v>
      </c>
      <c r="B55" t="s">
        <v>146</v>
      </c>
      <c r="C55">
        <v>40942</v>
      </c>
      <c r="D55" s="128">
        <v>7766374.5599999996</v>
      </c>
      <c r="E55" s="128">
        <v>7678858.3499999996</v>
      </c>
      <c r="F55" s="128">
        <v>0</v>
      </c>
      <c r="G55" s="128">
        <f>VLOOKUP(C55,проект!C:F,4,0)</f>
        <v>0</v>
      </c>
      <c r="H55" s="128" t="b">
        <f t="shared" si="17"/>
        <v>1</v>
      </c>
      <c r="I55" s="128">
        <v>0</v>
      </c>
      <c r="J55" s="128">
        <f>VLOOKUP(C55,проект!C:W,5,0)</f>
        <v>0</v>
      </c>
      <c r="K55" s="128" t="b">
        <f t="shared" si="18"/>
        <v>1</v>
      </c>
      <c r="L55" s="128">
        <v>0</v>
      </c>
      <c r="M55" s="128">
        <f>VLOOKUP(C55,проект!C:W,6,0)</f>
        <v>0</v>
      </c>
      <c r="N55" s="128" t="b">
        <f t="shared" si="19"/>
        <v>1</v>
      </c>
      <c r="O55" s="128">
        <v>0</v>
      </c>
      <c r="P55" s="128">
        <f>VLOOKUP(C55,проект!C:W,7,0)</f>
        <v>0</v>
      </c>
      <c r="Q55" s="128" t="b">
        <f t="shared" si="20"/>
        <v>1</v>
      </c>
      <c r="R55" s="128">
        <v>0</v>
      </c>
      <c r="S55" s="128">
        <f>VLOOKUP(C55,проект!C:W,8,0)</f>
        <v>0</v>
      </c>
      <c r="T55" s="128" t="b">
        <f t="shared" si="21"/>
        <v>1</v>
      </c>
      <c r="U55" s="128">
        <v>0</v>
      </c>
      <c r="V55" s="128">
        <f>VLOOKUP(C55,проект!C:W,9,0)</f>
        <v>0</v>
      </c>
      <c r="W55" s="128" t="b">
        <f t="shared" si="22"/>
        <v>1</v>
      </c>
      <c r="X55" s="128">
        <v>0</v>
      </c>
      <c r="Y55" s="128">
        <f>VLOOKUP(C55,проект!C:W,10,0)</f>
        <v>0</v>
      </c>
      <c r="Z55" s="128" t="b">
        <f t="shared" si="23"/>
        <v>1</v>
      </c>
      <c r="AA55" s="128">
        <v>0</v>
      </c>
      <c r="AB55" s="128">
        <f>VLOOKUP(C55,проект!C:W,11,0)</f>
        <v>0</v>
      </c>
      <c r="AC55" s="128" t="b">
        <f t="shared" si="24"/>
        <v>1</v>
      </c>
      <c r="AD55" s="128">
        <v>3779664.04</v>
      </c>
      <c r="AE55" s="128">
        <f>VLOOKUP(C55,проект!C:W,12,0)</f>
        <v>3779664.04</v>
      </c>
      <c r="AF55" s="128" t="b">
        <f t="shared" si="25"/>
        <v>1</v>
      </c>
      <c r="AG55" s="128">
        <v>0</v>
      </c>
      <c r="AH55" s="128">
        <f>VLOOKUP(C55,проект!C:W,13,0)</f>
        <v>0</v>
      </c>
      <c r="AI55" s="128" t="b">
        <f t="shared" si="26"/>
        <v>1</v>
      </c>
      <c r="AJ55" s="128">
        <v>3899194.31</v>
      </c>
      <c r="AK55" s="128">
        <f>VLOOKUP(C55,проект!C:W,14,0)</f>
        <v>3899194.31</v>
      </c>
      <c r="AL55" s="128" t="b">
        <f t="shared" si="27"/>
        <v>1</v>
      </c>
      <c r="AM55" s="128">
        <v>0</v>
      </c>
      <c r="AN55" s="128">
        <v>0</v>
      </c>
      <c r="AO55" s="128">
        <v>0</v>
      </c>
      <c r="AP55" s="128">
        <f>VLOOKUP(C55,проект!C:W,17,0)</f>
        <v>0</v>
      </c>
      <c r="AQ55" s="128" t="b">
        <f t="shared" si="28"/>
        <v>1</v>
      </c>
      <c r="AR55" s="128">
        <v>0</v>
      </c>
      <c r="AS55" s="128">
        <f>VLOOKUP(C55,проект!C:W,18,0)</f>
        <v>0</v>
      </c>
      <c r="AT55" s="128" t="b">
        <f t="shared" si="29"/>
        <v>1</v>
      </c>
      <c r="AU55" s="128">
        <v>0</v>
      </c>
      <c r="AV55" s="128">
        <f>VLOOKUP(C55,проект!C:W,19,0)</f>
        <v>0</v>
      </c>
      <c r="AW55" s="128" t="b">
        <f t="shared" si="30"/>
        <v>1</v>
      </c>
      <c r="AX55" s="128">
        <v>0</v>
      </c>
      <c r="AY55" s="128">
        <f>VLOOKUP(C55,проект!C:W,20,0)</f>
        <v>0</v>
      </c>
      <c r="AZ55" s="128" t="b">
        <f t="shared" si="31"/>
        <v>1</v>
      </c>
      <c r="BA55" s="128">
        <v>87516.21</v>
      </c>
      <c r="BB55" s="128">
        <f>VLOOKUP(C55,проект!C:W,21,0)</f>
        <v>87516.21</v>
      </c>
      <c r="BC55" s="128" t="b">
        <f t="shared" si="32"/>
        <v>1</v>
      </c>
      <c r="BD55" s="128">
        <f>VLOOKUP(C55,проект!C:D,2,0)</f>
        <v>7766374.5599999996</v>
      </c>
      <c r="BF55" t="b">
        <f t="shared" si="33"/>
        <v>1</v>
      </c>
    </row>
    <row r="56" spans="1:58" x14ac:dyDescent="0.25">
      <c r="A56">
        <v>63</v>
      </c>
      <c r="B56" t="s">
        <v>147</v>
      </c>
      <c r="C56">
        <v>39383</v>
      </c>
      <c r="D56" s="128">
        <v>9460924.8999999985</v>
      </c>
      <c r="E56" s="128">
        <v>9352653.1999999993</v>
      </c>
      <c r="F56" s="128">
        <v>3919636.8</v>
      </c>
      <c r="G56" s="128">
        <f>VLOOKUP(C56,проект!C:F,4,0)</f>
        <v>3919636.8</v>
      </c>
      <c r="H56" s="128" t="b">
        <f t="shared" si="17"/>
        <v>1</v>
      </c>
      <c r="I56" s="128">
        <v>0</v>
      </c>
      <c r="J56" s="128">
        <f>VLOOKUP(C56,проект!C:W,5,0)</f>
        <v>0</v>
      </c>
      <c r="K56" s="128" t="b">
        <f t="shared" si="18"/>
        <v>1</v>
      </c>
      <c r="L56" s="128">
        <v>0</v>
      </c>
      <c r="M56" s="128">
        <f>VLOOKUP(C56,проект!C:W,6,0)</f>
        <v>0</v>
      </c>
      <c r="N56" s="128" t="b">
        <f t="shared" si="19"/>
        <v>1</v>
      </c>
      <c r="O56" s="128">
        <v>0</v>
      </c>
      <c r="P56" s="128">
        <f>VLOOKUP(C56,проект!C:W,7,0)</f>
        <v>0</v>
      </c>
      <c r="Q56" s="128" t="b">
        <f t="shared" si="20"/>
        <v>1</v>
      </c>
      <c r="R56" s="128">
        <v>0</v>
      </c>
      <c r="S56" s="128">
        <f>VLOOKUP(C56,проект!C:W,8,0)</f>
        <v>0</v>
      </c>
      <c r="T56" s="128" t="b">
        <f t="shared" si="21"/>
        <v>1</v>
      </c>
      <c r="U56" s="128">
        <v>0</v>
      </c>
      <c r="V56" s="128">
        <f>VLOOKUP(C56,проект!C:W,9,0)</f>
        <v>0</v>
      </c>
      <c r="W56" s="128" t="b">
        <f t="shared" si="22"/>
        <v>1</v>
      </c>
      <c r="X56" s="128">
        <v>0</v>
      </c>
      <c r="Y56" s="128">
        <f>VLOOKUP(C56,проект!C:W,10,0)</f>
        <v>0</v>
      </c>
      <c r="Z56" s="128" t="b">
        <f t="shared" si="23"/>
        <v>1</v>
      </c>
      <c r="AA56" s="128">
        <v>0</v>
      </c>
      <c r="AB56" s="128">
        <f>VLOOKUP(C56,проект!C:W,11,0)</f>
        <v>0</v>
      </c>
      <c r="AC56" s="128" t="b">
        <f t="shared" si="24"/>
        <v>1</v>
      </c>
      <c r="AD56" s="128">
        <v>0</v>
      </c>
      <c r="AE56" s="128">
        <f>VLOOKUP(C56,проект!C:W,12,0)</f>
        <v>0</v>
      </c>
      <c r="AF56" s="128" t="b">
        <f t="shared" si="25"/>
        <v>1</v>
      </c>
      <c r="AG56" s="128">
        <v>0</v>
      </c>
      <c r="AH56" s="128">
        <f>VLOOKUP(C56,проект!C:W,13,0)</f>
        <v>0</v>
      </c>
      <c r="AI56" s="128" t="b">
        <f t="shared" si="26"/>
        <v>1</v>
      </c>
      <c r="AJ56" s="186">
        <v>4652456.4000000004</v>
      </c>
      <c r="AK56" s="186">
        <f>VLOOKUP(C56,проект!C:W,14,0)</f>
        <v>5499066</v>
      </c>
      <c r="AL56" s="186" t="b">
        <f t="shared" si="27"/>
        <v>0</v>
      </c>
      <c r="AM56" s="128">
        <v>0</v>
      </c>
      <c r="AN56" s="128">
        <v>0</v>
      </c>
      <c r="AO56" s="128">
        <v>780560</v>
      </c>
      <c r="AP56" s="128">
        <f>VLOOKUP(C56,проект!C:W,17,0)</f>
        <v>780560</v>
      </c>
      <c r="AQ56" s="128" t="b">
        <f t="shared" si="28"/>
        <v>1</v>
      </c>
      <c r="AR56" s="128">
        <v>0</v>
      </c>
      <c r="AS56" s="128">
        <f>VLOOKUP(C56,проект!C:W,18,0)</f>
        <v>0</v>
      </c>
      <c r="AT56" s="128" t="b">
        <f t="shared" si="29"/>
        <v>1</v>
      </c>
      <c r="AU56" s="128">
        <v>0</v>
      </c>
      <c r="AV56" s="128">
        <f>VLOOKUP(C56,проект!C:W,19,0)</f>
        <v>0</v>
      </c>
      <c r="AW56" s="128" t="b">
        <f t="shared" si="30"/>
        <v>1</v>
      </c>
      <c r="AX56" s="128">
        <v>0</v>
      </c>
      <c r="AY56" s="128">
        <f>VLOOKUP(C56,проект!C:W,20,0)</f>
        <v>0</v>
      </c>
      <c r="AZ56" s="128" t="b">
        <f t="shared" si="31"/>
        <v>1</v>
      </c>
      <c r="BA56" s="128">
        <v>108271.7</v>
      </c>
      <c r="BB56" s="128">
        <f>VLOOKUP(C56,проект!C:W,21,0)</f>
        <v>108271.7</v>
      </c>
      <c r="BC56" s="128" t="b">
        <f t="shared" si="32"/>
        <v>1</v>
      </c>
      <c r="BD56" s="128">
        <f>VLOOKUP(C56,проект!C:D,2,0)</f>
        <v>10307534.5</v>
      </c>
      <c r="BF56" t="b">
        <f t="shared" si="33"/>
        <v>0</v>
      </c>
    </row>
    <row r="57" spans="1:58" x14ac:dyDescent="0.25">
      <c r="A57">
        <v>64</v>
      </c>
      <c r="B57" t="s">
        <v>148</v>
      </c>
      <c r="C57">
        <v>39416</v>
      </c>
      <c r="D57" s="128">
        <v>9275026.7599999998</v>
      </c>
      <c r="E57" s="128">
        <v>9168512.4000000004</v>
      </c>
      <c r="F57" s="128">
        <v>3854716.8</v>
      </c>
      <c r="G57" s="128">
        <f>VLOOKUP(C57,проект!C:F,4,0)</f>
        <v>3854716.8</v>
      </c>
      <c r="H57" s="128" t="b">
        <f t="shared" si="17"/>
        <v>1</v>
      </c>
      <c r="I57" s="128">
        <v>0</v>
      </c>
      <c r="J57" s="128">
        <f>VLOOKUP(C57,проект!C:W,5,0)</f>
        <v>0</v>
      </c>
      <c r="K57" s="128" t="b">
        <f t="shared" si="18"/>
        <v>1</v>
      </c>
      <c r="L57" s="128">
        <v>0</v>
      </c>
      <c r="M57" s="128">
        <f>VLOOKUP(C57,проект!C:W,6,0)</f>
        <v>0</v>
      </c>
      <c r="N57" s="128" t="b">
        <f t="shared" si="19"/>
        <v>1</v>
      </c>
      <c r="O57" s="128">
        <v>0</v>
      </c>
      <c r="P57" s="128">
        <f>VLOOKUP(C57,проект!C:W,7,0)</f>
        <v>0</v>
      </c>
      <c r="Q57" s="128" t="b">
        <f t="shared" si="20"/>
        <v>1</v>
      </c>
      <c r="R57" s="128">
        <v>0</v>
      </c>
      <c r="S57" s="128">
        <f>VLOOKUP(C57,проект!C:W,8,0)</f>
        <v>0</v>
      </c>
      <c r="T57" s="128" t="b">
        <f t="shared" si="21"/>
        <v>1</v>
      </c>
      <c r="U57" s="128">
        <v>0</v>
      </c>
      <c r="V57" s="128">
        <f>VLOOKUP(C57,проект!C:W,9,0)</f>
        <v>0</v>
      </c>
      <c r="W57" s="128" t="b">
        <f t="shared" si="22"/>
        <v>1</v>
      </c>
      <c r="X57" s="128">
        <v>0</v>
      </c>
      <c r="Y57" s="128">
        <f>VLOOKUP(C57,проект!C:W,10,0)</f>
        <v>0</v>
      </c>
      <c r="Z57" s="128" t="b">
        <f t="shared" si="23"/>
        <v>1</v>
      </c>
      <c r="AA57" s="128">
        <v>0</v>
      </c>
      <c r="AB57" s="128">
        <f>VLOOKUP(C57,проект!C:W,11,0)</f>
        <v>0</v>
      </c>
      <c r="AC57" s="128" t="b">
        <f t="shared" si="24"/>
        <v>1</v>
      </c>
      <c r="AD57" s="128">
        <v>0</v>
      </c>
      <c r="AE57" s="128">
        <f>VLOOKUP(C57,проект!C:W,12,0)</f>
        <v>0</v>
      </c>
      <c r="AF57" s="128" t="b">
        <f t="shared" si="25"/>
        <v>1</v>
      </c>
      <c r="AG57" s="128">
        <v>0</v>
      </c>
      <c r="AH57" s="128">
        <f>VLOOKUP(C57,проект!C:W,13,0)</f>
        <v>0</v>
      </c>
      <c r="AI57" s="128" t="b">
        <f t="shared" si="26"/>
        <v>1</v>
      </c>
      <c r="AJ57" s="186">
        <v>4125825.6</v>
      </c>
      <c r="AK57" s="186">
        <f>VLOOKUP(C57,проект!C:W,14,0)</f>
        <v>3787216.8</v>
      </c>
      <c r="AL57" s="186" t="b">
        <f t="shared" si="27"/>
        <v>0</v>
      </c>
      <c r="AM57" s="128">
        <v>0</v>
      </c>
      <c r="AN57" s="128">
        <v>0</v>
      </c>
      <c r="AO57" s="128">
        <v>1187970</v>
      </c>
      <c r="AP57" s="128">
        <f>VLOOKUP(C57,проект!C:W,17,0)</f>
        <v>1187970</v>
      </c>
      <c r="AQ57" s="128" t="b">
        <f t="shared" si="28"/>
        <v>1</v>
      </c>
      <c r="AR57" s="128">
        <v>0</v>
      </c>
      <c r="AS57" s="128">
        <f>VLOOKUP(C57,проект!C:W,18,0)</f>
        <v>0</v>
      </c>
      <c r="AT57" s="128" t="b">
        <f t="shared" si="29"/>
        <v>1</v>
      </c>
      <c r="AU57" s="128">
        <v>0</v>
      </c>
      <c r="AV57" s="128">
        <f>VLOOKUP(C57,проект!C:W,19,0)</f>
        <v>0</v>
      </c>
      <c r="AW57" s="128" t="b">
        <f t="shared" si="30"/>
        <v>1</v>
      </c>
      <c r="AX57" s="128">
        <v>0</v>
      </c>
      <c r="AY57" s="128">
        <f>VLOOKUP(C57,проект!C:W,20,0)</f>
        <v>0</v>
      </c>
      <c r="AZ57" s="128" t="b">
        <f t="shared" si="31"/>
        <v>1</v>
      </c>
      <c r="BA57" s="180">
        <v>106514.36</v>
      </c>
      <c r="BB57" s="180">
        <f>VLOOKUP(C57,проект!C:W,21,0)</f>
        <v>94655.5</v>
      </c>
      <c r="BC57" s="180" t="b">
        <f t="shared" si="32"/>
        <v>0</v>
      </c>
      <c r="BD57" s="128">
        <f>VLOOKUP(C57,проект!C:D,2,0)</f>
        <v>8924559.0999999996</v>
      </c>
      <c r="BF57" t="b">
        <f t="shared" si="33"/>
        <v>0</v>
      </c>
    </row>
    <row r="58" spans="1:58" x14ac:dyDescent="0.25">
      <c r="A58">
        <v>67</v>
      </c>
      <c r="B58" s="71" t="s">
        <v>151</v>
      </c>
      <c r="C58">
        <v>39426</v>
      </c>
      <c r="D58" s="128">
        <v>9088407.8300000019</v>
      </c>
      <c r="E58" s="128">
        <v>8984475.6000000015</v>
      </c>
      <c r="F58" s="180">
        <v>4843094.4000000004</v>
      </c>
      <c r="G58" s="180">
        <f>VLOOKUP(C58,проект!C:F,4,0)</f>
        <v>4747626</v>
      </c>
      <c r="H58" s="180" t="b">
        <f t="shared" si="17"/>
        <v>0</v>
      </c>
      <c r="I58" s="128">
        <v>0</v>
      </c>
      <c r="J58" s="128">
        <f>VLOOKUP(C58,проект!C:W,5,0)</f>
        <v>0</v>
      </c>
      <c r="K58" s="128" t="b">
        <f t="shared" si="18"/>
        <v>1</v>
      </c>
      <c r="L58" s="128">
        <v>0</v>
      </c>
      <c r="M58" s="128">
        <f>VLOOKUP(C58,проект!C:W,6,0)</f>
        <v>0</v>
      </c>
      <c r="N58" s="128" t="b">
        <f t="shared" si="19"/>
        <v>1</v>
      </c>
      <c r="O58" s="128">
        <v>0</v>
      </c>
      <c r="P58" s="128">
        <f>VLOOKUP(C58,проект!C:W,7,0)</f>
        <v>0</v>
      </c>
      <c r="Q58" s="128" t="b">
        <f t="shared" si="20"/>
        <v>1</v>
      </c>
      <c r="R58" s="128">
        <v>0</v>
      </c>
      <c r="S58" s="128">
        <f>VLOOKUP(C58,проект!C:W,8,0)</f>
        <v>0</v>
      </c>
      <c r="T58" s="128" t="b">
        <f t="shared" si="21"/>
        <v>1</v>
      </c>
      <c r="U58" s="128">
        <v>0</v>
      </c>
      <c r="V58" s="128">
        <f>VLOOKUP(C58,проект!C:W,9,0)</f>
        <v>0</v>
      </c>
      <c r="W58" s="128" t="b">
        <f t="shared" si="22"/>
        <v>1</v>
      </c>
      <c r="X58" s="128">
        <v>0</v>
      </c>
      <c r="Y58" s="128">
        <f>VLOOKUP(C58,проект!C:W,10,0)</f>
        <v>0</v>
      </c>
      <c r="Z58" s="128" t="b">
        <f t="shared" si="23"/>
        <v>1</v>
      </c>
      <c r="AA58" s="128">
        <v>0</v>
      </c>
      <c r="AB58" s="128">
        <f>VLOOKUP(C58,проект!C:W,11,0)</f>
        <v>0</v>
      </c>
      <c r="AC58" s="128" t="b">
        <f t="shared" si="24"/>
        <v>1</v>
      </c>
      <c r="AD58" s="128">
        <v>0</v>
      </c>
      <c r="AE58" s="128">
        <f>VLOOKUP(C58,проект!C:W,12,0)</f>
        <v>0</v>
      </c>
      <c r="AF58" s="128" t="b">
        <f t="shared" si="25"/>
        <v>1</v>
      </c>
      <c r="AG58" s="128">
        <v>0</v>
      </c>
      <c r="AH58" s="128">
        <f>VLOOKUP(C58,проект!C:W,13,0)</f>
        <v>0</v>
      </c>
      <c r="AI58" s="128" t="b">
        <f t="shared" si="26"/>
        <v>1</v>
      </c>
      <c r="AJ58" s="186">
        <v>3070621.2</v>
      </c>
      <c r="AK58" s="186">
        <f>VLOOKUP(C58,проект!C:W,14,0)</f>
        <v>3844000.37</v>
      </c>
      <c r="AL58" s="186" t="b">
        <f t="shared" si="27"/>
        <v>0</v>
      </c>
      <c r="AM58" s="128">
        <v>0</v>
      </c>
      <c r="AN58" s="128">
        <v>0</v>
      </c>
      <c r="AO58" s="128">
        <v>1070760</v>
      </c>
      <c r="AP58" s="128">
        <f>VLOOKUP(C58,проект!C:W,17,0)</f>
        <v>1070760</v>
      </c>
      <c r="AQ58" s="128" t="b">
        <f t="shared" si="28"/>
        <v>1</v>
      </c>
      <c r="AR58" s="128">
        <v>0</v>
      </c>
      <c r="AS58" s="128">
        <f>VLOOKUP(C58,проект!C:W,18,0)</f>
        <v>0</v>
      </c>
      <c r="AT58" s="128" t="b">
        <f t="shared" si="29"/>
        <v>1</v>
      </c>
      <c r="AU58" s="128">
        <v>0</v>
      </c>
      <c r="AV58" s="128">
        <f>VLOOKUP(C58,проект!C:W,19,0)</f>
        <v>0</v>
      </c>
      <c r="AW58" s="128" t="b">
        <f t="shared" si="30"/>
        <v>1</v>
      </c>
      <c r="AX58" s="128">
        <v>0</v>
      </c>
      <c r="AY58" s="128">
        <f>VLOOKUP(C58,проект!C:W,20,0)</f>
        <v>0</v>
      </c>
      <c r="AZ58" s="128" t="b">
        <f t="shared" si="31"/>
        <v>1</v>
      </c>
      <c r="BA58" s="128">
        <v>103932.23</v>
      </c>
      <c r="BB58" s="128">
        <f>VLOOKUP(C58,проект!C:W,21,0)</f>
        <v>103932.23</v>
      </c>
      <c r="BC58" s="128" t="b">
        <f t="shared" si="32"/>
        <v>1</v>
      </c>
      <c r="BD58" s="128">
        <f>VLOOKUP(C58,проект!C:D,2,0)</f>
        <v>9766318.6000000015</v>
      </c>
      <c r="BF58" t="b">
        <f t="shared" si="33"/>
        <v>0</v>
      </c>
    </row>
    <row r="59" spans="1:58" x14ac:dyDescent="0.25">
      <c r="A59">
        <v>68</v>
      </c>
      <c r="B59" t="s">
        <v>152</v>
      </c>
      <c r="C59">
        <v>39427</v>
      </c>
      <c r="D59" s="128">
        <v>9034628.7399999984</v>
      </c>
      <c r="E59" s="128">
        <v>8931635.3099999987</v>
      </c>
      <c r="F59" s="128">
        <v>0</v>
      </c>
      <c r="G59" s="128">
        <f>VLOOKUP(C59,проект!C:F,4,0)</f>
        <v>0</v>
      </c>
      <c r="H59" s="128" t="b">
        <f t="shared" si="17"/>
        <v>1</v>
      </c>
      <c r="I59" s="128">
        <v>0</v>
      </c>
      <c r="J59" s="128">
        <f>VLOOKUP(C59,проект!C:W,5,0)</f>
        <v>0</v>
      </c>
      <c r="K59" s="128" t="b">
        <f t="shared" si="18"/>
        <v>1</v>
      </c>
      <c r="L59" s="128">
        <v>0</v>
      </c>
      <c r="M59" s="128">
        <f>VLOOKUP(C59,проект!C:W,6,0)</f>
        <v>0</v>
      </c>
      <c r="N59" s="128" t="b">
        <f t="shared" si="19"/>
        <v>1</v>
      </c>
      <c r="O59" s="128">
        <v>0</v>
      </c>
      <c r="P59" s="128">
        <f>VLOOKUP(C59,проект!C:W,7,0)</f>
        <v>0</v>
      </c>
      <c r="Q59" s="128" t="b">
        <f t="shared" si="20"/>
        <v>1</v>
      </c>
      <c r="R59" s="128">
        <v>0</v>
      </c>
      <c r="S59" s="128">
        <f>VLOOKUP(C59,проект!C:W,8,0)</f>
        <v>0</v>
      </c>
      <c r="T59" s="128" t="b">
        <f t="shared" si="21"/>
        <v>1</v>
      </c>
      <c r="U59" s="128">
        <v>0</v>
      </c>
      <c r="V59" s="128">
        <f>VLOOKUP(C59,проект!C:W,9,0)</f>
        <v>0</v>
      </c>
      <c r="W59" s="128" t="b">
        <f t="shared" si="22"/>
        <v>1</v>
      </c>
      <c r="X59" s="128">
        <v>0</v>
      </c>
      <c r="Y59" s="128">
        <f>VLOOKUP(C59,проект!C:W,10,0)</f>
        <v>0</v>
      </c>
      <c r="Z59" s="128" t="b">
        <f t="shared" si="23"/>
        <v>1</v>
      </c>
      <c r="AA59" s="128">
        <v>0</v>
      </c>
      <c r="AB59" s="128">
        <f>VLOOKUP(C59,проект!C:W,11,0)</f>
        <v>0</v>
      </c>
      <c r="AC59" s="128" t="b">
        <f t="shared" si="24"/>
        <v>1</v>
      </c>
      <c r="AD59" s="128">
        <v>0</v>
      </c>
      <c r="AE59" s="128">
        <f>VLOOKUP(C59,проект!C:W,12,0)</f>
        <v>0</v>
      </c>
      <c r="AF59" s="128" t="b">
        <f t="shared" si="25"/>
        <v>1</v>
      </c>
      <c r="AG59" s="128">
        <v>1084350</v>
      </c>
      <c r="AH59" s="128">
        <f>VLOOKUP(C59,проект!C:W,13,0)</f>
        <v>1084350</v>
      </c>
      <c r="AI59" s="128" t="b">
        <f t="shared" si="26"/>
        <v>1</v>
      </c>
      <c r="AJ59" s="128">
        <v>5824535.3099999996</v>
      </c>
      <c r="AK59" s="128">
        <f>VLOOKUP(C59,проект!C:W,14,0)</f>
        <v>5824535.3099999996</v>
      </c>
      <c r="AL59" s="128" t="b">
        <f t="shared" si="27"/>
        <v>1</v>
      </c>
      <c r="AM59" s="128">
        <v>0</v>
      </c>
      <c r="AN59" s="128">
        <v>0</v>
      </c>
      <c r="AO59" s="128">
        <v>2022750</v>
      </c>
      <c r="AP59" s="128">
        <f>VLOOKUP(C59,проект!C:W,17,0)</f>
        <v>2022750</v>
      </c>
      <c r="AQ59" s="128" t="b">
        <f t="shared" si="28"/>
        <v>1</v>
      </c>
      <c r="AR59" s="128">
        <v>0</v>
      </c>
      <c r="AS59" s="128">
        <f>VLOOKUP(C59,проект!C:W,18,0)</f>
        <v>0</v>
      </c>
      <c r="AT59" s="128" t="b">
        <f t="shared" si="29"/>
        <v>1</v>
      </c>
      <c r="AU59" s="128">
        <v>0</v>
      </c>
      <c r="AV59" s="128">
        <f>VLOOKUP(C59,проект!C:W,19,0)</f>
        <v>0</v>
      </c>
      <c r="AW59" s="128" t="b">
        <f t="shared" si="30"/>
        <v>1</v>
      </c>
      <c r="AX59" s="128">
        <v>0</v>
      </c>
      <c r="AY59" s="128">
        <f>VLOOKUP(C59,проект!C:W,20,0)</f>
        <v>0</v>
      </c>
      <c r="AZ59" s="128" t="b">
        <f t="shared" si="31"/>
        <v>1</v>
      </c>
      <c r="BA59" s="128">
        <v>102993.43</v>
      </c>
      <c r="BB59" s="128">
        <f>VLOOKUP(C59,проект!C:W,21,0)</f>
        <v>102993.43</v>
      </c>
      <c r="BC59" s="128" t="b">
        <f t="shared" si="32"/>
        <v>1</v>
      </c>
      <c r="BD59" s="128">
        <f>VLOOKUP(C59,проект!C:D,2,0)</f>
        <v>9034628.7399999984</v>
      </c>
      <c r="BF59" t="b">
        <f t="shared" si="33"/>
        <v>1</v>
      </c>
    </row>
    <row r="60" spans="1:58" x14ac:dyDescent="0.25">
      <c r="A60">
        <v>69</v>
      </c>
      <c r="B60" t="s">
        <v>153</v>
      </c>
      <c r="C60">
        <v>39429</v>
      </c>
      <c r="D60" s="128">
        <v>5778228.75</v>
      </c>
      <c r="E60" s="128">
        <v>5710409.25</v>
      </c>
      <c r="F60" s="128">
        <v>3522553.65</v>
      </c>
      <c r="G60" s="128">
        <f>VLOOKUP(C60,проект!C:F,4,0)</f>
        <v>3522553.65</v>
      </c>
      <c r="H60" s="128" t="b">
        <f t="shared" si="17"/>
        <v>1</v>
      </c>
      <c r="I60" s="128">
        <v>0</v>
      </c>
      <c r="J60" s="128">
        <f>VLOOKUP(C60,проект!C:W,5,0)</f>
        <v>0</v>
      </c>
      <c r="K60" s="128" t="b">
        <f t="shared" si="18"/>
        <v>1</v>
      </c>
      <c r="L60" s="128">
        <v>0</v>
      </c>
      <c r="M60" s="128">
        <f>VLOOKUP(C60,проект!C:W,6,0)</f>
        <v>0</v>
      </c>
      <c r="N60" s="128" t="b">
        <f t="shared" si="19"/>
        <v>1</v>
      </c>
      <c r="O60" s="128">
        <v>0</v>
      </c>
      <c r="P60" s="128">
        <f>VLOOKUP(C60,проект!C:W,7,0)</f>
        <v>0</v>
      </c>
      <c r="Q60" s="128" t="b">
        <f t="shared" si="20"/>
        <v>1</v>
      </c>
      <c r="R60" s="128">
        <v>0</v>
      </c>
      <c r="S60" s="128">
        <f>VLOOKUP(C60,проект!C:W,8,0)</f>
        <v>0</v>
      </c>
      <c r="T60" s="128" t="b">
        <f t="shared" si="21"/>
        <v>1</v>
      </c>
      <c r="U60" s="128">
        <v>0</v>
      </c>
      <c r="V60" s="128">
        <f>VLOOKUP(C60,проект!C:W,9,0)</f>
        <v>0</v>
      </c>
      <c r="W60" s="128" t="b">
        <f t="shared" si="22"/>
        <v>1</v>
      </c>
      <c r="X60" s="128">
        <v>0</v>
      </c>
      <c r="Y60" s="128">
        <f>VLOOKUP(C60,проект!C:W,10,0)</f>
        <v>0</v>
      </c>
      <c r="Z60" s="128" t="b">
        <f t="shared" si="23"/>
        <v>1</v>
      </c>
      <c r="AA60" s="128">
        <v>0</v>
      </c>
      <c r="AB60" s="128">
        <f>VLOOKUP(C60,проект!C:W,11,0)</f>
        <v>0</v>
      </c>
      <c r="AC60" s="128" t="b">
        <f t="shared" si="24"/>
        <v>1</v>
      </c>
      <c r="AD60" s="128">
        <v>0</v>
      </c>
      <c r="AE60" s="128">
        <f>VLOOKUP(C60,проект!C:W,12,0)</f>
        <v>0</v>
      </c>
      <c r="AF60" s="128" t="b">
        <f t="shared" si="25"/>
        <v>1</v>
      </c>
      <c r="AG60" s="128">
        <v>0</v>
      </c>
      <c r="AH60" s="128">
        <f>VLOOKUP(C60,проект!C:W,13,0)</f>
        <v>0</v>
      </c>
      <c r="AI60" s="128" t="b">
        <f t="shared" si="26"/>
        <v>1</v>
      </c>
      <c r="AJ60" s="186">
        <v>2187855.6</v>
      </c>
      <c r="AK60" s="186">
        <f>VLOOKUP(C60,проект!C:W,14,0)</f>
        <v>3762353.68</v>
      </c>
      <c r="AL60" s="186" t="b">
        <f t="shared" si="27"/>
        <v>0</v>
      </c>
      <c r="AM60" s="128">
        <v>0</v>
      </c>
      <c r="AN60" s="128">
        <v>0</v>
      </c>
      <c r="AO60" s="128">
        <v>0</v>
      </c>
      <c r="AP60" s="128">
        <f>VLOOKUP(C60,проект!C:W,17,0)</f>
        <v>0</v>
      </c>
      <c r="AQ60" s="128" t="b">
        <f t="shared" si="28"/>
        <v>1</v>
      </c>
      <c r="AR60" s="128">
        <v>0</v>
      </c>
      <c r="AS60" s="128">
        <f>VLOOKUP(C60,проект!C:W,18,0)</f>
        <v>0</v>
      </c>
      <c r="AT60" s="128" t="b">
        <f t="shared" si="29"/>
        <v>1</v>
      </c>
      <c r="AU60" s="128">
        <v>0</v>
      </c>
      <c r="AV60" s="128">
        <f>VLOOKUP(C60,проект!C:W,19,0)</f>
        <v>0</v>
      </c>
      <c r="AW60" s="128" t="b">
        <f t="shared" si="30"/>
        <v>1</v>
      </c>
      <c r="AX60" s="128">
        <v>0</v>
      </c>
      <c r="AY60" s="128">
        <f>VLOOKUP(C60,проект!C:W,20,0)</f>
        <v>0</v>
      </c>
      <c r="AZ60" s="128" t="b">
        <f t="shared" si="31"/>
        <v>1</v>
      </c>
      <c r="BA60" s="128">
        <v>67819.5</v>
      </c>
      <c r="BB60" s="128">
        <f>VLOOKUP(C60,проект!C:W,21,0)</f>
        <v>67819.5</v>
      </c>
      <c r="BC60" s="128" t="b">
        <f t="shared" si="32"/>
        <v>1</v>
      </c>
      <c r="BD60" s="128">
        <f>VLOOKUP(C60,проект!C:D,2,0)</f>
        <v>7352726.8300000001</v>
      </c>
      <c r="BF60" t="b">
        <f t="shared" si="33"/>
        <v>0</v>
      </c>
    </row>
    <row r="61" spans="1:58" x14ac:dyDescent="0.25">
      <c r="A61">
        <v>70</v>
      </c>
      <c r="B61" t="s">
        <v>44</v>
      </c>
      <c r="C61">
        <v>39430</v>
      </c>
      <c r="D61" s="128">
        <v>7229508.629999999</v>
      </c>
      <c r="E61" s="128">
        <v>7145075.129999999</v>
      </c>
      <c r="F61" s="128">
        <v>4826403.5999999996</v>
      </c>
      <c r="G61" s="128">
        <f>VLOOKUP(C61,проект!C:F,4,0)</f>
        <v>4826403.5999999996</v>
      </c>
      <c r="H61" s="128" t="b">
        <f t="shared" si="17"/>
        <v>1</v>
      </c>
      <c r="I61" s="128">
        <v>0</v>
      </c>
      <c r="J61" s="128">
        <f>VLOOKUP(C61,проект!C:W,5,0)</f>
        <v>0</v>
      </c>
      <c r="K61" s="128" t="b">
        <f t="shared" si="18"/>
        <v>1</v>
      </c>
      <c r="L61" s="128">
        <v>0</v>
      </c>
      <c r="M61" s="128">
        <f>VLOOKUP(C61,проект!C:W,6,0)</f>
        <v>0</v>
      </c>
      <c r="N61" s="128" t="b">
        <f t="shared" si="19"/>
        <v>1</v>
      </c>
      <c r="O61" s="128">
        <v>0</v>
      </c>
      <c r="P61" s="128">
        <f>VLOOKUP(C61,проект!C:W,7,0)</f>
        <v>0</v>
      </c>
      <c r="Q61" s="128" t="b">
        <f t="shared" si="20"/>
        <v>1</v>
      </c>
      <c r="R61" s="128">
        <v>0</v>
      </c>
      <c r="S61" s="128">
        <f>VLOOKUP(C61,проект!C:W,8,0)</f>
        <v>0</v>
      </c>
      <c r="T61" s="128" t="b">
        <f t="shared" si="21"/>
        <v>1</v>
      </c>
      <c r="U61" s="128">
        <v>0</v>
      </c>
      <c r="V61" s="128">
        <f>VLOOKUP(C61,проект!C:W,9,0)</f>
        <v>0</v>
      </c>
      <c r="W61" s="128" t="b">
        <f t="shared" si="22"/>
        <v>1</v>
      </c>
      <c r="X61" s="128">
        <v>0</v>
      </c>
      <c r="Y61" s="128">
        <f>VLOOKUP(C61,проект!C:W,10,0)</f>
        <v>0</v>
      </c>
      <c r="Z61" s="128" t="b">
        <f t="shared" si="23"/>
        <v>1</v>
      </c>
      <c r="AA61" s="128">
        <v>0</v>
      </c>
      <c r="AB61" s="128">
        <f>VLOOKUP(C61,проект!C:W,11,0)</f>
        <v>0</v>
      </c>
      <c r="AC61" s="128" t="b">
        <f t="shared" si="24"/>
        <v>1</v>
      </c>
      <c r="AD61" s="128">
        <v>0</v>
      </c>
      <c r="AE61" s="128">
        <f>VLOOKUP(C61,проект!C:W,12,0)</f>
        <v>0</v>
      </c>
      <c r="AF61" s="128" t="b">
        <f t="shared" si="25"/>
        <v>1</v>
      </c>
      <c r="AG61" s="128">
        <v>0</v>
      </c>
      <c r="AH61" s="128">
        <f>VLOOKUP(C61,проект!C:W,13,0)</f>
        <v>0</v>
      </c>
      <c r="AI61" s="128" t="b">
        <f t="shared" si="26"/>
        <v>1</v>
      </c>
      <c r="AJ61" s="128">
        <v>2318671.5299999998</v>
      </c>
      <c r="AK61" s="128">
        <f>VLOOKUP(C61,проект!C:W,14,0)</f>
        <v>2318671.5299999998</v>
      </c>
      <c r="AL61" s="128" t="b">
        <f t="shared" si="27"/>
        <v>1</v>
      </c>
      <c r="AM61" s="128">
        <v>0</v>
      </c>
      <c r="AN61" s="128">
        <v>0</v>
      </c>
      <c r="AO61" s="128">
        <v>0</v>
      </c>
      <c r="AP61" s="128">
        <f>VLOOKUP(C61,проект!C:W,17,0)</f>
        <v>0</v>
      </c>
      <c r="AQ61" s="128" t="b">
        <f t="shared" si="28"/>
        <v>1</v>
      </c>
      <c r="AR61" s="128">
        <v>0</v>
      </c>
      <c r="AS61" s="128">
        <f>VLOOKUP(C61,проект!C:W,18,0)</f>
        <v>0</v>
      </c>
      <c r="AT61" s="128" t="b">
        <f t="shared" si="29"/>
        <v>1</v>
      </c>
      <c r="AU61" s="128">
        <v>0</v>
      </c>
      <c r="AV61" s="128">
        <f>VLOOKUP(C61,проект!C:W,19,0)</f>
        <v>0</v>
      </c>
      <c r="AW61" s="128" t="b">
        <f t="shared" si="30"/>
        <v>1</v>
      </c>
      <c r="AX61" s="128">
        <v>0</v>
      </c>
      <c r="AY61" s="128">
        <f>VLOOKUP(C61,проект!C:W,20,0)</f>
        <v>0</v>
      </c>
      <c r="AZ61" s="128" t="b">
        <f t="shared" si="31"/>
        <v>1</v>
      </c>
      <c r="BA61" s="128">
        <v>84433.5</v>
      </c>
      <c r="BB61" s="128">
        <f>VLOOKUP(C61,проект!C:W,21,0)</f>
        <v>84433.5</v>
      </c>
      <c r="BC61" s="128" t="b">
        <f t="shared" si="32"/>
        <v>1</v>
      </c>
      <c r="BD61" s="128">
        <f>VLOOKUP(C61,проект!C:D,2,0)</f>
        <v>7229508.629999999</v>
      </c>
      <c r="BF61" t="b">
        <f t="shared" si="33"/>
        <v>1</v>
      </c>
    </row>
    <row r="62" spans="1:58" x14ac:dyDescent="0.25">
      <c r="A62">
        <v>72</v>
      </c>
      <c r="B62" t="s">
        <v>155</v>
      </c>
      <c r="C62">
        <v>39431</v>
      </c>
      <c r="D62" s="128">
        <v>6649267.1699999999</v>
      </c>
      <c r="E62" s="128">
        <v>6570338.8399999999</v>
      </c>
      <c r="F62" s="128">
        <v>0</v>
      </c>
      <c r="G62" s="128">
        <f>VLOOKUP(C62,проект!C:F,4,0)</f>
        <v>0</v>
      </c>
      <c r="H62" s="128" t="b">
        <f t="shared" si="17"/>
        <v>1</v>
      </c>
      <c r="I62" s="128">
        <v>0</v>
      </c>
      <c r="J62" s="128">
        <f>VLOOKUP(C62,проект!C:W,5,0)</f>
        <v>0</v>
      </c>
      <c r="K62" s="128" t="b">
        <f t="shared" si="18"/>
        <v>1</v>
      </c>
      <c r="L62" s="128">
        <v>0</v>
      </c>
      <c r="M62" s="128">
        <f>VLOOKUP(C62,проект!C:W,6,0)</f>
        <v>0</v>
      </c>
      <c r="N62" s="128" t="b">
        <f t="shared" si="19"/>
        <v>1</v>
      </c>
      <c r="O62" s="128">
        <v>0</v>
      </c>
      <c r="P62" s="128">
        <f>VLOOKUP(C62,проект!C:W,7,0)</f>
        <v>0</v>
      </c>
      <c r="Q62" s="128" t="b">
        <f t="shared" si="20"/>
        <v>1</v>
      </c>
      <c r="R62" s="128">
        <v>0</v>
      </c>
      <c r="S62" s="128">
        <f>VLOOKUP(C62,проект!C:W,8,0)</f>
        <v>0</v>
      </c>
      <c r="T62" s="128" t="b">
        <f t="shared" si="21"/>
        <v>1</v>
      </c>
      <c r="U62" s="128">
        <v>0</v>
      </c>
      <c r="V62" s="128">
        <f>VLOOKUP(C62,проект!C:W,9,0)</f>
        <v>0</v>
      </c>
      <c r="W62" s="128" t="b">
        <f t="shared" si="22"/>
        <v>1</v>
      </c>
      <c r="X62" s="128">
        <v>0</v>
      </c>
      <c r="Y62" s="128">
        <f>VLOOKUP(C62,проект!C:W,10,0)</f>
        <v>0</v>
      </c>
      <c r="Z62" s="128" t="b">
        <f t="shared" si="23"/>
        <v>1</v>
      </c>
      <c r="AA62" s="128">
        <v>0</v>
      </c>
      <c r="AB62" s="128">
        <f>VLOOKUP(C62,проект!C:W,11,0)</f>
        <v>0</v>
      </c>
      <c r="AC62" s="128" t="b">
        <f t="shared" si="24"/>
        <v>1</v>
      </c>
      <c r="AD62" s="187">
        <v>2817518.44</v>
      </c>
      <c r="AE62" s="187">
        <f>VLOOKUP(C62,проект!C:W,12,0)</f>
        <v>2641704.27</v>
      </c>
      <c r="AF62" s="187" t="b">
        <f t="shared" si="25"/>
        <v>0</v>
      </c>
      <c r="AG62" s="128">
        <v>1084350</v>
      </c>
      <c r="AH62" s="128">
        <f>VLOOKUP(C62,проект!C:W,13,0)</f>
        <v>1084350</v>
      </c>
      <c r="AI62" s="128" t="b">
        <f t="shared" si="26"/>
        <v>1</v>
      </c>
      <c r="AJ62" s="128">
        <v>2668470.4</v>
      </c>
      <c r="AK62" s="128">
        <f>VLOOKUP(C62,проект!C:W,14,0)</f>
        <v>2668470.4</v>
      </c>
      <c r="AL62" s="128" t="b">
        <f t="shared" si="27"/>
        <v>1</v>
      </c>
      <c r="AM62" s="128">
        <v>0</v>
      </c>
      <c r="AN62" s="128">
        <v>0</v>
      </c>
      <c r="AO62" s="128">
        <v>0</v>
      </c>
      <c r="AP62" s="128">
        <f>VLOOKUP(C62,проект!C:W,17,0)</f>
        <v>0</v>
      </c>
      <c r="AQ62" s="128" t="b">
        <f t="shared" si="28"/>
        <v>1</v>
      </c>
      <c r="AR62" s="128">
        <v>0</v>
      </c>
      <c r="AS62" s="128">
        <f>VLOOKUP(C62,проект!C:W,18,0)</f>
        <v>0</v>
      </c>
      <c r="AT62" s="128" t="b">
        <f t="shared" si="29"/>
        <v>1</v>
      </c>
      <c r="AU62" s="128">
        <v>0</v>
      </c>
      <c r="AV62" s="128">
        <f>VLOOKUP(C62,проект!C:W,19,0)</f>
        <v>0</v>
      </c>
      <c r="AW62" s="128" t="b">
        <f t="shared" si="30"/>
        <v>1</v>
      </c>
      <c r="AX62" s="128">
        <v>0</v>
      </c>
      <c r="AY62" s="128">
        <f>VLOOKUP(C62,проект!C:W,20,0)</f>
        <v>0</v>
      </c>
      <c r="AZ62" s="128" t="b">
        <f t="shared" si="31"/>
        <v>1</v>
      </c>
      <c r="BA62" s="128">
        <v>78928.33</v>
      </c>
      <c r="BB62" s="128">
        <f>VLOOKUP(C62,проект!C:W,21,0)</f>
        <v>78928.33</v>
      </c>
      <c r="BC62" s="128" t="b">
        <f t="shared" si="32"/>
        <v>1</v>
      </c>
      <c r="BD62" s="128">
        <f>VLOOKUP(C62,проект!C:D,2,0)</f>
        <v>6473453</v>
      </c>
      <c r="BF62" t="b">
        <f t="shared" si="33"/>
        <v>0</v>
      </c>
    </row>
    <row r="63" spans="1:58" x14ac:dyDescent="0.25">
      <c r="A63">
        <v>73</v>
      </c>
      <c r="B63" t="s">
        <v>156</v>
      </c>
      <c r="C63">
        <v>39432</v>
      </c>
      <c r="D63" s="128">
        <v>9432995.6999999993</v>
      </c>
      <c r="E63" s="128">
        <v>9321996.6699999999</v>
      </c>
      <c r="F63" s="128">
        <v>3965252.4</v>
      </c>
      <c r="G63" s="128">
        <f>VLOOKUP(C63,проект!C:F,4,0)</f>
        <v>3965252.4</v>
      </c>
      <c r="H63" s="128" t="b">
        <f t="shared" si="17"/>
        <v>1</v>
      </c>
      <c r="I63" s="128">
        <v>0</v>
      </c>
      <c r="J63" s="128">
        <f>VLOOKUP(C63,проект!C:W,5,0)</f>
        <v>0</v>
      </c>
      <c r="K63" s="128" t="b">
        <f t="shared" si="18"/>
        <v>1</v>
      </c>
      <c r="L63" s="128">
        <v>0</v>
      </c>
      <c r="M63" s="128">
        <f>VLOOKUP(C63,проект!C:W,6,0)</f>
        <v>0</v>
      </c>
      <c r="N63" s="128" t="b">
        <f t="shared" si="19"/>
        <v>1</v>
      </c>
      <c r="O63" s="128">
        <v>0</v>
      </c>
      <c r="P63" s="128">
        <f>VLOOKUP(C63,проект!C:W,7,0)</f>
        <v>0</v>
      </c>
      <c r="Q63" s="128" t="b">
        <f t="shared" si="20"/>
        <v>1</v>
      </c>
      <c r="R63" s="128">
        <v>0</v>
      </c>
      <c r="S63" s="128">
        <f>VLOOKUP(C63,проект!C:W,8,0)</f>
        <v>0</v>
      </c>
      <c r="T63" s="128" t="b">
        <f t="shared" si="21"/>
        <v>1</v>
      </c>
      <c r="U63" s="128">
        <v>0</v>
      </c>
      <c r="V63" s="128">
        <f>VLOOKUP(C63,проект!C:W,9,0)</f>
        <v>0</v>
      </c>
      <c r="W63" s="128" t="b">
        <f t="shared" si="22"/>
        <v>1</v>
      </c>
      <c r="X63" s="128">
        <v>0</v>
      </c>
      <c r="Y63" s="128">
        <f>VLOOKUP(C63,проект!C:W,10,0)</f>
        <v>0</v>
      </c>
      <c r="Z63" s="128" t="b">
        <f t="shared" si="23"/>
        <v>1</v>
      </c>
      <c r="AA63" s="128">
        <v>0</v>
      </c>
      <c r="AB63" s="128">
        <f>VLOOKUP(C63,проект!C:W,11,0)</f>
        <v>0</v>
      </c>
      <c r="AC63" s="128" t="b">
        <f t="shared" si="24"/>
        <v>1</v>
      </c>
      <c r="AD63" s="128">
        <v>0</v>
      </c>
      <c r="AE63" s="128">
        <f>VLOOKUP(C63,проект!C:W,12,0)</f>
        <v>0</v>
      </c>
      <c r="AF63" s="128" t="b">
        <f t="shared" si="25"/>
        <v>1</v>
      </c>
      <c r="AG63" s="128">
        <v>0</v>
      </c>
      <c r="AH63" s="128">
        <f>VLOOKUP(C63,проект!C:W,13,0)</f>
        <v>0</v>
      </c>
      <c r="AI63" s="128" t="b">
        <f t="shared" si="26"/>
        <v>1</v>
      </c>
      <c r="AJ63" s="128">
        <v>5356744.2699999996</v>
      </c>
      <c r="AK63" s="128">
        <f>VLOOKUP(C63,проект!C:W,14,0)</f>
        <v>5356744.2699999996</v>
      </c>
      <c r="AL63" s="128" t="b">
        <f t="shared" si="27"/>
        <v>1</v>
      </c>
      <c r="AM63" s="128">
        <v>0</v>
      </c>
      <c r="AN63" s="128">
        <v>0</v>
      </c>
      <c r="AO63" s="128">
        <v>0</v>
      </c>
      <c r="AP63" s="128">
        <f>VLOOKUP(C63,проект!C:W,17,0)</f>
        <v>0</v>
      </c>
      <c r="AQ63" s="128" t="b">
        <f t="shared" si="28"/>
        <v>1</v>
      </c>
      <c r="AR63" s="128">
        <v>0</v>
      </c>
      <c r="AS63" s="128">
        <f>VLOOKUP(C63,проект!C:W,18,0)</f>
        <v>0</v>
      </c>
      <c r="AT63" s="128" t="b">
        <f t="shared" si="29"/>
        <v>1</v>
      </c>
      <c r="AU63" s="128">
        <v>0</v>
      </c>
      <c r="AV63" s="128">
        <f>VLOOKUP(C63,проект!C:W,19,0)</f>
        <v>0</v>
      </c>
      <c r="AW63" s="128" t="b">
        <f t="shared" si="30"/>
        <v>1</v>
      </c>
      <c r="AX63" s="128">
        <v>0</v>
      </c>
      <c r="AY63" s="128">
        <f>VLOOKUP(C63,проект!C:W,20,0)</f>
        <v>0</v>
      </c>
      <c r="AZ63" s="128" t="b">
        <f t="shared" si="31"/>
        <v>1</v>
      </c>
      <c r="BA63" s="128">
        <v>110999.03</v>
      </c>
      <c r="BB63" s="128">
        <f>VLOOKUP(C63,проект!C:W,21,0)</f>
        <v>110999.03</v>
      </c>
      <c r="BC63" s="128" t="b">
        <f t="shared" si="32"/>
        <v>1</v>
      </c>
      <c r="BD63" s="128">
        <f>VLOOKUP(C63,проект!C:D,2,0)</f>
        <v>9432995.6999999993</v>
      </c>
      <c r="BF63" t="b">
        <f t="shared" si="33"/>
        <v>1</v>
      </c>
    </row>
    <row r="64" spans="1:58" x14ac:dyDescent="0.25">
      <c r="A64">
        <v>74</v>
      </c>
      <c r="B64" t="s">
        <v>157</v>
      </c>
      <c r="C64">
        <v>39433</v>
      </c>
      <c r="D64" s="128">
        <v>6921521.0999999996</v>
      </c>
      <c r="E64" s="128">
        <v>6842018.1299999999</v>
      </c>
      <c r="F64" s="128">
        <v>0</v>
      </c>
      <c r="G64" s="128">
        <f>VLOOKUP(C64,проект!C:F,4,0)</f>
        <v>0</v>
      </c>
      <c r="H64" s="128" t="b">
        <f t="shared" si="17"/>
        <v>1</v>
      </c>
      <c r="I64" s="128">
        <v>0</v>
      </c>
      <c r="J64" s="128">
        <f>VLOOKUP(C64,проект!C:W,5,0)</f>
        <v>0</v>
      </c>
      <c r="K64" s="128" t="b">
        <f t="shared" si="18"/>
        <v>1</v>
      </c>
      <c r="L64" s="128">
        <v>0</v>
      </c>
      <c r="M64" s="128">
        <f>VLOOKUP(C64,проект!C:W,6,0)</f>
        <v>0</v>
      </c>
      <c r="N64" s="128" t="b">
        <f t="shared" si="19"/>
        <v>1</v>
      </c>
      <c r="O64" s="128">
        <v>0</v>
      </c>
      <c r="P64" s="128">
        <f>VLOOKUP(C64,проект!C:W,7,0)</f>
        <v>0</v>
      </c>
      <c r="Q64" s="128" t="b">
        <f t="shared" si="20"/>
        <v>1</v>
      </c>
      <c r="R64" s="128">
        <v>0</v>
      </c>
      <c r="S64" s="128">
        <f>VLOOKUP(C64,проект!C:W,8,0)</f>
        <v>0</v>
      </c>
      <c r="T64" s="128" t="b">
        <f t="shared" si="21"/>
        <v>1</v>
      </c>
      <c r="U64" s="128">
        <v>0</v>
      </c>
      <c r="V64" s="128">
        <f>VLOOKUP(C64,проект!C:W,9,0)</f>
        <v>0</v>
      </c>
      <c r="W64" s="128" t="b">
        <f t="shared" si="22"/>
        <v>1</v>
      </c>
      <c r="X64" s="128">
        <v>0</v>
      </c>
      <c r="Y64" s="128">
        <f>VLOOKUP(C64,проект!C:W,10,0)</f>
        <v>0</v>
      </c>
      <c r="Z64" s="128" t="b">
        <f t="shared" si="23"/>
        <v>1</v>
      </c>
      <c r="AA64" s="128">
        <v>0</v>
      </c>
      <c r="AB64" s="128">
        <f>VLOOKUP(C64,проект!C:W,11,0)</f>
        <v>0</v>
      </c>
      <c r="AC64" s="128" t="b">
        <f t="shared" si="24"/>
        <v>1</v>
      </c>
      <c r="AD64" s="128">
        <v>2808453.94</v>
      </c>
      <c r="AE64" s="128">
        <f>VLOOKUP(C64,проект!C:W,12,0)</f>
        <v>2808453.94</v>
      </c>
      <c r="AF64" s="128" t="b">
        <f t="shared" si="25"/>
        <v>1</v>
      </c>
      <c r="AG64" s="128">
        <v>0</v>
      </c>
      <c r="AH64" s="128">
        <f>VLOOKUP(C64,проект!C:W,13,0)</f>
        <v>0</v>
      </c>
      <c r="AI64" s="128" t="b">
        <f t="shared" si="26"/>
        <v>1</v>
      </c>
      <c r="AJ64" s="186">
        <v>4033564.19</v>
      </c>
      <c r="AK64" s="186">
        <f>VLOOKUP(C64,проект!C:W,14,0)</f>
        <v>4033330.22</v>
      </c>
      <c r="AL64" s="186" t="b">
        <f t="shared" si="27"/>
        <v>0</v>
      </c>
      <c r="AM64" s="128">
        <v>0</v>
      </c>
      <c r="AN64" s="128">
        <v>0</v>
      </c>
      <c r="AO64" s="128">
        <v>0</v>
      </c>
      <c r="AP64" s="128">
        <f>VLOOKUP(C64,проект!C:W,17,0)</f>
        <v>0</v>
      </c>
      <c r="AQ64" s="128" t="b">
        <f t="shared" si="28"/>
        <v>1</v>
      </c>
      <c r="AR64" s="128">
        <v>0</v>
      </c>
      <c r="AS64" s="128">
        <f>VLOOKUP(C64,проект!C:W,18,0)</f>
        <v>0</v>
      </c>
      <c r="AT64" s="128" t="b">
        <f t="shared" si="29"/>
        <v>1</v>
      </c>
      <c r="AU64" s="128">
        <v>0</v>
      </c>
      <c r="AV64" s="128">
        <f>VLOOKUP(C64,проект!C:W,19,0)</f>
        <v>0</v>
      </c>
      <c r="AW64" s="128" t="b">
        <f t="shared" si="30"/>
        <v>1</v>
      </c>
      <c r="AX64" s="128">
        <v>0</v>
      </c>
      <c r="AY64" s="128">
        <f>VLOOKUP(C64,проект!C:W,20,0)</f>
        <v>0</v>
      </c>
      <c r="AZ64" s="128" t="b">
        <f t="shared" si="31"/>
        <v>1</v>
      </c>
      <c r="BA64" s="128">
        <v>79502.97</v>
      </c>
      <c r="BB64" s="128">
        <f>VLOOKUP(C64,проект!C:W,21,0)</f>
        <v>79502.97</v>
      </c>
      <c r="BC64" s="128" t="b">
        <f t="shared" si="32"/>
        <v>1</v>
      </c>
      <c r="BD64" s="128">
        <f>VLOOKUP(C64,проект!C:D,2,0)</f>
        <v>6921287.1299999999</v>
      </c>
      <c r="BF64" t="b">
        <f t="shared" si="33"/>
        <v>0</v>
      </c>
    </row>
    <row r="65" spans="1:58" x14ac:dyDescent="0.25">
      <c r="A65">
        <v>75</v>
      </c>
      <c r="B65" t="s">
        <v>158</v>
      </c>
      <c r="C65">
        <v>39434</v>
      </c>
      <c r="D65" s="128">
        <v>6752329.5999999996</v>
      </c>
      <c r="E65" s="128">
        <v>6673184.54</v>
      </c>
      <c r="F65" s="128">
        <v>3110514</v>
      </c>
      <c r="G65" s="128">
        <f>VLOOKUP(C65,проект!C:F,4,0)</f>
        <v>3110514</v>
      </c>
      <c r="H65" s="128" t="b">
        <f t="shared" si="17"/>
        <v>1</v>
      </c>
      <c r="I65" s="128">
        <v>2601243.7400000002</v>
      </c>
      <c r="J65" s="128">
        <f>VLOOKUP(C65,проект!C:W,5,0)</f>
        <v>2601243.7400000002</v>
      </c>
      <c r="K65" s="128" t="b">
        <f t="shared" si="18"/>
        <v>1</v>
      </c>
      <c r="L65" s="128">
        <v>0</v>
      </c>
      <c r="M65" s="128">
        <f>VLOOKUP(C65,проект!C:W,6,0)</f>
        <v>0</v>
      </c>
      <c r="N65" s="128" t="b">
        <f t="shared" si="19"/>
        <v>1</v>
      </c>
      <c r="O65" s="128">
        <v>348373.2</v>
      </c>
      <c r="P65" s="128">
        <f>VLOOKUP(C65,проект!C:W,7,0)</f>
        <v>348373.2</v>
      </c>
      <c r="Q65" s="128" t="b">
        <f t="shared" si="20"/>
        <v>1</v>
      </c>
      <c r="R65" s="128">
        <v>329452.79999999999</v>
      </c>
      <c r="S65" s="128">
        <f>VLOOKUP(C65,проект!C:W,8,0)</f>
        <v>329452.79999999999</v>
      </c>
      <c r="T65" s="128" t="b">
        <f t="shared" si="21"/>
        <v>1</v>
      </c>
      <c r="U65" s="128">
        <v>283600.8</v>
      </c>
      <c r="V65" s="128">
        <f>VLOOKUP(C65,проект!C:W,9,0)</f>
        <v>283600.8</v>
      </c>
      <c r="W65" s="128" t="b">
        <f t="shared" si="22"/>
        <v>1</v>
      </c>
      <c r="X65" s="128">
        <v>0</v>
      </c>
      <c r="Y65" s="128">
        <f>VLOOKUP(C65,проект!C:W,10,0)</f>
        <v>0</v>
      </c>
      <c r="Z65" s="128" t="b">
        <f t="shared" si="23"/>
        <v>1</v>
      </c>
      <c r="AA65" s="128">
        <v>0</v>
      </c>
      <c r="AB65" s="128">
        <f>VLOOKUP(C65,проект!C:W,11,0)</f>
        <v>0</v>
      </c>
      <c r="AC65" s="128" t="b">
        <f t="shared" si="24"/>
        <v>1</v>
      </c>
      <c r="AD65" s="128">
        <v>0</v>
      </c>
      <c r="AE65" s="128">
        <f>VLOOKUP(C65,проект!C:W,12,0)</f>
        <v>0</v>
      </c>
      <c r="AF65" s="128" t="b">
        <f t="shared" si="25"/>
        <v>1</v>
      </c>
      <c r="AG65" s="128">
        <v>0</v>
      </c>
      <c r="AH65" s="128">
        <f>VLOOKUP(C65,проект!C:W,13,0)</f>
        <v>0</v>
      </c>
      <c r="AI65" s="128" t="b">
        <f t="shared" si="26"/>
        <v>1</v>
      </c>
      <c r="AJ65" s="128">
        <v>0</v>
      </c>
      <c r="AK65" s="128">
        <f>VLOOKUP(C65,проект!C:W,14,0)</f>
        <v>0</v>
      </c>
      <c r="AL65" s="128" t="b">
        <f t="shared" si="27"/>
        <v>1</v>
      </c>
      <c r="AM65" s="128">
        <v>0</v>
      </c>
      <c r="AN65" s="128">
        <v>0</v>
      </c>
      <c r="AO65" s="128">
        <v>0</v>
      </c>
      <c r="AP65" s="128">
        <f>VLOOKUP(C65,проект!C:W,17,0)</f>
        <v>0</v>
      </c>
      <c r="AQ65" s="128" t="b">
        <f t="shared" si="28"/>
        <v>1</v>
      </c>
      <c r="AR65" s="128">
        <v>0</v>
      </c>
      <c r="AS65" s="128">
        <f>VLOOKUP(C65,проект!C:W,18,0)</f>
        <v>0</v>
      </c>
      <c r="AT65" s="128" t="b">
        <f t="shared" si="29"/>
        <v>1</v>
      </c>
      <c r="AU65" s="128">
        <v>0</v>
      </c>
      <c r="AV65" s="128">
        <f>VLOOKUP(C65,проект!C:W,19,0)</f>
        <v>0</v>
      </c>
      <c r="AW65" s="128" t="b">
        <f t="shared" si="30"/>
        <v>1</v>
      </c>
      <c r="AX65" s="128">
        <v>0</v>
      </c>
      <c r="AY65" s="128">
        <f>VLOOKUP(C65,проект!C:W,20,0)</f>
        <v>0</v>
      </c>
      <c r="AZ65" s="128" t="b">
        <f t="shared" si="31"/>
        <v>1</v>
      </c>
      <c r="BA65" s="128">
        <v>79145.06</v>
      </c>
      <c r="BB65" s="128">
        <f>VLOOKUP(C65,проект!C:W,21,0)</f>
        <v>79145.06</v>
      </c>
      <c r="BC65" s="128" t="b">
        <f t="shared" si="32"/>
        <v>1</v>
      </c>
      <c r="BD65" s="128">
        <f>VLOOKUP(C65,проект!C:D,2,0)</f>
        <v>6752329.5999999996</v>
      </c>
      <c r="BF65" t="b">
        <f t="shared" si="33"/>
        <v>1</v>
      </c>
    </row>
    <row r="66" spans="1:58" x14ac:dyDescent="0.25">
      <c r="A66" s="6" t="s">
        <v>3064</v>
      </c>
      <c r="B66" s="190" t="s">
        <v>159</v>
      </c>
      <c r="C66">
        <v>39436</v>
      </c>
      <c r="D66" s="128">
        <v>8886385.9100000001</v>
      </c>
      <c r="E66" s="128">
        <v>8789654.1799999997</v>
      </c>
      <c r="F66" s="128">
        <v>3897085.2</v>
      </c>
      <c r="G66" s="128">
        <f>VLOOKUP(C66,проект!C:F,4,0)</f>
        <v>3897085.2</v>
      </c>
      <c r="H66" s="128" t="b">
        <f t="shared" ref="H66:H97" si="34">F66=G66</f>
        <v>1</v>
      </c>
      <c r="I66" s="128">
        <v>0</v>
      </c>
      <c r="J66" s="128">
        <f>VLOOKUP(C66,проект!C:W,5,0)</f>
        <v>0</v>
      </c>
      <c r="K66" s="128" t="b">
        <f t="shared" ref="K66:K97" si="35">I66=J66</f>
        <v>1</v>
      </c>
      <c r="L66" s="179">
        <v>257079.6</v>
      </c>
      <c r="M66" s="179">
        <f>VLOOKUP(C66,проект!C:W,6,0)</f>
        <v>0</v>
      </c>
      <c r="N66" s="179" t="b">
        <f t="shared" ref="N66:N97" si="36">L66=M66</f>
        <v>0</v>
      </c>
      <c r="O66" s="128">
        <v>0</v>
      </c>
      <c r="P66" s="128">
        <f>VLOOKUP(C66,проект!C:W,7,0)</f>
        <v>0</v>
      </c>
      <c r="Q66" s="128" t="b">
        <f t="shared" ref="Q66:Q97" si="37">O66=P66</f>
        <v>1</v>
      </c>
      <c r="R66" s="128">
        <v>0</v>
      </c>
      <c r="S66" s="128">
        <f>VLOOKUP(C66,проект!C:W,8,0)</f>
        <v>0</v>
      </c>
      <c r="T66" s="128" t="b">
        <f t="shared" ref="T66:T97" si="38">R66=S66</f>
        <v>1</v>
      </c>
      <c r="U66" s="128">
        <v>274467.59999999998</v>
      </c>
      <c r="V66" s="128">
        <f>VLOOKUP(C66,проект!C:W,9,0)</f>
        <v>274467.59999999998</v>
      </c>
      <c r="W66" s="128" t="b">
        <f t="shared" ref="W66:W97" si="39">U66=V66</f>
        <v>1</v>
      </c>
      <c r="X66" s="128">
        <v>0</v>
      </c>
      <c r="Y66" s="128">
        <f>VLOOKUP(C66,проект!C:W,10,0)</f>
        <v>0</v>
      </c>
      <c r="Z66" s="128" t="b">
        <f t="shared" ref="Z66:Z97" si="40">X66=Y66</f>
        <v>1</v>
      </c>
      <c r="AA66" s="128">
        <v>0</v>
      </c>
      <c r="AB66" s="128">
        <f>VLOOKUP(C66,проект!C:W,11,0)</f>
        <v>0</v>
      </c>
      <c r="AC66" s="128" t="b">
        <f t="shared" ref="AC66:AC97" si="41">AA66=AB66</f>
        <v>1</v>
      </c>
      <c r="AD66" s="128">
        <v>3385023.78</v>
      </c>
      <c r="AE66" s="128">
        <f>VLOOKUP(C66,проект!C:W,12,0)</f>
        <v>3385023.78</v>
      </c>
      <c r="AF66" s="128" t="b">
        <f t="shared" ref="AF66:AF97" si="42">AD66=AE66</f>
        <v>1</v>
      </c>
      <c r="AG66" s="128">
        <v>0</v>
      </c>
      <c r="AH66" s="128">
        <f>VLOOKUP(C66,проект!C:W,13,0)</f>
        <v>0</v>
      </c>
      <c r="AI66" s="128" t="b">
        <f t="shared" ref="AI66:AI97" si="43">AG66=AH66</f>
        <v>1</v>
      </c>
      <c r="AJ66" s="128">
        <v>0</v>
      </c>
      <c r="AK66" s="128">
        <f>VLOOKUP(C66,проект!C:W,14,0)</f>
        <v>0</v>
      </c>
      <c r="AL66" s="128" t="b">
        <f t="shared" ref="AL66:AL97" si="44">AJ66=AK66</f>
        <v>1</v>
      </c>
      <c r="AM66" s="128">
        <v>0</v>
      </c>
      <c r="AN66" s="128">
        <v>0</v>
      </c>
      <c r="AO66" s="128">
        <v>975998</v>
      </c>
      <c r="AP66" s="128">
        <f>VLOOKUP(C66,проект!C:W,17,0)</f>
        <v>975998</v>
      </c>
      <c r="AQ66" s="128" t="b">
        <f t="shared" ref="AQ66:AQ97" si="45">AO66=AP66</f>
        <v>1</v>
      </c>
      <c r="AR66" s="128">
        <v>0</v>
      </c>
      <c r="AS66" s="128">
        <f>VLOOKUP(C66,проект!C:W,18,0)</f>
        <v>0</v>
      </c>
      <c r="AT66" s="128" t="b">
        <f t="shared" ref="AT66:AT97" si="46">AR66=AS66</f>
        <v>1</v>
      </c>
      <c r="AU66" s="128">
        <v>0</v>
      </c>
      <c r="AV66" s="128">
        <f>VLOOKUP(C66,проект!C:W,19,0)</f>
        <v>0</v>
      </c>
      <c r="AW66" s="128" t="b">
        <f t="shared" ref="AW66:AW97" si="47">AU66=AV66</f>
        <v>1</v>
      </c>
      <c r="AX66" s="128">
        <v>0</v>
      </c>
      <c r="AY66" s="128">
        <f>VLOOKUP(C66,проект!C:W,20,0)</f>
        <v>0</v>
      </c>
      <c r="AZ66" s="128" t="b">
        <f t="shared" ref="AZ66:AZ97" si="48">AX66=AY66</f>
        <v>1</v>
      </c>
      <c r="BA66" s="128">
        <v>96731.73</v>
      </c>
      <c r="BB66" s="128">
        <f>VLOOKUP(C66,проект!C:W,21,0)</f>
        <v>96731.73</v>
      </c>
      <c r="BC66" s="128" t="b">
        <f t="shared" ref="BC66:BC97" si="49">BA66=BB66</f>
        <v>1</v>
      </c>
      <c r="BD66" s="128">
        <f>VLOOKUP(C66,проект!C:D,2,0)</f>
        <v>8629306.3100000005</v>
      </c>
      <c r="BF66" t="b">
        <f t="shared" ref="BF66:BF99" si="50">D66=BD66</f>
        <v>0</v>
      </c>
    </row>
    <row r="67" spans="1:58" x14ac:dyDescent="0.25">
      <c r="A67">
        <v>77</v>
      </c>
      <c r="B67" t="s">
        <v>160</v>
      </c>
      <c r="C67">
        <v>39437</v>
      </c>
      <c r="D67" s="128">
        <v>11199182.32</v>
      </c>
      <c r="E67" s="128">
        <v>11058787.5</v>
      </c>
      <c r="F67" s="128">
        <v>4081304.4</v>
      </c>
      <c r="G67" s="128">
        <f>VLOOKUP(C67,проект!C:F,4,0)</f>
        <v>4081304.4</v>
      </c>
      <c r="H67" s="128" t="b">
        <f t="shared" si="34"/>
        <v>1</v>
      </c>
      <c r="I67" s="128">
        <v>0</v>
      </c>
      <c r="J67" s="128">
        <f>VLOOKUP(C67,проект!C:W,5,0)</f>
        <v>0</v>
      </c>
      <c r="K67" s="128" t="b">
        <f t="shared" si="35"/>
        <v>1</v>
      </c>
      <c r="L67" s="128">
        <v>0</v>
      </c>
      <c r="M67" s="128">
        <f>VLOOKUP(C67,проект!C:W,6,0)</f>
        <v>0</v>
      </c>
      <c r="N67" s="128" t="b">
        <f t="shared" si="36"/>
        <v>1</v>
      </c>
      <c r="O67" s="128">
        <v>0</v>
      </c>
      <c r="P67" s="128">
        <f>VLOOKUP(C67,проект!C:W,7,0)</f>
        <v>0</v>
      </c>
      <c r="Q67" s="128" t="b">
        <f t="shared" si="37"/>
        <v>1</v>
      </c>
      <c r="R67" s="128">
        <v>0</v>
      </c>
      <c r="S67" s="128">
        <f>VLOOKUP(C67,проект!C:W,8,0)</f>
        <v>0</v>
      </c>
      <c r="T67" s="128" t="b">
        <f t="shared" si="38"/>
        <v>1</v>
      </c>
      <c r="U67" s="128">
        <v>0</v>
      </c>
      <c r="V67" s="128">
        <f>VLOOKUP(C67,проект!C:W,9,0)</f>
        <v>0</v>
      </c>
      <c r="W67" s="128" t="b">
        <f t="shared" si="39"/>
        <v>1</v>
      </c>
      <c r="X67" s="128">
        <v>0</v>
      </c>
      <c r="Y67" s="128">
        <f>VLOOKUP(C67,проект!C:W,10,0)</f>
        <v>0</v>
      </c>
      <c r="Z67" s="128" t="b">
        <f t="shared" si="40"/>
        <v>1</v>
      </c>
      <c r="AA67" s="128">
        <v>0</v>
      </c>
      <c r="AB67" s="128">
        <f>VLOOKUP(C67,проект!C:W,11,0)</f>
        <v>0</v>
      </c>
      <c r="AC67" s="128" t="b">
        <f t="shared" si="41"/>
        <v>1</v>
      </c>
      <c r="AD67" s="128">
        <v>4363928.28</v>
      </c>
      <c r="AE67" s="128">
        <f>VLOOKUP(C67,проект!C:W,12,0)</f>
        <v>4363928.28</v>
      </c>
      <c r="AF67" s="128" t="b">
        <f t="shared" si="42"/>
        <v>1</v>
      </c>
      <c r="AG67" s="128">
        <v>0</v>
      </c>
      <c r="AH67" s="128">
        <f>VLOOKUP(C67,проект!C:W,13,0)</f>
        <v>0</v>
      </c>
      <c r="AI67" s="128" t="b">
        <f t="shared" si="43"/>
        <v>1</v>
      </c>
      <c r="AJ67" s="128">
        <v>2613554.8199999998</v>
      </c>
      <c r="AK67" s="128">
        <f>VLOOKUP(C67,проект!C:W,14,0)</f>
        <v>2613554.8199999998</v>
      </c>
      <c r="AL67" s="128" t="b">
        <f t="shared" si="44"/>
        <v>1</v>
      </c>
      <c r="AM67" s="128">
        <v>0</v>
      </c>
      <c r="AN67" s="128">
        <v>0</v>
      </c>
      <c r="AO67" s="128">
        <v>0</v>
      </c>
      <c r="AP67" s="128">
        <f>VLOOKUP(C67,проект!C:W,17,0)</f>
        <v>0</v>
      </c>
      <c r="AQ67" s="128" t="b">
        <f t="shared" si="45"/>
        <v>1</v>
      </c>
      <c r="AR67" s="128">
        <v>0</v>
      </c>
      <c r="AS67" s="128">
        <f>VLOOKUP(C67,проект!C:W,18,0)</f>
        <v>0</v>
      </c>
      <c r="AT67" s="128" t="b">
        <f t="shared" si="46"/>
        <v>1</v>
      </c>
      <c r="AU67" s="128">
        <v>0</v>
      </c>
      <c r="AV67" s="128">
        <f>VLOOKUP(C67,проект!C:W,19,0)</f>
        <v>0</v>
      </c>
      <c r="AW67" s="128" t="b">
        <f t="shared" si="47"/>
        <v>1</v>
      </c>
      <c r="AX67" s="128">
        <v>0</v>
      </c>
      <c r="AY67" s="128">
        <f>VLOOKUP(C67,проект!C:W,20,0)</f>
        <v>0</v>
      </c>
      <c r="AZ67" s="128" t="b">
        <f t="shared" si="48"/>
        <v>1</v>
      </c>
      <c r="BA67" s="180">
        <v>140394.82</v>
      </c>
      <c r="BB67" s="180">
        <f>VLOOKUP(C67,проект!C:W,21,0)</f>
        <v>123324.53</v>
      </c>
      <c r="BC67" s="180" t="b">
        <f t="shared" si="49"/>
        <v>0</v>
      </c>
      <c r="BD67" s="128">
        <f>VLOOKUP(C67,проект!C:D,2,0)</f>
        <v>11182112.029999999</v>
      </c>
      <c r="BF67" t="b">
        <f t="shared" si="50"/>
        <v>0</v>
      </c>
    </row>
    <row r="68" spans="1:58" x14ac:dyDescent="0.25">
      <c r="A68">
        <v>79</v>
      </c>
      <c r="B68" t="s">
        <v>162</v>
      </c>
      <c r="C68">
        <v>39438</v>
      </c>
      <c r="D68" s="128">
        <v>6984116.7399999993</v>
      </c>
      <c r="E68" s="128">
        <v>6904756.3499999996</v>
      </c>
      <c r="F68" s="128">
        <v>0</v>
      </c>
      <c r="G68" s="128">
        <f>VLOOKUP(C68,проект!C:F,4,0)</f>
        <v>0</v>
      </c>
      <c r="H68" s="128" t="b">
        <f t="shared" si="34"/>
        <v>1</v>
      </c>
      <c r="I68" s="128">
        <v>0</v>
      </c>
      <c r="J68" s="128">
        <f>VLOOKUP(C68,проект!C:W,5,0)</f>
        <v>0</v>
      </c>
      <c r="K68" s="128" t="b">
        <f t="shared" si="35"/>
        <v>1</v>
      </c>
      <c r="L68" s="128">
        <v>0</v>
      </c>
      <c r="M68" s="128">
        <f>VLOOKUP(C68,проект!C:W,6,0)</f>
        <v>0</v>
      </c>
      <c r="N68" s="128" t="b">
        <f t="shared" si="36"/>
        <v>1</v>
      </c>
      <c r="O68" s="128">
        <v>0</v>
      </c>
      <c r="P68" s="128">
        <f>VLOOKUP(C68,проект!C:W,7,0)</f>
        <v>0</v>
      </c>
      <c r="Q68" s="128" t="b">
        <f t="shared" si="37"/>
        <v>1</v>
      </c>
      <c r="R68" s="128">
        <v>0</v>
      </c>
      <c r="S68" s="128">
        <f>VLOOKUP(C68,проект!C:W,8,0)</f>
        <v>0</v>
      </c>
      <c r="T68" s="128" t="b">
        <f t="shared" si="38"/>
        <v>1</v>
      </c>
      <c r="U68" s="128">
        <v>0</v>
      </c>
      <c r="V68" s="128">
        <f>VLOOKUP(C68,проект!C:W,9,0)</f>
        <v>0</v>
      </c>
      <c r="W68" s="128" t="b">
        <f t="shared" si="39"/>
        <v>1</v>
      </c>
      <c r="X68" s="128">
        <v>0</v>
      </c>
      <c r="Y68" s="128">
        <f>VLOOKUP(C68,проект!C:W,10,0)</f>
        <v>0</v>
      </c>
      <c r="Z68" s="128" t="b">
        <f t="shared" si="40"/>
        <v>1</v>
      </c>
      <c r="AA68" s="128">
        <v>0</v>
      </c>
      <c r="AB68" s="128">
        <f>VLOOKUP(C68,проект!C:W,11,0)</f>
        <v>0</v>
      </c>
      <c r="AC68" s="128" t="b">
        <f t="shared" si="41"/>
        <v>1</v>
      </c>
      <c r="AD68" s="128">
        <v>2934831.21</v>
      </c>
      <c r="AE68" s="128">
        <f>VLOOKUP(C68,проект!C:W,12,0)</f>
        <v>2934831.21</v>
      </c>
      <c r="AF68" s="128" t="b">
        <f t="shared" si="42"/>
        <v>1</v>
      </c>
      <c r="AG68" s="128">
        <v>0</v>
      </c>
      <c r="AH68" s="128">
        <f>VLOOKUP(C68,проект!C:W,13,0)</f>
        <v>0</v>
      </c>
      <c r="AI68" s="128" t="b">
        <f t="shared" si="43"/>
        <v>1</v>
      </c>
      <c r="AJ68" s="128">
        <v>3969925.14</v>
      </c>
      <c r="AK68" s="128">
        <f>VLOOKUP(C68,проект!C:W,14,0)</f>
        <v>3969925.14</v>
      </c>
      <c r="AL68" s="128" t="b">
        <f t="shared" si="44"/>
        <v>1</v>
      </c>
      <c r="AM68" s="128">
        <v>0</v>
      </c>
      <c r="AN68" s="128">
        <v>0</v>
      </c>
      <c r="AO68" s="128">
        <v>0</v>
      </c>
      <c r="AP68" s="128">
        <f>VLOOKUP(C68,проект!C:W,17,0)</f>
        <v>0</v>
      </c>
      <c r="AQ68" s="128" t="b">
        <f t="shared" si="45"/>
        <v>1</v>
      </c>
      <c r="AR68" s="128">
        <v>0</v>
      </c>
      <c r="AS68" s="128">
        <f>VLOOKUP(C68,проект!C:W,18,0)</f>
        <v>0</v>
      </c>
      <c r="AT68" s="128" t="b">
        <f t="shared" si="46"/>
        <v>1</v>
      </c>
      <c r="AU68" s="128">
        <v>0</v>
      </c>
      <c r="AV68" s="128">
        <f>VLOOKUP(C68,проект!C:W,19,0)</f>
        <v>0</v>
      </c>
      <c r="AW68" s="128" t="b">
        <f t="shared" si="47"/>
        <v>1</v>
      </c>
      <c r="AX68" s="128">
        <v>0</v>
      </c>
      <c r="AY68" s="128">
        <f>VLOOKUP(C68,проект!C:W,20,0)</f>
        <v>0</v>
      </c>
      <c r="AZ68" s="128" t="b">
        <f t="shared" si="48"/>
        <v>1</v>
      </c>
      <c r="BA68" s="128">
        <v>79360.39</v>
      </c>
      <c r="BB68" s="128">
        <f>VLOOKUP(C68,проект!C:W,21,0)</f>
        <v>79360.39</v>
      </c>
      <c r="BC68" s="128" t="b">
        <f t="shared" si="49"/>
        <v>1</v>
      </c>
      <c r="BD68" s="128">
        <f>VLOOKUP(C68,проект!C:D,2,0)</f>
        <v>6984116.7399999993</v>
      </c>
      <c r="BF68" t="b">
        <f t="shared" si="50"/>
        <v>1</v>
      </c>
    </row>
    <row r="69" spans="1:58" x14ac:dyDescent="0.25">
      <c r="A69">
        <v>80</v>
      </c>
      <c r="B69" t="s">
        <v>163</v>
      </c>
      <c r="C69">
        <v>39439</v>
      </c>
      <c r="D69" s="128">
        <v>6959623.4000000004</v>
      </c>
      <c r="E69" s="128">
        <v>6880488.2300000004</v>
      </c>
      <c r="F69" s="128">
        <v>0</v>
      </c>
      <c r="G69" s="128">
        <f>VLOOKUP(C69,проект!C:F,4,0)</f>
        <v>0</v>
      </c>
      <c r="H69" s="128" t="b">
        <f t="shared" si="34"/>
        <v>1</v>
      </c>
      <c r="I69" s="128">
        <v>0</v>
      </c>
      <c r="J69" s="128">
        <f>VLOOKUP(C69,проект!C:W,5,0)</f>
        <v>0</v>
      </c>
      <c r="K69" s="128" t="b">
        <f t="shared" si="35"/>
        <v>1</v>
      </c>
      <c r="L69" s="128">
        <v>0</v>
      </c>
      <c r="M69" s="128">
        <f>VLOOKUP(C69,проект!C:W,6,0)</f>
        <v>0</v>
      </c>
      <c r="N69" s="128" t="b">
        <f t="shared" si="36"/>
        <v>1</v>
      </c>
      <c r="O69" s="128">
        <v>0</v>
      </c>
      <c r="P69" s="128">
        <f>VLOOKUP(C69,проект!C:W,7,0)</f>
        <v>0</v>
      </c>
      <c r="Q69" s="128" t="b">
        <f t="shared" si="37"/>
        <v>1</v>
      </c>
      <c r="R69" s="128">
        <v>0</v>
      </c>
      <c r="S69" s="128">
        <f>VLOOKUP(C69,проект!C:W,8,0)</f>
        <v>0</v>
      </c>
      <c r="T69" s="128" t="b">
        <f t="shared" si="38"/>
        <v>1</v>
      </c>
      <c r="U69" s="128">
        <v>0</v>
      </c>
      <c r="V69" s="128">
        <f>VLOOKUP(C69,проект!C:W,9,0)</f>
        <v>0</v>
      </c>
      <c r="W69" s="128" t="b">
        <f t="shared" si="39"/>
        <v>1</v>
      </c>
      <c r="X69" s="128">
        <v>0</v>
      </c>
      <c r="Y69" s="128">
        <f>VLOOKUP(C69,проект!C:W,10,0)</f>
        <v>0</v>
      </c>
      <c r="Z69" s="128" t="b">
        <f t="shared" si="40"/>
        <v>1</v>
      </c>
      <c r="AA69" s="128">
        <v>0</v>
      </c>
      <c r="AB69" s="128">
        <f>VLOOKUP(C69,проект!C:W,11,0)</f>
        <v>0</v>
      </c>
      <c r="AC69" s="128" t="b">
        <f t="shared" si="41"/>
        <v>1</v>
      </c>
      <c r="AD69" s="128">
        <v>2960536.17</v>
      </c>
      <c r="AE69" s="128">
        <f>VLOOKUP(C69,проект!C:W,12,0)</f>
        <v>2960536.17</v>
      </c>
      <c r="AF69" s="128" t="b">
        <f t="shared" si="42"/>
        <v>1</v>
      </c>
      <c r="AG69" s="128">
        <v>0</v>
      </c>
      <c r="AH69" s="128">
        <f>VLOOKUP(C69,проект!C:W,13,0)</f>
        <v>0</v>
      </c>
      <c r="AI69" s="128" t="b">
        <f t="shared" si="43"/>
        <v>1</v>
      </c>
      <c r="AJ69" s="186">
        <v>3919952.06</v>
      </c>
      <c r="AK69" s="186">
        <f>VLOOKUP(C69,проект!C:W,14,0)</f>
        <v>3907828.84</v>
      </c>
      <c r="AL69" s="186" t="b">
        <f t="shared" si="44"/>
        <v>0</v>
      </c>
      <c r="AM69" s="128">
        <v>0</v>
      </c>
      <c r="AN69" s="128">
        <v>0</v>
      </c>
      <c r="AO69" s="128">
        <v>0</v>
      </c>
      <c r="AP69" s="128">
        <f>VLOOKUP(C69,проект!C:W,17,0)</f>
        <v>0</v>
      </c>
      <c r="AQ69" s="128" t="b">
        <f t="shared" si="45"/>
        <v>1</v>
      </c>
      <c r="AR69" s="128">
        <v>0</v>
      </c>
      <c r="AS69" s="128">
        <f>VLOOKUP(C69,проект!C:W,18,0)</f>
        <v>0</v>
      </c>
      <c r="AT69" s="128" t="b">
        <f t="shared" si="46"/>
        <v>1</v>
      </c>
      <c r="AU69" s="128">
        <v>0</v>
      </c>
      <c r="AV69" s="128">
        <f>VLOOKUP(C69,проект!C:W,19,0)</f>
        <v>0</v>
      </c>
      <c r="AW69" s="128" t="b">
        <f t="shared" si="47"/>
        <v>1</v>
      </c>
      <c r="AX69" s="128">
        <v>0</v>
      </c>
      <c r="AY69" s="128">
        <f>VLOOKUP(C69,проект!C:W,20,0)</f>
        <v>0</v>
      </c>
      <c r="AZ69" s="128" t="b">
        <f t="shared" si="48"/>
        <v>1</v>
      </c>
      <c r="BA69" s="128">
        <v>79135.17</v>
      </c>
      <c r="BB69" s="128">
        <f>VLOOKUP(C69,проект!C:W,21,0)</f>
        <v>79135.17</v>
      </c>
      <c r="BC69" s="128" t="b">
        <f t="shared" si="49"/>
        <v>1</v>
      </c>
      <c r="BD69" s="128">
        <f>VLOOKUP(C69,проект!C:D,2,0)</f>
        <v>6947500.1799999997</v>
      </c>
      <c r="BF69" t="b">
        <f t="shared" si="50"/>
        <v>0</v>
      </c>
    </row>
    <row r="70" spans="1:58" x14ac:dyDescent="0.25">
      <c r="A70">
        <v>81</v>
      </c>
      <c r="B70" t="s">
        <v>164</v>
      </c>
      <c r="C70">
        <v>39440</v>
      </c>
      <c r="D70" s="128">
        <v>6839107.4400000004</v>
      </c>
      <c r="E70" s="128">
        <v>6757419.46</v>
      </c>
      <c r="F70" s="128">
        <v>3008386.66</v>
      </c>
      <c r="G70" s="128">
        <f>VLOOKUP(C70,проект!C:F,4,0)</f>
        <v>3008386.66</v>
      </c>
      <c r="H70" s="128" t="b">
        <f t="shared" si="34"/>
        <v>1</v>
      </c>
      <c r="I70" s="128">
        <v>0</v>
      </c>
      <c r="J70" s="128">
        <f>VLOOKUP(C70,проект!C:W,5,0)</f>
        <v>0</v>
      </c>
      <c r="K70" s="128" t="b">
        <f t="shared" si="35"/>
        <v>1</v>
      </c>
      <c r="L70" s="128">
        <v>0</v>
      </c>
      <c r="M70" s="128">
        <f>VLOOKUP(C70,проект!C:W,6,0)</f>
        <v>0</v>
      </c>
      <c r="N70" s="128" t="b">
        <f t="shared" si="36"/>
        <v>1</v>
      </c>
      <c r="O70" s="128">
        <v>0</v>
      </c>
      <c r="P70" s="128">
        <f>VLOOKUP(C70,проект!C:W,7,0)</f>
        <v>0</v>
      </c>
      <c r="Q70" s="128" t="b">
        <f t="shared" si="37"/>
        <v>1</v>
      </c>
      <c r="R70" s="128">
        <v>0</v>
      </c>
      <c r="S70" s="128">
        <f>VLOOKUP(C70,проект!C:W,8,0)</f>
        <v>0</v>
      </c>
      <c r="T70" s="128" t="b">
        <f t="shared" si="38"/>
        <v>1</v>
      </c>
      <c r="U70" s="128">
        <v>0</v>
      </c>
      <c r="V70" s="128">
        <f>VLOOKUP(C70,проект!C:W,9,0)</f>
        <v>0</v>
      </c>
      <c r="W70" s="128" t="b">
        <f t="shared" si="39"/>
        <v>1</v>
      </c>
      <c r="X70" s="128">
        <v>0</v>
      </c>
      <c r="Y70" s="128">
        <f>VLOOKUP(C70,проект!C:W,10,0)</f>
        <v>0</v>
      </c>
      <c r="Z70" s="128" t="b">
        <f t="shared" si="40"/>
        <v>1</v>
      </c>
      <c r="AA70" s="128">
        <v>0</v>
      </c>
      <c r="AB70" s="128">
        <f>VLOOKUP(C70,проект!C:W,11,0)</f>
        <v>0</v>
      </c>
      <c r="AC70" s="128" t="b">
        <f t="shared" si="41"/>
        <v>1</v>
      </c>
      <c r="AD70" s="128">
        <v>0</v>
      </c>
      <c r="AE70" s="128">
        <f>VLOOKUP(C70,проект!C:W,12,0)</f>
        <v>0</v>
      </c>
      <c r="AF70" s="128" t="b">
        <f t="shared" si="42"/>
        <v>1</v>
      </c>
      <c r="AG70" s="128">
        <v>0</v>
      </c>
      <c r="AH70" s="128">
        <f>VLOOKUP(C70,проект!C:W,13,0)</f>
        <v>0</v>
      </c>
      <c r="AI70" s="128" t="b">
        <f t="shared" si="43"/>
        <v>1</v>
      </c>
      <c r="AJ70" s="128">
        <v>3749032.8</v>
      </c>
      <c r="AK70" s="128">
        <f>VLOOKUP(C70,проект!C:W,14,0)</f>
        <v>3749032.8</v>
      </c>
      <c r="AL70" s="128" t="b">
        <f t="shared" si="44"/>
        <v>1</v>
      </c>
      <c r="AM70" s="128">
        <v>0</v>
      </c>
      <c r="AN70" s="128">
        <v>0</v>
      </c>
      <c r="AO70" s="128">
        <v>0</v>
      </c>
      <c r="AP70" s="128">
        <f>VLOOKUP(C70,проект!C:W,17,0)</f>
        <v>0</v>
      </c>
      <c r="AQ70" s="128" t="b">
        <f t="shared" si="45"/>
        <v>1</v>
      </c>
      <c r="AR70" s="128">
        <v>0</v>
      </c>
      <c r="AS70" s="128">
        <f>VLOOKUP(C70,проект!C:W,18,0)</f>
        <v>0</v>
      </c>
      <c r="AT70" s="128" t="b">
        <f t="shared" si="46"/>
        <v>1</v>
      </c>
      <c r="AU70" s="128">
        <v>0</v>
      </c>
      <c r="AV70" s="128">
        <f>VLOOKUP(C70,проект!C:W,19,0)</f>
        <v>0</v>
      </c>
      <c r="AW70" s="128" t="b">
        <f t="shared" si="47"/>
        <v>1</v>
      </c>
      <c r="AX70" s="128">
        <v>0</v>
      </c>
      <c r="AY70" s="128">
        <f>VLOOKUP(C70,проект!C:W,20,0)</f>
        <v>0</v>
      </c>
      <c r="AZ70" s="128" t="b">
        <f t="shared" si="48"/>
        <v>1</v>
      </c>
      <c r="BA70" s="128">
        <v>81687.98</v>
      </c>
      <c r="BB70" s="128">
        <f>VLOOKUP(C70,проект!C:W,21,0)</f>
        <v>81687.98</v>
      </c>
      <c r="BC70" s="128" t="b">
        <f t="shared" si="49"/>
        <v>1</v>
      </c>
      <c r="BD70" s="128">
        <f>VLOOKUP(C70,проект!C:D,2,0)</f>
        <v>6839107.4400000004</v>
      </c>
      <c r="BF70" t="b">
        <f t="shared" si="50"/>
        <v>1</v>
      </c>
    </row>
    <row r="71" spans="1:58" x14ac:dyDescent="0.25">
      <c r="A71">
        <v>82</v>
      </c>
      <c r="B71" t="s">
        <v>165</v>
      </c>
      <c r="C71">
        <v>45288</v>
      </c>
      <c r="D71" s="128">
        <v>19537696.23</v>
      </c>
      <c r="E71" s="128">
        <v>19309731.039999999</v>
      </c>
      <c r="F71" s="128">
        <v>7499935.2000000002</v>
      </c>
      <c r="G71" s="128">
        <f>VLOOKUP(C71,проект!C:F,4,0)</f>
        <v>7499935.2000000002</v>
      </c>
      <c r="H71" s="128" t="b">
        <f t="shared" si="34"/>
        <v>1</v>
      </c>
      <c r="I71" s="128">
        <v>3410694.89</v>
      </c>
      <c r="J71" s="128">
        <f>VLOOKUP(C71,проект!C:W,5,0)</f>
        <v>3410694.89</v>
      </c>
      <c r="K71" s="128" t="b">
        <f t="shared" si="35"/>
        <v>1</v>
      </c>
      <c r="L71" s="128">
        <v>0</v>
      </c>
      <c r="M71" s="128">
        <f>VLOOKUP(C71,проект!C:W,6,0)</f>
        <v>0</v>
      </c>
      <c r="N71" s="128" t="b">
        <f t="shared" si="36"/>
        <v>1</v>
      </c>
      <c r="O71" s="128">
        <v>632640</v>
      </c>
      <c r="P71" s="128">
        <f>VLOOKUP(C71,проект!C:W,7,0)</f>
        <v>632640</v>
      </c>
      <c r="Q71" s="128" t="b">
        <f t="shared" si="37"/>
        <v>1</v>
      </c>
      <c r="R71" s="128">
        <v>640629.6</v>
      </c>
      <c r="S71" s="128">
        <f>VLOOKUP(C71,проект!C:W,8,0)</f>
        <v>640629.6</v>
      </c>
      <c r="T71" s="128" t="b">
        <f t="shared" si="38"/>
        <v>1</v>
      </c>
      <c r="U71" s="128">
        <v>631180.80000000005</v>
      </c>
      <c r="V71" s="128">
        <f>VLOOKUP(C71,проект!C:W,9,0)</f>
        <v>631180.80000000005</v>
      </c>
      <c r="W71" s="128" t="b">
        <f t="shared" si="39"/>
        <v>1</v>
      </c>
      <c r="X71" s="128">
        <v>0</v>
      </c>
      <c r="Y71" s="128">
        <f>VLOOKUP(C71,проект!C:W,10,0)</f>
        <v>0</v>
      </c>
      <c r="Z71" s="128" t="b">
        <f t="shared" si="40"/>
        <v>1</v>
      </c>
      <c r="AA71" s="128">
        <v>0</v>
      </c>
      <c r="AB71" s="128">
        <f>VLOOKUP(C71,проект!C:W,11,0)</f>
        <v>0</v>
      </c>
      <c r="AC71" s="128" t="b">
        <f t="shared" si="41"/>
        <v>1</v>
      </c>
      <c r="AD71" s="128">
        <v>0</v>
      </c>
      <c r="AE71" s="128">
        <f>VLOOKUP(C71,проект!C:W,12,0)</f>
        <v>0</v>
      </c>
      <c r="AF71" s="128" t="b">
        <f t="shared" si="42"/>
        <v>1</v>
      </c>
      <c r="AG71" s="128">
        <v>1685800</v>
      </c>
      <c r="AH71" s="128">
        <f>VLOOKUP(C71,проект!C:W,13,0)</f>
        <v>1685800</v>
      </c>
      <c r="AI71" s="128" t="b">
        <f t="shared" si="43"/>
        <v>1</v>
      </c>
      <c r="AJ71" s="128">
        <v>4808850.55</v>
      </c>
      <c r="AK71" s="128">
        <f>VLOOKUP(C71,проект!C:W,14,0)</f>
        <v>4808850.55</v>
      </c>
      <c r="AL71" s="128" t="b">
        <f t="shared" si="44"/>
        <v>1</v>
      </c>
      <c r="AM71" s="128">
        <v>0</v>
      </c>
      <c r="AN71" s="128">
        <v>0</v>
      </c>
      <c r="AO71" s="128">
        <v>0</v>
      </c>
      <c r="AP71" s="128">
        <f>VLOOKUP(C71,проект!C:W,17,0)</f>
        <v>0</v>
      </c>
      <c r="AQ71" s="128" t="b">
        <f t="shared" si="45"/>
        <v>1</v>
      </c>
      <c r="AR71" s="128">
        <v>0</v>
      </c>
      <c r="AS71" s="128">
        <f>VLOOKUP(C71,проект!C:W,18,0)</f>
        <v>0</v>
      </c>
      <c r="AT71" s="128" t="b">
        <f t="shared" si="46"/>
        <v>1</v>
      </c>
      <c r="AU71" s="128">
        <v>0</v>
      </c>
      <c r="AV71" s="128">
        <f>VLOOKUP(C71,проект!C:W,19,0)</f>
        <v>0</v>
      </c>
      <c r="AW71" s="128" t="b">
        <f t="shared" si="47"/>
        <v>1</v>
      </c>
      <c r="AX71" s="128">
        <v>0</v>
      </c>
      <c r="AY71" s="128">
        <f>VLOOKUP(C71,проект!C:W,20,0)</f>
        <v>0</v>
      </c>
      <c r="AZ71" s="128" t="b">
        <f t="shared" si="48"/>
        <v>1</v>
      </c>
      <c r="BA71" s="128">
        <v>227965.19</v>
      </c>
      <c r="BB71" s="128">
        <f>VLOOKUP(C71,проект!C:W,21,0)</f>
        <v>227965.19</v>
      </c>
      <c r="BC71" s="128" t="b">
        <f t="shared" si="49"/>
        <v>1</v>
      </c>
      <c r="BD71" s="128">
        <f>VLOOKUP(C71,проект!C:D,2,0)</f>
        <v>19537696.23</v>
      </c>
      <c r="BF71" t="b">
        <f t="shared" si="50"/>
        <v>1</v>
      </c>
    </row>
    <row r="72" spans="1:58" x14ac:dyDescent="0.25">
      <c r="A72">
        <v>83</v>
      </c>
      <c r="B72" t="s">
        <v>166</v>
      </c>
      <c r="C72">
        <v>39419</v>
      </c>
      <c r="D72" s="128">
        <v>11969364.199999999</v>
      </c>
      <c r="E72" s="128">
        <v>11829246.01</v>
      </c>
      <c r="F72" s="128">
        <v>4802769.5999999996</v>
      </c>
      <c r="G72" s="128">
        <f>VLOOKUP(C72,проект!C:F,4,0)</f>
        <v>4802769.5999999996</v>
      </c>
      <c r="H72" s="128" t="b">
        <f t="shared" si="34"/>
        <v>1</v>
      </c>
      <c r="I72" s="128">
        <v>0</v>
      </c>
      <c r="J72" s="128">
        <f>VLOOKUP(C72,проект!C:W,5,0)</f>
        <v>0</v>
      </c>
      <c r="K72" s="128" t="b">
        <f t="shared" si="35"/>
        <v>1</v>
      </c>
      <c r="L72" s="128">
        <v>0</v>
      </c>
      <c r="M72" s="128">
        <f>VLOOKUP(C72,проект!C:W,6,0)</f>
        <v>0</v>
      </c>
      <c r="N72" s="128" t="b">
        <f t="shared" si="36"/>
        <v>1</v>
      </c>
      <c r="O72" s="128">
        <v>0</v>
      </c>
      <c r="P72" s="128">
        <f>VLOOKUP(C72,проект!C:W,7,0)</f>
        <v>0</v>
      </c>
      <c r="Q72" s="128" t="b">
        <f t="shared" si="37"/>
        <v>1</v>
      </c>
      <c r="R72" s="128">
        <v>0</v>
      </c>
      <c r="S72" s="128">
        <f>VLOOKUP(C72,проект!C:W,8,0)</f>
        <v>0</v>
      </c>
      <c r="T72" s="128" t="b">
        <f t="shared" si="38"/>
        <v>1</v>
      </c>
      <c r="U72" s="128">
        <v>0</v>
      </c>
      <c r="V72" s="128">
        <f>VLOOKUP(C72,проект!C:W,9,0)</f>
        <v>0</v>
      </c>
      <c r="W72" s="128" t="b">
        <f t="shared" si="39"/>
        <v>1</v>
      </c>
      <c r="X72" s="128">
        <v>0</v>
      </c>
      <c r="Y72" s="128">
        <f>VLOOKUP(C72,проект!C:W,10,0)</f>
        <v>0</v>
      </c>
      <c r="Z72" s="128" t="b">
        <f t="shared" si="40"/>
        <v>1</v>
      </c>
      <c r="AA72" s="128">
        <v>0</v>
      </c>
      <c r="AB72" s="128">
        <f>VLOOKUP(C72,проект!C:W,11,0)</f>
        <v>0</v>
      </c>
      <c r="AC72" s="128" t="b">
        <f t="shared" si="41"/>
        <v>1</v>
      </c>
      <c r="AD72" s="128">
        <v>0</v>
      </c>
      <c r="AE72" s="128">
        <f>VLOOKUP(C72,проект!C:W,12,0)</f>
        <v>0</v>
      </c>
      <c r="AF72" s="128" t="b">
        <f t="shared" si="42"/>
        <v>1</v>
      </c>
      <c r="AG72" s="128">
        <v>1287190</v>
      </c>
      <c r="AH72" s="128">
        <f>VLOOKUP(C72,проект!C:W,13,0)</f>
        <v>1287190</v>
      </c>
      <c r="AI72" s="128" t="b">
        <f t="shared" si="43"/>
        <v>1</v>
      </c>
      <c r="AJ72" s="128">
        <v>5739286.4100000001</v>
      </c>
      <c r="AK72" s="128">
        <f>VLOOKUP(C72,проект!C:W,14,0)</f>
        <v>5739286.4100000001</v>
      </c>
      <c r="AL72" s="128" t="b">
        <f t="shared" si="44"/>
        <v>1</v>
      </c>
      <c r="AM72" s="128">
        <v>0</v>
      </c>
      <c r="AN72" s="128">
        <v>0</v>
      </c>
      <c r="AO72" s="128">
        <v>0</v>
      </c>
      <c r="AP72" s="128">
        <f>VLOOKUP(C72,проект!C:W,17,0)</f>
        <v>0</v>
      </c>
      <c r="AQ72" s="128" t="b">
        <f t="shared" si="45"/>
        <v>1</v>
      </c>
      <c r="AR72" s="128">
        <v>0</v>
      </c>
      <c r="AS72" s="128">
        <f>VLOOKUP(C72,проект!C:W,18,0)</f>
        <v>0</v>
      </c>
      <c r="AT72" s="128" t="b">
        <f t="shared" si="46"/>
        <v>1</v>
      </c>
      <c r="AU72" s="128">
        <v>0</v>
      </c>
      <c r="AV72" s="128">
        <f>VLOOKUP(C72,проект!C:W,19,0)</f>
        <v>0</v>
      </c>
      <c r="AW72" s="128" t="b">
        <f t="shared" si="47"/>
        <v>1</v>
      </c>
      <c r="AX72" s="128">
        <v>0</v>
      </c>
      <c r="AY72" s="128">
        <f>VLOOKUP(C72,проект!C:W,20,0)</f>
        <v>0</v>
      </c>
      <c r="AZ72" s="128" t="b">
        <f t="shared" si="48"/>
        <v>1</v>
      </c>
      <c r="BA72" s="128">
        <v>140118.19</v>
      </c>
      <c r="BB72" s="128">
        <f>VLOOKUP(C72,проект!C:W,21,0)</f>
        <v>140118.19</v>
      </c>
      <c r="BC72" s="128" t="b">
        <f t="shared" si="49"/>
        <v>1</v>
      </c>
      <c r="BD72" s="128">
        <f>VLOOKUP(C72,проект!C:D,2,0)</f>
        <v>11969364.199999999</v>
      </c>
      <c r="BF72" t="b">
        <f t="shared" si="50"/>
        <v>1</v>
      </c>
    </row>
    <row r="73" spans="1:58" x14ac:dyDescent="0.25">
      <c r="A73">
        <v>84</v>
      </c>
      <c r="B73" t="s">
        <v>167</v>
      </c>
      <c r="C73">
        <v>39420</v>
      </c>
      <c r="D73" s="128">
        <v>6873232.4700000007</v>
      </c>
      <c r="E73" s="128">
        <v>6794097.3000000007</v>
      </c>
      <c r="F73" s="128">
        <v>0</v>
      </c>
      <c r="G73" s="128">
        <f>VLOOKUP(C73,проект!C:F,4,0)</f>
        <v>0</v>
      </c>
      <c r="H73" s="128" t="b">
        <f t="shared" si="34"/>
        <v>1</v>
      </c>
      <c r="I73" s="128">
        <v>0</v>
      </c>
      <c r="J73" s="128">
        <f>VLOOKUP(C73,проект!C:W,5,0)</f>
        <v>0</v>
      </c>
      <c r="K73" s="128" t="b">
        <f t="shared" si="35"/>
        <v>1</v>
      </c>
      <c r="L73" s="128">
        <v>0</v>
      </c>
      <c r="M73" s="128">
        <f>VLOOKUP(C73,проект!C:W,6,0)</f>
        <v>0</v>
      </c>
      <c r="N73" s="128" t="b">
        <f t="shared" si="36"/>
        <v>1</v>
      </c>
      <c r="O73" s="128">
        <v>0</v>
      </c>
      <c r="P73" s="128">
        <f>VLOOKUP(C73,проект!C:W,7,0)</f>
        <v>0</v>
      </c>
      <c r="Q73" s="128" t="b">
        <f t="shared" si="37"/>
        <v>1</v>
      </c>
      <c r="R73" s="128">
        <v>0</v>
      </c>
      <c r="S73" s="128">
        <f>VLOOKUP(C73,проект!C:W,8,0)</f>
        <v>0</v>
      </c>
      <c r="T73" s="128" t="b">
        <f t="shared" si="38"/>
        <v>1</v>
      </c>
      <c r="U73" s="128">
        <v>0</v>
      </c>
      <c r="V73" s="128">
        <f>VLOOKUP(C73,проект!C:W,9,0)</f>
        <v>0</v>
      </c>
      <c r="W73" s="128" t="b">
        <f t="shared" si="39"/>
        <v>1</v>
      </c>
      <c r="X73" s="128">
        <v>0</v>
      </c>
      <c r="Y73" s="128">
        <f>VLOOKUP(C73,проект!C:W,10,0)</f>
        <v>0</v>
      </c>
      <c r="Z73" s="128" t="b">
        <f t="shared" si="40"/>
        <v>1</v>
      </c>
      <c r="AA73" s="128">
        <v>0</v>
      </c>
      <c r="AB73" s="128">
        <f>VLOOKUP(C73,проект!C:W,11,0)</f>
        <v>0</v>
      </c>
      <c r="AC73" s="128" t="b">
        <f t="shared" si="41"/>
        <v>1</v>
      </c>
      <c r="AD73" s="128">
        <v>2727001.99</v>
      </c>
      <c r="AE73" s="128">
        <f>VLOOKUP(C73,проект!C:W,12,0)</f>
        <v>2727001.99</v>
      </c>
      <c r="AF73" s="128" t="b">
        <f t="shared" si="42"/>
        <v>1</v>
      </c>
      <c r="AG73" s="128">
        <v>0</v>
      </c>
      <c r="AH73" s="128">
        <f>VLOOKUP(C73,проект!C:W,13,0)</f>
        <v>0</v>
      </c>
      <c r="AI73" s="128" t="b">
        <f t="shared" si="43"/>
        <v>1</v>
      </c>
      <c r="AJ73" s="128">
        <v>4067095.31</v>
      </c>
      <c r="AK73" s="128">
        <f>VLOOKUP(C73,проект!C:W,14,0)</f>
        <v>4067095.31</v>
      </c>
      <c r="AL73" s="128" t="b">
        <f t="shared" si="44"/>
        <v>1</v>
      </c>
      <c r="AM73" s="128">
        <v>0</v>
      </c>
      <c r="AN73" s="128">
        <v>0</v>
      </c>
      <c r="AO73" s="128">
        <v>0</v>
      </c>
      <c r="AP73" s="128">
        <f>VLOOKUP(C73,проект!C:W,17,0)</f>
        <v>0</v>
      </c>
      <c r="AQ73" s="128" t="b">
        <f t="shared" si="45"/>
        <v>1</v>
      </c>
      <c r="AR73" s="128">
        <v>0</v>
      </c>
      <c r="AS73" s="128">
        <f>VLOOKUP(C73,проект!C:W,18,0)</f>
        <v>0</v>
      </c>
      <c r="AT73" s="128" t="b">
        <f t="shared" si="46"/>
        <v>1</v>
      </c>
      <c r="AU73" s="128">
        <v>0</v>
      </c>
      <c r="AV73" s="128">
        <f>VLOOKUP(C73,проект!C:W,19,0)</f>
        <v>0</v>
      </c>
      <c r="AW73" s="128" t="b">
        <f t="shared" si="47"/>
        <v>1</v>
      </c>
      <c r="AX73" s="128">
        <v>0</v>
      </c>
      <c r="AY73" s="128">
        <f>VLOOKUP(C73,проект!C:W,20,0)</f>
        <v>0</v>
      </c>
      <c r="AZ73" s="128" t="b">
        <f t="shared" si="48"/>
        <v>1</v>
      </c>
      <c r="BA73" s="128">
        <v>79135.17</v>
      </c>
      <c r="BB73" s="128">
        <f>VLOOKUP(C73,проект!C:W,21,0)</f>
        <v>79135.17</v>
      </c>
      <c r="BC73" s="128" t="b">
        <f t="shared" si="49"/>
        <v>1</v>
      </c>
      <c r="BD73" s="128">
        <f>VLOOKUP(C73,проект!C:D,2,0)</f>
        <v>6873232.4700000007</v>
      </c>
      <c r="BF73" t="b">
        <f t="shared" si="50"/>
        <v>1</v>
      </c>
    </row>
    <row r="74" spans="1:58" s="140" customFormat="1" x14ac:dyDescent="0.25">
      <c r="A74">
        <v>85</v>
      </c>
      <c r="B74" t="s">
        <v>168</v>
      </c>
      <c r="C74">
        <v>39421</v>
      </c>
      <c r="D74" s="128">
        <v>9293804.9699999988</v>
      </c>
      <c r="E74" s="128">
        <v>9185763.0799999982</v>
      </c>
      <c r="F74" s="128">
        <v>3931646.4</v>
      </c>
      <c r="G74" s="128">
        <f>VLOOKUP(C74,проект!C:F,4,0)</f>
        <v>3931646.4</v>
      </c>
      <c r="H74" s="128" t="b">
        <f t="shared" si="34"/>
        <v>1</v>
      </c>
      <c r="I74" s="128">
        <v>3166762.28</v>
      </c>
      <c r="J74" s="128">
        <f>VLOOKUP(C74,проект!C:W,5,0)</f>
        <v>3166762.28</v>
      </c>
      <c r="K74" s="128" t="b">
        <f t="shared" si="35"/>
        <v>1</v>
      </c>
      <c r="L74" s="128">
        <v>0</v>
      </c>
      <c r="M74" s="128">
        <f>VLOOKUP(C74,проект!C:W,6,0)</f>
        <v>0</v>
      </c>
      <c r="N74" s="128" t="b">
        <f t="shared" si="36"/>
        <v>1</v>
      </c>
      <c r="O74" s="128">
        <v>440056.8</v>
      </c>
      <c r="P74" s="128">
        <f>VLOOKUP(C74,проект!C:W,7,0)</f>
        <v>440056.8</v>
      </c>
      <c r="Q74" s="128" t="b">
        <f t="shared" si="37"/>
        <v>1</v>
      </c>
      <c r="R74" s="128">
        <v>288480</v>
      </c>
      <c r="S74" s="128">
        <f>VLOOKUP(C74,проект!C:W,8,0)</f>
        <v>288480</v>
      </c>
      <c r="T74" s="128" t="b">
        <f t="shared" si="38"/>
        <v>1</v>
      </c>
      <c r="U74" s="128">
        <v>274467.59999999998</v>
      </c>
      <c r="V74" s="128">
        <f>VLOOKUP(C74,проект!C:W,9,0)</f>
        <v>274467.59999999998</v>
      </c>
      <c r="W74" s="128" t="b">
        <f t="shared" si="39"/>
        <v>1</v>
      </c>
      <c r="X74" s="128">
        <v>0</v>
      </c>
      <c r="Y74" s="128">
        <f>VLOOKUP(C74,проект!C:W,10,0)</f>
        <v>0</v>
      </c>
      <c r="Z74" s="128" t="b">
        <f t="shared" si="40"/>
        <v>1</v>
      </c>
      <c r="AA74" s="128">
        <v>0</v>
      </c>
      <c r="AB74" s="128">
        <f>VLOOKUP(C74,проект!C:W,11,0)</f>
        <v>0</v>
      </c>
      <c r="AC74" s="128" t="b">
        <f t="shared" si="41"/>
        <v>1</v>
      </c>
      <c r="AD74" s="128">
        <v>0</v>
      </c>
      <c r="AE74" s="128">
        <f>VLOOKUP(C74,проект!C:W,12,0)</f>
        <v>0</v>
      </c>
      <c r="AF74" s="128" t="b">
        <f t="shared" si="42"/>
        <v>1</v>
      </c>
      <c r="AG74" s="128">
        <v>1084350</v>
      </c>
      <c r="AH74" s="128">
        <f>VLOOKUP(C74,проект!C:W,13,0)</f>
        <v>1084350</v>
      </c>
      <c r="AI74" s="128" t="b">
        <f t="shared" si="43"/>
        <v>1</v>
      </c>
      <c r="AJ74" s="128">
        <v>0</v>
      </c>
      <c r="AK74" s="128">
        <f>VLOOKUP(C74,проект!C:W,14,0)</f>
        <v>0</v>
      </c>
      <c r="AL74" s="128" t="b">
        <f t="shared" si="44"/>
        <v>1</v>
      </c>
      <c r="AM74" s="128">
        <v>0</v>
      </c>
      <c r="AN74" s="128">
        <v>0</v>
      </c>
      <c r="AO74" s="128">
        <v>0</v>
      </c>
      <c r="AP74" s="128">
        <f>VLOOKUP(C74,проект!C:W,17,0)</f>
        <v>0</v>
      </c>
      <c r="AQ74" s="128" t="b">
        <f t="shared" si="45"/>
        <v>1</v>
      </c>
      <c r="AR74" s="128">
        <v>0</v>
      </c>
      <c r="AS74" s="128">
        <f>VLOOKUP(C74,проект!C:W,18,0)</f>
        <v>0</v>
      </c>
      <c r="AT74" s="128" t="b">
        <f t="shared" si="46"/>
        <v>1</v>
      </c>
      <c r="AU74" s="128">
        <v>0</v>
      </c>
      <c r="AV74" s="128">
        <f>VLOOKUP(C74,проект!C:W,19,0)</f>
        <v>0</v>
      </c>
      <c r="AW74" s="128" t="b">
        <f t="shared" si="47"/>
        <v>1</v>
      </c>
      <c r="AX74" s="128">
        <v>0</v>
      </c>
      <c r="AY74" s="128">
        <f>VLOOKUP(C74,проект!C:W,20,0)</f>
        <v>0</v>
      </c>
      <c r="AZ74" s="128" t="b">
        <f t="shared" si="48"/>
        <v>1</v>
      </c>
      <c r="BA74" s="128">
        <v>108041.89</v>
      </c>
      <c r="BB74" s="128">
        <f>VLOOKUP(C74,проект!C:W,21,0)</f>
        <v>108041.89</v>
      </c>
      <c r="BC74" s="128" t="b">
        <f t="shared" si="49"/>
        <v>1</v>
      </c>
      <c r="BD74" s="128">
        <f>VLOOKUP(C74,проект!C:D,2,0)</f>
        <v>9293804.9699999988</v>
      </c>
      <c r="BE74"/>
      <c r="BF74" t="b">
        <f t="shared" si="50"/>
        <v>1</v>
      </c>
    </row>
    <row r="75" spans="1:58" x14ac:dyDescent="0.25">
      <c r="A75">
        <v>86</v>
      </c>
      <c r="B75" t="s">
        <v>169</v>
      </c>
      <c r="C75">
        <v>39457</v>
      </c>
      <c r="D75" s="128">
        <v>11891474.050000001</v>
      </c>
      <c r="E75" s="128">
        <v>11754981.25</v>
      </c>
      <c r="F75" s="128">
        <v>4745910.8</v>
      </c>
      <c r="G75" s="128">
        <f>VLOOKUP(C75,проект!C:F,4,0)</f>
        <v>4745910.8</v>
      </c>
      <c r="H75" s="128" t="b">
        <f t="shared" si="34"/>
        <v>1</v>
      </c>
      <c r="I75" s="128">
        <v>0</v>
      </c>
      <c r="J75" s="128">
        <f>VLOOKUP(C75,проект!C:W,5,0)</f>
        <v>0</v>
      </c>
      <c r="K75" s="128" t="b">
        <f t="shared" si="35"/>
        <v>1</v>
      </c>
      <c r="L75" s="128">
        <v>0</v>
      </c>
      <c r="M75" s="128">
        <f>VLOOKUP(C75,проект!C:W,6,0)</f>
        <v>0</v>
      </c>
      <c r="N75" s="128" t="b">
        <f t="shared" si="36"/>
        <v>1</v>
      </c>
      <c r="O75" s="128">
        <v>0</v>
      </c>
      <c r="P75" s="128">
        <f>VLOOKUP(C75,проект!C:W,7,0)</f>
        <v>0</v>
      </c>
      <c r="Q75" s="128" t="b">
        <f t="shared" si="37"/>
        <v>1</v>
      </c>
      <c r="R75" s="128">
        <v>0</v>
      </c>
      <c r="S75" s="128">
        <f>VLOOKUP(C75,проект!C:W,8,0)</f>
        <v>0</v>
      </c>
      <c r="T75" s="128" t="b">
        <f t="shared" si="38"/>
        <v>1</v>
      </c>
      <c r="U75" s="128">
        <v>0</v>
      </c>
      <c r="V75" s="128">
        <f>VLOOKUP(C75,проект!C:W,9,0)</f>
        <v>0</v>
      </c>
      <c r="W75" s="128" t="b">
        <f t="shared" si="39"/>
        <v>1</v>
      </c>
      <c r="X75" s="128">
        <v>0</v>
      </c>
      <c r="Y75" s="128">
        <f>VLOOKUP(C75,проект!C:W,10,0)</f>
        <v>0</v>
      </c>
      <c r="Z75" s="128" t="b">
        <f t="shared" si="40"/>
        <v>1</v>
      </c>
      <c r="AA75" s="128">
        <v>0</v>
      </c>
      <c r="AB75" s="128">
        <f>VLOOKUP(C75,проект!C:W,11,0)</f>
        <v>0</v>
      </c>
      <c r="AC75" s="128" t="b">
        <f t="shared" si="41"/>
        <v>1</v>
      </c>
      <c r="AD75" s="128">
        <v>0</v>
      </c>
      <c r="AE75" s="128">
        <f>VLOOKUP(C75,проект!C:W,12,0)</f>
        <v>0</v>
      </c>
      <c r="AF75" s="128" t="b">
        <f t="shared" si="42"/>
        <v>1</v>
      </c>
      <c r="AG75" s="128">
        <v>1685800</v>
      </c>
      <c r="AH75" s="128">
        <f>VLOOKUP(C75,проект!C:W,13,0)</f>
        <v>1685800</v>
      </c>
      <c r="AI75" s="128" t="b">
        <f t="shared" si="43"/>
        <v>1</v>
      </c>
      <c r="AJ75" s="128">
        <v>3835334.45</v>
      </c>
      <c r="AK75" s="128">
        <f>VLOOKUP(C75,проект!C:W,14,0)</f>
        <v>3835334.45</v>
      </c>
      <c r="AL75" s="128" t="b">
        <f t="shared" si="44"/>
        <v>1</v>
      </c>
      <c r="AM75" s="128">
        <v>0</v>
      </c>
      <c r="AN75" s="128">
        <v>0</v>
      </c>
      <c r="AO75" s="128">
        <v>1487936</v>
      </c>
      <c r="AP75" s="128">
        <f>VLOOKUP(C75,проект!C:W,17,0)</f>
        <v>1487936</v>
      </c>
      <c r="AQ75" s="128" t="b">
        <f t="shared" si="45"/>
        <v>1</v>
      </c>
      <c r="AR75" s="128">
        <v>0</v>
      </c>
      <c r="AS75" s="128">
        <f>VLOOKUP(C75,проект!C:W,18,0)</f>
        <v>0</v>
      </c>
      <c r="AT75" s="128" t="b">
        <f t="shared" si="46"/>
        <v>1</v>
      </c>
      <c r="AU75" s="128">
        <v>0</v>
      </c>
      <c r="AV75" s="128">
        <f>VLOOKUP(C75,проект!C:W,19,0)</f>
        <v>0</v>
      </c>
      <c r="AW75" s="128" t="b">
        <f t="shared" si="47"/>
        <v>1</v>
      </c>
      <c r="AX75" s="128">
        <v>0</v>
      </c>
      <c r="AY75" s="128">
        <f>VLOOKUP(C75,проект!C:W,20,0)</f>
        <v>0</v>
      </c>
      <c r="AZ75" s="128" t="b">
        <f t="shared" si="48"/>
        <v>1</v>
      </c>
      <c r="BA75" s="128">
        <v>136492.79999999999</v>
      </c>
      <c r="BB75" s="128">
        <f>VLOOKUP(C75,проект!C:W,21,0)</f>
        <v>136492.79999999999</v>
      </c>
      <c r="BC75" s="128" t="b">
        <f t="shared" si="49"/>
        <v>1</v>
      </c>
      <c r="BD75" s="128">
        <f>VLOOKUP(C75,проект!C:D,2,0)</f>
        <v>11891474.050000001</v>
      </c>
      <c r="BF75" t="b">
        <f t="shared" si="50"/>
        <v>1</v>
      </c>
    </row>
    <row r="76" spans="1:58" x14ac:dyDescent="0.25">
      <c r="A76">
        <v>88</v>
      </c>
      <c r="B76" t="s">
        <v>171</v>
      </c>
      <c r="C76">
        <v>39487</v>
      </c>
      <c r="D76" s="128">
        <v>10467689.560000001</v>
      </c>
      <c r="E76" s="128">
        <v>10348915.18</v>
      </c>
      <c r="F76" s="128">
        <v>4833750</v>
      </c>
      <c r="G76" s="128">
        <f>VLOOKUP(C76,проект!C:F,4,0)</f>
        <v>4833750</v>
      </c>
      <c r="H76" s="128" t="b">
        <f t="shared" si="34"/>
        <v>1</v>
      </c>
      <c r="I76" s="128">
        <v>0</v>
      </c>
      <c r="J76" s="128">
        <f>VLOOKUP(C76,проект!C:W,5,0)</f>
        <v>0</v>
      </c>
      <c r="K76" s="128" t="b">
        <f t="shared" si="35"/>
        <v>1</v>
      </c>
      <c r="L76" s="128">
        <v>0</v>
      </c>
      <c r="M76" s="128">
        <f>VLOOKUP(C76,проект!C:W,6,0)</f>
        <v>0</v>
      </c>
      <c r="N76" s="128" t="b">
        <f t="shared" si="36"/>
        <v>1</v>
      </c>
      <c r="O76" s="128">
        <v>0</v>
      </c>
      <c r="P76" s="128">
        <f>VLOOKUP(C76,проект!C:W,7,0)</f>
        <v>0</v>
      </c>
      <c r="Q76" s="128" t="b">
        <f t="shared" si="37"/>
        <v>1</v>
      </c>
      <c r="R76" s="128">
        <v>0</v>
      </c>
      <c r="S76" s="128">
        <f>VLOOKUP(C76,проект!C:W,8,0)</f>
        <v>0</v>
      </c>
      <c r="T76" s="128" t="b">
        <f t="shared" si="38"/>
        <v>1</v>
      </c>
      <c r="U76" s="128">
        <v>0</v>
      </c>
      <c r="V76" s="128">
        <f>VLOOKUP(C76,проект!C:W,9,0)</f>
        <v>0</v>
      </c>
      <c r="W76" s="128" t="b">
        <f t="shared" si="39"/>
        <v>1</v>
      </c>
      <c r="X76" s="128">
        <v>0</v>
      </c>
      <c r="Y76" s="128">
        <f>VLOOKUP(C76,проект!C:W,10,0)</f>
        <v>0</v>
      </c>
      <c r="Z76" s="128" t="b">
        <f t="shared" si="40"/>
        <v>1</v>
      </c>
      <c r="AA76" s="128">
        <v>0</v>
      </c>
      <c r="AB76" s="128">
        <f>VLOOKUP(C76,проект!C:W,11,0)</f>
        <v>0</v>
      </c>
      <c r="AC76" s="128" t="b">
        <f t="shared" si="41"/>
        <v>1</v>
      </c>
      <c r="AD76" s="128">
        <v>4125167.82</v>
      </c>
      <c r="AE76" s="128">
        <f>VLOOKUP(C76,проект!C:W,12,0)</f>
        <v>4125167.82</v>
      </c>
      <c r="AF76" s="128" t="b">
        <f t="shared" si="42"/>
        <v>1</v>
      </c>
      <c r="AG76" s="128">
        <v>0</v>
      </c>
      <c r="AH76" s="128">
        <f>VLOOKUP(C76,проект!C:W,13,0)</f>
        <v>0</v>
      </c>
      <c r="AI76" s="128" t="b">
        <f t="shared" si="43"/>
        <v>1</v>
      </c>
      <c r="AJ76" s="128">
        <v>1389997.36</v>
      </c>
      <c r="AK76" s="128">
        <f>VLOOKUP(C76,проект!C:W,14,0)</f>
        <v>1389997.36</v>
      </c>
      <c r="AL76" s="128" t="b">
        <f t="shared" si="44"/>
        <v>1</v>
      </c>
      <c r="AM76" s="128">
        <v>0</v>
      </c>
      <c r="AN76" s="128">
        <v>0</v>
      </c>
      <c r="AO76" s="128">
        <v>0</v>
      </c>
      <c r="AP76" s="128">
        <f>VLOOKUP(C76,проект!C:W,17,0)</f>
        <v>0</v>
      </c>
      <c r="AQ76" s="128" t="b">
        <f t="shared" si="45"/>
        <v>1</v>
      </c>
      <c r="AR76" s="128">
        <v>0</v>
      </c>
      <c r="AS76" s="128">
        <f>VLOOKUP(C76,проект!C:W,18,0)</f>
        <v>0</v>
      </c>
      <c r="AT76" s="128" t="b">
        <f t="shared" si="46"/>
        <v>1</v>
      </c>
      <c r="AU76" s="128">
        <v>0</v>
      </c>
      <c r="AV76" s="128">
        <f>VLOOKUP(C76,проект!C:W,19,0)</f>
        <v>0</v>
      </c>
      <c r="AW76" s="128" t="b">
        <f t="shared" si="47"/>
        <v>1</v>
      </c>
      <c r="AX76" s="128">
        <v>0</v>
      </c>
      <c r="AY76" s="128">
        <f>VLOOKUP(C76,проект!C:W,20,0)</f>
        <v>0</v>
      </c>
      <c r="AZ76" s="128" t="b">
        <f t="shared" si="48"/>
        <v>1</v>
      </c>
      <c r="BA76" s="128">
        <v>118774.38</v>
      </c>
      <c r="BB76" s="128">
        <f>VLOOKUP(C76,проект!C:W,21,0)</f>
        <v>118774.38</v>
      </c>
      <c r="BC76" s="128" t="b">
        <f t="shared" si="49"/>
        <v>1</v>
      </c>
      <c r="BD76" s="128">
        <f>VLOOKUP(C76,проект!C:D,2,0)</f>
        <v>10467689.560000001</v>
      </c>
      <c r="BF76" t="b">
        <f t="shared" si="50"/>
        <v>1</v>
      </c>
    </row>
    <row r="77" spans="1:58" x14ac:dyDescent="0.25">
      <c r="A77">
        <v>97</v>
      </c>
      <c r="B77" t="s">
        <v>1895</v>
      </c>
      <c r="C77">
        <v>40991</v>
      </c>
      <c r="D77" s="128">
        <v>1559914.41</v>
      </c>
      <c r="E77" s="128">
        <v>1542326</v>
      </c>
      <c r="F77" s="128">
        <v>0</v>
      </c>
      <c r="G77" s="128">
        <f>VLOOKUP(C77,проект!C:F,4,0)</f>
        <v>0</v>
      </c>
      <c r="H77" s="128" t="b">
        <f t="shared" si="34"/>
        <v>1</v>
      </c>
      <c r="I77" s="128">
        <v>0</v>
      </c>
      <c r="J77" s="128">
        <f>VLOOKUP(C77,проект!C:W,5,0)</f>
        <v>0</v>
      </c>
      <c r="K77" s="128" t="b">
        <f t="shared" si="35"/>
        <v>1</v>
      </c>
      <c r="L77" s="128">
        <v>0</v>
      </c>
      <c r="M77" s="128">
        <f>VLOOKUP(C77,проект!C:W,6,0)</f>
        <v>0</v>
      </c>
      <c r="N77" s="128" t="b">
        <f t="shared" si="36"/>
        <v>1</v>
      </c>
      <c r="O77" s="128">
        <v>348373.2</v>
      </c>
      <c r="P77" s="128">
        <f>VLOOKUP(C77,проект!C:W,7,0)</f>
        <v>348373.2</v>
      </c>
      <c r="Q77" s="128" t="b">
        <f t="shared" si="37"/>
        <v>1</v>
      </c>
      <c r="R77" s="128">
        <v>329452.79999999999</v>
      </c>
      <c r="S77" s="128">
        <f>VLOOKUP(C77,проект!C:W,8,0)</f>
        <v>329452.79999999999</v>
      </c>
      <c r="T77" s="128" t="b">
        <f t="shared" si="38"/>
        <v>1</v>
      </c>
      <c r="U77" s="128">
        <v>0</v>
      </c>
      <c r="V77" s="128">
        <f>VLOOKUP(C77,проект!C:W,9,0)</f>
        <v>0</v>
      </c>
      <c r="W77" s="128" t="b">
        <f t="shared" si="39"/>
        <v>1</v>
      </c>
      <c r="X77" s="128">
        <v>0</v>
      </c>
      <c r="Y77" s="128">
        <f>VLOOKUP(C77,проект!C:W,10,0)</f>
        <v>0</v>
      </c>
      <c r="Z77" s="128" t="b">
        <f t="shared" si="40"/>
        <v>1</v>
      </c>
      <c r="AA77" s="128">
        <v>0</v>
      </c>
      <c r="AB77" s="128">
        <f>VLOOKUP(C77,проект!C:W,11,0)</f>
        <v>0</v>
      </c>
      <c r="AC77" s="128" t="b">
        <f t="shared" si="41"/>
        <v>1</v>
      </c>
      <c r="AD77" s="128">
        <v>0</v>
      </c>
      <c r="AE77" s="128">
        <f>VLOOKUP(C77,проект!C:W,12,0)</f>
        <v>0</v>
      </c>
      <c r="AF77" s="128" t="b">
        <f t="shared" si="42"/>
        <v>1</v>
      </c>
      <c r="AG77" s="128">
        <v>864500</v>
      </c>
      <c r="AH77" s="128">
        <f>VLOOKUP(C77,проект!C:W,13,0)</f>
        <v>864500</v>
      </c>
      <c r="AI77" s="128" t="b">
        <f t="shared" si="43"/>
        <v>1</v>
      </c>
      <c r="AJ77" s="128">
        <v>0</v>
      </c>
      <c r="AK77" s="128">
        <f>VLOOKUP(C77,проект!C:W,14,0)</f>
        <v>0</v>
      </c>
      <c r="AL77" s="128" t="b">
        <f t="shared" si="44"/>
        <v>1</v>
      </c>
      <c r="AM77" s="128">
        <v>0</v>
      </c>
      <c r="AN77" s="128">
        <v>0</v>
      </c>
      <c r="AO77" s="128">
        <v>0</v>
      </c>
      <c r="AP77" s="128">
        <f>VLOOKUP(C77,проект!C:W,17,0)</f>
        <v>0</v>
      </c>
      <c r="AQ77" s="128" t="b">
        <f t="shared" si="45"/>
        <v>1</v>
      </c>
      <c r="AR77" s="128">
        <v>0</v>
      </c>
      <c r="AS77" s="128">
        <f>VLOOKUP(C77,проект!C:W,18,0)</f>
        <v>0</v>
      </c>
      <c r="AT77" s="128" t="b">
        <f t="shared" si="46"/>
        <v>1</v>
      </c>
      <c r="AU77" s="128">
        <v>0</v>
      </c>
      <c r="AV77" s="128">
        <f>VLOOKUP(C77,проект!C:W,19,0)</f>
        <v>0</v>
      </c>
      <c r="AW77" s="128" t="b">
        <f t="shared" si="47"/>
        <v>1</v>
      </c>
      <c r="AX77" s="128">
        <v>0</v>
      </c>
      <c r="AY77" s="128">
        <f>VLOOKUP(C77,проект!C:W,20,0)</f>
        <v>0</v>
      </c>
      <c r="AZ77" s="128" t="b">
        <f t="shared" si="48"/>
        <v>1</v>
      </c>
      <c r="BA77" s="128">
        <v>17588.41</v>
      </c>
      <c r="BB77" s="128">
        <f>VLOOKUP(C77,проект!C:W,21,0)</f>
        <v>17588.41</v>
      </c>
      <c r="BC77" s="128" t="b">
        <f t="shared" si="49"/>
        <v>1</v>
      </c>
      <c r="BD77" s="128">
        <f>VLOOKUP(C77,проект!C:D,2,0)</f>
        <v>1559914.41</v>
      </c>
      <c r="BF77" t="b">
        <f t="shared" si="50"/>
        <v>1</v>
      </c>
    </row>
    <row r="78" spans="1:58" x14ac:dyDescent="0.25">
      <c r="A78">
        <v>109</v>
      </c>
      <c r="B78" t="s">
        <v>2163</v>
      </c>
      <c r="C78">
        <v>39390</v>
      </c>
      <c r="D78" s="128">
        <v>11933264.52</v>
      </c>
      <c r="E78" s="128">
        <v>11807759.6</v>
      </c>
      <c r="F78" s="128">
        <v>0</v>
      </c>
      <c r="G78" s="128">
        <f>VLOOKUP(C78,проект!C:F,4,0)</f>
        <v>0</v>
      </c>
      <c r="H78" s="128" t="b">
        <f t="shared" si="34"/>
        <v>1</v>
      </c>
      <c r="I78" s="128">
        <v>0</v>
      </c>
      <c r="J78" s="128">
        <f>VLOOKUP(C78,проект!C:W,5,0)</f>
        <v>0</v>
      </c>
      <c r="K78" s="128" t="b">
        <f t="shared" si="35"/>
        <v>1</v>
      </c>
      <c r="L78" s="128">
        <v>0</v>
      </c>
      <c r="M78" s="128">
        <f>VLOOKUP(C78,проект!C:W,6,0)</f>
        <v>0</v>
      </c>
      <c r="N78" s="128" t="b">
        <f t="shared" si="36"/>
        <v>1</v>
      </c>
      <c r="O78" s="128">
        <v>0</v>
      </c>
      <c r="P78" s="128">
        <f>VLOOKUP(C78,проект!C:W,7,0)</f>
        <v>0</v>
      </c>
      <c r="Q78" s="128" t="b">
        <f t="shared" si="37"/>
        <v>1</v>
      </c>
      <c r="R78" s="128">
        <v>0</v>
      </c>
      <c r="S78" s="128">
        <f>VLOOKUP(C78,проект!C:W,8,0)</f>
        <v>0</v>
      </c>
      <c r="T78" s="128" t="b">
        <f t="shared" si="38"/>
        <v>1</v>
      </c>
      <c r="U78" s="128">
        <v>0</v>
      </c>
      <c r="V78" s="128">
        <f>VLOOKUP(C78,проект!C:W,9,0)</f>
        <v>0</v>
      </c>
      <c r="W78" s="128" t="b">
        <f t="shared" si="39"/>
        <v>1</v>
      </c>
      <c r="X78" s="128">
        <v>0</v>
      </c>
      <c r="Y78" s="128">
        <f>VLOOKUP(C78,проект!C:W,10,0)</f>
        <v>0</v>
      </c>
      <c r="Z78" s="128" t="b">
        <f t="shared" si="40"/>
        <v>1</v>
      </c>
      <c r="AA78" s="128">
        <v>0</v>
      </c>
      <c r="AB78" s="128">
        <f>VLOOKUP(C78,проект!C:W,11,0)</f>
        <v>0</v>
      </c>
      <c r="AC78" s="128" t="b">
        <f t="shared" si="41"/>
        <v>1</v>
      </c>
      <c r="AD78" s="128">
        <v>0</v>
      </c>
      <c r="AE78" s="128">
        <f>VLOOKUP(C78,проект!C:W,12,0)</f>
        <v>0</v>
      </c>
      <c r="AF78" s="128" t="b">
        <f t="shared" si="42"/>
        <v>1</v>
      </c>
      <c r="AG78" s="128">
        <v>0</v>
      </c>
      <c r="AH78" s="128">
        <f>VLOOKUP(C78,проект!C:W,13,0)</f>
        <v>0</v>
      </c>
      <c r="AI78" s="128" t="b">
        <f t="shared" si="43"/>
        <v>1</v>
      </c>
      <c r="AJ78" s="128">
        <v>7239447.5999999996</v>
      </c>
      <c r="AK78" s="128">
        <f>VLOOKUP(C78,проект!C:W,14,0)</f>
        <v>7239447.5999999996</v>
      </c>
      <c r="AL78" s="128" t="b">
        <f t="shared" si="44"/>
        <v>1</v>
      </c>
      <c r="AM78" s="128">
        <v>0</v>
      </c>
      <c r="AN78" s="128">
        <v>0</v>
      </c>
      <c r="AO78" s="128">
        <v>4568312</v>
      </c>
      <c r="AP78" s="128">
        <f>VLOOKUP(C78,проект!C:W,17,0)</f>
        <v>4568312</v>
      </c>
      <c r="AQ78" s="128" t="b">
        <f t="shared" si="45"/>
        <v>1</v>
      </c>
      <c r="AR78" s="128">
        <v>0</v>
      </c>
      <c r="AS78" s="128">
        <f>VLOOKUP(C78,проект!C:W,18,0)</f>
        <v>0</v>
      </c>
      <c r="AT78" s="128" t="b">
        <f t="shared" si="46"/>
        <v>1</v>
      </c>
      <c r="AU78" s="128">
        <v>0</v>
      </c>
      <c r="AV78" s="128">
        <f>VLOOKUP(C78,проект!C:W,19,0)</f>
        <v>0</v>
      </c>
      <c r="AW78" s="128" t="b">
        <f t="shared" si="47"/>
        <v>1</v>
      </c>
      <c r="AX78" s="128">
        <v>0</v>
      </c>
      <c r="AY78" s="128">
        <f>VLOOKUP(C78,проект!C:W,20,0)</f>
        <v>0</v>
      </c>
      <c r="AZ78" s="128" t="b">
        <f t="shared" si="48"/>
        <v>1</v>
      </c>
      <c r="BA78" s="128">
        <v>125504.92</v>
      </c>
      <c r="BB78" s="128">
        <f>VLOOKUP(C78,проект!C:W,21,0)</f>
        <v>125504.92</v>
      </c>
      <c r="BC78" s="128" t="b">
        <f t="shared" si="49"/>
        <v>1</v>
      </c>
      <c r="BD78" s="128">
        <f>VLOOKUP(C78,проект!C:D,2,0)</f>
        <v>11933264.52</v>
      </c>
      <c r="BF78" t="b">
        <f t="shared" si="50"/>
        <v>1</v>
      </c>
    </row>
    <row r="79" spans="1:58" s="140" customFormat="1" x14ac:dyDescent="0.25">
      <c r="A79">
        <v>110</v>
      </c>
      <c r="B79" t="s">
        <v>2134</v>
      </c>
      <c r="C79">
        <v>39599</v>
      </c>
      <c r="D79" s="128">
        <v>2932212.71</v>
      </c>
      <c r="E79" s="128">
        <v>2897728.8</v>
      </c>
      <c r="F79" s="128">
        <v>0</v>
      </c>
      <c r="G79" s="128">
        <f>VLOOKUP(C79,проект!C:F,4,0)</f>
        <v>0</v>
      </c>
      <c r="H79" s="128" t="b">
        <f t="shared" si="34"/>
        <v>1</v>
      </c>
      <c r="I79" s="181">
        <v>2396726.4</v>
      </c>
      <c r="J79" s="181">
        <f>VLOOKUP(C79,проект!C:W,5,0)</f>
        <v>1959430.8</v>
      </c>
      <c r="K79" s="181" t="b">
        <f t="shared" si="35"/>
        <v>0</v>
      </c>
      <c r="L79" s="128">
        <v>0</v>
      </c>
      <c r="M79" s="128">
        <f>VLOOKUP(C79,проект!C:W,6,0)</f>
        <v>0</v>
      </c>
      <c r="N79" s="128" t="b">
        <f t="shared" si="36"/>
        <v>1</v>
      </c>
      <c r="O79" s="183">
        <v>161642.4</v>
      </c>
      <c r="P79" s="183">
        <f>VLOOKUP(C79,проект!C:W,7,0)</f>
        <v>236893.2</v>
      </c>
      <c r="Q79" s="128" t="b">
        <f t="shared" si="37"/>
        <v>0</v>
      </c>
      <c r="R79" s="184">
        <v>339360</v>
      </c>
      <c r="S79" s="184">
        <f>VLOOKUP(C79,проект!C:W,8,0)</f>
        <v>342750</v>
      </c>
      <c r="T79" s="184" t="b">
        <f t="shared" si="38"/>
        <v>0</v>
      </c>
      <c r="U79" s="128">
        <v>0</v>
      </c>
      <c r="V79" s="128">
        <f>VLOOKUP(C79,проект!C:W,9,0)</f>
        <v>0</v>
      </c>
      <c r="W79" s="128" t="b">
        <f t="shared" si="39"/>
        <v>1</v>
      </c>
      <c r="X79" s="128">
        <v>0</v>
      </c>
      <c r="Y79" s="128">
        <f>VLOOKUP(C79,проект!C:W,10,0)</f>
        <v>0</v>
      </c>
      <c r="Z79" s="128" t="b">
        <f t="shared" si="40"/>
        <v>1</v>
      </c>
      <c r="AA79" s="128">
        <v>0</v>
      </c>
      <c r="AB79" s="128">
        <f>VLOOKUP(C79,проект!C:W,11,0)</f>
        <v>0</v>
      </c>
      <c r="AC79" s="128" t="b">
        <f t="shared" si="41"/>
        <v>1</v>
      </c>
      <c r="AD79" s="128">
        <v>0</v>
      </c>
      <c r="AE79" s="128">
        <f>VLOOKUP(C79,проект!C:W,12,0)</f>
        <v>0</v>
      </c>
      <c r="AF79" s="128" t="b">
        <f t="shared" si="42"/>
        <v>1</v>
      </c>
      <c r="AG79" s="128">
        <v>0</v>
      </c>
      <c r="AH79" s="128">
        <f>VLOOKUP(C79,проект!C:W,13,0)</f>
        <v>0</v>
      </c>
      <c r="AI79" s="128" t="b">
        <f t="shared" si="43"/>
        <v>1</v>
      </c>
      <c r="AJ79" s="128">
        <v>0</v>
      </c>
      <c r="AK79" s="128">
        <f>VLOOKUP(C79,проект!C:W,14,0)</f>
        <v>0</v>
      </c>
      <c r="AL79" s="128" t="b">
        <f t="shared" si="44"/>
        <v>1</v>
      </c>
      <c r="AM79" s="128">
        <v>0</v>
      </c>
      <c r="AN79" s="128">
        <v>0</v>
      </c>
      <c r="AO79" s="128">
        <v>0</v>
      </c>
      <c r="AP79" s="128">
        <f>VLOOKUP(C79,проект!C:W,17,0)</f>
        <v>0</v>
      </c>
      <c r="AQ79" s="128" t="b">
        <f t="shared" si="45"/>
        <v>1</v>
      </c>
      <c r="AR79" s="128">
        <v>0</v>
      </c>
      <c r="AS79" s="128">
        <f>VLOOKUP(C79,проект!C:W,18,0)</f>
        <v>0</v>
      </c>
      <c r="AT79" s="128" t="b">
        <f t="shared" si="46"/>
        <v>1</v>
      </c>
      <c r="AU79" s="128">
        <v>0</v>
      </c>
      <c r="AV79" s="128">
        <f>VLOOKUP(C79,проект!C:W,19,0)</f>
        <v>0</v>
      </c>
      <c r="AW79" s="128" t="b">
        <f t="shared" si="47"/>
        <v>1</v>
      </c>
      <c r="AX79" s="128">
        <v>0</v>
      </c>
      <c r="AY79" s="128">
        <f>VLOOKUP(C79,проект!C:W,20,0)</f>
        <v>0</v>
      </c>
      <c r="AZ79" s="128" t="b">
        <f t="shared" si="48"/>
        <v>1</v>
      </c>
      <c r="BA79" s="128">
        <v>34483.910000000003</v>
      </c>
      <c r="BB79" s="128">
        <f>VLOOKUP(C79,проект!C:W,21,0)</f>
        <v>34483.910000000003</v>
      </c>
      <c r="BC79" s="128" t="b">
        <f t="shared" si="49"/>
        <v>1</v>
      </c>
      <c r="BD79" s="128">
        <f>VLOOKUP(C79,проект!C:D,2,0)</f>
        <v>2573557.91</v>
      </c>
      <c r="BE79"/>
      <c r="BF79" t="b">
        <f t="shared" si="50"/>
        <v>0</v>
      </c>
    </row>
    <row r="80" spans="1:58" s="140" customFormat="1" x14ac:dyDescent="0.25">
      <c r="A80">
        <v>112</v>
      </c>
      <c r="B80" t="s">
        <v>2136</v>
      </c>
      <c r="C80">
        <v>40913</v>
      </c>
      <c r="D80" s="128">
        <v>1914772.02</v>
      </c>
      <c r="E80" s="128">
        <v>1892253.6</v>
      </c>
      <c r="F80" s="128">
        <v>0</v>
      </c>
      <c r="G80" s="128">
        <f>VLOOKUP(C80,проект!C:F,4,0)</f>
        <v>0</v>
      </c>
      <c r="H80" s="128" t="b">
        <f t="shared" si="34"/>
        <v>1</v>
      </c>
      <c r="I80" s="181">
        <v>1892253.6</v>
      </c>
      <c r="J80" s="181">
        <f>VLOOKUP(C80,проект!C:W,5,0)</f>
        <v>1344745.2</v>
      </c>
      <c r="K80" s="181" t="b">
        <f t="shared" si="35"/>
        <v>0</v>
      </c>
      <c r="L80" s="128">
        <v>0</v>
      </c>
      <c r="M80" s="128">
        <f>VLOOKUP(C80,проект!C:W,6,0)</f>
        <v>0</v>
      </c>
      <c r="N80" s="128" t="b">
        <f t="shared" si="36"/>
        <v>1</v>
      </c>
      <c r="O80" s="128">
        <v>0</v>
      </c>
      <c r="P80" s="128">
        <f>VLOOKUP(C80,проект!C:W,7,0)</f>
        <v>0</v>
      </c>
      <c r="Q80" s="128" t="b">
        <f t="shared" si="37"/>
        <v>1</v>
      </c>
      <c r="R80" s="128">
        <v>0</v>
      </c>
      <c r="S80" s="128">
        <f>VLOOKUP(C80,проект!C:W,8,0)</f>
        <v>0</v>
      </c>
      <c r="T80" s="128" t="b">
        <f t="shared" si="38"/>
        <v>1</v>
      </c>
      <c r="U80" s="128">
        <v>0</v>
      </c>
      <c r="V80" s="128">
        <f>VLOOKUP(C80,проект!C:W,9,0)</f>
        <v>0</v>
      </c>
      <c r="W80" s="128" t="b">
        <f t="shared" si="39"/>
        <v>1</v>
      </c>
      <c r="X80" s="128">
        <v>0</v>
      </c>
      <c r="Y80" s="128">
        <f>VLOOKUP(C80,проект!C:W,10,0)</f>
        <v>0</v>
      </c>
      <c r="Z80" s="128" t="b">
        <f t="shared" si="40"/>
        <v>1</v>
      </c>
      <c r="AA80" s="128">
        <v>0</v>
      </c>
      <c r="AB80" s="128">
        <f>VLOOKUP(C80,проект!C:W,11,0)</f>
        <v>0</v>
      </c>
      <c r="AC80" s="128" t="b">
        <f t="shared" si="41"/>
        <v>1</v>
      </c>
      <c r="AD80" s="128">
        <v>0</v>
      </c>
      <c r="AE80" s="128">
        <f>VLOOKUP(C80,проект!C:W,12,0)</f>
        <v>0</v>
      </c>
      <c r="AF80" s="128" t="b">
        <f t="shared" si="42"/>
        <v>1</v>
      </c>
      <c r="AG80" s="128">
        <v>0</v>
      </c>
      <c r="AH80" s="128">
        <f>VLOOKUP(C80,проект!C:W,13,0)</f>
        <v>0</v>
      </c>
      <c r="AI80" s="128" t="b">
        <f t="shared" si="43"/>
        <v>1</v>
      </c>
      <c r="AJ80" s="128">
        <v>0</v>
      </c>
      <c r="AK80" s="128">
        <f>VLOOKUP(C80,проект!C:W,14,0)</f>
        <v>0</v>
      </c>
      <c r="AL80" s="128" t="b">
        <f t="shared" si="44"/>
        <v>1</v>
      </c>
      <c r="AM80" s="128">
        <v>0</v>
      </c>
      <c r="AN80" s="128">
        <v>0</v>
      </c>
      <c r="AO80" s="128">
        <v>0</v>
      </c>
      <c r="AP80" s="128">
        <f>VLOOKUP(C80,проект!C:W,17,0)</f>
        <v>0</v>
      </c>
      <c r="AQ80" s="128" t="b">
        <f t="shared" si="45"/>
        <v>1</v>
      </c>
      <c r="AR80" s="128">
        <v>0</v>
      </c>
      <c r="AS80" s="128">
        <f>VLOOKUP(C80,проект!C:W,18,0)</f>
        <v>0</v>
      </c>
      <c r="AT80" s="128" t="b">
        <f t="shared" si="46"/>
        <v>1</v>
      </c>
      <c r="AU80" s="128">
        <v>0</v>
      </c>
      <c r="AV80" s="128">
        <f>VLOOKUP(C80,проект!C:W,19,0)</f>
        <v>0</v>
      </c>
      <c r="AW80" s="128" t="b">
        <f t="shared" si="47"/>
        <v>1</v>
      </c>
      <c r="AX80" s="128">
        <v>0</v>
      </c>
      <c r="AY80" s="128">
        <f>VLOOKUP(C80,проект!C:W,20,0)</f>
        <v>0</v>
      </c>
      <c r="AZ80" s="128" t="b">
        <f t="shared" si="48"/>
        <v>1</v>
      </c>
      <c r="BA80" s="128">
        <v>22518.42</v>
      </c>
      <c r="BB80" s="128">
        <f>VLOOKUP(C80,проект!C:W,21,0)</f>
        <v>22518.42</v>
      </c>
      <c r="BC80" s="128" t="b">
        <f t="shared" si="49"/>
        <v>1</v>
      </c>
      <c r="BD80" s="128">
        <f>VLOOKUP(C80,проект!C:D,2,0)</f>
        <v>1367263.6199999999</v>
      </c>
      <c r="BE80"/>
      <c r="BF80" t="b">
        <f t="shared" si="50"/>
        <v>0</v>
      </c>
    </row>
    <row r="81" spans="1:58" s="140" customFormat="1" x14ac:dyDescent="0.25">
      <c r="A81">
        <v>113</v>
      </c>
      <c r="B81" t="s">
        <v>2137</v>
      </c>
      <c r="C81">
        <v>40915</v>
      </c>
      <c r="D81" s="128">
        <v>1745220.8499999999</v>
      </c>
      <c r="E81" s="128">
        <v>1724696.4</v>
      </c>
      <c r="F81" s="128">
        <v>0</v>
      </c>
      <c r="G81" s="128">
        <f>VLOOKUP(C81,проект!C:F,4,0)</f>
        <v>0</v>
      </c>
      <c r="H81" s="128" t="b">
        <f t="shared" si="34"/>
        <v>1</v>
      </c>
      <c r="I81" s="181">
        <v>1724696.4</v>
      </c>
      <c r="J81" s="181">
        <f>VLOOKUP(C81,проект!C:W,5,0)</f>
        <v>810106.8</v>
      </c>
      <c r="K81" s="181" t="b">
        <f t="shared" si="35"/>
        <v>0</v>
      </c>
      <c r="L81" s="128">
        <v>0</v>
      </c>
      <c r="M81" s="128">
        <f>VLOOKUP(C81,проект!C:W,6,0)</f>
        <v>0</v>
      </c>
      <c r="N81" s="128" t="b">
        <f t="shared" si="36"/>
        <v>1</v>
      </c>
      <c r="O81" s="128">
        <v>0</v>
      </c>
      <c r="P81" s="128">
        <f>VLOOKUP(C81,проект!C:W,7,0)</f>
        <v>0</v>
      </c>
      <c r="Q81" s="128" t="b">
        <f t="shared" si="37"/>
        <v>1</v>
      </c>
      <c r="R81" s="128">
        <v>0</v>
      </c>
      <c r="S81" s="128">
        <f>VLOOKUP(C81,проект!C:W,8,0)</f>
        <v>0</v>
      </c>
      <c r="T81" s="128" t="b">
        <f t="shared" si="38"/>
        <v>1</v>
      </c>
      <c r="U81" s="128">
        <v>0</v>
      </c>
      <c r="V81" s="128">
        <f>VLOOKUP(C81,проект!C:W,9,0)</f>
        <v>0</v>
      </c>
      <c r="W81" s="128" t="b">
        <f t="shared" si="39"/>
        <v>1</v>
      </c>
      <c r="X81" s="128">
        <v>0</v>
      </c>
      <c r="Y81" s="128">
        <f>VLOOKUP(C81,проект!C:W,10,0)</f>
        <v>0</v>
      </c>
      <c r="Z81" s="128" t="b">
        <f t="shared" si="40"/>
        <v>1</v>
      </c>
      <c r="AA81" s="128">
        <v>0</v>
      </c>
      <c r="AB81" s="128">
        <f>VLOOKUP(C81,проект!C:W,11,0)</f>
        <v>0</v>
      </c>
      <c r="AC81" s="128" t="b">
        <f t="shared" si="41"/>
        <v>1</v>
      </c>
      <c r="AD81" s="128">
        <v>0</v>
      </c>
      <c r="AE81" s="128">
        <f>VLOOKUP(C81,проект!C:W,12,0)</f>
        <v>0</v>
      </c>
      <c r="AF81" s="128" t="b">
        <f t="shared" si="42"/>
        <v>1</v>
      </c>
      <c r="AG81" s="128">
        <v>0</v>
      </c>
      <c r="AH81" s="128">
        <f>VLOOKUP(C81,проект!C:W,13,0)</f>
        <v>0</v>
      </c>
      <c r="AI81" s="128" t="b">
        <f t="shared" si="43"/>
        <v>1</v>
      </c>
      <c r="AJ81" s="128">
        <v>0</v>
      </c>
      <c r="AK81" s="128">
        <f>VLOOKUP(C81,проект!C:W,14,0)</f>
        <v>0</v>
      </c>
      <c r="AL81" s="128" t="b">
        <f t="shared" si="44"/>
        <v>1</v>
      </c>
      <c r="AM81" s="128">
        <v>0</v>
      </c>
      <c r="AN81" s="128">
        <v>0</v>
      </c>
      <c r="AO81" s="128">
        <v>0</v>
      </c>
      <c r="AP81" s="128">
        <f>VLOOKUP(C81,проект!C:W,17,0)</f>
        <v>0</v>
      </c>
      <c r="AQ81" s="128" t="b">
        <f t="shared" si="45"/>
        <v>1</v>
      </c>
      <c r="AR81" s="128">
        <v>0</v>
      </c>
      <c r="AS81" s="128">
        <f>VLOOKUP(C81,проект!C:W,18,0)</f>
        <v>0</v>
      </c>
      <c r="AT81" s="128" t="b">
        <f t="shared" si="46"/>
        <v>1</v>
      </c>
      <c r="AU81" s="128">
        <v>0</v>
      </c>
      <c r="AV81" s="128">
        <f>VLOOKUP(C81,проект!C:W,19,0)</f>
        <v>0</v>
      </c>
      <c r="AW81" s="128" t="b">
        <f t="shared" si="47"/>
        <v>1</v>
      </c>
      <c r="AX81" s="128">
        <v>0</v>
      </c>
      <c r="AY81" s="128">
        <f>VLOOKUP(C81,проект!C:W,20,0)</f>
        <v>0</v>
      </c>
      <c r="AZ81" s="128" t="b">
        <f t="shared" si="48"/>
        <v>1</v>
      </c>
      <c r="BA81" s="128">
        <v>20524.45</v>
      </c>
      <c r="BB81" s="128">
        <f>VLOOKUP(C81,проект!C:W,21,0)</f>
        <v>20524.45</v>
      </c>
      <c r="BC81" s="128" t="b">
        <f t="shared" si="49"/>
        <v>1</v>
      </c>
      <c r="BD81" s="128">
        <f>VLOOKUP(C81,проект!C:D,2,0)</f>
        <v>830631.25</v>
      </c>
      <c r="BE81"/>
      <c r="BF81" t="b">
        <f t="shared" si="50"/>
        <v>0</v>
      </c>
    </row>
    <row r="82" spans="1:58" x14ac:dyDescent="0.25">
      <c r="A82">
        <v>114</v>
      </c>
      <c r="B82" t="s">
        <v>2138</v>
      </c>
      <c r="C82">
        <v>40920</v>
      </c>
      <c r="D82" s="128">
        <v>2475719.7799999998</v>
      </c>
      <c r="E82" s="128">
        <v>2446604.4</v>
      </c>
      <c r="F82" s="128">
        <v>0</v>
      </c>
      <c r="G82" s="128">
        <f>VLOOKUP(C82,проект!C:F,4,0)</f>
        <v>0</v>
      </c>
      <c r="H82" s="128" t="b">
        <f t="shared" si="34"/>
        <v>1</v>
      </c>
      <c r="I82" s="181">
        <v>2446604.4</v>
      </c>
      <c r="J82" s="181">
        <f>VLOOKUP(C82,проект!C:W,5,0)</f>
        <v>1939176</v>
      </c>
      <c r="K82" s="181" t="b">
        <f t="shared" si="35"/>
        <v>0</v>
      </c>
      <c r="L82" s="128">
        <v>0</v>
      </c>
      <c r="M82" s="128">
        <f>VLOOKUP(C82,проект!C:W,6,0)</f>
        <v>0</v>
      </c>
      <c r="N82" s="128" t="b">
        <f t="shared" si="36"/>
        <v>1</v>
      </c>
      <c r="O82" s="128">
        <v>0</v>
      </c>
      <c r="P82" s="128">
        <f>VLOOKUP(C82,проект!C:W,7,0)</f>
        <v>0</v>
      </c>
      <c r="Q82" s="128" t="b">
        <f t="shared" si="37"/>
        <v>1</v>
      </c>
      <c r="R82" s="128">
        <v>0</v>
      </c>
      <c r="S82" s="128">
        <f>VLOOKUP(C82,проект!C:W,8,0)</f>
        <v>0</v>
      </c>
      <c r="T82" s="128" t="b">
        <f t="shared" si="38"/>
        <v>1</v>
      </c>
      <c r="U82" s="128">
        <v>0</v>
      </c>
      <c r="V82" s="128">
        <f>VLOOKUP(C82,проект!C:W,9,0)</f>
        <v>0</v>
      </c>
      <c r="W82" s="128" t="b">
        <f t="shared" si="39"/>
        <v>1</v>
      </c>
      <c r="X82" s="128">
        <v>0</v>
      </c>
      <c r="Y82" s="128">
        <f>VLOOKUP(C82,проект!C:W,10,0)</f>
        <v>0</v>
      </c>
      <c r="Z82" s="128" t="b">
        <f t="shared" si="40"/>
        <v>1</v>
      </c>
      <c r="AA82" s="128">
        <v>0</v>
      </c>
      <c r="AB82" s="128">
        <f>VLOOKUP(C82,проект!C:W,11,0)</f>
        <v>0</v>
      </c>
      <c r="AC82" s="128" t="b">
        <f t="shared" si="41"/>
        <v>1</v>
      </c>
      <c r="AD82" s="128">
        <v>0</v>
      </c>
      <c r="AE82" s="128">
        <f>VLOOKUP(C82,проект!C:W,12,0)</f>
        <v>0</v>
      </c>
      <c r="AF82" s="128" t="b">
        <f t="shared" si="42"/>
        <v>1</v>
      </c>
      <c r="AG82" s="128">
        <v>0</v>
      </c>
      <c r="AH82" s="128">
        <f>VLOOKUP(C82,проект!C:W,13,0)</f>
        <v>0</v>
      </c>
      <c r="AI82" s="128" t="b">
        <f t="shared" si="43"/>
        <v>1</v>
      </c>
      <c r="AJ82" s="128">
        <v>0</v>
      </c>
      <c r="AK82" s="128">
        <f>VLOOKUP(C82,проект!C:W,14,0)</f>
        <v>0</v>
      </c>
      <c r="AL82" s="128" t="b">
        <f t="shared" si="44"/>
        <v>1</v>
      </c>
      <c r="AM82" s="128">
        <v>0</v>
      </c>
      <c r="AN82" s="128">
        <v>0</v>
      </c>
      <c r="AO82" s="128">
        <v>0</v>
      </c>
      <c r="AP82" s="128">
        <f>VLOOKUP(C82,проект!C:W,17,0)</f>
        <v>0</v>
      </c>
      <c r="AQ82" s="128" t="b">
        <f t="shared" si="45"/>
        <v>1</v>
      </c>
      <c r="AR82" s="128">
        <v>0</v>
      </c>
      <c r="AS82" s="128">
        <f>VLOOKUP(C82,проект!C:W,18,0)</f>
        <v>0</v>
      </c>
      <c r="AT82" s="128" t="b">
        <f t="shared" si="46"/>
        <v>1</v>
      </c>
      <c r="AU82" s="128">
        <v>0</v>
      </c>
      <c r="AV82" s="128">
        <f>VLOOKUP(C82,проект!C:W,19,0)</f>
        <v>0</v>
      </c>
      <c r="AW82" s="128" t="b">
        <f t="shared" si="47"/>
        <v>1</v>
      </c>
      <c r="AX82" s="128">
        <v>0</v>
      </c>
      <c r="AY82" s="128">
        <f>VLOOKUP(C82,проект!C:W,20,0)</f>
        <v>0</v>
      </c>
      <c r="AZ82" s="128" t="b">
        <f t="shared" si="48"/>
        <v>1</v>
      </c>
      <c r="BA82" s="128">
        <v>29115.38</v>
      </c>
      <c r="BB82" s="128">
        <f>VLOOKUP(C82,проект!C:W,21,0)</f>
        <v>29115.38</v>
      </c>
      <c r="BC82" s="128" t="b">
        <f t="shared" si="49"/>
        <v>1</v>
      </c>
      <c r="BD82" s="128">
        <f>VLOOKUP(C82,проект!C:D,2,0)</f>
        <v>1968291.38</v>
      </c>
      <c r="BF82" t="b">
        <f t="shared" si="50"/>
        <v>0</v>
      </c>
    </row>
    <row r="83" spans="1:58" x14ac:dyDescent="0.25">
      <c r="A83">
        <v>115</v>
      </c>
      <c r="B83" t="s">
        <v>2139</v>
      </c>
      <c r="C83">
        <v>40733</v>
      </c>
      <c r="D83" s="128">
        <v>2104760.77</v>
      </c>
      <c r="E83" s="128">
        <v>2080008</v>
      </c>
      <c r="F83" s="128">
        <v>0</v>
      </c>
      <c r="G83" s="128">
        <f>VLOOKUP(C83,проект!C:F,4,0)</f>
        <v>0</v>
      </c>
      <c r="H83" s="128" t="b">
        <f t="shared" si="34"/>
        <v>1</v>
      </c>
      <c r="I83" s="181">
        <v>2080008</v>
      </c>
      <c r="J83" s="181">
        <f>VLOOKUP(C83,проект!C:W,5,0)</f>
        <v>2561170.7999999998</v>
      </c>
      <c r="K83" s="181" t="b">
        <f t="shared" si="35"/>
        <v>0</v>
      </c>
      <c r="L83" s="128">
        <v>0</v>
      </c>
      <c r="M83" s="128">
        <f>VLOOKUP(C83,проект!C:W,6,0)</f>
        <v>0</v>
      </c>
      <c r="N83" s="128" t="b">
        <f t="shared" si="36"/>
        <v>1</v>
      </c>
      <c r="O83" s="128">
        <v>0</v>
      </c>
      <c r="P83" s="128">
        <f>VLOOKUP(C83,проект!C:W,7,0)</f>
        <v>0</v>
      </c>
      <c r="Q83" s="128" t="b">
        <f t="shared" si="37"/>
        <v>1</v>
      </c>
      <c r="R83" s="128">
        <v>0</v>
      </c>
      <c r="S83" s="128">
        <f>VLOOKUP(C83,проект!C:W,8,0)</f>
        <v>0</v>
      </c>
      <c r="T83" s="128" t="b">
        <f t="shared" si="38"/>
        <v>1</v>
      </c>
      <c r="U83" s="128">
        <v>0</v>
      </c>
      <c r="V83" s="128">
        <f>VLOOKUP(C83,проект!C:W,9,0)</f>
        <v>0</v>
      </c>
      <c r="W83" s="128" t="b">
        <f t="shared" si="39"/>
        <v>1</v>
      </c>
      <c r="X83" s="128">
        <v>0</v>
      </c>
      <c r="Y83" s="128">
        <f>VLOOKUP(C83,проект!C:W,10,0)</f>
        <v>0</v>
      </c>
      <c r="Z83" s="128" t="b">
        <f t="shared" si="40"/>
        <v>1</v>
      </c>
      <c r="AA83" s="128">
        <v>0</v>
      </c>
      <c r="AB83" s="128">
        <f>VLOOKUP(C83,проект!C:W,11,0)</f>
        <v>0</v>
      </c>
      <c r="AC83" s="128" t="b">
        <f t="shared" si="41"/>
        <v>1</v>
      </c>
      <c r="AD83" s="128">
        <v>0</v>
      </c>
      <c r="AE83" s="128">
        <f>VLOOKUP(C83,проект!C:W,12,0)</f>
        <v>0</v>
      </c>
      <c r="AF83" s="128" t="b">
        <f t="shared" si="42"/>
        <v>1</v>
      </c>
      <c r="AG83" s="128">
        <v>0</v>
      </c>
      <c r="AH83" s="128">
        <f>VLOOKUP(C83,проект!C:W,13,0)</f>
        <v>0</v>
      </c>
      <c r="AI83" s="128" t="b">
        <f t="shared" si="43"/>
        <v>1</v>
      </c>
      <c r="AJ83" s="128">
        <v>0</v>
      </c>
      <c r="AK83" s="128">
        <f>VLOOKUP(C83,проект!C:W,14,0)</f>
        <v>0</v>
      </c>
      <c r="AL83" s="128" t="b">
        <f t="shared" si="44"/>
        <v>1</v>
      </c>
      <c r="AM83" s="128">
        <v>0</v>
      </c>
      <c r="AN83" s="128">
        <v>0</v>
      </c>
      <c r="AO83" s="128">
        <v>0</v>
      </c>
      <c r="AP83" s="128">
        <f>VLOOKUP(C83,проект!C:W,17,0)</f>
        <v>0</v>
      </c>
      <c r="AQ83" s="128" t="b">
        <f t="shared" si="45"/>
        <v>1</v>
      </c>
      <c r="AR83" s="128">
        <v>0</v>
      </c>
      <c r="AS83" s="128">
        <f>VLOOKUP(C83,проект!C:W,18,0)</f>
        <v>0</v>
      </c>
      <c r="AT83" s="128" t="b">
        <f t="shared" si="46"/>
        <v>1</v>
      </c>
      <c r="AU83" s="128">
        <v>0</v>
      </c>
      <c r="AV83" s="128">
        <f>VLOOKUP(C83,проект!C:W,19,0)</f>
        <v>0</v>
      </c>
      <c r="AW83" s="128" t="b">
        <f t="shared" si="47"/>
        <v>1</v>
      </c>
      <c r="AX83" s="128">
        <v>0</v>
      </c>
      <c r="AY83" s="128">
        <f>VLOOKUP(C83,проект!C:W,20,0)</f>
        <v>0</v>
      </c>
      <c r="AZ83" s="128" t="b">
        <f t="shared" si="48"/>
        <v>1</v>
      </c>
      <c r="BA83" s="128">
        <v>24752.77</v>
      </c>
      <c r="BB83" s="128">
        <f>VLOOKUP(C83,проект!C:W,21,0)</f>
        <v>24752.77</v>
      </c>
      <c r="BC83" s="128" t="b">
        <f t="shared" si="49"/>
        <v>1</v>
      </c>
      <c r="BD83" s="128">
        <f>VLOOKUP(C83,проект!C:D,2,0)</f>
        <v>2585923.5699999998</v>
      </c>
      <c r="BF83" t="b">
        <f t="shared" si="50"/>
        <v>0</v>
      </c>
    </row>
    <row r="84" spans="1:58" x14ac:dyDescent="0.25">
      <c r="A84">
        <v>119</v>
      </c>
      <c r="B84" t="s">
        <v>2143</v>
      </c>
      <c r="C84">
        <v>40427</v>
      </c>
      <c r="D84" s="128">
        <v>954822.66</v>
      </c>
      <c r="E84" s="128">
        <v>943593.6</v>
      </c>
      <c r="F84" s="128">
        <v>0</v>
      </c>
      <c r="G84" s="128">
        <f>VLOOKUP(C84,проект!C:F,4,0)</f>
        <v>0</v>
      </c>
      <c r="H84" s="128" t="b">
        <f t="shared" si="34"/>
        <v>1</v>
      </c>
      <c r="I84" s="181">
        <v>943593.6</v>
      </c>
      <c r="J84" s="181">
        <f>VLOOKUP(C84,проект!C:W,5,0)</f>
        <v>658684.80000000005</v>
      </c>
      <c r="K84" s="181" t="b">
        <f t="shared" si="35"/>
        <v>0</v>
      </c>
      <c r="L84" s="128">
        <v>0</v>
      </c>
      <c r="M84" s="128">
        <f>VLOOKUP(C84,проект!C:W,6,0)</f>
        <v>0</v>
      </c>
      <c r="N84" s="128" t="b">
        <f t="shared" si="36"/>
        <v>1</v>
      </c>
      <c r="O84" s="128">
        <v>0</v>
      </c>
      <c r="P84" s="128">
        <f>VLOOKUP(C84,проект!C:W,7,0)</f>
        <v>0</v>
      </c>
      <c r="Q84" s="128" t="b">
        <f t="shared" si="37"/>
        <v>1</v>
      </c>
      <c r="R84" s="128">
        <v>0</v>
      </c>
      <c r="S84" s="128">
        <f>VLOOKUP(C84,проект!C:W,8,0)</f>
        <v>0</v>
      </c>
      <c r="T84" s="128" t="b">
        <f t="shared" si="38"/>
        <v>1</v>
      </c>
      <c r="U84" s="128">
        <v>0</v>
      </c>
      <c r="V84" s="128">
        <f>VLOOKUP(C84,проект!C:W,9,0)</f>
        <v>0</v>
      </c>
      <c r="W84" s="128" t="b">
        <f t="shared" si="39"/>
        <v>1</v>
      </c>
      <c r="X84" s="128">
        <v>0</v>
      </c>
      <c r="Y84" s="128">
        <f>VLOOKUP(C84,проект!C:W,10,0)</f>
        <v>0</v>
      </c>
      <c r="Z84" s="128" t="b">
        <f t="shared" si="40"/>
        <v>1</v>
      </c>
      <c r="AA84" s="128">
        <v>0</v>
      </c>
      <c r="AB84" s="128">
        <f>VLOOKUP(C84,проект!C:W,11,0)</f>
        <v>0</v>
      </c>
      <c r="AC84" s="128" t="b">
        <f t="shared" si="41"/>
        <v>1</v>
      </c>
      <c r="AD84" s="128">
        <v>0</v>
      </c>
      <c r="AE84" s="128">
        <f>VLOOKUP(C84,проект!C:W,12,0)</f>
        <v>0</v>
      </c>
      <c r="AF84" s="128" t="b">
        <f t="shared" si="42"/>
        <v>1</v>
      </c>
      <c r="AG84" s="128">
        <v>0</v>
      </c>
      <c r="AH84" s="128">
        <f>VLOOKUP(C84,проект!C:W,13,0)</f>
        <v>0</v>
      </c>
      <c r="AI84" s="128" t="b">
        <f t="shared" si="43"/>
        <v>1</v>
      </c>
      <c r="AJ84" s="128">
        <v>0</v>
      </c>
      <c r="AK84" s="128">
        <f>VLOOKUP(C84,проект!C:W,14,0)</f>
        <v>0</v>
      </c>
      <c r="AL84" s="128" t="b">
        <f t="shared" si="44"/>
        <v>1</v>
      </c>
      <c r="AM84" s="128">
        <v>0</v>
      </c>
      <c r="AN84" s="128">
        <v>0</v>
      </c>
      <c r="AO84" s="128">
        <v>0</v>
      </c>
      <c r="AP84" s="128">
        <f>VLOOKUP(C84,проект!C:W,17,0)</f>
        <v>0</v>
      </c>
      <c r="AQ84" s="128" t="b">
        <f t="shared" si="45"/>
        <v>1</v>
      </c>
      <c r="AR84" s="128">
        <v>0</v>
      </c>
      <c r="AS84" s="128">
        <f>VLOOKUP(C84,проект!C:W,18,0)</f>
        <v>0</v>
      </c>
      <c r="AT84" s="128" t="b">
        <f t="shared" si="46"/>
        <v>1</v>
      </c>
      <c r="AU84" s="128">
        <v>0</v>
      </c>
      <c r="AV84" s="128">
        <f>VLOOKUP(C84,проект!C:W,19,0)</f>
        <v>0</v>
      </c>
      <c r="AW84" s="128" t="b">
        <f t="shared" si="47"/>
        <v>1</v>
      </c>
      <c r="AX84" s="128">
        <v>0</v>
      </c>
      <c r="AY84" s="128">
        <f>VLOOKUP(C84,проект!C:W,20,0)</f>
        <v>0</v>
      </c>
      <c r="AZ84" s="128" t="b">
        <f t="shared" si="48"/>
        <v>1</v>
      </c>
      <c r="BA84" s="128">
        <v>11229.06</v>
      </c>
      <c r="BB84" s="128">
        <f>VLOOKUP(C84,проект!C:W,21,0)</f>
        <v>11229.06</v>
      </c>
      <c r="BC84" s="128" t="b">
        <f t="shared" si="49"/>
        <v>1</v>
      </c>
      <c r="BD84" s="128">
        <f>VLOOKUP(C84,проект!C:D,2,0)</f>
        <v>669913.8600000001</v>
      </c>
      <c r="BF84" t="b">
        <f t="shared" si="50"/>
        <v>0</v>
      </c>
    </row>
    <row r="85" spans="1:58" s="140" customFormat="1" x14ac:dyDescent="0.25">
      <c r="A85">
        <v>120</v>
      </c>
      <c r="B85" t="s">
        <v>2144</v>
      </c>
      <c r="C85">
        <v>40471</v>
      </c>
      <c r="D85" s="128">
        <v>2083070.0699999998</v>
      </c>
      <c r="E85" s="128">
        <v>2058572.4</v>
      </c>
      <c r="F85" s="128">
        <v>0</v>
      </c>
      <c r="G85" s="128">
        <f>VLOOKUP(C85,проект!C:F,4,0)</f>
        <v>0</v>
      </c>
      <c r="H85" s="128" t="b">
        <f t="shared" si="34"/>
        <v>1</v>
      </c>
      <c r="I85" s="181">
        <v>2058572.4</v>
      </c>
      <c r="J85" s="181">
        <f>VLOOKUP(C85,проект!C:W,5,0)</f>
        <v>2776288.8</v>
      </c>
      <c r="K85" s="181" t="b">
        <f t="shared" si="35"/>
        <v>0</v>
      </c>
      <c r="L85" s="128">
        <v>0</v>
      </c>
      <c r="M85" s="128">
        <f>VLOOKUP(C85,проект!C:W,6,0)</f>
        <v>0</v>
      </c>
      <c r="N85" s="128" t="b">
        <f t="shared" si="36"/>
        <v>1</v>
      </c>
      <c r="O85" s="128">
        <v>0</v>
      </c>
      <c r="P85" s="128">
        <f>VLOOKUP(C85,проект!C:W,7,0)</f>
        <v>0</v>
      </c>
      <c r="Q85" s="128" t="b">
        <f t="shared" si="37"/>
        <v>1</v>
      </c>
      <c r="R85" s="128">
        <v>0</v>
      </c>
      <c r="S85" s="128">
        <f>VLOOKUP(C85,проект!C:W,8,0)</f>
        <v>0</v>
      </c>
      <c r="T85" s="128" t="b">
        <f t="shared" si="38"/>
        <v>1</v>
      </c>
      <c r="U85" s="128">
        <v>0</v>
      </c>
      <c r="V85" s="128">
        <f>VLOOKUP(C85,проект!C:W,9,0)</f>
        <v>0</v>
      </c>
      <c r="W85" s="128" t="b">
        <f t="shared" si="39"/>
        <v>1</v>
      </c>
      <c r="X85" s="128">
        <v>0</v>
      </c>
      <c r="Y85" s="128">
        <f>VLOOKUP(C85,проект!C:W,10,0)</f>
        <v>0</v>
      </c>
      <c r="Z85" s="128" t="b">
        <f t="shared" si="40"/>
        <v>1</v>
      </c>
      <c r="AA85" s="128">
        <v>0</v>
      </c>
      <c r="AB85" s="128">
        <f>VLOOKUP(C85,проект!C:W,11,0)</f>
        <v>0</v>
      </c>
      <c r="AC85" s="128" t="b">
        <f t="shared" si="41"/>
        <v>1</v>
      </c>
      <c r="AD85" s="128">
        <v>0</v>
      </c>
      <c r="AE85" s="128">
        <f>VLOOKUP(C85,проект!C:W,12,0)</f>
        <v>0</v>
      </c>
      <c r="AF85" s="128" t="b">
        <f t="shared" si="42"/>
        <v>1</v>
      </c>
      <c r="AG85" s="128">
        <v>0</v>
      </c>
      <c r="AH85" s="128">
        <f>VLOOKUP(C85,проект!C:W,13,0)</f>
        <v>0</v>
      </c>
      <c r="AI85" s="128" t="b">
        <f t="shared" si="43"/>
        <v>1</v>
      </c>
      <c r="AJ85" s="128">
        <v>0</v>
      </c>
      <c r="AK85" s="128">
        <f>VLOOKUP(C85,проект!C:W,14,0)</f>
        <v>0</v>
      </c>
      <c r="AL85" s="128" t="b">
        <f t="shared" si="44"/>
        <v>1</v>
      </c>
      <c r="AM85" s="128">
        <v>0</v>
      </c>
      <c r="AN85" s="128">
        <v>0</v>
      </c>
      <c r="AO85" s="128">
        <v>0</v>
      </c>
      <c r="AP85" s="128">
        <f>VLOOKUP(C85,проект!C:W,17,0)</f>
        <v>0</v>
      </c>
      <c r="AQ85" s="128" t="b">
        <f t="shared" si="45"/>
        <v>1</v>
      </c>
      <c r="AR85" s="128">
        <v>0</v>
      </c>
      <c r="AS85" s="128">
        <f>VLOOKUP(C85,проект!C:W,18,0)</f>
        <v>0</v>
      </c>
      <c r="AT85" s="128" t="b">
        <f t="shared" si="46"/>
        <v>1</v>
      </c>
      <c r="AU85" s="128">
        <v>0</v>
      </c>
      <c r="AV85" s="128">
        <f>VLOOKUP(C85,проект!C:W,19,0)</f>
        <v>0</v>
      </c>
      <c r="AW85" s="128" t="b">
        <f t="shared" si="47"/>
        <v>1</v>
      </c>
      <c r="AX85" s="128">
        <v>0</v>
      </c>
      <c r="AY85" s="128">
        <f>VLOOKUP(C85,проект!C:W,20,0)</f>
        <v>0</v>
      </c>
      <c r="AZ85" s="128" t="b">
        <f t="shared" si="48"/>
        <v>1</v>
      </c>
      <c r="BA85" s="128">
        <v>24497.67</v>
      </c>
      <c r="BB85" s="128">
        <f>VLOOKUP(C85,проект!C:W,21,0)</f>
        <v>24497.67</v>
      </c>
      <c r="BC85" s="128" t="b">
        <f t="shared" si="49"/>
        <v>1</v>
      </c>
      <c r="BD85" s="128">
        <f>VLOOKUP(C85,проект!C:D,2,0)</f>
        <v>2800786.4699999997</v>
      </c>
      <c r="BE85"/>
      <c r="BF85" t="b">
        <f t="shared" si="50"/>
        <v>0</v>
      </c>
    </row>
    <row r="86" spans="1:58" x14ac:dyDescent="0.25">
      <c r="A86">
        <v>121</v>
      </c>
      <c r="B86" t="s">
        <v>2145</v>
      </c>
      <c r="C86">
        <v>39996</v>
      </c>
      <c r="D86" s="128">
        <v>554023.93000000005</v>
      </c>
      <c r="E86" s="128">
        <v>547508.4</v>
      </c>
      <c r="F86" s="128">
        <v>0</v>
      </c>
      <c r="G86" s="128">
        <f>VLOOKUP(C86,проект!C:F,4,0)</f>
        <v>0</v>
      </c>
      <c r="H86" s="128" t="b">
        <f t="shared" si="34"/>
        <v>1</v>
      </c>
      <c r="I86" s="181">
        <v>547508.4</v>
      </c>
      <c r="J86" s="181">
        <f>VLOOKUP(C86,проект!C:W,5,0)</f>
        <v>323714.40000000002</v>
      </c>
      <c r="K86" s="181" t="b">
        <f t="shared" si="35"/>
        <v>0</v>
      </c>
      <c r="L86" s="128">
        <v>0</v>
      </c>
      <c r="M86" s="128">
        <f>VLOOKUP(C86,проект!C:W,6,0)</f>
        <v>0</v>
      </c>
      <c r="N86" s="128" t="b">
        <f t="shared" si="36"/>
        <v>1</v>
      </c>
      <c r="O86" s="128">
        <v>0</v>
      </c>
      <c r="P86" s="128">
        <f>VLOOKUP(C86,проект!C:W,7,0)</f>
        <v>0</v>
      </c>
      <c r="Q86" s="128" t="b">
        <f t="shared" si="37"/>
        <v>1</v>
      </c>
      <c r="R86" s="128">
        <v>0</v>
      </c>
      <c r="S86" s="128">
        <f>VLOOKUP(C86,проект!C:W,8,0)</f>
        <v>0</v>
      </c>
      <c r="T86" s="128" t="b">
        <f t="shared" si="38"/>
        <v>1</v>
      </c>
      <c r="U86" s="128">
        <v>0</v>
      </c>
      <c r="V86" s="128">
        <f>VLOOKUP(C86,проект!C:W,9,0)</f>
        <v>0</v>
      </c>
      <c r="W86" s="128" t="b">
        <f t="shared" si="39"/>
        <v>1</v>
      </c>
      <c r="X86" s="128">
        <v>0</v>
      </c>
      <c r="Y86" s="128">
        <f>VLOOKUP(C86,проект!C:W,10,0)</f>
        <v>0</v>
      </c>
      <c r="Z86" s="128" t="b">
        <f t="shared" si="40"/>
        <v>1</v>
      </c>
      <c r="AA86" s="128">
        <v>0</v>
      </c>
      <c r="AB86" s="128">
        <f>VLOOKUP(C86,проект!C:W,11,0)</f>
        <v>0</v>
      </c>
      <c r="AC86" s="128" t="b">
        <f t="shared" si="41"/>
        <v>1</v>
      </c>
      <c r="AD86" s="128">
        <v>0</v>
      </c>
      <c r="AE86" s="128">
        <f>VLOOKUP(C86,проект!C:W,12,0)</f>
        <v>0</v>
      </c>
      <c r="AF86" s="128" t="b">
        <f t="shared" si="42"/>
        <v>1</v>
      </c>
      <c r="AG86" s="128">
        <v>0</v>
      </c>
      <c r="AH86" s="128">
        <f>VLOOKUP(C86,проект!C:W,13,0)</f>
        <v>0</v>
      </c>
      <c r="AI86" s="128" t="b">
        <f t="shared" si="43"/>
        <v>1</v>
      </c>
      <c r="AJ86" s="128">
        <v>0</v>
      </c>
      <c r="AK86" s="128">
        <f>VLOOKUP(C86,проект!C:W,14,0)</f>
        <v>0</v>
      </c>
      <c r="AL86" s="128" t="b">
        <f t="shared" si="44"/>
        <v>1</v>
      </c>
      <c r="AM86" s="128">
        <v>0</v>
      </c>
      <c r="AN86" s="128">
        <v>0</v>
      </c>
      <c r="AO86" s="128">
        <v>0</v>
      </c>
      <c r="AP86" s="128">
        <f>VLOOKUP(C86,проект!C:W,17,0)</f>
        <v>0</v>
      </c>
      <c r="AQ86" s="128" t="b">
        <f t="shared" si="45"/>
        <v>1</v>
      </c>
      <c r="AR86" s="128">
        <v>0</v>
      </c>
      <c r="AS86" s="128">
        <f>VLOOKUP(C86,проект!C:W,18,0)</f>
        <v>0</v>
      </c>
      <c r="AT86" s="128" t="b">
        <f t="shared" si="46"/>
        <v>1</v>
      </c>
      <c r="AU86" s="128">
        <v>0</v>
      </c>
      <c r="AV86" s="128">
        <f>VLOOKUP(C86,проект!C:W,19,0)</f>
        <v>0</v>
      </c>
      <c r="AW86" s="128" t="b">
        <f t="shared" si="47"/>
        <v>1</v>
      </c>
      <c r="AX86" s="128">
        <v>0</v>
      </c>
      <c r="AY86" s="128">
        <f>VLOOKUP(C86,проект!C:W,20,0)</f>
        <v>0</v>
      </c>
      <c r="AZ86" s="128" t="b">
        <f t="shared" si="48"/>
        <v>1</v>
      </c>
      <c r="BA86" s="128">
        <v>6515.53</v>
      </c>
      <c r="BB86" s="128">
        <f>VLOOKUP(C86,проект!C:W,21,0)</f>
        <v>6515.53</v>
      </c>
      <c r="BC86" s="128" t="b">
        <f t="shared" si="49"/>
        <v>1</v>
      </c>
      <c r="BD86" s="128">
        <f>VLOOKUP(C86,проект!C:D,2,0)</f>
        <v>330229.93000000005</v>
      </c>
      <c r="BF86" t="b">
        <f t="shared" si="50"/>
        <v>0</v>
      </c>
    </row>
    <row r="87" spans="1:58" x14ac:dyDescent="0.25">
      <c r="A87">
        <v>123</v>
      </c>
      <c r="B87" t="s">
        <v>2147</v>
      </c>
      <c r="C87">
        <v>40668</v>
      </c>
      <c r="D87" s="128">
        <v>1939021.2100000002</v>
      </c>
      <c r="E87" s="128">
        <v>1916217.6</v>
      </c>
      <c r="F87" s="128">
        <v>0</v>
      </c>
      <c r="G87" s="128">
        <f>VLOOKUP(C87,проект!C:F,4,0)</f>
        <v>0</v>
      </c>
      <c r="H87" s="128" t="b">
        <f t="shared" si="34"/>
        <v>1</v>
      </c>
      <c r="I87" s="128">
        <v>1916217.6</v>
      </c>
      <c r="J87" s="128">
        <f>VLOOKUP(C87,проект!C:W,5,0)</f>
        <v>2148212.4</v>
      </c>
      <c r="K87" s="128" t="b">
        <f t="shared" si="35"/>
        <v>0</v>
      </c>
      <c r="L87" s="128">
        <v>0</v>
      </c>
      <c r="M87" s="128">
        <f>VLOOKUP(C87,проект!C:W,6,0)</f>
        <v>0</v>
      </c>
      <c r="N87" s="128" t="b">
        <f t="shared" si="36"/>
        <v>1</v>
      </c>
      <c r="O87" s="128">
        <v>0</v>
      </c>
      <c r="P87" s="128">
        <f>VLOOKUP(C87,проект!C:W,7,0)</f>
        <v>0</v>
      </c>
      <c r="Q87" s="128" t="b">
        <f t="shared" si="37"/>
        <v>1</v>
      </c>
      <c r="R87" s="128">
        <v>0</v>
      </c>
      <c r="S87" s="128">
        <f>VLOOKUP(C87,проект!C:W,8,0)</f>
        <v>0</v>
      </c>
      <c r="T87" s="128" t="b">
        <f t="shared" si="38"/>
        <v>1</v>
      </c>
      <c r="U87" s="128">
        <v>0</v>
      </c>
      <c r="V87" s="128">
        <f>VLOOKUP(C87,проект!C:W,9,0)</f>
        <v>0</v>
      </c>
      <c r="W87" s="128" t="b">
        <f t="shared" si="39"/>
        <v>1</v>
      </c>
      <c r="X87" s="128">
        <v>0</v>
      </c>
      <c r="Y87" s="128">
        <f>VLOOKUP(C87,проект!C:W,10,0)</f>
        <v>0</v>
      </c>
      <c r="Z87" s="128" t="b">
        <f t="shared" si="40"/>
        <v>1</v>
      </c>
      <c r="AA87" s="128">
        <v>0</v>
      </c>
      <c r="AB87" s="128">
        <f>VLOOKUP(C87,проект!C:W,11,0)</f>
        <v>0</v>
      </c>
      <c r="AC87" s="128" t="b">
        <f t="shared" si="41"/>
        <v>1</v>
      </c>
      <c r="AD87" s="128">
        <v>0</v>
      </c>
      <c r="AE87" s="128">
        <f>VLOOKUP(C87,проект!C:W,12,0)</f>
        <v>0</v>
      </c>
      <c r="AF87" s="128" t="b">
        <f t="shared" si="42"/>
        <v>1</v>
      </c>
      <c r="AG87" s="128">
        <v>0</v>
      </c>
      <c r="AH87" s="128">
        <f>VLOOKUP(C87,проект!C:W,13,0)</f>
        <v>0</v>
      </c>
      <c r="AI87" s="128" t="b">
        <f t="shared" si="43"/>
        <v>1</v>
      </c>
      <c r="AJ87" s="128">
        <v>0</v>
      </c>
      <c r="AK87" s="128">
        <f>VLOOKUP(C87,проект!C:W,14,0)</f>
        <v>0</v>
      </c>
      <c r="AL87" s="128" t="b">
        <f t="shared" si="44"/>
        <v>1</v>
      </c>
      <c r="AM87" s="128">
        <v>0</v>
      </c>
      <c r="AN87" s="128">
        <v>0</v>
      </c>
      <c r="AO87" s="128">
        <v>0</v>
      </c>
      <c r="AP87" s="128">
        <f>VLOOKUP(C87,проект!C:W,17,0)</f>
        <v>0</v>
      </c>
      <c r="AQ87" s="128" t="b">
        <f t="shared" si="45"/>
        <v>1</v>
      </c>
      <c r="AR87" s="128">
        <v>0</v>
      </c>
      <c r="AS87" s="128">
        <f>VLOOKUP(C87,проект!C:W,18,0)</f>
        <v>0</v>
      </c>
      <c r="AT87" s="128" t="b">
        <f t="shared" si="46"/>
        <v>1</v>
      </c>
      <c r="AU87" s="128">
        <v>0</v>
      </c>
      <c r="AV87" s="128">
        <f>VLOOKUP(C87,проект!C:W,19,0)</f>
        <v>0</v>
      </c>
      <c r="AW87" s="128" t="b">
        <f t="shared" si="47"/>
        <v>1</v>
      </c>
      <c r="AX87" s="128">
        <v>0</v>
      </c>
      <c r="AY87" s="128">
        <f>VLOOKUP(C87,проект!C:W,20,0)</f>
        <v>0</v>
      </c>
      <c r="AZ87" s="128" t="b">
        <f t="shared" si="48"/>
        <v>1</v>
      </c>
      <c r="BA87" s="128">
        <v>22803.61</v>
      </c>
      <c r="BB87" s="128">
        <f>VLOOKUP(C87,проект!C:W,21,0)</f>
        <v>22803.61</v>
      </c>
      <c r="BC87" s="128" t="b">
        <f t="shared" si="49"/>
        <v>1</v>
      </c>
      <c r="BD87" s="128">
        <f>VLOOKUP(C87,проект!C:D,2,0)</f>
        <v>2171016.0099999998</v>
      </c>
      <c r="BF87" t="b">
        <f t="shared" si="50"/>
        <v>0</v>
      </c>
    </row>
    <row r="88" spans="1:58" x14ac:dyDescent="0.25">
      <c r="A88">
        <v>124</v>
      </c>
      <c r="B88" t="s">
        <v>2148</v>
      </c>
      <c r="C88">
        <v>40926</v>
      </c>
      <c r="D88" s="128">
        <v>2475719.7799999998</v>
      </c>
      <c r="E88" s="128">
        <v>2446604.4</v>
      </c>
      <c r="F88" s="128">
        <v>0</v>
      </c>
      <c r="G88" s="128">
        <f>VLOOKUP(C88,проект!C:F,4,0)</f>
        <v>0</v>
      </c>
      <c r="H88" s="128" t="b">
        <f t="shared" si="34"/>
        <v>1</v>
      </c>
      <c r="I88" s="128">
        <v>2446604.4</v>
      </c>
      <c r="J88" s="128">
        <f>VLOOKUP(C88,проект!C:W,5,0)</f>
        <v>1858279.2</v>
      </c>
      <c r="K88" s="128" t="b">
        <f t="shared" si="35"/>
        <v>0</v>
      </c>
      <c r="L88" s="128">
        <v>0</v>
      </c>
      <c r="M88" s="128">
        <f>VLOOKUP(C88,проект!C:W,6,0)</f>
        <v>0</v>
      </c>
      <c r="N88" s="128" t="b">
        <f t="shared" si="36"/>
        <v>1</v>
      </c>
      <c r="O88" s="128">
        <v>0</v>
      </c>
      <c r="P88" s="128">
        <f>VLOOKUP(C88,проект!C:W,7,0)</f>
        <v>0</v>
      </c>
      <c r="Q88" s="128" t="b">
        <f t="shared" si="37"/>
        <v>1</v>
      </c>
      <c r="R88" s="128">
        <v>0</v>
      </c>
      <c r="S88" s="128">
        <f>VLOOKUP(C88,проект!C:W,8,0)</f>
        <v>0</v>
      </c>
      <c r="T88" s="128" t="b">
        <f t="shared" si="38"/>
        <v>1</v>
      </c>
      <c r="U88" s="128">
        <v>0</v>
      </c>
      <c r="V88" s="128">
        <f>VLOOKUP(C88,проект!C:W,9,0)</f>
        <v>0</v>
      </c>
      <c r="W88" s="128" t="b">
        <f t="shared" si="39"/>
        <v>1</v>
      </c>
      <c r="X88" s="128">
        <v>0</v>
      </c>
      <c r="Y88" s="128">
        <f>VLOOKUP(C88,проект!C:W,10,0)</f>
        <v>0</v>
      </c>
      <c r="Z88" s="128" t="b">
        <f t="shared" si="40"/>
        <v>1</v>
      </c>
      <c r="AA88" s="128">
        <v>0</v>
      </c>
      <c r="AB88" s="128">
        <f>VLOOKUP(C88,проект!C:W,11,0)</f>
        <v>0</v>
      </c>
      <c r="AC88" s="128" t="b">
        <f t="shared" si="41"/>
        <v>1</v>
      </c>
      <c r="AD88" s="128">
        <v>0</v>
      </c>
      <c r="AE88" s="128">
        <f>VLOOKUP(C88,проект!C:W,12,0)</f>
        <v>0</v>
      </c>
      <c r="AF88" s="128" t="b">
        <f t="shared" si="42"/>
        <v>1</v>
      </c>
      <c r="AG88" s="128">
        <v>0</v>
      </c>
      <c r="AH88" s="128">
        <f>VLOOKUP(C88,проект!C:W,13,0)</f>
        <v>0</v>
      </c>
      <c r="AI88" s="128" t="b">
        <f t="shared" si="43"/>
        <v>1</v>
      </c>
      <c r="AJ88" s="128">
        <v>0</v>
      </c>
      <c r="AK88" s="128">
        <f>VLOOKUP(C88,проект!C:W,14,0)</f>
        <v>0</v>
      </c>
      <c r="AL88" s="128" t="b">
        <f t="shared" si="44"/>
        <v>1</v>
      </c>
      <c r="AM88" s="128">
        <v>0</v>
      </c>
      <c r="AN88" s="128">
        <v>0</v>
      </c>
      <c r="AO88" s="128">
        <v>0</v>
      </c>
      <c r="AP88" s="128">
        <f>VLOOKUP(C88,проект!C:W,17,0)</f>
        <v>0</v>
      </c>
      <c r="AQ88" s="128" t="b">
        <f t="shared" si="45"/>
        <v>1</v>
      </c>
      <c r="AR88" s="128">
        <v>0</v>
      </c>
      <c r="AS88" s="128">
        <f>VLOOKUP(C88,проект!C:W,18,0)</f>
        <v>0</v>
      </c>
      <c r="AT88" s="128" t="b">
        <f t="shared" si="46"/>
        <v>1</v>
      </c>
      <c r="AU88" s="128">
        <v>0</v>
      </c>
      <c r="AV88" s="128">
        <f>VLOOKUP(C88,проект!C:W,19,0)</f>
        <v>0</v>
      </c>
      <c r="AW88" s="128" t="b">
        <f t="shared" si="47"/>
        <v>1</v>
      </c>
      <c r="AX88" s="128">
        <v>0</v>
      </c>
      <c r="AY88" s="128">
        <f>VLOOKUP(C88,проект!C:W,20,0)</f>
        <v>0</v>
      </c>
      <c r="AZ88" s="128" t="b">
        <f t="shared" si="48"/>
        <v>1</v>
      </c>
      <c r="BA88" s="128">
        <v>29115.38</v>
      </c>
      <c r="BB88" s="128">
        <f>VLOOKUP(C88,проект!C:W,21,0)</f>
        <v>29115.38</v>
      </c>
      <c r="BC88" s="128" t="b">
        <f t="shared" si="49"/>
        <v>1</v>
      </c>
      <c r="BD88" s="128">
        <f>VLOOKUP(C88,проект!C:D,2,0)</f>
        <v>1887394.5799999998</v>
      </c>
      <c r="BF88" t="b">
        <f t="shared" si="50"/>
        <v>0</v>
      </c>
    </row>
    <row r="89" spans="1:58" x14ac:dyDescent="0.25">
      <c r="A89">
        <v>126</v>
      </c>
      <c r="B89" t="s">
        <v>2150</v>
      </c>
      <c r="C89">
        <v>40919</v>
      </c>
      <c r="D89" s="128">
        <v>2402767.0300000003</v>
      </c>
      <c r="E89" s="128">
        <v>2374509.6</v>
      </c>
      <c r="F89" s="128">
        <v>0</v>
      </c>
      <c r="G89" s="128">
        <f>VLOOKUP(C89,проект!C:F,4,0)</f>
        <v>0</v>
      </c>
      <c r="H89" s="128" t="b">
        <f t="shared" si="34"/>
        <v>1</v>
      </c>
      <c r="I89" s="181">
        <v>2374509.6</v>
      </c>
      <c r="J89" s="181">
        <f>VLOOKUP(C89,проект!C:W,5,0)</f>
        <v>1649438.4</v>
      </c>
      <c r="K89" s="181" t="b">
        <f t="shared" si="35"/>
        <v>0</v>
      </c>
      <c r="L89" s="128">
        <v>0</v>
      </c>
      <c r="M89" s="128">
        <f>VLOOKUP(C89,проект!C:W,6,0)</f>
        <v>0</v>
      </c>
      <c r="N89" s="128" t="b">
        <f t="shared" si="36"/>
        <v>1</v>
      </c>
      <c r="O89" s="128">
        <v>0</v>
      </c>
      <c r="P89" s="128">
        <f>VLOOKUP(C89,проект!C:W,7,0)</f>
        <v>0</v>
      </c>
      <c r="Q89" s="128" t="b">
        <f t="shared" si="37"/>
        <v>1</v>
      </c>
      <c r="R89" s="128">
        <v>0</v>
      </c>
      <c r="S89" s="128">
        <f>VLOOKUP(C89,проект!C:W,8,0)</f>
        <v>0</v>
      </c>
      <c r="T89" s="128" t="b">
        <f t="shared" si="38"/>
        <v>1</v>
      </c>
      <c r="U89" s="128">
        <v>0</v>
      </c>
      <c r="V89" s="128">
        <f>VLOOKUP(C89,проект!C:W,9,0)</f>
        <v>0</v>
      </c>
      <c r="W89" s="128" t="b">
        <f t="shared" si="39"/>
        <v>1</v>
      </c>
      <c r="X89" s="128">
        <v>0</v>
      </c>
      <c r="Y89" s="128">
        <f>VLOOKUP(C89,проект!C:W,10,0)</f>
        <v>0</v>
      </c>
      <c r="Z89" s="128" t="b">
        <f t="shared" si="40"/>
        <v>1</v>
      </c>
      <c r="AA89" s="128">
        <v>0</v>
      </c>
      <c r="AB89" s="128">
        <f>VLOOKUP(C89,проект!C:W,11,0)</f>
        <v>0</v>
      </c>
      <c r="AC89" s="128" t="b">
        <f t="shared" si="41"/>
        <v>1</v>
      </c>
      <c r="AD89" s="128">
        <v>0</v>
      </c>
      <c r="AE89" s="128">
        <f>VLOOKUP(C89,проект!C:W,12,0)</f>
        <v>0</v>
      </c>
      <c r="AF89" s="128" t="b">
        <f t="shared" si="42"/>
        <v>1</v>
      </c>
      <c r="AG89" s="128">
        <v>0</v>
      </c>
      <c r="AH89" s="128">
        <f>VLOOKUP(C89,проект!C:W,13,0)</f>
        <v>0</v>
      </c>
      <c r="AI89" s="128" t="b">
        <f t="shared" si="43"/>
        <v>1</v>
      </c>
      <c r="AJ89" s="128">
        <v>0</v>
      </c>
      <c r="AK89" s="128">
        <f>VLOOKUP(C89,проект!C:W,14,0)</f>
        <v>0</v>
      </c>
      <c r="AL89" s="128" t="b">
        <f t="shared" si="44"/>
        <v>1</v>
      </c>
      <c r="AM89" s="128">
        <v>0</v>
      </c>
      <c r="AN89" s="128">
        <v>0</v>
      </c>
      <c r="AO89" s="128">
        <v>0</v>
      </c>
      <c r="AP89" s="128">
        <f>VLOOKUP(C89,проект!C:W,17,0)</f>
        <v>0</v>
      </c>
      <c r="AQ89" s="128" t="b">
        <f t="shared" si="45"/>
        <v>1</v>
      </c>
      <c r="AR89" s="128">
        <v>0</v>
      </c>
      <c r="AS89" s="128">
        <f>VLOOKUP(C89,проект!C:W,18,0)</f>
        <v>0</v>
      </c>
      <c r="AT89" s="128" t="b">
        <f t="shared" si="46"/>
        <v>1</v>
      </c>
      <c r="AU89" s="128">
        <v>0</v>
      </c>
      <c r="AV89" s="128">
        <f>VLOOKUP(C89,проект!C:W,19,0)</f>
        <v>0</v>
      </c>
      <c r="AW89" s="128" t="b">
        <f t="shared" si="47"/>
        <v>1</v>
      </c>
      <c r="AX89" s="128">
        <v>0</v>
      </c>
      <c r="AY89" s="128">
        <f>VLOOKUP(C89,проект!C:W,20,0)</f>
        <v>0</v>
      </c>
      <c r="AZ89" s="128" t="b">
        <f t="shared" si="48"/>
        <v>1</v>
      </c>
      <c r="BA89" s="128">
        <v>28257.43</v>
      </c>
      <c r="BB89" s="128">
        <f>VLOOKUP(C89,проект!C:W,21,0)</f>
        <v>28257.43</v>
      </c>
      <c r="BC89" s="128" t="b">
        <f t="shared" si="49"/>
        <v>1</v>
      </c>
      <c r="BD89" s="128">
        <f>VLOOKUP(C89,проект!C:D,2,0)</f>
        <v>1677695.8299999998</v>
      </c>
      <c r="BF89" t="b">
        <f t="shared" si="50"/>
        <v>0</v>
      </c>
    </row>
    <row r="90" spans="1:58" x14ac:dyDescent="0.25">
      <c r="A90">
        <v>127</v>
      </c>
      <c r="B90" t="s">
        <v>2151</v>
      </c>
      <c r="C90">
        <v>40918</v>
      </c>
      <c r="D90" s="128">
        <v>2475719.7799999998</v>
      </c>
      <c r="E90" s="128">
        <v>2446604.4</v>
      </c>
      <c r="F90" s="128">
        <v>0</v>
      </c>
      <c r="G90" s="128">
        <f>VLOOKUP(C90,проект!C:F,4,0)</f>
        <v>0</v>
      </c>
      <c r="H90" s="128" t="b">
        <f t="shared" si="34"/>
        <v>1</v>
      </c>
      <c r="I90" s="181">
        <v>2446604.4</v>
      </c>
      <c r="J90" s="181">
        <f>VLOOKUP(C90,проект!C:W,5,0)</f>
        <v>1996231.2</v>
      </c>
      <c r="K90" s="181" t="b">
        <f t="shared" si="35"/>
        <v>0</v>
      </c>
      <c r="L90" s="128">
        <v>0</v>
      </c>
      <c r="M90" s="128">
        <f>VLOOKUP(C90,проект!C:W,6,0)</f>
        <v>0</v>
      </c>
      <c r="N90" s="128" t="b">
        <f t="shared" si="36"/>
        <v>1</v>
      </c>
      <c r="O90" s="128">
        <v>0</v>
      </c>
      <c r="P90" s="128">
        <f>VLOOKUP(C90,проект!C:W,7,0)</f>
        <v>0</v>
      </c>
      <c r="Q90" s="128" t="b">
        <f t="shared" si="37"/>
        <v>1</v>
      </c>
      <c r="R90" s="128">
        <v>0</v>
      </c>
      <c r="S90" s="128">
        <f>VLOOKUP(C90,проект!C:W,8,0)</f>
        <v>0</v>
      </c>
      <c r="T90" s="128" t="b">
        <f t="shared" si="38"/>
        <v>1</v>
      </c>
      <c r="U90" s="128">
        <v>0</v>
      </c>
      <c r="V90" s="128">
        <f>VLOOKUP(C90,проект!C:W,9,0)</f>
        <v>0</v>
      </c>
      <c r="W90" s="128" t="b">
        <f t="shared" si="39"/>
        <v>1</v>
      </c>
      <c r="X90" s="128">
        <v>0</v>
      </c>
      <c r="Y90" s="128">
        <f>VLOOKUP(C90,проект!C:W,10,0)</f>
        <v>0</v>
      </c>
      <c r="Z90" s="128" t="b">
        <f t="shared" si="40"/>
        <v>1</v>
      </c>
      <c r="AA90" s="128">
        <v>0</v>
      </c>
      <c r="AB90" s="128">
        <f>VLOOKUP(C90,проект!C:W,11,0)</f>
        <v>0</v>
      </c>
      <c r="AC90" s="128" t="b">
        <f t="shared" si="41"/>
        <v>1</v>
      </c>
      <c r="AD90" s="128">
        <v>0</v>
      </c>
      <c r="AE90" s="128">
        <f>VLOOKUP(C90,проект!C:W,12,0)</f>
        <v>0</v>
      </c>
      <c r="AF90" s="128" t="b">
        <f t="shared" si="42"/>
        <v>1</v>
      </c>
      <c r="AG90" s="128">
        <v>0</v>
      </c>
      <c r="AH90" s="128">
        <f>VLOOKUP(C90,проект!C:W,13,0)</f>
        <v>0</v>
      </c>
      <c r="AI90" s="128" t="b">
        <f t="shared" si="43"/>
        <v>1</v>
      </c>
      <c r="AJ90" s="128">
        <v>0</v>
      </c>
      <c r="AK90" s="128">
        <f>VLOOKUP(C90,проект!C:W,14,0)</f>
        <v>0</v>
      </c>
      <c r="AL90" s="128" t="b">
        <f t="shared" si="44"/>
        <v>1</v>
      </c>
      <c r="AM90" s="128">
        <v>0</v>
      </c>
      <c r="AN90" s="128">
        <v>0</v>
      </c>
      <c r="AO90" s="128">
        <v>0</v>
      </c>
      <c r="AP90" s="128">
        <f>VLOOKUP(C90,проект!C:W,17,0)</f>
        <v>0</v>
      </c>
      <c r="AQ90" s="128" t="b">
        <f t="shared" si="45"/>
        <v>1</v>
      </c>
      <c r="AR90" s="128">
        <v>0</v>
      </c>
      <c r="AS90" s="128">
        <f>VLOOKUP(C90,проект!C:W,18,0)</f>
        <v>0</v>
      </c>
      <c r="AT90" s="128" t="b">
        <f t="shared" si="46"/>
        <v>1</v>
      </c>
      <c r="AU90" s="128">
        <v>0</v>
      </c>
      <c r="AV90" s="128">
        <f>VLOOKUP(C90,проект!C:W,19,0)</f>
        <v>0</v>
      </c>
      <c r="AW90" s="128" t="b">
        <f t="shared" si="47"/>
        <v>1</v>
      </c>
      <c r="AX90" s="128">
        <v>0</v>
      </c>
      <c r="AY90" s="128">
        <f>VLOOKUP(C90,проект!C:W,20,0)</f>
        <v>0</v>
      </c>
      <c r="AZ90" s="128" t="b">
        <f t="shared" si="48"/>
        <v>1</v>
      </c>
      <c r="BA90" s="128">
        <v>29115.38</v>
      </c>
      <c r="BB90" s="128">
        <f>VLOOKUP(C90,проект!C:W,21,0)</f>
        <v>29115.38</v>
      </c>
      <c r="BC90" s="128" t="b">
        <f t="shared" si="49"/>
        <v>1</v>
      </c>
      <c r="BD90" s="128">
        <f>VLOOKUP(C90,проект!C:D,2,0)</f>
        <v>2025346.5799999998</v>
      </c>
      <c r="BF90" t="b">
        <f t="shared" si="50"/>
        <v>0</v>
      </c>
    </row>
    <row r="91" spans="1:58" x14ac:dyDescent="0.25">
      <c r="A91">
        <v>128</v>
      </c>
      <c r="B91" t="s">
        <v>2152</v>
      </c>
      <c r="C91">
        <v>40917</v>
      </c>
      <c r="D91" s="128">
        <v>2475719.7799999998</v>
      </c>
      <c r="E91" s="128">
        <v>2446604.4</v>
      </c>
      <c r="F91" s="128">
        <v>0</v>
      </c>
      <c r="G91" s="128">
        <f>VLOOKUP(C91,проект!C:F,4,0)</f>
        <v>0</v>
      </c>
      <c r="H91" s="128" t="b">
        <f t="shared" si="34"/>
        <v>1</v>
      </c>
      <c r="I91" s="181">
        <v>2446604.4</v>
      </c>
      <c r="J91" s="181">
        <f>VLOOKUP(C91,проект!C:W,5,0)</f>
        <v>2012637.5999999999</v>
      </c>
      <c r="K91" s="181" t="b">
        <f t="shared" si="35"/>
        <v>0</v>
      </c>
      <c r="L91" s="128">
        <v>0</v>
      </c>
      <c r="M91" s="128">
        <f>VLOOKUP(C91,проект!C:W,6,0)</f>
        <v>0</v>
      </c>
      <c r="N91" s="128" t="b">
        <f t="shared" si="36"/>
        <v>1</v>
      </c>
      <c r="O91" s="128">
        <v>0</v>
      </c>
      <c r="P91" s="128">
        <f>VLOOKUP(C91,проект!C:W,7,0)</f>
        <v>0</v>
      </c>
      <c r="Q91" s="128" t="b">
        <f t="shared" si="37"/>
        <v>1</v>
      </c>
      <c r="R91" s="128">
        <v>0</v>
      </c>
      <c r="S91" s="128">
        <f>VLOOKUP(C91,проект!C:W,8,0)</f>
        <v>0</v>
      </c>
      <c r="T91" s="128" t="b">
        <f t="shared" si="38"/>
        <v>1</v>
      </c>
      <c r="U91" s="128">
        <v>0</v>
      </c>
      <c r="V91" s="128">
        <f>VLOOKUP(C91,проект!C:W,9,0)</f>
        <v>0</v>
      </c>
      <c r="W91" s="128" t="b">
        <f t="shared" si="39"/>
        <v>1</v>
      </c>
      <c r="X91" s="128">
        <v>0</v>
      </c>
      <c r="Y91" s="128">
        <f>VLOOKUP(C91,проект!C:W,10,0)</f>
        <v>0</v>
      </c>
      <c r="Z91" s="128" t="b">
        <f t="shared" si="40"/>
        <v>1</v>
      </c>
      <c r="AA91" s="128">
        <v>0</v>
      </c>
      <c r="AB91" s="128">
        <f>VLOOKUP(C91,проект!C:W,11,0)</f>
        <v>0</v>
      </c>
      <c r="AC91" s="128" t="b">
        <f t="shared" si="41"/>
        <v>1</v>
      </c>
      <c r="AD91" s="128">
        <v>0</v>
      </c>
      <c r="AE91" s="128">
        <f>VLOOKUP(C91,проект!C:W,12,0)</f>
        <v>0</v>
      </c>
      <c r="AF91" s="128" t="b">
        <f t="shared" si="42"/>
        <v>1</v>
      </c>
      <c r="AG91" s="128">
        <v>0</v>
      </c>
      <c r="AH91" s="128">
        <f>VLOOKUP(C91,проект!C:W,13,0)</f>
        <v>0</v>
      </c>
      <c r="AI91" s="128" t="b">
        <f t="shared" si="43"/>
        <v>1</v>
      </c>
      <c r="AJ91" s="128">
        <v>0</v>
      </c>
      <c r="AK91" s="128">
        <f>VLOOKUP(C91,проект!C:W,14,0)</f>
        <v>0</v>
      </c>
      <c r="AL91" s="128" t="b">
        <f t="shared" si="44"/>
        <v>1</v>
      </c>
      <c r="AM91" s="128">
        <v>0</v>
      </c>
      <c r="AN91" s="128">
        <v>0</v>
      </c>
      <c r="AO91" s="128">
        <v>0</v>
      </c>
      <c r="AP91" s="128">
        <f>VLOOKUP(C91,проект!C:W,17,0)</f>
        <v>0</v>
      </c>
      <c r="AQ91" s="128" t="b">
        <f t="shared" si="45"/>
        <v>1</v>
      </c>
      <c r="AR91" s="128">
        <v>0</v>
      </c>
      <c r="AS91" s="128">
        <f>VLOOKUP(C91,проект!C:W,18,0)</f>
        <v>0</v>
      </c>
      <c r="AT91" s="128" t="b">
        <f t="shared" si="46"/>
        <v>1</v>
      </c>
      <c r="AU91" s="128">
        <v>0</v>
      </c>
      <c r="AV91" s="128">
        <f>VLOOKUP(C91,проект!C:W,19,0)</f>
        <v>0</v>
      </c>
      <c r="AW91" s="128" t="b">
        <f t="shared" si="47"/>
        <v>1</v>
      </c>
      <c r="AX91" s="128">
        <v>0</v>
      </c>
      <c r="AY91" s="128">
        <f>VLOOKUP(C91,проект!C:W,20,0)</f>
        <v>0</v>
      </c>
      <c r="AZ91" s="128" t="b">
        <f t="shared" si="48"/>
        <v>1</v>
      </c>
      <c r="BA91" s="128">
        <v>29115.38</v>
      </c>
      <c r="BB91" s="128">
        <f>VLOOKUP(C91,проект!C:W,21,0)</f>
        <v>29115.38</v>
      </c>
      <c r="BC91" s="128" t="b">
        <f t="shared" si="49"/>
        <v>1</v>
      </c>
      <c r="BD91" s="128">
        <f>VLOOKUP(C91,проект!C:D,2,0)</f>
        <v>2041752.9799999997</v>
      </c>
      <c r="BF91" t="b">
        <f t="shared" si="50"/>
        <v>0</v>
      </c>
    </row>
    <row r="92" spans="1:58" x14ac:dyDescent="0.25">
      <c r="A92">
        <v>129</v>
      </c>
      <c r="B92" t="s">
        <v>2153</v>
      </c>
      <c r="C92">
        <v>40900</v>
      </c>
      <c r="D92" s="128">
        <v>3613156.86</v>
      </c>
      <c r="E92" s="128">
        <v>3570664.8</v>
      </c>
      <c r="F92" s="128">
        <v>0</v>
      </c>
      <c r="G92" s="128">
        <f>VLOOKUP(C92,проект!C:F,4,0)</f>
        <v>0</v>
      </c>
      <c r="H92" s="128" t="b">
        <f t="shared" si="34"/>
        <v>1</v>
      </c>
      <c r="I92" s="181">
        <v>3570664.8</v>
      </c>
      <c r="J92" s="181">
        <f>VLOOKUP(C92,проект!C:W,5,0)</f>
        <v>3304684.8</v>
      </c>
      <c r="K92" s="181" t="b">
        <f t="shared" si="35"/>
        <v>0</v>
      </c>
      <c r="L92" s="128">
        <v>0</v>
      </c>
      <c r="M92" s="128">
        <f>VLOOKUP(C92,проект!C:W,6,0)</f>
        <v>0</v>
      </c>
      <c r="N92" s="128" t="b">
        <f t="shared" si="36"/>
        <v>1</v>
      </c>
      <c r="O92" s="128">
        <v>0</v>
      </c>
      <c r="P92" s="128">
        <f>VLOOKUP(C92,проект!C:W,7,0)</f>
        <v>0</v>
      </c>
      <c r="Q92" s="128" t="b">
        <f t="shared" si="37"/>
        <v>1</v>
      </c>
      <c r="R92" s="128">
        <v>0</v>
      </c>
      <c r="S92" s="128">
        <f>VLOOKUP(C92,проект!C:W,8,0)</f>
        <v>0</v>
      </c>
      <c r="T92" s="128" t="b">
        <f t="shared" si="38"/>
        <v>1</v>
      </c>
      <c r="U92" s="128">
        <v>0</v>
      </c>
      <c r="V92" s="128">
        <f>VLOOKUP(C92,проект!C:W,9,0)</f>
        <v>0</v>
      </c>
      <c r="W92" s="128" t="b">
        <f t="shared" si="39"/>
        <v>1</v>
      </c>
      <c r="X92" s="128">
        <v>0</v>
      </c>
      <c r="Y92" s="128">
        <f>VLOOKUP(C92,проект!C:W,10,0)</f>
        <v>0</v>
      </c>
      <c r="Z92" s="128" t="b">
        <f t="shared" si="40"/>
        <v>1</v>
      </c>
      <c r="AA92" s="128">
        <v>0</v>
      </c>
      <c r="AB92" s="128">
        <f>VLOOKUP(C92,проект!C:W,11,0)</f>
        <v>0</v>
      </c>
      <c r="AC92" s="128" t="b">
        <f t="shared" si="41"/>
        <v>1</v>
      </c>
      <c r="AD92" s="128">
        <v>0</v>
      </c>
      <c r="AE92" s="128">
        <f>VLOOKUP(C92,проект!C:W,12,0)</f>
        <v>0</v>
      </c>
      <c r="AF92" s="128" t="b">
        <f t="shared" si="42"/>
        <v>1</v>
      </c>
      <c r="AG92" s="128">
        <v>0</v>
      </c>
      <c r="AH92" s="128">
        <f>VLOOKUP(C92,проект!C:W,13,0)</f>
        <v>0</v>
      </c>
      <c r="AI92" s="128" t="b">
        <f t="shared" si="43"/>
        <v>1</v>
      </c>
      <c r="AJ92" s="128">
        <v>0</v>
      </c>
      <c r="AK92" s="128">
        <f>VLOOKUP(C92,проект!C:W,14,0)</f>
        <v>0</v>
      </c>
      <c r="AL92" s="128" t="b">
        <f t="shared" si="44"/>
        <v>1</v>
      </c>
      <c r="AM92" s="128">
        <v>0</v>
      </c>
      <c r="AN92" s="128">
        <v>0</v>
      </c>
      <c r="AO92" s="128">
        <v>0</v>
      </c>
      <c r="AP92" s="128">
        <f>VLOOKUP(C92,проект!C:W,17,0)</f>
        <v>0</v>
      </c>
      <c r="AQ92" s="128" t="b">
        <f t="shared" si="45"/>
        <v>1</v>
      </c>
      <c r="AR92" s="128">
        <v>0</v>
      </c>
      <c r="AS92" s="128">
        <f>VLOOKUP(C92,проект!C:W,18,0)</f>
        <v>0</v>
      </c>
      <c r="AT92" s="128" t="b">
        <f t="shared" si="46"/>
        <v>1</v>
      </c>
      <c r="AU92" s="128">
        <v>0</v>
      </c>
      <c r="AV92" s="128">
        <f>VLOOKUP(C92,проект!C:W,19,0)</f>
        <v>0</v>
      </c>
      <c r="AW92" s="128" t="b">
        <f t="shared" si="47"/>
        <v>1</v>
      </c>
      <c r="AX92" s="128">
        <v>0</v>
      </c>
      <c r="AY92" s="128">
        <f>VLOOKUP(C92,проект!C:W,20,0)</f>
        <v>0</v>
      </c>
      <c r="AZ92" s="128" t="b">
        <f t="shared" si="48"/>
        <v>1</v>
      </c>
      <c r="BA92" s="128">
        <v>42492.06</v>
      </c>
      <c r="BB92" s="128">
        <f>VLOOKUP(C92,проект!C:W,21,0)</f>
        <v>42492.06</v>
      </c>
      <c r="BC92" s="128" t="b">
        <f t="shared" si="49"/>
        <v>1</v>
      </c>
      <c r="BD92" s="128">
        <f>VLOOKUP(C92,проект!C:D,2,0)</f>
        <v>3347176.86</v>
      </c>
      <c r="BF92" t="b">
        <f t="shared" si="50"/>
        <v>0</v>
      </c>
    </row>
    <row r="93" spans="1:58" x14ac:dyDescent="0.25">
      <c r="A93">
        <v>130</v>
      </c>
      <c r="B93" t="s">
        <v>2154</v>
      </c>
      <c r="C93">
        <v>39386</v>
      </c>
      <c r="D93" s="128">
        <v>3613156.86</v>
      </c>
      <c r="E93" s="128">
        <v>3570664.8</v>
      </c>
      <c r="F93" s="128">
        <v>0</v>
      </c>
      <c r="G93" s="128">
        <f>VLOOKUP(C93,проект!C:F,4,0)</f>
        <v>0</v>
      </c>
      <c r="H93" s="128" t="b">
        <f t="shared" si="34"/>
        <v>1</v>
      </c>
      <c r="I93" s="181">
        <v>3570664.8</v>
      </c>
      <c r="J93" s="181">
        <f>VLOOKUP(C93,проект!C:W,5,0)</f>
        <v>2652001.2000000002</v>
      </c>
      <c r="K93" s="181" t="b">
        <f t="shared" si="35"/>
        <v>0</v>
      </c>
      <c r="L93" s="128">
        <v>0</v>
      </c>
      <c r="M93" s="128">
        <f>VLOOKUP(C93,проект!C:W,6,0)</f>
        <v>0</v>
      </c>
      <c r="N93" s="128" t="b">
        <f t="shared" si="36"/>
        <v>1</v>
      </c>
      <c r="O93" s="128">
        <v>0</v>
      </c>
      <c r="P93" s="128">
        <f>VLOOKUP(C93,проект!C:W,7,0)</f>
        <v>0</v>
      </c>
      <c r="Q93" s="128" t="b">
        <f t="shared" si="37"/>
        <v>1</v>
      </c>
      <c r="R93" s="128">
        <v>0</v>
      </c>
      <c r="S93" s="128">
        <f>VLOOKUP(C93,проект!C:W,8,0)</f>
        <v>0</v>
      </c>
      <c r="T93" s="128" t="b">
        <f t="shared" si="38"/>
        <v>1</v>
      </c>
      <c r="U93" s="128">
        <v>0</v>
      </c>
      <c r="V93" s="128">
        <f>VLOOKUP(C93,проект!C:W,9,0)</f>
        <v>0</v>
      </c>
      <c r="W93" s="128" t="b">
        <f t="shared" si="39"/>
        <v>1</v>
      </c>
      <c r="X93" s="128">
        <v>0</v>
      </c>
      <c r="Y93" s="128">
        <f>VLOOKUP(C93,проект!C:W,10,0)</f>
        <v>0</v>
      </c>
      <c r="Z93" s="128" t="b">
        <f t="shared" si="40"/>
        <v>1</v>
      </c>
      <c r="AA93" s="128">
        <v>0</v>
      </c>
      <c r="AB93" s="128">
        <f>VLOOKUP(C93,проект!C:W,11,0)</f>
        <v>0</v>
      </c>
      <c r="AC93" s="128" t="b">
        <f t="shared" si="41"/>
        <v>1</v>
      </c>
      <c r="AD93" s="128">
        <v>0</v>
      </c>
      <c r="AE93" s="128">
        <f>VLOOKUP(C93,проект!C:W,12,0)</f>
        <v>0</v>
      </c>
      <c r="AF93" s="128" t="b">
        <f t="shared" si="42"/>
        <v>1</v>
      </c>
      <c r="AG93" s="128">
        <v>0</v>
      </c>
      <c r="AH93" s="128">
        <f>VLOOKUP(C93,проект!C:W,13,0)</f>
        <v>0</v>
      </c>
      <c r="AI93" s="128" t="b">
        <f t="shared" si="43"/>
        <v>1</v>
      </c>
      <c r="AJ93" s="128">
        <v>0</v>
      </c>
      <c r="AK93" s="128">
        <f>VLOOKUP(C93,проект!C:W,14,0)</f>
        <v>0</v>
      </c>
      <c r="AL93" s="128" t="b">
        <f t="shared" si="44"/>
        <v>1</v>
      </c>
      <c r="AM93" s="128">
        <v>0</v>
      </c>
      <c r="AN93" s="128">
        <v>0</v>
      </c>
      <c r="AO93" s="128">
        <v>0</v>
      </c>
      <c r="AP93" s="128">
        <f>VLOOKUP(C93,проект!C:W,17,0)</f>
        <v>0</v>
      </c>
      <c r="AQ93" s="128" t="b">
        <f t="shared" si="45"/>
        <v>1</v>
      </c>
      <c r="AR93" s="128">
        <v>0</v>
      </c>
      <c r="AS93" s="128">
        <f>VLOOKUP(C93,проект!C:W,18,0)</f>
        <v>0</v>
      </c>
      <c r="AT93" s="128" t="b">
        <f t="shared" si="46"/>
        <v>1</v>
      </c>
      <c r="AU93" s="128">
        <v>0</v>
      </c>
      <c r="AV93" s="128">
        <f>VLOOKUP(C93,проект!C:W,19,0)</f>
        <v>0</v>
      </c>
      <c r="AW93" s="128" t="b">
        <f t="shared" si="47"/>
        <v>1</v>
      </c>
      <c r="AX93" s="128">
        <v>0</v>
      </c>
      <c r="AY93" s="128">
        <f>VLOOKUP(C93,проект!C:W,20,0)</f>
        <v>0</v>
      </c>
      <c r="AZ93" s="128" t="b">
        <f t="shared" si="48"/>
        <v>1</v>
      </c>
      <c r="BA93" s="128">
        <v>42492.06</v>
      </c>
      <c r="BB93" s="128">
        <f>VLOOKUP(C93,проект!C:W,21,0)</f>
        <v>42492.06</v>
      </c>
      <c r="BC93" s="128" t="b">
        <f t="shared" si="49"/>
        <v>1</v>
      </c>
      <c r="BD93" s="128">
        <f>VLOOKUP(C93,проект!C:D,2,0)</f>
        <v>2694493.2600000002</v>
      </c>
      <c r="BF93" t="b">
        <f t="shared" si="50"/>
        <v>0</v>
      </c>
    </row>
    <row r="94" spans="1:58" x14ac:dyDescent="0.25">
      <c r="A94">
        <v>131</v>
      </c>
      <c r="B94" t="s">
        <v>2155</v>
      </c>
      <c r="C94">
        <v>40786</v>
      </c>
      <c r="D94" s="128">
        <v>2965455.5</v>
      </c>
      <c r="E94" s="128">
        <v>2930292</v>
      </c>
      <c r="F94" s="128">
        <v>0</v>
      </c>
      <c r="G94" s="128">
        <f>VLOOKUP(C94,проект!C:F,4,0)</f>
        <v>0</v>
      </c>
      <c r="H94" s="128" t="b">
        <f t="shared" si="34"/>
        <v>1</v>
      </c>
      <c r="I94" s="181">
        <v>2930292</v>
      </c>
      <c r="J94" s="181">
        <f>VLOOKUP(C94,проект!C:W,5,0)</f>
        <v>3018625.2</v>
      </c>
      <c r="K94" s="181" t="b">
        <f t="shared" si="35"/>
        <v>0</v>
      </c>
      <c r="L94" s="128">
        <v>0</v>
      </c>
      <c r="M94" s="128">
        <f>VLOOKUP(C94,проект!C:W,6,0)</f>
        <v>0</v>
      </c>
      <c r="N94" s="128" t="b">
        <f t="shared" si="36"/>
        <v>1</v>
      </c>
      <c r="O94" s="128">
        <v>0</v>
      </c>
      <c r="P94" s="128">
        <f>VLOOKUP(C94,проект!C:W,7,0)</f>
        <v>0</v>
      </c>
      <c r="Q94" s="128" t="b">
        <f t="shared" si="37"/>
        <v>1</v>
      </c>
      <c r="R94" s="128">
        <v>0</v>
      </c>
      <c r="S94" s="128">
        <f>VLOOKUP(C94,проект!C:W,8,0)</f>
        <v>0</v>
      </c>
      <c r="T94" s="128" t="b">
        <f t="shared" si="38"/>
        <v>1</v>
      </c>
      <c r="U94" s="128">
        <v>0</v>
      </c>
      <c r="V94" s="128">
        <f>VLOOKUP(C94,проект!C:W,9,0)</f>
        <v>0</v>
      </c>
      <c r="W94" s="128" t="b">
        <f t="shared" si="39"/>
        <v>1</v>
      </c>
      <c r="X94" s="128">
        <v>0</v>
      </c>
      <c r="Y94" s="128">
        <f>VLOOKUP(C94,проект!C:W,10,0)</f>
        <v>0</v>
      </c>
      <c r="Z94" s="128" t="b">
        <f t="shared" si="40"/>
        <v>1</v>
      </c>
      <c r="AA94" s="128">
        <v>0</v>
      </c>
      <c r="AB94" s="128">
        <f>VLOOKUP(C94,проект!C:W,11,0)</f>
        <v>0</v>
      </c>
      <c r="AC94" s="128" t="b">
        <f t="shared" si="41"/>
        <v>1</v>
      </c>
      <c r="AD94" s="128">
        <v>0</v>
      </c>
      <c r="AE94" s="128">
        <f>VLOOKUP(C94,проект!C:W,12,0)</f>
        <v>0</v>
      </c>
      <c r="AF94" s="128" t="b">
        <f t="shared" si="42"/>
        <v>1</v>
      </c>
      <c r="AG94" s="128">
        <v>0</v>
      </c>
      <c r="AH94" s="128">
        <f>VLOOKUP(C94,проект!C:W,13,0)</f>
        <v>0</v>
      </c>
      <c r="AI94" s="128" t="b">
        <f t="shared" si="43"/>
        <v>1</v>
      </c>
      <c r="AJ94" s="128">
        <v>0</v>
      </c>
      <c r="AK94" s="128">
        <f>VLOOKUP(C94,проект!C:W,14,0)</f>
        <v>0</v>
      </c>
      <c r="AL94" s="128" t="b">
        <f t="shared" si="44"/>
        <v>1</v>
      </c>
      <c r="AM94" s="128">
        <v>0</v>
      </c>
      <c r="AN94" s="128">
        <v>0</v>
      </c>
      <c r="AO94" s="128">
        <v>0</v>
      </c>
      <c r="AP94" s="128">
        <f>VLOOKUP(C94,проект!C:W,17,0)</f>
        <v>0</v>
      </c>
      <c r="AQ94" s="128" t="b">
        <f t="shared" si="45"/>
        <v>1</v>
      </c>
      <c r="AR94" s="128">
        <v>0</v>
      </c>
      <c r="AS94" s="128">
        <f>VLOOKUP(C94,проект!C:W,18,0)</f>
        <v>0</v>
      </c>
      <c r="AT94" s="128" t="b">
        <f t="shared" si="46"/>
        <v>1</v>
      </c>
      <c r="AU94" s="128">
        <v>0</v>
      </c>
      <c r="AV94" s="128">
        <f>VLOOKUP(C94,проект!C:W,19,0)</f>
        <v>0</v>
      </c>
      <c r="AW94" s="128" t="b">
        <f t="shared" si="47"/>
        <v>1</v>
      </c>
      <c r="AX94" s="128">
        <v>0</v>
      </c>
      <c r="AY94" s="128">
        <f>VLOOKUP(C94,проект!C:W,20,0)</f>
        <v>0</v>
      </c>
      <c r="AZ94" s="128" t="b">
        <f t="shared" si="48"/>
        <v>1</v>
      </c>
      <c r="BA94" s="128">
        <v>35163.5</v>
      </c>
      <c r="BB94" s="128">
        <f>VLOOKUP(C94,проект!C:W,21,0)</f>
        <v>35163.5</v>
      </c>
      <c r="BC94" s="128" t="b">
        <f t="shared" si="49"/>
        <v>1</v>
      </c>
      <c r="BD94" s="128">
        <f>VLOOKUP(C94,проект!C:D,2,0)</f>
        <v>3053788.7</v>
      </c>
      <c r="BF94" t="b">
        <f t="shared" si="50"/>
        <v>0</v>
      </c>
    </row>
    <row r="95" spans="1:58" x14ac:dyDescent="0.25">
      <c r="A95">
        <v>132</v>
      </c>
      <c r="B95" t="s">
        <v>2156</v>
      </c>
      <c r="C95">
        <v>39396</v>
      </c>
      <c r="D95" s="128">
        <v>3549177.51</v>
      </c>
      <c r="E95" s="128">
        <v>3507092.4</v>
      </c>
      <c r="F95" s="128">
        <v>0</v>
      </c>
      <c r="G95" s="128">
        <f>VLOOKUP(C95,проект!C:F,4,0)</f>
        <v>0</v>
      </c>
      <c r="H95" s="128" t="b">
        <f t="shared" si="34"/>
        <v>1</v>
      </c>
      <c r="I95" s="128">
        <v>3507092.4</v>
      </c>
      <c r="J95" s="128">
        <f>VLOOKUP(C95,проект!C:W,5,0)</f>
        <v>3507092.4</v>
      </c>
      <c r="K95" s="128" t="b">
        <f t="shared" si="35"/>
        <v>1</v>
      </c>
      <c r="L95" s="128">
        <v>0</v>
      </c>
      <c r="M95" s="128">
        <f>VLOOKUP(C95,проект!C:W,6,0)</f>
        <v>0</v>
      </c>
      <c r="N95" s="128" t="b">
        <f t="shared" si="36"/>
        <v>1</v>
      </c>
      <c r="O95" s="128">
        <v>0</v>
      </c>
      <c r="P95" s="128">
        <f>VLOOKUP(C95,проект!C:W,7,0)</f>
        <v>0</v>
      </c>
      <c r="Q95" s="128" t="b">
        <f t="shared" si="37"/>
        <v>1</v>
      </c>
      <c r="R95" s="128">
        <v>0</v>
      </c>
      <c r="S95" s="128">
        <f>VLOOKUP(C95,проект!C:W,8,0)</f>
        <v>0</v>
      </c>
      <c r="T95" s="128" t="b">
        <f t="shared" si="38"/>
        <v>1</v>
      </c>
      <c r="U95" s="128">
        <v>0</v>
      </c>
      <c r="V95" s="128">
        <f>VLOOKUP(C95,проект!C:W,9,0)</f>
        <v>0</v>
      </c>
      <c r="W95" s="128" t="b">
        <f t="shared" si="39"/>
        <v>1</v>
      </c>
      <c r="X95" s="128">
        <v>0</v>
      </c>
      <c r="Y95" s="128">
        <f>VLOOKUP(C95,проект!C:W,10,0)</f>
        <v>0</v>
      </c>
      <c r="Z95" s="128" t="b">
        <f t="shared" si="40"/>
        <v>1</v>
      </c>
      <c r="AA95" s="128">
        <v>0</v>
      </c>
      <c r="AB95" s="128">
        <f>VLOOKUP(C95,проект!C:W,11,0)</f>
        <v>0</v>
      </c>
      <c r="AC95" s="128" t="b">
        <f t="shared" si="41"/>
        <v>1</v>
      </c>
      <c r="AD95" s="128">
        <v>0</v>
      </c>
      <c r="AE95" s="128">
        <f>VLOOKUP(C95,проект!C:W,12,0)</f>
        <v>0</v>
      </c>
      <c r="AF95" s="128" t="b">
        <f t="shared" si="42"/>
        <v>1</v>
      </c>
      <c r="AG95" s="128">
        <v>0</v>
      </c>
      <c r="AH95" s="128">
        <f>VLOOKUP(C95,проект!C:W,13,0)</f>
        <v>0</v>
      </c>
      <c r="AI95" s="128" t="b">
        <f t="shared" si="43"/>
        <v>1</v>
      </c>
      <c r="AJ95" s="128">
        <v>0</v>
      </c>
      <c r="AK95" s="128">
        <f>VLOOKUP(C95,проект!C:W,14,0)</f>
        <v>0</v>
      </c>
      <c r="AL95" s="128" t="b">
        <f t="shared" si="44"/>
        <v>1</v>
      </c>
      <c r="AM95" s="128">
        <v>0</v>
      </c>
      <c r="AN95" s="128">
        <v>0</v>
      </c>
      <c r="AO95" s="128">
        <v>0</v>
      </c>
      <c r="AP95" s="128">
        <f>VLOOKUP(C95,проект!C:W,17,0)</f>
        <v>0</v>
      </c>
      <c r="AQ95" s="128" t="b">
        <f t="shared" si="45"/>
        <v>1</v>
      </c>
      <c r="AR95" s="128">
        <v>0</v>
      </c>
      <c r="AS95" s="128">
        <f>VLOOKUP(C95,проект!C:W,18,0)</f>
        <v>0</v>
      </c>
      <c r="AT95" s="128" t="b">
        <f t="shared" si="46"/>
        <v>1</v>
      </c>
      <c r="AU95" s="128">
        <v>0</v>
      </c>
      <c r="AV95" s="128">
        <f>VLOOKUP(C95,проект!C:W,19,0)</f>
        <v>0</v>
      </c>
      <c r="AW95" s="128" t="b">
        <f t="shared" si="47"/>
        <v>1</v>
      </c>
      <c r="AX95" s="128">
        <v>0</v>
      </c>
      <c r="AY95" s="128">
        <f>VLOOKUP(C95,проект!C:W,20,0)</f>
        <v>0</v>
      </c>
      <c r="AZ95" s="128" t="b">
        <f t="shared" si="48"/>
        <v>1</v>
      </c>
      <c r="BA95" s="128">
        <v>42085.11</v>
      </c>
      <c r="BB95" s="128">
        <f>VLOOKUP(C95,проект!C:W,21,0)</f>
        <v>42085.11</v>
      </c>
      <c r="BC95" s="128" t="b">
        <f t="shared" si="49"/>
        <v>1</v>
      </c>
      <c r="BD95" s="128">
        <f>VLOOKUP(C95,проект!C:D,2,0)</f>
        <v>3549177.51</v>
      </c>
      <c r="BF95" t="b">
        <f t="shared" si="50"/>
        <v>1</v>
      </c>
    </row>
    <row r="96" spans="1:58" x14ac:dyDescent="0.25">
      <c r="A96">
        <v>133</v>
      </c>
      <c r="B96" t="s">
        <v>2157</v>
      </c>
      <c r="C96">
        <v>40689</v>
      </c>
      <c r="D96" s="128">
        <v>275051.88</v>
      </c>
      <c r="E96" s="128">
        <v>271790.40000000002</v>
      </c>
      <c r="F96" s="128">
        <v>0</v>
      </c>
      <c r="G96" s="128">
        <f>VLOOKUP(C96,проект!C:F,4,0)</f>
        <v>0</v>
      </c>
      <c r="H96" s="128" t="b">
        <f t="shared" si="34"/>
        <v>1</v>
      </c>
      <c r="I96" s="128">
        <v>271790.40000000002</v>
      </c>
      <c r="J96" s="128">
        <f>VLOOKUP(C96,проект!C:W,5,0)</f>
        <v>271790.40000000002</v>
      </c>
      <c r="K96" s="128" t="b">
        <f t="shared" si="35"/>
        <v>1</v>
      </c>
      <c r="L96" s="128">
        <v>0</v>
      </c>
      <c r="M96" s="128">
        <f>VLOOKUP(C96,проект!C:W,6,0)</f>
        <v>0</v>
      </c>
      <c r="N96" s="128" t="b">
        <f t="shared" si="36"/>
        <v>1</v>
      </c>
      <c r="O96" s="128">
        <v>0</v>
      </c>
      <c r="P96" s="128">
        <f>VLOOKUP(C96,проект!C:W,7,0)</f>
        <v>0</v>
      </c>
      <c r="Q96" s="128" t="b">
        <f t="shared" si="37"/>
        <v>1</v>
      </c>
      <c r="R96" s="128">
        <v>0</v>
      </c>
      <c r="S96" s="128">
        <f>VLOOKUP(C96,проект!C:W,8,0)</f>
        <v>0</v>
      </c>
      <c r="T96" s="128" t="b">
        <f t="shared" si="38"/>
        <v>1</v>
      </c>
      <c r="U96" s="128">
        <v>0</v>
      </c>
      <c r="V96" s="128">
        <f>VLOOKUP(C96,проект!C:W,9,0)</f>
        <v>0</v>
      </c>
      <c r="W96" s="128" t="b">
        <f t="shared" si="39"/>
        <v>1</v>
      </c>
      <c r="X96" s="128">
        <v>0</v>
      </c>
      <c r="Y96" s="128">
        <f>VLOOKUP(C96,проект!C:W,10,0)</f>
        <v>0</v>
      </c>
      <c r="Z96" s="128" t="b">
        <f t="shared" si="40"/>
        <v>1</v>
      </c>
      <c r="AA96" s="128">
        <v>0</v>
      </c>
      <c r="AB96" s="128">
        <f>VLOOKUP(C96,проект!C:W,11,0)</f>
        <v>0</v>
      </c>
      <c r="AC96" s="128" t="b">
        <f t="shared" si="41"/>
        <v>1</v>
      </c>
      <c r="AD96" s="128">
        <v>0</v>
      </c>
      <c r="AE96" s="128">
        <f>VLOOKUP(C96,проект!C:W,12,0)</f>
        <v>0</v>
      </c>
      <c r="AF96" s="128" t="b">
        <f t="shared" si="42"/>
        <v>1</v>
      </c>
      <c r="AG96" s="128">
        <v>0</v>
      </c>
      <c r="AH96" s="128">
        <f>VLOOKUP(C96,проект!C:W,13,0)</f>
        <v>0</v>
      </c>
      <c r="AI96" s="128" t="b">
        <f t="shared" si="43"/>
        <v>1</v>
      </c>
      <c r="AJ96" s="128">
        <v>0</v>
      </c>
      <c r="AK96" s="128">
        <f>VLOOKUP(C96,проект!C:W,14,0)</f>
        <v>0</v>
      </c>
      <c r="AL96" s="128" t="b">
        <f t="shared" si="44"/>
        <v>1</v>
      </c>
      <c r="AM96" s="128">
        <v>0</v>
      </c>
      <c r="AN96" s="128">
        <v>0</v>
      </c>
      <c r="AO96" s="128">
        <v>0</v>
      </c>
      <c r="AP96" s="128">
        <f>VLOOKUP(C96,проект!C:W,17,0)</f>
        <v>0</v>
      </c>
      <c r="AQ96" s="128" t="b">
        <f t="shared" si="45"/>
        <v>1</v>
      </c>
      <c r="AR96" s="128">
        <v>0</v>
      </c>
      <c r="AS96" s="128">
        <f>VLOOKUP(C96,проект!C:W,18,0)</f>
        <v>0</v>
      </c>
      <c r="AT96" s="128" t="b">
        <f t="shared" si="46"/>
        <v>1</v>
      </c>
      <c r="AU96" s="128">
        <v>0</v>
      </c>
      <c r="AV96" s="128">
        <f>VLOOKUP(C96,проект!C:W,19,0)</f>
        <v>0</v>
      </c>
      <c r="AW96" s="128" t="b">
        <f t="shared" si="47"/>
        <v>1</v>
      </c>
      <c r="AX96" s="128">
        <v>0</v>
      </c>
      <c r="AY96" s="128">
        <f>VLOOKUP(C96,проект!C:W,20,0)</f>
        <v>0</v>
      </c>
      <c r="AZ96" s="128" t="b">
        <f t="shared" si="48"/>
        <v>1</v>
      </c>
      <c r="BA96" s="128">
        <v>3261.48</v>
      </c>
      <c r="BB96" s="128">
        <f>VLOOKUP(C96,проект!C:W,21,0)</f>
        <v>3261.48</v>
      </c>
      <c r="BC96" s="128" t="b">
        <f t="shared" si="49"/>
        <v>1</v>
      </c>
      <c r="BD96" s="128">
        <f>VLOOKUP(C96,проект!C:D,2,0)</f>
        <v>275051.88</v>
      </c>
      <c r="BF96" t="b">
        <f t="shared" si="50"/>
        <v>1</v>
      </c>
    </row>
    <row r="97" spans="1:58" x14ac:dyDescent="0.25">
      <c r="A97">
        <v>134</v>
      </c>
      <c r="B97" t="s">
        <v>2158</v>
      </c>
      <c r="C97">
        <v>40910</v>
      </c>
      <c r="D97" s="128">
        <v>2572918.92</v>
      </c>
      <c r="E97" s="128">
        <v>2542410</v>
      </c>
      <c r="F97" s="128">
        <v>0</v>
      </c>
      <c r="G97" s="128">
        <f>VLOOKUP(C97,проект!C:F,4,0)</f>
        <v>0</v>
      </c>
      <c r="H97" s="128" t="b">
        <f t="shared" si="34"/>
        <v>1</v>
      </c>
      <c r="I97" s="181">
        <v>2542410</v>
      </c>
      <c r="J97" s="181">
        <f>VLOOKUP(C97,проект!C:W,5,0)</f>
        <v>2641153.2000000002</v>
      </c>
      <c r="K97" s="181" t="b">
        <f t="shared" si="35"/>
        <v>0</v>
      </c>
      <c r="L97" s="128">
        <v>0</v>
      </c>
      <c r="M97" s="128">
        <f>VLOOKUP(C97,проект!C:W,6,0)</f>
        <v>0</v>
      </c>
      <c r="N97" s="128" t="b">
        <f t="shared" si="36"/>
        <v>1</v>
      </c>
      <c r="O97" s="128">
        <v>0</v>
      </c>
      <c r="P97" s="128">
        <f>VLOOKUP(C97,проект!C:W,7,0)</f>
        <v>0</v>
      </c>
      <c r="Q97" s="128" t="b">
        <f t="shared" si="37"/>
        <v>1</v>
      </c>
      <c r="R97" s="128">
        <v>0</v>
      </c>
      <c r="S97" s="128">
        <f>VLOOKUP(C97,проект!C:W,8,0)</f>
        <v>0</v>
      </c>
      <c r="T97" s="128" t="b">
        <f t="shared" si="38"/>
        <v>1</v>
      </c>
      <c r="U97" s="128">
        <v>0</v>
      </c>
      <c r="V97" s="128">
        <f>VLOOKUP(C97,проект!C:W,9,0)</f>
        <v>0</v>
      </c>
      <c r="W97" s="128" t="b">
        <f t="shared" si="39"/>
        <v>1</v>
      </c>
      <c r="X97" s="128">
        <v>0</v>
      </c>
      <c r="Y97" s="128">
        <f>VLOOKUP(C97,проект!C:W,10,0)</f>
        <v>0</v>
      </c>
      <c r="Z97" s="128" t="b">
        <f t="shared" si="40"/>
        <v>1</v>
      </c>
      <c r="AA97" s="128">
        <v>0</v>
      </c>
      <c r="AB97" s="128">
        <f>VLOOKUP(C97,проект!C:W,11,0)</f>
        <v>0</v>
      </c>
      <c r="AC97" s="128" t="b">
        <f t="shared" si="41"/>
        <v>1</v>
      </c>
      <c r="AD97" s="128">
        <v>0</v>
      </c>
      <c r="AE97" s="128">
        <f>VLOOKUP(C97,проект!C:W,12,0)</f>
        <v>0</v>
      </c>
      <c r="AF97" s="128" t="b">
        <f t="shared" si="42"/>
        <v>1</v>
      </c>
      <c r="AG97" s="128">
        <v>0</v>
      </c>
      <c r="AH97" s="128">
        <f>VLOOKUP(C97,проект!C:W,13,0)</f>
        <v>0</v>
      </c>
      <c r="AI97" s="128" t="b">
        <f t="shared" si="43"/>
        <v>1</v>
      </c>
      <c r="AJ97" s="128">
        <v>0</v>
      </c>
      <c r="AK97" s="128">
        <f>VLOOKUP(C97,проект!C:W,14,0)</f>
        <v>0</v>
      </c>
      <c r="AL97" s="128" t="b">
        <f t="shared" si="44"/>
        <v>1</v>
      </c>
      <c r="AM97" s="128">
        <v>0</v>
      </c>
      <c r="AN97" s="128">
        <v>0</v>
      </c>
      <c r="AO97" s="128">
        <v>0</v>
      </c>
      <c r="AP97" s="128">
        <f>VLOOKUP(C97,проект!C:W,17,0)</f>
        <v>0</v>
      </c>
      <c r="AQ97" s="128" t="b">
        <f t="shared" si="45"/>
        <v>1</v>
      </c>
      <c r="AR97" s="128">
        <v>0</v>
      </c>
      <c r="AS97" s="128">
        <f>VLOOKUP(C97,проект!C:W,18,0)</f>
        <v>0</v>
      </c>
      <c r="AT97" s="128" t="b">
        <f t="shared" si="46"/>
        <v>1</v>
      </c>
      <c r="AU97" s="128">
        <v>0</v>
      </c>
      <c r="AV97" s="128">
        <f>VLOOKUP(C97,проект!C:W,19,0)</f>
        <v>0</v>
      </c>
      <c r="AW97" s="128" t="b">
        <f t="shared" si="47"/>
        <v>1</v>
      </c>
      <c r="AX97" s="128">
        <v>0</v>
      </c>
      <c r="AY97" s="128">
        <f>VLOOKUP(C97,проект!C:W,20,0)</f>
        <v>0</v>
      </c>
      <c r="AZ97" s="128" t="b">
        <f t="shared" si="48"/>
        <v>1</v>
      </c>
      <c r="BA97" s="128">
        <v>30508.92</v>
      </c>
      <c r="BB97" s="128">
        <f>VLOOKUP(C97,проект!C:W,21,0)</f>
        <v>30508.92</v>
      </c>
      <c r="BC97" s="128" t="b">
        <f t="shared" si="49"/>
        <v>1</v>
      </c>
      <c r="BD97" s="128">
        <f>VLOOKUP(C97,проект!C:D,2,0)</f>
        <v>2671662.12</v>
      </c>
      <c r="BF97" t="b">
        <f t="shared" si="50"/>
        <v>0</v>
      </c>
    </row>
    <row r="98" spans="1:58" x14ac:dyDescent="0.25">
      <c r="A98">
        <v>135</v>
      </c>
      <c r="B98" t="s">
        <v>2159</v>
      </c>
      <c r="C98">
        <v>40855</v>
      </c>
      <c r="D98" s="128">
        <v>2419930.02</v>
      </c>
      <c r="E98" s="128">
        <v>2391235.2000000002</v>
      </c>
      <c r="F98" s="128">
        <v>0</v>
      </c>
      <c r="G98" s="128">
        <f>VLOOKUP(C98,проект!C:F,4,0)</f>
        <v>0</v>
      </c>
      <c r="H98" s="128" t="b">
        <f>F98=G98</f>
        <v>1</v>
      </c>
      <c r="I98" s="181">
        <v>2391235.2000000002</v>
      </c>
      <c r="J98" s="181">
        <f>VLOOKUP(C98,проект!C:W,5,0)</f>
        <v>1127794.8</v>
      </c>
      <c r="K98" s="181" t="b">
        <f>I98=J98</f>
        <v>0</v>
      </c>
      <c r="L98" s="128">
        <v>0</v>
      </c>
      <c r="M98" s="128">
        <f>VLOOKUP(C98,проект!C:W,6,0)</f>
        <v>0</v>
      </c>
      <c r="N98" s="128" t="b">
        <f>L98=M98</f>
        <v>1</v>
      </c>
      <c r="O98" s="128">
        <v>0</v>
      </c>
      <c r="P98" s="128">
        <f>VLOOKUP(C98,проект!C:W,7,0)</f>
        <v>0</v>
      </c>
      <c r="Q98" s="128" t="b">
        <f>O98=P98</f>
        <v>1</v>
      </c>
      <c r="R98" s="128">
        <v>0</v>
      </c>
      <c r="S98" s="128">
        <f>VLOOKUP(C98,проект!C:W,8,0)</f>
        <v>0</v>
      </c>
      <c r="T98" s="128" t="b">
        <f>R98=S98</f>
        <v>1</v>
      </c>
      <c r="U98" s="128">
        <v>0</v>
      </c>
      <c r="V98" s="128">
        <f>VLOOKUP(C98,проект!C:W,9,0)</f>
        <v>0</v>
      </c>
      <c r="W98" s="128" t="b">
        <f>U98=V98</f>
        <v>1</v>
      </c>
      <c r="X98" s="128">
        <v>0</v>
      </c>
      <c r="Y98" s="128">
        <f>VLOOKUP(C98,проект!C:W,10,0)</f>
        <v>0</v>
      </c>
      <c r="Z98" s="128" t="b">
        <f>X98=Y98</f>
        <v>1</v>
      </c>
      <c r="AA98" s="128">
        <v>0</v>
      </c>
      <c r="AB98" s="128">
        <f>VLOOKUP(C98,проект!C:W,11,0)</f>
        <v>0</v>
      </c>
      <c r="AC98" s="128" t="b">
        <f>AA98=AB98</f>
        <v>1</v>
      </c>
      <c r="AD98" s="128">
        <v>0</v>
      </c>
      <c r="AE98" s="128">
        <f>VLOOKUP(C98,проект!C:W,12,0)</f>
        <v>0</v>
      </c>
      <c r="AF98" s="128" t="b">
        <f>AD98=AE98</f>
        <v>1</v>
      </c>
      <c r="AG98" s="128">
        <v>0</v>
      </c>
      <c r="AH98" s="128">
        <f>VLOOKUP(C98,проект!C:W,13,0)</f>
        <v>0</v>
      </c>
      <c r="AI98" s="128" t="b">
        <f>AG98=AH98</f>
        <v>1</v>
      </c>
      <c r="AJ98" s="128">
        <v>0</v>
      </c>
      <c r="AK98" s="128">
        <f>VLOOKUP(C98,проект!C:W,14,0)</f>
        <v>0</v>
      </c>
      <c r="AL98" s="128" t="b">
        <f>AJ98=AK98</f>
        <v>1</v>
      </c>
      <c r="AM98" s="128">
        <v>0</v>
      </c>
      <c r="AN98" s="128">
        <v>0</v>
      </c>
      <c r="AO98" s="128">
        <v>0</v>
      </c>
      <c r="AP98" s="128">
        <f>VLOOKUP(C98,проект!C:W,17,0)</f>
        <v>0</v>
      </c>
      <c r="AQ98" s="128" t="b">
        <f>AO98=AP98</f>
        <v>1</v>
      </c>
      <c r="AR98" s="128">
        <v>0</v>
      </c>
      <c r="AS98" s="128">
        <f>VLOOKUP(C98,проект!C:W,18,0)</f>
        <v>0</v>
      </c>
      <c r="AT98" s="128" t="b">
        <f>AR98=AS98</f>
        <v>1</v>
      </c>
      <c r="AU98" s="128">
        <v>0</v>
      </c>
      <c r="AV98" s="128">
        <f>VLOOKUP(C98,проект!C:W,19,0)</f>
        <v>0</v>
      </c>
      <c r="AW98" s="128" t="b">
        <f>AU98=AV98</f>
        <v>1</v>
      </c>
      <c r="AX98" s="128">
        <v>0</v>
      </c>
      <c r="AY98" s="128">
        <f>VLOOKUP(C98,проект!C:W,20,0)</f>
        <v>0</v>
      </c>
      <c r="AZ98" s="128" t="b">
        <f>AX98=AY98</f>
        <v>1</v>
      </c>
      <c r="BA98" s="180">
        <v>28694.82</v>
      </c>
      <c r="BB98" s="180">
        <f>VLOOKUP(C98,проект!C:W,21,0)</f>
        <v>13533.54</v>
      </c>
      <c r="BC98" s="180" t="b">
        <f>BA98=BB98</f>
        <v>0</v>
      </c>
      <c r="BD98" s="128">
        <f>VLOOKUP(C98,проект!C:D,2,0)</f>
        <v>1141328.3400000001</v>
      </c>
      <c r="BF98" t="b">
        <f t="shared" si="50"/>
        <v>0</v>
      </c>
    </row>
    <row r="99" spans="1:58" x14ac:dyDescent="0.25">
      <c r="A99">
        <v>136</v>
      </c>
      <c r="B99" t="s">
        <v>2160</v>
      </c>
      <c r="C99">
        <v>40034</v>
      </c>
      <c r="D99" s="128">
        <v>2904958.9499999997</v>
      </c>
      <c r="E99" s="128">
        <v>2870512.8</v>
      </c>
      <c r="F99" s="128">
        <v>0</v>
      </c>
      <c r="G99" s="128">
        <f>VLOOKUP(C99,проект!C:F,4,0)</f>
        <v>0</v>
      </c>
      <c r="H99" s="128" t="b">
        <f>F99=G99</f>
        <v>1</v>
      </c>
      <c r="I99" s="128">
        <v>2870512.8</v>
      </c>
      <c r="J99" s="128">
        <f>VLOOKUP(C99,проект!C:W,5,0)</f>
        <v>2870512.8</v>
      </c>
      <c r="K99" s="128" t="b">
        <f>I99=J99</f>
        <v>1</v>
      </c>
      <c r="L99" s="128">
        <v>0</v>
      </c>
      <c r="M99" s="128">
        <f>VLOOKUP(C99,проект!C:W,6,0)</f>
        <v>0</v>
      </c>
      <c r="N99" s="128" t="b">
        <f>L99=M99</f>
        <v>1</v>
      </c>
      <c r="O99" s="128">
        <v>0</v>
      </c>
      <c r="P99" s="128">
        <f>VLOOKUP(C99,проект!C:W,7,0)</f>
        <v>0</v>
      </c>
      <c r="Q99" s="128" t="b">
        <f>O99=P99</f>
        <v>1</v>
      </c>
      <c r="R99" s="128">
        <v>0</v>
      </c>
      <c r="S99" s="128">
        <f>VLOOKUP(C99,проект!C:W,8,0)</f>
        <v>0</v>
      </c>
      <c r="T99" s="128" t="b">
        <f>R99=S99</f>
        <v>1</v>
      </c>
      <c r="U99" s="128">
        <v>0</v>
      </c>
      <c r="V99" s="128">
        <f>VLOOKUP(C99,проект!C:W,9,0)</f>
        <v>0</v>
      </c>
      <c r="W99" s="128" t="b">
        <f>U99=V99</f>
        <v>1</v>
      </c>
      <c r="X99" s="128">
        <v>0</v>
      </c>
      <c r="Y99" s="128">
        <f>VLOOKUP(C99,проект!C:W,10,0)</f>
        <v>0</v>
      </c>
      <c r="Z99" s="128" t="b">
        <f>X99=Y99</f>
        <v>1</v>
      </c>
      <c r="AA99" s="128">
        <v>0</v>
      </c>
      <c r="AB99" s="128">
        <f>VLOOKUP(C99,проект!C:W,11,0)</f>
        <v>0</v>
      </c>
      <c r="AC99" s="128" t="b">
        <f>AA99=AB99</f>
        <v>1</v>
      </c>
      <c r="AD99" s="128">
        <v>0</v>
      </c>
      <c r="AE99" s="128">
        <f>VLOOKUP(C99,проект!C:W,12,0)</f>
        <v>0</v>
      </c>
      <c r="AF99" s="128" t="b">
        <f>AD99=AE99</f>
        <v>1</v>
      </c>
      <c r="AG99" s="128">
        <v>0</v>
      </c>
      <c r="AH99" s="128">
        <f>VLOOKUP(C99,проект!C:W,13,0)</f>
        <v>0</v>
      </c>
      <c r="AI99" s="128" t="b">
        <f>AG99=AH99</f>
        <v>1</v>
      </c>
      <c r="AJ99" s="128">
        <v>0</v>
      </c>
      <c r="AK99" s="128">
        <f>VLOOKUP(C99,проект!C:W,14,0)</f>
        <v>0</v>
      </c>
      <c r="AL99" s="128" t="b">
        <f>AJ99=AK99</f>
        <v>1</v>
      </c>
      <c r="AM99" s="128">
        <v>0</v>
      </c>
      <c r="AN99" s="128">
        <v>0</v>
      </c>
      <c r="AO99" s="128">
        <v>0</v>
      </c>
      <c r="AP99" s="128">
        <f>VLOOKUP(C99,проект!C:W,17,0)</f>
        <v>0</v>
      </c>
      <c r="AQ99" s="128" t="b">
        <f>AO99=AP99</f>
        <v>1</v>
      </c>
      <c r="AR99" s="128">
        <v>0</v>
      </c>
      <c r="AS99" s="128">
        <f>VLOOKUP(C99,проект!C:W,18,0)</f>
        <v>0</v>
      </c>
      <c r="AT99" s="128" t="b">
        <f>AR99=AS99</f>
        <v>1</v>
      </c>
      <c r="AU99" s="128">
        <v>0</v>
      </c>
      <c r="AV99" s="128">
        <f>VLOOKUP(C99,проект!C:W,19,0)</f>
        <v>0</v>
      </c>
      <c r="AW99" s="128" t="b">
        <f>AU99=AV99</f>
        <v>1</v>
      </c>
      <c r="AX99" s="128">
        <v>0</v>
      </c>
      <c r="AY99" s="128">
        <f>VLOOKUP(C99,проект!C:W,20,0)</f>
        <v>0</v>
      </c>
      <c r="AZ99" s="128" t="b">
        <f>AX99=AY99</f>
        <v>1</v>
      </c>
      <c r="BA99" s="128">
        <v>34446.15</v>
      </c>
      <c r="BB99" s="128">
        <f>VLOOKUP(C99,проект!C:W,21,0)</f>
        <v>34446.15</v>
      </c>
      <c r="BC99" s="128" t="b">
        <f>BA99=BB99</f>
        <v>1</v>
      </c>
      <c r="BD99" s="128">
        <f>VLOOKUP(C99,проект!C:D,2,0)</f>
        <v>2904958.9499999997</v>
      </c>
      <c r="BF99" t="b">
        <f t="shared" si="50"/>
        <v>1</v>
      </c>
    </row>
  </sheetData>
  <autoFilter ref="A1:BF9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workbookViewId="0">
      <selection activeCell="C3" sqref="C3:D4"/>
    </sheetView>
  </sheetViews>
  <sheetFormatPr defaultRowHeight="15" x14ac:dyDescent="0.25"/>
  <cols>
    <col min="1" max="1" width="29.5703125" customWidth="1"/>
    <col min="2" max="2" width="19.28515625" customWidth="1"/>
    <col min="3" max="3" width="21.28515625" customWidth="1"/>
  </cols>
  <sheetData>
    <row r="1" spans="1:4" x14ac:dyDescent="0.25">
      <c r="A1" t="s">
        <v>140</v>
      </c>
      <c r="B1">
        <v>39372</v>
      </c>
      <c r="C1" s="6" t="s">
        <v>3062</v>
      </c>
      <c r="D1" s="6" t="s">
        <v>3063</v>
      </c>
    </row>
    <row r="2" spans="1:4" x14ac:dyDescent="0.25">
      <c r="A2" t="s">
        <v>154</v>
      </c>
      <c r="B2">
        <v>39417</v>
      </c>
      <c r="C2" s="6" t="s">
        <v>3062</v>
      </c>
      <c r="D2" s="6" t="s">
        <v>3063</v>
      </c>
    </row>
    <row r="3" spans="1:4" x14ac:dyDescent="0.25">
      <c r="A3" t="s">
        <v>161</v>
      </c>
      <c r="B3">
        <v>39418</v>
      </c>
      <c r="C3" s="6" t="s">
        <v>3062</v>
      </c>
      <c r="D3" s="6" t="s">
        <v>3063</v>
      </c>
    </row>
    <row r="4" spans="1:4" x14ac:dyDescent="0.25">
      <c r="A4" t="s">
        <v>170</v>
      </c>
      <c r="B4">
        <v>39491</v>
      </c>
      <c r="C4" s="6" t="s">
        <v>3062</v>
      </c>
      <c r="D4" s="6" t="s">
        <v>3063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2:S2188"/>
  <sheetViews>
    <sheetView zoomScale="40" zoomScaleNormal="40" workbookViewId="0">
      <pane xSplit="9" ySplit="12" topLeftCell="J106" activePane="bottomRight" state="frozen"/>
      <selection pane="topRight" activeCell="J1" sqref="J1"/>
      <selection pane="bottomLeft" activeCell="A13" sqref="A13"/>
      <selection pane="bottomRight" activeCell="B1491" sqref="A1491:XFD1491"/>
    </sheetView>
  </sheetViews>
  <sheetFormatPr defaultRowHeight="15" x14ac:dyDescent="0.25"/>
  <cols>
    <col min="1" max="1" width="10.140625" customWidth="1"/>
    <col min="2" max="2" width="81.5703125" customWidth="1"/>
    <col min="3" max="3" width="15.140625" customWidth="1"/>
    <col min="4" max="4" width="21.85546875" customWidth="1"/>
    <col min="5" max="5" width="16.85546875" customWidth="1"/>
    <col min="6" max="6" width="17.85546875" customWidth="1"/>
    <col min="7" max="7" width="23.42578125" customWidth="1"/>
    <col min="10" max="10" width="23.7109375" customWidth="1"/>
    <col min="11" max="11" width="21.5703125" customWidth="1"/>
    <col min="12" max="12" width="21.140625" customWidth="1"/>
    <col min="13" max="13" width="28.85546875" customWidth="1"/>
    <col min="14" max="14" width="30.85546875" customWidth="1"/>
    <col min="15" max="15" width="23.85546875" customWidth="1"/>
    <col min="16" max="16" width="28.85546875" customWidth="1"/>
    <col min="17" max="17" width="22.5703125" customWidth="1"/>
    <col min="18" max="19" width="19.85546875" customWidth="1"/>
  </cols>
  <sheetData>
    <row r="2" spans="1:19" ht="72.95" customHeight="1" x14ac:dyDescent="0.25">
      <c r="A2" s="12"/>
      <c r="B2" s="13"/>
      <c r="C2" s="14"/>
      <c r="D2" s="12"/>
      <c r="E2" s="12"/>
      <c r="F2" s="15"/>
      <c r="G2" s="16"/>
      <c r="H2" s="12"/>
      <c r="I2" s="12"/>
      <c r="J2" s="17"/>
      <c r="K2" s="18"/>
      <c r="L2" s="481" t="s">
        <v>2061</v>
      </c>
      <c r="M2" s="481"/>
      <c r="N2" s="481"/>
      <c r="O2" s="481"/>
      <c r="P2" s="481"/>
      <c r="Q2" s="481"/>
      <c r="R2" s="481"/>
      <c r="S2" s="481"/>
    </row>
    <row r="3" spans="1:19" ht="81.400000000000006" customHeight="1" x14ac:dyDescent="0.25">
      <c r="A3" s="19"/>
      <c r="B3" s="20"/>
      <c r="C3" s="21"/>
      <c r="D3" s="19"/>
      <c r="E3" s="19"/>
      <c r="F3" s="22"/>
      <c r="G3" s="23"/>
      <c r="H3" s="19"/>
      <c r="I3" s="19"/>
      <c r="J3" s="24"/>
      <c r="K3" s="25"/>
      <c r="L3" s="482" t="s">
        <v>2128</v>
      </c>
      <c r="M3" s="482"/>
      <c r="N3" s="482"/>
      <c r="O3" s="482"/>
      <c r="P3" s="482"/>
      <c r="Q3" s="482"/>
      <c r="R3" s="482"/>
      <c r="S3" s="482"/>
    </row>
    <row r="4" spans="1:19" ht="61.15" customHeight="1" x14ac:dyDescent="0.25">
      <c r="A4" s="483" t="s">
        <v>2124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</row>
    <row r="5" spans="1:19" ht="20.25" x14ac:dyDescent="0.25">
      <c r="A5" s="484" t="s">
        <v>2062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</row>
    <row r="6" spans="1:19" ht="20.25" x14ac:dyDescent="0.25">
      <c r="A6" s="485" t="s">
        <v>1</v>
      </c>
      <c r="B6" s="485" t="s">
        <v>2</v>
      </c>
      <c r="C6" s="485" t="s">
        <v>3</v>
      </c>
      <c r="D6" s="485" t="s">
        <v>2063</v>
      </c>
      <c r="E6" s="488" t="s">
        <v>1744</v>
      </c>
      <c r="F6" s="489"/>
      <c r="G6" s="490" t="s">
        <v>2064</v>
      </c>
      <c r="H6" s="470" t="s">
        <v>2065</v>
      </c>
      <c r="I6" s="470" t="s">
        <v>2066</v>
      </c>
      <c r="J6" s="473" t="s">
        <v>2067</v>
      </c>
      <c r="K6" s="476" t="s">
        <v>2068</v>
      </c>
      <c r="L6" s="476" t="s">
        <v>2069</v>
      </c>
      <c r="M6" s="467" t="s">
        <v>2070</v>
      </c>
      <c r="N6" s="468"/>
      <c r="O6" s="468"/>
      <c r="P6" s="468"/>
      <c r="Q6" s="469"/>
      <c r="R6" s="493" t="s">
        <v>2071</v>
      </c>
      <c r="S6" s="470" t="s">
        <v>2072</v>
      </c>
    </row>
    <row r="7" spans="1:19" ht="20.25" x14ac:dyDescent="0.25">
      <c r="A7" s="486"/>
      <c r="B7" s="486"/>
      <c r="C7" s="486"/>
      <c r="D7" s="486"/>
      <c r="E7" s="470" t="s">
        <v>2073</v>
      </c>
      <c r="F7" s="493" t="s">
        <v>2074</v>
      </c>
      <c r="G7" s="491"/>
      <c r="H7" s="471"/>
      <c r="I7" s="471"/>
      <c r="J7" s="474"/>
      <c r="K7" s="477"/>
      <c r="L7" s="477"/>
      <c r="M7" s="496" t="s">
        <v>2075</v>
      </c>
      <c r="N7" s="467" t="s">
        <v>2076</v>
      </c>
      <c r="O7" s="468"/>
      <c r="P7" s="468"/>
      <c r="Q7" s="469"/>
      <c r="R7" s="494"/>
      <c r="S7" s="471"/>
    </row>
    <row r="8" spans="1:19" ht="81" x14ac:dyDescent="0.25">
      <c r="A8" s="486"/>
      <c r="B8" s="486"/>
      <c r="C8" s="486"/>
      <c r="D8" s="486"/>
      <c r="E8" s="471"/>
      <c r="F8" s="494"/>
      <c r="G8" s="491"/>
      <c r="H8" s="471"/>
      <c r="I8" s="471"/>
      <c r="J8" s="474"/>
      <c r="K8" s="478"/>
      <c r="L8" s="478"/>
      <c r="M8" s="497"/>
      <c r="N8" s="26" t="s">
        <v>2077</v>
      </c>
      <c r="O8" s="26" t="s">
        <v>2078</v>
      </c>
      <c r="P8" s="26" t="s">
        <v>2079</v>
      </c>
      <c r="Q8" s="26" t="s">
        <v>2080</v>
      </c>
      <c r="R8" s="494"/>
      <c r="S8" s="471"/>
    </row>
    <row r="9" spans="1:19" ht="20.25" x14ac:dyDescent="0.25">
      <c r="A9" s="487"/>
      <c r="B9" s="487"/>
      <c r="C9" s="487"/>
      <c r="D9" s="487"/>
      <c r="E9" s="472"/>
      <c r="F9" s="495"/>
      <c r="G9" s="492"/>
      <c r="H9" s="472"/>
      <c r="I9" s="472"/>
      <c r="J9" s="475"/>
      <c r="K9" s="27" t="s">
        <v>2081</v>
      </c>
      <c r="L9" s="27" t="s">
        <v>2081</v>
      </c>
      <c r="M9" s="26" t="s">
        <v>2082</v>
      </c>
      <c r="N9" s="26" t="s">
        <v>2082</v>
      </c>
      <c r="O9" s="26" t="s">
        <v>2082</v>
      </c>
      <c r="P9" s="26" t="s">
        <v>2082</v>
      </c>
      <c r="Q9" s="26" t="s">
        <v>2082</v>
      </c>
      <c r="R9" s="495"/>
      <c r="S9" s="472"/>
    </row>
    <row r="10" spans="1:19" ht="20.25" x14ac:dyDescent="0.25">
      <c r="A10" s="28">
        <v>1</v>
      </c>
      <c r="B10" s="28">
        <v>2</v>
      </c>
      <c r="C10" s="30">
        <v>3</v>
      </c>
      <c r="D10" s="28">
        <v>4</v>
      </c>
      <c r="E10" s="28">
        <v>5</v>
      </c>
      <c r="F10" s="28">
        <v>6</v>
      </c>
      <c r="G10" s="28">
        <v>7</v>
      </c>
      <c r="H10" s="28">
        <v>8</v>
      </c>
      <c r="I10" s="28">
        <v>9</v>
      </c>
      <c r="J10" s="29">
        <v>10</v>
      </c>
      <c r="K10" s="31">
        <v>11</v>
      </c>
      <c r="L10" s="31">
        <v>12</v>
      </c>
      <c r="M10" s="31">
        <v>13</v>
      </c>
      <c r="N10" s="31">
        <v>14</v>
      </c>
      <c r="O10" s="31">
        <v>15</v>
      </c>
      <c r="P10" s="31">
        <v>16</v>
      </c>
      <c r="Q10" s="31">
        <v>17</v>
      </c>
      <c r="R10" s="28">
        <v>18</v>
      </c>
      <c r="S10" s="28">
        <v>19</v>
      </c>
    </row>
    <row r="11" spans="1:19" ht="20.25" x14ac:dyDescent="0.25">
      <c r="A11" s="479" t="s">
        <v>81</v>
      </c>
      <c r="B11" s="479"/>
      <c r="C11" s="479"/>
      <c r="D11" s="479"/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80"/>
    </row>
    <row r="12" spans="1:19" ht="20.25" x14ac:dyDescent="0.3">
      <c r="A12" s="457" t="s">
        <v>1907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8"/>
    </row>
    <row r="13" spans="1:19" ht="20.25" x14ac:dyDescent="0.3">
      <c r="A13" s="39">
        <v>1</v>
      </c>
      <c r="B13" s="40" t="s">
        <v>85</v>
      </c>
      <c r="C13" s="50">
        <v>40339</v>
      </c>
      <c r="D13" s="39" t="s">
        <v>1896</v>
      </c>
      <c r="E13" s="39">
        <v>1963</v>
      </c>
      <c r="F13" s="39" t="s">
        <v>2122</v>
      </c>
      <c r="G13" s="51" t="s">
        <v>2088</v>
      </c>
      <c r="H13" s="39">
        <v>5</v>
      </c>
      <c r="I13" s="39">
        <v>4</v>
      </c>
      <c r="J13" s="39">
        <v>0</v>
      </c>
      <c r="K13" s="39">
        <v>5696.5</v>
      </c>
      <c r="L13" s="39">
        <v>3503.3</v>
      </c>
      <c r="M13" s="41">
        <v>0</v>
      </c>
      <c r="N13" s="41">
        <f>M13</f>
        <v>0</v>
      </c>
      <c r="O13" s="41">
        <v>0</v>
      </c>
      <c r="P13" s="41">
        <v>0</v>
      </c>
      <c r="Q13" s="41">
        <v>0</v>
      </c>
      <c r="R13" s="52">
        <v>44927</v>
      </c>
      <c r="S13" s="52">
        <v>45291</v>
      </c>
    </row>
    <row r="14" spans="1:19" ht="20.25" x14ac:dyDescent="0.3">
      <c r="A14" s="39">
        <v>2</v>
      </c>
      <c r="B14" s="40" t="s">
        <v>86</v>
      </c>
      <c r="C14" s="50">
        <v>40350</v>
      </c>
      <c r="D14" s="39" t="s">
        <v>1896</v>
      </c>
      <c r="E14" s="39">
        <v>1964</v>
      </c>
      <c r="F14" s="39" t="s">
        <v>2122</v>
      </c>
      <c r="G14" s="51" t="s">
        <v>2088</v>
      </c>
      <c r="H14" s="39">
        <v>5</v>
      </c>
      <c r="I14" s="39">
        <v>4</v>
      </c>
      <c r="J14" s="39">
        <v>0</v>
      </c>
      <c r="K14" s="39">
        <v>5944.7</v>
      </c>
      <c r="L14" s="39">
        <v>3850.8</v>
      </c>
      <c r="M14" s="41">
        <v>0</v>
      </c>
      <c r="N14" s="41">
        <f t="shared" ref="N14:N77" si="0">M14</f>
        <v>0</v>
      </c>
      <c r="O14" s="41">
        <v>0</v>
      </c>
      <c r="P14" s="41">
        <v>0</v>
      </c>
      <c r="Q14" s="41">
        <v>0</v>
      </c>
      <c r="R14" s="52">
        <v>44927</v>
      </c>
      <c r="S14" s="52">
        <v>45291</v>
      </c>
    </row>
    <row r="15" spans="1:19" ht="20.25" x14ac:dyDescent="0.3">
      <c r="A15" s="39">
        <v>3</v>
      </c>
      <c r="B15" s="40" t="s">
        <v>45</v>
      </c>
      <c r="C15" s="50">
        <v>40361</v>
      </c>
      <c r="D15" s="39" t="s">
        <v>1896</v>
      </c>
      <c r="E15" s="39">
        <v>1965</v>
      </c>
      <c r="F15" s="39" t="s">
        <v>2122</v>
      </c>
      <c r="G15" s="51" t="s">
        <v>2088</v>
      </c>
      <c r="H15" s="39">
        <v>5</v>
      </c>
      <c r="I15" s="39">
        <v>5</v>
      </c>
      <c r="J15" s="39">
        <v>0</v>
      </c>
      <c r="K15" s="39">
        <v>5800.4</v>
      </c>
      <c r="L15" s="39">
        <v>3672.2</v>
      </c>
      <c r="M15" s="41">
        <v>0</v>
      </c>
      <c r="N15" s="41">
        <f t="shared" si="0"/>
        <v>0</v>
      </c>
      <c r="O15" s="41">
        <v>0</v>
      </c>
      <c r="P15" s="41">
        <v>0</v>
      </c>
      <c r="Q15" s="41">
        <v>0</v>
      </c>
      <c r="R15" s="52">
        <v>44927</v>
      </c>
      <c r="S15" s="52">
        <v>45291</v>
      </c>
    </row>
    <row r="16" spans="1:19" ht="20.25" x14ac:dyDescent="0.3">
      <c r="A16" s="39">
        <v>4</v>
      </c>
      <c r="B16" s="40" t="s">
        <v>87</v>
      </c>
      <c r="C16" s="50">
        <v>40592</v>
      </c>
      <c r="D16" s="39" t="s">
        <v>1896</v>
      </c>
      <c r="E16" s="39">
        <v>1956</v>
      </c>
      <c r="F16" s="39" t="s">
        <v>2122</v>
      </c>
      <c r="G16" s="51" t="s">
        <v>2089</v>
      </c>
      <c r="H16" s="39">
        <v>4</v>
      </c>
      <c r="I16" s="39">
        <v>3</v>
      </c>
      <c r="J16" s="39">
        <v>0</v>
      </c>
      <c r="K16" s="39">
        <v>4832</v>
      </c>
      <c r="L16" s="39">
        <v>2972.7</v>
      </c>
      <c r="M16" s="41">
        <v>0</v>
      </c>
      <c r="N16" s="41">
        <f t="shared" si="0"/>
        <v>0</v>
      </c>
      <c r="O16" s="41">
        <v>0</v>
      </c>
      <c r="P16" s="41">
        <v>0</v>
      </c>
      <c r="Q16" s="41">
        <v>0</v>
      </c>
      <c r="R16" s="52">
        <v>44927</v>
      </c>
      <c r="S16" s="52">
        <v>45291</v>
      </c>
    </row>
    <row r="17" spans="1:19" ht="20.25" x14ac:dyDescent="0.3">
      <c r="A17" s="39">
        <v>5</v>
      </c>
      <c r="B17" s="42" t="s">
        <v>88</v>
      </c>
      <c r="C17" s="50">
        <v>40548</v>
      </c>
      <c r="D17" s="39" t="s">
        <v>1896</v>
      </c>
      <c r="E17" s="39">
        <v>1957</v>
      </c>
      <c r="F17" s="39" t="s">
        <v>2122</v>
      </c>
      <c r="G17" s="51" t="s">
        <v>2089</v>
      </c>
      <c r="H17" s="39">
        <v>4</v>
      </c>
      <c r="I17" s="39">
        <v>4</v>
      </c>
      <c r="J17" s="39">
        <v>0</v>
      </c>
      <c r="K17" s="39">
        <v>6785.4</v>
      </c>
      <c r="L17" s="39">
        <v>3640.5</v>
      </c>
      <c r="M17" s="41">
        <v>0</v>
      </c>
      <c r="N17" s="41">
        <f t="shared" si="0"/>
        <v>0</v>
      </c>
      <c r="O17" s="41">
        <v>0</v>
      </c>
      <c r="P17" s="41">
        <v>0</v>
      </c>
      <c r="Q17" s="41">
        <v>0</v>
      </c>
      <c r="R17" s="52">
        <v>44927</v>
      </c>
      <c r="S17" s="52">
        <v>45291</v>
      </c>
    </row>
    <row r="18" spans="1:19" ht="20.25" x14ac:dyDescent="0.3">
      <c r="A18" s="39">
        <v>6</v>
      </c>
      <c r="B18" s="40" t="s">
        <v>89</v>
      </c>
      <c r="C18" s="50">
        <v>39571</v>
      </c>
      <c r="D18" s="39" t="s">
        <v>1896</v>
      </c>
      <c r="E18" s="39">
        <v>1972</v>
      </c>
      <c r="F18" s="39" t="s">
        <v>2122</v>
      </c>
      <c r="G18" s="51" t="s">
        <v>2088</v>
      </c>
      <c r="H18" s="39">
        <v>5</v>
      </c>
      <c r="I18" s="39">
        <v>8</v>
      </c>
      <c r="J18" s="39">
        <v>0</v>
      </c>
      <c r="K18" s="39">
        <v>12349.81</v>
      </c>
      <c r="L18" s="39">
        <v>7963.3</v>
      </c>
      <c r="M18" s="41">
        <v>0</v>
      </c>
      <c r="N18" s="41">
        <f t="shared" si="0"/>
        <v>0</v>
      </c>
      <c r="O18" s="41">
        <v>0</v>
      </c>
      <c r="P18" s="41">
        <v>0</v>
      </c>
      <c r="Q18" s="41">
        <v>0</v>
      </c>
      <c r="R18" s="52">
        <v>44927</v>
      </c>
      <c r="S18" s="52">
        <v>45291</v>
      </c>
    </row>
    <row r="19" spans="1:19" ht="20.25" x14ac:dyDescent="0.3">
      <c r="A19" s="39">
        <v>7</v>
      </c>
      <c r="B19" s="40" t="s">
        <v>90</v>
      </c>
      <c r="C19" s="50">
        <v>39594</v>
      </c>
      <c r="D19" s="39" t="s">
        <v>1896</v>
      </c>
      <c r="E19" s="39">
        <v>1967</v>
      </c>
      <c r="F19" s="39" t="s">
        <v>2122</v>
      </c>
      <c r="G19" s="51" t="s">
        <v>2088</v>
      </c>
      <c r="H19" s="39">
        <v>5</v>
      </c>
      <c r="I19" s="39">
        <v>4</v>
      </c>
      <c r="J19" s="39">
        <v>0</v>
      </c>
      <c r="K19" s="39">
        <v>6215.4</v>
      </c>
      <c r="L19" s="39">
        <v>3912.9</v>
      </c>
      <c r="M19" s="41">
        <v>0</v>
      </c>
      <c r="N19" s="41">
        <f t="shared" si="0"/>
        <v>0</v>
      </c>
      <c r="O19" s="41">
        <v>0</v>
      </c>
      <c r="P19" s="41">
        <v>0</v>
      </c>
      <c r="Q19" s="41">
        <v>0</v>
      </c>
      <c r="R19" s="52">
        <v>44927</v>
      </c>
      <c r="S19" s="52">
        <v>45291</v>
      </c>
    </row>
    <row r="20" spans="1:19" ht="20.25" x14ac:dyDescent="0.3">
      <c r="A20" s="39">
        <v>8</v>
      </c>
      <c r="B20" s="40" t="s">
        <v>91</v>
      </c>
      <c r="C20" s="50">
        <v>39596</v>
      </c>
      <c r="D20" s="39" t="s">
        <v>1896</v>
      </c>
      <c r="E20" s="39">
        <v>1967</v>
      </c>
      <c r="F20" s="39" t="s">
        <v>2122</v>
      </c>
      <c r="G20" s="51" t="s">
        <v>2088</v>
      </c>
      <c r="H20" s="39">
        <v>5</v>
      </c>
      <c r="I20" s="39">
        <v>5</v>
      </c>
      <c r="J20" s="39">
        <v>0</v>
      </c>
      <c r="K20" s="39">
        <v>7223.1</v>
      </c>
      <c r="L20" s="39">
        <v>4509.3</v>
      </c>
      <c r="M20" s="41">
        <v>0</v>
      </c>
      <c r="N20" s="41">
        <f t="shared" si="0"/>
        <v>0</v>
      </c>
      <c r="O20" s="41">
        <v>0</v>
      </c>
      <c r="P20" s="41">
        <v>0</v>
      </c>
      <c r="Q20" s="41">
        <v>0</v>
      </c>
      <c r="R20" s="52">
        <v>44927</v>
      </c>
      <c r="S20" s="52">
        <v>45291</v>
      </c>
    </row>
    <row r="21" spans="1:19" ht="20.25" x14ac:dyDescent="0.3">
      <c r="A21" s="39">
        <v>9</v>
      </c>
      <c r="B21" s="43" t="s">
        <v>39</v>
      </c>
      <c r="C21" s="50">
        <v>39588</v>
      </c>
      <c r="D21" s="39" t="s">
        <v>1896</v>
      </c>
      <c r="E21" s="39">
        <v>1970</v>
      </c>
      <c r="F21" s="39" t="s">
        <v>2122</v>
      </c>
      <c r="G21" s="51" t="s">
        <v>2089</v>
      </c>
      <c r="H21" s="39">
        <v>9</v>
      </c>
      <c r="I21" s="39">
        <v>4</v>
      </c>
      <c r="J21" s="39">
        <v>4</v>
      </c>
      <c r="K21" s="39">
        <v>15877.8</v>
      </c>
      <c r="L21" s="39">
        <v>10896.7</v>
      </c>
      <c r="M21" s="41">
        <v>11135090.440000001</v>
      </c>
      <c r="N21" s="41">
        <f t="shared" si="0"/>
        <v>11135090.440000001</v>
      </c>
      <c r="O21" s="41">
        <v>0</v>
      </c>
      <c r="P21" s="41">
        <v>0</v>
      </c>
      <c r="Q21" s="41">
        <v>0</v>
      </c>
      <c r="R21" s="52">
        <v>44927</v>
      </c>
      <c r="S21" s="52">
        <v>45291</v>
      </c>
    </row>
    <row r="22" spans="1:19" ht="20.25" x14ac:dyDescent="0.3">
      <c r="A22" s="39">
        <v>10</v>
      </c>
      <c r="B22" s="44" t="s">
        <v>92</v>
      </c>
      <c r="C22" s="50">
        <v>39610</v>
      </c>
      <c r="D22" s="39" t="s">
        <v>1896</v>
      </c>
      <c r="E22" s="39">
        <v>1967</v>
      </c>
      <c r="F22" s="39" t="s">
        <v>2122</v>
      </c>
      <c r="G22" s="51" t="s">
        <v>2088</v>
      </c>
      <c r="H22" s="39">
        <v>5</v>
      </c>
      <c r="I22" s="39">
        <v>4</v>
      </c>
      <c r="J22" s="39">
        <v>0</v>
      </c>
      <c r="K22" s="39">
        <v>6160.5</v>
      </c>
      <c r="L22" s="39">
        <v>3841.47</v>
      </c>
      <c r="M22" s="41">
        <v>0</v>
      </c>
      <c r="N22" s="41">
        <f t="shared" si="0"/>
        <v>0</v>
      </c>
      <c r="O22" s="41">
        <v>0</v>
      </c>
      <c r="P22" s="41">
        <v>0</v>
      </c>
      <c r="Q22" s="41">
        <v>0</v>
      </c>
      <c r="R22" s="52">
        <v>44927</v>
      </c>
      <c r="S22" s="52">
        <v>45291</v>
      </c>
    </row>
    <row r="23" spans="1:19" ht="20.25" x14ac:dyDescent="0.3">
      <c r="A23" s="39">
        <v>11</v>
      </c>
      <c r="B23" s="43" t="s">
        <v>93</v>
      </c>
      <c r="C23" s="50">
        <v>39644</v>
      </c>
      <c r="D23" s="39" t="s">
        <v>1896</v>
      </c>
      <c r="E23" s="39">
        <v>1967</v>
      </c>
      <c r="F23" s="39" t="s">
        <v>2122</v>
      </c>
      <c r="G23" s="51" t="s">
        <v>2088</v>
      </c>
      <c r="H23" s="39">
        <v>5</v>
      </c>
      <c r="I23" s="39">
        <v>6</v>
      </c>
      <c r="J23" s="39">
        <v>0</v>
      </c>
      <c r="K23" s="39">
        <v>8835.2999999999993</v>
      </c>
      <c r="L23" s="39">
        <v>5744.65</v>
      </c>
      <c r="M23" s="41">
        <v>0</v>
      </c>
      <c r="N23" s="41">
        <f t="shared" si="0"/>
        <v>0</v>
      </c>
      <c r="O23" s="41">
        <v>0</v>
      </c>
      <c r="P23" s="41">
        <v>0</v>
      </c>
      <c r="Q23" s="41">
        <v>0</v>
      </c>
      <c r="R23" s="52">
        <v>44927</v>
      </c>
      <c r="S23" s="52">
        <v>45291</v>
      </c>
    </row>
    <row r="24" spans="1:19" ht="20.25" x14ac:dyDescent="0.3">
      <c r="A24" s="39">
        <v>12</v>
      </c>
      <c r="B24" s="43" t="s">
        <v>94</v>
      </c>
      <c r="C24" s="50">
        <v>39646</v>
      </c>
      <c r="D24" s="39" t="s">
        <v>1896</v>
      </c>
      <c r="E24" s="39">
        <v>1967</v>
      </c>
      <c r="F24" s="39" t="s">
        <v>2122</v>
      </c>
      <c r="G24" s="51" t="s">
        <v>2088</v>
      </c>
      <c r="H24" s="39">
        <v>5</v>
      </c>
      <c r="I24" s="39">
        <v>5</v>
      </c>
      <c r="J24" s="39">
        <v>0</v>
      </c>
      <c r="K24" s="39">
        <v>7144.9</v>
      </c>
      <c r="L24" s="39">
        <v>4639.3</v>
      </c>
      <c r="M24" s="41">
        <v>0</v>
      </c>
      <c r="N24" s="41">
        <f t="shared" si="0"/>
        <v>0</v>
      </c>
      <c r="O24" s="41">
        <v>0</v>
      </c>
      <c r="P24" s="41">
        <v>0</v>
      </c>
      <c r="Q24" s="41">
        <v>0</v>
      </c>
      <c r="R24" s="52">
        <v>44927</v>
      </c>
      <c r="S24" s="52">
        <v>45291</v>
      </c>
    </row>
    <row r="25" spans="1:19" ht="20.25" x14ac:dyDescent="0.3">
      <c r="A25" s="39">
        <v>13</v>
      </c>
      <c r="B25" s="40" t="s">
        <v>95</v>
      </c>
      <c r="C25" s="50">
        <v>39638</v>
      </c>
      <c r="D25" s="39" t="s">
        <v>1896</v>
      </c>
      <c r="E25" s="39">
        <v>1967</v>
      </c>
      <c r="F25" s="39" t="s">
        <v>2122</v>
      </c>
      <c r="G25" s="51" t="s">
        <v>2088</v>
      </c>
      <c r="H25" s="39">
        <v>5</v>
      </c>
      <c r="I25" s="39">
        <v>6</v>
      </c>
      <c r="J25" s="39">
        <v>0</v>
      </c>
      <c r="K25" s="39">
        <v>9246.5</v>
      </c>
      <c r="L25" s="39">
        <v>5807.7599999999993</v>
      </c>
      <c r="M25" s="41">
        <v>0</v>
      </c>
      <c r="N25" s="41">
        <f t="shared" si="0"/>
        <v>0</v>
      </c>
      <c r="O25" s="41">
        <v>0</v>
      </c>
      <c r="P25" s="41">
        <v>0</v>
      </c>
      <c r="Q25" s="41">
        <v>0</v>
      </c>
      <c r="R25" s="52">
        <v>44927</v>
      </c>
      <c r="S25" s="52">
        <v>45291</v>
      </c>
    </row>
    <row r="26" spans="1:19" ht="20.25" x14ac:dyDescent="0.3">
      <c r="A26" s="39">
        <v>14</v>
      </c>
      <c r="B26" s="40" t="s">
        <v>96</v>
      </c>
      <c r="C26" s="50">
        <v>39403</v>
      </c>
      <c r="D26" s="39" t="s">
        <v>1896</v>
      </c>
      <c r="E26" s="39">
        <v>1962</v>
      </c>
      <c r="F26" s="39" t="s">
        <v>2122</v>
      </c>
      <c r="G26" s="51" t="s">
        <v>2088</v>
      </c>
      <c r="H26" s="39">
        <v>5</v>
      </c>
      <c r="I26" s="39">
        <v>4</v>
      </c>
      <c r="J26" s="39">
        <v>0</v>
      </c>
      <c r="K26" s="39">
        <v>5635.9</v>
      </c>
      <c r="L26" s="39">
        <v>3516.7</v>
      </c>
      <c r="M26" s="41">
        <v>0</v>
      </c>
      <c r="N26" s="41">
        <f t="shared" si="0"/>
        <v>0</v>
      </c>
      <c r="O26" s="41">
        <v>0</v>
      </c>
      <c r="P26" s="41">
        <v>0</v>
      </c>
      <c r="Q26" s="41">
        <v>0</v>
      </c>
      <c r="R26" s="52">
        <v>44927</v>
      </c>
      <c r="S26" s="52">
        <v>45291</v>
      </c>
    </row>
    <row r="27" spans="1:19" ht="20.25" x14ac:dyDescent="0.3">
      <c r="A27" s="39">
        <v>15</v>
      </c>
      <c r="B27" s="43" t="s">
        <v>97</v>
      </c>
      <c r="C27" s="50">
        <v>39501</v>
      </c>
      <c r="D27" s="39" t="s">
        <v>1896</v>
      </c>
      <c r="E27" s="39">
        <v>1962</v>
      </c>
      <c r="F27" s="39" t="s">
        <v>2122</v>
      </c>
      <c r="G27" s="51" t="s">
        <v>2088</v>
      </c>
      <c r="H27" s="39">
        <v>5</v>
      </c>
      <c r="I27" s="39">
        <v>3</v>
      </c>
      <c r="J27" s="39">
        <v>0</v>
      </c>
      <c r="K27" s="39">
        <v>4133.5</v>
      </c>
      <c r="L27" s="39">
        <v>2565.1999999999998</v>
      </c>
      <c r="M27" s="41">
        <v>0</v>
      </c>
      <c r="N27" s="41">
        <f t="shared" si="0"/>
        <v>0</v>
      </c>
      <c r="O27" s="41">
        <v>0</v>
      </c>
      <c r="P27" s="41">
        <v>0</v>
      </c>
      <c r="Q27" s="41">
        <v>0</v>
      </c>
      <c r="R27" s="52">
        <v>44927</v>
      </c>
      <c r="S27" s="52">
        <v>45291</v>
      </c>
    </row>
    <row r="28" spans="1:19" ht="20.25" x14ac:dyDescent="0.3">
      <c r="A28" s="39">
        <v>16</v>
      </c>
      <c r="B28" s="43" t="s">
        <v>98</v>
      </c>
      <c r="C28" s="50">
        <v>39446</v>
      </c>
      <c r="D28" s="39" t="s">
        <v>1896</v>
      </c>
      <c r="E28" s="39">
        <v>1962</v>
      </c>
      <c r="F28" s="39" t="s">
        <v>2122</v>
      </c>
      <c r="G28" s="51" t="s">
        <v>2088</v>
      </c>
      <c r="H28" s="39">
        <v>5</v>
      </c>
      <c r="I28" s="39">
        <v>3</v>
      </c>
      <c r="J28" s="39">
        <v>0</v>
      </c>
      <c r="K28" s="39">
        <v>4099.6000000000004</v>
      </c>
      <c r="L28" s="39">
        <v>2540.3000000000002</v>
      </c>
      <c r="M28" s="41">
        <v>0</v>
      </c>
      <c r="N28" s="41">
        <f t="shared" si="0"/>
        <v>0</v>
      </c>
      <c r="O28" s="41">
        <v>0</v>
      </c>
      <c r="P28" s="41">
        <v>0</v>
      </c>
      <c r="Q28" s="41">
        <v>0</v>
      </c>
      <c r="R28" s="52">
        <v>44927</v>
      </c>
      <c r="S28" s="52">
        <v>45291</v>
      </c>
    </row>
    <row r="29" spans="1:19" ht="20.25" x14ac:dyDescent="0.3">
      <c r="A29" s="39">
        <v>17</v>
      </c>
      <c r="B29" s="43" t="s">
        <v>99</v>
      </c>
      <c r="C29" s="50">
        <v>39456</v>
      </c>
      <c r="D29" s="39" t="s">
        <v>1896</v>
      </c>
      <c r="E29" s="39">
        <v>1962</v>
      </c>
      <c r="F29" s="39" t="s">
        <v>2122</v>
      </c>
      <c r="G29" s="51" t="s">
        <v>2088</v>
      </c>
      <c r="H29" s="39">
        <v>5</v>
      </c>
      <c r="I29" s="39">
        <v>3</v>
      </c>
      <c r="J29" s="39">
        <v>0</v>
      </c>
      <c r="K29" s="39">
        <v>4090.1</v>
      </c>
      <c r="L29" s="39">
        <v>2538.4</v>
      </c>
      <c r="M29" s="41">
        <v>0</v>
      </c>
      <c r="N29" s="41">
        <f t="shared" si="0"/>
        <v>0</v>
      </c>
      <c r="O29" s="41">
        <v>0</v>
      </c>
      <c r="P29" s="41">
        <v>0</v>
      </c>
      <c r="Q29" s="41">
        <v>0</v>
      </c>
      <c r="R29" s="52">
        <v>44927</v>
      </c>
      <c r="S29" s="52">
        <v>45291</v>
      </c>
    </row>
    <row r="30" spans="1:19" ht="20.25" x14ac:dyDescent="0.3">
      <c r="A30" s="39">
        <v>18</v>
      </c>
      <c r="B30" s="43" t="s">
        <v>100</v>
      </c>
      <c r="C30" s="50">
        <v>39645</v>
      </c>
      <c r="D30" s="39" t="s">
        <v>1896</v>
      </c>
      <c r="E30" s="39">
        <v>1963</v>
      </c>
      <c r="F30" s="39" t="s">
        <v>2122</v>
      </c>
      <c r="G30" s="51" t="s">
        <v>2088</v>
      </c>
      <c r="H30" s="39">
        <v>5</v>
      </c>
      <c r="I30" s="39">
        <v>3</v>
      </c>
      <c r="J30" s="39">
        <v>0</v>
      </c>
      <c r="K30" s="39">
        <v>4162.5</v>
      </c>
      <c r="L30" s="39">
        <v>2591</v>
      </c>
      <c r="M30" s="41">
        <v>0</v>
      </c>
      <c r="N30" s="41">
        <f t="shared" si="0"/>
        <v>0</v>
      </c>
      <c r="O30" s="41">
        <v>0</v>
      </c>
      <c r="P30" s="41">
        <v>0</v>
      </c>
      <c r="Q30" s="41">
        <v>0</v>
      </c>
      <c r="R30" s="52">
        <v>44927</v>
      </c>
      <c r="S30" s="52">
        <v>45291</v>
      </c>
    </row>
    <row r="31" spans="1:19" ht="20.25" x14ac:dyDescent="0.3">
      <c r="A31" s="39">
        <v>19</v>
      </c>
      <c r="B31" s="43" t="s">
        <v>101</v>
      </c>
      <c r="C31" s="50">
        <v>39943</v>
      </c>
      <c r="D31" s="39" t="s">
        <v>1896</v>
      </c>
      <c r="E31" s="39">
        <v>1962</v>
      </c>
      <c r="F31" s="39" t="s">
        <v>2122</v>
      </c>
      <c r="G31" s="51" t="s">
        <v>2088</v>
      </c>
      <c r="H31" s="39">
        <v>4</v>
      </c>
      <c r="I31" s="39">
        <v>3</v>
      </c>
      <c r="J31" s="39">
        <v>0</v>
      </c>
      <c r="K31" s="39">
        <v>3569</v>
      </c>
      <c r="L31" s="39">
        <v>2060.1999999999998</v>
      </c>
      <c r="M31" s="41">
        <v>0</v>
      </c>
      <c r="N31" s="41">
        <f t="shared" si="0"/>
        <v>0</v>
      </c>
      <c r="O31" s="41">
        <v>0</v>
      </c>
      <c r="P31" s="41">
        <v>0</v>
      </c>
      <c r="Q31" s="41">
        <v>0</v>
      </c>
      <c r="R31" s="52">
        <v>44927</v>
      </c>
      <c r="S31" s="52">
        <v>45291</v>
      </c>
    </row>
    <row r="32" spans="1:19" ht="20.25" x14ac:dyDescent="0.3">
      <c r="A32" s="39">
        <v>20</v>
      </c>
      <c r="B32" s="43" t="s">
        <v>102</v>
      </c>
      <c r="C32" s="50">
        <v>39898</v>
      </c>
      <c r="D32" s="39" t="s">
        <v>1896</v>
      </c>
      <c r="E32" s="39">
        <v>1962</v>
      </c>
      <c r="F32" s="39" t="s">
        <v>2122</v>
      </c>
      <c r="G32" s="51" t="s">
        <v>2088</v>
      </c>
      <c r="H32" s="39">
        <v>4</v>
      </c>
      <c r="I32" s="39">
        <v>3</v>
      </c>
      <c r="J32" s="39">
        <v>0</v>
      </c>
      <c r="K32" s="39">
        <v>3578.6</v>
      </c>
      <c r="L32" s="39">
        <v>2064</v>
      </c>
      <c r="M32" s="41">
        <v>0</v>
      </c>
      <c r="N32" s="41">
        <f t="shared" si="0"/>
        <v>0</v>
      </c>
      <c r="O32" s="41">
        <v>0</v>
      </c>
      <c r="P32" s="41">
        <v>0</v>
      </c>
      <c r="Q32" s="41">
        <v>0</v>
      </c>
      <c r="R32" s="52">
        <v>44927</v>
      </c>
      <c r="S32" s="52">
        <v>45291</v>
      </c>
    </row>
    <row r="33" spans="1:19" ht="20.25" x14ac:dyDescent="0.3">
      <c r="A33" s="39">
        <v>21</v>
      </c>
      <c r="B33" s="43" t="s">
        <v>103</v>
      </c>
      <c r="C33" s="50">
        <v>39932</v>
      </c>
      <c r="D33" s="39" t="s">
        <v>1896</v>
      </c>
      <c r="E33" s="39">
        <v>1962</v>
      </c>
      <c r="F33" s="39" t="s">
        <v>2122</v>
      </c>
      <c r="G33" s="51" t="s">
        <v>2088</v>
      </c>
      <c r="H33" s="39">
        <v>4</v>
      </c>
      <c r="I33" s="39">
        <v>3</v>
      </c>
      <c r="J33" s="39">
        <v>0</v>
      </c>
      <c r="K33" s="39">
        <v>3561</v>
      </c>
      <c r="L33" s="39">
        <v>2092.3000000000002</v>
      </c>
      <c r="M33" s="41">
        <v>0</v>
      </c>
      <c r="N33" s="41">
        <f t="shared" si="0"/>
        <v>0</v>
      </c>
      <c r="O33" s="41">
        <v>0</v>
      </c>
      <c r="P33" s="41">
        <v>0</v>
      </c>
      <c r="Q33" s="41">
        <v>0</v>
      </c>
      <c r="R33" s="52">
        <v>44927</v>
      </c>
      <c r="S33" s="52">
        <v>45291</v>
      </c>
    </row>
    <row r="34" spans="1:19" ht="20.25" x14ac:dyDescent="0.3">
      <c r="A34" s="39">
        <v>22</v>
      </c>
      <c r="B34" s="43" t="s">
        <v>104</v>
      </c>
      <c r="C34" s="50">
        <v>40028</v>
      </c>
      <c r="D34" s="39" t="s">
        <v>1896</v>
      </c>
      <c r="E34" s="39">
        <v>1960</v>
      </c>
      <c r="F34" s="39" t="s">
        <v>2122</v>
      </c>
      <c r="G34" s="51" t="s">
        <v>2088</v>
      </c>
      <c r="H34" s="39">
        <v>4</v>
      </c>
      <c r="I34" s="39">
        <v>3</v>
      </c>
      <c r="J34" s="39">
        <v>0</v>
      </c>
      <c r="K34" s="39">
        <v>3547.9</v>
      </c>
      <c r="L34" s="39">
        <v>2037.2</v>
      </c>
      <c r="M34" s="41">
        <v>0</v>
      </c>
      <c r="N34" s="41">
        <f t="shared" si="0"/>
        <v>0</v>
      </c>
      <c r="O34" s="41">
        <v>0</v>
      </c>
      <c r="P34" s="41">
        <v>0</v>
      </c>
      <c r="Q34" s="41">
        <v>0</v>
      </c>
      <c r="R34" s="52">
        <v>44927</v>
      </c>
      <c r="S34" s="52">
        <v>45291</v>
      </c>
    </row>
    <row r="35" spans="1:19" ht="20.25" x14ac:dyDescent="0.3">
      <c r="A35" s="39">
        <v>23</v>
      </c>
      <c r="B35" s="43" t="s">
        <v>105</v>
      </c>
      <c r="C35" s="50">
        <v>40009</v>
      </c>
      <c r="D35" s="39" t="s">
        <v>1896</v>
      </c>
      <c r="E35" s="39">
        <v>1962</v>
      </c>
      <c r="F35" s="39" t="s">
        <v>2122</v>
      </c>
      <c r="G35" s="51" t="s">
        <v>2088</v>
      </c>
      <c r="H35" s="39">
        <v>4</v>
      </c>
      <c r="I35" s="39">
        <v>3</v>
      </c>
      <c r="J35" s="39">
        <v>0</v>
      </c>
      <c r="K35" s="39">
        <v>3560.3</v>
      </c>
      <c r="L35" s="39">
        <v>2048.8000000000002</v>
      </c>
      <c r="M35" s="41">
        <v>0</v>
      </c>
      <c r="N35" s="41">
        <f t="shared" si="0"/>
        <v>0</v>
      </c>
      <c r="O35" s="41">
        <v>0</v>
      </c>
      <c r="P35" s="41">
        <v>0</v>
      </c>
      <c r="Q35" s="41">
        <v>0</v>
      </c>
      <c r="R35" s="52">
        <v>44927</v>
      </c>
      <c r="S35" s="52">
        <v>45291</v>
      </c>
    </row>
    <row r="36" spans="1:19" ht="20.25" x14ac:dyDescent="0.3">
      <c r="A36" s="39">
        <v>24</v>
      </c>
      <c r="B36" s="43" t="s">
        <v>1539</v>
      </c>
      <c r="C36" s="50">
        <v>40329</v>
      </c>
      <c r="D36" s="39" t="s">
        <v>1896</v>
      </c>
      <c r="E36" s="39">
        <v>1951</v>
      </c>
      <c r="F36" s="39" t="s">
        <v>2122</v>
      </c>
      <c r="G36" s="51" t="s">
        <v>2090</v>
      </c>
      <c r="H36" s="39">
        <v>2</v>
      </c>
      <c r="I36" s="39">
        <v>1</v>
      </c>
      <c r="J36" s="39">
        <v>0</v>
      </c>
      <c r="K36" s="39">
        <v>859.4</v>
      </c>
      <c r="L36" s="39">
        <v>409.5</v>
      </c>
      <c r="M36" s="41">
        <v>0</v>
      </c>
      <c r="N36" s="41">
        <f t="shared" si="0"/>
        <v>0</v>
      </c>
      <c r="O36" s="41">
        <v>0</v>
      </c>
      <c r="P36" s="41">
        <v>0</v>
      </c>
      <c r="Q36" s="41">
        <v>0</v>
      </c>
      <c r="R36" s="52">
        <v>44927</v>
      </c>
      <c r="S36" s="52">
        <v>45291</v>
      </c>
    </row>
    <row r="37" spans="1:19" ht="20.25" x14ac:dyDescent="0.3">
      <c r="A37" s="39">
        <v>25</v>
      </c>
      <c r="B37" s="40" t="s">
        <v>106</v>
      </c>
      <c r="C37" s="50">
        <v>40382</v>
      </c>
      <c r="D37" s="39" t="s">
        <v>1896</v>
      </c>
      <c r="E37" s="39">
        <v>1960</v>
      </c>
      <c r="F37" s="39" t="s">
        <v>2122</v>
      </c>
      <c r="G37" s="51" t="s">
        <v>2088</v>
      </c>
      <c r="H37" s="39">
        <v>4</v>
      </c>
      <c r="I37" s="39">
        <v>4</v>
      </c>
      <c r="J37" s="39">
        <v>0</v>
      </c>
      <c r="K37" s="39">
        <v>4672.5200000000004</v>
      </c>
      <c r="L37" s="39">
        <v>2807.4</v>
      </c>
      <c r="M37" s="41">
        <v>0</v>
      </c>
      <c r="N37" s="41">
        <f t="shared" si="0"/>
        <v>0</v>
      </c>
      <c r="O37" s="41">
        <v>0</v>
      </c>
      <c r="P37" s="41">
        <v>0</v>
      </c>
      <c r="Q37" s="41">
        <v>0</v>
      </c>
      <c r="R37" s="52">
        <v>44927</v>
      </c>
      <c r="S37" s="52">
        <v>45291</v>
      </c>
    </row>
    <row r="38" spans="1:19" ht="20.25" x14ac:dyDescent="0.3">
      <c r="A38" s="39">
        <v>26</v>
      </c>
      <c r="B38" s="43" t="s">
        <v>796</v>
      </c>
      <c r="C38" s="50">
        <v>40557</v>
      </c>
      <c r="D38" s="39" t="s">
        <v>1896</v>
      </c>
      <c r="E38" s="39">
        <v>1952</v>
      </c>
      <c r="F38" s="39" t="s">
        <v>2122</v>
      </c>
      <c r="G38" s="51" t="s">
        <v>2090</v>
      </c>
      <c r="H38" s="39">
        <v>2</v>
      </c>
      <c r="I38" s="39">
        <v>2</v>
      </c>
      <c r="J38" s="39">
        <v>0</v>
      </c>
      <c r="K38" s="39">
        <v>1542.4</v>
      </c>
      <c r="L38" s="39">
        <v>844.4</v>
      </c>
      <c r="M38" s="41">
        <v>0</v>
      </c>
      <c r="N38" s="41">
        <f t="shared" si="0"/>
        <v>0</v>
      </c>
      <c r="O38" s="41">
        <v>0</v>
      </c>
      <c r="P38" s="41">
        <v>0</v>
      </c>
      <c r="Q38" s="41">
        <v>0</v>
      </c>
      <c r="R38" s="52">
        <v>44927</v>
      </c>
      <c r="S38" s="52">
        <v>45291</v>
      </c>
    </row>
    <row r="39" spans="1:19" ht="20.25" x14ac:dyDescent="0.3">
      <c r="A39" s="39">
        <v>27</v>
      </c>
      <c r="B39" s="40" t="s">
        <v>1540</v>
      </c>
      <c r="C39" s="50">
        <v>46150</v>
      </c>
      <c r="D39" s="39" t="s">
        <v>1896</v>
      </c>
      <c r="E39" s="39">
        <v>1952</v>
      </c>
      <c r="F39" s="39" t="s">
        <v>2122</v>
      </c>
      <c r="G39" s="51" t="s">
        <v>2091</v>
      </c>
      <c r="H39" s="39">
        <v>2</v>
      </c>
      <c r="I39" s="39">
        <v>1</v>
      </c>
      <c r="J39" s="39">
        <v>0</v>
      </c>
      <c r="K39" s="39">
        <v>458.8</v>
      </c>
      <c r="L39" s="39">
        <v>400</v>
      </c>
      <c r="M39" s="41">
        <v>0</v>
      </c>
      <c r="N39" s="41">
        <f t="shared" si="0"/>
        <v>0</v>
      </c>
      <c r="O39" s="41">
        <v>0</v>
      </c>
      <c r="P39" s="41">
        <v>0</v>
      </c>
      <c r="Q39" s="41">
        <v>0</v>
      </c>
      <c r="R39" s="52">
        <v>44927</v>
      </c>
      <c r="S39" s="52">
        <v>45291</v>
      </c>
    </row>
    <row r="40" spans="1:19" ht="20.25" x14ac:dyDescent="0.3">
      <c r="A40" s="39">
        <v>28</v>
      </c>
      <c r="B40" s="40" t="s">
        <v>107</v>
      </c>
      <c r="C40" s="50">
        <v>40681</v>
      </c>
      <c r="D40" s="39" t="s">
        <v>1896</v>
      </c>
      <c r="E40" s="39">
        <v>1961</v>
      </c>
      <c r="F40" s="39" t="s">
        <v>2122</v>
      </c>
      <c r="G40" s="51" t="s">
        <v>2088</v>
      </c>
      <c r="H40" s="39">
        <v>5</v>
      </c>
      <c r="I40" s="39">
        <v>3</v>
      </c>
      <c r="J40" s="39">
        <v>0</v>
      </c>
      <c r="K40" s="39">
        <v>3996.13</v>
      </c>
      <c r="L40" s="39">
        <v>2549.8000000000002</v>
      </c>
      <c r="M40" s="41">
        <v>0</v>
      </c>
      <c r="N40" s="41">
        <f t="shared" si="0"/>
        <v>0</v>
      </c>
      <c r="O40" s="41">
        <v>0</v>
      </c>
      <c r="P40" s="41">
        <v>0</v>
      </c>
      <c r="Q40" s="41">
        <v>0</v>
      </c>
      <c r="R40" s="52">
        <v>44927</v>
      </c>
      <c r="S40" s="52">
        <v>45291</v>
      </c>
    </row>
    <row r="41" spans="1:19" ht="20.25" x14ac:dyDescent="0.3">
      <c r="A41" s="39">
        <v>29</v>
      </c>
      <c r="B41" s="40" t="s">
        <v>108</v>
      </c>
      <c r="C41" s="50">
        <v>40670</v>
      </c>
      <c r="D41" s="39" t="s">
        <v>1896</v>
      </c>
      <c r="E41" s="39">
        <v>1961</v>
      </c>
      <c r="F41" s="39" t="s">
        <v>2122</v>
      </c>
      <c r="G41" s="51" t="s">
        <v>2088</v>
      </c>
      <c r="H41" s="39">
        <v>4</v>
      </c>
      <c r="I41" s="39">
        <v>3</v>
      </c>
      <c r="J41" s="39">
        <v>0</v>
      </c>
      <c r="K41" s="39">
        <v>3424.8</v>
      </c>
      <c r="L41" s="39">
        <v>2039.8</v>
      </c>
      <c r="M41" s="41">
        <v>0</v>
      </c>
      <c r="N41" s="41">
        <f t="shared" si="0"/>
        <v>0</v>
      </c>
      <c r="O41" s="41">
        <v>0</v>
      </c>
      <c r="P41" s="41">
        <v>0</v>
      </c>
      <c r="Q41" s="41">
        <v>0</v>
      </c>
      <c r="R41" s="52">
        <v>44927</v>
      </c>
      <c r="S41" s="52">
        <v>45291</v>
      </c>
    </row>
    <row r="42" spans="1:19" ht="20.25" x14ac:dyDescent="0.3">
      <c r="A42" s="39">
        <v>30</v>
      </c>
      <c r="B42" s="40" t="s">
        <v>109</v>
      </c>
      <c r="C42" s="50">
        <v>40672</v>
      </c>
      <c r="D42" s="39" t="s">
        <v>1896</v>
      </c>
      <c r="E42" s="39">
        <v>1961</v>
      </c>
      <c r="F42" s="39" t="s">
        <v>2122</v>
      </c>
      <c r="G42" s="51" t="s">
        <v>2088</v>
      </c>
      <c r="H42" s="39">
        <v>5</v>
      </c>
      <c r="I42" s="39">
        <v>3</v>
      </c>
      <c r="J42" s="39">
        <v>0</v>
      </c>
      <c r="K42" s="39">
        <v>4024.5</v>
      </c>
      <c r="L42" s="39">
        <v>2545</v>
      </c>
      <c r="M42" s="41">
        <v>0</v>
      </c>
      <c r="N42" s="41">
        <f t="shared" si="0"/>
        <v>0</v>
      </c>
      <c r="O42" s="41">
        <v>0</v>
      </c>
      <c r="P42" s="41">
        <v>0</v>
      </c>
      <c r="Q42" s="41">
        <v>0</v>
      </c>
      <c r="R42" s="52">
        <v>44927</v>
      </c>
      <c r="S42" s="52">
        <v>45291</v>
      </c>
    </row>
    <row r="43" spans="1:19" ht="20.25" x14ac:dyDescent="0.3">
      <c r="A43" s="39">
        <v>31</v>
      </c>
      <c r="B43" s="43" t="s">
        <v>110</v>
      </c>
      <c r="C43" s="50">
        <v>40674</v>
      </c>
      <c r="D43" s="39" t="s">
        <v>1896</v>
      </c>
      <c r="E43" s="39">
        <v>1961</v>
      </c>
      <c r="F43" s="39" t="s">
        <v>2122</v>
      </c>
      <c r="G43" s="51" t="s">
        <v>2088</v>
      </c>
      <c r="H43" s="39">
        <v>4</v>
      </c>
      <c r="I43" s="39">
        <v>3</v>
      </c>
      <c r="J43" s="39">
        <v>0</v>
      </c>
      <c r="K43" s="39">
        <v>3468.8</v>
      </c>
      <c r="L43" s="39">
        <v>2031.47</v>
      </c>
      <c r="M43" s="41">
        <v>0</v>
      </c>
      <c r="N43" s="41">
        <f t="shared" si="0"/>
        <v>0</v>
      </c>
      <c r="O43" s="41">
        <v>0</v>
      </c>
      <c r="P43" s="41">
        <v>0</v>
      </c>
      <c r="Q43" s="41">
        <v>0</v>
      </c>
      <c r="R43" s="52">
        <v>44927</v>
      </c>
      <c r="S43" s="52">
        <v>45291</v>
      </c>
    </row>
    <row r="44" spans="1:19" ht="20.25" x14ac:dyDescent="0.3">
      <c r="A44" s="39">
        <v>32</v>
      </c>
      <c r="B44" s="40" t="s">
        <v>111</v>
      </c>
      <c r="C44" s="50">
        <v>40675</v>
      </c>
      <c r="D44" s="39" t="s">
        <v>1896</v>
      </c>
      <c r="E44" s="39">
        <v>1961</v>
      </c>
      <c r="F44" s="39" t="s">
        <v>2122</v>
      </c>
      <c r="G44" s="51" t="s">
        <v>2088</v>
      </c>
      <c r="H44" s="39">
        <v>5</v>
      </c>
      <c r="I44" s="39">
        <v>4</v>
      </c>
      <c r="J44" s="39">
        <v>0</v>
      </c>
      <c r="K44" s="39">
        <v>5468.48</v>
      </c>
      <c r="L44" s="39">
        <v>3481.3</v>
      </c>
      <c r="M44" s="41">
        <v>0</v>
      </c>
      <c r="N44" s="41">
        <f t="shared" si="0"/>
        <v>0</v>
      </c>
      <c r="O44" s="41">
        <v>0</v>
      </c>
      <c r="P44" s="41">
        <v>0</v>
      </c>
      <c r="Q44" s="41">
        <v>0</v>
      </c>
      <c r="R44" s="52">
        <v>44927</v>
      </c>
      <c r="S44" s="52">
        <v>45291</v>
      </c>
    </row>
    <row r="45" spans="1:19" ht="20.25" x14ac:dyDescent="0.3">
      <c r="A45" s="39">
        <v>33</v>
      </c>
      <c r="B45" s="40" t="s">
        <v>112</v>
      </c>
      <c r="C45" s="50">
        <v>40676</v>
      </c>
      <c r="D45" s="39" t="s">
        <v>1896</v>
      </c>
      <c r="E45" s="39">
        <v>1961</v>
      </c>
      <c r="F45" s="39" t="s">
        <v>2122</v>
      </c>
      <c r="G45" s="51" t="s">
        <v>2088</v>
      </c>
      <c r="H45" s="39">
        <v>5</v>
      </c>
      <c r="I45" s="39">
        <v>4</v>
      </c>
      <c r="J45" s="39">
        <v>0</v>
      </c>
      <c r="K45" s="39">
        <v>5436.5</v>
      </c>
      <c r="L45" s="39">
        <v>3479.9</v>
      </c>
      <c r="M45" s="41">
        <v>0</v>
      </c>
      <c r="N45" s="41">
        <f t="shared" si="0"/>
        <v>0</v>
      </c>
      <c r="O45" s="41">
        <v>0</v>
      </c>
      <c r="P45" s="41">
        <v>0</v>
      </c>
      <c r="Q45" s="41">
        <v>0</v>
      </c>
      <c r="R45" s="52">
        <v>44927</v>
      </c>
      <c r="S45" s="52">
        <v>45291</v>
      </c>
    </row>
    <row r="46" spans="1:19" ht="20.25" x14ac:dyDescent="0.3">
      <c r="A46" s="39">
        <v>34</v>
      </c>
      <c r="B46" s="40" t="s">
        <v>113</v>
      </c>
      <c r="C46" s="50">
        <v>40677</v>
      </c>
      <c r="D46" s="39" t="s">
        <v>1896</v>
      </c>
      <c r="E46" s="39">
        <v>1961</v>
      </c>
      <c r="F46" s="39" t="s">
        <v>2122</v>
      </c>
      <c r="G46" s="51" t="s">
        <v>2088</v>
      </c>
      <c r="H46" s="39">
        <v>5</v>
      </c>
      <c r="I46" s="39">
        <v>3</v>
      </c>
      <c r="J46" s="39">
        <v>0</v>
      </c>
      <c r="K46" s="39">
        <v>3985.9</v>
      </c>
      <c r="L46" s="39">
        <v>2540.1</v>
      </c>
      <c r="M46" s="41">
        <v>0</v>
      </c>
      <c r="N46" s="41">
        <f t="shared" si="0"/>
        <v>0</v>
      </c>
      <c r="O46" s="41">
        <v>0</v>
      </c>
      <c r="P46" s="41">
        <v>0</v>
      </c>
      <c r="Q46" s="41">
        <v>0</v>
      </c>
      <c r="R46" s="52">
        <v>44927</v>
      </c>
      <c r="S46" s="52">
        <v>45291</v>
      </c>
    </row>
    <row r="47" spans="1:19" ht="20.25" x14ac:dyDescent="0.3">
      <c r="A47" s="39">
        <v>35</v>
      </c>
      <c r="B47" s="40" t="s">
        <v>114</v>
      </c>
      <c r="C47" s="50">
        <v>40744</v>
      </c>
      <c r="D47" s="39" t="s">
        <v>1896</v>
      </c>
      <c r="E47" s="39">
        <v>1956</v>
      </c>
      <c r="F47" s="39" t="s">
        <v>2122</v>
      </c>
      <c r="G47" s="51" t="s">
        <v>2089</v>
      </c>
      <c r="H47" s="39">
        <v>4</v>
      </c>
      <c r="I47" s="39">
        <v>3</v>
      </c>
      <c r="J47" s="39">
        <v>0</v>
      </c>
      <c r="K47" s="39">
        <v>4737.7</v>
      </c>
      <c r="L47" s="39">
        <v>2928.4</v>
      </c>
      <c r="M47" s="41">
        <v>0</v>
      </c>
      <c r="N47" s="41">
        <f t="shared" si="0"/>
        <v>0</v>
      </c>
      <c r="O47" s="41">
        <v>0</v>
      </c>
      <c r="P47" s="41">
        <v>0</v>
      </c>
      <c r="Q47" s="41">
        <v>0</v>
      </c>
      <c r="R47" s="52">
        <v>44927</v>
      </c>
      <c r="S47" s="52">
        <v>45291</v>
      </c>
    </row>
    <row r="48" spans="1:19" ht="20.25" x14ac:dyDescent="0.3">
      <c r="A48" s="39">
        <v>36</v>
      </c>
      <c r="B48" s="40" t="s">
        <v>115</v>
      </c>
      <c r="C48" s="50">
        <v>40745</v>
      </c>
      <c r="D48" s="39" t="s">
        <v>1896</v>
      </c>
      <c r="E48" s="39">
        <v>1957</v>
      </c>
      <c r="F48" s="39" t="s">
        <v>2122</v>
      </c>
      <c r="G48" s="51" t="s">
        <v>2089</v>
      </c>
      <c r="H48" s="39">
        <v>4</v>
      </c>
      <c r="I48" s="39">
        <v>3</v>
      </c>
      <c r="J48" s="39">
        <v>0</v>
      </c>
      <c r="K48" s="39">
        <v>4796</v>
      </c>
      <c r="L48" s="39">
        <v>2968.8</v>
      </c>
      <c r="M48" s="41">
        <v>0</v>
      </c>
      <c r="N48" s="41">
        <f t="shared" si="0"/>
        <v>0</v>
      </c>
      <c r="O48" s="41">
        <v>0</v>
      </c>
      <c r="P48" s="41">
        <v>0</v>
      </c>
      <c r="Q48" s="41">
        <v>0</v>
      </c>
      <c r="R48" s="52">
        <v>44927</v>
      </c>
      <c r="S48" s="52">
        <v>45291</v>
      </c>
    </row>
    <row r="49" spans="1:19" ht="20.25" x14ac:dyDescent="0.3">
      <c r="A49" s="39">
        <v>37</v>
      </c>
      <c r="B49" s="40" t="s">
        <v>65</v>
      </c>
      <c r="C49" s="50">
        <v>40737</v>
      </c>
      <c r="D49" s="39" t="s">
        <v>1896</v>
      </c>
      <c r="E49" s="39">
        <v>1957</v>
      </c>
      <c r="F49" s="39" t="s">
        <v>2122</v>
      </c>
      <c r="G49" s="51" t="s">
        <v>2089</v>
      </c>
      <c r="H49" s="39">
        <v>4</v>
      </c>
      <c r="I49" s="39">
        <v>3</v>
      </c>
      <c r="J49" s="39">
        <v>0</v>
      </c>
      <c r="K49" s="39">
        <v>5181.2</v>
      </c>
      <c r="L49" s="39">
        <v>3089.8</v>
      </c>
      <c r="M49" s="41">
        <v>0</v>
      </c>
      <c r="N49" s="41">
        <f t="shared" si="0"/>
        <v>0</v>
      </c>
      <c r="O49" s="41">
        <v>0</v>
      </c>
      <c r="P49" s="41">
        <v>0</v>
      </c>
      <c r="Q49" s="41">
        <v>0</v>
      </c>
      <c r="R49" s="52">
        <v>44927</v>
      </c>
      <c r="S49" s="52">
        <v>45291</v>
      </c>
    </row>
    <row r="50" spans="1:19" ht="20.25" x14ac:dyDescent="0.3">
      <c r="A50" s="39">
        <v>38</v>
      </c>
      <c r="B50" s="40" t="s">
        <v>116</v>
      </c>
      <c r="C50" s="50">
        <v>40808</v>
      </c>
      <c r="D50" s="39" t="s">
        <v>1896</v>
      </c>
      <c r="E50" s="39">
        <v>1961</v>
      </c>
      <c r="F50" s="39" t="s">
        <v>2122</v>
      </c>
      <c r="G50" s="51" t="s">
        <v>2088</v>
      </c>
      <c r="H50" s="39">
        <v>5</v>
      </c>
      <c r="I50" s="39">
        <v>3</v>
      </c>
      <c r="J50" s="39">
        <v>0</v>
      </c>
      <c r="K50" s="39">
        <v>3972.22</v>
      </c>
      <c r="L50" s="39">
        <v>2583.48</v>
      </c>
      <c r="M50" s="41">
        <v>0</v>
      </c>
      <c r="N50" s="41">
        <f t="shared" si="0"/>
        <v>0</v>
      </c>
      <c r="O50" s="41">
        <v>0</v>
      </c>
      <c r="P50" s="41">
        <v>0</v>
      </c>
      <c r="Q50" s="41">
        <v>0</v>
      </c>
      <c r="R50" s="52">
        <v>44927</v>
      </c>
      <c r="S50" s="52">
        <v>45291</v>
      </c>
    </row>
    <row r="51" spans="1:19" ht="20.25" x14ac:dyDescent="0.3">
      <c r="A51" s="39">
        <v>39</v>
      </c>
      <c r="B51" s="40" t="s">
        <v>117</v>
      </c>
      <c r="C51" s="50">
        <v>40804</v>
      </c>
      <c r="D51" s="39" t="s">
        <v>1896</v>
      </c>
      <c r="E51" s="39">
        <v>1961</v>
      </c>
      <c r="F51" s="39" t="s">
        <v>2122</v>
      </c>
      <c r="G51" s="51" t="s">
        <v>2088</v>
      </c>
      <c r="H51" s="39">
        <v>5</v>
      </c>
      <c r="I51" s="39">
        <v>3</v>
      </c>
      <c r="J51" s="39">
        <v>0</v>
      </c>
      <c r="K51" s="39">
        <v>4149.47</v>
      </c>
      <c r="L51" s="39">
        <v>2559.1999999999998</v>
      </c>
      <c r="M51" s="41">
        <v>0</v>
      </c>
      <c r="N51" s="41">
        <f t="shared" si="0"/>
        <v>0</v>
      </c>
      <c r="O51" s="41">
        <v>0</v>
      </c>
      <c r="P51" s="41">
        <v>0</v>
      </c>
      <c r="Q51" s="41">
        <v>0</v>
      </c>
      <c r="R51" s="52">
        <v>44927</v>
      </c>
      <c r="S51" s="52">
        <v>45291</v>
      </c>
    </row>
    <row r="52" spans="1:19" ht="20.25" x14ac:dyDescent="0.3">
      <c r="A52" s="39">
        <v>40</v>
      </c>
      <c r="B52" s="40" t="s">
        <v>118</v>
      </c>
      <c r="C52" s="50">
        <v>40826</v>
      </c>
      <c r="D52" s="39" t="s">
        <v>1896</v>
      </c>
      <c r="E52" s="39">
        <v>1966</v>
      </c>
      <c r="F52" s="39" t="s">
        <v>2122</v>
      </c>
      <c r="G52" s="51" t="s">
        <v>2089</v>
      </c>
      <c r="H52" s="39">
        <v>5</v>
      </c>
      <c r="I52" s="39">
        <v>4</v>
      </c>
      <c r="J52" s="39">
        <v>0</v>
      </c>
      <c r="K52" s="39">
        <v>5434.68</v>
      </c>
      <c r="L52" s="39">
        <v>3683.4</v>
      </c>
      <c r="M52" s="41">
        <v>0</v>
      </c>
      <c r="N52" s="41">
        <f t="shared" si="0"/>
        <v>0</v>
      </c>
      <c r="O52" s="41">
        <v>0</v>
      </c>
      <c r="P52" s="41">
        <v>0</v>
      </c>
      <c r="Q52" s="41">
        <v>0</v>
      </c>
      <c r="R52" s="52">
        <v>44927</v>
      </c>
      <c r="S52" s="52">
        <v>45291</v>
      </c>
    </row>
    <row r="53" spans="1:19" ht="20.25" x14ac:dyDescent="0.3">
      <c r="A53" s="39">
        <v>41</v>
      </c>
      <c r="B53" s="40" t="s">
        <v>119</v>
      </c>
      <c r="C53" s="50">
        <v>40827</v>
      </c>
      <c r="D53" s="39" t="s">
        <v>1896</v>
      </c>
      <c r="E53" s="39">
        <v>1964</v>
      </c>
      <c r="F53" s="39" t="s">
        <v>2122</v>
      </c>
      <c r="G53" s="51" t="s">
        <v>2088</v>
      </c>
      <c r="H53" s="39">
        <v>5</v>
      </c>
      <c r="I53" s="39">
        <v>6</v>
      </c>
      <c r="J53" s="39">
        <v>0</v>
      </c>
      <c r="K53" s="39">
        <v>8799.9599999999991</v>
      </c>
      <c r="L53" s="39">
        <v>5725.3</v>
      </c>
      <c r="M53" s="41">
        <v>0</v>
      </c>
      <c r="N53" s="41">
        <f t="shared" si="0"/>
        <v>0</v>
      </c>
      <c r="O53" s="41">
        <v>0</v>
      </c>
      <c r="P53" s="41">
        <v>0</v>
      </c>
      <c r="Q53" s="41">
        <v>0</v>
      </c>
      <c r="R53" s="52">
        <v>44927</v>
      </c>
      <c r="S53" s="52">
        <v>45291</v>
      </c>
    </row>
    <row r="54" spans="1:19" ht="20.25" x14ac:dyDescent="0.3">
      <c r="A54" s="39">
        <v>42</v>
      </c>
      <c r="B54" s="43" t="s">
        <v>120</v>
      </c>
      <c r="C54" s="50">
        <v>40829</v>
      </c>
      <c r="D54" s="39" t="s">
        <v>1896</v>
      </c>
      <c r="E54" s="39">
        <v>1965</v>
      </c>
      <c r="F54" s="39" t="s">
        <v>2122</v>
      </c>
      <c r="G54" s="51" t="s">
        <v>2088</v>
      </c>
      <c r="H54" s="39">
        <v>5</v>
      </c>
      <c r="I54" s="39">
        <v>5</v>
      </c>
      <c r="J54" s="39">
        <v>0</v>
      </c>
      <c r="K54" s="39">
        <v>6893.08</v>
      </c>
      <c r="L54" s="39">
        <v>4498.8999999999996</v>
      </c>
      <c r="M54" s="41">
        <v>0</v>
      </c>
      <c r="N54" s="41">
        <f t="shared" si="0"/>
        <v>0</v>
      </c>
      <c r="O54" s="41">
        <v>0</v>
      </c>
      <c r="P54" s="41">
        <v>0</v>
      </c>
      <c r="Q54" s="41">
        <v>0</v>
      </c>
      <c r="R54" s="52">
        <v>44927</v>
      </c>
      <c r="S54" s="52">
        <v>45291</v>
      </c>
    </row>
    <row r="55" spans="1:19" ht="20.25" x14ac:dyDescent="0.3">
      <c r="A55" s="39">
        <v>43</v>
      </c>
      <c r="B55" s="43" t="s">
        <v>121</v>
      </c>
      <c r="C55" s="50">
        <v>40854</v>
      </c>
      <c r="D55" s="39" t="s">
        <v>1896</v>
      </c>
      <c r="E55" s="39">
        <v>1961</v>
      </c>
      <c r="F55" s="39" t="s">
        <v>2122</v>
      </c>
      <c r="G55" s="51" t="s">
        <v>2088</v>
      </c>
      <c r="H55" s="39">
        <v>5</v>
      </c>
      <c r="I55" s="39">
        <v>4</v>
      </c>
      <c r="J55" s="39">
        <v>0</v>
      </c>
      <c r="K55" s="39">
        <v>5437.62</v>
      </c>
      <c r="L55" s="39">
        <v>3507.3</v>
      </c>
      <c r="M55" s="41">
        <v>0</v>
      </c>
      <c r="N55" s="41">
        <f t="shared" si="0"/>
        <v>0</v>
      </c>
      <c r="O55" s="41">
        <v>0</v>
      </c>
      <c r="P55" s="41">
        <v>0</v>
      </c>
      <c r="Q55" s="41">
        <v>0</v>
      </c>
      <c r="R55" s="52">
        <v>44927</v>
      </c>
      <c r="S55" s="52">
        <v>45291</v>
      </c>
    </row>
    <row r="56" spans="1:19" ht="20.25" x14ac:dyDescent="0.3">
      <c r="A56" s="39">
        <v>44</v>
      </c>
      <c r="B56" s="43" t="s">
        <v>122</v>
      </c>
      <c r="C56" s="50">
        <v>40856</v>
      </c>
      <c r="D56" s="39" t="s">
        <v>1896</v>
      </c>
      <c r="E56" s="39">
        <v>1961</v>
      </c>
      <c r="F56" s="39" t="s">
        <v>2122</v>
      </c>
      <c r="G56" s="51" t="s">
        <v>2088</v>
      </c>
      <c r="H56" s="39">
        <v>5</v>
      </c>
      <c r="I56" s="39">
        <v>4</v>
      </c>
      <c r="J56" s="39">
        <v>0</v>
      </c>
      <c r="K56" s="39">
        <v>5411.62</v>
      </c>
      <c r="L56" s="39">
        <v>3474.73</v>
      </c>
      <c r="M56" s="41">
        <v>0</v>
      </c>
      <c r="N56" s="41">
        <f t="shared" si="0"/>
        <v>0</v>
      </c>
      <c r="O56" s="41">
        <v>0</v>
      </c>
      <c r="P56" s="41">
        <v>0</v>
      </c>
      <c r="Q56" s="41">
        <v>0</v>
      </c>
      <c r="R56" s="52">
        <v>44927</v>
      </c>
      <c r="S56" s="52">
        <v>45291</v>
      </c>
    </row>
    <row r="57" spans="1:19" ht="20.25" x14ac:dyDescent="0.3">
      <c r="A57" s="39">
        <v>45</v>
      </c>
      <c r="B57" s="43" t="s">
        <v>123</v>
      </c>
      <c r="C57" s="50">
        <v>40860</v>
      </c>
      <c r="D57" s="39" t="s">
        <v>1896</v>
      </c>
      <c r="E57" s="39">
        <v>1962</v>
      </c>
      <c r="F57" s="39" t="s">
        <v>2122</v>
      </c>
      <c r="G57" s="51" t="s">
        <v>2089</v>
      </c>
      <c r="H57" s="39">
        <v>5</v>
      </c>
      <c r="I57" s="39">
        <v>3</v>
      </c>
      <c r="J57" s="39">
        <v>0</v>
      </c>
      <c r="K57" s="39">
        <v>4527.12</v>
      </c>
      <c r="L57" s="39">
        <v>1748.9</v>
      </c>
      <c r="M57" s="41">
        <v>0</v>
      </c>
      <c r="N57" s="41">
        <f t="shared" si="0"/>
        <v>0</v>
      </c>
      <c r="O57" s="41">
        <v>0</v>
      </c>
      <c r="P57" s="41">
        <v>0</v>
      </c>
      <c r="Q57" s="41">
        <v>0</v>
      </c>
      <c r="R57" s="52">
        <v>44927</v>
      </c>
      <c r="S57" s="52">
        <v>45291</v>
      </c>
    </row>
    <row r="58" spans="1:19" ht="20.25" x14ac:dyDescent="0.3">
      <c r="A58" s="39">
        <v>46</v>
      </c>
      <c r="B58" s="43" t="s">
        <v>124</v>
      </c>
      <c r="C58" s="50">
        <v>40861</v>
      </c>
      <c r="D58" s="39" t="s">
        <v>1896</v>
      </c>
      <c r="E58" s="39">
        <v>1961</v>
      </c>
      <c r="F58" s="39" t="s">
        <v>2122</v>
      </c>
      <c r="G58" s="51" t="s">
        <v>2088</v>
      </c>
      <c r="H58" s="39">
        <v>5</v>
      </c>
      <c r="I58" s="39">
        <v>4</v>
      </c>
      <c r="J58" s="39">
        <v>0</v>
      </c>
      <c r="K58" s="39">
        <v>5408.81</v>
      </c>
      <c r="L58" s="39">
        <v>3478.3</v>
      </c>
      <c r="M58" s="41">
        <v>0</v>
      </c>
      <c r="N58" s="41">
        <f t="shared" si="0"/>
        <v>0</v>
      </c>
      <c r="O58" s="41">
        <v>0</v>
      </c>
      <c r="P58" s="41">
        <v>0</v>
      </c>
      <c r="Q58" s="41">
        <v>0</v>
      </c>
      <c r="R58" s="52">
        <v>44927</v>
      </c>
      <c r="S58" s="52">
        <v>45291</v>
      </c>
    </row>
    <row r="59" spans="1:19" ht="20.25" x14ac:dyDescent="0.3">
      <c r="A59" s="39">
        <v>47</v>
      </c>
      <c r="B59" s="43" t="s">
        <v>125</v>
      </c>
      <c r="C59" s="50">
        <v>40864</v>
      </c>
      <c r="D59" s="39" t="s">
        <v>1896</v>
      </c>
      <c r="E59" s="39">
        <v>1962</v>
      </c>
      <c r="F59" s="39" t="s">
        <v>2122</v>
      </c>
      <c r="G59" s="51" t="s">
        <v>2088</v>
      </c>
      <c r="H59" s="39">
        <v>5</v>
      </c>
      <c r="I59" s="39">
        <v>3</v>
      </c>
      <c r="J59" s="39">
        <v>0</v>
      </c>
      <c r="K59" s="39">
        <v>3972.42</v>
      </c>
      <c r="L59" s="39">
        <v>2545.5300000000002</v>
      </c>
      <c r="M59" s="41">
        <v>0</v>
      </c>
      <c r="N59" s="41">
        <f t="shared" si="0"/>
        <v>0</v>
      </c>
      <c r="O59" s="41">
        <v>0</v>
      </c>
      <c r="P59" s="41">
        <v>0</v>
      </c>
      <c r="Q59" s="41">
        <v>0</v>
      </c>
      <c r="R59" s="52">
        <v>44927</v>
      </c>
      <c r="S59" s="52">
        <v>45291</v>
      </c>
    </row>
    <row r="60" spans="1:19" ht="20.25" x14ac:dyDescent="0.3">
      <c r="A60" s="39">
        <v>48</v>
      </c>
      <c r="B60" s="40" t="s">
        <v>126</v>
      </c>
      <c r="C60" s="50">
        <v>40845</v>
      </c>
      <c r="D60" s="39" t="s">
        <v>1896</v>
      </c>
      <c r="E60" s="39">
        <v>1962</v>
      </c>
      <c r="F60" s="39" t="s">
        <v>2122</v>
      </c>
      <c r="G60" s="51" t="s">
        <v>2088</v>
      </c>
      <c r="H60" s="39">
        <v>5</v>
      </c>
      <c r="I60" s="39">
        <v>4</v>
      </c>
      <c r="J60" s="39">
        <v>0</v>
      </c>
      <c r="K60" s="39">
        <v>5232.88</v>
      </c>
      <c r="L60" s="39">
        <v>3521.1</v>
      </c>
      <c r="M60" s="41">
        <v>0</v>
      </c>
      <c r="N60" s="41">
        <f t="shared" si="0"/>
        <v>0</v>
      </c>
      <c r="O60" s="41">
        <v>0</v>
      </c>
      <c r="P60" s="41">
        <v>0</v>
      </c>
      <c r="Q60" s="41">
        <v>0</v>
      </c>
      <c r="R60" s="52">
        <v>44927</v>
      </c>
      <c r="S60" s="52">
        <v>45291</v>
      </c>
    </row>
    <row r="61" spans="1:19" ht="20.25" x14ac:dyDescent="0.3">
      <c r="A61" s="39">
        <v>49</v>
      </c>
      <c r="B61" s="40" t="s">
        <v>127</v>
      </c>
      <c r="C61" s="50">
        <v>40888</v>
      </c>
      <c r="D61" s="39" t="s">
        <v>1896</v>
      </c>
      <c r="E61" s="39">
        <v>1960</v>
      </c>
      <c r="F61" s="39" t="s">
        <v>2122</v>
      </c>
      <c r="G61" s="51" t="s">
        <v>2088</v>
      </c>
      <c r="H61" s="39">
        <v>5</v>
      </c>
      <c r="I61" s="39">
        <v>3</v>
      </c>
      <c r="J61" s="39">
        <v>0</v>
      </c>
      <c r="K61" s="39">
        <v>3981.12</v>
      </c>
      <c r="L61" s="39">
        <v>2536.1</v>
      </c>
      <c r="M61" s="41">
        <v>0</v>
      </c>
      <c r="N61" s="41">
        <f t="shared" si="0"/>
        <v>0</v>
      </c>
      <c r="O61" s="41">
        <v>0</v>
      </c>
      <c r="P61" s="41">
        <v>0</v>
      </c>
      <c r="Q61" s="41">
        <v>0</v>
      </c>
      <c r="R61" s="52">
        <v>44927</v>
      </c>
      <c r="S61" s="52">
        <v>45291</v>
      </c>
    </row>
    <row r="62" spans="1:19" ht="20.25" x14ac:dyDescent="0.3">
      <c r="A62" s="39">
        <v>50</v>
      </c>
      <c r="B62" s="40" t="s">
        <v>128</v>
      </c>
      <c r="C62" s="50">
        <v>40876</v>
      </c>
      <c r="D62" s="39" t="s">
        <v>1896</v>
      </c>
      <c r="E62" s="39">
        <v>1961</v>
      </c>
      <c r="F62" s="39" t="s">
        <v>2122</v>
      </c>
      <c r="G62" s="51" t="s">
        <v>2088</v>
      </c>
      <c r="H62" s="39">
        <v>5</v>
      </c>
      <c r="I62" s="39">
        <v>4</v>
      </c>
      <c r="J62" s="39">
        <v>0</v>
      </c>
      <c r="K62" s="39">
        <v>5459.38</v>
      </c>
      <c r="L62" s="39">
        <v>3489.6</v>
      </c>
      <c r="M62" s="41">
        <v>0</v>
      </c>
      <c r="N62" s="41">
        <f t="shared" si="0"/>
        <v>0</v>
      </c>
      <c r="O62" s="41">
        <v>0</v>
      </c>
      <c r="P62" s="41">
        <v>0</v>
      </c>
      <c r="Q62" s="41">
        <v>0</v>
      </c>
      <c r="R62" s="52">
        <v>44927</v>
      </c>
      <c r="S62" s="52">
        <v>45291</v>
      </c>
    </row>
    <row r="63" spans="1:19" ht="20.25" x14ac:dyDescent="0.3">
      <c r="A63" s="39">
        <v>51</v>
      </c>
      <c r="B63" s="43" t="s">
        <v>129</v>
      </c>
      <c r="C63" s="50">
        <v>40877</v>
      </c>
      <c r="D63" s="39" t="s">
        <v>1896</v>
      </c>
      <c r="E63" s="39">
        <v>1961</v>
      </c>
      <c r="F63" s="39" t="s">
        <v>2122</v>
      </c>
      <c r="G63" s="51" t="s">
        <v>2088</v>
      </c>
      <c r="H63" s="39">
        <v>5</v>
      </c>
      <c r="I63" s="39">
        <v>4</v>
      </c>
      <c r="J63" s="39">
        <v>0</v>
      </c>
      <c r="K63" s="39">
        <v>5456.42</v>
      </c>
      <c r="L63" s="39">
        <v>3482.8</v>
      </c>
      <c r="M63" s="41">
        <v>0</v>
      </c>
      <c r="N63" s="41">
        <f t="shared" si="0"/>
        <v>0</v>
      </c>
      <c r="O63" s="41">
        <v>0</v>
      </c>
      <c r="P63" s="41">
        <v>0</v>
      </c>
      <c r="Q63" s="41">
        <v>0</v>
      </c>
      <c r="R63" s="52">
        <v>44927</v>
      </c>
      <c r="S63" s="52">
        <v>45291</v>
      </c>
    </row>
    <row r="64" spans="1:19" ht="20.25" x14ac:dyDescent="0.3">
      <c r="A64" s="39">
        <v>52</v>
      </c>
      <c r="B64" s="43" t="s">
        <v>130</v>
      </c>
      <c r="C64" s="50">
        <v>40881</v>
      </c>
      <c r="D64" s="39" t="s">
        <v>1896</v>
      </c>
      <c r="E64" s="39">
        <v>1961</v>
      </c>
      <c r="F64" s="39" t="s">
        <v>2122</v>
      </c>
      <c r="G64" s="51" t="s">
        <v>2088</v>
      </c>
      <c r="H64" s="39">
        <v>5</v>
      </c>
      <c r="I64" s="39">
        <v>4</v>
      </c>
      <c r="J64" s="39">
        <v>0</v>
      </c>
      <c r="K64" s="39">
        <v>5469.3</v>
      </c>
      <c r="L64" s="39">
        <v>3493.1</v>
      </c>
      <c r="M64" s="41">
        <v>0</v>
      </c>
      <c r="N64" s="41">
        <f t="shared" si="0"/>
        <v>0</v>
      </c>
      <c r="O64" s="41">
        <v>0</v>
      </c>
      <c r="P64" s="41">
        <v>0</v>
      </c>
      <c r="Q64" s="41">
        <v>0</v>
      </c>
      <c r="R64" s="52">
        <v>44927</v>
      </c>
      <c r="S64" s="52">
        <v>45291</v>
      </c>
    </row>
    <row r="65" spans="1:19" ht="20.25" x14ac:dyDescent="0.3">
      <c r="A65" s="39">
        <v>53</v>
      </c>
      <c r="B65" s="43" t="s">
        <v>131</v>
      </c>
      <c r="C65" s="50">
        <v>40897</v>
      </c>
      <c r="D65" s="39" t="s">
        <v>1896</v>
      </c>
      <c r="E65" s="39">
        <v>1961</v>
      </c>
      <c r="F65" s="39" t="s">
        <v>2122</v>
      </c>
      <c r="G65" s="51" t="s">
        <v>2088</v>
      </c>
      <c r="H65" s="39">
        <v>4</v>
      </c>
      <c r="I65" s="39">
        <v>3</v>
      </c>
      <c r="J65" s="39">
        <v>0</v>
      </c>
      <c r="K65" s="39">
        <v>3405.15</v>
      </c>
      <c r="L65" s="39">
        <v>2027</v>
      </c>
      <c r="M65" s="41">
        <v>0</v>
      </c>
      <c r="N65" s="41">
        <f t="shared" si="0"/>
        <v>0</v>
      </c>
      <c r="O65" s="41">
        <v>0</v>
      </c>
      <c r="P65" s="41">
        <v>0</v>
      </c>
      <c r="Q65" s="41">
        <v>0</v>
      </c>
      <c r="R65" s="52">
        <v>44927</v>
      </c>
      <c r="S65" s="52">
        <v>45291</v>
      </c>
    </row>
    <row r="66" spans="1:19" ht="20.25" x14ac:dyDescent="0.3">
      <c r="A66" s="39">
        <v>54</v>
      </c>
      <c r="B66" s="40" t="s">
        <v>132</v>
      </c>
      <c r="C66" s="50">
        <v>40902</v>
      </c>
      <c r="D66" s="39" t="s">
        <v>1896</v>
      </c>
      <c r="E66" s="39">
        <v>1961</v>
      </c>
      <c r="F66" s="39" t="s">
        <v>2122</v>
      </c>
      <c r="G66" s="51" t="s">
        <v>2088</v>
      </c>
      <c r="H66" s="39">
        <v>4</v>
      </c>
      <c r="I66" s="39">
        <v>2</v>
      </c>
      <c r="J66" s="39">
        <v>0</v>
      </c>
      <c r="K66" s="39">
        <v>2153.23</v>
      </c>
      <c r="L66" s="39">
        <v>1272.0999999999999</v>
      </c>
      <c r="M66" s="41">
        <v>0</v>
      </c>
      <c r="N66" s="41">
        <f t="shared" si="0"/>
        <v>0</v>
      </c>
      <c r="O66" s="41">
        <v>0</v>
      </c>
      <c r="P66" s="41">
        <v>0</v>
      </c>
      <c r="Q66" s="41">
        <v>0</v>
      </c>
      <c r="R66" s="52">
        <v>44927</v>
      </c>
      <c r="S66" s="52">
        <v>45291</v>
      </c>
    </row>
    <row r="67" spans="1:19" ht="20.25" x14ac:dyDescent="0.3">
      <c r="A67" s="39">
        <v>55</v>
      </c>
      <c r="B67" s="40" t="s">
        <v>133</v>
      </c>
      <c r="C67" s="50">
        <v>40905</v>
      </c>
      <c r="D67" s="39" t="s">
        <v>1896</v>
      </c>
      <c r="E67" s="39">
        <v>1961</v>
      </c>
      <c r="F67" s="39" t="s">
        <v>2122</v>
      </c>
      <c r="G67" s="51" t="s">
        <v>2088</v>
      </c>
      <c r="H67" s="39">
        <v>4</v>
      </c>
      <c r="I67" s="39">
        <v>4</v>
      </c>
      <c r="J67" s="39">
        <v>0</v>
      </c>
      <c r="K67" s="39">
        <v>4648.1899999999996</v>
      </c>
      <c r="L67" s="39">
        <v>2785.1</v>
      </c>
      <c r="M67" s="41">
        <v>0</v>
      </c>
      <c r="N67" s="41">
        <f t="shared" si="0"/>
        <v>0</v>
      </c>
      <c r="O67" s="41">
        <v>0</v>
      </c>
      <c r="P67" s="41">
        <v>0</v>
      </c>
      <c r="Q67" s="41">
        <v>0</v>
      </c>
      <c r="R67" s="52">
        <v>44927</v>
      </c>
      <c r="S67" s="52">
        <v>45291</v>
      </c>
    </row>
    <row r="68" spans="1:19" ht="20.25" x14ac:dyDescent="0.3">
      <c r="A68" s="39">
        <v>56</v>
      </c>
      <c r="B68" s="40" t="s">
        <v>134</v>
      </c>
      <c r="C68" s="50">
        <v>40906</v>
      </c>
      <c r="D68" s="39" t="s">
        <v>1896</v>
      </c>
      <c r="E68" s="39">
        <v>1961</v>
      </c>
      <c r="F68" s="39" t="s">
        <v>2122</v>
      </c>
      <c r="G68" s="51" t="s">
        <v>2088</v>
      </c>
      <c r="H68" s="39">
        <v>4</v>
      </c>
      <c r="I68" s="39">
        <v>2</v>
      </c>
      <c r="J68" s="39">
        <v>0</v>
      </c>
      <c r="K68" s="39">
        <v>2173.83</v>
      </c>
      <c r="L68" s="39">
        <v>1281.9000000000001</v>
      </c>
      <c r="M68" s="41">
        <v>0</v>
      </c>
      <c r="N68" s="41">
        <f t="shared" si="0"/>
        <v>0</v>
      </c>
      <c r="O68" s="41">
        <v>0</v>
      </c>
      <c r="P68" s="41">
        <v>0</v>
      </c>
      <c r="Q68" s="41">
        <v>0</v>
      </c>
      <c r="R68" s="52">
        <v>44927</v>
      </c>
      <c r="S68" s="52">
        <v>45291</v>
      </c>
    </row>
    <row r="69" spans="1:19" ht="20.25" x14ac:dyDescent="0.3">
      <c r="A69" s="39">
        <v>57</v>
      </c>
      <c r="B69" s="43" t="s">
        <v>135</v>
      </c>
      <c r="C69" s="50">
        <v>40909</v>
      </c>
      <c r="D69" s="39" t="s">
        <v>1896</v>
      </c>
      <c r="E69" s="39">
        <v>1961</v>
      </c>
      <c r="F69" s="39" t="s">
        <v>2122</v>
      </c>
      <c r="G69" s="51" t="s">
        <v>2088</v>
      </c>
      <c r="H69" s="39">
        <v>4</v>
      </c>
      <c r="I69" s="39">
        <v>3</v>
      </c>
      <c r="J69" s="39">
        <v>0</v>
      </c>
      <c r="K69" s="39">
        <v>3425.48</v>
      </c>
      <c r="L69" s="39">
        <v>2038.9</v>
      </c>
      <c r="M69" s="41">
        <v>0</v>
      </c>
      <c r="N69" s="41">
        <f t="shared" si="0"/>
        <v>0</v>
      </c>
      <c r="O69" s="41">
        <v>0</v>
      </c>
      <c r="P69" s="41">
        <v>0</v>
      </c>
      <c r="Q69" s="41">
        <v>0</v>
      </c>
      <c r="R69" s="52">
        <v>44927</v>
      </c>
      <c r="S69" s="52">
        <v>45291</v>
      </c>
    </row>
    <row r="70" spans="1:19" ht="20.25" x14ac:dyDescent="0.3">
      <c r="A70" s="39">
        <v>58</v>
      </c>
      <c r="B70" s="43" t="s">
        <v>136</v>
      </c>
      <c r="C70" s="50">
        <v>39930</v>
      </c>
      <c r="D70" s="39" t="s">
        <v>1896</v>
      </c>
      <c r="E70" s="39">
        <v>1979</v>
      </c>
      <c r="F70" s="39" t="s">
        <v>2122</v>
      </c>
      <c r="G70" s="51" t="s">
        <v>2088</v>
      </c>
      <c r="H70" s="39">
        <v>9</v>
      </c>
      <c r="I70" s="39">
        <v>1</v>
      </c>
      <c r="J70" s="39">
        <v>0</v>
      </c>
      <c r="K70" s="39">
        <v>3083.5</v>
      </c>
      <c r="L70" s="39">
        <v>2030.7</v>
      </c>
      <c r="M70" s="41">
        <v>0</v>
      </c>
      <c r="N70" s="41">
        <f t="shared" si="0"/>
        <v>0</v>
      </c>
      <c r="O70" s="41">
        <v>0</v>
      </c>
      <c r="P70" s="41">
        <v>0</v>
      </c>
      <c r="Q70" s="41">
        <v>0</v>
      </c>
      <c r="R70" s="52">
        <v>44927</v>
      </c>
      <c r="S70" s="52">
        <v>45291</v>
      </c>
    </row>
    <row r="71" spans="1:19" ht="20.25" x14ac:dyDescent="0.3">
      <c r="A71" s="39">
        <v>59</v>
      </c>
      <c r="B71" s="40" t="s">
        <v>137</v>
      </c>
      <c r="C71" s="50">
        <v>40936</v>
      </c>
      <c r="D71" s="39" t="s">
        <v>1896</v>
      </c>
      <c r="E71" s="39">
        <v>1961</v>
      </c>
      <c r="F71" s="39" t="s">
        <v>2122</v>
      </c>
      <c r="G71" s="51" t="s">
        <v>2088</v>
      </c>
      <c r="H71" s="39">
        <v>5</v>
      </c>
      <c r="I71" s="39">
        <v>4</v>
      </c>
      <c r="J71" s="39">
        <v>0</v>
      </c>
      <c r="K71" s="39">
        <v>5641.9</v>
      </c>
      <c r="L71" s="39">
        <v>3453.15</v>
      </c>
      <c r="M71" s="41">
        <v>0</v>
      </c>
      <c r="N71" s="41">
        <f t="shared" si="0"/>
        <v>0</v>
      </c>
      <c r="O71" s="41">
        <v>0</v>
      </c>
      <c r="P71" s="41">
        <v>0</v>
      </c>
      <c r="Q71" s="41">
        <v>0</v>
      </c>
      <c r="R71" s="52">
        <v>44927</v>
      </c>
      <c r="S71" s="52">
        <v>45291</v>
      </c>
    </row>
    <row r="72" spans="1:19" ht="20.25" x14ac:dyDescent="0.3">
      <c r="A72" s="39">
        <v>60</v>
      </c>
      <c r="B72" s="43" t="s">
        <v>138</v>
      </c>
      <c r="C72" s="50">
        <v>40943</v>
      </c>
      <c r="D72" s="39" t="s">
        <v>1896</v>
      </c>
      <c r="E72" s="39">
        <v>1961</v>
      </c>
      <c r="F72" s="39" t="s">
        <v>2122</v>
      </c>
      <c r="G72" s="51" t="s">
        <v>2088</v>
      </c>
      <c r="H72" s="39">
        <v>4</v>
      </c>
      <c r="I72" s="39">
        <v>4</v>
      </c>
      <c r="J72" s="39">
        <v>0</v>
      </c>
      <c r="K72" s="39">
        <v>4714.6000000000004</v>
      </c>
      <c r="L72" s="39">
        <v>2804.2</v>
      </c>
      <c r="M72" s="41">
        <v>0</v>
      </c>
      <c r="N72" s="41">
        <f t="shared" si="0"/>
        <v>0</v>
      </c>
      <c r="O72" s="41">
        <v>0</v>
      </c>
      <c r="P72" s="41">
        <v>0</v>
      </c>
      <c r="Q72" s="41">
        <v>0</v>
      </c>
      <c r="R72" s="52">
        <v>44927</v>
      </c>
      <c r="S72" s="52">
        <v>45291</v>
      </c>
    </row>
    <row r="73" spans="1:19" ht="20.25" x14ac:dyDescent="0.3">
      <c r="A73" s="39">
        <v>61</v>
      </c>
      <c r="B73" s="40" t="s">
        <v>139</v>
      </c>
      <c r="C73" s="50">
        <v>39371</v>
      </c>
      <c r="D73" s="39" t="s">
        <v>1896</v>
      </c>
      <c r="E73" s="39">
        <v>1962</v>
      </c>
      <c r="F73" s="39" t="s">
        <v>2122</v>
      </c>
      <c r="G73" s="51" t="s">
        <v>2088</v>
      </c>
      <c r="H73" s="39">
        <v>5</v>
      </c>
      <c r="I73" s="39">
        <v>3</v>
      </c>
      <c r="J73" s="39">
        <v>0</v>
      </c>
      <c r="K73" s="39">
        <v>4135.2</v>
      </c>
      <c r="L73" s="39">
        <v>2576.6999999999998</v>
      </c>
      <c r="M73" s="41">
        <v>0</v>
      </c>
      <c r="N73" s="41">
        <f t="shared" si="0"/>
        <v>0</v>
      </c>
      <c r="O73" s="41">
        <v>0</v>
      </c>
      <c r="P73" s="41">
        <v>0</v>
      </c>
      <c r="Q73" s="41">
        <v>0</v>
      </c>
      <c r="R73" s="52">
        <v>44927</v>
      </c>
      <c r="S73" s="52">
        <v>45291</v>
      </c>
    </row>
    <row r="74" spans="1:19" ht="20.25" x14ac:dyDescent="0.3">
      <c r="A74" s="39">
        <v>62</v>
      </c>
      <c r="B74" s="40" t="s">
        <v>140</v>
      </c>
      <c r="C74" s="50">
        <v>39372</v>
      </c>
      <c r="D74" s="39" t="s">
        <v>1896</v>
      </c>
      <c r="E74" s="39">
        <v>1960</v>
      </c>
      <c r="F74" s="39" t="s">
        <v>2122</v>
      </c>
      <c r="G74" s="51" t="s">
        <v>2088</v>
      </c>
      <c r="H74" s="39">
        <v>5</v>
      </c>
      <c r="I74" s="39">
        <v>4</v>
      </c>
      <c r="J74" s="39">
        <v>0</v>
      </c>
      <c r="K74" s="39">
        <v>6472</v>
      </c>
      <c r="L74" s="39">
        <v>4289.8</v>
      </c>
      <c r="M74" s="41">
        <v>0</v>
      </c>
      <c r="N74" s="41">
        <f t="shared" si="0"/>
        <v>0</v>
      </c>
      <c r="O74" s="41">
        <v>0</v>
      </c>
      <c r="P74" s="41">
        <v>0</v>
      </c>
      <c r="Q74" s="41">
        <v>0</v>
      </c>
      <c r="R74" s="52">
        <v>44927</v>
      </c>
      <c r="S74" s="52">
        <v>45291</v>
      </c>
    </row>
    <row r="75" spans="1:19" ht="20.25" x14ac:dyDescent="0.3">
      <c r="A75" s="39">
        <v>63</v>
      </c>
      <c r="B75" s="40" t="s">
        <v>141</v>
      </c>
      <c r="C75" s="50">
        <v>40937</v>
      </c>
      <c r="D75" s="39" t="s">
        <v>1896</v>
      </c>
      <c r="E75" s="39">
        <v>1962</v>
      </c>
      <c r="F75" s="39" t="s">
        <v>2122</v>
      </c>
      <c r="G75" s="51" t="s">
        <v>2088</v>
      </c>
      <c r="H75" s="39">
        <v>5</v>
      </c>
      <c r="I75" s="39">
        <v>4</v>
      </c>
      <c r="J75" s="39">
        <v>0</v>
      </c>
      <c r="K75" s="39">
        <v>5661.6</v>
      </c>
      <c r="L75" s="39">
        <v>3555.1</v>
      </c>
      <c r="M75" s="41">
        <v>0</v>
      </c>
      <c r="N75" s="41">
        <f t="shared" si="0"/>
        <v>0</v>
      </c>
      <c r="O75" s="41">
        <v>0</v>
      </c>
      <c r="P75" s="41">
        <v>0</v>
      </c>
      <c r="Q75" s="41">
        <v>0</v>
      </c>
      <c r="R75" s="52">
        <v>44927</v>
      </c>
      <c r="S75" s="52">
        <v>45291</v>
      </c>
    </row>
    <row r="76" spans="1:19" ht="20.25" x14ac:dyDescent="0.3">
      <c r="A76" s="39">
        <v>64</v>
      </c>
      <c r="B76" s="43" t="s">
        <v>142</v>
      </c>
      <c r="C76" s="50">
        <v>40938</v>
      </c>
      <c r="D76" s="39" t="s">
        <v>1896</v>
      </c>
      <c r="E76" s="39">
        <v>1961</v>
      </c>
      <c r="F76" s="39" t="s">
        <v>2122</v>
      </c>
      <c r="G76" s="51" t="s">
        <v>2088</v>
      </c>
      <c r="H76" s="39">
        <v>5</v>
      </c>
      <c r="I76" s="39">
        <v>4</v>
      </c>
      <c r="J76" s="39">
        <v>0</v>
      </c>
      <c r="K76" s="39">
        <v>5674.6</v>
      </c>
      <c r="L76" s="39">
        <v>3490.8</v>
      </c>
      <c r="M76" s="41">
        <v>0</v>
      </c>
      <c r="N76" s="41">
        <f t="shared" si="0"/>
        <v>0</v>
      </c>
      <c r="O76" s="41">
        <v>0</v>
      </c>
      <c r="P76" s="41">
        <v>0</v>
      </c>
      <c r="Q76" s="41">
        <v>0</v>
      </c>
      <c r="R76" s="52">
        <v>44927</v>
      </c>
      <c r="S76" s="52">
        <v>45291</v>
      </c>
    </row>
    <row r="77" spans="1:19" ht="20.25" x14ac:dyDescent="0.3">
      <c r="A77" s="39">
        <v>65</v>
      </c>
      <c r="B77" s="43" t="s">
        <v>143</v>
      </c>
      <c r="C77" s="50">
        <v>40939</v>
      </c>
      <c r="D77" s="39" t="s">
        <v>1896</v>
      </c>
      <c r="E77" s="39">
        <v>1962</v>
      </c>
      <c r="F77" s="39" t="s">
        <v>2122</v>
      </c>
      <c r="G77" s="51" t="s">
        <v>2088</v>
      </c>
      <c r="H77" s="39">
        <v>5</v>
      </c>
      <c r="I77" s="39">
        <v>4</v>
      </c>
      <c r="J77" s="39">
        <v>0</v>
      </c>
      <c r="K77" s="39">
        <v>5661.6</v>
      </c>
      <c r="L77" s="39">
        <v>3493.7</v>
      </c>
      <c r="M77" s="41">
        <v>0</v>
      </c>
      <c r="N77" s="41">
        <f t="shared" si="0"/>
        <v>0</v>
      </c>
      <c r="O77" s="41">
        <v>0</v>
      </c>
      <c r="P77" s="41">
        <v>0</v>
      </c>
      <c r="Q77" s="41">
        <v>0</v>
      </c>
      <c r="R77" s="52">
        <v>44927</v>
      </c>
      <c r="S77" s="52">
        <v>45291</v>
      </c>
    </row>
    <row r="78" spans="1:19" ht="20.25" x14ac:dyDescent="0.3">
      <c r="A78" s="39">
        <v>66</v>
      </c>
      <c r="B78" s="43" t="s">
        <v>144</v>
      </c>
      <c r="C78" s="50">
        <v>40940</v>
      </c>
      <c r="D78" s="39" t="s">
        <v>1896</v>
      </c>
      <c r="E78" s="39">
        <v>1961</v>
      </c>
      <c r="F78" s="39" t="s">
        <v>2122</v>
      </c>
      <c r="G78" s="51" t="s">
        <v>2088</v>
      </c>
      <c r="H78" s="39">
        <v>5</v>
      </c>
      <c r="I78" s="39">
        <v>4</v>
      </c>
      <c r="J78" s="39">
        <v>0</v>
      </c>
      <c r="K78" s="39">
        <v>5662</v>
      </c>
      <c r="L78" s="39">
        <v>3477.14</v>
      </c>
      <c r="M78" s="41">
        <v>0</v>
      </c>
      <c r="N78" s="41">
        <f t="shared" ref="N78:N140" si="1">M78</f>
        <v>0</v>
      </c>
      <c r="O78" s="41">
        <v>0</v>
      </c>
      <c r="P78" s="41">
        <v>0</v>
      </c>
      <c r="Q78" s="41">
        <v>0</v>
      </c>
      <c r="R78" s="52">
        <v>44927</v>
      </c>
      <c r="S78" s="52">
        <v>45291</v>
      </c>
    </row>
    <row r="79" spans="1:19" ht="20.25" x14ac:dyDescent="0.3">
      <c r="A79" s="39">
        <v>67</v>
      </c>
      <c r="B79" s="43" t="s">
        <v>145</v>
      </c>
      <c r="C79" s="50">
        <v>40941</v>
      </c>
      <c r="D79" s="39" t="s">
        <v>1896</v>
      </c>
      <c r="E79" s="39">
        <v>1962</v>
      </c>
      <c r="F79" s="39" t="s">
        <v>2122</v>
      </c>
      <c r="G79" s="51" t="s">
        <v>2088</v>
      </c>
      <c r="H79" s="39">
        <v>5</v>
      </c>
      <c r="I79" s="39">
        <v>4</v>
      </c>
      <c r="J79" s="39">
        <v>0</v>
      </c>
      <c r="K79" s="39">
        <v>5516.7</v>
      </c>
      <c r="L79" s="39">
        <v>3506</v>
      </c>
      <c r="M79" s="41">
        <v>0</v>
      </c>
      <c r="N79" s="41">
        <f t="shared" si="1"/>
        <v>0</v>
      </c>
      <c r="O79" s="41">
        <v>0</v>
      </c>
      <c r="P79" s="41">
        <v>0</v>
      </c>
      <c r="Q79" s="41">
        <v>0</v>
      </c>
      <c r="R79" s="52">
        <v>44927</v>
      </c>
      <c r="S79" s="52">
        <v>45291</v>
      </c>
    </row>
    <row r="80" spans="1:19" ht="20.25" x14ac:dyDescent="0.3">
      <c r="A80" s="39">
        <v>68</v>
      </c>
      <c r="B80" s="43" t="s">
        <v>146</v>
      </c>
      <c r="C80" s="50">
        <v>40942</v>
      </c>
      <c r="D80" s="39" t="s">
        <v>1896</v>
      </c>
      <c r="E80" s="39">
        <v>1961</v>
      </c>
      <c r="F80" s="39" t="s">
        <v>2122</v>
      </c>
      <c r="G80" s="51" t="s">
        <v>2088</v>
      </c>
      <c r="H80" s="39">
        <v>4</v>
      </c>
      <c r="I80" s="39">
        <v>4</v>
      </c>
      <c r="J80" s="39">
        <v>0</v>
      </c>
      <c r="K80" s="39">
        <v>4735.7</v>
      </c>
      <c r="L80" s="39">
        <v>2760.74</v>
      </c>
      <c r="M80" s="41">
        <v>0</v>
      </c>
      <c r="N80" s="41">
        <f t="shared" si="1"/>
        <v>0</v>
      </c>
      <c r="O80" s="41">
        <v>0</v>
      </c>
      <c r="P80" s="41">
        <v>0</v>
      </c>
      <c r="Q80" s="41">
        <v>0</v>
      </c>
      <c r="R80" s="52">
        <v>44927</v>
      </c>
      <c r="S80" s="52">
        <v>45291</v>
      </c>
    </row>
    <row r="81" spans="1:19" ht="20.25" x14ac:dyDescent="0.3">
      <c r="A81" s="39">
        <v>69</v>
      </c>
      <c r="B81" s="40" t="s">
        <v>1541</v>
      </c>
      <c r="C81" s="50">
        <v>39409</v>
      </c>
      <c r="D81" s="39" t="s">
        <v>1896</v>
      </c>
      <c r="E81" s="39">
        <v>1978</v>
      </c>
      <c r="F81" s="39" t="s">
        <v>2122</v>
      </c>
      <c r="G81" s="51" t="s">
        <v>2088</v>
      </c>
      <c r="H81" s="39">
        <v>5</v>
      </c>
      <c r="I81" s="39">
        <v>2</v>
      </c>
      <c r="J81" s="39">
        <v>0</v>
      </c>
      <c r="K81" s="39">
        <v>2045.9</v>
      </c>
      <c r="L81" s="39">
        <v>1489.64</v>
      </c>
      <c r="M81" s="41">
        <v>0</v>
      </c>
      <c r="N81" s="41">
        <f t="shared" si="1"/>
        <v>0</v>
      </c>
      <c r="O81" s="41">
        <v>0</v>
      </c>
      <c r="P81" s="41">
        <v>0</v>
      </c>
      <c r="Q81" s="41">
        <v>0</v>
      </c>
      <c r="R81" s="52">
        <v>44927</v>
      </c>
      <c r="S81" s="52">
        <v>45291</v>
      </c>
    </row>
    <row r="82" spans="1:19" ht="20.25" x14ac:dyDescent="0.3">
      <c r="A82" s="39">
        <v>70</v>
      </c>
      <c r="B82" s="40" t="s">
        <v>147</v>
      </c>
      <c r="C82" s="50">
        <v>39383</v>
      </c>
      <c r="D82" s="39" t="s">
        <v>1896</v>
      </c>
      <c r="E82" s="39">
        <v>1963</v>
      </c>
      <c r="F82" s="39" t="s">
        <v>2122</v>
      </c>
      <c r="G82" s="51" t="s">
        <v>2088</v>
      </c>
      <c r="H82" s="39">
        <v>5</v>
      </c>
      <c r="I82" s="39">
        <v>4</v>
      </c>
      <c r="J82" s="39">
        <v>0</v>
      </c>
      <c r="K82" s="39">
        <v>5497.6</v>
      </c>
      <c r="L82" s="39">
        <v>3529.8</v>
      </c>
      <c r="M82" s="41">
        <v>0</v>
      </c>
      <c r="N82" s="41">
        <f t="shared" si="1"/>
        <v>0</v>
      </c>
      <c r="O82" s="41">
        <v>0</v>
      </c>
      <c r="P82" s="41">
        <v>0</v>
      </c>
      <c r="Q82" s="41">
        <v>0</v>
      </c>
      <c r="R82" s="52">
        <v>44927</v>
      </c>
      <c r="S82" s="52">
        <v>45291</v>
      </c>
    </row>
    <row r="83" spans="1:19" ht="20.25" x14ac:dyDescent="0.3">
      <c r="A83" s="39">
        <v>71</v>
      </c>
      <c r="B83" s="40" t="s">
        <v>148</v>
      </c>
      <c r="C83" s="50">
        <v>39416</v>
      </c>
      <c r="D83" s="39" t="s">
        <v>1896</v>
      </c>
      <c r="E83" s="39">
        <v>1964</v>
      </c>
      <c r="F83" s="39" t="s">
        <v>2122</v>
      </c>
      <c r="G83" s="51" t="s">
        <v>2088</v>
      </c>
      <c r="H83" s="39">
        <v>5</v>
      </c>
      <c r="I83" s="39">
        <v>4</v>
      </c>
      <c r="J83" s="39">
        <v>0</v>
      </c>
      <c r="K83" s="39">
        <v>5686.2</v>
      </c>
      <c r="L83" s="39">
        <v>3520.5</v>
      </c>
      <c r="M83" s="41">
        <v>0</v>
      </c>
      <c r="N83" s="41">
        <f t="shared" si="1"/>
        <v>0</v>
      </c>
      <c r="O83" s="41">
        <v>0</v>
      </c>
      <c r="P83" s="41">
        <v>0</v>
      </c>
      <c r="Q83" s="41">
        <v>0</v>
      </c>
      <c r="R83" s="52">
        <v>44927</v>
      </c>
      <c r="S83" s="52">
        <v>45291</v>
      </c>
    </row>
    <row r="84" spans="1:19" ht="20.25" x14ac:dyDescent="0.3">
      <c r="A84" s="39">
        <v>72</v>
      </c>
      <c r="B84" s="40" t="s">
        <v>149</v>
      </c>
      <c r="C84" s="50">
        <v>39422</v>
      </c>
      <c r="D84" s="39" t="s">
        <v>1896</v>
      </c>
      <c r="E84" s="39">
        <v>1964</v>
      </c>
      <c r="F84" s="39" t="s">
        <v>2122</v>
      </c>
      <c r="G84" s="51" t="s">
        <v>2088</v>
      </c>
      <c r="H84" s="39">
        <v>5</v>
      </c>
      <c r="I84" s="39">
        <v>5</v>
      </c>
      <c r="J84" s="39">
        <v>0</v>
      </c>
      <c r="K84" s="39">
        <v>5556</v>
      </c>
      <c r="L84" s="39">
        <v>3334.6</v>
      </c>
      <c r="M84" s="41">
        <v>0</v>
      </c>
      <c r="N84" s="41">
        <f t="shared" si="1"/>
        <v>0</v>
      </c>
      <c r="O84" s="41">
        <v>0</v>
      </c>
      <c r="P84" s="41">
        <v>0</v>
      </c>
      <c r="Q84" s="41">
        <v>0</v>
      </c>
      <c r="R84" s="52">
        <v>44927</v>
      </c>
      <c r="S84" s="52">
        <v>45291</v>
      </c>
    </row>
    <row r="85" spans="1:19" ht="20.25" x14ac:dyDescent="0.3">
      <c r="A85" s="39">
        <v>73</v>
      </c>
      <c r="B85" s="40" t="s">
        <v>150</v>
      </c>
      <c r="C85" s="50">
        <v>39442</v>
      </c>
      <c r="D85" s="39" t="s">
        <v>1896</v>
      </c>
      <c r="E85" s="39">
        <v>1972</v>
      </c>
      <c r="F85" s="39" t="s">
        <v>2122</v>
      </c>
      <c r="G85" s="51" t="s">
        <v>2089</v>
      </c>
      <c r="H85" s="39">
        <v>9</v>
      </c>
      <c r="I85" s="39">
        <v>1</v>
      </c>
      <c r="J85" s="39">
        <v>0</v>
      </c>
      <c r="K85" s="39">
        <v>3388.9</v>
      </c>
      <c r="L85" s="39">
        <v>2983.3</v>
      </c>
      <c r="M85" s="41">
        <v>0</v>
      </c>
      <c r="N85" s="41">
        <f t="shared" si="1"/>
        <v>0</v>
      </c>
      <c r="O85" s="41">
        <v>0</v>
      </c>
      <c r="P85" s="41">
        <v>0</v>
      </c>
      <c r="Q85" s="41">
        <v>0</v>
      </c>
      <c r="R85" s="52">
        <v>44927</v>
      </c>
      <c r="S85" s="52">
        <v>45291</v>
      </c>
    </row>
    <row r="86" spans="1:19" ht="20.25" x14ac:dyDescent="0.3">
      <c r="A86" s="39">
        <v>74</v>
      </c>
      <c r="B86" s="40" t="s">
        <v>151</v>
      </c>
      <c r="C86" s="50">
        <v>39426</v>
      </c>
      <c r="D86" s="39" t="s">
        <v>1896</v>
      </c>
      <c r="E86" s="39">
        <v>1963</v>
      </c>
      <c r="F86" s="39" t="s">
        <v>2122</v>
      </c>
      <c r="G86" s="51" t="s">
        <v>2088</v>
      </c>
      <c r="H86" s="39">
        <v>5</v>
      </c>
      <c r="I86" s="39">
        <v>5</v>
      </c>
      <c r="J86" s="39">
        <v>0</v>
      </c>
      <c r="K86" s="39">
        <v>5596.8</v>
      </c>
      <c r="L86" s="39">
        <v>3401.9</v>
      </c>
      <c r="M86" s="41">
        <v>0</v>
      </c>
      <c r="N86" s="41">
        <f t="shared" si="1"/>
        <v>0</v>
      </c>
      <c r="O86" s="41">
        <v>0</v>
      </c>
      <c r="P86" s="41">
        <v>0</v>
      </c>
      <c r="Q86" s="41">
        <v>0</v>
      </c>
      <c r="R86" s="52">
        <v>44927</v>
      </c>
      <c r="S86" s="52">
        <v>45291</v>
      </c>
    </row>
    <row r="87" spans="1:19" ht="20.25" x14ac:dyDescent="0.3">
      <c r="A87" s="39">
        <v>75</v>
      </c>
      <c r="B87" s="40" t="s">
        <v>152</v>
      </c>
      <c r="C87" s="50">
        <v>39427</v>
      </c>
      <c r="D87" s="39" t="s">
        <v>1896</v>
      </c>
      <c r="E87" s="39">
        <v>1963</v>
      </c>
      <c r="F87" s="39" t="s">
        <v>2122</v>
      </c>
      <c r="G87" s="51" t="s">
        <v>2088</v>
      </c>
      <c r="H87" s="39">
        <v>5</v>
      </c>
      <c r="I87" s="39">
        <v>5</v>
      </c>
      <c r="J87" s="39">
        <v>0</v>
      </c>
      <c r="K87" s="39">
        <v>5561.2</v>
      </c>
      <c r="L87" s="39">
        <v>3347.6</v>
      </c>
      <c r="M87" s="41">
        <v>0</v>
      </c>
      <c r="N87" s="41">
        <f t="shared" si="1"/>
        <v>0</v>
      </c>
      <c r="O87" s="41">
        <v>0</v>
      </c>
      <c r="P87" s="41">
        <v>0</v>
      </c>
      <c r="Q87" s="41">
        <v>0</v>
      </c>
      <c r="R87" s="52">
        <v>44927</v>
      </c>
      <c r="S87" s="52">
        <v>45291</v>
      </c>
    </row>
    <row r="88" spans="1:19" ht="20.25" x14ac:dyDescent="0.3">
      <c r="A88" s="39">
        <v>76</v>
      </c>
      <c r="B88" s="40" t="s">
        <v>153</v>
      </c>
      <c r="C88" s="50">
        <v>39429</v>
      </c>
      <c r="D88" s="39" t="s">
        <v>1896</v>
      </c>
      <c r="E88" s="39">
        <v>1963</v>
      </c>
      <c r="F88" s="39" t="s">
        <v>2122</v>
      </c>
      <c r="G88" s="51" t="s">
        <v>2088</v>
      </c>
      <c r="H88" s="39">
        <v>5</v>
      </c>
      <c r="I88" s="39">
        <v>4</v>
      </c>
      <c r="J88" s="39">
        <v>0</v>
      </c>
      <c r="K88" s="39">
        <v>5653.3</v>
      </c>
      <c r="L88" s="39">
        <v>3535.6</v>
      </c>
      <c r="M88" s="41">
        <v>0</v>
      </c>
      <c r="N88" s="41">
        <f t="shared" si="1"/>
        <v>0</v>
      </c>
      <c r="O88" s="41">
        <v>0</v>
      </c>
      <c r="P88" s="41">
        <v>0</v>
      </c>
      <c r="Q88" s="41">
        <v>0</v>
      </c>
      <c r="R88" s="52">
        <v>44927</v>
      </c>
      <c r="S88" s="52">
        <v>45291</v>
      </c>
    </row>
    <row r="89" spans="1:19" ht="20.25" x14ac:dyDescent="0.3">
      <c r="A89" s="39">
        <v>77</v>
      </c>
      <c r="B89" s="40" t="s">
        <v>44</v>
      </c>
      <c r="C89" s="50">
        <v>39430</v>
      </c>
      <c r="D89" s="39" t="s">
        <v>1896</v>
      </c>
      <c r="E89" s="39">
        <v>1963</v>
      </c>
      <c r="F89" s="39" t="s">
        <v>2122</v>
      </c>
      <c r="G89" s="51" t="s">
        <v>2088</v>
      </c>
      <c r="H89" s="39">
        <v>5</v>
      </c>
      <c r="I89" s="39">
        <v>5</v>
      </c>
      <c r="J89" s="39">
        <v>0</v>
      </c>
      <c r="K89" s="39">
        <v>6874.2</v>
      </c>
      <c r="L89" s="39">
        <v>4409.8999999999996</v>
      </c>
      <c r="M89" s="41">
        <v>0</v>
      </c>
      <c r="N89" s="41">
        <f t="shared" si="1"/>
        <v>0</v>
      </c>
      <c r="O89" s="41">
        <v>0</v>
      </c>
      <c r="P89" s="41">
        <v>0</v>
      </c>
      <c r="Q89" s="41">
        <v>0</v>
      </c>
      <c r="R89" s="52">
        <v>44927</v>
      </c>
      <c r="S89" s="52">
        <v>45291</v>
      </c>
    </row>
    <row r="90" spans="1:19" ht="20.25" x14ac:dyDescent="0.3">
      <c r="A90" s="39">
        <v>78</v>
      </c>
      <c r="B90" s="40" t="s">
        <v>154</v>
      </c>
      <c r="C90" s="50">
        <v>39417</v>
      </c>
      <c r="D90" s="39" t="s">
        <v>1896</v>
      </c>
      <c r="E90" s="39">
        <v>1964</v>
      </c>
      <c r="F90" s="39" t="s">
        <v>2122</v>
      </c>
      <c r="G90" s="51" t="s">
        <v>2088</v>
      </c>
      <c r="H90" s="39">
        <v>5</v>
      </c>
      <c r="I90" s="39">
        <v>4</v>
      </c>
      <c r="J90" s="39">
        <v>0</v>
      </c>
      <c r="K90" s="39">
        <v>5689.4</v>
      </c>
      <c r="L90" s="39">
        <v>3529.8</v>
      </c>
      <c r="M90" s="41">
        <v>0</v>
      </c>
      <c r="N90" s="41">
        <f t="shared" si="1"/>
        <v>0</v>
      </c>
      <c r="O90" s="41">
        <v>0</v>
      </c>
      <c r="P90" s="41">
        <v>0</v>
      </c>
      <c r="Q90" s="41">
        <v>0</v>
      </c>
      <c r="R90" s="52">
        <v>44927</v>
      </c>
      <c r="S90" s="52">
        <v>45291</v>
      </c>
    </row>
    <row r="91" spans="1:19" ht="20.25" x14ac:dyDescent="0.3">
      <c r="A91" s="39">
        <v>79</v>
      </c>
      <c r="B91" s="40" t="s">
        <v>155</v>
      </c>
      <c r="C91" s="50">
        <v>39431</v>
      </c>
      <c r="D91" s="39" t="s">
        <v>1896</v>
      </c>
      <c r="E91" s="39">
        <v>1963</v>
      </c>
      <c r="F91" s="39" t="s">
        <v>2122</v>
      </c>
      <c r="G91" s="51" t="s">
        <v>2088</v>
      </c>
      <c r="H91" s="39">
        <v>5</v>
      </c>
      <c r="I91" s="39">
        <v>3</v>
      </c>
      <c r="J91" s="39">
        <v>0</v>
      </c>
      <c r="K91" s="39">
        <v>4188.1000000000004</v>
      </c>
      <c r="L91" s="39">
        <v>2601.9</v>
      </c>
      <c r="M91" s="41">
        <v>0</v>
      </c>
      <c r="N91" s="41">
        <f t="shared" si="1"/>
        <v>0</v>
      </c>
      <c r="O91" s="41">
        <v>0</v>
      </c>
      <c r="P91" s="41">
        <v>0</v>
      </c>
      <c r="Q91" s="41">
        <v>0</v>
      </c>
      <c r="R91" s="52">
        <v>44927</v>
      </c>
      <c r="S91" s="52">
        <v>45291</v>
      </c>
    </row>
    <row r="92" spans="1:19" ht="20.25" x14ac:dyDescent="0.3">
      <c r="A92" s="39">
        <v>80</v>
      </c>
      <c r="B92" s="40" t="s">
        <v>156</v>
      </c>
      <c r="C92" s="50">
        <v>39432</v>
      </c>
      <c r="D92" s="39" t="s">
        <v>1896</v>
      </c>
      <c r="E92" s="39">
        <v>1963</v>
      </c>
      <c r="F92" s="39" t="s">
        <v>2122</v>
      </c>
      <c r="G92" s="51" t="s">
        <v>2088</v>
      </c>
      <c r="H92" s="39">
        <v>5</v>
      </c>
      <c r="I92" s="39">
        <v>4</v>
      </c>
      <c r="J92" s="39">
        <v>0</v>
      </c>
      <c r="K92" s="39">
        <v>5664.4</v>
      </c>
      <c r="L92" s="39">
        <v>3532.3</v>
      </c>
      <c r="M92" s="41">
        <v>0</v>
      </c>
      <c r="N92" s="41">
        <f t="shared" si="1"/>
        <v>0</v>
      </c>
      <c r="O92" s="41">
        <v>0</v>
      </c>
      <c r="P92" s="41">
        <v>0</v>
      </c>
      <c r="Q92" s="41">
        <v>0</v>
      </c>
      <c r="R92" s="52">
        <v>44927</v>
      </c>
      <c r="S92" s="52">
        <v>45291</v>
      </c>
    </row>
    <row r="93" spans="1:19" ht="20.25" x14ac:dyDescent="0.3">
      <c r="A93" s="39">
        <v>81</v>
      </c>
      <c r="B93" s="40" t="s">
        <v>157</v>
      </c>
      <c r="C93" s="50">
        <v>39433</v>
      </c>
      <c r="D93" s="39" t="s">
        <v>1896</v>
      </c>
      <c r="E93" s="39">
        <v>1963</v>
      </c>
      <c r="F93" s="39" t="s">
        <v>2122</v>
      </c>
      <c r="G93" s="51" t="s">
        <v>2088</v>
      </c>
      <c r="H93" s="39">
        <v>5</v>
      </c>
      <c r="I93" s="39">
        <v>3</v>
      </c>
      <c r="J93" s="39">
        <v>0</v>
      </c>
      <c r="K93" s="39">
        <v>4150.1000000000004</v>
      </c>
      <c r="L93" s="39">
        <v>2572.1</v>
      </c>
      <c r="M93" s="41">
        <v>0</v>
      </c>
      <c r="N93" s="41">
        <f t="shared" si="1"/>
        <v>0</v>
      </c>
      <c r="O93" s="41">
        <v>0</v>
      </c>
      <c r="P93" s="41">
        <v>0</v>
      </c>
      <c r="Q93" s="41">
        <v>0</v>
      </c>
      <c r="R93" s="52">
        <v>44927</v>
      </c>
      <c r="S93" s="52">
        <v>45291</v>
      </c>
    </row>
    <row r="94" spans="1:19" ht="20.25" x14ac:dyDescent="0.3">
      <c r="A94" s="39">
        <v>82</v>
      </c>
      <c r="B94" s="40" t="s">
        <v>158</v>
      </c>
      <c r="C94" s="50">
        <v>39434</v>
      </c>
      <c r="D94" s="39" t="s">
        <v>1896</v>
      </c>
      <c r="E94" s="39">
        <v>1963</v>
      </c>
      <c r="F94" s="39" t="s">
        <v>2122</v>
      </c>
      <c r="G94" s="51" t="s">
        <v>2088</v>
      </c>
      <c r="H94" s="39">
        <v>5</v>
      </c>
      <c r="I94" s="39">
        <v>3</v>
      </c>
      <c r="J94" s="39">
        <v>0</v>
      </c>
      <c r="K94" s="39">
        <v>4188</v>
      </c>
      <c r="L94" s="39">
        <v>2593.4</v>
      </c>
      <c r="M94" s="41">
        <v>0</v>
      </c>
      <c r="N94" s="41">
        <f t="shared" si="1"/>
        <v>0</v>
      </c>
      <c r="O94" s="41">
        <v>0</v>
      </c>
      <c r="P94" s="41">
        <v>0</v>
      </c>
      <c r="Q94" s="41">
        <v>0</v>
      </c>
      <c r="R94" s="52">
        <v>44927</v>
      </c>
      <c r="S94" s="52">
        <v>45291</v>
      </c>
    </row>
    <row r="95" spans="1:19" ht="20.25" x14ac:dyDescent="0.3">
      <c r="A95" s="39">
        <v>83</v>
      </c>
      <c r="B95" s="40" t="s">
        <v>159</v>
      </c>
      <c r="C95" s="50">
        <v>39436</v>
      </c>
      <c r="D95" s="39" t="s">
        <v>1896</v>
      </c>
      <c r="E95" s="39">
        <v>1963</v>
      </c>
      <c r="F95" s="39" t="s">
        <v>2122</v>
      </c>
      <c r="G95" s="51" t="s">
        <v>2088</v>
      </c>
      <c r="H95" s="39">
        <v>5</v>
      </c>
      <c r="I95" s="39">
        <v>4</v>
      </c>
      <c r="J95" s="39">
        <v>0</v>
      </c>
      <c r="K95" s="39">
        <v>5704.2</v>
      </c>
      <c r="L95" s="39">
        <v>3516</v>
      </c>
      <c r="M95" s="41">
        <v>0</v>
      </c>
      <c r="N95" s="41">
        <f t="shared" si="1"/>
        <v>0</v>
      </c>
      <c r="O95" s="41">
        <v>0</v>
      </c>
      <c r="P95" s="41">
        <v>0</v>
      </c>
      <c r="Q95" s="41">
        <v>0</v>
      </c>
      <c r="R95" s="52">
        <v>44927</v>
      </c>
      <c r="S95" s="52">
        <v>45291</v>
      </c>
    </row>
    <row r="96" spans="1:19" ht="20.25" x14ac:dyDescent="0.3">
      <c r="A96" s="39">
        <v>84</v>
      </c>
      <c r="B96" s="40" t="s">
        <v>160</v>
      </c>
      <c r="C96" s="50">
        <v>39437</v>
      </c>
      <c r="D96" s="39" t="s">
        <v>1896</v>
      </c>
      <c r="E96" s="39">
        <v>1964</v>
      </c>
      <c r="F96" s="39" t="s">
        <v>2122</v>
      </c>
      <c r="G96" s="51" t="s">
        <v>2088</v>
      </c>
      <c r="H96" s="39">
        <v>5</v>
      </c>
      <c r="I96" s="39">
        <v>5</v>
      </c>
      <c r="J96" s="39">
        <v>0</v>
      </c>
      <c r="K96" s="39">
        <v>7194.9</v>
      </c>
      <c r="L96" s="39">
        <v>4461.8999999999996</v>
      </c>
      <c r="M96" s="41">
        <v>0</v>
      </c>
      <c r="N96" s="41">
        <f t="shared" si="1"/>
        <v>0</v>
      </c>
      <c r="O96" s="41">
        <v>0</v>
      </c>
      <c r="P96" s="41">
        <v>0</v>
      </c>
      <c r="Q96" s="41">
        <v>0</v>
      </c>
      <c r="R96" s="52">
        <v>44927</v>
      </c>
      <c r="S96" s="52">
        <v>45291</v>
      </c>
    </row>
    <row r="97" spans="1:19" ht="20.25" x14ac:dyDescent="0.3">
      <c r="A97" s="39">
        <v>85</v>
      </c>
      <c r="B97" s="40" t="s">
        <v>161</v>
      </c>
      <c r="C97" s="50">
        <v>39418</v>
      </c>
      <c r="D97" s="39" t="s">
        <v>1896</v>
      </c>
      <c r="E97" s="39">
        <v>1964</v>
      </c>
      <c r="F97" s="39" t="s">
        <v>2122</v>
      </c>
      <c r="G97" s="51" t="s">
        <v>2088</v>
      </c>
      <c r="H97" s="39">
        <v>5</v>
      </c>
      <c r="I97" s="39">
        <v>4</v>
      </c>
      <c r="J97" s="39">
        <v>0</v>
      </c>
      <c r="K97" s="39">
        <v>5621.1</v>
      </c>
      <c r="L97" s="39">
        <v>3506.1</v>
      </c>
      <c r="M97" s="41">
        <v>0</v>
      </c>
      <c r="N97" s="41">
        <f t="shared" si="1"/>
        <v>0</v>
      </c>
      <c r="O97" s="41">
        <v>0</v>
      </c>
      <c r="P97" s="41">
        <v>0</v>
      </c>
      <c r="Q97" s="41">
        <v>0</v>
      </c>
      <c r="R97" s="52">
        <v>44927</v>
      </c>
      <c r="S97" s="52">
        <v>45291</v>
      </c>
    </row>
    <row r="98" spans="1:19" ht="20.25" x14ac:dyDescent="0.3">
      <c r="A98" s="39">
        <v>86</v>
      </c>
      <c r="B98" s="40" t="s">
        <v>162</v>
      </c>
      <c r="C98" s="50">
        <v>39438</v>
      </c>
      <c r="D98" s="39" t="s">
        <v>1896</v>
      </c>
      <c r="E98" s="39">
        <v>1963</v>
      </c>
      <c r="F98" s="39" t="s">
        <v>2122</v>
      </c>
      <c r="G98" s="51" t="s">
        <v>2088</v>
      </c>
      <c r="H98" s="39">
        <v>5</v>
      </c>
      <c r="I98" s="39">
        <v>3</v>
      </c>
      <c r="J98" s="39">
        <v>0</v>
      </c>
      <c r="K98" s="39">
        <v>4151.1000000000004</v>
      </c>
      <c r="L98" s="39">
        <v>2565.6999999999998</v>
      </c>
      <c r="M98" s="41">
        <v>0</v>
      </c>
      <c r="N98" s="41">
        <f t="shared" si="1"/>
        <v>0</v>
      </c>
      <c r="O98" s="41">
        <v>0</v>
      </c>
      <c r="P98" s="41">
        <v>0</v>
      </c>
      <c r="Q98" s="41">
        <v>0</v>
      </c>
      <c r="R98" s="52">
        <v>44927</v>
      </c>
      <c r="S98" s="52">
        <v>45291</v>
      </c>
    </row>
    <row r="99" spans="1:19" ht="20.25" x14ac:dyDescent="0.3">
      <c r="A99" s="39">
        <v>87</v>
      </c>
      <c r="B99" s="40" t="s">
        <v>163</v>
      </c>
      <c r="C99" s="50">
        <v>39439</v>
      </c>
      <c r="D99" s="39" t="s">
        <v>1896</v>
      </c>
      <c r="E99" s="39">
        <v>1964</v>
      </c>
      <c r="F99" s="39" t="s">
        <v>2122</v>
      </c>
      <c r="G99" s="51" t="s">
        <v>2088</v>
      </c>
      <c r="H99" s="39">
        <v>5</v>
      </c>
      <c r="I99" s="39">
        <v>3</v>
      </c>
      <c r="J99" s="39">
        <v>0</v>
      </c>
      <c r="K99" s="39">
        <v>4156.1000000000004</v>
      </c>
      <c r="L99" s="39">
        <v>2557.9</v>
      </c>
      <c r="M99" s="41">
        <v>0</v>
      </c>
      <c r="N99" s="41">
        <f t="shared" si="1"/>
        <v>0</v>
      </c>
      <c r="O99" s="41">
        <v>0</v>
      </c>
      <c r="P99" s="41">
        <v>0</v>
      </c>
      <c r="Q99" s="41">
        <v>0</v>
      </c>
      <c r="R99" s="52">
        <v>44927</v>
      </c>
      <c r="S99" s="52">
        <v>45291</v>
      </c>
    </row>
    <row r="100" spans="1:19" ht="20.25" x14ac:dyDescent="0.3">
      <c r="A100" s="39">
        <v>88</v>
      </c>
      <c r="B100" s="40" t="s">
        <v>164</v>
      </c>
      <c r="C100" s="50">
        <v>39440</v>
      </c>
      <c r="D100" s="39" t="s">
        <v>1896</v>
      </c>
      <c r="E100" s="39">
        <v>1964</v>
      </c>
      <c r="F100" s="39" t="s">
        <v>2122</v>
      </c>
      <c r="G100" s="51" t="s">
        <v>2088</v>
      </c>
      <c r="H100" s="39">
        <v>5</v>
      </c>
      <c r="I100" s="39">
        <v>3</v>
      </c>
      <c r="J100" s="39">
        <v>0</v>
      </c>
      <c r="K100" s="39">
        <v>4082.3</v>
      </c>
      <c r="L100" s="39">
        <v>2540.4</v>
      </c>
      <c r="M100" s="41">
        <v>0</v>
      </c>
      <c r="N100" s="41">
        <f t="shared" si="1"/>
        <v>0</v>
      </c>
      <c r="O100" s="41">
        <v>0</v>
      </c>
      <c r="P100" s="41">
        <v>0</v>
      </c>
      <c r="Q100" s="41">
        <v>0</v>
      </c>
      <c r="R100" s="52">
        <v>44927</v>
      </c>
      <c r="S100" s="52">
        <v>45291</v>
      </c>
    </row>
    <row r="101" spans="1:19" ht="20.25" x14ac:dyDescent="0.3">
      <c r="A101" s="39">
        <v>89</v>
      </c>
      <c r="B101" s="40" t="s">
        <v>165</v>
      </c>
      <c r="C101" s="50">
        <v>45288</v>
      </c>
      <c r="D101" s="39" t="s">
        <v>1896</v>
      </c>
      <c r="E101" s="39">
        <v>1964</v>
      </c>
      <c r="F101" s="39" t="s">
        <v>2122</v>
      </c>
      <c r="G101" s="51" t="s">
        <v>2088</v>
      </c>
      <c r="H101" s="39">
        <v>5</v>
      </c>
      <c r="I101" s="39">
        <v>8</v>
      </c>
      <c r="J101" s="39">
        <v>0</v>
      </c>
      <c r="K101" s="39">
        <v>11203.3</v>
      </c>
      <c r="L101" s="39">
        <v>7005.7</v>
      </c>
      <c r="M101" s="41">
        <v>0</v>
      </c>
      <c r="N101" s="41">
        <f t="shared" si="1"/>
        <v>0</v>
      </c>
      <c r="O101" s="41">
        <v>0</v>
      </c>
      <c r="P101" s="41">
        <v>0</v>
      </c>
      <c r="Q101" s="41">
        <v>0</v>
      </c>
      <c r="R101" s="52">
        <v>44927</v>
      </c>
      <c r="S101" s="52">
        <v>45291</v>
      </c>
    </row>
    <row r="102" spans="1:19" ht="20.25" x14ac:dyDescent="0.3">
      <c r="A102" s="39">
        <v>90</v>
      </c>
      <c r="B102" s="40" t="s">
        <v>166</v>
      </c>
      <c r="C102" s="50">
        <v>39419</v>
      </c>
      <c r="D102" s="39" t="s">
        <v>1896</v>
      </c>
      <c r="E102" s="39">
        <v>1965</v>
      </c>
      <c r="F102" s="39" t="s">
        <v>2122</v>
      </c>
      <c r="G102" s="51" t="s">
        <v>2088</v>
      </c>
      <c r="H102" s="39">
        <v>5</v>
      </c>
      <c r="I102" s="39">
        <v>5</v>
      </c>
      <c r="J102" s="39">
        <v>0</v>
      </c>
      <c r="K102" s="39">
        <v>7171.4</v>
      </c>
      <c r="L102" s="39">
        <v>4502</v>
      </c>
      <c r="M102" s="41">
        <v>0</v>
      </c>
      <c r="N102" s="41">
        <f t="shared" si="1"/>
        <v>0</v>
      </c>
      <c r="O102" s="41">
        <v>0</v>
      </c>
      <c r="P102" s="41">
        <v>0</v>
      </c>
      <c r="Q102" s="41">
        <v>0</v>
      </c>
      <c r="R102" s="52">
        <v>44927</v>
      </c>
      <c r="S102" s="52">
        <v>45291</v>
      </c>
    </row>
    <row r="103" spans="1:19" ht="20.25" x14ac:dyDescent="0.3">
      <c r="A103" s="39">
        <v>91</v>
      </c>
      <c r="B103" s="40" t="s">
        <v>167</v>
      </c>
      <c r="C103" s="50">
        <v>39420</v>
      </c>
      <c r="D103" s="39" t="s">
        <v>1896</v>
      </c>
      <c r="E103" s="39">
        <v>1964</v>
      </c>
      <c r="F103" s="39" t="s">
        <v>2122</v>
      </c>
      <c r="G103" s="51" t="s">
        <v>2088</v>
      </c>
      <c r="H103" s="39">
        <v>5</v>
      </c>
      <c r="I103" s="39">
        <v>3</v>
      </c>
      <c r="J103" s="39">
        <v>0</v>
      </c>
      <c r="K103" s="39">
        <v>4133.3999999999996</v>
      </c>
      <c r="L103" s="39">
        <v>2551.5</v>
      </c>
      <c r="M103" s="41">
        <v>0</v>
      </c>
      <c r="N103" s="41">
        <f t="shared" si="1"/>
        <v>0</v>
      </c>
      <c r="O103" s="41">
        <v>0</v>
      </c>
      <c r="P103" s="41">
        <v>0</v>
      </c>
      <c r="Q103" s="41">
        <v>0</v>
      </c>
      <c r="R103" s="52">
        <v>44927</v>
      </c>
      <c r="S103" s="52">
        <v>45291</v>
      </c>
    </row>
    <row r="104" spans="1:19" ht="20.25" x14ac:dyDescent="0.3">
      <c r="A104" s="39">
        <v>92</v>
      </c>
      <c r="B104" s="40" t="s">
        <v>168</v>
      </c>
      <c r="C104" s="50">
        <v>39421</v>
      </c>
      <c r="D104" s="39" t="s">
        <v>1896</v>
      </c>
      <c r="E104" s="39">
        <v>1963</v>
      </c>
      <c r="F104" s="39" t="s">
        <v>2122</v>
      </c>
      <c r="G104" s="51" t="s">
        <v>2088</v>
      </c>
      <c r="H104" s="39">
        <v>5</v>
      </c>
      <c r="I104" s="39">
        <v>4</v>
      </c>
      <c r="J104" s="39">
        <v>0</v>
      </c>
      <c r="K104" s="39">
        <v>5652.2</v>
      </c>
      <c r="L104" s="39">
        <v>3501.7</v>
      </c>
      <c r="M104" s="41">
        <v>0</v>
      </c>
      <c r="N104" s="41">
        <f t="shared" si="1"/>
        <v>0</v>
      </c>
      <c r="O104" s="41">
        <v>0</v>
      </c>
      <c r="P104" s="41">
        <v>0</v>
      </c>
      <c r="Q104" s="41">
        <v>0</v>
      </c>
      <c r="R104" s="52">
        <v>44927</v>
      </c>
      <c r="S104" s="52">
        <v>45291</v>
      </c>
    </row>
    <row r="105" spans="1:19" ht="20.25" x14ac:dyDescent="0.3">
      <c r="A105" s="39">
        <v>93</v>
      </c>
      <c r="B105" s="40" t="s">
        <v>169</v>
      </c>
      <c r="C105" s="50">
        <v>39457</v>
      </c>
      <c r="D105" s="39" t="s">
        <v>1896</v>
      </c>
      <c r="E105" s="39">
        <v>1964</v>
      </c>
      <c r="F105" s="39" t="s">
        <v>2122</v>
      </c>
      <c r="G105" s="51" t="s">
        <v>2088</v>
      </c>
      <c r="H105" s="39">
        <v>5</v>
      </c>
      <c r="I105" s="39">
        <v>5</v>
      </c>
      <c r="J105" s="39">
        <v>0</v>
      </c>
      <c r="K105" s="39">
        <v>6940.5</v>
      </c>
      <c r="L105" s="39">
        <v>4460.3</v>
      </c>
      <c r="M105" s="41">
        <v>0</v>
      </c>
      <c r="N105" s="41">
        <f t="shared" si="1"/>
        <v>0</v>
      </c>
      <c r="O105" s="41">
        <v>0</v>
      </c>
      <c r="P105" s="41">
        <v>0</v>
      </c>
      <c r="Q105" s="41">
        <v>0</v>
      </c>
      <c r="R105" s="52">
        <v>44927</v>
      </c>
      <c r="S105" s="52">
        <v>45291</v>
      </c>
    </row>
    <row r="106" spans="1:19" ht="20.25" x14ac:dyDescent="0.3">
      <c r="A106" s="39">
        <v>94</v>
      </c>
      <c r="B106" s="40" t="s">
        <v>1641</v>
      </c>
      <c r="C106" s="50">
        <v>39464</v>
      </c>
      <c r="D106" s="39" t="s">
        <v>1897</v>
      </c>
      <c r="E106" s="39">
        <v>1964</v>
      </c>
      <c r="F106" s="39" t="s">
        <v>2122</v>
      </c>
      <c r="G106" s="51" t="s">
        <v>2088</v>
      </c>
      <c r="H106" s="39">
        <v>5</v>
      </c>
      <c r="I106" s="39">
        <v>5</v>
      </c>
      <c r="J106" s="39">
        <v>0</v>
      </c>
      <c r="K106" s="39">
        <v>6877.5</v>
      </c>
      <c r="L106" s="39" t="s">
        <v>2122</v>
      </c>
      <c r="M106" s="41">
        <v>0</v>
      </c>
      <c r="N106" s="41">
        <f t="shared" si="1"/>
        <v>0</v>
      </c>
      <c r="O106" s="41">
        <v>0</v>
      </c>
      <c r="P106" s="41">
        <v>0</v>
      </c>
      <c r="Q106" s="41">
        <v>0</v>
      </c>
      <c r="R106" s="52">
        <v>44927</v>
      </c>
      <c r="S106" s="52">
        <v>45291</v>
      </c>
    </row>
    <row r="107" spans="1:19" ht="20.25" x14ac:dyDescent="0.3">
      <c r="A107" s="39">
        <v>95</v>
      </c>
      <c r="B107" s="40" t="s">
        <v>170</v>
      </c>
      <c r="C107" s="50">
        <v>39491</v>
      </c>
      <c r="D107" s="39" t="s">
        <v>1896</v>
      </c>
      <c r="E107" s="39">
        <v>1965</v>
      </c>
      <c r="F107" s="39" t="s">
        <v>2122</v>
      </c>
      <c r="G107" s="51" t="s">
        <v>2088</v>
      </c>
      <c r="H107" s="39">
        <v>5</v>
      </c>
      <c r="I107" s="39">
        <v>4</v>
      </c>
      <c r="J107" s="39">
        <v>0</v>
      </c>
      <c r="K107" s="39">
        <v>5973.69</v>
      </c>
      <c r="L107" s="39">
        <v>3858.900000000001</v>
      </c>
      <c r="M107" s="41">
        <v>0</v>
      </c>
      <c r="N107" s="41">
        <f t="shared" si="1"/>
        <v>0</v>
      </c>
      <c r="O107" s="41">
        <v>0</v>
      </c>
      <c r="P107" s="41">
        <v>0</v>
      </c>
      <c r="Q107" s="41">
        <v>0</v>
      </c>
      <c r="R107" s="52">
        <v>44927</v>
      </c>
      <c r="S107" s="52">
        <v>45291</v>
      </c>
    </row>
    <row r="108" spans="1:19" ht="20.25" x14ac:dyDescent="0.3">
      <c r="A108" s="39">
        <v>96</v>
      </c>
      <c r="B108" s="40" t="s">
        <v>171</v>
      </c>
      <c r="C108" s="50">
        <v>39487</v>
      </c>
      <c r="D108" s="39" t="s">
        <v>1896</v>
      </c>
      <c r="E108" s="39">
        <v>1965</v>
      </c>
      <c r="F108" s="39" t="s">
        <v>2122</v>
      </c>
      <c r="G108" s="51" t="s">
        <v>2088</v>
      </c>
      <c r="H108" s="39">
        <v>5</v>
      </c>
      <c r="I108" s="39">
        <v>5</v>
      </c>
      <c r="J108" s="39">
        <v>0</v>
      </c>
      <c r="K108" s="39">
        <v>6883.2</v>
      </c>
      <c r="L108" s="39">
        <v>4443</v>
      </c>
      <c r="M108" s="41">
        <v>0</v>
      </c>
      <c r="N108" s="41">
        <f t="shared" si="1"/>
        <v>0</v>
      </c>
      <c r="O108" s="41">
        <v>0</v>
      </c>
      <c r="P108" s="41">
        <v>0</v>
      </c>
      <c r="Q108" s="41">
        <v>0</v>
      </c>
      <c r="R108" s="52">
        <v>44927</v>
      </c>
      <c r="S108" s="52">
        <v>45291</v>
      </c>
    </row>
    <row r="109" spans="1:19" ht="20.25" x14ac:dyDescent="0.3">
      <c r="A109" s="39">
        <v>98</v>
      </c>
      <c r="B109" s="40" t="s">
        <v>1542</v>
      </c>
      <c r="C109" s="50">
        <v>39513</v>
      </c>
      <c r="D109" s="39" t="s">
        <v>1896</v>
      </c>
      <c r="E109" s="39">
        <v>1961</v>
      </c>
      <c r="F109" s="39" t="s">
        <v>2122</v>
      </c>
      <c r="G109" s="51" t="s">
        <v>2090</v>
      </c>
      <c r="H109" s="39">
        <v>3</v>
      </c>
      <c r="I109" s="39">
        <v>2</v>
      </c>
      <c r="J109" s="39">
        <v>0</v>
      </c>
      <c r="K109" s="39">
        <v>1620.5</v>
      </c>
      <c r="L109" s="39">
        <v>823.19999999999993</v>
      </c>
      <c r="M109" s="41">
        <v>0</v>
      </c>
      <c r="N109" s="41">
        <f t="shared" si="1"/>
        <v>0</v>
      </c>
      <c r="O109" s="41">
        <v>0</v>
      </c>
      <c r="P109" s="41">
        <v>0</v>
      </c>
      <c r="Q109" s="41">
        <v>0</v>
      </c>
      <c r="R109" s="52">
        <v>44927</v>
      </c>
      <c r="S109" s="52">
        <v>45291</v>
      </c>
    </row>
    <row r="110" spans="1:19" ht="20.25" x14ac:dyDescent="0.3">
      <c r="A110" s="39">
        <v>99</v>
      </c>
      <c r="B110" s="40" t="s">
        <v>1573</v>
      </c>
      <c r="C110" s="50">
        <v>40155</v>
      </c>
      <c r="D110" s="39" t="s">
        <v>1896</v>
      </c>
      <c r="E110" s="39">
        <v>1996</v>
      </c>
      <c r="F110" s="39" t="s">
        <v>2122</v>
      </c>
      <c r="G110" s="51" t="s">
        <v>2088</v>
      </c>
      <c r="H110" s="39">
        <v>10</v>
      </c>
      <c r="I110" s="39">
        <v>2</v>
      </c>
      <c r="J110" s="39">
        <v>2</v>
      </c>
      <c r="K110" s="39">
        <v>6847.8</v>
      </c>
      <c r="L110" s="39">
        <v>4580.3</v>
      </c>
      <c r="M110" s="41">
        <v>5900360.2599999998</v>
      </c>
      <c r="N110" s="41">
        <f t="shared" si="1"/>
        <v>5900360.2599999998</v>
      </c>
      <c r="O110" s="41">
        <v>0</v>
      </c>
      <c r="P110" s="41">
        <v>0</v>
      </c>
      <c r="Q110" s="41">
        <v>0</v>
      </c>
      <c r="R110" s="52">
        <v>44927</v>
      </c>
      <c r="S110" s="52">
        <v>45291</v>
      </c>
    </row>
    <row r="111" spans="1:19" ht="20.25" x14ac:dyDescent="0.3">
      <c r="A111" s="39">
        <v>100</v>
      </c>
      <c r="B111" s="40" t="s">
        <v>1712</v>
      </c>
      <c r="C111" s="50">
        <v>46149</v>
      </c>
      <c r="D111" s="39" t="s">
        <v>1896</v>
      </c>
      <c r="E111" s="39">
        <v>2004</v>
      </c>
      <c r="F111" s="39" t="s">
        <v>2122</v>
      </c>
      <c r="G111" s="51" t="s">
        <v>2092</v>
      </c>
      <c r="H111" s="39">
        <v>10</v>
      </c>
      <c r="I111" s="39">
        <v>6</v>
      </c>
      <c r="J111" s="39">
        <v>2</v>
      </c>
      <c r="K111" s="39">
        <v>18634</v>
      </c>
      <c r="L111" s="39">
        <v>14994.8</v>
      </c>
      <c r="M111" s="41">
        <v>5579692.6000000006</v>
      </c>
      <c r="N111" s="41">
        <f t="shared" si="1"/>
        <v>5579692.6000000006</v>
      </c>
      <c r="O111" s="41">
        <v>0</v>
      </c>
      <c r="P111" s="41">
        <v>0</v>
      </c>
      <c r="Q111" s="41">
        <v>0</v>
      </c>
      <c r="R111" s="52">
        <v>44927</v>
      </c>
      <c r="S111" s="52">
        <v>45291</v>
      </c>
    </row>
    <row r="112" spans="1:19" ht="20.25" x14ac:dyDescent="0.3">
      <c r="A112" s="39">
        <v>101</v>
      </c>
      <c r="B112" s="40" t="s">
        <v>1713</v>
      </c>
      <c r="C112" s="50">
        <v>39632</v>
      </c>
      <c r="D112" s="39" t="s">
        <v>1896</v>
      </c>
      <c r="E112" s="39">
        <v>1993</v>
      </c>
      <c r="F112" s="39" t="s">
        <v>2122</v>
      </c>
      <c r="G112" s="51" t="s">
        <v>2088</v>
      </c>
      <c r="H112" s="39">
        <v>9</v>
      </c>
      <c r="I112" s="39">
        <v>1</v>
      </c>
      <c r="J112" s="39">
        <v>1</v>
      </c>
      <c r="K112" s="39">
        <v>3082.8</v>
      </c>
      <c r="L112" s="39">
        <v>2075.5</v>
      </c>
      <c r="M112" s="41">
        <v>2791453.6350000002</v>
      </c>
      <c r="N112" s="41">
        <f t="shared" si="1"/>
        <v>2791453.6350000002</v>
      </c>
      <c r="O112" s="41">
        <v>0</v>
      </c>
      <c r="P112" s="41">
        <v>0</v>
      </c>
      <c r="Q112" s="41">
        <v>0</v>
      </c>
      <c r="R112" s="52">
        <v>44927</v>
      </c>
      <c r="S112" s="52">
        <v>45291</v>
      </c>
    </row>
    <row r="113" spans="1:19" ht="20.25" x14ac:dyDescent="0.3">
      <c r="A113" s="39">
        <v>102</v>
      </c>
      <c r="B113" s="40" t="s">
        <v>1714</v>
      </c>
      <c r="C113" s="50">
        <v>39631</v>
      </c>
      <c r="D113" s="39" t="s">
        <v>1896</v>
      </c>
      <c r="E113" s="39">
        <v>1993</v>
      </c>
      <c r="F113" s="39" t="s">
        <v>2122</v>
      </c>
      <c r="G113" s="51" t="s">
        <v>2088</v>
      </c>
      <c r="H113" s="39">
        <v>9</v>
      </c>
      <c r="I113" s="39">
        <v>1</v>
      </c>
      <c r="J113" s="39">
        <v>1</v>
      </c>
      <c r="K113" s="39">
        <v>3089.4</v>
      </c>
      <c r="L113" s="39">
        <v>2076.3000000000002</v>
      </c>
      <c r="M113" s="41">
        <v>2791451.2250000001</v>
      </c>
      <c r="N113" s="41">
        <f t="shared" si="1"/>
        <v>2791451.2250000001</v>
      </c>
      <c r="O113" s="41">
        <v>0</v>
      </c>
      <c r="P113" s="41">
        <v>0</v>
      </c>
      <c r="Q113" s="41">
        <v>0</v>
      </c>
      <c r="R113" s="52">
        <v>44927</v>
      </c>
      <c r="S113" s="52">
        <v>45291</v>
      </c>
    </row>
    <row r="114" spans="1:19" ht="20.25" x14ac:dyDescent="0.3">
      <c r="A114" s="39">
        <v>103</v>
      </c>
      <c r="B114" s="40" t="s">
        <v>1715</v>
      </c>
      <c r="C114" s="50">
        <v>40836</v>
      </c>
      <c r="D114" s="39" t="s">
        <v>1896</v>
      </c>
      <c r="E114" s="39">
        <v>1992</v>
      </c>
      <c r="F114" s="39" t="s">
        <v>2122</v>
      </c>
      <c r="G114" s="51" t="s">
        <v>2088</v>
      </c>
      <c r="H114" s="39">
        <v>10</v>
      </c>
      <c r="I114" s="39">
        <v>2</v>
      </c>
      <c r="J114" s="39">
        <v>2</v>
      </c>
      <c r="K114" s="39">
        <v>6599.8</v>
      </c>
      <c r="L114" s="39">
        <v>4611.5</v>
      </c>
      <c r="M114" s="41">
        <v>5569662.0700000003</v>
      </c>
      <c r="N114" s="41">
        <f t="shared" si="1"/>
        <v>5569662.0700000003</v>
      </c>
      <c r="O114" s="41">
        <v>0</v>
      </c>
      <c r="P114" s="41">
        <v>0</v>
      </c>
      <c r="Q114" s="41">
        <v>0</v>
      </c>
      <c r="R114" s="52">
        <v>44927</v>
      </c>
      <c r="S114" s="52">
        <v>45291</v>
      </c>
    </row>
    <row r="115" spans="1:19" ht="20.25" x14ac:dyDescent="0.3">
      <c r="A115" s="39">
        <v>104</v>
      </c>
      <c r="B115" s="40" t="s">
        <v>1716</v>
      </c>
      <c r="C115" s="50">
        <v>39781</v>
      </c>
      <c r="D115" s="39" t="s">
        <v>1896</v>
      </c>
      <c r="E115" s="39">
        <v>1996</v>
      </c>
      <c r="F115" s="39" t="s">
        <v>2122</v>
      </c>
      <c r="G115" s="51" t="s">
        <v>2088</v>
      </c>
      <c r="H115" s="39">
        <v>9</v>
      </c>
      <c r="I115" s="39">
        <v>4</v>
      </c>
      <c r="J115" s="39">
        <v>5</v>
      </c>
      <c r="K115" s="39">
        <v>19302.8</v>
      </c>
      <c r="L115" s="39">
        <v>13892.7</v>
      </c>
      <c r="M115" s="41">
        <v>16269725.470000001</v>
      </c>
      <c r="N115" s="41">
        <f t="shared" si="1"/>
        <v>16269725.470000001</v>
      </c>
      <c r="O115" s="41">
        <v>0</v>
      </c>
      <c r="P115" s="41">
        <v>0</v>
      </c>
      <c r="Q115" s="41">
        <v>0</v>
      </c>
      <c r="R115" s="52">
        <v>44927</v>
      </c>
      <c r="S115" s="52">
        <v>45291</v>
      </c>
    </row>
    <row r="116" spans="1:19" ht="20.25" x14ac:dyDescent="0.3">
      <c r="A116" s="39">
        <v>105</v>
      </c>
      <c r="B116" s="40" t="s">
        <v>1717</v>
      </c>
      <c r="C116" s="50">
        <v>39796</v>
      </c>
      <c r="D116" s="39" t="s">
        <v>1896</v>
      </c>
      <c r="E116" s="39">
        <v>2003</v>
      </c>
      <c r="F116" s="39" t="s">
        <v>2122</v>
      </c>
      <c r="G116" s="51" t="s">
        <v>2088</v>
      </c>
      <c r="H116" s="39">
        <v>9</v>
      </c>
      <c r="I116" s="39">
        <v>7</v>
      </c>
      <c r="J116" s="39">
        <v>5</v>
      </c>
      <c r="K116" s="39">
        <v>18278.849999999999</v>
      </c>
      <c r="L116" s="39">
        <v>11741</v>
      </c>
      <c r="M116" s="41">
        <v>13290108.16</v>
      </c>
      <c r="N116" s="41">
        <f t="shared" si="1"/>
        <v>13290108.16</v>
      </c>
      <c r="O116" s="41">
        <v>0</v>
      </c>
      <c r="P116" s="41">
        <v>0</v>
      </c>
      <c r="Q116" s="41">
        <v>0</v>
      </c>
      <c r="R116" s="52">
        <v>44927</v>
      </c>
      <c r="S116" s="52">
        <v>45291</v>
      </c>
    </row>
    <row r="117" spans="1:19" ht="20.25" x14ac:dyDescent="0.3">
      <c r="A117" s="39">
        <v>106</v>
      </c>
      <c r="B117" s="40" t="s">
        <v>1895</v>
      </c>
      <c r="C117" s="50">
        <v>40991</v>
      </c>
      <c r="D117" s="39" t="s">
        <v>1896</v>
      </c>
      <c r="E117" s="39">
        <v>1980</v>
      </c>
      <c r="F117" s="39" t="s">
        <v>2122</v>
      </c>
      <c r="G117" s="51" t="s">
        <v>2089</v>
      </c>
      <c r="H117" s="39">
        <v>5</v>
      </c>
      <c r="I117" s="39">
        <v>2</v>
      </c>
      <c r="J117" s="39">
        <v>0</v>
      </c>
      <c r="K117" s="39">
        <v>2122.4</v>
      </c>
      <c r="L117" s="39">
        <v>2122.3000000000002</v>
      </c>
      <c r="M117" s="41">
        <v>0</v>
      </c>
      <c r="N117" s="41">
        <f t="shared" si="1"/>
        <v>0</v>
      </c>
      <c r="O117" s="41">
        <v>0</v>
      </c>
      <c r="P117" s="41">
        <v>0</v>
      </c>
      <c r="Q117" s="41">
        <v>0</v>
      </c>
      <c r="R117" s="52">
        <v>44927</v>
      </c>
      <c r="S117" s="52">
        <v>45291</v>
      </c>
    </row>
    <row r="118" spans="1:19" ht="20.25" x14ac:dyDescent="0.3">
      <c r="A118" s="39">
        <v>107</v>
      </c>
      <c r="B118" s="40" t="s">
        <v>1537</v>
      </c>
      <c r="C118" s="50">
        <v>40405</v>
      </c>
      <c r="D118" s="39" t="s">
        <v>1896</v>
      </c>
      <c r="E118" s="39">
        <v>1956</v>
      </c>
      <c r="F118" s="39" t="s">
        <v>2122</v>
      </c>
      <c r="G118" s="51" t="s">
        <v>2089</v>
      </c>
      <c r="H118" s="39">
        <v>4</v>
      </c>
      <c r="I118" s="39">
        <v>3</v>
      </c>
      <c r="J118" s="39">
        <v>0</v>
      </c>
      <c r="K118" s="39">
        <v>4836.1000000000004</v>
      </c>
      <c r="L118" s="39">
        <v>2755.1</v>
      </c>
      <c r="M118" s="41">
        <v>0</v>
      </c>
      <c r="N118" s="41">
        <f t="shared" si="1"/>
        <v>0</v>
      </c>
      <c r="O118" s="41">
        <v>0</v>
      </c>
      <c r="P118" s="41">
        <v>0</v>
      </c>
      <c r="Q118" s="41">
        <v>0</v>
      </c>
      <c r="R118" s="52">
        <v>44927</v>
      </c>
      <c r="S118" s="52">
        <v>45291</v>
      </c>
    </row>
    <row r="119" spans="1:19" ht="20.25" x14ac:dyDescent="0.3">
      <c r="A119" s="39">
        <v>108</v>
      </c>
      <c r="B119" s="40" t="s">
        <v>1813</v>
      </c>
      <c r="C119" s="50">
        <v>39782</v>
      </c>
      <c r="D119" s="39" t="s">
        <v>1896</v>
      </c>
      <c r="E119" s="39">
        <v>1995</v>
      </c>
      <c r="F119" s="39" t="s">
        <v>2122</v>
      </c>
      <c r="G119" s="51" t="s">
        <v>2088</v>
      </c>
      <c r="H119" s="39">
        <v>9</v>
      </c>
      <c r="I119" s="39">
        <v>4</v>
      </c>
      <c r="J119" s="39">
        <v>4</v>
      </c>
      <c r="K119" s="39">
        <v>12025.5</v>
      </c>
      <c r="L119" s="39">
        <v>8529.67</v>
      </c>
      <c r="M119" s="41">
        <v>10312352.720000001</v>
      </c>
      <c r="N119" s="41">
        <f t="shared" si="1"/>
        <v>10312352.720000001</v>
      </c>
      <c r="O119" s="41">
        <v>0</v>
      </c>
      <c r="P119" s="41">
        <v>0</v>
      </c>
      <c r="Q119" s="41">
        <v>0</v>
      </c>
      <c r="R119" s="52">
        <v>44927</v>
      </c>
      <c r="S119" s="52">
        <v>45291</v>
      </c>
    </row>
    <row r="120" spans="1:19" ht="20.25" x14ac:dyDescent="0.3">
      <c r="A120" s="39">
        <v>109</v>
      </c>
      <c r="B120" s="40" t="s">
        <v>1814</v>
      </c>
      <c r="C120" s="50">
        <v>39783</v>
      </c>
      <c r="D120" s="39" t="s">
        <v>1896</v>
      </c>
      <c r="E120" s="39">
        <v>1996</v>
      </c>
      <c r="F120" s="39" t="s">
        <v>2122</v>
      </c>
      <c r="G120" s="51" t="s">
        <v>2088</v>
      </c>
      <c r="H120" s="39">
        <v>10</v>
      </c>
      <c r="I120" s="39">
        <v>6</v>
      </c>
      <c r="J120" s="39">
        <v>6</v>
      </c>
      <c r="K120" s="39">
        <v>17030.2</v>
      </c>
      <c r="L120" s="39">
        <v>11477.7</v>
      </c>
      <c r="M120" s="41">
        <v>16673145.930000002</v>
      </c>
      <c r="N120" s="41">
        <f t="shared" si="1"/>
        <v>16673145.930000002</v>
      </c>
      <c r="O120" s="41">
        <v>0</v>
      </c>
      <c r="P120" s="41">
        <v>0</v>
      </c>
      <c r="Q120" s="41">
        <v>0</v>
      </c>
      <c r="R120" s="52">
        <v>44927</v>
      </c>
      <c r="S120" s="52">
        <v>45291</v>
      </c>
    </row>
    <row r="121" spans="1:19" ht="20.25" x14ac:dyDescent="0.3">
      <c r="A121" s="39">
        <v>110</v>
      </c>
      <c r="B121" s="40" t="s">
        <v>1815</v>
      </c>
      <c r="C121" s="50">
        <v>39785</v>
      </c>
      <c r="D121" s="39" t="s">
        <v>1896</v>
      </c>
      <c r="E121" s="39">
        <v>1995</v>
      </c>
      <c r="F121" s="39" t="s">
        <v>2122</v>
      </c>
      <c r="G121" s="51" t="s">
        <v>2088</v>
      </c>
      <c r="H121" s="39">
        <v>7</v>
      </c>
      <c r="I121" s="39">
        <v>6</v>
      </c>
      <c r="J121" s="39">
        <v>6</v>
      </c>
      <c r="K121" s="39">
        <v>19007.400000000001</v>
      </c>
      <c r="L121" s="39">
        <v>13828.3</v>
      </c>
      <c r="M121" s="41">
        <v>16268991.9</v>
      </c>
      <c r="N121" s="41">
        <f t="shared" si="1"/>
        <v>16268991.9</v>
      </c>
      <c r="O121" s="41">
        <v>0</v>
      </c>
      <c r="P121" s="41">
        <v>0</v>
      </c>
      <c r="Q121" s="41">
        <v>0</v>
      </c>
      <c r="R121" s="52">
        <v>44927</v>
      </c>
      <c r="S121" s="52">
        <v>45291</v>
      </c>
    </row>
    <row r="122" spans="1:19" ht="20.25" x14ac:dyDescent="0.3">
      <c r="A122" s="39">
        <v>111</v>
      </c>
      <c r="B122" s="40" t="s">
        <v>1816</v>
      </c>
      <c r="C122" s="50">
        <v>39784</v>
      </c>
      <c r="D122" s="39" t="s">
        <v>1896</v>
      </c>
      <c r="E122" s="39">
        <v>2003</v>
      </c>
      <c r="F122" s="39" t="s">
        <v>2122</v>
      </c>
      <c r="G122" s="51" t="s">
        <v>2093</v>
      </c>
      <c r="H122" s="39">
        <v>9</v>
      </c>
      <c r="I122" s="39">
        <v>6</v>
      </c>
      <c r="J122" s="39">
        <v>2</v>
      </c>
      <c r="K122" s="39">
        <v>15260.18</v>
      </c>
      <c r="L122" s="39">
        <v>13524.4</v>
      </c>
      <c r="M122" s="41">
        <v>5569913.5200000005</v>
      </c>
      <c r="N122" s="41">
        <f t="shared" si="1"/>
        <v>5569913.5200000005</v>
      </c>
      <c r="O122" s="41">
        <v>0</v>
      </c>
      <c r="P122" s="41">
        <v>0</v>
      </c>
      <c r="Q122" s="41">
        <v>0</v>
      </c>
      <c r="R122" s="52">
        <v>44927</v>
      </c>
      <c r="S122" s="52">
        <v>45291</v>
      </c>
    </row>
    <row r="123" spans="1:19" ht="20.25" x14ac:dyDescent="0.3">
      <c r="A123" s="39">
        <v>112</v>
      </c>
      <c r="B123" s="40" t="s">
        <v>1837</v>
      </c>
      <c r="C123" s="50">
        <v>40460</v>
      </c>
      <c r="D123" s="39" t="s">
        <v>1896</v>
      </c>
      <c r="E123" s="39">
        <v>1960</v>
      </c>
      <c r="F123" s="39" t="s">
        <v>2122</v>
      </c>
      <c r="G123" s="51" t="s">
        <v>2089</v>
      </c>
      <c r="H123" s="39">
        <v>4</v>
      </c>
      <c r="I123" s="39">
        <v>3</v>
      </c>
      <c r="J123" s="39">
        <v>0</v>
      </c>
      <c r="K123" s="39">
        <v>5142</v>
      </c>
      <c r="L123" s="39">
        <v>3210.8</v>
      </c>
      <c r="M123" s="41">
        <v>0</v>
      </c>
      <c r="N123" s="41">
        <f t="shared" si="1"/>
        <v>0</v>
      </c>
      <c r="O123" s="41">
        <v>0</v>
      </c>
      <c r="P123" s="41">
        <v>0</v>
      </c>
      <c r="Q123" s="41">
        <v>0</v>
      </c>
      <c r="R123" s="52">
        <v>44927</v>
      </c>
      <c r="S123" s="52">
        <v>45291</v>
      </c>
    </row>
    <row r="124" spans="1:19" ht="20.25" x14ac:dyDescent="0.3">
      <c r="A124" s="39">
        <v>113</v>
      </c>
      <c r="B124" s="40" t="s">
        <v>1838</v>
      </c>
      <c r="C124" s="50">
        <v>40787</v>
      </c>
      <c r="D124" s="39" t="s">
        <v>1896</v>
      </c>
      <c r="E124" s="39">
        <v>1959</v>
      </c>
      <c r="F124" s="39" t="s">
        <v>2122</v>
      </c>
      <c r="G124" s="51" t="s">
        <v>2090</v>
      </c>
      <c r="H124" s="39">
        <v>4</v>
      </c>
      <c r="I124" s="39">
        <v>4</v>
      </c>
      <c r="J124" s="39">
        <v>0</v>
      </c>
      <c r="K124" s="39">
        <v>4165.38</v>
      </c>
      <c r="L124" s="39">
        <v>2541.4</v>
      </c>
      <c r="M124" s="41">
        <v>0</v>
      </c>
      <c r="N124" s="41">
        <f t="shared" si="1"/>
        <v>0</v>
      </c>
      <c r="O124" s="41">
        <v>0</v>
      </c>
      <c r="P124" s="41">
        <v>0</v>
      </c>
      <c r="Q124" s="41">
        <v>0</v>
      </c>
      <c r="R124" s="52">
        <v>44927</v>
      </c>
      <c r="S124" s="52">
        <v>45291</v>
      </c>
    </row>
    <row r="125" spans="1:19" ht="20.25" x14ac:dyDescent="0.3">
      <c r="A125" s="39">
        <v>114</v>
      </c>
      <c r="B125" s="40" t="s">
        <v>1882</v>
      </c>
      <c r="C125" s="50">
        <v>40986</v>
      </c>
      <c r="D125" s="39" t="s">
        <v>1896</v>
      </c>
      <c r="E125" s="39">
        <v>1990</v>
      </c>
      <c r="F125" s="39" t="s">
        <v>2122</v>
      </c>
      <c r="G125" s="51" t="s">
        <v>2089</v>
      </c>
      <c r="H125" s="39">
        <v>3</v>
      </c>
      <c r="I125" s="39">
        <v>2</v>
      </c>
      <c r="J125" s="39">
        <v>0</v>
      </c>
      <c r="K125" s="39">
        <v>1300.2</v>
      </c>
      <c r="L125" s="39">
        <v>1131.5999999999999</v>
      </c>
      <c r="M125" s="41">
        <v>0</v>
      </c>
      <c r="N125" s="41">
        <f t="shared" si="1"/>
        <v>0</v>
      </c>
      <c r="O125" s="41">
        <v>0</v>
      </c>
      <c r="P125" s="41">
        <v>0</v>
      </c>
      <c r="Q125" s="41">
        <v>0</v>
      </c>
      <c r="R125" s="52">
        <v>44927</v>
      </c>
      <c r="S125" s="52">
        <v>45291</v>
      </c>
    </row>
    <row r="126" spans="1:19" ht="20.25" x14ac:dyDescent="0.25">
      <c r="A126" s="42" t="s">
        <v>22</v>
      </c>
      <c r="B126" s="42"/>
      <c r="C126" s="53" t="s">
        <v>172</v>
      </c>
      <c r="D126" s="53" t="s">
        <v>172</v>
      </c>
      <c r="E126" s="53" t="s">
        <v>172</v>
      </c>
      <c r="F126" s="53" t="s">
        <v>172</v>
      </c>
      <c r="G126" s="53" t="s">
        <v>172</v>
      </c>
      <c r="H126" s="53" t="s">
        <v>172</v>
      </c>
      <c r="I126" s="53" t="s">
        <v>172</v>
      </c>
      <c r="J126" s="45">
        <f t="shared" ref="J126:Q126" si="2">SUM(J13:J125)</f>
        <v>40</v>
      </c>
      <c r="K126" s="45">
        <f t="shared" si="2"/>
        <v>660305.52</v>
      </c>
      <c r="L126" s="45">
        <f t="shared" si="2"/>
        <v>424065.43</v>
      </c>
      <c r="M126" s="45">
        <f t="shared" si="2"/>
        <v>112151947.93000001</v>
      </c>
      <c r="N126" s="45">
        <f t="shared" si="2"/>
        <v>112151947.93000001</v>
      </c>
      <c r="O126" s="45">
        <f t="shared" si="2"/>
        <v>0</v>
      </c>
      <c r="P126" s="45">
        <f t="shared" si="2"/>
        <v>0</v>
      </c>
      <c r="Q126" s="45">
        <f t="shared" si="2"/>
        <v>0</v>
      </c>
      <c r="R126" s="53" t="s">
        <v>172</v>
      </c>
      <c r="S126" s="53" t="s">
        <v>172</v>
      </c>
    </row>
    <row r="127" spans="1:19" ht="20.25" x14ac:dyDescent="0.3">
      <c r="A127" s="463" t="s">
        <v>1908</v>
      </c>
      <c r="B127" s="463"/>
      <c r="C127" s="463"/>
      <c r="D127" s="463"/>
      <c r="E127" s="463"/>
      <c r="F127" s="463"/>
      <c r="G127" s="463"/>
      <c r="H127" s="463"/>
      <c r="I127" s="463"/>
      <c r="J127" s="463"/>
      <c r="K127" s="463"/>
      <c r="L127" s="463"/>
      <c r="M127" s="463"/>
      <c r="N127" s="463"/>
      <c r="O127" s="463"/>
      <c r="P127" s="463"/>
      <c r="Q127" s="463"/>
      <c r="R127" s="463"/>
      <c r="S127" s="464"/>
    </row>
    <row r="128" spans="1:19" ht="20.25" x14ac:dyDescent="0.3">
      <c r="A128" s="39">
        <v>115</v>
      </c>
      <c r="B128" s="44" t="s">
        <v>175</v>
      </c>
      <c r="C128" s="50">
        <v>30779</v>
      </c>
      <c r="D128" s="39" t="s">
        <v>1896</v>
      </c>
      <c r="E128" s="39">
        <v>1959</v>
      </c>
      <c r="F128" s="39" t="s">
        <v>2122</v>
      </c>
      <c r="G128" s="51" t="s">
        <v>2094</v>
      </c>
      <c r="H128" s="39">
        <v>2</v>
      </c>
      <c r="I128" s="39">
        <v>1</v>
      </c>
      <c r="J128" s="39">
        <v>0</v>
      </c>
      <c r="K128" s="39">
        <v>698.52</v>
      </c>
      <c r="L128" s="39">
        <v>406.1</v>
      </c>
      <c r="M128" s="41">
        <v>34279.199999999997</v>
      </c>
      <c r="N128" s="41">
        <f t="shared" si="1"/>
        <v>34279.199999999997</v>
      </c>
      <c r="O128" s="41">
        <v>0</v>
      </c>
      <c r="P128" s="41">
        <v>0</v>
      </c>
      <c r="Q128" s="41">
        <v>0</v>
      </c>
      <c r="R128" s="52">
        <v>44927</v>
      </c>
      <c r="S128" s="52">
        <v>45291</v>
      </c>
    </row>
    <row r="129" spans="1:19" ht="20.25" x14ac:dyDescent="0.3">
      <c r="A129" s="39">
        <v>116</v>
      </c>
      <c r="B129" s="44" t="s">
        <v>176</v>
      </c>
      <c r="C129" s="50">
        <v>30782</v>
      </c>
      <c r="D129" s="39" t="s">
        <v>1896</v>
      </c>
      <c r="E129" s="39">
        <v>1956</v>
      </c>
      <c r="F129" s="39" t="s">
        <v>2122</v>
      </c>
      <c r="G129" s="51" t="s">
        <v>2094</v>
      </c>
      <c r="H129" s="39">
        <v>2</v>
      </c>
      <c r="I129" s="39">
        <v>1</v>
      </c>
      <c r="J129" s="39">
        <v>0</v>
      </c>
      <c r="K129" s="39">
        <v>672.4</v>
      </c>
      <c r="L129" s="39">
        <v>417.4</v>
      </c>
      <c r="M129" s="41">
        <v>33437.4</v>
      </c>
      <c r="N129" s="41">
        <f t="shared" si="1"/>
        <v>33437.4</v>
      </c>
      <c r="O129" s="41">
        <v>0</v>
      </c>
      <c r="P129" s="41">
        <v>0</v>
      </c>
      <c r="Q129" s="41">
        <v>0</v>
      </c>
      <c r="R129" s="52">
        <v>44927</v>
      </c>
      <c r="S129" s="52">
        <v>45291</v>
      </c>
    </row>
    <row r="130" spans="1:19" ht="20.25" x14ac:dyDescent="0.3">
      <c r="A130" s="39">
        <v>117</v>
      </c>
      <c r="B130" s="44" t="s">
        <v>177</v>
      </c>
      <c r="C130" s="50">
        <v>30785</v>
      </c>
      <c r="D130" s="39" t="s">
        <v>1896</v>
      </c>
      <c r="E130" s="39">
        <v>1958</v>
      </c>
      <c r="F130" s="39" t="s">
        <v>2122</v>
      </c>
      <c r="G130" s="51" t="s">
        <v>2094</v>
      </c>
      <c r="H130" s="39">
        <v>2</v>
      </c>
      <c r="I130" s="39">
        <v>1</v>
      </c>
      <c r="J130" s="39">
        <v>0</v>
      </c>
      <c r="K130" s="39">
        <v>688.6</v>
      </c>
      <c r="L130" s="39">
        <v>400.5</v>
      </c>
      <c r="M130" s="41">
        <v>33768.6</v>
      </c>
      <c r="N130" s="41">
        <f t="shared" si="1"/>
        <v>33768.6</v>
      </c>
      <c r="O130" s="41">
        <v>0</v>
      </c>
      <c r="P130" s="41">
        <v>0</v>
      </c>
      <c r="Q130" s="41">
        <v>0</v>
      </c>
      <c r="R130" s="52">
        <v>44927</v>
      </c>
      <c r="S130" s="52">
        <v>45291</v>
      </c>
    </row>
    <row r="131" spans="1:19" ht="20.25" x14ac:dyDescent="0.3">
      <c r="A131" s="39">
        <v>118</v>
      </c>
      <c r="B131" s="44" t="s">
        <v>178</v>
      </c>
      <c r="C131" s="50">
        <v>30792</v>
      </c>
      <c r="D131" s="39" t="s">
        <v>1896</v>
      </c>
      <c r="E131" s="39">
        <v>1956</v>
      </c>
      <c r="F131" s="39" t="s">
        <v>2122</v>
      </c>
      <c r="G131" s="51" t="s">
        <v>2094</v>
      </c>
      <c r="H131" s="39">
        <v>2</v>
      </c>
      <c r="I131" s="39">
        <v>2</v>
      </c>
      <c r="J131" s="39">
        <v>0</v>
      </c>
      <c r="K131" s="39">
        <v>803.2</v>
      </c>
      <c r="L131" s="39">
        <v>444.6</v>
      </c>
      <c r="M131" s="41">
        <v>37687.800000000003</v>
      </c>
      <c r="N131" s="41">
        <f t="shared" si="1"/>
        <v>37687.800000000003</v>
      </c>
      <c r="O131" s="41">
        <v>0</v>
      </c>
      <c r="P131" s="41">
        <v>0</v>
      </c>
      <c r="Q131" s="41">
        <v>0</v>
      </c>
      <c r="R131" s="52">
        <v>44927</v>
      </c>
      <c r="S131" s="52">
        <v>45291</v>
      </c>
    </row>
    <row r="132" spans="1:19" ht="20.25" x14ac:dyDescent="0.3">
      <c r="A132" s="39">
        <v>119</v>
      </c>
      <c r="B132" s="44" t="s">
        <v>179</v>
      </c>
      <c r="C132" s="50">
        <v>30794</v>
      </c>
      <c r="D132" s="39" t="s">
        <v>1896</v>
      </c>
      <c r="E132" s="39">
        <v>1957</v>
      </c>
      <c r="F132" s="39" t="s">
        <v>2122</v>
      </c>
      <c r="G132" s="51" t="s">
        <v>2094</v>
      </c>
      <c r="H132" s="39">
        <v>2</v>
      </c>
      <c r="I132" s="39">
        <v>1</v>
      </c>
      <c r="J132" s="39">
        <v>0</v>
      </c>
      <c r="K132" s="39">
        <v>708.1</v>
      </c>
      <c r="L132" s="39">
        <v>417.5</v>
      </c>
      <c r="M132" s="41">
        <v>34017</v>
      </c>
      <c r="N132" s="41">
        <f t="shared" si="1"/>
        <v>34017</v>
      </c>
      <c r="O132" s="41">
        <v>0</v>
      </c>
      <c r="P132" s="41">
        <v>0</v>
      </c>
      <c r="Q132" s="41">
        <v>0</v>
      </c>
      <c r="R132" s="52">
        <v>44927</v>
      </c>
      <c r="S132" s="52">
        <v>45291</v>
      </c>
    </row>
    <row r="133" spans="1:19" ht="20.25" x14ac:dyDescent="0.3">
      <c r="A133" s="39">
        <v>120</v>
      </c>
      <c r="B133" s="44" t="s">
        <v>180</v>
      </c>
      <c r="C133" s="50">
        <v>30797</v>
      </c>
      <c r="D133" s="39" t="s">
        <v>1896</v>
      </c>
      <c r="E133" s="39">
        <v>1957</v>
      </c>
      <c r="F133" s="39" t="s">
        <v>2122</v>
      </c>
      <c r="G133" s="51" t="s">
        <v>2094</v>
      </c>
      <c r="H133" s="39">
        <v>2</v>
      </c>
      <c r="I133" s="39">
        <v>2</v>
      </c>
      <c r="J133" s="39">
        <v>0</v>
      </c>
      <c r="K133" s="39">
        <v>799.1</v>
      </c>
      <c r="L133" s="39">
        <v>457.2</v>
      </c>
      <c r="M133" s="41">
        <v>37039.199999999997</v>
      </c>
      <c r="N133" s="41">
        <f t="shared" si="1"/>
        <v>37039.199999999997</v>
      </c>
      <c r="O133" s="41">
        <v>0</v>
      </c>
      <c r="P133" s="41">
        <v>0</v>
      </c>
      <c r="Q133" s="41">
        <v>0</v>
      </c>
      <c r="R133" s="52">
        <v>44927</v>
      </c>
      <c r="S133" s="52">
        <v>45291</v>
      </c>
    </row>
    <row r="134" spans="1:19" ht="20.25" x14ac:dyDescent="0.3">
      <c r="A134" s="39">
        <v>121</v>
      </c>
      <c r="B134" s="44" t="s">
        <v>181</v>
      </c>
      <c r="C134" s="50">
        <v>30798</v>
      </c>
      <c r="D134" s="39" t="s">
        <v>1896</v>
      </c>
      <c r="E134" s="39">
        <v>1957</v>
      </c>
      <c r="F134" s="39" t="s">
        <v>2122</v>
      </c>
      <c r="G134" s="51" t="s">
        <v>2094</v>
      </c>
      <c r="H134" s="39">
        <v>2</v>
      </c>
      <c r="I134" s="39">
        <v>2</v>
      </c>
      <c r="J134" s="39">
        <v>0</v>
      </c>
      <c r="K134" s="39">
        <v>792.2</v>
      </c>
      <c r="L134" s="39">
        <v>445.4</v>
      </c>
      <c r="M134" s="41">
        <v>37936.199999999997</v>
      </c>
      <c r="N134" s="41">
        <f t="shared" si="1"/>
        <v>37936.199999999997</v>
      </c>
      <c r="O134" s="41">
        <v>0</v>
      </c>
      <c r="P134" s="41">
        <v>0</v>
      </c>
      <c r="Q134" s="41">
        <v>0</v>
      </c>
      <c r="R134" s="52">
        <v>44927</v>
      </c>
      <c r="S134" s="52">
        <v>45291</v>
      </c>
    </row>
    <row r="135" spans="1:19" ht="20.25" x14ac:dyDescent="0.3">
      <c r="A135" s="39">
        <v>122</v>
      </c>
      <c r="B135" s="44" t="s">
        <v>182</v>
      </c>
      <c r="C135" s="50">
        <v>30799</v>
      </c>
      <c r="D135" s="39" t="s">
        <v>1896</v>
      </c>
      <c r="E135" s="39">
        <v>1957</v>
      </c>
      <c r="F135" s="39" t="s">
        <v>2122</v>
      </c>
      <c r="G135" s="51" t="s">
        <v>2094</v>
      </c>
      <c r="H135" s="39">
        <v>2</v>
      </c>
      <c r="I135" s="39">
        <v>1</v>
      </c>
      <c r="J135" s="39">
        <v>0</v>
      </c>
      <c r="K135" s="39">
        <v>697.7</v>
      </c>
      <c r="L135" s="39">
        <v>409.5</v>
      </c>
      <c r="M135" s="41">
        <v>33699.599999999999</v>
      </c>
      <c r="N135" s="41">
        <f t="shared" si="1"/>
        <v>33699.599999999999</v>
      </c>
      <c r="O135" s="41">
        <v>0</v>
      </c>
      <c r="P135" s="41">
        <v>0</v>
      </c>
      <c r="Q135" s="41">
        <v>0</v>
      </c>
      <c r="R135" s="52">
        <v>44927</v>
      </c>
      <c r="S135" s="52">
        <v>45291</v>
      </c>
    </row>
    <row r="136" spans="1:19" ht="20.25" x14ac:dyDescent="0.3">
      <c r="A136" s="39">
        <v>123</v>
      </c>
      <c r="B136" s="44" t="s">
        <v>190</v>
      </c>
      <c r="C136" s="50">
        <v>30935</v>
      </c>
      <c r="D136" s="39" t="s">
        <v>1896</v>
      </c>
      <c r="E136" s="39">
        <v>1962</v>
      </c>
      <c r="F136" s="39" t="s">
        <v>2122</v>
      </c>
      <c r="G136" s="51" t="s">
        <v>2094</v>
      </c>
      <c r="H136" s="39">
        <v>2</v>
      </c>
      <c r="I136" s="39">
        <v>1</v>
      </c>
      <c r="J136" s="39">
        <v>0</v>
      </c>
      <c r="K136" s="39">
        <v>690.3</v>
      </c>
      <c r="L136" s="39">
        <v>401.6</v>
      </c>
      <c r="M136" s="41">
        <v>33948</v>
      </c>
      <c r="N136" s="41">
        <f t="shared" si="1"/>
        <v>33948</v>
      </c>
      <c r="O136" s="41">
        <v>0</v>
      </c>
      <c r="P136" s="41">
        <v>0</v>
      </c>
      <c r="Q136" s="41">
        <v>0</v>
      </c>
      <c r="R136" s="52">
        <v>44927</v>
      </c>
      <c r="S136" s="52">
        <v>45291</v>
      </c>
    </row>
    <row r="137" spans="1:19" ht="20.25" x14ac:dyDescent="0.3">
      <c r="A137" s="39">
        <v>124</v>
      </c>
      <c r="B137" s="44" t="s">
        <v>202</v>
      </c>
      <c r="C137" s="50">
        <v>31006</v>
      </c>
      <c r="D137" s="39" t="s">
        <v>1896</v>
      </c>
      <c r="E137" s="39">
        <v>1959</v>
      </c>
      <c r="F137" s="39" t="s">
        <v>2122</v>
      </c>
      <c r="G137" s="51" t="s">
        <v>2094</v>
      </c>
      <c r="H137" s="39">
        <v>2</v>
      </c>
      <c r="I137" s="39">
        <v>2</v>
      </c>
      <c r="J137" s="39">
        <v>0</v>
      </c>
      <c r="K137" s="39">
        <v>1071.4000000000001</v>
      </c>
      <c r="L137" s="39">
        <v>537.70000000000005</v>
      </c>
      <c r="M137" s="41">
        <v>48891.77</v>
      </c>
      <c r="N137" s="41">
        <f t="shared" si="1"/>
        <v>48891.77</v>
      </c>
      <c r="O137" s="41">
        <v>0</v>
      </c>
      <c r="P137" s="41">
        <v>0</v>
      </c>
      <c r="Q137" s="41">
        <v>0</v>
      </c>
      <c r="R137" s="52">
        <v>44927</v>
      </c>
      <c r="S137" s="52">
        <v>45291</v>
      </c>
    </row>
    <row r="138" spans="1:19" ht="20.25" x14ac:dyDescent="0.3">
      <c r="A138" s="39">
        <v>125</v>
      </c>
      <c r="B138" s="44" t="s">
        <v>203</v>
      </c>
      <c r="C138" s="50">
        <v>31004</v>
      </c>
      <c r="D138" s="39" t="s">
        <v>1896</v>
      </c>
      <c r="E138" s="39">
        <v>1960</v>
      </c>
      <c r="F138" s="39" t="s">
        <v>2122</v>
      </c>
      <c r="G138" s="51" t="s">
        <v>2094</v>
      </c>
      <c r="H138" s="39">
        <v>2</v>
      </c>
      <c r="I138" s="39">
        <v>2</v>
      </c>
      <c r="J138" s="39">
        <v>0</v>
      </c>
      <c r="K138" s="39">
        <v>1057.01</v>
      </c>
      <c r="L138" s="39">
        <v>530.29999999999995</v>
      </c>
      <c r="M138" s="41">
        <v>51088.84</v>
      </c>
      <c r="N138" s="41">
        <f t="shared" si="1"/>
        <v>51088.84</v>
      </c>
      <c r="O138" s="41">
        <v>0</v>
      </c>
      <c r="P138" s="41">
        <v>0</v>
      </c>
      <c r="Q138" s="41">
        <v>0</v>
      </c>
      <c r="R138" s="52">
        <v>44927</v>
      </c>
      <c r="S138" s="52">
        <v>45291</v>
      </c>
    </row>
    <row r="139" spans="1:19" ht="20.25" x14ac:dyDescent="0.3">
      <c r="A139" s="39">
        <v>126</v>
      </c>
      <c r="B139" s="44" t="s">
        <v>204</v>
      </c>
      <c r="C139" s="50">
        <v>31029</v>
      </c>
      <c r="D139" s="39" t="s">
        <v>1896</v>
      </c>
      <c r="E139" s="39">
        <v>1957</v>
      </c>
      <c r="F139" s="39" t="s">
        <v>2122</v>
      </c>
      <c r="G139" s="51" t="s">
        <v>2094</v>
      </c>
      <c r="H139" s="39">
        <v>2</v>
      </c>
      <c r="I139" s="39">
        <v>1</v>
      </c>
      <c r="J139" s="39">
        <v>0</v>
      </c>
      <c r="K139" s="39">
        <v>703.11</v>
      </c>
      <c r="L139" s="39">
        <v>412.37</v>
      </c>
      <c r="M139" s="41">
        <v>37568.15</v>
      </c>
      <c r="N139" s="41">
        <f t="shared" si="1"/>
        <v>37568.15</v>
      </c>
      <c r="O139" s="41">
        <v>0</v>
      </c>
      <c r="P139" s="41">
        <v>0</v>
      </c>
      <c r="Q139" s="41">
        <v>0</v>
      </c>
      <c r="R139" s="52">
        <v>44927</v>
      </c>
      <c r="S139" s="52">
        <v>45291</v>
      </c>
    </row>
    <row r="140" spans="1:19" ht="20.25" x14ac:dyDescent="0.3">
      <c r="A140" s="39">
        <v>127</v>
      </c>
      <c r="B140" s="44" t="s">
        <v>207</v>
      </c>
      <c r="C140" s="50">
        <v>31064</v>
      </c>
      <c r="D140" s="39" t="s">
        <v>1896</v>
      </c>
      <c r="E140" s="39">
        <v>1957</v>
      </c>
      <c r="F140" s="39" t="s">
        <v>2122</v>
      </c>
      <c r="G140" s="51" t="s">
        <v>2094</v>
      </c>
      <c r="H140" s="39">
        <v>2</v>
      </c>
      <c r="I140" s="39">
        <v>2</v>
      </c>
      <c r="J140" s="39">
        <v>0</v>
      </c>
      <c r="K140" s="39">
        <v>776.3</v>
      </c>
      <c r="L140" s="39">
        <v>439.6</v>
      </c>
      <c r="M140" s="41">
        <v>41238.080000000002</v>
      </c>
      <c r="N140" s="41">
        <f t="shared" si="1"/>
        <v>41238.080000000002</v>
      </c>
      <c r="O140" s="41">
        <v>0</v>
      </c>
      <c r="P140" s="41">
        <v>0</v>
      </c>
      <c r="Q140" s="41">
        <v>0</v>
      </c>
      <c r="R140" s="52">
        <v>44927</v>
      </c>
      <c r="S140" s="52">
        <v>45291</v>
      </c>
    </row>
    <row r="141" spans="1:19" ht="20.25" x14ac:dyDescent="0.3">
      <c r="A141" s="39">
        <v>128</v>
      </c>
      <c r="B141" s="44" t="s">
        <v>208</v>
      </c>
      <c r="C141" s="50">
        <v>31073</v>
      </c>
      <c r="D141" s="39" t="s">
        <v>1896</v>
      </c>
      <c r="E141" s="39">
        <v>1960</v>
      </c>
      <c r="F141" s="39" t="s">
        <v>2122</v>
      </c>
      <c r="G141" s="51" t="s">
        <v>2094</v>
      </c>
      <c r="H141" s="39">
        <v>2</v>
      </c>
      <c r="I141" s="39">
        <v>1</v>
      </c>
      <c r="J141" s="39">
        <v>0</v>
      </c>
      <c r="K141" s="39">
        <v>706.8</v>
      </c>
      <c r="L141" s="39">
        <v>417.7</v>
      </c>
      <c r="M141" s="41">
        <v>37616.449999999997</v>
      </c>
      <c r="N141" s="41">
        <f t="shared" ref="N141:N204" si="3">M141</f>
        <v>37616.449999999997</v>
      </c>
      <c r="O141" s="41">
        <v>0</v>
      </c>
      <c r="P141" s="41">
        <v>0</v>
      </c>
      <c r="Q141" s="41">
        <v>0</v>
      </c>
      <c r="R141" s="52">
        <v>44927</v>
      </c>
      <c r="S141" s="52">
        <v>45291</v>
      </c>
    </row>
    <row r="142" spans="1:19" ht="20.25" x14ac:dyDescent="0.3">
      <c r="A142" s="39">
        <v>129</v>
      </c>
      <c r="B142" s="44" t="s">
        <v>209</v>
      </c>
      <c r="C142" s="50">
        <v>31084</v>
      </c>
      <c r="D142" s="39" t="s">
        <v>1896</v>
      </c>
      <c r="E142" s="39">
        <v>1979</v>
      </c>
      <c r="F142" s="39" t="s">
        <v>2122</v>
      </c>
      <c r="G142" s="51" t="s">
        <v>2089</v>
      </c>
      <c r="H142" s="39">
        <v>9</v>
      </c>
      <c r="I142" s="39">
        <v>1</v>
      </c>
      <c r="J142" s="39">
        <v>1</v>
      </c>
      <c r="K142" s="39">
        <v>2798.9</v>
      </c>
      <c r="L142" s="39">
        <v>2147.4</v>
      </c>
      <c r="M142" s="41">
        <v>8431326.0449999999</v>
      </c>
      <c r="N142" s="41">
        <f t="shared" si="3"/>
        <v>8431326.0449999999</v>
      </c>
      <c r="O142" s="41">
        <v>0</v>
      </c>
      <c r="P142" s="41">
        <v>0</v>
      </c>
      <c r="Q142" s="41">
        <v>0</v>
      </c>
      <c r="R142" s="52">
        <v>44927</v>
      </c>
      <c r="S142" s="52">
        <v>45291</v>
      </c>
    </row>
    <row r="143" spans="1:19" ht="20.25" x14ac:dyDescent="0.3">
      <c r="A143" s="39">
        <v>130</v>
      </c>
      <c r="B143" s="44" t="s">
        <v>232</v>
      </c>
      <c r="C143" s="50">
        <v>31392</v>
      </c>
      <c r="D143" s="39" t="s">
        <v>1896</v>
      </c>
      <c r="E143" s="39">
        <v>1959</v>
      </c>
      <c r="F143" s="39" t="s">
        <v>2122</v>
      </c>
      <c r="G143" s="51" t="s">
        <v>2094</v>
      </c>
      <c r="H143" s="39">
        <v>2</v>
      </c>
      <c r="I143" s="39">
        <v>1</v>
      </c>
      <c r="J143" s="39">
        <v>0</v>
      </c>
      <c r="K143" s="39">
        <v>684.8</v>
      </c>
      <c r="L143" s="39">
        <v>398.7</v>
      </c>
      <c r="M143" s="41">
        <v>37495.68</v>
      </c>
      <c r="N143" s="41">
        <f t="shared" si="3"/>
        <v>37495.68</v>
      </c>
      <c r="O143" s="41">
        <v>0</v>
      </c>
      <c r="P143" s="41">
        <v>0</v>
      </c>
      <c r="Q143" s="41">
        <v>0</v>
      </c>
      <c r="R143" s="52">
        <v>44927</v>
      </c>
      <c r="S143" s="52">
        <v>45291</v>
      </c>
    </row>
    <row r="144" spans="1:19" ht="20.25" x14ac:dyDescent="0.3">
      <c r="A144" s="39">
        <v>131</v>
      </c>
      <c r="B144" s="44" t="s">
        <v>233</v>
      </c>
      <c r="C144" s="50">
        <v>31394</v>
      </c>
      <c r="D144" s="39" t="s">
        <v>1896</v>
      </c>
      <c r="E144" s="39">
        <v>1959</v>
      </c>
      <c r="F144" s="39" t="s">
        <v>2122</v>
      </c>
      <c r="G144" s="51" t="s">
        <v>2094</v>
      </c>
      <c r="H144" s="39">
        <v>2</v>
      </c>
      <c r="I144" s="39">
        <v>1</v>
      </c>
      <c r="J144" s="39">
        <v>0</v>
      </c>
      <c r="K144" s="39">
        <v>684.8</v>
      </c>
      <c r="L144" s="39">
        <v>398</v>
      </c>
      <c r="M144" s="41">
        <v>37688.93</v>
      </c>
      <c r="N144" s="41">
        <f t="shared" si="3"/>
        <v>37688.93</v>
      </c>
      <c r="O144" s="41">
        <v>0</v>
      </c>
      <c r="P144" s="41">
        <v>0</v>
      </c>
      <c r="Q144" s="41">
        <v>0</v>
      </c>
      <c r="R144" s="52">
        <v>44927</v>
      </c>
      <c r="S144" s="52">
        <v>45291</v>
      </c>
    </row>
    <row r="145" spans="1:19" ht="20.25" x14ac:dyDescent="0.3">
      <c r="A145" s="39">
        <v>132</v>
      </c>
      <c r="B145" s="44" t="s">
        <v>277</v>
      </c>
      <c r="C145" s="50">
        <v>31586</v>
      </c>
      <c r="D145" s="39" t="s">
        <v>1896</v>
      </c>
      <c r="E145" s="39">
        <v>1959</v>
      </c>
      <c r="F145" s="39" t="s">
        <v>2122</v>
      </c>
      <c r="G145" s="51" t="s">
        <v>2094</v>
      </c>
      <c r="H145" s="39">
        <v>2</v>
      </c>
      <c r="I145" s="39">
        <v>1</v>
      </c>
      <c r="J145" s="39">
        <v>0</v>
      </c>
      <c r="K145" s="39">
        <v>662</v>
      </c>
      <c r="L145" s="39">
        <v>370.9</v>
      </c>
      <c r="M145" s="41">
        <v>37688.93</v>
      </c>
      <c r="N145" s="41">
        <f t="shared" si="3"/>
        <v>37688.93</v>
      </c>
      <c r="O145" s="41">
        <v>0</v>
      </c>
      <c r="P145" s="41">
        <v>0</v>
      </c>
      <c r="Q145" s="41">
        <v>0</v>
      </c>
      <c r="R145" s="52">
        <v>44927</v>
      </c>
      <c r="S145" s="52">
        <v>45291</v>
      </c>
    </row>
    <row r="146" spans="1:19" ht="20.25" x14ac:dyDescent="0.3">
      <c r="A146" s="39">
        <v>133</v>
      </c>
      <c r="B146" s="44" t="s">
        <v>323</v>
      </c>
      <c r="C146" s="50">
        <v>32056</v>
      </c>
      <c r="D146" s="39" t="s">
        <v>1896</v>
      </c>
      <c r="E146" s="39">
        <v>1962</v>
      </c>
      <c r="F146" s="39" t="s">
        <v>2122</v>
      </c>
      <c r="G146" s="51" t="s">
        <v>2094</v>
      </c>
      <c r="H146" s="39">
        <v>2</v>
      </c>
      <c r="I146" s="39">
        <v>1</v>
      </c>
      <c r="J146" s="39">
        <v>0</v>
      </c>
      <c r="K146" s="39">
        <v>702.8</v>
      </c>
      <c r="L146" s="39">
        <v>413</v>
      </c>
      <c r="M146" s="41">
        <v>38437.4</v>
      </c>
      <c r="N146" s="41">
        <f t="shared" si="3"/>
        <v>38437.4</v>
      </c>
      <c r="O146" s="41">
        <v>0</v>
      </c>
      <c r="P146" s="41">
        <v>0</v>
      </c>
      <c r="Q146" s="41">
        <v>0</v>
      </c>
      <c r="R146" s="52">
        <v>44927</v>
      </c>
      <c r="S146" s="52">
        <v>45291</v>
      </c>
    </row>
    <row r="147" spans="1:19" ht="20.25" x14ac:dyDescent="0.3">
      <c r="A147" s="39">
        <v>134</v>
      </c>
      <c r="B147" s="44" t="s">
        <v>324</v>
      </c>
      <c r="C147" s="50">
        <v>32060</v>
      </c>
      <c r="D147" s="39" t="s">
        <v>1896</v>
      </c>
      <c r="E147" s="39">
        <v>1957</v>
      </c>
      <c r="F147" s="39" t="s">
        <v>2122</v>
      </c>
      <c r="G147" s="51" t="s">
        <v>2094</v>
      </c>
      <c r="H147" s="39">
        <v>2</v>
      </c>
      <c r="I147" s="39">
        <v>1</v>
      </c>
      <c r="J147" s="39">
        <v>0</v>
      </c>
      <c r="K147" s="39">
        <v>713.7</v>
      </c>
      <c r="L147" s="39">
        <v>417.5</v>
      </c>
      <c r="M147" s="41">
        <v>42662.57</v>
      </c>
      <c r="N147" s="41">
        <f t="shared" si="3"/>
        <v>42662.57</v>
      </c>
      <c r="O147" s="41">
        <v>0</v>
      </c>
      <c r="P147" s="41">
        <v>0</v>
      </c>
      <c r="Q147" s="41">
        <v>0</v>
      </c>
      <c r="R147" s="52">
        <v>44927</v>
      </c>
      <c r="S147" s="52">
        <v>45291</v>
      </c>
    </row>
    <row r="148" spans="1:19" ht="20.25" x14ac:dyDescent="0.3">
      <c r="A148" s="39">
        <v>135</v>
      </c>
      <c r="B148" s="44" t="s">
        <v>325</v>
      </c>
      <c r="C148" s="50">
        <v>32052</v>
      </c>
      <c r="D148" s="39" t="s">
        <v>1896</v>
      </c>
      <c r="E148" s="39">
        <v>1956</v>
      </c>
      <c r="F148" s="39" t="s">
        <v>2122</v>
      </c>
      <c r="G148" s="51" t="s">
        <v>2094</v>
      </c>
      <c r="H148" s="39">
        <v>2</v>
      </c>
      <c r="I148" s="39">
        <v>1</v>
      </c>
      <c r="J148" s="39">
        <v>0</v>
      </c>
      <c r="K148" s="39">
        <v>700.5</v>
      </c>
      <c r="L148" s="39">
        <v>410</v>
      </c>
      <c r="M148" s="41">
        <v>37688.93</v>
      </c>
      <c r="N148" s="41">
        <f t="shared" si="3"/>
        <v>37688.93</v>
      </c>
      <c r="O148" s="41">
        <v>0</v>
      </c>
      <c r="P148" s="41">
        <v>0</v>
      </c>
      <c r="Q148" s="41">
        <v>0</v>
      </c>
      <c r="R148" s="52">
        <v>44927</v>
      </c>
      <c r="S148" s="52">
        <v>45291</v>
      </c>
    </row>
    <row r="149" spans="1:19" ht="20.25" x14ac:dyDescent="0.3">
      <c r="A149" s="39">
        <v>136</v>
      </c>
      <c r="B149" s="44" t="s">
        <v>187</v>
      </c>
      <c r="C149" s="50">
        <v>30817</v>
      </c>
      <c r="D149" s="39" t="s">
        <v>1896</v>
      </c>
      <c r="E149" s="39">
        <v>1958</v>
      </c>
      <c r="F149" s="39" t="s">
        <v>2122</v>
      </c>
      <c r="G149" s="51" t="s">
        <v>2094</v>
      </c>
      <c r="H149" s="39">
        <v>2</v>
      </c>
      <c r="I149" s="39">
        <v>1</v>
      </c>
      <c r="J149" s="39">
        <v>0</v>
      </c>
      <c r="K149" s="39">
        <v>440.7</v>
      </c>
      <c r="L149" s="39">
        <v>406.9</v>
      </c>
      <c r="M149" s="41">
        <v>34086</v>
      </c>
      <c r="N149" s="41">
        <f t="shared" si="3"/>
        <v>34086</v>
      </c>
      <c r="O149" s="41">
        <v>0</v>
      </c>
      <c r="P149" s="41">
        <v>0</v>
      </c>
      <c r="Q149" s="41">
        <v>0</v>
      </c>
      <c r="R149" s="52">
        <v>44927</v>
      </c>
      <c r="S149" s="52">
        <v>45291</v>
      </c>
    </row>
    <row r="150" spans="1:19" ht="20.25" x14ac:dyDescent="0.3">
      <c r="A150" s="39">
        <v>137</v>
      </c>
      <c r="B150" s="44" t="s">
        <v>188</v>
      </c>
      <c r="C150" s="50">
        <v>30820</v>
      </c>
      <c r="D150" s="39" t="s">
        <v>1896</v>
      </c>
      <c r="E150" s="39">
        <v>1958</v>
      </c>
      <c r="F150" s="39" t="s">
        <v>2122</v>
      </c>
      <c r="G150" s="51" t="s">
        <v>2094</v>
      </c>
      <c r="H150" s="39">
        <v>2</v>
      </c>
      <c r="I150" s="39">
        <v>1</v>
      </c>
      <c r="J150" s="39">
        <v>0</v>
      </c>
      <c r="K150" s="39">
        <v>443</v>
      </c>
      <c r="L150" s="39">
        <v>412.8</v>
      </c>
      <c r="M150" s="41">
        <v>32926.800000000003</v>
      </c>
      <c r="N150" s="41">
        <f t="shared" si="3"/>
        <v>32926.800000000003</v>
      </c>
      <c r="O150" s="41">
        <v>0</v>
      </c>
      <c r="P150" s="41">
        <v>0</v>
      </c>
      <c r="Q150" s="41">
        <v>0</v>
      </c>
      <c r="R150" s="52">
        <v>44927</v>
      </c>
      <c r="S150" s="52">
        <v>45291</v>
      </c>
    </row>
    <row r="151" spans="1:19" ht="20.25" x14ac:dyDescent="0.3">
      <c r="A151" s="39">
        <v>138</v>
      </c>
      <c r="B151" s="44" t="s">
        <v>189</v>
      </c>
      <c r="C151" s="50">
        <v>30821</v>
      </c>
      <c r="D151" s="39" t="s">
        <v>1896</v>
      </c>
      <c r="E151" s="39">
        <v>1958</v>
      </c>
      <c r="F151" s="39" t="s">
        <v>2122</v>
      </c>
      <c r="G151" s="51" t="s">
        <v>2094</v>
      </c>
      <c r="H151" s="39">
        <v>2</v>
      </c>
      <c r="I151" s="39">
        <v>1</v>
      </c>
      <c r="J151" s="39">
        <v>0</v>
      </c>
      <c r="K151" s="39">
        <v>437.4</v>
      </c>
      <c r="L151" s="39">
        <v>403.3</v>
      </c>
      <c r="M151" s="41">
        <v>33437.4</v>
      </c>
      <c r="N151" s="41">
        <f t="shared" si="3"/>
        <v>33437.4</v>
      </c>
      <c r="O151" s="41">
        <v>0</v>
      </c>
      <c r="P151" s="41">
        <v>0</v>
      </c>
      <c r="Q151" s="41">
        <v>0</v>
      </c>
      <c r="R151" s="52">
        <v>44927</v>
      </c>
      <c r="S151" s="52">
        <v>45291</v>
      </c>
    </row>
    <row r="152" spans="1:19" ht="20.25" x14ac:dyDescent="0.3">
      <c r="A152" s="39">
        <v>139</v>
      </c>
      <c r="B152" s="44" t="s">
        <v>183</v>
      </c>
      <c r="C152" s="50">
        <v>30832</v>
      </c>
      <c r="D152" s="39" t="s">
        <v>1896</v>
      </c>
      <c r="E152" s="39">
        <v>1956</v>
      </c>
      <c r="F152" s="39" t="s">
        <v>2122</v>
      </c>
      <c r="G152" s="51" t="s">
        <v>2094</v>
      </c>
      <c r="H152" s="39">
        <v>2</v>
      </c>
      <c r="I152" s="39">
        <v>1</v>
      </c>
      <c r="J152" s="39">
        <v>0</v>
      </c>
      <c r="K152" s="39">
        <v>437.2</v>
      </c>
      <c r="L152" s="39">
        <v>407.8</v>
      </c>
      <c r="M152" s="41">
        <v>35300.400000000001</v>
      </c>
      <c r="N152" s="41">
        <f t="shared" si="3"/>
        <v>35300.400000000001</v>
      </c>
      <c r="O152" s="41">
        <v>0</v>
      </c>
      <c r="P152" s="41">
        <v>0</v>
      </c>
      <c r="Q152" s="41">
        <v>0</v>
      </c>
      <c r="R152" s="52">
        <v>44927</v>
      </c>
      <c r="S152" s="52">
        <v>45291</v>
      </c>
    </row>
    <row r="153" spans="1:19" ht="20.25" x14ac:dyDescent="0.3">
      <c r="A153" s="39">
        <v>140</v>
      </c>
      <c r="B153" s="44" t="s">
        <v>184</v>
      </c>
      <c r="C153" s="50">
        <v>30828</v>
      </c>
      <c r="D153" s="39" t="s">
        <v>1896</v>
      </c>
      <c r="E153" s="39">
        <v>1956</v>
      </c>
      <c r="F153" s="39" t="s">
        <v>2122</v>
      </c>
      <c r="G153" s="51" t="s">
        <v>2094</v>
      </c>
      <c r="H153" s="39">
        <v>2</v>
      </c>
      <c r="I153" s="39">
        <v>1</v>
      </c>
      <c r="J153" s="39">
        <v>0</v>
      </c>
      <c r="K153" s="39">
        <v>433.7</v>
      </c>
      <c r="L153" s="39">
        <v>403.7</v>
      </c>
      <c r="M153" s="41">
        <v>35176.199999999997</v>
      </c>
      <c r="N153" s="41">
        <f t="shared" si="3"/>
        <v>35176.199999999997</v>
      </c>
      <c r="O153" s="41">
        <v>0</v>
      </c>
      <c r="P153" s="41">
        <v>0</v>
      </c>
      <c r="Q153" s="41">
        <v>0</v>
      </c>
      <c r="R153" s="52">
        <v>44927</v>
      </c>
      <c r="S153" s="52">
        <v>45291</v>
      </c>
    </row>
    <row r="154" spans="1:19" ht="20.25" x14ac:dyDescent="0.3">
      <c r="A154" s="39">
        <v>141</v>
      </c>
      <c r="B154" s="44" t="s">
        <v>185</v>
      </c>
      <c r="C154" s="50">
        <v>30830</v>
      </c>
      <c r="D154" s="39" t="s">
        <v>1896</v>
      </c>
      <c r="E154" s="39">
        <v>1956</v>
      </c>
      <c r="F154" s="39" t="s">
        <v>2122</v>
      </c>
      <c r="G154" s="51" t="s">
        <v>2094</v>
      </c>
      <c r="H154" s="39">
        <v>2</v>
      </c>
      <c r="I154" s="39">
        <v>1</v>
      </c>
      <c r="J154" s="39">
        <v>0</v>
      </c>
      <c r="K154" s="39">
        <v>439.5</v>
      </c>
      <c r="L154" s="39">
        <v>407.9</v>
      </c>
      <c r="M154" s="41">
        <v>35300.400000000001</v>
      </c>
      <c r="N154" s="41">
        <f t="shared" si="3"/>
        <v>35300.400000000001</v>
      </c>
      <c r="O154" s="41">
        <v>0</v>
      </c>
      <c r="P154" s="41">
        <v>0</v>
      </c>
      <c r="Q154" s="41">
        <v>0</v>
      </c>
      <c r="R154" s="52">
        <v>44927</v>
      </c>
      <c r="S154" s="52">
        <v>45291</v>
      </c>
    </row>
    <row r="155" spans="1:19" ht="20.25" x14ac:dyDescent="0.3">
      <c r="A155" s="39">
        <v>142</v>
      </c>
      <c r="B155" s="44" t="s">
        <v>191</v>
      </c>
      <c r="C155" s="50">
        <v>30972</v>
      </c>
      <c r="D155" s="39" t="s">
        <v>1896</v>
      </c>
      <c r="E155" s="39">
        <v>1959</v>
      </c>
      <c r="F155" s="39" t="s">
        <v>2122</v>
      </c>
      <c r="G155" s="51" t="s">
        <v>2094</v>
      </c>
      <c r="H155" s="39">
        <v>2</v>
      </c>
      <c r="I155" s="39">
        <v>1</v>
      </c>
      <c r="J155" s="39">
        <v>0</v>
      </c>
      <c r="K155" s="39">
        <v>435</v>
      </c>
      <c r="L155" s="39">
        <v>401.2</v>
      </c>
      <c r="M155" s="41">
        <v>34789.800000000003</v>
      </c>
      <c r="N155" s="41">
        <f t="shared" si="3"/>
        <v>34789.800000000003</v>
      </c>
      <c r="O155" s="41">
        <v>0</v>
      </c>
      <c r="P155" s="41">
        <v>0</v>
      </c>
      <c r="Q155" s="41">
        <v>0</v>
      </c>
      <c r="R155" s="52">
        <v>44927</v>
      </c>
      <c r="S155" s="52">
        <v>45291</v>
      </c>
    </row>
    <row r="156" spans="1:19" ht="20.25" x14ac:dyDescent="0.3">
      <c r="A156" s="39">
        <v>143</v>
      </c>
      <c r="B156" s="44" t="s">
        <v>192</v>
      </c>
      <c r="C156" s="50">
        <v>30973</v>
      </c>
      <c r="D156" s="39" t="s">
        <v>1896</v>
      </c>
      <c r="E156" s="39">
        <v>1959</v>
      </c>
      <c r="F156" s="39" t="s">
        <v>2122</v>
      </c>
      <c r="G156" s="51" t="s">
        <v>2094</v>
      </c>
      <c r="H156" s="39">
        <v>2</v>
      </c>
      <c r="I156" s="39">
        <v>2</v>
      </c>
      <c r="J156" s="39">
        <v>0</v>
      </c>
      <c r="K156" s="39">
        <v>570.20000000000005</v>
      </c>
      <c r="L156" s="39">
        <v>527.70000000000005</v>
      </c>
      <c r="M156" s="41">
        <v>46174.8</v>
      </c>
      <c r="N156" s="41">
        <f t="shared" si="3"/>
        <v>46174.8</v>
      </c>
      <c r="O156" s="41">
        <v>0</v>
      </c>
      <c r="P156" s="41">
        <v>0</v>
      </c>
      <c r="Q156" s="41">
        <v>0</v>
      </c>
      <c r="R156" s="52">
        <v>44927</v>
      </c>
      <c r="S156" s="52">
        <v>45291</v>
      </c>
    </row>
    <row r="157" spans="1:19" ht="20.25" x14ac:dyDescent="0.3">
      <c r="A157" s="39">
        <v>144</v>
      </c>
      <c r="B157" s="44" t="s">
        <v>193</v>
      </c>
      <c r="C157" s="50">
        <v>30974</v>
      </c>
      <c r="D157" s="39" t="s">
        <v>1896</v>
      </c>
      <c r="E157" s="39">
        <v>1957</v>
      </c>
      <c r="F157" s="39" t="s">
        <v>2122</v>
      </c>
      <c r="G157" s="51" t="s">
        <v>2094</v>
      </c>
      <c r="H157" s="39">
        <v>2</v>
      </c>
      <c r="I157" s="39">
        <v>1</v>
      </c>
      <c r="J157" s="39">
        <v>0</v>
      </c>
      <c r="K157" s="39">
        <v>434.5</v>
      </c>
      <c r="L157" s="39">
        <v>401.8</v>
      </c>
      <c r="M157" s="41">
        <v>34789.800000000003</v>
      </c>
      <c r="N157" s="41">
        <f t="shared" si="3"/>
        <v>34789.800000000003</v>
      </c>
      <c r="O157" s="41">
        <v>0</v>
      </c>
      <c r="P157" s="41">
        <v>0</v>
      </c>
      <c r="Q157" s="41">
        <v>0</v>
      </c>
      <c r="R157" s="52">
        <v>44927</v>
      </c>
      <c r="S157" s="52">
        <v>45291</v>
      </c>
    </row>
    <row r="158" spans="1:19" ht="20.25" x14ac:dyDescent="0.3">
      <c r="A158" s="39">
        <v>145</v>
      </c>
      <c r="B158" s="44" t="s">
        <v>194</v>
      </c>
      <c r="C158" s="50">
        <v>30980</v>
      </c>
      <c r="D158" s="39" t="s">
        <v>1896</v>
      </c>
      <c r="E158" s="39">
        <v>1958</v>
      </c>
      <c r="F158" s="39" t="s">
        <v>2122</v>
      </c>
      <c r="G158" s="51" t="s">
        <v>2094</v>
      </c>
      <c r="H158" s="39">
        <v>2</v>
      </c>
      <c r="I158" s="39">
        <v>1</v>
      </c>
      <c r="J158" s="39">
        <v>0</v>
      </c>
      <c r="K158" s="39">
        <v>441</v>
      </c>
      <c r="L158" s="39">
        <v>411.6</v>
      </c>
      <c r="M158" s="41">
        <v>34720.800000000003</v>
      </c>
      <c r="N158" s="41">
        <f t="shared" si="3"/>
        <v>34720.800000000003</v>
      </c>
      <c r="O158" s="41">
        <v>0</v>
      </c>
      <c r="P158" s="41">
        <v>0</v>
      </c>
      <c r="Q158" s="41">
        <v>0</v>
      </c>
      <c r="R158" s="52">
        <v>44927</v>
      </c>
      <c r="S158" s="52">
        <v>45291</v>
      </c>
    </row>
    <row r="159" spans="1:19" ht="20.25" x14ac:dyDescent="0.3">
      <c r="A159" s="39">
        <v>146</v>
      </c>
      <c r="B159" s="44" t="s">
        <v>195</v>
      </c>
      <c r="C159" s="50">
        <v>30981</v>
      </c>
      <c r="D159" s="39" t="s">
        <v>1896</v>
      </c>
      <c r="E159" s="39">
        <v>1958</v>
      </c>
      <c r="F159" s="39" t="s">
        <v>2122</v>
      </c>
      <c r="G159" s="51" t="s">
        <v>2094</v>
      </c>
      <c r="H159" s="39">
        <v>2</v>
      </c>
      <c r="I159" s="39">
        <v>1</v>
      </c>
      <c r="J159" s="39">
        <v>0</v>
      </c>
      <c r="K159" s="39">
        <v>445.3</v>
      </c>
      <c r="L159" s="39">
        <v>388.2</v>
      </c>
      <c r="M159" s="41">
        <v>35052</v>
      </c>
      <c r="N159" s="41">
        <f t="shared" si="3"/>
        <v>35052</v>
      </c>
      <c r="O159" s="41">
        <v>0</v>
      </c>
      <c r="P159" s="41">
        <v>0</v>
      </c>
      <c r="Q159" s="41">
        <v>0</v>
      </c>
      <c r="R159" s="52">
        <v>44927</v>
      </c>
      <c r="S159" s="52">
        <v>45291</v>
      </c>
    </row>
    <row r="160" spans="1:19" ht="20.25" x14ac:dyDescent="0.3">
      <c r="A160" s="39">
        <v>147</v>
      </c>
      <c r="B160" s="44" t="s">
        <v>196</v>
      </c>
      <c r="C160" s="50">
        <v>30984</v>
      </c>
      <c r="D160" s="39" t="s">
        <v>1896</v>
      </c>
      <c r="E160" s="39">
        <v>1960</v>
      </c>
      <c r="F160" s="39" t="s">
        <v>2122</v>
      </c>
      <c r="G160" s="51" t="s">
        <v>2094</v>
      </c>
      <c r="H160" s="39">
        <v>2</v>
      </c>
      <c r="I160" s="39">
        <v>2</v>
      </c>
      <c r="J160" s="39">
        <v>0</v>
      </c>
      <c r="K160" s="39">
        <v>685.8</v>
      </c>
      <c r="L160" s="39">
        <v>644.59999999999991</v>
      </c>
      <c r="M160" s="41">
        <v>53116.2</v>
      </c>
      <c r="N160" s="41">
        <f t="shared" si="3"/>
        <v>53116.2</v>
      </c>
      <c r="O160" s="41">
        <v>0</v>
      </c>
      <c r="P160" s="41">
        <v>0</v>
      </c>
      <c r="Q160" s="41">
        <v>0</v>
      </c>
      <c r="R160" s="52">
        <v>44927</v>
      </c>
      <c r="S160" s="52">
        <v>45291</v>
      </c>
    </row>
    <row r="161" spans="1:19" ht="20.25" x14ac:dyDescent="0.3">
      <c r="A161" s="39">
        <v>148</v>
      </c>
      <c r="B161" s="44" t="s">
        <v>197</v>
      </c>
      <c r="C161" s="50">
        <v>30985</v>
      </c>
      <c r="D161" s="39" t="s">
        <v>1896</v>
      </c>
      <c r="E161" s="39">
        <v>1959</v>
      </c>
      <c r="F161" s="39" t="s">
        <v>2122</v>
      </c>
      <c r="G161" s="51" t="s">
        <v>2094</v>
      </c>
      <c r="H161" s="39">
        <v>2</v>
      </c>
      <c r="I161" s="39">
        <v>2</v>
      </c>
      <c r="J161" s="39">
        <v>0</v>
      </c>
      <c r="K161" s="39">
        <v>581.6</v>
      </c>
      <c r="L161" s="39">
        <v>536.6</v>
      </c>
      <c r="M161" s="41">
        <v>47913.599999999999</v>
      </c>
      <c r="N161" s="41">
        <f t="shared" si="3"/>
        <v>47913.599999999999</v>
      </c>
      <c r="O161" s="41">
        <v>0</v>
      </c>
      <c r="P161" s="41">
        <v>0</v>
      </c>
      <c r="Q161" s="41">
        <v>0</v>
      </c>
      <c r="R161" s="52">
        <v>44927</v>
      </c>
      <c r="S161" s="52">
        <v>45291</v>
      </c>
    </row>
    <row r="162" spans="1:19" ht="20.25" x14ac:dyDescent="0.3">
      <c r="A162" s="39">
        <v>149</v>
      </c>
      <c r="B162" s="44" t="s">
        <v>198</v>
      </c>
      <c r="C162" s="50">
        <v>30989</v>
      </c>
      <c r="D162" s="39" t="s">
        <v>1896</v>
      </c>
      <c r="E162" s="39">
        <v>1959</v>
      </c>
      <c r="F162" s="39" t="s">
        <v>2122</v>
      </c>
      <c r="G162" s="51" t="s">
        <v>2094</v>
      </c>
      <c r="H162" s="39">
        <v>2</v>
      </c>
      <c r="I162" s="39">
        <v>2</v>
      </c>
      <c r="J162" s="39">
        <v>0</v>
      </c>
      <c r="K162" s="39">
        <v>575.6</v>
      </c>
      <c r="L162" s="39">
        <v>526.79999999999995</v>
      </c>
      <c r="M162" s="41">
        <v>46050.6</v>
      </c>
      <c r="N162" s="41">
        <f t="shared" si="3"/>
        <v>46050.6</v>
      </c>
      <c r="O162" s="41">
        <v>0</v>
      </c>
      <c r="P162" s="41">
        <v>0</v>
      </c>
      <c r="Q162" s="41">
        <v>0</v>
      </c>
      <c r="R162" s="52">
        <v>44927</v>
      </c>
      <c r="S162" s="52">
        <v>45291</v>
      </c>
    </row>
    <row r="163" spans="1:19" ht="20.25" x14ac:dyDescent="0.3">
      <c r="A163" s="39">
        <v>150</v>
      </c>
      <c r="B163" s="44" t="s">
        <v>199</v>
      </c>
      <c r="C163" s="50">
        <v>30993</v>
      </c>
      <c r="D163" s="39" t="s">
        <v>1896</v>
      </c>
      <c r="E163" s="39">
        <v>1959</v>
      </c>
      <c r="F163" s="39" t="s">
        <v>2122</v>
      </c>
      <c r="G163" s="51" t="s">
        <v>2094</v>
      </c>
      <c r="H163" s="39">
        <v>2</v>
      </c>
      <c r="I163" s="39">
        <v>1</v>
      </c>
      <c r="J163" s="39">
        <v>0</v>
      </c>
      <c r="K163" s="39">
        <v>518.5</v>
      </c>
      <c r="L163" s="39">
        <v>471</v>
      </c>
      <c r="M163" s="41">
        <v>40756.199999999997</v>
      </c>
      <c r="N163" s="41">
        <f t="shared" si="3"/>
        <v>40756.199999999997</v>
      </c>
      <c r="O163" s="41">
        <v>0</v>
      </c>
      <c r="P163" s="41">
        <v>0</v>
      </c>
      <c r="Q163" s="41">
        <v>0</v>
      </c>
      <c r="R163" s="52">
        <v>44927</v>
      </c>
      <c r="S163" s="52">
        <v>45291</v>
      </c>
    </row>
    <row r="164" spans="1:19" ht="20.25" x14ac:dyDescent="0.3">
      <c r="A164" s="39">
        <v>151</v>
      </c>
      <c r="B164" s="44" t="s">
        <v>200</v>
      </c>
      <c r="C164" s="50">
        <v>30996</v>
      </c>
      <c r="D164" s="39" t="s">
        <v>1896</v>
      </c>
      <c r="E164" s="39">
        <v>1959</v>
      </c>
      <c r="F164" s="39" t="s">
        <v>2122</v>
      </c>
      <c r="G164" s="51" t="s">
        <v>2094</v>
      </c>
      <c r="H164" s="39">
        <v>2</v>
      </c>
      <c r="I164" s="39">
        <v>1</v>
      </c>
      <c r="J164" s="39">
        <v>0</v>
      </c>
      <c r="K164" s="39">
        <v>301.60000000000002</v>
      </c>
      <c r="L164" s="39">
        <v>275.5</v>
      </c>
      <c r="M164" s="41">
        <v>24177.599999999999</v>
      </c>
      <c r="N164" s="41">
        <f t="shared" si="3"/>
        <v>24177.599999999999</v>
      </c>
      <c r="O164" s="41">
        <v>0</v>
      </c>
      <c r="P164" s="41">
        <v>0</v>
      </c>
      <c r="Q164" s="41">
        <v>0</v>
      </c>
      <c r="R164" s="52">
        <v>44927</v>
      </c>
      <c r="S164" s="52">
        <v>45291</v>
      </c>
    </row>
    <row r="165" spans="1:19" ht="20.25" x14ac:dyDescent="0.3">
      <c r="A165" s="39">
        <v>152</v>
      </c>
      <c r="B165" s="44" t="s">
        <v>201</v>
      </c>
      <c r="C165" s="50">
        <v>30997</v>
      </c>
      <c r="D165" s="39" t="s">
        <v>1896</v>
      </c>
      <c r="E165" s="39">
        <v>1958</v>
      </c>
      <c r="F165" s="39" t="s">
        <v>2122</v>
      </c>
      <c r="G165" s="51" t="s">
        <v>2094</v>
      </c>
      <c r="H165" s="39">
        <v>2</v>
      </c>
      <c r="I165" s="39">
        <v>2</v>
      </c>
      <c r="J165" s="39">
        <v>0</v>
      </c>
      <c r="K165" s="39">
        <v>589.29999999999995</v>
      </c>
      <c r="L165" s="39">
        <v>538.1</v>
      </c>
      <c r="M165" s="41">
        <v>46174.8</v>
      </c>
      <c r="N165" s="41">
        <f t="shared" si="3"/>
        <v>46174.8</v>
      </c>
      <c r="O165" s="41">
        <v>0</v>
      </c>
      <c r="P165" s="41">
        <v>0</v>
      </c>
      <c r="Q165" s="41">
        <v>0</v>
      </c>
      <c r="R165" s="52">
        <v>44927</v>
      </c>
      <c r="S165" s="52">
        <v>45291</v>
      </c>
    </row>
    <row r="166" spans="1:19" ht="20.25" x14ac:dyDescent="0.3">
      <c r="A166" s="39">
        <v>153</v>
      </c>
      <c r="B166" s="44" t="s">
        <v>217</v>
      </c>
      <c r="C166" s="50">
        <v>31215</v>
      </c>
      <c r="D166" s="39" t="s">
        <v>1896</v>
      </c>
      <c r="E166" s="39">
        <v>1958</v>
      </c>
      <c r="F166" s="39" t="s">
        <v>2122</v>
      </c>
      <c r="G166" s="51" t="s">
        <v>2094</v>
      </c>
      <c r="H166" s="39">
        <v>2</v>
      </c>
      <c r="I166" s="39">
        <v>1</v>
      </c>
      <c r="J166" s="39">
        <v>0</v>
      </c>
      <c r="K166" s="39">
        <v>453.3</v>
      </c>
      <c r="L166" s="39">
        <v>418.3</v>
      </c>
      <c r="M166" s="41">
        <v>37809.629999999997</v>
      </c>
      <c r="N166" s="41">
        <f t="shared" si="3"/>
        <v>37809.629999999997</v>
      </c>
      <c r="O166" s="41">
        <v>0</v>
      </c>
      <c r="P166" s="41">
        <v>0</v>
      </c>
      <c r="Q166" s="41">
        <v>0</v>
      </c>
      <c r="R166" s="52">
        <v>44927</v>
      </c>
      <c r="S166" s="52">
        <v>45291</v>
      </c>
    </row>
    <row r="167" spans="1:19" ht="20.25" x14ac:dyDescent="0.3">
      <c r="A167" s="39">
        <v>154</v>
      </c>
      <c r="B167" s="44" t="s">
        <v>253</v>
      </c>
      <c r="C167" s="50">
        <v>31526</v>
      </c>
      <c r="D167" s="39" t="s">
        <v>1896</v>
      </c>
      <c r="E167" s="39">
        <v>1962</v>
      </c>
      <c r="F167" s="39" t="s">
        <v>2122</v>
      </c>
      <c r="G167" s="51" t="s">
        <v>2094</v>
      </c>
      <c r="H167" s="39">
        <v>2</v>
      </c>
      <c r="I167" s="39">
        <v>2</v>
      </c>
      <c r="J167" s="39">
        <v>0</v>
      </c>
      <c r="K167" s="39">
        <v>743</v>
      </c>
      <c r="L167" s="39">
        <v>515.9</v>
      </c>
      <c r="M167" s="41">
        <v>54948.29</v>
      </c>
      <c r="N167" s="41">
        <f t="shared" si="3"/>
        <v>54948.29</v>
      </c>
      <c r="O167" s="41">
        <v>0</v>
      </c>
      <c r="P167" s="41">
        <v>0</v>
      </c>
      <c r="Q167" s="41">
        <v>0</v>
      </c>
      <c r="R167" s="52">
        <v>44927</v>
      </c>
      <c r="S167" s="52">
        <v>45291</v>
      </c>
    </row>
    <row r="168" spans="1:19" ht="20.25" x14ac:dyDescent="0.3">
      <c r="A168" s="39">
        <v>155</v>
      </c>
      <c r="B168" s="44" t="s">
        <v>254</v>
      </c>
      <c r="C168" s="50">
        <v>31529</v>
      </c>
      <c r="D168" s="39" t="s">
        <v>1896</v>
      </c>
      <c r="E168" s="39">
        <v>1961</v>
      </c>
      <c r="F168" s="39" t="s">
        <v>2122</v>
      </c>
      <c r="G168" s="51" t="s">
        <v>2094</v>
      </c>
      <c r="H168" s="39">
        <v>2</v>
      </c>
      <c r="I168" s="39">
        <v>2</v>
      </c>
      <c r="J168" s="39">
        <v>0</v>
      </c>
      <c r="K168" s="39">
        <v>674.6</v>
      </c>
      <c r="L168" s="39">
        <v>505.5</v>
      </c>
      <c r="M168" s="41">
        <v>45149.41</v>
      </c>
      <c r="N168" s="41">
        <f t="shared" si="3"/>
        <v>45149.41</v>
      </c>
      <c r="O168" s="41">
        <v>0</v>
      </c>
      <c r="P168" s="41">
        <v>0</v>
      </c>
      <c r="Q168" s="41">
        <v>0</v>
      </c>
      <c r="R168" s="52">
        <v>44927</v>
      </c>
      <c r="S168" s="52">
        <v>45291</v>
      </c>
    </row>
    <row r="169" spans="1:19" ht="20.25" x14ac:dyDescent="0.3">
      <c r="A169" s="39">
        <v>156</v>
      </c>
      <c r="B169" s="44" t="s">
        <v>255</v>
      </c>
      <c r="C169" s="50">
        <v>31534</v>
      </c>
      <c r="D169" s="39" t="s">
        <v>1896</v>
      </c>
      <c r="E169" s="39">
        <v>1959</v>
      </c>
      <c r="F169" s="39" t="s">
        <v>2122</v>
      </c>
      <c r="G169" s="51" t="s">
        <v>2094</v>
      </c>
      <c r="H169" s="39">
        <v>2</v>
      </c>
      <c r="I169" s="39">
        <v>1</v>
      </c>
      <c r="J169" s="39">
        <v>0</v>
      </c>
      <c r="K169" s="39">
        <v>289.89999999999998</v>
      </c>
      <c r="L169" s="39">
        <v>264.8</v>
      </c>
      <c r="M169" s="41">
        <v>25182.31</v>
      </c>
      <c r="N169" s="41">
        <f t="shared" si="3"/>
        <v>25182.31</v>
      </c>
      <c r="O169" s="41">
        <v>0</v>
      </c>
      <c r="P169" s="41">
        <v>0</v>
      </c>
      <c r="Q169" s="41">
        <v>0</v>
      </c>
      <c r="R169" s="52">
        <v>44927</v>
      </c>
      <c r="S169" s="52">
        <v>45291</v>
      </c>
    </row>
    <row r="170" spans="1:19" ht="20.25" x14ac:dyDescent="0.3">
      <c r="A170" s="39">
        <v>157</v>
      </c>
      <c r="B170" s="44" t="s">
        <v>256</v>
      </c>
      <c r="C170" s="50">
        <v>31536</v>
      </c>
      <c r="D170" s="39" t="s">
        <v>1896</v>
      </c>
      <c r="E170" s="39">
        <v>1959</v>
      </c>
      <c r="F170" s="39" t="s">
        <v>2122</v>
      </c>
      <c r="G170" s="51" t="s">
        <v>2094</v>
      </c>
      <c r="H170" s="39">
        <v>2</v>
      </c>
      <c r="I170" s="39">
        <v>1</v>
      </c>
      <c r="J170" s="39">
        <v>0</v>
      </c>
      <c r="K170" s="39">
        <v>293.5</v>
      </c>
      <c r="L170" s="39">
        <v>266.8</v>
      </c>
      <c r="M170" s="41">
        <v>25061.48</v>
      </c>
      <c r="N170" s="41">
        <f t="shared" si="3"/>
        <v>25061.48</v>
      </c>
      <c r="O170" s="41">
        <v>0</v>
      </c>
      <c r="P170" s="41">
        <v>0</v>
      </c>
      <c r="Q170" s="41">
        <v>0</v>
      </c>
      <c r="R170" s="52">
        <v>44927</v>
      </c>
      <c r="S170" s="52">
        <v>45291</v>
      </c>
    </row>
    <row r="171" spans="1:19" ht="20.25" x14ac:dyDescent="0.3">
      <c r="A171" s="39">
        <v>158</v>
      </c>
      <c r="B171" s="44" t="s">
        <v>257</v>
      </c>
      <c r="C171" s="50">
        <v>31538</v>
      </c>
      <c r="D171" s="39" t="s">
        <v>1896</v>
      </c>
      <c r="E171" s="39">
        <v>1960</v>
      </c>
      <c r="F171" s="39" t="s">
        <v>2122</v>
      </c>
      <c r="G171" s="51" t="s">
        <v>2094</v>
      </c>
      <c r="H171" s="39">
        <v>2</v>
      </c>
      <c r="I171" s="39">
        <v>2</v>
      </c>
      <c r="J171" s="39">
        <v>0</v>
      </c>
      <c r="K171" s="39">
        <v>570.6</v>
      </c>
      <c r="L171" s="39">
        <v>530.4</v>
      </c>
      <c r="M171" s="41">
        <v>56810.92</v>
      </c>
      <c r="N171" s="41">
        <f t="shared" si="3"/>
        <v>56810.92</v>
      </c>
      <c r="O171" s="41">
        <v>0</v>
      </c>
      <c r="P171" s="41">
        <v>0</v>
      </c>
      <c r="Q171" s="41">
        <v>0</v>
      </c>
      <c r="R171" s="52">
        <v>44927</v>
      </c>
      <c r="S171" s="52">
        <v>45291</v>
      </c>
    </row>
    <row r="172" spans="1:19" ht="20.25" x14ac:dyDescent="0.3">
      <c r="A172" s="39">
        <v>159</v>
      </c>
      <c r="B172" s="44" t="s">
        <v>258</v>
      </c>
      <c r="C172" s="50">
        <v>31541</v>
      </c>
      <c r="D172" s="39" t="s">
        <v>1896</v>
      </c>
      <c r="E172" s="39">
        <v>1956</v>
      </c>
      <c r="F172" s="39" t="s">
        <v>2122</v>
      </c>
      <c r="G172" s="51" t="s">
        <v>2094</v>
      </c>
      <c r="H172" s="39">
        <v>2</v>
      </c>
      <c r="I172" s="39">
        <v>1</v>
      </c>
      <c r="J172" s="39">
        <v>0</v>
      </c>
      <c r="K172" s="39">
        <v>436</v>
      </c>
      <c r="L172" s="39">
        <v>405.3</v>
      </c>
      <c r="M172" s="41">
        <v>38847.760000000002</v>
      </c>
      <c r="N172" s="41">
        <f t="shared" si="3"/>
        <v>38847.760000000002</v>
      </c>
      <c r="O172" s="41">
        <v>0</v>
      </c>
      <c r="P172" s="41">
        <v>0</v>
      </c>
      <c r="Q172" s="41">
        <v>0</v>
      </c>
      <c r="R172" s="52">
        <v>44927</v>
      </c>
      <c r="S172" s="52">
        <v>45291</v>
      </c>
    </row>
    <row r="173" spans="1:19" ht="20.25" x14ac:dyDescent="0.3">
      <c r="A173" s="39">
        <v>160</v>
      </c>
      <c r="B173" s="44" t="s">
        <v>259</v>
      </c>
      <c r="C173" s="50">
        <v>31542</v>
      </c>
      <c r="D173" s="39" t="s">
        <v>1896</v>
      </c>
      <c r="E173" s="39">
        <v>1963</v>
      </c>
      <c r="F173" s="39" t="s">
        <v>2122</v>
      </c>
      <c r="G173" s="51" t="s">
        <v>2094</v>
      </c>
      <c r="H173" s="39">
        <v>2</v>
      </c>
      <c r="I173" s="39">
        <v>1</v>
      </c>
      <c r="J173" s="39">
        <v>0</v>
      </c>
      <c r="K173" s="39">
        <v>443.4</v>
      </c>
      <c r="L173" s="39">
        <v>409.8</v>
      </c>
      <c r="M173" s="41">
        <v>38051.040000000001</v>
      </c>
      <c r="N173" s="41">
        <f t="shared" si="3"/>
        <v>38051.040000000001</v>
      </c>
      <c r="O173" s="41">
        <v>0</v>
      </c>
      <c r="P173" s="41">
        <v>0</v>
      </c>
      <c r="Q173" s="41">
        <v>0</v>
      </c>
      <c r="R173" s="52">
        <v>44927</v>
      </c>
      <c r="S173" s="52">
        <v>45291</v>
      </c>
    </row>
    <row r="174" spans="1:19" ht="20.25" x14ac:dyDescent="0.3">
      <c r="A174" s="39">
        <v>161</v>
      </c>
      <c r="B174" s="44" t="s">
        <v>260</v>
      </c>
      <c r="C174" s="50">
        <v>31543</v>
      </c>
      <c r="D174" s="39" t="s">
        <v>1896</v>
      </c>
      <c r="E174" s="39">
        <v>1958</v>
      </c>
      <c r="F174" s="39" t="s">
        <v>2122</v>
      </c>
      <c r="G174" s="51" t="s">
        <v>2094</v>
      </c>
      <c r="H174" s="39">
        <v>2</v>
      </c>
      <c r="I174" s="39">
        <v>1</v>
      </c>
      <c r="J174" s="39">
        <v>0</v>
      </c>
      <c r="K174" s="39">
        <v>440.3</v>
      </c>
      <c r="L174" s="39">
        <v>410.8</v>
      </c>
      <c r="M174" s="41">
        <v>38437.4</v>
      </c>
      <c r="N174" s="41">
        <f t="shared" si="3"/>
        <v>38437.4</v>
      </c>
      <c r="O174" s="41">
        <v>0</v>
      </c>
      <c r="P174" s="41">
        <v>0</v>
      </c>
      <c r="Q174" s="41">
        <v>0</v>
      </c>
      <c r="R174" s="52">
        <v>44927</v>
      </c>
      <c r="S174" s="52">
        <v>45291</v>
      </c>
    </row>
    <row r="175" spans="1:19" ht="20.25" x14ac:dyDescent="0.3">
      <c r="A175" s="39">
        <v>162</v>
      </c>
      <c r="B175" s="44" t="s">
        <v>206</v>
      </c>
      <c r="C175" s="50">
        <v>30613</v>
      </c>
      <c r="D175" s="39" t="s">
        <v>1896</v>
      </c>
      <c r="E175" s="39">
        <v>1958</v>
      </c>
      <c r="F175" s="39" t="s">
        <v>2122</v>
      </c>
      <c r="G175" s="51" t="s">
        <v>2094</v>
      </c>
      <c r="H175" s="39">
        <v>2</v>
      </c>
      <c r="I175" s="39">
        <v>1</v>
      </c>
      <c r="J175" s="39">
        <v>0</v>
      </c>
      <c r="K175" s="39">
        <v>441.2</v>
      </c>
      <c r="L175" s="39">
        <v>411.9</v>
      </c>
      <c r="M175" s="41">
        <v>36698.97</v>
      </c>
      <c r="N175" s="41">
        <f t="shared" si="3"/>
        <v>36698.97</v>
      </c>
      <c r="O175" s="41">
        <v>0</v>
      </c>
      <c r="P175" s="41">
        <v>0</v>
      </c>
      <c r="Q175" s="41">
        <v>0</v>
      </c>
      <c r="R175" s="52">
        <v>44927</v>
      </c>
      <c r="S175" s="52">
        <v>45291</v>
      </c>
    </row>
    <row r="176" spans="1:19" ht="20.25" x14ac:dyDescent="0.3">
      <c r="A176" s="39">
        <v>163</v>
      </c>
      <c r="B176" s="44" t="s">
        <v>227</v>
      </c>
      <c r="C176" s="50">
        <v>30626</v>
      </c>
      <c r="D176" s="39" t="s">
        <v>1896</v>
      </c>
      <c r="E176" s="39">
        <v>1964</v>
      </c>
      <c r="F176" s="39" t="s">
        <v>2122</v>
      </c>
      <c r="G176" s="51" t="s">
        <v>2094</v>
      </c>
      <c r="H176" s="39">
        <v>2</v>
      </c>
      <c r="I176" s="39">
        <v>1</v>
      </c>
      <c r="J176" s="39">
        <v>0</v>
      </c>
      <c r="K176" s="39">
        <v>441.3</v>
      </c>
      <c r="L176" s="39">
        <v>408</v>
      </c>
      <c r="M176" s="41">
        <v>38582.17</v>
      </c>
      <c r="N176" s="41">
        <f t="shared" si="3"/>
        <v>38582.17</v>
      </c>
      <c r="O176" s="41">
        <v>0</v>
      </c>
      <c r="P176" s="41">
        <v>0</v>
      </c>
      <c r="Q176" s="41">
        <v>0</v>
      </c>
      <c r="R176" s="52">
        <v>44927</v>
      </c>
      <c r="S176" s="52">
        <v>45291</v>
      </c>
    </row>
    <row r="177" spans="1:19" ht="20.25" x14ac:dyDescent="0.3">
      <c r="A177" s="39">
        <v>164</v>
      </c>
      <c r="B177" s="44" t="s">
        <v>316</v>
      </c>
      <c r="C177" s="50">
        <v>31896</v>
      </c>
      <c r="D177" s="39" t="s">
        <v>1896</v>
      </c>
      <c r="E177" s="39">
        <v>1962</v>
      </c>
      <c r="F177" s="39" t="s">
        <v>2122</v>
      </c>
      <c r="G177" s="51" t="s">
        <v>2094</v>
      </c>
      <c r="H177" s="39">
        <v>2</v>
      </c>
      <c r="I177" s="39">
        <v>2</v>
      </c>
      <c r="J177" s="39">
        <v>0</v>
      </c>
      <c r="K177" s="39">
        <v>694</v>
      </c>
      <c r="L177" s="39">
        <v>508.2</v>
      </c>
      <c r="M177" s="41">
        <v>49495.3</v>
      </c>
      <c r="N177" s="41">
        <f t="shared" si="3"/>
        <v>49495.3</v>
      </c>
      <c r="O177" s="41">
        <v>0</v>
      </c>
      <c r="P177" s="41">
        <v>0</v>
      </c>
      <c r="Q177" s="41">
        <v>0</v>
      </c>
      <c r="R177" s="52">
        <v>44927</v>
      </c>
      <c r="S177" s="52">
        <v>45291</v>
      </c>
    </row>
    <row r="178" spans="1:19" ht="20.25" x14ac:dyDescent="0.3">
      <c r="A178" s="39">
        <v>165</v>
      </c>
      <c r="B178" s="44" t="s">
        <v>173</v>
      </c>
      <c r="C178" s="50">
        <v>30722</v>
      </c>
      <c r="D178" s="39" t="s">
        <v>1896</v>
      </c>
      <c r="E178" s="39">
        <v>1956</v>
      </c>
      <c r="F178" s="39" t="s">
        <v>2122</v>
      </c>
      <c r="G178" s="51" t="s">
        <v>2094</v>
      </c>
      <c r="H178" s="39">
        <v>2</v>
      </c>
      <c r="I178" s="39">
        <v>1</v>
      </c>
      <c r="J178" s="39">
        <v>0</v>
      </c>
      <c r="K178" s="39">
        <v>437.4</v>
      </c>
      <c r="L178" s="39">
        <v>402</v>
      </c>
      <c r="M178" s="41">
        <v>34334.400000000001</v>
      </c>
      <c r="N178" s="41">
        <f t="shared" si="3"/>
        <v>34334.400000000001</v>
      </c>
      <c r="O178" s="41">
        <v>0</v>
      </c>
      <c r="P178" s="41">
        <v>0</v>
      </c>
      <c r="Q178" s="41">
        <v>0</v>
      </c>
      <c r="R178" s="52">
        <v>44927</v>
      </c>
      <c r="S178" s="52">
        <v>45291</v>
      </c>
    </row>
    <row r="179" spans="1:19" ht="20.25" x14ac:dyDescent="0.3">
      <c r="A179" s="39">
        <v>166</v>
      </c>
      <c r="B179" s="44" t="s">
        <v>174</v>
      </c>
      <c r="C179" s="50">
        <v>30723</v>
      </c>
      <c r="D179" s="39" t="s">
        <v>1896</v>
      </c>
      <c r="E179" s="39">
        <v>1958</v>
      </c>
      <c r="F179" s="39" t="s">
        <v>2122</v>
      </c>
      <c r="G179" s="51" t="s">
        <v>2094</v>
      </c>
      <c r="H179" s="39">
        <v>2</v>
      </c>
      <c r="I179" s="39">
        <v>1</v>
      </c>
      <c r="J179" s="39">
        <v>0</v>
      </c>
      <c r="K179" s="39">
        <v>457.8</v>
      </c>
      <c r="L179" s="39">
        <v>422.1</v>
      </c>
      <c r="M179" s="41">
        <v>34086</v>
      </c>
      <c r="N179" s="41">
        <f t="shared" si="3"/>
        <v>34086</v>
      </c>
      <c r="O179" s="41">
        <v>0</v>
      </c>
      <c r="P179" s="41">
        <v>0</v>
      </c>
      <c r="Q179" s="41">
        <v>0</v>
      </c>
      <c r="R179" s="52">
        <v>44927</v>
      </c>
      <c r="S179" s="52">
        <v>45291</v>
      </c>
    </row>
    <row r="180" spans="1:19" ht="20.25" x14ac:dyDescent="0.3">
      <c r="A180" s="39">
        <v>167</v>
      </c>
      <c r="B180" s="44" t="s">
        <v>321</v>
      </c>
      <c r="C180" s="50">
        <v>32020</v>
      </c>
      <c r="D180" s="39" t="s">
        <v>1896</v>
      </c>
      <c r="E180" s="39">
        <v>1958</v>
      </c>
      <c r="F180" s="39" t="s">
        <v>2122</v>
      </c>
      <c r="G180" s="51" t="s">
        <v>2094</v>
      </c>
      <c r="H180" s="39">
        <v>2</v>
      </c>
      <c r="I180" s="39">
        <v>1</v>
      </c>
      <c r="J180" s="39">
        <v>0</v>
      </c>
      <c r="K180" s="39">
        <v>503.2</v>
      </c>
      <c r="L180" s="39">
        <v>447.5</v>
      </c>
      <c r="M180" s="41">
        <v>42879.8</v>
      </c>
      <c r="N180" s="41">
        <f t="shared" si="3"/>
        <v>42879.8</v>
      </c>
      <c r="O180" s="41">
        <v>0</v>
      </c>
      <c r="P180" s="41">
        <v>0</v>
      </c>
      <c r="Q180" s="41">
        <v>0</v>
      </c>
      <c r="R180" s="52">
        <v>44927</v>
      </c>
      <c r="S180" s="52">
        <v>45291</v>
      </c>
    </row>
    <row r="181" spans="1:19" ht="20.25" x14ac:dyDescent="0.3">
      <c r="A181" s="39">
        <v>168</v>
      </c>
      <c r="B181" s="44" t="s">
        <v>327</v>
      </c>
      <c r="C181" s="50">
        <v>32090</v>
      </c>
      <c r="D181" s="39" t="s">
        <v>1896</v>
      </c>
      <c r="E181" s="39">
        <v>1964</v>
      </c>
      <c r="F181" s="39" t="s">
        <v>2122</v>
      </c>
      <c r="G181" s="51" t="s">
        <v>2094</v>
      </c>
      <c r="H181" s="39">
        <v>1</v>
      </c>
      <c r="I181" s="39">
        <v>0</v>
      </c>
      <c r="J181" s="39">
        <v>0</v>
      </c>
      <c r="K181" s="39">
        <v>330</v>
      </c>
      <c r="L181" s="39">
        <v>348</v>
      </c>
      <c r="M181" s="41">
        <v>41254.74</v>
      </c>
      <c r="N181" s="41">
        <f t="shared" si="3"/>
        <v>41254.74</v>
      </c>
      <c r="O181" s="41">
        <v>0</v>
      </c>
      <c r="P181" s="41">
        <v>0</v>
      </c>
      <c r="Q181" s="41">
        <v>0</v>
      </c>
      <c r="R181" s="52">
        <v>44927</v>
      </c>
      <c r="S181" s="52">
        <v>45291</v>
      </c>
    </row>
    <row r="182" spans="1:19" ht="20.25" x14ac:dyDescent="0.3">
      <c r="A182" s="39">
        <v>169</v>
      </c>
      <c r="B182" s="44" t="s">
        <v>186</v>
      </c>
      <c r="C182" s="50">
        <v>30854</v>
      </c>
      <c r="D182" s="39" t="s">
        <v>1896</v>
      </c>
      <c r="E182" s="39">
        <v>1996</v>
      </c>
      <c r="F182" s="39" t="s">
        <v>2122</v>
      </c>
      <c r="G182" s="51" t="s">
        <v>2088</v>
      </c>
      <c r="H182" s="39">
        <v>9</v>
      </c>
      <c r="I182" s="39">
        <v>7</v>
      </c>
      <c r="J182" s="39">
        <v>5</v>
      </c>
      <c r="K182" s="39">
        <v>17095.599999999999</v>
      </c>
      <c r="L182" s="39">
        <v>13052</v>
      </c>
      <c r="M182" s="41">
        <v>12848535.4</v>
      </c>
      <c r="N182" s="41">
        <f t="shared" si="3"/>
        <v>12848535.4</v>
      </c>
      <c r="O182" s="41">
        <v>0</v>
      </c>
      <c r="P182" s="41">
        <v>0</v>
      </c>
      <c r="Q182" s="41">
        <v>0</v>
      </c>
      <c r="R182" s="52">
        <v>44927</v>
      </c>
      <c r="S182" s="52">
        <v>45291</v>
      </c>
    </row>
    <row r="183" spans="1:19" ht="20.25" x14ac:dyDescent="0.3">
      <c r="A183" s="39">
        <v>170</v>
      </c>
      <c r="B183" s="44" t="s">
        <v>205</v>
      </c>
      <c r="C183" s="50">
        <v>31049</v>
      </c>
      <c r="D183" s="39" t="s">
        <v>1896</v>
      </c>
      <c r="E183" s="39">
        <v>1973</v>
      </c>
      <c r="F183" s="39" t="s">
        <v>2122</v>
      </c>
      <c r="G183" s="51" t="s">
        <v>2088</v>
      </c>
      <c r="H183" s="39">
        <v>9</v>
      </c>
      <c r="I183" s="39">
        <v>4</v>
      </c>
      <c r="J183" s="39">
        <v>0</v>
      </c>
      <c r="K183" s="39">
        <v>8981.02</v>
      </c>
      <c r="L183" s="39">
        <v>6986.55</v>
      </c>
      <c r="M183" s="41">
        <v>904960.60200000007</v>
      </c>
      <c r="N183" s="41">
        <f t="shared" si="3"/>
        <v>904960.60200000007</v>
      </c>
      <c r="O183" s="41">
        <v>0</v>
      </c>
      <c r="P183" s="41">
        <v>0</v>
      </c>
      <c r="Q183" s="41">
        <v>0</v>
      </c>
      <c r="R183" s="52">
        <v>44927</v>
      </c>
      <c r="S183" s="52">
        <v>45291</v>
      </c>
    </row>
    <row r="184" spans="1:19" ht="20.25" x14ac:dyDescent="0.3">
      <c r="A184" s="39">
        <v>171</v>
      </c>
      <c r="B184" s="44" t="s">
        <v>210</v>
      </c>
      <c r="C184" s="50">
        <v>31180</v>
      </c>
      <c r="D184" s="39" t="s">
        <v>1896</v>
      </c>
      <c r="E184" s="39">
        <v>1964</v>
      </c>
      <c r="F184" s="39" t="s">
        <v>2122</v>
      </c>
      <c r="G184" s="51" t="s">
        <v>2089</v>
      </c>
      <c r="H184" s="39">
        <v>5</v>
      </c>
      <c r="I184" s="39">
        <v>3</v>
      </c>
      <c r="J184" s="39">
        <v>0</v>
      </c>
      <c r="K184" s="39">
        <v>3704.6</v>
      </c>
      <c r="L184" s="39">
        <v>2885.9</v>
      </c>
      <c r="M184" s="41">
        <v>150323.4</v>
      </c>
      <c r="N184" s="41">
        <f t="shared" si="3"/>
        <v>150323.4</v>
      </c>
      <c r="O184" s="41">
        <v>0</v>
      </c>
      <c r="P184" s="41">
        <v>0</v>
      </c>
      <c r="Q184" s="41">
        <v>0</v>
      </c>
      <c r="R184" s="52">
        <v>44927</v>
      </c>
      <c r="S184" s="52">
        <v>45291</v>
      </c>
    </row>
    <row r="185" spans="1:19" ht="20.25" x14ac:dyDescent="0.3">
      <c r="A185" s="39">
        <v>172</v>
      </c>
      <c r="B185" s="44" t="s">
        <v>211</v>
      </c>
      <c r="C185" s="50">
        <v>31181</v>
      </c>
      <c r="D185" s="39" t="s">
        <v>1896</v>
      </c>
      <c r="E185" s="39">
        <v>1965</v>
      </c>
      <c r="F185" s="39" t="s">
        <v>2122</v>
      </c>
      <c r="G185" s="51" t="s">
        <v>2095</v>
      </c>
      <c r="H185" s="39">
        <v>5</v>
      </c>
      <c r="I185" s="39">
        <v>3</v>
      </c>
      <c r="J185" s="39">
        <v>0</v>
      </c>
      <c r="K185" s="39">
        <v>3456.1</v>
      </c>
      <c r="L185" s="39">
        <v>2604</v>
      </c>
      <c r="M185" s="41">
        <v>7393184.4839999992</v>
      </c>
      <c r="N185" s="41">
        <f t="shared" si="3"/>
        <v>7393184.4839999992</v>
      </c>
      <c r="O185" s="41">
        <v>0</v>
      </c>
      <c r="P185" s="41">
        <v>0</v>
      </c>
      <c r="Q185" s="41">
        <v>0</v>
      </c>
      <c r="R185" s="52">
        <v>44927</v>
      </c>
      <c r="S185" s="52">
        <v>45291</v>
      </c>
    </row>
    <row r="186" spans="1:19" ht="20.25" x14ac:dyDescent="0.3">
      <c r="A186" s="39">
        <v>173</v>
      </c>
      <c r="B186" s="44" t="s">
        <v>212</v>
      </c>
      <c r="C186" s="50">
        <v>31183</v>
      </c>
      <c r="D186" s="39" t="s">
        <v>1896</v>
      </c>
      <c r="E186" s="39">
        <v>1965</v>
      </c>
      <c r="F186" s="39" t="s">
        <v>2122</v>
      </c>
      <c r="G186" s="51" t="s">
        <v>2089</v>
      </c>
      <c r="H186" s="39">
        <v>5</v>
      </c>
      <c r="I186" s="39">
        <v>4</v>
      </c>
      <c r="J186" s="39">
        <v>0</v>
      </c>
      <c r="K186" s="39">
        <v>5044.8999999999996</v>
      </c>
      <c r="L186" s="39">
        <v>3955.9</v>
      </c>
      <c r="M186" s="41">
        <v>23265564.649500001</v>
      </c>
      <c r="N186" s="41">
        <f t="shared" si="3"/>
        <v>23265564.649500001</v>
      </c>
      <c r="O186" s="41">
        <v>0</v>
      </c>
      <c r="P186" s="41">
        <v>0</v>
      </c>
      <c r="Q186" s="41">
        <v>0</v>
      </c>
      <c r="R186" s="52">
        <v>44927</v>
      </c>
      <c r="S186" s="52">
        <v>45291</v>
      </c>
    </row>
    <row r="187" spans="1:19" ht="20.25" x14ac:dyDescent="0.3">
      <c r="A187" s="39">
        <v>174</v>
      </c>
      <c r="B187" s="44" t="s">
        <v>213</v>
      </c>
      <c r="C187" s="50">
        <v>31173</v>
      </c>
      <c r="D187" s="39" t="s">
        <v>1896</v>
      </c>
      <c r="E187" s="39">
        <v>1965</v>
      </c>
      <c r="F187" s="39" t="s">
        <v>2122</v>
      </c>
      <c r="G187" s="51" t="s">
        <v>2095</v>
      </c>
      <c r="H187" s="39">
        <v>5</v>
      </c>
      <c r="I187" s="39">
        <v>3</v>
      </c>
      <c r="J187" s="39">
        <v>0</v>
      </c>
      <c r="K187" s="39">
        <v>3455.3</v>
      </c>
      <c r="L187" s="39">
        <v>2599.6999999999998</v>
      </c>
      <c r="M187" s="41">
        <v>6829919.1660000002</v>
      </c>
      <c r="N187" s="41">
        <f t="shared" si="3"/>
        <v>6829919.1660000002</v>
      </c>
      <c r="O187" s="41">
        <v>0</v>
      </c>
      <c r="P187" s="41">
        <v>0</v>
      </c>
      <c r="Q187" s="41">
        <v>0</v>
      </c>
      <c r="R187" s="52">
        <v>44927</v>
      </c>
      <c r="S187" s="52">
        <v>45291</v>
      </c>
    </row>
    <row r="188" spans="1:19" ht="20.25" x14ac:dyDescent="0.3">
      <c r="A188" s="39">
        <v>175</v>
      </c>
      <c r="B188" s="44" t="s">
        <v>214</v>
      </c>
      <c r="C188" s="50">
        <v>31174</v>
      </c>
      <c r="D188" s="39" t="s">
        <v>1896</v>
      </c>
      <c r="E188" s="39">
        <v>1963</v>
      </c>
      <c r="F188" s="39" t="s">
        <v>2122</v>
      </c>
      <c r="G188" s="51" t="s">
        <v>2095</v>
      </c>
      <c r="H188" s="39">
        <v>5</v>
      </c>
      <c r="I188" s="39">
        <v>3</v>
      </c>
      <c r="J188" s="39">
        <v>0</v>
      </c>
      <c r="K188" s="39">
        <v>3483.5</v>
      </c>
      <c r="L188" s="39">
        <v>2632.7</v>
      </c>
      <c r="M188" s="41">
        <v>4267428.9974999996</v>
      </c>
      <c r="N188" s="41">
        <f t="shared" si="3"/>
        <v>4267428.9974999996</v>
      </c>
      <c r="O188" s="41">
        <v>0</v>
      </c>
      <c r="P188" s="41">
        <v>0</v>
      </c>
      <c r="Q188" s="41">
        <v>0</v>
      </c>
      <c r="R188" s="52">
        <v>44927</v>
      </c>
      <c r="S188" s="52">
        <v>45291</v>
      </c>
    </row>
    <row r="189" spans="1:19" ht="20.25" x14ac:dyDescent="0.3">
      <c r="A189" s="39">
        <v>176</v>
      </c>
      <c r="B189" s="44" t="s">
        <v>216</v>
      </c>
      <c r="C189" s="50">
        <v>31178</v>
      </c>
      <c r="D189" s="39" t="s">
        <v>1896</v>
      </c>
      <c r="E189" s="39">
        <v>1965</v>
      </c>
      <c r="F189" s="39" t="s">
        <v>2122</v>
      </c>
      <c r="G189" s="51" t="s">
        <v>2095</v>
      </c>
      <c r="H189" s="39">
        <v>5</v>
      </c>
      <c r="I189" s="39">
        <v>3</v>
      </c>
      <c r="J189" s="39">
        <v>0</v>
      </c>
      <c r="K189" s="39">
        <v>3451.7</v>
      </c>
      <c r="L189" s="39">
        <v>2602</v>
      </c>
      <c r="M189" s="41">
        <v>7346284.176</v>
      </c>
      <c r="N189" s="41">
        <f t="shared" si="3"/>
        <v>7346284.176</v>
      </c>
      <c r="O189" s="41">
        <v>0</v>
      </c>
      <c r="P189" s="41">
        <v>0</v>
      </c>
      <c r="Q189" s="41">
        <v>0</v>
      </c>
      <c r="R189" s="52">
        <v>44927</v>
      </c>
      <c r="S189" s="52">
        <v>45291</v>
      </c>
    </row>
    <row r="190" spans="1:19" ht="20.25" x14ac:dyDescent="0.3">
      <c r="A190" s="39">
        <v>177</v>
      </c>
      <c r="B190" s="44" t="s">
        <v>218</v>
      </c>
      <c r="C190" s="50">
        <v>31220</v>
      </c>
      <c r="D190" s="39" t="s">
        <v>1896</v>
      </c>
      <c r="E190" s="39">
        <v>1965</v>
      </c>
      <c r="F190" s="39" t="s">
        <v>2122</v>
      </c>
      <c r="G190" s="51" t="s">
        <v>2089</v>
      </c>
      <c r="H190" s="39">
        <v>5</v>
      </c>
      <c r="I190" s="39">
        <v>4</v>
      </c>
      <c r="J190" s="39">
        <v>0</v>
      </c>
      <c r="K190" s="39">
        <v>4375</v>
      </c>
      <c r="L190" s="39">
        <v>3366.9</v>
      </c>
      <c r="M190" s="41">
        <v>8813824.3619999997</v>
      </c>
      <c r="N190" s="41">
        <f t="shared" si="3"/>
        <v>8813824.3619999997</v>
      </c>
      <c r="O190" s="41">
        <v>0</v>
      </c>
      <c r="P190" s="41">
        <v>0</v>
      </c>
      <c r="Q190" s="41">
        <v>0</v>
      </c>
      <c r="R190" s="52">
        <v>44927</v>
      </c>
      <c r="S190" s="52">
        <v>45291</v>
      </c>
    </row>
    <row r="191" spans="1:19" ht="20.25" x14ac:dyDescent="0.3">
      <c r="A191" s="39">
        <v>178</v>
      </c>
      <c r="B191" s="44" t="s">
        <v>219</v>
      </c>
      <c r="C191" s="50">
        <v>31225</v>
      </c>
      <c r="D191" s="39" t="s">
        <v>1896</v>
      </c>
      <c r="E191" s="39">
        <v>1965</v>
      </c>
      <c r="F191" s="39" t="s">
        <v>2122</v>
      </c>
      <c r="G191" s="51" t="s">
        <v>2088</v>
      </c>
      <c r="H191" s="39">
        <v>5</v>
      </c>
      <c r="I191" s="39">
        <v>3</v>
      </c>
      <c r="J191" s="39">
        <v>0</v>
      </c>
      <c r="K191" s="39">
        <v>2966.3</v>
      </c>
      <c r="L191" s="39">
        <v>2597</v>
      </c>
      <c r="M191" s="41">
        <v>7803507.9780000001</v>
      </c>
      <c r="N191" s="41">
        <f t="shared" si="3"/>
        <v>7803507.9780000001</v>
      </c>
      <c r="O191" s="41">
        <v>0</v>
      </c>
      <c r="P191" s="41">
        <v>0</v>
      </c>
      <c r="Q191" s="41">
        <v>0</v>
      </c>
      <c r="R191" s="52">
        <v>44927</v>
      </c>
      <c r="S191" s="52">
        <v>45291</v>
      </c>
    </row>
    <row r="192" spans="1:19" ht="20.25" x14ac:dyDescent="0.3">
      <c r="A192" s="39">
        <v>179</v>
      </c>
      <c r="B192" s="44" t="s">
        <v>220</v>
      </c>
      <c r="C192" s="50">
        <v>31226</v>
      </c>
      <c r="D192" s="39" t="s">
        <v>1896</v>
      </c>
      <c r="E192" s="39">
        <v>1963</v>
      </c>
      <c r="F192" s="39" t="s">
        <v>2122</v>
      </c>
      <c r="G192" s="51" t="s">
        <v>2095</v>
      </c>
      <c r="H192" s="39">
        <v>5</v>
      </c>
      <c r="I192" s="39">
        <v>3</v>
      </c>
      <c r="J192" s="39">
        <v>0</v>
      </c>
      <c r="K192" s="39">
        <v>3449.8</v>
      </c>
      <c r="L192" s="39">
        <v>2593.6999999999998</v>
      </c>
      <c r="M192" s="41">
        <v>5777778.0000000009</v>
      </c>
      <c r="N192" s="41">
        <f t="shared" si="3"/>
        <v>5777778.0000000009</v>
      </c>
      <c r="O192" s="41">
        <v>0</v>
      </c>
      <c r="P192" s="41">
        <v>0</v>
      </c>
      <c r="Q192" s="41">
        <v>0</v>
      </c>
      <c r="R192" s="52">
        <v>44927</v>
      </c>
      <c r="S192" s="52">
        <v>45291</v>
      </c>
    </row>
    <row r="193" spans="1:19" ht="20.25" x14ac:dyDescent="0.3">
      <c r="A193" s="39">
        <v>180</v>
      </c>
      <c r="B193" s="44" t="s">
        <v>221</v>
      </c>
      <c r="C193" s="50">
        <v>31228</v>
      </c>
      <c r="D193" s="39" t="s">
        <v>1896</v>
      </c>
      <c r="E193" s="39">
        <v>1965</v>
      </c>
      <c r="F193" s="39" t="s">
        <v>2122</v>
      </c>
      <c r="G193" s="51" t="s">
        <v>2088</v>
      </c>
      <c r="H193" s="39">
        <v>5</v>
      </c>
      <c r="I193" s="39">
        <v>3</v>
      </c>
      <c r="J193" s="39">
        <v>0</v>
      </c>
      <c r="K193" s="39">
        <v>3448.7</v>
      </c>
      <c r="L193" s="39">
        <v>2598.3000000000002</v>
      </c>
      <c r="M193" s="41">
        <v>6484351.7584999995</v>
      </c>
      <c r="N193" s="41">
        <f t="shared" si="3"/>
        <v>6484351.7584999995</v>
      </c>
      <c r="O193" s="41">
        <v>0</v>
      </c>
      <c r="P193" s="41">
        <v>0</v>
      </c>
      <c r="Q193" s="41">
        <v>0</v>
      </c>
      <c r="R193" s="52">
        <v>44927</v>
      </c>
      <c r="S193" s="52">
        <v>45291</v>
      </c>
    </row>
    <row r="194" spans="1:19" ht="20.25" x14ac:dyDescent="0.3">
      <c r="A194" s="39">
        <v>181</v>
      </c>
      <c r="B194" s="44" t="s">
        <v>222</v>
      </c>
      <c r="C194" s="50">
        <v>31235</v>
      </c>
      <c r="D194" s="39" t="s">
        <v>1896</v>
      </c>
      <c r="E194" s="39">
        <v>1964</v>
      </c>
      <c r="F194" s="39" t="s">
        <v>2122</v>
      </c>
      <c r="G194" s="51" t="s">
        <v>2095</v>
      </c>
      <c r="H194" s="39">
        <v>5</v>
      </c>
      <c r="I194" s="39">
        <v>3</v>
      </c>
      <c r="J194" s="39">
        <v>0</v>
      </c>
      <c r="K194" s="39">
        <v>3496.78</v>
      </c>
      <c r="L194" s="39">
        <v>2603.0300000000002</v>
      </c>
      <c r="M194" s="41">
        <v>5807573.2560000001</v>
      </c>
      <c r="N194" s="41">
        <f t="shared" si="3"/>
        <v>5807573.2560000001</v>
      </c>
      <c r="O194" s="41">
        <v>0</v>
      </c>
      <c r="P194" s="41">
        <v>0</v>
      </c>
      <c r="Q194" s="41">
        <v>0</v>
      </c>
      <c r="R194" s="52">
        <v>44927</v>
      </c>
      <c r="S194" s="52">
        <v>45291</v>
      </c>
    </row>
    <row r="195" spans="1:19" ht="20.25" x14ac:dyDescent="0.3">
      <c r="A195" s="39">
        <v>182</v>
      </c>
      <c r="B195" s="44" t="s">
        <v>223</v>
      </c>
      <c r="C195" s="50">
        <v>31236</v>
      </c>
      <c r="D195" s="39" t="s">
        <v>1896</v>
      </c>
      <c r="E195" s="39">
        <v>1964</v>
      </c>
      <c r="F195" s="39" t="s">
        <v>2122</v>
      </c>
      <c r="G195" s="51" t="s">
        <v>2095</v>
      </c>
      <c r="H195" s="39">
        <v>5</v>
      </c>
      <c r="I195" s="39">
        <v>3</v>
      </c>
      <c r="J195" s="39">
        <v>0</v>
      </c>
      <c r="K195" s="39">
        <v>3467.5</v>
      </c>
      <c r="L195" s="39">
        <v>2709.2</v>
      </c>
      <c r="M195" s="41">
        <v>2888786.628</v>
      </c>
      <c r="N195" s="41">
        <f t="shared" si="3"/>
        <v>2888786.628</v>
      </c>
      <c r="O195" s="41">
        <v>0</v>
      </c>
      <c r="P195" s="41">
        <v>0</v>
      </c>
      <c r="Q195" s="41">
        <v>0</v>
      </c>
      <c r="R195" s="52">
        <v>44927</v>
      </c>
      <c r="S195" s="52">
        <v>45291</v>
      </c>
    </row>
    <row r="196" spans="1:19" ht="20.25" x14ac:dyDescent="0.3">
      <c r="A196" s="39">
        <v>183</v>
      </c>
      <c r="B196" s="44" t="s">
        <v>224</v>
      </c>
      <c r="C196" s="50">
        <v>31237</v>
      </c>
      <c r="D196" s="39" t="s">
        <v>1896</v>
      </c>
      <c r="E196" s="39">
        <v>1964</v>
      </c>
      <c r="F196" s="39" t="s">
        <v>2122</v>
      </c>
      <c r="G196" s="51" t="s">
        <v>2088</v>
      </c>
      <c r="H196" s="39">
        <v>5</v>
      </c>
      <c r="I196" s="39">
        <v>4</v>
      </c>
      <c r="J196" s="39">
        <v>0</v>
      </c>
      <c r="K196" s="39">
        <v>4773</v>
      </c>
      <c r="L196" s="39">
        <v>3617.3</v>
      </c>
      <c r="M196" s="41">
        <v>8226864.0719999997</v>
      </c>
      <c r="N196" s="41">
        <f t="shared" si="3"/>
        <v>8226864.0719999997</v>
      </c>
      <c r="O196" s="41">
        <v>0</v>
      </c>
      <c r="P196" s="41">
        <v>0</v>
      </c>
      <c r="Q196" s="41">
        <v>0</v>
      </c>
      <c r="R196" s="52">
        <v>44927</v>
      </c>
      <c r="S196" s="52">
        <v>45291</v>
      </c>
    </row>
    <row r="197" spans="1:19" ht="20.25" x14ac:dyDescent="0.3">
      <c r="A197" s="39">
        <v>184</v>
      </c>
      <c r="B197" s="44" t="s">
        <v>225</v>
      </c>
      <c r="C197" s="50">
        <v>31239</v>
      </c>
      <c r="D197" s="39" t="s">
        <v>1896</v>
      </c>
      <c r="E197" s="39">
        <v>1964</v>
      </c>
      <c r="F197" s="39" t="s">
        <v>2122</v>
      </c>
      <c r="G197" s="51" t="s">
        <v>2088</v>
      </c>
      <c r="H197" s="39">
        <v>5</v>
      </c>
      <c r="I197" s="39">
        <v>4</v>
      </c>
      <c r="J197" s="39">
        <v>0</v>
      </c>
      <c r="K197" s="39">
        <v>4754</v>
      </c>
      <c r="L197" s="39">
        <v>3593.2</v>
      </c>
      <c r="M197" s="41">
        <v>9774087.0360000003</v>
      </c>
      <c r="N197" s="41">
        <f t="shared" si="3"/>
        <v>9774087.0360000003</v>
      </c>
      <c r="O197" s="41">
        <v>0</v>
      </c>
      <c r="P197" s="41">
        <v>0</v>
      </c>
      <c r="Q197" s="41">
        <v>0</v>
      </c>
      <c r="R197" s="52">
        <v>44927</v>
      </c>
      <c r="S197" s="52">
        <v>45291</v>
      </c>
    </row>
    <row r="198" spans="1:19" ht="20.25" x14ac:dyDescent="0.3">
      <c r="A198" s="39">
        <v>185</v>
      </c>
      <c r="B198" s="44" t="s">
        <v>226</v>
      </c>
      <c r="C198" s="50">
        <v>31240</v>
      </c>
      <c r="D198" s="39" t="s">
        <v>1896</v>
      </c>
      <c r="E198" s="39">
        <v>1965</v>
      </c>
      <c r="F198" s="39" t="s">
        <v>2122</v>
      </c>
      <c r="G198" s="51" t="s">
        <v>2088</v>
      </c>
      <c r="H198" s="39">
        <v>5</v>
      </c>
      <c r="I198" s="39">
        <v>3</v>
      </c>
      <c r="J198" s="39">
        <v>0</v>
      </c>
      <c r="K198" s="39">
        <v>3541</v>
      </c>
      <c r="L198" s="39">
        <v>2655.64</v>
      </c>
      <c r="M198" s="41">
        <v>7314223.9800000004</v>
      </c>
      <c r="N198" s="41">
        <f t="shared" si="3"/>
        <v>7314223.9800000004</v>
      </c>
      <c r="O198" s="41">
        <v>0</v>
      </c>
      <c r="P198" s="41">
        <v>0</v>
      </c>
      <c r="Q198" s="41">
        <v>0</v>
      </c>
      <c r="R198" s="52">
        <v>44927</v>
      </c>
      <c r="S198" s="52">
        <v>45291</v>
      </c>
    </row>
    <row r="199" spans="1:19" ht="20.25" x14ac:dyDescent="0.3">
      <c r="A199" s="39">
        <v>186</v>
      </c>
      <c r="B199" s="44" t="s">
        <v>234</v>
      </c>
      <c r="C199" s="50">
        <v>31433</v>
      </c>
      <c r="D199" s="39" t="s">
        <v>1896</v>
      </c>
      <c r="E199" s="39">
        <v>1964</v>
      </c>
      <c r="F199" s="39" t="s">
        <v>2122</v>
      </c>
      <c r="G199" s="51" t="s">
        <v>2089</v>
      </c>
      <c r="H199" s="39">
        <v>5</v>
      </c>
      <c r="I199" s="39">
        <v>4</v>
      </c>
      <c r="J199" s="39">
        <v>0</v>
      </c>
      <c r="K199" s="39">
        <v>2692.67</v>
      </c>
      <c r="L199" s="39">
        <v>3788</v>
      </c>
      <c r="M199" s="41">
        <v>6979912.2119999994</v>
      </c>
      <c r="N199" s="41">
        <f t="shared" si="3"/>
        <v>6979912.2119999994</v>
      </c>
      <c r="O199" s="41">
        <v>0</v>
      </c>
      <c r="P199" s="41">
        <v>0</v>
      </c>
      <c r="Q199" s="41">
        <v>0</v>
      </c>
      <c r="R199" s="52">
        <v>44927</v>
      </c>
      <c r="S199" s="52">
        <v>45291</v>
      </c>
    </row>
    <row r="200" spans="1:19" ht="20.25" x14ac:dyDescent="0.3">
      <c r="A200" s="39">
        <v>187</v>
      </c>
      <c r="B200" s="44" t="s">
        <v>235</v>
      </c>
      <c r="C200" s="50">
        <v>31436</v>
      </c>
      <c r="D200" s="39" t="s">
        <v>1896</v>
      </c>
      <c r="E200" s="39">
        <v>1962</v>
      </c>
      <c r="F200" s="39" t="s">
        <v>2122</v>
      </c>
      <c r="G200" s="51" t="s">
        <v>2089</v>
      </c>
      <c r="H200" s="39">
        <v>4</v>
      </c>
      <c r="I200" s="39">
        <v>3</v>
      </c>
      <c r="J200" s="39">
        <v>0</v>
      </c>
      <c r="K200" s="39">
        <v>2668.59</v>
      </c>
      <c r="L200" s="39">
        <v>2099.4</v>
      </c>
      <c r="M200" s="41">
        <v>5527862.5499999998</v>
      </c>
      <c r="N200" s="41">
        <f t="shared" si="3"/>
        <v>5527862.5499999998</v>
      </c>
      <c r="O200" s="41">
        <v>0</v>
      </c>
      <c r="P200" s="41">
        <v>0</v>
      </c>
      <c r="Q200" s="41">
        <v>0</v>
      </c>
      <c r="R200" s="52">
        <v>44927</v>
      </c>
      <c r="S200" s="52">
        <v>45291</v>
      </c>
    </row>
    <row r="201" spans="1:19" ht="20.25" x14ac:dyDescent="0.3">
      <c r="A201" s="39">
        <v>188</v>
      </c>
      <c r="B201" s="44" t="s">
        <v>236</v>
      </c>
      <c r="C201" s="50">
        <v>31437</v>
      </c>
      <c r="D201" s="39" t="s">
        <v>1896</v>
      </c>
      <c r="E201" s="39">
        <v>1963</v>
      </c>
      <c r="F201" s="39" t="s">
        <v>2122</v>
      </c>
      <c r="G201" s="51" t="s">
        <v>2089</v>
      </c>
      <c r="H201" s="39">
        <v>5</v>
      </c>
      <c r="I201" s="39">
        <v>4</v>
      </c>
      <c r="J201" s="39">
        <v>0</v>
      </c>
      <c r="K201" s="39">
        <v>4354.1000000000004</v>
      </c>
      <c r="L201" s="39">
        <v>2583</v>
      </c>
      <c r="M201" s="41">
        <v>7059111.4439999992</v>
      </c>
      <c r="N201" s="41">
        <f t="shared" si="3"/>
        <v>7059111.4439999992</v>
      </c>
      <c r="O201" s="41">
        <v>0</v>
      </c>
      <c r="P201" s="41">
        <v>0</v>
      </c>
      <c r="Q201" s="41">
        <v>0</v>
      </c>
      <c r="R201" s="52">
        <v>44927</v>
      </c>
      <c r="S201" s="52">
        <v>45291</v>
      </c>
    </row>
    <row r="202" spans="1:19" ht="20.25" x14ac:dyDescent="0.3">
      <c r="A202" s="39">
        <v>189</v>
      </c>
      <c r="B202" s="44" t="s">
        <v>237</v>
      </c>
      <c r="C202" s="50">
        <v>31438</v>
      </c>
      <c r="D202" s="39" t="s">
        <v>1896</v>
      </c>
      <c r="E202" s="39">
        <v>1960</v>
      </c>
      <c r="F202" s="39" t="s">
        <v>2122</v>
      </c>
      <c r="G202" s="51" t="s">
        <v>2089</v>
      </c>
      <c r="H202" s="39">
        <v>4</v>
      </c>
      <c r="I202" s="39">
        <v>3</v>
      </c>
      <c r="J202" s="39">
        <v>0</v>
      </c>
      <c r="K202" s="39">
        <v>2636.43</v>
      </c>
      <c r="L202" s="39">
        <v>2014.4</v>
      </c>
      <c r="M202" s="41">
        <v>5527862.5499999998</v>
      </c>
      <c r="N202" s="41">
        <f t="shared" si="3"/>
        <v>5527862.5499999998</v>
      </c>
      <c r="O202" s="41">
        <v>0</v>
      </c>
      <c r="P202" s="41">
        <v>0</v>
      </c>
      <c r="Q202" s="41">
        <v>0</v>
      </c>
      <c r="R202" s="52">
        <v>44927</v>
      </c>
      <c r="S202" s="52">
        <v>45291</v>
      </c>
    </row>
    <row r="203" spans="1:19" ht="20.25" x14ac:dyDescent="0.3">
      <c r="A203" s="39">
        <v>190</v>
      </c>
      <c r="B203" s="44" t="s">
        <v>239</v>
      </c>
      <c r="C203" s="50">
        <v>31440</v>
      </c>
      <c r="D203" s="39" t="s">
        <v>1896</v>
      </c>
      <c r="E203" s="39">
        <v>1965</v>
      </c>
      <c r="F203" s="39" t="s">
        <v>2122</v>
      </c>
      <c r="G203" s="51" t="s">
        <v>2089</v>
      </c>
      <c r="H203" s="39">
        <v>4</v>
      </c>
      <c r="I203" s="39">
        <v>3</v>
      </c>
      <c r="J203" s="39">
        <v>0</v>
      </c>
      <c r="K203" s="39">
        <v>2576.39</v>
      </c>
      <c r="L203" s="39">
        <v>2061.9</v>
      </c>
      <c r="M203" s="41">
        <v>5527862.5499999998</v>
      </c>
      <c r="N203" s="41">
        <f t="shared" si="3"/>
        <v>5527862.5499999998</v>
      </c>
      <c r="O203" s="41">
        <v>0</v>
      </c>
      <c r="P203" s="41">
        <v>0</v>
      </c>
      <c r="Q203" s="41">
        <v>0</v>
      </c>
      <c r="R203" s="52">
        <v>44927</v>
      </c>
      <c r="S203" s="52">
        <v>45291</v>
      </c>
    </row>
    <row r="204" spans="1:19" ht="20.25" x14ac:dyDescent="0.3">
      <c r="A204" s="39">
        <v>191</v>
      </c>
      <c r="B204" s="44" t="s">
        <v>240</v>
      </c>
      <c r="C204" s="50">
        <v>31441</v>
      </c>
      <c r="D204" s="39" t="s">
        <v>1896</v>
      </c>
      <c r="E204" s="39">
        <v>1964</v>
      </c>
      <c r="F204" s="39" t="s">
        <v>2122</v>
      </c>
      <c r="G204" s="51" t="s">
        <v>2089</v>
      </c>
      <c r="H204" s="39">
        <v>5</v>
      </c>
      <c r="I204" s="39">
        <v>4</v>
      </c>
      <c r="J204" s="39">
        <v>0</v>
      </c>
      <c r="K204" s="39">
        <v>3432.59</v>
      </c>
      <c r="L204" s="39">
        <v>3273</v>
      </c>
      <c r="M204" s="41">
        <v>6979912.2119999994</v>
      </c>
      <c r="N204" s="41">
        <f t="shared" si="3"/>
        <v>6979912.2119999994</v>
      </c>
      <c r="O204" s="41">
        <v>0</v>
      </c>
      <c r="P204" s="41">
        <v>0</v>
      </c>
      <c r="Q204" s="41">
        <v>0</v>
      </c>
      <c r="R204" s="52">
        <v>44927</v>
      </c>
      <c r="S204" s="52">
        <v>45291</v>
      </c>
    </row>
    <row r="205" spans="1:19" ht="20.25" x14ac:dyDescent="0.3">
      <c r="A205" s="39">
        <v>192</v>
      </c>
      <c r="B205" s="44" t="s">
        <v>241</v>
      </c>
      <c r="C205" s="50">
        <v>31444</v>
      </c>
      <c r="D205" s="39" t="s">
        <v>1896</v>
      </c>
      <c r="E205" s="39">
        <v>1965</v>
      </c>
      <c r="F205" s="39" t="s">
        <v>2122</v>
      </c>
      <c r="G205" s="51" t="s">
        <v>2089</v>
      </c>
      <c r="H205" s="39">
        <v>5</v>
      </c>
      <c r="I205" s="39">
        <v>4</v>
      </c>
      <c r="J205" s="39">
        <v>0</v>
      </c>
      <c r="K205" s="39">
        <v>3218.82</v>
      </c>
      <c r="L205" s="39">
        <v>2602.5</v>
      </c>
      <c r="M205" s="41">
        <v>6979912.2119999994</v>
      </c>
      <c r="N205" s="41">
        <f t="shared" ref="N205:N267" si="4">M205</f>
        <v>6979912.2119999994</v>
      </c>
      <c r="O205" s="41">
        <v>0</v>
      </c>
      <c r="P205" s="41">
        <v>0</v>
      </c>
      <c r="Q205" s="41">
        <v>0</v>
      </c>
      <c r="R205" s="52">
        <v>44927</v>
      </c>
      <c r="S205" s="52">
        <v>45291</v>
      </c>
    </row>
    <row r="206" spans="1:19" ht="20.25" x14ac:dyDescent="0.3">
      <c r="A206" s="39">
        <v>193</v>
      </c>
      <c r="B206" s="44" t="s">
        <v>242</v>
      </c>
      <c r="C206" s="50">
        <v>31454</v>
      </c>
      <c r="D206" s="39" t="s">
        <v>1896</v>
      </c>
      <c r="E206" s="39">
        <v>1964</v>
      </c>
      <c r="F206" s="39" t="s">
        <v>2122</v>
      </c>
      <c r="G206" s="51" t="s">
        <v>2089</v>
      </c>
      <c r="H206" s="39">
        <v>5</v>
      </c>
      <c r="I206" s="39">
        <v>3</v>
      </c>
      <c r="J206" s="39">
        <v>0</v>
      </c>
      <c r="K206" s="39">
        <v>3315.9</v>
      </c>
      <c r="L206" s="39">
        <v>2518.1</v>
      </c>
      <c r="M206" s="41">
        <v>7067448.6539999992</v>
      </c>
      <c r="N206" s="41">
        <f t="shared" si="4"/>
        <v>7067448.6539999992</v>
      </c>
      <c r="O206" s="41">
        <v>0</v>
      </c>
      <c r="P206" s="41">
        <v>0</v>
      </c>
      <c r="Q206" s="41">
        <v>0</v>
      </c>
      <c r="R206" s="52">
        <v>44927</v>
      </c>
      <c r="S206" s="52">
        <v>45291</v>
      </c>
    </row>
    <row r="207" spans="1:19" ht="20.25" x14ac:dyDescent="0.3">
      <c r="A207" s="39">
        <v>194</v>
      </c>
      <c r="B207" s="44" t="s">
        <v>243</v>
      </c>
      <c r="C207" s="50">
        <v>31458</v>
      </c>
      <c r="D207" s="39" t="s">
        <v>1896</v>
      </c>
      <c r="E207" s="39">
        <v>1960</v>
      </c>
      <c r="F207" s="39" t="s">
        <v>2122</v>
      </c>
      <c r="G207" s="51" t="s">
        <v>2089</v>
      </c>
      <c r="H207" s="39">
        <v>5</v>
      </c>
      <c r="I207" s="39">
        <v>4</v>
      </c>
      <c r="J207" s="39">
        <v>0</v>
      </c>
      <c r="K207" s="39">
        <v>4427.6000000000004</v>
      </c>
      <c r="L207" s="39">
        <v>3200.05</v>
      </c>
      <c r="M207" s="41">
        <v>8397264.7080000006</v>
      </c>
      <c r="N207" s="41">
        <f t="shared" si="4"/>
        <v>8397264.7080000006</v>
      </c>
      <c r="O207" s="41">
        <v>0</v>
      </c>
      <c r="P207" s="41">
        <v>0</v>
      </c>
      <c r="Q207" s="41">
        <v>0</v>
      </c>
      <c r="R207" s="52">
        <v>44927</v>
      </c>
      <c r="S207" s="52">
        <v>45291</v>
      </c>
    </row>
    <row r="208" spans="1:19" ht="20.25" x14ac:dyDescent="0.3">
      <c r="A208" s="39">
        <v>195</v>
      </c>
      <c r="B208" s="44" t="s">
        <v>244</v>
      </c>
      <c r="C208" s="50">
        <v>31468</v>
      </c>
      <c r="D208" s="39" t="s">
        <v>1896</v>
      </c>
      <c r="E208" s="39">
        <v>1965</v>
      </c>
      <c r="F208" s="39" t="s">
        <v>2122</v>
      </c>
      <c r="G208" s="51" t="s">
        <v>2095</v>
      </c>
      <c r="H208" s="39">
        <v>5</v>
      </c>
      <c r="I208" s="39">
        <v>4</v>
      </c>
      <c r="J208" s="39">
        <v>0</v>
      </c>
      <c r="K208" s="39">
        <v>4633.6000000000004</v>
      </c>
      <c r="L208" s="39">
        <v>3598.6</v>
      </c>
      <c r="M208" s="41">
        <v>4632275.676</v>
      </c>
      <c r="N208" s="41">
        <f t="shared" si="4"/>
        <v>4632275.676</v>
      </c>
      <c r="O208" s="41">
        <v>0</v>
      </c>
      <c r="P208" s="41">
        <v>0</v>
      </c>
      <c r="Q208" s="41">
        <v>0</v>
      </c>
      <c r="R208" s="52">
        <v>44927</v>
      </c>
      <c r="S208" s="52">
        <v>45291</v>
      </c>
    </row>
    <row r="209" spans="1:19" ht="20.25" x14ac:dyDescent="0.3">
      <c r="A209" s="39">
        <v>196</v>
      </c>
      <c r="B209" s="44" t="s">
        <v>1673</v>
      </c>
      <c r="C209" s="50">
        <v>31469</v>
      </c>
      <c r="D209" s="39" t="s">
        <v>1896</v>
      </c>
      <c r="E209" s="39">
        <v>1965</v>
      </c>
      <c r="F209" s="39" t="s">
        <v>2122</v>
      </c>
      <c r="G209" s="51" t="s">
        <v>2095</v>
      </c>
      <c r="H209" s="39">
        <v>5</v>
      </c>
      <c r="I209" s="39">
        <v>4</v>
      </c>
      <c r="J209" s="39">
        <v>0</v>
      </c>
      <c r="K209" s="39">
        <v>4732.8</v>
      </c>
      <c r="L209" s="39">
        <v>3579.6</v>
      </c>
      <c r="M209" s="41">
        <v>1083765.6000000001</v>
      </c>
      <c r="N209" s="41">
        <f t="shared" si="4"/>
        <v>1083765.6000000001</v>
      </c>
      <c r="O209" s="41">
        <v>0</v>
      </c>
      <c r="P209" s="41">
        <v>0</v>
      </c>
      <c r="Q209" s="41">
        <v>0</v>
      </c>
      <c r="R209" s="52">
        <v>44927</v>
      </c>
      <c r="S209" s="52">
        <v>45291</v>
      </c>
    </row>
    <row r="210" spans="1:19" ht="20.25" x14ac:dyDescent="0.3">
      <c r="A210" s="39">
        <v>197</v>
      </c>
      <c r="B210" s="44" t="s">
        <v>245</v>
      </c>
      <c r="C210" s="50">
        <v>31428</v>
      </c>
      <c r="D210" s="39" t="s">
        <v>1896</v>
      </c>
      <c r="E210" s="39">
        <v>1963</v>
      </c>
      <c r="F210" s="39" t="s">
        <v>2122</v>
      </c>
      <c r="G210" s="51" t="s">
        <v>2089</v>
      </c>
      <c r="H210" s="39">
        <v>5</v>
      </c>
      <c r="I210" s="39">
        <v>3</v>
      </c>
      <c r="J210" s="39">
        <v>0</v>
      </c>
      <c r="K210" s="39">
        <v>3164.07</v>
      </c>
      <c r="L210" s="39">
        <v>2496.63</v>
      </c>
      <c r="M210" s="41">
        <v>5527862.5499999998</v>
      </c>
      <c r="N210" s="41">
        <f t="shared" si="4"/>
        <v>5527862.5499999998</v>
      </c>
      <c r="O210" s="41">
        <v>0</v>
      </c>
      <c r="P210" s="41">
        <v>0</v>
      </c>
      <c r="Q210" s="41">
        <v>0</v>
      </c>
      <c r="R210" s="52">
        <v>44927</v>
      </c>
      <c r="S210" s="52">
        <v>45291</v>
      </c>
    </row>
    <row r="211" spans="1:19" ht="20.25" x14ac:dyDescent="0.3">
      <c r="A211" s="39">
        <v>198</v>
      </c>
      <c r="B211" s="44" t="s">
        <v>247</v>
      </c>
      <c r="C211" s="50">
        <v>31482</v>
      </c>
      <c r="D211" s="39" t="s">
        <v>1896</v>
      </c>
      <c r="E211" s="39">
        <v>1972</v>
      </c>
      <c r="F211" s="39" t="s">
        <v>2122</v>
      </c>
      <c r="G211" s="51" t="s">
        <v>2089</v>
      </c>
      <c r="H211" s="39">
        <v>9</v>
      </c>
      <c r="I211" s="39">
        <v>1</v>
      </c>
      <c r="J211" s="39">
        <v>0</v>
      </c>
      <c r="K211" s="39">
        <v>2678.14</v>
      </c>
      <c r="L211" s="39">
        <v>2321.15</v>
      </c>
      <c r="M211" s="41">
        <v>897920.56200000003</v>
      </c>
      <c r="N211" s="41">
        <f t="shared" si="4"/>
        <v>897920.56200000003</v>
      </c>
      <c r="O211" s="41">
        <v>0</v>
      </c>
      <c r="P211" s="41">
        <v>0</v>
      </c>
      <c r="Q211" s="41">
        <v>0</v>
      </c>
      <c r="R211" s="52">
        <v>44927</v>
      </c>
      <c r="S211" s="52">
        <v>45291</v>
      </c>
    </row>
    <row r="212" spans="1:19" ht="20.25" x14ac:dyDescent="0.3">
      <c r="A212" s="39">
        <v>199</v>
      </c>
      <c r="B212" s="44" t="s">
        <v>248</v>
      </c>
      <c r="C212" s="50">
        <v>31486</v>
      </c>
      <c r="D212" s="39" t="s">
        <v>1896</v>
      </c>
      <c r="E212" s="39">
        <v>1973</v>
      </c>
      <c r="F212" s="39" t="s">
        <v>2122</v>
      </c>
      <c r="G212" s="51" t="s">
        <v>2089</v>
      </c>
      <c r="H212" s="39">
        <v>9</v>
      </c>
      <c r="I212" s="39">
        <v>1</v>
      </c>
      <c r="J212" s="39">
        <v>0</v>
      </c>
      <c r="K212" s="39">
        <v>2693.05</v>
      </c>
      <c r="L212" s="39">
        <v>2322.29</v>
      </c>
      <c r="M212" s="41">
        <v>897920.56200000003</v>
      </c>
      <c r="N212" s="41">
        <f t="shared" si="4"/>
        <v>897920.56200000003</v>
      </c>
      <c r="O212" s="41">
        <v>0</v>
      </c>
      <c r="P212" s="41">
        <v>0</v>
      </c>
      <c r="Q212" s="41">
        <v>0</v>
      </c>
      <c r="R212" s="52">
        <v>44927</v>
      </c>
      <c r="S212" s="52">
        <v>45291</v>
      </c>
    </row>
    <row r="213" spans="1:19" ht="20.25" x14ac:dyDescent="0.3">
      <c r="A213" s="39">
        <v>200</v>
      </c>
      <c r="B213" s="44" t="s">
        <v>249</v>
      </c>
      <c r="C213" s="50">
        <v>31492</v>
      </c>
      <c r="D213" s="39" t="s">
        <v>1896</v>
      </c>
      <c r="E213" s="39">
        <v>1972</v>
      </c>
      <c r="F213" s="39" t="s">
        <v>2122</v>
      </c>
      <c r="G213" s="51" t="s">
        <v>2089</v>
      </c>
      <c r="H213" s="39">
        <v>9</v>
      </c>
      <c r="I213" s="39">
        <v>1</v>
      </c>
      <c r="J213" s="39">
        <v>0</v>
      </c>
      <c r="K213" s="39">
        <v>2666.79</v>
      </c>
      <c r="L213" s="39">
        <v>2301.64</v>
      </c>
      <c r="M213" s="41">
        <v>897920.56200000003</v>
      </c>
      <c r="N213" s="41">
        <f t="shared" si="4"/>
        <v>897920.56200000003</v>
      </c>
      <c r="O213" s="41">
        <v>0</v>
      </c>
      <c r="P213" s="41">
        <v>0</v>
      </c>
      <c r="Q213" s="41">
        <v>0</v>
      </c>
      <c r="R213" s="52">
        <v>44927</v>
      </c>
      <c r="S213" s="52">
        <v>45291</v>
      </c>
    </row>
    <row r="214" spans="1:19" ht="20.25" x14ac:dyDescent="0.3">
      <c r="A214" s="39">
        <v>201</v>
      </c>
      <c r="B214" s="44" t="s">
        <v>250</v>
      </c>
      <c r="C214" s="50">
        <v>31431</v>
      </c>
      <c r="D214" s="39" t="s">
        <v>1896</v>
      </c>
      <c r="E214" s="39">
        <v>1963</v>
      </c>
      <c r="F214" s="39" t="s">
        <v>2122</v>
      </c>
      <c r="G214" s="51" t="s">
        <v>2089</v>
      </c>
      <c r="H214" s="39">
        <v>4</v>
      </c>
      <c r="I214" s="39">
        <v>3</v>
      </c>
      <c r="J214" s="39">
        <v>0</v>
      </c>
      <c r="K214" s="39">
        <v>2604.31</v>
      </c>
      <c r="L214" s="39">
        <v>1994.1</v>
      </c>
      <c r="M214" s="41">
        <v>5527862.5499999998</v>
      </c>
      <c r="N214" s="41">
        <f t="shared" si="4"/>
        <v>5527862.5499999998</v>
      </c>
      <c r="O214" s="41">
        <v>0</v>
      </c>
      <c r="P214" s="41">
        <v>0</v>
      </c>
      <c r="Q214" s="41">
        <v>0</v>
      </c>
      <c r="R214" s="52">
        <v>44927</v>
      </c>
      <c r="S214" s="52">
        <v>45291</v>
      </c>
    </row>
    <row r="215" spans="1:19" ht="20.25" x14ac:dyDescent="0.3">
      <c r="A215" s="39">
        <v>202</v>
      </c>
      <c r="B215" s="44" t="s">
        <v>251</v>
      </c>
      <c r="C215" s="50">
        <v>31432</v>
      </c>
      <c r="D215" s="39" t="s">
        <v>1896</v>
      </c>
      <c r="E215" s="39">
        <v>1963</v>
      </c>
      <c r="F215" s="39" t="s">
        <v>2122</v>
      </c>
      <c r="G215" s="51" t="s">
        <v>2089</v>
      </c>
      <c r="H215" s="39">
        <v>4</v>
      </c>
      <c r="I215" s="39">
        <v>3</v>
      </c>
      <c r="J215" s="39">
        <v>0</v>
      </c>
      <c r="K215" s="39">
        <v>2571.6</v>
      </c>
      <c r="L215" s="39">
        <v>2022.4</v>
      </c>
      <c r="M215" s="41">
        <v>5527862.5499999998</v>
      </c>
      <c r="N215" s="41">
        <f t="shared" si="4"/>
        <v>5527862.5499999998</v>
      </c>
      <c r="O215" s="41">
        <v>0</v>
      </c>
      <c r="P215" s="41">
        <v>0</v>
      </c>
      <c r="Q215" s="41">
        <v>0</v>
      </c>
      <c r="R215" s="52">
        <v>44927</v>
      </c>
      <c r="S215" s="52">
        <v>45291</v>
      </c>
    </row>
    <row r="216" spans="1:19" ht="20.25" x14ac:dyDescent="0.3">
      <c r="A216" s="39">
        <v>203</v>
      </c>
      <c r="B216" s="44" t="s">
        <v>252</v>
      </c>
      <c r="C216" s="50">
        <v>31495</v>
      </c>
      <c r="D216" s="39" t="s">
        <v>1896</v>
      </c>
      <c r="E216" s="39">
        <v>1995</v>
      </c>
      <c r="F216" s="39" t="s">
        <v>2122</v>
      </c>
      <c r="G216" s="51" t="s">
        <v>2089</v>
      </c>
      <c r="H216" s="39">
        <v>9</v>
      </c>
      <c r="I216" s="39">
        <v>1</v>
      </c>
      <c r="J216" s="39">
        <v>1</v>
      </c>
      <c r="K216" s="39">
        <v>4025.8</v>
      </c>
      <c r="L216" s="39">
        <v>3132.9</v>
      </c>
      <c r="M216" s="41">
        <v>2790371.5350000001</v>
      </c>
      <c r="N216" s="41">
        <f t="shared" si="4"/>
        <v>2790371.5350000001</v>
      </c>
      <c r="O216" s="41">
        <v>0</v>
      </c>
      <c r="P216" s="41">
        <v>0</v>
      </c>
      <c r="Q216" s="41">
        <v>0</v>
      </c>
      <c r="R216" s="52">
        <v>44927</v>
      </c>
      <c r="S216" s="52">
        <v>45291</v>
      </c>
    </row>
    <row r="217" spans="1:19" ht="20.25" x14ac:dyDescent="0.3">
      <c r="A217" s="39">
        <v>204</v>
      </c>
      <c r="B217" s="44" t="s">
        <v>278</v>
      </c>
      <c r="C217" s="50">
        <v>31600</v>
      </c>
      <c r="D217" s="39" t="s">
        <v>1896</v>
      </c>
      <c r="E217" s="39">
        <v>1965</v>
      </c>
      <c r="F217" s="39" t="s">
        <v>2122</v>
      </c>
      <c r="G217" s="51" t="s">
        <v>2088</v>
      </c>
      <c r="H217" s="39">
        <v>5</v>
      </c>
      <c r="I217" s="39">
        <v>4</v>
      </c>
      <c r="J217" s="39">
        <v>0</v>
      </c>
      <c r="K217" s="39">
        <v>4630.5</v>
      </c>
      <c r="L217" s="39">
        <v>3409.3</v>
      </c>
      <c r="M217" s="41">
        <v>5578444.8719999995</v>
      </c>
      <c r="N217" s="41">
        <f t="shared" si="4"/>
        <v>5578444.8719999995</v>
      </c>
      <c r="O217" s="41">
        <v>0</v>
      </c>
      <c r="P217" s="41">
        <v>0</v>
      </c>
      <c r="Q217" s="41">
        <v>0</v>
      </c>
      <c r="R217" s="52">
        <v>44927</v>
      </c>
      <c r="S217" s="52">
        <v>45291</v>
      </c>
    </row>
    <row r="218" spans="1:19" ht="20.25" x14ac:dyDescent="0.3">
      <c r="A218" s="39">
        <v>205</v>
      </c>
      <c r="B218" s="44" t="s">
        <v>279</v>
      </c>
      <c r="C218" s="50">
        <v>31621</v>
      </c>
      <c r="D218" s="39" t="s">
        <v>1896</v>
      </c>
      <c r="E218" s="39">
        <v>1965</v>
      </c>
      <c r="F218" s="39" t="s">
        <v>2122</v>
      </c>
      <c r="G218" s="51" t="s">
        <v>2088</v>
      </c>
      <c r="H218" s="39">
        <v>5</v>
      </c>
      <c r="I218" s="39">
        <v>3</v>
      </c>
      <c r="J218" s="39">
        <v>0</v>
      </c>
      <c r="K218" s="39">
        <v>3490.9</v>
      </c>
      <c r="L218" s="39">
        <v>2676.8</v>
      </c>
      <c r="M218" s="41">
        <v>5654602.7580000004</v>
      </c>
      <c r="N218" s="41">
        <f t="shared" si="4"/>
        <v>5654602.7580000004</v>
      </c>
      <c r="O218" s="41">
        <v>0</v>
      </c>
      <c r="P218" s="41">
        <v>0</v>
      </c>
      <c r="Q218" s="41">
        <v>0</v>
      </c>
      <c r="R218" s="52">
        <v>44927</v>
      </c>
      <c r="S218" s="52">
        <v>45291</v>
      </c>
    </row>
    <row r="219" spans="1:19" ht="20.25" x14ac:dyDescent="0.3">
      <c r="A219" s="39">
        <v>206</v>
      </c>
      <c r="B219" s="44" t="s">
        <v>280</v>
      </c>
      <c r="C219" s="50">
        <v>31622</v>
      </c>
      <c r="D219" s="39" t="s">
        <v>1896</v>
      </c>
      <c r="E219" s="39">
        <v>1965</v>
      </c>
      <c r="F219" s="39" t="s">
        <v>2122</v>
      </c>
      <c r="G219" s="51" t="s">
        <v>2088</v>
      </c>
      <c r="H219" s="39">
        <v>5</v>
      </c>
      <c r="I219" s="39">
        <v>4</v>
      </c>
      <c r="J219" s="39">
        <v>0</v>
      </c>
      <c r="K219" s="39">
        <v>4555.5</v>
      </c>
      <c r="L219" s="39">
        <v>3538.85</v>
      </c>
      <c r="M219" s="41">
        <v>6232010.2739999993</v>
      </c>
      <c r="N219" s="41">
        <f t="shared" si="4"/>
        <v>6232010.2739999993</v>
      </c>
      <c r="O219" s="41">
        <v>0</v>
      </c>
      <c r="P219" s="41">
        <v>0</v>
      </c>
      <c r="Q219" s="41">
        <v>0</v>
      </c>
      <c r="R219" s="52">
        <v>44927</v>
      </c>
      <c r="S219" s="52">
        <v>45291</v>
      </c>
    </row>
    <row r="220" spans="1:19" ht="20.25" x14ac:dyDescent="0.3">
      <c r="A220" s="39">
        <v>207</v>
      </c>
      <c r="B220" s="44" t="s">
        <v>281</v>
      </c>
      <c r="C220" s="50">
        <v>31624</v>
      </c>
      <c r="D220" s="39" t="s">
        <v>1896</v>
      </c>
      <c r="E220" s="39">
        <v>1965</v>
      </c>
      <c r="F220" s="39" t="s">
        <v>2122</v>
      </c>
      <c r="G220" s="51" t="s">
        <v>2088</v>
      </c>
      <c r="H220" s="39">
        <v>5</v>
      </c>
      <c r="I220" s="39">
        <v>4</v>
      </c>
      <c r="J220" s="39">
        <v>0</v>
      </c>
      <c r="K220" s="39">
        <v>4742.8</v>
      </c>
      <c r="L220" s="39">
        <v>3587.15</v>
      </c>
      <c r="M220" s="41">
        <v>9191590.716</v>
      </c>
      <c r="N220" s="41">
        <f t="shared" si="4"/>
        <v>9191590.716</v>
      </c>
      <c r="O220" s="41">
        <v>0</v>
      </c>
      <c r="P220" s="41">
        <v>0</v>
      </c>
      <c r="Q220" s="41">
        <v>0</v>
      </c>
      <c r="R220" s="52">
        <v>44927</v>
      </c>
      <c r="S220" s="52">
        <v>45291</v>
      </c>
    </row>
    <row r="221" spans="1:19" ht="20.25" x14ac:dyDescent="0.3">
      <c r="A221" s="39">
        <v>208</v>
      </c>
      <c r="B221" s="44" t="s">
        <v>282</v>
      </c>
      <c r="C221" s="50">
        <v>31626</v>
      </c>
      <c r="D221" s="39" t="s">
        <v>1896</v>
      </c>
      <c r="E221" s="39">
        <v>1965</v>
      </c>
      <c r="F221" s="39" t="s">
        <v>2122</v>
      </c>
      <c r="G221" s="51" t="s">
        <v>2088</v>
      </c>
      <c r="H221" s="39">
        <v>5</v>
      </c>
      <c r="I221" s="39">
        <v>4</v>
      </c>
      <c r="J221" s="39">
        <v>0</v>
      </c>
      <c r="K221" s="39">
        <v>4726.8</v>
      </c>
      <c r="L221" s="39">
        <v>3549.1</v>
      </c>
      <c r="M221" s="41">
        <v>9663236.8560000006</v>
      </c>
      <c r="N221" s="41">
        <f t="shared" si="4"/>
        <v>9663236.8560000006</v>
      </c>
      <c r="O221" s="41">
        <v>0</v>
      </c>
      <c r="P221" s="41">
        <v>0</v>
      </c>
      <c r="Q221" s="41">
        <v>0</v>
      </c>
      <c r="R221" s="52">
        <v>44927</v>
      </c>
      <c r="S221" s="52">
        <v>45291</v>
      </c>
    </row>
    <row r="222" spans="1:19" ht="20.25" x14ac:dyDescent="0.3">
      <c r="A222" s="39">
        <v>209</v>
      </c>
      <c r="B222" s="44" t="s">
        <v>284</v>
      </c>
      <c r="C222" s="50">
        <v>31634</v>
      </c>
      <c r="D222" s="39" t="s">
        <v>1896</v>
      </c>
      <c r="E222" s="39">
        <v>1974</v>
      </c>
      <c r="F222" s="39" t="s">
        <v>2122</v>
      </c>
      <c r="G222" s="51" t="s">
        <v>2089</v>
      </c>
      <c r="H222" s="39">
        <v>9</v>
      </c>
      <c r="I222" s="39">
        <v>1</v>
      </c>
      <c r="J222" s="39">
        <v>0</v>
      </c>
      <c r="K222" s="39">
        <v>3051.3</v>
      </c>
      <c r="L222" s="39">
        <v>2192.9</v>
      </c>
      <c r="M222" s="41">
        <v>2232803.09</v>
      </c>
      <c r="N222" s="41">
        <f t="shared" si="4"/>
        <v>2232803.09</v>
      </c>
      <c r="O222" s="41">
        <v>0</v>
      </c>
      <c r="P222" s="41">
        <v>0</v>
      </c>
      <c r="Q222" s="41">
        <v>0</v>
      </c>
      <c r="R222" s="52">
        <v>44927</v>
      </c>
      <c r="S222" s="52">
        <v>45291</v>
      </c>
    </row>
    <row r="223" spans="1:19" ht="20.25" x14ac:dyDescent="0.3">
      <c r="A223" s="39">
        <v>210</v>
      </c>
      <c r="B223" s="44" t="s">
        <v>285</v>
      </c>
      <c r="C223" s="50">
        <v>31648</v>
      </c>
      <c r="D223" s="39" t="s">
        <v>1896</v>
      </c>
      <c r="E223" s="39">
        <v>1975</v>
      </c>
      <c r="F223" s="39" t="s">
        <v>2122</v>
      </c>
      <c r="G223" s="51" t="s">
        <v>2088</v>
      </c>
      <c r="H223" s="39">
        <v>9</v>
      </c>
      <c r="I223" s="39">
        <v>4</v>
      </c>
      <c r="J223" s="39">
        <v>0</v>
      </c>
      <c r="K223" s="39">
        <v>12447.7</v>
      </c>
      <c r="L223" s="39">
        <v>7990.0660000000007</v>
      </c>
      <c r="M223" s="41">
        <v>16721735.645999998</v>
      </c>
      <c r="N223" s="41">
        <f t="shared" si="4"/>
        <v>16721735.645999998</v>
      </c>
      <c r="O223" s="41">
        <v>0</v>
      </c>
      <c r="P223" s="41">
        <v>0</v>
      </c>
      <c r="Q223" s="41">
        <v>0</v>
      </c>
      <c r="R223" s="52">
        <v>44927</v>
      </c>
      <c r="S223" s="52">
        <v>45291</v>
      </c>
    </row>
    <row r="224" spans="1:19" ht="20.25" x14ac:dyDescent="0.3">
      <c r="A224" s="39">
        <v>211</v>
      </c>
      <c r="B224" s="44" t="s">
        <v>286</v>
      </c>
      <c r="C224" s="50">
        <v>31651</v>
      </c>
      <c r="D224" s="39" t="s">
        <v>1896</v>
      </c>
      <c r="E224" s="39">
        <v>1975</v>
      </c>
      <c r="F224" s="39" t="s">
        <v>2122</v>
      </c>
      <c r="G224" s="51" t="s">
        <v>2089</v>
      </c>
      <c r="H224" s="39">
        <v>9</v>
      </c>
      <c r="I224" s="39">
        <v>1</v>
      </c>
      <c r="J224" s="39">
        <v>0</v>
      </c>
      <c r="K224" s="39">
        <v>2885.9</v>
      </c>
      <c r="L224" s="39">
        <v>2161.6</v>
      </c>
      <c r="M224" s="41">
        <v>3685844.3275000001</v>
      </c>
      <c r="N224" s="41">
        <f t="shared" si="4"/>
        <v>3685844.3275000001</v>
      </c>
      <c r="O224" s="41">
        <v>0</v>
      </c>
      <c r="P224" s="41">
        <v>0</v>
      </c>
      <c r="Q224" s="41">
        <v>0</v>
      </c>
      <c r="R224" s="52">
        <v>44927</v>
      </c>
      <c r="S224" s="52">
        <v>45291</v>
      </c>
    </row>
    <row r="225" spans="1:19" ht="20.25" x14ac:dyDescent="0.3">
      <c r="A225" s="39">
        <v>212</v>
      </c>
      <c r="B225" s="44" t="s">
        <v>287</v>
      </c>
      <c r="C225" s="50">
        <v>31613</v>
      </c>
      <c r="D225" s="39" t="s">
        <v>1896</v>
      </c>
      <c r="E225" s="39">
        <v>1964</v>
      </c>
      <c r="F225" s="39" t="s">
        <v>2122</v>
      </c>
      <c r="G225" s="51" t="s">
        <v>2088</v>
      </c>
      <c r="H225" s="39">
        <v>5</v>
      </c>
      <c r="I225" s="39">
        <v>4</v>
      </c>
      <c r="J225" s="39">
        <v>0</v>
      </c>
      <c r="K225" s="39">
        <v>4812</v>
      </c>
      <c r="L225" s="39">
        <v>3596.3</v>
      </c>
      <c r="M225" s="41">
        <v>9605908.0319999997</v>
      </c>
      <c r="N225" s="41">
        <f t="shared" si="4"/>
        <v>9605908.0319999997</v>
      </c>
      <c r="O225" s="41">
        <v>0</v>
      </c>
      <c r="P225" s="41">
        <v>0</v>
      </c>
      <c r="Q225" s="41">
        <v>0</v>
      </c>
      <c r="R225" s="52">
        <v>44927</v>
      </c>
      <c r="S225" s="52">
        <v>45291</v>
      </c>
    </row>
    <row r="226" spans="1:19" ht="20.25" x14ac:dyDescent="0.3">
      <c r="A226" s="39">
        <v>213</v>
      </c>
      <c r="B226" s="44" t="s">
        <v>288</v>
      </c>
      <c r="C226" s="50">
        <v>31614</v>
      </c>
      <c r="D226" s="39" t="s">
        <v>1896</v>
      </c>
      <c r="E226" s="39">
        <v>1965</v>
      </c>
      <c r="F226" s="39" t="s">
        <v>2122</v>
      </c>
      <c r="G226" s="51" t="s">
        <v>2088</v>
      </c>
      <c r="H226" s="39">
        <v>5</v>
      </c>
      <c r="I226" s="39">
        <v>3</v>
      </c>
      <c r="J226" s="39">
        <v>0</v>
      </c>
      <c r="K226" s="39">
        <v>3463.7</v>
      </c>
      <c r="L226" s="39">
        <v>2613.4</v>
      </c>
      <c r="M226" s="41">
        <v>5715642.8279999997</v>
      </c>
      <c r="N226" s="41">
        <f t="shared" si="4"/>
        <v>5715642.8279999997</v>
      </c>
      <c r="O226" s="41">
        <v>0</v>
      </c>
      <c r="P226" s="41">
        <v>0</v>
      </c>
      <c r="Q226" s="41">
        <v>0</v>
      </c>
      <c r="R226" s="52">
        <v>44927</v>
      </c>
      <c r="S226" s="52">
        <v>45291</v>
      </c>
    </row>
    <row r="227" spans="1:19" ht="20.25" x14ac:dyDescent="0.3">
      <c r="A227" s="39">
        <v>214</v>
      </c>
      <c r="B227" s="44" t="s">
        <v>289</v>
      </c>
      <c r="C227" s="50">
        <v>31694</v>
      </c>
      <c r="D227" s="39" t="s">
        <v>1896</v>
      </c>
      <c r="E227" s="39">
        <v>1960</v>
      </c>
      <c r="F227" s="39" t="s">
        <v>2122</v>
      </c>
      <c r="G227" s="51" t="s">
        <v>2094</v>
      </c>
      <c r="H227" s="39">
        <v>2</v>
      </c>
      <c r="I227" s="39">
        <v>1</v>
      </c>
      <c r="J227" s="39">
        <v>0</v>
      </c>
      <c r="K227" s="39">
        <v>709.8</v>
      </c>
      <c r="L227" s="39">
        <v>557.9</v>
      </c>
      <c r="M227" s="41">
        <v>86360.4</v>
      </c>
      <c r="N227" s="41">
        <f t="shared" si="4"/>
        <v>86360.4</v>
      </c>
      <c r="O227" s="41">
        <v>0</v>
      </c>
      <c r="P227" s="41">
        <v>0</v>
      </c>
      <c r="Q227" s="41">
        <v>0</v>
      </c>
      <c r="R227" s="52">
        <v>44927</v>
      </c>
      <c r="S227" s="52">
        <v>45291</v>
      </c>
    </row>
    <row r="228" spans="1:19" ht="20.25" x14ac:dyDescent="0.3">
      <c r="A228" s="39">
        <v>215</v>
      </c>
      <c r="B228" s="44" t="s">
        <v>296</v>
      </c>
      <c r="C228" s="50">
        <v>31760</v>
      </c>
      <c r="D228" s="39" t="s">
        <v>1896</v>
      </c>
      <c r="E228" s="39">
        <v>1964</v>
      </c>
      <c r="F228" s="39" t="s">
        <v>2122</v>
      </c>
      <c r="G228" s="51" t="s">
        <v>2089</v>
      </c>
      <c r="H228" s="39">
        <v>5</v>
      </c>
      <c r="I228" s="39">
        <v>4</v>
      </c>
      <c r="J228" s="39">
        <v>0</v>
      </c>
      <c r="K228" s="39">
        <v>4314.5</v>
      </c>
      <c r="L228" s="39">
        <v>3177.15</v>
      </c>
      <c r="M228" s="41">
        <v>9074807.8203999996</v>
      </c>
      <c r="N228" s="41">
        <f t="shared" si="4"/>
        <v>9074807.8203999996</v>
      </c>
      <c r="O228" s="41">
        <v>0</v>
      </c>
      <c r="P228" s="41">
        <v>0</v>
      </c>
      <c r="Q228" s="41">
        <v>0</v>
      </c>
      <c r="R228" s="52">
        <v>44927</v>
      </c>
      <c r="S228" s="52">
        <v>45291</v>
      </c>
    </row>
    <row r="229" spans="1:19" ht="20.25" x14ac:dyDescent="0.3">
      <c r="A229" s="39">
        <v>216</v>
      </c>
      <c r="B229" s="44" t="s">
        <v>298</v>
      </c>
      <c r="C229" s="50">
        <v>31766</v>
      </c>
      <c r="D229" s="39" t="s">
        <v>1896</v>
      </c>
      <c r="E229" s="39">
        <v>1964</v>
      </c>
      <c r="F229" s="39" t="s">
        <v>2122</v>
      </c>
      <c r="G229" s="51" t="s">
        <v>2089</v>
      </c>
      <c r="H229" s="39">
        <v>4</v>
      </c>
      <c r="I229" s="39">
        <v>3</v>
      </c>
      <c r="J229" s="39">
        <v>0</v>
      </c>
      <c r="K229" s="39">
        <v>2533.48</v>
      </c>
      <c r="L229" s="39">
        <v>2052.17</v>
      </c>
      <c r="M229" s="41">
        <v>6163334.7243999997</v>
      </c>
      <c r="N229" s="41">
        <f t="shared" si="4"/>
        <v>6163334.7243999997</v>
      </c>
      <c r="O229" s="41">
        <v>0</v>
      </c>
      <c r="P229" s="41">
        <v>0</v>
      </c>
      <c r="Q229" s="41">
        <v>0</v>
      </c>
      <c r="R229" s="52">
        <v>44927</v>
      </c>
      <c r="S229" s="52">
        <v>45291</v>
      </c>
    </row>
    <row r="230" spans="1:19" ht="20.25" x14ac:dyDescent="0.3">
      <c r="A230" s="39">
        <v>217</v>
      </c>
      <c r="B230" s="44" t="s">
        <v>300</v>
      </c>
      <c r="C230" s="50">
        <v>31754</v>
      </c>
      <c r="D230" s="39" t="s">
        <v>1896</v>
      </c>
      <c r="E230" s="39">
        <v>1964</v>
      </c>
      <c r="F230" s="39" t="s">
        <v>2122</v>
      </c>
      <c r="G230" s="51" t="s">
        <v>2089</v>
      </c>
      <c r="H230" s="39">
        <v>4</v>
      </c>
      <c r="I230" s="39">
        <v>4</v>
      </c>
      <c r="J230" s="39">
        <v>0</v>
      </c>
      <c r="K230" s="39">
        <v>3703.2</v>
      </c>
      <c r="L230" s="39">
        <v>2587.1</v>
      </c>
      <c r="M230" s="41">
        <v>7351886.8846499994</v>
      </c>
      <c r="N230" s="41">
        <f t="shared" si="4"/>
        <v>7351886.8846499994</v>
      </c>
      <c r="O230" s="41">
        <v>0</v>
      </c>
      <c r="P230" s="41">
        <v>0</v>
      </c>
      <c r="Q230" s="41">
        <v>0</v>
      </c>
      <c r="R230" s="52">
        <v>44927</v>
      </c>
      <c r="S230" s="52">
        <v>45291</v>
      </c>
    </row>
    <row r="231" spans="1:19" ht="20.25" x14ac:dyDescent="0.3">
      <c r="A231" s="39">
        <v>218</v>
      </c>
      <c r="B231" s="44" t="s">
        <v>302</v>
      </c>
      <c r="C231" s="50">
        <v>31755</v>
      </c>
      <c r="D231" s="39" t="s">
        <v>1896</v>
      </c>
      <c r="E231" s="39">
        <v>1963</v>
      </c>
      <c r="F231" s="39" t="s">
        <v>2122</v>
      </c>
      <c r="G231" s="51" t="s">
        <v>2089</v>
      </c>
      <c r="H231" s="39">
        <v>4</v>
      </c>
      <c r="I231" s="39">
        <v>4</v>
      </c>
      <c r="J231" s="39">
        <v>0</v>
      </c>
      <c r="K231" s="39">
        <v>3658.6</v>
      </c>
      <c r="L231" s="39">
        <v>2572.1999999999998</v>
      </c>
      <c r="M231" s="41">
        <v>7307002.8741500005</v>
      </c>
      <c r="N231" s="41">
        <f t="shared" si="4"/>
        <v>7307002.8741500005</v>
      </c>
      <c r="O231" s="41">
        <v>0</v>
      </c>
      <c r="P231" s="41">
        <v>0</v>
      </c>
      <c r="Q231" s="41">
        <v>0</v>
      </c>
      <c r="R231" s="52">
        <v>44927</v>
      </c>
      <c r="S231" s="52">
        <v>45291</v>
      </c>
    </row>
    <row r="232" spans="1:19" ht="20.25" x14ac:dyDescent="0.3">
      <c r="A232" s="39">
        <v>219</v>
      </c>
      <c r="B232" s="44" t="s">
        <v>303</v>
      </c>
      <c r="C232" s="50">
        <v>31756</v>
      </c>
      <c r="D232" s="39" t="s">
        <v>1896</v>
      </c>
      <c r="E232" s="39">
        <v>1965</v>
      </c>
      <c r="F232" s="39" t="s">
        <v>2122</v>
      </c>
      <c r="G232" s="51" t="s">
        <v>2089</v>
      </c>
      <c r="H232" s="39">
        <v>5</v>
      </c>
      <c r="I232" s="39">
        <v>4</v>
      </c>
      <c r="J232" s="39">
        <v>0</v>
      </c>
      <c r="K232" s="39">
        <v>4323.8</v>
      </c>
      <c r="L232" s="39">
        <v>3213.35</v>
      </c>
      <c r="M232" s="41">
        <v>7542541.7339999992</v>
      </c>
      <c r="N232" s="41">
        <f t="shared" si="4"/>
        <v>7542541.7339999992</v>
      </c>
      <c r="O232" s="41">
        <v>0</v>
      </c>
      <c r="P232" s="41">
        <v>0</v>
      </c>
      <c r="Q232" s="41">
        <v>0</v>
      </c>
      <c r="R232" s="52">
        <v>44927</v>
      </c>
      <c r="S232" s="52">
        <v>45291</v>
      </c>
    </row>
    <row r="233" spans="1:19" ht="20.25" x14ac:dyDescent="0.3">
      <c r="A233" s="39">
        <v>220</v>
      </c>
      <c r="B233" s="44" t="s">
        <v>304</v>
      </c>
      <c r="C233" s="50">
        <v>31758</v>
      </c>
      <c r="D233" s="39" t="s">
        <v>1896</v>
      </c>
      <c r="E233" s="39">
        <v>1964</v>
      </c>
      <c r="F233" s="39" t="s">
        <v>2122</v>
      </c>
      <c r="G233" s="51" t="s">
        <v>2089</v>
      </c>
      <c r="H233" s="39">
        <v>5</v>
      </c>
      <c r="I233" s="39">
        <v>4</v>
      </c>
      <c r="J233" s="39">
        <v>0</v>
      </c>
      <c r="K233" s="39">
        <v>4320.2</v>
      </c>
      <c r="L233" s="39">
        <v>3201.3</v>
      </c>
      <c r="M233" s="41">
        <v>9089863.7620000001</v>
      </c>
      <c r="N233" s="41">
        <f t="shared" si="4"/>
        <v>9089863.7620000001</v>
      </c>
      <c r="O233" s="41">
        <v>0</v>
      </c>
      <c r="P233" s="41">
        <v>0</v>
      </c>
      <c r="Q233" s="41">
        <v>0</v>
      </c>
      <c r="R233" s="52">
        <v>44927</v>
      </c>
      <c r="S233" s="52">
        <v>45291</v>
      </c>
    </row>
    <row r="234" spans="1:19" ht="20.25" x14ac:dyDescent="0.3">
      <c r="A234" s="39">
        <v>221</v>
      </c>
      <c r="B234" s="44" t="s">
        <v>317</v>
      </c>
      <c r="C234" s="50">
        <v>31923</v>
      </c>
      <c r="D234" s="39" t="s">
        <v>1896</v>
      </c>
      <c r="E234" s="39">
        <v>1993</v>
      </c>
      <c r="F234" s="39" t="s">
        <v>2122</v>
      </c>
      <c r="G234" s="51" t="s">
        <v>2089</v>
      </c>
      <c r="H234" s="39">
        <v>14</v>
      </c>
      <c r="I234" s="39">
        <v>1</v>
      </c>
      <c r="J234" s="39">
        <v>2</v>
      </c>
      <c r="K234" s="39">
        <v>5485.5</v>
      </c>
      <c r="L234" s="39">
        <v>4281.6000000000004</v>
      </c>
      <c r="M234" s="41">
        <v>7282994.4249999998</v>
      </c>
      <c r="N234" s="41">
        <f t="shared" si="4"/>
        <v>7282994.4249999998</v>
      </c>
      <c r="O234" s="41">
        <v>0</v>
      </c>
      <c r="P234" s="41">
        <v>0</v>
      </c>
      <c r="Q234" s="41">
        <v>0</v>
      </c>
      <c r="R234" s="52">
        <v>44927</v>
      </c>
      <c r="S234" s="52">
        <v>45291</v>
      </c>
    </row>
    <row r="235" spans="1:19" ht="20.25" x14ac:dyDescent="0.3">
      <c r="A235" s="39">
        <v>222</v>
      </c>
      <c r="B235" s="44" t="s">
        <v>238</v>
      </c>
      <c r="C235" s="50">
        <v>31439</v>
      </c>
      <c r="D235" s="39" t="s">
        <v>1896</v>
      </c>
      <c r="E235" s="39">
        <v>1962</v>
      </c>
      <c r="F235" s="39" t="s">
        <v>2122</v>
      </c>
      <c r="G235" s="51" t="s">
        <v>2089</v>
      </c>
      <c r="H235" s="39">
        <v>4</v>
      </c>
      <c r="I235" s="39">
        <v>3</v>
      </c>
      <c r="J235" s="39">
        <v>0</v>
      </c>
      <c r="K235" s="39">
        <v>2636.5</v>
      </c>
      <c r="L235" s="39">
        <v>2476.5300000000002</v>
      </c>
      <c r="M235" s="41">
        <v>5527862.5499999998</v>
      </c>
      <c r="N235" s="41">
        <f t="shared" si="4"/>
        <v>5527862.5499999998</v>
      </c>
      <c r="O235" s="41">
        <v>0</v>
      </c>
      <c r="P235" s="41">
        <v>0</v>
      </c>
      <c r="Q235" s="41">
        <v>0</v>
      </c>
      <c r="R235" s="52">
        <v>44927</v>
      </c>
      <c r="S235" s="52">
        <v>45291</v>
      </c>
    </row>
    <row r="236" spans="1:19" ht="20.25" x14ac:dyDescent="0.3">
      <c r="A236" s="39">
        <v>223</v>
      </c>
      <c r="B236" s="44" t="s">
        <v>246</v>
      </c>
      <c r="C236" s="50">
        <v>31476</v>
      </c>
      <c r="D236" s="39" t="s">
        <v>1896</v>
      </c>
      <c r="E236" s="39">
        <v>1966</v>
      </c>
      <c r="F236" s="39" t="s">
        <v>2122</v>
      </c>
      <c r="G236" s="51" t="s">
        <v>2088</v>
      </c>
      <c r="H236" s="39">
        <v>5</v>
      </c>
      <c r="I236" s="39">
        <v>6</v>
      </c>
      <c r="J236" s="39">
        <v>0</v>
      </c>
      <c r="K236" s="39">
        <v>5973.7</v>
      </c>
      <c r="L236" s="39">
        <v>4501.7</v>
      </c>
      <c r="M236" s="41">
        <v>4852821.3719999995</v>
      </c>
      <c r="N236" s="41">
        <f t="shared" si="4"/>
        <v>4852821.3719999995</v>
      </c>
      <c r="O236" s="41">
        <v>0</v>
      </c>
      <c r="P236" s="41">
        <v>0</v>
      </c>
      <c r="Q236" s="41">
        <v>0</v>
      </c>
      <c r="R236" s="52">
        <v>44927</v>
      </c>
      <c r="S236" s="52">
        <v>45291</v>
      </c>
    </row>
    <row r="237" spans="1:19" ht="20.25" x14ac:dyDescent="0.3">
      <c r="A237" s="39">
        <v>224</v>
      </c>
      <c r="B237" s="44" t="s">
        <v>283</v>
      </c>
      <c r="C237" s="50">
        <v>31627</v>
      </c>
      <c r="D237" s="39" t="s">
        <v>1896</v>
      </c>
      <c r="E237" s="39">
        <v>1968</v>
      </c>
      <c r="F237" s="39" t="s">
        <v>2122</v>
      </c>
      <c r="G237" s="51" t="s">
        <v>2088</v>
      </c>
      <c r="H237" s="39">
        <v>5</v>
      </c>
      <c r="I237" s="39">
        <v>6</v>
      </c>
      <c r="J237" s="39">
        <v>0</v>
      </c>
      <c r="K237" s="39">
        <v>6169.81</v>
      </c>
      <c r="L237" s="39">
        <v>4412.51</v>
      </c>
      <c r="M237" s="41">
        <v>6738351.1439999994</v>
      </c>
      <c r="N237" s="41">
        <f t="shared" si="4"/>
        <v>6738351.1439999994</v>
      </c>
      <c r="O237" s="41">
        <v>0</v>
      </c>
      <c r="P237" s="41">
        <v>0</v>
      </c>
      <c r="Q237" s="41">
        <v>0</v>
      </c>
      <c r="R237" s="52">
        <v>44927</v>
      </c>
      <c r="S237" s="52">
        <v>45291</v>
      </c>
    </row>
    <row r="238" spans="1:19" ht="20.25" x14ac:dyDescent="0.3">
      <c r="A238" s="39">
        <v>225</v>
      </c>
      <c r="B238" s="44" t="s">
        <v>297</v>
      </c>
      <c r="C238" s="50">
        <v>31764</v>
      </c>
      <c r="D238" s="39" t="s">
        <v>1896</v>
      </c>
      <c r="E238" s="39">
        <v>1966</v>
      </c>
      <c r="F238" s="39" t="s">
        <v>2122</v>
      </c>
      <c r="G238" s="51" t="s">
        <v>2088</v>
      </c>
      <c r="H238" s="39">
        <v>5</v>
      </c>
      <c r="I238" s="39">
        <v>4</v>
      </c>
      <c r="J238" s="39">
        <v>0</v>
      </c>
      <c r="K238" s="39">
        <v>3721.5</v>
      </c>
      <c r="L238" s="39">
        <v>2745.7</v>
      </c>
      <c r="M238" s="41">
        <v>7133179.2420000006</v>
      </c>
      <c r="N238" s="41">
        <f t="shared" si="4"/>
        <v>7133179.2420000006</v>
      </c>
      <c r="O238" s="41">
        <v>0</v>
      </c>
      <c r="P238" s="41">
        <v>0</v>
      </c>
      <c r="Q238" s="41">
        <v>0</v>
      </c>
      <c r="R238" s="52">
        <v>44927</v>
      </c>
      <c r="S238" s="52">
        <v>45291</v>
      </c>
    </row>
    <row r="239" spans="1:19" ht="20.25" x14ac:dyDescent="0.3">
      <c r="A239" s="39">
        <v>226</v>
      </c>
      <c r="B239" s="44" t="s">
        <v>315</v>
      </c>
      <c r="C239" s="50">
        <v>31868</v>
      </c>
      <c r="D239" s="39" t="s">
        <v>1896</v>
      </c>
      <c r="E239" s="39">
        <v>1995</v>
      </c>
      <c r="F239" s="39" t="s">
        <v>2122</v>
      </c>
      <c r="G239" s="51" t="s">
        <v>2089</v>
      </c>
      <c r="H239" s="39">
        <v>14</v>
      </c>
      <c r="I239" s="39">
        <v>1</v>
      </c>
      <c r="J239" s="39">
        <v>2</v>
      </c>
      <c r="K239" s="39">
        <v>5436.3</v>
      </c>
      <c r="L239" s="39">
        <v>3700.1</v>
      </c>
      <c r="M239" s="41">
        <v>6793217.4199999999</v>
      </c>
      <c r="N239" s="41">
        <f t="shared" si="4"/>
        <v>6793217.4199999999</v>
      </c>
      <c r="O239" s="41">
        <v>0</v>
      </c>
      <c r="P239" s="41">
        <v>0</v>
      </c>
      <c r="Q239" s="41">
        <v>0</v>
      </c>
      <c r="R239" s="52">
        <v>44927</v>
      </c>
      <c r="S239" s="52">
        <v>45291</v>
      </c>
    </row>
    <row r="240" spans="1:19" ht="20.25" x14ac:dyDescent="0.3">
      <c r="A240" s="39">
        <v>227</v>
      </c>
      <c r="B240" s="44" t="s">
        <v>332</v>
      </c>
      <c r="C240" s="50">
        <v>32146</v>
      </c>
      <c r="D240" s="39" t="s">
        <v>1896</v>
      </c>
      <c r="E240" s="39">
        <v>1965</v>
      </c>
      <c r="F240" s="39" t="s">
        <v>2122</v>
      </c>
      <c r="G240" s="51" t="s">
        <v>2088</v>
      </c>
      <c r="H240" s="39">
        <v>5</v>
      </c>
      <c r="I240" s="39">
        <v>4</v>
      </c>
      <c r="J240" s="39">
        <v>0</v>
      </c>
      <c r="K240" s="39">
        <v>4595</v>
      </c>
      <c r="L240" s="39">
        <v>3647.2</v>
      </c>
      <c r="M240" s="41">
        <v>7049597.6460000006</v>
      </c>
      <c r="N240" s="41">
        <f t="shared" si="4"/>
        <v>7049597.6460000006</v>
      </c>
      <c r="O240" s="41">
        <v>0</v>
      </c>
      <c r="P240" s="41">
        <v>0</v>
      </c>
      <c r="Q240" s="41">
        <v>0</v>
      </c>
      <c r="R240" s="52">
        <v>44927</v>
      </c>
      <c r="S240" s="52">
        <v>45291</v>
      </c>
    </row>
    <row r="241" spans="1:19" ht="20.25" x14ac:dyDescent="0.3">
      <c r="A241" s="39">
        <v>228</v>
      </c>
      <c r="B241" s="44" t="s">
        <v>326</v>
      </c>
      <c r="C241" s="50">
        <v>32063</v>
      </c>
      <c r="D241" s="39" t="s">
        <v>1896</v>
      </c>
      <c r="E241" s="39">
        <v>1971</v>
      </c>
      <c r="F241" s="39" t="s">
        <v>2122</v>
      </c>
      <c r="G241" s="51" t="s">
        <v>2088</v>
      </c>
      <c r="H241" s="39">
        <v>9</v>
      </c>
      <c r="I241" s="39">
        <v>4</v>
      </c>
      <c r="J241" s="39">
        <v>1</v>
      </c>
      <c r="K241" s="39">
        <v>9163.8799999999992</v>
      </c>
      <c r="L241" s="39">
        <v>7019.01</v>
      </c>
      <c r="M241" s="41">
        <v>2782160.5350000001</v>
      </c>
      <c r="N241" s="41">
        <f t="shared" si="4"/>
        <v>2782160.5350000001</v>
      </c>
      <c r="O241" s="41">
        <v>0</v>
      </c>
      <c r="P241" s="41">
        <v>0</v>
      </c>
      <c r="Q241" s="41">
        <v>0</v>
      </c>
      <c r="R241" s="52">
        <v>44927</v>
      </c>
      <c r="S241" s="52">
        <v>45291</v>
      </c>
    </row>
    <row r="242" spans="1:19" ht="20.25" x14ac:dyDescent="0.3">
      <c r="A242" s="39">
        <v>229</v>
      </c>
      <c r="B242" s="44" t="s">
        <v>328</v>
      </c>
      <c r="C242" s="50">
        <v>32109</v>
      </c>
      <c r="D242" s="39" t="s">
        <v>1896</v>
      </c>
      <c r="E242" s="39">
        <v>1966</v>
      </c>
      <c r="F242" s="39" t="s">
        <v>2122</v>
      </c>
      <c r="G242" s="51" t="s">
        <v>2089</v>
      </c>
      <c r="H242" s="39">
        <v>9</v>
      </c>
      <c r="I242" s="39">
        <v>1</v>
      </c>
      <c r="J242" s="39">
        <v>0</v>
      </c>
      <c r="K242" s="39">
        <v>6427.8</v>
      </c>
      <c r="L242" s="39">
        <v>4205.2</v>
      </c>
      <c r="M242" s="41">
        <v>13606779.441</v>
      </c>
      <c r="N242" s="41">
        <f t="shared" si="4"/>
        <v>13606779.441</v>
      </c>
      <c r="O242" s="41">
        <v>0</v>
      </c>
      <c r="P242" s="41">
        <v>0</v>
      </c>
      <c r="Q242" s="41">
        <v>0</v>
      </c>
      <c r="R242" s="52">
        <v>44927</v>
      </c>
      <c r="S242" s="52">
        <v>45291</v>
      </c>
    </row>
    <row r="243" spans="1:19" ht="20.25" x14ac:dyDescent="0.3">
      <c r="A243" s="39">
        <v>230</v>
      </c>
      <c r="B243" s="44" t="s">
        <v>329</v>
      </c>
      <c r="C243" s="50">
        <v>32110</v>
      </c>
      <c r="D243" s="39" t="s">
        <v>1896</v>
      </c>
      <c r="E243" s="39">
        <v>1963</v>
      </c>
      <c r="F243" s="39" t="s">
        <v>2122</v>
      </c>
      <c r="G243" s="51" t="s">
        <v>2089</v>
      </c>
      <c r="H243" s="39">
        <v>4</v>
      </c>
      <c r="I243" s="39">
        <v>2</v>
      </c>
      <c r="J243" s="39">
        <v>0</v>
      </c>
      <c r="K243" s="39">
        <v>2406.02</v>
      </c>
      <c r="L243" s="39">
        <v>2201.3000000000002</v>
      </c>
      <c r="M243" s="41">
        <v>5509124.8380000005</v>
      </c>
      <c r="N243" s="41">
        <f t="shared" si="4"/>
        <v>5509124.8380000005</v>
      </c>
      <c r="O243" s="41">
        <v>0</v>
      </c>
      <c r="P243" s="41">
        <v>0</v>
      </c>
      <c r="Q243" s="41">
        <v>0</v>
      </c>
      <c r="R243" s="52">
        <v>44927</v>
      </c>
      <c r="S243" s="52">
        <v>45291</v>
      </c>
    </row>
    <row r="244" spans="1:19" ht="20.25" x14ac:dyDescent="0.3">
      <c r="A244" s="39">
        <v>231</v>
      </c>
      <c r="B244" s="44" t="s">
        <v>330</v>
      </c>
      <c r="C244" s="50">
        <v>32111</v>
      </c>
      <c r="D244" s="39" t="s">
        <v>1896</v>
      </c>
      <c r="E244" s="39">
        <v>1963</v>
      </c>
      <c r="F244" s="39" t="s">
        <v>2122</v>
      </c>
      <c r="G244" s="51" t="s">
        <v>2089</v>
      </c>
      <c r="H244" s="39">
        <v>4</v>
      </c>
      <c r="I244" s="39">
        <v>3</v>
      </c>
      <c r="J244" s="39">
        <v>0</v>
      </c>
      <c r="K244" s="39">
        <v>2534.77</v>
      </c>
      <c r="L244" s="39">
        <v>2137.5</v>
      </c>
      <c r="M244" s="41">
        <v>5527862.5499999998</v>
      </c>
      <c r="N244" s="41">
        <f t="shared" si="4"/>
        <v>5527862.5499999998</v>
      </c>
      <c r="O244" s="41">
        <v>0</v>
      </c>
      <c r="P244" s="41">
        <v>0</v>
      </c>
      <c r="Q244" s="41">
        <v>0</v>
      </c>
      <c r="R244" s="52">
        <v>44927</v>
      </c>
      <c r="S244" s="52">
        <v>45291</v>
      </c>
    </row>
    <row r="245" spans="1:19" ht="20.25" x14ac:dyDescent="0.3">
      <c r="A245" s="39">
        <v>232</v>
      </c>
      <c r="B245" s="44" t="s">
        <v>331</v>
      </c>
      <c r="C245" s="50">
        <v>32112</v>
      </c>
      <c r="D245" s="39" t="s">
        <v>1896</v>
      </c>
      <c r="E245" s="39">
        <v>1960</v>
      </c>
      <c r="F245" s="39" t="s">
        <v>2122</v>
      </c>
      <c r="G245" s="51" t="s">
        <v>2094</v>
      </c>
      <c r="H245" s="39">
        <v>2</v>
      </c>
      <c r="I245" s="39">
        <v>2</v>
      </c>
      <c r="J245" s="39">
        <v>0</v>
      </c>
      <c r="K245" s="39">
        <v>588</v>
      </c>
      <c r="L245" s="39">
        <v>537.70000000000005</v>
      </c>
      <c r="M245" s="41">
        <v>75693</v>
      </c>
      <c r="N245" s="41">
        <f t="shared" si="4"/>
        <v>75693</v>
      </c>
      <c r="O245" s="41">
        <v>0</v>
      </c>
      <c r="P245" s="41">
        <v>0</v>
      </c>
      <c r="Q245" s="41">
        <v>0</v>
      </c>
      <c r="R245" s="52">
        <v>44927</v>
      </c>
      <c r="S245" s="52">
        <v>45291</v>
      </c>
    </row>
    <row r="246" spans="1:19" ht="20.25" x14ac:dyDescent="0.3">
      <c r="A246" s="39">
        <v>233</v>
      </c>
      <c r="B246" s="44" t="s">
        <v>333</v>
      </c>
      <c r="C246" s="50">
        <v>32147</v>
      </c>
      <c r="D246" s="39" t="s">
        <v>1896</v>
      </c>
      <c r="E246" s="39">
        <v>1965</v>
      </c>
      <c r="F246" s="39" t="s">
        <v>2122</v>
      </c>
      <c r="G246" s="51" t="s">
        <v>2088</v>
      </c>
      <c r="H246" s="39">
        <v>5</v>
      </c>
      <c r="I246" s="39">
        <v>4</v>
      </c>
      <c r="J246" s="39">
        <v>0</v>
      </c>
      <c r="K246" s="39">
        <v>4575.6000000000004</v>
      </c>
      <c r="L246" s="39">
        <v>3571.4</v>
      </c>
      <c r="M246" s="41">
        <v>7093046.046000001</v>
      </c>
      <c r="N246" s="41">
        <f t="shared" si="4"/>
        <v>7093046.046000001</v>
      </c>
      <c r="O246" s="41">
        <v>0</v>
      </c>
      <c r="P246" s="41">
        <v>0</v>
      </c>
      <c r="Q246" s="41">
        <v>0</v>
      </c>
      <c r="R246" s="52">
        <v>44927</v>
      </c>
      <c r="S246" s="52">
        <v>45291</v>
      </c>
    </row>
    <row r="247" spans="1:19" ht="20.25" x14ac:dyDescent="0.3">
      <c r="A247" s="39">
        <v>234</v>
      </c>
      <c r="B247" s="44" t="s">
        <v>228</v>
      </c>
      <c r="C247" s="50">
        <v>31350</v>
      </c>
      <c r="D247" s="39" t="s">
        <v>1896</v>
      </c>
      <c r="E247" s="39">
        <v>1963</v>
      </c>
      <c r="F247" s="39" t="s">
        <v>2122</v>
      </c>
      <c r="G247" s="51" t="s">
        <v>2089</v>
      </c>
      <c r="H247" s="39">
        <v>5</v>
      </c>
      <c r="I247" s="39">
        <v>2</v>
      </c>
      <c r="J247" s="39">
        <v>0</v>
      </c>
      <c r="K247" s="39">
        <v>1593.1</v>
      </c>
      <c r="L247" s="39">
        <v>1592.6</v>
      </c>
      <c r="M247" s="41">
        <v>4523169.6821499998</v>
      </c>
      <c r="N247" s="41">
        <f t="shared" si="4"/>
        <v>4523169.6821499998</v>
      </c>
      <c r="O247" s="41">
        <v>0</v>
      </c>
      <c r="P247" s="41">
        <v>0</v>
      </c>
      <c r="Q247" s="41">
        <v>0</v>
      </c>
      <c r="R247" s="52">
        <v>44927</v>
      </c>
      <c r="S247" s="52">
        <v>45291</v>
      </c>
    </row>
    <row r="248" spans="1:19" ht="20.25" x14ac:dyDescent="0.3">
      <c r="A248" s="39">
        <v>235</v>
      </c>
      <c r="B248" s="44" t="s">
        <v>229</v>
      </c>
      <c r="C248" s="50">
        <v>31352</v>
      </c>
      <c r="D248" s="39" t="s">
        <v>1896</v>
      </c>
      <c r="E248" s="39">
        <v>1961</v>
      </c>
      <c r="F248" s="39" t="s">
        <v>2122</v>
      </c>
      <c r="G248" s="51" t="s">
        <v>2089</v>
      </c>
      <c r="H248" s="39">
        <v>4</v>
      </c>
      <c r="I248" s="39">
        <v>4</v>
      </c>
      <c r="J248" s="39">
        <v>0</v>
      </c>
      <c r="K248" s="39">
        <v>3342</v>
      </c>
      <c r="L248" s="39">
        <v>2523.6</v>
      </c>
      <c r="M248" s="41">
        <v>7168941.9347000001</v>
      </c>
      <c r="N248" s="41">
        <f t="shared" si="4"/>
        <v>7168941.9347000001</v>
      </c>
      <c r="O248" s="41">
        <v>0</v>
      </c>
      <c r="P248" s="41">
        <v>0</v>
      </c>
      <c r="Q248" s="41">
        <v>0</v>
      </c>
      <c r="R248" s="52">
        <v>44927</v>
      </c>
      <c r="S248" s="52">
        <v>45291</v>
      </c>
    </row>
    <row r="249" spans="1:19" ht="20.25" x14ac:dyDescent="0.3">
      <c r="A249" s="39">
        <v>236</v>
      </c>
      <c r="B249" s="44" t="s">
        <v>230</v>
      </c>
      <c r="C249" s="50">
        <v>31353</v>
      </c>
      <c r="D249" s="39" t="s">
        <v>1896</v>
      </c>
      <c r="E249" s="39">
        <v>1960</v>
      </c>
      <c r="F249" s="39" t="s">
        <v>2122</v>
      </c>
      <c r="G249" s="51" t="s">
        <v>2089</v>
      </c>
      <c r="H249" s="39">
        <v>4</v>
      </c>
      <c r="I249" s="39">
        <v>4</v>
      </c>
      <c r="J249" s="39">
        <v>0</v>
      </c>
      <c r="K249" s="39">
        <v>3415.9</v>
      </c>
      <c r="L249" s="39">
        <v>2449.1</v>
      </c>
      <c r="M249" s="41">
        <v>7065680.31085</v>
      </c>
      <c r="N249" s="41">
        <f t="shared" si="4"/>
        <v>7065680.31085</v>
      </c>
      <c r="O249" s="41">
        <v>0</v>
      </c>
      <c r="P249" s="41">
        <v>0</v>
      </c>
      <c r="Q249" s="41">
        <v>0</v>
      </c>
      <c r="R249" s="52">
        <v>44927</v>
      </c>
      <c r="S249" s="52">
        <v>45291</v>
      </c>
    </row>
    <row r="250" spans="1:19" ht="20.25" x14ac:dyDescent="0.3">
      <c r="A250" s="39">
        <v>237</v>
      </c>
      <c r="B250" s="44" t="s">
        <v>231</v>
      </c>
      <c r="C250" s="50">
        <v>31354</v>
      </c>
      <c r="D250" s="39" t="s">
        <v>1896</v>
      </c>
      <c r="E250" s="39">
        <v>1962</v>
      </c>
      <c r="F250" s="39" t="s">
        <v>2122</v>
      </c>
      <c r="G250" s="51" t="s">
        <v>2089</v>
      </c>
      <c r="H250" s="39">
        <v>4</v>
      </c>
      <c r="I250" s="39">
        <v>2</v>
      </c>
      <c r="J250" s="39">
        <v>0</v>
      </c>
      <c r="K250" s="39">
        <v>1751.1</v>
      </c>
      <c r="L250" s="39">
        <v>1315.9</v>
      </c>
      <c r="M250" s="41">
        <v>3738156.0860000001</v>
      </c>
      <c r="N250" s="41">
        <f t="shared" si="4"/>
        <v>3738156.0860000001</v>
      </c>
      <c r="O250" s="41">
        <v>0</v>
      </c>
      <c r="P250" s="41">
        <v>0</v>
      </c>
      <c r="Q250" s="41">
        <v>0</v>
      </c>
      <c r="R250" s="52">
        <v>44927</v>
      </c>
      <c r="S250" s="52">
        <v>45291</v>
      </c>
    </row>
    <row r="251" spans="1:19" ht="20.25" x14ac:dyDescent="0.3">
      <c r="A251" s="39">
        <v>238</v>
      </c>
      <c r="B251" s="44" t="s">
        <v>261</v>
      </c>
      <c r="C251" s="50">
        <v>31559</v>
      </c>
      <c r="D251" s="39" t="s">
        <v>1896</v>
      </c>
      <c r="E251" s="39">
        <v>1962</v>
      </c>
      <c r="F251" s="39" t="s">
        <v>2122</v>
      </c>
      <c r="G251" s="51" t="s">
        <v>2089</v>
      </c>
      <c r="H251" s="39">
        <v>5</v>
      </c>
      <c r="I251" s="39">
        <v>4</v>
      </c>
      <c r="J251" s="39">
        <v>0</v>
      </c>
      <c r="K251" s="39">
        <v>3919.3</v>
      </c>
      <c r="L251" s="39">
        <v>3206.4</v>
      </c>
      <c r="M251" s="41">
        <v>9108612.8623000011</v>
      </c>
      <c r="N251" s="41">
        <f t="shared" si="4"/>
        <v>9108612.8623000011</v>
      </c>
      <c r="O251" s="41">
        <v>0</v>
      </c>
      <c r="P251" s="41">
        <v>0</v>
      </c>
      <c r="Q251" s="41">
        <v>0</v>
      </c>
      <c r="R251" s="52">
        <v>44927</v>
      </c>
      <c r="S251" s="52">
        <v>45291</v>
      </c>
    </row>
    <row r="252" spans="1:19" ht="20.25" x14ac:dyDescent="0.3">
      <c r="A252" s="39">
        <v>239</v>
      </c>
      <c r="B252" s="44" t="s">
        <v>262</v>
      </c>
      <c r="C252" s="50">
        <v>31560</v>
      </c>
      <c r="D252" s="39" t="s">
        <v>1896</v>
      </c>
      <c r="E252" s="39">
        <v>1964</v>
      </c>
      <c r="F252" s="39" t="s">
        <v>2122</v>
      </c>
      <c r="G252" s="51" t="s">
        <v>2089</v>
      </c>
      <c r="H252" s="39">
        <v>4</v>
      </c>
      <c r="I252" s="39">
        <v>2</v>
      </c>
      <c r="J252" s="39">
        <v>0</v>
      </c>
      <c r="K252" s="39">
        <v>1625.4</v>
      </c>
      <c r="L252" s="39">
        <v>1269.5999999999999</v>
      </c>
      <c r="M252" s="41">
        <v>3606628.8944000001</v>
      </c>
      <c r="N252" s="41">
        <f t="shared" si="4"/>
        <v>3606628.8944000001</v>
      </c>
      <c r="O252" s="41">
        <v>0</v>
      </c>
      <c r="P252" s="41">
        <v>0</v>
      </c>
      <c r="Q252" s="41">
        <v>0</v>
      </c>
      <c r="R252" s="52">
        <v>44927</v>
      </c>
      <c r="S252" s="52">
        <v>45291</v>
      </c>
    </row>
    <row r="253" spans="1:19" ht="20.25" x14ac:dyDescent="0.3">
      <c r="A253" s="39">
        <v>240</v>
      </c>
      <c r="B253" s="44" t="s">
        <v>263</v>
      </c>
      <c r="C253" s="50">
        <v>31561</v>
      </c>
      <c r="D253" s="39" t="s">
        <v>1896</v>
      </c>
      <c r="E253" s="39">
        <v>1964</v>
      </c>
      <c r="F253" s="39" t="s">
        <v>2122</v>
      </c>
      <c r="G253" s="51" t="s">
        <v>2089</v>
      </c>
      <c r="H253" s="39">
        <v>5</v>
      </c>
      <c r="I253" s="39">
        <v>2</v>
      </c>
      <c r="J253" s="39">
        <v>0</v>
      </c>
      <c r="K253" s="39">
        <v>2059.5</v>
      </c>
      <c r="L253" s="39">
        <v>1570.32</v>
      </c>
      <c r="M253" s="41">
        <v>4025449.8059999999</v>
      </c>
      <c r="N253" s="41">
        <f t="shared" si="4"/>
        <v>4025449.8059999999</v>
      </c>
      <c r="O253" s="41">
        <v>0</v>
      </c>
      <c r="P253" s="41">
        <v>0</v>
      </c>
      <c r="Q253" s="41">
        <v>0</v>
      </c>
      <c r="R253" s="52">
        <v>44927</v>
      </c>
      <c r="S253" s="52">
        <v>45291</v>
      </c>
    </row>
    <row r="254" spans="1:19" ht="20.25" x14ac:dyDescent="0.3">
      <c r="A254" s="39">
        <v>241</v>
      </c>
      <c r="B254" s="44" t="s">
        <v>265</v>
      </c>
      <c r="C254" s="50">
        <v>31565</v>
      </c>
      <c r="D254" s="39" t="s">
        <v>1896</v>
      </c>
      <c r="E254" s="39">
        <v>1963</v>
      </c>
      <c r="F254" s="39" t="s">
        <v>2122</v>
      </c>
      <c r="G254" s="51" t="s">
        <v>2089</v>
      </c>
      <c r="H254" s="39">
        <v>5</v>
      </c>
      <c r="I254" s="39">
        <v>4</v>
      </c>
      <c r="J254" s="39">
        <v>0</v>
      </c>
      <c r="K254" s="39">
        <v>4177.6000000000004</v>
      </c>
      <c r="L254" s="39">
        <v>3085.2</v>
      </c>
      <c r="M254" s="41">
        <v>8642656.3859999999</v>
      </c>
      <c r="N254" s="41">
        <f t="shared" si="4"/>
        <v>8642656.3859999999</v>
      </c>
      <c r="O254" s="41">
        <v>0</v>
      </c>
      <c r="P254" s="41">
        <v>0</v>
      </c>
      <c r="Q254" s="41">
        <v>0</v>
      </c>
      <c r="R254" s="52">
        <v>44927</v>
      </c>
      <c r="S254" s="52">
        <v>45291</v>
      </c>
    </row>
    <row r="255" spans="1:19" ht="20.25" x14ac:dyDescent="0.3">
      <c r="A255" s="39">
        <v>242</v>
      </c>
      <c r="B255" s="44" t="s">
        <v>266</v>
      </c>
      <c r="C255" s="50">
        <v>31566</v>
      </c>
      <c r="D255" s="39" t="s">
        <v>1896</v>
      </c>
      <c r="E255" s="39">
        <v>1964</v>
      </c>
      <c r="F255" s="39" t="s">
        <v>2122</v>
      </c>
      <c r="G255" s="51" t="s">
        <v>2089</v>
      </c>
      <c r="H255" s="39">
        <v>5</v>
      </c>
      <c r="I255" s="39">
        <v>2</v>
      </c>
      <c r="J255" s="39">
        <v>0</v>
      </c>
      <c r="K255" s="39">
        <v>1982.26</v>
      </c>
      <c r="L255" s="39">
        <v>1526.24</v>
      </c>
      <c r="M255" s="41">
        <v>4335681.5414499994</v>
      </c>
      <c r="N255" s="41">
        <f t="shared" si="4"/>
        <v>4335681.5414499994</v>
      </c>
      <c r="O255" s="41">
        <v>0</v>
      </c>
      <c r="P255" s="41">
        <v>0</v>
      </c>
      <c r="Q255" s="41">
        <v>0</v>
      </c>
      <c r="R255" s="52">
        <v>44927</v>
      </c>
      <c r="S255" s="52">
        <v>45291</v>
      </c>
    </row>
    <row r="256" spans="1:19" ht="20.25" x14ac:dyDescent="0.3">
      <c r="A256" s="39">
        <v>244</v>
      </c>
      <c r="B256" s="44" t="s">
        <v>268</v>
      </c>
      <c r="C256" s="50">
        <v>31571</v>
      </c>
      <c r="D256" s="39" t="s">
        <v>1896</v>
      </c>
      <c r="E256" s="39">
        <v>1965</v>
      </c>
      <c r="F256" s="39" t="s">
        <v>2122</v>
      </c>
      <c r="G256" s="51" t="s">
        <v>2088</v>
      </c>
      <c r="H256" s="39">
        <v>5</v>
      </c>
      <c r="I256" s="39">
        <v>4</v>
      </c>
      <c r="J256" s="39">
        <v>0</v>
      </c>
      <c r="K256" s="39">
        <v>4568.5</v>
      </c>
      <c r="L256" s="39">
        <v>3568.5</v>
      </c>
      <c r="M256" s="41">
        <v>10789950.328</v>
      </c>
      <c r="N256" s="41">
        <f t="shared" si="4"/>
        <v>10789950.328</v>
      </c>
      <c r="O256" s="41">
        <v>0</v>
      </c>
      <c r="P256" s="41">
        <v>0</v>
      </c>
      <c r="Q256" s="41">
        <v>0</v>
      </c>
      <c r="R256" s="52">
        <v>44927</v>
      </c>
      <c r="S256" s="52">
        <v>45291</v>
      </c>
    </row>
    <row r="257" spans="1:19" ht="20.25" x14ac:dyDescent="0.3">
      <c r="A257" s="39">
        <v>245</v>
      </c>
      <c r="B257" s="44" t="s">
        <v>269</v>
      </c>
      <c r="C257" s="50">
        <v>31551</v>
      </c>
      <c r="D257" s="39" t="s">
        <v>1896</v>
      </c>
      <c r="E257" s="39">
        <v>1963</v>
      </c>
      <c r="F257" s="39" t="s">
        <v>2122</v>
      </c>
      <c r="G257" s="51" t="s">
        <v>2088</v>
      </c>
      <c r="H257" s="39">
        <v>5</v>
      </c>
      <c r="I257" s="39">
        <v>4</v>
      </c>
      <c r="J257" s="39">
        <v>0</v>
      </c>
      <c r="K257" s="39">
        <v>4570.3</v>
      </c>
      <c r="L257" s="39">
        <v>3603.4</v>
      </c>
      <c r="M257" s="41">
        <v>8167083.3632499995</v>
      </c>
      <c r="N257" s="41">
        <f t="shared" si="4"/>
        <v>8167083.3632499995</v>
      </c>
      <c r="O257" s="41">
        <v>0</v>
      </c>
      <c r="P257" s="41">
        <v>0</v>
      </c>
      <c r="Q257" s="41">
        <v>0</v>
      </c>
      <c r="R257" s="52">
        <v>44927</v>
      </c>
      <c r="S257" s="52">
        <v>45291</v>
      </c>
    </row>
    <row r="258" spans="1:19" ht="20.25" x14ac:dyDescent="0.3">
      <c r="A258" s="39">
        <v>246</v>
      </c>
      <c r="B258" s="44" t="s">
        <v>270</v>
      </c>
      <c r="C258" s="50">
        <v>31576</v>
      </c>
      <c r="D258" s="39" t="s">
        <v>1896</v>
      </c>
      <c r="E258" s="39">
        <v>1965</v>
      </c>
      <c r="F258" s="39" t="s">
        <v>2122</v>
      </c>
      <c r="G258" s="51" t="s">
        <v>2088</v>
      </c>
      <c r="H258" s="39">
        <v>5</v>
      </c>
      <c r="I258" s="39">
        <v>4</v>
      </c>
      <c r="J258" s="39">
        <v>0</v>
      </c>
      <c r="K258" s="39">
        <v>4657.7</v>
      </c>
      <c r="L258" s="39">
        <v>3569.56</v>
      </c>
      <c r="M258" s="41">
        <v>10790205.927999999</v>
      </c>
      <c r="N258" s="41">
        <f t="shared" si="4"/>
        <v>10790205.927999999</v>
      </c>
      <c r="O258" s="41">
        <v>0</v>
      </c>
      <c r="P258" s="41">
        <v>0</v>
      </c>
      <c r="Q258" s="41">
        <v>0</v>
      </c>
      <c r="R258" s="52">
        <v>44927</v>
      </c>
      <c r="S258" s="52">
        <v>45291</v>
      </c>
    </row>
    <row r="259" spans="1:19" ht="20.25" x14ac:dyDescent="0.3">
      <c r="A259" s="39">
        <v>247</v>
      </c>
      <c r="B259" s="44" t="s">
        <v>271</v>
      </c>
      <c r="C259" s="50">
        <v>31577</v>
      </c>
      <c r="D259" s="39" t="s">
        <v>1896</v>
      </c>
      <c r="E259" s="39">
        <v>1965</v>
      </c>
      <c r="F259" s="39" t="s">
        <v>2122</v>
      </c>
      <c r="G259" s="51" t="s">
        <v>2088</v>
      </c>
      <c r="H259" s="39">
        <v>5</v>
      </c>
      <c r="I259" s="39">
        <v>4</v>
      </c>
      <c r="J259" s="39">
        <v>0</v>
      </c>
      <c r="K259" s="39">
        <v>4590.2</v>
      </c>
      <c r="L259" s="39">
        <v>3575.8</v>
      </c>
      <c r="M259" s="41">
        <v>10790249.128</v>
      </c>
      <c r="N259" s="41">
        <f t="shared" si="4"/>
        <v>10790249.128</v>
      </c>
      <c r="O259" s="41">
        <v>0</v>
      </c>
      <c r="P259" s="41">
        <v>0</v>
      </c>
      <c r="Q259" s="41">
        <v>0</v>
      </c>
      <c r="R259" s="52">
        <v>44927</v>
      </c>
      <c r="S259" s="52">
        <v>45291</v>
      </c>
    </row>
    <row r="260" spans="1:19" ht="20.25" x14ac:dyDescent="0.3">
      <c r="A260" s="39">
        <v>248</v>
      </c>
      <c r="B260" s="44" t="s">
        <v>272</v>
      </c>
      <c r="C260" s="50">
        <v>31578</v>
      </c>
      <c r="D260" s="39" t="s">
        <v>1896</v>
      </c>
      <c r="E260" s="39">
        <v>1965</v>
      </c>
      <c r="F260" s="39" t="s">
        <v>2122</v>
      </c>
      <c r="G260" s="51" t="s">
        <v>2088</v>
      </c>
      <c r="H260" s="39">
        <v>5</v>
      </c>
      <c r="I260" s="39">
        <v>4</v>
      </c>
      <c r="J260" s="39">
        <v>0</v>
      </c>
      <c r="K260" s="39">
        <v>4509.5</v>
      </c>
      <c r="L260" s="39">
        <v>3553.1</v>
      </c>
      <c r="M260" s="41">
        <v>10790063.128</v>
      </c>
      <c r="N260" s="41">
        <f t="shared" si="4"/>
        <v>10790063.128</v>
      </c>
      <c r="O260" s="41">
        <v>0</v>
      </c>
      <c r="P260" s="41">
        <v>0</v>
      </c>
      <c r="Q260" s="41">
        <v>0</v>
      </c>
      <c r="R260" s="52">
        <v>44927</v>
      </c>
      <c r="S260" s="52">
        <v>45291</v>
      </c>
    </row>
    <row r="261" spans="1:19" ht="20.25" x14ac:dyDescent="0.3">
      <c r="A261" s="39">
        <v>249</v>
      </c>
      <c r="B261" s="44" t="s">
        <v>273</v>
      </c>
      <c r="C261" s="50">
        <v>31552</v>
      </c>
      <c r="D261" s="39" t="s">
        <v>1896</v>
      </c>
      <c r="E261" s="39">
        <v>1963</v>
      </c>
      <c r="F261" s="39" t="s">
        <v>2122</v>
      </c>
      <c r="G261" s="51" t="s">
        <v>2088</v>
      </c>
      <c r="H261" s="39">
        <v>5</v>
      </c>
      <c r="I261" s="39">
        <v>4</v>
      </c>
      <c r="J261" s="39">
        <v>0</v>
      </c>
      <c r="K261" s="39">
        <v>4626.22</v>
      </c>
      <c r="L261" s="39">
        <v>3569.86</v>
      </c>
      <c r="M261" s="41">
        <v>10140575.745299999</v>
      </c>
      <c r="N261" s="41">
        <f t="shared" si="4"/>
        <v>10140575.745299999</v>
      </c>
      <c r="O261" s="41">
        <v>0</v>
      </c>
      <c r="P261" s="41">
        <v>0</v>
      </c>
      <c r="Q261" s="41">
        <v>0</v>
      </c>
      <c r="R261" s="52">
        <v>44927</v>
      </c>
      <c r="S261" s="52">
        <v>45291</v>
      </c>
    </row>
    <row r="262" spans="1:19" ht="20.25" x14ac:dyDescent="0.3">
      <c r="A262" s="39">
        <v>250</v>
      </c>
      <c r="B262" s="44" t="s">
        <v>274</v>
      </c>
      <c r="C262" s="50">
        <v>31555</v>
      </c>
      <c r="D262" s="39" t="s">
        <v>1896</v>
      </c>
      <c r="E262" s="39">
        <v>1964</v>
      </c>
      <c r="F262" s="39" t="s">
        <v>2122</v>
      </c>
      <c r="G262" s="51" t="s">
        <v>2088</v>
      </c>
      <c r="H262" s="39">
        <v>5</v>
      </c>
      <c r="I262" s="39">
        <v>4</v>
      </c>
      <c r="J262" s="39">
        <v>0</v>
      </c>
      <c r="K262" s="39">
        <v>4566</v>
      </c>
      <c r="L262" s="39">
        <v>3510.3</v>
      </c>
      <c r="M262" s="41">
        <v>9971919.8232500013</v>
      </c>
      <c r="N262" s="41">
        <f t="shared" si="4"/>
        <v>9971919.8232500013</v>
      </c>
      <c r="O262" s="41">
        <v>0</v>
      </c>
      <c r="P262" s="41">
        <v>0</v>
      </c>
      <c r="Q262" s="41">
        <v>0</v>
      </c>
      <c r="R262" s="52">
        <v>44927</v>
      </c>
      <c r="S262" s="52">
        <v>45291</v>
      </c>
    </row>
    <row r="263" spans="1:19" ht="20.25" x14ac:dyDescent="0.3">
      <c r="A263" s="39">
        <v>251</v>
      </c>
      <c r="B263" s="44" t="s">
        <v>290</v>
      </c>
      <c r="C263" s="50">
        <v>31706</v>
      </c>
      <c r="D263" s="39" t="s">
        <v>1896</v>
      </c>
      <c r="E263" s="39">
        <v>1963</v>
      </c>
      <c r="F263" s="39" t="s">
        <v>2122</v>
      </c>
      <c r="G263" s="51" t="s">
        <v>2088</v>
      </c>
      <c r="H263" s="39">
        <v>5</v>
      </c>
      <c r="I263" s="39">
        <v>4</v>
      </c>
      <c r="J263" s="39">
        <v>0</v>
      </c>
      <c r="K263" s="39">
        <v>4418.3999999999996</v>
      </c>
      <c r="L263" s="39">
        <v>3515.8</v>
      </c>
      <c r="M263" s="41">
        <v>9987544.0125999991</v>
      </c>
      <c r="N263" s="41">
        <f t="shared" si="4"/>
        <v>9987544.0125999991</v>
      </c>
      <c r="O263" s="41">
        <v>0</v>
      </c>
      <c r="P263" s="41">
        <v>0</v>
      </c>
      <c r="Q263" s="41">
        <v>0</v>
      </c>
      <c r="R263" s="52">
        <v>44927</v>
      </c>
      <c r="S263" s="52">
        <v>45291</v>
      </c>
    </row>
    <row r="264" spans="1:19" ht="20.25" x14ac:dyDescent="0.3">
      <c r="A264" s="39">
        <v>252</v>
      </c>
      <c r="B264" s="44" t="s">
        <v>291</v>
      </c>
      <c r="C264" s="50">
        <v>31707</v>
      </c>
      <c r="D264" s="39" t="s">
        <v>1896</v>
      </c>
      <c r="E264" s="39">
        <v>1964</v>
      </c>
      <c r="F264" s="39" t="s">
        <v>2122</v>
      </c>
      <c r="G264" s="51" t="s">
        <v>2088</v>
      </c>
      <c r="H264" s="39">
        <v>5</v>
      </c>
      <c r="I264" s="39">
        <v>4</v>
      </c>
      <c r="J264" s="39">
        <v>0</v>
      </c>
      <c r="K264" s="39">
        <v>4516.3</v>
      </c>
      <c r="L264" s="39">
        <v>3523.7</v>
      </c>
      <c r="M264" s="41">
        <v>7979007.4155000001</v>
      </c>
      <c r="N264" s="41">
        <f t="shared" si="4"/>
        <v>7979007.4155000001</v>
      </c>
      <c r="O264" s="41">
        <v>0</v>
      </c>
      <c r="P264" s="41">
        <v>0</v>
      </c>
      <c r="Q264" s="41">
        <v>0</v>
      </c>
      <c r="R264" s="52">
        <v>44927</v>
      </c>
      <c r="S264" s="52">
        <v>45291</v>
      </c>
    </row>
    <row r="265" spans="1:19" ht="20.25" x14ac:dyDescent="0.3">
      <c r="A265" s="39">
        <v>253</v>
      </c>
      <c r="B265" s="44" t="s">
        <v>295</v>
      </c>
      <c r="C265" s="50">
        <v>31744</v>
      </c>
      <c r="D265" s="39" t="s">
        <v>1896</v>
      </c>
      <c r="E265" s="39">
        <v>1963</v>
      </c>
      <c r="F265" s="39" t="s">
        <v>2122</v>
      </c>
      <c r="G265" s="51" t="s">
        <v>2088</v>
      </c>
      <c r="H265" s="39">
        <v>5</v>
      </c>
      <c r="I265" s="39">
        <v>4</v>
      </c>
      <c r="J265" s="39">
        <v>0</v>
      </c>
      <c r="K265" s="39">
        <v>4535.45</v>
      </c>
      <c r="L265" s="39">
        <v>3562.22</v>
      </c>
      <c r="M265" s="41">
        <v>10131883.021399999</v>
      </c>
      <c r="N265" s="41">
        <f t="shared" si="4"/>
        <v>10131883.021399999</v>
      </c>
      <c r="O265" s="41">
        <v>0</v>
      </c>
      <c r="P265" s="41">
        <v>0</v>
      </c>
      <c r="Q265" s="41">
        <v>0</v>
      </c>
      <c r="R265" s="52">
        <v>44927</v>
      </c>
      <c r="S265" s="52">
        <v>45291</v>
      </c>
    </row>
    <row r="266" spans="1:19" ht="20.25" x14ac:dyDescent="0.3">
      <c r="A266" s="39">
        <v>254</v>
      </c>
      <c r="B266" s="44" t="s">
        <v>305</v>
      </c>
      <c r="C266" s="50">
        <v>31791</v>
      </c>
      <c r="D266" s="39" t="s">
        <v>1896</v>
      </c>
      <c r="E266" s="39">
        <v>1961</v>
      </c>
      <c r="F266" s="39" t="s">
        <v>2122</v>
      </c>
      <c r="G266" s="51" t="s">
        <v>2089</v>
      </c>
      <c r="H266" s="39">
        <v>5</v>
      </c>
      <c r="I266" s="39">
        <v>4</v>
      </c>
      <c r="J266" s="39">
        <v>0</v>
      </c>
      <c r="K266" s="39">
        <v>4125.7</v>
      </c>
      <c r="L266" s="39">
        <v>3192.2</v>
      </c>
      <c r="M266" s="41">
        <v>9068274.0725500006</v>
      </c>
      <c r="N266" s="41">
        <f t="shared" si="4"/>
        <v>9068274.0725500006</v>
      </c>
      <c r="O266" s="41">
        <v>0</v>
      </c>
      <c r="P266" s="41">
        <v>0</v>
      </c>
      <c r="Q266" s="41">
        <v>0</v>
      </c>
      <c r="R266" s="52">
        <v>44927</v>
      </c>
      <c r="S266" s="52">
        <v>45291</v>
      </c>
    </row>
    <row r="267" spans="1:19" ht="20.25" x14ac:dyDescent="0.3">
      <c r="A267" s="39">
        <v>255</v>
      </c>
      <c r="B267" s="44" t="s">
        <v>306</v>
      </c>
      <c r="C267" s="50">
        <v>31793</v>
      </c>
      <c r="D267" s="39" t="s">
        <v>1896</v>
      </c>
      <c r="E267" s="39">
        <v>1963</v>
      </c>
      <c r="F267" s="39" t="s">
        <v>2122</v>
      </c>
      <c r="G267" s="51" t="s">
        <v>2089</v>
      </c>
      <c r="H267" s="39">
        <v>5</v>
      </c>
      <c r="I267" s="39">
        <v>2</v>
      </c>
      <c r="J267" s="39">
        <v>0</v>
      </c>
      <c r="K267" s="39">
        <v>2029.8</v>
      </c>
      <c r="L267" s="39">
        <v>1567.9</v>
      </c>
      <c r="M267" s="41">
        <v>4454027.6080999998</v>
      </c>
      <c r="N267" s="41">
        <f t="shared" si="4"/>
        <v>4454027.6080999998</v>
      </c>
      <c r="O267" s="41">
        <v>0</v>
      </c>
      <c r="P267" s="41">
        <v>0</v>
      </c>
      <c r="Q267" s="41">
        <v>0</v>
      </c>
      <c r="R267" s="52">
        <v>44927</v>
      </c>
      <c r="S267" s="52">
        <v>45291</v>
      </c>
    </row>
    <row r="268" spans="1:19" ht="20.25" x14ac:dyDescent="0.3">
      <c r="A268" s="39">
        <v>256</v>
      </c>
      <c r="B268" s="44" t="s">
        <v>307</v>
      </c>
      <c r="C268" s="50">
        <v>31797</v>
      </c>
      <c r="D268" s="39" t="s">
        <v>1896</v>
      </c>
      <c r="E268" s="39">
        <v>1964</v>
      </c>
      <c r="F268" s="39" t="s">
        <v>2122</v>
      </c>
      <c r="G268" s="51" t="s">
        <v>2089</v>
      </c>
      <c r="H268" s="39">
        <v>5</v>
      </c>
      <c r="I268" s="39">
        <v>2</v>
      </c>
      <c r="J268" s="39">
        <v>0</v>
      </c>
      <c r="K268" s="39">
        <v>2074.86</v>
      </c>
      <c r="L268" s="39">
        <v>1605.56</v>
      </c>
      <c r="M268" s="41">
        <v>4561010.6279500006</v>
      </c>
      <c r="N268" s="41">
        <f t="shared" ref="N268:N329" si="5">M268</f>
        <v>4561010.6279500006</v>
      </c>
      <c r="O268" s="41">
        <v>0</v>
      </c>
      <c r="P268" s="41">
        <v>0</v>
      </c>
      <c r="Q268" s="41">
        <v>0</v>
      </c>
      <c r="R268" s="52">
        <v>44927</v>
      </c>
      <c r="S268" s="52">
        <v>45291</v>
      </c>
    </row>
    <row r="269" spans="1:19" ht="20.25" x14ac:dyDescent="0.3">
      <c r="A269" s="39">
        <v>257</v>
      </c>
      <c r="B269" s="44" t="s">
        <v>308</v>
      </c>
      <c r="C269" s="50">
        <v>31800</v>
      </c>
      <c r="D269" s="39" t="s">
        <v>1896</v>
      </c>
      <c r="E269" s="39">
        <v>1963</v>
      </c>
      <c r="F269" s="39" t="s">
        <v>2122</v>
      </c>
      <c r="G269" s="51" t="s">
        <v>2089</v>
      </c>
      <c r="H269" s="39">
        <v>5</v>
      </c>
      <c r="I269" s="39">
        <v>2</v>
      </c>
      <c r="J269" s="39">
        <v>0</v>
      </c>
      <c r="K269" s="39">
        <v>1609.7</v>
      </c>
      <c r="L269" s="39">
        <v>1609.3</v>
      </c>
      <c r="M269" s="41">
        <v>4571635.0694000004</v>
      </c>
      <c r="N269" s="41">
        <f t="shared" si="5"/>
        <v>4571635.0694000004</v>
      </c>
      <c r="O269" s="41">
        <v>0</v>
      </c>
      <c r="P269" s="41">
        <v>0</v>
      </c>
      <c r="Q269" s="41">
        <v>0</v>
      </c>
      <c r="R269" s="52">
        <v>44927</v>
      </c>
      <c r="S269" s="52">
        <v>45291</v>
      </c>
    </row>
    <row r="270" spans="1:19" ht="20.25" x14ac:dyDescent="0.3">
      <c r="A270" s="39">
        <v>258</v>
      </c>
      <c r="B270" s="44" t="s">
        <v>309</v>
      </c>
      <c r="C270" s="50">
        <v>31802</v>
      </c>
      <c r="D270" s="39" t="s">
        <v>1896</v>
      </c>
      <c r="E270" s="39">
        <v>1964</v>
      </c>
      <c r="F270" s="39" t="s">
        <v>2122</v>
      </c>
      <c r="G270" s="51" t="s">
        <v>2089</v>
      </c>
      <c r="H270" s="39">
        <v>5</v>
      </c>
      <c r="I270" s="39">
        <v>4</v>
      </c>
      <c r="J270" s="39">
        <v>0</v>
      </c>
      <c r="K270" s="39">
        <v>3927.5</v>
      </c>
      <c r="L270" s="39">
        <v>3184.6</v>
      </c>
      <c r="M270" s="41">
        <v>9046684.2917499989</v>
      </c>
      <c r="N270" s="41">
        <f t="shared" si="5"/>
        <v>9046684.2917499989</v>
      </c>
      <c r="O270" s="41">
        <v>0</v>
      </c>
      <c r="P270" s="41">
        <v>0</v>
      </c>
      <c r="Q270" s="41">
        <v>0</v>
      </c>
      <c r="R270" s="52">
        <v>44927</v>
      </c>
      <c r="S270" s="52">
        <v>45291</v>
      </c>
    </row>
    <row r="271" spans="1:19" ht="20.25" x14ac:dyDescent="0.3">
      <c r="A271" s="39">
        <v>259</v>
      </c>
      <c r="B271" s="44" t="s">
        <v>310</v>
      </c>
      <c r="C271" s="50">
        <v>31803</v>
      </c>
      <c r="D271" s="39" t="s">
        <v>1896</v>
      </c>
      <c r="E271" s="39">
        <v>1963</v>
      </c>
      <c r="F271" s="39" t="s">
        <v>2122</v>
      </c>
      <c r="G271" s="51" t="s">
        <v>2089</v>
      </c>
      <c r="H271" s="39">
        <v>5</v>
      </c>
      <c r="I271" s="39">
        <v>2</v>
      </c>
      <c r="J271" s="39">
        <v>0</v>
      </c>
      <c r="K271" s="39">
        <v>2042.35</v>
      </c>
      <c r="L271" s="39">
        <v>1596.32</v>
      </c>
      <c r="M271" s="41">
        <v>4534364.2998500001</v>
      </c>
      <c r="N271" s="41">
        <f t="shared" si="5"/>
        <v>4534364.2998500001</v>
      </c>
      <c r="O271" s="41">
        <v>0</v>
      </c>
      <c r="P271" s="41">
        <v>0</v>
      </c>
      <c r="Q271" s="41">
        <v>0</v>
      </c>
      <c r="R271" s="52">
        <v>44927</v>
      </c>
      <c r="S271" s="52">
        <v>45291</v>
      </c>
    </row>
    <row r="272" spans="1:19" ht="20.25" x14ac:dyDescent="0.3">
      <c r="A272" s="39">
        <v>260</v>
      </c>
      <c r="B272" s="44" t="s">
        <v>311</v>
      </c>
      <c r="C272" s="50">
        <v>31804</v>
      </c>
      <c r="D272" s="39" t="s">
        <v>1896</v>
      </c>
      <c r="E272" s="39">
        <v>1963</v>
      </c>
      <c r="F272" s="39" t="s">
        <v>2122</v>
      </c>
      <c r="G272" s="51" t="s">
        <v>2089</v>
      </c>
      <c r="H272" s="39">
        <v>5</v>
      </c>
      <c r="I272" s="39">
        <v>4</v>
      </c>
      <c r="J272" s="39">
        <v>0</v>
      </c>
      <c r="K272" s="39">
        <v>4051.2</v>
      </c>
      <c r="L272" s="39">
        <v>3162.55</v>
      </c>
      <c r="M272" s="41">
        <v>9041002.7785</v>
      </c>
      <c r="N272" s="41">
        <f t="shared" si="5"/>
        <v>9041002.7785</v>
      </c>
      <c r="O272" s="41">
        <v>0</v>
      </c>
      <c r="P272" s="41">
        <v>0</v>
      </c>
      <c r="Q272" s="41">
        <v>0</v>
      </c>
      <c r="R272" s="52">
        <v>44927</v>
      </c>
      <c r="S272" s="52">
        <v>45291</v>
      </c>
    </row>
    <row r="273" spans="1:19" ht="20.25" x14ac:dyDescent="0.3">
      <c r="A273" s="39">
        <v>261</v>
      </c>
      <c r="B273" s="44" t="s">
        <v>312</v>
      </c>
      <c r="C273" s="50">
        <v>31783</v>
      </c>
      <c r="D273" s="39" t="s">
        <v>1896</v>
      </c>
      <c r="E273" s="39">
        <v>1963</v>
      </c>
      <c r="F273" s="39" t="s">
        <v>2122</v>
      </c>
      <c r="G273" s="51" t="s">
        <v>2088</v>
      </c>
      <c r="H273" s="39">
        <v>5</v>
      </c>
      <c r="I273" s="39">
        <v>4</v>
      </c>
      <c r="J273" s="39">
        <v>0</v>
      </c>
      <c r="K273" s="39">
        <v>4568.6000000000004</v>
      </c>
      <c r="L273" s="39">
        <v>3556.9</v>
      </c>
      <c r="M273" s="41">
        <v>10101856.1952</v>
      </c>
      <c r="N273" s="41">
        <f t="shared" si="5"/>
        <v>10101856.1952</v>
      </c>
      <c r="O273" s="41">
        <v>0</v>
      </c>
      <c r="P273" s="41">
        <v>0</v>
      </c>
      <c r="Q273" s="41">
        <v>0</v>
      </c>
      <c r="R273" s="52">
        <v>44927</v>
      </c>
      <c r="S273" s="52">
        <v>45291</v>
      </c>
    </row>
    <row r="274" spans="1:19" ht="20.25" x14ac:dyDescent="0.3">
      <c r="A274" s="39">
        <v>262</v>
      </c>
      <c r="B274" s="44" t="s">
        <v>313</v>
      </c>
      <c r="C274" s="50">
        <v>31824</v>
      </c>
      <c r="D274" s="39" t="s">
        <v>1896</v>
      </c>
      <c r="E274" s="39">
        <v>1965</v>
      </c>
      <c r="F274" s="39" t="s">
        <v>2122</v>
      </c>
      <c r="G274" s="51" t="s">
        <v>2088</v>
      </c>
      <c r="H274" s="39">
        <v>5</v>
      </c>
      <c r="I274" s="39">
        <v>4</v>
      </c>
      <c r="J274" s="39">
        <v>0</v>
      </c>
      <c r="K274" s="39">
        <v>4585.5</v>
      </c>
      <c r="L274" s="39">
        <v>3545.625</v>
      </c>
      <c r="M274" s="41">
        <v>10789081.128</v>
      </c>
      <c r="N274" s="41">
        <f t="shared" si="5"/>
        <v>10789081.128</v>
      </c>
      <c r="O274" s="41">
        <v>0</v>
      </c>
      <c r="P274" s="41">
        <v>0</v>
      </c>
      <c r="Q274" s="41">
        <v>0</v>
      </c>
      <c r="R274" s="52">
        <v>44927</v>
      </c>
      <c r="S274" s="52">
        <v>45291</v>
      </c>
    </row>
    <row r="275" spans="1:19" ht="20.25" x14ac:dyDescent="0.3">
      <c r="A275" s="39">
        <v>264</v>
      </c>
      <c r="B275" s="44" t="s">
        <v>322</v>
      </c>
      <c r="C275" s="50">
        <v>32027</v>
      </c>
      <c r="D275" s="39" t="s">
        <v>1896</v>
      </c>
      <c r="E275" s="39">
        <v>1965</v>
      </c>
      <c r="F275" s="39" t="s">
        <v>2122</v>
      </c>
      <c r="G275" s="51" t="s">
        <v>2089</v>
      </c>
      <c r="H275" s="39">
        <v>5</v>
      </c>
      <c r="I275" s="39">
        <v>4</v>
      </c>
      <c r="J275" s="39">
        <v>0</v>
      </c>
      <c r="K275" s="39">
        <v>4150.3</v>
      </c>
      <c r="L275" s="39">
        <v>3234.8</v>
      </c>
      <c r="M275" s="41">
        <v>8243670.2796</v>
      </c>
      <c r="N275" s="41">
        <f t="shared" si="5"/>
        <v>8243670.2796</v>
      </c>
      <c r="O275" s="41">
        <v>0</v>
      </c>
      <c r="P275" s="41">
        <v>0</v>
      </c>
      <c r="Q275" s="41">
        <v>0</v>
      </c>
      <c r="R275" s="52">
        <v>44927</v>
      </c>
      <c r="S275" s="52">
        <v>45291</v>
      </c>
    </row>
    <row r="276" spans="1:19" ht="20.25" x14ac:dyDescent="0.3">
      <c r="A276" s="39">
        <v>265</v>
      </c>
      <c r="B276" s="44" t="s">
        <v>1554</v>
      </c>
      <c r="C276" s="50">
        <v>30590</v>
      </c>
      <c r="D276" s="39" t="s">
        <v>1896</v>
      </c>
      <c r="E276" s="39">
        <v>1971</v>
      </c>
      <c r="F276" s="39" t="s">
        <v>2122</v>
      </c>
      <c r="G276" s="51" t="s">
        <v>2088</v>
      </c>
      <c r="H276" s="39">
        <v>9</v>
      </c>
      <c r="I276" s="39">
        <v>4</v>
      </c>
      <c r="J276" s="39">
        <v>2</v>
      </c>
      <c r="K276" s="39">
        <v>9050.64</v>
      </c>
      <c r="L276" s="39">
        <v>6984.3</v>
      </c>
      <c r="M276" s="41">
        <v>5553014.0700000003</v>
      </c>
      <c r="N276" s="41">
        <f t="shared" si="5"/>
        <v>5553014.0700000003</v>
      </c>
      <c r="O276" s="41">
        <v>0</v>
      </c>
      <c r="P276" s="41">
        <v>0</v>
      </c>
      <c r="Q276" s="41">
        <v>0</v>
      </c>
      <c r="R276" s="52">
        <v>44927</v>
      </c>
      <c r="S276" s="52">
        <v>45291</v>
      </c>
    </row>
    <row r="277" spans="1:19" ht="20.25" x14ac:dyDescent="0.3">
      <c r="A277" s="39">
        <v>266</v>
      </c>
      <c r="B277" s="44" t="s">
        <v>1555</v>
      </c>
      <c r="C277" s="50">
        <v>30848</v>
      </c>
      <c r="D277" s="39" t="s">
        <v>1896</v>
      </c>
      <c r="E277" s="39">
        <v>1995</v>
      </c>
      <c r="F277" s="39" t="s">
        <v>2122</v>
      </c>
      <c r="G277" s="51" t="s">
        <v>2088</v>
      </c>
      <c r="H277" s="39">
        <v>10</v>
      </c>
      <c r="I277" s="39">
        <v>7</v>
      </c>
      <c r="J277" s="39">
        <v>7</v>
      </c>
      <c r="K277" s="39">
        <v>21007.4</v>
      </c>
      <c r="L277" s="39">
        <v>16326.41</v>
      </c>
      <c r="M277" s="41">
        <v>19417709.745000001</v>
      </c>
      <c r="N277" s="41">
        <f t="shared" si="5"/>
        <v>19417709.745000001</v>
      </c>
      <c r="O277" s="41">
        <v>0</v>
      </c>
      <c r="P277" s="41">
        <v>0</v>
      </c>
      <c r="Q277" s="41">
        <v>0</v>
      </c>
      <c r="R277" s="52">
        <v>44927</v>
      </c>
      <c r="S277" s="52">
        <v>45291</v>
      </c>
    </row>
    <row r="278" spans="1:19" ht="20.25" x14ac:dyDescent="0.3">
      <c r="A278" s="39">
        <v>267</v>
      </c>
      <c r="B278" s="44" t="s">
        <v>74</v>
      </c>
      <c r="C278" s="50">
        <v>31779</v>
      </c>
      <c r="D278" s="39" t="s">
        <v>1896</v>
      </c>
      <c r="E278" s="39">
        <v>1972</v>
      </c>
      <c r="F278" s="39" t="s">
        <v>2122</v>
      </c>
      <c r="G278" s="51" t="s">
        <v>2088</v>
      </c>
      <c r="H278" s="39">
        <v>12</v>
      </c>
      <c r="I278" s="39">
        <v>1</v>
      </c>
      <c r="J278" s="39">
        <v>2</v>
      </c>
      <c r="K278" s="39">
        <v>2935.89</v>
      </c>
      <c r="L278" s="39">
        <v>2363.2199999999998</v>
      </c>
      <c r="M278" s="41">
        <v>6300603.9100000001</v>
      </c>
      <c r="N278" s="41">
        <f t="shared" si="5"/>
        <v>6300603.9100000001</v>
      </c>
      <c r="O278" s="41">
        <v>0</v>
      </c>
      <c r="P278" s="41">
        <v>0</v>
      </c>
      <c r="Q278" s="41">
        <v>0</v>
      </c>
      <c r="R278" s="52">
        <v>44927</v>
      </c>
      <c r="S278" s="52">
        <v>45291</v>
      </c>
    </row>
    <row r="279" spans="1:19" ht="20.25" x14ac:dyDescent="0.3">
      <c r="A279" s="39">
        <v>268</v>
      </c>
      <c r="B279" s="44" t="s">
        <v>1574</v>
      </c>
      <c r="C279" s="50">
        <v>30876</v>
      </c>
      <c r="D279" s="39" t="s">
        <v>1896</v>
      </c>
      <c r="E279" s="39">
        <v>1997</v>
      </c>
      <c r="F279" s="39" t="s">
        <v>2122</v>
      </c>
      <c r="G279" s="51" t="s">
        <v>2088</v>
      </c>
      <c r="H279" s="39">
        <v>9</v>
      </c>
      <c r="I279" s="39">
        <v>1</v>
      </c>
      <c r="J279" s="39">
        <v>1</v>
      </c>
      <c r="K279" s="39">
        <v>2840.4</v>
      </c>
      <c r="L279" s="39">
        <v>2121.3000000000002</v>
      </c>
      <c r="M279" s="41">
        <v>2586472.37</v>
      </c>
      <c r="N279" s="41">
        <f t="shared" si="5"/>
        <v>2586472.37</v>
      </c>
      <c r="O279" s="41">
        <v>0</v>
      </c>
      <c r="P279" s="41">
        <v>0</v>
      </c>
      <c r="Q279" s="41">
        <v>0</v>
      </c>
      <c r="R279" s="52">
        <v>44927</v>
      </c>
      <c r="S279" s="52">
        <v>45291</v>
      </c>
    </row>
    <row r="280" spans="1:19" ht="20.25" x14ac:dyDescent="0.3">
      <c r="A280" s="39">
        <v>269</v>
      </c>
      <c r="B280" s="44" t="s">
        <v>1575</v>
      </c>
      <c r="C280" s="50">
        <v>31419</v>
      </c>
      <c r="D280" s="39" t="s">
        <v>1896</v>
      </c>
      <c r="E280" s="39">
        <v>1991</v>
      </c>
      <c r="F280" s="39" t="s">
        <v>2122</v>
      </c>
      <c r="G280" s="51" t="s">
        <v>2088</v>
      </c>
      <c r="H280" s="39">
        <v>9</v>
      </c>
      <c r="I280" s="39">
        <v>1</v>
      </c>
      <c r="J280" s="39">
        <v>1</v>
      </c>
      <c r="K280" s="39">
        <v>2724.4</v>
      </c>
      <c r="L280" s="39">
        <v>2169.6999999999998</v>
      </c>
      <c r="M280" s="41">
        <v>2586126.6800000002</v>
      </c>
      <c r="N280" s="41">
        <f t="shared" si="5"/>
        <v>2586126.6800000002</v>
      </c>
      <c r="O280" s="41">
        <v>0</v>
      </c>
      <c r="P280" s="41">
        <v>0</v>
      </c>
      <c r="Q280" s="41">
        <v>0</v>
      </c>
      <c r="R280" s="52">
        <v>44927</v>
      </c>
      <c r="S280" s="52">
        <v>45291</v>
      </c>
    </row>
    <row r="281" spans="1:19" ht="20.25" x14ac:dyDescent="0.3">
      <c r="A281" s="39">
        <v>270</v>
      </c>
      <c r="B281" s="44" t="s">
        <v>1718</v>
      </c>
      <c r="C281" s="50">
        <v>30749</v>
      </c>
      <c r="D281" s="39" t="s">
        <v>1896</v>
      </c>
      <c r="E281" s="39">
        <v>1993</v>
      </c>
      <c r="F281" s="39" t="s">
        <v>2122</v>
      </c>
      <c r="G281" s="51" t="s">
        <v>2088</v>
      </c>
      <c r="H281" s="39">
        <v>10</v>
      </c>
      <c r="I281" s="39">
        <v>3</v>
      </c>
      <c r="J281" s="39">
        <v>3</v>
      </c>
      <c r="K281" s="39">
        <v>10197.700000000001</v>
      </c>
      <c r="L281" s="39">
        <v>7172.6</v>
      </c>
      <c r="M281" s="41">
        <v>8327491.6100000003</v>
      </c>
      <c r="N281" s="41">
        <f t="shared" si="5"/>
        <v>8327491.6100000003</v>
      </c>
      <c r="O281" s="41">
        <v>0</v>
      </c>
      <c r="P281" s="41">
        <v>0</v>
      </c>
      <c r="Q281" s="41">
        <v>0</v>
      </c>
      <c r="R281" s="52">
        <v>44927</v>
      </c>
      <c r="S281" s="52">
        <v>45291</v>
      </c>
    </row>
    <row r="282" spans="1:19" ht="20.25" x14ac:dyDescent="0.3">
      <c r="A282" s="39">
        <v>271</v>
      </c>
      <c r="B282" s="44" t="s">
        <v>1809</v>
      </c>
      <c r="C282" s="50">
        <v>31276</v>
      </c>
      <c r="D282" s="39" t="s">
        <v>1896</v>
      </c>
      <c r="E282" s="39">
        <v>1995</v>
      </c>
      <c r="F282" s="39" t="s">
        <v>2122</v>
      </c>
      <c r="G282" s="51" t="s">
        <v>2088</v>
      </c>
      <c r="H282" s="39">
        <v>9</v>
      </c>
      <c r="I282" s="39">
        <v>2</v>
      </c>
      <c r="J282" s="39">
        <v>2</v>
      </c>
      <c r="K282" s="39">
        <v>6242.2</v>
      </c>
      <c r="L282" s="39">
        <v>4297.5999999999995</v>
      </c>
      <c r="M282" s="41">
        <v>5149824.3600000003</v>
      </c>
      <c r="N282" s="41">
        <f t="shared" si="5"/>
        <v>5149824.3600000003</v>
      </c>
      <c r="O282" s="41">
        <v>0</v>
      </c>
      <c r="P282" s="41">
        <v>0</v>
      </c>
      <c r="Q282" s="41">
        <v>0</v>
      </c>
      <c r="R282" s="52">
        <v>44927</v>
      </c>
      <c r="S282" s="52">
        <v>45291</v>
      </c>
    </row>
    <row r="283" spans="1:19" ht="20.25" x14ac:dyDescent="0.3">
      <c r="A283" s="39">
        <v>272</v>
      </c>
      <c r="B283" s="44" t="s">
        <v>1810</v>
      </c>
      <c r="C283" s="50">
        <v>31150</v>
      </c>
      <c r="D283" s="39" t="s">
        <v>1896</v>
      </c>
      <c r="E283" s="39">
        <v>1991</v>
      </c>
      <c r="F283" s="39" t="s">
        <v>2122</v>
      </c>
      <c r="G283" s="51" t="s">
        <v>2088</v>
      </c>
      <c r="H283" s="39">
        <v>9</v>
      </c>
      <c r="I283" s="39">
        <v>3</v>
      </c>
      <c r="J283" s="39">
        <v>3</v>
      </c>
      <c r="K283" s="39">
        <v>6171.9</v>
      </c>
      <c r="L283" s="39">
        <v>6194.9</v>
      </c>
      <c r="M283" s="41">
        <v>7733131.9199999999</v>
      </c>
      <c r="N283" s="41">
        <f t="shared" si="5"/>
        <v>7733131.9199999999</v>
      </c>
      <c r="O283" s="41">
        <v>0</v>
      </c>
      <c r="P283" s="41">
        <v>0</v>
      </c>
      <c r="Q283" s="41">
        <v>0</v>
      </c>
      <c r="R283" s="52">
        <v>44927</v>
      </c>
      <c r="S283" s="52">
        <v>45291</v>
      </c>
    </row>
    <row r="284" spans="1:19" ht="20.25" x14ac:dyDescent="0.3">
      <c r="A284" s="39">
        <v>273</v>
      </c>
      <c r="B284" s="44" t="s">
        <v>1811</v>
      </c>
      <c r="C284" s="50">
        <v>31933</v>
      </c>
      <c r="D284" s="39" t="s">
        <v>1896</v>
      </c>
      <c r="E284" s="39">
        <v>1996</v>
      </c>
      <c r="F284" s="39" t="s">
        <v>2122</v>
      </c>
      <c r="G284" s="51" t="s">
        <v>2089</v>
      </c>
      <c r="H284" s="39">
        <v>14</v>
      </c>
      <c r="I284" s="39">
        <v>1</v>
      </c>
      <c r="J284" s="39">
        <v>2</v>
      </c>
      <c r="K284" s="39">
        <v>6321</v>
      </c>
      <c r="L284" s="39">
        <v>4742.6000000000004</v>
      </c>
      <c r="M284" s="41">
        <v>7282994.4299999997</v>
      </c>
      <c r="N284" s="41">
        <f t="shared" si="5"/>
        <v>7282994.4299999997</v>
      </c>
      <c r="O284" s="41">
        <v>0</v>
      </c>
      <c r="P284" s="41">
        <v>0</v>
      </c>
      <c r="Q284" s="41">
        <v>0</v>
      </c>
      <c r="R284" s="52">
        <v>44927</v>
      </c>
      <c r="S284" s="52">
        <v>45291</v>
      </c>
    </row>
    <row r="285" spans="1:19" ht="20.25" x14ac:dyDescent="0.3">
      <c r="A285" s="39">
        <v>274</v>
      </c>
      <c r="B285" s="44" t="s">
        <v>1812</v>
      </c>
      <c r="C285" s="50">
        <v>31973</v>
      </c>
      <c r="D285" s="39" t="s">
        <v>1896</v>
      </c>
      <c r="E285" s="39">
        <v>1995</v>
      </c>
      <c r="F285" s="39" t="s">
        <v>2122</v>
      </c>
      <c r="G285" s="51" t="s">
        <v>2088</v>
      </c>
      <c r="H285" s="39">
        <v>9</v>
      </c>
      <c r="I285" s="39">
        <v>1</v>
      </c>
      <c r="J285" s="39">
        <v>1</v>
      </c>
      <c r="K285" s="39">
        <v>2739.21</v>
      </c>
      <c r="L285" s="39">
        <v>2130.9</v>
      </c>
      <c r="M285" s="41">
        <v>2586371.5500000003</v>
      </c>
      <c r="N285" s="41">
        <f t="shared" si="5"/>
        <v>2586371.5500000003</v>
      </c>
      <c r="O285" s="41">
        <v>0</v>
      </c>
      <c r="P285" s="41">
        <v>0</v>
      </c>
      <c r="Q285" s="41">
        <v>0</v>
      </c>
      <c r="R285" s="52">
        <v>44927</v>
      </c>
      <c r="S285" s="52">
        <v>45291</v>
      </c>
    </row>
    <row r="286" spans="1:19" ht="20.25" x14ac:dyDescent="0.3">
      <c r="A286" s="39">
        <v>275</v>
      </c>
      <c r="B286" s="44" t="s">
        <v>1840</v>
      </c>
      <c r="C286" s="50">
        <v>30598</v>
      </c>
      <c r="D286" s="39" t="s">
        <v>1896</v>
      </c>
      <c r="E286" s="39">
        <v>1989</v>
      </c>
      <c r="F286" s="39" t="s">
        <v>2122</v>
      </c>
      <c r="G286" s="51" t="s">
        <v>2088</v>
      </c>
      <c r="H286" s="39">
        <v>9</v>
      </c>
      <c r="I286" s="39">
        <v>1</v>
      </c>
      <c r="J286" s="39">
        <v>0</v>
      </c>
      <c r="K286" s="39">
        <v>2843.5</v>
      </c>
      <c r="L286" s="39">
        <v>2096.8000000000002</v>
      </c>
      <c r="M286" s="41">
        <v>3781492.9299999997</v>
      </c>
      <c r="N286" s="41">
        <f t="shared" si="5"/>
        <v>3781492.9299999997</v>
      </c>
      <c r="O286" s="41">
        <v>0</v>
      </c>
      <c r="P286" s="41">
        <v>0</v>
      </c>
      <c r="Q286" s="41">
        <v>0</v>
      </c>
      <c r="R286" s="52">
        <v>44927</v>
      </c>
      <c r="S286" s="52">
        <v>45291</v>
      </c>
    </row>
    <row r="287" spans="1:19" ht="20.25" x14ac:dyDescent="0.25">
      <c r="A287" s="42" t="s">
        <v>22</v>
      </c>
      <c r="B287" s="42"/>
      <c r="C287" s="53" t="s">
        <v>172</v>
      </c>
      <c r="D287" s="53" t="s">
        <v>172</v>
      </c>
      <c r="E287" s="53" t="s">
        <v>172</v>
      </c>
      <c r="F287" s="53" t="s">
        <v>172</v>
      </c>
      <c r="G287" s="53" t="s">
        <v>172</v>
      </c>
      <c r="H287" s="53" t="s">
        <v>172</v>
      </c>
      <c r="I287" s="53" t="s">
        <v>172</v>
      </c>
      <c r="J287" s="45">
        <f t="shared" ref="J287:Q287" si="6">SUM(J128:J286)</f>
        <v>36</v>
      </c>
      <c r="K287" s="45">
        <f t="shared" si="6"/>
        <v>483459.2300000001</v>
      </c>
      <c r="L287" s="45">
        <f t="shared" si="6"/>
        <v>371557.82099999988</v>
      </c>
      <c r="M287" s="45">
        <f t="shared" si="6"/>
        <v>722551494.11065006</v>
      </c>
      <c r="N287" s="45">
        <f t="shared" si="6"/>
        <v>722551494.11065006</v>
      </c>
      <c r="O287" s="45">
        <f t="shared" si="6"/>
        <v>0</v>
      </c>
      <c r="P287" s="45">
        <f t="shared" si="6"/>
        <v>0</v>
      </c>
      <c r="Q287" s="45">
        <f t="shared" si="6"/>
        <v>0</v>
      </c>
      <c r="R287" s="53" t="s">
        <v>172</v>
      </c>
      <c r="S287" s="53" t="s">
        <v>172</v>
      </c>
    </row>
    <row r="288" spans="1:19" ht="20.25" x14ac:dyDescent="0.3">
      <c r="A288" s="463" t="s">
        <v>1909</v>
      </c>
      <c r="B288" s="463"/>
      <c r="C288" s="463"/>
      <c r="D288" s="463"/>
      <c r="E288" s="463"/>
      <c r="F288" s="463"/>
      <c r="G288" s="463"/>
      <c r="H288" s="463"/>
      <c r="I288" s="463"/>
      <c r="J288" s="463"/>
      <c r="K288" s="463"/>
      <c r="L288" s="463"/>
      <c r="M288" s="463"/>
      <c r="N288" s="463"/>
      <c r="O288" s="463"/>
      <c r="P288" s="463"/>
      <c r="Q288" s="463"/>
      <c r="R288" s="463"/>
      <c r="S288" s="464"/>
    </row>
    <row r="289" spans="1:19" ht="20.25" x14ac:dyDescent="0.3">
      <c r="A289" s="39">
        <v>276</v>
      </c>
      <c r="B289" s="40" t="s">
        <v>337</v>
      </c>
      <c r="C289" s="50">
        <v>32174</v>
      </c>
      <c r="D289" s="39" t="s">
        <v>1896</v>
      </c>
      <c r="E289" s="39">
        <v>1967</v>
      </c>
      <c r="F289" s="39" t="s">
        <v>2122</v>
      </c>
      <c r="G289" s="51" t="s">
        <v>2089</v>
      </c>
      <c r="H289" s="39">
        <v>4</v>
      </c>
      <c r="I289" s="39">
        <v>3</v>
      </c>
      <c r="J289" s="39">
        <v>0</v>
      </c>
      <c r="K289" s="39">
        <v>2137.8000000000002</v>
      </c>
      <c r="L289" s="39">
        <v>1853.6</v>
      </c>
      <c r="M289" s="41">
        <v>4304592.2639999995</v>
      </c>
      <c r="N289" s="41">
        <f t="shared" si="5"/>
        <v>4304592.2639999995</v>
      </c>
      <c r="O289" s="41">
        <v>0</v>
      </c>
      <c r="P289" s="41">
        <v>0</v>
      </c>
      <c r="Q289" s="41">
        <v>0</v>
      </c>
      <c r="R289" s="52">
        <v>44927</v>
      </c>
      <c r="S289" s="52">
        <v>45291</v>
      </c>
    </row>
    <row r="290" spans="1:19" ht="20.25" x14ac:dyDescent="0.3">
      <c r="A290" s="39">
        <v>277</v>
      </c>
      <c r="B290" s="40" t="s">
        <v>49</v>
      </c>
      <c r="C290" s="50">
        <v>32158</v>
      </c>
      <c r="D290" s="39" t="s">
        <v>1896</v>
      </c>
      <c r="E290" s="39">
        <v>1972</v>
      </c>
      <c r="F290" s="39" t="s">
        <v>2122</v>
      </c>
      <c r="G290" s="51" t="s">
        <v>2089</v>
      </c>
      <c r="H290" s="39">
        <v>5</v>
      </c>
      <c r="I290" s="39">
        <v>4</v>
      </c>
      <c r="J290" s="39">
        <v>0</v>
      </c>
      <c r="K290" s="39">
        <v>5496.3</v>
      </c>
      <c r="L290" s="39">
        <v>4199.1000000000004</v>
      </c>
      <c r="M290" s="41">
        <v>3468870.4148000004</v>
      </c>
      <c r="N290" s="41">
        <f t="shared" si="5"/>
        <v>3468870.4148000004</v>
      </c>
      <c r="O290" s="41">
        <v>0</v>
      </c>
      <c r="P290" s="41">
        <v>0</v>
      </c>
      <c r="Q290" s="41">
        <v>0</v>
      </c>
      <c r="R290" s="52">
        <v>44927</v>
      </c>
      <c r="S290" s="52">
        <v>45291</v>
      </c>
    </row>
    <row r="291" spans="1:19" ht="20.25" x14ac:dyDescent="0.3">
      <c r="A291" s="39">
        <v>278</v>
      </c>
      <c r="B291" s="40" t="s">
        <v>338</v>
      </c>
      <c r="C291" s="50">
        <v>32160</v>
      </c>
      <c r="D291" s="39" t="s">
        <v>1896</v>
      </c>
      <c r="E291" s="39">
        <v>1970</v>
      </c>
      <c r="F291" s="39" t="s">
        <v>2122</v>
      </c>
      <c r="G291" s="51" t="s">
        <v>2088</v>
      </c>
      <c r="H291" s="39">
        <v>5</v>
      </c>
      <c r="I291" s="39">
        <v>4</v>
      </c>
      <c r="J291" s="39">
        <v>0</v>
      </c>
      <c r="K291" s="39">
        <v>5511.4</v>
      </c>
      <c r="L291" s="39">
        <v>3531.5</v>
      </c>
      <c r="M291" s="41">
        <v>8136237.1571499994</v>
      </c>
      <c r="N291" s="41">
        <f t="shared" si="5"/>
        <v>8136237.1571499994</v>
      </c>
      <c r="O291" s="41">
        <v>0</v>
      </c>
      <c r="P291" s="41">
        <v>0</v>
      </c>
      <c r="Q291" s="41">
        <v>0</v>
      </c>
      <c r="R291" s="52">
        <v>44927</v>
      </c>
      <c r="S291" s="52">
        <v>45291</v>
      </c>
    </row>
    <row r="292" spans="1:19" ht="20.25" x14ac:dyDescent="0.3">
      <c r="A292" s="39">
        <v>279</v>
      </c>
      <c r="B292" s="42" t="s">
        <v>339</v>
      </c>
      <c r="C292" s="50">
        <v>32164</v>
      </c>
      <c r="D292" s="39" t="s">
        <v>1896</v>
      </c>
      <c r="E292" s="39">
        <v>1971</v>
      </c>
      <c r="F292" s="39" t="s">
        <v>2122</v>
      </c>
      <c r="G292" s="51" t="s">
        <v>2088</v>
      </c>
      <c r="H292" s="39">
        <v>5</v>
      </c>
      <c r="I292" s="39">
        <v>2</v>
      </c>
      <c r="J292" s="39">
        <v>0</v>
      </c>
      <c r="K292" s="39">
        <v>2365.9</v>
      </c>
      <c r="L292" s="39">
        <v>1469.3</v>
      </c>
      <c r="M292" s="41">
        <v>136677.5</v>
      </c>
      <c r="N292" s="41">
        <f t="shared" si="5"/>
        <v>136677.5</v>
      </c>
      <c r="O292" s="41">
        <v>0</v>
      </c>
      <c r="P292" s="41">
        <v>0</v>
      </c>
      <c r="Q292" s="41">
        <v>0</v>
      </c>
      <c r="R292" s="52">
        <v>44927</v>
      </c>
      <c r="S292" s="52">
        <v>45291</v>
      </c>
    </row>
    <row r="293" spans="1:19" ht="20.25" x14ac:dyDescent="0.3">
      <c r="A293" s="39">
        <v>280</v>
      </c>
      <c r="B293" s="42" t="s">
        <v>340</v>
      </c>
      <c r="C293" s="50">
        <v>32149</v>
      </c>
      <c r="D293" s="39" t="s">
        <v>1896</v>
      </c>
      <c r="E293" s="39">
        <v>1970</v>
      </c>
      <c r="F293" s="39" t="s">
        <v>2122</v>
      </c>
      <c r="G293" s="51" t="s">
        <v>2088</v>
      </c>
      <c r="H293" s="39">
        <v>5</v>
      </c>
      <c r="I293" s="39">
        <v>4</v>
      </c>
      <c r="J293" s="39">
        <v>0</v>
      </c>
      <c r="K293" s="39">
        <v>5550.7</v>
      </c>
      <c r="L293" s="39">
        <v>3570.8</v>
      </c>
      <c r="M293" s="41">
        <v>6441701.4216</v>
      </c>
      <c r="N293" s="41">
        <f t="shared" si="5"/>
        <v>6441701.4216</v>
      </c>
      <c r="O293" s="41">
        <v>0</v>
      </c>
      <c r="P293" s="41">
        <v>0</v>
      </c>
      <c r="Q293" s="41">
        <v>0</v>
      </c>
      <c r="R293" s="52">
        <v>44927</v>
      </c>
      <c r="S293" s="52">
        <v>45291</v>
      </c>
    </row>
    <row r="294" spans="1:19" ht="20.25" x14ac:dyDescent="0.3">
      <c r="A294" s="39">
        <v>281</v>
      </c>
      <c r="B294" s="42" t="s">
        <v>334</v>
      </c>
      <c r="C294" s="50">
        <v>32152</v>
      </c>
      <c r="D294" s="39" t="s">
        <v>1896</v>
      </c>
      <c r="E294" s="39">
        <v>1973</v>
      </c>
      <c r="F294" s="39" t="s">
        <v>2122</v>
      </c>
      <c r="G294" s="51" t="s">
        <v>2088</v>
      </c>
      <c r="H294" s="39">
        <v>5</v>
      </c>
      <c r="I294" s="39">
        <v>5</v>
      </c>
      <c r="J294" s="39">
        <v>0</v>
      </c>
      <c r="K294" s="39">
        <v>6840.5</v>
      </c>
      <c r="L294" s="39">
        <v>4409.0700000000006</v>
      </c>
      <c r="M294" s="41">
        <v>9781109.7300000004</v>
      </c>
      <c r="N294" s="41">
        <f t="shared" si="5"/>
        <v>9781109.7300000004</v>
      </c>
      <c r="O294" s="41">
        <v>0</v>
      </c>
      <c r="P294" s="41">
        <v>0</v>
      </c>
      <c r="Q294" s="41">
        <v>0</v>
      </c>
      <c r="R294" s="52">
        <v>44927</v>
      </c>
      <c r="S294" s="52">
        <v>45291</v>
      </c>
    </row>
    <row r="295" spans="1:19" ht="20.25" x14ac:dyDescent="0.3">
      <c r="A295" s="39">
        <v>282</v>
      </c>
      <c r="B295" s="42" t="s">
        <v>335</v>
      </c>
      <c r="C295" s="50">
        <v>32153</v>
      </c>
      <c r="D295" s="39" t="s">
        <v>1896</v>
      </c>
      <c r="E295" s="39">
        <v>1970</v>
      </c>
      <c r="F295" s="39" t="s">
        <v>2122</v>
      </c>
      <c r="G295" s="51" t="s">
        <v>2088</v>
      </c>
      <c r="H295" s="39">
        <v>5</v>
      </c>
      <c r="I295" s="39">
        <v>4</v>
      </c>
      <c r="J295" s="39">
        <v>0</v>
      </c>
      <c r="K295" s="39">
        <v>5544.4</v>
      </c>
      <c r="L295" s="39">
        <v>3608.8</v>
      </c>
      <c r="M295" s="41">
        <v>8413708.4000000004</v>
      </c>
      <c r="N295" s="41">
        <f t="shared" si="5"/>
        <v>8413708.4000000004</v>
      </c>
      <c r="O295" s="41">
        <v>0</v>
      </c>
      <c r="P295" s="41">
        <v>0</v>
      </c>
      <c r="Q295" s="41">
        <v>0</v>
      </c>
      <c r="R295" s="52">
        <v>44927</v>
      </c>
      <c r="S295" s="52">
        <v>45291</v>
      </c>
    </row>
    <row r="296" spans="1:19" ht="20.25" x14ac:dyDescent="0.3">
      <c r="A296" s="39">
        <v>283</v>
      </c>
      <c r="B296" s="42" t="s">
        <v>336</v>
      </c>
      <c r="C296" s="50">
        <v>32302</v>
      </c>
      <c r="D296" s="39" t="s">
        <v>1896</v>
      </c>
      <c r="E296" s="39">
        <v>1975</v>
      </c>
      <c r="F296" s="39" t="s">
        <v>2122</v>
      </c>
      <c r="G296" s="51" t="s">
        <v>2089</v>
      </c>
      <c r="H296" s="39">
        <v>5</v>
      </c>
      <c r="I296" s="39">
        <v>6</v>
      </c>
      <c r="J296" s="39">
        <v>0</v>
      </c>
      <c r="K296" s="39">
        <v>4918.7</v>
      </c>
      <c r="L296" s="39">
        <v>4498</v>
      </c>
      <c r="M296" s="41">
        <v>13161716.7425</v>
      </c>
      <c r="N296" s="41">
        <f t="shared" si="5"/>
        <v>13161716.7425</v>
      </c>
      <c r="O296" s="41">
        <v>0</v>
      </c>
      <c r="P296" s="41">
        <v>0</v>
      </c>
      <c r="Q296" s="41">
        <v>0</v>
      </c>
      <c r="R296" s="52">
        <v>44927</v>
      </c>
      <c r="S296" s="52">
        <v>45291</v>
      </c>
    </row>
    <row r="297" spans="1:19" ht="20.25" x14ac:dyDescent="0.3">
      <c r="A297" s="39">
        <v>284</v>
      </c>
      <c r="B297" s="42" t="s">
        <v>1787</v>
      </c>
      <c r="C297" s="50">
        <v>32157</v>
      </c>
      <c r="D297" s="39" t="s">
        <v>1896</v>
      </c>
      <c r="E297" s="39">
        <v>1972</v>
      </c>
      <c r="F297" s="39" t="s">
        <v>2122</v>
      </c>
      <c r="G297" s="51" t="s">
        <v>2089</v>
      </c>
      <c r="H297" s="39">
        <v>5</v>
      </c>
      <c r="I297" s="39">
        <v>4</v>
      </c>
      <c r="J297" s="39">
        <v>0</v>
      </c>
      <c r="K297" s="39">
        <v>5405.8</v>
      </c>
      <c r="L297" s="39">
        <v>2706</v>
      </c>
      <c r="M297" s="41">
        <v>5642547.1999999993</v>
      </c>
      <c r="N297" s="41">
        <f t="shared" si="5"/>
        <v>5642547.1999999993</v>
      </c>
      <c r="O297" s="41">
        <v>0</v>
      </c>
      <c r="P297" s="41">
        <v>0</v>
      </c>
      <c r="Q297" s="41">
        <v>0</v>
      </c>
      <c r="R297" s="52">
        <v>44927</v>
      </c>
      <c r="S297" s="52">
        <v>45291</v>
      </c>
    </row>
    <row r="298" spans="1:19" ht="20.25" x14ac:dyDescent="0.3">
      <c r="A298" s="39">
        <v>285</v>
      </c>
      <c r="B298" s="42" t="s">
        <v>1802</v>
      </c>
      <c r="C298" s="50">
        <v>32151</v>
      </c>
      <c r="D298" s="39" t="s">
        <v>1896</v>
      </c>
      <c r="E298" s="39">
        <v>1972</v>
      </c>
      <c r="F298" s="39" t="s">
        <v>2122</v>
      </c>
      <c r="G298" s="51" t="s">
        <v>2088</v>
      </c>
      <c r="H298" s="39">
        <v>5</v>
      </c>
      <c r="I298" s="39">
        <v>5</v>
      </c>
      <c r="J298" s="39">
        <v>0</v>
      </c>
      <c r="K298" s="39">
        <v>7176.4</v>
      </c>
      <c r="L298" s="39">
        <v>4662.2999999999993</v>
      </c>
      <c r="M298" s="41">
        <v>8955134.1199999992</v>
      </c>
      <c r="N298" s="41">
        <f t="shared" si="5"/>
        <v>8955134.1199999992</v>
      </c>
      <c r="O298" s="41">
        <v>0</v>
      </c>
      <c r="P298" s="41">
        <v>0</v>
      </c>
      <c r="Q298" s="41">
        <v>0</v>
      </c>
      <c r="R298" s="52">
        <v>44927</v>
      </c>
      <c r="S298" s="52">
        <v>45291</v>
      </c>
    </row>
    <row r="299" spans="1:19" ht="20.25" x14ac:dyDescent="0.3">
      <c r="A299" s="39">
        <v>286</v>
      </c>
      <c r="B299" s="42" t="s">
        <v>1788</v>
      </c>
      <c r="C299" s="50">
        <v>32150</v>
      </c>
      <c r="D299" s="39" t="s">
        <v>1896</v>
      </c>
      <c r="E299" s="39">
        <v>1970</v>
      </c>
      <c r="F299" s="39" t="s">
        <v>2122</v>
      </c>
      <c r="G299" s="51" t="s">
        <v>2088</v>
      </c>
      <c r="H299" s="39">
        <v>5</v>
      </c>
      <c r="I299" s="39">
        <v>4</v>
      </c>
      <c r="J299" s="39">
        <v>0</v>
      </c>
      <c r="K299" s="39">
        <v>5569.6</v>
      </c>
      <c r="L299" s="39">
        <v>3547.75</v>
      </c>
      <c r="M299" s="41">
        <v>5321597.9399999995</v>
      </c>
      <c r="N299" s="41">
        <f t="shared" si="5"/>
        <v>5321597.9399999995</v>
      </c>
      <c r="O299" s="41">
        <v>0</v>
      </c>
      <c r="P299" s="41">
        <v>0</v>
      </c>
      <c r="Q299" s="41">
        <v>0</v>
      </c>
      <c r="R299" s="52">
        <v>44927</v>
      </c>
      <c r="S299" s="52">
        <v>45291</v>
      </c>
    </row>
    <row r="300" spans="1:19" ht="20.25" x14ac:dyDescent="0.3">
      <c r="A300" s="39">
        <v>287</v>
      </c>
      <c r="B300" s="42" t="s">
        <v>1789</v>
      </c>
      <c r="C300" s="50">
        <v>32167</v>
      </c>
      <c r="D300" s="39" t="s">
        <v>1896</v>
      </c>
      <c r="E300" s="39">
        <v>1970</v>
      </c>
      <c r="F300" s="39" t="s">
        <v>2122</v>
      </c>
      <c r="G300" s="51" t="s">
        <v>2088</v>
      </c>
      <c r="H300" s="39">
        <v>5</v>
      </c>
      <c r="I300" s="39">
        <v>4</v>
      </c>
      <c r="J300" s="39">
        <v>0</v>
      </c>
      <c r="K300" s="39">
        <v>5460.4</v>
      </c>
      <c r="L300" s="39">
        <v>3532.4</v>
      </c>
      <c r="M300" s="41">
        <v>7142323.2000000002</v>
      </c>
      <c r="N300" s="41">
        <f t="shared" si="5"/>
        <v>7142323.2000000002</v>
      </c>
      <c r="O300" s="41">
        <v>0</v>
      </c>
      <c r="P300" s="41">
        <v>0</v>
      </c>
      <c r="Q300" s="41">
        <v>0</v>
      </c>
      <c r="R300" s="52">
        <v>44927</v>
      </c>
      <c r="S300" s="52">
        <v>45291</v>
      </c>
    </row>
    <row r="301" spans="1:19" ht="20.25" x14ac:dyDescent="0.3">
      <c r="A301" s="39">
        <v>288</v>
      </c>
      <c r="B301" s="42" t="s">
        <v>1790</v>
      </c>
      <c r="C301" s="50">
        <v>32272</v>
      </c>
      <c r="D301" s="39" t="s">
        <v>1896</v>
      </c>
      <c r="E301" s="39">
        <v>1969</v>
      </c>
      <c r="F301" s="39" t="s">
        <v>2122</v>
      </c>
      <c r="G301" s="51" t="s">
        <v>2089</v>
      </c>
      <c r="H301" s="39">
        <v>5</v>
      </c>
      <c r="I301" s="39">
        <v>3</v>
      </c>
      <c r="J301" s="39">
        <v>0</v>
      </c>
      <c r="K301" s="39">
        <v>3331.4</v>
      </c>
      <c r="L301" s="39">
        <v>2475.84</v>
      </c>
      <c r="M301" s="41">
        <v>5621901.6999999993</v>
      </c>
      <c r="N301" s="41">
        <f t="shared" si="5"/>
        <v>5621901.6999999993</v>
      </c>
      <c r="O301" s="41">
        <v>0</v>
      </c>
      <c r="P301" s="41">
        <v>0</v>
      </c>
      <c r="Q301" s="41">
        <v>0</v>
      </c>
      <c r="R301" s="52">
        <v>44927</v>
      </c>
      <c r="S301" s="52">
        <v>45291</v>
      </c>
    </row>
    <row r="302" spans="1:19" ht="20.25" x14ac:dyDescent="0.3">
      <c r="A302" s="39">
        <v>289</v>
      </c>
      <c r="B302" s="42" t="s">
        <v>1791</v>
      </c>
      <c r="C302" s="50">
        <v>32273</v>
      </c>
      <c r="D302" s="39" t="s">
        <v>1896</v>
      </c>
      <c r="E302" s="39">
        <v>1981</v>
      </c>
      <c r="F302" s="39" t="s">
        <v>2122</v>
      </c>
      <c r="G302" s="51" t="s">
        <v>2088</v>
      </c>
      <c r="H302" s="39">
        <v>5</v>
      </c>
      <c r="I302" s="39">
        <v>4</v>
      </c>
      <c r="J302" s="39">
        <v>0</v>
      </c>
      <c r="K302" s="39">
        <v>6662.7</v>
      </c>
      <c r="L302" s="39">
        <v>4088.9</v>
      </c>
      <c r="M302" s="41">
        <v>7735837.2999999998</v>
      </c>
      <c r="N302" s="41">
        <f t="shared" si="5"/>
        <v>7735837.2999999998</v>
      </c>
      <c r="O302" s="41">
        <v>0</v>
      </c>
      <c r="P302" s="41">
        <v>0</v>
      </c>
      <c r="Q302" s="41">
        <v>0</v>
      </c>
      <c r="R302" s="52">
        <v>44927</v>
      </c>
      <c r="S302" s="52">
        <v>45291</v>
      </c>
    </row>
    <row r="303" spans="1:19" ht="20.25" x14ac:dyDescent="0.3">
      <c r="A303" s="39">
        <v>290</v>
      </c>
      <c r="B303" s="42" t="s">
        <v>1792</v>
      </c>
      <c r="C303" s="50">
        <v>32219</v>
      </c>
      <c r="D303" s="39" t="s">
        <v>1896</v>
      </c>
      <c r="E303" s="39">
        <v>1985</v>
      </c>
      <c r="F303" s="39" t="s">
        <v>2122</v>
      </c>
      <c r="G303" s="51" t="s">
        <v>2089</v>
      </c>
      <c r="H303" s="39">
        <v>5</v>
      </c>
      <c r="I303" s="39">
        <v>2</v>
      </c>
      <c r="J303" s="39">
        <v>0</v>
      </c>
      <c r="K303" s="39">
        <v>2388</v>
      </c>
      <c r="L303" s="39">
        <v>1436.2</v>
      </c>
      <c r="M303" s="41">
        <v>3511631.24</v>
      </c>
      <c r="N303" s="41">
        <f t="shared" si="5"/>
        <v>3511631.24</v>
      </c>
      <c r="O303" s="41">
        <v>0</v>
      </c>
      <c r="P303" s="41">
        <v>0</v>
      </c>
      <c r="Q303" s="41">
        <v>0</v>
      </c>
      <c r="R303" s="52">
        <v>44927</v>
      </c>
      <c r="S303" s="52">
        <v>45291</v>
      </c>
    </row>
    <row r="304" spans="1:19" ht="20.25" x14ac:dyDescent="0.3">
      <c r="A304" s="39">
        <v>291</v>
      </c>
      <c r="B304" s="42" t="s">
        <v>1793</v>
      </c>
      <c r="C304" s="50">
        <v>32220</v>
      </c>
      <c r="D304" s="39" t="s">
        <v>1896</v>
      </c>
      <c r="E304" s="39">
        <v>1985</v>
      </c>
      <c r="F304" s="39" t="s">
        <v>2122</v>
      </c>
      <c r="G304" s="51" t="s">
        <v>2089</v>
      </c>
      <c r="H304" s="39">
        <v>5</v>
      </c>
      <c r="I304" s="39">
        <v>4</v>
      </c>
      <c r="J304" s="39">
        <v>0</v>
      </c>
      <c r="K304" s="39">
        <v>4040.3</v>
      </c>
      <c r="L304" s="39">
        <v>2797.2</v>
      </c>
      <c r="M304" s="41">
        <v>6039497.3200000003</v>
      </c>
      <c r="N304" s="41">
        <f t="shared" si="5"/>
        <v>6039497.3200000003</v>
      </c>
      <c r="O304" s="41">
        <v>0</v>
      </c>
      <c r="P304" s="41">
        <v>0</v>
      </c>
      <c r="Q304" s="41">
        <v>0</v>
      </c>
      <c r="R304" s="52">
        <v>44927</v>
      </c>
      <c r="S304" s="52">
        <v>45291</v>
      </c>
    </row>
    <row r="305" spans="1:19" ht="20.25" x14ac:dyDescent="0.3">
      <c r="A305" s="39">
        <v>292</v>
      </c>
      <c r="B305" s="42" t="s">
        <v>1794</v>
      </c>
      <c r="C305" s="50">
        <v>32207</v>
      </c>
      <c r="D305" s="39" t="s">
        <v>1896</v>
      </c>
      <c r="E305" s="39">
        <v>1975</v>
      </c>
      <c r="F305" s="39" t="s">
        <v>2122</v>
      </c>
      <c r="G305" s="51" t="s">
        <v>2089</v>
      </c>
      <c r="H305" s="39">
        <v>5</v>
      </c>
      <c r="I305" s="39">
        <v>4</v>
      </c>
      <c r="J305" s="39">
        <v>0</v>
      </c>
      <c r="K305" s="39">
        <v>5016.3</v>
      </c>
      <c r="L305" s="39">
        <v>3314.9</v>
      </c>
      <c r="M305" s="41">
        <v>6134125.6199999992</v>
      </c>
      <c r="N305" s="41">
        <f t="shared" si="5"/>
        <v>6134125.6199999992</v>
      </c>
      <c r="O305" s="41">
        <v>0</v>
      </c>
      <c r="P305" s="41">
        <v>0</v>
      </c>
      <c r="Q305" s="41">
        <v>0</v>
      </c>
      <c r="R305" s="52">
        <v>44927</v>
      </c>
      <c r="S305" s="52">
        <v>45291</v>
      </c>
    </row>
    <row r="306" spans="1:19" ht="20.25" x14ac:dyDescent="0.3">
      <c r="A306" s="39">
        <v>293</v>
      </c>
      <c r="B306" s="42" t="s">
        <v>1795</v>
      </c>
      <c r="C306" s="50">
        <v>32209</v>
      </c>
      <c r="D306" s="39" t="s">
        <v>1896</v>
      </c>
      <c r="E306" s="39">
        <v>1977</v>
      </c>
      <c r="F306" s="39" t="s">
        <v>2122</v>
      </c>
      <c r="G306" s="51" t="s">
        <v>2089</v>
      </c>
      <c r="H306" s="39">
        <v>5</v>
      </c>
      <c r="I306" s="39">
        <v>4</v>
      </c>
      <c r="J306" s="39">
        <v>0</v>
      </c>
      <c r="K306" s="39">
        <v>5353.3</v>
      </c>
      <c r="L306" s="39">
        <v>3690.9</v>
      </c>
      <c r="M306" s="41">
        <v>6099464.7800000003</v>
      </c>
      <c r="N306" s="41">
        <f t="shared" si="5"/>
        <v>6099464.7800000003</v>
      </c>
      <c r="O306" s="41">
        <v>0</v>
      </c>
      <c r="P306" s="41">
        <v>0</v>
      </c>
      <c r="Q306" s="41">
        <v>0</v>
      </c>
      <c r="R306" s="52">
        <v>44927</v>
      </c>
      <c r="S306" s="52">
        <v>45291</v>
      </c>
    </row>
    <row r="307" spans="1:19" ht="20.25" x14ac:dyDescent="0.3">
      <c r="A307" s="39">
        <v>294</v>
      </c>
      <c r="B307" s="42" t="s">
        <v>1796</v>
      </c>
      <c r="C307" s="50">
        <v>32210</v>
      </c>
      <c r="D307" s="39" t="s">
        <v>1896</v>
      </c>
      <c r="E307" s="39">
        <v>1989</v>
      </c>
      <c r="F307" s="39" t="s">
        <v>2122</v>
      </c>
      <c r="G307" s="51" t="s">
        <v>2089</v>
      </c>
      <c r="H307" s="39">
        <v>5</v>
      </c>
      <c r="I307" s="39">
        <v>10</v>
      </c>
      <c r="J307" s="39">
        <v>0</v>
      </c>
      <c r="K307" s="39">
        <v>10714.1</v>
      </c>
      <c r="L307" s="39">
        <v>6927.5999999999995</v>
      </c>
      <c r="M307" s="41">
        <v>16974446.940000001</v>
      </c>
      <c r="N307" s="41">
        <f t="shared" si="5"/>
        <v>16974446.940000001</v>
      </c>
      <c r="O307" s="41">
        <v>0</v>
      </c>
      <c r="P307" s="41">
        <v>0</v>
      </c>
      <c r="Q307" s="41">
        <v>0</v>
      </c>
      <c r="R307" s="52">
        <v>44927</v>
      </c>
      <c r="S307" s="52">
        <v>45291</v>
      </c>
    </row>
    <row r="308" spans="1:19" ht="20.25" x14ac:dyDescent="0.3">
      <c r="A308" s="39">
        <v>295</v>
      </c>
      <c r="B308" s="42" t="s">
        <v>1797</v>
      </c>
      <c r="C308" s="50">
        <v>32260</v>
      </c>
      <c r="D308" s="39" t="s">
        <v>1896</v>
      </c>
      <c r="E308" s="39">
        <v>1977</v>
      </c>
      <c r="F308" s="39" t="s">
        <v>2122</v>
      </c>
      <c r="G308" s="51" t="s">
        <v>2089</v>
      </c>
      <c r="H308" s="39">
        <v>5</v>
      </c>
      <c r="I308" s="39">
        <v>4</v>
      </c>
      <c r="J308" s="39">
        <v>0</v>
      </c>
      <c r="K308" s="39">
        <v>3590</v>
      </c>
      <c r="L308" s="39">
        <v>3405.5</v>
      </c>
      <c r="M308" s="41">
        <v>5753072.4400000004</v>
      </c>
      <c r="N308" s="41">
        <f t="shared" si="5"/>
        <v>5753072.4400000004</v>
      </c>
      <c r="O308" s="41">
        <v>0</v>
      </c>
      <c r="P308" s="41">
        <v>0</v>
      </c>
      <c r="Q308" s="41">
        <v>0</v>
      </c>
      <c r="R308" s="52">
        <v>44927</v>
      </c>
      <c r="S308" s="52">
        <v>45291</v>
      </c>
    </row>
    <row r="309" spans="1:19" ht="20.25" x14ac:dyDescent="0.3">
      <c r="A309" s="39">
        <v>296</v>
      </c>
      <c r="B309" s="42" t="s">
        <v>1798</v>
      </c>
      <c r="C309" s="50">
        <v>32266</v>
      </c>
      <c r="D309" s="39" t="s">
        <v>1896</v>
      </c>
      <c r="E309" s="39">
        <v>1991</v>
      </c>
      <c r="F309" s="39" t="s">
        <v>2122</v>
      </c>
      <c r="G309" s="51" t="s">
        <v>2089</v>
      </c>
      <c r="H309" s="39">
        <v>5</v>
      </c>
      <c r="I309" s="39">
        <v>6</v>
      </c>
      <c r="J309" s="39">
        <v>0</v>
      </c>
      <c r="K309" s="39">
        <v>4820.6000000000004</v>
      </c>
      <c r="L309" s="39">
        <v>4149.1000000000004</v>
      </c>
      <c r="M309" s="41">
        <v>9895855.0199999996</v>
      </c>
      <c r="N309" s="41">
        <f t="shared" si="5"/>
        <v>9895855.0199999996</v>
      </c>
      <c r="O309" s="41">
        <v>0</v>
      </c>
      <c r="P309" s="41">
        <v>0</v>
      </c>
      <c r="Q309" s="41">
        <v>0</v>
      </c>
      <c r="R309" s="52">
        <v>44927</v>
      </c>
      <c r="S309" s="52">
        <v>45291</v>
      </c>
    </row>
    <row r="310" spans="1:19" ht="20.25" x14ac:dyDescent="0.3">
      <c r="A310" s="39">
        <v>297</v>
      </c>
      <c r="B310" s="42" t="s">
        <v>1799</v>
      </c>
      <c r="C310" s="50">
        <v>32304</v>
      </c>
      <c r="D310" s="39" t="s">
        <v>1896</v>
      </c>
      <c r="E310" s="39">
        <v>1996</v>
      </c>
      <c r="F310" s="39" t="s">
        <v>2122</v>
      </c>
      <c r="G310" s="51" t="s">
        <v>2089</v>
      </c>
      <c r="H310" s="39">
        <v>5</v>
      </c>
      <c r="I310" s="39">
        <v>6</v>
      </c>
      <c r="J310" s="39">
        <v>0</v>
      </c>
      <c r="K310" s="39">
        <v>3893</v>
      </c>
      <c r="L310" s="39">
        <v>3371.5</v>
      </c>
      <c r="M310" s="41">
        <v>6076237.6800000006</v>
      </c>
      <c r="N310" s="41">
        <f t="shared" si="5"/>
        <v>6076237.6800000006</v>
      </c>
      <c r="O310" s="41">
        <v>0</v>
      </c>
      <c r="P310" s="41">
        <v>0</v>
      </c>
      <c r="Q310" s="41">
        <v>0</v>
      </c>
      <c r="R310" s="52">
        <v>44927</v>
      </c>
      <c r="S310" s="52">
        <v>45291</v>
      </c>
    </row>
    <row r="311" spans="1:19" ht="20.25" x14ac:dyDescent="0.3">
      <c r="A311" s="39">
        <v>298</v>
      </c>
      <c r="B311" s="42" t="s">
        <v>1800</v>
      </c>
      <c r="C311" s="50">
        <v>32298</v>
      </c>
      <c r="D311" s="39" t="s">
        <v>1896</v>
      </c>
      <c r="E311" s="39">
        <v>1983</v>
      </c>
      <c r="F311" s="39" t="s">
        <v>2122</v>
      </c>
      <c r="G311" s="51" t="s">
        <v>2089</v>
      </c>
      <c r="H311" s="39">
        <v>5</v>
      </c>
      <c r="I311" s="39">
        <v>4</v>
      </c>
      <c r="J311" s="39">
        <v>0</v>
      </c>
      <c r="K311" s="39">
        <v>3184.9</v>
      </c>
      <c r="L311" s="39">
        <v>2856.6</v>
      </c>
      <c r="M311" s="41">
        <v>4503993.0200000005</v>
      </c>
      <c r="N311" s="41">
        <f t="shared" si="5"/>
        <v>4503993.0200000005</v>
      </c>
      <c r="O311" s="41">
        <v>0</v>
      </c>
      <c r="P311" s="41">
        <v>0</v>
      </c>
      <c r="Q311" s="41">
        <v>0</v>
      </c>
      <c r="R311" s="52">
        <v>44927</v>
      </c>
      <c r="S311" s="52">
        <v>45291</v>
      </c>
    </row>
    <row r="312" spans="1:19" ht="20.25" x14ac:dyDescent="0.3">
      <c r="A312" s="39">
        <v>299</v>
      </c>
      <c r="B312" s="42" t="s">
        <v>1801</v>
      </c>
      <c r="C312" s="50">
        <v>32230</v>
      </c>
      <c r="D312" s="39" t="s">
        <v>1896</v>
      </c>
      <c r="E312" s="39">
        <v>1975</v>
      </c>
      <c r="F312" s="39" t="s">
        <v>2122</v>
      </c>
      <c r="G312" s="51" t="s">
        <v>2089</v>
      </c>
      <c r="H312" s="39">
        <v>5</v>
      </c>
      <c r="I312" s="39">
        <v>4</v>
      </c>
      <c r="J312" s="39">
        <v>0</v>
      </c>
      <c r="K312" s="39">
        <v>3523.9</v>
      </c>
      <c r="L312" s="39">
        <v>3224.9</v>
      </c>
      <c r="M312" s="41">
        <v>7498403.7999999998</v>
      </c>
      <c r="N312" s="41">
        <f t="shared" si="5"/>
        <v>7498403.7999999998</v>
      </c>
      <c r="O312" s="41">
        <v>0</v>
      </c>
      <c r="P312" s="41">
        <v>0</v>
      </c>
      <c r="Q312" s="41">
        <v>0</v>
      </c>
      <c r="R312" s="52">
        <v>44927</v>
      </c>
      <c r="S312" s="52">
        <v>45291</v>
      </c>
    </row>
    <row r="313" spans="1:19" ht="20.25" x14ac:dyDescent="0.25">
      <c r="A313" s="42" t="s">
        <v>22</v>
      </c>
      <c r="B313" s="42"/>
      <c r="C313" s="53" t="s">
        <v>172</v>
      </c>
      <c r="D313" s="53" t="s">
        <v>172</v>
      </c>
      <c r="E313" s="53" t="s">
        <v>172</v>
      </c>
      <c r="F313" s="53" t="s">
        <v>172</v>
      </c>
      <c r="G313" s="53" t="s">
        <v>172</v>
      </c>
      <c r="H313" s="53" t="s">
        <v>172</v>
      </c>
      <c r="I313" s="53" t="s">
        <v>172</v>
      </c>
      <c r="J313" s="45">
        <f>SUM(J289:J312)</f>
        <v>0</v>
      </c>
      <c r="K313" s="45">
        <f t="shared" ref="K313:Q313" si="7">SUM(K289:K312)</f>
        <v>118496.40000000001</v>
      </c>
      <c r="L313" s="45">
        <f t="shared" si="7"/>
        <v>83327.760000000009</v>
      </c>
      <c r="M313" s="45">
        <f t="shared" si="7"/>
        <v>166750682.95005003</v>
      </c>
      <c r="N313" s="45">
        <f t="shared" si="7"/>
        <v>166750682.95005003</v>
      </c>
      <c r="O313" s="45">
        <f t="shared" si="7"/>
        <v>0</v>
      </c>
      <c r="P313" s="45">
        <f t="shared" si="7"/>
        <v>0</v>
      </c>
      <c r="Q313" s="45">
        <f t="shared" si="7"/>
        <v>0</v>
      </c>
      <c r="R313" s="53" t="s">
        <v>172</v>
      </c>
      <c r="S313" s="53" t="s">
        <v>172</v>
      </c>
    </row>
    <row r="314" spans="1:19" ht="20.25" x14ac:dyDescent="0.3">
      <c r="A314" s="463" t="s">
        <v>1910</v>
      </c>
      <c r="B314" s="463"/>
      <c r="C314" s="463"/>
      <c r="D314" s="463"/>
      <c r="E314" s="463"/>
      <c r="F314" s="463"/>
      <c r="G314" s="463"/>
      <c r="H314" s="463"/>
      <c r="I314" s="463"/>
      <c r="J314" s="463"/>
      <c r="K314" s="463"/>
      <c r="L314" s="463"/>
      <c r="M314" s="463"/>
      <c r="N314" s="463"/>
      <c r="O314" s="463"/>
      <c r="P314" s="463"/>
      <c r="Q314" s="463"/>
      <c r="R314" s="463"/>
      <c r="S314" s="464"/>
    </row>
    <row r="315" spans="1:19" ht="20.25" x14ac:dyDescent="0.3">
      <c r="A315" s="39">
        <v>300</v>
      </c>
      <c r="B315" s="43" t="s">
        <v>341</v>
      </c>
      <c r="C315" s="50">
        <v>33431</v>
      </c>
      <c r="D315" s="39" t="s">
        <v>1896</v>
      </c>
      <c r="E315" s="39">
        <v>1964</v>
      </c>
      <c r="F315" s="39">
        <v>2015</v>
      </c>
      <c r="G315" s="51" t="s">
        <v>2088</v>
      </c>
      <c r="H315" s="39">
        <v>5</v>
      </c>
      <c r="I315" s="39">
        <v>3</v>
      </c>
      <c r="J315" s="39">
        <v>0</v>
      </c>
      <c r="K315" s="39">
        <v>4169</v>
      </c>
      <c r="L315" s="39">
        <v>2577.6999999999998</v>
      </c>
      <c r="M315" s="41">
        <v>913921.42799999996</v>
      </c>
      <c r="N315" s="41">
        <f t="shared" si="5"/>
        <v>913921.42799999996</v>
      </c>
      <c r="O315" s="41">
        <v>0</v>
      </c>
      <c r="P315" s="41">
        <v>0</v>
      </c>
      <c r="Q315" s="41">
        <v>0</v>
      </c>
      <c r="R315" s="52">
        <v>44927</v>
      </c>
      <c r="S315" s="52">
        <v>45291</v>
      </c>
    </row>
    <row r="316" spans="1:19" ht="20.25" x14ac:dyDescent="0.3">
      <c r="A316" s="39">
        <v>301</v>
      </c>
      <c r="B316" s="43" t="s">
        <v>342</v>
      </c>
      <c r="C316" s="50">
        <v>33436</v>
      </c>
      <c r="D316" s="39" t="s">
        <v>1896</v>
      </c>
      <c r="E316" s="39">
        <v>1977</v>
      </c>
      <c r="F316" s="39">
        <v>2018</v>
      </c>
      <c r="G316" s="51" t="s">
        <v>2089</v>
      </c>
      <c r="H316" s="39">
        <v>9</v>
      </c>
      <c r="I316" s="39">
        <v>2</v>
      </c>
      <c r="J316" s="39">
        <v>0</v>
      </c>
      <c r="K316" s="39">
        <v>5253.1</v>
      </c>
      <c r="L316" s="39">
        <v>4263.7</v>
      </c>
      <c r="M316" s="41">
        <v>10756440.4695</v>
      </c>
      <c r="N316" s="41">
        <f t="shared" si="5"/>
        <v>10756440.4695</v>
      </c>
      <c r="O316" s="41">
        <v>0</v>
      </c>
      <c r="P316" s="41">
        <v>0</v>
      </c>
      <c r="Q316" s="41">
        <v>0</v>
      </c>
      <c r="R316" s="52">
        <v>44927</v>
      </c>
      <c r="S316" s="52">
        <v>45291</v>
      </c>
    </row>
    <row r="317" spans="1:19" ht="20.25" x14ac:dyDescent="0.3">
      <c r="A317" s="39">
        <v>302</v>
      </c>
      <c r="B317" s="43" t="s">
        <v>1674</v>
      </c>
      <c r="C317" s="50">
        <v>33566</v>
      </c>
      <c r="D317" s="39" t="s">
        <v>1896</v>
      </c>
      <c r="E317" s="39">
        <v>1917</v>
      </c>
      <c r="F317" s="39" t="s">
        <v>2122</v>
      </c>
      <c r="G317" s="51" t="s">
        <v>2094</v>
      </c>
      <c r="H317" s="39">
        <v>2</v>
      </c>
      <c r="I317" s="39">
        <v>2</v>
      </c>
      <c r="J317" s="39">
        <v>0</v>
      </c>
      <c r="K317" s="39">
        <v>285</v>
      </c>
      <c r="L317" s="39">
        <v>245.2</v>
      </c>
      <c r="M317" s="41">
        <v>118665.60000000001</v>
      </c>
      <c r="N317" s="41">
        <f t="shared" si="5"/>
        <v>118665.60000000001</v>
      </c>
      <c r="O317" s="41">
        <v>0</v>
      </c>
      <c r="P317" s="41">
        <v>0</v>
      </c>
      <c r="Q317" s="41">
        <v>0</v>
      </c>
      <c r="R317" s="52">
        <v>44927</v>
      </c>
      <c r="S317" s="52">
        <v>45291</v>
      </c>
    </row>
    <row r="318" spans="1:19" ht="20.25" x14ac:dyDescent="0.3">
      <c r="A318" s="39">
        <v>303</v>
      </c>
      <c r="B318" s="43" t="s">
        <v>1642</v>
      </c>
      <c r="C318" s="50">
        <v>33301</v>
      </c>
      <c r="D318" s="39" t="s">
        <v>1897</v>
      </c>
      <c r="E318" s="39">
        <v>1989</v>
      </c>
      <c r="F318" s="39" t="s">
        <v>2122</v>
      </c>
      <c r="G318" s="51" t="s">
        <v>2088</v>
      </c>
      <c r="H318" s="39">
        <v>9</v>
      </c>
      <c r="I318" s="39">
        <v>2</v>
      </c>
      <c r="J318" s="39">
        <v>0</v>
      </c>
      <c r="K318" s="39">
        <v>5512.6</v>
      </c>
      <c r="L318" s="39" t="s">
        <v>2122</v>
      </c>
      <c r="M318" s="41">
        <v>0</v>
      </c>
      <c r="N318" s="41">
        <f t="shared" si="5"/>
        <v>0</v>
      </c>
      <c r="O318" s="41">
        <v>0</v>
      </c>
      <c r="P318" s="41">
        <v>0</v>
      </c>
      <c r="Q318" s="41">
        <v>0</v>
      </c>
      <c r="R318" s="52">
        <v>44927</v>
      </c>
      <c r="S318" s="52">
        <v>45291</v>
      </c>
    </row>
    <row r="319" spans="1:19" ht="20.25" x14ac:dyDescent="0.3">
      <c r="A319" s="39">
        <v>304</v>
      </c>
      <c r="B319" s="43" t="s">
        <v>452</v>
      </c>
      <c r="C319" s="50">
        <v>33638</v>
      </c>
      <c r="D319" s="39" t="s">
        <v>1896</v>
      </c>
      <c r="E319" s="39">
        <v>1966</v>
      </c>
      <c r="F319" s="39" t="s">
        <v>2122</v>
      </c>
      <c r="G319" s="51" t="s">
        <v>2089</v>
      </c>
      <c r="H319" s="39">
        <v>5</v>
      </c>
      <c r="I319" s="39">
        <v>3</v>
      </c>
      <c r="J319" s="39">
        <v>0</v>
      </c>
      <c r="K319" s="39">
        <v>4056.6</v>
      </c>
      <c r="L319" s="39">
        <v>5005.5</v>
      </c>
      <c r="M319" s="41">
        <v>1734919.3624</v>
      </c>
      <c r="N319" s="41">
        <f t="shared" si="5"/>
        <v>1734919.3624</v>
      </c>
      <c r="O319" s="41">
        <v>0</v>
      </c>
      <c r="P319" s="41">
        <v>0</v>
      </c>
      <c r="Q319" s="41">
        <v>0</v>
      </c>
      <c r="R319" s="52">
        <v>44927</v>
      </c>
      <c r="S319" s="52">
        <v>45291</v>
      </c>
    </row>
    <row r="320" spans="1:19" ht="20.25" x14ac:dyDescent="0.3">
      <c r="A320" s="39">
        <v>305</v>
      </c>
      <c r="B320" s="43" t="s">
        <v>343</v>
      </c>
      <c r="C320" s="50">
        <v>33737</v>
      </c>
      <c r="D320" s="39" t="s">
        <v>1896</v>
      </c>
      <c r="E320" s="39">
        <v>1958</v>
      </c>
      <c r="F320" s="39" t="s">
        <v>2122</v>
      </c>
      <c r="G320" s="51" t="s">
        <v>2089</v>
      </c>
      <c r="H320" s="39">
        <v>2</v>
      </c>
      <c r="I320" s="39">
        <v>3</v>
      </c>
      <c r="J320" s="39">
        <v>0</v>
      </c>
      <c r="K320" s="39">
        <v>854</v>
      </c>
      <c r="L320" s="39">
        <v>831.25</v>
      </c>
      <c r="M320" s="41">
        <v>338432.26199999999</v>
      </c>
      <c r="N320" s="41">
        <f t="shared" si="5"/>
        <v>338432.26199999999</v>
      </c>
      <c r="O320" s="41">
        <v>0</v>
      </c>
      <c r="P320" s="41">
        <v>0</v>
      </c>
      <c r="Q320" s="41">
        <v>0</v>
      </c>
      <c r="R320" s="52">
        <v>44927</v>
      </c>
      <c r="S320" s="52">
        <v>45291</v>
      </c>
    </row>
    <row r="321" spans="1:19" ht="20.25" x14ac:dyDescent="0.3">
      <c r="A321" s="39">
        <v>306</v>
      </c>
      <c r="B321" s="43" t="s">
        <v>344</v>
      </c>
      <c r="C321" s="50">
        <v>33749</v>
      </c>
      <c r="D321" s="39" t="s">
        <v>1896</v>
      </c>
      <c r="E321" s="39">
        <v>1968</v>
      </c>
      <c r="F321" s="39" t="s">
        <v>2122</v>
      </c>
      <c r="G321" s="51" t="s">
        <v>2088</v>
      </c>
      <c r="H321" s="39">
        <v>4</v>
      </c>
      <c r="I321" s="39">
        <v>3</v>
      </c>
      <c r="J321" s="39">
        <v>0</v>
      </c>
      <c r="K321" s="39">
        <v>3564.7</v>
      </c>
      <c r="L321" s="39">
        <v>1999.34</v>
      </c>
      <c r="M321" s="41">
        <v>3234535.2156500001</v>
      </c>
      <c r="N321" s="41">
        <f t="shared" si="5"/>
        <v>3234535.2156500001</v>
      </c>
      <c r="O321" s="41">
        <v>0</v>
      </c>
      <c r="P321" s="41">
        <v>0</v>
      </c>
      <c r="Q321" s="41">
        <v>0</v>
      </c>
      <c r="R321" s="52">
        <v>44927</v>
      </c>
      <c r="S321" s="52">
        <v>45291</v>
      </c>
    </row>
    <row r="322" spans="1:19" ht="20.25" x14ac:dyDescent="0.3">
      <c r="A322" s="39">
        <v>307</v>
      </c>
      <c r="B322" s="43" t="s">
        <v>346</v>
      </c>
      <c r="C322" s="50">
        <v>33875</v>
      </c>
      <c r="D322" s="39" t="s">
        <v>1896</v>
      </c>
      <c r="E322" s="39">
        <v>1973</v>
      </c>
      <c r="F322" s="39" t="s">
        <v>2122</v>
      </c>
      <c r="G322" s="51" t="s">
        <v>2088</v>
      </c>
      <c r="H322" s="39">
        <v>5</v>
      </c>
      <c r="I322" s="39">
        <v>4</v>
      </c>
      <c r="J322" s="39">
        <v>0</v>
      </c>
      <c r="K322" s="39">
        <v>4409.7</v>
      </c>
      <c r="L322" s="39">
        <v>2712.6</v>
      </c>
      <c r="M322" s="41">
        <v>4120456.2419999996</v>
      </c>
      <c r="N322" s="41">
        <f t="shared" si="5"/>
        <v>4120456.2419999996</v>
      </c>
      <c r="O322" s="41">
        <v>0</v>
      </c>
      <c r="P322" s="41">
        <v>0</v>
      </c>
      <c r="Q322" s="41">
        <v>0</v>
      </c>
      <c r="R322" s="52">
        <v>44927</v>
      </c>
      <c r="S322" s="52">
        <v>45291</v>
      </c>
    </row>
    <row r="323" spans="1:19" ht="20.25" x14ac:dyDescent="0.3">
      <c r="A323" s="39">
        <v>308</v>
      </c>
      <c r="B323" s="43" t="s">
        <v>1675</v>
      </c>
      <c r="C323" s="50">
        <v>33939</v>
      </c>
      <c r="D323" s="39" t="s">
        <v>1896</v>
      </c>
      <c r="E323" s="39">
        <v>1940</v>
      </c>
      <c r="F323" s="39" t="s">
        <v>2122</v>
      </c>
      <c r="G323" s="51" t="s">
        <v>2094</v>
      </c>
      <c r="H323" s="39">
        <v>2</v>
      </c>
      <c r="I323" s="39">
        <v>2</v>
      </c>
      <c r="J323" s="39">
        <v>0</v>
      </c>
      <c r="K323" s="39">
        <v>536.6</v>
      </c>
      <c r="L323" s="39">
        <v>438.3</v>
      </c>
      <c r="M323" s="41">
        <v>225088.8</v>
      </c>
      <c r="N323" s="41">
        <f t="shared" si="5"/>
        <v>225088.8</v>
      </c>
      <c r="O323" s="41">
        <v>0</v>
      </c>
      <c r="P323" s="41">
        <v>0</v>
      </c>
      <c r="Q323" s="41">
        <v>0</v>
      </c>
      <c r="R323" s="52">
        <v>44927</v>
      </c>
      <c r="S323" s="52">
        <v>45291</v>
      </c>
    </row>
    <row r="324" spans="1:19" ht="20.25" x14ac:dyDescent="0.3">
      <c r="A324" s="39">
        <v>309</v>
      </c>
      <c r="B324" s="43" t="s">
        <v>347</v>
      </c>
      <c r="C324" s="50">
        <v>34065</v>
      </c>
      <c r="D324" s="39" t="s">
        <v>1896</v>
      </c>
      <c r="E324" s="39">
        <v>1970</v>
      </c>
      <c r="F324" s="39" t="s">
        <v>2122</v>
      </c>
      <c r="G324" s="51" t="s">
        <v>2088</v>
      </c>
      <c r="H324" s="39">
        <v>5</v>
      </c>
      <c r="I324" s="39">
        <v>8</v>
      </c>
      <c r="J324" s="39">
        <v>0</v>
      </c>
      <c r="K324" s="39">
        <v>10651.68</v>
      </c>
      <c r="L324" s="39">
        <v>7847.9</v>
      </c>
      <c r="M324" s="41">
        <v>10440757.15</v>
      </c>
      <c r="N324" s="41">
        <f t="shared" si="5"/>
        <v>10440757.15</v>
      </c>
      <c r="O324" s="41">
        <v>0</v>
      </c>
      <c r="P324" s="41">
        <v>0</v>
      </c>
      <c r="Q324" s="41">
        <v>0</v>
      </c>
      <c r="R324" s="52">
        <v>44927</v>
      </c>
      <c r="S324" s="52">
        <v>45291</v>
      </c>
    </row>
    <row r="325" spans="1:19" ht="20.25" x14ac:dyDescent="0.3">
      <c r="A325" s="39">
        <v>310</v>
      </c>
      <c r="B325" s="43" t="s">
        <v>348</v>
      </c>
      <c r="C325" s="50">
        <v>34071</v>
      </c>
      <c r="D325" s="39" t="s">
        <v>1896</v>
      </c>
      <c r="E325" s="39">
        <v>1973</v>
      </c>
      <c r="F325" s="39" t="s">
        <v>2122</v>
      </c>
      <c r="G325" s="51" t="s">
        <v>2088</v>
      </c>
      <c r="H325" s="39">
        <v>5</v>
      </c>
      <c r="I325" s="39">
        <v>4</v>
      </c>
      <c r="J325" s="39">
        <v>0</v>
      </c>
      <c r="K325" s="39">
        <v>5486.2</v>
      </c>
      <c r="L325" s="39">
        <v>3530.6</v>
      </c>
      <c r="M325" s="41">
        <v>5213930.63</v>
      </c>
      <c r="N325" s="41">
        <f t="shared" si="5"/>
        <v>5213930.63</v>
      </c>
      <c r="O325" s="41">
        <v>0</v>
      </c>
      <c r="P325" s="41">
        <v>0</v>
      </c>
      <c r="Q325" s="41">
        <v>0</v>
      </c>
      <c r="R325" s="52">
        <v>44927</v>
      </c>
      <c r="S325" s="52">
        <v>45291</v>
      </c>
    </row>
    <row r="326" spans="1:19" ht="20.25" x14ac:dyDescent="0.3">
      <c r="A326" s="39">
        <v>311</v>
      </c>
      <c r="B326" s="43" t="s">
        <v>877</v>
      </c>
      <c r="C326" s="50">
        <v>34158</v>
      </c>
      <c r="D326" s="39" t="s">
        <v>1896</v>
      </c>
      <c r="E326" s="39">
        <v>1953</v>
      </c>
      <c r="F326" s="39" t="s">
        <v>2122</v>
      </c>
      <c r="G326" s="51" t="s">
        <v>2096</v>
      </c>
      <c r="H326" s="39">
        <v>2</v>
      </c>
      <c r="I326" s="39">
        <v>1</v>
      </c>
      <c r="J326" s="39">
        <v>0</v>
      </c>
      <c r="K326" s="39">
        <v>395.5</v>
      </c>
      <c r="L326" s="39">
        <v>395.8</v>
      </c>
      <c r="M326" s="41">
        <v>786499.14</v>
      </c>
      <c r="N326" s="41">
        <f t="shared" si="5"/>
        <v>786499.14</v>
      </c>
      <c r="O326" s="41">
        <v>0</v>
      </c>
      <c r="P326" s="41">
        <v>0</v>
      </c>
      <c r="Q326" s="41">
        <v>0</v>
      </c>
      <c r="R326" s="52">
        <v>44927</v>
      </c>
      <c r="S326" s="52">
        <v>45291</v>
      </c>
    </row>
    <row r="327" spans="1:19" ht="20.25" x14ac:dyDescent="0.3">
      <c r="A327" s="39">
        <v>312</v>
      </c>
      <c r="B327" s="43" t="s">
        <v>1676</v>
      </c>
      <c r="C327" s="50">
        <v>34211</v>
      </c>
      <c r="D327" s="39" t="s">
        <v>1896</v>
      </c>
      <c r="E327" s="39">
        <v>1917</v>
      </c>
      <c r="F327" s="39" t="s">
        <v>2122</v>
      </c>
      <c r="G327" s="51" t="s">
        <v>2094</v>
      </c>
      <c r="H327" s="39">
        <v>2</v>
      </c>
      <c r="I327" s="39">
        <v>1</v>
      </c>
      <c r="J327" s="39">
        <v>0</v>
      </c>
      <c r="K327" s="39">
        <v>295.10000000000002</v>
      </c>
      <c r="L327" s="39">
        <v>258.10000000000002</v>
      </c>
      <c r="M327" s="41">
        <v>381410.4</v>
      </c>
      <c r="N327" s="41">
        <f t="shared" si="5"/>
        <v>381410.4</v>
      </c>
      <c r="O327" s="41">
        <v>0</v>
      </c>
      <c r="P327" s="41">
        <v>0</v>
      </c>
      <c r="Q327" s="41">
        <v>0</v>
      </c>
      <c r="R327" s="52">
        <v>44927</v>
      </c>
      <c r="S327" s="52">
        <v>45291</v>
      </c>
    </row>
    <row r="328" spans="1:19" ht="20.25" x14ac:dyDescent="0.3">
      <c r="A328" s="39">
        <v>313</v>
      </c>
      <c r="B328" s="43" t="s">
        <v>1677</v>
      </c>
      <c r="C328" s="50">
        <v>34213</v>
      </c>
      <c r="D328" s="39" t="s">
        <v>1896</v>
      </c>
      <c r="E328" s="39">
        <v>1917</v>
      </c>
      <c r="F328" s="39" t="s">
        <v>2122</v>
      </c>
      <c r="G328" s="51" t="s">
        <v>2094</v>
      </c>
      <c r="H328" s="39">
        <v>2</v>
      </c>
      <c r="I328" s="39">
        <v>1</v>
      </c>
      <c r="J328" s="39">
        <v>0</v>
      </c>
      <c r="K328" s="39">
        <v>342.64</v>
      </c>
      <c r="L328" s="39">
        <v>210.9</v>
      </c>
      <c r="M328" s="41">
        <v>289268.40000000002</v>
      </c>
      <c r="N328" s="41">
        <f t="shared" si="5"/>
        <v>289268.40000000002</v>
      </c>
      <c r="O328" s="41">
        <v>0</v>
      </c>
      <c r="P328" s="41">
        <v>0</v>
      </c>
      <c r="Q328" s="41">
        <v>0</v>
      </c>
      <c r="R328" s="52">
        <v>44927</v>
      </c>
      <c r="S328" s="52">
        <v>45291</v>
      </c>
    </row>
    <row r="329" spans="1:19" ht="20.25" x14ac:dyDescent="0.3">
      <c r="A329" s="39">
        <v>314</v>
      </c>
      <c r="B329" s="43" t="s">
        <v>1678</v>
      </c>
      <c r="C329" s="50">
        <v>34215</v>
      </c>
      <c r="D329" s="39" t="s">
        <v>1896</v>
      </c>
      <c r="E329" s="39">
        <v>1917</v>
      </c>
      <c r="F329" s="39" t="s">
        <v>2122</v>
      </c>
      <c r="G329" s="51" t="s">
        <v>2094</v>
      </c>
      <c r="H329" s="39">
        <v>2</v>
      </c>
      <c r="I329" s="39">
        <v>1</v>
      </c>
      <c r="J329" s="39">
        <v>0</v>
      </c>
      <c r="K329" s="39">
        <v>355.89</v>
      </c>
      <c r="L329" s="39">
        <v>356.2</v>
      </c>
      <c r="M329" s="41">
        <v>368352</v>
      </c>
      <c r="N329" s="41">
        <f t="shared" si="5"/>
        <v>368352</v>
      </c>
      <c r="O329" s="41">
        <v>0</v>
      </c>
      <c r="P329" s="41">
        <v>0</v>
      </c>
      <c r="Q329" s="41">
        <v>0</v>
      </c>
      <c r="R329" s="52">
        <v>44927</v>
      </c>
      <c r="S329" s="52">
        <v>45291</v>
      </c>
    </row>
    <row r="330" spans="1:19" ht="20.25" x14ac:dyDescent="0.3">
      <c r="A330" s="39">
        <v>316</v>
      </c>
      <c r="B330" s="43" t="s">
        <v>350</v>
      </c>
      <c r="C330" s="50">
        <v>34247</v>
      </c>
      <c r="D330" s="39" t="s">
        <v>1896</v>
      </c>
      <c r="E330" s="39">
        <v>1975</v>
      </c>
      <c r="F330" s="39" t="s">
        <v>2122</v>
      </c>
      <c r="G330" s="51" t="s">
        <v>2094</v>
      </c>
      <c r="H330" s="39">
        <v>6</v>
      </c>
      <c r="I330" s="39">
        <v>5</v>
      </c>
      <c r="J330" s="39">
        <v>0</v>
      </c>
      <c r="K330" s="39">
        <v>2444.6</v>
      </c>
      <c r="L330" s="39">
        <v>2642.6</v>
      </c>
      <c r="M330" s="41">
        <v>78388.800000000003</v>
      </c>
      <c r="N330" s="41">
        <f t="shared" ref="N330:N393" si="8">M330</f>
        <v>78388.800000000003</v>
      </c>
      <c r="O330" s="41">
        <v>0</v>
      </c>
      <c r="P330" s="41">
        <v>0</v>
      </c>
      <c r="Q330" s="41">
        <v>0</v>
      </c>
      <c r="R330" s="52">
        <v>44927</v>
      </c>
      <c r="S330" s="52">
        <v>45291</v>
      </c>
    </row>
    <row r="331" spans="1:19" ht="20.25" x14ac:dyDescent="0.3">
      <c r="A331" s="39">
        <v>317</v>
      </c>
      <c r="B331" s="43" t="s">
        <v>351</v>
      </c>
      <c r="C331" s="50">
        <v>34248</v>
      </c>
      <c r="D331" s="39" t="s">
        <v>1896</v>
      </c>
      <c r="E331" s="39">
        <v>1972</v>
      </c>
      <c r="F331" s="39" t="s">
        <v>2122</v>
      </c>
      <c r="G331" s="51" t="s">
        <v>2090</v>
      </c>
      <c r="H331" s="39">
        <v>5</v>
      </c>
      <c r="I331" s="39">
        <v>6</v>
      </c>
      <c r="J331" s="39">
        <v>0</v>
      </c>
      <c r="K331" s="39">
        <v>9177.4</v>
      </c>
      <c r="L331" s="39">
        <v>5743.6</v>
      </c>
      <c r="M331" s="41">
        <v>6411363.21</v>
      </c>
      <c r="N331" s="41">
        <f t="shared" si="8"/>
        <v>6411363.21</v>
      </c>
      <c r="O331" s="41">
        <v>0</v>
      </c>
      <c r="P331" s="41">
        <v>0</v>
      </c>
      <c r="Q331" s="41">
        <v>0</v>
      </c>
      <c r="R331" s="52">
        <v>44927</v>
      </c>
      <c r="S331" s="52">
        <v>45291</v>
      </c>
    </row>
    <row r="332" spans="1:19" ht="20.25" x14ac:dyDescent="0.3">
      <c r="A332" s="39">
        <v>318</v>
      </c>
      <c r="B332" s="43" t="s">
        <v>352</v>
      </c>
      <c r="C332" s="50">
        <v>34240</v>
      </c>
      <c r="D332" s="39" t="s">
        <v>1896</v>
      </c>
      <c r="E332" s="39">
        <v>1957</v>
      </c>
      <c r="F332" s="39" t="s">
        <v>2122</v>
      </c>
      <c r="G332" s="51" t="s">
        <v>2094</v>
      </c>
      <c r="H332" s="39">
        <v>2</v>
      </c>
      <c r="I332" s="39">
        <v>1</v>
      </c>
      <c r="J332" s="39">
        <v>0</v>
      </c>
      <c r="K332" s="39">
        <v>421.5</v>
      </c>
      <c r="L332" s="39">
        <v>369.9</v>
      </c>
      <c r="M332" s="41">
        <v>468930</v>
      </c>
      <c r="N332" s="41">
        <f t="shared" si="8"/>
        <v>468930</v>
      </c>
      <c r="O332" s="41">
        <v>0</v>
      </c>
      <c r="P332" s="41">
        <v>0</v>
      </c>
      <c r="Q332" s="41">
        <v>0</v>
      </c>
      <c r="R332" s="52">
        <v>44927</v>
      </c>
      <c r="S332" s="52">
        <v>45291</v>
      </c>
    </row>
    <row r="333" spans="1:19" ht="20.25" x14ac:dyDescent="0.3">
      <c r="A333" s="39">
        <v>319</v>
      </c>
      <c r="B333" s="43" t="s">
        <v>353</v>
      </c>
      <c r="C333" s="50">
        <v>34241</v>
      </c>
      <c r="D333" s="39" t="s">
        <v>1896</v>
      </c>
      <c r="E333" s="39">
        <v>1957</v>
      </c>
      <c r="F333" s="39" t="s">
        <v>2122</v>
      </c>
      <c r="G333" s="51" t="s">
        <v>2094</v>
      </c>
      <c r="H333" s="39">
        <v>2</v>
      </c>
      <c r="I333" s="39">
        <v>1</v>
      </c>
      <c r="J333" s="39">
        <v>0</v>
      </c>
      <c r="K333" s="39">
        <v>432.4</v>
      </c>
      <c r="L333" s="39">
        <v>409.7</v>
      </c>
      <c r="M333" s="41">
        <v>1126285.818</v>
      </c>
      <c r="N333" s="41">
        <f t="shared" si="8"/>
        <v>1126285.818</v>
      </c>
      <c r="O333" s="41">
        <v>0</v>
      </c>
      <c r="P333" s="41">
        <v>0</v>
      </c>
      <c r="Q333" s="41">
        <v>0</v>
      </c>
      <c r="R333" s="52">
        <v>44927</v>
      </c>
      <c r="S333" s="52">
        <v>45291</v>
      </c>
    </row>
    <row r="334" spans="1:19" ht="20.25" x14ac:dyDescent="0.3">
      <c r="A334" s="39">
        <v>320</v>
      </c>
      <c r="B334" s="43" t="s">
        <v>349</v>
      </c>
      <c r="C334" s="50">
        <v>34244</v>
      </c>
      <c r="D334" s="39" t="s">
        <v>1896</v>
      </c>
      <c r="E334" s="39">
        <v>1994</v>
      </c>
      <c r="F334" s="39" t="s">
        <v>2122</v>
      </c>
      <c r="G334" s="51" t="s">
        <v>2094</v>
      </c>
      <c r="H334" s="39">
        <v>9</v>
      </c>
      <c r="I334" s="39">
        <v>4</v>
      </c>
      <c r="J334" s="39">
        <v>5</v>
      </c>
      <c r="K334" s="39">
        <v>16694.599999999999</v>
      </c>
      <c r="L334" s="39">
        <v>10889.5</v>
      </c>
      <c r="M334" s="41">
        <v>12850643.4</v>
      </c>
      <c r="N334" s="41">
        <f t="shared" si="8"/>
        <v>12850643.4</v>
      </c>
      <c r="O334" s="41">
        <v>0</v>
      </c>
      <c r="P334" s="41">
        <v>0</v>
      </c>
      <c r="Q334" s="41">
        <v>0</v>
      </c>
      <c r="R334" s="52">
        <v>44927</v>
      </c>
      <c r="S334" s="52">
        <v>45291</v>
      </c>
    </row>
    <row r="335" spans="1:19" ht="20.25" x14ac:dyDescent="0.3">
      <c r="A335" s="39">
        <v>321</v>
      </c>
      <c r="B335" s="43" t="s">
        <v>1680</v>
      </c>
      <c r="C335" s="50">
        <v>32332</v>
      </c>
      <c r="D335" s="39" t="s">
        <v>1896</v>
      </c>
      <c r="E335" s="39">
        <v>1917</v>
      </c>
      <c r="F335" s="39" t="s">
        <v>2122</v>
      </c>
      <c r="G335" s="51" t="s">
        <v>2094</v>
      </c>
      <c r="H335" s="39">
        <v>2</v>
      </c>
      <c r="I335" s="39">
        <v>3</v>
      </c>
      <c r="J335" s="39">
        <v>0</v>
      </c>
      <c r="K335" s="39">
        <v>638.20000000000005</v>
      </c>
      <c r="L335" s="39">
        <v>509.5</v>
      </c>
      <c r="M335" s="41">
        <v>74820</v>
      </c>
      <c r="N335" s="41">
        <f t="shared" si="8"/>
        <v>74820</v>
      </c>
      <c r="O335" s="41">
        <v>0</v>
      </c>
      <c r="P335" s="41">
        <v>0</v>
      </c>
      <c r="Q335" s="41">
        <v>0</v>
      </c>
      <c r="R335" s="52">
        <v>44927</v>
      </c>
      <c r="S335" s="52">
        <v>45291</v>
      </c>
    </row>
    <row r="336" spans="1:19" ht="20.25" x14ac:dyDescent="0.3">
      <c r="A336" s="39">
        <v>322</v>
      </c>
      <c r="B336" s="43" t="s">
        <v>24</v>
      </c>
      <c r="C336" s="50">
        <v>34374</v>
      </c>
      <c r="D336" s="39" t="s">
        <v>1896</v>
      </c>
      <c r="E336" s="39">
        <v>1965</v>
      </c>
      <c r="F336" s="39" t="s">
        <v>2122</v>
      </c>
      <c r="G336" s="51" t="s">
        <v>2089</v>
      </c>
      <c r="H336" s="39">
        <v>4</v>
      </c>
      <c r="I336" s="39">
        <v>3</v>
      </c>
      <c r="J336" s="39">
        <v>0</v>
      </c>
      <c r="K336" s="39">
        <v>1964.7</v>
      </c>
      <c r="L336" s="39">
        <v>1945.26</v>
      </c>
      <c r="M336" s="41">
        <v>928616.6</v>
      </c>
      <c r="N336" s="41">
        <f t="shared" si="8"/>
        <v>928616.6</v>
      </c>
      <c r="O336" s="41">
        <v>0</v>
      </c>
      <c r="P336" s="41">
        <v>0</v>
      </c>
      <c r="Q336" s="41">
        <v>0</v>
      </c>
      <c r="R336" s="52">
        <v>44927</v>
      </c>
      <c r="S336" s="52">
        <v>45291</v>
      </c>
    </row>
    <row r="337" spans="1:19" ht="20.25" x14ac:dyDescent="0.3">
      <c r="A337" s="39">
        <v>323</v>
      </c>
      <c r="B337" s="43" t="s">
        <v>25</v>
      </c>
      <c r="C337" s="50">
        <v>34362</v>
      </c>
      <c r="D337" s="39" t="s">
        <v>1896</v>
      </c>
      <c r="E337" s="39">
        <v>1962</v>
      </c>
      <c r="F337" s="39" t="s">
        <v>2122</v>
      </c>
      <c r="G337" s="51" t="s">
        <v>2089</v>
      </c>
      <c r="H337" s="39">
        <v>4</v>
      </c>
      <c r="I337" s="39">
        <v>3</v>
      </c>
      <c r="J337" s="39">
        <v>0</v>
      </c>
      <c r="K337" s="39">
        <v>1984.8</v>
      </c>
      <c r="L337" s="39">
        <v>1982.4</v>
      </c>
      <c r="M337" s="41">
        <v>995561.53</v>
      </c>
      <c r="N337" s="41">
        <f t="shared" si="8"/>
        <v>995561.53</v>
      </c>
      <c r="O337" s="41">
        <v>0</v>
      </c>
      <c r="P337" s="41">
        <v>0</v>
      </c>
      <c r="Q337" s="41">
        <v>0</v>
      </c>
      <c r="R337" s="52">
        <v>44927</v>
      </c>
      <c r="S337" s="52">
        <v>45291</v>
      </c>
    </row>
    <row r="338" spans="1:19" ht="20.25" x14ac:dyDescent="0.3">
      <c r="A338" s="39">
        <v>324</v>
      </c>
      <c r="B338" s="43" t="s">
        <v>1681</v>
      </c>
      <c r="C338" s="50">
        <v>34427</v>
      </c>
      <c r="D338" s="39" t="s">
        <v>1896</v>
      </c>
      <c r="E338" s="39">
        <v>1917</v>
      </c>
      <c r="F338" s="39" t="s">
        <v>2122</v>
      </c>
      <c r="G338" s="51" t="s">
        <v>2094</v>
      </c>
      <c r="H338" s="39">
        <v>1</v>
      </c>
      <c r="I338" s="39">
        <v>1</v>
      </c>
      <c r="J338" s="39">
        <v>0</v>
      </c>
      <c r="K338" s="39">
        <v>211.7</v>
      </c>
      <c r="L338" s="39">
        <v>261.2</v>
      </c>
      <c r="M338" s="41">
        <v>96289.2</v>
      </c>
      <c r="N338" s="41">
        <f t="shared" si="8"/>
        <v>96289.2</v>
      </c>
      <c r="O338" s="41">
        <v>0</v>
      </c>
      <c r="P338" s="41">
        <v>0</v>
      </c>
      <c r="Q338" s="41">
        <v>0</v>
      </c>
      <c r="R338" s="52">
        <v>44927</v>
      </c>
      <c r="S338" s="52">
        <v>45291</v>
      </c>
    </row>
    <row r="339" spans="1:19" ht="20.25" x14ac:dyDescent="0.3">
      <c r="A339" s="39">
        <v>325</v>
      </c>
      <c r="B339" s="43" t="s">
        <v>355</v>
      </c>
      <c r="C339" s="50">
        <v>34482</v>
      </c>
      <c r="D339" s="39" t="s">
        <v>1896</v>
      </c>
      <c r="E339" s="39">
        <v>1965</v>
      </c>
      <c r="F339" s="39" t="s">
        <v>2122</v>
      </c>
      <c r="G339" s="51" t="s">
        <v>2089</v>
      </c>
      <c r="H339" s="39">
        <v>4</v>
      </c>
      <c r="I339" s="39">
        <v>2</v>
      </c>
      <c r="J339" s="39">
        <v>0</v>
      </c>
      <c r="K339" s="39">
        <v>2088.56</v>
      </c>
      <c r="L339" s="39">
        <v>1609.5</v>
      </c>
      <c r="M339" s="41">
        <v>1629814.2535999999</v>
      </c>
      <c r="N339" s="41">
        <f t="shared" si="8"/>
        <v>1629814.2535999999</v>
      </c>
      <c r="O339" s="41">
        <v>0</v>
      </c>
      <c r="P339" s="41">
        <v>0</v>
      </c>
      <c r="Q339" s="41">
        <v>0</v>
      </c>
      <c r="R339" s="52">
        <v>44927</v>
      </c>
      <c r="S339" s="52">
        <v>45291</v>
      </c>
    </row>
    <row r="340" spans="1:19" ht="20.25" x14ac:dyDescent="0.3">
      <c r="A340" s="39">
        <v>326</v>
      </c>
      <c r="B340" s="43" t="s">
        <v>1682</v>
      </c>
      <c r="C340" s="50">
        <v>34514</v>
      </c>
      <c r="D340" s="39" t="s">
        <v>1896</v>
      </c>
      <c r="E340" s="39">
        <v>1917</v>
      </c>
      <c r="F340" s="39" t="s">
        <v>2122</v>
      </c>
      <c r="G340" s="51" t="s">
        <v>2094</v>
      </c>
      <c r="H340" s="39">
        <v>2</v>
      </c>
      <c r="I340" s="39">
        <v>1</v>
      </c>
      <c r="J340" s="39">
        <v>0</v>
      </c>
      <c r="K340" s="39">
        <v>360.9</v>
      </c>
      <c r="L340" s="39">
        <v>229</v>
      </c>
      <c r="M340" s="41">
        <v>319585.2</v>
      </c>
      <c r="N340" s="41">
        <f t="shared" si="8"/>
        <v>319585.2</v>
      </c>
      <c r="O340" s="41">
        <v>0</v>
      </c>
      <c r="P340" s="41">
        <v>0</v>
      </c>
      <c r="Q340" s="41">
        <v>0</v>
      </c>
      <c r="R340" s="52">
        <v>44927</v>
      </c>
      <c r="S340" s="52">
        <v>45291</v>
      </c>
    </row>
    <row r="341" spans="1:19" ht="20.25" x14ac:dyDescent="0.3">
      <c r="A341" s="39">
        <v>327</v>
      </c>
      <c r="B341" s="43" t="s">
        <v>356</v>
      </c>
      <c r="C341" s="50">
        <v>34552</v>
      </c>
      <c r="D341" s="39" t="s">
        <v>1896</v>
      </c>
      <c r="E341" s="39">
        <v>1957</v>
      </c>
      <c r="F341" s="39" t="s">
        <v>2122</v>
      </c>
      <c r="G341" s="51" t="s">
        <v>2089</v>
      </c>
      <c r="H341" s="39">
        <v>3</v>
      </c>
      <c r="I341" s="39">
        <v>1</v>
      </c>
      <c r="J341" s="39">
        <v>0</v>
      </c>
      <c r="K341" s="39">
        <v>1309</v>
      </c>
      <c r="L341" s="39">
        <v>846.7</v>
      </c>
      <c r="M341" s="41">
        <v>2122345.94845</v>
      </c>
      <c r="N341" s="41">
        <f t="shared" si="8"/>
        <v>2122345.94845</v>
      </c>
      <c r="O341" s="41">
        <v>0</v>
      </c>
      <c r="P341" s="41">
        <v>0</v>
      </c>
      <c r="Q341" s="41">
        <v>0</v>
      </c>
      <c r="R341" s="52">
        <v>44927</v>
      </c>
      <c r="S341" s="52">
        <v>45291</v>
      </c>
    </row>
    <row r="342" spans="1:19" ht="20.25" x14ac:dyDescent="0.3">
      <c r="A342" s="39">
        <v>328</v>
      </c>
      <c r="B342" s="43" t="s">
        <v>1753</v>
      </c>
      <c r="C342" s="50">
        <v>34748</v>
      </c>
      <c r="D342" s="39" t="s">
        <v>1896</v>
      </c>
      <c r="E342" s="39">
        <v>1917</v>
      </c>
      <c r="F342" s="39" t="s">
        <v>2122</v>
      </c>
      <c r="G342" s="51" t="s">
        <v>2094</v>
      </c>
      <c r="H342" s="39">
        <v>1</v>
      </c>
      <c r="I342" s="39">
        <v>1</v>
      </c>
      <c r="J342" s="39">
        <v>0</v>
      </c>
      <c r="K342" s="39">
        <v>291.24</v>
      </c>
      <c r="L342" s="39">
        <v>288.8</v>
      </c>
      <c r="M342" s="41">
        <v>94904.4</v>
      </c>
      <c r="N342" s="41">
        <f t="shared" si="8"/>
        <v>94904.4</v>
      </c>
      <c r="O342" s="41">
        <v>0</v>
      </c>
      <c r="P342" s="41">
        <v>0</v>
      </c>
      <c r="Q342" s="41">
        <v>0</v>
      </c>
      <c r="R342" s="52">
        <v>44927</v>
      </c>
      <c r="S342" s="52">
        <v>45291</v>
      </c>
    </row>
    <row r="343" spans="1:19" ht="20.25" x14ac:dyDescent="0.3">
      <c r="A343" s="39">
        <v>329</v>
      </c>
      <c r="B343" s="43" t="s">
        <v>1684</v>
      </c>
      <c r="C343" s="50">
        <v>34750</v>
      </c>
      <c r="D343" s="39" t="s">
        <v>1896</v>
      </c>
      <c r="E343" s="39">
        <v>1939</v>
      </c>
      <c r="F343" s="39" t="s">
        <v>2122</v>
      </c>
      <c r="G343" s="51" t="s">
        <v>2094</v>
      </c>
      <c r="H343" s="39">
        <v>2</v>
      </c>
      <c r="I343" s="39">
        <v>2</v>
      </c>
      <c r="J343" s="39">
        <v>0</v>
      </c>
      <c r="K343" s="39">
        <v>345.1</v>
      </c>
      <c r="L343" s="39">
        <v>286.7</v>
      </c>
      <c r="M343" s="41">
        <v>90463.2</v>
      </c>
      <c r="N343" s="41">
        <f t="shared" si="8"/>
        <v>90463.2</v>
      </c>
      <c r="O343" s="41">
        <v>0</v>
      </c>
      <c r="P343" s="41">
        <v>0</v>
      </c>
      <c r="Q343" s="41">
        <v>0</v>
      </c>
      <c r="R343" s="52">
        <v>44927</v>
      </c>
      <c r="S343" s="52">
        <v>45291</v>
      </c>
    </row>
    <row r="344" spans="1:19" ht="20.25" x14ac:dyDescent="0.3">
      <c r="A344" s="39">
        <v>330</v>
      </c>
      <c r="B344" s="43" t="s">
        <v>357</v>
      </c>
      <c r="C344" s="50">
        <v>33151</v>
      </c>
      <c r="D344" s="39" t="s">
        <v>1896</v>
      </c>
      <c r="E344" s="39">
        <v>1996</v>
      </c>
      <c r="F344" s="39" t="s">
        <v>2122</v>
      </c>
      <c r="G344" s="51" t="s">
        <v>2088</v>
      </c>
      <c r="H344" s="39">
        <v>5</v>
      </c>
      <c r="I344" s="39">
        <v>4</v>
      </c>
      <c r="J344" s="39">
        <v>0</v>
      </c>
      <c r="K344" s="39">
        <v>4070.1</v>
      </c>
      <c r="L344" s="39">
        <v>2108.6999999999998</v>
      </c>
      <c r="M344" s="41">
        <v>1978669.0140000002</v>
      </c>
      <c r="N344" s="41">
        <f t="shared" si="8"/>
        <v>1978669.0140000002</v>
      </c>
      <c r="O344" s="41">
        <v>0</v>
      </c>
      <c r="P344" s="41">
        <v>0</v>
      </c>
      <c r="Q344" s="41">
        <v>0</v>
      </c>
      <c r="R344" s="52">
        <v>44927</v>
      </c>
      <c r="S344" s="52">
        <v>45291</v>
      </c>
    </row>
    <row r="345" spans="1:19" ht="20.25" x14ac:dyDescent="0.3">
      <c r="A345" s="39">
        <v>331</v>
      </c>
      <c r="B345" s="43" t="s">
        <v>1543</v>
      </c>
      <c r="C345" s="50">
        <v>32601</v>
      </c>
      <c r="D345" s="39" t="s">
        <v>1896</v>
      </c>
      <c r="E345" s="39">
        <v>1989</v>
      </c>
      <c r="F345" s="39" t="s">
        <v>2122</v>
      </c>
      <c r="G345" s="51" t="s">
        <v>2088</v>
      </c>
      <c r="H345" s="39">
        <v>9</v>
      </c>
      <c r="I345" s="39">
        <v>2</v>
      </c>
      <c r="J345" s="39">
        <v>0</v>
      </c>
      <c r="K345" s="39">
        <v>6210.7</v>
      </c>
      <c r="L345" s="39">
        <v>4533.1000000000004</v>
      </c>
      <c r="M345" s="41">
        <v>13025830.619999999</v>
      </c>
      <c r="N345" s="41">
        <f t="shared" si="8"/>
        <v>13025830.619999999</v>
      </c>
      <c r="O345" s="41">
        <v>0</v>
      </c>
      <c r="P345" s="41">
        <v>0</v>
      </c>
      <c r="Q345" s="41">
        <v>0</v>
      </c>
      <c r="R345" s="52">
        <v>44927</v>
      </c>
      <c r="S345" s="52">
        <v>45291</v>
      </c>
    </row>
    <row r="346" spans="1:19" ht="20.25" x14ac:dyDescent="0.3">
      <c r="A346" s="39">
        <v>332</v>
      </c>
      <c r="B346" s="43" t="s">
        <v>358</v>
      </c>
      <c r="C346" s="50">
        <v>34852</v>
      </c>
      <c r="D346" s="39" t="s">
        <v>1896</v>
      </c>
      <c r="E346" s="39">
        <v>1972</v>
      </c>
      <c r="F346" s="39" t="s">
        <v>2122</v>
      </c>
      <c r="G346" s="51" t="s">
        <v>2089</v>
      </c>
      <c r="H346" s="39">
        <v>5</v>
      </c>
      <c r="I346" s="39">
        <v>1</v>
      </c>
      <c r="J346" s="39">
        <v>0</v>
      </c>
      <c r="K346" s="39">
        <v>3233.27</v>
      </c>
      <c r="L346" s="39">
        <v>2492.4</v>
      </c>
      <c r="M346" s="41">
        <v>5604141.8097000001</v>
      </c>
      <c r="N346" s="41">
        <f t="shared" si="8"/>
        <v>5604141.8097000001</v>
      </c>
      <c r="O346" s="41">
        <v>0</v>
      </c>
      <c r="P346" s="41">
        <v>0</v>
      </c>
      <c r="Q346" s="41">
        <v>0</v>
      </c>
      <c r="R346" s="52">
        <v>44927</v>
      </c>
      <c r="S346" s="52">
        <v>45291</v>
      </c>
    </row>
    <row r="347" spans="1:19" ht="20.25" x14ac:dyDescent="0.3">
      <c r="A347" s="39">
        <v>333</v>
      </c>
      <c r="B347" s="43" t="s">
        <v>359</v>
      </c>
      <c r="C347" s="50">
        <v>34957</v>
      </c>
      <c r="D347" s="39" t="s">
        <v>1896</v>
      </c>
      <c r="E347" s="39">
        <v>1991</v>
      </c>
      <c r="F347" s="39" t="s">
        <v>2122</v>
      </c>
      <c r="G347" s="51" t="s">
        <v>2088</v>
      </c>
      <c r="H347" s="39">
        <v>9</v>
      </c>
      <c r="I347" s="39">
        <v>2</v>
      </c>
      <c r="J347" s="39">
        <v>2</v>
      </c>
      <c r="K347" s="39">
        <v>2719.9</v>
      </c>
      <c r="L347" s="39">
        <v>3947.5</v>
      </c>
      <c r="M347" s="41">
        <v>5148621.3600000003</v>
      </c>
      <c r="N347" s="41">
        <f t="shared" si="8"/>
        <v>5148621.3600000003</v>
      </c>
      <c r="O347" s="41">
        <v>0</v>
      </c>
      <c r="P347" s="41">
        <v>0</v>
      </c>
      <c r="Q347" s="41">
        <v>0</v>
      </c>
      <c r="R347" s="52">
        <v>44927</v>
      </c>
      <c r="S347" s="52">
        <v>45291</v>
      </c>
    </row>
    <row r="348" spans="1:19" ht="20.25" x14ac:dyDescent="0.3">
      <c r="A348" s="39">
        <v>334</v>
      </c>
      <c r="B348" s="43" t="s">
        <v>2125</v>
      </c>
      <c r="C348" s="50">
        <v>34958</v>
      </c>
      <c r="D348" s="39" t="s">
        <v>1897</v>
      </c>
      <c r="E348" s="39">
        <v>1991</v>
      </c>
      <c r="F348" s="39" t="s">
        <v>2122</v>
      </c>
      <c r="G348" s="51" t="s">
        <v>2088</v>
      </c>
      <c r="H348" s="39">
        <v>9</v>
      </c>
      <c r="I348" s="39">
        <v>5</v>
      </c>
      <c r="J348" s="39">
        <v>0</v>
      </c>
      <c r="K348" s="39">
        <v>17834.900000000001</v>
      </c>
      <c r="L348" s="39" t="s">
        <v>2122</v>
      </c>
      <c r="M348" s="41">
        <v>0</v>
      </c>
      <c r="N348" s="41">
        <f t="shared" si="8"/>
        <v>0</v>
      </c>
      <c r="O348" s="41">
        <v>0</v>
      </c>
      <c r="P348" s="41">
        <v>0</v>
      </c>
      <c r="Q348" s="41">
        <v>0</v>
      </c>
      <c r="R348" s="52">
        <v>44927</v>
      </c>
      <c r="S348" s="52">
        <v>45291</v>
      </c>
    </row>
    <row r="349" spans="1:19" ht="20.25" x14ac:dyDescent="0.3">
      <c r="A349" s="39">
        <v>335</v>
      </c>
      <c r="B349" s="43" t="s">
        <v>1685</v>
      </c>
      <c r="C349" s="50">
        <v>34920</v>
      </c>
      <c r="D349" s="39" t="s">
        <v>1896</v>
      </c>
      <c r="E349" s="39">
        <v>1917</v>
      </c>
      <c r="F349" s="39" t="s">
        <v>2122</v>
      </c>
      <c r="G349" s="51" t="s">
        <v>2094</v>
      </c>
      <c r="H349" s="39">
        <v>2</v>
      </c>
      <c r="I349" s="39">
        <v>1</v>
      </c>
      <c r="J349" s="39">
        <v>0</v>
      </c>
      <c r="K349" s="39">
        <v>311.77</v>
      </c>
      <c r="L349" s="39">
        <v>341.8</v>
      </c>
      <c r="M349" s="41">
        <v>357199.2</v>
      </c>
      <c r="N349" s="41">
        <f t="shared" si="8"/>
        <v>357199.2</v>
      </c>
      <c r="O349" s="41">
        <v>0</v>
      </c>
      <c r="P349" s="41">
        <v>0</v>
      </c>
      <c r="Q349" s="41">
        <v>0</v>
      </c>
      <c r="R349" s="52">
        <v>44927</v>
      </c>
      <c r="S349" s="52">
        <v>45291</v>
      </c>
    </row>
    <row r="350" spans="1:19" ht="20.25" x14ac:dyDescent="0.3">
      <c r="A350" s="39">
        <v>336</v>
      </c>
      <c r="B350" s="43" t="s">
        <v>362</v>
      </c>
      <c r="C350" s="50">
        <v>34975</v>
      </c>
      <c r="D350" s="39" t="s">
        <v>1896</v>
      </c>
      <c r="E350" s="39">
        <v>1960</v>
      </c>
      <c r="F350" s="39" t="s">
        <v>2122</v>
      </c>
      <c r="G350" s="51" t="s">
        <v>2089</v>
      </c>
      <c r="H350" s="39">
        <v>3</v>
      </c>
      <c r="I350" s="39">
        <v>1</v>
      </c>
      <c r="J350" s="39">
        <v>0</v>
      </c>
      <c r="K350" s="39">
        <v>937.7</v>
      </c>
      <c r="L350" s="39">
        <v>756</v>
      </c>
      <c r="M350" s="41">
        <v>5353368.4189999998</v>
      </c>
      <c r="N350" s="41">
        <f t="shared" si="8"/>
        <v>5353368.4189999998</v>
      </c>
      <c r="O350" s="41">
        <v>0</v>
      </c>
      <c r="P350" s="41">
        <v>0</v>
      </c>
      <c r="Q350" s="41">
        <v>0</v>
      </c>
      <c r="R350" s="52">
        <v>44927</v>
      </c>
      <c r="S350" s="52">
        <v>45291</v>
      </c>
    </row>
    <row r="351" spans="1:19" ht="20.25" x14ac:dyDescent="0.3">
      <c r="A351" s="39">
        <v>337</v>
      </c>
      <c r="B351" s="43" t="s">
        <v>1686</v>
      </c>
      <c r="C351" s="50">
        <v>34981</v>
      </c>
      <c r="D351" s="39" t="s">
        <v>1896</v>
      </c>
      <c r="E351" s="39">
        <v>1954</v>
      </c>
      <c r="F351" s="39" t="s">
        <v>2122</v>
      </c>
      <c r="G351" s="51" t="s">
        <v>2089</v>
      </c>
      <c r="H351" s="39">
        <v>3</v>
      </c>
      <c r="I351" s="39">
        <v>2</v>
      </c>
      <c r="J351" s="39">
        <v>0</v>
      </c>
      <c r="K351" s="39">
        <v>1323.4</v>
      </c>
      <c r="L351" s="39">
        <v>1335</v>
      </c>
      <c r="M351" s="41">
        <v>1023574.8</v>
      </c>
      <c r="N351" s="41">
        <f t="shared" si="8"/>
        <v>1023574.8</v>
      </c>
      <c r="O351" s="41">
        <v>0</v>
      </c>
      <c r="P351" s="41">
        <v>0</v>
      </c>
      <c r="Q351" s="41">
        <v>0</v>
      </c>
      <c r="R351" s="52">
        <v>44927</v>
      </c>
      <c r="S351" s="52">
        <v>45291</v>
      </c>
    </row>
    <row r="352" spans="1:19" ht="20.25" x14ac:dyDescent="0.3">
      <c r="A352" s="39">
        <v>338</v>
      </c>
      <c r="B352" s="43" t="s">
        <v>1687</v>
      </c>
      <c r="C352" s="50">
        <v>34983</v>
      </c>
      <c r="D352" s="39" t="s">
        <v>1896</v>
      </c>
      <c r="E352" s="39">
        <v>1951</v>
      </c>
      <c r="F352" s="39" t="s">
        <v>2122</v>
      </c>
      <c r="G352" s="51" t="s">
        <v>2089</v>
      </c>
      <c r="H352" s="39">
        <v>3</v>
      </c>
      <c r="I352" s="39">
        <v>1</v>
      </c>
      <c r="J352" s="39">
        <v>0</v>
      </c>
      <c r="K352" s="39">
        <v>1920.9</v>
      </c>
      <c r="L352" s="39">
        <v>1212.5999999999999</v>
      </c>
      <c r="M352" s="41">
        <v>1164091.2</v>
      </c>
      <c r="N352" s="41">
        <f t="shared" si="8"/>
        <v>1164091.2</v>
      </c>
      <c r="O352" s="41">
        <v>0</v>
      </c>
      <c r="P352" s="41">
        <v>0</v>
      </c>
      <c r="Q352" s="41">
        <v>0</v>
      </c>
      <c r="R352" s="52">
        <v>44927</v>
      </c>
      <c r="S352" s="52">
        <v>45291</v>
      </c>
    </row>
    <row r="353" spans="1:19" ht="20.25" x14ac:dyDescent="0.3">
      <c r="A353" s="39">
        <v>339</v>
      </c>
      <c r="B353" s="43" t="s">
        <v>1688</v>
      </c>
      <c r="C353" s="50">
        <v>35002</v>
      </c>
      <c r="D353" s="39" t="s">
        <v>1896</v>
      </c>
      <c r="E353" s="39">
        <v>1903</v>
      </c>
      <c r="F353" s="39" t="s">
        <v>2122</v>
      </c>
      <c r="G353" s="51" t="s">
        <v>2089</v>
      </c>
      <c r="H353" s="39">
        <v>2</v>
      </c>
      <c r="I353" s="39">
        <v>3</v>
      </c>
      <c r="J353" s="39">
        <v>0</v>
      </c>
      <c r="K353" s="39">
        <v>2361.1999999999998</v>
      </c>
      <c r="L353" s="39">
        <v>1317.46</v>
      </c>
      <c r="M353" s="41">
        <v>787122</v>
      </c>
      <c r="N353" s="41">
        <f t="shared" si="8"/>
        <v>787122</v>
      </c>
      <c r="O353" s="41">
        <v>0</v>
      </c>
      <c r="P353" s="41">
        <v>0</v>
      </c>
      <c r="Q353" s="41">
        <v>0</v>
      </c>
      <c r="R353" s="52">
        <v>44927</v>
      </c>
      <c r="S353" s="52">
        <v>45291</v>
      </c>
    </row>
    <row r="354" spans="1:19" ht="20.25" x14ac:dyDescent="0.3">
      <c r="A354" s="39">
        <v>340</v>
      </c>
      <c r="B354" s="43" t="s">
        <v>363</v>
      </c>
      <c r="C354" s="50">
        <v>35062</v>
      </c>
      <c r="D354" s="39" t="s">
        <v>1896</v>
      </c>
      <c r="E354" s="39">
        <v>1993</v>
      </c>
      <c r="F354" s="39" t="s">
        <v>2122</v>
      </c>
      <c r="G354" s="51" t="s">
        <v>2088</v>
      </c>
      <c r="H354" s="39">
        <v>9</v>
      </c>
      <c r="I354" s="39">
        <v>1</v>
      </c>
      <c r="J354" s="39">
        <v>1</v>
      </c>
      <c r="K354" s="39">
        <v>2090</v>
      </c>
      <c r="L354" s="39">
        <v>2090.9</v>
      </c>
      <c r="M354" s="41">
        <v>2581689.6800000002</v>
      </c>
      <c r="N354" s="41">
        <f t="shared" si="8"/>
        <v>2581689.6800000002</v>
      </c>
      <c r="O354" s="41">
        <v>0</v>
      </c>
      <c r="P354" s="41">
        <v>0</v>
      </c>
      <c r="Q354" s="41">
        <v>0</v>
      </c>
      <c r="R354" s="52">
        <v>44927</v>
      </c>
      <c r="S354" s="52">
        <v>45291</v>
      </c>
    </row>
    <row r="355" spans="1:19" ht="20.25" x14ac:dyDescent="0.3">
      <c r="A355" s="39">
        <v>341</v>
      </c>
      <c r="B355" s="43" t="s">
        <v>364</v>
      </c>
      <c r="C355" s="50">
        <v>35064</v>
      </c>
      <c r="D355" s="39" t="s">
        <v>1896</v>
      </c>
      <c r="E355" s="39">
        <v>1993</v>
      </c>
      <c r="F355" s="39" t="s">
        <v>2122</v>
      </c>
      <c r="G355" s="51" t="s">
        <v>2088</v>
      </c>
      <c r="H355" s="39">
        <v>9</v>
      </c>
      <c r="I355" s="39">
        <v>1</v>
      </c>
      <c r="J355" s="39">
        <v>1</v>
      </c>
      <c r="K355" s="39">
        <v>1901.9</v>
      </c>
      <c r="L355" s="39">
        <v>1902</v>
      </c>
      <c r="M355" s="41">
        <v>2585910.6800000002</v>
      </c>
      <c r="N355" s="41">
        <f t="shared" si="8"/>
        <v>2585910.6800000002</v>
      </c>
      <c r="O355" s="41">
        <v>0</v>
      </c>
      <c r="P355" s="41">
        <v>0</v>
      </c>
      <c r="Q355" s="41">
        <v>0</v>
      </c>
      <c r="R355" s="52">
        <v>44927</v>
      </c>
      <c r="S355" s="52">
        <v>45291</v>
      </c>
    </row>
    <row r="356" spans="1:19" ht="20.25" x14ac:dyDescent="0.3">
      <c r="A356" s="39">
        <v>342</v>
      </c>
      <c r="B356" s="43" t="s">
        <v>365</v>
      </c>
      <c r="C356" s="50">
        <v>35190</v>
      </c>
      <c r="D356" s="39" t="s">
        <v>1896</v>
      </c>
      <c r="E356" s="39">
        <v>1965</v>
      </c>
      <c r="F356" s="39" t="s">
        <v>2122</v>
      </c>
      <c r="G356" s="51" t="s">
        <v>2089</v>
      </c>
      <c r="H356" s="39">
        <v>5</v>
      </c>
      <c r="I356" s="39">
        <v>3</v>
      </c>
      <c r="J356" s="39">
        <v>0</v>
      </c>
      <c r="K356" s="39">
        <v>4092.7</v>
      </c>
      <c r="L356" s="39">
        <v>2549.9</v>
      </c>
      <c r="M356" s="41">
        <v>1224619.1195</v>
      </c>
      <c r="N356" s="41">
        <f t="shared" si="8"/>
        <v>1224619.1195</v>
      </c>
      <c r="O356" s="41">
        <v>0</v>
      </c>
      <c r="P356" s="41">
        <v>0</v>
      </c>
      <c r="Q356" s="41">
        <v>0</v>
      </c>
      <c r="R356" s="52">
        <v>44927</v>
      </c>
      <c r="S356" s="52">
        <v>45291</v>
      </c>
    </row>
    <row r="357" spans="1:19" ht="20.25" x14ac:dyDescent="0.3">
      <c r="A357" s="39">
        <v>343</v>
      </c>
      <c r="B357" s="43" t="s">
        <v>366</v>
      </c>
      <c r="C357" s="50">
        <v>35181</v>
      </c>
      <c r="D357" s="39" t="s">
        <v>1896</v>
      </c>
      <c r="E357" s="39">
        <v>1993</v>
      </c>
      <c r="F357" s="39" t="s">
        <v>2122</v>
      </c>
      <c r="G357" s="51" t="s">
        <v>2088</v>
      </c>
      <c r="H357" s="39">
        <v>9</v>
      </c>
      <c r="I357" s="39">
        <v>3</v>
      </c>
      <c r="J357" s="39">
        <v>3</v>
      </c>
      <c r="K357" s="39">
        <v>9020.1</v>
      </c>
      <c r="L357" s="39">
        <v>5964.9</v>
      </c>
      <c r="M357" s="41">
        <v>7724851.04</v>
      </c>
      <c r="N357" s="41">
        <f t="shared" si="8"/>
        <v>7724851.04</v>
      </c>
      <c r="O357" s="41">
        <v>0</v>
      </c>
      <c r="P357" s="41">
        <v>0</v>
      </c>
      <c r="Q357" s="41">
        <v>0</v>
      </c>
      <c r="R357" s="52">
        <v>44927</v>
      </c>
      <c r="S357" s="52">
        <v>45291</v>
      </c>
    </row>
    <row r="358" spans="1:19" ht="20.25" x14ac:dyDescent="0.3">
      <c r="A358" s="39">
        <v>344</v>
      </c>
      <c r="B358" s="43" t="s">
        <v>367</v>
      </c>
      <c r="C358" s="50">
        <v>35199</v>
      </c>
      <c r="D358" s="39" t="s">
        <v>1896</v>
      </c>
      <c r="E358" s="39">
        <v>1955</v>
      </c>
      <c r="F358" s="39" t="s">
        <v>2122</v>
      </c>
      <c r="G358" s="51" t="s">
        <v>2089</v>
      </c>
      <c r="H358" s="39">
        <v>2</v>
      </c>
      <c r="I358" s="39">
        <v>2</v>
      </c>
      <c r="J358" s="39">
        <v>0</v>
      </c>
      <c r="K358" s="39">
        <v>844.1</v>
      </c>
      <c r="L358" s="39">
        <v>843.9</v>
      </c>
      <c r="M358" s="41">
        <v>132300.6</v>
      </c>
      <c r="N358" s="41">
        <f t="shared" si="8"/>
        <v>132300.6</v>
      </c>
      <c r="O358" s="41">
        <v>0</v>
      </c>
      <c r="P358" s="41">
        <v>0</v>
      </c>
      <c r="Q358" s="41">
        <v>0</v>
      </c>
      <c r="R358" s="52">
        <v>44927</v>
      </c>
      <c r="S358" s="52">
        <v>45291</v>
      </c>
    </row>
    <row r="359" spans="1:19" ht="20.25" x14ac:dyDescent="0.3">
      <c r="A359" s="39">
        <v>345</v>
      </c>
      <c r="B359" s="43" t="s">
        <v>368</v>
      </c>
      <c r="C359" s="50">
        <v>35221</v>
      </c>
      <c r="D359" s="39" t="s">
        <v>1896</v>
      </c>
      <c r="E359" s="39">
        <v>1968</v>
      </c>
      <c r="F359" s="39" t="s">
        <v>2122</v>
      </c>
      <c r="G359" s="51" t="s">
        <v>2089</v>
      </c>
      <c r="H359" s="39">
        <v>4</v>
      </c>
      <c r="I359" s="39">
        <v>3</v>
      </c>
      <c r="J359" s="39">
        <v>0</v>
      </c>
      <c r="K359" s="39">
        <v>2835.8</v>
      </c>
      <c r="L359" s="39">
        <v>2055</v>
      </c>
      <c r="M359" s="41">
        <v>3889650.1140000001</v>
      </c>
      <c r="N359" s="41">
        <f t="shared" si="8"/>
        <v>3889650.1140000001</v>
      </c>
      <c r="O359" s="41">
        <v>0</v>
      </c>
      <c r="P359" s="41">
        <v>0</v>
      </c>
      <c r="Q359" s="41">
        <v>0</v>
      </c>
      <c r="R359" s="52">
        <v>44927</v>
      </c>
      <c r="S359" s="52">
        <v>45291</v>
      </c>
    </row>
    <row r="360" spans="1:19" ht="20.25" x14ac:dyDescent="0.3">
      <c r="A360" s="39">
        <v>346</v>
      </c>
      <c r="B360" s="43" t="s">
        <v>369</v>
      </c>
      <c r="C360" s="50">
        <v>35247</v>
      </c>
      <c r="D360" s="39" t="s">
        <v>1896</v>
      </c>
      <c r="E360" s="39">
        <v>1961</v>
      </c>
      <c r="F360" s="39" t="s">
        <v>2122</v>
      </c>
      <c r="G360" s="51" t="s">
        <v>2089</v>
      </c>
      <c r="H360" s="39">
        <v>3</v>
      </c>
      <c r="I360" s="39">
        <v>1</v>
      </c>
      <c r="J360" s="39">
        <v>0</v>
      </c>
      <c r="K360" s="39">
        <v>583.9</v>
      </c>
      <c r="L360" s="39">
        <v>471.8</v>
      </c>
      <c r="M360" s="41">
        <v>960720.64199999999</v>
      </c>
      <c r="N360" s="41">
        <f t="shared" si="8"/>
        <v>960720.64199999999</v>
      </c>
      <c r="O360" s="41">
        <v>0</v>
      </c>
      <c r="P360" s="41">
        <v>0</v>
      </c>
      <c r="Q360" s="41">
        <v>0</v>
      </c>
      <c r="R360" s="52">
        <v>44927</v>
      </c>
      <c r="S360" s="52">
        <v>45291</v>
      </c>
    </row>
    <row r="361" spans="1:19" ht="20.25" x14ac:dyDescent="0.3">
      <c r="A361" s="39">
        <v>347</v>
      </c>
      <c r="B361" s="43" t="s">
        <v>370</v>
      </c>
      <c r="C361" s="50">
        <v>35248</v>
      </c>
      <c r="D361" s="39" t="s">
        <v>1896</v>
      </c>
      <c r="E361" s="39">
        <v>1956</v>
      </c>
      <c r="F361" s="39" t="s">
        <v>2122</v>
      </c>
      <c r="G361" s="51" t="s">
        <v>2089</v>
      </c>
      <c r="H361" s="39">
        <v>3</v>
      </c>
      <c r="I361" s="39">
        <v>1</v>
      </c>
      <c r="J361" s="39">
        <v>0</v>
      </c>
      <c r="K361" s="39">
        <v>697.8</v>
      </c>
      <c r="L361" s="39">
        <v>616.5</v>
      </c>
      <c r="M361" s="41">
        <v>1534837.1422999999</v>
      </c>
      <c r="N361" s="41">
        <f t="shared" si="8"/>
        <v>1534837.1422999999</v>
      </c>
      <c r="O361" s="41">
        <v>0</v>
      </c>
      <c r="P361" s="41">
        <v>0</v>
      </c>
      <c r="Q361" s="41">
        <v>0</v>
      </c>
      <c r="R361" s="52">
        <v>44927</v>
      </c>
      <c r="S361" s="52">
        <v>45291</v>
      </c>
    </row>
    <row r="362" spans="1:19" ht="20.25" x14ac:dyDescent="0.3">
      <c r="A362" s="39">
        <v>348</v>
      </c>
      <c r="B362" s="43" t="s">
        <v>1690</v>
      </c>
      <c r="C362" s="50">
        <v>35250</v>
      </c>
      <c r="D362" s="39" t="s">
        <v>1896</v>
      </c>
      <c r="E362" s="39">
        <v>1934</v>
      </c>
      <c r="F362" s="39" t="s">
        <v>2122</v>
      </c>
      <c r="G362" s="51" t="s">
        <v>2089</v>
      </c>
      <c r="H362" s="39">
        <v>2</v>
      </c>
      <c r="I362" s="39">
        <v>2</v>
      </c>
      <c r="J362" s="39">
        <v>0</v>
      </c>
      <c r="K362" s="39">
        <v>364.5</v>
      </c>
      <c r="L362" s="39">
        <v>248.4</v>
      </c>
      <c r="M362" s="41">
        <v>45591.6</v>
      </c>
      <c r="N362" s="41">
        <f t="shared" si="8"/>
        <v>45591.6</v>
      </c>
      <c r="O362" s="41">
        <v>0</v>
      </c>
      <c r="P362" s="41">
        <v>0</v>
      </c>
      <c r="Q362" s="41">
        <v>0</v>
      </c>
      <c r="R362" s="52">
        <v>44927</v>
      </c>
      <c r="S362" s="52">
        <v>45291</v>
      </c>
    </row>
    <row r="363" spans="1:19" ht="20.25" x14ac:dyDescent="0.3">
      <c r="A363" s="39">
        <v>349</v>
      </c>
      <c r="B363" s="43" t="s">
        <v>371</v>
      </c>
      <c r="C363" s="50">
        <v>35253</v>
      </c>
      <c r="D363" s="39" t="s">
        <v>1896</v>
      </c>
      <c r="E363" s="39">
        <v>1955</v>
      </c>
      <c r="F363" s="39" t="s">
        <v>2122</v>
      </c>
      <c r="G363" s="51" t="s">
        <v>2089</v>
      </c>
      <c r="H363" s="39">
        <v>3</v>
      </c>
      <c r="I363" s="39">
        <v>1</v>
      </c>
      <c r="J363" s="39">
        <v>0</v>
      </c>
      <c r="K363" s="39">
        <v>1642.2</v>
      </c>
      <c r="L363" s="39">
        <v>671</v>
      </c>
      <c r="M363" s="41">
        <v>2042318.1359999999</v>
      </c>
      <c r="N363" s="41">
        <f t="shared" si="8"/>
        <v>2042318.1359999999</v>
      </c>
      <c r="O363" s="41">
        <v>0</v>
      </c>
      <c r="P363" s="41">
        <v>0</v>
      </c>
      <c r="Q363" s="41">
        <v>0</v>
      </c>
      <c r="R363" s="52">
        <v>44927</v>
      </c>
      <c r="S363" s="52">
        <v>45291</v>
      </c>
    </row>
    <row r="364" spans="1:19" ht="20.25" x14ac:dyDescent="0.3">
      <c r="A364" s="39">
        <v>350</v>
      </c>
      <c r="B364" s="43" t="s">
        <v>68</v>
      </c>
      <c r="C364" s="50">
        <v>35254</v>
      </c>
      <c r="D364" s="39" t="s">
        <v>1896</v>
      </c>
      <c r="E364" s="39">
        <v>1917</v>
      </c>
      <c r="F364" s="39" t="s">
        <v>2122</v>
      </c>
      <c r="G364" s="51" t="s">
        <v>2094</v>
      </c>
      <c r="H364" s="39">
        <v>2</v>
      </c>
      <c r="I364" s="39">
        <v>2</v>
      </c>
      <c r="J364" s="39">
        <v>0</v>
      </c>
      <c r="K364" s="39">
        <v>351.5</v>
      </c>
      <c r="L364" s="39">
        <v>379.5</v>
      </c>
      <c r="M364" s="41">
        <v>0</v>
      </c>
      <c r="N364" s="41">
        <f t="shared" si="8"/>
        <v>0</v>
      </c>
      <c r="O364" s="41">
        <v>0</v>
      </c>
      <c r="P364" s="41">
        <v>0</v>
      </c>
      <c r="Q364" s="41">
        <v>0</v>
      </c>
      <c r="R364" s="52">
        <v>44927</v>
      </c>
      <c r="S364" s="52">
        <v>45291</v>
      </c>
    </row>
    <row r="365" spans="1:19" ht="20.25" x14ac:dyDescent="0.3">
      <c r="A365" s="39">
        <v>351</v>
      </c>
      <c r="B365" s="43" t="s">
        <v>1768</v>
      </c>
      <c r="C365" s="50">
        <v>35290</v>
      </c>
      <c r="D365" s="39" t="s">
        <v>1897</v>
      </c>
      <c r="E365" s="39">
        <v>1948</v>
      </c>
      <c r="F365" s="39" t="s">
        <v>2122</v>
      </c>
      <c r="G365" s="51" t="s">
        <v>2089</v>
      </c>
      <c r="H365" s="39">
        <v>4</v>
      </c>
      <c r="I365" s="39">
        <v>3</v>
      </c>
      <c r="J365" s="39">
        <v>0</v>
      </c>
      <c r="K365" s="39">
        <v>3006.4</v>
      </c>
      <c r="L365" s="39" t="s">
        <v>2122</v>
      </c>
      <c r="M365" s="41">
        <v>0</v>
      </c>
      <c r="N365" s="41">
        <f t="shared" si="8"/>
        <v>0</v>
      </c>
      <c r="O365" s="41">
        <v>0</v>
      </c>
      <c r="P365" s="41">
        <v>0</v>
      </c>
      <c r="Q365" s="41">
        <v>0</v>
      </c>
      <c r="R365" s="52">
        <v>44927</v>
      </c>
      <c r="S365" s="52">
        <v>45291</v>
      </c>
    </row>
    <row r="366" spans="1:19" ht="20.25" x14ac:dyDescent="0.3">
      <c r="A366" s="39">
        <v>352</v>
      </c>
      <c r="B366" s="43" t="s">
        <v>374</v>
      </c>
      <c r="C366" s="50">
        <v>35311</v>
      </c>
      <c r="D366" s="39" t="s">
        <v>1896</v>
      </c>
      <c r="E366" s="39">
        <v>1968</v>
      </c>
      <c r="F366" s="39" t="s">
        <v>2122</v>
      </c>
      <c r="G366" s="51" t="s">
        <v>2089</v>
      </c>
      <c r="H366" s="39">
        <v>5</v>
      </c>
      <c r="I366" s="39">
        <v>2</v>
      </c>
      <c r="J366" s="39">
        <v>0</v>
      </c>
      <c r="K366" s="39">
        <v>4315.3599999999997</v>
      </c>
      <c r="L366" s="39">
        <v>2371</v>
      </c>
      <c r="M366" s="41">
        <v>4341372.21</v>
      </c>
      <c r="N366" s="41">
        <f t="shared" si="8"/>
        <v>4341372.21</v>
      </c>
      <c r="O366" s="41">
        <v>0</v>
      </c>
      <c r="P366" s="41">
        <v>0</v>
      </c>
      <c r="Q366" s="41">
        <v>0</v>
      </c>
      <c r="R366" s="52">
        <v>44927</v>
      </c>
      <c r="S366" s="52">
        <v>45291</v>
      </c>
    </row>
    <row r="367" spans="1:19" ht="20.25" x14ac:dyDescent="0.3">
      <c r="A367" s="39">
        <v>353</v>
      </c>
      <c r="B367" s="43" t="s">
        <v>28</v>
      </c>
      <c r="C367" s="50">
        <v>35409</v>
      </c>
      <c r="D367" s="39" t="s">
        <v>1896</v>
      </c>
      <c r="E367" s="39">
        <v>1987</v>
      </c>
      <c r="F367" s="39" t="s">
        <v>2122</v>
      </c>
      <c r="G367" s="51" t="s">
        <v>2088</v>
      </c>
      <c r="H367" s="39">
        <v>9</v>
      </c>
      <c r="I367" s="39">
        <v>8</v>
      </c>
      <c r="J367" s="39">
        <v>0</v>
      </c>
      <c r="K367" s="39">
        <v>22075.4</v>
      </c>
      <c r="L367" s="39">
        <v>15679.5</v>
      </c>
      <c r="M367" s="41">
        <v>21375247.919</v>
      </c>
      <c r="N367" s="41">
        <f t="shared" si="8"/>
        <v>21375247.919</v>
      </c>
      <c r="O367" s="41">
        <v>0</v>
      </c>
      <c r="P367" s="41">
        <v>0</v>
      </c>
      <c r="Q367" s="41">
        <v>0</v>
      </c>
      <c r="R367" s="52">
        <v>44927</v>
      </c>
      <c r="S367" s="52">
        <v>45291</v>
      </c>
    </row>
    <row r="368" spans="1:19" ht="20.25" x14ac:dyDescent="0.3">
      <c r="A368" s="39">
        <v>354</v>
      </c>
      <c r="B368" s="43" t="s">
        <v>1544</v>
      </c>
      <c r="C368" s="50">
        <v>35430</v>
      </c>
      <c r="D368" s="39" t="s">
        <v>1896</v>
      </c>
      <c r="E368" s="39">
        <v>1967</v>
      </c>
      <c r="F368" s="39" t="s">
        <v>2122</v>
      </c>
      <c r="G368" s="51" t="s">
        <v>2089</v>
      </c>
      <c r="H368" s="39">
        <v>4</v>
      </c>
      <c r="I368" s="39">
        <v>3</v>
      </c>
      <c r="J368" s="39">
        <v>0</v>
      </c>
      <c r="K368" s="39">
        <v>2013.9</v>
      </c>
      <c r="L368" s="39">
        <v>2008.8</v>
      </c>
      <c r="M368" s="41">
        <v>5633482.1339999996</v>
      </c>
      <c r="N368" s="41">
        <f t="shared" si="8"/>
        <v>5633482.1339999996</v>
      </c>
      <c r="O368" s="41">
        <v>0</v>
      </c>
      <c r="P368" s="41">
        <v>0</v>
      </c>
      <c r="Q368" s="41">
        <v>0</v>
      </c>
      <c r="R368" s="52">
        <v>44927</v>
      </c>
      <c r="S368" s="52">
        <v>45291</v>
      </c>
    </row>
    <row r="369" spans="1:19" ht="20.25" x14ac:dyDescent="0.3">
      <c r="A369" s="39">
        <v>355</v>
      </c>
      <c r="B369" s="43" t="s">
        <v>1545</v>
      </c>
      <c r="C369" s="50">
        <v>35434</v>
      </c>
      <c r="D369" s="39" t="s">
        <v>1896</v>
      </c>
      <c r="E369" s="39">
        <v>1994</v>
      </c>
      <c r="F369" s="39" t="s">
        <v>2122</v>
      </c>
      <c r="G369" s="51" t="s">
        <v>2088</v>
      </c>
      <c r="H369" s="39">
        <v>7</v>
      </c>
      <c r="I369" s="39">
        <v>1</v>
      </c>
      <c r="J369" s="39">
        <v>0</v>
      </c>
      <c r="K369" s="39">
        <v>1427.4</v>
      </c>
      <c r="L369" s="39">
        <v>1426.3</v>
      </c>
      <c r="M369" s="41">
        <v>1578329.2379999999</v>
      </c>
      <c r="N369" s="41">
        <f t="shared" si="8"/>
        <v>1578329.2379999999</v>
      </c>
      <c r="O369" s="41">
        <v>0</v>
      </c>
      <c r="P369" s="41">
        <v>0</v>
      </c>
      <c r="Q369" s="41">
        <v>0</v>
      </c>
      <c r="R369" s="52">
        <v>44927</v>
      </c>
      <c r="S369" s="52">
        <v>45291</v>
      </c>
    </row>
    <row r="370" spans="1:19" ht="20.25" x14ac:dyDescent="0.3">
      <c r="A370" s="39">
        <v>356</v>
      </c>
      <c r="B370" s="43" t="s">
        <v>375</v>
      </c>
      <c r="C370" s="50">
        <v>35351</v>
      </c>
      <c r="D370" s="39" t="s">
        <v>1896</v>
      </c>
      <c r="E370" s="39">
        <v>1962</v>
      </c>
      <c r="F370" s="39" t="s">
        <v>2122</v>
      </c>
      <c r="G370" s="51" t="s">
        <v>2089</v>
      </c>
      <c r="H370" s="39">
        <v>4</v>
      </c>
      <c r="I370" s="39">
        <v>6</v>
      </c>
      <c r="J370" s="39">
        <v>0</v>
      </c>
      <c r="K370" s="39">
        <v>1989.6</v>
      </c>
      <c r="L370" s="39">
        <v>1989.6</v>
      </c>
      <c r="M370" s="41">
        <v>541246.31400000001</v>
      </c>
      <c r="N370" s="41">
        <f t="shared" si="8"/>
        <v>541246.31400000001</v>
      </c>
      <c r="O370" s="41">
        <v>0</v>
      </c>
      <c r="P370" s="41">
        <v>0</v>
      </c>
      <c r="Q370" s="41">
        <v>0</v>
      </c>
      <c r="R370" s="52">
        <v>44927</v>
      </c>
      <c r="S370" s="52">
        <v>45291</v>
      </c>
    </row>
    <row r="371" spans="1:19" ht="20.25" x14ac:dyDescent="0.3">
      <c r="A371" s="39">
        <v>357</v>
      </c>
      <c r="B371" s="43" t="s">
        <v>377</v>
      </c>
      <c r="C371" s="50">
        <v>35451</v>
      </c>
      <c r="D371" s="39" t="s">
        <v>1896</v>
      </c>
      <c r="E371" s="39">
        <v>1957</v>
      </c>
      <c r="F371" s="39" t="s">
        <v>2122</v>
      </c>
      <c r="G371" s="51" t="s">
        <v>2094</v>
      </c>
      <c r="H371" s="39">
        <v>2</v>
      </c>
      <c r="I371" s="39">
        <v>2</v>
      </c>
      <c r="J371" s="39">
        <v>0</v>
      </c>
      <c r="K371" s="39">
        <v>497.1</v>
      </c>
      <c r="L371" s="39">
        <v>497</v>
      </c>
      <c r="M371" s="41">
        <v>1092070.93</v>
      </c>
      <c r="N371" s="41">
        <f t="shared" si="8"/>
        <v>1092070.93</v>
      </c>
      <c r="O371" s="41">
        <v>0</v>
      </c>
      <c r="P371" s="41">
        <v>0</v>
      </c>
      <c r="Q371" s="41">
        <v>0</v>
      </c>
      <c r="R371" s="52">
        <v>44927</v>
      </c>
      <c r="S371" s="52">
        <v>45291</v>
      </c>
    </row>
    <row r="372" spans="1:19" ht="20.25" x14ac:dyDescent="0.3">
      <c r="A372" s="39">
        <v>358</v>
      </c>
      <c r="B372" s="43" t="s">
        <v>379</v>
      </c>
      <c r="C372" s="50">
        <v>35524</v>
      </c>
      <c r="D372" s="39" t="s">
        <v>1896</v>
      </c>
      <c r="E372" s="39">
        <v>1959</v>
      </c>
      <c r="F372" s="39" t="s">
        <v>2122</v>
      </c>
      <c r="G372" s="51" t="s">
        <v>2089</v>
      </c>
      <c r="H372" s="39">
        <v>2</v>
      </c>
      <c r="I372" s="39">
        <v>2</v>
      </c>
      <c r="J372" s="39">
        <v>0</v>
      </c>
      <c r="K372" s="39">
        <v>643.6</v>
      </c>
      <c r="L372" s="39">
        <v>643.6</v>
      </c>
      <c r="M372" s="41">
        <v>1494635.5602500001</v>
      </c>
      <c r="N372" s="41">
        <f t="shared" si="8"/>
        <v>1494635.5602500001</v>
      </c>
      <c r="O372" s="41">
        <v>0</v>
      </c>
      <c r="P372" s="41">
        <v>0</v>
      </c>
      <c r="Q372" s="41">
        <v>0</v>
      </c>
      <c r="R372" s="52">
        <v>44927</v>
      </c>
      <c r="S372" s="52">
        <v>45291</v>
      </c>
    </row>
    <row r="373" spans="1:19" ht="20.25" x14ac:dyDescent="0.3">
      <c r="A373" s="39">
        <v>359</v>
      </c>
      <c r="B373" s="43" t="s">
        <v>29</v>
      </c>
      <c r="C373" s="50">
        <v>35564</v>
      </c>
      <c r="D373" s="39" t="s">
        <v>1896</v>
      </c>
      <c r="E373" s="39">
        <v>1987</v>
      </c>
      <c r="F373" s="39" t="s">
        <v>2122</v>
      </c>
      <c r="G373" s="51" t="s">
        <v>2088</v>
      </c>
      <c r="H373" s="39">
        <v>9</v>
      </c>
      <c r="I373" s="39">
        <v>4</v>
      </c>
      <c r="J373" s="39">
        <v>0</v>
      </c>
      <c r="K373" s="39">
        <v>9048.7000000000007</v>
      </c>
      <c r="L373" s="39">
        <v>8153.87</v>
      </c>
      <c r="M373" s="41">
        <v>3065121.3295</v>
      </c>
      <c r="N373" s="41">
        <f t="shared" si="8"/>
        <v>3065121.3295</v>
      </c>
      <c r="O373" s="41">
        <v>0</v>
      </c>
      <c r="P373" s="41">
        <v>0</v>
      </c>
      <c r="Q373" s="41">
        <v>0</v>
      </c>
      <c r="R373" s="52">
        <v>44927</v>
      </c>
      <c r="S373" s="52">
        <v>45291</v>
      </c>
    </row>
    <row r="374" spans="1:19" ht="20.25" x14ac:dyDescent="0.3">
      <c r="A374" s="39">
        <v>360</v>
      </c>
      <c r="B374" s="43" t="s">
        <v>380</v>
      </c>
      <c r="C374" s="50">
        <v>35659</v>
      </c>
      <c r="D374" s="39" t="s">
        <v>1896</v>
      </c>
      <c r="E374" s="39">
        <v>1966</v>
      </c>
      <c r="F374" s="39" t="s">
        <v>2122</v>
      </c>
      <c r="G374" s="51" t="s">
        <v>2088</v>
      </c>
      <c r="H374" s="39">
        <v>5</v>
      </c>
      <c r="I374" s="39">
        <v>4</v>
      </c>
      <c r="J374" s="39">
        <v>0</v>
      </c>
      <c r="K374" s="39">
        <v>5663.1</v>
      </c>
      <c r="L374" s="39">
        <v>3529.88</v>
      </c>
      <c r="M374" s="41">
        <v>5508752.4039999992</v>
      </c>
      <c r="N374" s="41">
        <f t="shared" si="8"/>
        <v>5508752.4039999992</v>
      </c>
      <c r="O374" s="41">
        <v>0</v>
      </c>
      <c r="P374" s="41">
        <v>0</v>
      </c>
      <c r="Q374" s="41">
        <v>0</v>
      </c>
      <c r="R374" s="52">
        <v>44927</v>
      </c>
      <c r="S374" s="52">
        <v>45291</v>
      </c>
    </row>
    <row r="375" spans="1:19" ht="20.25" x14ac:dyDescent="0.3">
      <c r="A375" s="39">
        <v>361</v>
      </c>
      <c r="B375" s="43" t="s">
        <v>381</v>
      </c>
      <c r="C375" s="50">
        <v>35660</v>
      </c>
      <c r="D375" s="39" t="s">
        <v>1896</v>
      </c>
      <c r="E375" s="39">
        <v>1966</v>
      </c>
      <c r="F375" s="39" t="s">
        <v>2122</v>
      </c>
      <c r="G375" s="51" t="s">
        <v>2088</v>
      </c>
      <c r="H375" s="39">
        <v>5</v>
      </c>
      <c r="I375" s="39">
        <v>4</v>
      </c>
      <c r="J375" s="39">
        <v>0</v>
      </c>
      <c r="K375" s="39">
        <v>5682.6</v>
      </c>
      <c r="L375" s="39">
        <v>3530.3</v>
      </c>
      <c r="M375" s="41">
        <v>5185835.0260000005</v>
      </c>
      <c r="N375" s="41">
        <f t="shared" si="8"/>
        <v>5185835.0260000005</v>
      </c>
      <c r="O375" s="41">
        <v>0</v>
      </c>
      <c r="P375" s="41">
        <v>0</v>
      </c>
      <c r="Q375" s="41">
        <v>0</v>
      </c>
      <c r="R375" s="52">
        <v>44927</v>
      </c>
      <c r="S375" s="52">
        <v>45291</v>
      </c>
    </row>
    <row r="376" spans="1:19" ht="20.25" x14ac:dyDescent="0.3">
      <c r="A376" s="39">
        <v>362</v>
      </c>
      <c r="B376" s="43" t="s">
        <v>464</v>
      </c>
      <c r="C376" s="50">
        <v>35739</v>
      </c>
      <c r="D376" s="39" t="s">
        <v>1896</v>
      </c>
      <c r="E376" s="39">
        <v>1952</v>
      </c>
      <c r="F376" s="39" t="s">
        <v>2122</v>
      </c>
      <c r="G376" s="51" t="s">
        <v>2097</v>
      </c>
      <c r="H376" s="39">
        <v>2</v>
      </c>
      <c r="I376" s="39">
        <v>2</v>
      </c>
      <c r="J376" s="39">
        <v>0</v>
      </c>
      <c r="K376" s="39">
        <v>393.9</v>
      </c>
      <c r="L376" s="39">
        <v>353.4</v>
      </c>
      <c r="M376" s="41">
        <v>557391.02850000001</v>
      </c>
      <c r="N376" s="41">
        <f t="shared" si="8"/>
        <v>557391.02850000001</v>
      </c>
      <c r="O376" s="41">
        <v>0</v>
      </c>
      <c r="P376" s="41">
        <v>0</v>
      </c>
      <c r="Q376" s="41">
        <v>0</v>
      </c>
      <c r="R376" s="52">
        <v>44927</v>
      </c>
      <c r="S376" s="52">
        <v>45291</v>
      </c>
    </row>
    <row r="377" spans="1:19" ht="20.25" x14ac:dyDescent="0.3">
      <c r="A377" s="39">
        <v>363</v>
      </c>
      <c r="B377" s="43" t="s">
        <v>465</v>
      </c>
      <c r="C377" s="50">
        <v>35742</v>
      </c>
      <c r="D377" s="39" t="s">
        <v>1896</v>
      </c>
      <c r="E377" s="39">
        <v>1954</v>
      </c>
      <c r="F377" s="39" t="s">
        <v>2122</v>
      </c>
      <c r="G377" s="51" t="s">
        <v>2097</v>
      </c>
      <c r="H377" s="39">
        <v>2</v>
      </c>
      <c r="I377" s="39">
        <v>1</v>
      </c>
      <c r="J377" s="39">
        <v>0</v>
      </c>
      <c r="K377" s="39">
        <v>385.1</v>
      </c>
      <c r="L377" s="39">
        <v>381.05</v>
      </c>
      <c r="M377" s="41">
        <v>516347.85649999999</v>
      </c>
      <c r="N377" s="41">
        <f t="shared" si="8"/>
        <v>516347.85649999999</v>
      </c>
      <c r="O377" s="41">
        <v>0</v>
      </c>
      <c r="P377" s="41">
        <v>0</v>
      </c>
      <c r="Q377" s="41">
        <v>0</v>
      </c>
      <c r="R377" s="52">
        <v>44927</v>
      </c>
      <c r="S377" s="52">
        <v>45291</v>
      </c>
    </row>
    <row r="378" spans="1:19" ht="20.25" x14ac:dyDescent="0.3">
      <c r="A378" s="39">
        <v>364</v>
      </c>
      <c r="B378" s="43" t="s">
        <v>382</v>
      </c>
      <c r="C378" s="50">
        <v>35744</v>
      </c>
      <c r="D378" s="39" t="s">
        <v>1896</v>
      </c>
      <c r="E378" s="39">
        <v>1951</v>
      </c>
      <c r="F378" s="39" t="s">
        <v>2122</v>
      </c>
      <c r="G378" s="51" t="s">
        <v>2097</v>
      </c>
      <c r="H378" s="39">
        <v>2</v>
      </c>
      <c r="I378" s="39">
        <v>2</v>
      </c>
      <c r="J378" s="39">
        <v>0</v>
      </c>
      <c r="K378" s="39">
        <v>400.8</v>
      </c>
      <c r="L378" s="39">
        <v>400.8</v>
      </c>
      <c r="M378" s="41">
        <v>537398.652</v>
      </c>
      <c r="N378" s="41">
        <f t="shared" si="8"/>
        <v>537398.652</v>
      </c>
      <c r="O378" s="41">
        <v>0</v>
      </c>
      <c r="P378" s="41">
        <v>0</v>
      </c>
      <c r="Q378" s="41">
        <v>0</v>
      </c>
      <c r="R378" s="52">
        <v>44927</v>
      </c>
      <c r="S378" s="52">
        <v>45291</v>
      </c>
    </row>
    <row r="379" spans="1:19" ht="20.25" x14ac:dyDescent="0.3">
      <c r="A379" s="39">
        <v>365</v>
      </c>
      <c r="B379" s="43" t="s">
        <v>383</v>
      </c>
      <c r="C379" s="50">
        <v>35745</v>
      </c>
      <c r="D379" s="39" t="s">
        <v>1896</v>
      </c>
      <c r="E379" s="39">
        <v>1953</v>
      </c>
      <c r="F379" s="39" t="s">
        <v>2122</v>
      </c>
      <c r="G379" s="51" t="s">
        <v>2097</v>
      </c>
      <c r="H379" s="39">
        <v>2</v>
      </c>
      <c r="I379" s="39">
        <v>2</v>
      </c>
      <c r="J379" s="39">
        <v>0</v>
      </c>
      <c r="K379" s="39">
        <v>399.9</v>
      </c>
      <c r="L379" s="39">
        <v>500.1</v>
      </c>
      <c r="M379" s="41">
        <v>536191.91850000003</v>
      </c>
      <c r="N379" s="41">
        <f t="shared" si="8"/>
        <v>536191.91850000003</v>
      </c>
      <c r="O379" s="41">
        <v>0</v>
      </c>
      <c r="P379" s="41">
        <v>0</v>
      </c>
      <c r="Q379" s="41">
        <v>0</v>
      </c>
      <c r="R379" s="52">
        <v>44927</v>
      </c>
      <c r="S379" s="52">
        <v>45291</v>
      </c>
    </row>
    <row r="380" spans="1:19" ht="20.25" x14ac:dyDescent="0.3">
      <c r="A380" s="39">
        <v>366</v>
      </c>
      <c r="B380" s="43" t="s">
        <v>384</v>
      </c>
      <c r="C380" s="50">
        <v>35746</v>
      </c>
      <c r="D380" s="39" t="s">
        <v>1896</v>
      </c>
      <c r="E380" s="39">
        <v>1953</v>
      </c>
      <c r="F380" s="39" t="s">
        <v>2122</v>
      </c>
      <c r="G380" s="51" t="s">
        <v>2097</v>
      </c>
      <c r="H380" s="39">
        <v>2</v>
      </c>
      <c r="I380" s="39">
        <v>2</v>
      </c>
      <c r="J380" s="39">
        <v>0</v>
      </c>
      <c r="K380" s="39">
        <v>409.1</v>
      </c>
      <c r="L380" s="39">
        <v>363</v>
      </c>
      <c r="M380" s="41">
        <v>548527.41649999993</v>
      </c>
      <c r="N380" s="41">
        <f t="shared" si="8"/>
        <v>548527.41649999993</v>
      </c>
      <c r="O380" s="41">
        <v>0</v>
      </c>
      <c r="P380" s="41">
        <v>0</v>
      </c>
      <c r="Q380" s="41">
        <v>0</v>
      </c>
      <c r="R380" s="52">
        <v>44927</v>
      </c>
      <c r="S380" s="52">
        <v>45291</v>
      </c>
    </row>
    <row r="381" spans="1:19" ht="20.25" x14ac:dyDescent="0.3">
      <c r="A381" s="39">
        <v>367</v>
      </c>
      <c r="B381" s="43" t="s">
        <v>466</v>
      </c>
      <c r="C381" s="50">
        <v>35747</v>
      </c>
      <c r="D381" s="39" t="s">
        <v>1896</v>
      </c>
      <c r="E381" s="39">
        <v>1953</v>
      </c>
      <c r="F381" s="39" t="s">
        <v>2122</v>
      </c>
      <c r="G381" s="51" t="s">
        <v>2097</v>
      </c>
      <c r="H381" s="39">
        <v>2</v>
      </c>
      <c r="I381" s="39">
        <v>2</v>
      </c>
      <c r="J381" s="39">
        <v>0</v>
      </c>
      <c r="K381" s="39">
        <v>406.9</v>
      </c>
      <c r="L381" s="39">
        <v>396.4</v>
      </c>
      <c r="M381" s="41">
        <v>545577.62349999999</v>
      </c>
      <c r="N381" s="41">
        <f t="shared" si="8"/>
        <v>545577.62349999999</v>
      </c>
      <c r="O381" s="41">
        <v>0</v>
      </c>
      <c r="P381" s="41">
        <v>0</v>
      </c>
      <c r="Q381" s="41">
        <v>0</v>
      </c>
      <c r="R381" s="52">
        <v>44927</v>
      </c>
      <c r="S381" s="52">
        <v>45291</v>
      </c>
    </row>
    <row r="382" spans="1:19" ht="20.25" x14ac:dyDescent="0.3">
      <c r="A382" s="39">
        <v>368</v>
      </c>
      <c r="B382" s="43" t="s">
        <v>467</v>
      </c>
      <c r="C382" s="50">
        <v>35748</v>
      </c>
      <c r="D382" s="39" t="s">
        <v>1896</v>
      </c>
      <c r="E382" s="39">
        <v>1954</v>
      </c>
      <c r="F382" s="39" t="s">
        <v>2122</v>
      </c>
      <c r="G382" s="51" t="s">
        <v>2097</v>
      </c>
      <c r="H382" s="39">
        <v>2</v>
      </c>
      <c r="I382" s="39">
        <v>1</v>
      </c>
      <c r="J382" s="39">
        <v>0</v>
      </c>
      <c r="K382" s="39">
        <v>412.1</v>
      </c>
      <c r="L382" s="39">
        <v>397.48</v>
      </c>
      <c r="M382" s="41">
        <v>552549.8615</v>
      </c>
      <c r="N382" s="41">
        <f t="shared" si="8"/>
        <v>552549.8615</v>
      </c>
      <c r="O382" s="41">
        <v>0</v>
      </c>
      <c r="P382" s="41">
        <v>0</v>
      </c>
      <c r="Q382" s="41">
        <v>0</v>
      </c>
      <c r="R382" s="52">
        <v>44927</v>
      </c>
      <c r="S382" s="52">
        <v>45291</v>
      </c>
    </row>
    <row r="383" spans="1:19" ht="20.25" x14ac:dyDescent="0.3">
      <c r="A383" s="39">
        <v>369</v>
      </c>
      <c r="B383" s="43" t="s">
        <v>385</v>
      </c>
      <c r="C383" s="50">
        <v>35749</v>
      </c>
      <c r="D383" s="39" t="s">
        <v>1896</v>
      </c>
      <c r="E383" s="39">
        <v>1954</v>
      </c>
      <c r="F383" s="39" t="s">
        <v>2122</v>
      </c>
      <c r="G383" s="51" t="s">
        <v>2097</v>
      </c>
      <c r="H383" s="39">
        <v>2</v>
      </c>
      <c r="I383" s="39">
        <v>2</v>
      </c>
      <c r="J383" s="39">
        <v>0</v>
      </c>
      <c r="K383" s="39">
        <v>407.2</v>
      </c>
      <c r="L383" s="39">
        <v>392.2</v>
      </c>
      <c r="M383" s="41">
        <v>545979.8679999999</v>
      </c>
      <c r="N383" s="41">
        <f t="shared" si="8"/>
        <v>545979.8679999999</v>
      </c>
      <c r="O383" s="41">
        <v>0</v>
      </c>
      <c r="P383" s="41">
        <v>0</v>
      </c>
      <c r="Q383" s="41">
        <v>0</v>
      </c>
      <c r="R383" s="52">
        <v>44927</v>
      </c>
      <c r="S383" s="52">
        <v>45291</v>
      </c>
    </row>
    <row r="384" spans="1:19" ht="20.25" x14ac:dyDescent="0.3">
      <c r="A384" s="39">
        <v>370</v>
      </c>
      <c r="B384" s="43" t="s">
        <v>386</v>
      </c>
      <c r="C384" s="50">
        <v>35767</v>
      </c>
      <c r="D384" s="39" t="s">
        <v>1896</v>
      </c>
      <c r="E384" s="39">
        <v>1953</v>
      </c>
      <c r="F384" s="39" t="s">
        <v>2122</v>
      </c>
      <c r="G384" s="51" t="s">
        <v>2089</v>
      </c>
      <c r="H384" s="39">
        <v>2</v>
      </c>
      <c r="I384" s="39">
        <v>1</v>
      </c>
      <c r="J384" s="39">
        <v>0</v>
      </c>
      <c r="K384" s="39">
        <v>633.5</v>
      </c>
      <c r="L384" s="39">
        <v>630.79999999999995</v>
      </c>
      <c r="M384" s="41">
        <v>2296575.9750000001</v>
      </c>
      <c r="N384" s="41">
        <f t="shared" si="8"/>
        <v>2296575.9750000001</v>
      </c>
      <c r="O384" s="41">
        <v>0</v>
      </c>
      <c r="P384" s="41">
        <v>0</v>
      </c>
      <c r="Q384" s="41">
        <v>0</v>
      </c>
      <c r="R384" s="52">
        <v>44927</v>
      </c>
      <c r="S384" s="52">
        <v>45291</v>
      </c>
    </row>
    <row r="385" spans="1:19" ht="20.25" x14ac:dyDescent="0.3">
      <c r="A385" s="39">
        <v>371</v>
      </c>
      <c r="B385" s="43" t="s">
        <v>388</v>
      </c>
      <c r="C385" s="50">
        <v>35898</v>
      </c>
      <c r="D385" s="39" t="s">
        <v>1896</v>
      </c>
      <c r="E385" s="39">
        <v>2004</v>
      </c>
      <c r="F385" s="39" t="s">
        <v>2122</v>
      </c>
      <c r="G385" s="51" t="s">
        <v>2089</v>
      </c>
      <c r="H385" s="39">
        <v>6</v>
      </c>
      <c r="I385" s="39">
        <v>1</v>
      </c>
      <c r="J385" s="39">
        <v>0</v>
      </c>
      <c r="K385" s="39">
        <v>2055.3000000000002</v>
      </c>
      <c r="L385" s="39">
        <v>1581.3</v>
      </c>
      <c r="M385" s="41">
        <v>3302564.1494999998</v>
      </c>
      <c r="N385" s="41">
        <f t="shared" si="8"/>
        <v>3302564.1494999998</v>
      </c>
      <c r="O385" s="41">
        <v>0</v>
      </c>
      <c r="P385" s="41">
        <v>0</v>
      </c>
      <c r="Q385" s="41">
        <v>0</v>
      </c>
      <c r="R385" s="52">
        <v>44927</v>
      </c>
      <c r="S385" s="52">
        <v>45291</v>
      </c>
    </row>
    <row r="386" spans="1:19" ht="20.25" x14ac:dyDescent="0.3">
      <c r="A386" s="39">
        <v>372</v>
      </c>
      <c r="B386" s="43" t="s">
        <v>389</v>
      </c>
      <c r="C386" s="50">
        <v>35902</v>
      </c>
      <c r="D386" s="39" t="s">
        <v>1896</v>
      </c>
      <c r="E386" s="39">
        <v>1975</v>
      </c>
      <c r="F386" s="39" t="s">
        <v>2122</v>
      </c>
      <c r="G386" s="51" t="s">
        <v>2088</v>
      </c>
      <c r="H386" s="39">
        <v>5</v>
      </c>
      <c r="I386" s="39">
        <v>4</v>
      </c>
      <c r="J386" s="39">
        <v>0</v>
      </c>
      <c r="K386" s="39">
        <v>5618.8</v>
      </c>
      <c r="L386" s="39">
        <v>3326.9</v>
      </c>
      <c r="M386" s="41">
        <v>194718</v>
      </c>
      <c r="N386" s="41">
        <f t="shared" si="8"/>
        <v>194718</v>
      </c>
      <c r="O386" s="41">
        <v>0</v>
      </c>
      <c r="P386" s="41">
        <v>0</v>
      </c>
      <c r="Q386" s="41">
        <v>0</v>
      </c>
      <c r="R386" s="52">
        <v>44927</v>
      </c>
      <c r="S386" s="52">
        <v>45291</v>
      </c>
    </row>
    <row r="387" spans="1:19" ht="20.25" x14ac:dyDescent="0.3">
      <c r="A387" s="39">
        <v>373</v>
      </c>
      <c r="B387" s="43" t="s">
        <v>390</v>
      </c>
      <c r="C387" s="50">
        <v>35924</v>
      </c>
      <c r="D387" s="39" t="s">
        <v>1896</v>
      </c>
      <c r="E387" s="39">
        <v>1961</v>
      </c>
      <c r="F387" s="39" t="s">
        <v>2122</v>
      </c>
      <c r="G387" s="51" t="s">
        <v>2088</v>
      </c>
      <c r="H387" s="39">
        <v>5</v>
      </c>
      <c r="I387" s="39">
        <v>3</v>
      </c>
      <c r="J387" s="39">
        <v>0</v>
      </c>
      <c r="K387" s="39">
        <v>4453.3999999999996</v>
      </c>
      <c r="L387" s="39">
        <v>2577.6</v>
      </c>
      <c r="M387" s="41">
        <v>4642407.6541499998</v>
      </c>
      <c r="N387" s="41">
        <f t="shared" si="8"/>
        <v>4642407.6541499998</v>
      </c>
      <c r="O387" s="41">
        <v>0</v>
      </c>
      <c r="P387" s="41">
        <v>0</v>
      </c>
      <c r="Q387" s="41">
        <v>0</v>
      </c>
      <c r="R387" s="52">
        <v>44927</v>
      </c>
      <c r="S387" s="52">
        <v>45291</v>
      </c>
    </row>
    <row r="388" spans="1:19" ht="20.25" x14ac:dyDescent="0.3">
      <c r="A388" s="39">
        <v>374</v>
      </c>
      <c r="B388" s="43" t="s">
        <v>391</v>
      </c>
      <c r="C388" s="50">
        <v>32699</v>
      </c>
      <c r="D388" s="39" t="s">
        <v>1896</v>
      </c>
      <c r="E388" s="39">
        <v>1982</v>
      </c>
      <c r="F388" s="39" t="s">
        <v>2122</v>
      </c>
      <c r="G388" s="51" t="s">
        <v>2088</v>
      </c>
      <c r="H388" s="39">
        <v>5</v>
      </c>
      <c r="I388" s="39">
        <v>2</v>
      </c>
      <c r="J388" s="39">
        <v>0</v>
      </c>
      <c r="K388" s="39">
        <v>2976.1</v>
      </c>
      <c r="L388" s="39">
        <v>2586.8000000000002</v>
      </c>
      <c r="M388" s="41">
        <v>5740742.5397000005</v>
      </c>
      <c r="N388" s="41">
        <f t="shared" si="8"/>
        <v>5740742.5397000005</v>
      </c>
      <c r="O388" s="41">
        <v>0</v>
      </c>
      <c r="P388" s="41">
        <v>0</v>
      </c>
      <c r="Q388" s="41">
        <v>0</v>
      </c>
      <c r="R388" s="52">
        <v>44927</v>
      </c>
      <c r="S388" s="52">
        <v>45291</v>
      </c>
    </row>
    <row r="389" spans="1:19" ht="20.25" x14ac:dyDescent="0.3">
      <c r="A389" s="39">
        <v>375</v>
      </c>
      <c r="B389" s="43" t="s">
        <v>392</v>
      </c>
      <c r="C389" s="50">
        <v>32700</v>
      </c>
      <c r="D389" s="39" t="s">
        <v>1896</v>
      </c>
      <c r="E389" s="39">
        <v>1982</v>
      </c>
      <c r="F389" s="39" t="s">
        <v>2122</v>
      </c>
      <c r="G389" s="51" t="s">
        <v>2088</v>
      </c>
      <c r="H389" s="39">
        <v>5</v>
      </c>
      <c r="I389" s="39">
        <v>4</v>
      </c>
      <c r="J389" s="39">
        <v>0</v>
      </c>
      <c r="K389" s="39">
        <v>2925.8</v>
      </c>
      <c r="L389" s="39">
        <v>2633.3</v>
      </c>
      <c r="M389" s="41">
        <v>5669974.2631000001</v>
      </c>
      <c r="N389" s="41">
        <f t="shared" si="8"/>
        <v>5669974.2631000001</v>
      </c>
      <c r="O389" s="41">
        <v>0</v>
      </c>
      <c r="P389" s="41">
        <v>0</v>
      </c>
      <c r="Q389" s="41">
        <v>0</v>
      </c>
      <c r="R389" s="52">
        <v>44927</v>
      </c>
      <c r="S389" s="52">
        <v>45291</v>
      </c>
    </row>
    <row r="390" spans="1:19" ht="20.25" x14ac:dyDescent="0.3">
      <c r="A390" s="39">
        <v>376</v>
      </c>
      <c r="B390" s="43" t="s">
        <v>393</v>
      </c>
      <c r="C390" s="50">
        <v>32703</v>
      </c>
      <c r="D390" s="39" t="s">
        <v>1896</v>
      </c>
      <c r="E390" s="39">
        <v>1982</v>
      </c>
      <c r="F390" s="39" t="s">
        <v>2122</v>
      </c>
      <c r="G390" s="51" t="s">
        <v>2088</v>
      </c>
      <c r="H390" s="39">
        <v>5</v>
      </c>
      <c r="I390" s="39">
        <v>4</v>
      </c>
      <c r="J390" s="39">
        <v>0</v>
      </c>
      <c r="K390" s="39">
        <v>2997.3</v>
      </c>
      <c r="L390" s="39">
        <v>2574.6999999999998</v>
      </c>
      <c r="M390" s="41">
        <v>5740742.5397000005</v>
      </c>
      <c r="N390" s="41">
        <f t="shared" si="8"/>
        <v>5740742.5397000005</v>
      </c>
      <c r="O390" s="41">
        <v>0</v>
      </c>
      <c r="P390" s="41">
        <v>0</v>
      </c>
      <c r="Q390" s="41">
        <v>0</v>
      </c>
      <c r="R390" s="52">
        <v>44927</v>
      </c>
      <c r="S390" s="52">
        <v>45291</v>
      </c>
    </row>
    <row r="391" spans="1:19" ht="20.25" x14ac:dyDescent="0.3">
      <c r="A391" s="39">
        <v>377</v>
      </c>
      <c r="B391" s="43" t="s">
        <v>394</v>
      </c>
      <c r="C391" s="50">
        <v>32704</v>
      </c>
      <c r="D391" s="39" t="s">
        <v>1896</v>
      </c>
      <c r="E391" s="39">
        <v>1982</v>
      </c>
      <c r="F391" s="39" t="s">
        <v>2122</v>
      </c>
      <c r="G391" s="51" t="s">
        <v>2088</v>
      </c>
      <c r="H391" s="39">
        <v>5</v>
      </c>
      <c r="I391" s="39">
        <v>4</v>
      </c>
      <c r="J391" s="39">
        <v>0</v>
      </c>
      <c r="K391" s="39">
        <v>2983.7</v>
      </c>
      <c r="L391" s="39">
        <v>2644.6</v>
      </c>
      <c r="M391" s="41">
        <v>5669974.2631000001</v>
      </c>
      <c r="N391" s="41">
        <f t="shared" si="8"/>
        <v>5669974.2631000001</v>
      </c>
      <c r="O391" s="41">
        <v>0</v>
      </c>
      <c r="P391" s="41">
        <v>0</v>
      </c>
      <c r="Q391" s="41">
        <v>0</v>
      </c>
      <c r="R391" s="52">
        <v>44927</v>
      </c>
      <c r="S391" s="52">
        <v>45291</v>
      </c>
    </row>
    <row r="392" spans="1:19" ht="20.25" x14ac:dyDescent="0.3">
      <c r="A392" s="39">
        <v>378</v>
      </c>
      <c r="B392" s="43" t="s">
        <v>395</v>
      </c>
      <c r="C392" s="50">
        <v>32708</v>
      </c>
      <c r="D392" s="39" t="s">
        <v>1896</v>
      </c>
      <c r="E392" s="39">
        <v>1979</v>
      </c>
      <c r="F392" s="39" t="s">
        <v>2122</v>
      </c>
      <c r="G392" s="51" t="s">
        <v>2088</v>
      </c>
      <c r="H392" s="39">
        <v>9</v>
      </c>
      <c r="I392" s="39">
        <v>1</v>
      </c>
      <c r="J392" s="39">
        <v>0</v>
      </c>
      <c r="K392" s="39">
        <v>3125.7</v>
      </c>
      <c r="L392" s="39">
        <v>2076.1</v>
      </c>
      <c r="M392" s="41">
        <v>8200057.1100000003</v>
      </c>
      <c r="N392" s="41">
        <f t="shared" si="8"/>
        <v>8200057.1100000003</v>
      </c>
      <c r="O392" s="41">
        <v>0</v>
      </c>
      <c r="P392" s="41">
        <v>0</v>
      </c>
      <c r="Q392" s="41">
        <v>0</v>
      </c>
      <c r="R392" s="52">
        <v>44927</v>
      </c>
      <c r="S392" s="52">
        <v>45291</v>
      </c>
    </row>
    <row r="393" spans="1:19" ht="20.25" x14ac:dyDescent="0.3">
      <c r="A393" s="39">
        <v>379</v>
      </c>
      <c r="B393" s="43" t="s">
        <v>396</v>
      </c>
      <c r="C393" s="50">
        <v>32719</v>
      </c>
      <c r="D393" s="39" t="s">
        <v>1896</v>
      </c>
      <c r="E393" s="39">
        <v>1981</v>
      </c>
      <c r="F393" s="39" t="s">
        <v>2122</v>
      </c>
      <c r="G393" s="51" t="s">
        <v>2088</v>
      </c>
      <c r="H393" s="39">
        <v>9</v>
      </c>
      <c r="I393" s="39">
        <v>1</v>
      </c>
      <c r="J393" s="39">
        <v>0</v>
      </c>
      <c r="K393" s="39">
        <v>5562.6</v>
      </c>
      <c r="L393" s="39">
        <v>3571.78</v>
      </c>
      <c r="M393" s="41">
        <v>4235950.8990000002</v>
      </c>
      <c r="N393" s="41">
        <f t="shared" si="8"/>
        <v>4235950.8990000002</v>
      </c>
      <c r="O393" s="41">
        <v>0</v>
      </c>
      <c r="P393" s="41">
        <v>0</v>
      </c>
      <c r="Q393" s="41">
        <v>0</v>
      </c>
      <c r="R393" s="52">
        <v>44927</v>
      </c>
      <c r="S393" s="52">
        <v>45291</v>
      </c>
    </row>
    <row r="394" spans="1:19" ht="20.25" x14ac:dyDescent="0.3">
      <c r="A394" s="39">
        <v>380</v>
      </c>
      <c r="B394" s="43" t="s">
        <v>397</v>
      </c>
      <c r="C394" s="50">
        <v>32734</v>
      </c>
      <c r="D394" s="39" t="s">
        <v>1896</v>
      </c>
      <c r="E394" s="39">
        <v>1985</v>
      </c>
      <c r="F394" s="39" t="s">
        <v>2122</v>
      </c>
      <c r="G394" s="51" t="s">
        <v>2088</v>
      </c>
      <c r="H394" s="39">
        <v>9</v>
      </c>
      <c r="I394" s="39">
        <v>6</v>
      </c>
      <c r="J394" s="39">
        <v>1</v>
      </c>
      <c r="K394" s="39">
        <v>2213.9</v>
      </c>
      <c r="L394" s="39">
        <v>3086.5</v>
      </c>
      <c r="M394" s="41">
        <v>2581744.6800000002</v>
      </c>
      <c r="N394" s="41">
        <f t="shared" ref="N394:N457" si="9">M394</f>
        <v>2581744.6800000002</v>
      </c>
      <c r="O394" s="41">
        <v>0</v>
      </c>
      <c r="P394" s="41">
        <v>0</v>
      </c>
      <c r="Q394" s="41">
        <v>0</v>
      </c>
      <c r="R394" s="52">
        <v>44927</v>
      </c>
      <c r="S394" s="52">
        <v>45291</v>
      </c>
    </row>
    <row r="395" spans="1:19" ht="20.25" x14ac:dyDescent="0.3">
      <c r="A395" s="39">
        <v>381</v>
      </c>
      <c r="B395" s="43" t="s">
        <v>398</v>
      </c>
      <c r="C395" s="50">
        <v>32736</v>
      </c>
      <c r="D395" s="39" t="s">
        <v>1896</v>
      </c>
      <c r="E395" s="39">
        <v>1991</v>
      </c>
      <c r="F395" s="39" t="s">
        <v>2122</v>
      </c>
      <c r="G395" s="51" t="s">
        <v>2088</v>
      </c>
      <c r="H395" s="39">
        <v>9</v>
      </c>
      <c r="I395" s="39">
        <v>1</v>
      </c>
      <c r="J395" s="39">
        <v>2</v>
      </c>
      <c r="K395" s="39">
        <v>6007.4</v>
      </c>
      <c r="L395" s="39">
        <v>4078.7</v>
      </c>
      <c r="M395" s="41">
        <v>5150791.3600000003</v>
      </c>
      <c r="N395" s="41">
        <f t="shared" si="9"/>
        <v>5150791.3600000003</v>
      </c>
      <c r="O395" s="41">
        <v>0</v>
      </c>
      <c r="P395" s="41">
        <v>0</v>
      </c>
      <c r="Q395" s="41">
        <v>0</v>
      </c>
      <c r="R395" s="52">
        <v>44927</v>
      </c>
      <c r="S395" s="52">
        <v>45291</v>
      </c>
    </row>
    <row r="396" spans="1:19" ht="20.25" x14ac:dyDescent="0.3">
      <c r="A396" s="39">
        <v>382</v>
      </c>
      <c r="B396" s="43" t="s">
        <v>1692</v>
      </c>
      <c r="C396" s="50">
        <v>36065</v>
      </c>
      <c r="D396" s="39" t="s">
        <v>1896</v>
      </c>
      <c r="E396" s="39">
        <v>1917</v>
      </c>
      <c r="F396" s="39" t="s">
        <v>2122</v>
      </c>
      <c r="G396" s="51" t="s">
        <v>2089</v>
      </c>
      <c r="H396" s="39">
        <v>2</v>
      </c>
      <c r="I396" s="39">
        <v>1</v>
      </c>
      <c r="J396" s="39">
        <v>0</v>
      </c>
      <c r="K396" s="39">
        <v>699.08</v>
      </c>
      <c r="L396" s="39">
        <v>729.88</v>
      </c>
      <c r="M396" s="41">
        <v>88776</v>
      </c>
      <c r="N396" s="41">
        <f t="shared" si="9"/>
        <v>88776</v>
      </c>
      <c r="O396" s="41">
        <v>0</v>
      </c>
      <c r="P396" s="41">
        <v>0</v>
      </c>
      <c r="Q396" s="41">
        <v>0</v>
      </c>
      <c r="R396" s="52">
        <v>44927</v>
      </c>
      <c r="S396" s="52">
        <v>45291</v>
      </c>
    </row>
    <row r="397" spans="1:19" ht="20.25" x14ac:dyDescent="0.3">
      <c r="A397" s="39">
        <v>383</v>
      </c>
      <c r="B397" s="43" t="s">
        <v>1691</v>
      </c>
      <c r="C397" s="50">
        <v>36068</v>
      </c>
      <c r="D397" s="39" t="s">
        <v>1896</v>
      </c>
      <c r="E397" s="39">
        <v>1917</v>
      </c>
      <c r="F397" s="39" t="s">
        <v>2122</v>
      </c>
      <c r="G397" s="51" t="s">
        <v>2089</v>
      </c>
      <c r="H397" s="39">
        <v>2</v>
      </c>
      <c r="I397" s="39">
        <v>1</v>
      </c>
      <c r="J397" s="39">
        <v>0</v>
      </c>
      <c r="K397" s="39">
        <v>796.09</v>
      </c>
      <c r="L397" s="39">
        <v>1324.7</v>
      </c>
      <c r="M397" s="41">
        <v>496700.4</v>
      </c>
      <c r="N397" s="41">
        <f t="shared" si="9"/>
        <v>496700.4</v>
      </c>
      <c r="O397" s="41">
        <v>0</v>
      </c>
      <c r="P397" s="41">
        <v>0</v>
      </c>
      <c r="Q397" s="41">
        <v>0</v>
      </c>
      <c r="R397" s="52">
        <v>44927</v>
      </c>
      <c r="S397" s="52">
        <v>45291</v>
      </c>
    </row>
    <row r="398" spans="1:19" ht="20.25" x14ac:dyDescent="0.3">
      <c r="A398" s="39">
        <v>384</v>
      </c>
      <c r="B398" s="43" t="s">
        <v>399</v>
      </c>
      <c r="C398" s="50">
        <v>32359</v>
      </c>
      <c r="D398" s="39" t="s">
        <v>1896</v>
      </c>
      <c r="E398" s="39">
        <v>1966</v>
      </c>
      <c r="F398" s="39" t="s">
        <v>2122</v>
      </c>
      <c r="G398" s="51" t="s">
        <v>2088</v>
      </c>
      <c r="H398" s="39">
        <v>5</v>
      </c>
      <c r="I398" s="39">
        <v>3</v>
      </c>
      <c r="J398" s="39">
        <v>0</v>
      </c>
      <c r="K398" s="39">
        <v>4058.28</v>
      </c>
      <c r="L398" s="39">
        <v>2548.1999999999998</v>
      </c>
      <c r="M398" s="41">
        <v>5694187.3380000005</v>
      </c>
      <c r="N398" s="41">
        <f t="shared" si="9"/>
        <v>5694187.3380000005</v>
      </c>
      <c r="O398" s="41">
        <v>0</v>
      </c>
      <c r="P398" s="41">
        <v>0</v>
      </c>
      <c r="Q398" s="41">
        <v>0</v>
      </c>
      <c r="R398" s="52">
        <v>44927</v>
      </c>
      <c r="S398" s="52">
        <v>45291</v>
      </c>
    </row>
    <row r="399" spans="1:19" ht="20.25" x14ac:dyDescent="0.3">
      <c r="A399" s="39">
        <v>385</v>
      </c>
      <c r="B399" s="43" t="s">
        <v>69</v>
      </c>
      <c r="C399" s="50">
        <v>32360</v>
      </c>
      <c r="D399" s="39" t="s">
        <v>1896</v>
      </c>
      <c r="E399" s="39">
        <v>1964</v>
      </c>
      <c r="F399" s="39" t="s">
        <v>2122</v>
      </c>
      <c r="G399" s="51" t="s">
        <v>2088</v>
      </c>
      <c r="H399" s="39">
        <v>5</v>
      </c>
      <c r="I399" s="39">
        <v>3</v>
      </c>
      <c r="J399" s="39">
        <v>0</v>
      </c>
      <c r="K399" s="39">
        <v>4036.72</v>
      </c>
      <c r="L399" s="39">
        <v>2587.6</v>
      </c>
      <c r="M399" s="41">
        <v>1370519.1779999998</v>
      </c>
      <c r="N399" s="41">
        <f t="shared" si="9"/>
        <v>1370519.1779999998</v>
      </c>
      <c r="O399" s="41">
        <v>0</v>
      </c>
      <c r="P399" s="41">
        <v>0</v>
      </c>
      <c r="Q399" s="41">
        <v>0</v>
      </c>
      <c r="R399" s="52">
        <v>44927</v>
      </c>
      <c r="S399" s="52">
        <v>45291</v>
      </c>
    </row>
    <row r="400" spans="1:19" ht="20.25" x14ac:dyDescent="0.3">
      <c r="A400" s="39">
        <v>386</v>
      </c>
      <c r="B400" s="43" t="s">
        <v>400</v>
      </c>
      <c r="C400" s="50">
        <v>32361</v>
      </c>
      <c r="D400" s="39" t="s">
        <v>1896</v>
      </c>
      <c r="E400" s="39">
        <v>1966</v>
      </c>
      <c r="F400" s="39" t="s">
        <v>2122</v>
      </c>
      <c r="G400" s="51" t="s">
        <v>2088</v>
      </c>
      <c r="H400" s="39">
        <v>5</v>
      </c>
      <c r="I400" s="39">
        <v>6</v>
      </c>
      <c r="J400" s="39">
        <v>0</v>
      </c>
      <c r="K400" s="39">
        <v>8048.4</v>
      </c>
      <c r="L400" s="39">
        <v>5068.2</v>
      </c>
      <c r="M400" s="41">
        <v>8845669.284</v>
      </c>
      <c r="N400" s="41">
        <f t="shared" si="9"/>
        <v>8845669.284</v>
      </c>
      <c r="O400" s="41">
        <v>0</v>
      </c>
      <c r="P400" s="41">
        <v>0</v>
      </c>
      <c r="Q400" s="41">
        <v>0</v>
      </c>
      <c r="R400" s="52">
        <v>44927</v>
      </c>
      <c r="S400" s="52">
        <v>45291</v>
      </c>
    </row>
    <row r="401" spans="1:19" ht="20.25" x14ac:dyDescent="0.3">
      <c r="A401" s="39">
        <v>387</v>
      </c>
      <c r="B401" s="43" t="s">
        <v>53</v>
      </c>
      <c r="C401" s="50">
        <v>32366</v>
      </c>
      <c r="D401" s="39" t="s">
        <v>1896</v>
      </c>
      <c r="E401" s="39">
        <v>1992</v>
      </c>
      <c r="F401" s="39" t="s">
        <v>2122</v>
      </c>
      <c r="G401" s="51" t="s">
        <v>2088</v>
      </c>
      <c r="H401" s="39">
        <v>9</v>
      </c>
      <c r="I401" s="39">
        <v>4</v>
      </c>
      <c r="J401" s="39">
        <v>1</v>
      </c>
      <c r="K401" s="39">
        <v>11924.26</v>
      </c>
      <c r="L401" s="39">
        <v>8424.2999999999993</v>
      </c>
      <c r="M401" s="41">
        <v>2605407.6800000002</v>
      </c>
      <c r="N401" s="41">
        <f t="shared" si="9"/>
        <v>2605407.6800000002</v>
      </c>
      <c r="O401" s="41">
        <v>0</v>
      </c>
      <c r="P401" s="41">
        <v>0</v>
      </c>
      <c r="Q401" s="41">
        <v>0</v>
      </c>
      <c r="R401" s="52">
        <v>44927</v>
      </c>
      <c r="S401" s="52">
        <v>45291</v>
      </c>
    </row>
    <row r="402" spans="1:19" ht="20.25" x14ac:dyDescent="0.3">
      <c r="A402" s="39">
        <v>388</v>
      </c>
      <c r="B402" s="43" t="s">
        <v>401</v>
      </c>
      <c r="C402" s="50">
        <v>32373</v>
      </c>
      <c r="D402" s="39" t="s">
        <v>1896</v>
      </c>
      <c r="E402" s="39">
        <v>1967</v>
      </c>
      <c r="F402" s="39" t="s">
        <v>2122</v>
      </c>
      <c r="G402" s="51" t="s">
        <v>2088</v>
      </c>
      <c r="H402" s="39">
        <v>5</v>
      </c>
      <c r="I402" s="39">
        <v>8</v>
      </c>
      <c r="J402" s="39">
        <v>0</v>
      </c>
      <c r="K402" s="39">
        <v>11229.58</v>
      </c>
      <c r="L402" s="39">
        <v>7072.1</v>
      </c>
      <c r="M402" s="41">
        <v>12286037.699999999</v>
      </c>
      <c r="N402" s="41">
        <f t="shared" si="9"/>
        <v>12286037.699999999</v>
      </c>
      <c r="O402" s="41">
        <v>0</v>
      </c>
      <c r="P402" s="41">
        <v>0</v>
      </c>
      <c r="Q402" s="41">
        <v>0</v>
      </c>
      <c r="R402" s="52">
        <v>44927</v>
      </c>
      <c r="S402" s="52">
        <v>45291</v>
      </c>
    </row>
    <row r="403" spans="1:19" ht="20.25" x14ac:dyDescent="0.3">
      <c r="A403" s="39">
        <v>389</v>
      </c>
      <c r="B403" s="43" t="s">
        <v>402</v>
      </c>
      <c r="C403" s="50">
        <v>32345</v>
      </c>
      <c r="D403" s="39" t="s">
        <v>1896</v>
      </c>
      <c r="E403" s="39">
        <v>1964</v>
      </c>
      <c r="F403" s="39" t="s">
        <v>2122</v>
      </c>
      <c r="G403" s="51" t="s">
        <v>2088</v>
      </c>
      <c r="H403" s="39">
        <v>5</v>
      </c>
      <c r="I403" s="39">
        <v>3</v>
      </c>
      <c r="J403" s="39">
        <v>0</v>
      </c>
      <c r="K403" s="39">
        <v>4036.52</v>
      </c>
      <c r="L403" s="39">
        <v>2542</v>
      </c>
      <c r="M403" s="41">
        <v>7296100.8761999998</v>
      </c>
      <c r="N403" s="41">
        <f t="shared" si="9"/>
        <v>7296100.8761999998</v>
      </c>
      <c r="O403" s="41">
        <v>0</v>
      </c>
      <c r="P403" s="41">
        <v>0</v>
      </c>
      <c r="Q403" s="41">
        <v>0</v>
      </c>
      <c r="R403" s="52">
        <v>44927</v>
      </c>
      <c r="S403" s="52">
        <v>45291</v>
      </c>
    </row>
    <row r="404" spans="1:19" ht="20.25" x14ac:dyDescent="0.3">
      <c r="A404" s="39">
        <v>390</v>
      </c>
      <c r="B404" s="43" t="s">
        <v>403</v>
      </c>
      <c r="C404" s="50">
        <v>32349</v>
      </c>
      <c r="D404" s="39" t="s">
        <v>1896</v>
      </c>
      <c r="E404" s="39">
        <v>1970</v>
      </c>
      <c r="F404" s="39" t="s">
        <v>2122</v>
      </c>
      <c r="G404" s="51" t="s">
        <v>2088</v>
      </c>
      <c r="H404" s="39">
        <v>5</v>
      </c>
      <c r="I404" s="39">
        <v>3</v>
      </c>
      <c r="J404" s="39">
        <v>0</v>
      </c>
      <c r="K404" s="39">
        <v>4064.08</v>
      </c>
      <c r="L404" s="39">
        <v>2565.9</v>
      </c>
      <c r="M404" s="41">
        <v>3618218.5440000002</v>
      </c>
      <c r="N404" s="41">
        <f t="shared" si="9"/>
        <v>3618218.5440000002</v>
      </c>
      <c r="O404" s="41">
        <v>0</v>
      </c>
      <c r="P404" s="41">
        <v>0</v>
      </c>
      <c r="Q404" s="41">
        <v>0</v>
      </c>
      <c r="R404" s="52">
        <v>44927</v>
      </c>
      <c r="S404" s="52">
        <v>45291</v>
      </c>
    </row>
    <row r="405" spans="1:19" ht="20.25" x14ac:dyDescent="0.3">
      <c r="A405" s="39">
        <v>391</v>
      </c>
      <c r="B405" s="43" t="s">
        <v>404</v>
      </c>
      <c r="C405" s="50">
        <v>32350</v>
      </c>
      <c r="D405" s="39" t="s">
        <v>1896</v>
      </c>
      <c r="E405" s="39">
        <v>1964</v>
      </c>
      <c r="F405" s="39" t="s">
        <v>2122</v>
      </c>
      <c r="G405" s="51" t="s">
        <v>2089</v>
      </c>
      <c r="H405" s="39">
        <v>4</v>
      </c>
      <c r="I405" s="39">
        <v>2</v>
      </c>
      <c r="J405" s="39">
        <v>0</v>
      </c>
      <c r="K405" s="39">
        <v>1901.31</v>
      </c>
      <c r="L405" s="39">
        <v>1568.5</v>
      </c>
      <c r="M405" s="41">
        <v>5518581.3899999997</v>
      </c>
      <c r="N405" s="41">
        <f t="shared" si="9"/>
        <v>5518581.3899999997</v>
      </c>
      <c r="O405" s="41">
        <v>0</v>
      </c>
      <c r="P405" s="41">
        <v>0</v>
      </c>
      <c r="Q405" s="41">
        <v>0</v>
      </c>
      <c r="R405" s="52">
        <v>44927</v>
      </c>
      <c r="S405" s="52">
        <v>45291</v>
      </c>
    </row>
    <row r="406" spans="1:19" ht="20.25" x14ac:dyDescent="0.3">
      <c r="A406" s="39">
        <v>392</v>
      </c>
      <c r="B406" s="43" t="s">
        <v>405</v>
      </c>
      <c r="C406" s="50">
        <v>32351</v>
      </c>
      <c r="D406" s="39" t="s">
        <v>1896</v>
      </c>
      <c r="E406" s="39">
        <v>1966</v>
      </c>
      <c r="F406" s="39" t="s">
        <v>2122</v>
      </c>
      <c r="G406" s="51" t="s">
        <v>2088</v>
      </c>
      <c r="H406" s="39">
        <v>5</v>
      </c>
      <c r="I406" s="39">
        <v>3</v>
      </c>
      <c r="J406" s="39">
        <v>0</v>
      </c>
      <c r="K406" s="39">
        <v>4076.4</v>
      </c>
      <c r="L406" s="39">
        <v>2567.1</v>
      </c>
      <c r="M406" s="41">
        <v>5926240.8479999993</v>
      </c>
      <c r="N406" s="41">
        <f t="shared" si="9"/>
        <v>5926240.8479999993</v>
      </c>
      <c r="O406" s="41">
        <v>0</v>
      </c>
      <c r="P406" s="41">
        <v>0</v>
      </c>
      <c r="Q406" s="41">
        <v>0</v>
      </c>
      <c r="R406" s="52">
        <v>44927</v>
      </c>
      <c r="S406" s="52">
        <v>45291</v>
      </c>
    </row>
    <row r="407" spans="1:19" ht="20.25" x14ac:dyDescent="0.3">
      <c r="A407" s="39">
        <v>393</v>
      </c>
      <c r="B407" s="43" t="s">
        <v>406</v>
      </c>
      <c r="C407" s="50">
        <v>36134</v>
      </c>
      <c r="D407" s="39" t="s">
        <v>1896</v>
      </c>
      <c r="E407" s="39">
        <v>1975</v>
      </c>
      <c r="F407" s="39" t="s">
        <v>2122</v>
      </c>
      <c r="G407" s="51" t="s">
        <v>2088</v>
      </c>
      <c r="H407" s="39">
        <v>5</v>
      </c>
      <c r="I407" s="39">
        <v>4</v>
      </c>
      <c r="J407" s="39">
        <v>0</v>
      </c>
      <c r="K407" s="39">
        <v>6943.7</v>
      </c>
      <c r="L407" s="39">
        <v>4314.0999999999995</v>
      </c>
      <c r="M407" s="41">
        <v>4810347.0060000001</v>
      </c>
      <c r="N407" s="41">
        <f t="shared" si="9"/>
        <v>4810347.0060000001</v>
      </c>
      <c r="O407" s="41">
        <v>0</v>
      </c>
      <c r="P407" s="41">
        <v>0</v>
      </c>
      <c r="Q407" s="41">
        <v>0</v>
      </c>
      <c r="R407" s="52">
        <v>44927</v>
      </c>
      <c r="S407" s="52">
        <v>45291</v>
      </c>
    </row>
    <row r="408" spans="1:19" ht="20.25" x14ac:dyDescent="0.3">
      <c r="A408" s="39">
        <v>394</v>
      </c>
      <c r="B408" s="43" t="s">
        <v>937</v>
      </c>
      <c r="C408" s="50">
        <v>32759</v>
      </c>
      <c r="D408" s="39" t="s">
        <v>1896</v>
      </c>
      <c r="E408" s="39">
        <v>1971</v>
      </c>
      <c r="F408" s="39" t="s">
        <v>2122</v>
      </c>
      <c r="G408" s="51" t="s">
        <v>2088</v>
      </c>
      <c r="H408" s="39">
        <v>5</v>
      </c>
      <c r="I408" s="39">
        <v>6</v>
      </c>
      <c r="J408" s="39">
        <v>0</v>
      </c>
      <c r="K408" s="39">
        <v>6988.7</v>
      </c>
      <c r="L408" s="39">
        <v>4317.5</v>
      </c>
      <c r="M408" s="41">
        <v>5319928.0260000005</v>
      </c>
      <c r="N408" s="41">
        <f t="shared" si="9"/>
        <v>5319928.0260000005</v>
      </c>
      <c r="O408" s="41">
        <v>0</v>
      </c>
      <c r="P408" s="41">
        <v>0</v>
      </c>
      <c r="Q408" s="41">
        <v>0</v>
      </c>
      <c r="R408" s="52">
        <v>44927</v>
      </c>
      <c r="S408" s="52">
        <v>45291</v>
      </c>
    </row>
    <row r="409" spans="1:19" ht="20.25" x14ac:dyDescent="0.3">
      <c r="A409" s="39">
        <v>395</v>
      </c>
      <c r="B409" s="43" t="s">
        <v>407</v>
      </c>
      <c r="C409" s="50">
        <v>33200</v>
      </c>
      <c r="D409" s="39" t="s">
        <v>1896</v>
      </c>
      <c r="E409" s="39">
        <v>1961</v>
      </c>
      <c r="F409" s="39" t="s">
        <v>2122</v>
      </c>
      <c r="G409" s="51" t="s">
        <v>2089</v>
      </c>
      <c r="H409" s="39">
        <v>5</v>
      </c>
      <c r="I409" s="39">
        <v>3</v>
      </c>
      <c r="J409" s="39">
        <v>0</v>
      </c>
      <c r="K409" s="39">
        <v>3374.5</v>
      </c>
      <c r="L409" s="39">
        <v>2484.1999999999998</v>
      </c>
      <c r="M409" s="41">
        <v>649620.30000000005</v>
      </c>
      <c r="N409" s="41">
        <f t="shared" si="9"/>
        <v>649620.30000000005</v>
      </c>
      <c r="O409" s="41">
        <v>0</v>
      </c>
      <c r="P409" s="41">
        <v>0</v>
      </c>
      <c r="Q409" s="41">
        <v>0</v>
      </c>
      <c r="R409" s="52">
        <v>44927</v>
      </c>
      <c r="S409" s="52">
        <v>45291</v>
      </c>
    </row>
    <row r="410" spans="1:19" ht="20.25" x14ac:dyDescent="0.3">
      <c r="A410" s="39">
        <v>396</v>
      </c>
      <c r="B410" s="43" t="s">
        <v>468</v>
      </c>
      <c r="C410" s="50">
        <v>36192</v>
      </c>
      <c r="D410" s="39" t="s">
        <v>1896</v>
      </c>
      <c r="E410" s="39">
        <v>1962</v>
      </c>
      <c r="F410" s="39" t="s">
        <v>2122</v>
      </c>
      <c r="G410" s="51" t="s">
        <v>2089</v>
      </c>
      <c r="H410" s="39">
        <v>3</v>
      </c>
      <c r="I410" s="39">
        <v>2</v>
      </c>
      <c r="J410" s="39">
        <v>0</v>
      </c>
      <c r="K410" s="39">
        <v>1932.7</v>
      </c>
      <c r="L410" s="39">
        <v>939.5</v>
      </c>
      <c r="M410" s="41">
        <v>956584.61</v>
      </c>
      <c r="N410" s="41">
        <f t="shared" si="9"/>
        <v>956584.61</v>
      </c>
      <c r="O410" s="41">
        <v>0</v>
      </c>
      <c r="P410" s="41">
        <v>0</v>
      </c>
      <c r="Q410" s="41">
        <v>0</v>
      </c>
      <c r="R410" s="52">
        <v>44927</v>
      </c>
      <c r="S410" s="52">
        <v>45291</v>
      </c>
    </row>
    <row r="411" spans="1:19" ht="20.25" x14ac:dyDescent="0.3">
      <c r="A411" s="39">
        <v>397</v>
      </c>
      <c r="B411" s="43" t="s">
        <v>1693</v>
      </c>
      <c r="C411" s="50">
        <v>36205</v>
      </c>
      <c r="D411" s="39" t="s">
        <v>1896</v>
      </c>
      <c r="E411" s="39">
        <v>1917</v>
      </c>
      <c r="F411" s="39" t="s">
        <v>2122</v>
      </c>
      <c r="G411" s="51" t="s">
        <v>2094</v>
      </c>
      <c r="H411" s="39">
        <v>2</v>
      </c>
      <c r="I411" s="39">
        <v>1</v>
      </c>
      <c r="J411" s="39">
        <v>0</v>
      </c>
      <c r="K411" s="39">
        <v>335.06</v>
      </c>
      <c r="L411" s="39">
        <v>295.5</v>
      </c>
      <c r="M411" s="41">
        <v>118830</v>
      </c>
      <c r="N411" s="41">
        <f t="shared" si="9"/>
        <v>118830</v>
      </c>
      <c r="O411" s="41">
        <v>0</v>
      </c>
      <c r="P411" s="41">
        <v>0</v>
      </c>
      <c r="Q411" s="41">
        <v>0</v>
      </c>
      <c r="R411" s="52">
        <v>44927</v>
      </c>
      <c r="S411" s="52">
        <v>45291</v>
      </c>
    </row>
    <row r="412" spans="1:19" ht="20.25" x14ac:dyDescent="0.3">
      <c r="A412" s="39">
        <v>398</v>
      </c>
      <c r="B412" s="43" t="s">
        <v>408</v>
      </c>
      <c r="C412" s="50">
        <v>36342</v>
      </c>
      <c r="D412" s="39" t="s">
        <v>1896</v>
      </c>
      <c r="E412" s="39">
        <v>1990</v>
      </c>
      <c r="F412" s="39" t="s">
        <v>2122</v>
      </c>
      <c r="G412" s="51" t="s">
        <v>2088</v>
      </c>
      <c r="H412" s="39">
        <v>9</v>
      </c>
      <c r="I412" s="39">
        <v>6</v>
      </c>
      <c r="J412" s="39">
        <v>5</v>
      </c>
      <c r="K412" s="39">
        <v>17759.38</v>
      </c>
      <c r="L412" s="39">
        <v>12241.67</v>
      </c>
      <c r="M412" s="41">
        <v>12865608.4</v>
      </c>
      <c r="N412" s="41">
        <f t="shared" si="9"/>
        <v>12865608.4</v>
      </c>
      <c r="O412" s="41">
        <v>0</v>
      </c>
      <c r="P412" s="41">
        <v>0</v>
      </c>
      <c r="Q412" s="41">
        <v>0</v>
      </c>
      <c r="R412" s="52">
        <v>44927</v>
      </c>
      <c r="S412" s="52">
        <v>45291</v>
      </c>
    </row>
    <row r="413" spans="1:19" ht="20.25" x14ac:dyDescent="0.3">
      <c r="A413" s="39">
        <v>399</v>
      </c>
      <c r="B413" s="43" t="s">
        <v>409</v>
      </c>
      <c r="C413" s="50">
        <v>36402</v>
      </c>
      <c r="D413" s="39" t="s">
        <v>1896</v>
      </c>
      <c r="E413" s="39">
        <v>1975</v>
      </c>
      <c r="F413" s="39" t="s">
        <v>2122</v>
      </c>
      <c r="G413" s="51" t="s">
        <v>2088</v>
      </c>
      <c r="H413" s="39">
        <v>5</v>
      </c>
      <c r="I413" s="39">
        <v>4</v>
      </c>
      <c r="J413" s="39">
        <v>0</v>
      </c>
      <c r="K413" s="39">
        <v>5586.8</v>
      </c>
      <c r="L413" s="39">
        <v>3259.61</v>
      </c>
      <c r="M413" s="41">
        <v>8168453.2806896558</v>
      </c>
      <c r="N413" s="41">
        <f t="shared" si="9"/>
        <v>8168453.2806896558</v>
      </c>
      <c r="O413" s="41">
        <v>0</v>
      </c>
      <c r="P413" s="41">
        <v>0</v>
      </c>
      <c r="Q413" s="41">
        <v>0</v>
      </c>
      <c r="R413" s="52">
        <v>44927</v>
      </c>
      <c r="S413" s="52">
        <v>45291</v>
      </c>
    </row>
    <row r="414" spans="1:19" ht="20.25" x14ac:dyDescent="0.3">
      <c r="A414" s="39">
        <v>400</v>
      </c>
      <c r="B414" s="43" t="s">
        <v>410</v>
      </c>
      <c r="C414" s="50">
        <v>36403</v>
      </c>
      <c r="D414" s="39" t="s">
        <v>1896</v>
      </c>
      <c r="E414" s="39">
        <v>1975</v>
      </c>
      <c r="F414" s="39" t="s">
        <v>2122</v>
      </c>
      <c r="G414" s="51" t="s">
        <v>2088</v>
      </c>
      <c r="H414" s="39">
        <v>5</v>
      </c>
      <c r="I414" s="39">
        <v>6</v>
      </c>
      <c r="J414" s="39">
        <v>0</v>
      </c>
      <c r="K414" s="39">
        <v>7068.4</v>
      </c>
      <c r="L414" s="39">
        <v>4435.5</v>
      </c>
      <c r="M414" s="41">
        <v>572230.6</v>
      </c>
      <c r="N414" s="41">
        <f t="shared" si="9"/>
        <v>572230.6</v>
      </c>
      <c r="O414" s="41">
        <v>0</v>
      </c>
      <c r="P414" s="41">
        <v>0</v>
      </c>
      <c r="Q414" s="41">
        <v>0</v>
      </c>
      <c r="R414" s="52">
        <v>44927</v>
      </c>
      <c r="S414" s="52">
        <v>45291</v>
      </c>
    </row>
    <row r="415" spans="1:19" ht="20.25" x14ac:dyDescent="0.3">
      <c r="A415" s="39">
        <v>401</v>
      </c>
      <c r="B415" s="43" t="s">
        <v>411</v>
      </c>
      <c r="C415" s="50">
        <v>36407</v>
      </c>
      <c r="D415" s="39" t="s">
        <v>1896</v>
      </c>
      <c r="E415" s="39">
        <v>1975</v>
      </c>
      <c r="F415" s="39" t="s">
        <v>2122</v>
      </c>
      <c r="G415" s="51" t="s">
        <v>2088</v>
      </c>
      <c r="H415" s="39">
        <v>5</v>
      </c>
      <c r="I415" s="39">
        <v>4</v>
      </c>
      <c r="J415" s="39">
        <v>0</v>
      </c>
      <c r="K415" s="39">
        <v>6355.8</v>
      </c>
      <c r="L415" s="39">
        <v>4000.6</v>
      </c>
      <c r="M415" s="41">
        <v>5290434.7919999994</v>
      </c>
      <c r="N415" s="41">
        <f t="shared" si="9"/>
        <v>5290434.7919999994</v>
      </c>
      <c r="O415" s="41">
        <v>0</v>
      </c>
      <c r="P415" s="41">
        <v>0</v>
      </c>
      <c r="Q415" s="41">
        <v>0</v>
      </c>
      <c r="R415" s="52">
        <v>44927</v>
      </c>
      <c r="S415" s="52">
        <v>45291</v>
      </c>
    </row>
    <row r="416" spans="1:19" ht="20.25" x14ac:dyDescent="0.3">
      <c r="A416" s="39">
        <v>402</v>
      </c>
      <c r="B416" s="43" t="s">
        <v>412</v>
      </c>
      <c r="C416" s="50">
        <v>36410</v>
      </c>
      <c r="D416" s="39" t="s">
        <v>1896</v>
      </c>
      <c r="E416" s="39">
        <v>1975</v>
      </c>
      <c r="F416" s="39" t="s">
        <v>2122</v>
      </c>
      <c r="G416" s="51" t="s">
        <v>2088</v>
      </c>
      <c r="H416" s="39">
        <v>5</v>
      </c>
      <c r="I416" s="39">
        <v>6</v>
      </c>
      <c r="J416" s="39">
        <v>0</v>
      </c>
      <c r="K416" s="39">
        <v>9530.7000000000007</v>
      </c>
      <c r="L416" s="39">
        <v>5867.4000000000005</v>
      </c>
      <c r="M416" s="41">
        <v>7591315.4220000003</v>
      </c>
      <c r="N416" s="41">
        <f t="shared" si="9"/>
        <v>7591315.4220000003</v>
      </c>
      <c r="O416" s="41">
        <v>0</v>
      </c>
      <c r="P416" s="41">
        <v>0</v>
      </c>
      <c r="Q416" s="41">
        <v>0</v>
      </c>
      <c r="R416" s="52">
        <v>44927</v>
      </c>
      <c r="S416" s="52">
        <v>45291</v>
      </c>
    </row>
    <row r="417" spans="1:19" ht="20.25" x14ac:dyDescent="0.3">
      <c r="A417" s="39">
        <v>403</v>
      </c>
      <c r="B417" s="43" t="s">
        <v>1769</v>
      </c>
      <c r="C417" s="50">
        <v>36411</v>
      </c>
      <c r="D417" s="39" t="s">
        <v>1897</v>
      </c>
      <c r="E417" s="39">
        <v>1975</v>
      </c>
      <c r="F417" s="39" t="s">
        <v>2122</v>
      </c>
      <c r="G417" s="51" t="s">
        <v>2088</v>
      </c>
      <c r="H417" s="39">
        <v>5</v>
      </c>
      <c r="I417" s="39">
        <v>4</v>
      </c>
      <c r="J417" s="39">
        <v>0</v>
      </c>
      <c r="K417" s="39">
        <v>6230</v>
      </c>
      <c r="L417" s="39" t="s">
        <v>2122</v>
      </c>
      <c r="M417" s="41">
        <v>0</v>
      </c>
      <c r="N417" s="41">
        <f t="shared" si="9"/>
        <v>0</v>
      </c>
      <c r="O417" s="41">
        <v>0</v>
      </c>
      <c r="P417" s="41">
        <v>0</v>
      </c>
      <c r="Q417" s="41">
        <v>0</v>
      </c>
      <c r="R417" s="52">
        <v>44927</v>
      </c>
      <c r="S417" s="52">
        <v>45291</v>
      </c>
    </row>
    <row r="418" spans="1:19" ht="20.25" x14ac:dyDescent="0.3">
      <c r="A418" s="39">
        <v>404</v>
      </c>
      <c r="B418" s="43" t="s">
        <v>415</v>
      </c>
      <c r="C418" s="50">
        <v>32374</v>
      </c>
      <c r="D418" s="39" t="s">
        <v>1896</v>
      </c>
      <c r="E418" s="39">
        <v>1968</v>
      </c>
      <c r="F418" s="39" t="s">
        <v>2122</v>
      </c>
      <c r="G418" s="51" t="s">
        <v>2089</v>
      </c>
      <c r="H418" s="39">
        <v>4</v>
      </c>
      <c r="I418" s="39">
        <v>3</v>
      </c>
      <c r="J418" s="39">
        <v>0</v>
      </c>
      <c r="K418" s="39">
        <v>4602.3999999999996</v>
      </c>
      <c r="L418" s="39">
        <v>1464.6</v>
      </c>
      <c r="M418" s="41">
        <v>3632793.83855</v>
      </c>
      <c r="N418" s="41">
        <f t="shared" si="9"/>
        <v>3632793.83855</v>
      </c>
      <c r="O418" s="41">
        <v>0</v>
      </c>
      <c r="P418" s="41">
        <v>0</v>
      </c>
      <c r="Q418" s="41">
        <v>0</v>
      </c>
      <c r="R418" s="52">
        <v>44927</v>
      </c>
      <c r="S418" s="52">
        <v>45291</v>
      </c>
    </row>
    <row r="419" spans="1:19" ht="20.25" x14ac:dyDescent="0.3">
      <c r="A419" s="39">
        <v>405</v>
      </c>
      <c r="B419" s="43" t="s">
        <v>416</v>
      </c>
      <c r="C419" s="50">
        <v>32408</v>
      </c>
      <c r="D419" s="39" t="s">
        <v>1896</v>
      </c>
      <c r="E419" s="39">
        <v>1977</v>
      </c>
      <c r="F419" s="39" t="s">
        <v>2122</v>
      </c>
      <c r="G419" s="51" t="s">
        <v>2088</v>
      </c>
      <c r="H419" s="39">
        <v>5</v>
      </c>
      <c r="I419" s="39">
        <v>4</v>
      </c>
      <c r="J419" s="39">
        <v>0</v>
      </c>
      <c r="K419" s="39">
        <v>4361.7</v>
      </c>
      <c r="L419" s="39">
        <v>2684.4</v>
      </c>
      <c r="M419" s="41">
        <v>4010569.5</v>
      </c>
      <c r="N419" s="41">
        <f t="shared" si="9"/>
        <v>4010569.5</v>
      </c>
      <c r="O419" s="41">
        <v>0</v>
      </c>
      <c r="P419" s="41">
        <v>0</v>
      </c>
      <c r="Q419" s="41">
        <v>0</v>
      </c>
      <c r="R419" s="52">
        <v>44927</v>
      </c>
      <c r="S419" s="52">
        <v>45291</v>
      </c>
    </row>
    <row r="420" spans="1:19" ht="20.25" x14ac:dyDescent="0.3">
      <c r="A420" s="39">
        <v>406</v>
      </c>
      <c r="B420" s="43" t="s">
        <v>417</v>
      </c>
      <c r="C420" s="50">
        <v>32410</v>
      </c>
      <c r="D420" s="39" t="s">
        <v>1896</v>
      </c>
      <c r="E420" s="39">
        <v>1968</v>
      </c>
      <c r="F420" s="39" t="s">
        <v>2122</v>
      </c>
      <c r="G420" s="51" t="s">
        <v>2088</v>
      </c>
      <c r="H420" s="39">
        <v>5</v>
      </c>
      <c r="I420" s="39">
        <v>6</v>
      </c>
      <c r="J420" s="39">
        <v>0</v>
      </c>
      <c r="K420" s="39">
        <v>4105.6000000000004</v>
      </c>
      <c r="L420" s="39">
        <v>2576.9</v>
      </c>
      <c r="M420" s="41">
        <v>129097.2</v>
      </c>
      <c r="N420" s="41">
        <f t="shared" si="9"/>
        <v>129097.2</v>
      </c>
      <c r="O420" s="41">
        <v>0</v>
      </c>
      <c r="P420" s="41">
        <v>0</v>
      </c>
      <c r="Q420" s="41">
        <v>0</v>
      </c>
      <c r="R420" s="52">
        <v>44927</v>
      </c>
      <c r="S420" s="52">
        <v>45291</v>
      </c>
    </row>
    <row r="421" spans="1:19" ht="20.25" x14ac:dyDescent="0.3">
      <c r="A421" s="39">
        <v>407</v>
      </c>
      <c r="B421" s="43" t="s">
        <v>418</v>
      </c>
      <c r="C421" s="50">
        <v>32416</v>
      </c>
      <c r="D421" s="39" t="s">
        <v>1896</v>
      </c>
      <c r="E421" s="39">
        <v>1969</v>
      </c>
      <c r="F421" s="39" t="s">
        <v>2122</v>
      </c>
      <c r="G421" s="51" t="s">
        <v>2088</v>
      </c>
      <c r="H421" s="39">
        <v>4</v>
      </c>
      <c r="I421" s="39">
        <v>4</v>
      </c>
      <c r="J421" s="39">
        <v>0</v>
      </c>
      <c r="K421" s="39">
        <v>4862.7</v>
      </c>
      <c r="L421" s="39">
        <v>2820.3</v>
      </c>
      <c r="M421" s="41">
        <v>2800760.2680000002</v>
      </c>
      <c r="N421" s="41">
        <f t="shared" si="9"/>
        <v>2800760.2680000002</v>
      </c>
      <c r="O421" s="41">
        <v>0</v>
      </c>
      <c r="P421" s="41">
        <v>0</v>
      </c>
      <c r="Q421" s="41">
        <v>0</v>
      </c>
      <c r="R421" s="52">
        <v>44927</v>
      </c>
      <c r="S421" s="52">
        <v>45291</v>
      </c>
    </row>
    <row r="422" spans="1:19" ht="20.25" x14ac:dyDescent="0.3">
      <c r="A422" s="39">
        <v>408</v>
      </c>
      <c r="B422" s="43" t="s">
        <v>419</v>
      </c>
      <c r="C422" s="50">
        <v>32419</v>
      </c>
      <c r="D422" s="39" t="s">
        <v>1896</v>
      </c>
      <c r="E422" s="39">
        <v>1969</v>
      </c>
      <c r="F422" s="39" t="s">
        <v>2122</v>
      </c>
      <c r="G422" s="51" t="s">
        <v>2088</v>
      </c>
      <c r="H422" s="39">
        <v>4</v>
      </c>
      <c r="I422" s="39">
        <v>3</v>
      </c>
      <c r="J422" s="39">
        <v>0</v>
      </c>
      <c r="K422" s="39">
        <v>3544.6</v>
      </c>
      <c r="L422" s="39">
        <v>2015.1</v>
      </c>
      <c r="M422" s="41">
        <v>2462657.9372</v>
      </c>
      <c r="N422" s="41">
        <f t="shared" si="9"/>
        <v>2462657.9372</v>
      </c>
      <c r="O422" s="41">
        <v>0</v>
      </c>
      <c r="P422" s="41">
        <v>0</v>
      </c>
      <c r="Q422" s="41">
        <v>0</v>
      </c>
      <c r="R422" s="52">
        <v>44927</v>
      </c>
      <c r="S422" s="52">
        <v>45291</v>
      </c>
    </row>
    <row r="423" spans="1:19" ht="20.25" x14ac:dyDescent="0.3">
      <c r="A423" s="39">
        <v>409</v>
      </c>
      <c r="B423" s="43" t="s">
        <v>420</v>
      </c>
      <c r="C423" s="50">
        <v>32376</v>
      </c>
      <c r="D423" s="39" t="s">
        <v>1896</v>
      </c>
      <c r="E423" s="39">
        <v>1986</v>
      </c>
      <c r="F423" s="39" t="s">
        <v>2122</v>
      </c>
      <c r="G423" s="51" t="s">
        <v>2088</v>
      </c>
      <c r="H423" s="39">
        <v>9</v>
      </c>
      <c r="I423" s="39">
        <v>2</v>
      </c>
      <c r="J423" s="39">
        <v>0</v>
      </c>
      <c r="K423" s="39">
        <v>5102.3</v>
      </c>
      <c r="L423" s="39">
        <v>3753.2</v>
      </c>
      <c r="M423" s="41">
        <v>4979205.5405000001</v>
      </c>
      <c r="N423" s="41">
        <f t="shared" si="9"/>
        <v>4979205.5405000001</v>
      </c>
      <c r="O423" s="41">
        <v>0</v>
      </c>
      <c r="P423" s="41">
        <v>0</v>
      </c>
      <c r="Q423" s="41">
        <v>0</v>
      </c>
      <c r="R423" s="52">
        <v>44927</v>
      </c>
      <c r="S423" s="52">
        <v>45291</v>
      </c>
    </row>
    <row r="424" spans="1:19" ht="20.25" x14ac:dyDescent="0.3">
      <c r="A424" s="39">
        <v>410</v>
      </c>
      <c r="B424" s="43" t="s">
        <v>421</v>
      </c>
      <c r="C424" s="50">
        <v>32380</v>
      </c>
      <c r="D424" s="39" t="s">
        <v>1896</v>
      </c>
      <c r="E424" s="39">
        <v>1968</v>
      </c>
      <c r="F424" s="39" t="s">
        <v>2122</v>
      </c>
      <c r="G424" s="51" t="s">
        <v>2089</v>
      </c>
      <c r="H424" s="39">
        <v>10</v>
      </c>
      <c r="I424" s="39">
        <v>1</v>
      </c>
      <c r="J424" s="39">
        <v>0</v>
      </c>
      <c r="K424" s="39">
        <v>4197.8</v>
      </c>
      <c r="L424" s="39">
        <v>2510.9</v>
      </c>
      <c r="M424" s="41">
        <v>5661397.7300000004</v>
      </c>
      <c r="N424" s="41">
        <f t="shared" si="9"/>
        <v>5661397.7300000004</v>
      </c>
      <c r="O424" s="41">
        <v>0</v>
      </c>
      <c r="P424" s="41">
        <v>0</v>
      </c>
      <c r="Q424" s="41">
        <v>0</v>
      </c>
      <c r="R424" s="52">
        <v>44927</v>
      </c>
      <c r="S424" s="52">
        <v>45291</v>
      </c>
    </row>
    <row r="425" spans="1:19" ht="20.25" x14ac:dyDescent="0.3">
      <c r="A425" s="39">
        <v>411</v>
      </c>
      <c r="B425" s="43" t="s">
        <v>422</v>
      </c>
      <c r="C425" s="50">
        <v>32425</v>
      </c>
      <c r="D425" s="39" t="s">
        <v>1896</v>
      </c>
      <c r="E425" s="39">
        <v>1969</v>
      </c>
      <c r="F425" s="39" t="s">
        <v>2122</v>
      </c>
      <c r="G425" s="51" t="s">
        <v>2088</v>
      </c>
      <c r="H425" s="39">
        <v>4</v>
      </c>
      <c r="I425" s="39">
        <v>4</v>
      </c>
      <c r="J425" s="39">
        <v>0</v>
      </c>
      <c r="K425" s="39">
        <v>4881</v>
      </c>
      <c r="L425" s="39">
        <v>2832.2</v>
      </c>
      <c r="M425" s="41">
        <v>2783275.8800000004</v>
      </c>
      <c r="N425" s="41">
        <f t="shared" si="9"/>
        <v>2783275.8800000004</v>
      </c>
      <c r="O425" s="41">
        <v>0</v>
      </c>
      <c r="P425" s="41">
        <v>0</v>
      </c>
      <c r="Q425" s="41">
        <v>0</v>
      </c>
      <c r="R425" s="52">
        <v>44927</v>
      </c>
      <c r="S425" s="52">
        <v>45291</v>
      </c>
    </row>
    <row r="426" spans="1:19" ht="20.25" x14ac:dyDescent="0.3">
      <c r="A426" s="39">
        <v>412</v>
      </c>
      <c r="B426" s="43" t="s">
        <v>1643</v>
      </c>
      <c r="C426" s="50">
        <v>32427</v>
      </c>
      <c r="D426" s="39" t="s">
        <v>1897</v>
      </c>
      <c r="E426" s="39">
        <v>1971</v>
      </c>
      <c r="F426" s="39" t="s">
        <v>2122</v>
      </c>
      <c r="G426" s="51" t="s">
        <v>2088</v>
      </c>
      <c r="H426" s="39">
        <v>4</v>
      </c>
      <c r="I426" s="39">
        <v>3</v>
      </c>
      <c r="J426" s="39">
        <v>0</v>
      </c>
      <c r="K426" s="39">
        <v>4266.8999999999996</v>
      </c>
      <c r="L426" s="39" t="s">
        <v>2122</v>
      </c>
      <c r="M426" s="41">
        <v>0</v>
      </c>
      <c r="N426" s="41">
        <f t="shared" si="9"/>
        <v>0</v>
      </c>
      <c r="O426" s="41">
        <v>0</v>
      </c>
      <c r="P426" s="41">
        <v>0</v>
      </c>
      <c r="Q426" s="41">
        <v>0</v>
      </c>
      <c r="R426" s="52">
        <v>44927</v>
      </c>
      <c r="S426" s="52">
        <v>45291</v>
      </c>
    </row>
    <row r="427" spans="1:19" ht="20.25" x14ac:dyDescent="0.3">
      <c r="A427" s="39">
        <v>413</v>
      </c>
      <c r="B427" s="43" t="s">
        <v>423</v>
      </c>
      <c r="C427" s="50">
        <v>32429</v>
      </c>
      <c r="D427" s="39" t="s">
        <v>1896</v>
      </c>
      <c r="E427" s="39">
        <v>1973</v>
      </c>
      <c r="F427" s="39" t="s">
        <v>2122</v>
      </c>
      <c r="G427" s="51" t="s">
        <v>2088</v>
      </c>
      <c r="H427" s="39">
        <v>5</v>
      </c>
      <c r="I427" s="39">
        <v>4</v>
      </c>
      <c r="J427" s="39">
        <v>0</v>
      </c>
      <c r="K427" s="39">
        <v>5462.5</v>
      </c>
      <c r="L427" s="39">
        <v>3384</v>
      </c>
      <c r="M427" s="41">
        <v>6925293.4124999996</v>
      </c>
      <c r="N427" s="41">
        <f t="shared" si="9"/>
        <v>6925293.4124999996</v>
      </c>
      <c r="O427" s="41">
        <v>0</v>
      </c>
      <c r="P427" s="41">
        <v>0</v>
      </c>
      <c r="Q427" s="41">
        <v>0</v>
      </c>
      <c r="R427" s="52">
        <v>44927</v>
      </c>
      <c r="S427" s="52">
        <v>45291</v>
      </c>
    </row>
    <row r="428" spans="1:19" ht="20.25" x14ac:dyDescent="0.3">
      <c r="A428" s="39">
        <v>414</v>
      </c>
      <c r="B428" s="43" t="s">
        <v>424</v>
      </c>
      <c r="C428" s="50">
        <v>32430</v>
      </c>
      <c r="D428" s="39" t="s">
        <v>1896</v>
      </c>
      <c r="E428" s="39">
        <v>1973</v>
      </c>
      <c r="F428" s="39" t="s">
        <v>2122</v>
      </c>
      <c r="G428" s="51" t="s">
        <v>2088</v>
      </c>
      <c r="H428" s="39">
        <v>5</v>
      </c>
      <c r="I428" s="39">
        <v>4</v>
      </c>
      <c r="J428" s="39">
        <v>0</v>
      </c>
      <c r="K428" s="39">
        <v>5324.5</v>
      </c>
      <c r="L428" s="39">
        <v>3305.9</v>
      </c>
      <c r="M428" s="41">
        <v>4153316.622</v>
      </c>
      <c r="N428" s="41">
        <f t="shared" si="9"/>
        <v>4153316.622</v>
      </c>
      <c r="O428" s="41">
        <v>0</v>
      </c>
      <c r="P428" s="41">
        <v>0</v>
      </c>
      <c r="Q428" s="41">
        <v>0</v>
      </c>
      <c r="R428" s="52">
        <v>44927</v>
      </c>
      <c r="S428" s="52">
        <v>45291</v>
      </c>
    </row>
    <row r="429" spans="1:19" ht="20.25" x14ac:dyDescent="0.3">
      <c r="A429" s="39">
        <v>415</v>
      </c>
      <c r="B429" s="43" t="s">
        <v>426</v>
      </c>
      <c r="C429" s="50">
        <v>32432</v>
      </c>
      <c r="D429" s="39" t="s">
        <v>1896</v>
      </c>
      <c r="E429" s="39">
        <v>1974</v>
      </c>
      <c r="F429" s="39" t="s">
        <v>2122</v>
      </c>
      <c r="G429" s="51" t="s">
        <v>2088</v>
      </c>
      <c r="H429" s="39">
        <v>5</v>
      </c>
      <c r="I429" s="39">
        <v>4</v>
      </c>
      <c r="J429" s="39">
        <v>0</v>
      </c>
      <c r="K429" s="39">
        <v>5324.8</v>
      </c>
      <c r="L429" s="39">
        <v>3309.4</v>
      </c>
      <c r="M429" s="41">
        <v>504229.2</v>
      </c>
      <c r="N429" s="41">
        <f t="shared" si="9"/>
        <v>504229.2</v>
      </c>
      <c r="O429" s="41">
        <v>0</v>
      </c>
      <c r="P429" s="41">
        <v>0</v>
      </c>
      <c r="Q429" s="41">
        <v>0</v>
      </c>
      <c r="R429" s="52">
        <v>44927</v>
      </c>
      <c r="S429" s="52">
        <v>45291</v>
      </c>
    </row>
    <row r="430" spans="1:19" ht="20.25" x14ac:dyDescent="0.3">
      <c r="A430" s="39">
        <v>416</v>
      </c>
      <c r="B430" s="43" t="s">
        <v>425</v>
      </c>
      <c r="C430" s="50">
        <v>32382</v>
      </c>
      <c r="D430" s="39" t="s">
        <v>1896</v>
      </c>
      <c r="E430" s="39">
        <v>1967</v>
      </c>
      <c r="F430" s="39" t="s">
        <v>2122</v>
      </c>
      <c r="G430" s="51" t="s">
        <v>2089</v>
      </c>
      <c r="H430" s="39">
        <v>5</v>
      </c>
      <c r="I430" s="39">
        <v>6</v>
      </c>
      <c r="J430" s="39">
        <v>0</v>
      </c>
      <c r="K430" s="39">
        <v>2779</v>
      </c>
      <c r="L430" s="39">
        <v>2566</v>
      </c>
      <c r="M430" s="41">
        <v>6588862.2705499995</v>
      </c>
      <c r="N430" s="41">
        <f t="shared" si="9"/>
        <v>6588862.2705499995</v>
      </c>
      <c r="O430" s="41">
        <v>0</v>
      </c>
      <c r="P430" s="41">
        <v>0</v>
      </c>
      <c r="Q430" s="41">
        <v>0</v>
      </c>
      <c r="R430" s="52">
        <v>44927</v>
      </c>
      <c r="S430" s="52">
        <v>45291</v>
      </c>
    </row>
    <row r="431" spans="1:19" ht="20.25" x14ac:dyDescent="0.3">
      <c r="A431" s="39">
        <v>417</v>
      </c>
      <c r="B431" s="43" t="s">
        <v>427</v>
      </c>
      <c r="C431" s="50">
        <v>32470</v>
      </c>
      <c r="D431" s="39" t="s">
        <v>1896</v>
      </c>
      <c r="E431" s="39">
        <v>1970</v>
      </c>
      <c r="F431" s="39" t="s">
        <v>2122</v>
      </c>
      <c r="G431" s="51" t="s">
        <v>2088</v>
      </c>
      <c r="H431" s="39">
        <v>5</v>
      </c>
      <c r="I431" s="39">
        <v>4</v>
      </c>
      <c r="J431" s="39">
        <v>0</v>
      </c>
      <c r="K431" s="39">
        <v>5325.8</v>
      </c>
      <c r="L431" s="39">
        <v>2662.9</v>
      </c>
      <c r="M431" s="41">
        <v>3345385.128</v>
      </c>
      <c r="N431" s="41">
        <f t="shared" si="9"/>
        <v>3345385.128</v>
      </c>
      <c r="O431" s="41">
        <v>0</v>
      </c>
      <c r="P431" s="41">
        <v>0</v>
      </c>
      <c r="Q431" s="41">
        <v>0</v>
      </c>
      <c r="R431" s="52">
        <v>44927</v>
      </c>
      <c r="S431" s="52">
        <v>45291</v>
      </c>
    </row>
    <row r="432" spans="1:19" ht="20.25" x14ac:dyDescent="0.3">
      <c r="A432" s="39">
        <v>418</v>
      </c>
      <c r="B432" s="43" t="s">
        <v>428</v>
      </c>
      <c r="C432" s="50">
        <v>32472</v>
      </c>
      <c r="D432" s="39" t="s">
        <v>1896</v>
      </c>
      <c r="E432" s="39">
        <v>1970</v>
      </c>
      <c r="F432" s="39" t="s">
        <v>2122</v>
      </c>
      <c r="G432" s="51" t="s">
        <v>2088</v>
      </c>
      <c r="H432" s="39">
        <v>5</v>
      </c>
      <c r="I432" s="39">
        <v>6</v>
      </c>
      <c r="J432" s="39">
        <v>0</v>
      </c>
      <c r="K432" s="39">
        <v>7026.9</v>
      </c>
      <c r="L432" s="39">
        <v>4325.5</v>
      </c>
      <c r="M432" s="41">
        <v>367231.8</v>
      </c>
      <c r="N432" s="41">
        <f t="shared" si="9"/>
        <v>367231.8</v>
      </c>
      <c r="O432" s="41">
        <v>0</v>
      </c>
      <c r="P432" s="41">
        <v>0</v>
      </c>
      <c r="Q432" s="41">
        <v>0</v>
      </c>
      <c r="R432" s="52">
        <v>44927</v>
      </c>
      <c r="S432" s="52">
        <v>45291</v>
      </c>
    </row>
    <row r="433" spans="1:19" ht="20.25" x14ac:dyDescent="0.3">
      <c r="A433" s="39">
        <v>419</v>
      </c>
      <c r="B433" s="43" t="s">
        <v>1694</v>
      </c>
      <c r="C433" s="50">
        <v>36486</v>
      </c>
      <c r="D433" s="39" t="s">
        <v>1896</v>
      </c>
      <c r="E433" s="39">
        <v>1917</v>
      </c>
      <c r="F433" s="39" t="s">
        <v>2122</v>
      </c>
      <c r="G433" s="51" t="s">
        <v>2089</v>
      </c>
      <c r="H433" s="39">
        <v>3</v>
      </c>
      <c r="I433" s="39">
        <v>2</v>
      </c>
      <c r="J433" s="39">
        <v>0</v>
      </c>
      <c r="K433" s="39">
        <v>689</v>
      </c>
      <c r="L433" s="39">
        <v>677.9</v>
      </c>
      <c r="M433" s="41">
        <v>313767.59999999998</v>
      </c>
      <c r="N433" s="41">
        <f t="shared" si="9"/>
        <v>313767.59999999998</v>
      </c>
      <c r="O433" s="41">
        <v>0</v>
      </c>
      <c r="P433" s="41">
        <v>0</v>
      </c>
      <c r="Q433" s="41">
        <v>0</v>
      </c>
      <c r="R433" s="52">
        <v>44927</v>
      </c>
      <c r="S433" s="52">
        <v>45291</v>
      </c>
    </row>
    <row r="434" spans="1:19" ht="20.25" x14ac:dyDescent="0.3">
      <c r="A434" s="39">
        <v>420</v>
      </c>
      <c r="B434" s="43" t="s">
        <v>429</v>
      </c>
      <c r="C434" s="50">
        <v>36557</v>
      </c>
      <c r="D434" s="39" t="s">
        <v>1896</v>
      </c>
      <c r="E434" s="39">
        <v>1966</v>
      </c>
      <c r="F434" s="39" t="s">
        <v>2122</v>
      </c>
      <c r="G434" s="51" t="s">
        <v>2088</v>
      </c>
      <c r="H434" s="39">
        <v>5</v>
      </c>
      <c r="I434" s="39">
        <v>4</v>
      </c>
      <c r="J434" s="39">
        <v>0</v>
      </c>
      <c r="K434" s="39">
        <v>5620.4</v>
      </c>
      <c r="L434" s="39">
        <v>3516</v>
      </c>
      <c r="M434" s="41">
        <v>49944</v>
      </c>
      <c r="N434" s="41">
        <f t="shared" si="9"/>
        <v>49944</v>
      </c>
      <c r="O434" s="41">
        <v>0</v>
      </c>
      <c r="P434" s="41">
        <v>0</v>
      </c>
      <c r="Q434" s="41">
        <v>0</v>
      </c>
      <c r="R434" s="52">
        <v>44927</v>
      </c>
      <c r="S434" s="52">
        <v>45291</v>
      </c>
    </row>
    <row r="435" spans="1:19" ht="20.25" x14ac:dyDescent="0.3">
      <c r="A435" s="39">
        <v>421</v>
      </c>
      <c r="B435" s="43" t="s">
        <v>1695</v>
      </c>
      <c r="C435" s="50">
        <v>36640</v>
      </c>
      <c r="D435" s="39" t="s">
        <v>1896</v>
      </c>
      <c r="E435" s="39">
        <v>1933</v>
      </c>
      <c r="F435" s="39" t="s">
        <v>2122</v>
      </c>
      <c r="G435" s="51" t="s">
        <v>2089</v>
      </c>
      <c r="H435" s="39">
        <v>2</v>
      </c>
      <c r="I435" s="39">
        <v>4</v>
      </c>
      <c r="J435" s="39">
        <v>0</v>
      </c>
      <c r="K435" s="39">
        <v>1750.5</v>
      </c>
      <c r="L435" s="39">
        <v>1217.2</v>
      </c>
      <c r="M435" s="41">
        <v>729448.8</v>
      </c>
      <c r="N435" s="41">
        <f t="shared" si="9"/>
        <v>729448.8</v>
      </c>
      <c r="O435" s="41">
        <v>0</v>
      </c>
      <c r="P435" s="41">
        <v>0</v>
      </c>
      <c r="Q435" s="41">
        <v>0</v>
      </c>
      <c r="R435" s="52">
        <v>44927</v>
      </c>
      <c r="S435" s="52">
        <v>45291</v>
      </c>
    </row>
    <row r="436" spans="1:19" ht="20.25" x14ac:dyDescent="0.3">
      <c r="A436" s="39">
        <v>422</v>
      </c>
      <c r="B436" s="43" t="s">
        <v>1696</v>
      </c>
      <c r="C436" s="50">
        <v>36642</v>
      </c>
      <c r="D436" s="39" t="s">
        <v>1896</v>
      </c>
      <c r="E436" s="39">
        <v>1923</v>
      </c>
      <c r="F436" s="39" t="s">
        <v>2122</v>
      </c>
      <c r="G436" s="51" t="s">
        <v>2089</v>
      </c>
      <c r="H436" s="39">
        <v>2</v>
      </c>
      <c r="I436" s="39">
        <v>4</v>
      </c>
      <c r="J436" s="39">
        <v>0</v>
      </c>
      <c r="K436" s="39">
        <v>1020.3</v>
      </c>
      <c r="L436" s="39">
        <v>954.4</v>
      </c>
      <c r="M436" s="41">
        <v>729448.8</v>
      </c>
      <c r="N436" s="41">
        <f t="shared" si="9"/>
        <v>729448.8</v>
      </c>
      <c r="O436" s="41">
        <v>0</v>
      </c>
      <c r="P436" s="41">
        <v>0</v>
      </c>
      <c r="Q436" s="41">
        <v>0</v>
      </c>
      <c r="R436" s="52">
        <v>44927</v>
      </c>
      <c r="S436" s="52">
        <v>45291</v>
      </c>
    </row>
    <row r="437" spans="1:19" ht="20.25" x14ac:dyDescent="0.3">
      <c r="A437" s="39">
        <v>423</v>
      </c>
      <c r="B437" s="43" t="s">
        <v>1697</v>
      </c>
      <c r="C437" s="50">
        <v>36696</v>
      </c>
      <c r="D437" s="39" t="s">
        <v>1896</v>
      </c>
      <c r="E437" s="39">
        <v>1912</v>
      </c>
      <c r="F437" s="39" t="s">
        <v>2122</v>
      </c>
      <c r="G437" s="51" t="s">
        <v>2097</v>
      </c>
      <c r="H437" s="39">
        <v>2</v>
      </c>
      <c r="I437" s="39">
        <v>2</v>
      </c>
      <c r="J437" s="39">
        <v>0</v>
      </c>
      <c r="K437" s="39">
        <v>590.5</v>
      </c>
      <c r="L437" s="39">
        <v>436.4</v>
      </c>
      <c r="M437" s="41">
        <v>449232</v>
      </c>
      <c r="N437" s="41">
        <f t="shared" si="9"/>
        <v>449232</v>
      </c>
      <c r="O437" s="41">
        <v>0</v>
      </c>
      <c r="P437" s="41">
        <v>0</v>
      </c>
      <c r="Q437" s="41">
        <v>0</v>
      </c>
      <c r="R437" s="52">
        <v>44927</v>
      </c>
      <c r="S437" s="52">
        <v>45291</v>
      </c>
    </row>
    <row r="438" spans="1:19" ht="20.25" x14ac:dyDescent="0.3">
      <c r="A438" s="39">
        <v>424</v>
      </c>
      <c r="B438" s="43" t="s">
        <v>430</v>
      </c>
      <c r="C438" s="50">
        <v>36714</v>
      </c>
      <c r="D438" s="39" t="s">
        <v>1896</v>
      </c>
      <c r="E438" s="39">
        <v>1969</v>
      </c>
      <c r="F438" s="39" t="s">
        <v>2122</v>
      </c>
      <c r="G438" s="51" t="s">
        <v>2088</v>
      </c>
      <c r="H438" s="39">
        <v>4</v>
      </c>
      <c r="I438" s="39">
        <v>3</v>
      </c>
      <c r="J438" s="39">
        <v>0</v>
      </c>
      <c r="K438" s="39">
        <v>3895.7</v>
      </c>
      <c r="L438" s="39">
        <v>2061.1999999999998</v>
      </c>
      <c r="M438" s="41">
        <v>7230722.8160000006</v>
      </c>
      <c r="N438" s="41">
        <f t="shared" si="9"/>
        <v>7230722.8160000006</v>
      </c>
      <c r="O438" s="41">
        <v>0</v>
      </c>
      <c r="P438" s="41">
        <v>0</v>
      </c>
      <c r="Q438" s="41">
        <v>0</v>
      </c>
      <c r="R438" s="52">
        <v>44927</v>
      </c>
      <c r="S438" s="52">
        <v>45291</v>
      </c>
    </row>
    <row r="439" spans="1:19" ht="20.25" x14ac:dyDescent="0.3">
      <c r="A439" s="39">
        <v>425</v>
      </c>
      <c r="B439" s="43" t="s">
        <v>431</v>
      </c>
      <c r="C439" s="50">
        <v>36715</v>
      </c>
      <c r="D439" s="39" t="s">
        <v>1896</v>
      </c>
      <c r="E439" s="39">
        <v>1969</v>
      </c>
      <c r="F439" s="39" t="s">
        <v>2122</v>
      </c>
      <c r="G439" s="51" t="s">
        <v>2088</v>
      </c>
      <c r="H439" s="39">
        <v>4</v>
      </c>
      <c r="I439" s="39">
        <v>3</v>
      </c>
      <c r="J439" s="39">
        <v>0</v>
      </c>
      <c r="K439" s="39">
        <v>3682.2</v>
      </c>
      <c r="L439" s="39">
        <v>2054.1</v>
      </c>
      <c r="M439" s="41">
        <v>5274179.835</v>
      </c>
      <c r="N439" s="41">
        <f t="shared" si="9"/>
        <v>5274179.835</v>
      </c>
      <c r="O439" s="41">
        <v>0</v>
      </c>
      <c r="P439" s="41">
        <v>0</v>
      </c>
      <c r="Q439" s="41">
        <v>0</v>
      </c>
      <c r="R439" s="52">
        <v>44927</v>
      </c>
      <c r="S439" s="52">
        <v>45291</v>
      </c>
    </row>
    <row r="440" spans="1:19" ht="20.25" x14ac:dyDescent="0.3">
      <c r="A440" s="39">
        <v>426</v>
      </c>
      <c r="B440" s="43" t="s">
        <v>432</v>
      </c>
      <c r="C440" s="50">
        <v>36716</v>
      </c>
      <c r="D440" s="39" t="s">
        <v>1896</v>
      </c>
      <c r="E440" s="39">
        <v>1969</v>
      </c>
      <c r="F440" s="39" t="s">
        <v>2122</v>
      </c>
      <c r="G440" s="51" t="s">
        <v>2088</v>
      </c>
      <c r="H440" s="39">
        <v>4</v>
      </c>
      <c r="I440" s="39">
        <v>3</v>
      </c>
      <c r="J440" s="39">
        <v>0</v>
      </c>
      <c r="K440" s="39">
        <v>3799.7</v>
      </c>
      <c r="L440" s="39">
        <v>2266.6999999999998</v>
      </c>
      <c r="M440" s="41">
        <v>11234059.959000001</v>
      </c>
      <c r="N440" s="41">
        <f t="shared" si="9"/>
        <v>11234059.959000001</v>
      </c>
      <c r="O440" s="41">
        <v>0</v>
      </c>
      <c r="P440" s="41">
        <v>0</v>
      </c>
      <c r="Q440" s="41">
        <v>0</v>
      </c>
      <c r="R440" s="52">
        <v>44927</v>
      </c>
      <c r="S440" s="52">
        <v>45291</v>
      </c>
    </row>
    <row r="441" spans="1:19" ht="20.25" x14ac:dyDescent="0.3">
      <c r="A441" s="39">
        <v>427</v>
      </c>
      <c r="B441" s="43" t="s">
        <v>433</v>
      </c>
      <c r="C441" s="50">
        <v>36709</v>
      </c>
      <c r="D441" s="39" t="s">
        <v>1896</v>
      </c>
      <c r="E441" s="39">
        <v>1967</v>
      </c>
      <c r="F441" s="39" t="s">
        <v>2122</v>
      </c>
      <c r="G441" s="51" t="s">
        <v>2088</v>
      </c>
      <c r="H441" s="39">
        <v>5</v>
      </c>
      <c r="I441" s="39">
        <v>3</v>
      </c>
      <c r="J441" s="39">
        <v>0</v>
      </c>
      <c r="K441" s="39">
        <v>4180.6000000000004</v>
      </c>
      <c r="L441" s="39">
        <v>2599.8000000000002</v>
      </c>
      <c r="M441" s="41">
        <v>4745364.7740000002</v>
      </c>
      <c r="N441" s="41">
        <f t="shared" si="9"/>
        <v>4745364.7740000002</v>
      </c>
      <c r="O441" s="41">
        <v>0</v>
      </c>
      <c r="P441" s="41">
        <v>0</v>
      </c>
      <c r="Q441" s="41">
        <v>0</v>
      </c>
      <c r="R441" s="52">
        <v>44927</v>
      </c>
      <c r="S441" s="52">
        <v>45291</v>
      </c>
    </row>
    <row r="442" spans="1:19" ht="20.25" x14ac:dyDescent="0.3">
      <c r="A442" s="39">
        <v>428</v>
      </c>
      <c r="B442" s="43" t="s">
        <v>434</v>
      </c>
      <c r="C442" s="50">
        <v>36710</v>
      </c>
      <c r="D442" s="39" t="s">
        <v>1896</v>
      </c>
      <c r="E442" s="39">
        <v>1968</v>
      </c>
      <c r="F442" s="39" t="s">
        <v>2122</v>
      </c>
      <c r="G442" s="51" t="s">
        <v>2088</v>
      </c>
      <c r="H442" s="39">
        <v>5</v>
      </c>
      <c r="I442" s="39">
        <v>3</v>
      </c>
      <c r="J442" s="39">
        <v>0</v>
      </c>
      <c r="K442" s="39">
        <v>4136</v>
      </c>
      <c r="L442" s="39">
        <v>2556.5</v>
      </c>
      <c r="M442" s="41">
        <v>3449616.8939999999</v>
      </c>
      <c r="N442" s="41">
        <f t="shared" si="9"/>
        <v>3449616.8939999999</v>
      </c>
      <c r="O442" s="41">
        <v>0</v>
      </c>
      <c r="P442" s="41">
        <v>0</v>
      </c>
      <c r="Q442" s="41">
        <v>0</v>
      </c>
      <c r="R442" s="52">
        <v>44927</v>
      </c>
      <c r="S442" s="52">
        <v>45291</v>
      </c>
    </row>
    <row r="443" spans="1:19" ht="20.25" x14ac:dyDescent="0.3">
      <c r="A443" s="39">
        <v>429</v>
      </c>
      <c r="B443" s="43" t="s">
        <v>435</v>
      </c>
      <c r="C443" s="50">
        <v>36711</v>
      </c>
      <c r="D443" s="39" t="s">
        <v>1896</v>
      </c>
      <c r="E443" s="39">
        <v>1968</v>
      </c>
      <c r="F443" s="39" t="s">
        <v>2122</v>
      </c>
      <c r="G443" s="51" t="s">
        <v>2088</v>
      </c>
      <c r="H443" s="39">
        <v>5</v>
      </c>
      <c r="I443" s="39">
        <v>3</v>
      </c>
      <c r="J443" s="39">
        <v>0</v>
      </c>
      <c r="K443" s="39">
        <v>4146.3</v>
      </c>
      <c r="L443" s="39">
        <v>2573.9</v>
      </c>
      <c r="M443" s="41">
        <v>3452174.094</v>
      </c>
      <c r="N443" s="41">
        <f t="shared" si="9"/>
        <v>3452174.094</v>
      </c>
      <c r="O443" s="41">
        <v>0</v>
      </c>
      <c r="P443" s="41">
        <v>0</v>
      </c>
      <c r="Q443" s="41">
        <v>0</v>
      </c>
      <c r="R443" s="52">
        <v>44927</v>
      </c>
      <c r="S443" s="52">
        <v>45291</v>
      </c>
    </row>
    <row r="444" spans="1:19" ht="20.25" x14ac:dyDescent="0.3">
      <c r="A444" s="39">
        <v>430</v>
      </c>
      <c r="B444" s="43" t="s">
        <v>1698</v>
      </c>
      <c r="C444" s="50">
        <v>36738</v>
      </c>
      <c r="D444" s="39" t="s">
        <v>1896</v>
      </c>
      <c r="E444" s="39">
        <v>1917</v>
      </c>
      <c r="F444" s="39" t="s">
        <v>2122</v>
      </c>
      <c r="G444" s="51" t="s">
        <v>2094</v>
      </c>
      <c r="H444" s="39">
        <v>2</v>
      </c>
      <c r="I444" s="39">
        <v>1</v>
      </c>
      <c r="J444" s="39">
        <v>0</v>
      </c>
      <c r="K444" s="39">
        <v>554.94000000000005</v>
      </c>
      <c r="L444" s="39">
        <v>505.8</v>
      </c>
      <c r="M444" s="41">
        <v>254522.4</v>
      </c>
      <c r="N444" s="41">
        <f t="shared" si="9"/>
        <v>254522.4</v>
      </c>
      <c r="O444" s="41">
        <v>0</v>
      </c>
      <c r="P444" s="41">
        <v>0</v>
      </c>
      <c r="Q444" s="41">
        <v>0</v>
      </c>
      <c r="R444" s="52">
        <v>44927</v>
      </c>
      <c r="S444" s="52">
        <v>45291</v>
      </c>
    </row>
    <row r="445" spans="1:19" ht="20.25" x14ac:dyDescent="0.3">
      <c r="A445" s="39">
        <v>431</v>
      </c>
      <c r="B445" s="43" t="s">
        <v>1755</v>
      </c>
      <c r="C445" s="50">
        <v>36740</v>
      </c>
      <c r="D445" s="39" t="s">
        <v>1896</v>
      </c>
      <c r="E445" s="39">
        <v>1917</v>
      </c>
      <c r="F445" s="39" t="s">
        <v>2122</v>
      </c>
      <c r="G445" s="51" t="s">
        <v>2094</v>
      </c>
      <c r="H445" s="39">
        <v>2</v>
      </c>
      <c r="I445" s="39">
        <v>1</v>
      </c>
      <c r="J445" s="39">
        <v>0</v>
      </c>
      <c r="K445" s="39">
        <v>298.82</v>
      </c>
      <c r="L445" s="39">
        <v>140.1</v>
      </c>
      <c r="M445" s="41">
        <v>70918.8</v>
      </c>
      <c r="N445" s="41">
        <f t="shared" si="9"/>
        <v>70918.8</v>
      </c>
      <c r="O445" s="41">
        <v>0</v>
      </c>
      <c r="P445" s="41">
        <v>0</v>
      </c>
      <c r="Q445" s="41">
        <v>0</v>
      </c>
      <c r="R445" s="52">
        <v>44927</v>
      </c>
      <c r="S445" s="52">
        <v>45291</v>
      </c>
    </row>
    <row r="446" spans="1:19" ht="20.25" x14ac:dyDescent="0.3">
      <c r="A446" s="39">
        <v>432</v>
      </c>
      <c r="B446" s="43" t="s">
        <v>1700</v>
      </c>
      <c r="C446" s="50">
        <v>36758</v>
      </c>
      <c r="D446" s="39" t="s">
        <v>1896</v>
      </c>
      <c r="E446" s="39">
        <v>1917</v>
      </c>
      <c r="F446" s="39" t="s">
        <v>2122</v>
      </c>
      <c r="G446" s="51" t="s">
        <v>2089</v>
      </c>
      <c r="H446" s="39">
        <v>2</v>
      </c>
      <c r="I446" s="39">
        <v>1</v>
      </c>
      <c r="J446" s="39">
        <v>0</v>
      </c>
      <c r="K446" s="39">
        <v>648.4</v>
      </c>
      <c r="L446" s="39">
        <v>569.5</v>
      </c>
      <c r="M446" s="41">
        <v>187377.6</v>
      </c>
      <c r="N446" s="41">
        <f t="shared" si="9"/>
        <v>187377.6</v>
      </c>
      <c r="O446" s="41">
        <v>0</v>
      </c>
      <c r="P446" s="41">
        <v>0</v>
      </c>
      <c r="Q446" s="41">
        <v>0</v>
      </c>
      <c r="R446" s="52">
        <v>44927</v>
      </c>
      <c r="S446" s="52">
        <v>45291</v>
      </c>
    </row>
    <row r="447" spans="1:19" ht="20.25" x14ac:dyDescent="0.3">
      <c r="A447" s="39">
        <v>433</v>
      </c>
      <c r="B447" s="43" t="s">
        <v>436</v>
      </c>
      <c r="C447" s="50">
        <v>36848</v>
      </c>
      <c r="D447" s="39" t="s">
        <v>1896</v>
      </c>
      <c r="E447" s="39">
        <v>1991</v>
      </c>
      <c r="F447" s="39" t="s">
        <v>2122</v>
      </c>
      <c r="G447" s="51" t="s">
        <v>2088</v>
      </c>
      <c r="H447" s="39">
        <v>9</v>
      </c>
      <c r="I447" s="39">
        <v>2</v>
      </c>
      <c r="J447" s="39">
        <v>2</v>
      </c>
      <c r="K447" s="39">
        <v>4071.9</v>
      </c>
      <c r="L447" s="39">
        <v>3766.7</v>
      </c>
      <c r="M447" s="41">
        <v>5149051.3600000003</v>
      </c>
      <c r="N447" s="41">
        <f t="shared" si="9"/>
        <v>5149051.3600000003</v>
      </c>
      <c r="O447" s="41">
        <v>0</v>
      </c>
      <c r="P447" s="41">
        <v>0</v>
      </c>
      <c r="Q447" s="41">
        <v>0</v>
      </c>
      <c r="R447" s="52">
        <v>44927</v>
      </c>
      <c r="S447" s="52">
        <v>45291</v>
      </c>
    </row>
    <row r="448" spans="1:19" ht="20.25" x14ac:dyDescent="0.3">
      <c r="A448" s="39">
        <v>434</v>
      </c>
      <c r="B448" s="43" t="s">
        <v>437</v>
      </c>
      <c r="C448" s="50">
        <v>36855</v>
      </c>
      <c r="D448" s="39" t="s">
        <v>1896</v>
      </c>
      <c r="E448" s="39">
        <v>1994</v>
      </c>
      <c r="F448" s="39" t="s">
        <v>2122</v>
      </c>
      <c r="G448" s="51" t="s">
        <v>2088</v>
      </c>
      <c r="H448" s="39">
        <v>9</v>
      </c>
      <c r="I448" s="39">
        <v>1</v>
      </c>
      <c r="J448" s="39">
        <v>1</v>
      </c>
      <c r="K448" s="39">
        <v>2812.8</v>
      </c>
      <c r="L448" s="39">
        <v>2083.5</v>
      </c>
      <c r="M448" s="41">
        <v>2582395.6800000002</v>
      </c>
      <c r="N448" s="41">
        <f t="shared" si="9"/>
        <v>2582395.6800000002</v>
      </c>
      <c r="O448" s="41">
        <v>0</v>
      </c>
      <c r="P448" s="41">
        <v>0</v>
      </c>
      <c r="Q448" s="41">
        <v>0</v>
      </c>
      <c r="R448" s="52">
        <v>44927</v>
      </c>
      <c r="S448" s="52">
        <v>45291</v>
      </c>
    </row>
    <row r="449" spans="1:19" ht="20.25" x14ac:dyDescent="0.3">
      <c r="A449" s="39">
        <v>435</v>
      </c>
      <c r="B449" s="43" t="s">
        <v>438</v>
      </c>
      <c r="C449" s="50">
        <v>36899</v>
      </c>
      <c r="D449" s="39" t="s">
        <v>1896</v>
      </c>
      <c r="E449" s="39">
        <v>1972</v>
      </c>
      <c r="F449" s="39" t="s">
        <v>2122</v>
      </c>
      <c r="G449" s="51" t="s">
        <v>2088</v>
      </c>
      <c r="H449" s="39">
        <v>5</v>
      </c>
      <c r="I449" s="39">
        <v>3</v>
      </c>
      <c r="J449" s="39">
        <v>0</v>
      </c>
      <c r="K449" s="39">
        <v>4109.7</v>
      </c>
      <c r="L449" s="39">
        <v>2528.4</v>
      </c>
      <c r="M449" s="41">
        <v>5255327.3680000007</v>
      </c>
      <c r="N449" s="41">
        <f t="shared" si="9"/>
        <v>5255327.3680000007</v>
      </c>
      <c r="O449" s="41">
        <v>0</v>
      </c>
      <c r="P449" s="41">
        <v>0</v>
      </c>
      <c r="Q449" s="41">
        <v>0</v>
      </c>
      <c r="R449" s="52">
        <v>44927</v>
      </c>
      <c r="S449" s="52">
        <v>45291</v>
      </c>
    </row>
    <row r="450" spans="1:19" ht="20.25" x14ac:dyDescent="0.3">
      <c r="A450" s="39">
        <v>436</v>
      </c>
      <c r="B450" s="43" t="s">
        <v>439</v>
      </c>
      <c r="C450" s="50">
        <v>36900</v>
      </c>
      <c r="D450" s="39" t="s">
        <v>1896</v>
      </c>
      <c r="E450" s="39">
        <v>1972</v>
      </c>
      <c r="F450" s="39" t="s">
        <v>2122</v>
      </c>
      <c r="G450" s="51" t="s">
        <v>2088</v>
      </c>
      <c r="H450" s="39">
        <v>5</v>
      </c>
      <c r="I450" s="39">
        <v>3</v>
      </c>
      <c r="J450" s="39">
        <v>0</v>
      </c>
      <c r="K450" s="39">
        <v>4098.2</v>
      </c>
      <c r="L450" s="39">
        <v>2531.9</v>
      </c>
      <c r="M450" s="41">
        <v>5719480.5827000001</v>
      </c>
      <c r="N450" s="41">
        <f t="shared" si="9"/>
        <v>5719480.5827000001</v>
      </c>
      <c r="O450" s="41">
        <v>0</v>
      </c>
      <c r="P450" s="41">
        <v>0</v>
      </c>
      <c r="Q450" s="41">
        <v>0</v>
      </c>
      <c r="R450" s="52">
        <v>44927</v>
      </c>
      <c r="S450" s="52">
        <v>45291</v>
      </c>
    </row>
    <row r="451" spans="1:19" ht="20.25" x14ac:dyDescent="0.3">
      <c r="A451" s="39">
        <v>437</v>
      </c>
      <c r="B451" s="43" t="s">
        <v>440</v>
      </c>
      <c r="C451" s="50">
        <v>36901</v>
      </c>
      <c r="D451" s="39" t="s">
        <v>1896</v>
      </c>
      <c r="E451" s="39">
        <v>1970</v>
      </c>
      <c r="F451" s="39" t="s">
        <v>2122</v>
      </c>
      <c r="G451" s="51" t="s">
        <v>2088</v>
      </c>
      <c r="H451" s="39">
        <v>4</v>
      </c>
      <c r="I451" s="39">
        <v>4</v>
      </c>
      <c r="J451" s="39">
        <v>0</v>
      </c>
      <c r="K451" s="39">
        <v>4837.6000000000004</v>
      </c>
      <c r="L451" s="39">
        <v>2799.5</v>
      </c>
      <c r="M451" s="41">
        <v>3437023.64445</v>
      </c>
      <c r="N451" s="41">
        <f t="shared" si="9"/>
        <v>3437023.64445</v>
      </c>
      <c r="O451" s="41">
        <v>0</v>
      </c>
      <c r="P451" s="41">
        <v>0</v>
      </c>
      <c r="Q451" s="41">
        <v>0</v>
      </c>
      <c r="R451" s="52">
        <v>44927</v>
      </c>
      <c r="S451" s="52">
        <v>45291</v>
      </c>
    </row>
    <row r="452" spans="1:19" ht="20.25" x14ac:dyDescent="0.3">
      <c r="A452" s="39">
        <v>438</v>
      </c>
      <c r="B452" s="43" t="s">
        <v>441</v>
      </c>
      <c r="C452" s="50">
        <v>36859</v>
      </c>
      <c r="D452" s="39" t="s">
        <v>1896</v>
      </c>
      <c r="E452" s="39">
        <v>1983</v>
      </c>
      <c r="F452" s="39" t="s">
        <v>2122</v>
      </c>
      <c r="G452" s="51" t="s">
        <v>2088</v>
      </c>
      <c r="H452" s="39">
        <v>9</v>
      </c>
      <c r="I452" s="39">
        <v>4</v>
      </c>
      <c r="J452" s="39">
        <v>0</v>
      </c>
      <c r="K452" s="39">
        <v>12665.4</v>
      </c>
      <c r="L452" s="39">
        <v>8350</v>
      </c>
      <c r="M452" s="41">
        <v>6446325.3417500006</v>
      </c>
      <c r="N452" s="41">
        <f t="shared" si="9"/>
        <v>6446325.3417500006</v>
      </c>
      <c r="O452" s="41">
        <v>0</v>
      </c>
      <c r="P452" s="41">
        <v>0</v>
      </c>
      <c r="Q452" s="41">
        <v>0</v>
      </c>
      <c r="R452" s="52">
        <v>44927</v>
      </c>
      <c r="S452" s="52">
        <v>45291</v>
      </c>
    </row>
    <row r="453" spans="1:19" ht="20.25" x14ac:dyDescent="0.3">
      <c r="A453" s="39">
        <v>439</v>
      </c>
      <c r="B453" s="43" t="s">
        <v>442</v>
      </c>
      <c r="C453" s="50">
        <v>36874</v>
      </c>
      <c r="D453" s="39" t="s">
        <v>1896</v>
      </c>
      <c r="E453" s="39">
        <v>1971</v>
      </c>
      <c r="F453" s="39" t="s">
        <v>2122</v>
      </c>
      <c r="G453" s="51" t="s">
        <v>2089</v>
      </c>
      <c r="H453" s="39">
        <v>4</v>
      </c>
      <c r="I453" s="39">
        <v>4</v>
      </c>
      <c r="J453" s="39">
        <v>0</v>
      </c>
      <c r="K453" s="39">
        <v>4756.6000000000004</v>
      </c>
      <c r="L453" s="39">
        <v>3081.1</v>
      </c>
      <c r="M453" s="41">
        <v>6407444.0615499998</v>
      </c>
      <c r="N453" s="41">
        <f t="shared" si="9"/>
        <v>6407444.0615499998</v>
      </c>
      <c r="O453" s="41">
        <v>0</v>
      </c>
      <c r="P453" s="41">
        <v>0</v>
      </c>
      <c r="Q453" s="41">
        <v>0</v>
      </c>
      <c r="R453" s="52">
        <v>44927</v>
      </c>
      <c r="S453" s="52">
        <v>45291</v>
      </c>
    </row>
    <row r="454" spans="1:19" ht="20.25" x14ac:dyDescent="0.3">
      <c r="A454" s="39">
        <v>440</v>
      </c>
      <c r="B454" s="43" t="s">
        <v>444</v>
      </c>
      <c r="C454" s="50">
        <v>36928</v>
      </c>
      <c r="D454" s="39" t="s">
        <v>1896</v>
      </c>
      <c r="E454" s="39">
        <v>1950</v>
      </c>
      <c r="F454" s="39" t="s">
        <v>2122</v>
      </c>
      <c r="G454" s="51" t="s">
        <v>2090</v>
      </c>
      <c r="H454" s="39">
        <v>2</v>
      </c>
      <c r="I454" s="39">
        <v>1</v>
      </c>
      <c r="J454" s="39">
        <v>0</v>
      </c>
      <c r="K454" s="39">
        <v>582.20000000000005</v>
      </c>
      <c r="L454" s="39">
        <v>487.7</v>
      </c>
      <c r="M454" s="41">
        <v>812021.11200000008</v>
      </c>
      <c r="N454" s="41">
        <f t="shared" si="9"/>
        <v>812021.11200000008</v>
      </c>
      <c r="O454" s="41">
        <v>0</v>
      </c>
      <c r="P454" s="41">
        <v>0</v>
      </c>
      <c r="Q454" s="41">
        <v>0</v>
      </c>
      <c r="R454" s="52">
        <v>44927</v>
      </c>
      <c r="S454" s="52">
        <v>45291</v>
      </c>
    </row>
    <row r="455" spans="1:19" ht="20.25" x14ac:dyDescent="0.3">
      <c r="A455" s="39">
        <v>441</v>
      </c>
      <c r="B455" s="43" t="s">
        <v>1701</v>
      </c>
      <c r="C455" s="50">
        <v>33646</v>
      </c>
      <c r="D455" s="39" t="s">
        <v>1896</v>
      </c>
      <c r="E455" s="39">
        <v>1917</v>
      </c>
      <c r="F455" s="39" t="s">
        <v>2122</v>
      </c>
      <c r="G455" s="51" t="s">
        <v>2094</v>
      </c>
      <c r="H455" s="39">
        <v>2</v>
      </c>
      <c r="I455" s="39">
        <v>3</v>
      </c>
      <c r="J455" s="39">
        <v>0</v>
      </c>
      <c r="K455" s="39">
        <v>826.7</v>
      </c>
      <c r="L455" s="39">
        <v>752.94999999999993</v>
      </c>
      <c r="M455" s="41">
        <v>498055.2</v>
      </c>
      <c r="N455" s="41">
        <f t="shared" si="9"/>
        <v>498055.2</v>
      </c>
      <c r="O455" s="41">
        <v>0</v>
      </c>
      <c r="P455" s="41">
        <v>0</v>
      </c>
      <c r="Q455" s="41">
        <v>0</v>
      </c>
      <c r="R455" s="52">
        <v>44927</v>
      </c>
      <c r="S455" s="52">
        <v>45291</v>
      </c>
    </row>
    <row r="456" spans="1:19" ht="20.25" x14ac:dyDescent="0.3">
      <c r="A456" s="39">
        <v>442</v>
      </c>
      <c r="B456" s="43" t="s">
        <v>1836</v>
      </c>
      <c r="C456" s="50">
        <v>33648</v>
      </c>
      <c r="D456" s="39" t="s">
        <v>1896</v>
      </c>
      <c r="E456" s="39">
        <v>1917</v>
      </c>
      <c r="F456" s="39" t="s">
        <v>2122</v>
      </c>
      <c r="G456" s="51" t="s">
        <v>2094</v>
      </c>
      <c r="H456" s="39">
        <v>2</v>
      </c>
      <c r="I456" s="39">
        <v>2</v>
      </c>
      <c r="J456" s="39">
        <v>0</v>
      </c>
      <c r="K456" s="39">
        <v>418.6</v>
      </c>
      <c r="L456" s="39">
        <v>449.53</v>
      </c>
      <c r="M456" s="41">
        <v>270554.40000000002</v>
      </c>
      <c r="N456" s="41">
        <f t="shared" si="9"/>
        <v>270554.40000000002</v>
      </c>
      <c r="O456" s="41">
        <v>0</v>
      </c>
      <c r="P456" s="41">
        <v>0</v>
      </c>
      <c r="Q456" s="41">
        <v>0</v>
      </c>
      <c r="R456" s="52">
        <v>44927</v>
      </c>
      <c r="S456" s="52">
        <v>45291</v>
      </c>
    </row>
    <row r="457" spans="1:19" ht="20.25" x14ac:dyDescent="0.3">
      <c r="A457" s="39">
        <v>443</v>
      </c>
      <c r="B457" s="43" t="s">
        <v>354</v>
      </c>
      <c r="C457" s="50">
        <v>56115</v>
      </c>
      <c r="D457" s="39" t="s">
        <v>1896</v>
      </c>
      <c r="E457" s="39">
        <v>1957</v>
      </c>
      <c r="F457" s="39" t="s">
        <v>2122</v>
      </c>
      <c r="G457" s="51" t="s">
        <v>2096</v>
      </c>
      <c r="H457" s="39">
        <v>2</v>
      </c>
      <c r="I457" s="39">
        <v>1</v>
      </c>
      <c r="J457" s="39">
        <v>0</v>
      </c>
      <c r="K457" s="39">
        <v>426.4</v>
      </c>
      <c r="L457" s="39">
        <v>426.5</v>
      </c>
      <c r="M457" s="41">
        <v>722043.79799999995</v>
      </c>
      <c r="N457" s="41">
        <f t="shared" si="9"/>
        <v>722043.79799999995</v>
      </c>
      <c r="O457" s="41">
        <v>0</v>
      </c>
      <c r="P457" s="41">
        <v>0</v>
      </c>
      <c r="Q457" s="41">
        <v>0</v>
      </c>
      <c r="R457" s="52">
        <v>44927</v>
      </c>
      <c r="S457" s="52">
        <v>45291</v>
      </c>
    </row>
    <row r="458" spans="1:19" ht="20.25" x14ac:dyDescent="0.3">
      <c r="A458" s="39">
        <v>444</v>
      </c>
      <c r="B458" s="43" t="s">
        <v>1704</v>
      </c>
      <c r="C458" s="50">
        <v>34470</v>
      </c>
      <c r="D458" s="39" t="s">
        <v>1896</v>
      </c>
      <c r="E458" s="39">
        <v>1917</v>
      </c>
      <c r="F458" s="39" t="s">
        <v>2122</v>
      </c>
      <c r="G458" s="51" t="s">
        <v>2089</v>
      </c>
      <c r="H458" s="39">
        <v>2</v>
      </c>
      <c r="I458" s="39">
        <v>2</v>
      </c>
      <c r="J458" s="39">
        <v>0</v>
      </c>
      <c r="K458" s="39">
        <v>351.3</v>
      </c>
      <c r="L458" s="39">
        <v>601.62</v>
      </c>
      <c r="M458" s="41">
        <v>289118.40000000002</v>
      </c>
      <c r="N458" s="41">
        <f t="shared" ref="N458:N521" si="10">M458</f>
        <v>289118.40000000002</v>
      </c>
      <c r="O458" s="41">
        <v>0</v>
      </c>
      <c r="P458" s="41">
        <v>0</v>
      </c>
      <c r="Q458" s="41">
        <v>0</v>
      </c>
      <c r="R458" s="52">
        <v>44927</v>
      </c>
      <c r="S458" s="52">
        <v>45291</v>
      </c>
    </row>
    <row r="459" spans="1:19" ht="20.25" x14ac:dyDescent="0.3">
      <c r="A459" s="39">
        <v>445</v>
      </c>
      <c r="B459" s="43" t="s">
        <v>1706</v>
      </c>
      <c r="C459" s="50">
        <v>54906</v>
      </c>
      <c r="D459" s="39" t="s">
        <v>1896</v>
      </c>
      <c r="E459" s="39">
        <v>1880</v>
      </c>
      <c r="F459" s="39" t="s">
        <v>2122</v>
      </c>
      <c r="G459" s="51" t="s">
        <v>2089</v>
      </c>
      <c r="H459" s="39">
        <v>2</v>
      </c>
      <c r="I459" s="39">
        <v>1</v>
      </c>
      <c r="J459" s="39">
        <v>0</v>
      </c>
      <c r="K459" s="39">
        <v>1316.7</v>
      </c>
      <c r="L459" s="39">
        <v>1351</v>
      </c>
      <c r="M459" s="41">
        <v>242912.4</v>
      </c>
      <c r="N459" s="41">
        <f t="shared" si="10"/>
        <v>242912.4</v>
      </c>
      <c r="O459" s="41">
        <v>0</v>
      </c>
      <c r="P459" s="41">
        <v>0</v>
      </c>
      <c r="Q459" s="41">
        <v>0</v>
      </c>
      <c r="R459" s="52">
        <v>44927</v>
      </c>
      <c r="S459" s="52">
        <v>45291</v>
      </c>
    </row>
    <row r="460" spans="1:19" ht="20.25" x14ac:dyDescent="0.3">
      <c r="A460" s="39">
        <v>446</v>
      </c>
      <c r="B460" s="43" t="s">
        <v>414</v>
      </c>
      <c r="C460" s="50">
        <v>55459</v>
      </c>
      <c r="D460" s="39" t="s">
        <v>1896</v>
      </c>
      <c r="E460" s="39">
        <v>1961</v>
      </c>
      <c r="F460" s="39" t="s">
        <v>2122</v>
      </c>
      <c r="G460" s="51" t="s">
        <v>2119</v>
      </c>
      <c r="H460" s="39">
        <v>2</v>
      </c>
      <c r="I460" s="39">
        <v>1</v>
      </c>
      <c r="J460" s="39">
        <v>0</v>
      </c>
      <c r="K460" s="39">
        <v>414.4</v>
      </c>
      <c r="L460" s="39">
        <v>414.5</v>
      </c>
      <c r="M460" s="41">
        <v>607014.66</v>
      </c>
      <c r="N460" s="41">
        <f t="shared" si="10"/>
        <v>607014.66</v>
      </c>
      <c r="O460" s="41">
        <v>0</v>
      </c>
      <c r="P460" s="41">
        <v>0</v>
      </c>
      <c r="Q460" s="41">
        <v>0</v>
      </c>
      <c r="R460" s="52">
        <v>44927</v>
      </c>
      <c r="S460" s="52">
        <v>45291</v>
      </c>
    </row>
    <row r="461" spans="1:19" ht="20.25" customHeight="1" x14ac:dyDescent="0.3">
      <c r="A461" s="39">
        <v>447</v>
      </c>
      <c r="B461" s="43" t="s">
        <v>443</v>
      </c>
      <c r="C461" s="50">
        <v>56039</v>
      </c>
      <c r="D461" s="39" t="s">
        <v>1896</v>
      </c>
      <c r="E461" s="39">
        <v>1995</v>
      </c>
      <c r="F461" s="39" t="s">
        <v>2122</v>
      </c>
      <c r="G461" s="51" t="s">
        <v>2098</v>
      </c>
      <c r="H461" s="39">
        <v>9</v>
      </c>
      <c r="I461" s="39">
        <v>2</v>
      </c>
      <c r="J461" s="39">
        <v>2</v>
      </c>
      <c r="K461" s="39">
        <v>5468.2</v>
      </c>
      <c r="L461" s="39">
        <v>4188.3999999999996</v>
      </c>
      <c r="M461" s="41">
        <v>5149506.3600000003</v>
      </c>
      <c r="N461" s="41">
        <f t="shared" si="10"/>
        <v>5149506.3600000003</v>
      </c>
      <c r="O461" s="41">
        <v>0</v>
      </c>
      <c r="P461" s="41">
        <v>0</v>
      </c>
      <c r="Q461" s="41">
        <v>0</v>
      </c>
      <c r="R461" s="52">
        <v>44927</v>
      </c>
      <c r="S461" s="52">
        <v>45291</v>
      </c>
    </row>
    <row r="462" spans="1:19" ht="20.25" x14ac:dyDescent="0.3">
      <c r="A462" s="39">
        <v>448</v>
      </c>
      <c r="B462" s="43" t="s">
        <v>451</v>
      </c>
      <c r="C462" s="50">
        <v>46619</v>
      </c>
      <c r="D462" s="39" t="s">
        <v>1896</v>
      </c>
      <c r="E462" s="39">
        <v>1957</v>
      </c>
      <c r="F462" s="39" t="s">
        <v>2122</v>
      </c>
      <c r="G462" s="51" t="s">
        <v>2099</v>
      </c>
      <c r="H462" s="39">
        <v>3</v>
      </c>
      <c r="I462" s="39">
        <v>2</v>
      </c>
      <c r="J462" s="39">
        <v>0</v>
      </c>
      <c r="K462" s="39">
        <v>749.7</v>
      </c>
      <c r="L462" s="39">
        <v>824.1</v>
      </c>
      <c r="M462" s="41">
        <v>1046875.8720000001</v>
      </c>
      <c r="N462" s="41">
        <f t="shared" si="10"/>
        <v>1046875.8720000001</v>
      </c>
      <c r="O462" s="41">
        <v>0</v>
      </c>
      <c r="P462" s="41">
        <v>0</v>
      </c>
      <c r="Q462" s="41">
        <v>0</v>
      </c>
      <c r="R462" s="52">
        <v>44927</v>
      </c>
      <c r="S462" s="52">
        <v>45291</v>
      </c>
    </row>
    <row r="463" spans="1:19" ht="20.25" x14ac:dyDescent="0.3">
      <c r="A463" s="39">
        <v>449</v>
      </c>
      <c r="B463" s="43" t="s">
        <v>447</v>
      </c>
      <c r="C463" s="50">
        <v>32967</v>
      </c>
      <c r="D463" s="39" t="s">
        <v>1896</v>
      </c>
      <c r="E463" s="39">
        <v>1995</v>
      </c>
      <c r="F463" s="39" t="s">
        <v>2122</v>
      </c>
      <c r="G463" s="51" t="s">
        <v>2088</v>
      </c>
      <c r="H463" s="39">
        <v>9</v>
      </c>
      <c r="I463" s="39">
        <v>2</v>
      </c>
      <c r="J463" s="39">
        <v>1</v>
      </c>
      <c r="K463" s="39">
        <v>4871.5</v>
      </c>
      <c r="L463" s="39">
        <v>3148.3</v>
      </c>
      <c r="M463" s="41">
        <v>2582119.6800000002</v>
      </c>
      <c r="N463" s="41">
        <f t="shared" si="10"/>
        <v>2582119.6800000002</v>
      </c>
      <c r="O463" s="41">
        <v>0</v>
      </c>
      <c r="P463" s="41">
        <v>0</v>
      </c>
      <c r="Q463" s="41">
        <v>0</v>
      </c>
      <c r="R463" s="52">
        <v>44927</v>
      </c>
      <c r="S463" s="52">
        <v>45291</v>
      </c>
    </row>
    <row r="464" spans="1:19" ht="20.25" x14ac:dyDescent="0.3">
      <c r="A464" s="39">
        <v>450</v>
      </c>
      <c r="B464" s="43" t="s">
        <v>448</v>
      </c>
      <c r="C464" s="50">
        <v>32968</v>
      </c>
      <c r="D464" s="39" t="s">
        <v>1896</v>
      </c>
      <c r="E464" s="39">
        <v>1994</v>
      </c>
      <c r="F464" s="39" t="s">
        <v>2122</v>
      </c>
      <c r="G464" s="51" t="s">
        <v>2088</v>
      </c>
      <c r="H464" s="39">
        <v>9</v>
      </c>
      <c r="I464" s="39">
        <v>2</v>
      </c>
      <c r="J464" s="39">
        <v>1</v>
      </c>
      <c r="K464" s="39">
        <v>4901.8</v>
      </c>
      <c r="L464" s="39">
        <v>3255.62</v>
      </c>
      <c r="M464" s="41">
        <v>2581904.6800000002</v>
      </c>
      <c r="N464" s="41">
        <f t="shared" si="10"/>
        <v>2581904.6800000002</v>
      </c>
      <c r="O464" s="41">
        <v>0</v>
      </c>
      <c r="P464" s="41">
        <v>0</v>
      </c>
      <c r="Q464" s="41">
        <v>0</v>
      </c>
      <c r="R464" s="52">
        <v>44927</v>
      </c>
      <c r="S464" s="52">
        <v>45291</v>
      </c>
    </row>
    <row r="465" spans="1:19" ht="20.25" x14ac:dyDescent="0.3">
      <c r="A465" s="39">
        <v>451</v>
      </c>
      <c r="B465" s="43" t="s">
        <v>445</v>
      </c>
      <c r="C465" s="50">
        <v>32931</v>
      </c>
      <c r="D465" s="39" t="s">
        <v>1896</v>
      </c>
      <c r="E465" s="39">
        <v>1995</v>
      </c>
      <c r="F465" s="39" t="s">
        <v>2122</v>
      </c>
      <c r="G465" s="51" t="s">
        <v>2088</v>
      </c>
      <c r="H465" s="39">
        <v>9</v>
      </c>
      <c r="I465" s="39">
        <v>6</v>
      </c>
      <c r="J465" s="39">
        <v>2</v>
      </c>
      <c r="K465" s="39">
        <v>6686.1</v>
      </c>
      <c r="L465" s="39">
        <v>4768.3</v>
      </c>
      <c r="M465" s="41">
        <v>5148672.3600000003</v>
      </c>
      <c r="N465" s="41">
        <f t="shared" si="10"/>
        <v>5148672.3600000003</v>
      </c>
      <c r="O465" s="41">
        <v>0</v>
      </c>
      <c r="P465" s="41">
        <v>0</v>
      </c>
      <c r="Q465" s="41">
        <v>0</v>
      </c>
      <c r="R465" s="52">
        <v>44927</v>
      </c>
      <c r="S465" s="52">
        <v>45291</v>
      </c>
    </row>
    <row r="466" spans="1:19" ht="20.25" x14ac:dyDescent="0.3">
      <c r="A466" s="39">
        <v>452</v>
      </c>
      <c r="B466" s="43" t="s">
        <v>446</v>
      </c>
      <c r="C466" s="50">
        <v>32934</v>
      </c>
      <c r="D466" s="39" t="s">
        <v>1896</v>
      </c>
      <c r="E466" s="39">
        <v>1990</v>
      </c>
      <c r="F466" s="39" t="s">
        <v>2122</v>
      </c>
      <c r="G466" s="51" t="s">
        <v>2088</v>
      </c>
      <c r="H466" s="39">
        <v>9</v>
      </c>
      <c r="I466" s="39">
        <v>2</v>
      </c>
      <c r="J466" s="39">
        <v>1</v>
      </c>
      <c r="K466" s="39">
        <v>4566.2</v>
      </c>
      <c r="L466" s="39">
        <v>2968.3</v>
      </c>
      <c r="M466" s="41">
        <v>2581732.6800000002</v>
      </c>
      <c r="N466" s="41">
        <f t="shared" si="10"/>
        <v>2581732.6800000002</v>
      </c>
      <c r="O466" s="41">
        <v>0</v>
      </c>
      <c r="P466" s="41">
        <v>0</v>
      </c>
      <c r="Q466" s="41">
        <v>0</v>
      </c>
      <c r="R466" s="52">
        <v>44927</v>
      </c>
      <c r="S466" s="52">
        <v>45291</v>
      </c>
    </row>
    <row r="467" spans="1:19" ht="20.25" x14ac:dyDescent="0.3">
      <c r="A467" s="39">
        <v>453</v>
      </c>
      <c r="B467" s="43" t="s">
        <v>1707</v>
      </c>
      <c r="C467" s="50">
        <v>36955</v>
      </c>
      <c r="D467" s="39" t="s">
        <v>1896</v>
      </c>
      <c r="E467" s="39">
        <v>1917</v>
      </c>
      <c r="F467" s="39" t="s">
        <v>2122</v>
      </c>
      <c r="G467" s="51" t="s">
        <v>2094</v>
      </c>
      <c r="H467" s="39">
        <v>1</v>
      </c>
      <c r="I467" s="39">
        <v>1</v>
      </c>
      <c r="J467" s="39">
        <v>0</v>
      </c>
      <c r="K467" s="39">
        <v>277.79000000000002</v>
      </c>
      <c r="L467" s="39">
        <v>246.4</v>
      </c>
      <c r="M467" s="41">
        <v>131454</v>
      </c>
      <c r="N467" s="41">
        <f t="shared" si="10"/>
        <v>131454</v>
      </c>
      <c r="O467" s="41">
        <v>0</v>
      </c>
      <c r="P467" s="41">
        <v>0</v>
      </c>
      <c r="Q467" s="41">
        <v>0</v>
      </c>
      <c r="R467" s="52">
        <v>44927</v>
      </c>
      <c r="S467" s="52">
        <v>45291</v>
      </c>
    </row>
    <row r="468" spans="1:19" ht="20.25" x14ac:dyDescent="0.3">
      <c r="A468" s="39">
        <v>454</v>
      </c>
      <c r="B468" s="43" t="s">
        <v>1708</v>
      </c>
      <c r="C468" s="50">
        <v>36989</v>
      </c>
      <c r="D468" s="39" t="s">
        <v>1896</v>
      </c>
      <c r="E468" s="39">
        <v>1917</v>
      </c>
      <c r="F468" s="39" t="s">
        <v>2122</v>
      </c>
      <c r="G468" s="51" t="s">
        <v>2094</v>
      </c>
      <c r="H468" s="39">
        <v>2</v>
      </c>
      <c r="I468" s="39">
        <v>1</v>
      </c>
      <c r="J468" s="39">
        <v>0</v>
      </c>
      <c r="K468" s="39">
        <v>693.6</v>
      </c>
      <c r="L468" s="39">
        <v>412.37</v>
      </c>
      <c r="M468" s="41">
        <v>471242.4</v>
      </c>
      <c r="N468" s="41">
        <f t="shared" si="10"/>
        <v>471242.4</v>
      </c>
      <c r="O468" s="41">
        <v>0</v>
      </c>
      <c r="P468" s="41">
        <v>0</v>
      </c>
      <c r="Q468" s="41">
        <v>0</v>
      </c>
      <c r="R468" s="52">
        <v>44927</v>
      </c>
      <c r="S468" s="52">
        <v>45291</v>
      </c>
    </row>
    <row r="469" spans="1:19" ht="20.25" x14ac:dyDescent="0.3">
      <c r="A469" s="39">
        <v>455</v>
      </c>
      <c r="B469" s="43" t="s">
        <v>449</v>
      </c>
      <c r="C469" s="50">
        <v>37012</v>
      </c>
      <c r="D469" s="39" t="s">
        <v>1896</v>
      </c>
      <c r="E469" s="39">
        <v>1991</v>
      </c>
      <c r="F469" s="39" t="s">
        <v>2122</v>
      </c>
      <c r="G469" s="51" t="s">
        <v>2088</v>
      </c>
      <c r="H469" s="39">
        <v>9</v>
      </c>
      <c r="I469" s="39">
        <v>4</v>
      </c>
      <c r="J469" s="39">
        <v>3</v>
      </c>
      <c r="K469" s="39">
        <v>14142.95</v>
      </c>
      <c r="L469" s="39">
        <v>7413.9</v>
      </c>
      <c r="M469" s="41">
        <v>7719002.04</v>
      </c>
      <c r="N469" s="41">
        <f t="shared" si="10"/>
        <v>7719002.04</v>
      </c>
      <c r="O469" s="41">
        <v>0</v>
      </c>
      <c r="P469" s="41">
        <v>0</v>
      </c>
      <c r="Q469" s="41">
        <v>0</v>
      </c>
      <c r="R469" s="52">
        <v>44927</v>
      </c>
      <c r="S469" s="52">
        <v>45291</v>
      </c>
    </row>
    <row r="470" spans="1:19" ht="20.25" x14ac:dyDescent="0.3">
      <c r="A470" s="39">
        <v>456</v>
      </c>
      <c r="B470" s="43" t="s">
        <v>450</v>
      </c>
      <c r="C470" s="50">
        <v>37013</v>
      </c>
      <c r="D470" s="39" t="s">
        <v>1896</v>
      </c>
      <c r="E470" s="39">
        <v>1992</v>
      </c>
      <c r="F470" s="39" t="s">
        <v>2122</v>
      </c>
      <c r="G470" s="51" t="s">
        <v>2088</v>
      </c>
      <c r="H470" s="39">
        <v>9</v>
      </c>
      <c r="I470" s="39">
        <v>1</v>
      </c>
      <c r="J470" s="39">
        <v>1</v>
      </c>
      <c r="K470" s="39">
        <v>3001.6</v>
      </c>
      <c r="L470" s="39">
        <v>2057.8000000000002</v>
      </c>
      <c r="M470" s="41">
        <v>2581785.6800000002</v>
      </c>
      <c r="N470" s="41">
        <f t="shared" si="10"/>
        <v>2581785.6800000002</v>
      </c>
      <c r="O470" s="41">
        <v>0</v>
      </c>
      <c r="P470" s="41">
        <v>0</v>
      </c>
      <c r="Q470" s="41">
        <v>0</v>
      </c>
      <c r="R470" s="52">
        <v>44927</v>
      </c>
      <c r="S470" s="52">
        <v>45291</v>
      </c>
    </row>
    <row r="471" spans="1:19" ht="20.25" x14ac:dyDescent="0.3">
      <c r="A471" s="39">
        <v>457</v>
      </c>
      <c r="B471" s="43" t="s">
        <v>1709</v>
      </c>
      <c r="C471" s="50">
        <v>37062</v>
      </c>
      <c r="D471" s="39" t="s">
        <v>1896</v>
      </c>
      <c r="E471" s="39">
        <v>1917</v>
      </c>
      <c r="F471" s="39" t="s">
        <v>2122</v>
      </c>
      <c r="G471" s="51" t="s">
        <v>2089</v>
      </c>
      <c r="H471" s="39">
        <v>2</v>
      </c>
      <c r="I471" s="39">
        <v>2</v>
      </c>
      <c r="J471" s="39">
        <v>0</v>
      </c>
      <c r="K471" s="39">
        <v>333.6</v>
      </c>
      <c r="L471" s="39">
        <v>244.3</v>
      </c>
      <c r="M471" s="41">
        <v>416139.6</v>
      </c>
      <c r="N471" s="41">
        <f t="shared" si="10"/>
        <v>416139.6</v>
      </c>
      <c r="O471" s="41">
        <v>0</v>
      </c>
      <c r="P471" s="41">
        <v>0</v>
      </c>
      <c r="Q471" s="41">
        <v>0</v>
      </c>
      <c r="R471" s="52">
        <v>44927</v>
      </c>
      <c r="S471" s="52">
        <v>45291</v>
      </c>
    </row>
    <row r="472" spans="1:19" ht="20.25" x14ac:dyDescent="0.3">
      <c r="A472" s="39">
        <v>458</v>
      </c>
      <c r="B472" s="43" t="s">
        <v>470</v>
      </c>
      <c r="C472" s="50">
        <v>37069</v>
      </c>
      <c r="D472" s="39" t="s">
        <v>1896</v>
      </c>
      <c r="E472" s="39">
        <v>1959</v>
      </c>
      <c r="F472" s="39" t="s">
        <v>2122</v>
      </c>
      <c r="G472" s="51" t="s">
        <v>2089</v>
      </c>
      <c r="H472" s="39">
        <v>2</v>
      </c>
      <c r="I472" s="39">
        <v>1</v>
      </c>
      <c r="J472" s="39">
        <v>0</v>
      </c>
      <c r="K472" s="39">
        <v>437.6</v>
      </c>
      <c r="L472" s="39">
        <v>386.8</v>
      </c>
      <c r="M472" s="41">
        <v>823100.40539999993</v>
      </c>
      <c r="N472" s="41">
        <f t="shared" si="10"/>
        <v>823100.40539999993</v>
      </c>
      <c r="O472" s="41">
        <v>0</v>
      </c>
      <c r="P472" s="41">
        <v>0</v>
      </c>
      <c r="Q472" s="41">
        <v>0</v>
      </c>
      <c r="R472" s="52">
        <v>44927</v>
      </c>
      <c r="S472" s="52">
        <v>45291</v>
      </c>
    </row>
    <row r="473" spans="1:19" ht="20.25" x14ac:dyDescent="0.3">
      <c r="A473" s="39">
        <v>459</v>
      </c>
      <c r="B473" s="43" t="s">
        <v>471</v>
      </c>
      <c r="C473" s="50">
        <v>37070</v>
      </c>
      <c r="D473" s="39" t="s">
        <v>1896</v>
      </c>
      <c r="E473" s="39">
        <v>1962</v>
      </c>
      <c r="F473" s="39" t="s">
        <v>2122</v>
      </c>
      <c r="G473" s="51" t="s">
        <v>2089</v>
      </c>
      <c r="H473" s="39">
        <v>2</v>
      </c>
      <c r="I473" s="39">
        <v>1</v>
      </c>
      <c r="J473" s="39">
        <v>0</v>
      </c>
      <c r="K473" s="39">
        <v>549.79999999999995</v>
      </c>
      <c r="L473" s="39">
        <v>500.9</v>
      </c>
      <c r="M473" s="41">
        <v>968059.46755000006</v>
      </c>
      <c r="N473" s="41">
        <f t="shared" si="10"/>
        <v>968059.46755000006</v>
      </c>
      <c r="O473" s="41">
        <v>0</v>
      </c>
      <c r="P473" s="41">
        <v>0</v>
      </c>
      <c r="Q473" s="41">
        <v>0</v>
      </c>
      <c r="R473" s="52">
        <v>44927</v>
      </c>
      <c r="S473" s="52">
        <v>45291</v>
      </c>
    </row>
    <row r="474" spans="1:19" ht="20.25" x14ac:dyDescent="0.3">
      <c r="A474" s="39">
        <v>460</v>
      </c>
      <c r="B474" s="44" t="s">
        <v>454</v>
      </c>
      <c r="C474" s="50">
        <v>32977</v>
      </c>
      <c r="D474" s="39" t="s">
        <v>1896</v>
      </c>
      <c r="E474" s="39">
        <v>1970</v>
      </c>
      <c r="F474" s="39" t="s">
        <v>2122</v>
      </c>
      <c r="G474" s="51" t="s">
        <v>2088</v>
      </c>
      <c r="H474" s="39">
        <v>5</v>
      </c>
      <c r="I474" s="39">
        <v>6</v>
      </c>
      <c r="J474" s="39">
        <v>0</v>
      </c>
      <c r="K474" s="39">
        <v>8825</v>
      </c>
      <c r="L474" s="39">
        <v>5740.4000000000005</v>
      </c>
      <c r="M474" s="41">
        <v>16295834.975000001</v>
      </c>
      <c r="N474" s="41">
        <f t="shared" si="10"/>
        <v>16295834.975000001</v>
      </c>
      <c r="O474" s="41">
        <v>0</v>
      </c>
      <c r="P474" s="41">
        <v>0</v>
      </c>
      <c r="Q474" s="41">
        <v>0</v>
      </c>
      <c r="R474" s="52">
        <v>44927</v>
      </c>
      <c r="S474" s="52">
        <v>45291</v>
      </c>
    </row>
    <row r="475" spans="1:19" ht="20.25" x14ac:dyDescent="0.3">
      <c r="A475" s="39">
        <v>461</v>
      </c>
      <c r="B475" s="44" t="s">
        <v>455</v>
      </c>
      <c r="C475" s="50">
        <v>33009</v>
      </c>
      <c r="D475" s="39" t="s">
        <v>1896</v>
      </c>
      <c r="E475" s="39">
        <v>1970</v>
      </c>
      <c r="F475" s="39" t="s">
        <v>2122</v>
      </c>
      <c r="G475" s="51" t="s">
        <v>2089</v>
      </c>
      <c r="H475" s="39">
        <v>4</v>
      </c>
      <c r="I475" s="39">
        <v>8</v>
      </c>
      <c r="J475" s="39">
        <v>0</v>
      </c>
      <c r="K475" s="39">
        <v>9708.2999999999993</v>
      </c>
      <c r="L475" s="39">
        <v>5601.5999999999995</v>
      </c>
      <c r="M475" s="41">
        <v>12095358.803999998</v>
      </c>
      <c r="N475" s="41">
        <f t="shared" si="10"/>
        <v>12095358.803999998</v>
      </c>
      <c r="O475" s="41">
        <v>0</v>
      </c>
      <c r="P475" s="41">
        <v>0</v>
      </c>
      <c r="Q475" s="41">
        <v>0</v>
      </c>
      <c r="R475" s="52">
        <v>44927</v>
      </c>
      <c r="S475" s="52">
        <v>45291</v>
      </c>
    </row>
    <row r="476" spans="1:19" ht="20.25" x14ac:dyDescent="0.3">
      <c r="A476" s="39">
        <v>462</v>
      </c>
      <c r="B476" s="44" t="s">
        <v>456</v>
      </c>
      <c r="C476" s="50">
        <v>33010</v>
      </c>
      <c r="D476" s="39" t="s">
        <v>1896</v>
      </c>
      <c r="E476" s="39">
        <v>1970</v>
      </c>
      <c r="F476" s="39" t="s">
        <v>2122</v>
      </c>
      <c r="G476" s="51" t="s">
        <v>2089</v>
      </c>
      <c r="H476" s="39">
        <v>4</v>
      </c>
      <c r="I476" s="39">
        <v>4</v>
      </c>
      <c r="J476" s="39">
        <v>0</v>
      </c>
      <c r="K476" s="39">
        <v>4864.3999999999996</v>
      </c>
      <c r="L476" s="39">
        <v>2809</v>
      </c>
      <c r="M476" s="41">
        <v>4919307.9840000002</v>
      </c>
      <c r="N476" s="41">
        <f t="shared" si="10"/>
        <v>4919307.9840000002</v>
      </c>
      <c r="O476" s="41">
        <v>0</v>
      </c>
      <c r="P476" s="41">
        <v>0</v>
      </c>
      <c r="Q476" s="41">
        <v>0</v>
      </c>
      <c r="R476" s="52">
        <v>44927</v>
      </c>
      <c r="S476" s="52">
        <v>45291</v>
      </c>
    </row>
    <row r="477" spans="1:19" ht="20.25" x14ac:dyDescent="0.3">
      <c r="A477" s="39">
        <v>463</v>
      </c>
      <c r="B477" s="44" t="s">
        <v>458</v>
      </c>
      <c r="C477" s="50">
        <v>33020</v>
      </c>
      <c r="D477" s="39" t="s">
        <v>1896</v>
      </c>
      <c r="E477" s="39">
        <v>1971</v>
      </c>
      <c r="F477" s="39" t="s">
        <v>2122</v>
      </c>
      <c r="G477" s="51" t="s">
        <v>2088</v>
      </c>
      <c r="H477" s="39">
        <v>5</v>
      </c>
      <c r="I477" s="39">
        <v>4</v>
      </c>
      <c r="J477" s="39">
        <v>0</v>
      </c>
      <c r="K477" s="39">
        <v>5310.4</v>
      </c>
      <c r="L477" s="39">
        <v>3309.3</v>
      </c>
      <c r="M477" s="41">
        <v>4927945.4080000008</v>
      </c>
      <c r="N477" s="41">
        <f t="shared" si="10"/>
        <v>4927945.4080000008</v>
      </c>
      <c r="O477" s="41">
        <v>0</v>
      </c>
      <c r="P477" s="41">
        <v>0</v>
      </c>
      <c r="Q477" s="41">
        <v>0</v>
      </c>
      <c r="R477" s="52">
        <v>44927</v>
      </c>
      <c r="S477" s="52">
        <v>45291</v>
      </c>
    </row>
    <row r="478" spans="1:19" ht="20.25" x14ac:dyDescent="0.3">
      <c r="A478" s="39">
        <v>464</v>
      </c>
      <c r="B478" s="44" t="s">
        <v>459</v>
      </c>
      <c r="C478" s="50">
        <v>33042</v>
      </c>
      <c r="D478" s="39" t="s">
        <v>1896</v>
      </c>
      <c r="E478" s="39">
        <v>1972</v>
      </c>
      <c r="F478" s="39" t="s">
        <v>2122</v>
      </c>
      <c r="G478" s="51" t="s">
        <v>2089</v>
      </c>
      <c r="H478" s="39">
        <v>5</v>
      </c>
      <c r="I478" s="39">
        <v>4</v>
      </c>
      <c r="J478" s="39">
        <v>0</v>
      </c>
      <c r="K478" s="39">
        <v>5326.7</v>
      </c>
      <c r="L478" s="39">
        <v>3330.2</v>
      </c>
      <c r="M478" s="41">
        <v>7332266.8874999993</v>
      </c>
      <c r="N478" s="41">
        <f t="shared" si="10"/>
        <v>7332266.8874999993</v>
      </c>
      <c r="O478" s="41">
        <v>0</v>
      </c>
      <c r="P478" s="41">
        <v>0</v>
      </c>
      <c r="Q478" s="41">
        <v>0</v>
      </c>
      <c r="R478" s="52">
        <v>44927</v>
      </c>
      <c r="S478" s="52">
        <v>45291</v>
      </c>
    </row>
    <row r="479" spans="1:19" ht="20.25" x14ac:dyDescent="0.3">
      <c r="A479" s="39">
        <v>465</v>
      </c>
      <c r="B479" s="44" t="s">
        <v>460</v>
      </c>
      <c r="C479" s="50">
        <v>33045</v>
      </c>
      <c r="D479" s="39" t="s">
        <v>1896</v>
      </c>
      <c r="E479" s="39">
        <v>1973</v>
      </c>
      <c r="F479" s="39" t="s">
        <v>2122</v>
      </c>
      <c r="G479" s="51" t="s">
        <v>2088</v>
      </c>
      <c r="H479" s="39">
        <v>5</v>
      </c>
      <c r="I479" s="39">
        <v>4</v>
      </c>
      <c r="J479" s="39">
        <v>0</v>
      </c>
      <c r="K479" s="39">
        <v>5309.5</v>
      </c>
      <c r="L479" s="39">
        <v>3321.2</v>
      </c>
      <c r="M479" s="41">
        <v>4837468.5060000001</v>
      </c>
      <c r="N479" s="41">
        <f t="shared" si="10"/>
        <v>4837468.5060000001</v>
      </c>
      <c r="O479" s="41">
        <v>0</v>
      </c>
      <c r="P479" s="41">
        <v>0</v>
      </c>
      <c r="Q479" s="41">
        <v>0</v>
      </c>
      <c r="R479" s="52">
        <v>44927</v>
      </c>
      <c r="S479" s="52">
        <v>45291</v>
      </c>
    </row>
    <row r="480" spans="1:19" ht="20.25" x14ac:dyDescent="0.3">
      <c r="A480" s="39">
        <v>466</v>
      </c>
      <c r="B480" s="44" t="s">
        <v>461</v>
      </c>
      <c r="C480" s="50">
        <v>33046</v>
      </c>
      <c r="D480" s="39" t="s">
        <v>1896</v>
      </c>
      <c r="E480" s="39">
        <v>1973</v>
      </c>
      <c r="F480" s="39" t="s">
        <v>2122</v>
      </c>
      <c r="G480" s="51" t="s">
        <v>2088</v>
      </c>
      <c r="H480" s="39">
        <v>5</v>
      </c>
      <c r="I480" s="39">
        <v>6</v>
      </c>
      <c r="J480" s="39">
        <v>0</v>
      </c>
      <c r="K480" s="39">
        <v>7575.5</v>
      </c>
      <c r="L480" s="39">
        <v>4739.8999999999996</v>
      </c>
      <c r="M480" s="41">
        <v>6421171.3500000006</v>
      </c>
      <c r="N480" s="41">
        <f t="shared" si="10"/>
        <v>6421171.3500000006</v>
      </c>
      <c r="O480" s="41">
        <v>0</v>
      </c>
      <c r="P480" s="41">
        <v>0</v>
      </c>
      <c r="Q480" s="41">
        <v>0</v>
      </c>
      <c r="R480" s="52">
        <v>44927</v>
      </c>
      <c r="S480" s="52">
        <v>45291</v>
      </c>
    </row>
    <row r="481" spans="1:19" ht="20.25" x14ac:dyDescent="0.3">
      <c r="A481" s="39">
        <v>467</v>
      </c>
      <c r="B481" s="44" t="s">
        <v>462</v>
      </c>
      <c r="C481" s="50">
        <v>33047</v>
      </c>
      <c r="D481" s="39" t="s">
        <v>1896</v>
      </c>
      <c r="E481" s="39">
        <v>1973</v>
      </c>
      <c r="F481" s="39" t="s">
        <v>2122</v>
      </c>
      <c r="G481" s="51" t="s">
        <v>2088</v>
      </c>
      <c r="H481" s="39">
        <v>5</v>
      </c>
      <c r="I481" s="39">
        <v>6</v>
      </c>
      <c r="J481" s="39">
        <v>0</v>
      </c>
      <c r="K481" s="39">
        <v>7522.6</v>
      </c>
      <c r="L481" s="39">
        <v>4689.8999999999996</v>
      </c>
      <c r="M481" s="41">
        <v>8969508.8819999993</v>
      </c>
      <c r="N481" s="41">
        <f t="shared" si="10"/>
        <v>8969508.8819999993</v>
      </c>
      <c r="O481" s="41">
        <v>0</v>
      </c>
      <c r="P481" s="41">
        <v>0</v>
      </c>
      <c r="Q481" s="41">
        <v>0</v>
      </c>
      <c r="R481" s="52">
        <v>44927</v>
      </c>
      <c r="S481" s="52">
        <v>45291</v>
      </c>
    </row>
    <row r="482" spans="1:19" ht="20.25" x14ac:dyDescent="0.3">
      <c r="A482" s="39">
        <v>468</v>
      </c>
      <c r="B482" s="44" t="s">
        <v>475</v>
      </c>
      <c r="C482" s="50">
        <v>33051</v>
      </c>
      <c r="D482" s="39" t="s">
        <v>1896</v>
      </c>
      <c r="E482" s="39">
        <v>1972</v>
      </c>
      <c r="F482" s="39" t="s">
        <v>2122</v>
      </c>
      <c r="G482" s="51" t="s">
        <v>2088</v>
      </c>
      <c r="H482" s="39">
        <v>5</v>
      </c>
      <c r="I482" s="39">
        <v>4</v>
      </c>
      <c r="J482" s="39">
        <v>0</v>
      </c>
      <c r="K482" s="39">
        <v>4360.2</v>
      </c>
      <c r="L482" s="39">
        <v>2693.3</v>
      </c>
      <c r="M482" s="41">
        <v>5411319.8399999999</v>
      </c>
      <c r="N482" s="41">
        <f t="shared" si="10"/>
        <v>5411319.8399999999</v>
      </c>
      <c r="O482" s="41">
        <v>0</v>
      </c>
      <c r="P482" s="41">
        <v>0</v>
      </c>
      <c r="Q482" s="41">
        <v>0</v>
      </c>
      <c r="R482" s="52">
        <v>44927</v>
      </c>
      <c r="S482" s="52">
        <v>45291</v>
      </c>
    </row>
    <row r="483" spans="1:19" ht="20.25" x14ac:dyDescent="0.3">
      <c r="A483" s="39">
        <v>469</v>
      </c>
      <c r="B483" s="44" t="s">
        <v>463</v>
      </c>
      <c r="C483" s="50">
        <v>33065</v>
      </c>
      <c r="D483" s="39" t="s">
        <v>1896</v>
      </c>
      <c r="E483" s="39">
        <v>1974</v>
      </c>
      <c r="F483" s="39" t="s">
        <v>2122</v>
      </c>
      <c r="G483" s="51" t="s">
        <v>2088</v>
      </c>
      <c r="H483" s="39">
        <v>5</v>
      </c>
      <c r="I483" s="39">
        <v>4</v>
      </c>
      <c r="J483" s="39">
        <v>0</v>
      </c>
      <c r="K483" s="39">
        <v>5304.3</v>
      </c>
      <c r="L483" s="39">
        <v>3316.4</v>
      </c>
      <c r="M483" s="41">
        <v>7728077.0295000002</v>
      </c>
      <c r="N483" s="41">
        <f t="shared" si="10"/>
        <v>7728077.0295000002</v>
      </c>
      <c r="O483" s="41">
        <v>0</v>
      </c>
      <c r="P483" s="41">
        <v>0</v>
      </c>
      <c r="Q483" s="41">
        <v>0</v>
      </c>
      <c r="R483" s="52">
        <v>44927</v>
      </c>
      <c r="S483" s="52">
        <v>45291</v>
      </c>
    </row>
    <row r="484" spans="1:19" ht="20.25" x14ac:dyDescent="0.3">
      <c r="A484" s="39">
        <v>470</v>
      </c>
      <c r="B484" s="44" t="s">
        <v>40</v>
      </c>
      <c r="C484" s="50">
        <v>32336</v>
      </c>
      <c r="D484" s="39" t="s">
        <v>1896</v>
      </c>
      <c r="E484" s="39">
        <v>1960</v>
      </c>
      <c r="F484" s="39" t="s">
        <v>2122</v>
      </c>
      <c r="G484" s="51" t="s">
        <v>2089</v>
      </c>
      <c r="H484" s="39">
        <v>4</v>
      </c>
      <c r="I484" s="39">
        <v>3</v>
      </c>
      <c r="J484" s="39">
        <v>0</v>
      </c>
      <c r="K484" s="39">
        <v>1817.3</v>
      </c>
      <c r="L484" s="39">
        <v>1597.8</v>
      </c>
      <c r="M484" s="41">
        <v>4071360.7655000002</v>
      </c>
      <c r="N484" s="41">
        <f t="shared" si="10"/>
        <v>4071360.7655000002</v>
      </c>
      <c r="O484" s="41">
        <v>0</v>
      </c>
      <c r="P484" s="41">
        <v>0</v>
      </c>
      <c r="Q484" s="41">
        <v>0</v>
      </c>
      <c r="R484" s="52">
        <v>44927</v>
      </c>
      <c r="S484" s="52">
        <v>45291</v>
      </c>
    </row>
    <row r="485" spans="1:19" ht="20.25" x14ac:dyDescent="0.3">
      <c r="A485" s="39">
        <v>471</v>
      </c>
      <c r="B485" s="44" t="s">
        <v>27</v>
      </c>
      <c r="C485" s="50">
        <v>35006</v>
      </c>
      <c r="D485" s="39" t="s">
        <v>1896</v>
      </c>
      <c r="E485" s="39">
        <v>1956</v>
      </c>
      <c r="F485" s="39" t="s">
        <v>2122</v>
      </c>
      <c r="G485" s="51" t="s">
        <v>2089</v>
      </c>
      <c r="H485" s="39">
        <v>4</v>
      </c>
      <c r="I485" s="39">
        <v>2</v>
      </c>
      <c r="J485" s="39">
        <v>0</v>
      </c>
      <c r="K485" s="39">
        <v>1323</v>
      </c>
      <c r="L485" s="39">
        <v>1031.8</v>
      </c>
      <c r="M485" s="41">
        <v>972722.20499999996</v>
      </c>
      <c r="N485" s="41">
        <f t="shared" si="10"/>
        <v>972722.20499999996</v>
      </c>
      <c r="O485" s="41">
        <v>0</v>
      </c>
      <c r="P485" s="41">
        <v>0</v>
      </c>
      <c r="Q485" s="41">
        <v>0</v>
      </c>
      <c r="R485" s="52">
        <v>44927</v>
      </c>
      <c r="S485" s="52">
        <v>45291</v>
      </c>
    </row>
    <row r="486" spans="1:19" ht="20.25" x14ac:dyDescent="0.3">
      <c r="A486" s="39">
        <v>472</v>
      </c>
      <c r="B486" s="44" t="s">
        <v>1578</v>
      </c>
      <c r="C486" s="50">
        <v>33094</v>
      </c>
      <c r="D486" s="39" t="s">
        <v>1896</v>
      </c>
      <c r="E486" s="39">
        <v>1976</v>
      </c>
      <c r="F486" s="39" t="s">
        <v>2122</v>
      </c>
      <c r="G486" s="51" t="s">
        <v>2088</v>
      </c>
      <c r="H486" s="39">
        <v>5</v>
      </c>
      <c r="I486" s="39">
        <v>4</v>
      </c>
      <c r="J486" s="39">
        <v>0</v>
      </c>
      <c r="K486" s="39">
        <v>5354.1</v>
      </c>
      <c r="L486" s="39">
        <v>3350.5</v>
      </c>
      <c r="M486" s="41">
        <v>9716641.4835000001</v>
      </c>
      <c r="N486" s="41">
        <f t="shared" si="10"/>
        <v>9716641.4835000001</v>
      </c>
      <c r="O486" s="41">
        <v>0</v>
      </c>
      <c r="P486" s="41">
        <v>0</v>
      </c>
      <c r="Q486" s="41">
        <v>0</v>
      </c>
      <c r="R486" s="52">
        <v>44927</v>
      </c>
      <c r="S486" s="52">
        <v>45291</v>
      </c>
    </row>
    <row r="487" spans="1:19" ht="20.25" x14ac:dyDescent="0.3">
      <c r="A487" s="39">
        <v>473</v>
      </c>
      <c r="B487" s="44" t="s">
        <v>1579</v>
      </c>
      <c r="C487" s="50">
        <v>34284</v>
      </c>
      <c r="D487" s="39" t="s">
        <v>1896</v>
      </c>
      <c r="E487" s="39">
        <v>1992</v>
      </c>
      <c r="F487" s="39" t="s">
        <v>2122</v>
      </c>
      <c r="G487" s="51" t="s">
        <v>2088</v>
      </c>
      <c r="H487" s="39">
        <v>7</v>
      </c>
      <c r="I487" s="39">
        <v>3</v>
      </c>
      <c r="J487" s="39">
        <v>1</v>
      </c>
      <c r="K487" s="39">
        <v>5540.1</v>
      </c>
      <c r="L487" s="39">
        <v>4083</v>
      </c>
      <c r="M487" s="41">
        <v>2588140.6800000002</v>
      </c>
      <c r="N487" s="41">
        <f t="shared" si="10"/>
        <v>2588140.6800000002</v>
      </c>
      <c r="O487" s="41">
        <v>0</v>
      </c>
      <c r="P487" s="41">
        <v>0</v>
      </c>
      <c r="Q487" s="41">
        <v>0</v>
      </c>
      <c r="R487" s="52">
        <v>44927</v>
      </c>
      <c r="S487" s="52">
        <v>45291</v>
      </c>
    </row>
    <row r="488" spans="1:19" ht="20.25" x14ac:dyDescent="0.3">
      <c r="A488" s="39">
        <v>474</v>
      </c>
      <c r="B488" s="44" t="s">
        <v>1719</v>
      </c>
      <c r="C488" s="50">
        <v>32929</v>
      </c>
      <c r="D488" s="39" t="s">
        <v>1896</v>
      </c>
      <c r="E488" s="39">
        <v>1995</v>
      </c>
      <c r="F488" s="39" t="s">
        <v>2122</v>
      </c>
      <c r="G488" s="51" t="s">
        <v>2088</v>
      </c>
      <c r="H488" s="39">
        <v>9</v>
      </c>
      <c r="I488" s="39">
        <v>2</v>
      </c>
      <c r="J488" s="39">
        <v>2</v>
      </c>
      <c r="K488" s="39">
        <v>7886.1</v>
      </c>
      <c r="L488" s="39">
        <v>4077.7</v>
      </c>
      <c r="M488" s="41">
        <v>5149475.3600000003</v>
      </c>
      <c r="N488" s="41">
        <f t="shared" si="10"/>
        <v>5149475.3600000003</v>
      </c>
      <c r="O488" s="41">
        <v>0</v>
      </c>
      <c r="P488" s="41">
        <v>0</v>
      </c>
      <c r="Q488" s="41">
        <v>0</v>
      </c>
      <c r="R488" s="52">
        <v>44927</v>
      </c>
      <c r="S488" s="52">
        <v>45291</v>
      </c>
    </row>
    <row r="489" spans="1:19" ht="20.25" x14ac:dyDescent="0.3">
      <c r="A489" s="39">
        <v>475</v>
      </c>
      <c r="B489" s="44" t="s">
        <v>1720</v>
      </c>
      <c r="C489" s="50">
        <v>32949</v>
      </c>
      <c r="D489" s="39" t="s">
        <v>1896</v>
      </c>
      <c r="E489" s="39">
        <v>1994</v>
      </c>
      <c r="F489" s="39" t="s">
        <v>2122</v>
      </c>
      <c r="G489" s="51" t="s">
        <v>2088</v>
      </c>
      <c r="H489" s="39">
        <v>9</v>
      </c>
      <c r="I489" s="39">
        <v>3</v>
      </c>
      <c r="J489" s="39">
        <v>3</v>
      </c>
      <c r="K489" s="39">
        <v>6012</v>
      </c>
      <c r="L489" s="39">
        <v>6014.35</v>
      </c>
      <c r="M489" s="41">
        <v>7715242.04</v>
      </c>
      <c r="N489" s="41">
        <f t="shared" si="10"/>
        <v>7715242.04</v>
      </c>
      <c r="O489" s="41">
        <v>0</v>
      </c>
      <c r="P489" s="41">
        <v>0</v>
      </c>
      <c r="Q489" s="41">
        <v>0</v>
      </c>
      <c r="R489" s="52">
        <v>44927</v>
      </c>
      <c r="S489" s="52">
        <v>45291</v>
      </c>
    </row>
    <row r="490" spans="1:19" ht="20.25" x14ac:dyDescent="0.3">
      <c r="A490" s="39">
        <v>476</v>
      </c>
      <c r="B490" s="44" t="s">
        <v>1721</v>
      </c>
      <c r="C490" s="50">
        <v>32966</v>
      </c>
      <c r="D490" s="39" t="s">
        <v>1896</v>
      </c>
      <c r="E490" s="39">
        <v>1994</v>
      </c>
      <c r="F490" s="39" t="s">
        <v>2122</v>
      </c>
      <c r="G490" s="51" t="s">
        <v>2088</v>
      </c>
      <c r="H490" s="39">
        <v>9</v>
      </c>
      <c r="I490" s="39">
        <v>1</v>
      </c>
      <c r="J490" s="39">
        <v>2</v>
      </c>
      <c r="K490" s="39">
        <v>5643.8</v>
      </c>
      <c r="L490" s="39">
        <v>4110.6000000000004</v>
      </c>
      <c r="M490" s="41">
        <v>5148168.3600000003</v>
      </c>
      <c r="N490" s="41">
        <f t="shared" si="10"/>
        <v>5148168.3600000003</v>
      </c>
      <c r="O490" s="41">
        <v>0</v>
      </c>
      <c r="P490" s="41">
        <v>0</v>
      </c>
      <c r="Q490" s="41">
        <v>0</v>
      </c>
      <c r="R490" s="52">
        <v>44927</v>
      </c>
      <c r="S490" s="52">
        <v>45291</v>
      </c>
    </row>
    <row r="491" spans="1:19" ht="20.25" x14ac:dyDescent="0.3">
      <c r="A491" s="39">
        <v>477</v>
      </c>
      <c r="B491" s="44" t="s">
        <v>1722</v>
      </c>
      <c r="C491" s="50">
        <v>32928</v>
      </c>
      <c r="D491" s="39" t="s">
        <v>1896</v>
      </c>
      <c r="E491" s="39">
        <v>1991</v>
      </c>
      <c r="F491" s="39" t="s">
        <v>2122</v>
      </c>
      <c r="G491" s="51" t="s">
        <v>2089</v>
      </c>
      <c r="H491" s="39">
        <v>9</v>
      </c>
      <c r="I491" s="39">
        <v>3</v>
      </c>
      <c r="J491" s="39">
        <v>3</v>
      </c>
      <c r="K491" s="39">
        <v>6133.1</v>
      </c>
      <c r="L491" s="39">
        <v>6179.6</v>
      </c>
      <c r="M491" s="41">
        <v>7714609.04</v>
      </c>
      <c r="N491" s="41">
        <f t="shared" si="10"/>
        <v>7714609.04</v>
      </c>
      <c r="O491" s="41">
        <v>0</v>
      </c>
      <c r="P491" s="41">
        <v>0</v>
      </c>
      <c r="Q491" s="41">
        <v>0</v>
      </c>
      <c r="R491" s="52">
        <v>44927</v>
      </c>
      <c r="S491" s="52">
        <v>45291</v>
      </c>
    </row>
    <row r="492" spans="1:19" ht="20.25" x14ac:dyDescent="0.3">
      <c r="A492" s="39">
        <v>478</v>
      </c>
      <c r="B492" s="44" t="s">
        <v>1723</v>
      </c>
      <c r="C492" s="50">
        <v>36863</v>
      </c>
      <c r="D492" s="39" t="s">
        <v>1896</v>
      </c>
      <c r="E492" s="39">
        <v>1994</v>
      </c>
      <c r="F492" s="39" t="s">
        <v>2122</v>
      </c>
      <c r="G492" s="51" t="s">
        <v>2089</v>
      </c>
      <c r="H492" s="39">
        <v>10</v>
      </c>
      <c r="I492" s="39">
        <v>2</v>
      </c>
      <c r="J492" s="39">
        <v>2</v>
      </c>
      <c r="K492" s="39">
        <v>7273.7</v>
      </c>
      <c r="L492" s="39">
        <v>5130.7</v>
      </c>
      <c r="M492" s="41">
        <v>5559397.0700000003</v>
      </c>
      <c r="N492" s="41">
        <f t="shared" si="10"/>
        <v>5559397.0700000003</v>
      </c>
      <c r="O492" s="41">
        <v>0</v>
      </c>
      <c r="P492" s="41">
        <v>0</v>
      </c>
      <c r="Q492" s="41">
        <v>0</v>
      </c>
      <c r="R492" s="52">
        <v>44927</v>
      </c>
      <c r="S492" s="52">
        <v>45291</v>
      </c>
    </row>
    <row r="493" spans="1:19" ht="20.25" x14ac:dyDescent="0.3">
      <c r="A493" s="39">
        <v>479</v>
      </c>
      <c r="B493" s="44" t="s">
        <v>1724</v>
      </c>
      <c r="C493" s="50">
        <v>56038</v>
      </c>
      <c r="D493" s="39" t="s">
        <v>1896</v>
      </c>
      <c r="E493" s="39">
        <v>1997</v>
      </c>
      <c r="F493" s="39" t="s">
        <v>2122</v>
      </c>
      <c r="G493" s="51" t="s">
        <v>2098</v>
      </c>
      <c r="H493" s="39">
        <v>9</v>
      </c>
      <c r="I493" s="39">
        <v>2</v>
      </c>
      <c r="J493" s="39">
        <v>2</v>
      </c>
      <c r="K493" s="39">
        <v>5527.6</v>
      </c>
      <c r="L493" s="39">
        <v>4179.8</v>
      </c>
      <c r="M493" s="41">
        <v>5149463.3600000003</v>
      </c>
      <c r="N493" s="41">
        <f t="shared" si="10"/>
        <v>5149463.3600000003</v>
      </c>
      <c r="O493" s="41">
        <v>0</v>
      </c>
      <c r="P493" s="41">
        <v>0</v>
      </c>
      <c r="Q493" s="41">
        <v>0</v>
      </c>
      <c r="R493" s="52">
        <v>44927</v>
      </c>
      <c r="S493" s="52">
        <v>45291</v>
      </c>
    </row>
    <row r="494" spans="1:19" ht="20.25" x14ac:dyDescent="0.3">
      <c r="A494" s="39">
        <v>480</v>
      </c>
      <c r="B494" s="44" t="s">
        <v>864</v>
      </c>
      <c r="C494" s="50">
        <v>33945</v>
      </c>
      <c r="D494" s="39" t="s">
        <v>1896</v>
      </c>
      <c r="E494" s="39">
        <v>1961</v>
      </c>
      <c r="F494" s="39" t="s">
        <v>2122</v>
      </c>
      <c r="G494" s="51" t="s">
        <v>2089</v>
      </c>
      <c r="H494" s="39">
        <v>4</v>
      </c>
      <c r="I494" s="39">
        <v>2</v>
      </c>
      <c r="J494" s="39">
        <v>0</v>
      </c>
      <c r="K494" s="39">
        <v>1758.8</v>
      </c>
      <c r="L494" s="39">
        <v>1275</v>
      </c>
      <c r="M494" s="41">
        <v>3019501.17</v>
      </c>
      <c r="N494" s="41">
        <f t="shared" si="10"/>
        <v>3019501.17</v>
      </c>
      <c r="O494" s="41">
        <v>0</v>
      </c>
      <c r="P494" s="41">
        <v>0</v>
      </c>
      <c r="Q494" s="41">
        <v>0</v>
      </c>
      <c r="R494" s="52">
        <v>44927</v>
      </c>
      <c r="S494" s="52">
        <v>45291</v>
      </c>
    </row>
    <row r="495" spans="1:19" ht="20.25" x14ac:dyDescent="0.3">
      <c r="A495" s="39">
        <v>481</v>
      </c>
      <c r="B495" s="44" t="s">
        <v>954</v>
      </c>
      <c r="C495" s="50">
        <v>36391</v>
      </c>
      <c r="D495" s="39" t="s">
        <v>1896</v>
      </c>
      <c r="E495" s="39">
        <v>1980</v>
      </c>
      <c r="F495" s="39" t="s">
        <v>2122</v>
      </c>
      <c r="G495" s="51" t="s">
        <v>2088</v>
      </c>
      <c r="H495" s="39">
        <v>9</v>
      </c>
      <c r="I495" s="39">
        <v>12</v>
      </c>
      <c r="J495" s="39">
        <v>6</v>
      </c>
      <c r="K495" s="39">
        <v>33869.199999999997</v>
      </c>
      <c r="L495" s="39">
        <v>24484.66</v>
      </c>
      <c r="M495" s="41">
        <v>15434340.08</v>
      </c>
      <c r="N495" s="41">
        <f t="shared" si="10"/>
        <v>15434340.08</v>
      </c>
      <c r="O495" s="41">
        <v>0</v>
      </c>
      <c r="P495" s="41">
        <v>0</v>
      </c>
      <c r="Q495" s="41">
        <v>0</v>
      </c>
      <c r="R495" s="52">
        <v>44927</v>
      </c>
      <c r="S495" s="52">
        <v>45291</v>
      </c>
    </row>
    <row r="496" spans="1:19" ht="20.25" x14ac:dyDescent="0.3">
      <c r="A496" s="39">
        <v>482</v>
      </c>
      <c r="B496" s="44" t="s">
        <v>1013</v>
      </c>
      <c r="C496" s="50">
        <v>46618</v>
      </c>
      <c r="D496" s="39" t="s">
        <v>1896</v>
      </c>
      <c r="E496" s="39">
        <v>1959</v>
      </c>
      <c r="F496" s="39" t="s">
        <v>2122</v>
      </c>
      <c r="G496" s="51" t="s">
        <v>2099</v>
      </c>
      <c r="H496" s="39">
        <v>3</v>
      </c>
      <c r="I496" s="39">
        <v>1</v>
      </c>
      <c r="J496" s="39">
        <v>0</v>
      </c>
      <c r="K496" s="39">
        <v>1793.2</v>
      </c>
      <c r="L496" s="39">
        <v>1557.2</v>
      </c>
      <c r="M496" s="41">
        <v>390564</v>
      </c>
      <c r="N496" s="41">
        <f t="shared" si="10"/>
        <v>390564</v>
      </c>
      <c r="O496" s="41">
        <v>0</v>
      </c>
      <c r="P496" s="41">
        <v>0</v>
      </c>
      <c r="Q496" s="41">
        <v>0</v>
      </c>
      <c r="R496" s="52">
        <v>44927</v>
      </c>
      <c r="S496" s="52">
        <v>45291</v>
      </c>
    </row>
    <row r="497" spans="1:19" ht="20.25" x14ac:dyDescent="0.3">
      <c r="A497" s="39">
        <v>483</v>
      </c>
      <c r="B497" s="44" t="s">
        <v>1679</v>
      </c>
      <c r="C497" s="50">
        <v>34322</v>
      </c>
      <c r="D497" s="39" t="s">
        <v>1896</v>
      </c>
      <c r="E497" s="39">
        <v>1961</v>
      </c>
      <c r="F497" s="39" t="s">
        <v>2122</v>
      </c>
      <c r="G497" s="51" t="s">
        <v>2089</v>
      </c>
      <c r="H497" s="39">
        <v>3</v>
      </c>
      <c r="I497" s="39">
        <v>2</v>
      </c>
      <c r="J497" s="39">
        <v>0</v>
      </c>
      <c r="K497" s="39">
        <v>863.4</v>
      </c>
      <c r="L497" s="39">
        <v>757.8</v>
      </c>
      <c r="M497" s="41">
        <v>232002</v>
      </c>
      <c r="N497" s="41">
        <f t="shared" si="10"/>
        <v>232002</v>
      </c>
      <c r="O497" s="41">
        <v>0</v>
      </c>
      <c r="P497" s="41">
        <v>0</v>
      </c>
      <c r="Q497" s="41">
        <v>0</v>
      </c>
      <c r="R497" s="52">
        <v>44927</v>
      </c>
      <c r="S497" s="52">
        <v>45291</v>
      </c>
    </row>
    <row r="498" spans="1:19" ht="20.25" x14ac:dyDescent="0.3">
      <c r="A498" s="39">
        <v>484</v>
      </c>
      <c r="B498" s="44" t="s">
        <v>1733</v>
      </c>
      <c r="C498" s="50">
        <v>35654</v>
      </c>
      <c r="D498" s="39" t="s">
        <v>1896</v>
      </c>
      <c r="E498" s="39">
        <v>1976</v>
      </c>
      <c r="F498" s="39" t="s">
        <v>2122</v>
      </c>
      <c r="G498" s="51" t="s">
        <v>2088</v>
      </c>
      <c r="H498" s="39">
        <v>5</v>
      </c>
      <c r="I498" s="39">
        <v>6</v>
      </c>
      <c r="J498" s="39">
        <v>0</v>
      </c>
      <c r="K498" s="39">
        <v>5674.2</v>
      </c>
      <c r="L498" s="39">
        <v>4253.74</v>
      </c>
      <c r="M498" s="41">
        <v>4928634.5639999993</v>
      </c>
      <c r="N498" s="41">
        <f t="shared" si="10"/>
        <v>4928634.5639999993</v>
      </c>
      <c r="O498" s="41">
        <v>0</v>
      </c>
      <c r="P498" s="41">
        <v>0</v>
      </c>
      <c r="Q498" s="41">
        <v>0</v>
      </c>
      <c r="R498" s="52">
        <v>44927</v>
      </c>
      <c r="S498" s="52">
        <v>45291</v>
      </c>
    </row>
    <row r="499" spans="1:19" ht="20.25" x14ac:dyDescent="0.3">
      <c r="A499" s="39">
        <v>485</v>
      </c>
      <c r="B499" s="44" t="s">
        <v>61</v>
      </c>
      <c r="C499" s="50">
        <v>33477</v>
      </c>
      <c r="D499" s="39" t="s">
        <v>1896</v>
      </c>
      <c r="E499" s="39">
        <v>1937</v>
      </c>
      <c r="F499" s="39" t="s">
        <v>2122</v>
      </c>
      <c r="G499" s="51" t="s">
        <v>2089</v>
      </c>
      <c r="H499" s="39">
        <v>4</v>
      </c>
      <c r="I499" s="39">
        <v>4</v>
      </c>
      <c r="J499" s="39">
        <v>0</v>
      </c>
      <c r="K499" s="39">
        <v>2668.9</v>
      </c>
      <c r="L499" s="39">
        <v>1887.4</v>
      </c>
      <c r="M499" s="41">
        <v>400430.89799999999</v>
      </c>
      <c r="N499" s="41">
        <f t="shared" si="10"/>
        <v>400430.89799999999</v>
      </c>
      <c r="O499" s="41">
        <v>0</v>
      </c>
      <c r="P499" s="41">
        <v>0</v>
      </c>
      <c r="Q499" s="41">
        <v>0</v>
      </c>
      <c r="R499" s="52">
        <v>44927</v>
      </c>
      <c r="S499" s="52">
        <v>45291</v>
      </c>
    </row>
    <row r="500" spans="1:19" ht="20.25" x14ac:dyDescent="0.3">
      <c r="A500" s="39">
        <v>486</v>
      </c>
      <c r="B500" s="44" t="s">
        <v>52</v>
      </c>
      <c r="C500" s="50">
        <v>35526</v>
      </c>
      <c r="D500" s="39" t="s">
        <v>1896</v>
      </c>
      <c r="E500" s="39">
        <v>1957</v>
      </c>
      <c r="F500" s="39" t="s">
        <v>2122</v>
      </c>
      <c r="G500" s="51" t="s">
        <v>2089</v>
      </c>
      <c r="H500" s="39">
        <v>3</v>
      </c>
      <c r="I500" s="39">
        <v>1</v>
      </c>
      <c r="J500" s="39">
        <v>0</v>
      </c>
      <c r="K500" s="39">
        <v>1009.3</v>
      </c>
      <c r="L500" s="39">
        <v>618.5</v>
      </c>
      <c r="M500" s="41">
        <v>495507.978</v>
      </c>
      <c r="N500" s="41">
        <f t="shared" si="10"/>
        <v>495507.978</v>
      </c>
      <c r="O500" s="41">
        <v>0</v>
      </c>
      <c r="P500" s="41">
        <v>0</v>
      </c>
      <c r="Q500" s="41">
        <v>0</v>
      </c>
      <c r="R500" s="52">
        <v>44927</v>
      </c>
      <c r="S500" s="52">
        <v>45291</v>
      </c>
    </row>
    <row r="501" spans="1:19" ht="20.25" x14ac:dyDescent="0.3">
      <c r="A501" s="39">
        <v>487</v>
      </c>
      <c r="B501" s="44" t="s">
        <v>37</v>
      </c>
      <c r="C501" s="50">
        <v>35128</v>
      </c>
      <c r="D501" s="39" t="s">
        <v>1896</v>
      </c>
      <c r="E501" s="39">
        <v>1960</v>
      </c>
      <c r="F501" s="39" t="s">
        <v>2122</v>
      </c>
      <c r="G501" s="51" t="s">
        <v>2089</v>
      </c>
      <c r="H501" s="39">
        <v>3</v>
      </c>
      <c r="I501" s="39">
        <v>3</v>
      </c>
      <c r="J501" s="39">
        <v>0</v>
      </c>
      <c r="K501" s="39">
        <v>3026.1</v>
      </c>
      <c r="L501" s="39">
        <v>1496.7</v>
      </c>
      <c r="M501" s="41">
        <v>3806639.76</v>
      </c>
      <c r="N501" s="41">
        <f t="shared" si="10"/>
        <v>3806639.76</v>
      </c>
      <c r="O501" s="41">
        <v>0</v>
      </c>
      <c r="P501" s="41">
        <v>0</v>
      </c>
      <c r="Q501" s="41">
        <v>0</v>
      </c>
      <c r="R501" s="52">
        <v>44927</v>
      </c>
      <c r="S501" s="52">
        <v>45291</v>
      </c>
    </row>
    <row r="502" spans="1:19" ht="20.25" x14ac:dyDescent="0.3">
      <c r="A502" s="39">
        <v>488</v>
      </c>
      <c r="B502" s="44" t="s">
        <v>1734</v>
      </c>
      <c r="C502" s="50">
        <v>36559</v>
      </c>
      <c r="D502" s="39" t="s">
        <v>1896</v>
      </c>
      <c r="E502" s="39">
        <v>1963</v>
      </c>
      <c r="F502" s="39" t="s">
        <v>2122</v>
      </c>
      <c r="G502" s="51" t="s">
        <v>2089</v>
      </c>
      <c r="H502" s="39">
        <v>4</v>
      </c>
      <c r="I502" s="39">
        <v>3</v>
      </c>
      <c r="J502" s="39">
        <v>0</v>
      </c>
      <c r="K502" s="39">
        <v>2816.9</v>
      </c>
      <c r="L502" s="39">
        <v>1969</v>
      </c>
      <c r="M502" s="41">
        <v>2020688.7959999999</v>
      </c>
      <c r="N502" s="41">
        <f t="shared" si="10"/>
        <v>2020688.7959999999</v>
      </c>
      <c r="O502" s="41">
        <v>0</v>
      </c>
      <c r="P502" s="41">
        <v>0</v>
      </c>
      <c r="Q502" s="41">
        <v>0</v>
      </c>
      <c r="R502" s="52">
        <v>44927</v>
      </c>
      <c r="S502" s="52">
        <v>45291</v>
      </c>
    </row>
    <row r="503" spans="1:19" ht="20.25" x14ac:dyDescent="0.3">
      <c r="A503" s="39">
        <v>489</v>
      </c>
      <c r="B503" s="44" t="s">
        <v>38</v>
      </c>
      <c r="C503" s="50">
        <v>36915</v>
      </c>
      <c r="D503" s="39" t="s">
        <v>1896</v>
      </c>
      <c r="E503" s="39">
        <v>1961</v>
      </c>
      <c r="F503" s="39" t="s">
        <v>2122</v>
      </c>
      <c r="G503" s="51" t="s">
        <v>2089</v>
      </c>
      <c r="H503" s="39">
        <v>5</v>
      </c>
      <c r="I503" s="39">
        <v>3</v>
      </c>
      <c r="J503" s="39">
        <v>0</v>
      </c>
      <c r="K503" s="39">
        <v>3327.4</v>
      </c>
      <c r="L503" s="39">
        <v>2475.5</v>
      </c>
      <c r="M503" s="41">
        <v>1462020.21</v>
      </c>
      <c r="N503" s="41">
        <f t="shared" si="10"/>
        <v>1462020.21</v>
      </c>
      <c r="O503" s="41">
        <v>0</v>
      </c>
      <c r="P503" s="41">
        <v>0</v>
      </c>
      <c r="Q503" s="41">
        <v>0</v>
      </c>
      <c r="R503" s="52">
        <v>44927</v>
      </c>
      <c r="S503" s="52">
        <v>45291</v>
      </c>
    </row>
    <row r="504" spans="1:19" ht="20.25" x14ac:dyDescent="0.3">
      <c r="A504" s="39">
        <v>490</v>
      </c>
      <c r="B504" s="44" t="s">
        <v>1736</v>
      </c>
      <c r="C504" s="50">
        <v>34781</v>
      </c>
      <c r="D504" s="39" t="s">
        <v>1896</v>
      </c>
      <c r="E504" s="39">
        <v>1958</v>
      </c>
      <c r="F504" s="39" t="s">
        <v>2122</v>
      </c>
      <c r="G504" s="51" t="s">
        <v>2089</v>
      </c>
      <c r="H504" s="39">
        <v>2</v>
      </c>
      <c r="I504" s="39">
        <v>1</v>
      </c>
      <c r="J504" s="39">
        <v>0</v>
      </c>
      <c r="K504" s="39">
        <v>1270.7</v>
      </c>
      <c r="L504" s="39">
        <v>427.7</v>
      </c>
      <c r="M504" s="41">
        <v>0</v>
      </c>
      <c r="N504" s="41">
        <f t="shared" si="10"/>
        <v>0</v>
      </c>
      <c r="O504" s="41">
        <v>0</v>
      </c>
      <c r="P504" s="41">
        <v>0</v>
      </c>
      <c r="Q504" s="41">
        <v>0</v>
      </c>
      <c r="R504" s="52">
        <v>44927</v>
      </c>
      <c r="S504" s="52">
        <v>45291</v>
      </c>
    </row>
    <row r="505" spans="1:19" ht="20.25" x14ac:dyDescent="0.3">
      <c r="A505" s="39">
        <v>491</v>
      </c>
      <c r="B505" s="44" t="s">
        <v>1738</v>
      </c>
      <c r="C505" s="50">
        <v>35608</v>
      </c>
      <c r="D505" s="39" t="s">
        <v>1896</v>
      </c>
      <c r="E505" s="39">
        <v>1981</v>
      </c>
      <c r="F505" s="39" t="s">
        <v>2122</v>
      </c>
      <c r="G505" s="51" t="s">
        <v>2088</v>
      </c>
      <c r="H505" s="39">
        <v>9</v>
      </c>
      <c r="I505" s="39">
        <v>27</v>
      </c>
      <c r="J505" s="39">
        <v>1</v>
      </c>
      <c r="K505" s="39">
        <v>103536.3</v>
      </c>
      <c r="L505" s="39">
        <v>67408.37</v>
      </c>
      <c r="M505" s="41">
        <v>2584990.6800000002</v>
      </c>
      <c r="N505" s="41">
        <f t="shared" si="10"/>
        <v>2584990.6800000002</v>
      </c>
      <c r="O505" s="41">
        <v>0</v>
      </c>
      <c r="P505" s="41">
        <v>0</v>
      </c>
      <c r="Q505" s="41">
        <v>0</v>
      </c>
      <c r="R505" s="52">
        <v>44927</v>
      </c>
      <c r="S505" s="52">
        <v>45291</v>
      </c>
    </row>
    <row r="506" spans="1:19" ht="20.25" x14ac:dyDescent="0.3">
      <c r="A506" s="39">
        <v>492</v>
      </c>
      <c r="B506" s="44" t="s">
        <v>1739</v>
      </c>
      <c r="C506" s="50">
        <v>32789</v>
      </c>
      <c r="D506" s="39" t="s">
        <v>1896</v>
      </c>
      <c r="E506" s="39">
        <v>1994</v>
      </c>
      <c r="F506" s="39" t="s">
        <v>2122</v>
      </c>
      <c r="G506" s="51" t="s">
        <v>2088</v>
      </c>
      <c r="H506" s="39">
        <v>9</v>
      </c>
      <c r="I506" s="39">
        <v>2</v>
      </c>
      <c r="J506" s="39">
        <v>2</v>
      </c>
      <c r="K506" s="39">
        <v>4058.3</v>
      </c>
      <c r="L506" s="39">
        <v>4074</v>
      </c>
      <c r="M506" s="41">
        <v>5150248.3600000003</v>
      </c>
      <c r="N506" s="41">
        <f t="shared" si="10"/>
        <v>5150248.3600000003</v>
      </c>
      <c r="O506" s="41">
        <v>0</v>
      </c>
      <c r="P506" s="41">
        <v>0</v>
      </c>
      <c r="Q506" s="41">
        <v>0</v>
      </c>
      <c r="R506" s="52">
        <v>44927</v>
      </c>
      <c r="S506" s="52">
        <v>45291</v>
      </c>
    </row>
    <row r="507" spans="1:19" ht="20.25" x14ac:dyDescent="0.3">
      <c r="A507" s="39">
        <v>493</v>
      </c>
      <c r="B507" s="44" t="s">
        <v>1740</v>
      </c>
      <c r="C507" s="50">
        <v>33577</v>
      </c>
      <c r="D507" s="39" t="s">
        <v>1896</v>
      </c>
      <c r="E507" s="39">
        <v>1962</v>
      </c>
      <c r="F507" s="39" t="s">
        <v>2122</v>
      </c>
      <c r="G507" s="51" t="s">
        <v>2088</v>
      </c>
      <c r="H507" s="39">
        <v>5</v>
      </c>
      <c r="I507" s="39">
        <v>3</v>
      </c>
      <c r="J507" s="39">
        <v>0</v>
      </c>
      <c r="K507" s="39">
        <v>4115.5</v>
      </c>
      <c r="L507" s="39">
        <v>2548</v>
      </c>
      <c r="M507" s="41">
        <v>0</v>
      </c>
      <c r="N507" s="41">
        <f t="shared" si="10"/>
        <v>0</v>
      </c>
      <c r="O507" s="41">
        <v>0</v>
      </c>
      <c r="P507" s="41">
        <v>0</v>
      </c>
      <c r="Q507" s="41">
        <v>0</v>
      </c>
      <c r="R507" s="52">
        <v>44927</v>
      </c>
      <c r="S507" s="52">
        <v>45291</v>
      </c>
    </row>
    <row r="508" spans="1:19" ht="20.25" x14ac:dyDescent="0.3">
      <c r="A508" s="39">
        <v>494</v>
      </c>
      <c r="B508" s="44" t="s">
        <v>1741</v>
      </c>
      <c r="C508" s="50">
        <v>34872</v>
      </c>
      <c r="D508" s="39" t="s">
        <v>1896</v>
      </c>
      <c r="E508" s="39">
        <v>1957</v>
      </c>
      <c r="F508" s="39" t="s">
        <v>2122</v>
      </c>
      <c r="G508" s="51" t="s">
        <v>2089</v>
      </c>
      <c r="H508" s="39">
        <v>2</v>
      </c>
      <c r="I508" s="39">
        <v>1</v>
      </c>
      <c r="J508" s="39">
        <v>0</v>
      </c>
      <c r="K508" s="39">
        <v>543</v>
      </c>
      <c r="L508" s="39">
        <v>539.4</v>
      </c>
      <c r="M508" s="41">
        <v>0</v>
      </c>
      <c r="N508" s="41">
        <f t="shared" si="10"/>
        <v>0</v>
      </c>
      <c r="O508" s="41">
        <v>0</v>
      </c>
      <c r="P508" s="41">
        <v>0</v>
      </c>
      <c r="Q508" s="41">
        <v>0</v>
      </c>
      <c r="R508" s="52">
        <v>44927</v>
      </c>
      <c r="S508" s="52">
        <v>45291</v>
      </c>
    </row>
    <row r="509" spans="1:19" ht="20.25" x14ac:dyDescent="0.3">
      <c r="A509" s="39">
        <v>495</v>
      </c>
      <c r="B509" s="44" t="s">
        <v>1817</v>
      </c>
      <c r="C509" s="50">
        <v>33637</v>
      </c>
      <c r="D509" s="39" t="s">
        <v>1896</v>
      </c>
      <c r="E509" s="39">
        <v>1998</v>
      </c>
      <c r="F509" s="39" t="s">
        <v>2122</v>
      </c>
      <c r="G509" s="51" t="s">
        <v>2088</v>
      </c>
      <c r="H509" s="39">
        <v>9</v>
      </c>
      <c r="I509" s="39">
        <v>4</v>
      </c>
      <c r="J509" s="39">
        <v>3</v>
      </c>
      <c r="K509" s="39">
        <v>9779</v>
      </c>
      <c r="L509" s="39">
        <v>6766.5999999999995</v>
      </c>
      <c r="M509" s="41">
        <v>7724050.04</v>
      </c>
      <c r="N509" s="41">
        <f t="shared" si="10"/>
        <v>7724050.04</v>
      </c>
      <c r="O509" s="41">
        <v>0</v>
      </c>
      <c r="P509" s="41">
        <v>0</v>
      </c>
      <c r="Q509" s="41">
        <v>0</v>
      </c>
      <c r="R509" s="52">
        <v>44927</v>
      </c>
      <c r="S509" s="52">
        <v>45291</v>
      </c>
    </row>
    <row r="510" spans="1:19" ht="20.25" x14ac:dyDescent="0.3">
      <c r="A510" s="39">
        <v>496</v>
      </c>
      <c r="B510" s="44" t="s">
        <v>1818</v>
      </c>
      <c r="C510" s="50">
        <v>34321</v>
      </c>
      <c r="D510" s="39" t="s">
        <v>1896</v>
      </c>
      <c r="E510" s="39">
        <v>1996</v>
      </c>
      <c r="F510" s="39" t="s">
        <v>2122</v>
      </c>
      <c r="G510" s="51" t="s">
        <v>2088</v>
      </c>
      <c r="H510" s="39">
        <v>9</v>
      </c>
      <c r="I510" s="39">
        <v>1</v>
      </c>
      <c r="J510" s="39">
        <v>1</v>
      </c>
      <c r="K510" s="39">
        <v>2930.9</v>
      </c>
      <c r="L510" s="39">
        <v>2067.6</v>
      </c>
      <c r="M510" s="41">
        <v>2581579.6800000002</v>
      </c>
      <c r="N510" s="41">
        <f t="shared" si="10"/>
        <v>2581579.6800000002</v>
      </c>
      <c r="O510" s="41">
        <v>0</v>
      </c>
      <c r="P510" s="41">
        <v>0</v>
      </c>
      <c r="Q510" s="41">
        <v>0</v>
      </c>
      <c r="R510" s="52">
        <v>44927</v>
      </c>
      <c r="S510" s="52">
        <v>45291</v>
      </c>
    </row>
    <row r="511" spans="1:19" ht="20.25" x14ac:dyDescent="0.3">
      <c r="A511" s="39">
        <v>497</v>
      </c>
      <c r="B511" s="44" t="s">
        <v>1819</v>
      </c>
      <c r="C511" s="50">
        <v>35182</v>
      </c>
      <c r="D511" s="39" t="s">
        <v>1896</v>
      </c>
      <c r="E511" s="39">
        <v>1993</v>
      </c>
      <c r="F511" s="39" t="s">
        <v>2122</v>
      </c>
      <c r="G511" s="51" t="s">
        <v>2088</v>
      </c>
      <c r="H511" s="39">
        <v>9</v>
      </c>
      <c r="I511" s="39">
        <v>3</v>
      </c>
      <c r="J511" s="39">
        <v>3</v>
      </c>
      <c r="K511" s="39">
        <v>7456.9</v>
      </c>
      <c r="L511" s="39">
        <v>5994.9000000000005</v>
      </c>
      <c r="M511" s="41">
        <v>7720309.04</v>
      </c>
      <c r="N511" s="41">
        <f t="shared" si="10"/>
        <v>7720309.04</v>
      </c>
      <c r="O511" s="41">
        <v>0</v>
      </c>
      <c r="P511" s="41">
        <v>0</v>
      </c>
      <c r="Q511" s="41">
        <v>0</v>
      </c>
      <c r="R511" s="52">
        <v>44927</v>
      </c>
      <c r="S511" s="52">
        <v>45291</v>
      </c>
    </row>
    <row r="512" spans="1:19" ht="20.25" x14ac:dyDescent="0.3">
      <c r="A512" s="39">
        <v>498</v>
      </c>
      <c r="B512" s="44" t="s">
        <v>1820</v>
      </c>
      <c r="C512" s="50">
        <v>36852</v>
      </c>
      <c r="D512" s="39" t="s">
        <v>1896</v>
      </c>
      <c r="E512" s="39">
        <v>1992</v>
      </c>
      <c r="F512" s="39" t="s">
        <v>2122</v>
      </c>
      <c r="G512" s="51" t="s">
        <v>2088</v>
      </c>
      <c r="H512" s="39">
        <v>9</v>
      </c>
      <c r="I512" s="39">
        <v>2</v>
      </c>
      <c r="J512" s="39">
        <v>2</v>
      </c>
      <c r="K512" s="39">
        <v>5923.1</v>
      </c>
      <c r="L512" s="39">
        <v>3879.7</v>
      </c>
      <c r="M512" s="41">
        <v>5150614.3600000003</v>
      </c>
      <c r="N512" s="41">
        <f t="shared" si="10"/>
        <v>5150614.3600000003</v>
      </c>
      <c r="O512" s="41">
        <v>0</v>
      </c>
      <c r="P512" s="41">
        <v>0</v>
      </c>
      <c r="Q512" s="41">
        <v>0</v>
      </c>
      <c r="R512" s="52">
        <v>44927</v>
      </c>
      <c r="S512" s="52">
        <v>45291</v>
      </c>
    </row>
    <row r="513" spans="1:19" ht="20.25" x14ac:dyDescent="0.3">
      <c r="A513" s="39">
        <v>499</v>
      </c>
      <c r="B513" s="44" t="s">
        <v>1821</v>
      </c>
      <c r="C513" s="50">
        <v>36853</v>
      </c>
      <c r="D513" s="39" t="s">
        <v>1896</v>
      </c>
      <c r="E513" s="39">
        <v>1992</v>
      </c>
      <c r="F513" s="39" t="s">
        <v>2122</v>
      </c>
      <c r="G513" s="51" t="s">
        <v>2088</v>
      </c>
      <c r="H513" s="39">
        <v>9</v>
      </c>
      <c r="I513" s="39">
        <v>1</v>
      </c>
      <c r="J513" s="39">
        <v>1</v>
      </c>
      <c r="K513" s="39">
        <v>2761.2</v>
      </c>
      <c r="L513" s="39">
        <v>1782.8</v>
      </c>
      <c r="M513" s="41">
        <v>2581944.6800000002</v>
      </c>
      <c r="N513" s="41">
        <f t="shared" si="10"/>
        <v>2581944.6800000002</v>
      </c>
      <c r="O513" s="41">
        <v>0</v>
      </c>
      <c r="P513" s="41">
        <v>0</v>
      </c>
      <c r="Q513" s="41">
        <v>0</v>
      </c>
      <c r="R513" s="52">
        <v>44927</v>
      </c>
      <c r="S513" s="52">
        <v>45291</v>
      </c>
    </row>
    <row r="514" spans="1:19" ht="20.25" x14ac:dyDescent="0.3">
      <c r="A514" s="39">
        <v>500</v>
      </c>
      <c r="B514" s="44" t="s">
        <v>1822</v>
      </c>
      <c r="C514" s="50">
        <v>34526</v>
      </c>
      <c r="D514" s="39" t="s">
        <v>1896</v>
      </c>
      <c r="E514" s="39">
        <v>1996</v>
      </c>
      <c r="F514" s="39" t="s">
        <v>2122</v>
      </c>
      <c r="G514" s="51" t="s">
        <v>2089</v>
      </c>
      <c r="H514" s="39">
        <v>9</v>
      </c>
      <c r="I514" s="39">
        <v>1</v>
      </c>
      <c r="J514" s="39">
        <v>1</v>
      </c>
      <c r="K514" s="39">
        <v>4688.8</v>
      </c>
      <c r="L514" s="39">
        <v>3935.7</v>
      </c>
      <c r="M514" s="41">
        <v>2584665.6800000002</v>
      </c>
      <c r="N514" s="41">
        <f t="shared" si="10"/>
        <v>2584665.6800000002</v>
      </c>
      <c r="O514" s="41">
        <v>0</v>
      </c>
      <c r="P514" s="41">
        <v>0</v>
      </c>
      <c r="Q514" s="41">
        <v>0</v>
      </c>
      <c r="R514" s="52">
        <v>44927</v>
      </c>
      <c r="S514" s="52">
        <v>45291</v>
      </c>
    </row>
    <row r="515" spans="1:19" ht="20.25" x14ac:dyDescent="0.3">
      <c r="A515" s="39">
        <v>501</v>
      </c>
      <c r="B515" s="44" t="s">
        <v>1823</v>
      </c>
      <c r="C515" s="50">
        <v>34929</v>
      </c>
      <c r="D515" s="39" t="s">
        <v>1896</v>
      </c>
      <c r="E515" s="39">
        <v>1995</v>
      </c>
      <c r="F515" s="39" t="s">
        <v>2122</v>
      </c>
      <c r="G515" s="51" t="s">
        <v>2089</v>
      </c>
      <c r="H515" s="39">
        <v>9</v>
      </c>
      <c r="I515" s="39">
        <v>1</v>
      </c>
      <c r="J515" s="39">
        <v>1</v>
      </c>
      <c r="K515" s="39">
        <v>3390.3</v>
      </c>
      <c r="L515" s="39">
        <v>4266.3</v>
      </c>
      <c r="M515" s="41">
        <v>2587304.6800000002</v>
      </c>
      <c r="N515" s="41">
        <f t="shared" si="10"/>
        <v>2587304.6800000002</v>
      </c>
      <c r="O515" s="41">
        <v>0</v>
      </c>
      <c r="P515" s="41">
        <v>0</v>
      </c>
      <c r="Q515" s="41">
        <v>0</v>
      </c>
      <c r="R515" s="52">
        <v>44927</v>
      </c>
      <c r="S515" s="52">
        <v>45291</v>
      </c>
    </row>
    <row r="516" spans="1:19" ht="20.25" x14ac:dyDescent="0.3">
      <c r="A516" s="39">
        <v>502</v>
      </c>
      <c r="B516" s="44" t="s">
        <v>1824</v>
      </c>
      <c r="C516" s="50">
        <v>34930</v>
      </c>
      <c r="D516" s="39" t="s">
        <v>1896</v>
      </c>
      <c r="E516" s="39">
        <v>1995</v>
      </c>
      <c r="F516" s="39" t="s">
        <v>2122</v>
      </c>
      <c r="G516" s="51" t="s">
        <v>2089</v>
      </c>
      <c r="H516" s="39">
        <v>9</v>
      </c>
      <c r="I516" s="39">
        <v>1</v>
      </c>
      <c r="J516" s="39">
        <v>1</v>
      </c>
      <c r="K516" s="39">
        <v>5162.8</v>
      </c>
      <c r="L516" s="39">
        <v>3946.9</v>
      </c>
      <c r="M516" s="41">
        <v>2586000.6800000002</v>
      </c>
      <c r="N516" s="41">
        <f t="shared" si="10"/>
        <v>2586000.6800000002</v>
      </c>
      <c r="O516" s="41">
        <v>0</v>
      </c>
      <c r="P516" s="41">
        <v>0</v>
      </c>
      <c r="Q516" s="41">
        <v>0</v>
      </c>
      <c r="R516" s="52">
        <v>44927</v>
      </c>
      <c r="S516" s="52">
        <v>45291</v>
      </c>
    </row>
    <row r="517" spans="1:19" ht="20.25" x14ac:dyDescent="0.3">
      <c r="A517" s="39">
        <v>503</v>
      </c>
      <c r="B517" s="44" t="s">
        <v>1825</v>
      </c>
      <c r="C517" s="50">
        <v>32745</v>
      </c>
      <c r="D517" s="39" t="s">
        <v>1896</v>
      </c>
      <c r="E517" s="39">
        <v>1998</v>
      </c>
      <c r="F517" s="39" t="s">
        <v>2122</v>
      </c>
      <c r="G517" s="51" t="s">
        <v>2097</v>
      </c>
      <c r="H517" s="39">
        <v>9</v>
      </c>
      <c r="I517" s="39">
        <v>3</v>
      </c>
      <c r="J517" s="39">
        <v>3</v>
      </c>
      <c r="K517" s="39">
        <v>9016.7000000000007</v>
      </c>
      <c r="L517" s="39">
        <v>6041.35</v>
      </c>
      <c r="M517" s="41">
        <v>7725411.04</v>
      </c>
      <c r="N517" s="41">
        <f t="shared" si="10"/>
        <v>7725411.04</v>
      </c>
      <c r="O517" s="41">
        <v>0</v>
      </c>
      <c r="P517" s="41">
        <v>0</v>
      </c>
      <c r="Q517" s="41">
        <v>0</v>
      </c>
      <c r="R517" s="52">
        <v>44927</v>
      </c>
      <c r="S517" s="52">
        <v>45291</v>
      </c>
    </row>
    <row r="518" spans="1:19" ht="20.25" x14ac:dyDescent="0.3">
      <c r="A518" s="39">
        <v>504</v>
      </c>
      <c r="B518" s="44" t="s">
        <v>1826</v>
      </c>
      <c r="C518" s="50">
        <v>32593</v>
      </c>
      <c r="D518" s="39" t="s">
        <v>1896</v>
      </c>
      <c r="E518" s="39">
        <v>1991</v>
      </c>
      <c r="F518" s="39" t="s">
        <v>2122</v>
      </c>
      <c r="G518" s="51" t="s">
        <v>2089</v>
      </c>
      <c r="H518" s="39">
        <v>9</v>
      </c>
      <c r="I518" s="39">
        <v>2</v>
      </c>
      <c r="J518" s="39">
        <v>2</v>
      </c>
      <c r="K518" s="39">
        <v>3847</v>
      </c>
      <c r="L518" s="39">
        <v>4383.8</v>
      </c>
      <c r="M518" s="41">
        <v>5150271.3600000003</v>
      </c>
      <c r="N518" s="41">
        <f t="shared" si="10"/>
        <v>5150271.3600000003</v>
      </c>
      <c r="O518" s="41">
        <v>0</v>
      </c>
      <c r="P518" s="41">
        <v>0</v>
      </c>
      <c r="Q518" s="41">
        <v>0</v>
      </c>
      <c r="R518" s="52">
        <v>44927</v>
      </c>
      <c r="S518" s="52">
        <v>45291</v>
      </c>
    </row>
    <row r="519" spans="1:19" ht="20.25" x14ac:dyDescent="0.3">
      <c r="A519" s="39">
        <v>505</v>
      </c>
      <c r="B519" s="44" t="s">
        <v>1827</v>
      </c>
      <c r="C519" s="50">
        <v>32743</v>
      </c>
      <c r="D519" s="39" t="s">
        <v>1896</v>
      </c>
      <c r="E519" s="39">
        <v>1997</v>
      </c>
      <c r="F519" s="39" t="s">
        <v>2122</v>
      </c>
      <c r="G519" s="51" t="s">
        <v>2088</v>
      </c>
      <c r="H519" s="39">
        <v>9</v>
      </c>
      <c r="I519" s="39">
        <v>1</v>
      </c>
      <c r="J519" s="39">
        <v>1</v>
      </c>
      <c r="K519" s="39">
        <v>2076.8000000000002</v>
      </c>
      <c r="L519" s="39">
        <v>2077.6</v>
      </c>
      <c r="M519" s="41">
        <v>2584384.6800000002</v>
      </c>
      <c r="N519" s="41">
        <f t="shared" si="10"/>
        <v>2584384.6800000002</v>
      </c>
      <c r="O519" s="41">
        <v>0</v>
      </c>
      <c r="P519" s="41">
        <v>0</v>
      </c>
      <c r="Q519" s="41">
        <v>0</v>
      </c>
      <c r="R519" s="52">
        <v>44927</v>
      </c>
      <c r="S519" s="52">
        <v>45291</v>
      </c>
    </row>
    <row r="520" spans="1:19" ht="20.25" x14ac:dyDescent="0.3">
      <c r="A520" s="39">
        <v>506</v>
      </c>
      <c r="B520" s="44" t="s">
        <v>1828</v>
      </c>
      <c r="C520" s="50">
        <v>56269</v>
      </c>
      <c r="D520" s="39" t="s">
        <v>1896</v>
      </c>
      <c r="E520" s="39">
        <v>1998</v>
      </c>
      <c r="F520" s="39" t="s">
        <v>2122</v>
      </c>
      <c r="G520" s="51" t="s">
        <v>2088</v>
      </c>
      <c r="H520" s="39">
        <v>9</v>
      </c>
      <c r="I520" s="39">
        <v>1</v>
      </c>
      <c r="J520" s="39">
        <v>1</v>
      </c>
      <c r="K520" s="39">
        <v>2087.3000000000002</v>
      </c>
      <c r="L520" s="39">
        <v>2087.1999999999998</v>
      </c>
      <c r="M520" s="41">
        <v>2585397.6800000002</v>
      </c>
      <c r="N520" s="41">
        <f t="shared" si="10"/>
        <v>2585397.6800000002</v>
      </c>
      <c r="O520" s="41">
        <v>0</v>
      </c>
      <c r="P520" s="41">
        <v>0</v>
      </c>
      <c r="Q520" s="41">
        <v>0</v>
      </c>
      <c r="R520" s="52">
        <v>44927</v>
      </c>
      <c r="S520" s="52">
        <v>45291</v>
      </c>
    </row>
    <row r="521" spans="1:19" ht="20.25" x14ac:dyDescent="0.3">
      <c r="A521" s="39">
        <v>507</v>
      </c>
      <c r="B521" s="44" t="s">
        <v>1829</v>
      </c>
      <c r="C521" s="50">
        <v>32925</v>
      </c>
      <c r="D521" s="39" t="s">
        <v>1896</v>
      </c>
      <c r="E521" s="39">
        <v>1990</v>
      </c>
      <c r="F521" s="39" t="s">
        <v>2122</v>
      </c>
      <c r="G521" s="51" t="s">
        <v>2088</v>
      </c>
      <c r="H521" s="39">
        <v>9</v>
      </c>
      <c r="I521" s="39">
        <v>2</v>
      </c>
      <c r="J521" s="39">
        <v>2</v>
      </c>
      <c r="K521" s="39">
        <v>4937.1000000000004</v>
      </c>
      <c r="L521" s="39">
        <v>3497.73</v>
      </c>
      <c r="M521" s="41">
        <v>5148318.3600000003</v>
      </c>
      <c r="N521" s="41">
        <f t="shared" si="10"/>
        <v>5148318.3600000003</v>
      </c>
      <c r="O521" s="41">
        <v>0</v>
      </c>
      <c r="P521" s="41">
        <v>0</v>
      </c>
      <c r="Q521" s="41">
        <v>0</v>
      </c>
      <c r="R521" s="52">
        <v>44927</v>
      </c>
      <c r="S521" s="52">
        <v>45291</v>
      </c>
    </row>
    <row r="522" spans="1:19" ht="20.25" x14ac:dyDescent="0.3">
      <c r="A522" s="39">
        <v>508</v>
      </c>
      <c r="B522" s="44" t="s">
        <v>1830</v>
      </c>
      <c r="C522" s="50">
        <v>34054</v>
      </c>
      <c r="D522" s="39" t="s">
        <v>1896</v>
      </c>
      <c r="E522" s="39">
        <v>1993</v>
      </c>
      <c r="F522" s="39" t="s">
        <v>2122</v>
      </c>
      <c r="G522" s="51" t="s">
        <v>2088</v>
      </c>
      <c r="H522" s="39">
        <v>9</v>
      </c>
      <c r="I522" s="39">
        <v>2</v>
      </c>
      <c r="J522" s="39">
        <v>2</v>
      </c>
      <c r="K522" s="39">
        <v>6473.1</v>
      </c>
      <c r="L522" s="39">
        <v>3923.7</v>
      </c>
      <c r="M522" s="41">
        <v>5151229.3600000003</v>
      </c>
      <c r="N522" s="41">
        <f t="shared" ref="N522:N585" si="11">M522</f>
        <v>5151229.3600000003</v>
      </c>
      <c r="O522" s="41">
        <v>0</v>
      </c>
      <c r="P522" s="41">
        <v>0</v>
      </c>
      <c r="Q522" s="41">
        <v>0</v>
      </c>
      <c r="R522" s="52">
        <v>44927</v>
      </c>
      <c r="S522" s="52">
        <v>45291</v>
      </c>
    </row>
    <row r="523" spans="1:19" ht="20.25" x14ac:dyDescent="0.3">
      <c r="A523" s="39">
        <v>509</v>
      </c>
      <c r="B523" s="44" t="s">
        <v>1831</v>
      </c>
      <c r="C523" s="50">
        <v>33281</v>
      </c>
      <c r="D523" s="39" t="s">
        <v>1896</v>
      </c>
      <c r="E523" s="39">
        <v>1998</v>
      </c>
      <c r="F523" s="39" t="s">
        <v>2122</v>
      </c>
      <c r="G523" s="51" t="s">
        <v>2089</v>
      </c>
      <c r="H523" s="39">
        <v>10</v>
      </c>
      <c r="I523" s="39">
        <v>1</v>
      </c>
      <c r="J523" s="39">
        <v>1</v>
      </c>
      <c r="K523" s="39">
        <v>4240.3999999999996</v>
      </c>
      <c r="L523" s="39">
        <v>2705.8</v>
      </c>
      <c r="M523" s="41">
        <v>2952136.15</v>
      </c>
      <c r="N523" s="41">
        <f t="shared" si="11"/>
        <v>2952136.15</v>
      </c>
      <c r="O523" s="41">
        <v>0</v>
      </c>
      <c r="P523" s="41">
        <v>0</v>
      </c>
      <c r="Q523" s="41">
        <v>0</v>
      </c>
      <c r="R523" s="52">
        <v>44927</v>
      </c>
      <c r="S523" s="52">
        <v>45291</v>
      </c>
    </row>
    <row r="524" spans="1:19" ht="20.25" x14ac:dyDescent="0.3">
      <c r="A524" s="39">
        <v>510</v>
      </c>
      <c r="B524" s="44" t="s">
        <v>1832</v>
      </c>
      <c r="C524" s="50">
        <v>32744</v>
      </c>
      <c r="D524" s="39" t="s">
        <v>1896</v>
      </c>
      <c r="E524" s="39">
        <v>1996</v>
      </c>
      <c r="F524" s="39" t="s">
        <v>2122</v>
      </c>
      <c r="G524" s="51" t="s">
        <v>2088</v>
      </c>
      <c r="H524" s="39">
        <v>9</v>
      </c>
      <c r="I524" s="39">
        <v>1</v>
      </c>
      <c r="J524" s="39">
        <v>1</v>
      </c>
      <c r="K524" s="39">
        <v>4277.7</v>
      </c>
      <c r="L524" s="39">
        <v>3254.9</v>
      </c>
      <c r="M524" s="41">
        <v>2581143.6800000002</v>
      </c>
      <c r="N524" s="41">
        <f t="shared" si="11"/>
        <v>2581143.6800000002</v>
      </c>
      <c r="O524" s="41">
        <v>0</v>
      </c>
      <c r="P524" s="41">
        <v>0</v>
      </c>
      <c r="Q524" s="41">
        <v>0</v>
      </c>
      <c r="R524" s="52">
        <v>44927</v>
      </c>
      <c r="S524" s="52">
        <v>45291</v>
      </c>
    </row>
    <row r="525" spans="1:19" ht="20.25" x14ac:dyDescent="0.3">
      <c r="A525" s="39">
        <v>511</v>
      </c>
      <c r="B525" s="44" t="s">
        <v>1833</v>
      </c>
      <c r="C525" s="50">
        <v>34277</v>
      </c>
      <c r="D525" s="39" t="s">
        <v>1896</v>
      </c>
      <c r="E525" s="39">
        <v>1976</v>
      </c>
      <c r="F525" s="39" t="s">
        <v>2122</v>
      </c>
      <c r="G525" s="51" t="s">
        <v>2088</v>
      </c>
      <c r="H525" s="39">
        <v>5</v>
      </c>
      <c r="I525" s="39">
        <v>6</v>
      </c>
      <c r="J525" s="39">
        <v>0</v>
      </c>
      <c r="K525" s="39">
        <v>7679.6</v>
      </c>
      <c r="L525" s="39">
        <v>4668</v>
      </c>
      <c r="M525" s="41">
        <v>15897749.289999999</v>
      </c>
      <c r="N525" s="41">
        <f t="shared" si="11"/>
        <v>15897749.289999999</v>
      </c>
      <c r="O525" s="41">
        <v>0</v>
      </c>
      <c r="P525" s="41">
        <v>0</v>
      </c>
      <c r="Q525" s="41">
        <v>0</v>
      </c>
      <c r="R525" s="52">
        <v>44927</v>
      </c>
      <c r="S525" s="52">
        <v>45291</v>
      </c>
    </row>
    <row r="526" spans="1:19" ht="20.25" x14ac:dyDescent="0.3">
      <c r="A526" s="39">
        <v>512</v>
      </c>
      <c r="B526" s="44" t="s">
        <v>1834</v>
      </c>
      <c r="C526" s="50">
        <v>36566</v>
      </c>
      <c r="D526" s="39" t="s">
        <v>1896</v>
      </c>
      <c r="E526" s="39">
        <v>1968</v>
      </c>
      <c r="F526" s="39" t="s">
        <v>2122</v>
      </c>
      <c r="G526" s="51" t="s">
        <v>2088</v>
      </c>
      <c r="H526" s="39">
        <v>5</v>
      </c>
      <c r="I526" s="39">
        <v>4</v>
      </c>
      <c r="J526" s="39">
        <v>0</v>
      </c>
      <c r="K526" s="39">
        <v>5733.1</v>
      </c>
      <c r="L526" s="39">
        <v>3539</v>
      </c>
      <c r="M526" s="41">
        <v>10469537.049999999</v>
      </c>
      <c r="N526" s="41">
        <f t="shared" si="11"/>
        <v>10469537.049999999</v>
      </c>
      <c r="O526" s="41">
        <v>0</v>
      </c>
      <c r="P526" s="41">
        <v>0</v>
      </c>
      <c r="Q526" s="41">
        <v>0</v>
      </c>
      <c r="R526" s="52">
        <v>44927</v>
      </c>
      <c r="S526" s="52">
        <v>45291</v>
      </c>
    </row>
    <row r="527" spans="1:19" ht="20.25" x14ac:dyDescent="0.3">
      <c r="A527" s="39">
        <v>513</v>
      </c>
      <c r="B527" s="44" t="s">
        <v>1842</v>
      </c>
      <c r="C527" s="50">
        <v>34976</v>
      </c>
      <c r="D527" s="39" t="s">
        <v>1896</v>
      </c>
      <c r="E527" s="39">
        <v>1935</v>
      </c>
      <c r="F527" s="39" t="s">
        <v>2122</v>
      </c>
      <c r="G527" s="51" t="s">
        <v>2089</v>
      </c>
      <c r="H527" s="39">
        <v>5</v>
      </c>
      <c r="I527" s="39">
        <v>5</v>
      </c>
      <c r="J527" s="39">
        <v>0</v>
      </c>
      <c r="K527" s="39">
        <v>4195.6000000000004</v>
      </c>
      <c r="L527" s="39">
        <v>3446.4</v>
      </c>
      <c r="M527" s="41">
        <v>0</v>
      </c>
      <c r="N527" s="41">
        <f t="shared" si="11"/>
        <v>0</v>
      </c>
      <c r="O527" s="41">
        <v>0</v>
      </c>
      <c r="P527" s="41">
        <v>0</v>
      </c>
      <c r="Q527" s="41">
        <v>0</v>
      </c>
      <c r="R527" s="52">
        <v>44927</v>
      </c>
      <c r="S527" s="52">
        <v>45291</v>
      </c>
    </row>
    <row r="528" spans="1:19" ht="20.25" x14ac:dyDescent="0.3">
      <c r="A528" s="39">
        <v>514</v>
      </c>
      <c r="B528" s="44" t="s">
        <v>1844</v>
      </c>
      <c r="C528" s="50">
        <v>33274</v>
      </c>
      <c r="D528" s="39" t="s">
        <v>1896</v>
      </c>
      <c r="E528" s="39">
        <v>1983</v>
      </c>
      <c r="F528" s="39" t="s">
        <v>2122</v>
      </c>
      <c r="G528" s="51" t="s">
        <v>2088</v>
      </c>
      <c r="H528" s="39">
        <v>9</v>
      </c>
      <c r="I528" s="39">
        <v>17</v>
      </c>
      <c r="J528" s="39">
        <v>3</v>
      </c>
      <c r="K528" s="39">
        <v>44367.5</v>
      </c>
      <c r="L528" s="39">
        <v>34015.550000000003</v>
      </c>
      <c r="M528" s="41">
        <v>7547678.04</v>
      </c>
      <c r="N528" s="41">
        <f t="shared" si="11"/>
        <v>7547678.04</v>
      </c>
      <c r="O528" s="41">
        <v>0</v>
      </c>
      <c r="P528" s="41">
        <v>0</v>
      </c>
      <c r="Q528" s="41">
        <v>0</v>
      </c>
      <c r="R528" s="52">
        <v>44927</v>
      </c>
      <c r="S528" s="52">
        <v>45291</v>
      </c>
    </row>
    <row r="529" spans="1:19" ht="20.25" x14ac:dyDescent="0.3">
      <c r="A529" s="39">
        <v>515</v>
      </c>
      <c r="B529" s="44" t="s">
        <v>1845</v>
      </c>
      <c r="C529" s="50">
        <v>36300</v>
      </c>
      <c r="D529" s="39" t="s">
        <v>1896</v>
      </c>
      <c r="E529" s="39">
        <v>1957</v>
      </c>
      <c r="F529" s="39" t="s">
        <v>2122</v>
      </c>
      <c r="G529" s="51" t="s">
        <v>2089</v>
      </c>
      <c r="H529" s="39">
        <v>3</v>
      </c>
      <c r="I529" s="39">
        <v>3</v>
      </c>
      <c r="J529" s="39">
        <v>0</v>
      </c>
      <c r="K529" s="39">
        <v>3073.9</v>
      </c>
      <c r="L529" s="39">
        <v>1962.3</v>
      </c>
      <c r="M529" s="41">
        <v>0</v>
      </c>
      <c r="N529" s="41">
        <f t="shared" si="11"/>
        <v>0</v>
      </c>
      <c r="O529" s="41">
        <v>0</v>
      </c>
      <c r="P529" s="41">
        <v>0</v>
      </c>
      <c r="Q529" s="41">
        <v>0</v>
      </c>
      <c r="R529" s="52">
        <v>44927</v>
      </c>
      <c r="S529" s="52">
        <v>45291</v>
      </c>
    </row>
    <row r="530" spans="1:19" ht="20.25" x14ac:dyDescent="0.3">
      <c r="A530" s="39">
        <v>516</v>
      </c>
      <c r="B530" s="44" t="s">
        <v>1846</v>
      </c>
      <c r="C530" s="50">
        <v>36964</v>
      </c>
      <c r="D530" s="39" t="s">
        <v>1896</v>
      </c>
      <c r="E530" s="39">
        <v>1992</v>
      </c>
      <c r="F530" s="39" t="s">
        <v>2122</v>
      </c>
      <c r="G530" s="51" t="s">
        <v>2089</v>
      </c>
      <c r="H530" s="39">
        <v>5</v>
      </c>
      <c r="I530" s="39">
        <v>3</v>
      </c>
      <c r="J530" s="39">
        <v>0</v>
      </c>
      <c r="K530" s="39">
        <v>3120.3</v>
      </c>
      <c r="L530" s="39">
        <v>2067.6999999999998</v>
      </c>
      <c r="M530" s="41">
        <v>5101834.1639999999</v>
      </c>
      <c r="N530" s="41">
        <f t="shared" si="11"/>
        <v>5101834.1639999999</v>
      </c>
      <c r="O530" s="41">
        <v>0</v>
      </c>
      <c r="P530" s="41">
        <v>0</v>
      </c>
      <c r="Q530" s="41">
        <v>0</v>
      </c>
      <c r="R530" s="52">
        <v>44927</v>
      </c>
      <c r="S530" s="52">
        <v>45291</v>
      </c>
    </row>
    <row r="531" spans="1:19" ht="20.25" x14ac:dyDescent="0.25">
      <c r="A531" s="42" t="s">
        <v>22</v>
      </c>
      <c r="B531" s="42"/>
      <c r="C531" s="53" t="s">
        <v>172</v>
      </c>
      <c r="D531" s="53" t="s">
        <v>172</v>
      </c>
      <c r="E531" s="53" t="s">
        <v>172</v>
      </c>
      <c r="F531" s="53" t="s">
        <v>172</v>
      </c>
      <c r="G531" s="53" t="s">
        <v>172</v>
      </c>
      <c r="H531" s="53" t="s">
        <v>172</v>
      </c>
      <c r="I531" s="53" t="s">
        <v>172</v>
      </c>
      <c r="J531" s="45">
        <f t="shared" ref="J531:Q531" si="12">SUM(J315:J530)</f>
        <v>88</v>
      </c>
      <c r="K531" s="45">
        <f t="shared" si="12"/>
        <v>1006708.2700000001</v>
      </c>
      <c r="L531" s="45">
        <f t="shared" si="12"/>
        <v>675835.97000000032</v>
      </c>
      <c r="M531" s="45">
        <f t="shared" si="12"/>
        <v>767263714.38668942</v>
      </c>
      <c r="N531" s="45">
        <f t="shared" si="12"/>
        <v>767263714.38668942</v>
      </c>
      <c r="O531" s="45">
        <f t="shared" si="12"/>
        <v>0</v>
      </c>
      <c r="P531" s="45">
        <f t="shared" si="12"/>
        <v>0</v>
      </c>
      <c r="Q531" s="45">
        <f t="shared" si="12"/>
        <v>0</v>
      </c>
      <c r="R531" s="53" t="s">
        <v>172</v>
      </c>
      <c r="S531" s="53" t="s">
        <v>172</v>
      </c>
    </row>
    <row r="532" spans="1:19" ht="20.25" x14ac:dyDescent="0.3">
      <c r="A532" s="463" t="s">
        <v>1911</v>
      </c>
      <c r="B532" s="463"/>
      <c r="C532" s="463"/>
      <c r="D532" s="463"/>
      <c r="E532" s="463"/>
      <c r="F532" s="463"/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4"/>
    </row>
    <row r="533" spans="1:19" ht="20.25" x14ac:dyDescent="0.3">
      <c r="A533" s="39">
        <v>517</v>
      </c>
      <c r="B533" s="40" t="s">
        <v>477</v>
      </c>
      <c r="C533" s="50">
        <v>37310</v>
      </c>
      <c r="D533" s="39" t="s">
        <v>1896</v>
      </c>
      <c r="E533" s="39">
        <v>1994</v>
      </c>
      <c r="F533" s="39" t="s">
        <v>2122</v>
      </c>
      <c r="G533" s="51" t="s">
        <v>2088</v>
      </c>
      <c r="H533" s="39">
        <v>9</v>
      </c>
      <c r="I533" s="39">
        <v>3</v>
      </c>
      <c r="J533" s="39">
        <v>3</v>
      </c>
      <c r="K533" s="39">
        <v>5219.5</v>
      </c>
      <c r="L533" s="39">
        <v>5177</v>
      </c>
      <c r="M533" s="41">
        <v>7732245.04</v>
      </c>
      <c r="N533" s="41">
        <f t="shared" si="11"/>
        <v>7732245.04</v>
      </c>
      <c r="O533" s="41">
        <v>0</v>
      </c>
      <c r="P533" s="41">
        <v>0</v>
      </c>
      <c r="Q533" s="41">
        <v>0</v>
      </c>
      <c r="R533" s="52">
        <v>44927</v>
      </c>
      <c r="S533" s="52">
        <v>45291</v>
      </c>
    </row>
    <row r="534" spans="1:19" ht="20.25" x14ac:dyDescent="0.3">
      <c r="A534" s="39">
        <v>518</v>
      </c>
      <c r="B534" s="40" t="s">
        <v>476</v>
      </c>
      <c r="C534" s="50">
        <v>37320</v>
      </c>
      <c r="D534" s="39" t="s">
        <v>1896</v>
      </c>
      <c r="E534" s="39">
        <v>1981</v>
      </c>
      <c r="F534" s="39" t="s">
        <v>2122</v>
      </c>
      <c r="G534" s="51" t="s">
        <v>2088</v>
      </c>
      <c r="H534" s="39">
        <v>5</v>
      </c>
      <c r="I534" s="39">
        <v>11</v>
      </c>
      <c r="J534" s="39">
        <v>0</v>
      </c>
      <c r="K534" s="39">
        <v>7957.4</v>
      </c>
      <c r="L534" s="39">
        <v>7996.2000000000007</v>
      </c>
      <c r="M534" s="41">
        <v>54345219.379999995</v>
      </c>
      <c r="N534" s="41">
        <f t="shared" si="11"/>
        <v>54345219.379999995</v>
      </c>
      <c r="O534" s="41">
        <v>0</v>
      </c>
      <c r="P534" s="41">
        <v>0</v>
      </c>
      <c r="Q534" s="41">
        <v>0</v>
      </c>
      <c r="R534" s="52">
        <v>44927</v>
      </c>
      <c r="S534" s="52">
        <v>45291</v>
      </c>
    </row>
    <row r="535" spans="1:19" ht="20.25" x14ac:dyDescent="0.3">
      <c r="A535" s="39">
        <v>519</v>
      </c>
      <c r="B535" s="40" t="s">
        <v>1644</v>
      </c>
      <c r="C535" s="50">
        <v>37329</v>
      </c>
      <c r="D535" s="39" t="s">
        <v>1897</v>
      </c>
      <c r="E535" s="39">
        <v>1984</v>
      </c>
      <c r="F535" s="39" t="s">
        <v>2122</v>
      </c>
      <c r="G535" s="51" t="s">
        <v>2097</v>
      </c>
      <c r="H535" s="39">
        <v>5</v>
      </c>
      <c r="I535" s="39">
        <v>13</v>
      </c>
      <c r="J535" s="39">
        <v>0</v>
      </c>
      <c r="K535" s="39">
        <v>10135.9</v>
      </c>
      <c r="L535" s="39" t="s">
        <v>2122</v>
      </c>
      <c r="M535" s="41">
        <v>0</v>
      </c>
      <c r="N535" s="41">
        <f t="shared" si="11"/>
        <v>0</v>
      </c>
      <c r="O535" s="41">
        <v>0</v>
      </c>
      <c r="P535" s="41">
        <v>0</v>
      </c>
      <c r="Q535" s="41">
        <v>0</v>
      </c>
      <c r="R535" s="52">
        <v>44927</v>
      </c>
      <c r="S535" s="52">
        <v>45291</v>
      </c>
    </row>
    <row r="536" spans="1:19" ht="20.25" x14ac:dyDescent="0.3">
      <c r="A536" s="39">
        <v>520</v>
      </c>
      <c r="B536" s="40" t="s">
        <v>1645</v>
      </c>
      <c r="C536" s="50">
        <v>37335</v>
      </c>
      <c r="D536" s="39" t="s">
        <v>1897</v>
      </c>
      <c r="E536" s="39">
        <v>1985</v>
      </c>
      <c r="F536" s="39" t="s">
        <v>2122</v>
      </c>
      <c r="G536" s="51" t="s">
        <v>2097</v>
      </c>
      <c r="H536" s="39">
        <v>5</v>
      </c>
      <c r="I536" s="39">
        <v>8</v>
      </c>
      <c r="J536" s="39">
        <v>0</v>
      </c>
      <c r="K536" s="39">
        <v>7206.1</v>
      </c>
      <c r="L536" s="39" t="s">
        <v>2122</v>
      </c>
      <c r="M536" s="41">
        <v>0</v>
      </c>
      <c r="N536" s="41">
        <f t="shared" si="11"/>
        <v>0</v>
      </c>
      <c r="O536" s="41">
        <v>0</v>
      </c>
      <c r="P536" s="41">
        <v>0</v>
      </c>
      <c r="Q536" s="41">
        <v>0</v>
      </c>
      <c r="R536" s="52">
        <v>44927</v>
      </c>
      <c r="S536" s="52">
        <v>45291</v>
      </c>
    </row>
    <row r="537" spans="1:19" ht="20.25" x14ac:dyDescent="0.3">
      <c r="A537" s="39">
        <v>521</v>
      </c>
      <c r="B537" s="40" t="s">
        <v>1725</v>
      </c>
      <c r="C537" s="50">
        <v>37339</v>
      </c>
      <c r="D537" s="39" t="s">
        <v>1896</v>
      </c>
      <c r="E537" s="39">
        <v>1994</v>
      </c>
      <c r="F537" s="39" t="s">
        <v>2122</v>
      </c>
      <c r="G537" s="51" t="s">
        <v>2088</v>
      </c>
      <c r="H537" s="39">
        <v>9</v>
      </c>
      <c r="I537" s="39">
        <v>6</v>
      </c>
      <c r="J537" s="39">
        <v>4</v>
      </c>
      <c r="K537" s="39">
        <v>13135.9</v>
      </c>
      <c r="L537" s="39">
        <v>13135.6</v>
      </c>
      <c r="M537" s="41">
        <v>11158454.140000001</v>
      </c>
      <c r="N537" s="41">
        <f t="shared" si="11"/>
        <v>11158454.140000001</v>
      </c>
      <c r="O537" s="41">
        <v>0</v>
      </c>
      <c r="P537" s="41">
        <v>0</v>
      </c>
      <c r="Q537" s="41">
        <v>0</v>
      </c>
      <c r="R537" s="52">
        <v>44927</v>
      </c>
      <c r="S537" s="52">
        <v>45291</v>
      </c>
    </row>
    <row r="538" spans="1:19" ht="20.25" x14ac:dyDescent="0.3">
      <c r="A538" s="39">
        <v>522</v>
      </c>
      <c r="B538" s="40" t="s">
        <v>478</v>
      </c>
      <c r="C538" s="50">
        <v>37355</v>
      </c>
      <c r="D538" s="39" t="s">
        <v>1896</v>
      </c>
      <c r="E538" s="39">
        <v>1984</v>
      </c>
      <c r="F538" s="39" t="s">
        <v>2122</v>
      </c>
      <c r="G538" s="51" t="s">
        <v>2097</v>
      </c>
      <c r="H538" s="39">
        <v>5</v>
      </c>
      <c r="I538" s="39">
        <v>14</v>
      </c>
      <c r="J538" s="39">
        <v>0</v>
      </c>
      <c r="K538" s="39">
        <v>10794</v>
      </c>
      <c r="L538" s="39">
        <v>10791.6</v>
      </c>
      <c r="M538" s="41">
        <v>65871801.049999997</v>
      </c>
      <c r="N538" s="41">
        <f t="shared" si="11"/>
        <v>65871801.049999997</v>
      </c>
      <c r="O538" s="41">
        <v>0</v>
      </c>
      <c r="P538" s="41">
        <v>0</v>
      </c>
      <c r="Q538" s="41">
        <v>0</v>
      </c>
      <c r="R538" s="52">
        <v>44927</v>
      </c>
      <c r="S538" s="52">
        <v>45291</v>
      </c>
    </row>
    <row r="539" spans="1:19" ht="20.25" x14ac:dyDescent="0.3">
      <c r="A539" s="39">
        <v>523</v>
      </c>
      <c r="B539" s="40" t="s">
        <v>1646</v>
      </c>
      <c r="C539" s="50">
        <v>37361</v>
      </c>
      <c r="D539" s="39" t="s">
        <v>1897</v>
      </c>
      <c r="E539" s="39">
        <v>1982</v>
      </c>
      <c r="F539" s="39" t="s">
        <v>2122</v>
      </c>
      <c r="G539" s="51" t="s">
        <v>2097</v>
      </c>
      <c r="H539" s="39">
        <v>5</v>
      </c>
      <c r="I539" s="39">
        <v>23</v>
      </c>
      <c r="J539" s="39">
        <v>0</v>
      </c>
      <c r="K539" s="39">
        <v>16521.3</v>
      </c>
      <c r="L539" s="39" t="s">
        <v>2122</v>
      </c>
      <c r="M539" s="41">
        <v>0</v>
      </c>
      <c r="N539" s="41">
        <f t="shared" si="11"/>
        <v>0</v>
      </c>
      <c r="O539" s="41">
        <v>0</v>
      </c>
      <c r="P539" s="41">
        <v>0</v>
      </c>
      <c r="Q539" s="41">
        <v>0</v>
      </c>
      <c r="R539" s="52">
        <v>44927</v>
      </c>
      <c r="S539" s="52">
        <v>45291</v>
      </c>
    </row>
    <row r="540" spans="1:19" ht="20.25" x14ac:dyDescent="0.25">
      <c r="A540" s="42" t="s">
        <v>22</v>
      </c>
      <c r="B540" s="42"/>
      <c r="C540" s="53" t="s">
        <v>172</v>
      </c>
      <c r="D540" s="53" t="s">
        <v>172</v>
      </c>
      <c r="E540" s="53" t="s">
        <v>172</v>
      </c>
      <c r="F540" s="53" t="s">
        <v>172</v>
      </c>
      <c r="G540" s="53" t="s">
        <v>172</v>
      </c>
      <c r="H540" s="53" t="s">
        <v>172</v>
      </c>
      <c r="I540" s="53" t="s">
        <v>172</v>
      </c>
      <c r="J540" s="45">
        <f>SUM(J533:J539)</f>
        <v>7</v>
      </c>
      <c r="K540" s="45">
        <f t="shared" ref="K540:Q540" si="13">SUM(K533:K539)</f>
        <v>70970.100000000006</v>
      </c>
      <c r="L540" s="45">
        <f t="shared" si="13"/>
        <v>37100.400000000001</v>
      </c>
      <c r="M540" s="45">
        <f t="shared" si="13"/>
        <v>139107719.61000001</v>
      </c>
      <c r="N540" s="45">
        <f t="shared" si="13"/>
        <v>139107719.61000001</v>
      </c>
      <c r="O540" s="45">
        <f t="shared" si="13"/>
        <v>0</v>
      </c>
      <c r="P540" s="45">
        <f t="shared" si="13"/>
        <v>0</v>
      </c>
      <c r="Q540" s="45">
        <f t="shared" si="13"/>
        <v>0</v>
      </c>
      <c r="R540" s="53" t="s">
        <v>172</v>
      </c>
      <c r="S540" s="53" t="s">
        <v>172</v>
      </c>
    </row>
    <row r="541" spans="1:19" ht="20.25" x14ac:dyDescent="0.3">
      <c r="A541" s="463" t="s">
        <v>1912</v>
      </c>
      <c r="B541" s="463"/>
      <c r="C541" s="463"/>
      <c r="D541" s="463"/>
      <c r="E541" s="463"/>
      <c r="F541" s="463"/>
      <c r="G541" s="463"/>
      <c r="H541" s="463"/>
      <c r="I541" s="463"/>
      <c r="J541" s="463"/>
      <c r="K541" s="463"/>
      <c r="L541" s="463"/>
      <c r="M541" s="463"/>
      <c r="N541" s="463"/>
      <c r="O541" s="463"/>
      <c r="P541" s="463"/>
      <c r="Q541" s="463"/>
      <c r="R541" s="463"/>
      <c r="S541" s="464"/>
    </row>
    <row r="542" spans="1:19" ht="20.25" x14ac:dyDescent="0.3">
      <c r="A542" s="39">
        <v>524</v>
      </c>
      <c r="B542" s="40" t="s">
        <v>485</v>
      </c>
      <c r="C542" s="50">
        <v>37653</v>
      </c>
      <c r="D542" s="39" t="s">
        <v>1896</v>
      </c>
      <c r="E542" s="39">
        <v>1965</v>
      </c>
      <c r="F542" s="39" t="s">
        <v>2122</v>
      </c>
      <c r="G542" s="51" t="s">
        <v>2094</v>
      </c>
      <c r="H542" s="39">
        <v>1</v>
      </c>
      <c r="I542" s="39">
        <v>2</v>
      </c>
      <c r="J542" s="39">
        <v>0</v>
      </c>
      <c r="K542" s="39">
        <v>339.9</v>
      </c>
      <c r="L542" s="39">
        <v>526.5</v>
      </c>
      <c r="M542" s="41">
        <v>803664.78799999994</v>
      </c>
      <c r="N542" s="41">
        <f t="shared" si="11"/>
        <v>803664.78799999994</v>
      </c>
      <c r="O542" s="41">
        <v>0</v>
      </c>
      <c r="P542" s="41">
        <v>0</v>
      </c>
      <c r="Q542" s="41">
        <v>0</v>
      </c>
      <c r="R542" s="52">
        <v>44927</v>
      </c>
      <c r="S542" s="52">
        <v>45291</v>
      </c>
    </row>
    <row r="543" spans="1:19" ht="20.25" x14ac:dyDescent="0.3">
      <c r="A543" s="39">
        <v>525</v>
      </c>
      <c r="B543" s="40" t="s">
        <v>64</v>
      </c>
      <c r="C543" s="50">
        <v>37690</v>
      </c>
      <c r="D543" s="39" t="s">
        <v>1896</v>
      </c>
      <c r="E543" s="39">
        <v>1974</v>
      </c>
      <c r="F543" s="39" t="s">
        <v>2122</v>
      </c>
      <c r="G543" s="51" t="s">
        <v>2088</v>
      </c>
      <c r="H543" s="39">
        <v>5</v>
      </c>
      <c r="I543" s="39">
        <v>4</v>
      </c>
      <c r="J543" s="39">
        <v>0</v>
      </c>
      <c r="K543" s="39">
        <v>1974</v>
      </c>
      <c r="L543" s="39">
        <v>3310.33</v>
      </c>
      <c r="M543" s="41">
        <v>3690370.7</v>
      </c>
      <c r="N543" s="41">
        <f t="shared" si="11"/>
        <v>3690370.7</v>
      </c>
      <c r="O543" s="41">
        <v>0</v>
      </c>
      <c r="P543" s="41">
        <v>0</v>
      </c>
      <c r="Q543" s="41">
        <v>0</v>
      </c>
      <c r="R543" s="52">
        <v>44927</v>
      </c>
      <c r="S543" s="52">
        <v>45291</v>
      </c>
    </row>
    <row r="544" spans="1:19" ht="20.25" x14ac:dyDescent="0.3">
      <c r="A544" s="39">
        <v>526</v>
      </c>
      <c r="B544" s="40" t="s">
        <v>488</v>
      </c>
      <c r="C544" s="50">
        <v>37752</v>
      </c>
      <c r="D544" s="39" t="s">
        <v>1896</v>
      </c>
      <c r="E544" s="39">
        <v>1959</v>
      </c>
      <c r="F544" s="39" t="s">
        <v>2122</v>
      </c>
      <c r="G544" s="51" t="s">
        <v>2094</v>
      </c>
      <c r="H544" s="39">
        <v>2</v>
      </c>
      <c r="I544" s="39">
        <v>1</v>
      </c>
      <c r="J544" s="39">
        <v>0</v>
      </c>
      <c r="K544" s="39">
        <v>562</v>
      </c>
      <c r="L544" s="39">
        <v>159.75</v>
      </c>
      <c r="M544" s="41">
        <v>88260</v>
      </c>
      <c r="N544" s="41">
        <f t="shared" si="11"/>
        <v>88260</v>
      </c>
      <c r="O544" s="41">
        <v>0</v>
      </c>
      <c r="P544" s="41">
        <v>0</v>
      </c>
      <c r="Q544" s="41">
        <v>0</v>
      </c>
      <c r="R544" s="52">
        <v>44927</v>
      </c>
      <c r="S544" s="52">
        <v>45291</v>
      </c>
    </row>
    <row r="545" spans="1:19" ht="20.25" x14ac:dyDescent="0.3">
      <c r="A545" s="39">
        <v>527</v>
      </c>
      <c r="B545" s="40" t="s">
        <v>483</v>
      </c>
      <c r="C545" s="50">
        <v>46747</v>
      </c>
      <c r="D545" s="39" t="s">
        <v>1896</v>
      </c>
      <c r="E545" s="39">
        <v>1960</v>
      </c>
      <c r="F545" s="39" t="s">
        <v>2122</v>
      </c>
      <c r="G545" s="51" t="s">
        <v>2099</v>
      </c>
      <c r="H545" s="39">
        <v>2</v>
      </c>
      <c r="I545" s="39">
        <v>1</v>
      </c>
      <c r="J545" s="39">
        <v>0</v>
      </c>
      <c r="K545" s="39">
        <v>355.6</v>
      </c>
      <c r="L545" s="39">
        <v>361.1</v>
      </c>
      <c r="M545" s="41">
        <v>659402.05799999996</v>
      </c>
      <c r="N545" s="41">
        <f t="shared" si="11"/>
        <v>659402.05799999996</v>
      </c>
      <c r="O545" s="41">
        <v>0</v>
      </c>
      <c r="P545" s="41">
        <v>0</v>
      </c>
      <c r="Q545" s="41">
        <v>0</v>
      </c>
      <c r="R545" s="52">
        <v>44927</v>
      </c>
      <c r="S545" s="52">
        <v>45291</v>
      </c>
    </row>
    <row r="546" spans="1:19" ht="20.25" x14ac:dyDescent="0.3">
      <c r="A546" s="39">
        <v>528</v>
      </c>
      <c r="B546" s="40" t="s">
        <v>33</v>
      </c>
      <c r="C546" s="50">
        <v>37571</v>
      </c>
      <c r="D546" s="39" t="s">
        <v>1896</v>
      </c>
      <c r="E546" s="39">
        <v>1956</v>
      </c>
      <c r="F546" s="39" t="s">
        <v>2122</v>
      </c>
      <c r="G546" s="51" t="s">
        <v>2094</v>
      </c>
      <c r="H546" s="39">
        <v>2</v>
      </c>
      <c r="I546" s="39">
        <v>1</v>
      </c>
      <c r="J546" s="39">
        <v>0</v>
      </c>
      <c r="K546" s="39">
        <v>538.4</v>
      </c>
      <c r="L546" s="39">
        <v>538.4</v>
      </c>
      <c r="M546" s="41">
        <v>779879.07655</v>
      </c>
      <c r="N546" s="41">
        <f t="shared" si="11"/>
        <v>779879.07655</v>
      </c>
      <c r="O546" s="41">
        <v>0</v>
      </c>
      <c r="P546" s="41">
        <v>0</v>
      </c>
      <c r="Q546" s="41">
        <v>0</v>
      </c>
      <c r="R546" s="52">
        <v>44927</v>
      </c>
      <c r="S546" s="52">
        <v>45291</v>
      </c>
    </row>
    <row r="547" spans="1:19" ht="20.25" x14ac:dyDescent="0.3">
      <c r="A547" s="39">
        <v>529</v>
      </c>
      <c r="B547" s="40" t="s">
        <v>31</v>
      </c>
      <c r="C547" s="50">
        <v>37567</v>
      </c>
      <c r="D547" s="39" t="s">
        <v>1896</v>
      </c>
      <c r="E547" s="39">
        <v>1956</v>
      </c>
      <c r="F547" s="39" t="s">
        <v>2122</v>
      </c>
      <c r="G547" s="51" t="s">
        <v>2094</v>
      </c>
      <c r="H547" s="39">
        <v>2</v>
      </c>
      <c r="I547" s="39">
        <v>2</v>
      </c>
      <c r="J547" s="39">
        <v>0</v>
      </c>
      <c r="K547" s="39">
        <v>961</v>
      </c>
      <c r="L547" s="39">
        <v>908.6</v>
      </c>
      <c r="M547" s="41">
        <v>630000.76</v>
      </c>
      <c r="N547" s="41">
        <f t="shared" si="11"/>
        <v>630000.76</v>
      </c>
      <c r="O547" s="41">
        <v>0</v>
      </c>
      <c r="P547" s="41">
        <v>0</v>
      </c>
      <c r="Q547" s="41">
        <v>0</v>
      </c>
      <c r="R547" s="52">
        <v>44927</v>
      </c>
      <c r="S547" s="52">
        <v>45291</v>
      </c>
    </row>
    <row r="548" spans="1:19" ht="20.25" x14ac:dyDescent="0.25">
      <c r="A548" s="42" t="s">
        <v>22</v>
      </c>
      <c r="B548" s="42"/>
      <c r="C548" s="53" t="s">
        <v>172</v>
      </c>
      <c r="D548" s="53" t="s">
        <v>172</v>
      </c>
      <c r="E548" s="53" t="s">
        <v>172</v>
      </c>
      <c r="F548" s="53" t="s">
        <v>172</v>
      </c>
      <c r="G548" s="53" t="s">
        <v>172</v>
      </c>
      <c r="H548" s="53" t="s">
        <v>172</v>
      </c>
      <c r="I548" s="53" t="s">
        <v>172</v>
      </c>
      <c r="J548" s="45">
        <f>SUM(J542:J547)</f>
        <v>0</v>
      </c>
      <c r="K548" s="45">
        <f t="shared" ref="K548:Q548" si="14">SUM(K542:K547)</f>
        <v>4730.8999999999996</v>
      </c>
      <c r="L548" s="45">
        <f t="shared" si="14"/>
        <v>5804.68</v>
      </c>
      <c r="M548" s="45">
        <f t="shared" si="14"/>
        <v>6651577.3825500002</v>
      </c>
      <c r="N548" s="45">
        <f t="shared" si="14"/>
        <v>6651577.3825500002</v>
      </c>
      <c r="O548" s="45">
        <f t="shared" si="14"/>
        <v>0</v>
      </c>
      <c r="P548" s="45">
        <f t="shared" si="14"/>
        <v>0</v>
      </c>
      <c r="Q548" s="45">
        <f t="shared" si="14"/>
        <v>0</v>
      </c>
      <c r="R548" s="53" t="s">
        <v>172</v>
      </c>
      <c r="S548" s="53" t="s">
        <v>172</v>
      </c>
    </row>
    <row r="549" spans="1:19" ht="20.25" x14ac:dyDescent="0.3">
      <c r="A549" s="463" t="s">
        <v>1913</v>
      </c>
      <c r="B549" s="463"/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4"/>
    </row>
    <row r="550" spans="1:19" ht="20.25" x14ac:dyDescent="0.3">
      <c r="A550" s="39">
        <v>530</v>
      </c>
      <c r="B550" s="43" t="s">
        <v>489</v>
      </c>
      <c r="C550" s="50">
        <v>37978</v>
      </c>
      <c r="D550" s="39" t="s">
        <v>1896</v>
      </c>
      <c r="E550" s="39">
        <v>1956</v>
      </c>
      <c r="F550" s="39" t="s">
        <v>2122</v>
      </c>
      <c r="G550" s="51" t="s">
        <v>2097</v>
      </c>
      <c r="H550" s="39">
        <v>2</v>
      </c>
      <c r="I550" s="39">
        <v>2</v>
      </c>
      <c r="J550" s="39">
        <v>0</v>
      </c>
      <c r="K550" s="39">
        <v>593.32000000000005</v>
      </c>
      <c r="L550" s="39">
        <v>720.56000000000006</v>
      </c>
      <c r="M550" s="41">
        <v>0</v>
      </c>
      <c r="N550" s="41">
        <f t="shared" si="11"/>
        <v>0</v>
      </c>
      <c r="O550" s="41">
        <v>0</v>
      </c>
      <c r="P550" s="41">
        <v>0</v>
      </c>
      <c r="Q550" s="41">
        <v>0</v>
      </c>
      <c r="R550" s="52">
        <v>44927</v>
      </c>
      <c r="S550" s="52">
        <v>45291</v>
      </c>
    </row>
    <row r="551" spans="1:19" ht="20.25" x14ac:dyDescent="0.3">
      <c r="A551" s="39">
        <v>531</v>
      </c>
      <c r="B551" s="43" t="s">
        <v>490</v>
      </c>
      <c r="C551" s="50">
        <v>37994</v>
      </c>
      <c r="D551" s="39" t="s">
        <v>1896</v>
      </c>
      <c r="E551" s="39">
        <v>1956</v>
      </c>
      <c r="F551" s="39" t="s">
        <v>2122</v>
      </c>
      <c r="G551" s="51" t="s">
        <v>2090</v>
      </c>
      <c r="H551" s="39">
        <v>2</v>
      </c>
      <c r="I551" s="39">
        <v>2</v>
      </c>
      <c r="J551" s="39">
        <v>0</v>
      </c>
      <c r="K551" s="39">
        <v>1259.3699999999999</v>
      </c>
      <c r="L551" s="39">
        <v>693.59</v>
      </c>
      <c r="M551" s="41">
        <v>0</v>
      </c>
      <c r="N551" s="41">
        <f t="shared" si="11"/>
        <v>0</v>
      </c>
      <c r="O551" s="41">
        <v>0</v>
      </c>
      <c r="P551" s="41">
        <v>0</v>
      </c>
      <c r="Q551" s="41">
        <v>0</v>
      </c>
      <c r="R551" s="52">
        <v>44927</v>
      </c>
      <c r="S551" s="52">
        <v>45291</v>
      </c>
    </row>
    <row r="552" spans="1:19" ht="20.25" x14ac:dyDescent="0.3">
      <c r="A552" s="39">
        <v>532</v>
      </c>
      <c r="B552" s="43" t="s">
        <v>491</v>
      </c>
      <c r="C552" s="50">
        <v>37980</v>
      </c>
      <c r="D552" s="39" t="s">
        <v>1896</v>
      </c>
      <c r="E552" s="39">
        <v>1956</v>
      </c>
      <c r="F552" s="39" t="s">
        <v>2122</v>
      </c>
      <c r="G552" s="51" t="s">
        <v>2097</v>
      </c>
      <c r="H552" s="39">
        <v>2</v>
      </c>
      <c r="I552" s="39">
        <v>1</v>
      </c>
      <c r="J552" s="39">
        <v>0</v>
      </c>
      <c r="K552" s="39">
        <v>431.47</v>
      </c>
      <c r="L552" s="39">
        <v>432.9</v>
      </c>
      <c r="M552" s="41">
        <v>0</v>
      </c>
      <c r="N552" s="41">
        <f t="shared" si="11"/>
        <v>0</v>
      </c>
      <c r="O552" s="41">
        <v>0</v>
      </c>
      <c r="P552" s="41">
        <v>0</v>
      </c>
      <c r="Q552" s="41">
        <v>0</v>
      </c>
      <c r="R552" s="52">
        <v>44927</v>
      </c>
      <c r="S552" s="52">
        <v>45291</v>
      </c>
    </row>
    <row r="553" spans="1:19" ht="20.25" x14ac:dyDescent="0.3">
      <c r="A553" s="39">
        <v>533</v>
      </c>
      <c r="B553" s="43" t="s">
        <v>492</v>
      </c>
      <c r="C553" s="50">
        <v>37982</v>
      </c>
      <c r="D553" s="39" t="s">
        <v>1896</v>
      </c>
      <c r="E553" s="39">
        <v>1956</v>
      </c>
      <c r="F553" s="39" t="s">
        <v>2122</v>
      </c>
      <c r="G553" s="51" t="s">
        <v>2097</v>
      </c>
      <c r="H553" s="39">
        <v>2</v>
      </c>
      <c r="I553" s="39">
        <v>2</v>
      </c>
      <c r="J553" s="39">
        <v>0</v>
      </c>
      <c r="K553" s="39">
        <v>716.19</v>
      </c>
      <c r="L553" s="39">
        <v>673.59</v>
      </c>
      <c r="M553" s="41">
        <v>0</v>
      </c>
      <c r="N553" s="41">
        <f t="shared" si="11"/>
        <v>0</v>
      </c>
      <c r="O553" s="41">
        <v>0</v>
      </c>
      <c r="P553" s="41">
        <v>0</v>
      </c>
      <c r="Q553" s="41">
        <v>0</v>
      </c>
      <c r="R553" s="52">
        <v>44927</v>
      </c>
      <c r="S553" s="52">
        <v>45291</v>
      </c>
    </row>
    <row r="554" spans="1:19" ht="20.25" x14ac:dyDescent="0.3">
      <c r="A554" s="39">
        <v>534</v>
      </c>
      <c r="B554" s="43" t="s">
        <v>493</v>
      </c>
      <c r="C554" s="50">
        <v>38038</v>
      </c>
      <c r="D554" s="39" t="s">
        <v>1896</v>
      </c>
      <c r="E554" s="39">
        <v>1969</v>
      </c>
      <c r="F554" s="39" t="s">
        <v>2122</v>
      </c>
      <c r="G554" s="51" t="s">
        <v>2088</v>
      </c>
      <c r="H554" s="39">
        <v>5</v>
      </c>
      <c r="I554" s="39">
        <v>4</v>
      </c>
      <c r="J554" s="39">
        <v>0</v>
      </c>
      <c r="K554" s="39">
        <v>5693.49</v>
      </c>
      <c r="L554" s="39">
        <v>3605.07</v>
      </c>
      <c r="M554" s="41">
        <v>0</v>
      </c>
      <c r="N554" s="41">
        <f t="shared" si="11"/>
        <v>0</v>
      </c>
      <c r="O554" s="41">
        <v>0</v>
      </c>
      <c r="P554" s="41">
        <v>0</v>
      </c>
      <c r="Q554" s="41">
        <v>0</v>
      </c>
      <c r="R554" s="52">
        <v>44927</v>
      </c>
      <c r="S554" s="52">
        <v>45291</v>
      </c>
    </row>
    <row r="555" spans="1:19" ht="20.25" x14ac:dyDescent="0.3">
      <c r="A555" s="39">
        <v>535</v>
      </c>
      <c r="B555" s="43" t="s">
        <v>494</v>
      </c>
      <c r="C555" s="50">
        <v>38044</v>
      </c>
      <c r="D555" s="39" t="s">
        <v>1896</v>
      </c>
      <c r="E555" s="39">
        <v>1968</v>
      </c>
      <c r="F555" s="39" t="s">
        <v>2122</v>
      </c>
      <c r="G555" s="51" t="s">
        <v>2088</v>
      </c>
      <c r="H555" s="39">
        <v>5</v>
      </c>
      <c r="I555" s="39">
        <v>4</v>
      </c>
      <c r="J555" s="39">
        <v>0</v>
      </c>
      <c r="K555" s="39">
        <v>3874.77</v>
      </c>
      <c r="L555" s="39">
        <v>3578.41</v>
      </c>
      <c r="M555" s="41">
        <v>0</v>
      </c>
      <c r="N555" s="41">
        <f t="shared" si="11"/>
        <v>0</v>
      </c>
      <c r="O555" s="41">
        <v>0</v>
      </c>
      <c r="P555" s="41">
        <v>0</v>
      </c>
      <c r="Q555" s="41">
        <v>0</v>
      </c>
      <c r="R555" s="52">
        <v>44927</v>
      </c>
      <c r="S555" s="52">
        <v>45291</v>
      </c>
    </row>
    <row r="556" spans="1:19" ht="20.25" x14ac:dyDescent="0.3">
      <c r="A556" s="39">
        <v>536</v>
      </c>
      <c r="B556" s="43" t="s">
        <v>495</v>
      </c>
      <c r="C556" s="50">
        <v>38055</v>
      </c>
      <c r="D556" s="39" t="s">
        <v>1896</v>
      </c>
      <c r="E556" s="39">
        <v>1968</v>
      </c>
      <c r="F556" s="39" t="s">
        <v>2122</v>
      </c>
      <c r="G556" s="51" t="s">
        <v>2089</v>
      </c>
      <c r="H556" s="39">
        <v>4</v>
      </c>
      <c r="I556" s="39">
        <v>3</v>
      </c>
      <c r="J556" s="39">
        <v>0</v>
      </c>
      <c r="K556" s="39">
        <v>4039.72</v>
      </c>
      <c r="L556" s="39">
        <v>2021.07</v>
      </c>
      <c r="M556" s="41">
        <v>0</v>
      </c>
      <c r="N556" s="41">
        <f t="shared" si="11"/>
        <v>0</v>
      </c>
      <c r="O556" s="41">
        <v>0</v>
      </c>
      <c r="P556" s="41">
        <v>0</v>
      </c>
      <c r="Q556" s="41">
        <v>0</v>
      </c>
      <c r="R556" s="52">
        <v>44927</v>
      </c>
      <c r="S556" s="52">
        <v>45291</v>
      </c>
    </row>
    <row r="557" spans="1:19" ht="20.25" x14ac:dyDescent="0.3">
      <c r="A557" s="39">
        <v>537</v>
      </c>
      <c r="B557" s="43" t="s">
        <v>496</v>
      </c>
      <c r="C557" s="50">
        <v>38056</v>
      </c>
      <c r="D557" s="39" t="s">
        <v>1896</v>
      </c>
      <c r="E557" s="39">
        <v>1968</v>
      </c>
      <c r="F557" s="39" t="s">
        <v>2122</v>
      </c>
      <c r="G557" s="51" t="s">
        <v>2089</v>
      </c>
      <c r="H557" s="39">
        <v>4</v>
      </c>
      <c r="I557" s="39">
        <v>3</v>
      </c>
      <c r="J557" s="39">
        <v>0</v>
      </c>
      <c r="K557" s="39">
        <v>4115.72</v>
      </c>
      <c r="L557" s="39">
        <v>2044.59</v>
      </c>
      <c r="M557" s="41">
        <v>0</v>
      </c>
      <c r="N557" s="41">
        <f t="shared" si="11"/>
        <v>0</v>
      </c>
      <c r="O557" s="41">
        <v>0</v>
      </c>
      <c r="P557" s="41">
        <v>0</v>
      </c>
      <c r="Q557" s="41">
        <v>0</v>
      </c>
      <c r="R557" s="52">
        <v>44927</v>
      </c>
      <c r="S557" s="52">
        <v>45291</v>
      </c>
    </row>
    <row r="558" spans="1:19" ht="20.25" x14ac:dyDescent="0.3">
      <c r="A558" s="39">
        <v>538</v>
      </c>
      <c r="B558" s="43" t="s">
        <v>497</v>
      </c>
      <c r="C558" s="50">
        <v>38057</v>
      </c>
      <c r="D558" s="39" t="s">
        <v>1896</v>
      </c>
      <c r="E558" s="39">
        <v>1964</v>
      </c>
      <c r="F558" s="39" t="s">
        <v>2122</v>
      </c>
      <c r="G558" s="51" t="s">
        <v>2088</v>
      </c>
      <c r="H558" s="39">
        <v>3</v>
      </c>
      <c r="I558" s="39">
        <v>3</v>
      </c>
      <c r="J558" s="39">
        <v>0</v>
      </c>
      <c r="K558" s="39">
        <v>2832.75</v>
      </c>
      <c r="L558" s="39">
        <v>1447.11</v>
      </c>
      <c r="M558" s="41">
        <v>0</v>
      </c>
      <c r="N558" s="41">
        <f t="shared" si="11"/>
        <v>0</v>
      </c>
      <c r="O558" s="41">
        <v>0</v>
      </c>
      <c r="P558" s="41">
        <v>0</v>
      </c>
      <c r="Q558" s="41">
        <v>0</v>
      </c>
      <c r="R558" s="52">
        <v>44927</v>
      </c>
      <c r="S558" s="52">
        <v>45291</v>
      </c>
    </row>
    <row r="559" spans="1:19" ht="20.25" x14ac:dyDescent="0.3">
      <c r="A559" s="39">
        <v>539</v>
      </c>
      <c r="B559" s="43" t="s">
        <v>498</v>
      </c>
      <c r="C559" s="50">
        <v>37798</v>
      </c>
      <c r="D559" s="39" t="s">
        <v>1896</v>
      </c>
      <c r="E559" s="39">
        <v>1964</v>
      </c>
      <c r="F559" s="39" t="s">
        <v>2122</v>
      </c>
      <c r="G559" s="51" t="s">
        <v>2088</v>
      </c>
      <c r="H559" s="39">
        <v>4</v>
      </c>
      <c r="I559" s="39">
        <v>3</v>
      </c>
      <c r="J559" s="39">
        <v>0</v>
      </c>
      <c r="K559" s="39">
        <v>3595.79</v>
      </c>
      <c r="L559" s="39">
        <v>2081.73</v>
      </c>
      <c r="M559" s="41">
        <v>0</v>
      </c>
      <c r="N559" s="41">
        <f t="shared" si="11"/>
        <v>0</v>
      </c>
      <c r="O559" s="41">
        <v>0</v>
      </c>
      <c r="P559" s="41">
        <v>0</v>
      </c>
      <c r="Q559" s="41">
        <v>0</v>
      </c>
      <c r="R559" s="52">
        <v>44927</v>
      </c>
      <c r="S559" s="52">
        <v>45291</v>
      </c>
    </row>
    <row r="560" spans="1:19" ht="20.25" x14ac:dyDescent="0.3">
      <c r="A560" s="39">
        <v>540</v>
      </c>
      <c r="B560" s="43" t="s">
        <v>499</v>
      </c>
      <c r="C560" s="50">
        <v>37799</v>
      </c>
      <c r="D560" s="39" t="s">
        <v>1896</v>
      </c>
      <c r="E560" s="39">
        <v>1955</v>
      </c>
      <c r="F560" s="39" t="s">
        <v>2122</v>
      </c>
      <c r="G560" s="51" t="s">
        <v>2090</v>
      </c>
      <c r="H560" s="39">
        <v>2</v>
      </c>
      <c r="I560" s="39">
        <v>2</v>
      </c>
      <c r="J560" s="39">
        <v>0</v>
      </c>
      <c r="K560" s="39">
        <v>1262.5899999999999</v>
      </c>
      <c r="L560" s="39">
        <v>697.87</v>
      </c>
      <c r="M560" s="41">
        <v>0</v>
      </c>
      <c r="N560" s="41">
        <f t="shared" si="11"/>
        <v>0</v>
      </c>
      <c r="O560" s="41">
        <v>0</v>
      </c>
      <c r="P560" s="41">
        <v>0</v>
      </c>
      <c r="Q560" s="41">
        <v>0</v>
      </c>
      <c r="R560" s="52">
        <v>44927</v>
      </c>
      <c r="S560" s="52">
        <v>45291</v>
      </c>
    </row>
    <row r="561" spans="1:19" ht="20.25" x14ac:dyDescent="0.3">
      <c r="A561" s="39">
        <v>541</v>
      </c>
      <c r="B561" s="43" t="s">
        <v>500</v>
      </c>
      <c r="C561" s="50">
        <v>37801</v>
      </c>
      <c r="D561" s="39" t="s">
        <v>1896</v>
      </c>
      <c r="E561" s="39">
        <v>1955</v>
      </c>
      <c r="F561" s="39" t="s">
        <v>2122</v>
      </c>
      <c r="G561" s="51" t="s">
        <v>2090</v>
      </c>
      <c r="H561" s="39">
        <v>2</v>
      </c>
      <c r="I561" s="39">
        <v>2</v>
      </c>
      <c r="J561" s="39">
        <v>0</v>
      </c>
      <c r="K561" s="39">
        <v>1265.08</v>
      </c>
      <c r="L561" s="39">
        <v>698.6</v>
      </c>
      <c r="M561" s="41">
        <v>0</v>
      </c>
      <c r="N561" s="41">
        <f t="shared" si="11"/>
        <v>0</v>
      </c>
      <c r="O561" s="41">
        <v>0</v>
      </c>
      <c r="P561" s="41">
        <v>0</v>
      </c>
      <c r="Q561" s="41">
        <v>0</v>
      </c>
      <c r="R561" s="52">
        <v>44927</v>
      </c>
      <c r="S561" s="52">
        <v>45291</v>
      </c>
    </row>
    <row r="562" spans="1:19" ht="20.25" x14ac:dyDescent="0.3">
      <c r="A562" s="39">
        <v>542</v>
      </c>
      <c r="B562" s="46" t="s">
        <v>501</v>
      </c>
      <c r="C562" s="50">
        <v>37802</v>
      </c>
      <c r="D562" s="39" t="s">
        <v>1896</v>
      </c>
      <c r="E562" s="39">
        <v>1955</v>
      </c>
      <c r="F562" s="39" t="s">
        <v>2122</v>
      </c>
      <c r="G562" s="51" t="s">
        <v>2090</v>
      </c>
      <c r="H562" s="39">
        <v>2</v>
      </c>
      <c r="I562" s="39">
        <v>2</v>
      </c>
      <c r="J562" s="39">
        <v>0</v>
      </c>
      <c r="K562" s="39">
        <v>1299.26</v>
      </c>
      <c r="L562" s="39">
        <v>724.82</v>
      </c>
      <c r="M562" s="41">
        <v>0</v>
      </c>
      <c r="N562" s="41">
        <f t="shared" si="11"/>
        <v>0</v>
      </c>
      <c r="O562" s="41">
        <v>0</v>
      </c>
      <c r="P562" s="41">
        <v>0</v>
      </c>
      <c r="Q562" s="41">
        <v>0</v>
      </c>
      <c r="R562" s="52">
        <v>44927</v>
      </c>
      <c r="S562" s="52">
        <v>45291</v>
      </c>
    </row>
    <row r="563" spans="1:19" ht="20.25" x14ac:dyDescent="0.3">
      <c r="A563" s="39">
        <v>543</v>
      </c>
      <c r="B563" s="43" t="s">
        <v>502</v>
      </c>
      <c r="C563" s="50">
        <v>37792</v>
      </c>
      <c r="D563" s="39" t="s">
        <v>1896</v>
      </c>
      <c r="E563" s="39">
        <v>1963</v>
      </c>
      <c r="F563" s="39" t="s">
        <v>2122</v>
      </c>
      <c r="G563" s="51" t="s">
        <v>2088</v>
      </c>
      <c r="H563" s="39">
        <v>5</v>
      </c>
      <c r="I563" s="39">
        <v>4</v>
      </c>
      <c r="J563" s="39">
        <v>0</v>
      </c>
      <c r="K563" s="39">
        <v>5574.43</v>
      </c>
      <c r="L563" s="39">
        <v>3513.89</v>
      </c>
      <c r="M563" s="41">
        <v>0</v>
      </c>
      <c r="N563" s="41">
        <f t="shared" si="11"/>
        <v>0</v>
      </c>
      <c r="O563" s="41">
        <v>0</v>
      </c>
      <c r="P563" s="41">
        <v>0</v>
      </c>
      <c r="Q563" s="41">
        <v>0</v>
      </c>
      <c r="R563" s="52">
        <v>44927</v>
      </c>
      <c r="S563" s="52">
        <v>45291</v>
      </c>
    </row>
    <row r="564" spans="1:19" ht="20.25" x14ac:dyDescent="0.3">
      <c r="A564" s="39">
        <v>544</v>
      </c>
      <c r="B564" s="43" t="s">
        <v>503</v>
      </c>
      <c r="C564" s="50">
        <v>37793</v>
      </c>
      <c r="D564" s="39" t="s">
        <v>1896</v>
      </c>
      <c r="E564" s="39">
        <v>1955</v>
      </c>
      <c r="F564" s="39" t="s">
        <v>2122</v>
      </c>
      <c r="G564" s="51" t="s">
        <v>2090</v>
      </c>
      <c r="H564" s="39">
        <v>2</v>
      </c>
      <c r="I564" s="39">
        <v>2</v>
      </c>
      <c r="J564" s="39">
        <v>0</v>
      </c>
      <c r="K564" s="39">
        <v>1261.49</v>
      </c>
      <c r="L564" s="39">
        <v>697.54</v>
      </c>
      <c r="M564" s="41">
        <v>0</v>
      </c>
      <c r="N564" s="41">
        <f t="shared" si="11"/>
        <v>0</v>
      </c>
      <c r="O564" s="41">
        <v>0</v>
      </c>
      <c r="P564" s="41">
        <v>0</v>
      </c>
      <c r="Q564" s="41">
        <v>0</v>
      </c>
      <c r="R564" s="52">
        <v>44927</v>
      </c>
      <c r="S564" s="52">
        <v>45291</v>
      </c>
    </row>
    <row r="565" spans="1:19" ht="20.25" x14ac:dyDescent="0.3">
      <c r="A565" s="39">
        <v>545</v>
      </c>
      <c r="B565" s="43" t="s">
        <v>504</v>
      </c>
      <c r="C565" s="50">
        <v>37817</v>
      </c>
      <c r="D565" s="39" t="s">
        <v>1896</v>
      </c>
      <c r="E565" s="39">
        <v>1964</v>
      </c>
      <c r="F565" s="39" t="s">
        <v>2122</v>
      </c>
      <c r="G565" s="51" t="s">
        <v>2088</v>
      </c>
      <c r="H565" s="39">
        <v>5</v>
      </c>
      <c r="I565" s="39">
        <v>4</v>
      </c>
      <c r="J565" s="39">
        <v>0</v>
      </c>
      <c r="K565" s="39">
        <v>3528.4</v>
      </c>
      <c r="L565" s="39">
        <v>3499.76</v>
      </c>
      <c r="M565" s="41">
        <v>0</v>
      </c>
      <c r="N565" s="41">
        <f t="shared" si="11"/>
        <v>0</v>
      </c>
      <c r="O565" s="41">
        <v>0</v>
      </c>
      <c r="P565" s="41">
        <v>0</v>
      </c>
      <c r="Q565" s="41">
        <v>0</v>
      </c>
      <c r="R565" s="52">
        <v>44927</v>
      </c>
      <c r="S565" s="52">
        <v>45291</v>
      </c>
    </row>
    <row r="566" spans="1:19" ht="20.25" x14ac:dyDescent="0.3">
      <c r="A566" s="39">
        <v>546</v>
      </c>
      <c r="B566" s="43" t="s">
        <v>505</v>
      </c>
      <c r="C566" s="50">
        <v>37794</v>
      </c>
      <c r="D566" s="39" t="s">
        <v>1896</v>
      </c>
      <c r="E566" s="39">
        <v>1964</v>
      </c>
      <c r="F566" s="39" t="s">
        <v>2122</v>
      </c>
      <c r="G566" s="51" t="s">
        <v>2088</v>
      </c>
      <c r="H566" s="39">
        <v>4</v>
      </c>
      <c r="I566" s="39">
        <v>3</v>
      </c>
      <c r="J566" s="39">
        <v>0</v>
      </c>
      <c r="K566" s="39">
        <v>3422.09</v>
      </c>
      <c r="L566" s="39">
        <v>2020.94</v>
      </c>
      <c r="M566" s="41">
        <v>0</v>
      </c>
      <c r="N566" s="41">
        <f t="shared" si="11"/>
        <v>0</v>
      </c>
      <c r="O566" s="41">
        <v>0</v>
      </c>
      <c r="P566" s="41">
        <v>0</v>
      </c>
      <c r="Q566" s="41">
        <v>0</v>
      </c>
      <c r="R566" s="52">
        <v>44927</v>
      </c>
      <c r="S566" s="52">
        <v>45291</v>
      </c>
    </row>
    <row r="567" spans="1:19" ht="20.25" x14ac:dyDescent="0.3">
      <c r="A567" s="39">
        <v>547</v>
      </c>
      <c r="B567" s="43" t="s">
        <v>506</v>
      </c>
      <c r="C567" s="50">
        <v>37824</v>
      </c>
      <c r="D567" s="39" t="s">
        <v>1896</v>
      </c>
      <c r="E567" s="39">
        <v>1965</v>
      </c>
      <c r="F567" s="39" t="s">
        <v>2122</v>
      </c>
      <c r="G567" s="51" t="s">
        <v>2088</v>
      </c>
      <c r="H567" s="39">
        <v>4</v>
      </c>
      <c r="I567" s="39">
        <v>3</v>
      </c>
      <c r="J567" s="39">
        <v>0</v>
      </c>
      <c r="K567" s="39">
        <v>3427.11</v>
      </c>
      <c r="L567" s="39">
        <v>2045.8</v>
      </c>
      <c r="M567" s="41">
        <v>0</v>
      </c>
      <c r="N567" s="41">
        <f t="shared" si="11"/>
        <v>0</v>
      </c>
      <c r="O567" s="41">
        <v>0</v>
      </c>
      <c r="P567" s="41">
        <v>0</v>
      </c>
      <c r="Q567" s="41">
        <v>0</v>
      </c>
      <c r="R567" s="52">
        <v>44927</v>
      </c>
      <c r="S567" s="52">
        <v>45291</v>
      </c>
    </row>
    <row r="568" spans="1:19" ht="20.25" x14ac:dyDescent="0.3">
      <c r="A568" s="39">
        <v>548</v>
      </c>
      <c r="B568" s="43" t="s">
        <v>507</v>
      </c>
      <c r="C568" s="50">
        <v>37838</v>
      </c>
      <c r="D568" s="39" t="s">
        <v>1896</v>
      </c>
      <c r="E568" s="39">
        <v>1965</v>
      </c>
      <c r="F568" s="39" t="s">
        <v>2122</v>
      </c>
      <c r="G568" s="51" t="s">
        <v>2088</v>
      </c>
      <c r="H568" s="39">
        <v>5</v>
      </c>
      <c r="I568" s="39">
        <v>4</v>
      </c>
      <c r="J568" s="39">
        <v>0</v>
      </c>
      <c r="K568" s="39">
        <v>5475.28</v>
      </c>
      <c r="L568" s="39">
        <v>3523.8</v>
      </c>
      <c r="M568" s="41">
        <v>0</v>
      </c>
      <c r="N568" s="41">
        <f t="shared" si="11"/>
        <v>0</v>
      </c>
      <c r="O568" s="41">
        <v>0</v>
      </c>
      <c r="P568" s="41">
        <v>0</v>
      </c>
      <c r="Q568" s="41">
        <v>0</v>
      </c>
      <c r="R568" s="52">
        <v>44927</v>
      </c>
      <c r="S568" s="52">
        <v>45291</v>
      </c>
    </row>
    <row r="569" spans="1:19" ht="20.25" x14ac:dyDescent="0.3">
      <c r="A569" s="39">
        <v>549</v>
      </c>
      <c r="B569" s="43" t="s">
        <v>508</v>
      </c>
      <c r="C569" s="50">
        <v>37839</v>
      </c>
      <c r="D569" s="39" t="s">
        <v>1896</v>
      </c>
      <c r="E569" s="39">
        <v>1964</v>
      </c>
      <c r="F569" s="39" t="s">
        <v>2122</v>
      </c>
      <c r="G569" s="51" t="s">
        <v>2088</v>
      </c>
      <c r="H569" s="39">
        <v>5</v>
      </c>
      <c r="I569" s="39">
        <v>3</v>
      </c>
      <c r="J569" s="39">
        <v>0</v>
      </c>
      <c r="K569" s="39">
        <v>4152.38</v>
      </c>
      <c r="L569" s="39">
        <v>2598.08</v>
      </c>
      <c r="M569" s="41">
        <v>0</v>
      </c>
      <c r="N569" s="41">
        <f t="shared" si="11"/>
        <v>0</v>
      </c>
      <c r="O569" s="41">
        <v>0</v>
      </c>
      <c r="P569" s="41">
        <v>0</v>
      </c>
      <c r="Q569" s="41">
        <v>0</v>
      </c>
      <c r="R569" s="52">
        <v>44927</v>
      </c>
      <c r="S569" s="52">
        <v>45291</v>
      </c>
    </row>
    <row r="570" spans="1:19" ht="20.25" x14ac:dyDescent="0.3">
      <c r="A570" s="39">
        <v>550</v>
      </c>
      <c r="B570" s="43" t="s">
        <v>509</v>
      </c>
      <c r="C570" s="50">
        <v>37842</v>
      </c>
      <c r="D570" s="39" t="s">
        <v>1896</v>
      </c>
      <c r="E570" s="39">
        <v>1965</v>
      </c>
      <c r="F570" s="39" t="s">
        <v>2122</v>
      </c>
      <c r="G570" s="51" t="s">
        <v>2089</v>
      </c>
      <c r="H570" s="39">
        <v>4</v>
      </c>
      <c r="I570" s="39">
        <v>2</v>
      </c>
      <c r="J570" s="39">
        <v>0</v>
      </c>
      <c r="K570" s="39">
        <v>2017.13</v>
      </c>
      <c r="L570" s="39">
        <v>1263.94</v>
      </c>
      <c r="M570" s="41">
        <v>0</v>
      </c>
      <c r="N570" s="41">
        <f t="shared" si="11"/>
        <v>0</v>
      </c>
      <c r="O570" s="41">
        <v>0</v>
      </c>
      <c r="P570" s="41">
        <v>0</v>
      </c>
      <c r="Q570" s="41">
        <v>0</v>
      </c>
      <c r="R570" s="52">
        <v>44927</v>
      </c>
      <c r="S570" s="52">
        <v>45291</v>
      </c>
    </row>
    <row r="571" spans="1:19" ht="20.25" x14ac:dyDescent="0.3">
      <c r="A571" s="39">
        <v>551</v>
      </c>
      <c r="B571" s="43" t="s">
        <v>510</v>
      </c>
      <c r="C571" s="50">
        <v>38075</v>
      </c>
      <c r="D571" s="39" t="s">
        <v>1896</v>
      </c>
      <c r="E571" s="39">
        <v>1956</v>
      </c>
      <c r="F571" s="39" t="s">
        <v>2122</v>
      </c>
      <c r="G571" s="51" t="s">
        <v>2097</v>
      </c>
      <c r="H571" s="39">
        <v>2</v>
      </c>
      <c r="I571" s="39">
        <v>2</v>
      </c>
      <c r="J571" s="39">
        <v>0</v>
      </c>
      <c r="K571" s="39">
        <v>708.57</v>
      </c>
      <c r="L571" s="39">
        <v>708.56000000000006</v>
      </c>
      <c r="M571" s="41">
        <v>0</v>
      </c>
      <c r="N571" s="41">
        <f t="shared" si="11"/>
        <v>0</v>
      </c>
      <c r="O571" s="41">
        <v>0</v>
      </c>
      <c r="P571" s="41">
        <v>0</v>
      </c>
      <c r="Q571" s="41">
        <v>0</v>
      </c>
      <c r="R571" s="52">
        <v>44927</v>
      </c>
      <c r="S571" s="52">
        <v>45291</v>
      </c>
    </row>
    <row r="572" spans="1:19" ht="20.25" x14ac:dyDescent="0.3">
      <c r="A572" s="39">
        <v>552</v>
      </c>
      <c r="B572" s="43" t="s">
        <v>511</v>
      </c>
      <c r="C572" s="50">
        <v>38076</v>
      </c>
      <c r="D572" s="39" t="s">
        <v>1896</v>
      </c>
      <c r="E572" s="39">
        <v>1956</v>
      </c>
      <c r="F572" s="39" t="s">
        <v>2122</v>
      </c>
      <c r="G572" s="51" t="s">
        <v>2090</v>
      </c>
      <c r="H572" s="39">
        <v>2</v>
      </c>
      <c r="I572" s="39">
        <v>2</v>
      </c>
      <c r="J572" s="39">
        <v>0</v>
      </c>
      <c r="K572" s="39">
        <v>1268.8</v>
      </c>
      <c r="L572" s="39">
        <v>701.40000000000009</v>
      </c>
      <c r="M572" s="41">
        <v>0</v>
      </c>
      <c r="N572" s="41">
        <f t="shared" si="11"/>
        <v>0</v>
      </c>
      <c r="O572" s="41">
        <v>0</v>
      </c>
      <c r="P572" s="41">
        <v>0</v>
      </c>
      <c r="Q572" s="41">
        <v>0</v>
      </c>
      <c r="R572" s="52">
        <v>44927</v>
      </c>
      <c r="S572" s="52">
        <v>45291</v>
      </c>
    </row>
    <row r="573" spans="1:19" ht="20.25" x14ac:dyDescent="0.3">
      <c r="A573" s="39">
        <v>553</v>
      </c>
      <c r="B573" s="43" t="s">
        <v>512</v>
      </c>
      <c r="C573" s="50">
        <v>38082</v>
      </c>
      <c r="D573" s="39" t="s">
        <v>1896</v>
      </c>
      <c r="E573" s="39">
        <v>1962</v>
      </c>
      <c r="F573" s="39" t="s">
        <v>2122</v>
      </c>
      <c r="G573" s="51" t="s">
        <v>2088</v>
      </c>
      <c r="H573" s="39">
        <v>4</v>
      </c>
      <c r="I573" s="39">
        <v>4</v>
      </c>
      <c r="J573" s="39">
        <v>0</v>
      </c>
      <c r="K573" s="39">
        <v>4728.8</v>
      </c>
      <c r="L573" s="39">
        <v>2788.91</v>
      </c>
      <c r="M573" s="41">
        <v>0</v>
      </c>
      <c r="N573" s="41">
        <f t="shared" si="11"/>
        <v>0</v>
      </c>
      <c r="O573" s="41">
        <v>0</v>
      </c>
      <c r="P573" s="41">
        <v>0</v>
      </c>
      <c r="Q573" s="41">
        <v>0</v>
      </c>
      <c r="R573" s="52">
        <v>44927</v>
      </c>
      <c r="S573" s="52">
        <v>45291</v>
      </c>
    </row>
    <row r="574" spans="1:19" ht="20.25" x14ac:dyDescent="0.3">
      <c r="A574" s="39">
        <v>554</v>
      </c>
      <c r="B574" s="43" t="s">
        <v>513</v>
      </c>
      <c r="C574" s="50">
        <v>38083</v>
      </c>
      <c r="D574" s="39" t="s">
        <v>1896</v>
      </c>
      <c r="E574" s="39">
        <v>1962</v>
      </c>
      <c r="F574" s="39" t="s">
        <v>2122</v>
      </c>
      <c r="G574" s="51" t="s">
        <v>2088</v>
      </c>
      <c r="H574" s="39">
        <v>4</v>
      </c>
      <c r="I574" s="39">
        <v>4</v>
      </c>
      <c r="J574" s="39">
        <v>0</v>
      </c>
      <c r="K574" s="39">
        <v>4038.01</v>
      </c>
      <c r="L574" s="39">
        <v>2820.55</v>
      </c>
      <c r="M574" s="41">
        <v>0</v>
      </c>
      <c r="N574" s="41">
        <f t="shared" si="11"/>
        <v>0</v>
      </c>
      <c r="O574" s="41">
        <v>0</v>
      </c>
      <c r="P574" s="41">
        <v>0</v>
      </c>
      <c r="Q574" s="41">
        <v>0</v>
      </c>
      <c r="R574" s="52">
        <v>44927</v>
      </c>
      <c r="S574" s="52">
        <v>45291</v>
      </c>
    </row>
    <row r="575" spans="1:19" ht="20.25" x14ac:dyDescent="0.3">
      <c r="A575" s="39">
        <v>555</v>
      </c>
      <c r="B575" s="43" t="s">
        <v>514</v>
      </c>
      <c r="C575" s="50">
        <v>38072</v>
      </c>
      <c r="D575" s="39" t="s">
        <v>1896</v>
      </c>
      <c r="E575" s="39">
        <v>1956</v>
      </c>
      <c r="F575" s="39" t="s">
        <v>2122</v>
      </c>
      <c r="G575" s="51" t="s">
        <v>2097</v>
      </c>
      <c r="H575" s="39">
        <v>2</v>
      </c>
      <c r="I575" s="39">
        <v>2</v>
      </c>
      <c r="J575" s="39">
        <v>0</v>
      </c>
      <c r="K575" s="39">
        <v>735.17</v>
      </c>
      <c r="L575" s="39">
        <v>704.44</v>
      </c>
      <c r="M575" s="41">
        <v>0</v>
      </c>
      <c r="N575" s="41">
        <f t="shared" si="11"/>
        <v>0</v>
      </c>
      <c r="O575" s="41">
        <v>0</v>
      </c>
      <c r="P575" s="41">
        <v>0</v>
      </c>
      <c r="Q575" s="41">
        <v>0</v>
      </c>
      <c r="R575" s="52">
        <v>44927</v>
      </c>
      <c r="S575" s="52">
        <v>45291</v>
      </c>
    </row>
    <row r="576" spans="1:19" ht="20.25" x14ac:dyDescent="0.3">
      <c r="A576" s="39">
        <v>556</v>
      </c>
      <c r="B576" s="43" t="s">
        <v>63</v>
      </c>
      <c r="C576" s="50">
        <v>38130</v>
      </c>
      <c r="D576" s="39" t="s">
        <v>1896</v>
      </c>
      <c r="E576" s="39">
        <v>1958</v>
      </c>
      <c r="F576" s="39" t="s">
        <v>2122</v>
      </c>
      <c r="G576" s="51" t="s">
        <v>2090</v>
      </c>
      <c r="H576" s="39">
        <v>2</v>
      </c>
      <c r="I576" s="39">
        <v>3</v>
      </c>
      <c r="J576" s="39">
        <v>0</v>
      </c>
      <c r="K576" s="39">
        <v>1610.25</v>
      </c>
      <c r="L576" s="39">
        <v>1370.98</v>
      </c>
      <c r="M576" s="41">
        <v>0</v>
      </c>
      <c r="N576" s="41">
        <f t="shared" si="11"/>
        <v>0</v>
      </c>
      <c r="O576" s="41">
        <v>0</v>
      </c>
      <c r="P576" s="41">
        <v>0</v>
      </c>
      <c r="Q576" s="41">
        <v>0</v>
      </c>
      <c r="R576" s="52">
        <v>44927</v>
      </c>
      <c r="S576" s="52">
        <v>45291</v>
      </c>
    </row>
    <row r="577" spans="1:19" ht="20.25" x14ac:dyDescent="0.3">
      <c r="A577" s="39">
        <v>557</v>
      </c>
      <c r="B577" s="43" t="s">
        <v>515</v>
      </c>
      <c r="C577" s="50">
        <v>38131</v>
      </c>
      <c r="D577" s="39" t="s">
        <v>1896</v>
      </c>
      <c r="E577" s="39">
        <v>1958</v>
      </c>
      <c r="F577" s="39" t="s">
        <v>2122</v>
      </c>
      <c r="G577" s="51" t="s">
        <v>2090</v>
      </c>
      <c r="H577" s="39">
        <v>2</v>
      </c>
      <c r="I577" s="39">
        <v>3</v>
      </c>
      <c r="J577" s="39">
        <v>0</v>
      </c>
      <c r="K577" s="39">
        <v>1502.47</v>
      </c>
      <c r="L577" s="39">
        <v>1434.51</v>
      </c>
      <c r="M577" s="41">
        <v>0</v>
      </c>
      <c r="N577" s="41">
        <f t="shared" si="11"/>
        <v>0</v>
      </c>
      <c r="O577" s="41">
        <v>0</v>
      </c>
      <c r="P577" s="41">
        <v>0</v>
      </c>
      <c r="Q577" s="41">
        <v>0</v>
      </c>
      <c r="R577" s="52">
        <v>44927</v>
      </c>
      <c r="S577" s="52">
        <v>45291</v>
      </c>
    </row>
    <row r="578" spans="1:19" ht="20.25" x14ac:dyDescent="0.3">
      <c r="A578" s="39">
        <v>558</v>
      </c>
      <c r="B578" s="43" t="s">
        <v>516</v>
      </c>
      <c r="C578" s="50">
        <v>38150</v>
      </c>
      <c r="D578" s="39" t="s">
        <v>1896</v>
      </c>
      <c r="E578" s="39">
        <v>1964</v>
      </c>
      <c r="F578" s="39" t="s">
        <v>2122</v>
      </c>
      <c r="G578" s="51" t="s">
        <v>2088</v>
      </c>
      <c r="H578" s="39">
        <v>4</v>
      </c>
      <c r="I578" s="39">
        <v>4</v>
      </c>
      <c r="J578" s="39">
        <v>0</v>
      </c>
      <c r="K578" s="39">
        <v>2808.78</v>
      </c>
      <c r="L578" s="39">
        <v>2845.61</v>
      </c>
      <c r="M578" s="41">
        <v>0</v>
      </c>
      <c r="N578" s="41">
        <f t="shared" si="11"/>
        <v>0</v>
      </c>
      <c r="O578" s="41">
        <v>0</v>
      </c>
      <c r="P578" s="41">
        <v>0</v>
      </c>
      <c r="Q578" s="41">
        <v>0</v>
      </c>
      <c r="R578" s="52">
        <v>44927</v>
      </c>
      <c r="S578" s="52">
        <v>45291</v>
      </c>
    </row>
    <row r="579" spans="1:19" ht="20.25" x14ac:dyDescent="0.3">
      <c r="A579" s="39">
        <v>559</v>
      </c>
      <c r="B579" s="43" t="s">
        <v>518</v>
      </c>
      <c r="C579" s="50">
        <v>38161</v>
      </c>
      <c r="D579" s="39" t="s">
        <v>1896</v>
      </c>
      <c r="E579" s="39">
        <v>1964</v>
      </c>
      <c r="F579" s="39" t="s">
        <v>2122</v>
      </c>
      <c r="G579" s="51" t="s">
        <v>2088</v>
      </c>
      <c r="H579" s="39">
        <v>5</v>
      </c>
      <c r="I579" s="39">
        <v>3</v>
      </c>
      <c r="J579" s="39">
        <v>0</v>
      </c>
      <c r="K579" s="39">
        <v>2555.5700000000002</v>
      </c>
      <c r="L579" s="39">
        <v>2596.31</v>
      </c>
      <c r="M579" s="41">
        <v>0</v>
      </c>
      <c r="N579" s="41">
        <f t="shared" si="11"/>
        <v>0</v>
      </c>
      <c r="O579" s="41">
        <v>0</v>
      </c>
      <c r="P579" s="41">
        <v>0</v>
      </c>
      <c r="Q579" s="41">
        <v>0</v>
      </c>
      <c r="R579" s="52">
        <v>44927</v>
      </c>
      <c r="S579" s="52">
        <v>45291</v>
      </c>
    </row>
    <row r="580" spans="1:19" ht="20.25" x14ac:dyDescent="0.3">
      <c r="A580" s="39">
        <v>560</v>
      </c>
      <c r="B580" s="43" t="s">
        <v>519</v>
      </c>
      <c r="C580" s="50">
        <v>37891</v>
      </c>
      <c r="D580" s="39" t="s">
        <v>1896</v>
      </c>
      <c r="E580" s="39">
        <v>1978</v>
      </c>
      <c r="F580" s="39" t="s">
        <v>2122</v>
      </c>
      <c r="G580" s="51" t="s">
        <v>2088</v>
      </c>
      <c r="H580" s="39">
        <v>5</v>
      </c>
      <c r="I580" s="39">
        <v>4</v>
      </c>
      <c r="J580" s="39">
        <v>0</v>
      </c>
      <c r="K580" s="39">
        <v>5336.05</v>
      </c>
      <c r="L580" s="39">
        <v>3382.07</v>
      </c>
      <c r="M580" s="41">
        <v>0</v>
      </c>
      <c r="N580" s="41">
        <f t="shared" si="11"/>
        <v>0</v>
      </c>
      <c r="O580" s="41">
        <v>0</v>
      </c>
      <c r="P580" s="41">
        <v>0</v>
      </c>
      <c r="Q580" s="41">
        <v>0</v>
      </c>
      <c r="R580" s="52">
        <v>44927</v>
      </c>
      <c r="S580" s="52">
        <v>45291</v>
      </c>
    </row>
    <row r="581" spans="1:19" ht="20.25" x14ac:dyDescent="0.3">
      <c r="A581" s="39">
        <v>561</v>
      </c>
      <c r="B581" s="43" t="s">
        <v>520</v>
      </c>
      <c r="C581" s="50">
        <v>37949</v>
      </c>
      <c r="D581" s="39" t="s">
        <v>1896</v>
      </c>
      <c r="E581" s="39">
        <v>1965</v>
      </c>
      <c r="F581" s="39" t="s">
        <v>2122</v>
      </c>
      <c r="G581" s="51" t="s">
        <v>2088</v>
      </c>
      <c r="H581" s="39">
        <v>5</v>
      </c>
      <c r="I581" s="39">
        <v>4</v>
      </c>
      <c r="J581" s="39">
        <v>0</v>
      </c>
      <c r="K581" s="39">
        <v>3538.89</v>
      </c>
      <c r="L581" s="39">
        <v>3522.16</v>
      </c>
      <c r="M581" s="41">
        <v>0</v>
      </c>
      <c r="N581" s="41">
        <f t="shared" si="11"/>
        <v>0</v>
      </c>
      <c r="O581" s="41">
        <v>0</v>
      </c>
      <c r="P581" s="41">
        <v>0</v>
      </c>
      <c r="Q581" s="41">
        <v>0</v>
      </c>
      <c r="R581" s="52">
        <v>44927</v>
      </c>
      <c r="S581" s="52">
        <v>45291</v>
      </c>
    </row>
    <row r="582" spans="1:19" ht="20.25" x14ac:dyDescent="0.3">
      <c r="A582" s="39">
        <v>562</v>
      </c>
      <c r="B582" s="43" t="s">
        <v>521</v>
      </c>
      <c r="C582" s="50">
        <v>37951</v>
      </c>
      <c r="D582" s="39" t="s">
        <v>1896</v>
      </c>
      <c r="E582" s="39">
        <v>1965</v>
      </c>
      <c r="F582" s="39" t="s">
        <v>2122</v>
      </c>
      <c r="G582" s="51" t="s">
        <v>2088</v>
      </c>
      <c r="H582" s="39">
        <v>5</v>
      </c>
      <c r="I582" s="39">
        <v>4</v>
      </c>
      <c r="J582" s="39">
        <v>0</v>
      </c>
      <c r="K582" s="39">
        <v>3534.44</v>
      </c>
      <c r="L582" s="39">
        <v>3534.51</v>
      </c>
      <c r="M582" s="41">
        <v>0</v>
      </c>
      <c r="N582" s="41">
        <f t="shared" si="11"/>
        <v>0</v>
      </c>
      <c r="O582" s="41">
        <v>0</v>
      </c>
      <c r="P582" s="41">
        <v>0</v>
      </c>
      <c r="Q582" s="41">
        <v>0</v>
      </c>
      <c r="R582" s="52">
        <v>44927</v>
      </c>
      <c r="S582" s="52">
        <v>45291</v>
      </c>
    </row>
    <row r="583" spans="1:19" ht="20.25" x14ac:dyDescent="0.3">
      <c r="A583" s="39">
        <v>563</v>
      </c>
      <c r="B583" s="43" t="s">
        <v>522</v>
      </c>
      <c r="C583" s="50">
        <v>37953</v>
      </c>
      <c r="D583" s="39" t="s">
        <v>1896</v>
      </c>
      <c r="E583" s="39">
        <v>1965</v>
      </c>
      <c r="F583" s="39" t="s">
        <v>2122</v>
      </c>
      <c r="G583" s="51" t="s">
        <v>2088</v>
      </c>
      <c r="H583" s="39">
        <v>5</v>
      </c>
      <c r="I583" s="39">
        <v>4</v>
      </c>
      <c r="J583" s="39">
        <v>0</v>
      </c>
      <c r="K583" s="39">
        <v>3514.4</v>
      </c>
      <c r="L583" s="39">
        <v>3517.45</v>
      </c>
      <c r="M583" s="41">
        <v>0</v>
      </c>
      <c r="N583" s="41">
        <f t="shared" si="11"/>
        <v>0</v>
      </c>
      <c r="O583" s="41">
        <v>0</v>
      </c>
      <c r="P583" s="41">
        <v>0</v>
      </c>
      <c r="Q583" s="41">
        <v>0</v>
      </c>
      <c r="R583" s="52">
        <v>44927</v>
      </c>
      <c r="S583" s="52">
        <v>45291</v>
      </c>
    </row>
    <row r="584" spans="1:19" ht="20.25" x14ac:dyDescent="0.3">
      <c r="A584" s="39">
        <v>564</v>
      </c>
      <c r="B584" s="43" t="s">
        <v>523</v>
      </c>
      <c r="C584" s="50">
        <v>37934</v>
      </c>
      <c r="D584" s="39" t="s">
        <v>1896</v>
      </c>
      <c r="E584" s="39">
        <v>1964</v>
      </c>
      <c r="F584" s="39" t="s">
        <v>2122</v>
      </c>
      <c r="G584" s="51" t="s">
        <v>2088</v>
      </c>
      <c r="H584" s="39">
        <v>5</v>
      </c>
      <c r="I584" s="39">
        <v>4</v>
      </c>
      <c r="J584" s="39">
        <v>0</v>
      </c>
      <c r="K584" s="39">
        <v>5669.07</v>
      </c>
      <c r="L584" s="39">
        <v>3508.81</v>
      </c>
      <c r="M584" s="41">
        <v>0</v>
      </c>
      <c r="N584" s="41">
        <f t="shared" si="11"/>
        <v>0</v>
      </c>
      <c r="O584" s="41">
        <v>0</v>
      </c>
      <c r="P584" s="41">
        <v>0</v>
      </c>
      <c r="Q584" s="41">
        <v>0</v>
      </c>
      <c r="R584" s="52">
        <v>44927</v>
      </c>
      <c r="S584" s="52">
        <v>45291</v>
      </c>
    </row>
    <row r="585" spans="1:19" ht="20.25" x14ac:dyDescent="0.3">
      <c r="A585" s="39">
        <v>565</v>
      </c>
      <c r="B585" s="43" t="s">
        <v>524</v>
      </c>
      <c r="C585" s="50">
        <v>37935</v>
      </c>
      <c r="D585" s="39" t="s">
        <v>1896</v>
      </c>
      <c r="E585" s="39">
        <v>1962</v>
      </c>
      <c r="F585" s="39" t="s">
        <v>2122</v>
      </c>
      <c r="G585" s="51" t="s">
        <v>2089</v>
      </c>
      <c r="H585" s="39">
        <v>4</v>
      </c>
      <c r="I585" s="39">
        <v>2</v>
      </c>
      <c r="J585" s="39">
        <v>0</v>
      </c>
      <c r="K585" s="39">
        <v>1895.56</v>
      </c>
      <c r="L585" s="39">
        <v>1265.73</v>
      </c>
      <c r="M585" s="41">
        <v>0</v>
      </c>
      <c r="N585" s="41">
        <f t="shared" si="11"/>
        <v>0</v>
      </c>
      <c r="O585" s="41">
        <v>0</v>
      </c>
      <c r="P585" s="41">
        <v>0</v>
      </c>
      <c r="Q585" s="41">
        <v>0</v>
      </c>
      <c r="R585" s="52">
        <v>44927</v>
      </c>
      <c r="S585" s="52">
        <v>45291</v>
      </c>
    </row>
    <row r="586" spans="1:19" ht="20.25" x14ac:dyDescent="0.3">
      <c r="A586" s="39">
        <v>566</v>
      </c>
      <c r="B586" s="43" t="s">
        <v>525</v>
      </c>
      <c r="C586" s="50">
        <v>37936</v>
      </c>
      <c r="D586" s="39" t="s">
        <v>1896</v>
      </c>
      <c r="E586" s="39">
        <v>1964</v>
      </c>
      <c r="F586" s="39" t="s">
        <v>2122</v>
      </c>
      <c r="G586" s="51" t="s">
        <v>2088</v>
      </c>
      <c r="H586" s="39">
        <v>5</v>
      </c>
      <c r="I586" s="39">
        <v>4</v>
      </c>
      <c r="J586" s="39">
        <v>0</v>
      </c>
      <c r="K586" s="39">
        <v>3514.37</v>
      </c>
      <c r="L586" s="39">
        <v>3512.24</v>
      </c>
      <c r="M586" s="41">
        <v>0</v>
      </c>
      <c r="N586" s="41">
        <f t="shared" ref="N586:N649" si="15">M586</f>
        <v>0</v>
      </c>
      <c r="O586" s="41">
        <v>0</v>
      </c>
      <c r="P586" s="41">
        <v>0</v>
      </c>
      <c r="Q586" s="41">
        <v>0</v>
      </c>
      <c r="R586" s="52">
        <v>44927</v>
      </c>
      <c r="S586" s="52">
        <v>45291</v>
      </c>
    </row>
    <row r="587" spans="1:19" ht="20.25" x14ac:dyDescent="0.3">
      <c r="A587" s="39">
        <v>567</v>
      </c>
      <c r="B587" s="43" t="s">
        <v>526</v>
      </c>
      <c r="C587" s="50">
        <v>38299</v>
      </c>
      <c r="D587" s="39" t="s">
        <v>1896</v>
      </c>
      <c r="E587" s="39">
        <v>1961</v>
      </c>
      <c r="F587" s="39" t="s">
        <v>2122</v>
      </c>
      <c r="G587" s="51" t="s">
        <v>2088</v>
      </c>
      <c r="H587" s="39">
        <v>2</v>
      </c>
      <c r="I587" s="39">
        <v>3</v>
      </c>
      <c r="J587" s="39">
        <v>0</v>
      </c>
      <c r="K587" s="39">
        <v>3483.04</v>
      </c>
      <c r="L587" s="39">
        <v>2016.64</v>
      </c>
      <c r="M587" s="41">
        <v>0</v>
      </c>
      <c r="N587" s="41">
        <f t="shared" si="15"/>
        <v>0</v>
      </c>
      <c r="O587" s="41">
        <v>0</v>
      </c>
      <c r="P587" s="41">
        <v>0</v>
      </c>
      <c r="Q587" s="41">
        <v>0</v>
      </c>
      <c r="R587" s="52">
        <v>44927</v>
      </c>
      <c r="S587" s="52">
        <v>45291</v>
      </c>
    </row>
    <row r="588" spans="1:19" ht="20.25" x14ac:dyDescent="0.3">
      <c r="A588" s="39">
        <v>568</v>
      </c>
      <c r="B588" s="43" t="s">
        <v>527</v>
      </c>
      <c r="C588" s="50">
        <v>38358</v>
      </c>
      <c r="D588" s="39" t="s">
        <v>1896</v>
      </c>
      <c r="E588" s="39">
        <v>1952</v>
      </c>
      <c r="F588" s="39" t="s">
        <v>2122</v>
      </c>
      <c r="G588" s="51" t="s">
        <v>2089</v>
      </c>
      <c r="H588" s="39">
        <v>2</v>
      </c>
      <c r="I588" s="39">
        <v>2</v>
      </c>
      <c r="J588" s="39">
        <v>0</v>
      </c>
      <c r="K588" s="39">
        <v>693.53</v>
      </c>
      <c r="L588" s="39">
        <v>383.33</v>
      </c>
      <c r="M588" s="41">
        <v>0</v>
      </c>
      <c r="N588" s="41">
        <f t="shared" si="15"/>
        <v>0</v>
      </c>
      <c r="O588" s="41">
        <v>0</v>
      </c>
      <c r="P588" s="41">
        <v>0</v>
      </c>
      <c r="Q588" s="41">
        <v>0</v>
      </c>
      <c r="R588" s="52">
        <v>44927</v>
      </c>
      <c r="S588" s="52">
        <v>45291</v>
      </c>
    </row>
    <row r="589" spans="1:19" ht="20.25" x14ac:dyDescent="0.3">
      <c r="A589" s="39">
        <v>569</v>
      </c>
      <c r="B589" s="43" t="s">
        <v>528</v>
      </c>
      <c r="C589" s="50">
        <v>38361</v>
      </c>
      <c r="D589" s="39" t="s">
        <v>1896</v>
      </c>
      <c r="E589" s="39">
        <v>1962</v>
      </c>
      <c r="F589" s="39" t="s">
        <v>2122</v>
      </c>
      <c r="G589" s="51" t="s">
        <v>2090</v>
      </c>
      <c r="H589" s="39">
        <v>2</v>
      </c>
      <c r="I589" s="39">
        <v>2</v>
      </c>
      <c r="J589" s="39">
        <v>0</v>
      </c>
      <c r="K589" s="39">
        <v>1565.51</v>
      </c>
      <c r="L589" s="39">
        <v>625</v>
      </c>
      <c r="M589" s="41">
        <v>0</v>
      </c>
      <c r="N589" s="41">
        <f t="shared" si="15"/>
        <v>0</v>
      </c>
      <c r="O589" s="41">
        <v>0</v>
      </c>
      <c r="P589" s="41">
        <v>0</v>
      </c>
      <c r="Q589" s="41">
        <v>0</v>
      </c>
      <c r="R589" s="52">
        <v>44927</v>
      </c>
      <c r="S589" s="52">
        <v>45291</v>
      </c>
    </row>
    <row r="590" spans="1:19" ht="20.25" x14ac:dyDescent="0.3">
      <c r="A590" s="39">
        <v>570</v>
      </c>
      <c r="B590" s="43" t="s">
        <v>529</v>
      </c>
      <c r="C590" s="50">
        <v>38349</v>
      </c>
      <c r="D590" s="39" t="s">
        <v>1896</v>
      </c>
      <c r="E590" s="39">
        <v>1952</v>
      </c>
      <c r="F590" s="39" t="s">
        <v>2122</v>
      </c>
      <c r="G590" s="51" t="s">
        <v>2089</v>
      </c>
      <c r="H590" s="39">
        <v>2</v>
      </c>
      <c r="I590" s="39">
        <v>2</v>
      </c>
      <c r="J590" s="39">
        <v>0</v>
      </c>
      <c r="K590" s="39">
        <v>1381.76</v>
      </c>
      <c r="L590" s="39">
        <v>700.66</v>
      </c>
      <c r="M590" s="41">
        <v>0</v>
      </c>
      <c r="N590" s="41">
        <f t="shared" si="15"/>
        <v>0</v>
      </c>
      <c r="O590" s="41">
        <v>0</v>
      </c>
      <c r="P590" s="41">
        <v>0</v>
      </c>
      <c r="Q590" s="41">
        <v>0</v>
      </c>
      <c r="R590" s="52">
        <v>44927</v>
      </c>
      <c r="S590" s="52">
        <v>45291</v>
      </c>
    </row>
    <row r="591" spans="1:19" ht="20.25" x14ac:dyDescent="0.3">
      <c r="A591" s="39">
        <v>571</v>
      </c>
      <c r="B591" s="43" t="s">
        <v>530</v>
      </c>
      <c r="C591" s="50">
        <v>38362</v>
      </c>
      <c r="D591" s="39" t="s">
        <v>1896</v>
      </c>
      <c r="E591" s="39">
        <v>1960</v>
      </c>
      <c r="F591" s="39" t="s">
        <v>2122</v>
      </c>
      <c r="G591" s="51" t="s">
        <v>2090</v>
      </c>
      <c r="H591" s="39">
        <v>2</v>
      </c>
      <c r="I591" s="39">
        <v>2</v>
      </c>
      <c r="J591" s="39">
        <v>0</v>
      </c>
      <c r="K591" s="39">
        <v>1173.69</v>
      </c>
      <c r="L591" s="39">
        <v>612.9</v>
      </c>
      <c r="M591" s="41">
        <v>0</v>
      </c>
      <c r="N591" s="41">
        <f t="shared" si="15"/>
        <v>0</v>
      </c>
      <c r="O591" s="41">
        <v>0</v>
      </c>
      <c r="P591" s="41">
        <v>0</v>
      </c>
      <c r="Q591" s="41">
        <v>0</v>
      </c>
      <c r="R591" s="52">
        <v>44927</v>
      </c>
      <c r="S591" s="52">
        <v>45291</v>
      </c>
    </row>
    <row r="592" spans="1:19" ht="20.25" x14ac:dyDescent="0.3">
      <c r="A592" s="39">
        <v>572</v>
      </c>
      <c r="B592" s="43" t="s">
        <v>531</v>
      </c>
      <c r="C592" s="50">
        <v>38350</v>
      </c>
      <c r="D592" s="39" t="s">
        <v>1896</v>
      </c>
      <c r="E592" s="39">
        <v>1960</v>
      </c>
      <c r="F592" s="39" t="s">
        <v>2122</v>
      </c>
      <c r="G592" s="51" t="s">
        <v>2090</v>
      </c>
      <c r="H592" s="39">
        <v>2</v>
      </c>
      <c r="I592" s="39">
        <v>2</v>
      </c>
      <c r="J592" s="39">
        <v>0</v>
      </c>
      <c r="K592" s="39">
        <v>1086.6300000000001</v>
      </c>
      <c r="L592" s="39">
        <v>619.5200000000001</v>
      </c>
      <c r="M592" s="41">
        <v>0</v>
      </c>
      <c r="N592" s="41">
        <f t="shared" si="15"/>
        <v>0</v>
      </c>
      <c r="O592" s="41">
        <v>0</v>
      </c>
      <c r="P592" s="41">
        <v>0</v>
      </c>
      <c r="Q592" s="41">
        <v>0</v>
      </c>
      <c r="R592" s="52">
        <v>44927</v>
      </c>
      <c r="S592" s="52">
        <v>45291</v>
      </c>
    </row>
    <row r="593" spans="1:19" ht="20.25" x14ac:dyDescent="0.3">
      <c r="A593" s="39">
        <v>573</v>
      </c>
      <c r="B593" s="43" t="s">
        <v>532</v>
      </c>
      <c r="C593" s="50">
        <v>38352</v>
      </c>
      <c r="D593" s="39" t="s">
        <v>1896</v>
      </c>
      <c r="E593" s="39">
        <v>1952</v>
      </c>
      <c r="F593" s="39" t="s">
        <v>2122</v>
      </c>
      <c r="G593" s="51" t="s">
        <v>2089</v>
      </c>
      <c r="H593" s="39">
        <v>2</v>
      </c>
      <c r="I593" s="39">
        <v>1</v>
      </c>
      <c r="J593" s="39">
        <v>0</v>
      </c>
      <c r="K593" s="39">
        <v>700.52</v>
      </c>
      <c r="L593" s="39">
        <v>390.96</v>
      </c>
      <c r="M593" s="41">
        <v>0</v>
      </c>
      <c r="N593" s="41">
        <f t="shared" si="15"/>
        <v>0</v>
      </c>
      <c r="O593" s="41">
        <v>0</v>
      </c>
      <c r="P593" s="41">
        <v>0</v>
      </c>
      <c r="Q593" s="41">
        <v>0</v>
      </c>
      <c r="R593" s="52">
        <v>44927</v>
      </c>
      <c r="S593" s="52">
        <v>45291</v>
      </c>
    </row>
    <row r="594" spans="1:19" ht="20.25" x14ac:dyDescent="0.3">
      <c r="A594" s="39">
        <v>574</v>
      </c>
      <c r="B594" s="43" t="s">
        <v>533</v>
      </c>
      <c r="C594" s="50">
        <v>38353</v>
      </c>
      <c r="D594" s="39" t="s">
        <v>1896</v>
      </c>
      <c r="E594" s="39">
        <v>1961</v>
      </c>
      <c r="F594" s="39" t="s">
        <v>2122</v>
      </c>
      <c r="G594" s="51" t="s">
        <v>2090</v>
      </c>
      <c r="H594" s="39">
        <v>2</v>
      </c>
      <c r="I594" s="39">
        <v>2</v>
      </c>
      <c r="J594" s="39">
        <v>0</v>
      </c>
      <c r="K594" s="39">
        <v>928.64</v>
      </c>
      <c r="L594" s="39">
        <v>495.84</v>
      </c>
      <c r="M594" s="41">
        <v>0</v>
      </c>
      <c r="N594" s="41">
        <f t="shared" si="15"/>
        <v>0</v>
      </c>
      <c r="O594" s="41">
        <v>0</v>
      </c>
      <c r="P594" s="41">
        <v>0</v>
      </c>
      <c r="Q594" s="41">
        <v>0</v>
      </c>
      <c r="R594" s="52">
        <v>44927</v>
      </c>
      <c r="S594" s="52">
        <v>45291</v>
      </c>
    </row>
    <row r="595" spans="1:19" ht="20.25" x14ac:dyDescent="0.3">
      <c r="A595" s="39">
        <v>575</v>
      </c>
      <c r="B595" s="43" t="s">
        <v>534</v>
      </c>
      <c r="C595" s="50">
        <v>38355</v>
      </c>
      <c r="D595" s="39" t="s">
        <v>1896</v>
      </c>
      <c r="E595" s="39">
        <v>1962</v>
      </c>
      <c r="F595" s="39" t="s">
        <v>2122</v>
      </c>
      <c r="G595" s="51" t="s">
        <v>2090</v>
      </c>
      <c r="H595" s="39">
        <v>2</v>
      </c>
      <c r="I595" s="39">
        <v>2</v>
      </c>
      <c r="J595" s="39">
        <v>0</v>
      </c>
      <c r="K595" s="39">
        <v>1567.43</v>
      </c>
      <c r="L595" s="39">
        <v>614.85</v>
      </c>
      <c r="M595" s="41">
        <v>0</v>
      </c>
      <c r="N595" s="41">
        <f t="shared" si="15"/>
        <v>0</v>
      </c>
      <c r="O595" s="41">
        <v>0</v>
      </c>
      <c r="P595" s="41">
        <v>0</v>
      </c>
      <c r="Q595" s="41">
        <v>0</v>
      </c>
      <c r="R595" s="52">
        <v>44927</v>
      </c>
      <c r="S595" s="52">
        <v>45291</v>
      </c>
    </row>
    <row r="596" spans="1:19" ht="20.25" x14ac:dyDescent="0.3">
      <c r="A596" s="39">
        <v>576</v>
      </c>
      <c r="B596" s="43" t="s">
        <v>535</v>
      </c>
      <c r="C596" s="50">
        <v>38356</v>
      </c>
      <c r="D596" s="39" t="s">
        <v>1896</v>
      </c>
      <c r="E596" s="39">
        <v>1953</v>
      </c>
      <c r="F596" s="39" t="s">
        <v>2122</v>
      </c>
      <c r="G596" s="51" t="s">
        <v>2089</v>
      </c>
      <c r="H596" s="39">
        <v>2</v>
      </c>
      <c r="I596" s="39">
        <v>2</v>
      </c>
      <c r="J596" s="39">
        <v>0</v>
      </c>
      <c r="K596" s="39">
        <v>1597.4</v>
      </c>
      <c r="L596" s="39">
        <v>901.18</v>
      </c>
      <c r="M596" s="41">
        <v>0</v>
      </c>
      <c r="N596" s="41">
        <f t="shared" si="15"/>
        <v>0</v>
      </c>
      <c r="O596" s="41">
        <v>0</v>
      </c>
      <c r="P596" s="41">
        <v>0</v>
      </c>
      <c r="Q596" s="41">
        <v>0</v>
      </c>
      <c r="R596" s="52">
        <v>44927</v>
      </c>
      <c r="S596" s="52">
        <v>45291</v>
      </c>
    </row>
    <row r="597" spans="1:19" ht="20.25" x14ac:dyDescent="0.3">
      <c r="A597" s="39">
        <v>577</v>
      </c>
      <c r="B597" s="43" t="s">
        <v>536</v>
      </c>
      <c r="C597" s="50">
        <v>38376</v>
      </c>
      <c r="D597" s="39" t="s">
        <v>1896</v>
      </c>
      <c r="E597" s="39">
        <v>1971</v>
      </c>
      <c r="F597" s="39" t="s">
        <v>2122</v>
      </c>
      <c r="G597" s="51" t="s">
        <v>2088</v>
      </c>
      <c r="H597" s="39">
        <v>4</v>
      </c>
      <c r="I597" s="39">
        <v>3</v>
      </c>
      <c r="J597" s="39">
        <v>0</v>
      </c>
      <c r="K597" s="39">
        <v>3572.48</v>
      </c>
      <c r="L597" s="39">
        <v>2069.34</v>
      </c>
      <c r="M597" s="41">
        <v>0</v>
      </c>
      <c r="N597" s="41">
        <f t="shared" si="15"/>
        <v>0</v>
      </c>
      <c r="O597" s="41">
        <v>0</v>
      </c>
      <c r="P597" s="41">
        <v>0</v>
      </c>
      <c r="Q597" s="41">
        <v>0</v>
      </c>
      <c r="R597" s="52">
        <v>44927</v>
      </c>
      <c r="S597" s="52">
        <v>45291</v>
      </c>
    </row>
    <row r="598" spans="1:19" ht="20.25" x14ac:dyDescent="0.3">
      <c r="A598" s="39">
        <v>578</v>
      </c>
      <c r="B598" s="43" t="s">
        <v>537</v>
      </c>
      <c r="C598" s="50">
        <v>38399</v>
      </c>
      <c r="D598" s="39" t="s">
        <v>1896</v>
      </c>
      <c r="E598" s="39">
        <v>1965</v>
      </c>
      <c r="F598" s="39" t="s">
        <v>2122</v>
      </c>
      <c r="G598" s="51" t="s">
        <v>2088</v>
      </c>
      <c r="H598" s="39">
        <v>5</v>
      </c>
      <c r="I598" s="39">
        <v>4</v>
      </c>
      <c r="J598" s="39">
        <v>0</v>
      </c>
      <c r="K598" s="39">
        <v>4777.3</v>
      </c>
      <c r="L598" s="39">
        <v>2830.02</v>
      </c>
      <c r="M598" s="41">
        <v>0</v>
      </c>
      <c r="N598" s="41">
        <f t="shared" si="15"/>
        <v>0</v>
      </c>
      <c r="O598" s="41">
        <v>0</v>
      </c>
      <c r="P598" s="41">
        <v>0</v>
      </c>
      <c r="Q598" s="41">
        <v>0</v>
      </c>
      <c r="R598" s="52">
        <v>44927</v>
      </c>
      <c r="S598" s="52">
        <v>45291</v>
      </c>
    </row>
    <row r="599" spans="1:19" ht="20.25" x14ac:dyDescent="0.3">
      <c r="A599" s="39">
        <v>579</v>
      </c>
      <c r="B599" s="43" t="s">
        <v>539</v>
      </c>
      <c r="C599" s="50">
        <v>38405</v>
      </c>
      <c r="D599" s="39" t="s">
        <v>1896</v>
      </c>
      <c r="E599" s="39">
        <v>1967</v>
      </c>
      <c r="F599" s="39" t="s">
        <v>2122</v>
      </c>
      <c r="G599" s="51" t="s">
        <v>2088</v>
      </c>
      <c r="H599" s="39">
        <v>5</v>
      </c>
      <c r="I599" s="39">
        <v>4</v>
      </c>
      <c r="J599" s="39">
        <v>0</v>
      </c>
      <c r="K599" s="39">
        <v>5547.35</v>
      </c>
      <c r="L599" s="39">
        <v>3552.9</v>
      </c>
      <c r="M599" s="41">
        <v>0</v>
      </c>
      <c r="N599" s="41">
        <f t="shared" si="15"/>
        <v>0</v>
      </c>
      <c r="O599" s="41">
        <v>0</v>
      </c>
      <c r="P599" s="41">
        <v>0</v>
      </c>
      <c r="Q599" s="41">
        <v>0</v>
      </c>
      <c r="R599" s="52">
        <v>44927</v>
      </c>
      <c r="S599" s="52">
        <v>45291</v>
      </c>
    </row>
    <row r="600" spans="1:19" ht="20.25" x14ac:dyDescent="0.3">
      <c r="A600" s="39">
        <v>580</v>
      </c>
      <c r="B600" s="43" t="s">
        <v>538</v>
      </c>
      <c r="C600" s="50">
        <v>38374</v>
      </c>
      <c r="D600" s="39" t="s">
        <v>1896</v>
      </c>
      <c r="E600" s="39">
        <v>1971</v>
      </c>
      <c r="F600" s="39" t="s">
        <v>2122</v>
      </c>
      <c r="G600" s="51" t="s">
        <v>2088</v>
      </c>
      <c r="H600" s="39">
        <v>4</v>
      </c>
      <c r="I600" s="39">
        <v>3</v>
      </c>
      <c r="J600" s="39">
        <v>0</v>
      </c>
      <c r="K600" s="39">
        <v>3579.1</v>
      </c>
      <c r="L600" s="39">
        <v>2094.83</v>
      </c>
      <c r="M600" s="41">
        <v>0</v>
      </c>
      <c r="N600" s="41">
        <f t="shared" si="15"/>
        <v>0</v>
      </c>
      <c r="O600" s="41">
        <v>0</v>
      </c>
      <c r="P600" s="41">
        <v>0</v>
      </c>
      <c r="Q600" s="41">
        <v>0</v>
      </c>
      <c r="R600" s="52">
        <v>44927</v>
      </c>
      <c r="S600" s="52">
        <v>45291</v>
      </c>
    </row>
    <row r="601" spans="1:19" ht="20.25" x14ac:dyDescent="0.3">
      <c r="A601" s="39">
        <v>581</v>
      </c>
      <c r="B601" s="43" t="s">
        <v>517</v>
      </c>
      <c r="C601" s="50">
        <v>56122</v>
      </c>
      <c r="D601" s="39" t="s">
        <v>1896</v>
      </c>
      <c r="E601" s="39">
        <v>1989</v>
      </c>
      <c r="F601" s="39" t="s">
        <v>2122</v>
      </c>
      <c r="G601" s="51" t="s">
        <v>2120</v>
      </c>
      <c r="H601" s="39">
        <v>5</v>
      </c>
      <c r="I601" s="39">
        <v>3</v>
      </c>
      <c r="J601" s="39">
        <v>0</v>
      </c>
      <c r="K601" s="39">
        <v>2836</v>
      </c>
      <c r="L601" s="39">
        <v>2202.91</v>
      </c>
      <c r="M601" s="41">
        <v>0</v>
      </c>
      <c r="N601" s="41">
        <f t="shared" si="15"/>
        <v>0</v>
      </c>
      <c r="O601" s="41">
        <v>0</v>
      </c>
      <c r="P601" s="41">
        <v>0</v>
      </c>
      <c r="Q601" s="41">
        <v>0</v>
      </c>
      <c r="R601" s="52">
        <v>44927</v>
      </c>
      <c r="S601" s="52">
        <v>45291</v>
      </c>
    </row>
    <row r="602" spans="1:19" ht="20.25" x14ac:dyDescent="0.3">
      <c r="A602" s="39">
        <v>582</v>
      </c>
      <c r="B602" s="47" t="s">
        <v>1580</v>
      </c>
      <c r="C602" s="54">
        <v>37900</v>
      </c>
      <c r="D602" s="39" t="s">
        <v>1896</v>
      </c>
      <c r="E602" s="39">
        <v>1995</v>
      </c>
      <c r="F602" s="39" t="s">
        <v>2122</v>
      </c>
      <c r="G602" s="51" t="s">
        <v>2088</v>
      </c>
      <c r="H602" s="39">
        <v>9</v>
      </c>
      <c r="I602" s="39">
        <v>1</v>
      </c>
      <c r="J602" s="39">
        <v>1</v>
      </c>
      <c r="K602" s="39">
        <v>2764.92</v>
      </c>
      <c r="L602" s="39">
        <v>2126.39</v>
      </c>
      <c r="M602" s="41">
        <v>2587030.6800000002</v>
      </c>
      <c r="N602" s="41">
        <f t="shared" si="15"/>
        <v>2587030.6800000002</v>
      </c>
      <c r="O602" s="41">
        <v>0</v>
      </c>
      <c r="P602" s="41">
        <v>0</v>
      </c>
      <c r="Q602" s="41">
        <v>0</v>
      </c>
      <c r="R602" s="52">
        <v>44927</v>
      </c>
      <c r="S602" s="52">
        <v>45291</v>
      </c>
    </row>
    <row r="603" spans="1:19" ht="20.25" x14ac:dyDescent="0.3">
      <c r="A603" s="39">
        <v>583</v>
      </c>
      <c r="B603" s="47" t="s">
        <v>1581</v>
      </c>
      <c r="C603" s="54">
        <v>37901</v>
      </c>
      <c r="D603" s="39" t="s">
        <v>1896</v>
      </c>
      <c r="E603" s="39">
        <v>1995</v>
      </c>
      <c r="F603" s="39" t="s">
        <v>2122</v>
      </c>
      <c r="G603" s="51" t="s">
        <v>2088</v>
      </c>
      <c r="H603" s="39">
        <v>9</v>
      </c>
      <c r="I603" s="39">
        <v>2</v>
      </c>
      <c r="J603" s="39">
        <v>2</v>
      </c>
      <c r="K603" s="39">
        <v>5936.62</v>
      </c>
      <c r="L603" s="39">
        <v>4548.84</v>
      </c>
      <c r="M603" s="41">
        <v>5163277.3600000003</v>
      </c>
      <c r="N603" s="41">
        <f t="shared" si="15"/>
        <v>5163277.3600000003</v>
      </c>
      <c r="O603" s="41">
        <v>0</v>
      </c>
      <c r="P603" s="41">
        <v>0</v>
      </c>
      <c r="Q603" s="41">
        <v>0</v>
      </c>
      <c r="R603" s="52">
        <v>44927</v>
      </c>
      <c r="S603" s="52">
        <v>45291</v>
      </c>
    </row>
    <row r="604" spans="1:19" ht="20.25" x14ac:dyDescent="0.3">
      <c r="A604" s="39">
        <v>584</v>
      </c>
      <c r="B604" s="47" t="s">
        <v>1582</v>
      </c>
      <c r="C604" s="54">
        <v>37902</v>
      </c>
      <c r="D604" s="39" t="s">
        <v>1896</v>
      </c>
      <c r="E604" s="39">
        <v>1994</v>
      </c>
      <c r="F604" s="39" t="s">
        <v>2122</v>
      </c>
      <c r="G604" s="51" t="s">
        <v>2088</v>
      </c>
      <c r="H604" s="39">
        <v>9</v>
      </c>
      <c r="I604" s="39">
        <v>2</v>
      </c>
      <c r="J604" s="39">
        <v>2</v>
      </c>
      <c r="K604" s="39">
        <v>5515.71</v>
      </c>
      <c r="L604" s="39">
        <v>4268.7</v>
      </c>
      <c r="M604" s="41">
        <v>5161111.3600000003</v>
      </c>
      <c r="N604" s="41">
        <f t="shared" si="15"/>
        <v>5161111.3600000003</v>
      </c>
      <c r="O604" s="41">
        <v>0</v>
      </c>
      <c r="P604" s="41">
        <v>0</v>
      </c>
      <c r="Q604" s="41">
        <v>0</v>
      </c>
      <c r="R604" s="52">
        <v>44927</v>
      </c>
      <c r="S604" s="52">
        <v>45291</v>
      </c>
    </row>
    <row r="605" spans="1:19" ht="20.25" x14ac:dyDescent="0.3">
      <c r="A605" s="39">
        <v>585</v>
      </c>
      <c r="B605" s="48" t="s">
        <v>1583</v>
      </c>
      <c r="C605" s="54">
        <v>37810</v>
      </c>
      <c r="D605" s="39" t="s">
        <v>1896</v>
      </c>
      <c r="E605" s="39">
        <v>1959</v>
      </c>
      <c r="F605" s="39" t="s">
        <v>2122</v>
      </c>
      <c r="G605" s="51" t="s">
        <v>2089</v>
      </c>
      <c r="H605" s="39">
        <v>4</v>
      </c>
      <c r="I605" s="39">
        <v>3</v>
      </c>
      <c r="J605" s="39">
        <v>0</v>
      </c>
      <c r="K605" s="39">
        <v>3609.97</v>
      </c>
      <c r="L605" s="39">
        <v>1944.45</v>
      </c>
      <c r="M605" s="41">
        <v>0</v>
      </c>
      <c r="N605" s="41">
        <f t="shared" si="15"/>
        <v>0</v>
      </c>
      <c r="O605" s="41">
        <v>0</v>
      </c>
      <c r="P605" s="41">
        <v>0</v>
      </c>
      <c r="Q605" s="41">
        <v>0</v>
      </c>
      <c r="R605" s="52">
        <v>44927</v>
      </c>
      <c r="S605" s="52">
        <v>45291</v>
      </c>
    </row>
    <row r="606" spans="1:19" ht="20.25" x14ac:dyDescent="0.3">
      <c r="A606" s="39">
        <v>586</v>
      </c>
      <c r="B606" s="48" t="s">
        <v>1584</v>
      </c>
      <c r="C606" s="54">
        <v>37821</v>
      </c>
      <c r="D606" s="39" t="s">
        <v>1896</v>
      </c>
      <c r="E606" s="39">
        <v>1958</v>
      </c>
      <c r="F606" s="39" t="s">
        <v>2122</v>
      </c>
      <c r="G606" s="51" t="s">
        <v>2089</v>
      </c>
      <c r="H606" s="39">
        <v>3</v>
      </c>
      <c r="I606" s="39">
        <v>3</v>
      </c>
      <c r="J606" s="39">
        <v>0</v>
      </c>
      <c r="K606" s="39">
        <v>2237.04</v>
      </c>
      <c r="L606" s="39">
        <v>1405.64</v>
      </c>
      <c r="M606" s="41">
        <v>0</v>
      </c>
      <c r="N606" s="41">
        <f t="shared" si="15"/>
        <v>0</v>
      </c>
      <c r="O606" s="41">
        <v>0</v>
      </c>
      <c r="P606" s="41">
        <v>0</v>
      </c>
      <c r="Q606" s="41">
        <v>0</v>
      </c>
      <c r="R606" s="52">
        <v>44927</v>
      </c>
      <c r="S606" s="52">
        <v>45291</v>
      </c>
    </row>
    <row r="607" spans="1:19" ht="20.25" x14ac:dyDescent="0.3">
      <c r="A607" s="39">
        <v>587</v>
      </c>
      <c r="B607" s="48" t="s">
        <v>1585</v>
      </c>
      <c r="C607" s="54">
        <v>38033</v>
      </c>
      <c r="D607" s="39" t="s">
        <v>1896</v>
      </c>
      <c r="E607" s="39">
        <v>1971</v>
      </c>
      <c r="F607" s="39" t="s">
        <v>2122</v>
      </c>
      <c r="G607" s="51" t="s">
        <v>2088</v>
      </c>
      <c r="H607" s="39">
        <v>5</v>
      </c>
      <c r="I607" s="39">
        <v>4</v>
      </c>
      <c r="J607" s="39">
        <v>0</v>
      </c>
      <c r="K607" s="39">
        <v>5975.25</v>
      </c>
      <c r="L607" s="39">
        <v>3388.83</v>
      </c>
      <c r="M607" s="41">
        <v>0</v>
      </c>
      <c r="N607" s="41">
        <f t="shared" si="15"/>
        <v>0</v>
      </c>
      <c r="O607" s="41">
        <v>0</v>
      </c>
      <c r="P607" s="41">
        <v>0</v>
      </c>
      <c r="Q607" s="41">
        <v>0</v>
      </c>
      <c r="R607" s="52">
        <v>44927</v>
      </c>
      <c r="S607" s="52">
        <v>45291</v>
      </c>
    </row>
    <row r="608" spans="1:19" ht="20.25" x14ac:dyDescent="0.3">
      <c r="A608" s="39">
        <v>588</v>
      </c>
      <c r="B608" s="48" t="s">
        <v>1586</v>
      </c>
      <c r="C608" s="54">
        <v>38330</v>
      </c>
      <c r="D608" s="39" t="s">
        <v>1896</v>
      </c>
      <c r="E608" s="39">
        <v>1966</v>
      </c>
      <c r="F608" s="39" t="s">
        <v>2122</v>
      </c>
      <c r="G608" s="51" t="s">
        <v>2088</v>
      </c>
      <c r="H608" s="39">
        <v>5</v>
      </c>
      <c r="I608" s="39">
        <v>4</v>
      </c>
      <c r="J608" s="39">
        <v>0</v>
      </c>
      <c r="K608" s="39">
        <v>5757.13</v>
      </c>
      <c r="L608" s="39">
        <v>3534.79</v>
      </c>
      <c r="M608" s="41">
        <v>0</v>
      </c>
      <c r="N608" s="41">
        <f t="shared" si="15"/>
        <v>0</v>
      </c>
      <c r="O608" s="41">
        <v>0</v>
      </c>
      <c r="P608" s="41">
        <v>0</v>
      </c>
      <c r="Q608" s="41">
        <v>0</v>
      </c>
      <c r="R608" s="52">
        <v>44927</v>
      </c>
      <c r="S608" s="52">
        <v>45291</v>
      </c>
    </row>
    <row r="609" spans="1:19" ht="20.25" x14ac:dyDescent="0.3">
      <c r="A609" s="39">
        <v>589</v>
      </c>
      <c r="B609" s="48" t="s">
        <v>1729</v>
      </c>
      <c r="C609" s="54">
        <v>38046</v>
      </c>
      <c r="D609" s="39" t="s">
        <v>1896</v>
      </c>
      <c r="E609" s="39">
        <v>1967</v>
      </c>
      <c r="F609" s="39" t="s">
        <v>2122</v>
      </c>
      <c r="G609" s="51" t="s">
        <v>2088</v>
      </c>
      <c r="H609" s="39">
        <v>4</v>
      </c>
      <c r="I609" s="39">
        <v>4</v>
      </c>
      <c r="J609" s="39">
        <v>0</v>
      </c>
      <c r="K609" s="39">
        <v>2966.65</v>
      </c>
      <c r="L609" s="39">
        <v>2724.46</v>
      </c>
      <c r="M609" s="41">
        <v>0</v>
      </c>
      <c r="N609" s="41">
        <f t="shared" si="15"/>
        <v>0</v>
      </c>
      <c r="O609" s="41">
        <v>0</v>
      </c>
      <c r="P609" s="41">
        <v>0</v>
      </c>
      <c r="Q609" s="41">
        <v>0</v>
      </c>
      <c r="R609" s="52">
        <v>44927</v>
      </c>
      <c r="S609" s="52">
        <v>45291</v>
      </c>
    </row>
    <row r="610" spans="1:19" ht="20.25" x14ac:dyDescent="0.3">
      <c r="A610" s="39">
        <v>590</v>
      </c>
      <c r="B610" s="48" t="s">
        <v>1730</v>
      </c>
      <c r="C610" s="54">
        <v>38334</v>
      </c>
      <c r="D610" s="39" t="s">
        <v>1896</v>
      </c>
      <c r="E610" s="39">
        <v>1966</v>
      </c>
      <c r="F610" s="39" t="s">
        <v>2122</v>
      </c>
      <c r="G610" s="51" t="s">
        <v>2088</v>
      </c>
      <c r="H610" s="39">
        <v>5</v>
      </c>
      <c r="I610" s="39">
        <v>4</v>
      </c>
      <c r="J610" s="39">
        <v>0</v>
      </c>
      <c r="K610" s="39">
        <v>2780.72</v>
      </c>
      <c r="L610" s="39">
        <v>2515.83</v>
      </c>
      <c r="M610" s="41">
        <v>0</v>
      </c>
      <c r="N610" s="41">
        <f t="shared" si="15"/>
        <v>0</v>
      </c>
      <c r="O610" s="41">
        <v>0</v>
      </c>
      <c r="P610" s="41">
        <v>0</v>
      </c>
      <c r="Q610" s="41">
        <v>0</v>
      </c>
      <c r="R610" s="52">
        <v>44927</v>
      </c>
      <c r="S610" s="52">
        <v>45291</v>
      </c>
    </row>
    <row r="611" spans="1:19" ht="20.25" x14ac:dyDescent="0.3">
      <c r="A611" s="39">
        <v>591</v>
      </c>
      <c r="B611" s="48" t="s">
        <v>1731</v>
      </c>
      <c r="C611" s="54">
        <v>37807</v>
      </c>
      <c r="D611" s="39" t="s">
        <v>1896</v>
      </c>
      <c r="E611" s="39">
        <v>1967</v>
      </c>
      <c r="F611" s="39" t="s">
        <v>2122</v>
      </c>
      <c r="G611" s="51" t="s">
        <v>2088</v>
      </c>
      <c r="H611" s="39">
        <v>5</v>
      </c>
      <c r="I611" s="39">
        <v>4</v>
      </c>
      <c r="J611" s="39">
        <v>0</v>
      </c>
      <c r="K611" s="39">
        <v>3590.28</v>
      </c>
      <c r="L611" s="39">
        <v>3609.5</v>
      </c>
      <c r="M611" s="41">
        <v>0</v>
      </c>
      <c r="N611" s="41">
        <f t="shared" si="15"/>
        <v>0</v>
      </c>
      <c r="O611" s="41">
        <v>0</v>
      </c>
      <c r="P611" s="41">
        <v>0</v>
      </c>
      <c r="Q611" s="41">
        <v>0</v>
      </c>
      <c r="R611" s="52">
        <v>44927</v>
      </c>
      <c r="S611" s="52">
        <v>45291</v>
      </c>
    </row>
    <row r="612" spans="1:19" ht="20.25" x14ac:dyDescent="0.3">
      <c r="A612" s="39">
        <v>592</v>
      </c>
      <c r="B612" s="48" t="s">
        <v>1732</v>
      </c>
      <c r="C612" s="54">
        <v>38051</v>
      </c>
      <c r="D612" s="39" t="s">
        <v>1896</v>
      </c>
      <c r="E612" s="39">
        <v>1968</v>
      </c>
      <c r="F612" s="39" t="s">
        <v>2122</v>
      </c>
      <c r="G612" s="51" t="s">
        <v>2088</v>
      </c>
      <c r="H612" s="39">
        <v>4</v>
      </c>
      <c r="I612" s="39">
        <v>4</v>
      </c>
      <c r="J612" s="39">
        <v>0</v>
      </c>
      <c r="K612" s="39">
        <v>3123.74</v>
      </c>
      <c r="L612" s="39">
        <v>2884.43</v>
      </c>
      <c r="M612" s="41">
        <v>0</v>
      </c>
      <c r="N612" s="41">
        <f t="shared" si="15"/>
        <v>0</v>
      </c>
      <c r="O612" s="41">
        <v>0</v>
      </c>
      <c r="P612" s="41">
        <v>0</v>
      </c>
      <c r="Q612" s="41">
        <v>0</v>
      </c>
      <c r="R612" s="52">
        <v>44927</v>
      </c>
      <c r="S612" s="52">
        <v>45291</v>
      </c>
    </row>
    <row r="613" spans="1:19" ht="20.25" x14ac:dyDescent="0.3">
      <c r="A613" s="39">
        <v>593</v>
      </c>
      <c r="B613" s="48" t="s">
        <v>1807</v>
      </c>
      <c r="C613" s="54">
        <v>37846</v>
      </c>
      <c r="D613" s="39" t="s">
        <v>1896</v>
      </c>
      <c r="E613" s="39">
        <v>1992</v>
      </c>
      <c r="F613" s="39" t="s">
        <v>2122</v>
      </c>
      <c r="G613" s="51" t="s">
        <v>2088</v>
      </c>
      <c r="H613" s="39">
        <v>9</v>
      </c>
      <c r="I613" s="39">
        <v>3</v>
      </c>
      <c r="J613" s="39">
        <v>3</v>
      </c>
      <c r="K613" s="39">
        <v>9275.5300000000007</v>
      </c>
      <c r="L613" s="39">
        <v>6203.81</v>
      </c>
      <c r="M613" s="41">
        <v>7735366.04</v>
      </c>
      <c r="N613" s="41">
        <f t="shared" si="15"/>
        <v>7735366.04</v>
      </c>
      <c r="O613" s="41">
        <v>0</v>
      </c>
      <c r="P613" s="41">
        <v>0</v>
      </c>
      <c r="Q613" s="41">
        <v>0</v>
      </c>
      <c r="R613" s="52">
        <v>44927</v>
      </c>
      <c r="S613" s="52">
        <v>45291</v>
      </c>
    </row>
    <row r="614" spans="1:19" ht="20.25" x14ac:dyDescent="0.3">
      <c r="A614" s="39">
        <v>594</v>
      </c>
      <c r="B614" s="48" t="s">
        <v>1852</v>
      </c>
      <c r="C614" s="54">
        <v>37826</v>
      </c>
      <c r="D614" s="39" t="s">
        <v>1896</v>
      </c>
      <c r="E614" s="39">
        <v>1965</v>
      </c>
      <c r="F614" s="39" t="s">
        <v>2122</v>
      </c>
      <c r="G614" s="51" t="s">
        <v>2088</v>
      </c>
      <c r="H614" s="39">
        <v>4</v>
      </c>
      <c r="I614" s="39">
        <v>4</v>
      </c>
      <c r="J614" s="39">
        <v>0</v>
      </c>
      <c r="K614" s="39">
        <v>4769.3599999999997</v>
      </c>
      <c r="L614" s="39">
        <v>2812.73</v>
      </c>
      <c r="M614" s="41">
        <v>0</v>
      </c>
      <c r="N614" s="41">
        <f t="shared" si="15"/>
        <v>0</v>
      </c>
      <c r="O614" s="41">
        <v>0</v>
      </c>
      <c r="P614" s="41">
        <v>0</v>
      </c>
      <c r="Q614" s="41">
        <v>0</v>
      </c>
      <c r="R614" s="52">
        <v>44927</v>
      </c>
      <c r="S614" s="52">
        <v>45291</v>
      </c>
    </row>
    <row r="615" spans="1:19" ht="20.25" x14ac:dyDescent="0.3">
      <c r="A615" s="39">
        <v>595</v>
      </c>
      <c r="B615" s="48" t="s">
        <v>1853</v>
      </c>
      <c r="C615" s="54">
        <v>38114</v>
      </c>
      <c r="D615" s="39" t="s">
        <v>1896</v>
      </c>
      <c r="E615" s="39">
        <v>1975</v>
      </c>
      <c r="F615" s="39" t="s">
        <v>2122</v>
      </c>
      <c r="G615" s="51" t="s">
        <v>2088</v>
      </c>
      <c r="H615" s="39">
        <v>5</v>
      </c>
      <c r="I615" s="39">
        <v>6</v>
      </c>
      <c r="J615" s="39">
        <v>0</v>
      </c>
      <c r="K615" s="39">
        <v>7510.29</v>
      </c>
      <c r="L615" s="39">
        <v>4715.37</v>
      </c>
      <c r="M615" s="41">
        <v>0</v>
      </c>
      <c r="N615" s="41">
        <f t="shared" si="15"/>
        <v>0</v>
      </c>
      <c r="O615" s="41">
        <v>0</v>
      </c>
      <c r="P615" s="41">
        <v>0</v>
      </c>
      <c r="Q615" s="41">
        <v>0</v>
      </c>
      <c r="R615" s="52">
        <v>44927</v>
      </c>
      <c r="S615" s="52">
        <v>45291</v>
      </c>
    </row>
    <row r="616" spans="1:19" ht="20.25" x14ac:dyDescent="0.3">
      <c r="A616" s="39">
        <v>596</v>
      </c>
      <c r="B616" s="48" t="s">
        <v>1854</v>
      </c>
      <c r="C616" s="54">
        <v>38118</v>
      </c>
      <c r="D616" s="39" t="s">
        <v>1896</v>
      </c>
      <c r="E616" s="39">
        <v>1978</v>
      </c>
      <c r="F616" s="39" t="s">
        <v>2122</v>
      </c>
      <c r="G616" s="51" t="s">
        <v>2088</v>
      </c>
      <c r="H616" s="39">
        <v>5</v>
      </c>
      <c r="I616" s="39">
        <v>4</v>
      </c>
      <c r="J616" s="39">
        <v>0</v>
      </c>
      <c r="K616" s="39">
        <v>5515.43</v>
      </c>
      <c r="L616" s="39">
        <v>3231.87</v>
      </c>
      <c r="M616" s="41">
        <v>0</v>
      </c>
      <c r="N616" s="41">
        <f t="shared" si="15"/>
        <v>0</v>
      </c>
      <c r="O616" s="41">
        <v>0</v>
      </c>
      <c r="P616" s="41">
        <v>0</v>
      </c>
      <c r="Q616" s="41">
        <v>0</v>
      </c>
      <c r="R616" s="52">
        <v>44927</v>
      </c>
      <c r="S616" s="52">
        <v>45291</v>
      </c>
    </row>
    <row r="617" spans="1:19" ht="20.25" x14ac:dyDescent="0.3">
      <c r="A617" s="39">
        <v>597</v>
      </c>
      <c r="B617" s="48" t="s">
        <v>1855</v>
      </c>
      <c r="C617" s="54">
        <v>37893</v>
      </c>
      <c r="D617" s="39" t="s">
        <v>1896</v>
      </c>
      <c r="E617" s="39">
        <v>1977</v>
      </c>
      <c r="F617" s="39" t="s">
        <v>2122</v>
      </c>
      <c r="G617" s="51" t="s">
        <v>2088</v>
      </c>
      <c r="H617" s="39">
        <v>5</v>
      </c>
      <c r="I617" s="39">
        <v>4</v>
      </c>
      <c r="J617" s="39">
        <v>0</v>
      </c>
      <c r="K617" s="39">
        <v>5252.2</v>
      </c>
      <c r="L617" s="39">
        <v>3307.72</v>
      </c>
      <c r="M617" s="41">
        <v>0</v>
      </c>
      <c r="N617" s="41">
        <f t="shared" si="15"/>
        <v>0</v>
      </c>
      <c r="O617" s="41">
        <v>0</v>
      </c>
      <c r="P617" s="41">
        <v>0</v>
      </c>
      <c r="Q617" s="41">
        <v>0</v>
      </c>
      <c r="R617" s="52">
        <v>44927</v>
      </c>
      <c r="S617" s="52">
        <v>45291</v>
      </c>
    </row>
    <row r="618" spans="1:19" ht="20.25" x14ac:dyDescent="0.3">
      <c r="A618" s="39">
        <v>598</v>
      </c>
      <c r="B618" s="48" t="s">
        <v>1856</v>
      </c>
      <c r="C618" s="54">
        <v>37888</v>
      </c>
      <c r="D618" s="39" t="s">
        <v>1896</v>
      </c>
      <c r="E618" s="39">
        <v>1976</v>
      </c>
      <c r="F618" s="39" t="s">
        <v>2122</v>
      </c>
      <c r="G618" s="51" t="s">
        <v>2088</v>
      </c>
      <c r="H618" s="39">
        <v>5</v>
      </c>
      <c r="I618" s="39">
        <v>6</v>
      </c>
      <c r="J618" s="39">
        <v>0</v>
      </c>
      <c r="K618" s="39">
        <v>7690.53</v>
      </c>
      <c r="L618" s="39">
        <v>4869.34</v>
      </c>
      <c r="M618" s="41">
        <v>0</v>
      </c>
      <c r="N618" s="41">
        <f t="shared" si="15"/>
        <v>0</v>
      </c>
      <c r="O618" s="41">
        <v>0</v>
      </c>
      <c r="P618" s="41">
        <v>0</v>
      </c>
      <c r="Q618" s="41">
        <v>0</v>
      </c>
      <c r="R618" s="52">
        <v>44927</v>
      </c>
      <c r="S618" s="52">
        <v>45291</v>
      </c>
    </row>
    <row r="619" spans="1:19" ht="20.25" x14ac:dyDescent="0.3">
      <c r="A619" s="39">
        <v>599</v>
      </c>
      <c r="B619" s="48" t="s">
        <v>1857</v>
      </c>
      <c r="C619" s="54">
        <v>37889</v>
      </c>
      <c r="D619" s="39" t="s">
        <v>1896</v>
      </c>
      <c r="E619" s="39">
        <v>1976</v>
      </c>
      <c r="F619" s="39" t="s">
        <v>2122</v>
      </c>
      <c r="G619" s="51" t="s">
        <v>2088</v>
      </c>
      <c r="H619" s="39">
        <v>5</v>
      </c>
      <c r="I619" s="39">
        <v>6</v>
      </c>
      <c r="J619" s="39">
        <v>0</v>
      </c>
      <c r="K619" s="39">
        <v>7652.06</v>
      </c>
      <c r="L619" s="39">
        <v>4787.46</v>
      </c>
      <c r="M619" s="41">
        <v>0</v>
      </c>
      <c r="N619" s="41">
        <f t="shared" si="15"/>
        <v>0</v>
      </c>
      <c r="O619" s="41">
        <v>0</v>
      </c>
      <c r="P619" s="41">
        <v>0</v>
      </c>
      <c r="Q619" s="41">
        <v>0</v>
      </c>
      <c r="R619" s="52">
        <v>44927</v>
      </c>
      <c r="S619" s="52">
        <v>45291</v>
      </c>
    </row>
    <row r="620" spans="1:19" ht="20.25" x14ac:dyDescent="0.3">
      <c r="A620" s="39">
        <v>600</v>
      </c>
      <c r="B620" s="48" t="s">
        <v>1858</v>
      </c>
      <c r="C620" s="54">
        <v>37890</v>
      </c>
      <c r="D620" s="39" t="s">
        <v>1896</v>
      </c>
      <c r="E620" s="39">
        <v>1976</v>
      </c>
      <c r="F620" s="39" t="s">
        <v>2122</v>
      </c>
      <c r="G620" s="51" t="s">
        <v>2088</v>
      </c>
      <c r="H620" s="39">
        <v>5</v>
      </c>
      <c r="I620" s="39">
        <v>4</v>
      </c>
      <c r="J620" s="39">
        <v>0</v>
      </c>
      <c r="K620" s="39">
        <v>5400.6</v>
      </c>
      <c r="L620" s="39">
        <v>3334.06</v>
      </c>
      <c r="M620" s="41">
        <v>0</v>
      </c>
      <c r="N620" s="41">
        <f t="shared" si="15"/>
        <v>0</v>
      </c>
      <c r="O620" s="41">
        <v>0</v>
      </c>
      <c r="P620" s="41">
        <v>0</v>
      </c>
      <c r="Q620" s="41">
        <v>0</v>
      </c>
      <c r="R620" s="52">
        <v>44927</v>
      </c>
      <c r="S620" s="52">
        <v>45291</v>
      </c>
    </row>
    <row r="621" spans="1:19" ht="20.25" x14ac:dyDescent="0.3">
      <c r="A621" s="39">
        <v>601</v>
      </c>
      <c r="B621" s="48" t="s">
        <v>1859</v>
      </c>
      <c r="C621" s="54">
        <v>37947</v>
      </c>
      <c r="D621" s="39" t="s">
        <v>1896</v>
      </c>
      <c r="E621" s="39">
        <v>1961</v>
      </c>
      <c r="F621" s="39" t="s">
        <v>2122</v>
      </c>
      <c r="G621" s="51" t="s">
        <v>2088</v>
      </c>
      <c r="H621" s="39">
        <v>4</v>
      </c>
      <c r="I621" s="39">
        <v>4</v>
      </c>
      <c r="J621" s="39">
        <v>0</v>
      </c>
      <c r="K621" s="39">
        <v>4346.83</v>
      </c>
      <c r="L621" s="39">
        <v>2813.18</v>
      </c>
      <c r="M621" s="41">
        <v>0</v>
      </c>
      <c r="N621" s="41">
        <f t="shared" si="15"/>
        <v>0</v>
      </c>
      <c r="O621" s="41">
        <v>0</v>
      </c>
      <c r="P621" s="41">
        <v>0</v>
      </c>
      <c r="Q621" s="41">
        <v>0</v>
      </c>
      <c r="R621" s="52">
        <v>44927</v>
      </c>
      <c r="S621" s="52">
        <v>45291</v>
      </c>
    </row>
    <row r="622" spans="1:19" ht="20.25" x14ac:dyDescent="0.3">
      <c r="A622" s="39">
        <v>602</v>
      </c>
      <c r="B622" s="48" t="s">
        <v>1860</v>
      </c>
      <c r="C622" s="54">
        <v>37957</v>
      </c>
      <c r="D622" s="39" t="s">
        <v>1896</v>
      </c>
      <c r="E622" s="39">
        <v>1965</v>
      </c>
      <c r="F622" s="39" t="s">
        <v>2122</v>
      </c>
      <c r="G622" s="51" t="s">
        <v>2088</v>
      </c>
      <c r="H622" s="39">
        <v>5</v>
      </c>
      <c r="I622" s="39">
        <v>4</v>
      </c>
      <c r="J622" s="39">
        <v>0</v>
      </c>
      <c r="K622" s="39">
        <v>5616.81</v>
      </c>
      <c r="L622" s="39">
        <v>3507.01</v>
      </c>
      <c r="M622" s="41">
        <v>0</v>
      </c>
      <c r="N622" s="41">
        <f t="shared" si="15"/>
        <v>0</v>
      </c>
      <c r="O622" s="41">
        <v>0</v>
      </c>
      <c r="P622" s="41">
        <v>0</v>
      </c>
      <c r="Q622" s="41">
        <v>0</v>
      </c>
      <c r="R622" s="52">
        <v>44927</v>
      </c>
      <c r="S622" s="52">
        <v>45291</v>
      </c>
    </row>
    <row r="623" spans="1:19" ht="20.25" x14ac:dyDescent="0.3">
      <c r="A623" s="39">
        <v>603</v>
      </c>
      <c r="B623" s="48" t="s">
        <v>1861</v>
      </c>
      <c r="C623" s="54">
        <v>38345</v>
      </c>
      <c r="D623" s="39" t="s">
        <v>1896</v>
      </c>
      <c r="E623" s="39">
        <v>1976</v>
      </c>
      <c r="F623" s="39" t="s">
        <v>2122</v>
      </c>
      <c r="G623" s="51" t="s">
        <v>2088</v>
      </c>
      <c r="H623" s="39">
        <v>5</v>
      </c>
      <c r="I623" s="39">
        <v>6</v>
      </c>
      <c r="J623" s="39">
        <v>0</v>
      </c>
      <c r="K623" s="39">
        <v>5071.3500000000004</v>
      </c>
      <c r="L623" s="39">
        <v>4693.05</v>
      </c>
      <c r="M623" s="41">
        <v>0</v>
      </c>
      <c r="N623" s="41">
        <f t="shared" si="15"/>
        <v>0</v>
      </c>
      <c r="O623" s="41">
        <v>0</v>
      </c>
      <c r="P623" s="41">
        <v>0</v>
      </c>
      <c r="Q623" s="41">
        <v>0</v>
      </c>
      <c r="R623" s="52">
        <v>44927</v>
      </c>
      <c r="S623" s="52">
        <v>45291</v>
      </c>
    </row>
    <row r="624" spans="1:19" ht="20.25" x14ac:dyDescent="0.3">
      <c r="A624" s="39">
        <v>604</v>
      </c>
      <c r="B624" s="48" t="s">
        <v>1862</v>
      </c>
      <c r="C624" s="54">
        <v>37918</v>
      </c>
      <c r="D624" s="39" t="s">
        <v>1896</v>
      </c>
      <c r="E624" s="39">
        <v>1986</v>
      </c>
      <c r="F624" s="39" t="s">
        <v>2122</v>
      </c>
      <c r="G624" s="51" t="s">
        <v>2088</v>
      </c>
      <c r="H624" s="39">
        <v>5</v>
      </c>
      <c r="I624" s="39">
        <v>8</v>
      </c>
      <c r="J624" s="39">
        <v>0</v>
      </c>
      <c r="K624" s="39">
        <v>9212.5499999999993</v>
      </c>
      <c r="L624" s="39">
        <v>5753.5</v>
      </c>
      <c r="M624" s="41">
        <v>0</v>
      </c>
      <c r="N624" s="41">
        <f t="shared" si="15"/>
        <v>0</v>
      </c>
      <c r="O624" s="41">
        <v>0</v>
      </c>
      <c r="P624" s="41">
        <v>0</v>
      </c>
      <c r="Q624" s="41">
        <v>0</v>
      </c>
      <c r="R624" s="52">
        <v>44927</v>
      </c>
      <c r="S624" s="52">
        <v>45291</v>
      </c>
    </row>
    <row r="625" spans="1:19" ht="20.25" x14ac:dyDescent="0.3">
      <c r="A625" s="39">
        <v>605</v>
      </c>
      <c r="B625" s="48" t="s">
        <v>1863</v>
      </c>
      <c r="C625" s="54">
        <v>37920</v>
      </c>
      <c r="D625" s="39" t="s">
        <v>1896</v>
      </c>
      <c r="E625" s="39">
        <v>1988</v>
      </c>
      <c r="F625" s="39" t="s">
        <v>2122</v>
      </c>
      <c r="G625" s="51" t="s">
        <v>2088</v>
      </c>
      <c r="H625" s="39">
        <v>5</v>
      </c>
      <c r="I625" s="39">
        <v>4</v>
      </c>
      <c r="J625" s="39">
        <v>0</v>
      </c>
      <c r="K625" s="39">
        <v>5608.88</v>
      </c>
      <c r="L625" s="39">
        <v>3387.94</v>
      </c>
      <c r="M625" s="41">
        <v>0</v>
      </c>
      <c r="N625" s="41">
        <f t="shared" si="15"/>
        <v>0</v>
      </c>
      <c r="O625" s="41">
        <v>0</v>
      </c>
      <c r="P625" s="41">
        <v>0</v>
      </c>
      <c r="Q625" s="41">
        <v>0</v>
      </c>
      <c r="R625" s="52">
        <v>44927</v>
      </c>
      <c r="S625" s="52">
        <v>45291</v>
      </c>
    </row>
    <row r="626" spans="1:19" ht="20.25" x14ac:dyDescent="0.3">
      <c r="A626" s="39">
        <v>606</v>
      </c>
      <c r="B626" s="48" t="s">
        <v>1864</v>
      </c>
      <c r="C626" s="54">
        <v>38441</v>
      </c>
      <c r="D626" s="39" t="s">
        <v>1896</v>
      </c>
      <c r="E626" s="39">
        <v>1955</v>
      </c>
      <c r="F626" s="39" t="s">
        <v>2122</v>
      </c>
      <c r="G626" s="51" t="s">
        <v>2089</v>
      </c>
      <c r="H626" s="39">
        <v>2</v>
      </c>
      <c r="I626" s="39">
        <v>3</v>
      </c>
      <c r="J626" s="39">
        <v>0</v>
      </c>
      <c r="K626" s="39">
        <v>2509.35</v>
      </c>
      <c r="L626" s="39">
        <v>1408.47</v>
      </c>
      <c r="M626" s="41">
        <v>0</v>
      </c>
      <c r="N626" s="41">
        <f t="shared" si="15"/>
        <v>0</v>
      </c>
      <c r="O626" s="41">
        <v>0</v>
      </c>
      <c r="P626" s="41">
        <v>0</v>
      </c>
      <c r="Q626" s="41">
        <v>0</v>
      </c>
      <c r="R626" s="52">
        <v>44927</v>
      </c>
      <c r="S626" s="52">
        <v>45291</v>
      </c>
    </row>
    <row r="627" spans="1:19" ht="20.25" x14ac:dyDescent="0.25">
      <c r="A627" s="42" t="s">
        <v>22</v>
      </c>
      <c r="B627" s="42"/>
      <c r="C627" s="53" t="s">
        <v>172</v>
      </c>
      <c r="D627" s="53" t="s">
        <v>172</v>
      </c>
      <c r="E627" s="53" t="s">
        <v>172</v>
      </c>
      <c r="F627" s="53" t="s">
        <v>172</v>
      </c>
      <c r="G627" s="53" t="s">
        <v>172</v>
      </c>
      <c r="H627" s="53" t="s">
        <v>172</v>
      </c>
      <c r="I627" s="53" t="s">
        <v>172</v>
      </c>
      <c r="J627" s="45">
        <f>SUM(J550:J626)</f>
        <v>8</v>
      </c>
      <c r="K627" s="45">
        <f t="shared" ref="K627:Q627" si="16">SUM(K550:K626)</f>
        <v>270977.2099999999</v>
      </c>
      <c r="L627" s="45">
        <f t="shared" si="16"/>
        <v>184686.15</v>
      </c>
      <c r="M627" s="45">
        <f t="shared" si="16"/>
        <v>20646785.440000001</v>
      </c>
      <c r="N627" s="45">
        <f t="shared" si="16"/>
        <v>20646785.440000001</v>
      </c>
      <c r="O627" s="45">
        <f t="shared" si="16"/>
        <v>0</v>
      </c>
      <c r="P627" s="45">
        <f t="shared" si="16"/>
        <v>0</v>
      </c>
      <c r="Q627" s="45">
        <f t="shared" si="16"/>
        <v>0</v>
      </c>
      <c r="R627" s="53" t="s">
        <v>172</v>
      </c>
      <c r="S627" s="53" t="s">
        <v>172</v>
      </c>
    </row>
    <row r="628" spans="1:19" ht="20.25" x14ac:dyDescent="0.3">
      <c r="A628" s="463" t="s">
        <v>1914</v>
      </c>
      <c r="B628" s="463"/>
      <c r="C628" s="463"/>
      <c r="D628" s="463"/>
      <c r="E628" s="463"/>
      <c r="F628" s="463"/>
      <c r="G628" s="463"/>
      <c r="H628" s="463"/>
      <c r="I628" s="463"/>
      <c r="J628" s="463"/>
      <c r="K628" s="463"/>
      <c r="L628" s="463"/>
      <c r="M628" s="463"/>
      <c r="N628" s="463"/>
      <c r="O628" s="463"/>
      <c r="P628" s="463"/>
      <c r="Q628" s="463"/>
      <c r="R628" s="463"/>
      <c r="S628" s="464"/>
    </row>
    <row r="629" spans="1:19" ht="20.25" x14ac:dyDescent="0.3">
      <c r="A629" s="39">
        <v>607</v>
      </c>
      <c r="B629" s="43" t="s">
        <v>540</v>
      </c>
      <c r="C629" s="50">
        <v>38498</v>
      </c>
      <c r="D629" s="39" t="s">
        <v>1896</v>
      </c>
      <c r="E629" s="39">
        <v>1987</v>
      </c>
      <c r="F629" s="39" t="s">
        <v>2122</v>
      </c>
      <c r="G629" s="51" t="s">
        <v>2088</v>
      </c>
      <c r="H629" s="39">
        <v>9</v>
      </c>
      <c r="I629" s="39">
        <v>3</v>
      </c>
      <c r="J629" s="39">
        <v>3</v>
      </c>
      <c r="K629" s="39">
        <v>8132.21</v>
      </c>
      <c r="L629" s="39">
        <v>5469.7000000000007</v>
      </c>
      <c r="M629" s="41">
        <v>7930877.8949999996</v>
      </c>
      <c r="N629" s="41">
        <f t="shared" si="15"/>
        <v>7930877.8949999996</v>
      </c>
      <c r="O629" s="41">
        <v>0</v>
      </c>
      <c r="P629" s="41">
        <v>0</v>
      </c>
      <c r="Q629" s="41">
        <v>0</v>
      </c>
      <c r="R629" s="52">
        <v>44927</v>
      </c>
      <c r="S629" s="52">
        <v>45291</v>
      </c>
    </row>
    <row r="630" spans="1:19" ht="20.25" x14ac:dyDescent="0.3">
      <c r="A630" s="39">
        <v>608</v>
      </c>
      <c r="B630" s="43" t="s">
        <v>541</v>
      </c>
      <c r="C630" s="50">
        <v>38500</v>
      </c>
      <c r="D630" s="39" t="s">
        <v>1896</v>
      </c>
      <c r="E630" s="39">
        <v>1987</v>
      </c>
      <c r="F630" s="39" t="s">
        <v>2122</v>
      </c>
      <c r="G630" s="51" t="s">
        <v>2088</v>
      </c>
      <c r="H630" s="39">
        <v>9</v>
      </c>
      <c r="I630" s="39">
        <v>3</v>
      </c>
      <c r="J630" s="39">
        <v>3</v>
      </c>
      <c r="K630" s="39">
        <v>8043.72</v>
      </c>
      <c r="L630" s="39">
        <v>5552.7000000000007</v>
      </c>
      <c r="M630" s="41">
        <v>19208570.329999998</v>
      </c>
      <c r="N630" s="41">
        <f t="shared" si="15"/>
        <v>19208570.329999998</v>
      </c>
      <c r="O630" s="41">
        <v>0</v>
      </c>
      <c r="P630" s="41">
        <v>0</v>
      </c>
      <c r="Q630" s="41">
        <v>0</v>
      </c>
      <c r="R630" s="52">
        <v>44927</v>
      </c>
      <c r="S630" s="52">
        <v>45291</v>
      </c>
    </row>
    <row r="631" spans="1:19" ht="20.25" x14ac:dyDescent="0.3">
      <c r="A631" s="39">
        <v>609</v>
      </c>
      <c r="B631" s="43" t="s">
        <v>1766</v>
      </c>
      <c r="C631" s="50">
        <v>38502</v>
      </c>
      <c r="D631" s="39" t="s">
        <v>1896</v>
      </c>
      <c r="E631" s="39">
        <v>1986</v>
      </c>
      <c r="F631" s="39" t="s">
        <v>2122</v>
      </c>
      <c r="G631" s="51" t="s">
        <v>2088</v>
      </c>
      <c r="H631" s="39">
        <v>9</v>
      </c>
      <c r="I631" s="39">
        <v>7</v>
      </c>
      <c r="J631" s="39">
        <v>7</v>
      </c>
      <c r="K631" s="39">
        <v>17673.080000000002</v>
      </c>
      <c r="L631" s="39">
        <v>12579.13</v>
      </c>
      <c r="M631" s="41">
        <v>19026645.039999999</v>
      </c>
      <c r="N631" s="41">
        <f t="shared" si="15"/>
        <v>19026645.039999999</v>
      </c>
      <c r="O631" s="41">
        <v>0</v>
      </c>
      <c r="P631" s="41">
        <v>0</v>
      </c>
      <c r="Q631" s="41">
        <v>0</v>
      </c>
      <c r="R631" s="52">
        <v>44927</v>
      </c>
      <c r="S631" s="52">
        <v>45291</v>
      </c>
    </row>
    <row r="632" spans="1:19" ht="20.25" x14ac:dyDescent="0.3">
      <c r="A632" s="39">
        <v>610</v>
      </c>
      <c r="B632" s="43" t="s">
        <v>542</v>
      </c>
      <c r="C632" s="50">
        <v>38508</v>
      </c>
      <c r="D632" s="39" t="s">
        <v>1896</v>
      </c>
      <c r="E632" s="39">
        <v>1972</v>
      </c>
      <c r="F632" s="39" t="s">
        <v>2122</v>
      </c>
      <c r="G632" s="51" t="s">
        <v>2088</v>
      </c>
      <c r="H632" s="39">
        <v>5</v>
      </c>
      <c r="I632" s="39">
        <v>6</v>
      </c>
      <c r="J632" s="39">
        <v>0</v>
      </c>
      <c r="K632" s="39">
        <v>5994.93</v>
      </c>
      <c r="L632" s="39">
        <v>4529.05</v>
      </c>
      <c r="M632" s="41">
        <v>15213664.393749999</v>
      </c>
      <c r="N632" s="41">
        <f t="shared" si="15"/>
        <v>15213664.393749999</v>
      </c>
      <c r="O632" s="41">
        <v>0</v>
      </c>
      <c r="P632" s="41">
        <v>0</v>
      </c>
      <c r="Q632" s="41">
        <v>0</v>
      </c>
      <c r="R632" s="52">
        <v>44927</v>
      </c>
      <c r="S632" s="52">
        <v>45291</v>
      </c>
    </row>
    <row r="633" spans="1:19" ht="20.25" x14ac:dyDescent="0.3">
      <c r="A633" s="39">
        <v>611</v>
      </c>
      <c r="B633" s="43" t="s">
        <v>543</v>
      </c>
      <c r="C633" s="50">
        <v>38524</v>
      </c>
      <c r="D633" s="39" t="s">
        <v>1896</v>
      </c>
      <c r="E633" s="39">
        <v>1986</v>
      </c>
      <c r="F633" s="39" t="s">
        <v>2122</v>
      </c>
      <c r="G633" s="51" t="s">
        <v>2088</v>
      </c>
      <c r="H633" s="39">
        <v>9</v>
      </c>
      <c r="I633" s="39">
        <v>5</v>
      </c>
      <c r="J633" s="39">
        <v>0</v>
      </c>
      <c r="K633" s="39">
        <v>13893.36</v>
      </c>
      <c r="L633" s="39">
        <v>10578.9</v>
      </c>
      <c r="M633" s="41">
        <v>19561869.094000001</v>
      </c>
      <c r="N633" s="41">
        <f t="shared" si="15"/>
        <v>19561869.094000001</v>
      </c>
      <c r="O633" s="41">
        <v>0</v>
      </c>
      <c r="P633" s="41">
        <v>0</v>
      </c>
      <c r="Q633" s="41">
        <v>0</v>
      </c>
      <c r="R633" s="52">
        <v>44927</v>
      </c>
      <c r="S633" s="52">
        <v>45291</v>
      </c>
    </row>
    <row r="634" spans="1:19" ht="20.25" x14ac:dyDescent="0.3">
      <c r="A634" s="39">
        <v>612</v>
      </c>
      <c r="B634" s="43" t="s">
        <v>544</v>
      </c>
      <c r="C634" s="50">
        <v>38526</v>
      </c>
      <c r="D634" s="39" t="s">
        <v>1896</v>
      </c>
      <c r="E634" s="39">
        <v>1986</v>
      </c>
      <c r="F634" s="39" t="s">
        <v>2122</v>
      </c>
      <c r="G634" s="51" t="s">
        <v>2088</v>
      </c>
      <c r="H634" s="39">
        <v>9</v>
      </c>
      <c r="I634" s="39">
        <v>5</v>
      </c>
      <c r="J634" s="39">
        <v>5</v>
      </c>
      <c r="K634" s="39">
        <v>14295.01</v>
      </c>
      <c r="L634" s="39">
        <v>10722.29</v>
      </c>
      <c r="M634" s="41">
        <v>32051333.93</v>
      </c>
      <c r="N634" s="41">
        <f t="shared" si="15"/>
        <v>32051333.93</v>
      </c>
      <c r="O634" s="41">
        <v>0</v>
      </c>
      <c r="P634" s="41">
        <v>0</v>
      </c>
      <c r="Q634" s="41">
        <v>0</v>
      </c>
      <c r="R634" s="52">
        <v>44927</v>
      </c>
      <c r="S634" s="52">
        <v>45291</v>
      </c>
    </row>
    <row r="635" spans="1:19" ht="20.25" x14ac:dyDescent="0.3">
      <c r="A635" s="39">
        <v>613</v>
      </c>
      <c r="B635" s="43" t="s">
        <v>545</v>
      </c>
      <c r="C635" s="50">
        <v>38531</v>
      </c>
      <c r="D635" s="39" t="s">
        <v>1896</v>
      </c>
      <c r="E635" s="39">
        <v>1991</v>
      </c>
      <c r="F635" s="39" t="s">
        <v>2122</v>
      </c>
      <c r="G635" s="51" t="s">
        <v>2088</v>
      </c>
      <c r="H635" s="39">
        <v>9</v>
      </c>
      <c r="I635" s="39">
        <v>1</v>
      </c>
      <c r="J635" s="39">
        <v>1</v>
      </c>
      <c r="K635" s="39">
        <v>2672.6</v>
      </c>
      <c r="L635" s="39">
        <v>1935.9</v>
      </c>
      <c r="M635" s="41">
        <v>2794832.2750000004</v>
      </c>
      <c r="N635" s="41">
        <f t="shared" si="15"/>
        <v>2794832.2750000004</v>
      </c>
      <c r="O635" s="41">
        <v>0</v>
      </c>
      <c r="P635" s="41">
        <v>0</v>
      </c>
      <c r="Q635" s="41">
        <v>0</v>
      </c>
      <c r="R635" s="52">
        <v>44927</v>
      </c>
      <c r="S635" s="52">
        <v>45291</v>
      </c>
    </row>
    <row r="636" spans="1:19" ht="20.25" x14ac:dyDescent="0.3">
      <c r="A636" s="39">
        <v>614</v>
      </c>
      <c r="B636" s="43" t="s">
        <v>546</v>
      </c>
      <c r="C636" s="50">
        <v>38521</v>
      </c>
      <c r="D636" s="39" t="s">
        <v>1896</v>
      </c>
      <c r="E636" s="39">
        <v>1989</v>
      </c>
      <c r="F636" s="39" t="s">
        <v>2122</v>
      </c>
      <c r="G636" s="51" t="s">
        <v>2088</v>
      </c>
      <c r="H636" s="39">
        <v>9</v>
      </c>
      <c r="I636" s="39">
        <v>1</v>
      </c>
      <c r="J636" s="39">
        <v>1</v>
      </c>
      <c r="K636" s="39">
        <v>2668.5</v>
      </c>
      <c r="L636" s="39">
        <v>1917.5</v>
      </c>
      <c r="M636" s="41">
        <v>5428937.1089999992</v>
      </c>
      <c r="N636" s="41">
        <f t="shared" si="15"/>
        <v>5428937.1089999992</v>
      </c>
      <c r="O636" s="41">
        <v>0</v>
      </c>
      <c r="P636" s="41">
        <v>0</v>
      </c>
      <c r="Q636" s="41">
        <v>0</v>
      </c>
      <c r="R636" s="52">
        <v>44927</v>
      </c>
      <c r="S636" s="52">
        <v>45291</v>
      </c>
    </row>
    <row r="637" spans="1:19" ht="20.25" x14ac:dyDescent="0.3">
      <c r="A637" s="39">
        <v>615</v>
      </c>
      <c r="B637" s="43" t="s">
        <v>547</v>
      </c>
      <c r="C637" s="50">
        <v>38523</v>
      </c>
      <c r="D637" s="39" t="s">
        <v>1896</v>
      </c>
      <c r="E637" s="39">
        <v>1989</v>
      </c>
      <c r="F637" s="39" t="s">
        <v>2122</v>
      </c>
      <c r="G637" s="51" t="s">
        <v>2088</v>
      </c>
      <c r="H637" s="39">
        <v>9</v>
      </c>
      <c r="I637" s="39">
        <v>2</v>
      </c>
      <c r="J637" s="39">
        <v>2</v>
      </c>
      <c r="K637" s="39">
        <v>5415.7</v>
      </c>
      <c r="L637" s="39">
        <v>3946.3</v>
      </c>
      <c r="M637" s="41">
        <v>12026330.359999999</v>
      </c>
      <c r="N637" s="41">
        <f t="shared" si="15"/>
        <v>12026330.359999999</v>
      </c>
      <c r="O637" s="41">
        <v>0</v>
      </c>
      <c r="P637" s="41">
        <v>0</v>
      </c>
      <c r="Q637" s="41">
        <v>0</v>
      </c>
      <c r="R637" s="52">
        <v>44927</v>
      </c>
      <c r="S637" s="52">
        <v>45291</v>
      </c>
    </row>
    <row r="638" spans="1:19" ht="20.25" x14ac:dyDescent="0.3">
      <c r="A638" s="39">
        <v>616</v>
      </c>
      <c r="B638" s="43" t="s">
        <v>549</v>
      </c>
      <c r="C638" s="50">
        <v>38566</v>
      </c>
      <c r="D638" s="39" t="s">
        <v>1896</v>
      </c>
      <c r="E638" s="39">
        <v>1971</v>
      </c>
      <c r="F638" s="39" t="s">
        <v>2122</v>
      </c>
      <c r="G638" s="51" t="s">
        <v>2088</v>
      </c>
      <c r="H638" s="39">
        <v>5</v>
      </c>
      <c r="I638" s="39">
        <v>4</v>
      </c>
      <c r="J638" s="39">
        <v>0</v>
      </c>
      <c r="K638" s="39">
        <v>3626.1</v>
      </c>
      <c r="L638" s="39">
        <v>2812</v>
      </c>
      <c r="M638" s="41">
        <v>6209856.0699999994</v>
      </c>
      <c r="N638" s="41">
        <f t="shared" si="15"/>
        <v>6209856.0699999994</v>
      </c>
      <c r="O638" s="41">
        <v>0</v>
      </c>
      <c r="P638" s="41">
        <v>0</v>
      </c>
      <c r="Q638" s="41">
        <v>0</v>
      </c>
      <c r="R638" s="52">
        <v>44927</v>
      </c>
      <c r="S638" s="52">
        <v>45291</v>
      </c>
    </row>
    <row r="639" spans="1:19" ht="20.25" x14ac:dyDescent="0.3">
      <c r="A639" s="39">
        <v>617</v>
      </c>
      <c r="B639" s="43" t="s">
        <v>550</v>
      </c>
      <c r="C639" s="50">
        <v>38562</v>
      </c>
      <c r="D639" s="39" t="s">
        <v>1896</v>
      </c>
      <c r="E639" s="39">
        <v>1970</v>
      </c>
      <c r="F639" s="39" t="s">
        <v>2122</v>
      </c>
      <c r="G639" s="51" t="s">
        <v>2088</v>
      </c>
      <c r="H639" s="39">
        <v>5</v>
      </c>
      <c r="I639" s="39">
        <v>6</v>
      </c>
      <c r="J639" s="39">
        <v>0</v>
      </c>
      <c r="K639" s="39">
        <v>5755.3</v>
      </c>
      <c r="L639" s="39">
        <v>4447.63</v>
      </c>
      <c r="M639" s="41">
        <v>15452218.941500001</v>
      </c>
      <c r="N639" s="41">
        <f t="shared" si="15"/>
        <v>15452218.941500001</v>
      </c>
      <c r="O639" s="41">
        <v>0</v>
      </c>
      <c r="P639" s="41">
        <v>0</v>
      </c>
      <c r="Q639" s="41">
        <v>0</v>
      </c>
      <c r="R639" s="52">
        <v>44927</v>
      </c>
      <c r="S639" s="52">
        <v>45291</v>
      </c>
    </row>
    <row r="640" spans="1:19" ht="20.25" x14ac:dyDescent="0.3">
      <c r="A640" s="39">
        <v>618</v>
      </c>
      <c r="B640" s="43" t="s">
        <v>551</v>
      </c>
      <c r="C640" s="50">
        <v>38563</v>
      </c>
      <c r="D640" s="39" t="s">
        <v>1896</v>
      </c>
      <c r="E640" s="39">
        <v>1971</v>
      </c>
      <c r="F640" s="39" t="s">
        <v>2122</v>
      </c>
      <c r="G640" s="51" t="s">
        <v>2088</v>
      </c>
      <c r="H640" s="39">
        <v>5</v>
      </c>
      <c r="I640" s="39">
        <v>6</v>
      </c>
      <c r="J640" s="39">
        <v>0</v>
      </c>
      <c r="K640" s="39">
        <v>5776.2</v>
      </c>
      <c r="L640" s="39">
        <v>4377.5999999999995</v>
      </c>
      <c r="M640" s="41">
        <v>15466513.929</v>
      </c>
      <c r="N640" s="41">
        <f t="shared" si="15"/>
        <v>15466513.929</v>
      </c>
      <c r="O640" s="41">
        <v>0</v>
      </c>
      <c r="P640" s="41">
        <v>0</v>
      </c>
      <c r="Q640" s="41">
        <v>0</v>
      </c>
      <c r="R640" s="52">
        <v>44927</v>
      </c>
      <c r="S640" s="52">
        <v>45291</v>
      </c>
    </row>
    <row r="641" spans="1:19" ht="20.25" x14ac:dyDescent="0.3">
      <c r="A641" s="39">
        <v>619</v>
      </c>
      <c r="B641" s="43" t="s">
        <v>1550</v>
      </c>
      <c r="C641" s="50">
        <v>38469</v>
      </c>
      <c r="D641" s="39" t="s">
        <v>1896</v>
      </c>
      <c r="E641" s="39">
        <v>1995</v>
      </c>
      <c r="F641" s="39" t="s">
        <v>2122</v>
      </c>
      <c r="G641" s="51" t="s">
        <v>2088</v>
      </c>
      <c r="H641" s="39">
        <v>9</v>
      </c>
      <c r="I641" s="39">
        <v>5</v>
      </c>
      <c r="J641" s="39">
        <v>5</v>
      </c>
      <c r="K641" s="39">
        <v>14422.62</v>
      </c>
      <c r="L641" s="39">
        <v>9849.7200000000012</v>
      </c>
      <c r="M641" s="41">
        <v>12844322.4</v>
      </c>
      <c r="N641" s="41">
        <f t="shared" si="15"/>
        <v>12844322.4</v>
      </c>
      <c r="O641" s="41">
        <v>0</v>
      </c>
      <c r="P641" s="41">
        <v>0</v>
      </c>
      <c r="Q641" s="41">
        <v>0</v>
      </c>
      <c r="R641" s="52">
        <v>44927</v>
      </c>
      <c r="S641" s="52">
        <v>45291</v>
      </c>
    </row>
    <row r="642" spans="1:19" ht="20.25" x14ac:dyDescent="0.3">
      <c r="A642" s="39">
        <v>620</v>
      </c>
      <c r="B642" s="43" t="s">
        <v>552</v>
      </c>
      <c r="C642" s="50">
        <v>38492</v>
      </c>
      <c r="D642" s="39" t="s">
        <v>1896</v>
      </c>
      <c r="E642" s="39">
        <v>1990</v>
      </c>
      <c r="F642" s="39" t="s">
        <v>2122</v>
      </c>
      <c r="G642" s="51" t="s">
        <v>2088</v>
      </c>
      <c r="H642" s="39">
        <v>9</v>
      </c>
      <c r="I642" s="39">
        <v>2</v>
      </c>
      <c r="J642" s="39">
        <v>2</v>
      </c>
      <c r="K642" s="39">
        <v>5361</v>
      </c>
      <c r="L642" s="39">
        <v>3860.8</v>
      </c>
      <c r="M642" s="41">
        <v>12027097.73</v>
      </c>
      <c r="N642" s="41">
        <f t="shared" si="15"/>
        <v>12027097.73</v>
      </c>
      <c r="O642" s="41">
        <v>0</v>
      </c>
      <c r="P642" s="41">
        <v>0</v>
      </c>
      <c r="Q642" s="41">
        <v>0</v>
      </c>
      <c r="R642" s="52">
        <v>44927</v>
      </c>
      <c r="S642" s="52">
        <v>45291</v>
      </c>
    </row>
    <row r="643" spans="1:19" ht="20.25" x14ac:dyDescent="0.3">
      <c r="A643" s="39">
        <v>621</v>
      </c>
      <c r="B643" s="43" t="s">
        <v>553</v>
      </c>
      <c r="C643" s="50">
        <v>38496</v>
      </c>
      <c r="D643" s="39" t="s">
        <v>1896</v>
      </c>
      <c r="E643" s="39">
        <v>1989</v>
      </c>
      <c r="F643" s="39" t="s">
        <v>2122</v>
      </c>
      <c r="G643" s="51" t="s">
        <v>2088</v>
      </c>
      <c r="H643" s="39">
        <v>9</v>
      </c>
      <c r="I643" s="39">
        <v>1</v>
      </c>
      <c r="J643" s="39">
        <v>1</v>
      </c>
      <c r="K643" s="39">
        <v>3630.8</v>
      </c>
      <c r="L643" s="39">
        <v>2392.58</v>
      </c>
      <c r="M643" s="41">
        <v>8282270.9199999999</v>
      </c>
      <c r="N643" s="41">
        <f t="shared" si="15"/>
        <v>8282270.9199999999</v>
      </c>
      <c r="O643" s="41">
        <v>0</v>
      </c>
      <c r="P643" s="41">
        <v>0</v>
      </c>
      <c r="Q643" s="41">
        <v>0</v>
      </c>
      <c r="R643" s="52">
        <v>44927</v>
      </c>
      <c r="S643" s="52">
        <v>45291</v>
      </c>
    </row>
    <row r="644" spans="1:19" ht="20.25" x14ac:dyDescent="0.3">
      <c r="A644" s="39">
        <v>622</v>
      </c>
      <c r="B644" s="43" t="s">
        <v>554</v>
      </c>
      <c r="C644" s="50">
        <v>38497</v>
      </c>
      <c r="D644" s="39" t="s">
        <v>1896</v>
      </c>
      <c r="E644" s="39">
        <v>1989</v>
      </c>
      <c r="F644" s="39" t="s">
        <v>2122</v>
      </c>
      <c r="G644" s="51" t="s">
        <v>2088</v>
      </c>
      <c r="H644" s="39">
        <v>9</v>
      </c>
      <c r="I644" s="39">
        <v>1</v>
      </c>
      <c r="J644" s="39">
        <v>1</v>
      </c>
      <c r="K644" s="39">
        <v>3527.1</v>
      </c>
      <c r="L644" s="39">
        <v>2409.6</v>
      </c>
      <c r="M644" s="41">
        <v>8282267.9199999999</v>
      </c>
      <c r="N644" s="41">
        <f t="shared" si="15"/>
        <v>8282267.9199999999</v>
      </c>
      <c r="O644" s="41">
        <v>0</v>
      </c>
      <c r="P644" s="41">
        <v>0</v>
      </c>
      <c r="Q644" s="41">
        <v>0</v>
      </c>
      <c r="R644" s="52">
        <v>44927</v>
      </c>
      <c r="S644" s="52">
        <v>45291</v>
      </c>
    </row>
    <row r="645" spans="1:19" ht="20.25" x14ac:dyDescent="0.3">
      <c r="A645" s="39">
        <v>623</v>
      </c>
      <c r="B645" s="43" t="s">
        <v>555</v>
      </c>
      <c r="C645" s="50">
        <v>38623</v>
      </c>
      <c r="D645" s="39" t="s">
        <v>1896</v>
      </c>
      <c r="E645" s="39">
        <v>1978</v>
      </c>
      <c r="F645" s="39" t="s">
        <v>2122</v>
      </c>
      <c r="G645" s="51" t="s">
        <v>2088</v>
      </c>
      <c r="H645" s="39">
        <v>9</v>
      </c>
      <c r="I645" s="39">
        <v>3</v>
      </c>
      <c r="J645" s="39">
        <v>3</v>
      </c>
      <c r="K645" s="39">
        <v>7703.8</v>
      </c>
      <c r="L645" s="39">
        <v>5764.9000000000005</v>
      </c>
      <c r="M645" s="41">
        <v>17265454.77</v>
      </c>
      <c r="N645" s="41">
        <f t="shared" si="15"/>
        <v>17265454.77</v>
      </c>
      <c r="O645" s="41">
        <v>0</v>
      </c>
      <c r="P645" s="41">
        <v>0</v>
      </c>
      <c r="Q645" s="41">
        <v>0</v>
      </c>
      <c r="R645" s="52">
        <v>44927</v>
      </c>
      <c r="S645" s="52">
        <v>45291</v>
      </c>
    </row>
    <row r="646" spans="1:19" ht="20.25" x14ac:dyDescent="0.3">
      <c r="A646" s="39">
        <v>624</v>
      </c>
      <c r="B646" s="43" t="s">
        <v>556</v>
      </c>
      <c r="C646" s="50">
        <v>38627</v>
      </c>
      <c r="D646" s="39" t="s">
        <v>1896</v>
      </c>
      <c r="E646" s="39">
        <v>1979</v>
      </c>
      <c r="F646" s="39" t="s">
        <v>2122</v>
      </c>
      <c r="G646" s="51" t="s">
        <v>2088</v>
      </c>
      <c r="H646" s="39">
        <v>9</v>
      </c>
      <c r="I646" s="39">
        <v>5</v>
      </c>
      <c r="J646" s="39">
        <v>5</v>
      </c>
      <c r="K646" s="39">
        <v>12892.44</v>
      </c>
      <c r="L646" s="39">
        <v>9189.5</v>
      </c>
      <c r="M646" s="41">
        <v>27428536.019999996</v>
      </c>
      <c r="N646" s="41">
        <f t="shared" si="15"/>
        <v>27428536.019999996</v>
      </c>
      <c r="O646" s="41">
        <v>0</v>
      </c>
      <c r="P646" s="41">
        <v>0</v>
      </c>
      <c r="Q646" s="41">
        <v>0</v>
      </c>
      <c r="R646" s="52">
        <v>44927</v>
      </c>
      <c r="S646" s="52">
        <v>45291</v>
      </c>
    </row>
    <row r="647" spans="1:19" ht="20.25" x14ac:dyDescent="0.3">
      <c r="A647" s="39">
        <v>625</v>
      </c>
      <c r="B647" s="43" t="s">
        <v>557</v>
      </c>
      <c r="C647" s="50">
        <v>38630</v>
      </c>
      <c r="D647" s="39" t="s">
        <v>1896</v>
      </c>
      <c r="E647" s="39">
        <v>1980</v>
      </c>
      <c r="F647" s="39" t="s">
        <v>2122</v>
      </c>
      <c r="G647" s="51" t="s">
        <v>2088</v>
      </c>
      <c r="H647" s="39">
        <v>9</v>
      </c>
      <c r="I647" s="39">
        <v>2</v>
      </c>
      <c r="J647" s="39">
        <v>2</v>
      </c>
      <c r="K647" s="39">
        <v>4373.32</v>
      </c>
      <c r="L647" s="39">
        <v>3423.3</v>
      </c>
      <c r="M647" s="41">
        <v>5238866.96</v>
      </c>
      <c r="N647" s="41">
        <f t="shared" si="15"/>
        <v>5238866.96</v>
      </c>
      <c r="O647" s="41">
        <v>0</v>
      </c>
      <c r="P647" s="41">
        <v>0</v>
      </c>
      <c r="Q647" s="41">
        <v>0</v>
      </c>
      <c r="R647" s="52">
        <v>44927</v>
      </c>
      <c r="S647" s="52">
        <v>45291</v>
      </c>
    </row>
    <row r="648" spans="1:19" ht="20.25" x14ac:dyDescent="0.3">
      <c r="A648" s="39">
        <v>626</v>
      </c>
      <c r="B648" s="43" t="s">
        <v>558</v>
      </c>
      <c r="C648" s="50">
        <v>38632</v>
      </c>
      <c r="D648" s="39" t="s">
        <v>1896</v>
      </c>
      <c r="E648" s="39">
        <v>1980</v>
      </c>
      <c r="F648" s="39" t="s">
        <v>2122</v>
      </c>
      <c r="G648" s="51" t="s">
        <v>2088</v>
      </c>
      <c r="H648" s="39">
        <v>9</v>
      </c>
      <c r="I648" s="39">
        <v>6</v>
      </c>
      <c r="J648" s="39">
        <v>6</v>
      </c>
      <c r="K648" s="39">
        <v>13889.67</v>
      </c>
      <c r="L648" s="39">
        <v>10886.2</v>
      </c>
      <c r="M648" s="41">
        <v>30205203.799999997</v>
      </c>
      <c r="N648" s="41">
        <f t="shared" si="15"/>
        <v>30205203.799999997</v>
      </c>
      <c r="O648" s="41">
        <v>0</v>
      </c>
      <c r="P648" s="41">
        <v>0</v>
      </c>
      <c r="Q648" s="41">
        <v>0</v>
      </c>
      <c r="R648" s="52">
        <v>44927</v>
      </c>
      <c r="S648" s="52">
        <v>45291</v>
      </c>
    </row>
    <row r="649" spans="1:19" ht="20.25" x14ac:dyDescent="0.3">
      <c r="A649" s="39">
        <v>627</v>
      </c>
      <c r="B649" s="43" t="s">
        <v>559</v>
      </c>
      <c r="C649" s="50">
        <v>38624</v>
      </c>
      <c r="D649" s="39" t="s">
        <v>1896</v>
      </c>
      <c r="E649" s="39">
        <v>1979</v>
      </c>
      <c r="F649" s="39" t="s">
        <v>2122</v>
      </c>
      <c r="G649" s="51" t="s">
        <v>2088</v>
      </c>
      <c r="H649" s="39">
        <v>9</v>
      </c>
      <c r="I649" s="39">
        <v>3</v>
      </c>
      <c r="J649" s="39">
        <v>3</v>
      </c>
      <c r="K649" s="39">
        <v>8139.5</v>
      </c>
      <c r="L649" s="39">
        <v>6105</v>
      </c>
      <c r="M649" s="41">
        <v>17331807.649999999</v>
      </c>
      <c r="N649" s="41">
        <f t="shared" si="15"/>
        <v>17331807.649999999</v>
      </c>
      <c r="O649" s="41">
        <v>0</v>
      </c>
      <c r="P649" s="41">
        <v>0</v>
      </c>
      <c r="Q649" s="41">
        <v>0</v>
      </c>
      <c r="R649" s="52">
        <v>44927</v>
      </c>
      <c r="S649" s="52">
        <v>45291</v>
      </c>
    </row>
    <row r="650" spans="1:19" ht="20.25" x14ac:dyDescent="0.3">
      <c r="A650" s="39">
        <v>628</v>
      </c>
      <c r="B650" s="43" t="s">
        <v>560</v>
      </c>
      <c r="C650" s="50">
        <v>38636</v>
      </c>
      <c r="D650" s="39" t="s">
        <v>1896</v>
      </c>
      <c r="E650" s="39">
        <v>1987</v>
      </c>
      <c r="F650" s="39" t="s">
        <v>2122</v>
      </c>
      <c r="G650" s="51" t="s">
        <v>2088</v>
      </c>
      <c r="H650" s="39">
        <v>9</v>
      </c>
      <c r="I650" s="39">
        <v>1</v>
      </c>
      <c r="J650" s="39">
        <v>1</v>
      </c>
      <c r="K650" s="39">
        <v>2671.92</v>
      </c>
      <c r="L650" s="39">
        <v>2114.1</v>
      </c>
      <c r="M650" s="41">
        <v>5233893.99</v>
      </c>
      <c r="N650" s="41">
        <f t="shared" ref="N650:N713" si="17">M650</f>
        <v>5233893.99</v>
      </c>
      <c r="O650" s="41">
        <v>0</v>
      </c>
      <c r="P650" s="41">
        <v>0</v>
      </c>
      <c r="Q650" s="41">
        <v>0</v>
      </c>
      <c r="R650" s="52">
        <v>44927</v>
      </c>
      <c r="S650" s="52">
        <v>45291</v>
      </c>
    </row>
    <row r="651" spans="1:19" ht="20.25" x14ac:dyDescent="0.3">
      <c r="A651" s="39">
        <v>629</v>
      </c>
      <c r="B651" s="43" t="s">
        <v>561</v>
      </c>
      <c r="C651" s="50">
        <v>38637</v>
      </c>
      <c r="D651" s="39" t="s">
        <v>1896</v>
      </c>
      <c r="E651" s="39">
        <v>1987</v>
      </c>
      <c r="F651" s="39" t="s">
        <v>2122</v>
      </c>
      <c r="G651" s="51" t="s">
        <v>2088</v>
      </c>
      <c r="H651" s="39">
        <v>9</v>
      </c>
      <c r="I651" s="39">
        <v>1</v>
      </c>
      <c r="J651" s="39">
        <v>1</v>
      </c>
      <c r="K651" s="39">
        <v>2772.63</v>
      </c>
      <c r="L651" s="39">
        <v>2086.8000000000002</v>
      </c>
      <c r="M651" s="41">
        <v>5233798.84</v>
      </c>
      <c r="N651" s="41">
        <f t="shared" si="17"/>
        <v>5233798.84</v>
      </c>
      <c r="O651" s="41">
        <v>0</v>
      </c>
      <c r="P651" s="41">
        <v>0</v>
      </c>
      <c r="Q651" s="41">
        <v>0</v>
      </c>
      <c r="R651" s="52">
        <v>44927</v>
      </c>
      <c r="S651" s="52">
        <v>45291</v>
      </c>
    </row>
    <row r="652" spans="1:19" ht="20.25" x14ac:dyDescent="0.3">
      <c r="A652" s="39">
        <v>630</v>
      </c>
      <c r="B652" s="43" t="s">
        <v>562</v>
      </c>
      <c r="C652" s="50">
        <v>38638</v>
      </c>
      <c r="D652" s="39" t="s">
        <v>1896</v>
      </c>
      <c r="E652" s="39">
        <v>1987</v>
      </c>
      <c r="F652" s="39" t="s">
        <v>2122</v>
      </c>
      <c r="G652" s="51" t="s">
        <v>2088</v>
      </c>
      <c r="H652" s="39">
        <v>9</v>
      </c>
      <c r="I652" s="39">
        <v>1</v>
      </c>
      <c r="J652" s="39">
        <v>1</v>
      </c>
      <c r="K652" s="39">
        <v>2775.21</v>
      </c>
      <c r="L652" s="39">
        <v>2068.4</v>
      </c>
      <c r="M652" s="41">
        <v>5228190.25</v>
      </c>
      <c r="N652" s="41">
        <f t="shared" si="17"/>
        <v>5228190.25</v>
      </c>
      <c r="O652" s="41">
        <v>0</v>
      </c>
      <c r="P652" s="41">
        <v>0</v>
      </c>
      <c r="Q652" s="41">
        <v>0</v>
      </c>
      <c r="R652" s="52">
        <v>44927</v>
      </c>
      <c r="S652" s="52">
        <v>45291</v>
      </c>
    </row>
    <row r="653" spans="1:19" ht="20.25" x14ac:dyDescent="0.3">
      <c r="A653" s="39">
        <v>631</v>
      </c>
      <c r="B653" s="43" t="s">
        <v>563</v>
      </c>
      <c r="C653" s="50">
        <v>38642</v>
      </c>
      <c r="D653" s="39" t="s">
        <v>1896</v>
      </c>
      <c r="E653" s="39">
        <v>1985</v>
      </c>
      <c r="F653" s="39" t="s">
        <v>2122</v>
      </c>
      <c r="G653" s="51" t="s">
        <v>2088</v>
      </c>
      <c r="H653" s="39">
        <v>9</v>
      </c>
      <c r="I653" s="39">
        <v>5</v>
      </c>
      <c r="J653" s="39">
        <v>5</v>
      </c>
      <c r="K653" s="39">
        <v>14463.45</v>
      </c>
      <c r="L653" s="39">
        <v>10626.43</v>
      </c>
      <c r="M653" s="41">
        <v>34891558.82</v>
      </c>
      <c r="N653" s="41">
        <f t="shared" si="17"/>
        <v>34891558.82</v>
      </c>
      <c r="O653" s="41">
        <v>0</v>
      </c>
      <c r="P653" s="41">
        <v>0</v>
      </c>
      <c r="Q653" s="41">
        <v>0</v>
      </c>
      <c r="R653" s="52">
        <v>44927</v>
      </c>
      <c r="S653" s="52">
        <v>45291</v>
      </c>
    </row>
    <row r="654" spans="1:19" ht="20.25" x14ac:dyDescent="0.3">
      <c r="A654" s="39">
        <v>632</v>
      </c>
      <c r="B654" s="43" t="s">
        <v>564</v>
      </c>
      <c r="C654" s="50">
        <v>38643</v>
      </c>
      <c r="D654" s="39" t="s">
        <v>1896</v>
      </c>
      <c r="E654" s="39">
        <v>1992</v>
      </c>
      <c r="F654" s="39" t="s">
        <v>2122</v>
      </c>
      <c r="G654" s="51" t="s">
        <v>2088</v>
      </c>
      <c r="H654" s="39">
        <v>9</v>
      </c>
      <c r="I654" s="39">
        <v>2</v>
      </c>
      <c r="J654" s="39">
        <v>2</v>
      </c>
      <c r="K654" s="39">
        <v>6614.1</v>
      </c>
      <c r="L654" s="39">
        <v>4716.6499999999996</v>
      </c>
      <c r="M654" s="41">
        <v>5159202.03</v>
      </c>
      <c r="N654" s="41">
        <f t="shared" si="17"/>
        <v>5159202.03</v>
      </c>
      <c r="O654" s="41">
        <v>0</v>
      </c>
      <c r="P654" s="41">
        <v>0</v>
      </c>
      <c r="Q654" s="41">
        <v>0</v>
      </c>
      <c r="R654" s="52">
        <v>44927</v>
      </c>
      <c r="S654" s="52">
        <v>45291</v>
      </c>
    </row>
    <row r="655" spans="1:19" ht="20.25" x14ac:dyDescent="0.3">
      <c r="A655" s="39">
        <v>633</v>
      </c>
      <c r="B655" s="43" t="s">
        <v>565</v>
      </c>
      <c r="C655" s="50">
        <v>38673</v>
      </c>
      <c r="D655" s="39" t="s">
        <v>1896</v>
      </c>
      <c r="E655" s="39">
        <v>1991</v>
      </c>
      <c r="F655" s="39" t="s">
        <v>2122</v>
      </c>
      <c r="G655" s="51" t="s">
        <v>2088</v>
      </c>
      <c r="H655" s="39">
        <v>9</v>
      </c>
      <c r="I655" s="39">
        <v>1</v>
      </c>
      <c r="J655" s="39">
        <v>1</v>
      </c>
      <c r="K655" s="39">
        <v>2448.4</v>
      </c>
      <c r="L655" s="39">
        <v>1716.7</v>
      </c>
      <c r="M655" s="41">
        <v>2583872.6800000002</v>
      </c>
      <c r="N655" s="41">
        <f t="shared" si="17"/>
        <v>2583872.6800000002</v>
      </c>
      <c r="O655" s="41">
        <v>0</v>
      </c>
      <c r="P655" s="41">
        <v>0</v>
      </c>
      <c r="Q655" s="41">
        <v>0</v>
      </c>
      <c r="R655" s="52">
        <v>44927</v>
      </c>
      <c r="S655" s="52">
        <v>45291</v>
      </c>
    </row>
    <row r="656" spans="1:19" ht="20.25" x14ac:dyDescent="0.3">
      <c r="A656" s="39">
        <v>634</v>
      </c>
      <c r="B656" s="43" t="s">
        <v>566</v>
      </c>
      <c r="C656" s="50">
        <v>38674</v>
      </c>
      <c r="D656" s="39" t="s">
        <v>1896</v>
      </c>
      <c r="E656" s="39">
        <v>1991</v>
      </c>
      <c r="F656" s="39" t="s">
        <v>2122</v>
      </c>
      <c r="G656" s="51" t="s">
        <v>2088</v>
      </c>
      <c r="H656" s="39">
        <v>9</v>
      </c>
      <c r="I656" s="39">
        <v>1</v>
      </c>
      <c r="J656" s="39">
        <v>1</v>
      </c>
      <c r="K656" s="39">
        <v>2472</v>
      </c>
      <c r="L656" s="39">
        <v>1725.7</v>
      </c>
      <c r="M656" s="41">
        <v>2583902.6800000002</v>
      </c>
      <c r="N656" s="41">
        <f t="shared" si="17"/>
        <v>2583902.6800000002</v>
      </c>
      <c r="O656" s="41">
        <v>0</v>
      </c>
      <c r="P656" s="41">
        <v>0</v>
      </c>
      <c r="Q656" s="41">
        <v>0</v>
      </c>
      <c r="R656" s="52">
        <v>44927</v>
      </c>
      <c r="S656" s="52">
        <v>45291</v>
      </c>
    </row>
    <row r="657" spans="1:19" ht="20.25" x14ac:dyDescent="0.3">
      <c r="A657" s="39">
        <v>635</v>
      </c>
      <c r="B657" s="43" t="s">
        <v>567</v>
      </c>
      <c r="C657" s="50">
        <v>38667</v>
      </c>
      <c r="D657" s="39" t="s">
        <v>1896</v>
      </c>
      <c r="E657" s="39">
        <v>1975</v>
      </c>
      <c r="F657" s="39" t="s">
        <v>2122</v>
      </c>
      <c r="G657" s="51" t="s">
        <v>2088</v>
      </c>
      <c r="H657" s="39">
        <v>5</v>
      </c>
      <c r="I657" s="39">
        <v>6</v>
      </c>
      <c r="J657" s="39">
        <v>0</v>
      </c>
      <c r="K657" s="39">
        <v>5827.68</v>
      </c>
      <c r="L657" s="39">
        <v>4358.75</v>
      </c>
      <c r="M657" s="41">
        <v>9688429.9700000007</v>
      </c>
      <c r="N657" s="41">
        <f t="shared" si="17"/>
        <v>9688429.9700000007</v>
      </c>
      <c r="O657" s="41">
        <v>0</v>
      </c>
      <c r="P657" s="41">
        <v>0</v>
      </c>
      <c r="Q657" s="41">
        <v>0</v>
      </c>
      <c r="R657" s="52">
        <v>44927</v>
      </c>
      <c r="S657" s="52">
        <v>45291</v>
      </c>
    </row>
    <row r="658" spans="1:19" ht="20.25" x14ac:dyDescent="0.3">
      <c r="A658" s="39">
        <v>636</v>
      </c>
      <c r="B658" s="43" t="s">
        <v>568</v>
      </c>
      <c r="C658" s="50">
        <v>38671</v>
      </c>
      <c r="D658" s="39" t="s">
        <v>1896</v>
      </c>
      <c r="E658" s="39">
        <v>1975</v>
      </c>
      <c r="F658" s="39" t="s">
        <v>2122</v>
      </c>
      <c r="G658" s="51" t="s">
        <v>2088</v>
      </c>
      <c r="H658" s="39">
        <v>5</v>
      </c>
      <c r="I658" s="39">
        <v>6</v>
      </c>
      <c r="J658" s="39">
        <v>0</v>
      </c>
      <c r="K658" s="39">
        <v>5881.68</v>
      </c>
      <c r="L658" s="39">
        <v>4416.5</v>
      </c>
      <c r="M658" s="41">
        <v>24175198.68</v>
      </c>
      <c r="N658" s="41">
        <f t="shared" si="17"/>
        <v>24175198.68</v>
      </c>
      <c r="O658" s="41">
        <v>0</v>
      </c>
      <c r="P658" s="41">
        <v>0</v>
      </c>
      <c r="Q658" s="41">
        <v>0</v>
      </c>
      <c r="R658" s="52">
        <v>44927</v>
      </c>
      <c r="S658" s="52">
        <v>45291</v>
      </c>
    </row>
    <row r="659" spans="1:19" ht="20.25" x14ac:dyDescent="0.3">
      <c r="A659" s="39">
        <v>637</v>
      </c>
      <c r="B659" s="43" t="s">
        <v>569</v>
      </c>
      <c r="C659" s="50">
        <v>38676</v>
      </c>
      <c r="D659" s="39" t="s">
        <v>1896</v>
      </c>
      <c r="E659" s="39">
        <v>1991</v>
      </c>
      <c r="F659" s="39" t="s">
        <v>2122</v>
      </c>
      <c r="G659" s="51" t="s">
        <v>2088</v>
      </c>
      <c r="H659" s="39">
        <v>9</v>
      </c>
      <c r="I659" s="39">
        <v>1</v>
      </c>
      <c r="J659" s="39">
        <v>1</v>
      </c>
      <c r="K659" s="39">
        <v>2505.81</v>
      </c>
      <c r="L659" s="39">
        <v>1747.9</v>
      </c>
      <c r="M659" s="41">
        <v>2578977.6800000002</v>
      </c>
      <c r="N659" s="41">
        <f t="shared" si="17"/>
        <v>2578977.6800000002</v>
      </c>
      <c r="O659" s="41">
        <v>0</v>
      </c>
      <c r="P659" s="41">
        <v>0</v>
      </c>
      <c r="Q659" s="41">
        <v>0</v>
      </c>
      <c r="R659" s="52">
        <v>44927</v>
      </c>
      <c r="S659" s="52">
        <v>45291</v>
      </c>
    </row>
    <row r="660" spans="1:19" ht="20.25" x14ac:dyDescent="0.3">
      <c r="A660" s="39">
        <v>638</v>
      </c>
      <c r="B660" s="43" t="s">
        <v>570</v>
      </c>
      <c r="C660" s="50">
        <v>38685</v>
      </c>
      <c r="D660" s="39" t="s">
        <v>1896</v>
      </c>
      <c r="E660" s="39">
        <v>1970</v>
      </c>
      <c r="F660" s="39" t="s">
        <v>2122</v>
      </c>
      <c r="G660" s="51" t="s">
        <v>2088</v>
      </c>
      <c r="H660" s="39">
        <v>5</v>
      </c>
      <c r="I660" s="39">
        <v>6</v>
      </c>
      <c r="J660" s="39">
        <v>0</v>
      </c>
      <c r="K660" s="39">
        <v>5917.83</v>
      </c>
      <c r="L660" s="39">
        <v>4407.2000000000007</v>
      </c>
      <c r="M660" s="41">
        <v>12633081.49</v>
      </c>
      <c r="N660" s="41">
        <f t="shared" si="17"/>
        <v>12633081.49</v>
      </c>
      <c r="O660" s="41">
        <v>0</v>
      </c>
      <c r="P660" s="41">
        <v>0</v>
      </c>
      <c r="Q660" s="41">
        <v>0</v>
      </c>
      <c r="R660" s="52">
        <v>44927</v>
      </c>
      <c r="S660" s="52">
        <v>45291</v>
      </c>
    </row>
    <row r="661" spans="1:19" ht="20.25" x14ac:dyDescent="0.3">
      <c r="A661" s="39">
        <v>639</v>
      </c>
      <c r="B661" s="43" t="s">
        <v>571</v>
      </c>
      <c r="C661" s="50">
        <v>38709</v>
      </c>
      <c r="D661" s="39" t="s">
        <v>1896</v>
      </c>
      <c r="E661" s="39">
        <v>1986</v>
      </c>
      <c r="F661" s="39" t="s">
        <v>2122</v>
      </c>
      <c r="G661" s="51" t="s">
        <v>2088</v>
      </c>
      <c r="H661" s="39">
        <v>9</v>
      </c>
      <c r="I661" s="39">
        <v>2</v>
      </c>
      <c r="J661" s="39">
        <v>2</v>
      </c>
      <c r="K661" s="39">
        <v>4512.5600000000004</v>
      </c>
      <c r="L661" s="39">
        <v>3387.1</v>
      </c>
      <c r="M661" s="41">
        <v>17474443.620000001</v>
      </c>
      <c r="N661" s="41">
        <f t="shared" si="17"/>
        <v>17474443.620000001</v>
      </c>
      <c r="O661" s="41">
        <v>0</v>
      </c>
      <c r="P661" s="41">
        <v>0</v>
      </c>
      <c r="Q661" s="41">
        <v>0</v>
      </c>
      <c r="R661" s="52">
        <v>44927</v>
      </c>
      <c r="S661" s="52">
        <v>45291</v>
      </c>
    </row>
    <row r="662" spans="1:19" ht="20.25" x14ac:dyDescent="0.3">
      <c r="A662" s="39">
        <v>640</v>
      </c>
      <c r="B662" s="43" t="s">
        <v>572</v>
      </c>
      <c r="C662" s="50">
        <v>38710</v>
      </c>
      <c r="D662" s="39" t="s">
        <v>1896</v>
      </c>
      <c r="E662" s="39">
        <v>1983</v>
      </c>
      <c r="F662" s="39" t="s">
        <v>2122</v>
      </c>
      <c r="G662" s="51" t="s">
        <v>2088</v>
      </c>
      <c r="H662" s="39">
        <v>9</v>
      </c>
      <c r="I662" s="39">
        <v>3</v>
      </c>
      <c r="J662" s="39">
        <v>3</v>
      </c>
      <c r="K662" s="39">
        <v>8212.4599999999991</v>
      </c>
      <c r="L662" s="39">
        <v>6045.6</v>
      </c>
      <c r="M662" s="41">
        <v>17871470.419999998</v>
      </c>
      <c r="N662" s="41">
        <f t="shared" si="17"/>
        <v>17871470.419999998</v>
      </c>
      <c r="O662" s="41">
        <v>0</v>
      </c>
      <c r="P662" s="41">
        <v>0</v>
      </c>
      <c r="Q662" s="41">
        <v>0</v>
      </c>
      <c r="R662" s="52">
        <v>44927</v>
      </c>
      <c r="S662" s="52">
        <v>45291</v>
      </c>
    </row>
    <row r="663" spans="1:19" ht="20.25" x14ac:dyDescent="0.3">
      <c r="A663" s="39">
        <v>641</v>
      </c>
      <c r="B663" s="43" t="s">
        <v>573</v>
      </c>
      <c r="C663" s="50">
        <v>38713</v>
      </c>
      <c r="D663" s="39" t="s">
        <v>1896</v>
      </c>
      <c r="E663" s="39">
        <v>1979</v>
      </c>
      <c r="F663" s="39" t="s">
        <v>2122</v>
      </c>
      <c r="G663" s="51" t="s">
        <v>2088</v>
      </c>
      <c r="H663" s="39">
        <v>9</v>
      </c>
      <c r="I663" s="39">
        <v>5</v>
      </c>
      <c r="J663" s="39">
        <v>5</v>
      </c>
      <c r="K663" s="39">
        <v>13864.15</v>
      </c>
      <c r="L663" s="39">
        <v>10227.19</v>
      </c>
      <c r="M663" s="41">
        <v>39989308.520000003</v>
      </c>
      <c r="N663" s="41">
        <f t="shared" si="17"/>
        <v>39989308.520000003</v>
      </c>
      <c r="O663" s="41">
        <v>0</v>
      </c>
      <c r="P663" s="41">
        <v>0</v>
      </c>
      <c r="Q663" s="41">
        <v>0</v>
      </c>
      <c r="R663" s="52">
        <v>44927</v>
      </c>
      <c r="S663" s="52">
        <v>45291</v>
      </c>
    </row>
    <row r="664" spans="1:19" ht="20.25" x14ac:dyDescent="0.3">
      <c r="A664" s="39">
        <v>642</v>
      </c>
      <c r="B664" s="43" t="s">
        <v>574</v>
      </c>
      <c r="C664" s="50">
        <v>38714</v>
      </c>
      <c r="D664" s="39" t="s">
        <v>1896</v>
      </c>
      <c r="E664" s="39">
        <v>1988</v>
      </c>
      <c r="F664" s="39" t="s">
        <v>2122</v>
      </c>
      <c r="G664" s="51" t="s">
        <v>2088</v>
      </c>
      <c r="H664" s="39">
        <v>9</v>
      </c>
      <c r="I664" s="39">
        <v>1</v>
      </c>
      <c r="J664" s="39">
        <v>1</v>
      </c>
      <c r="K664" s="39">
        <v>3877.4</v>
      </c>
      <c r="L664" s="39">
        <v>3324.3</v>
      </c>
      <c r="M664" s="41">
        <v>6634462.7199999997</v>
      </c>
      <c r="N664" s="41">
        <f t="shared" si="17"/>
        <v>6634462.7199999997</v>
      </c>
      <c r="O664" s="41">
        <v>0</v>
      </c>
      <c r="P664" s="41">
        <v>0</v>
      </c>
      <c r="Q664" s="41">
        <v>0</v>
      </c>
      <c r="R664" s="52">
        <v>44927</v>
      </c>
      <c r="S664" s="52">
        <v>45291</v>
      </c>
    </row>
    <row r="665" spans="1:19" ht="20.25" x14ac:dyDescent="0.3">
      <c r="A665" s="39">
        <v>643</v>
      </c>
      <c r="B665" s="43" t="s">
        <v>575</v>
      </c>
      <c r="C665" s="50">
        <v>38764</v>
      </c>
      <c r="D665" s="39" t="s">
        <v>1896</v>
      </c>
      <c r="E665" s="39">
        <v>1986</v>
      </c>
      <c r="F665" s="39" t="s">
        <v>2122</v>
      </c>
      <c r="G665" s="51" t="s">
        <v>2088</v>
      </c>
      <c r="H665" s="39">
        <v>9</v>
      </c>
      <c r="I665" s="39">
        <v>3</v>
      </c>
      <c r="J665" s="39">
        <v>3</v>
      </c>
      <c r="K665" s="39">
        <v>8033.97</v>
      </c>
      <c r="L665" s="39">
        <v>7076.7</v>
      </c>
      <c r="M665" s="41">
        <v>7712118.04</v>
      </c>
      <c r="N665" s="41">
        <f t="shared" si="17"/>
        <v>7712118.04</v>
      </c>
      <c r="O665" s="41">
        <v>0</v>
      </c>
      <c r="P665" s="41">
        <v>0</v>
      </c>
      <c r="Q665" s="41">
        <v>0</v>
      </c>
      <c r="R665" s="52">
        <v>44927</v>
      </c>
      <c r="S665" s="52">
        <v>45291</v>
      </c>
    </row>
    <row r="666" spans="1:19" ht="20.25" x14ac:dyDescent="0.3">
      <c r="A666" s="39">
        <v>644</v>
      </c>
      <c r="B666" s="43" t="s">
        <v>576</v>
      </c>
      <c r="C666" s="50">
        <v>38797</v>
      </c>
      <c r="D666" s="39" t="s">
        <v>1896</v>
      </c>
      <c r="E666" s="39">
        <v>1987</v>
      </c>
      <c r="F666" s="39" t="s">
        <v>2122</v>
      </c>
      <c r="G666" s="51" t="s">
        <v>2088</v>
      </c>
      <c r="H666" s="39">
        <v>9</v>
      </c>
      <c r="I666" s="39">
        <v>4</v>
      </c>
      <c r="J666" s="39">
        <v>0</v>
      </c>
      <c r="K666" s="39">
        <v>10660.94</v>
      </c>
      <c r="L666" s="39">
        <v>7936.7999999999993</v>
      </c>
      <c r="M666" s="41">
        <v>17628126.43</v>
      </c>
      <c r="N666" s="41">
        <f t="shared" si="17"/>
        <v>17628126.43</v>
      </c>
      <c r="O666" s="41">
        <v>0</v>
      </c>
      <c r="P666" s="41">
        <v>0</v>
      </c>
      <c r="Q666" s="41">
        <v>0</v>
      </c>
      <c r="R666" s="52">
        <v>44927</v>
      </c>
      <c r="S666" s="52">
        <v>45291</v>
      </c>
    </row>
    <row r="667" spans="1:19" ht="20.25" x14ac:dyDescent="0.3">
      <c r="A667" s="39">
        <v>645</v>
      </c>
      <c r="B667" s="43" t="s">
        <v>577</v>
      </c>
      <c r="C667" s="50">
        <v>38811</v>
      </c>
      <c r="D667" s="39" t="s">
        <v>1896</v>
      </c>
      <c r="E667" s="39">
        <v>1985</v>
      </c>
      <c r="F667" s="39" t="s">
        <v>2122</v>
      </c>
      <c r="G667" s="51" t="s">
        <v>2088</v>
      </c>
      <c r="H667" s="39">
        <v>9</v>
      </c>
      <c r="I667" s="39">
        <v>3</v>
      </c>
      <c r="J667" s="39">
        <v>0</v>
      </c>
      <c r="K667" s="39">
        <v>8335.1</v>
      </c>
      <c r="L667" s="39">
        <v>6250.8</v>
      </c>
      <c r="M667" s="41">
        <v>7678468.5699999994</v>
      </c>
      <c r="N667" s="41">
        <f t="shared" si="17"/>
        <v>7678468.5699999994</v>
      </c>
      <c r="O667" s="41">
        <v>0</v>
      </c>
      <c r="P667" s="41">
        <v>0</v>
      </c>
      <c r="Q667" s="41">
        <v>0</v>
      </c>
      <c r="R667" s="52">
        <v>44927</v>
      </c>
      <c r="S667" s="52">
        <v>45291</v>
      </c>
    </row>
    <row r="668" spans="1:19" ht="20.25" x14ac:dyDescent="0.3">
      <c r="A668" s="39">
        <v>646</v>
      </c>
      <c r="B668" s="43" t="s">
        <v>578</v>
      </c>
      <c r="C668" s="50">
        <v>38730</v>
      </c>
      <c r="D668" s="39" t="s">
        <v>1896</v>
      </c>
      <c r="E668" s="39">
        <v>1988</v>
      </c>
      <c r="F668" s="39" t="s">
        <v>2122</v>
      </c>
      <c r="G668" s="51" t="s">
        <v>2088</v>
      </c>
      <c r="H668" s="39">
        <v>9</v>
      </c>
      <c r="I668" s="39">
        <v>8</v>
      </c>
      <c r="J668" s="39">
        <v>0</v>
      </c>
      <c r="K668" s="39">
        <v>21930.6</v>
      </c>
      <c r="L668" s="39">
        <v>16678.900000000001</v>
      </c>
      <c r="M668" s="41">
        <v>50104287.245999999</v>
      </c>
      <c r="N668" s="41">
        <f t="shared" si="17"/>
        <v>50104287.245999999</v>
      </c>
      <c r="O668" s="41">
        <v>0</v>
      </c>
      <c r="P668" s="41">
        <v>0</v>
      </c>
      <c r="Q668" s="41">
        <v>0</v>
      </c>
      <c r="R668" s="52">
        <v>44927</v>
      </c>
      <c r="S668" s="52">
        <v>45291</v>
      </c>
    </row>
    <row r="669" spans="1:19" ht="20.25" x14ac:dyDescent="0.3">
      <c r="A669" s="39">
        <v>647</v>
      </c>
      <c r="B669" s="43" t="s">
        <v>579</v>
      </c>
      <c r="C669" s="50">
        <v>38740</v>
      </c>
      <c r="D669" s="39" t="s">
        <v>1896</v>
      </c>
      <c r="E669" s="39">
        <v>1973</v>
      </c>
      <c r="F669" s="39" t="s">
        <v>2122</v>
      </c>
      <c r="G669" s="51" t="s">
        <v>2088</v>
      </c>
      <c r="H669" s="39">
        <v>5</v>
      </c>
      <c r="I669" s="39">
        <v>6</v>
      </c>
      <c r="J669" s="39">
        <v>0</v>
      </c>
      <c r="K669" s="39">
        <v>5899.55</v>
      </c>
      <c r="L669" s="39">
        <v>4514.5099999999993</v>
      </c>
      <c r="M669" s="41">
        <v>11703463.59</v>
      </c>
      <c r="N669" s="41">
        <f t="shared" si="17"/>
        <v>11703463.59</v>
      </c>
      <c r="O669" s="41">
        <v>0</v>
      </c>
      <c r="P669" s="41">
        <v>0</v>
      </c>
      <c r="Q669" s="41">
        <v>0</v>
      </c>
      <c r="R669" s="52">
        <v>44927</v>
      </c>
      <c r="S669" s="52">
        <v>45291</v>
      </c>
    </row>
    <row r="670" spans="1:19" ht="20.25" x14ac:dyDescent="0.3">
      <c r="A670" s="39">
        <v>648</v>
      </c>
      <c r="B670" s="43" t="s">
        <v>580</v>
      </c>
      <c r="C670" s="50">
        <v>38758</v>
      </c>
      <c r="D670" s="39" t="s">
        <v>1896</v>
      </c>
      <c r="E670" s="39">
        <v>1992</v>
      </c>
      <c r="F670" s="39" t="s">
        <v>2122</v>
      </c>
      <c r="G670" s="51" t="s">
        <v>2088</v>
      </c>
      <c r="H670" s="39">
        <v>9</v>
      </c>
      <c r="I670" s="39">
        <v>3</v>
      </c>
      <c r="J670" s="39">
        <v>3</v>
      </c>
      <c r="K670" s="39">
        <v>8106.1</v>
      </c>
      <c r="L670" s="39">
        <v>5824</v>
      </c>
      <c r="M670" s="41">
        <v>8319951.6050000004</v>
      </c>
      <c r="N670" s="41">
        <f t="shared" si="17"/>
        <v>8319951.6050000004</v>
      </c>
      <c r="O670" s="41">
        <v>0</v>
      </c>
      <c r="P670" s="41">
        <v>0</v>
      </c>
      <c r="Q670" s="41">
        <v>0</v>
      </c>
      <c r="R670" s="52">
        <v>44927</v>
      </c>
      <c r="S670" s="52">
        <v>45291</v>
      </c>
    </row>
    <row r="671" spans="1:19" ht="20.25" x14ac:dyDescent="0.3">
      <c r="A671" s="39">
        <v>649</v>
      </c>
      <c r="B671" s="43" t="s">
        <v>581</v>
      </c>
      <c r="C671" s="50">
        <v>38742</v>
      </c>
      <c r="D671" s="39" t="s">
        <v>1896</v>
      </c>
      <c r="E671" s="39">
        <v>1987</v>
      </c>
      <c r="F671" s="39" t="s">
        <v>2122</v>
      </c>
      <c r="G671" s="51" t="s">
        <v>2088</v>
      </c>
      <c r="H671" s="39">
        <v>9</v>
      </c>
      <c r="I671" s="39">
        <v>2</v>
      </c>
      <c r="J671" s="39">
        <v>0</v>
      </c>
      <c r="K671" s="39">
        <v>5649.68</v>
      </c>
      <c r="L671" s="39">
        <v>3974.6</v>
      </c>
      <c r="M671" s="41">
        <v>6358251.1999999993</v>
      </c>
      <c r="N671" s="41">
        <f t="shared" si="17"/>
        <v>6358251.1999999993</v>
      </c>
      <c r="O671" s="41">
        <v>0</v>
      </c>
      <c r="P671" s="41">
        <v>0</v>
      </c>
      <c r="Q671" s="41">
        <v>0</v>
      </c>
      <c r="R671" s="52">
        <v>44927</v>
      </c>
      <c r="S671" s="52">
        <v>45291</v>
      </c>
    </row>
    <row r="672" spans="1:19" ht="20.25" x14ac:dyDescent="0.3">
      <c r="A672" s="39">
        <v>650</v>
      </c>
      <c r="B672" s="43" t="s">
        <v>582</v>
      </c>
      <c r="C672" s="50">
        <v>38747</v>
      </c>
      <c r="D672" s="39" t="s">
        <v>1896</v>
      </c>
      <c r="E672" s="39">
        <v>1974</v>
      </c>
      <c r="F672" s="39" t="s">
        <v>2122</v>
      </c>
      <c r="G672" s="51" t="s">
        <v>2088</v>
      </c>
      <c r="H672" s="39">
        <v>5</v>
      </c>
      <c r="I672" s="39">
        <v>6</v>
      </c>
      <c r="J672" s="39">
        <v>0</v>
      </c>
      <c r="K672" s="39">
        <v>5851.12</v>
      </c>
      <c r="L672" s="39">
        <v>4368.53</v>
      </c>
      <c r="M672" s="41">
        <v>9073275.7819999997</v>
      </c>
      <c r="N672" s="41">
        <f t="shared" si="17"/>
        <v>9073275.7819999997</v>
      </c>
      <c r="O672" s="41">
        <v>0</v>
      </c>
      <c r="P672" s="41">
        <v>0</v>
      </c>
      <c r="Q672" s="41">
        <v>0</v>
      </c>
      <c r="R672" s="52">
        <v>44927</v>
      </c>
      <c r="S672" s="52">
        <v>45291</v>
      </c>
    </row>
    <row r="673" spans="1:19" ht="20.25" x14ac:dyDescent="0.3">
      <c r="A673" s="39">
        <v>651</v>
      </c>
      <c r="B673" s="43" t="s">
        <v>583</v>
      </c>
      <c r="C673" s="50">
        <v>38833</v>
      </c>
      <c r="D673" s="39" t="s">
        <v>1896</v>
      </c>
      <c r="E673" s="39">
        <v>1972</v>
      </c>
      <c r="F673" s="39" t="s">
        <v>2122</v>
      </c>
      <c r="G673" s="51" t="s">
        <v>2088</v>
      </c>
      <c r="H673" s="39">
        <v>5</v>
      </c>
      <c r="I673" s="39">
        <v>6</v>
      </c>
      <c r="J673" s="39">
        <v>0</v>
      </c>
      <c r="K673" s="39">
        <v>5860.76</v>
      </c>
      <c r="L673" s="39">
        <v>4417.2000000000007</v>
      </c>
      <c r="M673" s="41">
        <v>11155361.153999999</v>
      </c>
      <c r="N673" s="41">
        <f t="shared" si="17"/>
        <v>11155361.153999999</v>
      </c>
      <c r="O673" s="41">
        <v>0</v>
      </c>
      <c r="P673" s="41">
        <v>0</v>
      </c>
      <c r="Q673" s="41">
        <v>0</v>
      </c>
      <c r="R673" s="52">
        <v>44927</v>
      </c>
      <c r="S673" s="52">
        <v>45291</v>
      </c>
    </row>
    <row r="674" spans="1:19" ht="20.25" x14ac:dyDescent="0.3">
      <c r="A674" s="39">
        <v>652</v>
      </c>
      <c r="B674" s="43" t="s">
        <v>584</v>
      </c>
      <c r="C674" s="50">
        <v>38836</v>
      </c>
      <c r="D674" s="39" t="s">
        <v>1896</v>
      </c>
      <c r="E674" s="39">
        <v>1986</v>
      </c>
      <c r="F674" s="39" t="s">
        <v>2122</v>
      </c>
      <c r="G674" s="51" t="s">
        <v>2088</v>
      </c>
      <c r="H674" s="39">
        <v>9</v>
      </c>
      <c r="I674" s="39">
        <v>1</v>
      </c>
      <c r="J674" s="39">
        <v>1</v>
      </c>
      <c r="K674" s="39">
        <v>3576.1</v>
      </c>
      <c r="L674" s="39">
        <v>2352.1</v>
      </c>
      <c r="M674" s="41">
        <v>2582109.6800000002</v>
      </c>
      <c r="N674" s="41">
        <f t="shared" si="17"/>
        <v>2582109.6800000002</v>
      </c>
      <c r="O674" s="41">
        <v>0</v>
      </c>
      <c r="P674" s="41">
        <v>0</v>
      </c>
      <c r="Q674" s="41">
        <v>0</v>
      </c>
      <c r="R674" s="52">
        <v>44927</v>
      </c>
      <c r="S674" s="52">
        <v>45291</v>
      </c>
    </row>
    <row r="675" spans="1:19" ht="20.25" x14ac:dyDescent="0.3">
      <c r="A675" s="39">
        <v>653</v>
      </c>
      <c r="B675" s="43" t="s">
        <v>585</v>
      </c>
      <c r="C675" s="50">
        <v>38837</v>
      </c>
      <c r="D675" s="39" t="s">
        <v>1896</v>
      </c>
      <c r="E675" s="39">
        <v>1986</v>
      </c>
      <c r="F675" s="39" t="s">
        <v>2122</v>
      </c>
      <c r="G675" s="51" t="s">
        <v>2088</v>
      </c>
      <c r="H675" s="39">
        <v>9</v>
      </c>
      <c r="I675" s="39">
        <v>1</v>
      </c>
      <c r="J675" s="39">
        <v>0</v>
      </c>
      <c r="K675" s="39">
        <v>3551.8</v>
      </c>
      <c r="L675" s="39">
        <v>2359.1999999999998</v>
      </c>
      <c r="M675" s="41">
        <v>4142931.8400000003</v>
      </c>
      <c r="N675" s="41">
        <f t="shared" si="17"/>
        <v>4142931.8400000003</v>
      </c>
      <c r="O675" s="41">
        <v>0</v>
      </c>
      <c r="P675" s="41">
        <v>0</v>
      </c>
      <c r="Q675" s="41">
        <v>0</v>
      </c>
      <c r="R675" s="52">
        <v>44927</v>
      </c>
      <c r="S675" s="52">
        <v>45291</v>
      </c>
    </row>
    <row r="676" spans="1:19" ht="20.25" x14ac:dyDescent="0.3">
      <c r="A676" s="39">
        <v>654</v>
      </c>
      <c r="B676" s="43" t="s">
        <v>586</v>
      </c>
      <c r="C676" s="50">
        <v>38825</v>
      </c>
      <c r="D676" s="39" t="s">
        <v>1896</v>
      </c>
      <c r="E676" s="39">
        <v>1990</v>
      </c>
      <c r="F676" s="39" t="s">
        <v>2122</v>
      </c>
      <c r="G676" s="51" t="s">
        <v>2088</v>
      </c>
      <c r="H676" s="39">
        <v>9</v>
      </c>
      <c r="I676" s="39">
        <v>1</v>
      </c>
      <c r="J676" s="39">
        <v>1</v>
      </c>
      <c r="K676" s="39">
        <v>2640.9</v>
      </c>
      <c r="L676" s="39">
        <v>1892.5</v>
      </c>
      <c r="M676" s="41">
        <v>2790956.5350000001</v>
      </c>
      <c r="N676" s="41">
        <f t="shared" si="17"/>
        <v>2790956.5350000001</v>
      </c>
      <c r="O676" s="41">
        <v>0</v>
      </c>
      <c r="P676" s="41">
        <v>0</v>
      </c>
      <c r="Q676" s="41">
        <v>0</v>
      </c>
      <c r="R676" s="52">
        <v>44927</v>
      </c>
      <c r="S676" s="52">
        <v>45291</v>
      </c>
    </row>
    <row r="677" spans="1:19" ht="20.25" x14ac:dyDescent="0.3">
      <c r="A677" s="39">
        <v>655</v>
      </c>
      <c r="B677" s="43" t="s">
        <v>587</v>
      </c>
      <c r="C677" s="50">
        <v>38830</v>
      </c>
      <c r="D677" s="39" t="s">
        <v>1896</v>
      </c>
      <c r="E677" s="39">
        <v>1990</v>
      </c>
      <c r="F677" s="39" t="s">
        <v>2122</v>
      </c>
      <c r="G677" s="51" t="s">
        <v>2088</v>
      </c>
      <c r="H677" s="39">
        <v>9</v>
      </c>
      <c r="I677" s="39">
        <v>1</v>
      </c>
      <c r="J677" s="39">
        <v>1</v>
      </c>
      <c r="K677" s="39">
        <v>2629.2</v>
      </c>
      <c r="L677" s="39">
        <v>1901</v>
      </c>
      <c r="M677" s="41">
        <v>2787209.5350000001</v>
      </c>
      <c r="N677" s="41">
        <f t="shared" si="17"/>
        <v>2787209.5350000001</v>
      </c>
      <c r="O677" s="41">
        <v>0</v>
      </c>
      <c r="P677" s="41">
        <v>0</v>
      </c>
      <c r="Q677" s="41">
        <v>0</v>
      </c>
      <c r="R677" s="52">
        <v>44927</v>
      </c>
      <c r="S677" s="52">
        <v>45291</v>
      </c>
    </row>
    <row r="678" spans="1:19" ht="20.25" x14ac:dyDescent="0.3">
      <c r="A678" s="39">
        <v>656</v>
      </c>
      <c r="B678" s="43" t="s">
        <v>589</v>
      </c>
      <c r="C678" s="50">
        <v>38858</v>
      </c>
      <c r="D678" s="39" t="s">
        <v>1896</v>
      </c>
      <c r="E678" s="39">
        <v>1990</v>
      </c>
      <c r="F678" s="39" t="s">
        <v>2122</v>
      </c>
      <c r="G678" s="51" t="s">
        <v>2088</v>
      </c>
      <c r="H678" s="39">
        <v>9</v>
      </c>
      <c r="I678" s="39">
        <v>5</v>
      </c>
      <c r="J678" s="39">
        <v>5</v>
      </c>
      <c r="K678" s="39">
        <v>15166.3</v>
      </c>
      <c r="L678" s="39">
        <v>10294.91</v>
      </c>
      <c r="M678" s="41">
        <v>12852240.4</v>
      </c>
      <c r="N678" s="41">
        <f t="shared" si="17"/>
        <v>12852240.4</v>
      </c>
      <c r="O678" s="41">
        <v>0</v>
      </c>
      <c r="P678" s="41">
        <v>0</v>
      </c>
      <c r="Q678" s="41">
        <v>0</v>
      </c>
      <c r="R678" s="52">
        <v>44927</v>
      </c>
      <c r="S678" s="52">
        <v>45291</v>
      </c>
    </row>
    <row r="679" spans="1:19" ht="20.25" x14ac:dyDescent="0.3">
      <c r="A679" s="39">
        <v>657</v>
      </c>
      <c r="B679" s="43" t="s">
        <v>590</v>
      </c>
      <c r="C679" s="50">
        <v>38854</v>
      </c>
      <c r="D679" s="39" t="s">
        <v>1896</v>
      </c>
      <c r="E679" s="39">
        <v>1974</v>
      </c>
      <c r="F679" s="39" t="s">
        <v>2122</v>
      </c>
      <c r="G679" s="51" t="s">
        <v>2088</v>
      </c>
      <c r="H679" s="39">
        <v>5</v>
      </c>
      <c r="I679" s="39">
        <v>6</v>
      </c>
      <c r="J679" s="39">
        <v>0</v>
      </c>
      <c r="K679" s="39">
        <v>5855.75</v>
      </c>
      <c r="L679" s="39">
        <v>4376.7</v>
      </c>
      <c r="M679" s="41">
        <v>12210050.496000001</v>
      </c>
      <c r="N679" s="41">
        <f t="shared" si="17"/>
        <v>12210050.496000001</v>
      </c>
      <c r="O679" s="41">
        <v>0</v>
      </c>
      <c r="P679" s="41">
        <v>0</v>
      </c>
      <c r="Q679" s="41">
        <v>0</v>
      </c>
      <c r="R679" s="52">
        <v>44927</v>
      </c>
      <c r="S679" s="52">
        <v>45291</v>
      </c>
    </row>
    <row r="680" spans="1:19" ht="20.25" x14ac:dyDescent="0.3">
      <c r="A680" s="39">
        <v>658</v>
      </c>
      <c r="B680" s="43" t="s">
        <v>591</v>
      </c>
      <c r="C680" s="50">
        <v>38867</v>
      </c>
      <c r="D680" s="39" t="s">
        <v>1896</v>
      </c>
      <c r="E680" s="39">
        <v>1991</v>
      </c>
      <c r="F680" s="39" t="s">
        <v>2122</v>
      </c>
      <c r="G680" s="51" t="s">
        <v>2088</v>
      </c>
      <c r="H680" s="39">
        <v>9</v>
      </c>
      <c r="I680" s="39">
        <v>6</v>
      </c>
      <c r="J680" s="39">
        <v>6</v>
      </c>
      <c r="K680" s="39">
        <v>17748.8</v>
      </c>
      <c r="L680" s="39">
        <v>12407</v>
      </c>
      <c r="M680" s="41">
        <v>15418156.08</v>
      </c>
      <c r="N680" s="41">
        <f t="shared" si="17"/>
        <v>15418156.08</v>
      </c>
      <c r="O680" s="41">
        <v>0</v>
      </c>
      <c r="P680" s="41">
        <v>0</v>
      </c>
      <c r="Q680" s="41">
        <v>0</v>
      </c>
      <c r="R680" s="52">
        <v>44927</v>
      </c>
      <c r="S680" s="52">
        <v>45291</v>
      </c>
    </row>
    <row r="681" spans="1:19" ht="20.25" x14ac:dyDescent="0.3">
      <c r="A681" s="39">
        <v>659</v>
      </c>
      <c r="B681" s="43" t="s">
        <v>592</v>
      </c>
      <c r="C681" s="50">
        <v>38869</v>
      </c>
      <c r="D681" s="39" t="s">
        <v>1896</v>
      </c>
      <c r="E681" s="39">
        <v>1992</v>
      </c>
      <c r="F681" s="39" t="s">
        <v>2122</v>
      </c>
      <c r="G681" s="51" t="s">
        <v>2088</v>
      </c>
      <c r="H681" s="39">
        <v>9</v>
      </c>
      <c r="I681" s="39">
        <v>6</v>
      </c>
      <c r="J681" s="39">
        <v>6</v>
      </c>
      <c r="K681" s="39">
        <v>17690.099999999999</v>
      </c>
      <c r="L681" s="39">
        <v>12124</v>
      </c>
      <c r="M681" s="41">
        <v>15418131.08</v>
      </c>
      <c r="N681" s="41">
        <f t="shared" si="17"/>
        <v>15418131.08</v>
      </c>
      <c r="O681" s="41">
        <v>0</v>
      </c>
      <c r="P681" s="41">
        <v>0</v>
      </c>
      <c r="Q681" s="41">
        <v>0</v>
      </c>
      <c r="R681" s="52">
        <v>44927</v>
      </c>
      <c r="S681" s="52">
        <v>45291</v>
      </c>
    </row>
    <row r="682" spans="1:19" ht="20.25" x14ac:dyDescent="0.3">
      <c r="A682" s="39">
        <v>660</v>
      </c>
      <c r="B682" s="43" t="s">
        <v>593</v>
      </c>
      <c r="C682" s="50">
        <v>38879</v>
      </c>
      <c r="D682" s="39" t="s">
        <v>1896</v>
      </c>
      <c r="E682" s="39">
        <v>1991</v>
      </c>
      <c r="F682" s="39" t="s">
        <v>2122</v>
      </c>
      <c r="G682" s="51" t="s">
        <v>2088</v>
      </c>
      <c r="H682" s="39">
        <v>9</v>
      </c>
      <c r="I682" s="39">
        <v>3</v>
      </c>
      <c r="J682" s="39">
        <v>3</v>
      </c>
      <c r="K682" s="39">
        <v>7495.2</v>
      </c>
      <c r="L682" s="39">
        <v>5262.8</v>
      </c>
      <c r="M682" s="41">
        <v>7727203.5200000005</v>
      </c>
      <c r="N682" s="41">
        <f t="shared" si="17"/>
        <v>7727203.5200000005</v>
      </c>
      <c r="O682" s="41">
        <v>0</v>
      </c>
      <c r="P682" s="41">
        <v>0</v>
      </c>
      <c r="Q682" s="41">
        <v>0</v>
      </c>
      <c r="R682" s="52">
        <v>44927</v>
      </c>
      <c r="S682" s="52">
        <v>45291</v>
      </c>
    </row>
    <row r="683" spans="1:19" ht="20.25" x14ac:dyDescent="0.3">
      <c r="A683" s="39">
        <v>661</v>
      </c>
      <c r="B683" s="43" t="s">
        <v>1638</v>
      </c>
      <c r="C683" s="50">
        <v>38582</v>
      </c>
      <c r="D683" s="39" t="s">
        <v>1896</v>
      </c>
      <c r="E683" s="39">
        <v>1990</v>
      </c>
      <c r="F683" s="39" t="s">
        <v>2122</v>
      </c>
      <c r="G683" s="51" t="s">
        <v>2094</v>
      </c>
      <c r="H683" s="39">
        <v>2</v>
      </c>
      <c r="I683" s="39">
        <v>2</v>
      </c>
      <c r="J683" s="39">
        <v>0</v>
      </c>
      <c r="K683" s="39">
        <v>528.4</v>
      </c>
      <c r="L683" s="39">
        <v>461.9</v>
      </c>
      <c r="M683" s="41">
        <v>0</v>
      </c>
      <c r="N683" s="41">
        <f t="shared" si="17"/>
        <v>0</v>
      </c>
      <c r="O683" s="41">
        <v>0</v>
      </c>
      <c r="P683" s="41">
        <v>0</v>
      </c>
      <c r="Q683" s="41">
        <v>0</v>
      </c>
      <c r="R683" s="52">
        <v>44927</v>
      </c>
      <c r="S683" s="52">
        <v>45291</v>
      </c>
    </row>
    <row r="684" spans="1:19" ht="20.25" x14ac:dyDescent="0.3">
      <c r="A684" s="39">
        <v>662</v>
      </c>
      <c r="B684" s="43" t="s">
        <v>1748</v>
      </c>
      <c r="C684" s="50">
        <v>38798</v>
      </c>
      <c r="D684" s="39" t="s">
        <v>1896</v>
      </c>
      <c r="E684" s="39">
        <v>1981</v>
      </c>
      <c r="F684" s="39" t="s">
        <v>2122</v>
      </c>
      <c r="G684" s="51" t="s">
        <v>2088</v>
      </c>
      <c r="H684" s="39">
        <v>9</v>
      </c>
      <c r="I684" s="39">
        <v>1</v>
      </c>
      <c r="J684" s="39">
        <v>1</v>
      </c>
      <c r="K684" s="39">
        <v>2747.7</v>
      </c>
      <c r="L684" s="39">
        <v>2082.6999999999998</v>
      </c>
      <c r="M684" s="41">
        <v>2584112.6800000002</v>
      </c>
      <c r="N684" s="41">
        <f t="shared" si="17"/>
        <v>2584112.6800000002</v>
      </c>
      <c r="O684" s="41">
        <v>0</v>
      </c>
      <c r="P684" s="41">
        <v>0</v>
      </c>
      <c r="Q684" s="41">
        <v>0</v>
      </c>
      <c r="R684" s="52">
        <v>44927</v>
      </c>
      <c r="S684" s="52">
        <v>45291</v>
      </c>
    </row>
    <row r="685" spans="1:19" ht="20.25" x14ac:dyDescent="0.3">
      <c r="A685" s="39">
        <v>663</v>
      </c>
      <c r="B685" s="43" t="s">
        <v>1866</v>
      </c>
      <c r="C685" s="50">
        <v>38856</v>
      </c>
      <c r="D685" s="39" t="s">
        <v>1896</v>
      </c>
      <c r="E685" s="39">
        <v>1969</v>
      </c>
      <c r="F685" s="39" t="s">
        <v>2122</v>
      </c>
      <c r="G685" s="51" t="s">
        <v>2088</v>
      </c>
      <c r="H685" s="39">
        <v>5</v>
      </c>
      <c r="I685" s="39">
        <v>6</v>
      </c>
      <c r="J685" s="39">
        <v>0</v>
      </c>
      <c r="K685" s="39">
        <v>5093.6000000000004</v>
      </c>
      <c r="L685" s="39">
        <v>4054.3</v>
      </c>
      <c r="M685" s="41">
        <v>0</v>
      </c>
      <c r="N685" s="41">
        <f t="shared" si="17"/>
        <v>0</v>
      </c>
      <c r="O685" s="41">
        <v>0</v>
      </c>
      <c r="P685" s="41">
        <v>0</v>
      </c>
      <c r="Q685" s="41">
        <v>0</v>
      </c>
      <c r="R685" s="52">
        <v>44927</v>
      </c>
      <c r="S685" s="52">
        <v>45291</v>
      </c>
    </row>
    <row r="686" spans="1:19" ht="20.25" x14ac:dyDescent="0.25">
      <c r="A686" s="42" t="s">
        <v>22</v>
      </c>
      <c r="B686" s="42"/>
      <c r="C686" s="53" t="s">
        <v>172</v>
      </c>
      <c r="D686" s="53" t="s">
        <v>172</v>
      </c>
      <c r="E686" s="53" t="s">
        <v>172</v>
      </c>
      <c r="F686" s="53" t="s">
        <v>172</v>
      </c>
      <c r="G686" s="53" t="s">
        <v>172</v>
      </c>
      <c r="H686" s="53" t="s">
        <v>172</v>
      </c>
      <c r="I686" s="53" t="s">
        <v>172</v>
      </c>
      <c r="J686" s="45">
        <f>SUM(J629:J685)</f>
        <v>104</v>
      </c>
      <c r="K686" s="45">
        <f t="shared" ref="K686:Q686" si="18">SUM(K629:K685)</f>
        <v>417755.90999999986</v>
      </c>
      <c r="L686" s="45">
        <f t="shared" si="18"/>
        <v>306330.77000000008</v>
      </c>
      <c r="M686" s="45">
        <f t="shared" si="18"/>
        <v>709483675.39025009</v>
      </c>
      <c r="N686" s="45">
        <f t="shared" si="18"/>
        <v>709483675.39025009</v>
      </c>
      <c r="O686" s="45">
        <f t="shared" si="18"/>
        <v>0</v>
      </c>
      <c r="P686" s="45">
        <f t="shared" si="18"/>
        <v>0</v>
      </c>
      <c r="Q686" s="45">
        <f t="shared" si="18"/>
        <v>0</v>
      </c>
      <c r="R686" s="53" t="s">
        <v>172</v>
      </c>
      <c r="S686" s="53" t="s">
        <v>172</v>
      </c>
    </row>
    <row r="687" spans="1:19" ht="20.25" x14ac:dyDescent="0.3">
      <c r="A687" s="463" t="s">
        <v>1915</v>
      </c>
      <c r="B687" s="463"/>
      <c r="C687" s="463"/>
      <c r="D687" s="463"/>
      <c r="E687" s="463"/>
      <c r="F687" s="463"/>
      <c r="G687" s="463"/>
      <c r="H687" s="463"/>
      <c r="I687" s="463"/>
      <c r="J687" s="463"/>
      <c r="K687" s="463"/>
      <c r="L687" s="463"/>
      <c r="M687" s="463"/>
      <c r="N687" s="463"/>
      <c r="O687" s="463"/>
      <c r="P687" s="463"/>
      <c r="Q687" s="463"/>
      <c r="R687" s="463"/>
      <c r="S687" s="464"/>
    </row>
    <row r="688" spans="1:19" ht="20.25" x14ac:dyDescent="0.3">
      <c r="A688" s="39">
        <v>664</v>
      </c>
      <c r="B688" s="40" t="s">
        <v>1710</v>
      </c>
      <c r="C688" s="50">
        <v>39009</v>
      </c>
      <c r="D688" s="39" t="s">
        <v>1896</v>
      </c>
      <c r="E688" s="39">
        <v>1959</v>
      </c>
      <c r="F688" s="39" t="s">
        <v>2122</v>
      </c>
      <c r="G688" s="51" t="s">
        <v>2094</v>
      </c>
      <c r="H688" s="39">
        <v>2</v>
      </c>
      <c r="I688" s="39">
        <v>1</v>
      </c>
      <c r="J688" s="39">
        <v>0</v>
      </c>
      <c r="K688" s="39">
        <v>414.5</v>
      </c>
      <c r="L688" s="39">
        <v>387.52</v>
      </c>
      <c r="M688" s="41">
        <v>131643.6</v>
      </c>
      <c r="N688" s="41">
        <f t="shared" si="17"/>
        <v>131643.6</v>
      </c>
      <c r="O688" s="41">
        <v>0</v>
      </c>
      <c r="P688" s="41">
        <v>0</v>
      </c>
      <c r="Q688" s="41">
        <v>0</v>
      </c>
      <c r="R688" s="52">
        <v>44927</v>
      </c>
      <c r="S688" s="52">
        <v>45291</v>
      </c>
    </row>
    <row r="689" spans="1:19" ht="20.25" x14ac:dyDescent="0.3">
      <c r="A689" s="39">
        <v>665</v>
      </c>
      <c r="B689" s="40" t="s">
        <v>596</v>
      </c>
      <c r="C689" s="50">
        <v>39026</v>
      </c>
      <c r="D689" s="39" t="s">
        <v>1896</v>
      </c>
      <c r="E689" s="39">
        <v>1964</v>
      </c>
      <c r="F689" s="39" t="s">
        <v>2122</v>
      </c>
      <c r="G689" s="51" t="s">
        <v>2089</v>
      </c>
      <c r="H689" s="39">
        <v>4</v>
      </c>
      <c r="I689" s="39">
        <v>2</v>
      </c>
      <c r="J689" s="39">
        <v>0</v>
      </c>
      <c r="K689" s="39">
        <v>1438.7</v>
      </c>
      <c r="L689" s="39">
        <v>1252.2</v>
      </c>
      <c r="M689" s="41">
        <v>2647594</v>
      </c>
      <c r="N689" s="41">
        <f t="shared" si="17"/>
        <v>2647594</v>
      </c>
      <c r="O689" s="41">
        <v>0</v>
      </c>
      <c r="P689" s="41">
        <v>0</v>
      </c>
      <c r="Q689" s="41">
        <v>0</v>
      </c>
      <c r="R689" s="52">
        <v>44927</v>
      </c>
      <c r="S689" s="52">
        <v>45291</v>
      </c>
    </row>
    <row r="690" spans="1:19" ht="20.25" x14ac:dyDescent="0.3">
      <c r="A690" s="39">
        <v>666</v>
      </c>
      <c r="B690" s="40" t="s">
        <v>597</v>
      </c>
      <c r="C690" s="50">
        <v>39033</v>
      </c>
      <c r="D690" s="39" t="s">
        <v>1896</v>
      </c>
      <c r="E690" s="39">
        <v>1959</v>
      </c>
      <c r="F690" s="39" t="s">
        <v>2122</v>
      </c>
      <c r="G690" s="51" t="s">
        <v>2089</v>
      </c>
      <c r="H690" s="39">
        <v>3</v>
      </c>
      <c r="I690" s="39">
        <v>4</v>
      </c>
      <c r="J690" s="39">
        <v>0</v>
      </c>
      <c r="K690" s="39">
        <v>2343.8000000000002</v>
      </c>
      <c r="L690" s="39">
        <v>2107.5</v>
      </c>
      <c r="M690" s="41">
        <v>4163362.4180000005</v>
      </c>
      <c r="N690" s="41">
        <f t="shared" si="17"/>
        <v>4163362.4180000005</v>
      </c>
      <c r="O690" s="41">
        <v>0</v>
      </c>
      <c r="P690" s="41">
        <v>0</v>
      </c>
      <c r="Q690" s="41">
        <v>0</v>
      </c>
      <c r="R690" s="52">
        <v>44927</v>
      </c>
      <c r="S690" s="52">
        <v>45291</v>
      </c>
    </row>
    <row r="691" spans="1:19" ht="20.25" x14ac:dyDescent="0.3">
      <c r="A691" s="39">
        <v>667</v>
      </c>
      <c r="B691" s="40" t="s">
        <v>598</v>
      </c>
      <c r="C691" s="50">
        <v>39034</v>
      </c>
      <c r="D691" s="39" t="s">
        <v>1896</v>
      </c>
      <c r="E691" s="39">
        <v>1959</v>
      </c>
      <c r="F691" s="39" t="s">
        <v>2122</v>
      </c>
      <c r="G691" s="51" t="s">
        <v>2089</v>
      </c>
      <c r="H691" s="39">
        <v>3</v>
      </c>
      <c r="I691" s="39">
        <v>3</v>
      </c>
      <c r="J691" s="39">
        <v>0</v>
      </c>
      <c r="K691" s="39">
        <v>2172.8000000000002</v>
      </c>
      <c r="L691" s="39">
        <v>2342.3000000000002</v>
      </c>
      <c r="M691" s="41">
        <v>3810537.12</v>
      </c>
      <c r="N691" s="41">
        <f t="shared" si="17"/>
        <v>3810537.12</v>
      </c>
      <c r="O691" s="41">
        <v>0</v>
      </c>
      <c r="P691" s="41">
        <v>0</v>
      </c>
      <c r="Q691" s="41">
        <v>0</v>
      </c>
      <c r="R691" s="52">
        <v>44927</v>
      </c>
      <c r="S691" s="52">
        <v>45291</v>
      </c>
    </row>
    <row r="692" spans="1:19" ht="20.25" x14ac:dyDescent="0.3">
      <c r="A692" s="39">
        <v>668</v>
      </c>
      <c r="B692" s="40" t="s">
        <v>599</v>
      </c>
      <c r="C692" s="50">
        <v>39104</v>
      </c>
      <c r="D692" s="39" t="s">
        <v>1896</v>
      </c>
      <c r="E692" s="39">
        <v>1988</v>
      </c>
      <c r="F692" s="39" t="s">
        <v>2122</v>
      </c>
      <c r="G692" s="51" t="s">
        <v>2088</v>
      </c>
      <c r="H692" s="39">
        <v>5</v>
      </c>
      <c r="I692" s="39">
        <v>4</v>
      </c>
      <c r="J692" s="39">
        <v>0</v>
      </c>
      <c r="K692" s="39">
        <v>5291.4</v>
      </c>
      <c r="L692" s="39">
        <v>3586.599999999999</v>
      </c>
      <c r="M692" s="41">
        <v>6603946.4680000003</v>
      </c>
      <c r="N692" s="41">
        <f t="shared" si="17"/>
        <v>6603946.4680000003</v>
      </c>
      <c r="O692" s="41">
        <v>0</v>
      </c>
      <c r="P692" s="41">
        <v>0</v>
      </c>
      <c r="Q692" s="41">
        <v>0</v>
      </c>
      <c r="R692" s="52">
        <v>44927</v>
      </c>
      <c r="S692" s="52">
        <v>45291</v>
      </c>
    </row>
    <row r="693" spans="1:19" ht="20.25" x14ac:dyDescent="0.3">
      <c r="A693" s="39">
        <v>669</v>
      </c>
      <c r="B693" s="40" t="s">
        <v>600</v>
      </c>
      <c r="C693" s="50">
        <v>39124</v>
      </c>
      <c r="D693" s="39" t="s">
        <v>1896</v>
      </c>
      <c r="E693" s="39">
        <v>1984</v>
      </c>
      <c r="F693" s="39" t="s">
        <v>2122</v>
      </c>
      <c r="G693" s="51" t="s">
        <v>2088</v>
      </c>
      <c r="H693" s="39">
        <v>5</v>
      </c>
      <c r="I693" s="39">
        <v>4</v>
      </c>
      <c r="J693" s="39">
        <v>0</v>
      </c>
      <c r="K693" s="39">
        <v>5309.4</v>
      </c>
      <c r="L693" s="39">
        <v>3417.4</v>
      </c>
      <c r="M693" s="41">
        <v>5020939.4760000007</v>
      </c>
      <c r="N693" s="41">
        <f t="shared" si="17"/>
        <v>5020939.4760000007</v>
      </c>
      <c r="O693" s="41">
        <v>0</v>
      </c>
      <c r="P693" s="41">
        <v>0</v>
      </c>
      <c r="Q693" s="41">
        <v>0</v>
      </c>
      <c r="R693" s="52">
        <v>44927</v>
      </c>
      <c r="S693" s="52">
        <v>45291</v>
      </c>
    </row>
    <row r="694" spans="1:19" ht="20.25" x14ac:dyDescent="0.3">
      <c r="A694" s="39">
        <v>670</v>
      </c>
      <c r="B694" s="40" t="s">
        <v>602</v>
      </c>
      <c r="C694" s="50">
        <v>39149</v>
      </c>
      <c r="D694" s="39" t="s">
        <v>1896</v>
      </c>
      <c r="E694" s="39">
        <v>1992</v>
      </c>
      <c r="F694" s="39" t="s">
        <v>2122</v>
      </c>
      <c r="G694" s="51" t="s">
        <v>2089</v>
      </c>
      <c r="H694" s="39">
        <v>5</v>
      </c>
      <c r="I694" s="39">
        <v>2</v>
      </c>
      <c r="J694" s="39">
        <v>0</v>
      </c>
      <c r="K694" s="39">
        <v>2595.5</v>
      </c>
      <c r="L694" s="39">
        <v>2494.3000000000002</v>
      </c>
      <c r="M694" s="41">
        <v>2065527.03</v>
      </c>
      <c r="N694" s="41">
        <f t="shared" si="17"/>
        <v>2065527.03</v>
      </c>
      <c r="O694" s="41">
        <v>0</v>
      </c>
      <c r="P694" s="41">
        <v>0</v>
      </c>
      <c r="Q694" s="41">
        <v>0</v>
      </c>
      <c r="R694" s="52">
        <v>44927</v>
      </c>
      <c r="S694" s="52">
        <v>45291</v>
      </c>
    </row>
    <row r="695" spans="1:19" ht="20.25" x14ac:dyDescent="0.3">
      <c r="A695" s="39">
        <v>671</v>
      </c>
      <c r="B695" s="40" t="s">
        <v>603</v>
      </c>
      <c r="C695" s="50">
        <v>39150</v>
      </c>
      <c r="D695" s="39" t="s">
        <v>1896</v>
      </c>
      <c r="E695" s="39">
        <v>1992</v>
      </c>
      <c r="F695" s="39" t="s">
        <v>2122</v>
      </c>
      <c r="G695" s="51" t="s">
        <v>2089</v>
      </c>
      <c r="H695" s="39">
        <v>5</v>
      </c>
      <c r="I695" s="39">
        <v>2</v>
      </c>
      <c r="J695" s="39">
        <v>0</v>
      </c>
      <c r="K695" s="39">
        <v>2595.6999999999998</v>
      </c>
      <c r="L695" s="39">
        <v>2060.3000000000002</v>
      </c>
      <c r="M695" s="41">
        <v>2058568.5959999999</v>
      </c>
      <c r="N695" s="41">
        <f t="shared" si="17"/>
        <v>2058568.5959999999</v>
      </c>
      <c r="O695" s="41">
        <v>0</v>
      </c>
      <c r="P695" s="41">
        <v>0</v>
      </c>
      <c r="Q695" s="41">
        <v>0</v>
      </c>
      <c r="R695" s="52">
        <v>44927</v>
      </c>
      <c r="S695" s="52">
        <v>45291</v>
      </c>
    </row>
    <row r="696" spans="1:19" ht="20.25" x14ac:dyDescent="0.3">
      <c r="A696" s="39">
        <v>672</v>
      </c>
      <c r="B696" s="40" t="s">
        <v>604</v>
      </c>
      <c r="C696" s="50">
        <v>39278</v>
      </c>
      <c r="D696" s="39" t="s">
        <v>1896</v>
      </c>
      <c r="E696" s="39">
        <v>1992</v>
      </c>
      <c r="F696" s="39" t="s">
        <v>2122</v>
      </c>
      <c r="G696" s="51" t="s">
        <v>2088</v>
      </c>
      <c r="H696" s="39">
        <v>5</v>
      </c>
      <c r="I696" s="39">
        <v>5</v>
      </c>
      <c r="J696" s="39">
        <v>0</v>
      </c>
      <c r="K696" s="39">
        <v>3800.17</v>
      </c>
      <c r="L696" s="39">
        <v>3570.4</v>
      </c>
      <c r="M696" s="41">
        <v>3808739.5919999997</v>
      </c>
      <c r="N696" s="41">
        <f t="shared" si="17"/>
        <v>3808739.5919999997</v>
      </c>
      <c r="O696" s="41">
        <v>0</v>
      </c>
      <c r="P696" s="41">
        <v>0</v>
      </c>
      <c r="Q696" s="41">
        <v>0</v>
      </c>
      <c r="R696" s="52">
        <v>44927</v>
      </c>
      <c r="S696" s="52">
        <v>45291</v>
      </c>
    </row>
    <row r="697" spans="1:19" ht="20.25" x14ac:dyDescent="0.3">
      <c r="A697" s="39">
        <v>673</v>
      </c>
      <c r="B697" s="40" t="s">
        <v>605</v>
      </c>
      <c r="C697" s="50">
        <v>39285</v>
      </c>
      <c r="D697" s="39" t="s">
        <v>1896</v>
      </c>
      <c r="E697" s="39">
        <v>1993</v>
      </c>
      <c r="F697" s="39" t="s">
        <v>2122</v>
      </c>
      <c r="G697" s="51" t="s">
        <v>2088</v>
      </c>
      <c r="H697" s="39">
        <v>5</v>
      </c>
      <c r="I697" s="39">
        <v>5</v>
      </c>
      <c r="J697" s="39">
        <v>0</v>
      </c>
      <c r="K697" s="39">
        <v>3874.2</v>
      </c>
      <c r="L697" s="39">
        <v>3521.1</v>
      </c>
      <c r="M697" s="41">
        <v>3982512.87</v>
      </c>
      <c r="N697" s="41">
        <f t="shared" si="17"/>
        <v>3982512.87</v>
      </c>
      <c r="O697" s="41">
        <v>0</v>
      </c>
      <c r="P697" s="41">
        <v>0</v>
      </c>
      <c r="Q697" s="41">
        <v>0</v>
      </c>
      <c r="R697" s="52">
        <v>44927</v>
      </c>
      <c r="S697" s="52">
        <v>45291</v>
      </c>
    </row>
    <row r="698" spans="1:19" ht="20.25" x14ac:dyDescent="0.3">
      <c r="A698" s="39">
        <v>674</v>
      </c>
      <c r="B698" s="40" t="s">
        <v>606</v>
      </c>
      <c r="C698" s="50">
        <v>39319</v>
      </c>
      <c r="D698" s="39" t="s">
        <v>1896</v>
      </c>
      <c r="E698" s="39">
        <v>1974</v>
      </c>
      <c r="F698" s="39" t="s">
        <v>2122</v>
      </c>
      <c r="G698" s="51" t="s">
        <v>2088</v>
      </c>
      <c r="H698" s="39">
        <v>5</v>
      </c>
      <c r="I698" s="39">
        <v>4</v>
      </c>
      <c r="J698" s="39">
        <v>0</v>
      </c>
      <c r="K698" s="39">
        <v>5193.13</v>
      </c>
      <c r="L698" s="39">
        <v>3315.63</v>
      </c>
      <c r="M698" s="41">
        <v>130965.6</v>
      </c>
      <c r="N698" s="41">
        <f t="shared" si="17"/>
        <v>130965.6</v>
      </c>
      <c r="O698" s="41">
        <v>0</v>
      </c>
      <c r="P698" s="41">
        <v>0</v>
      </c>
      <c r="Q698" s="41">
        <v>0</v>
      </c>
      <c r="R698" s="52">
        <v>44927</v>
      </c>
      <c r="S698" s="52">
        <v>45291</v>
      </c>
    </row>
    <row r="699" spans="1:19" ht="20.25" x14ac:dyDescent="0.3">
      <c r="A699" s="39">
        <v>675</v>
      </c>
      <c r="B699" s="40" t="s">
        <v>607</v>
      </c>
      <c r="C699" s="50">
        <v>39322</v>
      </c>
      <c r="D699" s="39" t="s">
        <v>1896</v>
      </c>
      <c r="E699" s="39">
        <v>1948</v>
      </c>
      <c r="F699" s="39" t="s">
        <v>2122</v>
      </c>
      <c r="G699" s="51" t="s">
        <v>2090</v>
      </c>
      <c r="H699" s="39">
        <v>2</v>
      </c>
      <c r="I699" s="39">
        <v>3</v>
      </c>
      <c r="J699" s="39">
        <v>0</v>
      </c>
      <c r="K699" s="39">
        <v>2444.77</v>
      </c>
      <c r="L699" s="39">
        <v>725.8</v>
      </c>
      <c r="M699" s="41">
        <v>425511.95399999997</v>
      </c>
      <c r="N699" s="41">
        <f t="shared" si="17"/>
        <v>425511.95399999997</v>
      </c>
      <c r="O699" s="41">
        <v>0</v>
      </c>
      <c r="P699" s="41">
        <v>0</v>
      </c>
      <c r="Q699" s="41">
        <v>0</v>
      </c>
      <c r="R699" s="52">
        <v>44927</v>
      </c>
      <c r="S699" s="52">
        <v>45291</v>
      </c>
    </row>
    <row r="700" spans="1:19" ht="20.25" x14ac:dyDescent="0.3">
      <c r="A700" s="39">
        <v>676</v>
      </c>
      <c r="B700" s="40" t="s">
        <v>608</v>
      </c>
      <c r="C700" s="50">
        <v>39324</v>
      </c>
      <c r="D700" s="39" t="s">
        <v>1896</v>
      </c>
      <c r="E700" s="39">
        <v>1969</v>
      </c>
      <c r="F700" s="39" t="s">
        <v>2122</v>
      </c>
      <c r="G700" s="51" t="s">
        <v>2088</v>
      </c>
      <c r="H700" s="39">
        <v>5</v>
      </c>
      <c r="I700" s="39">
        <v>4</v>
      </c>
      <c r="J700" s="39">
        <v>0</v>
      </c>
      <c r="K700" s="39">
        <v>3841.1</v>
      </c>
      <c r="L700" s="39">
        <v>3658.9</v>
      </c>
      <c r="M700" s="41">
        <v>5457224.8320000004</v>
      </c>
      <c r="N700" s="41">
        <f t="shared" si="17"/>
        <v>5457224.8320000004</v>
      </c>
      <c r="O700" s="41">
        <v>0</v>
      </c>
      <c r="P700" s="41">
        <v>0</v>
      </c>
      <c r="Q700" s="41">
        <v>0</v>
      </c>
      <c r="R700" s="52">
        <v>44927</v>
      </c>
      <c r="S700" s="52">
        <v>45291</v>
      </c>
    </row>
    <row r="701" spans="1:19" ht="20.25" x14ac:dyDescent="0.3">
      <c r="A701" s="39">
        <v>677</v>
      </c>
      <c r="B701" s="40" t="s">
        <v>609</v>
      </c>
      <c r="C701" s="50">
        <v>39325</v>
      </c>
      <c r="D701" s="39" t="s">
        <v>1896</v>
      </c>
      <c r="E701" s="39">
        <v>1959</v>
      </c>
      <c r="F701" s="39" t="s">
        <v>2122</v>
      </c>
      <c r="G701" s="51" t="s">
        <v>2089</v>
      </c>
      <c r="H701" s="39">
        <v>3</v>
      </c>
      <c r="I701" s="39">
        <v>2</v>
      </c>
      <c r="J701" s="39">
        <v>0</v>
      </c>
      <c r="K701" s="39">
        <v>1216.7</v>
      </c>
      <c r="L701" s="39">
        <v>1289.9000000000001</v>
      </c>
      <c r="M701" s="41">
        <v>2190037.08</v>
      </c>
      <c r="N701" s="41">
        <f t="shared" si="17"/>
        <v>2190037.08</v>
      </c>
      <c r="O701" s="41">
        <v>0</v>
      </c>
      <c r="P701" s="41">
        <v>0</v>
      </c>
      <c r="Q701" s="41">
        <v>0</v>
      </c>
      <c r="R701" s="52">
        <v>44927</v>
      </c>
      <c r="S701" s="52">
        <v>45291</v>
      </c>
    </row>
    <row r="702" spans="1:19" ht="20.25" x14ac:dyDescent="0.3">
      <c r="A702" s="39">
        <v>678</v>
      </c>
      <c r="B702" s="40" t="s">
        <v>610</v>
      </c>
      <c r="C702" s="50">
        <v>39330</v>
      </c>
      <c r="D702" s="39" t="s">
        <v>1896</v>
      </c>
      <c r="E702" s="39">
        <v>1951</v>
      </c>
      <c r="F702" s="39" t="s">
        <v>2122</v>
      </c>
      <c r="G702" s="51" t="s">
        <v>2089</v>
      </c>
      <c r="H702" s="39">
        <v>2</v>
      </c>
      <c r="I702" s="39">
        <v>1</v>
      </c>
      <c r="J702" s="39">
        <v>0</v>
      </c>
      <c r="K702" s="39">
        <v>931.5</v>
      </c>
      <c r="L702" s="39">
        <v>377.8</v>
      </c>
      <c r="M702" s="41">
        <v>1045654.218</v>
      </c>
      <c r="N702" s="41">
        <f t="shared" si="17"/>
        <v>1045654.218</v>
      </c>
      <c r="O702" s="41">
        <v>0</v>
      </c>
      <c r="P702" s="41">
        <v>0</v>
      </c>
      <c r="Q702" s="41">
        <v>0</v>
      </c>
      <c r="R702" s="52">
        <v>44927</v>
      </c>
      <c r="S702" s="52">
        <v>45291</v>
      </c>
    </row>
    <row r="703" spans="1:19" ht="20.25" x14ac:dyDescent="0.3">
      <c r="A703" s="39">
        <v>679</v>
      </c>
      <c r="B703" s="40" t="s">
        <v>611</v>
      </c>
      <c r="C703" s="50">
        <v>39332</v>
      </c>
      <c r="D703" s="39" t="s">
        <v>1896</v>
      </c>
      <c r="E703" s="39">
        <v>1957</v>
      </c>
      <c r="F703" s="39" t="s">
        <v>2122</v>
      </c>
      <c r="G703" s="51" t="s">
        <v>2089</v>
      </c>
      <c r="H703" s="39">
        <v>2</v>
      </c>
      <c r="I703" s="39">
        <v>1</v>
      </c>
      <c r="J703" s="39">
        <v>0</v>
      </c>
      <c r="K703" s="39">
        <v>930.7</v>
      </c>
      <c r="L703" s="39">
        <v>375.7</v>
      </c>
      <c r="M703" s="41">
        <v>853730.29999999993</v>
      </c>
      <c r="N703" s="41">
        <f t="shared" si="17"/>
        <v>853730.29999999993</v>
      </c>
      <c r="O703" s="41">
        <v>0</v>
      </c>
      <c r="P703" s="41">
        <v>0</v>
      </c>
      <c r="Q703" s="41">
        <v>0</v>
      </c>
      <c r="R703" s="52">
        <v>44927</v>
      </c>
      <c r="S703" s="52">
        <v>45291</v>
      </c>
    </row>
    <row r="704" spans="1:19" ht="20.25" x14ac:dyDescent="0.3">
      <c r="A704" s="39">
        <v>680</v>
      </c>
      <c r="B704" s="40" t="s">
        <v>612</v>
      </c>
      <c r="C704" s="50">
        <v>39334</v>
      </c>
      <c r="D704" s="39" t="s">
        <v>1896</v>
      </c>
      <c r="E704" s="39">
        <v>1957</v>
      </c>
      <c r="F704" s="39" t="s">
        <v>2122</v>
      </c>
      <c r="G704" s="51" t="s">
        <v>2089</v>
      </c>
      <c r="H704" s="39">
        <v>2</v>
      </c>
      <c r="I704" s="39">
        <v>1</v>
      </c>
      <c r="J704" s="39">
        <v>0</v>
      </c>
      <c r="K704" s="39">
        <v>913.6</v>
      </c>
      <c r="L704" s="39">
        <v>363.6</v>
      </c>
      <c r="M704" s="41">
        <v>853730.29999999993</v>
      </c>
      <c r="N704" s="41">
        <f t="shared" si="17"/>
        <v>853730.29999999993</v>
      </c>
      <c r="O704" s="41">
        <v>0</v>
      </c>
      <c r="P704" s="41">
        <v>0</v>
      </c>
      <c r="Q704" s="41">
        <v>0</v>
      </c>
      <c r="R704" s="52">
        <v>44927</v>
      </c>
      <c r="S704" s="52">
        <v>45291</v>
      </c>
    </row>
    <row r="705" spans="1:19" ht="20.25" x14ac:dyDescent="0.3">
      <c r="A705" s="39">
        <v>681</v>
      </c>
      <c r="B705" s="40" t="s">
        <v>1756</v>
      </c>
      <c r="C705" s="50">
        <v>39119</v>
      </c>
      <c r="D705" s="39" t="s">
        <v>1896</v>
      </c>
      <c r="E705" s="39">
        <v>1992</v>
      </c>
      <c r="F705" s="39" t="s">
        <v>2122</v>
      </c>
      <c r="G705" s="51" t="s">
        <v>2088</v>
      </c>
      <c r="H705" s="39">
        <v>5</v>
      </c>
      <c r="I705" s="39">
        <v>5</v>
      </c>
      <c r="J705" s="39">
        <v>0</v>
      </c>
      <c r="K705" s="39">
        <v>5611.2</v>
      </c>
      <c r="L705" s="39">
        <v>3448.6</v>
      </c>
      <c r="M705" s="41">
        <v>3915396.1980000003</v>
      </c>
      <c r="N705" s="41">
        <f t="shared" si="17"/>
        <v>3915396.1980000003</v>
      </c>
      <c r="O705" s="41">
        <v>0</v>
      </c>
      <c r="P705" s="41">
        <v>0</v>
      </c>
      <c r="Q705" s="41">
        <v>0</v>
      </c>
      <c r="R705" s="52">
        <v>44927</v>
      </c>
      <c r="S705" s="52">
        <v>45291</v>
      </c>
    </row>
    <row r="706" spans="1:19" ht="20.25" x14ac:dyDescent="0.3">
      <c r="A706" s="39">
        <v>682</v>
      </c>
      <c r="B706" s="40" t="s">
        <v>1757</v>
      </c>
      <c r="C706" s="50">
        <v>39120</v>
      </c>
      <c r="D706" s="39" t="s">
        <v>1896</v>
      </c>
      <c r="E706" s="39">
        <v>1990</v>
      </c>
      <c r="F706" s="39" t="s">
        <v>2122</v>
      </c>
      <c r="G706" s="51" t="s">
        <v>2088</v>
      </c>
      <c r="H706" s="39">
        <v>5</v>
      </c>
      <c r="I706" s="39">
        <v>5</v>
      </c>
      <c r="J706" s="39">
        <v>0</v>
      </c>
      <c r="K706" s="39">
        <v>5703.2</v>
      </c>
      <c r="L706" s="39">
        <v>3562.4</v>
      </c>
      <c r="M706" s="41">
        <v>4071031.02</v>
      </c>
      <c r="N706" s="41">
        <f t="shared" si="17"/>
        <v>4071031.02</v>
      </c>
      <c r="O706" s="41">
        <v>0</v>
      </c>
      <c r="P706" s="41">
        <v>0</v>
      </c>
      <c r="Q706" s="41">
        <v>0</v>
      </c>
      <c r="R706" s="52">
        <v>44927</v>
      </c>
      <c r="S706" s="52">
        <v>45291</v>
      </c>
    </row>
    <row r="707" spans="1:19" ht="20.25" x14ac:dyDescent="0.3">
      <c r="A707" s="39">
        <v>683</v>
      </c>
      <c r="B707" s="40" t="s">
        <v>1786</v>
      </c>
      <c r="C707" s="50">
        <v>39121</v>
      </c>
      <c r="D707" s="39" t="s">
        <v>1896</v>
      </c>
      <c r="E707" s="39">
        <v>1968</v>
      </c>
      <c r="F707" s="39" t="s">
        <v>2122</v>
      </c>
      <c r="G707" s="51" t="s">
        <v>2089</v>
      </c>
      <c r="H707" s="39">
        <v>4</v>
      </c>
      <c r="I707" s="39">
        <v>3</v>
      </c>
      <c r="J707" s="39">
        <v>0</v>
      </c>
      <c r="K707" s="39">
        <v>4171.8</v>
      </c>
      <c r="L707" s="39">
        <v>2596.6999999999998</v>
      </c>
      <c r="M707" s="41">
        <v>3846361.176</v>
      </c>
      <c r="N707" s="41">
        <f t="shared" si="17"/>
        <v>3846361.176</v>
      </c>
      <c r="O707" s="41">
        <v>0</v>
      </c>
      <c r="P707" s="41">
        <v>0</v>
      </c>
      <c r="Q707" s="41">
        <v>0</v>
      </c>
      <c r="R707" s="52">
        <v>44927</v>
      </c>
      <c r="S707" s="52">
        <v>45291</v>
      </c>
    </row>
    <row r="708" spans="1:19" ht="20.25" x14ac:dyDescent="0.3">
      <c r="A708" s="39">
        <v>684</v>
      </c>
      <c r="B708" s="40" t="s">
        <v>1772</v>
      </c>
      <c r="C708" s="50">
        <v>39169</v>
      </c>
      <c r="D708" s="39" t="s">
        <v>1896</v>
      </c>
      <c r="E708" s="39">
        <v>1960</v>
      </c>
      <c r="F708" s="39" t="s">
        <v>2122</v>
      </c>
      <c r="G708" s="51" t="s">
        <v>2089</v>
      </c>
      <c r="H708" s="39">
        <v>4</v>
      </c>
      <c r="I708" s="39">
        <v>2</v>
      </c>
      <c r="J708" s="39">
        <v>0</v>
      </c>
      <c r="K708" s="39">
        <v>1308.4000000000001</v>
      </c>
      <c r="L708" s="39">
        <v>1242.4000000000001</v>
      </c>
      <c r="M708" s="41">
        <v>2610189.0219999999</v>
      </c>
      <c r="N708" s="41">
        <f t="shared" si="17"/>
        <v>2610189.0219999999</v>
      </c>
      <c r="O708" s="41">
        <v>0</v>
      </c>
      <c r="P708" s="41">
        <v>0</v>
      </c>
      <c r="Q708" s="41">
        <v>0</v>
      </c>
      <c r="R708" s="52">
        <v>44927</v>
      </c>
      <c r="S708" s="52">
        <v>45291</v>
      </c>
    </row>
    <row r="709" spans="1:19" ht="20.25" x14ac:dyDescent="0.3">
      <c r="A709" s="39">
        <v>685</v>
      </c>
      <c r="B709" s="40" t="s">
        <v>1867</v>
      </c>
      <c r="C709" s="50">
        <v>39135</v>
      </c>
      <c r="D709" s="39" t="s">
        <v>1896</v>
      </c>
      <c r="E709" s="39">
        <v>1995</v>
      </c>
      <c r="F709" s="39" t="s">
        <v>2122</v>
      </c>
      <c r="G709" s="51" t="s">
        <v>2088</v>
      </c>
      <c r="H709" s="39">
        <v>5</v>
      </c>
      <c r="I709" s="39">
        <v>4</v>
      </c>
      <c r="J709" s="39">
        <v>0</v>
      </c>
      <c r="K709" s="39">
        <v>3173.05</v>
      </c>
      <c r="L709" s="39">
        <v>2860.92</v>
      </c>
      <c r="M709" s="41">
        <v>4522615.2</v>
      </c>
      <c r="N709" s="41">
        <f t="shared" si="17"/>
        <v>4522615.2</v>
      </c>
      <c r="O709" s="41">
        <v>0</v>
      </c>
      <c r="P709" s="41">
        <v>0</v>
      </c>
      <c r="Q709" s="41">
        <v>0</v>
      </c>
      <c r="R709" s="52">
        <v>44927</v>
      </c>
      <c r="S709" s="52">
        <v>45291</v>
      </c>
    </row>
    <row r="710" spans="1:19" ht="20.25" x14ac:dyDescent="0.3">
      <c r="A710" s="39">
        <v>686</v>
      </c>
      <c r="B710" s="40" t="s">
        <v>1868</v>
      </c>
      <c r="C710" s="50">
        <v>39238</v>
      </c>
      <c r="D710" s="39" t="s">
        <v>1896</v>
      </c>
      <c r="E710" s="39">
        <v>1988</v>
      </c>
      <c r="F710" s="39" t="s">
        <v>2122</v>
      </c>
      <c r="G710" s="51" t="s">
        <v>2088</v>
      </c>
      <c r="H710" s="39">
        <v>5</v>
      </c>
      <c r="I710" s="39">
        <v>4</v>
      </c>
      <c r="J710" s="39">
        <v>0</v>
      </c>
      <c r="K710" s="39">
        <v>3190.5</v>
      </c>
      <c r="L710" s="39">
        <v>2927.2</v>
      </c>
      <c r="M710" s="41">
        <v>0</v>
      </c>
      <c r="N710" s="41">
        <f t="shared" si="17"/>
        <v>0</v>
      </c>
      <c r="O710" s="41">
        <v>0</v>
      </c>
      <c r="P710" s="41">
        <v>0</v>
      </c>
      <c r="Q710" s="41">
        <v>0</v>
      </c>
      <c r="R710" s="52">
        <v>44927</v>
      </c>
      <c r="S710" s="52">
        <v>45291</v>
      </c>
    </row>
    <row r="711" spans="1:19" ht="20.25" x14ac:dyDescent="0.25">
      <c r="A711" s="49" t="s">
        <v>22</v>
      </c>
      <c r="B711" s="49"/>
      <c r="C711" s="53" t="s">
        <v>172</v>
      </c>
      <c r="D711" s="53" t="s">
        <v>172</v>
      </c>
      <c r="E711" s="53" t="s">
        <v>172</v>
      </c>
      <c r="F711" s="53" t="s">
        <v>172</v>
      </c>
      <c r="G711" s="53" t="s">
        <v>172</v>
      </c>
      <c r="H711" s="53" t="s">
        <v>172</v>
      </c>
      <c r="I711" s="53" t="s">
        <v>172</v>
      </c>
      <c r="J711" s="45">
        <f>SUM(J688:J710)</f>
        <v>0</v>
      </c>
      <c r="K711" s="45">
        <f t="shared" ref="K711:Q711" si="19">SUM(K688:K710)</f>
        <v>68465.819999999992</v>
      </c>
      <c r="L711" s="45">
        <f t="shared" si="19"/>
        <v>51485.169999999991</v>
      </c>
      <c r="M711" s="45">
        <f t="shared" si="19"/>
        <v>64215818.070000008</v>
      </c>
      <c r="N711" s="45">
        <f t="shared" si="19"/>
        <v>64215818.070000008</v>
      </c>
      <c r="O711" s="45">
        <f t="shared" si="19"/>
        <v>0</v>
      </c>
      <c r="P711" s="45">
        <f t="shared" si="19"/>
        <v>0</v>
      </c>
      <c r="Q711" s="45">
        <f t="shared" si="19"/>
        <v>0</v>
      </c>
      <c r="R711" s="53" t="s">
        <v>172</v>
      </c>
      <c r="S711" s="53" t="s">
        <v>172</v>
      </c>
    </row>
    <row r="712" spans="1:19" ht="20.25" x14ac:dyDescent="0.3">
      <c r="A712" s="463" t="s">
        <v>1916</v>
      </c>
      <c r="B712" s="463"/>
      <c r="C712" s="463"/>
      <c r="D712" s="463"/>
      <c r="E712" s="463"/>
      <c r="F712" s="463"/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4"/>
    </row>
    <row r="713" spans="1:19" ht="20.25" x14ac:dyDescent="0.3">
      <c r="A713" s="39">
        <v>687</v>
      </c>
      <c r="B713" s="43" t="s">
        <v>1587</v>
      </c>
      <c r="C713" s="50">
        <v>56279</v>
      </c>
      <c r="D713" s="39" t="s">
        <v>1896</v>
      </c>
      <c r="E713" s="39">
        <v>1967</v>
      </c>
      <c r="F713" s="39" t="s">
        <v>2122</v>
      </c>
      <c r="G713" s="51" t="s">
        <v>2121</v>
      </c>
      <c r="H713" s="39">
        <v>4</v>
      </c>
      <c r="I713" s="39">
        <v>4</v>
      </c>
      <c r="J713" s="39">
        <v>0</v>
      </c>
      <c r="K713" s="39">
        <v>2944.8</v>
      </c>
      <c r="L713" s="39">
        <v>2704.8</v>
      </c>
      <c r="M713" s="41">
        <v>0</v>
      </c>
      <c r="N713" s="41">
        <f t="shared" si="17"/>
        <v>0</v>
      </c>
      <c r="O713" s="41">
        <v>0</v>
      </c>
      <c r="P713" s="41">
        <v>0</v>
      </c>
      <c r="Q713" s="41">
        <v>0</v>
      </c>
      <c r="R713" s="52">
        <v>44927</v>
      </c>
      <c r="S713" s="52">
        <v>45291</v>
      </c>
    </row>
    <row r="714" spans="1:19" ht="20.25" x14ac:dyDescent="0.3">
      <c r="A714" s="39">
        <v>688</v>
      </c>
      <c r="B714" s="43" t="s">
        <v>1588</v>
      </c>
      <c r="C714" s="50">
        <v>56280</v>
      </c>
      <c r="D714" s="39" t="s">
        <v>1896</v>
      </c>
      <c r="E714" s="39">
        <v>1980</v>
      </c>
      <c r="F714" s="39" t="s">
        <v>2122</v>
      </c>
      <c r="G714" s="51" t="s">
        <v>2121</v>
      </c>
      <c r="H714" s="39">
        <v>4</v>
      </c>
      <c r="I714" s="39">
        <v>4</v>
      </c>
      <c r="J714" s="39">
        <v>0</v>
      </c>
      <c r="K714" s="39">
        <v>2943.2</v>
      </c>
      <c r="L714" s="39">
        <v>2704.8</v>
      </c>
      <c r="M714" s="41">
        <v>0</v>
      </c>
      <c r="N714" s="41">
        <f t="shared" ref="N714:N774" si="20">M714</f>
        <v>0</v>
      </c>
      <c r="O714" s="41">
        <v>0</v>
      </c>
      <c r="P714" s="41">
        <v>0</v>
      </c>
      <c r="Q714" s="41">
        <v>0</v>
      </c>
      <c r="R714" s="52">
        <v>44927</v>
      </c>
      <c r="S714" s="52">
        <v>45291</v>
      </c>
    </row>
    <row r="715" spans="1:19" ht="20.25" x14ac:dyDescent="0.3">
      <c r="A715" s="39">
        <v>689</v>
      </c>
      <c r="B715" s="43" t="s">
        <v>1589</v>
      </c>
      <c r="C715" s="50">
        <v>56282</v>
      </c>
      <c r="D715" s="39" t="s">
        <v>1896</v>
      </c>
      <c r="E715" s="39">
        <v>1969</v>
      </c>
      <c r="F715" s="39" t="s">
        <v>2122</v>
      </c>
      <c r="G715" s="51" t="s">
        <v>2120</v>
      </c>
      <c r="H715" s="39">
        <v>5</v>
      </c>
      <c r="I715" s="39">
        <v>4</v>
      </c>
      <c r="J715" s="39">
        <v>0</v>
      </c>
      <c r="K715" s="39">
        <v>4056</v>
      </c>
      <c r="L715" s="39">
        <v>3754</v>
      </c>
      <c r="M715" s="41">
        <v>425408.4</v>
      </c>
      <c r="N715" s="41">
        <f t="shared" si="20"/>
        <v>425408.4</v>
      </c>
      <c r="O715" s="41">
        <v>0</v>
      </c>
      <c r="P715" s="41">
        <v>0</v>
      </c>
      <c r="Q715" s="41">
        <v>0</v>
      </c>
      <c r="R715" s="52">
        <v>44927</v>
      </c>
      <c r="S715" s="52">
        <v>45291</v>
      </c>
    </row>
    <row r="716" spans="1:19" ht="20.25" x14ac:dyDescent="0.25">
      <c r="A716" s="55" t="s">
        <v>34</v>
      </c>
      <c r="B716" s="55"/>
      <c r="C716" s="56" t="s">
        <v>172</v>
      </c>
      <c r="D716" s="56" t="s">
        <v>172</v>
      </c>
      <c r="E716" s="56" t="s">
        <v>172</v>
      </c>
      <c r="F716" s="56" t="s">
        <v>172</v>
      </c>
      <c r="G716" s="56" t="s">
        <v>172</v>
      </c>
      <c r="H716" s="56" t="s">
        <v>172</v>
      </c>
      <c r="I716" s="56" t="s">
        <v>172</v>
      </c>
      <c r="J716" s="45">
        <f>SUM(J713:J715)</f>
        <v>0</v>
      </c>
      <c r="K716" s="45">
        <f t="shared" ref="K716:Q716" si="21">SUM(K713:K715)</f>
        <v>9944</v>
      </c>
      <c r="L716" s="45">
        <f t="shared" si="21"/>
        <v>9163.6</v>
      </c>
      <c r="M716" s="45">
        <f t="shared" si="21"/>
        <v>425408.4</v>
      </c>
      <c r="N716" s="45">
        <f t="shared" si="21"/>
        <v>425408.4</v>
      </c>
      <c r="O716" s="45">
        <f t="shared" si="21"/>
        <v>0</v>
      </c>
      <c r="P716" s="45">
        <f t="shared" si="21"/>
        <v>0</v>
      </c>
      <c r="Q716" s="45">
        <f t="shared" si="21"/>
        <v>0</v>
      </c>
      <c r="R716" s="53" t="s">
        <v>172</v>
      </c>
      <c r="S716" s="53" t="s">
        <v>172</v>
      </c>
    </row>
    <row r="717" spans="1:19" ht="20.25" x14ac:dyDescent="0.3">
      <c r="A717" s="461" t="s">
        <v>1917</v>
      </c>
      <c r="B717" s="461"/>
      <c r="C717" s="461"/>
      <c r="D717" s="461"/>
      <c r="E717" s="461"/>
      <c r="F717" s="461"/>
      <c r="G717" s="461"/>
      <c r="H717" s="461"/>
      <c r="I717" s="461"/>
      <c r="J717" s="461"/>
      <c r="K717" s="461"/>
      <c r="L717" s="461"/>
      <c r="M717" s="461"/>
      <c r="N717" s="461"/>
      <c r="O717" s="461"/>
      <c r="P717" s="461"/>
      <c r="Q717" s="461"/>
      <c r="R717" s="461"/>
      <c r="S717" s="462"/>
    </row>
    <row r="718" spans="1:19" ht="20.25" x14ac:dyDescent="0.3">
      <c r="A718" s="461" t="s">
        <v>1923</v>
      </c>
      <c r="B718" s="461"/>
      <c r="C718" s="461"/>
      <c r="D718" s="461"/>
      <c r="E718" s="461"/>
      <c r="F718" s="461"/>
      <c r="G718" s="461"/>
      <c r="H718" s="461"/>
      <c r="I718" s="461"/>
      <c r="J718" s="461"/>
      <c r="K718" s="461"/>
      <c r="L718" s="461"/>
      <c r="M718" s="461"/>
      <c r="N718" s="461"/>
      <c r="O718" s="461"/>
      <c r="P718" s="461"/>
      <c r="Q718" s="461"/>
      <c r="R718" s="461"/>
      <c r="S718" s="462"/>
    </row>
    <row r="719" spans="1:19" ht="20.25" x14ac:dyDescent="0.3">
      <c r="A719" s="57">
        <v>690</v>
      </c>
      <c r="B719" s="58" t="s">
        <v>613</v>
      </c>
      <c r="C719" s="59">
        <v>41010</v>
      </c>
      <c r="D719" s="39" t="s">
        <v>1896</v>
      </c>
      <c r="E719" s="39">
        <v>1995</v>
      </c>
      <c r="F719" s="39" t="s">
        <v>2122</v>
      </c>
      <c r="G719" s="51" t="s">
        <v>2088</v>
      </c>
      <c r="H719" s="39">
        <v>2</v>
      </c>
      <c r="I719" s="39">
        <v>2</v>
      </c>
      <c r="J719" s="39">
        <v>0</v>
      </c>
      <c r="K719" s="39">
        <v>704.94</v>
      </c>
      <c r="L719" s="39">
        <v>641.68999999999994</v>
      </c>
      <c r="M719" s="41">
        <v>1541137.8359999999</v>
      </c>
      <c r="N719" s="41">
        <f t="shared" si="20"/>
        <v>1541137.8359999999</v>
      </c>
      <c r="O719" s="41">
        <v>0</v>
      </c>
      <c r="P719" s="41">
        <v>0</v>
      </c>
      <c r="Q719" s="41">
        <v>0</v>
      </c>
      <c r="R719" s="52">
        <v>44927</v>
      </c>
      <c r="S719" s="52">
        <v>45291</v>
      </c>
    </row>
    <row r="720" spans="1:19" ht="20.25" x14ac:dyDescent="0.25">
      <c r="A720" s="42" t="s">
        <v>22</v>
      </c>
      <c r="B720" s="42"/>
      <c r="C720" s="53" t="s">
        <v>172</v>
      </c>
      <c r="D720" s="53" t="s">
        <v>172</v>
      </c>
      <c r="E720" s="53" t="s">
        <v>172</v>
      </c>
      <c r="F720" s="53" t="s">
        <v>172</v>
      </c>
      <c r="G720" s="53" t="s">
        <v>172</v>
      </c>
      <c r="H720" s="53" t="s">
        <v>172</v>
      </c>
      <c r="I720" s="53" t="s">
        <v>172</v>
      </c>
      <c r="J720" s="45">
        <f>SUM(J719)</f>
        <v>0</v>
      </c>
      <c r="K720" s="45">
        <f t="shared" ref="K720:Q721" si="22">SUM(K719)</f>
        <v>704.94</v>
      </c>
      <c r="L720" s="45">
        <f t="shared" si="22"/>
        <v>641.68999999999994</v>
      </c>
      <c r="M720" s="45">
        <f t="shared" si="22"/>
        <v>1541137.8359999999</v>
      </c>
      <c r="N720" s="45">
        <f t="shared" si="22"/>
        <v>1541137.8359999999</v>
      </c>
      <c r="O720" s="45">
        <f t="shared" si="22"/>
        <v>0</v>
      </c>
      <c r="P720" s="45">
        <f t="shared" si="22"/>
        <v>0</v>
      </c>
      <c r="Q720" s="45">
        <f t="shared" si="22"/>
        <v>0</v>
      </c>
      <c r="R720" s="52">
        <v>44927</v>
      </c>
      <c r="S720" s="52">
        <v>45291</v>
      </c>
    </row>
    <row r="721" spans="1:19" ht="20.25" x14ac:dyDescent="0.25">
      <c r="A721" s="55" t="s">
        <v>34</v>
      </c>
      <c r="B721" s="55"/>
      <c r="C721" s="56" t="s">
        <v>172</v>
      </c>
      <c r="D721" s="56" t="s">
        <v>172</v>
      </c>
      <c r="E721" s="56" t="s">
        <v>172</v>
      </c>
      <c r="F721" s="56" t="s">
        <v>172</v>
      </c>
      <c r="G721" s="56" t="s">
        <v>172</v>
      </c>
      <c r="H721" s="56" t="s">
        <v>172</v>
      </c>
      <c r="I721" s="56" t="s">
        <v>172</v>
      </c>
      <c r="J721" s="45">
        <f>SUM(J720)</f>
        <v>0</v>
      </c>
      <c r="K721" s="45">
        <f t="shared" si="22"/>
        <v>704.94</v>
      </c>
      <c r="L721" s="45">
        <f t="shared" si="22"/>
        <v>641.68999999999994</v>
      </c>
      <c r="M721" s="45">
        <f t="shared" si="22"/>
        <v>1541137.8359999999</v>
      </c>
      <c r="N721" s="45">
        <f t="shared" si="22"/>
        <v>1541137.8359999999</v>
      </c>
      <c r="O721" s="45">
        <f t="shared" si="22"/>
        <v>0</v>
      </c>
      <c r="P721" s="45">
        <f t="shared" si="22"/>
        <v>0</v>
      </c>
      <c r="Q721" s="45">
        <f t="shared" si="22"/>
        <v>0</v>
      </c>
      <c r="R721" s="53" t="s">
        <v>172</v>
      </c>
      <c r="S721" s="53" t="s">
        <v>172</v>
      </c>
    </row>
    <row r="722" spans="1:19" ht="20.25" x14ac:dyDescent="0.3">
      <c r="A722" s="461" t="s">
        <v>1918</v>
      </c>
      <c r="B722" s="461"/>
      <c r="C722" s="461"/>
      <c r="D722" s="461"/>
      <c r="E722" s="461"/>
      <c r="F722" s="461"/>
      <c r="G722" s="461"/>
      <c r="H722" s="461"/>
      <c r="I722" s="461"/>
      <c r="J722" s="461"/>
      <c r="K722" s="461"/>
      <c r="L722" s="461"/>
      <c r="M722" s="461"/>
      <c r="N722" s="461"/>
      <c r="O722" s="461"/>
      <c r="P722" s="461"/>
      <c r="Q722" s="461"/>
      <c r="R722" s="461"/>
      <c r="S722" s="462"/>
    </row>
    <row r="723" spans="1:19" ht="20.25" x14ac:dyDescent="0.3">
      <c r="A723" s="461" t="s">
        <v>1924</v>
      </c>
      <c r="B723" s="461"/>
      <c r="C723" s="461"/>
      <c r="D723" s="461"/>
      <c r="E723" s="461"/>
      <c r="F723" s="461"/>
      <c r="G723" s="461"/>
      <c r="H723" s="461"/>
      <c r="I723" s="461"/>
      <c r="J723" s="461"/>
      <c r="K723" s="461"/>
      <c r="L723" s="461"/>
      <c r="M723" s="461"/>
      <c r="N723" s="461"/>
      <c r="O723" s="461"/>
      <c r="P723" s="461"/>
      <c r="Q723" s="461"/>
      <c r="R723" s="461"/>
      <c r="S723" s="462"/>
    </row>
    <row r="724" spans="1:19" ht="20.25" x14ac:dyDescent="0.3">
      <c r="A724" s="69">
        <v>691</v>
      </c>
      <c r="B724" s="60" t="s">
        <v>1770</v>
      </c>
      <c r="C724" s="50">
        <v>41406</v>
      </c>
      <c r="D724" s="39" t="s">
        <v>1896</v>
      </c>
      <c r="E724" s="39">
        <v>1963</v>
      </c>
      <c r="F724" s="39" t="s">
        <v>2122</v>
      </c>
      <c r="G724" s="51" t="s">
        <v>2089</v>
      </c>
      <c r="H724" s="39">
        <v>3</v>
      </c>
      <c r="I724" s="39">
        <v>2</v>
      </c>
      <c r="J724" s="39">
        <v>0</v>
      </c>
      <c r="K724" s="39">
        <v>1693.8</v>
      </c>
      <c r="L724" s="39">
        <v>940.6</v>
      </c>
      <c r="M724" s="41">
        <v>1899408.882</v>
      </c>
      <c r="N724" s="41">
        <f t="shared" si="20"/>
        <v>1899408.882</v>
      </c>
      <c r="O724" s="41">
        <v>0</v>
      </c>
      <c r="P724" s="41">
        <v>0</v>
      </c>
      <c r="Q724" s="41">
        <v>0</v>
      </c>
      <c r="R724" s="52">
        <v>44927</v>
      </c>
      <c r="S724" s="52">
        <v>45291</v>
      </c>
    </row>
    <row r="725" spans="1:19" ht="20.25" x14ac:dyDescent="0.3">
      <c r="A725" s="70">
        <v>692</v>
      </c>
      <c r="B725" s="42" t="s">
        <v>1883</v>
      </c>
      <c r="C725" s="50">
        <v>41389</v>
      </c>
      <c r="D725" s="39" t="s">
        <v>1896</v>
      </c>
      <c r="E725" s="39">
        <v>1975</v>
      </c>
      <c r="F725" s="39" t="s">
        <v>2122</v>
      </c>
      <c r="G725" s="51" t="s">
        <v>2088</v>
      </c>
      <c r="H725" s="39">
        <v>5</v>
      </c>
      <c r="I725" s="39">
        <v>2</v>
      </c>
      <c r="J725" s="39">
        <v>0</v>
      </c>
      <c r="K725" s="39">
        <v>2328.59</v>
      </c>
      <c r="L725" s="39">
        <v>1463.5</v>
      </c>
      <c r="M725" s="41">
        <v>0</v>
      </c>
      <c r="N725" s="41">
        <f t="shared" si="20"/>
        <v>0</v>
      </c>
      <c r="O725" s="41">
        <v>0</v>
      </c>
      <c r="P725" s="41">
        <v>0</v>
      </c>
      <c r="Q725" s="41">
        <v>0</v>
      </c>
      <c r="R725" s="52">
        <v>44927</v>
      </c>
      <c r="S725" s="52">
        <v>45291</v>
      </c>
    </row>
    <row r="726" spans="1:19" ht="20.25" x14ac:dyDescent="0.25">
      <c r="A726" s="42" t="s">
        <v>22</v>
      </c>
      <c r="B726" s="42"/>
      <c r="C726" s="53" t="s">
        <v>172</v>
      </c>
      <c r="D726" s="53" t="s">
        <v>172</v>
      </c>
      <c r="E726" s="53" t="s">
        <v>172</v>
      </c>
      <c r="F726" s="53" t="s">
        <v>172</v>
      </c>
      <c r="G726" s="53" t="s">
        <v>172</v>
      </c>
      <c r="H726" s="53" t="s">
        <v>172</v>
      </c>
      <c r="I726" s="53" t="s">
        <v>172</v>
      </c>
      <c r="J726" s="45">
        <f>SUM(J724:J725)</f>
        <v>0</v>
      </c>
      <c r="K726" s="45">
        <f t="shared" ref="K726:Q726" si="23">SUM(K724:K725)</f>
        <v>4022.3900000000003</v>
      </c>
      <c r="L726" s="45">
        <f t="shared" si="23"/>
        <v>2404.1</v>
      </c>
      <c r="M726" s="45">
        <f t="shared" si="23"/>
        <v>1899408.882</v>
      </c>
      <c r="N726" s="45">
        <f t="shared" si="23"/>
        <v>1899408.882</v>
      </c>
      <c r="O726" s="45">
        <f t="shared" si="23"/>
        <v>0</v>
      </c>
      <c r="P726" s="45">
        <f t="shared" si="23"/>
        <v>0</v>
      </c>
      <c r="Q726" s="45">
        <f t="shared" si="23"/>
        <v>0</v>
      </c>
      <c r="R726" s="53" t="s">
        <v>172</v>
      </c>
      <c r="S726" s="53" t="s">
        <v>172</v>
      </c>
    </row>
    <row r="727" spans="1:19" ht="20.25" x14ac:dyDescent="0.25">
      <c r="A727" s="55" t="s">
        <v>34</v>
      </c>
      <c r="B727" s="55"/>
      <c r="C727" s="56" t="s">
        <v>172</v>
      </c>
      <c r="D727" s="56" t="s">
        <v>172</v>
      </c>
      <c r="E727" s="56" t="s">
        <v>172</v>
      </c>
      <c r="F727" s="56" t="s">
        <v>172</v>
      </c>
      <c r="G727" s="56" t="s">
        <v>172</v>
      </c>
      <c r="H727" s="56" t="s">
        <v>172</v>
      </c>
      <c r="I727" s="56" t="s">
        <v>172</v>
      </c>
      <c r="J727" s="45">
        <f>SUM(J726)</f>
        <v>0</v>
      </c>
      <c r="K727" s="45">
        <f t="shared" ref="K727:Q727" si="24">SUM(K726)</f>
        <v>4022.3900000000003</v>
      </c>
      <c r="L727" s="45">
        <f t="shared" si="24"/>
        <v>2404.1</v>
      </c>
      <c r="M727" s="45">
        <f t="shared" si="24"/>
        <v>1899408.882</v>
      </c>
      <c r="N727" s="45">
        <f t="shared" si="24"/>
        <v>1899408.882</v>
      </c>
      <c r="O727" s="45">
        <f t="shared" si="24"/>
        <v>0</v>
      </c>
      <c r="P727" s="45">
        <f t="shared" si="24"/>
        <v>0</v>
      </c>
      <c r="Q727" s="45">
        <f t="shared" si="24"/>
        <v>0</v>
      </c>
      <c r="R727" s="53" t="s">
        <v>172</v>
      </c>
      <c r="S727" s="53" t="s">
        <v>172</v>
      </c>
    </row>
    <row r="728" spans="1:19" ht="20.25" x14ac:dyDescent="0.3">
      <c r="A728" s="461" t="s">
        <v>1919</v>
      </c>
      <c r="B728" s="461"/>
      <c r="C728" s="461"/>
      <c r="D728" s="461"/>
      <c r="E728" s="461"/>
      <c r="F728" s="461"/>
      <c r="G728" s="461"/>
      <c r="H728" s="461"/>
      <c r="I728" s="461"/>
      <c r="J728" s="461"/>
      <c r="K728" s="461"/>
      <c r="L728" s="461"/>
      <c r="M728" s="461"/>
      <c r="N728" s="461"/>
      <c r="O728" s="461"/>
      <c r="P728" s="461"/>
      <c r="Q728" s="461"/>
      <c r="R728" s="461"/>
      <c r="S728" s="462"/>
    </row>
    <row r="729" spans="1:19" ht="20.25" x14ac:dyDescent="0.3">
      <c r="A729" s="461" t="s">
        <v>1925</v>
      </c>
      <c r="B729" s="461"/>
      <c r="C729" s="461"/>
      <c r="D729" s="461"/>
      <c r="E729" s="461"/>
      <c r="F729" s="461"/>
      <c r="G729" s="461"/>
      <c r="H729" s="461"/>
      <c r="I729" s="461"/>
      <c r="J729" s="461"/>
      <c r="K729" s="461"/>
      <c r="L729" s="461"/>
      <c r="M729" s="461"/>
      <c r="N729" s="461"/>
      <c r="O729" s="461"/>
      <c r="P729" s="461"/>
      <c r="Q729" s="461"/>
      <c r="R729" s="461"/>
      <c r="S729" s="462"/>
    </row>
    <row r="730" spans="1:19" ht="20.25" x14ac:dyDescent="0.3">
      <c r="A730" s="57">
        <v>693</v>
      </c>
      <c r="B730" s="58" t="s">
        <v>616</v>
      </c>
      <c r="C730" s="59">
        <v>41052</v>
      </c>
      <c r="D730" s="39" t="s">
        <v>1896</v>
      </c>
      <c r="E730" s="39">
        <v>1981</v>
      </c>
      <c r="F730" s="39" t="s">
        <v>2122</v>
      </c>
      <c r="G730" s="51" t="s">
        <v>2089</v>
      </c>
      <c r="H730" s="39">
        <v>5</v>
      </c>
      <c r="I730" s="39">
        <v>6</v>
      </c>
      <c r="J730" s="39">
        <v>0</v>
      </c>
      <c r="K730" s="39">
        <v>5910.85</v>
      </c>
      <c r="L730" s="39">
        <v>5137.6000000000004</v>
      </c>
      <c r="M730" s="41">
        <v>14594688.580250001</v>
      </c>
      <c r="N730" s="41">
        <f t="shared" si="20"/>
        <v>14594688.580250001</v>
      </c>
      <c r="O730" s="41">
        <v>0</v>
      </c>
      <c r="P730" s="41">
        <v>0</v>
      </c>
      <c r="Q730" s="41">
        <v>0</v>
      </c>
      <c r="R730" s="52">
        <v>44927</v>
      </c>
      <c r="S730" s="52">
        <v>45291</v>
      </c>
    </row>
    <row r="731" spans="1:19" ht="20.25" x14ac:dyDescent="0.3">
      <c r="A731" s="39">
        <v>694</v>
      </c>
      <c r="B731" s="43" t="s">
        <v>1065</v>
      </c>
      <c r="C731" s="50">
        <v>46233</v>
      </c>
      <c r="D731" s="39" t="s">
        <v>1896</v>
      </c>
      <c r="E731" s="39">
        <v>1973</v>
      </c>
      <c r="F731" s="39" t="s">
        <v>2122</v>
      </c>
      <c r="G731" s="51" t="s">
        <v>2099</v>
      </c>
      <c r="H731" s="39">
        <v>1</v>
      </c>
      <c r="I731" s="39">
        <v>1</v>
      </c>
      <c r="J731" s="39">
        <v>0</v>
      </c>
      <c r="K731" s="39">
        <v>352.69</v>
      </c>
      <c r="L731" s="39">
        <v>252.2</v>
      </c>
      <c r="M731" s="41">
        <v>159528</v>
      </c>
      <c r="N731" s="41">
        <f t="shared" si="20"/>
        <v>159528</v>
      </c>
      <c r="O731" s="41">
        <v>0</v>
      </c>
      <c r="P731" s="41">
        <v>0</v>
      </c>
      <c r="Q731" s="41">
        <v>0</v>
      </c>
      <c r="R731" s="52">
        <v>44927</v>
      </c>
      <c r="S731" s="52">
        <v>45291</v>
      </c>
    </row>
    <row r="732" spans="1:19" ht="20.25" x14ac:dyDescent="0.3">
      <c r="A732" s="39">
        <v>695</v>
      </c>
      <c r="B732" s="40" t="s">
        <v>1066</v>
      </c>
      <c r="C732" s="50">
        <v>46234</v>
      </c>
      <c r="D732" s="39" t="s">
        <v>1896</v>
      </c>
      <c r="E732" s="39">
        <v>1973</v>
      </c>
      <c r="F732" s="39" t="s">
        <v>2122</v>
      </c>
      <c r="G732" s="51" t="s">
        <v>2099</v>
      </c>
      <c r="H732" s="39">
        <v>1</v>
      </c>
      <c r="I732" s="39">
        <v>1</v>
      </c>
      <c r="J732" s="39">
        <v>0</v>
      </c>
      <c r="K732" s="39">
        <v>288.33999999999997</v>
      </c>
      <c r="L732" s="39">
        <v>390.2</v>
      </c>
      <c r="M732" s="41">
        <v>159528</v>
      </c>
      <c r="N732" s="41">
        <f t="shared" si="20"/>
        <v>159528</v>
      </c>
      <c r="O732" s="41">
        <v>0</v>
      </c>
      <c r="P732" s="41">
        <v>0</v>
      </c>
      <c r="Q732" s="41">
        <v>0</v>
      </c>
      <c r="R732" s="52">
        <v>44927</v>
      </c>
      <c r="S732" s="52">
        <v>45291</v>
      </c>
    </row>
    <row r="733" spans="1:19" ht="20.25" x14ac:dyDescent="0.3">
      <c r="A733" s="39">
        <v>696</v>
      </c>
      <c r="B733" s="40" t="s">
        <v>1067</v>
      </c>
      <c r="C733" s="50">
        <v>46235</v>
      </c>
      <c r="D733" s="39" t="s">
        <v>1896</v>
      </c>
      <c r="E733" s="39">
        <v>1972</v>
      </c>
      <c r="F733" s="39" t="s">
        <v>2122</v>
      </c>
      <c r="G733" s="51" t="s">
        <v>2099</v>
      </c>
      <c r="H733" s="39">
        <v>1</v>
      </c>
      <c r="I733" s="39">
        <v>1</v>
      </c>
      <c r="J733" s="39">
        <v>0</v>
      </c>
      <c r="K733" s="39">
        <v>381.22</v>
      </c>
      <c r="L733" s="39">
        <v>162.19999999999999</v>
      </c>
      <c r="M733" s="41">
        <v>159528</v>
      </c>
      <c r="N733" s="41">
        <f t="shared" si="20"/>
        <v>159528</v>
      </c>
      <c r="O733" s="41">
        <v>0</v>
      </c>
      <c r="P733" s="41">
        <v>0</v>
      </c>
      <c r="Q733" s="41">
        <v>0</v>
      </c>
      <c r="R733" s="52">
        <v>44927</v>
      </c>
      <c r="S733" s="52">
        <v>45291</v>
      </c>
    </row>
    <row r="734" spans="1:19" ht="20.25" x14ac:dyDescent="0.25">
      <c r="A734" s="61" t="s">
        <v>22</v>
      </c>
      <c r="B734" s="61"/>
      <c r="C734" s="56" t="s">
        <v>172</v>
      </c>
      <c r="D734" s="56" t="s">
        <v>172</v>
      </c>
      <c r="E734" s="56" t="s">
        <v>172</v>
      </c>
      <c r="F734" s="56" t="s">
        <v>172</v>
      </c>
      <c r="G734" s="56" t="s">
        <v>172</v>
      </c>
      <c r="H734" s="56" t="s">
        <v>172</v>
      </c>
      <c r="I734" s="56" t="s">
        <v>172</v>
      </c>
      <c r="J734" s="45">
        <f>SUM(J730:J733)</f>
        <v>0</v>
      </c>
      <c r="K734" s="45">
        <f t="shared" ref="K734:Q734" si="25">SUM(K730:K733)</f>
        <v>6933.1</v>
      </c>
      <c r="L734" s="45">
        <f t="shared" si="25"/>
        <v>5942.2</v>
      </c>
      <c r="M734" s="45">
        <f t="shared" si="25"/>
        <v>15073272.580250001</v>
      </c>
      <c r="N734" s="45">
        <f t="shared" si="25"/>
        <v>15073272.580250001</v>
      </c>
      <c r="O734" s="45">
        <f t="shared" si="25"/>
        <v>0</v>
      </c>
      <c r="P734" s="45">
        <f t="shared" si="25"/>
        <v>0</v>
      </c>
      <c r="Q734" s="45">
        <f t="shared" si="25"/>
        <v>0</v>
      </c>
      <c r="R734" s="53" t="s">
        <v>172</v>
      </c>
      <c r="S734" s="53" t="s">
        <v>172</v>
      </c>
    </row>
    <row r="735" spans="1:19" ht="20.25" x14ac:dyDescent="0.3">
      <c r="A735" s="461" t="s">
        <v>1926</v>
      </c>
      <c r="B735" s="461"/>
      <c r="C735" s="461"/>
      <c r="D735" s="461"/>
      <c r="E735" s="461"/>
      <c r="F735" s="461"/>
      <c r="G735" s="461"/>
      <c r="H735" s="461"/>
      <c r="I735" s="461"/>
      <c r="J735" s="461"/>
      <c r="K735" s="461"/>
      <c r="L735" s="461"/>
      <c r="M735" s="461"/>
      <c r="N735" s="461"/>
      <c r="O735" s="461"/>
      <c r="P735" s="461"/>
      <c r="Q735" s="461"/>
      <c r="R735" s="461"/>
      <c r="S735" s="462"/>
    </row>
    <row r="736" spans="1:19" ht="20.25" x14ac:dyDescent="0.3">
      <c r="A736" s="57">
        <v>697</v>
      </c>
      <c r="B736" s="60" t="s">
        <v>624</v>
      </c>
      <c r="C736" s="59">
        <v>41199</v>
      </c>
      <c r="D736" s="39" t="s">
        <v>1896</v>
      </c>
      <c r="E736" s="39">
        <v>1967</v>
      </c>
      <c r="F736" s="39" t="s">
        <v>2122</v>
      </c>
      <c r="G736" s="51" t="s">
        <v>2094</v>
      </c>
      <c r="H736" s="39">
        <v>2</v>
      </c>
      <c r="I736" s="39">
        <v>1</v>
      </c>
      <c r="J736" s="39">
        <v>0</v>
      </c>
      <c r="K736" s="39">
        <v>723.5</v>
      </c>
      <c r="L736" s="39">
        <v>589.6</v>
      </c>
      <c r="M736" s="41">
        <v>102092.4</v>
      </c>
      <c r="N736" s="41">
        <f t="shared" si="20"/>
        <v>102092.4</v>
      </c>
      <c r="O736" s="41">
        <v>0</v>
      </c>
      <c r="P736" s="41">
        <v>0</v>
      </c>
      <c r="Q736" s="41">
        <v>0</v>
      </c>
      <c r="R736" s="52">
        <v>44927</v>
      </c>
      <c r="S736" s="52">
        <v>45291</v>
      </c>
    </row>
    <row r="737" spans="1:19" ht="20.25" x14ac:dyDescent="0.3">
      <c r="A737" s="39">
        <v>698</v>
      </c>
      <c r="B737" s="42" t="s">
        <v>625</v>
      </c>
      <c r="C737" s="50">
        <v>41200</v>
      </c>
      <c r="D737" s="39" t="s">
        <v>1896</v>
      </c>
      <c r="E737" s="39">
        <v>1969</v>
      </c>
      <c r="F737" s="39" t="s">
        <v>2122</v>
      </c>
      <c r="G737" s="51" t="s">
        <v>2094</v>
      </c>
      <c r="H737" s="39">
        <v>2</v>
      </c>
      <c r="I737" s="39">
        <v>1</v>
      </c>
      <c r="J737" s="39">
        <v>0</v>
      </c>
      <c r="K737" s="39">
        <v>693.3</v>
      </c>
      <c r="L737" s="39">
        <v>443.1</v>
      </c>
      <c r="M737" s="41">
        <v>102092.4</v>
      </c>
      <c r="N737" s="41">
        <f t="shared" si="20"/>
        <v>102092.4</v>
      </c>
      <c r="O737" s="41">
        <v>0</v>
      </c>
      <c r="P737" s="41">
        <v>0</v>
      </c>
      <c r="Q737" s="41">
        <v>0</v>
      </c>
      <c r="R737" s="52">
        <v>44927</v>
      </c>
      <c r="S737" s="52">
        <v>45291</v>
      </c>
    </row>
    <row r="738" spans="1:19" ht="20.25" x14ac:dyDescent="0.3">
      <c r="A738" s="39">
        <v>699</v>
      </c>
      <c r="B738" s="42" t="s">
        <v>626</v>
      </c>
      <c r="C738" s="50">
        <v>41221</v>
      </c>
      <c r="D738" s="39" t="s">
        <v>1896</v>
      </c>
      <c r="E738" s="39">
        <v>1976</v>
      </c>
      <c r="F738" s="39" t="s">
        <v>2122</v>
      </c>
      <c r="G738" s="51" t="s">
        <v>2094</v>
      </c>
      <c r="H738" s="39">
        <v>2</v>
      </c>
      <c r="I738" s="39">
        <v>3</v>
      </c>
      <c r="J738" s="39">
        <v>0</v>
      </c>
      <c r="K738" s="39">
        <v>1634.79</v>
      </c>
      <c r="L738" s="39">
        <v>730.8</v>
      </c>
      <c r="M738" s="41">
        <v>167100</v>
      </c>
      <c r="N738" s="41">
        <f t="shared" si="20"/>
        <v>167100</v>
      </c>
      <c r="O738" s="41">
        <v>0</v>
      </c>
      <c r="P738" s="41">
        <v>0</v>
      </c>
      <c r="Q738" s="41">
        <v>0</v>
      </c>
      <c r="R738" s="52">
        <v>44927</v>
      </c>
      <c r="S738" s="52">
        <v>45291</v>
      </c>
    </row>
    <row r="739" spans="1:19" ht="20.25" x14ac:dyDescent="0.3">
      <c r="A739" s="39">
        <v>700</v>
      </c>
      <c r="B739" s="42" t="s">
        <v>627</v>
      </c>
      <c r="C739" s="50">
        <v>41222</v>
      </c>
      <c r="D739" s="39" t="s">
        <v>1896</v>
      </c>
      <c r="E739" s="39">
        <v>1977</v>
      </c>
      <c r="F739" s="39" t="s">
        <v>2122</v>
      </c>
      <c r="G739" s="51" t="s">
        <v>2094</v>
      </c>
      <c r="H739" s="39">
        <v>2</v>
      </c>
      <c r="I739" s="39">
        <v>3</v>
      </c>
      <c r="J739" s="39">
        <v>0</v>
      </c>
      <c r="K739" s="39">
        <v>1634.79</v>
      </c>
      <c r="L739" s="39">
        <v>721.1</v>
      </c>
      <c r="M739" s="41">
        <v>192165</v>
      </c>
      <c r="N739" s="41">
        <f t="shared" si="20"/>
        <v>192165</v>
      </c>
      <c r="O739" s="41">
        <v>0</v>
      </c>
      <c r="P739" s="41">
        <v>0</v>
      </c>
      <c r="Q739" s="41">
        <v>0</v>
      </c>
      <c r="R739" s="52">
        <v>44927</v>
      </c>
      <c r="S739" s="52">
        <v>45291</v>
      </c>
    </row>
    <row r="740" spans="1:19" ht="20.25" x14ac:dyDescent="0.3">
      <c r="A740" s="39">
        <v>701</v>
      </c>
      <c r="B740" s="42" t="s">
        <v>628</v>
      </c>
      <c r="C740" s="50">
        <v>41204</v>
      </c>
      <c r="D740" s="39" t="s">
        <v>1896</v>
      </c>
      <c r="E740" s="39">
        <v>1980</v>
      </c>
      <c r="F740" s="39" t="s">
        <v>2122</v>
      </c>
      <c r="G740" s="51" t="s">
        <v>2094</v>
      </c>
      <c r="H740" s="39">
        <v>2</v>
      </c>
      <c r="I740" s="39">
        <v>2</v>
      </c>
      <c r="J740" s="39">
        <v>0</v>
      </c>
      <c r="K740" s="39">
        <v>1239.92</v>
      </c>
      <c r="L740" s="39">
        <v>557.20000000000005</v>
      </c>
      <c r="M740" s="41">
        <v>121632</v>
      </c>
      <c r="N740" s="41">
        <f t="shared" si="20"/>
        <v>121632</v>
      </c>
      <c r="O740" s="41">
        <v>0</v>
      </c>
      <c r="P740" s="41">
        <v>0</v>
      </c>
      <c r="Q740" s="41">
        <v>0</v>
      </c>
      <c r="R740" s="52">
        <v>44927</v>
      </c>
      <c r="S740" s="52">
        <v>45291</v>
      </c>
    </row>
    <row r="741" spans="1:19" ht="20.25" x14ac:dyDescent="0.3">
      <c r="A741" s="39">
        <v>702</v>
      </c>
      <c r="B741" s="42" t="s">
        <v>629</v>
      </c>
      <c r="C741" s="50">
        <v>41207</v>
      </c>
      <c r="D741" s="39" t="s">
        <v>1896</v>
      </c>
      <c r="E741" s="39">
        <v>1987</v>
      </c>
      <c r="F741" s="39" t="s">
        <v>2122</v>
      </c>
      <c r="G741" s="51" t="s">
        <v>2094</v>
      </c>
      <c r="H741" s="39">
        <v>2</v>
      </c>
      <c r="I741" s="39">
        <v>2</v>
      </c>
      <c r="J741" s="39">
        <v>0</v>
      </c>
      <c r="K741" s="39">
        <v>1239.9000000000001</v>
      </c>
      <c r="L741" s="39">
        <v>567.4</v>
      </c>
      <c r="M741" s="41">
        <v>192165</v>
      </c>
      <c r="N741" s="41">
        <f t="shared" si="20"/>
        <v>192165</v>
      </c>
      <c r="O741" s="41">
        <v>0</v>
      </c>
      <c r="P741" s="41">
        <v>0</v>
      </c>
      <c r="Q741" s="41">
        <v>0</v>
      </c>
      <c r="R741" s="52">
        <v>44927</v>
      </c>
      <c r="S741" s="52">
        <v>45291</v>
      </c>
    </row>
    <row r="742" spans="1:19" ht="20.25" x14ac:dyDescent="0.3">
      <c r="A742" s="39">
        <v>703</v>
      </c>
      <c r="B742" s="42" t="s">
        <v>630</v>
      </c>
      <c r="C742" s="50">
        <v>41224</v>
      </c>
      <c r="D742" s="39" t="s">
        <v>1896</v>
      </c>
      <c r="E742" s="39">
        <v>1971</v>
      </c>
      <c r="F742" s="39" t="s">
        <v>2122</v>
      </c>
      <c r="G742" s="51" t="s">
        <v>2094</v>
      </c>
      <c r="H742" s="39">
        <v>2</v>
      </c>
      <c r="I742" s="39">
        <v>2</v>
      </c>
      <c r="J742" s="39">
        <v>0</v>
      </c>
      <c r="K742" s="39">
        <v>1161.1300000000001</v>
      </c>
      <c r="L742" s="39">
        <v>573.9</v>
      </c>
      <c r="M742" s="41">
        <v>178392.6</v>
      </c>
      <c r="N742" s="41">
        <f t="shared" si="20"/>
        <v>178392.6</v>
      </c>
      <c r="O742" s="41">
        <v>0</v>
      </c>
      <c r="P742" s="41">
        <v>0</v>
      </c>
      <c r="Q742" s="41">
        <v>0</v>
      </c>
      <c r="R742" s="52">
        <v>44927</v>
      </c>
      <c r="S742" s="52">
        <v>45291</v>
      </c>
    </row>
    <row r="743" spans="1:19" ht="20.25" x14ac:dyDescent="0.3">
      <c r="A743" s="39">
        <v>704</v>
      </c>
      <c r="B743" s="42" t="s">
        <v>631</v>
      </c>
      <c r="C743" s="50">
        <v>41225</v>
      </c>
      <c r="D743" s="39" t="s">
        <v>1896</v>
      </c>
      <c r="E743" s="39">
        <v>1972</v>
      </c>
      <c r="F743" s="39" t="s">
        <v>2122</v>
      </c>
      <c r="G743" s="51" t="s">
        <v>2094</v>
      </c>
      <c r="H743" s="39">
        <v>2</v>
      </c>
      <c r="I743" s="39">
        <v>2</v>
      </c>
      <c r="J743" s="39">
        <v>0</v>
      </c>
      <c r="K743" s="39">
        <v>1161.1300000000001</v>
      </c>
      <c r="L743" s="39">
        <v>647.57000000000005</v>
      </c>
      <c r="M743" s="41">
        <v>178392.6</v>
      </c>
      <c r="N743" s="41">
        <f t="shared" si="20"/>
        <v>178392.6</v>
      </c>
      <c r="O743" s="41">
        <v>0</v>
      </c>
      <c r="P743" s="41">
        <v>0</v>
      </c>
      <c r="Q743" s="41">
        <v>0</v>
      </c>
      <c r="R743" s="52">
        <v>44927</v>
      </c>
      <c r="S743" s="52">
        <v>45291</v>
      </c>
    </row>
    <row r="744" spans="1:19" ht="20.25" x14ac:dyDescent="0.3">
      <c r="A744" s="39">
        <v>705</v>
      </c>
      <c r="B744" s="42" t="s">
        <v>632</v>
      </c>
      <c r="C744" s="50">
        <v>41228</v>
      </c>
      <c r="D744" s="39" t="s">
        <v>1896</v>
      </c>
      <c r="E744" s="39">
        <v>1975</v>
      </c>
      <c r="F744" s="39" t="s">
        <v>2122</v>
      </c>
      <c r="G744" s="51" t="s">
        <v>2094</v>
      </c>
      <c r="H744" s="39">
        <v>2</v>
      </c>
      <c r="I744" s="39">
        <v>2</v>
      </c>
      <c r="J744" s="39">
        <v>0</v>
      </c>
      <c r="K744" s="39">
        <v>1168.33</v>
      </c>
      <c r="L744" s="39">
        <v>751.90000000000009</v>
      </c>
      <c r="M744" s="41">
        <v>140277</v>
      </c>
      <c r="N744" s="41">
        <f t="shared" si="20"/>
        <v>140277</v>
      </c>
      <c r="O744" s="41">
        <v>0</v>
      </c>
      <c r="P744" s="41">
        <v>0</v>
      </c>
      <c r="Q744" s="41">
        <v>0</v>
      </c>
      <c r="R744" s="52">
        <v>44927</v>
      </c>
      <c r="S744" s="52">
        <v>45291</v>
      </c>
    </row>
    <row r="745" spans="1:19" ht="20.25" x14ac:dyDescent="0.25">
      <c r="A745" s="61" t="s">
        <v>22</v>
      </c>
      <c r="B745" s="61"/>
      <c r="C745" s="56" t="s">
        <v>172</v>
      </c>
      <c r="D745" s="56" t="s">
        <v>172</v>
      </c>
      <c r="E745" s="56" t="s">
        <v>172</v>
      </c>
      <c r="F745" s="56" t="s">
        <v>172</v>
      </c>
      <c r="G745" s="56" t="s">
        <v>172</v>
      </c>
      <c r="H745" s="56" t="s">
        <v>172</v>
      </c>
      <c r="I745" s="56" t="s">
        <v>172</v>
      </c>
      <c r="J745" s="45">
        <f>SUM(J736:J744)</f>
        <v>0</v>
      </c>
      <c r="K745" s="45">
        <f t="shared" ref="K745:Q745" si="26">SUM(K736:K744)</f>
        <v>10656.790000000003</v>
      </c>
      <c r="L745" s="45">
        <f t="shared" si="26"/>
        <v>5582.57</v>
      </c>
      <c r="M745" s="45">
        <f t="shared" si="26"/>
        <v>1374309.0000000002</v>
      </c>
      <c r="N745" s="45">
        <f t="shared" si="26"/>
        <v>1374309.0000000002</v>
      </c>
      <c r="O745" s="45">
        <f t="shared" si="26"/>
        <v>0</v>
      </c>
      <c r="P745" s="45">
        <f t="shared" si="26"/>
        <v>0</v>
      </c>
      <c r="Q745" s="45">
        <f t="shared" si="26"/>
        <v>0</v>
      </c>
      <c r="R745" s="53" t="s">
        <v>172</v>
      </c>
      <c r="S745" s="53" t="s">
        <v>172</v>
      </c>
    </row>
    <row r="746" spans="1:19" ht="20.25" x14ac:dyDescent="0.3">
      <c r="A746" s="461" t="s">
        <v>1927</v>
      </c>
      <c r="B746" s="461"/>
      <c r="C746" s="461"/>
      <c r="D746" s="461"/>
      <c r="E746" s="461"/>
      <c r="F746" s="461"/>
      <c r="G746" s="461"/>
      <c r="H746" s="461"/>
      <c r="I746" s="461"/>
      <c r="J746" s="461"/>
      <c r="K746" s="461"/>
      <c r="L746" s="461"/>
      <c r="M746" s="461"/>
      <c r="N746" s="461"/>
      <c r="O746" s="461"/>
      <c r="P746" s="461"/>
      <c r="Q746" s="461"/>
      <c r="R746" s="461"/>
      <c r="S746" s="462"/>
    </row>
    <row r="747" spans="1:19" ht="20.25" x14ac:dyDescent="0.3">
      <c r="A747" s="57">
        <v>706</v>
      </c>
      <c r="B747" s="60" t="s">
        <v>1869</v>
      </c>
      <c r="C747" s="59">
        <v>41237</v>
      </c>
      <c r="D747" s="39" t="s">
        <v>1896</v>
      </c>
      <c r="E747" s="39">
        <v>1959</v>
      </c>
      <c r="F747" s="39" t="s">
        <v>2122</v>
      </c>
      <c r="G747" s="51" t="s">
        <v>2094</v>
      </c>
      <c r="H747" s="39">
        <v>2</v>
      </c>
      <c r="I747" s="39">
        <v>1</v>
      </c>
      <c r="J747" s="39">
        <v>0</v>
      </c>
      <c r="K747" s="39">
        <v>672.67</v>
      </c>
      <c r="L747" s="39">
        <v>780.11</v>
      </c>
      <c r="M747" s="41">
        <v>2758856.9043000001</v>
      </c>
      <c r="N747" s="41">
        <f t="shared" si="20"/>
        <v>2758856.9043000001</v>
      </c>
      <c r="O747" s="41">
        <v>0</v>
      </c>
      <c r="P747" s="41">
        <v>0</v>
      </c>
      <c r="Q747" s="41">
        <v>0</v>
      </c>
      <c r="R747" s="52">
        <v>44927</v>
      </c>
      <c r="S747" s="52">
        <v>45291</v>
      </c>
    </row>
    <row r="748" spans="1:19" ht="20.25" x14ac:dyDescent="0.3">
      <c r="A748" s="39">
        <v>707</v>
      </c>
      <c r="B748" s="42" t="s">
        <v>1870</v>
      </c>
      <c r="C748" s="50">
        <v>41238</v>
      </c>
      <c r="D748" s="39" t="s">
        <v>1896</v>
      </c>
      <c r="E748" s="39">
        <v>1959</v>
      </c>
      <c r="F748" s="39" t="s">
        <v>2122</v>
      </c>
      <c r="G748" s="51" t="s">
        <v>2094</v>
      </c>
      <c r="H748" s="39">
        <v>2</v>
      </c>
      <c r="I748" s="39">
        <v>3</v>
      </c>
      <c r="J748" s="39">
        <v>0</v>
      </c>
      <c r="K748" s="39">
        <v>714.75</v>
      </c>
      <c r="L748" s="39">
        <v>759.40000000000009</v>
      </c>
      <c r="M748" s="41">
        <v>3832575.852</v>
      </c>
      <c r="N748" s="41">
        <f t="shared" si="20"/>
        <v>3832575.852</v>
      </c>
      <c r="O748" s="41">
        <v>0</v>
      </c>
      <c r="P748" s="41">
        <v>0</v>
      </c>
      <c r="Q748" s="41">
        <v>0</v>
      </c>
      <c r="R748" s="52">
        <v>44927</v>
      </c>
      <c r="S748" s="52">
        <v>45291</v>
      </c>
    </row>
    <row r="749" spans="1:19" ht="20.25" x14ac:dyDescent="0.3">
      <c r="A749" s="39">
        <v>708</v>
      </c>
      <c r="B749" s="42" t="s">
        <v>1871</v>
      </c>
      <c r="C749" s="50">
        <v>41239</v>
      </c>
      <c r="D749" s="39" t="s">
        <v>1896</v>
      </c>
      <c r="E749" s="39">
        <v>1958</v>
      </c>
      <c r="F749" s="39" t="s">
        <v>2122</v>
      </c>
      <c r="G749" s="51" t="s">
        <v>2094</v>
      </c>
      <c r="H749" s="39">
        <v>2</v>
      </c>
      <c r="I749" s="39">
        <v>3</v>
      </c>
      <c r="J749" s="39">
        <v>0</v>
      </c>
      <c r="K749" s="39">
        <v>836.69</v>
      </c>
      <c r="L749" s="39">
        <v>865.9</v>
      </c>
      <c r="M749" s="41">
        <v>4205293.5959999999</v>
      </c>
      <c r="N749" s="41">
        <f t="shared" si="20"/>
        <v>4205293.5959999999</v>
      </c>
      <c r="O749" s="41">
        <v>0</v>
      </c>
      <c r="P749" s="41">
        <v>0</v>
      </c>
      <c r="Q749" s="41">
        <v>0</v>
      </c>
      <c r="R749" s="52">
        <v>44927</v>
      </c>
      <c r="S749" s="52">
        <v>45291</v>
      </c>
    </row>
    <row r="750" spans="1:19" ht="20.25" x14ac:dyDescent="0.3">
      <c r="A750" s="39">
        <v>709</v>
      </c>
      <c r="B750" s="42" t="s">
        <v>1872</v>
      </c>
      <c r="C750" s="50">
        <v>41240</v>
      </c>
      <c r="D750" s="39" t="s">
        <v>1896</v>
      </c>
      <c r="E750" s="39">
        <v>1958</v>
      </c>
      <c r="F750" s="39" t="s">
        <v>2122</v>
      </c>
      <c r="G750" s="51" t="s">
        <v>2094</v>
      </c>
      <c r="H750" s="39">
        <v>2</v>
      </c>
      <c r="I750" s="39">
        <v>3</v>
      </c>
      <c r="J750" s="39">
        <v>0</v>
      </c>
      <c r="K750" s="39">
        <v>830.4</v>
      </c>
      <c r="L750" s="39">
        <v>805</v>
      </c>
      <c r="M750" s="41">
        <v>3832821.8880000003</v>
      </c>
      <c r="N750" s="41">
        <f t="shared" si="20"/>
        <v>3832821.8880000003</v>
      </c>
      <c r="O750" s="41">
        <v>0</v>
      </c>
      <c r="P750" s="41">
        <v>0</v>
      </c>
      <c r="Q750" s="41">
        <v>0</v>
      </c>
      <c r="R750" s="52">
        <v>44927</v>
      </c>
      <c r="S750" s="52">
        <v>45291</v>
      </c>
    </row>
    <row r="751" spans="1:19" ht="20.25" x14ac:dyDescent="0.3">
      <c r="A751" s="39">
        <v>710</v>
      </c>
      <c r="B751" s="42" t="s">
        <v>1873</v>
      </c>
      <c r="C751" s="50">
        <v>41242</v>
      </c>
      <c r="D751" s="39" t="s">
        <v>1896</v>
      </c>
      <c r="E751" s="39">
        <v>1960</v>
      </c>
      <c r="F751" s="39" t="s">
        <v>2122</v>
      </c>
      <c r="G751" s="51" t="s">
        <v>2094</v>
      </c>
      <c r="H751" s="39">
        <v>2</v>
      </c>
      <c r="I751" s="39">
        <v>1</v>
      </c>
      <c r="J751" s="39">
        <v>0</v>
      </c>
      <c r="K751" s="39">
        <v>635.17999999999995</v>
      </c>
      <c r="L751" s="39">
        <v>665.6</v>
      </c>
      <c r="M751" s="41">
        <v>2582267.1839999999</v>
      </c>
      <c r="N751" s="41">
        <f t="shared" si="20"/>
        <v>2582267.1839999999</v>
      </c>
      <c r="O751" s="41">
        <v>0</v>
      </c>
      <c r="P751" s="41">
        <v>0</v>
      </c>
      <c r="Q751" s="41">
        <v>0</v>
      </c>
      <c r="R751" s="52">
        <v>44927</v>
      </c>
      <c r="S751" s="52">
        <v>45291</v>
      </c>
    </row>
    <row r="752" spans="1:19" ht="20.25" x14ac:dyDescent="0.3">
      <c r="A752" s="39">
        <v>711</v>
      </c>
      <c r="B752" s="42" t="s">
        <v>1874</v>
      </c>
      <c r="C752" s="50">
        <v>41243</v>
      </c>
      <c r="D752" s="39" t="s">
        <v>1896</v>
      </c>
      <c r="E752" s="39">
        <v>1960</v>
      </c>
      <c r="F752" s="39" t="s">
        <v>2122</v>
      </c>
      <c r="G752" s="51" t="s">
        <v>2094</v>
      </c>
      <c r="H752" s="39">
        <v>2</v>
      </c>
      <c r="I752" s="39">
        <v>1</v>
      </c>
      <c r="J752" s="39">
        <v>0</v>
      </c>
      <c r="K752" s="39">
        <v>631.66999999999996</v>
      </c>
      <c r="L752" s="39">
        <v>824.7</v>
      </c>
      <c r="M752" s="41">
        <v>2582267.1839999999</v>
      </c>
      <c r="N752" s="41">
        <f t="shared" si="20"/>
        <v>2582267.1839999999</v>
      </c>
      <c r="O752" s="41">
        <v>0</v>
      </c>
      <c r="P752" s="41">
        <v>0</v>
      </c>
      <c r="Q752" s="41">
        <v>0</v>
      </c>
      <c r="R752" s="52">
        <v>44927</v>
      </c>
      <c r="S752" s="52">
        <v>45291</v>
      </c>
    </row>
    <row r="753" spans="1:19" ht="20.25" x14ac:dyDescent="0.3">
      <c r="A753" s="39">
        <v>712</v>
      </c>
      <c r="B753" s="42" t="s">
        <v>1875</v>
      </c>
      <c r="C753" s="50">
        <v>41247</v>
      </c>
      <c r="D753" s="39" t="s">
        <v>1896</v>
      </c>
      <c r="E753" s="39">
        <v>1958</v>
      </c>
      <c r="F753" s="39" t="s">
        <v>2122</v>
      </c>
      <c r="G753" s="51" t="s">
        <v>2094</v>
      </c>
      <c r="H753" s="39">
        <v>2</v>
      </c>
      <c r="I753" s="39">
        <v>1</v>
      </c>
      <c r="J753" s="39">
        <v>0</v>
      </c>
      <c r="K753" s="39">
        <v>636.16</v>
      </c>
      <c r="L753" s="39">
        <v>593.62</v>
      </c>
      <c r="M753" s="41">
        <v>2635359.804</v>
      </c>
      <c r="N753" s="41">
        <f t="shared" si="20"/>
        <v>2635359.804</v>
      </c>
      <c r="O753" s="41">
        <v>0</v>
      </c>
      <c r="P753" s="41">
        <v>0</v>
      </c>
      <c r="Q753" s="41">
        <v>0</v>
      </c>
      <c r="R753" s="52">
        <v>44927</v>
      </c>
      <c r="S753" s="52">
        <v>45291</v>
      </c>
    </row>
    <row r="754" spans="1:19" ht="20.25" x14ac:dyDescent="0.3">
      <c r="A754" s="39">
        <v>713</v>
      </c>
      <c r="B754" s="42" t="s">
        <v>1876</v>
      </c>
      <c r="C754" s="50">
        <v>41248</v>
      </c>
      <c r="D754" s="39" t="s">
        <v>1896</v>
      </c>
      <c r="E754" s="39">
        <v>1960</v>
      </c>
      <c r="F754" s="39" t="s">
        <v>2122</v>
      </c>
      <c r="G754" s="51" t="s">
        <v>2094</v>
      </c>
      <c r="H754" s="39">
        <v>2</v>
      </c>
      <c r="I754" s="39">
        <v>1</v>
      </c>
      <c r="J754" s="39">
        <v>0</v>
      </c>
      <c r="K754" s="39">
        <v>637.20000000000005</v>
      </c>
      <c r="L754" s="39">
        <v>882.09999999999991</v>
      </c>
      <c r="M754" s="41">
        <v>2635359.804</v>
      </c>
      <c r="N754" s="41">
        <f t="shared" si="20"/>
        <v>2635359.804</v>
      </c>
      <c r="O754" s="41">
        <v>0</v>
      </c>
      <c r="P754" s="41">
        <v>0</v>
      </c>
      <c r="Q754" s="41">
        <v>0</v>
      </c>
      <c r="R754" s="52">
        <v>44927</v>
      </c>
      <c r="S754" s="52">
        <v>45291</v>
      </c>
    </row>
    <row r="755" spans="1:19" ht="20.25" x14ac:dyDescent="0.3">
      <c r="A755" s="39">
        <v>714</v>
      </c>
      <c r="B755" s="42" t="s">
        <v>1877</v>
      </c>
      <c r="C755" s="50">
        <v>41251</v>
      </c>
      <c r="D755" s="39" t="s">
        <v>1896</v>
      </c>
      <c r="E755" s="39">
        <v>1958</v>
      </c>
      <c r="F755" s="39" t="s">
        <v>2122</v>
      </c>
      <c r="G755" s="51" t="s">
        <v>2094</v>
      </c>
      <c r="H755" s="39">
        <v>2</v>
      </c>
      <c r="I755" s="39">
        <v>1</v>
      </c>
      <c r="J755" s="39">
        <v>0</v>
      </c>
      <c r="K755" s="39">
        <v>651.80999999999995</v>
      </c>
      <c r="L755" s="39">
        <v>838.55</v>
      </c>
      <c r="M755" s="41">
        <v>2635359.804</v>
      </c>
      <c r="N755" s="41">
        <f t="shared" si="20"/>
        <v>2635359.804</v>
      </c>
      <c r="O755" s="41">
        <v>0</v>
      </c>
      <c r="P755" s="41">
        <v>0</v>
      </c>
      <c r="Q755" s="41">
        <v>0</v>
      </c>
      <c r="R755" s="52">
        <v>44927</v>
      </c>
      <c r="S755" s="52">
        <v>45291</v>
      </c>
    </row>
    <row r="756" spans="1:19" ht="20.25" x14ac:dyDescent="0.3">
      <c r="A756" s="39">
        <v>715</v>
      </c>
      <c r="B756" s="42" t="s">
        <v>1878</v>
      </c>
      <c r="C756" s="50">
        <v>41252</v>
      </c>
      <c r="D756" s="39" t="s">
        <v>1896</v>
      </c>
      <c r="E756" s="39">
        <v>1959</v>
      </c>
      <c r="F756" s="39" t="s">
        <v>2122</v>
      </c>
      <c r="G756" s="51" t="s">
        <v>2094</v>
      </c>
      <c r="H756" s="39">
        <v>2</v>
      </c>
      <c r="I756" s="39">
        <v>1</v>
      </c>
      <c r="J756" s="39">
        <v>0</v>
      </c>
      <c r="K756" s="39">
        <v>655.42</v>
      </c>
      <c r="L756" s="39">
        <v>601.29999999999995</v>
      </c>
      <c r="M756" s="41">
        <v>2635359.804</v>
      </c>
      <c r="N756" s="41">
        <f t="shared" si="20"/>
        <v>2635359.804</v>
      </c>
      <c r="O756" s="41">
        <v>0</v>
      </c>
      <c r="P756" s="41">
        <v>0</v>
      </c>
      <c r="Q756" s="41">
        <v>0</v>
      </c>
      <c r="R756" s="52">
        <v>44927</v>
      </c>
      <c r="S756" s="52">
        <v>45291</v>
      </c>
    </row>
    <row r="757" spans="1:19" ht="20.25" x14ac:dyDescent="0.3">
      <c r="A757" s="39">
        <v>716</v>
      </c>
      <c r="B757" s="42" t="s">
        <v>1879</v>
      </c>
      <c r="C757" s="50">
        <v>41253</v>
      </c>
      <c r="D757" s="39" t="s">
        <v>1896</v>
      </c>
      <c r="E757" s="39">
        <v>1958</v>
      </c>
      <c r="F757" s="39" t="s">
        <v>2122</v>
      </c>
      <c r="G757" s="51" t="s">
        <v>2094</v>
      </c>
      <c r="H757" s="39">
        <v>2</v>
      </c>
      <c r="I757" s="39">
        <v>1</v>
      </c>
      <c r="J757" s="39">
        <v>0</v>
      </c>
      <c r="K757" s="39">
        <v>631.83000000000004</v>
      </c>
      <c r="L757" s="39">
        <v>735.77</v>
      </c>
      <c r="M757" s="41">
        <v>2635359.804</v>
      </c>
      <c r="N757" s="41">
        <f t="shared" si="20"/>
        <v>2635359.804</v>
      </c>
      <c r="O757" s="41">
        <v>0</v>
      </c>
      <c r="P757" s="41">
        <v>0</v>
      </c>
      <c r="Q757" s="41">
        <v>0</v>
      </c>
      <c r="R757" s="52">
        <v>44927</v>
      </c>
      <c r="S757" s="52">
        <v>45291</v>
      </c>
    </row>
    <row r="758" spans="1:19" ht="20.25" x14ac:dyDescent="0.25">
      <c r="A758" s="42" t="s">
        <v>22</v>
      </c>
      <c r="B758" s="42"/>
      <c r="C758" s="53" t="s">
        <v>172</v>
      </c>
      <c r="D758" s="53" t="s">
        <v>172</v>
      </c>
      <c r="E758" s="53" t="s">
        <v>172</v>
      </c>
      <c r="F758" s="53" t="s">
        <v>172</v>
      </c>
      <c r="G758" s="53" t="s">
        <v>172</v>
      </c>
      <c r="H758" s="53" t="s">
        <v>172</v>
      </c>
      <c r="I758" s="53" t="s">
        <v>172</v>
      </c>
      <c r="J758" s="45">
        <f>SUM(J747:J757)</f>
        <v>0</v>
      </c>
      <c r="K758" s="45">
        <f t="shared" ref="K758:Q758" si="27">SUM(K747:K757)</f>
        <v>7533.7799999999988</v>
      </c>
      <c r="L758" s="45">
        <f t="shared" si="27"/>
        <v>8352.0500000000011</v>
      </c>
      <c r="M758" s="45">
        <f t="shared" si="27"/>
        <v>32970881.628300007</v>
      </c>
      <c r="N758" s="45">
        <f t="shared" si="27"/>
        <v>32970881.628300007</v>
      </c>
      <c r="O758" s="45">
        <f t="shared" si="27"/>
        <v>0</v>
      </c>
      <c r="P758" s="45">
        <f t="shared" si="27"/>
        <v>0</v>
      </c>
      <c r="Q758" s="45">
        <f t="shared" si="27"/>
        <v>0</v>
      </c>
      <c r="R758" s="53" t="s">
        <v>172</v>
      </c>
      <c r="S758" s="53" t="s">
        <v>172</v>
      </c>
    </row>
    <row r="759" spans="1:19" ht="20.25" x14ac:dyDescent="0.25">
      <c r="A759" s="55" t="s">
        <v>34</v>
      </c>
      <c r="B759" s="55"/>
      <c r="C759" s="56" t="s">
        <v>172</v>
      </c>
      <c r="D759" s="56" t="s">
        <v>172</v>
      </c>
      <c r="E759" s="56" t="s">
        <v>172</v>
      </c>
      <c r="F759" s="56" t="s">
        <v>172</v>
      </c>
      <c r="G759" s="56" t="s">
        <v>172</v>
      </c>
      <c r="H759" s="56" t="s">
        <v>172</v>
      </c>
      <c r="I759" s="56" t="s">
        <v>172</v>
      </c>
      <c r="J759" s="45">
        <f>J734+J745+J758</f>
        <v>0</v>
      </c>
      <c r="K759" s="45">
        <f t="shared" ref="K759:Q759" si="28">K734+K745+K758</f>
        <v>25123.670000000002</v>
      </c>
      <c r="L759" s="45">
        <f t="shared" si="28"/>
        <v>19876.82</v>
      </c>
      <c r="M759" s="45">
        <f t="shared" si="28"/>
        <v>49418463.208550006</v>
      </c>
      <c r="N759" s="45">
        <f t="shared" si="28"/>
        <v>49418463.208550006</v>
      </c>
      <c r="O759" s="45">
        <f t="shared" si="28"/>
        <v>0</v>
      </c>
      <c r="P759" s="45">
        <f t="shared" si="28"/>
        <v>0</v>
      </c>
      <c r="Q759" s="45">
        <f t="shared" si="28"/>
        <v>0</v>
      </c>
      <c r="R759" s="53" t="s">
        <v>172</v>
      </c>
      <c r="S759" s="53" t="s">
        <v>172</v>
      </c>
    </row>
    <row r="760" spans="1:19" ht="20.25" x14ac:dyDescent="0.3">
      <c r="A760" s="461" t="s">
        <v>1920</v>
      </c>
      <c r="B760" s="461"/>
      <c r="C760" s="461"/>
      <c r="D760" s="461"/>
      <c r="E760" s="461"/>
      <c r="F760" s="461"/>
      <c r="G760" s="461"/>
      <c r="H760" s="461"/>
      <c r="I760" s="461"/>
      <c r="J760" s="461"/>
      <c r="K760" s="461"/>
      <c r="L760" s="461"/>
      <c r="M760" s="461"/>
      <c r="N760" s="461"/>
      <c r="O760" s="461"/>
      <c r="P760" s="461"/>
      <c r="Q760" s="461"/>
      <c r="R760" s="461"/>
      <c r="S760" s="462"/>
    </row>
    <row r="761" spans="1:19" ht="20.25" x14ac:dyDescent="0.3">
      <c r="A761" s="461" t="s">
        <v>1928</v>
      </c>
      <c r="B761" s="461"/>
      <c r="C761" s="461"/>
      <c r="D761" s="461"/>
      <c r="E761" s="461"/>
      <c r="F761" s="461"/>
      <c r="G761" s="461"/>
      <c r="H761" s="461"/>
      <c r="I761" s="461"/>
      <c r="J761" s="461"/>
      <c r="K761" s="461"/>
      <c r="L761" s="461"/>
      <c r="M761" s="461"/>
      <c r="N761" s="461"/>
      <c r="O761" s="461"/>
      <c r="P761" s="461"/>
      <c r="Q761" s="461"/>
      <c r="R761" s="461"/>
      <c r="S761" s="462"/>
    </row>
    <row r="762" spans="1:19" ht="20.25" x14ac:dyDescent="0.3">
      <c r="A762" s="57">
        <v>717</v>
      </c>
      <c r="B762" s="60" t="s">
        <v>1385</v>
      </c>
      <c r="C762" s="59">
        <v>41302</v>
      </c>
      <c r="D762" s="39" t="s">
        <v>1896</v>
      </c>
      <c r="E762" s="39">
        <v>1970</v>
      </c>
      <c r="F762" s="39" t="s">
        <v>2122</v>
      </c>
      <c r="G762" s="51" t="s">
        <v>2089</v>
      </c>
      <c r="H762" s="39">
        <v>2</v>
      </c>
      <c r="I762" s="39">
        <v>2</v>
      </c>
      <c r="J762" s="39">
        <v>0</v>
      </c>
      <c r="K762" s="39">
        <v>1030.2</v>
      </c>
      <c r="L762" s="39">
        <v>620.9</v>
      </c>
      <c r="M762" s="41">
        <v>2194016.2859999998</v>
      </c>
      <c r="N762" s="41">
        <f t="shared" si="20"/>
        <v>2194016.2859999998</v>
      </c>
      <c r="O762" s="41">
        <v>0</v>
      </c>
      <c r="P762" s="41">
        <v>0</v>
      </c>
      <c r="Q762" s="41">
        <v>0</v>
      </c>
      <c r="R762" s="52">
        <v>44927</v>
      </c>
      <c r="S762" s="52">
        <v>45291</v>
      </c>
    </row>
    <row r="763" spans="1:19" ht="20.25" x14ac:dyDescent="0.3">
      <c r="A763" s="39">
        <v>718</v>
      </c>
      <c r="B763" s="42" t="s">
        <v>1386</v>
      </c>
      <c r="C763" s="50">
        <v>41303</v>
      </c>
      <c r="D763" s="39" t="s">
        <v>1896</v>
      </c>
      <c r="E763" s="39">
        <v>1971</v>
      </c>
      <c r="F763" s="39" t="s">
        <v>2122</v>
      </c>
      <c r="G763" s="51" t="s">
        <v>2089</v>
      </c>
      <c r="H763" s="39">
        <v>2</v>
      </c>
      <c r="I763" s="39">
        <v>2</v>
      </c>
      <c r="J763" s="39">
        <v>0</v>
      </c>
      <c r="K763" s="39">
        <v>1030.2</v>
      </c>
      <c r="L763" s="39">
        <v>565.21</v>
      </c>
      <c r="M763" s="41">
        <v>1514642.682</v>
      </c>
      <c r="N763" s="41">
        <f t="shared" si="20"/>
        <v>1514642.682</v>
      </c>
      <c r="O763" s="41">
        <v>0</v>
      </c>
      <c r="P763" s="41">
        <v>0</v>
      </c>
      <c r="Q763" s="41">
        <v>0</v>
      </c>
      <c r="R763" s="52">
        <v>44927</v>
      </c>
      <c r="S763" s="52">
        <v>45291</v>
      </c>
    </row>
    <row r="764" spans="1:19" ht="20.25" x14ac:dyDescent="0.3">
      <c r="A764" s="39">
        <v>719</v>
      </c>
      <c r="B764" s="42" t="s">
        <v>1387</v>
      </c>
      <c r="C764" s="50">
        <v>41305</v>
      </c>
      <c r="D764" s="39" t="s">
        <v>1896</v>
      </c>
      <c r="E764" s="39">
        <v>1973</v>
      </c>
      <c r="F764" s="39" t="s">
        <v>2122</v>
      </c>
      <c r="G764" s="51" t="s">
        <v>2089</v>
      </c>
      <c r="H764" s="39">
        <v>2</v>
      </c>
      <c r="I764" s="39">
        <v>2</v>
      </c>
      <c r="J764" s="39">
        <v>0</v>
      </c>
      <c r="K764" s="39">
        <v>1030.2</v>
      </c>
      <c r="L764" s="39">
        <v>760.7</v>
      </c>
      <c r="M764" s="41">
        <v>1588986.966</v>
      </c>
      <c r="N764" s="41">
        <f t="shared" si="20"/>
        <v>1588986.966</v>
      </c>
      <c r="O764" s="41">
        <v>0</v>
      </c>
      <c r="P764" s="41">
        <v>0</v>
      </c>
      <c r="Q764" s="41">
        <v>0</v>
      </c>
      <c r="R764" s="52">
        <v>44927</v>
      </c>
      <c r="S764" s="52">
        <v>45291</v>
      </c>
    </row>
    <row r="765" spans="1:19" ht="20.25" x14ac:dyDescent="0.25">
      <c r="A765" s="39" t="s">
        <v>22</v>
      </c>
      <c r="B765" s="42"/>
      <c r="C765" s="50" t="s">
        <v>172</v>
      </c>
      <c r="D765" s="50" t="s">
        <v>172</v>
      </c>
      <c r="E765" s="50" t="s">
        <v>172</v>
      </c>
      <c r="F765" s="50" t="s">
        <v>172</v>
      </c>
      <c r="G765" s="50" t="s">
        <v>172</v>
      </c>
      <c r="H765" s="50" t="s">
        <v>172</v>
      </c>
      <c r="I765" s="50" t="s">
        <v>172</v>
      </c>
      <c r="J765" s="45">
        <f>SUM(J762:J764)</f>
        <v>0</v>
      </c>
      <c r="K765" s="45">
        <f t="shared" ref="K765:Q765" si="29">SUM(K762:K764)</f>
        <v>3090.6000000000004</v>
      </c>
      <c r="L765" s="45">
        <f t="shared" si="29"/>
        <v>1946.8100000000002</v>
      </c>
      <c r="M765" s="45">
        <f t="shared" si="29"/>
        <v>5297645.9340000004</v>
      </c>
      <c r="N765" s="45">
        <f t="shared" si="29"/>
        <v>5297645.9340000004</v>
      </c>
      <c r="O765" s="45">
        <f t="shared" si="29"/>
        <v>0</v>
      </c>
      <c r="P765" s="45">
        <f t="shared" si="29"/>
        <v>0</v>
      </c>
      <c r="Q765" s="45">
        <f t="shared" si="29"/>
        <v>0</v>
      </c>
      <c r="R765" s="53" t="s">
        <v>172</v>
      </c>
      <c r="S765" s="53" t="s">
        <v>172</v>
      </c>
    </row>
    <row r="766" spans="1:19" ht="20.25" x14ac:dyDescent="0.25">
      <c r="A766" s="55" t="s">
        <v>34</v>
      </c>
      <c r="B766" s="55"/>
      <c r="C766" s="56" t="s">
        <v>172</v>
      </c>
      <c r="D766" s="56" t="s">
        <v>172</v>
      </c>
      <c r="E766" s="56" t="s">
        <v>172</v>
      </c>
      <c r="F766" s="56" t="s">
        <v>172</v>
      </c>
      <c r="G766" s="56" t="s">
        <v>172</v>
      </c>
      <c r="H766" s="56" t="s">
        <v>172</v>
      </c>
      <c r="I766" s="56" t="s">
        <v>172</v>
      </c>
      <c r="J766" s="45">
        <f>SUM(J765)</f>
        <v>0</v>
      </c>
      <c r="K766" s="45">
        <f t="shared" ref="K766:Q766" si="30">SUM(K765)</f>
        <v>3090.6000000000004</v>
      </c>
      <c r="L766" s="45">
        <f t="shared" si="30"/>
        <v>1946.8100000000002</v>
      </c>
      <c r="M766" s="45">
        <f t="shared" si="30"/>
        <v>5297645.9340000004</v>
      </c>
      <c r="N766" s="45">
        <f t="shared" si="30"/>
        <v>5297645.9340000004</v>
      </c>
      <c r="O766" s="45">
        <f t="shared" si="30"/>
        <v>0</v>
      </c>
      <c r="P766" s="45">
        <f t="shared" si="30"/>
        <v>0</v>
      </c>
      <c r="Q766" s="45">
        <f t="shared" si="30"/>
        <v>0</v>
      </c>
      <c r="R766" s="53" t="s">
        <v>172</v>
      </c>
      <c r="S766" s="53" t="s">
        <v>172</v>
      </c>
    </row>
    <row r="767" spans="1:19" ht="20.25" x14ac:dyDescent="0.3">
      <c r="A767" s="461" t="s">
        <v>1921</v>
      </c>
      <c r="B767" s="461"/>
      <c r="C767" s="461"/>
      <c r="D767" s="461"/>
      <c r="E767" s="461"/>
      <c r="F767" s="461"/>
      <c r="G767" s="461"/>
      <c r="H767" s="461"/>
      <c r="I767" s="461"/>
      <c r="J767" s="461"/>
      <c r="K767" s="461"/>
      <c r="L767" s="461"/>
      <c r="M767" s="461"/>
      <c r="N767" s="461"/>
      <c r="O767" s="461"/>
      <c r="P767" s="461"/>
      <c r="Q767" s="461"/>
      <c r="R767" s="461"/>
      <c r="S767" s="462"/>
    </row>
    <row r="768" spans="1:19" ht="20.25" x14ac:dyDescent="0.3">
      <c r="A768" s="461" t="s">
        <v>1639</v>
      </c>
      <c r="B768" s="461"/>
      <c r="C768" s="461"/>
      <c r="D768" s="461"/>
      <c r="E768" s="461"/>
      <c r="F768" s="461"/>
      <c r="G768" s="461"/>
      <c r="H768" s="461"/>
      <c r="I768" s="461"/>
      <c r="J768" s="461"/>
      <c r="K768" s="461"/>
      <c r="L768" s="461"/>
      <c r="M768" s="461"/>
      <c r="N768" s="461"/>
      <c r="O768" s="461"/>
      <c r="P768" s="461"/>
      <c r="Q768" s="461"/>
      <c r="R768" s="461"/>
      <c r="S768" s="462"/>
    </row>
    <row r="769" spans="1:19" ht="20.25" x14ac:dyDescent="0.3">
      <c r="A769" s="57">
        <v>720</v>
      </c>
      <c r="B769" s="58" t="s">
        <v>1393</v>
      </c>
      <c r="C769" s="59">
        <v>41510</v>
      </c>
      <c r="D769" s="39" t="s">
        <v>1896</v>
      </c>
      <c r="E769" s="39">
        <v>1974</v>
      </c>
      <c r="F769" s="39" t="s">
        <v>2122</v>
      </c>
      <c r="G769" s="51" t="s">
        <v>2094</v>
      </c>
      <c r="H769" s="39">
        <v>2</v>
      </c>
      <c r="I769" s="39">
        <v>2</v>
      </c>
      <c r="J769" s="39">
        <v>0</v>
      </c>
      <c r="K769" s="39">
        <v>558.5</v>
      </c>
      <c r="L769" s="39">
        <v>495.2</v>
      </c>
      <c r="M769" s="41">
        <v>830577.34200000006</v>
      </c>
      <c r="N769" s="41">
        <f t="shared" si="20"/>
        <v>830577.34200000006</v>
      </c>
      <c r="O769" s="41">
        <v>0</v>
      </c>
      <c r="P769" s="41">
        <v>0</v>
      </c>
      <c r="Q769" s="41">
        <v>0</v>
      </c>
      <c r="R769" s="52">
        <v>44927</v>
      </c>
      <c r="S769" s="52">
        <v>45291</v>
      </c>
    </row>
    <row r="770" spans="1:19" ht="20.25" x14ac:dyDescent="0.3">
      <c r="A770" s="39">
        <v>721</v>
      </c>
      <c r="B770" s="43" t="s">
        <v>1394</v>
      </c>
      <c r="C770" s="50">
        <v>41512</v>
      </c>
      <c r="D770" s="39" t="s">
        <v>1896</v>
      </c>
      <c r="E770" s="39">
        <v>1975</v>
      </c>
      <c r="F770" s="39" t="s">
        <v>2122</v>
      </c>
      <c r="G770" s="51" t="s">
        <v>2094</v>
      </c>
      <c r="H770" s="39">
        <v>2</v>
      </c>
      <c r="I770" s="39">
        <v>2</v>
      </c>
      <c r="J770" s="39">
        <v>0</v>
      </c>
      <c r="K770" s="39">
        <v>547.29999999999995</v>
      </c>
      <c r="L770" s="39">
        <v>497.77</v>
      </c>
      <c r="M770" s="41">
        <v>843525.9</v>
      </c>
      <c r="N770" s="41">
        <f t="shared" si="20"/>
        <v>843525.9</v>
      </c>
      <c r="O770" s="41">
        <v>0</v>
      </c>
      <c r="P770" s="41">
        <v>0</v>
      </c>
      <c r="Q770" s="41">
        <v>0</v>
      </c>
      <c r="R770" s="52">
        <v>44927</v>
      </c>
      <c r="S770" s="52">
        <v>45291</v>
      </c>
    </row>
    <row r="771" spans="1:19" ht="20.25" x14ac:dyDescent="0.3">
      <c r="A771" s="39">
        <v>722</v>
      </c>
      <c r="B771" s="43" t="s">
        <v>1395</v>
      </c>
      <c r="C771" s="50">
        <v>41513</v>
      </c>
      <c r="D771" s="39" t="s">
        <v>1896</v>
      </c>
      <c r="E771" s="39">
        <v>1975</v>
      </c>
      <c r="F771" s="39" t="s">
        <v>2122</v>
      </c>
      <c r="G771" s="51" t="s">
        <v>2094</v>
      </c>
      <c r="H771" s="39">
        <v>2</v>
      </c>
      <c r="I771" s="39">
        <v>2</v>
      </c>
      <c r="J771" s="39">
        <v>0</v>
      </c>
      <c r="K771" s="39">
        <v>546.70000000000005</v>
      </c>
      <c r="L771" s="39">
        <v>501.4</v>
      </c>
      <c r="M771" s="41">
        <v>830577.34200000006</v>
      </c>
      <c r="N771" s="41">
        <f t="shared" si="20"/>
        <v>830577.34200000006</v>
      </c>
      <c r="O771" s="41">
        <v>0</v>
      </c>
      <c r="P771" s="41">
        <v>0</v>
      </c>
      <c r="Q771" s="41">
        <v>0</v>
      </c>
      <c r="R771" s="52">
        <v>44927</v>
      </c>
      <c r="S771" s="52">
        <v>45291</v>
      </c>
    </row>
    <row r="772" spans="1:19" ht="20.25" x14ac:dyDescent="0.25">
      <c r="A772" s="61" t="s">
        <v>22</v>
      </c>
      <c r="B772" s="61"/>
      <c r="C772" s="56" t="s">
        <v>172</v>
      </c>
      <c r="D772" s="56" t="s">
        <v>172</v>
      </c>
      <c r="E772" s="56" t="s">
        <v>172</v>
      </c>
      <c r="F772" s="56" t="s">
        <v>172</v>
      </c>
      <c r="G772" s="56" t="s">
        <v>172</v>
      </c>
      <c r="H772" s="56" t="s">
        <v>172</v>
      </c>
      <c r="I772" s="56" t="s">
        <v>172</v>
      </c>
      <c r="J772" s="45">
        <f>SUM(J769:J771)</f>
        <v>0</v>
      </c>
      <c r="K772" s="45">
        <f t="shared" ref="K772:Q772" si="31">SUM(K769:K771)</f>
        <v>1652.5</v>
      </c>
      <c r="L772" s="45">
        <f t="shared" si="31"/>
        <v>1494.37</v>
      </c>
      <c r="M772" s="45">
        <f t="shared" si="31"/>
        <v>2504680.5840000003</v>
      </c>
      <c r="N772" s="45">
        <f t="shared" si="31"/>
        <v>2504680.5840000003</v>
      </c>
      <c r="O772" s="45">
        <f t="shared" si="31"/>
        <v>0</v>
      </c>
      <c r="P772" s="45">
        <f t="shared" si="31"/>
        <v>0</v>
      </c>
      <c r="Q772" s="45">
        <f t="shared" si="31"/>
        <v>0</v>
      </c>
      <c r="R772" s="53" t="s">
        <v>172</v>
      </c>
      <c r="S772" s="53" t="s">
        <v>172</v>
      </c>
    </row>
    <row r="773" spans="1:19" ht="20.25" x14ac:dyDescent="0.3">
      <c r="A773" s="461" t="s">
        <v>1640</v>
      </c>
      <c r="B773" s="461"/>
      <c r="C773" s="461"/>
      <c r="D773" s="461"/>
      <c r="E773" s="461"/>
      <c r="F773" s="461"/>
      <c r="G773" s="461"/>
      <c r="H773" s="461"/>
      <c r="I773" s="461"/>
      <c r="J773" s="461"/>
      <c r="K773" s="461"/>
      <c r="L773" s="461"/>
      <c r="M773" s="461"/>
      <c r="N773" s="461"/>
      <c r="O773" s="461"/>
      <c r="P773" s="461"/>
      <c r="Q773" s="461"/>
      <c r="R773" s="461"/>
      <c r="S773" s="462"/>
    </row>
    <row r="774" spans="1:19" ht="20.25" x14ac:dyDescent="0.3">
      <c r="A774" s="57">
        <v>723</v>
      </c>
      <c r="B774" s="60" t="s">
        <v>1590</v>
      </c>
      <c r="C774" s="59">
        <v>41520</v>
      </c>
      <c r="D774" s="39" t="s">
        <v>1896</v>
      </c>
      <c r="E774" s="39">
        <v>1986</v>
      </c>
      <c r="F774" s="39" t="s">
        <v>2122</v>
      </c>
      <c r="G774" s="51" t="s">
        <v>2088</v>
      </c>
      <c r="H774" s="39">
        <v>5</v>
      </c>
      <c r="I774" s="39">
        <v>1</v>
      </c>
      <c r="J774" s="39">
        <v>0</v>
      </c>
      <c r="K774" s="39">
        <v>1960</v>
      </c>
      <c r="L774" s="39">
        <v>1187.3</v>
      </c>
      <c r="M774" s="41">
        <v>2617530.7200000002</v>
      </c>
      <c r="N774" s="41">
        <f t="shared" si="20"/>
        <v>2617530.7200000002</v>
      </c>
      <c r="O774" s="41">
        <v>0</v>
      </c>
      <c r="P774" s="41">
        <v>0</v>
      </c>
      <c r="Q774" s="41">
        <v>0</v>
      </c>
      <c r="R774" s="52">
        <v>44927</v>
      </c>
      <c r="S774" s="52">
        <v>45291</v>
      </c>
    </row>
    <row r="775" spans="1:19" ht="20.25" x14ac:dyDescent="0.25">
      <c r="A775" s="42" t="s">
        <v>22</v>
      </c>
      <c r="B775" s="42"/>
      <c r="C775" s="53" t="s">
        <v>172</v>
      </c>
      <c r="D775" s="53" t="s">
        <v>172</v>
      </c>
      <c r="E775" s="53" t="s">
        <v>172</v>
      </c>
      <c r="F775" s="53" t="s">
        <v>172</v>
      </c>
      <c r="G775" s="53" t="s">
        <v>172</v>
      </c>
      <c r="H775" s="53" t="s">
        <v>172</v>
      </c>
      <c r="I775" s="53" t="s">
        <v>172</v>
      </c>
      <c r="J775" s="45">
        <f>SUM(J774)</f>
        <v>0</v>
      </c>
      <c r="K775" s="45">
        <f t="shared" ref="K775:Q775" si="32">SUM(K774)</f>
        <v>1960</v>
      </c>
      <c r="L775" s="45">
        <f t="shared" si="32"/>
        <v>1187.3</v>
      </c>
      <c r="M775" s="45">
        <f t="shared" si="32"/>
        <v>2617530.7200000002</v>
      </c>
      <c r="N775" s="45">
        <f t="shared" si="32"/>
        <v>2617530.7200000002</v>
      </c>
      <c r="O775" s="45">
        <f t="shared" si="32"/>
        <v>0</v>
      </c>
      <c r="P775" s="45">
        <f t="shared" si="32"/>
        <v>0</v>
      </c>
      <c r="Q775" s="45">
        <f t="shared" si="32"/>
        <v>0</v>
      </c>
      <c r="R775" s="53" t="s">
        <v>172</v>
      </c>
      <c r="S775" s="53" t="s">
        <v>172</v>
      </c>
    </row>
    <row r="776" spans="1:19" ht="20.25" x14ac:dyDescent="0.25">
      <c r="A776" s="55" t="s">
        <v>34</v>
      </c>
      <c r="B776" s="55"/>
      <c r="C776" s="56" t="s">
        <v>172</v>
      </c>
      <c r="D776" s="56" t="s">
        <v>172</v>
      </c>
      <c r="E776" s="56" t="s">
        <v>172</v>
      </c>
      <c r="F776" s="56" t="s">
        <v>172</v>
      </c>
      <c r="G776" s="56" t="s">
        <v>172</v>
      </c>
      <c r="H776" s="56" t="s">
        <v>172</v>
      </c>
      <c r="I776" s="56" t="s">
        <v>172</v>
      </c>
      <c r="J776" s="45">
        <f>J772+J775</f>
        <v>0</v>
      </c>
      <c r="K776" s="45">
        <f t="shared" ref="K776:Q776" si="33">K772+K775</f>
        <v>3612.5</v>
      </c>
      <c r="L776" s="45">
        <f t="shared" si="33"/>
        <v>2681.67</v>
      </c>
      <c r="M776" s="45">
        <f t="shared" si="33"/>
        <v>5122211.3040000005</v>
      </c>
      <c r="N776" s="45">
        <f t="shared" si="33"/>
        <v>5122211.3040000005</v>
      </c>
      <c r="O776" s="45">
        <f t="shared" si="33"/>
        <v>0</v>
      </c>
      <c r="P776" s="45">
        <f t="shared" si="33"/>
        <v>0</v>
      </c>
      <c r="Q776" s="45">
        <f t="shared" si="33"/>
        <v>0</v>
      </c>
      <c r="R776" s="53" t="s">
        <v>172</v>
      </c>
      <c r="S776" s="53" t="s">
        <v>172</v>
      </c>
    </row>
    <row r="777" spans="1:19" ht="20.25" x14ac:dyDescent="0.3">
      <c r="A777" s="461" t="s">
        <v>1884</v>
      </c>
      <c r="B777" s="461"/>
      <c r="C777" s="461"/>
      <c r="D777" s="461"/>
      <c r="E777" s="461"/>
      <c r="F777" s="461"/>
      <c r="G777" s="461"/>
      <c r="H777" s="461"/>
      <c r="I777" s="461"/>
      <c r="J777" s="461"/>
      <c r="K777" s="461"/>
      <c r="L777" s="461"/>
      <c r="M777" s="461"/>
      <c r="N777" s="461"/>
      <c r="O777" s="461"/>
      <c r="P777" s="461"/>
      <c r="Q777" s="461"/>
      <c r="R777" s="461"/>
      <c r="S777" s="462"/>
    </row>
    <row r="778" spans="1:19" ht="20.25" x14ac:dyDescent="0.3">
      <c r="A778" s="461" t="s">
        <v>1885</v>
      </c>
      <c r="B778" s="461"/>
      <c r="C778" s="461"/>
      <c r="D778" s="461"/>
      <c r="E778" s="461"/>
      <c r="F778" s="461"/>
      <c r="G778" s="461"/>
      <c r="H778" s="461"/>
      <c r="I778" s="461"/>
      <c r="J778" s="461"/>
      <c r="K778" s="461"/>
      <c r="L778" s="461"/>
      <c r="M778" s="461"/>
      <c r="N778" s="461"/>
      <c r="O778" s="461"/>
      <c r="P778" s="461"/>
      <c r="Q778" s="461"/>
      <c r="R778" s="461"/>
      <c r="S778" s="462"/>
    </row>
    <row r="779" spans="1:19" ht="20.25" x14ac:dyDescent="0.3">
      <c r="A779" s="60">
        <v>724</v>
      </c>
      <c r="B779" s="60" t="s">
        <v>1635</v>
      </c>
      <c r="C779" s="59">
        <v>41531</v>
      </c>
      <c r="D779" s="39" t="s">
        <v>1896</v>
      </c>
      <c r="E779" s="39">
        <v>1965</v>
      </c>
      <c r="F779" s="39">
        <v>2019</v>
      </c>
      <c r="G779" s="51" t="s">
        <v>2088</v>
      </c>
      <c r="H779" s="39">
        <v>2</v>
      </c>
      <c r="I779" s="39">
        <v>2</v>
      </c>
      <c r="J779" s="39">
        <v>0</v>
      </c>
      <c r="K779" s="39">
        <v>826.56</v>
      </c>
      <c r="L779" s="39">
        <v>701.1</v>
      </c>
      <c r="M779" s="41">
        <v>0</v>
      </c>
      <c r="N779" s="41">
        <f t="shared" ref="N779:N837" si="34">M779</f>
        <v>0</v>
      </c>
      <c r="O779" s="41">
        <v>0</v>
      </c>
      <c r="P779" s="41">
        <v>0</v>
      </c>
      <c r="Q779" s="41">
        <v>0</v>
      </c>
      <c r="R779" s="52">
        <v>44927</v>
      </c>
      <c r="S779" s="52">
        <v>45291</v>
      </c>
    </row>
    <row r="780" spans="1:19" ht="20.25" x14ac:dyDescent="0.25">
      <c r="A780" s="62" t="s">
        <v>22</v>
      </c>
      <c r="B780" s="61"/>
      <c r="C780" s="63" t="s">
        <v>172</v>
      </c>
      <c r="D780" s="63" t="s">
        <v>172</v>
      </c>
      <c r="E780" s="63" t="s">
        <v>172</v>
      </c>
      <c r="F780" s="63" t="s">
        <v>172</v>
      </c>
      <c r="G780" s="63" t="s">
        <v>172</v>
      </c>
      <c r="H780" s="63" t="s">
        <v>172</v>
      </c>
      <c r="I780" s="63" t="s">
        <v>172</v>
      </c>
      <c r="J780" s="45">
        <f>SUM(J779)</f>
        <v>0</v>
      </c>
      <c r="K780" s="45">
        <f t="shared" ref="K780:Q780" si="35">SUM(K779)</f>
        <v>826.56</v>
      </c>
      <c r="L780" s="45">
        <f t="shared" si="35"/>
        <v>701.1</v>
      </c>
      <c r="M780" s="45">
        <f t="shared" si="35"/>
        <v>0</v>
      </c>
      <c r="N780" s="45">
        <f t="shared" si="35"/>
        <v>0</v>
      </c>
      <c r="O780" s="45">
        <f t="shared" si="35"/>
        <v>0</v>
      </c>
      <c r="P780" s="45">
        <f t="shared" si="35"/>
        <v>0</v>
      </c>
      <c r="Q780" s="45">
        <f t="shared" si="35"/>
        <v>0</v>
      </c>
      <c r="R780" s="53" t="s">
        <v>172</v>
      </c>
      <c r="S780" s="53" t="s">
        <v>172</v>
      </c>
    </row>
    <row r="781" spans="1:19" ht="20.25" x14ac:dyDescent="0.3">
      <c r="A781" s="461" t="s">
        <v>1886</v>
      </c>
      <c r="B781" s="461"/>
      <c r="C781" s="461"/>
      <c r="D781" s="461"/>
      <c r="E781" s="461"/>
      <c r="F781" s="461"/>
      <c r="G781" s="461"/>
      <c r="H781" s="461"/>
      <c r="I781" s="461"/>
      <c r="J781" s="461"/>
      <c r="K781" s="461"/>
      <c r="L781" s="461"/>
      <c r="M781" s="461"/>
      <c r="N781" s="461"/>
      <c r="O781" s="461"/>
      <c r="P781" s="461"/>
      <c r="Q781" s="461"/>
      <c r="R781" s="461"/>
      <c r="S781" s="462"/>
    </row>
    <row r="782" spans="1:19" ht="20.25" x14ac:dyDescent="0.3">
      <c r="A782" s="57">
        <v>725</v>
      </c>
      <c r="B782" s="60" t="s">
        <v>1887</v>
      </c>
      <c r="C782" s="59">
        <v>41535</v>
      </c>
      <c r="D782" s="39" t="s">
        <v>1896</v>
      </c>
      <c r="E782" s="39">
        <v>1972</v>
      </c>
      <c r="F782" s="39" t="s">
        <v>2122</v>
      </c>
      <c r="G782" s="51" t="s">
        <v>2089</v>
      </c>
      <c r="H782" s="39">
        <v>2</v>
      </c>
      <c r="I782" s="39">
        <v>2</v>
      </c>
      <c r="J782" s="39">
        <v>0</v>
      </c>
      <c r="K782" s="39">
        <v>445</v>
      </c>
      <c r="L782" s="39">
        <v>630</v>
      </c>
      <c r="M782" s="41">
        <v>1535940</v>
      </c>
      <c r="N782" s="41">
        <f t="shared" si="34"/>
        <v>1535940</v>
      </c>
      <c r="O782" s="41">
        <v>0</v>
      </c>
      <c r="P782" s="41">
        <v>0</v>
      </c>
      <c r="Q782" s="41">
        <v>0</v>
      </c>
      <c r="R782" s="52">
        <v>44927</v>
      </c>
      <c r="S782" s="52">
        <v>45291</v>
      </c>
    </row>
    <row r="783" spans="1:19" ht="20.25" x14ac:dyDescent="0.3">
      <c r="A783" s="39">
        <v>726</v>
      </c>
      <c r="B783" s="42" t="s">
        <v>1888</v>
      </c>
      <c r="C783" s="50">
        <v>41536</v>
      </c>
      <c r="D783" s="39" t="s">
        <v>1896</v>
      </c>
      <c r="E783" s="39">
        <v>1973</v>
      </c>
      <c r="F783" s="39" t="s">
        <v>2122</v>
      </c>
      <c r="G783" s="51" t="s">
        <v>2089</v>
      </c>
      <c r="H783" s="39">
        <v>2</v>
      </c>
      <c r="I783" s="39">
        <v>2</v>
      </c>
      <c r="J783" s="39">
        <v>0</v>
      </c>
      <c r="K783" s="39">
        <v>456.3</v>
      </c>
      <c r="L783" s="39">
        <v>620.5</v>
      </c>
      <c r="M783" s="41">
        <v>1512487.2</v>
      </c>
      <c r="N783" s="41">
        <f t="shared" si="34"/>
        <v>1512487.2</v>
      </c>
      <c r="O783" s="41">
        <v>0</v>
      </c>
      <c r="P783" s="41">
        <v>0</v>
      </c>
      <c r="Q783" s="41">
        <v>0</v>
      </c>
      <c r="R783" s="52">
        <v>44927</v>
      </c>
      <c r="S783" s="52">
        <v>45291</v>
      </c>
    </row>
    <row r="784" spans="1:19" ht="20.25" x14ac:dyDescent="0.25">
      <c r="A784" s="39" t="s">
        <v>22</v>
      </c>
      <c r="B784" s="42"/>
      <c r="C784" s="50" t="s">
        <v>172</v>
      </c>
      <c r="D784" s="50" t="s">
        <v>172</v>
      </c>
      <c r="E784" s="50" t="s">
        <v>172</v>
      </c>
      <c r="F784" s="50" t="s">
        <v>172</v>
      </c>
      <c r="G784" s="50" t="s">
        <v>172</v>
      </c>
      <c r="H784" s="50" t="s">
        <v>172</v>
      </c>
      <c r="I784" s="50" t="s">
        <v>172</v>
      </c>
      <c r="J784" s="45">
        <f>SUM(J782:J783)</f>
        <v>0</v>
      </c>
      <c r="K784" s="45">
        <f t="shared" ref="K784:Q784" si="36">SUM(K782:K783)</f>
        <v>901.3</v>
      </c>
      <c r="L784" s="45">
        <f t="shared" si="36"/>
        <v>1250.5</v>
      </c>
      <c r="M784" s="45">
        <f t="shared" si="36"/>
        <v>3048427.2</v>
      </c>
      <c r="N784" s="45">
        <f t="shared" si="36"/>
        <v>3048427.2</v>
      </c>
      <c r="O784" s="45">
        <f t="shared" si="36"/>
        <v>0</v>
      </c>
      <c r="P784" s="45">
        <f t="shared" si="36"/>
        <v>0</v>
      </c>
      <c r="Q784" s="45">
        <f t="shared" si="36"/>
        <v>0</v>
      </c>
      <c r="R784" s="53" t="s">
        <v>172</v>
      </c>
      <c r="S784" s="53" t="s">
        <v>172</v>
      </c>
    </row>
    <row r="785" spans="1:19" ht="20.25" x14ac:dyDescent="0.25">
      <c r="A785" s="55" t="s">
        <v>34</v>
      </c>
      <c r="B785" s="55"/>
      <c r="C785" s="56" t="s">
        <v>172</v>
      </c>
      <c r="D785" s="56" t="s">
        <v>172</v>
      </c>
      <c r="E785" s="56" t="s">
        <v>172</v>
      </c>
      <c r="F785" s="56" t="s">
        <v>172</v>
      </c>
      <c r="G785" s="56" t="s">
        <v>172</v>
      </c>
      <c r="H785" s="56" t="s">
        <v>172</v>
      </c>
      <c r="I785" s="56" t="s">
        <v>172</v>
      </c>
      <c r="J785" s="45">
        <f>SUM(J780+J784)</f>
        <v>0</v>
      </c>
      <c r="K785" s="45">
        <f t="shared" ref="K785:Q785" si="37">SUM(K780+K784)</f>
        <v>1727.86</v>
      </c>
      <c r="L785" s="45">
        <f t="shared" si="37"/>
        <v>1951.6</v>
      </c>
      <c r="M785" s="45">
        <f t="shared" si="37"/>
        <v>3048427.2</v>
      </c>
      <c r="N785" s="45">
        <f t="shared" si="37"/>
        <v>3048427.2</v>
      </c>
      <c r="O785" s="45">
        <f t="shared" si="37"/>
        <v>0</v>
      </c>
      <c r="P785" s="45">
        <f t="shared" si="37"/>
        <v>0</v>
      </c>
      <c r="Q785" s="45">
        <f t="shared" si="37"/>
        <v>0</v>
      </c>
      <c r="R785" s="53" t="s">
        <v>172</v>
      </c>
      <c r="S785" s="53" t="s">
        <v>172</v>
      </c>
    </row>
    <row r="786" spans="1:19" ht="20.25" x14ac:dyDescent="0.3">
      <c r="A786" s="461" t="s">
        <v>1922</v>
      </c>
      <c r="B786" s="461"/>
      <c r="C786" s="461"/>
      <c r="D786" s="461"/>
      <c r="E786" s="461"/>
      <c r="F786" s="461"/>
      <c r="G786" s="461"/>
      <c r="H786" s="461"/>
      <c r="I786" s="461"/>
      <c r="J786" s="461"/>
      <c r="K786" s="461"/>
      <c r="L786" s="461"/>
      <c r="M786" s="461"/>
      <c r="N786" s="461"/>
      <c r="O786" s="461"/>
      <c r="P786" s="461"/>
      <c r="Q786" s="461"/>
      <c r="R786" s="461"/>
      <c r="S786" s="462"/>
    </row>
    <row r="787" spans="1:19" ht="20.25" x14ac:dyDescent="0.3">
      <c r="A787" s="461" t="s">
        <v>1903</v>
      </c>
      <c r="B787" s="461"/>
      <c r="C787" s="461"/>
      <c r="D787" s="461"/>
      <c r="E787" s="461"/>
      <c r="F787" s="461"/>
      <c r="G787" s="461"/>
      <c r="H787" s="461"/>
      <c r="I787" s="461"/>
      <c r="J787" s="461"/>
      <c r="K787" s="461"/>
      <c r="L787" s="461"/>
      <c r="M787" s="461"/>
      <c r="N787" s="461"/>
      <c r="O787" s="461"/>
      <c r="P787" s="461"/>
      <c r="Q787" s="461"/>
      <c r="R787" s="461"/>
      <c r="S787" s="462"/>
    </row>
    <row r="788" spans="1:19" ht="20.25" x14ac:dyDescent="0.3">
      <c r="A788" s="57">
        <v>727</v>
      </c>
      <c r="B788" s="64" t="s">
        <v>1413</v>
      </c>
      <c r="C788" s="59">
        <v>41547</v>
      </c>
      <c r="D788" s="39" t="s">
        <v>1896</v>
      </c>
      <c r="E788" s="39">
        <v>1981</v>
      </c>
      <c r="F788" s="39" t="s">
        <v>2122</v>
      </c>
      <c r="G788" s="51" t="s">
        <v>2088</v>
      </c>
      <c r="H788" s="39">
        <v>2</v>
      </c>
      <c r="I788" s="39">
        <v>2</v>
      </c>
      <c r="J788" s="39">
        <v>0</v>
      </c>
      <c r="K788" s="39">
        <v>1838.1</v>
      </c>
      <c r="L788" s="39">
        <v>746.7</v>
      </c>
      <c r="M788" s="41">
        <v>783986.40600000008</v>
      </c>
      <c r="N788" s="41">
        <f t="shared" si="34"/>
        <v>783986.40600000008</v>
      </c>
      <c r="O788" s="41">
        <v>0</v>
      </c>
      <c r="P788" s="41">
        <v>0</v>
      </c>
      <c r="Q788" s="41">
        <v>0</v>
      </c>
      <c r="R788" s="52">
        <v>44927</v>
      </c>
      <c r="S788" s="52">
        <v>45291</v>
      </c>
    </row>
    <row r="789" spans="1:19" ht="20.25" x14ac:dyDescent="0.25">
      <c r="A789" s="61" t="s">
        <v>22</v>
      </c>
      <c r="B789" s="61"/>
      <c r="C789" s="56" t="s">
        <v>172</v>
      </c>
      <c r="D789" s="56" t="s">
        <v>172</v>
      </c>
      <c r="E789" s="56" t="s">
        <v>172</v>
      </c>
      <c r="F789" s="56" t="s">
        <v>172</v>
      </c>
      <c r="G789" s="56" t="s">
        <v>172</v>
      </c>
      <c r="H789" s="56" t="s">
        <v>172</v>
      </c>
      <c r="I789" s="56" t="s">
        <v>172</v>
      </c>
      <c r="J789" s="45">
        <f>SUM(J788)</f>
        <v>0</v>
      </c>
      <c r="K789" s="45">
        <f t="shared" ref="K789:Q789" si="38">SUM(K788)</f>
        <v>1838.1</v>
      </c>
      <c r="L789" s="45">
        <f t="shared" si="38"/>
        <v>746.7</v>
      </c>
      <c r="M789" s="45">
        <f t="shared" si="38"/>
        <v>783986.40600000008</v>
      </c>
      <c r="N789" s="45">
        <f t="shared" si="38"/>
        <v>783986.40600000008</v>
      </c>
      <c r="O789" s="45">
        <f t="shared" si="38"/>
        <v>0</v>
      </c>
      <c r="P789" s="45">
        <f t="shared" si="38"/>
        <v>0</v>
      </c>
      <c r="Q789" s="45">
        <f t="shared" si="38"/>
        <v>0</v>
      </c>
      <c r="R789" s="53" t="s">
        <v>172</v>
      </c>
      <c r="S789" s="53" t="s">
        <v>172</v>
      </c>
    </row>
    <row r="790" spans="1:19" ht="20.25" x14ac:dyDescent="0.3">
      <c r="A790" s="461" t="s">
        <v>1900</v>
      </c>
      <c r="B790" s="461"/>
      <c r="C790" s="461"/>
      <c r="D790" s="461"/>
      <c r="E790" s="461"/>
      <c r="F790" s="461"/>
      <c r="G790" s="461"/>
      <c r="H790" s="461"/>
      <c r="I790" s="461"/>
      <c r="J790" s="461"/>
      <c r="K790" s="461"/>
      <c r="L790" s="461"/>
      <c r="M790" s="461"/>
      <c r="N790" s="461"/>
      <c r="O790" s="461"/>
      <c r="P790" s="461"/>
      <c r="Q790" s="461"/>
      <c r="R790" s="461"/>
      <c r="S790" s="462"/>
    </row>
    <row r="791" spans="1:19" ht="20.25" x14ac:dyDescent="0.3">
      <c r="A791" s="57">
        <v>728</v>
      </c>
      <c r="B791" s="64" t="s">
        <v>633</v>
      </c>
      <c r="C791" s="59">
        <v>41597</v>
      </c>
      <c r="D791" s="39" t="s">
        <v>1896</v>
      </c>
      <c r="E791" s="39">
        <v>1988</v>
      </c>
      <c r="F791" s="39" t="s">
        <v>2122</v>
      </c>
      <c r="G791" s="51" t="s">
        <v>2088</v>
      </c>
      <c r="H791" s="39">
        <v>3</v>
      </c>
      <c r="I791" s="39">
        <v>5</v>
      </c>
      <c r="J791" s="39">
        <v>0</v>
      </c>
      <c r="K791" s="39">
        <v>2691.4</v>
      </c>
      <c r="L791" s="39">
        <v>2357.6999999999998</v>
      </c>
      <c r="M791" s="41">
        <v>4445936.0585500002</v>
      </c>
      <c r="N791" s="41">
        <f t="shared" si="34"/>
        <v>4445936.0585500002</v>
      </c>
      <c r="O791" s="41">
        <v>0</v>
      </c>
      <c r="P791" s="41">
        <v>0</v>
      </c>
      <c r="Q791" s="41">
        <v>0</v>
      </c>
      <c r="R791" s="52">
        <v>44927</v>
      </c>
      <c r="S791" s="52">
        <v>45291</v>
      </c>
    </row>
    <row r="792" spans="1:19" ht="20.25" x14ac:dyDescent="0.25">
      <c r="A792" s="61" t="s">
        <v>22</v>
      </c>
      <c r="B792" s="61"/>
      <c r="C792" s="56" t="s">
        <v>172</v>
      </c>
      <c r="D792" s="56" t="s">
        <v>172</v>
      </c>
      <c r="E792" s="56" t="s">
        <v>172</v>
      </c>
      <c r="F792" s="56" t="s">
        <v>172</v>
      </c>
      <c r="G792" s="56" t="s">
        <v>172</v>
      </c>
      <c r="H792" s="56" t="s">
        <v>172</v>
      </c>
      <c r="I792" s="56" t="s">
        <v>172</v>
      </c>
      <c r="J792" s="45">
        <f t="shared" ref="J792:Q792" si="39">SUM(J791)</f>
        <v>0</v>
      </c>
      <c r="K792" s="45">
        <f t="shared" si="39"/>
        <v>2691.4</v>
      </c>
      <c r="L792" s="45">
        <f t="shared" si="39"/>
        <v>2357.6999999999998</v>
      </c>
      <c r="M792" s="45">
        <f t="shared" si="39"/>
        <v>4445936.0585500002</v>
      </c>
      <c r="N792" s="45">
        <f t="shared" si="39"/>
        <v>4445936.0585500002</v>
      </c>
      <c r="O792" s="45">
        <f t="shared" si="39"/>
        <v>0</v>
      </c>
      <c r="P792" s="45">
        <f t="shared" si="39"/>
        <v>0</v>
      </c>
      <c r="Q792" s="45">
        <f t="shared" si="39"/>
        <v>0</v>
      </c>
      <c r="R792" s="53" t="s">
        <v>172</v>
      </c>
      <c r="S792" s="53" t="s">
        <v>172</v>
      </c>
    </row>
    <row r="793" spans="1:19" ht="20.25" x14ac:dyDescent="0.3">
      <c r="A793" s="461" t="s">
        <v>1901</v>
      </c>
      <c r="B793" s="461"/>
      <c r="C793" s="461"/>
      <c r="D793" s="461"/>
      <c r="E793" s="461"/>
      <c r="F793" s="461"/>
      <c r="G793" s="461"/>
      <c r="H793" s="461"/>
      <c r="I793" s="461"/>
      <c r="J793" s="461"/>
      <c r="K793" s="461"/>
      <c r="L793" s="461"/>
      <c r="M793" s="461"/>
      <c r="N793" s="461"/>
      <c r="O793" s="461"/>
      <c r="P793" s="461"/>
      <c r="Q793" s="461"/>
      <c r="R793" s="461"/>
      <c r="S793" s="462"/>
    </row>
    <row r="794" spans="1:19" ht="20.25" x14ac:dyDescent="0.3">
      <c r="A794" s="57">
        <v>729</v>
      </c>
      <c r="B794" s="58" t="s">
        <v>638</v>
      </c>
      <c r="C794" s="59">
        <v>41559</v>
      </c>
      <c r="D794" s="39" t="s">
        <v>1896</v>
      </c>
      <c r="E794" s="39">
        <v>1980</v>
      </c>
      <c r="F794" s="39" t="s">
        <v>2122</v>
      </c>
      <c r="G794" s="51" t="s">
        <v>2088</v>
      </c>
      <c r="H794" s="39">
        <v>2</v>
      </c>
      <c r="I794" s="39">
        <v>2</v>
      </c>
      <c r="J794" s="39">
        <v>0</v>
      </c>
      <c r="K794" s="39">
        <v>1227.5</v>
      </c>
      <c r="L794" s="39">
        <v>717.5</v>
      </c>
      <c r="M794" s="41">
        <v>1117409.95765</v>
      </c>
      <c r="N794" s="41">
        <f t="shared" si="34"/>
        <v>1117409.95765</v>
      </c>
      <c r="O794" s="41">
        <v>0</v>
      </c>
      <c r="P794" s="41">
        <v>0</v>
      </c>
      <c r="Q794" s="41">
        <v>0</v>
      </c>
      <c r="R794" s="52">
        <v>44927</v>
      </c>
      <c r="S794" s="52">
        <v>45291</v>
      </c>
    </row>
    <row r="795" spans="1:19" ht="20.25" x14ac:dyDescent="0.25">
      <c r="A795" s="61" t="s">
        <v>22</v>
      </c>
      <c r="B795" s="61"/>
      <c r="C795" s="56" t="s">
        <v>172</v>
      </c>
      <c r="D795" s="56" t="s">
        <v>172</v>
      </c>
      <c r="E795" s="56" t="s">
        <v>172</v>
      </c>
      <c r="F795" s="56" t="s">
        <v>172</v>
      </c>
      <c r="G795" s="56" t="s">
        <v>172</v>
      </c>
      <c r="H795" s="56" t="s">
        <v>172</v>
      </c>
      <c r="I795" s="56" t="s">
        <v>172</v>
      </c>
      <c r="J795" s="45">
        <f t="shared" ref="J795:Q795" si="40">SUM(J794)</f>
        <v>0</v>
      </c>
      <c r="K795" s="45">
        <f t="shared" si="40"/>
        <v>1227.5</v>
      </c>
      <c r="L795" s="45">
        <f t="shared" si="40"/>
        <v>717.5</v>
      </c>
      <c r="M795" s="45">
        <f t="shared" si="40"/>
        <v>1117409.95765</v>
      </c>
      <c r="N795" s="45">
        <f t="shared" si="40"/>
        <v>1117409.95765</v>
      </c>
      <c r="O795" s="45">
        <f t="shared" si="40"/>
        <v>0</v>
      </c>
      <c r="P795" s="45">
        <f t="shared" si="40"/>
        <v>0</v>
      </c>
      <c r="Q795" s="45">
        <f t="shared" si="40"/>
        <v>0</v>
      </c>
      <c r="R795" s="53" t="s">
        <v>172</v>
      </c>
      <c r="S795" s="53" t="s">
        <v>172</v>
      </c>
    </row>
    <row r="796" spans="1:19" ht="20.25" x14ac:dyDescent="0.3">
      <c r="A796" s="461" t="s">
        <v>1902</v>
      </c>
      <c r="B796" s="461"/>
      <c r="C796" s="461"/>
      <c r="D796" s="461"/>
      <c r="E796" s="461"/>
      <c r="F796" s="461"/>
      <c r="G796" s="461"/>
      <c r="H796" s="461"/>
      <c r="I796" s="461"/>
      <c r="J796" s="461"/>
      <c r="K796" s="461"/>
      <c r="L796" s="461"/>
      <c r="M796" s="461"/>
      <c r="N796" s="461"/>
      <c r="O796" s="461"/>
      <c r="P796" s="461"/>
      <c r="Q796" s="461"/>
      <c r="R796" s="461"/>
      <c r="S796" s="462"/>
    </row>
    <row r="797" spans="1:19" ht="20.25" x14ac:dyDescent="0.3">
      <c r="A797" s="57">
        <v>730</v>
      </c>
      <c r="B797" s="58" t="s">
        <v>1433</v>
      </c>
      <c r="C797" s="59">
        <v>41678</v>
      </c>
      <c r="D797" s="39" t="s">
        <v>1896</v>
      </c>
      <c r="E797" s="39">
        <v>1984</v>
      </c>
      <c r="F797" s="39" t="s">
        <v>2122</v>
      </c>
      <c r="G797" s="51" t="s">
        <v>2088</v>
      </c>
      <c r="H797" s="39">
        <v>5</v>
      </c>
      <c r="I797" s="39">
        <v>6</v>
      </c>
      <c r="J797" s="39">
        <v>0</v>
      </c>
      <c r="K797" s="39">
        <v>5788.3</v>
      </c>
      <c r="L797" s="39">
        <v>4389.1000000000004</v>
      </c>
      <c r="M797" s="41">
        <v>8424768.3660000004</v>
      </c>
      <c r="N797" s="41">
        <f t="shared" si="34"/>
        <v>8424768.3660000004</v>
      </c>
      <c r="O797" s="41">
        <v>0</v>
      </c>
      <c r="P797" s="41">
        <v>0</v>
      </c>
      <c r="Q797" s="41">
        <v>0</v>
      </c>
      <c r="R797" s="52">
        <v>44927</v>
      </c>
      <c r="S797" s="52">
        <v>45291</v>
      </c>
    </row>
    <row r="798" spans="1:19" ht="20.25" x14ac:dyDescent="0.3">
      <c r="A798" s="39">
        <v>731</v>
      </c>
      <c r="B798" s="43" t="s">
        <v>1434</v>
      </c>
      <c r="C798" s="50">
        <v>41683</v>
      </c>
      <c r="D798" s="39" t="s">
        <v>1896</v>
      </c>
      <c r="E798" s="39">
        <v>1986</v>
      </c>
      <c r="F798" s="39" t="s">
        <v>2122</v>
      </c>
      <c r="G798" s="51" t="s">
        <v>2088</v>
      </c>
      <c r="H798" s="39">
        <v>5</v>
      </c>
      <c r="I798" s="39">
        <v>5</v>
      </c>
      <c r="J798" s="39">
        <v>0</v>
      </c>
      <c r="K798" s="39">
        <v>8164</v>
      </c>
      <c r="L798" s="39">
        <v>5557.5999999999995</v>
      </c>
      <c r="M798" s="41">
        <v>3952587.8280000002</v>
      </c>
      <c r="N798" s="41">
        <f t="shared" si="34"/>
        <v>3952587.8280000002</v>
      </c>
      <c r="O798" s="41">
        <v>0</v>
      </c>
      <c r="P798" s="41">
        <v>0</v>
      </c>
      <c r="Q798" s="41">
        <v>0</v>
      </c>
      <c r="R798" s="52">
        <v>44927</v>
      </c>
      <c r="S798" s="52">
        <v>45291</v>
      </c>
    </row>
    <row r="799" spans="1:19" ht="20.25" x14ac:dyDescent="0.3">
      <c r="A799" s="39">
        <v>732</v>
      </c>
      <c r="B799" s="43" t="s">
        <v>1435</v>
      </c>
      <c r="C799" s="50">
        <v>41685</v>
      </c>
      <c r="D799" s="39" t="s">
        <v>1896</v>
      </c>
      <c r="E799" s="39">
        <v>1984</v>
      </c>
      <c r="F799" s="39" t="s">
        <v>2122</v>
      </c>
      <c r="G799" s="51" t="s">
        <v>2088</v>
      </c>
      <c r="H799" s="39">
        <v>5</v>
      </c>
      <c r="I799" s="39">
        <v>4</v>
      </c>
      <c r="J799" s="39">
        <v>0</v>
      </c>
      <c r="K799" s="39">
        <v>3511.5</v>
      </c>
      <c r="L799" s="39">
        <v>2673</v>
      </c>
      <c r="M799" s="41">
        <v>6428025.4500000002</v>
      </c>
      <c r="N799" s="41">
        <f t="shared" si="34"/>
        <v>6428025.4500000002</v>
      </c>
      <c r="O799" s="41">
        <v>0</v>
      </c>
      <c r="P799" s="41">
        <v>0</v>
      </c>
      <c r="Q799" s="41">
        <v>0</v>
      </c>
      <c r="R799" s="52">
        <v>44927</v>
      </c>
      <c r="S799" s="52">
        <v>45291</v>
      </c>
    </row>
    <row r="800" spans="1:19" ht="20.25" x14ac:dyDescent="0.3">
      <c r="A800" s="39">
        <v>733</v>
      </c>
      <c r="B800" s="43" t="s">
        <v>1436</v>
      </c>
      <c r="C800" s="50">
        <v>41688</v>
      </c>
      <c r="D800" s="39" t="s">
        <v>1896</v>
      </c>
      <c r="E800" s="39">
        <v>1989</v>
      </c>
      <c r="F800" s="39" t="s">
        <v>2122</v>
      </c>
      <c r="G800" s="51" t="s">
        <v>2088</v>
      </c>
      <c r="H800" s="39">
        <v>5</v>
      </c>
      <c r="I800" s="39">
        <v>4</v>
      </c>
      <c r="J800" s="39">
        <v>0</v>
      </c>
      <c r="K800" s="39">
        <v>3652.9</v>
      </c>
      <c r="L800" s="39">
        <v>2728.31</v>
      </c>
      <c r="M800" s="41">
        <v>3187361.0580000002</v>
      </c>
      <c r="N800" s="41">
        <f t="shared" si="34"/>
        <v>3187361.0580000002</v>
      </c>
      <c r="O800" s="41">
        <v>0</v>
      </c>
      <c r="P800" s="41">
        <v>0</v>
      </c>
      <c r="Q800" s="41">
        <v>0</v>
      </c>
      <c r="R800" s="52">
        <v>44927</v>
      </c>
      <c r="S800" s="52">
        <v>45291</v>
      </c>
    </row>
    <row r="801" spans="1:19" ht="20.25" x14ac:dyDescent="0.3">
      <c r="A801" s="39">
        <v>734</v>
      </c>
      <c r="B801" s="43" t="s">
        <v>1437</v>
      </c>
      <c r="C801" s="50">
        <v>41690</v>
      </c>
      <c r="D801" s="39" t="s">
        <v>1896</v>
      </c>
      <c r="E801" s="39">
        <v>1995</v>
      </c>
      <c r="F801" s="39" t="s">
        <v>2122</v>
      </c>
      <c r="G801" s="51" t="s">
        <v>2088</v>
      </c>
      <c r="H801" s="39">
        <v>5</v>
      </c>
      <c r="I801" s="39">
        <v>3</v>
      </c>
      <c r="J801" s="39">
        <v>0</v>
      </c>
      <c r="K801" s="39">
        <v>4865.2</v>
      </c>
      <c r="L801" s="39">
        <v>3653.7</v>
      </c>
      <c r="M801" s="41">
        <v>6834714.432</v>
      </c>
      <c r="N801" s="41">
        <f t="shared" si="34"/>
        <v>6834714.432</v>
      </c>
      <c r="O801" s="41">
        <v>0</v>
      </c>
      <c r="P801" s="41">
        <v>0</v>
      </c>
      <c r="Q801" s="41">
        <v>0</v>
      </c>
      <c r="R801" s="52">
        <v>44927</v>
      </c>
      <c r="S801" s="52">
        <v>45291</v>
      </c>
    </row>
    <row r="802" spans="1:19" ht="20.25" x14ac:dyDescent="0.3">
      <c r="A802" s="39">
        <v>736</v>
      </c>
      <c r="B802" s="43" t="s">
        <v>35</v>
      </c>
      <c r="C802" s="50">
        <v>41725</v>
      </c>
      <c r="D802" s="39" t="s">
        <v>1896</v>
      </c>
      <c r="E802" s="39">
        <v>1967</v>
      </c>
      <c r="F802" s="39" t="s">
        <v>2122</v>
      </c>
      <c r="G802" s="51" t="s">
        <v>2089</v>
      </c>
      <c r="H802" s="39">
        <v>2</v>
      </c>
      <c r="I802" s="39">
        <v>2</v>
      </c>
      <c r="J802" s="39">
        <v>0</v>
      </c>
      <c r="K802" s="39">
        <v>236.6</v>
      </c>
      <c r="L802" s="39">
        <v>236.8</v>
      </c>
      <c r="M802" s="41">
        <v>0</v>
      </c>
      <c r="N802" s="41">
        <f t="shared" si="34"/>
        <v>0</v>
      </c>
      <c r="O802" s="41">
        <v>0</v>
      </c>
      <c r="P802" s="41">
        <v>0</v>
      </c>
      <c r="Q802" s="41">
        <v>0</v>
      </c>
      <c r="R802" s="52">
        <v>44927</v>
      </c>
      <c r="S802" s="52">
        <v>45291</v>
      </c>
    </row>
    <row r="803" spans="1:19" ht="20.25" x14ac:dyDescent="0.25">
      <c r="A803" s="42" t="s">
        <v>22</v>
      </c>
      <c r="B803" s="42"/>
      <c r="C803" s="53" t="s">
        <v>172</v>
      </c>
      <c r="D803" s="53" t="s">
        <v>172</v>
      </c>
      <c r="E803" s="53" t="s">
        <v>172</v>
      </c>
      <c r="F803" s="53" t="s">
        <v>172</v>
      </c>
      <c r="G803" s="53" t="s">
        <v>172</v>
      </c>
      <c r="H803" s="53" t="s">
        <v>172</v>
      </c>
      <c r="I803" s="53" t="s">
        <v>172</v>
      </c>
      <c r="J803" s="45">
        <f t="shared" ref="J803:Q803" si="41">SUM(J797:J802)</f>
        <v>0</v>
      </c>
      <c r="K803" s="45">
        <f t="shared" si="41"/>
        <v>26218.5</v>
      </c>
      <c r="L803" s="45">
        <f t="shared" si="41"/>
        <v>19238.509999999998</v>
      </c>
      <c r="M803" s="45">
        <f t="shared" si="41"/>
        <v>28827457.134</v>
      </c>
      <c r="N803" s="45">
        <f t="shared" si="41"/>
        <v>28827457.134</v>
      </c>
      <c r="O803" s="45">
        <f t="shared" si="41"/>
        <v>0</v>
      </c>
      <c r="P803" s="45">
        <f t="shared" si="41"/>
        <v>0</v>
      </c>
      <c r="Q803" s="45">
        <f t="shared" si="41"/>
        <v>0</v>
      </c>
      <c r="R803" s="53" t="s">
        <v>172</v>
      </c>
      <c r="S803" s="53" t="s">
        <v>172</v>
      </c>
    </row>
    <row r="804" spans="1:19" ht="20.25" x14ac:dyDescent="0.3">
      <c r="A804" s="463" t="s">
        <v>1904</v>
      </c>
      <c r="B804" s="463"/>
      <c r="C804" s="463"/>
      <c r="D804" s="463"/>
      <c r="E804" s="463"/>
      <c r="F804" s="463"/>
      <c r="G804" s="463"/>
      <c r="H804" s="463"/>
      <c r="I804" s="463"/>
      <c r="J804" s="463"/>
      <c r="K804" s="463"/>
      <c r="L804" s="463"/>
      <c r="M804" s="463"/>
      <c r="N804" s="463"/>
      <c r="O804" s="463"/>
      <c r="P804" s="463"/>
      <c r="Q804" s="463"/>
      <c r="R804" s="463"/>
      <c r="S804" s="464"/>
    </row>
    <row r="805" spans="1:19" ht="20.25" x14ac:dyDescent="0.3">
      <c r="A805" s="39">
        <v>737</v>
      </c>
      <c r="B805" s="43" t="s">
        <v>634</v>
      </c>
      <c r="C805" s="50">
        <v>41784</v>
      </c>
      <c r="D805" s="39" t="s">
        <v>1896</v>
      </c>
      <c r="E805" s="39">
        <v>1996</v>
      </c>
      <c r="F805" s="39" t="s">
        <v>2122</v>
      </c>
      <c r="G805" s="51" t="s">
        <v>2089</v>
      </c>
      <c r="H805" s="39">
        <v>2</v>
      </c>
      <c r="I805" s="39">
        <v>1</v>
      </c>
      <c r="J805" s="39">
        <v>0</v>
      </c>
      <c r="K805" s="39">
        <v>424.8</v>
      </c>
      <c r="L805" s="39">
        <v>395.8</v>
      </c>
      <c r="M805" s="41">
        <v>825075.63600000006</v>
      </c>
      <c r="N805" s="41">
        <f t="shared" si="34"/>
        <v>825075.63600000006</v>
      </c>
      <c r="O805" s="41">
        <v>0</v>
      </c>
      <c r="P805" s="41">
        <v>0</v>
      </c>
      <c r="Q805" s="41">
        <v>0</v>
      </c>
      <c r="R805" s="52">
        <v>44927</v>
      </c>
      <c r="S805" s="52">
        <v>45291</v>
      </c>
    </row>
    <row r="806" spans="1:19" ht="20.25" x14ac:dyDescent="0.25">
      <c r="A806" s="42" t="s">
        <v>22</v>
      </c>
      <c r="B806" s="42"/>
      <c r="C806" s="53" t="s">
        <v>172</v>
      </c>
      <c r="D806" s="53" t="s">
        <v>172</v>
      </c>
      <c r="E806" s="53" t="s">
        <v>172</v>
      </c>
      <c r="F806" s="53" t="s">
        <v>172</v>
      </c>
      <c r="G806" s="53" t="s">
        <v>172</v>
      </c>
      <c r="H806" s="53" t="s">
        <v>172</v>
      </c>
      <c r="I806" s="53" t="s">
        <v>172</v>
      </c>
      <c r="J806" s="45">
        <f t="shared" ref="J806:Q806" si="42">SUM(J805)</f>
        <v>0</v>
      </c>
      <c r="K806" s="45">
        <f t="shared" si="42"/>
        <v>424.8</v>
      </c>
      <c r="L806" s="45">
        <f t="shared" si="42"/>
        <v>395.8</v>
      </c>
      <c r="M806" s="45">
        <f t="shared" si="42"/>
        <v>825075.63600000006</v>
      </c>
      <c r="N806" s="45">
        <f t="shared" si="42"/>
        <v>825075.63600000006</v>
      </c>
      <c r="O806" s="45">
        <f t="shared" si="42"/>
        <v>0</v>
      </c>
      <c r="P806" s="45">
        <f t="shared" si="42"/>
        <v>0</v>
      </c>
      <c r="Q806" s="45">
        <f t="shared" si="42"/>
        <v>0</v>
      </c>
      <c r="R806" s="53" t="s">
        <v>172</v>
      </c>
      <c r="S806" s="53" t="s">
        <v>172</v>
      </c>
    </row>
    <row r="807" spans="1:19" ht="20.25" x14ac:dyDescent="0.3">
      <c r="A807" s="463" t="s">
        <v>1905</v>
      </c>
      <c r="B807" s="463"/>
      <c r="C807" s="463"/>
      <c r="D807" s="463"/>
      <c r="E807" s="463"/>
      <c r="F807" s="463"/>
      <c r="G807" s="463"/>
      <c r="H807" s="463"/>
      <c r="I807" s="463"/>
      <c r="J807" s="463"/>
      <c r="K807" s="463"/>
      <c r="L807" s="463"/>
      <c r="M807" s="463"/>
      <c r="N807" s="463"/>
      <c r="O807" s="463"/>
      <c r="P807" s="463"/>
      <c r="Q807" s="463"/>
      <c r="R807" s="463"/>
      <c r="S807" s="464"/>
    </row>
    <row r="808" spans="1:19" ht="20.25" x14ac:dyDescent="0.3">
      <c r="A808" s="39">
        <v>738</v>
      </c>
      <c r="B808" s="43" t="s">
        <v>635</v>
      </c>
      <c r="C808" s="50">
        <v>41793</v>
      </c>
      <c r="D808" s="39" t="s">
        <v>1896</v>
      </c>
      <c r="E808" s="39">
        <v>1989</v>
      </c>
      <c r="F808" s="39" t="s">
        <v>2122</v>
      </c>
      <c r="G808" s="51" t="s">
        <v>2088</v>
      </c>
      <c r="H808" s="39">
        <v>5</v>
      </c>
      <c r="I808" s="39">
        <v>4</v>
      </c>
      <c r="J808" s="39">
        <v>0</v>
      </c>
      <c r="K808" s="39">
        <v>2722.9</v>
      </c>
      <c r="L808" s="39">
        <v>2760</v>
      </c>
      <c r="M808" s="41">
        <v>6798722.5319999997</v>
      </c>
      <c r="N808" s="41">
        <f t="shared" si="34"/>
        <v>6798722.5319999997</v>
      </c>
      <c r="O808" s="41">
        <v>0</v>
      </c>
      <c r="P808" s="41">
        <v>0</v>
      </c>
      <c r="Q808" s="41">
        <v>0</v>
      </c>
      <c r="R808" s="52">
        <v>44927</v>
      </c>
      <c r="S808" s="52">
        <v>45291</v>
      </c>
    </row>
    <row r="809" spans="1:19" ht="20.25" x14ac:dyDescent="0.25">
      <c r="A809" s="42" t="s">
        <v>22</v>
      </c>
      <c r="B809" s="42"/>
      <c r="C809" s="53" t="s">
        <v>172</v>
      </c>
      <c r="D809" s="53" t="s">
        <v>172</v>
      </c>
      <c r="E809" s="53" t="s">
        <v>172</v>
      </c>
      <c r="F809" s="53" t="s">
        <v>172</v>
      </c>
      <c r="G809" s="53" t="s">
        <v>172</v>
      </c>
      <c r="H809" s="53" t="s">
        <v>172</v>
      </c>
      <c r="I809" s="53" t="s">
        <v>172</v>
      </c>
      <c r="J809" s="45">
        <f t="shared" ref="J809:Q809" si="43">SUM(J808)</f>
        <v>0</v>
      </c>
      <c r="K809" s="45">
        <f t="shared" si="43"/>
        <v>2722.9</v>
      </c>
      <c r="L809" s="45">
        <f t="shared" si="43"/>
        <v>2760</v>
      </c>
      <c r="M809" s="45">
        <f t="shared" si="43"/>
        <v>6798722.5319999997</v>
      </c>
      <c r="N809" s="45">
        <f t="shared" si="43"/>
        <v>6798722.5319999997</v>
      </c>
      <c r="O809" s="45">
        <f t="shared" si="43"/>
        <v>0</v>
      </c>
      <c r="P809" s="45">
        <f t="shared" si="43"/>
        <v>0</v>
      </c>
      <c r="Q809" s="45">
        <f t="shared" si="43"/>
        <v>0</v>
      </c>
      <c r="R809" s="53" t="s">
        <v>172</v>
      </c>
      <c r="S809" s="53" t="s">
        <v>172</v>
      </c>
    </row>
    <row r="810" spans="1:19" ht="20.25" x14ac:dyDescent="0.3">
      <c r="A810" s="463" t="s">
        <v>1906</v>
      </c>
      <c r="B810" s="463"/>
      <c r="C810" s="463"/>
      <c r="D810" s="463"/>
      <c r="E810" s="463"/>
      <c r="F810" s="463"/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4"/>
    </row>
    <row r="811" spans="1:19" ht="20.25" x14ac:dyDescent="0.3">
      <c r="A811" s="39">
        <v>739</v>
      </c>
      <c r="B811" s="43" t="s">
        <v>636</v>
      </c>
      <c r="C811" s="50">
        <v>41804</v>
      </c>
      <c r="D811" s="39" t="s">
        <v>1896</v>
      </c>
      <c r="E811" s="39">
        <v>1990</v>
      </c>
      <c r="F811" s="39" t="s">
        <v>2122</v>
      </c>
      <c r="G811" s="51" t="s">
        <v>2089</v>
      </c>
      <c r="H811" s="39">
        <v>3</v>
      </c>
      <c r="I811" s="39">
        <v>1</v>
      </c>
      <c r="J811" s="39">
        <v>0</v>
      </c>
      <c r="K811" s="39">
        <v>1940.99</v>
      </c>
      <c r="L811" s="39">
        <v>924.7</v>
      </c>
      <c r="M811" s="41">
        <v>2227891.3019999997</v>
      </c>
      <c r="N811" s="41">
        <f t="shared" si="34"/>
        <v>2227891.3019999997</v>
      </c>
      <c r="O811" s="41">
        <v>0</v>
      </c>
      <c r="P811" s="41">
        <v>0</v>
      </c>
      <c r="Q811" s="41">
        <v>0</v>
      </c>
      <c r="R811" s="52">
        <v>44927</v>
      </c>
      <c r="S811" s="52">
        <v>45291</v>
      </c>
    </row>
    <row r="812" spans="1:19" ht="20.25" x14ac:dyDescent="0.25">
      <c r="A812" s="42" t="s">
        <v>22</v>
      </c>
      <c r="B812" s="42"/>
      <c r="C812" s="53" t="s">
        <v>172</v>
      </c>
      <c r="D812" s="53" t="s">
        <v>172</v>
      </c>
      <c r="E812" s="53" t="s">
        <v>172</v>
      </c>
      <c r="F812" s="53" t="s">
        <v>172</v>
      </c>
      <c r="G812" s="53" t="s">
        <v>172</v>
      </c>
      <c r="H812" s="53" t="s">
        <v>172</v>
      </c>
      <c r="I812" s="53" t="s">
        <v>172</v>
      </c>
      <c r="J812" s="45">
        <f t="shared" ref="J812:Q812" si="44">SUM(J811)</f>
        <v>0</v>
      </c>
      <c r="K812" s="45">
        <f t="shared" si="44"/>
        <v>1940.99</v>
      </c>
      <c r="L812" s="45">
        <f t="shared" si="44"/>
        <v>924.7</v>
      </c>
      <c r="M812" s="45">
        <f t="shared" si="44"/>
        <v>2227891.3019999997</v>
      </c>
      <c r="N812" s="45">
        <f t="shared" si="44"/>
        <v>2227891.3019999997</v>
      </c>
      <c r="O812" s="45">
        <f t="shared" si="44"/>
        <v>0</v>
      </c>
      <c r="P812" s="45">
        <f t="shared" si="44"/>
        <v>0</v>
      </c>
      <c r="Q812" s="45">
        <f t="shared" si="44"/>
        <v>0</v>
      </c>
      <c r="R812" s="53" t="s">
        <v>172</v>
      </c>
      <c r="S812" s="53" t="s">
        <v>172</v>
      </c>
    </row>
    <row r="813" spans="1:19" ht="20.25" x14ac:dyDescent="0.25">
      <c r="A813" s="49" t="s">
        <v>34</v>
      </c>
      <c r="B813" s="49"/>
      <c r="C813" s="53" t="s">
        <v>172</v>
      </c>
      <c r="D813" s="53" t="s">
        <v>172</v>
      </c>
      <c r="E813" s="53" t="s">
        <v>172</v>
      </c>
      <c r="F813" s="53" t="s">
        <v>172</v>
      </c>
      <c r="G813" s="53" t="s">
        <v>172</v>
      </c>
      <c r="H813" s="53" t="s">
        <v>172</v>
      </c>
      <c r="I813" s="53" t="s">
        <v>172</v>
      </c>
      <c r="J813" s="45">
        <f t="shared" ref="J813:Q813" si="45">J789+J792+J795+J803+J806+J809+J812</f>
        <v>0</v>
      </c>
      <c r="K813" s="45">
        <f t="shared" si="45"/>
        <v>37064.189999999995</v>
      </c>
      <c r="L813" s="45">
        <f t="shared" si="45"/>
        <v>27140.909999999996</v>
      </c>
      <c r="M813" s="45">
        <f t="shared" si="45"/>
        <v>45026479.026199996</v>
      </c>
      <c r="N813" s="45">
        <f t="shared" si="45"/>
        <v>45026479.026199996</v>
      </c>
      <c r="O813" s="45">
        <f t="shared" si="45"/>
        <v>0</v>
      </c>
      <c r="P813" s="45">
        <f t="shared" si="45"/>
        <v>0</v>
      </c>
      <c r="Q813" s="45">
        <f t="shared" si="45"/>
        <v>0</v>
      </c>
      <c r="R813" s="53" t="s">
        <v>172</v>
      </c>
      <c r="S813" s="53" t="s">
        <v>172</v>
      </c>
    </row>
    <row r="814" spans="1:19" ht="20.25" x14ac:dyDescent="0.3">
      <c r="A814" s="455" t="s">
        <v>1929</v>
      </c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6"/>
    </row>
    <row r="815" spans="1:19" ht="20.25" x14ac:dyDescent="0.3">
      <c r="A815" s="457" t="s">
        <v>1930</v>
      </c>
      <c r="B815" s="457"/>
      <c r="C815" s="457"/>
      <c r="D815" s="457"/>
      <c r="E815" s="457"/>
      <c r="F815" s="457"/>
      <c r="G815" s="457"/>
      <c r="H815" s="457"/>
      <c r="I815" s="457"/>
      <c r="J815" s="457"/>
      <c r="K815" s="457"/>
      <c r="L815" s="457"/>
      <c r="M815" s="457"/>
      <c r="N815" s="457"/>
      <c r="O815" s="457"/>
      <c r="P815" s="457"/>
      <c r="Q815" s="457"/>
      <c r="R815" s="457"/>
      <c r="S815" s="458"/>
    </row>
    <row r="816" spans="1:19" ht="20.25" x14ac:dyDescent="0.3">
      <c r="A816" s="39">
        <v>740</v>
      </c>
      <c r="B816" s="43" t="s">
        <v>639</v>
      </c>
      <c r="C816" s="50">
        <v>42968</v>
      </c>
      <c r="D816" s="39" t="s">
        <v>1896</v>
      </c>
      <c r="E816" s="39">
        <v>1968</v>
      </c>
      <c r="F816" s="39" t="s">
        <v>2122</v>
      </c>
      <c r="G816" s="51" t="s">
        <v>2089</v>
      </c>
      <c r="H816" s="39">
        <v>2</v>
      </c>
      <c r="I816" s="39">
        <v>2</v>
      </c>
      <c r="J816" s="39">
        <v>0</v>
      </c>
      <c r="K816" s="39">
        <v>988</v>
      </c>
      <c r="L816" s="39">
        <v>569.6</v>
      </c>
      <c r="M816" s="41">
        <v>77362.8</v>
      </c>
      <c r="N816" s="41">
        <f t="shared" si="34"/>
        <v>77362.8</v>
      </c>
      <c r="O816" s="41">
        <v>0</v>
      </c>
      <c r="P816" s="41">
        <v>0</v>
      </c>
      <c r="Q816" s="41">
        <v>0</v>
      </c>
      <c r="R816" s="52">
        <v>44927</v>
      </c>
      <c r="S816" s="52">
        <v>45291</v>
      </c>
    </row>
    <row r="817" spans="1:19" ht="20.25" x14ac:dyDescent="0.3">
      <c r="A817" s="39">
        <v>741</v>
      </c>
      <c r="B817" s="43" t="s">
        <v>640</v>
      </c>
      <c r="C817" s="50">
        <v>42970</v>
      </c>
      <c r="D817" s="39" t="s">
        <v>1896</v>
      </c>
      <c r="E817" s="39">
        <v>1968</v>
      </c>
      <c r="F817" s="39" t="s">
        <v>2122</v>
      </c>
      <c r="G817" s="51" t="s">
        <v>2089</v>
      </c>
      <c r="H817" s="39">
        <v>2</v>
      </c>
      <c r="I817" s="39">
        <v>2</v>
      </c>
      <c r="J817" s="39">
        <v>0</v>
      </c>
      <c r="K817" s="39">
        <v>988</v>
      </c>
      <c r="L817" s="39">
        <v>589.20000000000005</v>
      </c>
      <c r="M817" s="41">
        <v>72919.199999999997</v>
      </c>
      <c r="N817" s="41">
        <f t="shared" si="34"/>
        <v>72919.199999999997</v>
      </c>
      <c r="O817" s="41">
        <v>0</v>
      </c>
      <c r="P817" s="41">
        <v>0</v>
      </c>
      <c r="Q817" s="41">
        <v>0</v>
      </c>
      <c r="R817" s="52">
        <v>44927</v>
      </c>
      <c r="S817" s="52">
        <v>45291</v>
      </c>
    </row>
    <row r="818" spans="1:19" ht="20.25" x14ac:dyDescent="0.25">
      <c r="A818" s="42" t="s">
        <v>22</v>
      </c>
      <c r="B818" s="42"/>
      <c r="C818" s="53" t="s">
        <v>172</v>
      </c>
      <c r="D818" s="53" t="s">
        <v>172</v>
      </c>
      <c r="E818" s="53" t="s">
        <v>172</v>
      </c>
      <c r="F818" s="53" t="s">
        <v>172</v>
      </c>
      <c r="G818" s="53" t="s">
        <v>172</v>
      </c>
      <c r="H818" s="53" t="s">
        <v>172</v>
      </c>
      <c r="I818" s="53" t="s">
        <v>172</v>
      </c>
      <c r="J818" s="45">
        <f>SUM(J816:J817)</f>
        <v>0</v>
      </c>
      <c r="K818" s="45">
        <f t="shared" ref="K818:Q818" si="46">SUM(K816:K817)</f>
        <v>1976</v>
      </c>
      <c r="L818" s="45">
        <f t="shared" si="46"/>
        <v>1158.8000000000002</v>
      </c>
      <c r="M818" s="45">
        <f t="shared" si="46"/>
        <v>150282</v>
      </c>
      <c r="N818" s="45">
        <f t="shared" si="46"/>
        <v>150282</v>
      </c>
      <c r="O818" s="45">
        <f t="shared" si="46"/>
        <v>0</v>
      </c>
      <c r="P818" s="45">
        <f t="shared" si="46"/>
        <v>0</v>
      </c>
      <c r="Q818" s="45">
        <f t="shared" si="46"/>
        <v>0</v>
      </c>
      <c r="R818" s="53" t="s">
        <v>172</v>
      </c>
      <c r="S818" s="53" t="s">
        <v>172</v>
      </c>
    </row>
    <row r="819" spans="1:19" ht="20.25" x14ac:dyDescent="0.25">
      <c r="A819" s="49" t="s">
        <v>34</v>
      </c>
      <c r="B819" s="49"/>
      <c r="C819" s="53" t="s">
        <v>172</v>
      </c>
      <c r="D819" s="53" t="s">
        <v>172</v>
      </c>
      <c r="E819" s="53" t="s">
        <v>172</v>
      </c>
      <c r="F819" s="53" t="s">
        <v>172</v>
      </c>
      <c r="G819" s="53" t="s">
        <v>172</v>
      </c>
      <c r="H819" s="53" t="s">
        <v>172</v>
      </c>
      <c r="I819" s="53" t="s">
        <v>172</v>
      </c>
      <c r="J819" s="45">
        <f>SUM(J818)</f>
        <v>0</v>
      </c>
      <c r="K819" s="45">
        <f t="shared" ref="K819:Q819" si="47">SUM(K818)</f>
        <v>1976</v>
      </c>
      <c r="L819" s="45">
        <f t="shared" si="47"/>
        <v>1158.8000000000002</v>
      </c>
      <c r="M819" s="45">
        <f t="shared" si="47"/>
        <v>150282</v>
      </c>
      <c r="N819" s="45">
        <f t="shared" si="47"/>
        <v>150282</v>
      </c>
      <c r="O819" s="45">
        <f t="shared" si="47"/>
        <v>0</v>
      </c>
      <c r="P819" s="45">
        <f t="shared" si="47"/>
        <v>0</v>
      </c>
      <c r="Q819" s="45">
        <f t="shared" si="47"/>
        <v>0</v>
      </c>
      <c r="R819" s="53" t="s">
        <v>172</v>
      </c>
      <c r="S819" s="53" t="s">
        <v>172</v>
      </c>
    </row>
    <row r="820" spans="1:19" ht="20.25" x14ac:dyDescent="0.3">
      <c r="A820" s="455" t="s">
        <v>1931</v>
      </c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6"/>
    </row>
    <row r="821" spans="1:19" ht="20.25" x14ac:dyDescent="0.3">
      <c r="A821" s="457" t="s">
        <v>1932</v>
      </c>
      <c r="B821" s="457"/>
      <c r="C821" s="457"/>
      <c r="D821" s="457"/>
      <c r="E821" s="457"/>
      <c r="F821" s="457"/>
      <c r="G821" s="457"/>
      <c r="H821" s="457"/>
      <c r="I821" s="457"/>
      <c r="J821" s="457"/>
      <c r="K821" s="457"/>
      <c r="L821" s="457"/>
      <c r="M821" s="457"/>
      <c r="N821" s="457"/>
      <c r="O821" s="457"/>
      <c r="P821" s="457"/>
      <c r="Q821" s="457"/>
      <c r="R821" s="457"/>
      <c r="S821" s="458"/>
    </row>
    <row r="822" spans="1:19" ht="20.25" x14ac:dyDescent="0.3">
      <c r="A822" s="39">
        <v>742</v>
      </c>
      <c r="B822" s="43" t="s">
        <v>641</v>
      </c>
      <c r="C822" s="50">
        <v>42002</v>
      </c>
      <c r="D822" s="39" t="s">
        <v>1896</v>
      </c>
      <c r="E822" s="39">
        <v>1974</v>
      </c>
      <c r="F822" s="39" t="s">
        <v>2122</v>
      </c>
      <c r="G822" s="51" t="s">
        <v>2094</v>
      </c>
      <c r="H822" s="39">
        <v>2</v>
      </c>
      <c r="I822" s="39">
        <v>2</v>
      </c>
      <c r="J822" s="39">
        <v>0</v>
      </c>
      <c r="K822" s="39">
        <v>552.73</v>
      </c>
      <c r="L822" s="39">
        <v>530.70000000000005</v>
      </c>
      <c r="M822" s="41">
        <v>964354.05780000007</v>
      </c>
      <c r="N822" s="41">
        <f t="shared" si="34"/>
        <v>964354.05780000007</v>
      </c>
      <c r="O822" s="41">
        <v>0</v>
      </c>
      <c r="P822" s="41">
        <v>0</v>
      </c>
      <c r="Q822" s="41">
        <v>0</v>
      </c>
      <c r="R822" s="52">
        <v>44927</v>
      </c>
      <c r="S822" s="52">
        <v>45291</v>
      </c>
    </row>
    <row r="823" spans="1:19" ht="20.25" x14ac:dyDescent="0.3">
      <c r="A823" s="39">
        <v>743</v>
      </c>
      <c r="B823" s="43" t="s">
        <v>642</v>
      </c>
      <c r="C823" s="50">
        <v>42004</v>
      </c>
      <c r="D823" s="39" t="s">
        <v>1896</v>
      </c>
      <c r="E823" s="39">
        <v>1974</v>
      </c>
      <c r="F823" s="39" t="s">
        <v>2122</v>
      </c>
      <c r="G823" s="51" t="s">
        <v>2094</v>
      </c>
      <c r="H823" s="39">
        <v>2</v>
      </c>
      <c r="I823" s="39">
        <v>2</v>
      </c>
      <c r="J823" s="39">
        <v>0</v>
      </c>
      <c r="K823" s="39">
        <v>542.20000000000005</v>
      </c>
      <c r="L823" s="39">
        <v>478.5</v>
      </c>
      <c r="M823" s="41">
        <v>52992</v>
      </c>
      <c r="N823" s="41">
        <f t="shared" si="34"/>
        <v>52992</v>
      </c>
      <c r="O823" s="41">
        <v>0</v>
      </c>
      <c r="P823" s="41">
        <v>0</v>
      </c>
      <c r="Q823" s="41">
        <v>0</v>
      </c>
      <c r="R823" s="52">
        <v>44927</v>
      </c>
      <c r="S823" s="52">
        <v>45291</v>
      </c>
    </row>
    <row r="824" spans="1:19" ht="20.25" x14ac:dyDescent="0.3">
      <c r="A824" s="39">
        <v>744</v>
      </c>
      <c r="B824" s="43" t="s">
        <v>643</v>
      </c>
      <c r="C824" s="50">
        <v>42101</v>
      </c>
      <c r="D824" s="39" t="s">
        <v>1896</v>
      </c>
      <c r="E824" s="39">
        <v>1967</v>
      </c>
      <c r="F824" s="39" t="s">
        <v>2122</v>
      </c>
      <c r="G824" s="51" t="s">
        <v>2094</v>
      </c>
      <c r="H824" s="39">
        <v>2</v>
      </c>
      <c r="I824" s="39">
        <v>3</v>
      </c>
      <c r="J824" s="39">
        <v>0</v>
      </c>
      <c r="K824" s="39">
        <v>515</v>
      </c>
      <c r="L824" s="39">
        <v>511.4</v>
      </c>
      <c r="M824" s="41">
        <v>50673.599999999999</v>
      </c>
      <c r="N824" s="41">
        <f t="shared" si="34"/>
        <v>50673.599999999999</v>
      </c>
      <c r="O824" s="41">
        <v>0</v>
      </c>
      <c r="P824" s="41">
        <v>0</v>
      </c>
      <c r="Q824" s="41">
        <v>0</v>
      </c>
      <c r="R824" s="52">
        <v>44927</v>
      </c>
      <c r="S824" s="52">
        <v>45291</v>
      </c>
    </row>
    <row r="825" spans="1:19" ht="20.25" x14ac:dyDescent="0.25">
      <c r="A825" s="42" t="s">
        <v>22</v>
      </c>
      <c r="B825" s="42"/>
      <c r="C825" s="53" t="s">
        <v>172</v>
      </c>
      <c r="D825" s="53" t="s">
        <v>172</v>
      </c>
      <c r="E825" s="53" t="s">
        <v>172</v>
      </c>
      <c r="F825" s="53" t="s">
        <v>172</v>
      </c>
      <c r="G825" s="53" t="s">
        <v>172</v>
      </c>
      <c r="H825" s="53" t="s">
        <v>172</v>
      </c>
      <c r="I825" s="53" t="s">
        <v>172</v>
      </c>
      <c r="J825" s="45">
        <f>SUM(J822:J824)</f>
        <v>0</v>
      </c>
      <c r="K825" s="45">
        <f t="shared" ref="K825:Q825" si="48">SUM(K822:K824)</f>
        <v>1609.93</v>
      </c>
      <c r="L825" s="45">
        <f t="shared" si="48"/>
        <v>1520.6</v>
      </c>
      <c r="M825" s="45">
        <f t="shared" si="48"/>
        <v>1068019.6578000002</v>
      </c>
      <c r="N825" s="45">
        <f t="shared" si="48"/>
        <v>1068019.6578000002</v>
      </c>
      <c r="O825" s="45">
        <f t="shared" si="48"/>
        <v>0</v>
      </c>
      <c r="P825" s="45">
        <f t="shared" si="48"/>
        <v>0</v>
      </c>
      <c r="Q825" s="45">
        <f t="shared" si="48"/>
        <v>0</v>
      </c>
      <c r="R825" s="53" t="s">
        <v>172</v>
      </c>
      <c r="S825" s="53" t="s">
        <v>172</v>
      </c>
    </row>
    <row r="826" spans="1:19" ht="20.25" x14ac:dyDescent="0.3">
      <c r="A826" s="463" t="s">
        <v>1933</v>
      </c>
      <c r="B826" s="463"/>
      <c r="C826" s="463"/>
      <c r="D826" s="463"/>
      <c r="E826" s="463"/>
      <c r="F826" s="463"/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4"/>
    </row>
    <row r="827" spans="1:19" ht="20.25" x14ac:dyDescent="0.3">
      <c r="A827" s="39">
        <v>745</v>
      </c>
      <c r="B827" s="43" t="s">
        <v>648</v>
      </c>
      <c r="C827" s="50">
        <v>55897</v>
      </c>
      <c r="D827" s="39" t="s">
        <v>1896</v>
      </c>
      <c r="E827" s="39">
        <v>1975</v>
      </c>
      <c r="F827" s="39" t="s">
        <v>2122</v>
      </c>
      <c r="G827" s="51" t="s">
        <v>2096</v>
      </c>
      <c r="H827" s="39">
        <v>2</v>
      </c>
      <c r="I827" s="39">
        <v>1</v>
      </c>
      <c r="J827" s="39">
        <v>0</v>
      </c>
      <c r="K827" s="39">
        <v>905.6</v>
      </c>
      <c r="L827" s="39">
        <v>728.59999999999991</v>
      </c>
      <c r="M827" s="41">
        <v>1781578.8</v>
      </c>
      <c r="N827" s="41">
        <f t="shared" si="34"/>
        <v>1781578.8</v>
      </c>
      <c r="O827" s="41">
        <v>0</v>
      </c>
      <c r="P827" s="41">
        <v>0</v>
      </c>
      <c r="Q827" s="41">
        <v>0</v>
      </c>
      <c r="R827" s="52">
        <v>44927</v>
      </c>
      <c r="S827" s="52">
        <v>45291</v>
      </c>
    </row>
    <row r="828" spans="1:19" ht="20.25" x14ac:dyDescent="0.3">
      <c r="A828" s="39">
        <v>746</v>
      </c>
      <c r="B828" s="43" t="s">
        <v>644</v>
      </c>
      <c r="C828" s="50">
        <v>42111</v>
      </c>
      <c r="D828" s="39" t="s">
        <v>1896</v>
      </c>
      <c r="E828" s="39">
        <v>1972</v>
      </c>
      <c r="F828" s="39" t="s">
        <v>2122</v>
      </c>
      <c r="G828" s="51" t="s">
        <v>2094</v>
      </c>
      <c r="H828" s="39">
        <v>2</v>
      </c>
      <c r="I828" s="39">
        <v>3</v>
      </c>
      <c r="J828" s="39">
        <v>0</v>
      </c>
      <c r="K828" s="39">
        <v>532.08000000000004</v>
      </c>
      <c r="L828" s="39">
        <v>522.20000000000005</v>
      </c>
      <c r="M828" s="41">
        <v>999030</v>
      </c>
      <c r="N828" s="41">
        <f t="shared" si="34"/>
        <v>999030</v>
      </c>
      <c r="O828" s="41">
        <v>0</v>
      </c>
      <c r="P828" s="41">
        <v>0</v>
      </c>
      <c r="Q828" s="41">
        <v>0</v>
      </c>
      <c r="R828" s="52">
        <v>44927</v>
      </c>
      <c r="S828" s="52">
        <v>45291</v>
      </c>
    </row>
    <row r="829" spans="1:19" ht="20.25" x14ac:dyDescent="0.3">
      <c r="A829" s="39">
        <v>747</v>
      </c>
      <c r="B829" s="43" t="s">
        <v>1546</v>
      </c>
      <c r="C829" s="50">
        <v>42123</v>
      </c>
      <c r="D829" s="39" t="s">
        <v>1896</v>
      </c>
      <c r="E829" s="39">
        <v>1982</v>
      </c>
      <c r="F829" s="39" t="s">
        <v>2122</v>
      </c>
      <c r="G829" s="51" t="s">
        <v>2094</v>
      </c>
      <c r="H829" s="39">
        <v>2</v>
      </c>
      <c r="I829" s="39">
        <v>2</v>
      </c>
      <c r="J829" s="39">
        <v>0</v>
      </c>
      <c r="K829" s="39">
        <v>510.4</v>
      </c>
      <c r="L829" s="39">
        <v>379.9</v>
      </c>
      <c r="M829" s="41">
        <v>229158.17</v>
      </c>
      <c r="N829" s="41">
        <f t="shared" si="34"/>
        <v>229158.17</v>
      </c>
      <c r="O829" s="41">
        <v>0</v>
      </c>
      <c r="P829" s="41">
        <v>0</v>
      </c>
      <c r="Q829" s="41">
        <v>0</v>
      </c>
      <c r="R829" s="52">
        <v>44927</v>
      </c>
      <c r="S829" s="52">
        <v>45291</v>
      </c>
    </row>
    <row r="830" spans="1:19" ht="20.25" x14ac:dyDescent="0.3">
      <c r="A830" s="39">
        <v>748</v>
      </c>
      <c r="B830" s="43" t="s">
        <v>646</v>
      </c>
      <c r="C830" s="50">
        <v>42113</v>
      </c>
      <c r="D830" s="39" t="s">
        <v>1896</v>
      </c>
      <c r="E830" s="39">
        <v>1972</v>
      </c>
      <c r="F830" s="39" t="s">
        <v>2122</v>
      </c>
      <c r="G830" s="51" t="s">
        <v>2094</v>
      </c>
      <c r="H830" s="39">
        <v>2</v>
      </c>
      <c r="I830" s="39">
        <v>3</v>
      </c>
      <c r="J830" s="39">
        <v>0</v>
      </c>
      <c r="K830" s="39">
        <v>527.38</v>
      </c>
      <c r="L830" s="39">
        <v>522.1</v>
      </c>
      <c r="M830" s="41">
        <v>1134082.9609000001</v>
      </c>
      <c r="N830" s="41">
        <f t="shared" si="34"/>
        <v>1134082.9609000001</v>
      </c>
      <c r="O830" s="41">
        <v>0</v>
      </c>
      <c r="P830" s="41">
        <v>0</v>
      </c>
      <c r="Q830" s="41">
        <v>0</v>
      </c>
      <c r="R830" s="52">
        <v>44927</v>
      </c>
      <c r="S830" s="52">
        <v>45291</v>
      </c>
    </row>
    <row r="831" spans="1:19" ht="20.25" x14ac:dyDescent="0.3">
      <c r="A831" s="39">
        <v>749</v>
      </c>
      <c r="B831" s="43" t="s">
        <v>647</v>
      </c>
      <c r="C831" s="50">
        <v>42114</v>
      </c>
      <c r="D831" s="39" t="s">
        <v>1896</v>
      </c>
      <c r="E831" s="39">
        <v>1973</v>
      </c>
      <c r="F831" s="39" t="s">
        <v>2122</v>
      </c>
      <c r="G831" s="51" t="s">
        <v>2094</v>
      </c>
      <c r="H831" s="39">
        <v>2</v>
      </c>
      <c r="I831" s="39">
        <v>3</v>
      </c>
      <c r="J831" s="39">
        <v>0</v>
      </c>
      <c r="K831" s="39">
        <v>531.91</v>
      </c>
      <c r="L831" s="39">
        <v>500.7</v>
      </c>
      <c r="M831" s="41">
        <v>952152.0120000001</v>
      </c>
      <c r="N831" s="41">
        <f t="shared" si="34"/>
        <v>952152.0120000001</v>
      </c>
      <c r="O831" s="41">
        <v>0</v>
      </c>
      <c r="P831" s="41">
        <v>0</v>
      </c>
      <c r="Q831" s="41">
        <v>0</v>
      </c>
      <c r="R831" s="52">
        <v>44927</v>
      </c>
      <c r="S831" s="52">
        <v>45291</v>
      </c>
    </row>
    <row r="832" spans="1:19" ht="20.25" x14ac:dyDescent="0.3">
      <c r="A832" s="39">
        <v>750</v>
      </c>
      <c r="B832" s="43" t="s">
        <v>650</v>
      </c>
      <c r="C832" s="50">
        <v>42117</v>
      </c>
      <c r="D832" s="39" t="s">
        <v>1896</v>
      </c>
      <c r="E832" s="39">
        <v>1973</v>
      </c>
      <c r="F832" s="39" t="s">
        <v>2122</v>
      </c>
      <c r="G832" s="51" t="s">
        <v>2094</v>
      </c>
      <c r="H832" s="39">
        <v>2</v>
      </c>
      <c r="I832" s="39">
        <v>2</v>
      </c>
      <c r="J832" s="39">
        <v>0</v>
      </c>
      <c r="K832" s="39">
        <v>519.46</v>
      </c>
      <c r="L832" s="39">
        <v>558.1</v>
      </c>
      <c r="M832" s="41">
        <v>1222133.942</v>
      </c>
      <c r="N832" s="41">
        <f t="shared" si="34"/>
        <v>1222133.942</v>
      </c>
      <c r="O832" s="41">
        <v>0</v>
      </c>
      <c r="P832" s="41">
        <v>0</v>
      </c>
      <c r="Q832" s="41">
        <v>0</v>
      </c>
      <c r="R832" s="52">
        <v>44927</v>
      </c>
      <c r="S832" s="52">
        <v>45291</v>
      </c>
    </row>
    <row r="833" spans="1:19" ht="20.25" x14ac:dyDescent="0.3">
      <c r="A833" s="39">
        <v>751</v>
      </c>
      <c r="B833" s="43" t="s">
        <v>652</v>
      </c>
      <c r="C833" s="50">
        <v>42133</v>
      </c>
      <c r="D833" s="39" t="s">
        <v>1896</v>
      </c>
      <c r="E833" s="39">
        <v>1970</v>
      </c>
      <c r="F833" s="39" t="s">
        <v>2122</v>
      </c>
      <c r="G833" s="51" t="s">
        <v>2094</v>
      </c>
      <c r="H833" s="39">
        <v>2</v>
      </c>
      <c r="I833" s="39">
        <v>3</v>
      </c>
      <c r="J833" s="39">
        <v>0</v>
      </c>
      <c r="K833" s="39">
        <v>538.69000000000005</v>
      </c>
      <c r="L833" s="39">
        <v>529.4</v>
      </c>
      <c r="M833" s="41">
        <v>1222670.3999999999</v>
      </c>
      <c r="N833" s="41">
        <f t="shared" si="34"/>
        <v>1222670.3999999999</v>
      </c>
      <c r="O833" s="41">
        <v>0</v>
      </c>
      <c r="P833" s="41">
        <v>0</v>
      </c>
      <c r="Q833" s="41">
        <v>0</v>
      </c>
      <c r="R833" s="52">
        <v>44927</v>
      </c>
      <c r="S833" s="52">
        <v>45291</v>
      </c>
    </row>
    <row r="834" spans="1:19" ht="20.25" x14ac:dyDescent="0.3">
      <c r="A834" s="39">
        <v>752</v>
      </c>
      <c r="B834" s="43" t="s">
        <v>653</v>
      </c>
      <c r="C834" s="50">
        <v>42134</v>
      </c>
      <c r="D834" s="39" t="s">
        <v>1896</v>
      </c>
      <c r="E834" s="39">
        <v>1970</v>
      </c>
      <c r="F834" s="39" t="s">
        <v>2122</v>
      </c>
      <c r="G834" s="51" t="s">
        <v>2094</v>
      </c>
      <c r="H834" s="39">
        <v>2</v>
      </c>
      <c r="I834" s="39">
        <v>3</v>
      </c>
      <c r="J834" s="39">
        <v>0</v>
      </c>
      <c r="K834" s="39">
        <v>536.80999999999995</v>
      </c>
      <c r="L834" s="39">
        <v>534.70000000000005</v>
      </c>
      <c r="M834" s="41">
        <v>1508354.148</v>
      </c>
      <c r="N834" s="41">
        <f t="shared" si="34"/>
        <v>1508354.148</v>
      </c>
      <c r="O834" s="41">
        <v>0</v>
      </c>
      <c r="P834" s="41">
        <v>0</v>
      </c>
      <c r="Q834" s="41">
        <v>0</v>
      </c>
      <c r="R834" s="52">
        <v>44927</v>
      </c>
      <c r="S834" s="52">
        <v>45291</v>
      </c>
    </row>
    <row r="835" spans="1:19" ht="20.25" x14ac:dyDescent="0.3">
      <c r="A835" s="39">
        <v>753</v>
      </c>
      <c r="B835" s="43" t="s">
        <v>654</v>
      </c>
      <c r="C835" s="50">
        <v>42127</v>
      </c>
      <c r="D835" s="39" t="s">
        <v>1896</v>
      </c>
      <c r="E835" s="39">
        <v>1969</v>
      </c>
      <c r="F835" s="39" t="s">
        <v>2122</v>
      </c>
      <c r="G835" s="51" t="s">
        <v>2094</v>
      </c>
      <c r="H835" s="39">
        <v>2</v>
      </c>
      <c r="I835" s="39">
        <v>3</v>
      </c>
      <c r="J835" s="39">
        <v>0</v>
      </c>
      <c r="K835" s="39">
        <v>589.79999999999995</v>
      </c>
      <c r="L835" s="39">
        <v>527.69999999999993</v>
      </c>
      <c r="M835" s="41">
        <v>109564.8</v>
      </c>
      <c r="N835" s="41">
        <f t="shared" si="34"/>
        <v>109564.8</v>
      </c>
      <c r="O835" s="41">
        <v>0</v>
      </c>
      <c r="P835" s="41">
        <v>0</v>
      </c>
      <c r="Q835" s="41">
        <v>0</v>
      </c>
      <c r="R835" s="52">
        <v>44927</v>
      </c>
      <c r="S835" s="52">
        <v>45291</v>
      </c>
    </row>
    <row r="836" spans="1:19" ht="20.25" x14ac:dyDescent="0.3">
      <c r="A836" s="39">
        <v>754</v>
      </c>
      <c r="B836" s="43" t="s">
        <v>657</v>
      </c>
      <c r="C836" s="50">
        <v>42136</v>
      </c>
      <c r="D836" s="39" t="s">
        <v>1896</v>
      </c>
      <c r="E836" s="39">
        <v>1971</v>
      </c>
      <c r="F836" s="39" t="s">
        <v>2122</v>
      </c>
      <c r="G836" s="51" t="s">
        <v>2094</v>
      </c>
      <c r="H836" s="39">
        <v>2</v>
      </c>
      <c r="I836" s="39">
        <v>3</v>
      </c>
      <c r="J836" s="39">
        <v>0</v>
      </c>
      <c r="K836" s="39">
        <v>584.9</v>
      </c>
      <c r="L836" s="39">
        <v>522.35</v>
      </c>
      <c r="M836" s="41">
        <v>1406843.59</v>
      </c>
      <c r="N836" s="41">
        <f t="shared" si="34"/>
        <v>1406843.59</v>
      </c>
      <c r="O836" s="41">
        <v>0</v>
      </c>
      <c r="P836" s="41">
        <v>0</v>
      </c>
      <c r="Q836" s="41">
        <v>0</v>
      </c>
      <c r="R836" s="52">
        <v>44927</v>
      </c>
      <c r="S836" s="52">
        <v>45291</v>
      </c>
    </row>
    <row r="837" spans="1:19" ht="20.25" x14ac:dyDescent="0.3">
      <c r="A837" s="39">
        <v>755</v>
      </c>
      <c r="B837" s="43" t="s">
        <v>658</v>
      </c>
      <c r="C837" s="50">
        <v>42139</v>
      </c>
      <c r="D837" s="39" t="s">
        <v>1896</v>
      </c>
      <c r="E837" s="39">
        <v>1967</v>
      </c>
      <c r="F837" s="39" t="s">
        <v>2122</v>
      </c>
      <c r="G837" s="51" t="s">
        <v>2094</v>
      </c>
      <c r="H837" s="39">
        <v>2</v>
      </c>
      <c r="I837" s="39">
        <v>3</v>
      </c>
      <c r="J837" s="39">
        <v>0</v>
      </c>
      <c r="K837" s="39">
        <v>582.9</v>
      </c>
      <c r="L837" s="39">
        <v>509.9</v>
      </c>
      <c r="M837" s="41">
        <v>69554.399999999994</v>
      </c>
      <c r="N837" s="41">
        <f t="shared" si="34"/>
        <v>69554.399999999994</v>
      </c>
      <c r="O837" s="41">
        <v>0</v>
      </c>
      <c r="P837" s="41">
        <v>0</v>
      </c>
      <c r="Q837" s="41">
        <v>0</v>
      </c>
      <c r="R837" s="52">
        <v>44927</v>
      </c>
      <c r="S837" s="52">
        <v>45291</v>
      </c>
    </row>
    <row r="838" spans="1:19" ht="20.25" x14ac:dyDescent="0.25">
      <c r="A838" s="42" t="s">
        <v>22</v>
      </c>
      <c r="B838" s="42"/>
      <c r="C838" s="53" t="s">
        <v>172</v>
      </c>
      <c r="D838" s="53" t="s">
        <v>172</v>
      </c>
      <c r="E838" s="53" t="s">
        <v>172</v>
      </c>
      <c r="F838" s="53" t="s">
        <v>172</v>
      </c>
      <c r="G838" s="53" t="s">
        <v>172</v>
      </c>
      <c r="H838" s="53" t="s">
        <v>172</v>
      </c>
      <c r="I838" s="53" t="s">
        <v>172</v>
      </c>
      <c r="J838" s="45">
        <f>SUM(J827:J837)</f>
        <v>0</v>
      </c>
      <c r="K838" s="45">
        <f t="shared" ref="K838:Q838" si="49">SUM(K827:K837)</f>
        <v>6359.9299999999994</v>
      </c>
      <c r="L838" s="45">
        <f t="shared" si="49"/>
        <v>5835.65</v>
      </c>
      <c r="M838" s="45">
        <f t="shared" si="49"/>
        <v>10635123.222900001</v>
      </c>
      <c r="N838" s="45">
        <f t="shared" si="49"/>
        <v>10635123.222900001</v>
      </c>
      <c r="O838" s="45">
        <f t="shared" si="49"/>
        <v>0</v>
      </c>
      <c r="P838" s="45">
        <f t="shared" si="49"/>
        <v>0</v>
      </c>
      <c r="Q838" s="45">
        <f t="shared" si="49"/>
        <v>0</v>
      </c>
      <c r="R838" s="53" t="s">
        <v>172</v>
      </c>
      <c r="S838" s="53" t="s">
        <v>172</v>
      </c>
    </row>
    <row r="839" spans="1:19" ht="20.25" x14ac:dyDescent="0.25">
      <c r="A839" s="49" t="s">
        <v>34</v>
      </c>
      <c r="B839" s="49"/>
      <c r="C839" s="53" t="s">
        <v>172</v>
      </c>
      <c r="D839" s="53" t="s">
        <v>172</v>
      </c>
      <c r="E839" s="53" t="s">
        <v>172</v>
      </c>
      <c r="F839" s="53" t="s">
        <v>172</v>
      </c>
      <c r="G839" s="53" t="s">
        <v>172</v>
      </c>
      <c r="H839" s="53" t="s">
        <v>172</v>
      </c>
      <c r="I839" s="53" t="s">
        <v>172</v>
      </c>
      <c r="J839" s="45">
        <f>J825+J838</f>
        <v>0</v>
      </c>
      <c r="K839" s="45">
        <f t="shared" ref="K839:Q839" si="50">K825+K838</f>
        <v>7969.86</v>
      </c>
      <c r="L839" s="45">
        <f t="shared" si="50"/>
        <v>7356.25</v>
      </c>
      <c r="M839" s="45">
        <f t="shared" si="50"/>
        <v>11703142.880700001</v>
      </c>
      <c r="N839" s="45">
        <f t="shared" si="50"/>
        <v>11703142.880700001</v>
      </c>
      <c r="O839" s="45">
        <f t="shared" si="50"/>
        <v>0</v>
      </c>
      <c r="P839" s="45">
        <f t="shared" si="50"/>
        <v>0</v>
      </c>
      <c r="Q839" s="45">
        <f t="shared" si="50"/>
        <v>0</v>
      </c>
      <c r="R839" s="53" t="s">
        <v>172</v>
      </c>
      <c r="S839" s="53" t="s">
        <v>172</v>
      </c>
    </row>
    <row r="840" spans="1:19" ht="20.25" x14ac:dyDescent="0.3">
      <c r="A840" s="455" t="s">
        <v>1934</v>
      </c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6"/>
    </row>
    <row r="841" spans="1:19" ht="20.25" x14ac:dyDescent="0.3">
      <c r="A841" s="457" t="s">
        <v>1935</v>
      </c>
      <c r="B841" s="457"/>
      <c r="C841" s="457"/>
      <c r="D841" s="457"/>
      <c r="E841" s="457"/>
      <c r="F841" s="457"/>
      <c r="G841" s="457"/>
      <c r="H841" s="457"/>
      <c r="I841" s="457"/>
      <c r="J841" s="457"/>
      <c r="K841" s="457"/>
      <c r="L841" s="457"/>
      <c r="M841" s="457"/>
      <c r="N841" s="457"/>
      <c r="O841" s="457"/>
      <c r="P841" s="457"/>
      <c r="Q841" s="457"/>
      <c r="R841" s="457"/>
      <c r="S841" s="458"/>
    </row>
    <row r="842" spans="1:19" ht="20.25" x14ac:dyDescent="0.3">
      <c r="A842" s="39">
        <v>756</v>
      </c>
      <c r="B842" s="40" t="s">
        <v>1455</v>
      </c>
      <c r="C842" s="50">
        <v>42316</v>
      </c>
      <c r="D842" s="39" t="s">
        <v>1896</v>
      </c>
      <c r="E842" s="39">
        <v>1974</v>
      </c>
      <c r="F842" s="39" t="s">
        <v>2122</v>
      </c>
      <c r="G842" s="51" t="s">
        <v>2088</v>
      </c>
      <c r="H842" s="39">
        <v>2</v>
      </c>
      <c r="I842" s="39">
        <v>3</v>
      </c>
      <c r="J842" s="39">
        <v>0</v>
      </c>
      <c r="K842" s="39">
        <v>1420.7</v>
      </c>
      <c r="L842" s="39">
        <v>818.7</v>
      </c>
      <c r="M842" s="41">
        <v>1424249.9386499997</v>
      </c>
      <c r="N842" s="41">
        <f t="shared" ref="N842:N903" si="51">M842</f>
        <v>1424249.9386499997</v>
      </c>
      <c r="O842" s="41">
        <v>0</v>
      </c>
      <c r="P842" s="41">
        <v>0</v>
      </c>
      <c r="Q842" s="41">
        <v>0</v>
      </c>
      <c r="R842" s="52">
        <v>44927</v>
      </c>
      <c r="S842" s="52">
        <v>45291</v>
      </c>
    </row>
    <row r="843" spans="1:19" ht="20.25" x14ac:dyDescent="0.25">
      <c r="A843" s="42" t="s">
        <v>22</v>
      </c>
      <c r="B843" s="42"/>
      <c r="C843" s="53" t="s">
        <v>172</v>
      </c>
      <c r="D843" s="53" t="s">
        <v>172</v>
      </c>
      <c r="E843" s="53" t="s">
        <v>172</v>
      </c>
      <c r="F843" s="53" t="s">
        <v>172</v>
      </c>
      <c r="G843" s="53" t="s">
        <v>172</v>
      </c>
      <c r="H843" s="53" t="s">
        <v>172</v>
      </c>
      <c r="I843" s="53" t="s">
        <v>172</v>
      </c>
      <c r="J843" s="45">
        <f>SUM(J842)</f>
        <v>0</v>
      </c>
      <c r="K843" s="45">
        <f t="shared" ref="K843:Q843" si="52">SUM(K842)</f>
        <v>1420.7</v>
      </c>
      <c r="L843" s="45">
        <f t="shared" si="52"/>
        <v>818.7</v>
      </c>
      <c r="M843" s="45">
        <f t="shared" si="52"/>
        <v>1424249.9386499997</v>
      </c>
      <c r="N843" s="45">
        <f t="shared" si="52"/>
        <v>1424249.9386499997</v>
      </c>
      <c r="O843" s="45">
        <f t="shared" si="52"/>
        <v>0</v>
      </c>
      <c r="P843" s="45">
        <f t="shared" si="52"/>
        <v>0</v>
      </c>
      <c r="Q843" s="45">
        <f t="shared" si="52"/>
        <v>0</v>
      </c>
      <c r="R843" s="53" t="s">
        <v>172</v>
      </c>
      <c r="S843" s="53" t="s">
        <v>172</v>
      </c>
    </row>
    <row r="844" spans="1:19" ht="20.25" x14ac:dyDescent="0.3">
      <c r="A844" s="463" t="s">
        <v>1936</v>
      </c>
      <c r="B844" s="463"/>
      <c r="C844" s="463"/>
      <c r="D844" s="463"/>
      <c r="E844" s="463"/>
      <c r="F844" s="463"/>
      <c r="G844" s="463"/>
      <c r="H844" s="463"/>
      <c r="I844" s="463"/>
      <c r="J844" s="463"/>
      <c r="K844" s="463"/>
      <c r="L844" s="463"/>
      <c r="M844" s="463"/>
      <c r="N844" s="463"/>
      <c r="O844" s="463"/>
      <c r="P844" s="463"/>
      <c r="Q844" s="463"/>
      <c r="R844" s="463"/>
      <c r="S844" s="464"/>
    </row>
    <row r="845" spans="1:19" ht="20.25" x14ac:dyDescent="0.3">
      <c r="A845" s="39">
        <v>757</v>
      </c>
      <c r="B845" s="40" t="s">
        <v>41</v>
      </c>
      <c r="C845" s="50">
        <v>42481</v>
      </c>
      <c r="D845" s="39" t="s">
        <v>1896</v>
      </c>
      <c r="E845" s="39">
        <v>1973</v>
      </c>
      <c r="F845" s="39">
        <v>2021</v>
      </c>
      <c r="G845" s="51" t="s">
        <v>2088</v>
      </c>
      <c r="H845" s="39">
        <v>5</v>
      </c>
      <c r="I845" s="39">
        <v>8</v>
      </c>
      <c r="J845" s="39">
        <v>0</v>
      </c>
      <c r="K845" s="39">
        <v>7608.3</v>
      </c>
      <c r="L845" s="39">
        <v>5787.6000000000013</v>
      </c>
      <c r="M845" s="41">
        <v>4824020.2496499997</v>
      </c>
      <c r="N845" s="41">
        <f t="shared" si="51"/>
        <v>4824020.2496499997</v>
      </c>
      <c r="O845" s="41">
        <v>0</v>
      </c>
      <c r="P845" s="41">
        <v>0</v>
      </c>
      <c r="Q845" s="41">
        <v>0</v>
      </c>
      <c r="R845" s="52">
        <v>44927</v>
      </c>
      <c r="S845" s="52">
        <v>45291</v>
      </c>
    </row>
    <row r="846" spans="1:19" ht="20.25" x14ac:dyDescent="0.3">
      <c r="A846" s="39">
        <v>758</v>
      </c>
      <c r="B846" s="40" t="s">
        <v>1576</v>
      </c>
      <c r="C846" s="50">
        <v>42441</v>
      </c>
      <c r="D846" s="39" t="s">
        <v>1896</v>
      </c>
      <c r="E846" s="39">
        <v>1996</v>
      </c>
      <c r="F846" s="39" t="s">
        <v>2122</v>
      </c>
      <c r="G846" s="51" t="s">
        <v>2089</v>
      </c>
      <c r="H846" s="39">
        <v>9</v>
      </c>
      <c r="I846" s="39">
        <v>1</v>
      </c>
      <c r="J846" s="39">
        <v>1</v>
      </c>
      <c r="K846" s="39">
        <v>3656.1</v>
      </c>
      <c r="L846" s="39">
        <v>3175</v>
      </c>
      <c r="M846" s="41">
        <v>2794001.34</v>
      </c>
      <c r="N846" s="41">
        <f t="shared" si="51"/>
        <v>2794001.34</v>
      </c>
      <c r="O846" s="41">
        <v>0</v>
      </c>
      <c r="P846" s="41">
        <v>0</v>
      </c>
      <c r="Q846" s="41">
        <v>0</v>
      </c>
      <c r="R846" s="52">
        <v>44927</v>
      </c>
      <c r="S846" s="52">
        <v>45291</v>
      </c>
    </row>
    <row r="847" spans="1:19" ht="20.25" x14ac:dyDescent="0.3">
      <c r="A847" s="39">
        <v>759</v>
      </c>
      <c r="B847" s="40" t="s">
        <v>1577</v>
      </c>
      <c r="C847" s="50">
        <v>42474</v>
      </c>
      <c r="D847" s="39" t="s">
        <v>1896</v>
      </c>
      <c r="E847" s="39">
        <v>1993</v>
      </c>
      <c r="F847" s="39" t="s">
        <v>2122</v>
      </c>
      <c r="G847" s="51" t="s">
        <v>2088</v>
      </c>
      <c r="H847" s="39">
        <v>9</v>
      </c>
      <c r="I847" s="39">
        <v>1</v>
      </c>
      <c r="J847" s="39">
        <v>1</v>
      </c>
      <c r="K847" s="39">
        <v>2885.1</v>
      </c>
      <c r="L847" s="39">
        <v>2130.1</v>
      </c>
      <c r="M847" s="41">
        <v>2591767.7600000002</v>
      </c>
      <c r="N847" s="41">
        <f t="shared" si="51"/>
        <v>2591767.7600000002</v>
      </c>
      <c r="O847" s="41">
        <v>0</v>
      </c>
      <c r="P847" s="41">
        <v>0</v>
      </c>
      <c r="Q847" s="41">
        <v>0</v>
      </c>
      <c r="R847" s="52">
        <v>44927</v>
      </c>
      <c r="S847" s="52">
        <v>45291</v>
      </c>
    </row>
    <row r="848" spans="1:19" ht="20.25" x14ac:dyDescent="0.3">
      <c r="A848" s="39">
        <v>760</v>
      </c>
      <c r="B848" s="40" t="s">
        <v>1890</v>
      </c>
      <c r="C848" s="50">
        <v>42414</v>
      </c>
      <c r="D848" s="39" t="s">
        <v>1896</v>
      </c>
      <c r="E848" s="39">
        <v>1964</v>
      </c>
      <c r="F848" s="39" t="s">
        <v>2122</v>
      </c>
      <c r="G848" s="51" t="s">
        <v>2089</v>
      </c>
      <c r="H848" s="39">
        <v>4</v>
      </c>
      <c r="I848" s="39">
        <v>3</v>
      </c>
      <c r="J848" s="39">
        <v>0</v>
      </c>
      <c r="K848" s="39">
        <v>2524.1</v>
      </c>
      <c r="L848" s="39">
        <v>1991.9</v>
      </c>
      <c r="M848" s="41">
        <v>0</v>
      </c>
      <c r="N848" s="41">
        <f t="shared" si="51"/>
        <v>0</v>
      </c>
      <c r="O848" s="41">
        <v>0</v>
      </c>
      <c r="P848" s="41">
        <v>0</v>
      </c>
      <c r="Q848" s="41">
        <v>0</v>
      </c>
      <c r="R848" s="52">
        <v>44927</v>
      </c>
      <c r="S848" s="52">
        <v>45291</v>
      </c>
    </row>
    <row r="849" spans="1:19" ht="20.25" x14ac:dyDescent="0.3">
      <c r="A849" s="39">
        <v>761</v>
      </c>
      <c r="B849" s="40" t="s">
        <v>1891</v>
      </c>
      <c r="C849" s="50">
        <v>42415</v>
      </c>
      <c r="D849" s="39" t="s">
        <v>1896</v>
      </c>
      <c r="E849" s="39">
        <v>1964</v>
      </c>
      <c r="F849" s="39" t="s">
        <v>2122</v>
      </c>
      <c r="G849" s="51" t="s">
        <v>2089</v>
      </c>
      <c r="H849" s="39">
        <v>4</v>
      </c>
      <c r="I849" s="39">
        <v>4</v>
      </c>
      <c r="J849" s="39">
        <v>0</v>
      </c>
      <c r="K849" s="39">
        <v>3158</v>
      </c>
      <c r="L849" s="39">
        <v>2501.6999999999998</v>
      </c>
      <c r="M849" s="41">
        <v>0</v>
      </c>
      <c r="N849" s="41">
        <f t="shared" si="51"/>
        <v>0</v>
      </c>
      <c r="O849" s="41">
        <v>0</v>
      </c>
      <c r="P849" s="41">
        <v>0</v>
      </c>
      <c r="Q849" s="41">
        <v>0</v>
      </c>
      <c r="R849" s="52">
        <v>44927</v>
      </c>
      <c r="S849" s="52">
        <v>45291</v>
      </c>
    </row>
    <row r="850" spans="1:19" ht="20.25" x14ac:dyDescent="0.3">
      <c r="A850" s="39">
        <v>762</v>
      </c>
      <c r="B850" s="40" t="s">
        <v>1892</v>
      </c>
      <c r="C850" s="50">
        <v>42420</v>
      </c>
      <c r="D850" s="39" t="s">
        <v>1896</v>
      </c>
      <c r="E850" s="39">
        <v>1964</v>
      </c>
      <c r="F850" s="39" t="s">
        <v>2122</v>
      </c>
      <c r="G850" s="51" t="s">
        <v>2089</v>
      </c>
      <c r="H850" s="39">
        <v>4</v>
      </c>
      <c r="I850" s="39">
        <v>4</v>
      </c>
      <c r="J850" s="39">
        <v>0</v>
      </c>
      <c r="K850" s="39">
        <v>3132.8</v>
      </c>
      <c r="L850" s="39">
        <v>2540.1999999999998</v>
      </c>
      <c r="M850" s="41">
        <v>0</v>
      </c>
      <c r="N850" s="41">
        <f t="shared" si="51"/>
        <v>0</v>
      </c>
      <c r="O850" s="41">
        <v>0</v>
      </c>
      <c r="P850" s="41">
        <v>0</v>
      </c>
      <c r="Q850" s="41">
        <v>0</v>
      </c>
      <c r="R850" s="52">
        <v>44927</v>
      </c>
      <c r="S850" s="52">
        <v>45291</v>
      </c>
    </row>
    <row r="851" spans="1:19" ht="20.25" x14ac:dyDescent="0.3">
      <c r="A851" s="39">
        <v>763</v>
      </c>
      <c r="B851" s="40" t="s">
        <v>1893</v>
      </c>
      <c r="C851" s="50">
        <v>42423</v>
      </c>
      <c r="D851" s="39" t="s">
        <v>1896</v>
      </c>
      <c r="E851" s="39">
        <v>1966</v>
      </c>
      <c r="F851" s="39" t="s">
        <v>2122</v>
      </c>
      <c r="G851" s="51" t="s">
        <v>2089</v>
      </c>
      <c r="H851" s="39">
        <v>4</v>
      </c>
      <c r="I851" s="39">
        <v>4</v>
      </c>
      <c r="J851" s="39">
        <v>0</v>
      </c>
      <c r="K851" s="39">
        <v>3119.28</v>
      </c>
      <c r="L851" s="39">
        <v>2483.5</v>
      </c>
      <c r="M851" s="41">
        <v>0</v>
      </c>
      <c r="N851" s="41">
        <f t="shared" si="51"/>
        <v>0</v>
      </c>
      <c r="O851" s="41">
        <v>0</v>
      </c>
      <c r="P851" s="41">
        <v>0</v>
      </c>
      <c r="Q851" s="41">
        <v>0</v>
      </c>
      <c r="R851" s="52">
        <v>44927</v>
      </c>
      <c r="S851" s="52">
        <v>45291</v>
      </c>
    </row>
    <row r="852" spans="1:19" ht="20.25" x14ac:dyDescent="0.25">
      <c r="A852" s="42" t="s">
        <v>22</v>
      </c>
      <c r="B852" s="42"/>
      <c r="C852" s="53" t="s">
        <v>172</v>
      </c>
      <c r="D852" s="53" t="s">
        <v>172</v>
      </c>
      <c r="E852" s="53" t="s">
        <v>172</v>
      </c>
      <c r="F852" s="53" t="s">
        <v>172</v>
      </c>
      <c r="G852" s="53" t="s">
        <v>172</v>
      </c>
      <c r="H852" s="53" t="s">
        <v>172</v>
      </c>
      <c r="I852" s="53" t="s">
        <v>172</v>
      </c>
      <c r="J852" s="45">
        <f>SUM(J845:J851)</f>
        <v>2</v>
      </c>
      <c r="K852" s="45">
        <f t="shared" ref="K852:Q852" si="53">SUM(K845:K851)</f>
        <v>26083.679999999997</v>
      </c>
      <c r="L852" s="45">
        <f t="shared" si="53"/>
        <v>20610.000000000004</v>
      </c>
      <c r="M852" s="45">
        <f t="shared" si="53"/>
        <v>10209789.349649999</v>
      </c>
      <c r="N852" s="45">
        <f t="shared" si="53"/>
        <v>10209789.349649999</v>
      </c>
      <c r="O852" s="45">
        <f t="shared" si="53"/>
        <v>0</v>
      </c>
      <c r="P852" s="45">
        <f t="shared" si="53"/>
        <v>0</v>
      </c>
      <c r="Q852" s="45">
        <f t="shared" si="53"/>
        <v>0</v>
      </c>
      <c r="R852" s="53" t="s">
        <v>172</v>
      </c>
      <c r="S852" s="53" t="s">
        <v>172</v>
      </c>
    </row>
    <row r="853" spans="1:19" ht="20.25" x14ac:dyDescent="0.3">
      <c r="A853" s="463" t="s">
        <v>1937</v>
      </c>
      <c r="B853" s="463"/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N853" s="463"/>
      <c r="O853" s="463"/>
      <c r="P853" s="463"/>
      <c r="Q853" s="463"/>
      <c r="R853" s="463"/>
      <c r="S853" s="464"/>
    </row>
    <row r="854" spans="1:19" ht="20.25" x14ac:dyDescent="0.3">
      <c r="A854" s="39">
        <v>764</v>
      </c>
      <c r="B854" s="42" t="s">
        <v>1803</v>
      </c>
      <c r="C854" s="50">
        <v>42617</v>
      </c>
      <c r="D854" s="39" t="s">
        <v>1896</v>
      </c>
      <c r="E854" s="39">
        <v>1987</v>
      </c>
      <c r="F854" s="39" t="s">
        <v>2122</v>
      </c>
      <c r="G854" s="51" t="s">
        <v>2088</v>
      </c>
      <c r="H854" s="39">
        <v>5</v>
      </c>
      <c r="I854" s="39">
        <v>5</v>
      </c>
      <c r="J854" s="39">
        <v>0</v>
      </c>
      <c r="K854" s="39">
        <v>7652.5</v>
      </c>
      <c r="L854" s="39">
        <v>4778</v>
      </c>
      <c r="M854" s="41">
        <v>4893419.7480000006</v>
      </c>
      <c r="N854" s="41">
        <f t="shared" si="51"/>
        <v>4893419.7480000006</v>
      </c>
      <c r="O854" s="41">
        <v>0</v>
      </c>
      <c r="P854" s="41">
        <v>0</v>
      </c>
      <c r="Q854" s="41">
        <v>0</v>
      </c>
      <c r="R854" s="52">
        <v>44927</v>
      </c>
      <c r="S854" s="52">
        <v>45291</v>
      </c>
    </row>
    <row r="855" spans="1:19" ht="20.25" x14ac:dyDescent="0.3">
      <c r="A855" s="39">
        <v>765</v>
      </c>
      <c r="B855" s="42" t="s">
        <v>1804</v>
      </c>
      <c r="C855" s="50">
        <v>42618</v>
      </c>
      <c r="D855" s="39" t="s">
        <v>1896</v>
      </c>
      <c r="E855" s="39">
        <v>1988</v>
      </c>
      <c r="F855" s="39" t="s">
        <v>2122</v>
      </c>
      <c r="G855" s="51" t="s">
        <v>2088</v>
      </c>
      <c r="H855" s="39">
        <v>5</v>
      </c>
      <c r="I855" s="39">
        <v>4</v>
      </c>
      <c r="J855" s="39">
        <v>0</v>
      </c>
      <c r="K855" s="39">
        <v>5986</v>
      </c>
      <c r="L855" s="39">
        <v>3737.4</v>
      </c>
      <c r="M855" s="41">
        <v>4289459.8319999995</v>
      </c>
      <c r="N855" s="41">
        <f t="shared" si="51"/>
        <v>4289459.8319999995</v>
      </c>
      <c r="O855" s="41">
        <v>0</v>
      </c>
      <c r="P855" s="41">
        <v>0</v>
      </c>
      <c r="Q855" s="41">
        <v>0</v>
      </c>
      <c r="R855" s="52">
        <v>44927</v>
      </c>
      <c r="S855" s="52">
        <v>45291</v>
      </c>
    </row>
    <row r="856" spans="1:19" ht="20.25" x14ac:dyDescent="0.3">
      <c r="A856" s="39">
        <v>766</v>
      </c>
      <c r="B856" s="42" t="s">
        <v>1805</v>
      </c>
      <c r="C856" s="50">
        <v>42622</v>
      </c>
      <c r="D856" s="39" t="s">
        <v>1896</v>
      </c>
      <c r="E856" s="39">
        <v>1987</v>
      </c>
      <c r="F856" s="39" t="s">
        <v>2122</v>
      </c>
      <c r="G856" s="51" t="s">
        <v>2088</v>
      </c>
      <c r="H856" s="39">
        <v>5</v>
      </c>
      <c r="I856" s="39">
        <v>2</v>
      </c>
      <c r="J856" s="39">
        <v>0</v>
      </c>
      <c r="K856" s="39">
        <v>3356.7</v>
      </c>
      <c r="L856" s="39">
        <v>2103.9</v>
      </c>
      <c r="M856" s="41">
        <v>1854452.5020000001</v>
      </c>
      <c r="N856" s="41">
        <f t="shared" si="51"/>
        <v>1854452.5020000001</v>
      </c>
      <c r="O856" s="41">
        <v>0</v>
      </c>
      <c r="P856" s="41">
        <v>0</v>
      </c>
      <c r="Q856" s="41">
        <v>0</v>
      </c>
      <c r="R856" s="52">
        <v>44927</v>
      </c>
      <c r="S856" s="52">
        <v>45291</v>
      </c>
    </row>
    <row r="857" spans="1:19" ht="20.25" x14ac:dyDescent="0.3">
      <c r="A857" s="39">
        <v>767</v>
      </c>
      <c r="B857" s="42" t="s">
        <v>1806</v>
      </c>
      <c r="C857" s="50">
        <v>42623</v>
      </c>
      <c r="D857" s="39" t="s">
        <v>1896</v>
      </c>
      <c r="E857" s="39">
        <v>1986</v>
      </c>
      <c r="F857" s="39" t="s">
        <v>2122</v>
      </c>
      <c r="G857" s="51" t="s">
        <v>2088</v>
      </c>
      <c r="H857" s="39">
        <v>5</v>
      </c>
      <c r="I857" s="39">
        <v>2</v>
      </c>
      <c r="J857" s="39">
        <v>0</v>
      </c>
      <c r="K857" s="39">
        <v>3315.2</v>
      </c>
      <c r="L857" s="39">
        <v>2098.6999999999998</v>
      </c>
      <c r="M857" s="41">
        <v>5991150.7739999993</v>
      </c>
      <c r="N857" s="41">
        <f t="shared" si="51"/>
        <v>5991150.7739999993</v>
      </c>
      <c r="O857" s="41">
        <v>0</v>
      </c>
      <c r="P857" s="41">
        <v>0</v>
      </c>
      <c r="Q857" s="41">
        <v>0</v>
      </c>
      <c r="R857" s="52">
        <v>44927</v>
      </c>
      <c r="S857" s="52">
        <v>45291</v>
      </c>
    </row>
    <row r="858" spans="1:19" ht="20.25" x14ac:dyDescent="0.25">
      <c r="A858" s="42" t="s">
        <v>22</v>
      </c>
      <c r="B858" s="42"/>
      <c r="C858" s="53" t="s">
        <v>172</v>
      </c>
      <c r="D858" s="53" t="s">
        <v>172</v>
      </c>
      <c r="E858" s="53" t="s">
        <v>172</v>
      </c>
      <c r="F858" s="53" t="s">
        <v>172</v>
      </c>
      <c r="G858" s="53" t="s">
        <v>172</v>
      </c>
      <c r="H858" s="53" t="s">
        <v>172</v>
      </c>
      <c r="I858" s="53" t="s">
        <v>172</v>
      </c>
      <c r="J858" s="45">
        <f>SUM(J854:J857)</f>
        <v>0</v>
      </c>
      <c r="K858" s="45">
        <f t="shared" ref="K858:Q858" si="54">SUM(K854:K857)</f>
        <v>20310.400000000001</v>
      </c>
      <c r="L858" s="45">
        <f t="shared" si="54"/>
        <v>12718</v>
      </c>
      <c r="M858" s="45">
        <f t="shared" si="54"/>
        <v>17028482.855999999</v>
      </c>
      <c r="N858" s="45">
        <f t="shared" si="54"/>
        <v>17028482.855999999</v>
      </c>
      <c r="O858" s="45">
        <f t="shared" si="54"/>
        <v>0</v>
      </c>
      <c r="P858" s="45">
        <f t="shared" si="54"/>
        <v>0</v>
      </c>
      <c r="Q858" s="45">
        <f t="shared" si="54"/>
        <v>0</v>
      </c>
      <c r="R858" s="53" t="s">
        <v>172</v>
      </c>
      <c r="S858" s="53" t="s">
        <v>172</v>
      </c>
    </row>
    <row r="859" spans="1:19" ht="20.25" x14ac:dyDescent="0.25">
      <c r="A859" s="49" t="s">
        <v>34</v>
      </c>
      <c r="B859" s="49"/>
      <c r="C859" s="53" t="s">
        <v>172</v>
      </c>
      <c r="D859" s="53" t="s">
        <v>172</v>
      </c>
      <c r="E859" s="53" t="s">
        <v>172</v>
      </c>
      <c r="F859" s="53" t="s">
        <v>172</v>
      </c>
      <c r="G859" s="53" t="s">
        <v>172</v>
      </c>
      <c r="H859" s="53" t="s">
        <v>172</v>
      </c>
      <c r="I859" s="53" t="s">
        <v>172</v>
      </c>
      <c r="J859" s="45">
        <f>J843+J852+J858</f>
        <v>2</v>
      </c>
      <c r="K859" s="45">
        <f t="shared" ref="K859:Q859" si="55">K843+K852+K858</f>
        <v>47814.78</v>
      </c>
      <c r="L859" s="45">
        <f t="shared" si="55"/>
        <v>34146.700000000004</v>
      </c>
      <c r="M859" s="45">
        <f t="shared" si="55"/>
        <v>28662522.144299999</v>
      </c>
      <c r="N859" s="45">
        <f t="shared" si="55"/>
        <v>28662522.144299999</v>
      </c>
      <c r="O859" s="45">
        <f t="shared" si="55"/>
        <v>0</v>
      </c>
      <c r="P859" s="45">
        <f t="shared" si="55"/>
        <v>0</v>
      </c>
      <c r="Q859" s="45">
        <f t="shared" si="55"/>
        <v>0</v>
      </c>
      <c r="R859" s="53" t="s">
        <v>172</v>
      </c>
      <c r="S859" s="53" t="s">
        <v>172</v>
      </c>
    </row>
    <row r="860" spans="1:19" ht="20.25" x14ac:dyDescent="0.3">
      <c r="A860" s="455" t="s">
        <v>1938</v>
      </c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6"/>
    </row>
    <row r="861" spans="1:19" ht="20.25" x14ac:dyDescent="0.3">
      <c r="A861" s="457" t="s">
        <v>1939</v>
      </c>
      <c r="B861" s="457"/>
      <c r="C861" s="457"/>
      <c r="D861" s="457"/>
      <c r="E861" s="457"/>
      <c r="F861" s="457"/>
      <c r="G861" s="457"/>
      <c r="H861" s="457"/>
      <c r="I861" s="457"/>
      <c r="J861" s="457"/>
      <c r="K861" s="457"/>
      <c r="L861" s="457"/>
      <c r="M861" s="457"/>
      <c r="N861" s="457"/>
      <c r="O861" s="457"/>
      <c r="P861" s="457"/>
      <c r="Q861" s="457"/>
      <c r="R861" s="457"/>
      <c r="S861" s="458"/>
    </row>
    <row r="862" spans="1:19" ht="20.25" x14ac:dyDescent="0.3">
      <c r="A862" s="39">
        <v>768</v>
      </c>
      <c r="B862" s="40" t="s">
        <v>659</v>
      </c>
      <c r="C862" s="50">
        <v>42662</v>
      </c>
      <c r="D862" s="39" t="s">
        <v>1896</v>
      </c>
      <c r="E862" s="39">
        <v>1968</v>
      </c>
      <c r="F862" s="39">
        <v>2019</v>
      </c>
      <c r="G862" s="51" t="s">
        <v>2089</v>
      </c>
      <c r="H862" s="39">
        <v>5</v>
      </c>
      <c r="I862" s="39">
        <v>3</v>
      </c>
      <c r="J862" s="39">
        <v>0</v>
      </c>
      <c r="K862" s="39">
        <v>4290.4399999999996</v>
      </c>
      <c r="L862" s="39">
        <v>2545.5</v>
      </c>
      <c r="M862" s="41">
        <v>3234293.034</v>
      </c>
      <c r="N862" s="41">
        <f t="shared" si="51"/>
        <v>3234293.034</v>
      </c>
      <c r="O862" s="41">
        <v>0</v>
      </c>
      <c r="P862" s="41">
        <v>0</v>
      </c>
      <c r="Q862" s="41">
        <v>0</v>
      </c>
      <c r="R862" s="52">
        <v>44927</v>
      </c>
      <c r="S862" s="52">
        <v>45291</v>
      </c>
    </row>
    <row r="863" spans="1:19" ht="20.25" x14ac:dyDescent="0.3">
      <c r="A863" s="39">
        <v>769</v>
      </c>
      <c r="B863" s="40" t="s">
        <v>660</v>
      </c>
      <c r="C863" s="50">
        <v>42710</v>
      </c>
      <c r="D863" s="39" t="s">
        <v>1896</v>
      </c>
      <c r="E863" s="39">
        <v>1982</v>
      </c>
      <c r="F863" s="39" t="s">
        <v>2122</v>
      </c>
      <c r="G863" s="51" t="s">
        <v>2089</v>
      </c>
      <c r="H863" s="39">
        <v>5</v>
      </c>
      <c r="I863" s="39">
        <v>8</v>
      </c>
      <c r="J863" s="39">
        <v>0</v>
      </c>
      <c r="K863" s="39">
        <v>5206.1000000000004</v>
      </c>
      <c r="L863" s="39">
        <v>5208.1500000000005</v>
      </c>
      <c r="M863" s="41">
        <v>11953332.635999998</v>
      </c>
      <c r="N863" s="41">
        <f t="shared" si="51"/>
        <v>11953332.635999998</v>
      </c>
      <c r="O863" s="41">
        <v>0</v>
      </c>
      <c r="P863" s="41">
        <v>0</v>
      </c>
      <c r="Q863" s="41">
        <v>0</v>
      </c>
      <c r="R863" s="52">
        <v>44927</v>
      </c>
      <c r="S863" s="52">
        <v>45291</v>
      </c>
    </row>
    <row r="864" spans="1:19" ht="20.25" x14ac:dyDescent="0.3">
      <c r="A864" s="39">
        <v>770</v>
      </c>
      <c r="B864" s="40" t="s">
        <v>661</v>
      </c>
      <c r="C864" s="50">
        <v>42712</v>
      </c>
      <c r="D864" s="39" t="s">
        <v>1896</v>
      </c>
      <c r="E864" s="39">
        <v>1984</v>
      </c>
      <c r="F864" s="39" t="s">
        <v>2122</v>
      </c>
      <c r="G864" s="51" t="s">
        <v>2089</v>
      </c>
      <c r="H864" s="39">
        <v>5</v>
      </c>
      <c r="I864" s="39">
        <v>5</v>
      </c>
      <c r="J864" s="39">
        <v>0</v>
      </c>
      <c r="K864" s="39">
        <v>5642.4</v>
      </c>
      <c r="L864" s="39">
        <v>5117.8</v>
      </c>
      <c r="M864" s="41">
        <v>11939655.714</v>
      </c>
      <c r="N864" s="41">
        <f t="shared" si="51"/>
        <v>11939655.714</v>
      </c>
      <c r="O864" s="41">
        <v>0</v>
      </c>
      <c r="P864" s="41">
        <v>0</v>
      </c>
      <c r="Q864" s="41">
        <v>0</v>
      </c>
      <c r="R864" s="52">
        <v>44927</v>
      </c>
      <c r="S864" s="52">
        <v>45291</v>
      </c>
    </row>
    <row r="865" spans="1:19" ht="20.25" x14ac:dyDescent="0.3">
      <c r="A865" s="39">
        <v>771</v>
      </c>
      <c r="B865" s="40" t="s">
        <v>662</v>
      </c>
      <c r="C865" s="50">
        <v>42714</v>
      </c>
      <c r="D865" s="39" t="s">
        <v>1896</v>
      </c>
      <c r="E865" s="39">
        <v>1986</v>
      </c>
      <c r="F865" s="39" t="s">
        <v>2122</v>
      </c>
      <c r="G865" s="51" t="s">
        <v>2089</v>
      </c>
      <c r="H865" s="39">
        <v>5</v>
      </c>
      <c r="I865" s="39">
        <v>5</v>
      </c>
      <c r="J865" s="39">
        <v>0</v>
      </c>
      <c r="K865" s="39">
        <v>7329</v>
      </c>
      <c r="L865" s="39">
        <v>5240.17</v>
      </c>
      <c r="M865" s="41">
        <v>11919888.791999999</v>
      </c>
      <c r="N865" s="41">
        <f t="shared" si="51"/>
        <v>11919888.791999999</v>
      </c>
      <c r="O865" s="41">
        <v>0</v>
      </c>
      <c r="P865" s="41">
        <v>0</v>
      </c>
      <c r="Q865" s="41">
        <v>0</v>
      </c>
      <c r="R865" s="52">
        <v>44927</v>
      </c>
      <c r="S865" s="52">
        <v>45291</v>
      </c>
    </row>
    <row r="866" spans="1:19" ht="20.25" x14ac:dyDescent="0.3">
      <c r="A866" s="39">
        <v>772</v>
      </c>
      <c r="B866" s="40" t="s">
        <v>663</v>
      </c>
      <c r="C866" s="50">
        <v>42792</v>
      </c>
      <c r="D866" s="39" t="s">
        <v>1896</v>
      </c>
      <c r="E866" s="39">
        <v>1989</v>
      </c>
      <c r="F866" s="39" t="s">
        <v>2122</v>
      </c>
      <c r="G866" s="51" t="s">
        <v>2089</v>
      </c>
      <c r="H866" s="39">
        <v>5</v>
      </c>
      <c r="I866" s="39">
        <v>8</v>
      </c>
      <c r="J866" s="39">
        <v>0</v>
      </c>
      <c r="K866" s="39">
        <v>8731.31</v>
      </c>
      <c r="L866" s="39">
        <v>4989.8</v>
      </c>
      <c r="M866" s="41">
        <v>12077748.9</v>
      </c>
      <c r="N866" s="41">
        <f t="shared" si="51"/>
        <v>12077748.9</v>
      </c>
      <c r="O866" s="41">
        <v>0</v>
      </c>
      <c r="P866" s="41">
        <v>0</v>
      </c>
      <c r="Q866" s="41">
        <v>0</v>
      </c>
      <c r="R866" s="52">
        <v>44927</v>
      </c>
      <c r="S866" s="52">
        <v>45291</v>
      </c>
    </row>
    <row r="867" spans="1:19" ht="20.25" x14ac:dyDescent="0.3">
      <c r="A867" s="39">
        <v>773</v>
      </c>
      <c r="B867" s="40" t="s">
        <v>665</v>
      </c>
      <c r="C867" s="50">
        <v>42816</v>
      </c>
      <c r="D867" s="39" t="s">
        <v>1896</v>
      </c>
      <c r="E867" s="39">
        <v>1986</v>
      </c>
      <c r="F867" s="39" t="s">
        <v>2122</v>
      </c>
      <c r="G867" s="51" t="s">
        <v>2088</v>
      </c>
      <c r="H867" s="39">
        <v>5</v>
      </c>
      <c r="I867" s="39">
        <v>4</v>
      </c>
      <c r="J867" s="39">
        <v>0</v>
      </c>
      <c r="K867" s="39">
        <v>4632.74</v>
      </c>
      <c r="L867" s="39">
        <v>3297.42</v>
      </c>
      <c r="M867" s="41">
        <v>3848444.1320000002</v>
      </c>
      <c r="N867" s="41">
        <f t="shared" si="51"/>
        <v>3848444.1320000002</v>
      </c>
      <c r="O867" s="41">
        <v>0</v>
      </c>
      <c r="P867" s="41">
        <v>0</v>
      </c>
      <c r="Q867" s="41">
        <v>0</v>
      </c>
      <c r="R867" s="52">
        <v>44927</v>
      </c>
      <c r="S867" s="52">
        <v>45291</v>
      </c>
    </row>
    <row r="868" spans="1:19" ht="20.25" x14ac:dyDescent="0.3">
      <c r="A868" s="39">
        <v>774</v>
      </c>
      <c r="B868" s="40" t="s">
        <v>666</v>
      </c>
      <c r="C868" s="50">
        <v>42842</v>
      </c>
      <c r="D868" s="39" t="s">
        <v>1896</v>
      </c>
      <c r="E868" s="39">
        <v>1939</v>
      </c>
      <c r="F868" s="39" t="s">
        <v>2122</v>
      </c>
      <c r="G868" s="51" t="s">
        <v>2094</v>
      </c>
      <c r="H868" s="39">
        <v>2</v>
      </c>
      <c r="I868" s="39">
        <v>1</v>
      </c>
      <c r="J868" s="39">
        <v>0</v>
      </c>
      <c r="K868" s="39">
        <v>647.1</v>
      </c>
      <c r="L868" s="39">
        <v>388.81</v>
      </c>
      <c r="M868" s="41">
        <v>887913.47399999993</v>
      </c>
      <c r="N868" s="41">
        <f t="shared" si="51"/>
        <v>887913.47399999993</v>
      </c>
      <c r="O868" s="41">
        <v>0</v>
      </c>
      <c r="P868" s="41">
        <v>0</v>
      </c>
      <c r="Q868" s="41">
        <v>0</v>
      </c>
      <c r="R868" s="52">
        <v>44927</v>
      </c>
      <c r="S868" s="52">
        <v>45291</v>
      </c>
    </row>
    <row r="869" spans="1:19" ht="20.25" x14ac:dyDescent="0.3">
      <c r="A869" s="39">
        <v>775</v>
      </c>
      <c r="B869" s="40" t="s">
        <v>667</v>
      </c>
      <c r="C869" s="50">
        <v>42843</v>
      </c>
      <c r="D869" s="39" t="s">
        <v>1896</v>
      </c>
      <c r="E869" s="39">
        <v>1955</v>
      </c>
      <c r="F869" s="39" t="s">
        <v>2122</v>
      </c>
      <c r="G869" s="51" t="s">
        <v>2089</v>
      </c>
      <c r="H869" s="39">
        <v>2</v>
      </c>
      <c r="I869" s="39">
        <v>3</v>
      </c>
      <c r="J869" s="39">
        <v>0</v>
      </c>
      <c r="K869" s="39">
        <v>2378.6999999999998</v>
      </c>
      <c r="L869" s="39">
        <v>1350.8</v>
      </c>
      <c r="M869" s="41">
        <v>3122621.9219999998</v>
      </c>
      <c r="N869" s="41">
        <f t="shared" si="51"/>
        <v>3122621.9219999998</v>
      </c>
      <c r="O869" s="41">
        <v>0</v>
      </c>
      <c r="P869" s="41">
        <v>0</v>
      </c>
      <c r="Q869" s="41">
        <v>0</v>
      </c>
      <c r="R869" s="52">
        <v>44927</v>
      </c>
      <c r="S869" s="52">
        <v>45291</v>
      </c>
    </row>
    <row r="870" spans="1:19" ht="20.25" x14ac:dyDescent="0.3">
      <c r="A870" s="39">
        <v>776</v>
      </c>
      <c r="B870" s="40" t="s">
        <v>668</v>
      </c>
      <c r="C870" s="50">
        <v>42846</v>
      </c>
      <c r="D870" s="39" t="s">
        <v>1896</v>
      </c>
      <c r="E870" s="39">
        <v>1952</v>
      </c>
      <c r="F870" s="39" t="s">
        <v>2122</v>
      </c>
      <c r="G870" s="51" t="s">
        <v>2089</v>
      </c>
      <c r="H870" s="39">
        <v>2</v>
      </c>
      <c r="I870" s="39">
        <v>1</v>
      </c>
      <c r="J870" s="39">
        <v>0</v>
      </c>
      <c r="K870" s="39">
        <v>551.4</v>
      </c>
      <c r="L870" s="39">
        <v>367.6</v>
      </c>
      <c r="M870" s="41">
        <v>771218.11200000008</v>
      </c>
      <c r="N870" s="41">
        <f t="shared" si="51"/>
        <v>771218.11200000008</v>
      </c>
      <c r="O870" s="41">
        <v>0</v>
      </c>
      <c r="P870" s="41">
        <v>0</v>
      </c>
      <c r="Q870" s="41">
        <v>0</v>
      </c>
      <c r="R870" s="52">
        <v>44927</v>
      </c>
      <c r="S870" s="52">
        <v>45291</v>
      </c>
    </row>
    <row r="871" spans="1:19" ht="20.25" x14ac:dyDescent="0.3">
      <c r="A871" s="39">
        <v>778</v>
      </c>
      <c r="B871" s="40" t="s">
        <v>669</v>
      </c>
      <c r="C871" s="50">
        <v>42850</v>
      </c>
      <c r="D871" s="39" t="s">
        <v>1896</v>
      </c>
      <c r="E871" s="39">
        <v>1935</v>
      </c>
      <c r="F871" s="39" t="s">
        <v>2122</v>
      </c>
      <c r="G871" s="51" t="s">
        <v>2094</v>
      </c>
      <c r="H871" s="39">
        <v>2</v>
      </c>
      <c r="I871" s="39">
        <v>1</v>
      </c>
      <c r="J871" s="39">
        <v>0</v>
      </c>
      <c r="K871" s="39">
        <v>651.15</v>
      </c>
      <c r="L871" s="39">
        <v>434.12</v>
      </c>
      <c r="M871" s="41">
        <v>933292.5</v>
      </c>
      <c r="N871" s="41">
        <f t="shared" si="51"/>
        <v>933292.5</v>
      </c>
      <c r="O871" s="41">
        <v>0</v>
      </c>
      <c r="P871" s="41">
        <v>0</v>
      </c>
      <c r="Q871" s="41">
        <v>0</v>
      </c>
      <c r="R871" s="52">
        <v>44927</v>
      </c>
      <c r="S871" s="52">
        <v>45291</v>
      </c>
    </row>
    <row r="872" spans="1:19" ht="20.25" x14ac:dyDescent="0.3">
      <c r="A872" s="39">
        <v>779</v>
      </c>
      <c r="B872" s="40" t="s">
        <v>670</v>
      </c>
      <c r="C872" s="50">
        <v>42851</v>
      </c>
      <c r="D872" s="39" t="s">
        <v>1896</v>
      </c>
      <c r="E872" s="39">
        <v>1956</v>
      </c>
      <c r="F872" s="39" t="s">
        <v>2122</v>
      </c>
      <c r="G872" s="51" t="s">
        <v>2089</v>
      </c>
      <c r="H872" s="39">
        <v>2</v>
      </c>
      <c r="I872" s="39">
        <v>1</v>
      </c>
      <c r="J872" s="39">
        <v>0</v>
      </c>
      <c r="K872" s="39">
        <v>744.3</v>
      </c>
      <c r="L872" s="39">
        <v>496.2</v>
      </c>
      <c r="M872" s="41">
        <v>1017796.1220000001</v>
      </c>
      <c r="N872" s="41">
        <f t="shared" si="51"/>
        <v>1017796.1220000001</v>
      </c>
      <c r="O872" s="41">
        <v>0</v>
      </c>
      <c r="P872" s="41">
        <v>0</v>
      </c>
      <c r="Q872" s="41">
        <v>0</v>
      </c>
      <c r="R872" s="52">
        <v>44927</v>
      </c>
      <c r="S872" s="52">
        <v>45291</v>
      </c>
    </row>
    <row r="873" spans="1:19" ht="20.25" x14ac:dyDescent="0.3">
      <c r="A873" s="39">
        <v>780</v>
      </c>
      <c r="B873" s="40" t="s">
        <v>671</v>
      </c>
      <c r="C873" s="50">
        <v>42636</v>
      </c>
      <c r="D873" s="39" t="s">
        <v>1896</v>
      </c>
      <c r="E873" s="39">
        <v>1979</v>
      </c>
      <c r="F873" s="39" t="s">
        <v>2122</v>
      </c>
      <c r="G873" s="51" t="s">
        <v>2088</v>
      </c>
      <c r="H873" s="39">
        <v>5</v>
      </c>
      <c r="I873" s="39">
        <v>4</v>
      </c>
      <c r="J873" s="39">
        <v>0</v>
      </c>
      <c r="K873" s="39">
        <v>4709.32</v>
      </c>
      <c r="L873" s="39">
        <v>3363.75</v>
      </c>
      <c r="M873" s="41">
        <v>6569758.9335000003</v>
      </c>
      <c r="N873" s="41">
        <f t="shared" si="51"/>
        <v>6569758.9335000003</v>
      </c>
      <c r="O873" s="41">
        <v>0</v>
      </c>
      <c r="P873" s="41">
        <v>0</v>
      </c>
      <c r="Q873" s="41">
        <v>0</v>
      </c>
      <c r="R873" s="52">
        <v>44927</v>
      </c>
      <c r="S873" s="52">
        <v>45291</v>
      </c>
    </row>
    <row r="874" spans="1:19" ht="20.25" x14ac:dyDescent="0.3">
      <c r="A874" s="39">
        <v>781</v>
      </c>
      <c r="B874" s="40" t="s">
        <v>672</v>
      </c>
      <c r="C874" s="50">
        <v>42876</v>
      </c>
      <c r="D874" s="39" t="s">
        <v>1896</v>
      </c>
      <c r="E874" s="39">
        <v>1962</v>
      </c>
      <c r="F874" s="39" t="s">
        <v>2122</v>
      </c>
      <c r="G874" s="51" t="s">
        <v>2089</v>
      </c>
      <c r="H874" s="39">
        <v>3</v>
      </c>
      <c r="I874" s="39">
        <v>2</v>
      </c>
      <c r="J874" s="39">
        <v>0</v>
      </c>
      <c r="K874" s="39">
        <v>1613.33</v>
      </c>
      <c r="L874" s="39">
        <v>963.70999999999992</v>
      </c>
      <c r="M874" s="41">
        <v>2155745.5080000004</v>
      </c>
      <c r="N874" s="41">
        <f t="shared" si="51"/>
        <v>2155745.5080000004</v>
      </c>
      <c r="O874" s="41">
        <v>0</v>
      </c>
      <c r="P874" s="41">
        <v>0</v>
      </c>
      <c r="Q874" s="41">
        <v>0</v>
      </c>
      <c r="R874" s="52">
        <v>44927</v>
      </c>
      <c r="S874" s="52">
        <v>45291</v>
      </c>
    </row>
    <row r="875" spans="1:19" ht="20.25" x14ac:dyDescent="0.3">
      <c r="A875" s="39">
        <v>782</v>
      </c>
      <c r="B875" s="40" t="s">
        <v>673</v>
      </c>
      <c r="C875" s="50">
        <v>42933</v>
      </c>
      <c r="D875" s="39" t="s">
        <v>1896</v>
      </c>
      <c r="E875" s="39">
        <v>1984</v>
      </c>
      <c r="F875" s="39" t="s">
        <v>2122</v>
      </c>
      <c r="G875" s="51" t="s">
        <v>2088</v>
      </c>
      <c r="H875" s="39">
        <v>5</v>
      </c>
      <c r="I875" s="39">
        <v>6</v>
      </c>
      <c r="J875" s="39">
        <v>0</v>
      </c>
      <c r="K875" s="39">
        <v>7691.6</v>
      </c>
      <c r="L875" s="39">
        <v>6118.1</v>
      </c>
      <c r="M875" s="41">
        <v>12407615.7597</v>
      </c>
      <c r="N875" s="41">
        <f t="shared" si="51"/>
        <v>12407615.7597</v>
      </c>
      <c r="O875" s="41">
        <v>0</v>
      </c>
      <c r="P875" s="41">
        <v>0</v>
      </c>
      <c r="Q875" s="41">
        <v>0</v>
      </c>
      <c r="R875" s="52">
        <v>44927</v>
      </c>
      <c r="S875" s="52">
        <v>45291</v>
      </c>
    </row>
    <row r="876" spans="1:19" ht="20.25" x14ac:dyDescent="0.3">
      <c r="A876" s="39">
        <v>783</v>
      </c>
      <c r="B876" s="40" t="s">
        <v>674</v>
      </c>
      <c r="C876" s="50">
        <v>42936</v>
      </c>
      <c r="D876" s="39" t="s">
        <v>1896</v>
      </c>
      <c r="E876" s="39">
        <v>1987</v>
      </c>
      <c r="F876" s="39" t="s">
        <v>2122</v>
      </c>
      <c r="G876" s="51" t="s">
        <v>2088</v>
      </c>
      <c r="H876" s="39">
        <v>5</v>
      </c>
      <c r="I876" s="39">
        <v>3</v>
      </c>
      <c r="J876" s="39">
        <v>0</v>
      </c>
      <c r="K876" s="39">
        <v>4023.32</v>
      </c>
      <c r="L876" s="39">
        <v>3525.9</v>
      </c>
      <c r="M876" s="41">
        <v>5692186.5738500003</v>
      </c>
      <c r="N876" s="41">
        <f t="shared" si="51"/>
        <v>5692186.5738500003</v>
      </c>
      <c r="O876" s="41">
        <v>0</v>
      </c>
      <c r="P876" s="41">
        <v>0</v>
      </c>
      <c r="Q876" s="41">
        <v>0</v>
      </c>
      <c r="R876" s="52">
        <v>44927</v>
      </c>
      <c r="S876" s="52">
        <v>45291</v>
      </c>
    </row>
    <row r="877" spans="1:19" ht="20.25" x14ac:dyDescent="0.25">
      <c r="A877" s="42" t="s">
        <v>22</v>
      </c>
      <c r="B877" s="42"/>
      <c r="C877" s="53" t="s">
        <v>172</v>
      </c>
      <c r="D877" s="53" t="s">
        <v>172</v>
      </c>
      <c r="E877" s="53" t="s">
        <v>172</v>
      </c>
      <c r="F877" s="53" t="s">
        <v>172</v>
      </c>
      <c r="G877" s="53" t="s">
        <v>172</v>
      </c>
      <c r="H877" s="53" t="s">
        <v>172</v>
      </c>
      <c r="I877" s="53" t="s">
        <v>172</v>
      </c>
      <c r="J877" s="45">
        <f t="shared" ref="J877:Q877" si="56">SUM(J862:J876)</f>
        <v>0</v>
      </c>
      <c r="K877" s="45">
        <f t="shared" si="56"/>
        <v>58842.21</v>
      </c>
      <c r="L877" s="45">
        <f t="shared" si="56"/>
        <v>43407.83</v>
      </c>
      <c r="M877" s="45">
        <f t="shared" si="56"/>
        <v>88531512.113050014</v>
      </c>
      <c r="N877" s="45">
        <f t="shared" si="56"/>
        <v>88531512.113050014</v>
      </c>
      <c r="O877" s="45">
        <f t="shared" si="56"/>
        <v>0</v>
      </c>
      <c r="P877" s="45">
        <f t="shared" si="56"/>
        <v>0</v>
      </c>
      <c r="Q877" s="45">
        <f t="shared" si="56"/>
        <v>0</v>
      </c>
      <c r="R877" s="53" t="s">
        <v>172</v>
      </c>
      <c r="S877" s="53" t="s">
        <v>172</v>
      </c>
    </row>
    <row r="878" spans="1:19" ht="20.25" x14ac:dyDescent="0.25">
      <c r="A878" s="49" t="s">
        <v>34</v>
      </c>
      <c r="B878" s="49"/>
      <c r="C878" s="53" t="s">
        <v>172</v>
      </c>
      <c r="D878" s="53" t="s">
        <v>172</v>
      </c>
      <c r="E878" s="53" t="s">
        <v>172</v>
      </c>
      <c r="F878" s="53" t="s">
        <v>172</v>
      </c>
      <c r="G878" s="53" t="s">
        <v>172</v>
      </c>
      <c r="H878" s="53" t="s">
        <v>172</v>
      </c>
      <c r="I878" s="53" t="s">
        <v>172</v>
      </c>
      <c r="J878" s="45">
        <f>SUM(J877)</f>
        <v>0</v>
      </c>
      <c r="K878" s="45">
        <f t="shared" ref="K878:Q878" si="57">SUM(K877)</f>
        <v>58842.21</v>
      </c>
      <c r="L878" s="45">
        <f t="shared" si="57"/>
        <v>43407.83</v>
      </c>
      <c r="M878" s="45">
        <f t="shared" si="57"/>
        <v>88531512.113050014</v>
      </c>
      <c r="N878" s="45">
        <f t="shared" si="57"/>
        <v>88531512.113050014</v>
      </c>
      <c r="O878" s="45">
        <f t="shared" si="57"/>
        <v>0</v>
      </c>
      <c r="P878" s="45">
        <f t="shared" si="57"/>
        <v>0</v>
      </c>
      <c r="Q878" s="45">
        <f t="shared" si="57"/>
        <v>0</v>
      </c>
      <c r="R878" s="53" t="s">
        <v>172</v>
      </c>
      <c r="S878" s="53" t="s">
        <v>172</v>
      </c>
    </row>
    <row r="879" spans="1:19" ht="20.25" x14ac:dyDescent="0.3">
      <c r="A879" s="455" t="s">
        <v>1940</v>
      </c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6"/>
    </row>
    <row r="880" spans="1:19" ht="20.25" x14ac:dyDescent="0.3">
      <c r="A880" s="457" t="s">
        <v>1942</v>
      </c>
      <c r="B880" s="457"/>
      <c r="C880" s="457"/>
      <c r="D880" s="457"/>
      <c r="E880" s="457"/>
      <c r="F880" s="457"/>
      <c r="G880" s="457"/>
      <c r="H880" s="457"/>
      <c r="I880" s="457"/>
      <c r="J880" s="457"/>
      <c r="K880" s="457"/>
      <c r="L880" s="457"/>
      <c r="M880" s="457"/>
      <c r="N880" s="457"/>
      <c r="O880" s="457"/>
      <c r="P880" s="457"/>
      <c r="Q880" s="457"/>
      <c r="R880" s="457"/>
      <c r="S880" s="458"/>
    </row>
    <row r="881" spans="1:19" ht="20.25" x14ac:dyDescent="0.3">
      <c r="A881" s="39">
        <v>784</v>
      </c>
      <c r="B881" s="40" t="s">
        <v>675</v>
      </c>
      <c r="C881" s="50">
        <v>43312</v>
      </c>
      <c r="D881" s="39" t="s">
        <v>1896</v>
      </c>
      <c r="E881" s="39">
        <v>1940</v>
      </c>
      <c r="F881" s="39" t="s">
        <v>2122</v>
      </c>
      <c r="G881" s="51" t="s">
        <v>2094</v>
      </c>
      <c r="H881" s="39">
        <v>2</v>
      </c>
      <c r="I881" s="39">
        <v>2</v>
      </c>
      <c r="J881" s="39">
        <v>0</v>
      </c>
      <c r="K881" s="39">
        <v>1063.3</v>
      </c>
      <c r="L881" s="39">
        <v>432.4</v>
      </c>
      <c r="M881" s="41">
        <v>56856</v>
      </c>
      <c r="N881" s="41">
        <f t="shared" si="51"/>
        <v>56856</v>
      </c>
      <c r="O881" s="41">
        <v>0</v>
      </c>
      <c r="P881" s="41">
        <v>0</v>
      </c>
      <c r="Q881" s="41">
        <v>0</v>
      </c>
      <c r="R881" s="52">
        <v>44927</v>
      </c>
      <c r="S881" s="52">
        <v>45291</v>
      </c>
    </row>
    <row r="882" spans="1:19" ht="20.25" x14ac:dyDescent="0.3">
      <c r="A882" s="39">
        <v>785</v>
      </c>
      <c r="B882" s="40" t="s">
        <v>677</v>
      </c>
      <c r="C882" s="50">
        <v>43298</v>
      </c>
      <c r="D882" s="39" t="s">
        <v>1896</v>
      </c>
      <c r="E882" s="39">
        <v>1957</v>
      </c>
      <c r="F882" s="39" t="s">
        <v>2122</v>
      </c>
      <c r="G882" s="51" t="s">
        <v>2089</v>
      </c>
      <c r="H882" s="39">
        <v>2</v>
      </c>
      <c r="I882" s="39">
        <v>2</v>
      </c>
      <c r="J882" s="39">
        <v>0</v>
      </c>
      <c r="K882" s="39">
        <v>730.3</v>
      </c>
      <c r="L882" s="39">
        <v>378.6</v>
      </c>
      <c r="M882" s="41">
        <v>173533.81200000001</v>
      </c>
      <c r="N882" s="41">
        <f t="shared" si="51"/>
        <v>173533.81200000001</v>
      </c>
      <c r="O882" s="41">
        <v>0</v>
      </c>
      <c r="P882" s="41">
        <v>0</v>
      </c>
      <c r="Q882" s="41">
        <v>0</v>
      </c>
      <c r="R882" s="52">
        <v>44927</v>
      </c>
      <c r="S882" s="52">
        <v>45291</v>
      </c>
    </row>
    <row r="883" spans="1:19" ht="20.25" x14ac:dyDescent="0.3">
      <c r="A883" s="39">
        <v>786</v>
      </c>
      <c r="B883" s="40" t="s">
        <v>679</v>
      </c>
      <c r="C883" s="50">
        <v>43381</v>
      </c>
      <c r="D883" s="39" t="s">
        <v>1896</v>
      </c>
      <c r="E883" s="39">
        <v>1957</v>
      </c>
      <c r="F883" s="39" t="s">
        <v>2122</v>
      </c>
      <c r="G883" s="51" t="s">
        <v>2094</v>
      </c>
      <c r="H883" s="39">
        <v>2</v>
      </c>
      <c r="I883" s="39">
        <v>1</v>
      </c>
      <c r="J883" s="39">
        <v>0</v>
      </c>
      <c r="K883" s="39">
        <v>735.8</v>
      </c>
      <c r="L883" s="39">
        <v>406.6</v>
      </c>
      <c r="M883" s="41">
        <v>157114.38</v>
      </c>
      <c r="N883" s="41">
        <f t="shared" si="51"/>
        <v>157114.38</v>
      </c>
      <c r="O883" s="41">
        <v>0</v>
      </c>
      <c r="P883" s="41">
        <v>0</v>
      </c>
      <c r="Q883" s="41">
        <v>0</v>
      </c>
      <c r="R883" s="52">
        <v>44927</v>
      </c>
      <c r="S883" s="52">
        <v>45291</v>
      </c>
    </row>
    <row r="884" spans="1:19" ht="20.25" x14ac:dyDescent="0.3">
      <c r="A884" s="39">
        <v>788</v>
      </c>
      <c r="B884" s="40" t="s">
        <v>680</v>
      </c>
      <c r="C884" s="50">
        <v>43416</v>
      </c>
      <c r="D884" s="39" t="s">
        <v>1896</v>
      </c>
      <c r="E884" s="39">
        <v>1957</v>
      </c>
      <c r="F884" s="39" t="s">
        <v>2122</v>
      </c>
      <c r="G884" s="51" t="s">
        <v>2089</v>
      </c>
      <c r="H884" s="39">
        <v>2</v>
      </c>
      <c r="I884" s="39">
        <v>2</v>
      </c>
      <c r="J884" s="39">
        <v>0</v>
      </c>
      <c r="K884" s="39">
        <v>1461.4</v>
      </c>
      <c r="L884" s="39">
        <v>805.19999999999993</v>
      </c>
      <c r="M884" s="41">
        <v>1784244.5459999999</v>
      </c>
      <c r="N884" s="41">
        <f t="shared" si="51"/>
        <v>1784244.5459999999</v>
      </c>
      <c r="O884" s="41">
        <v>0</v>
      </c>
      <c r="P884" s="41">
        <v>0</v>
      </c>
      <c r="Q884" s="41">
        <v>0</v>
      </c>
      <c r="R884" s="52">
        <v>44927</v>
      </c>
      <c r="S884" s="52">
        <v>45291</v>
      </c>
    </row>
    <row r="885" spans="1:19" ht="20.25" x14ac:dyDescent="0.3">
      <c r="A885" s="39">
        <v>789</v>
      </c>
      <c r="B885" s="40" t="s">
        <v>681</v>
      </c>
      <c r="C885" s="50">
        <v>43419</v>
      </c>
      <c r="D885" s="39" t="s">
        <v>1896</v>
      </c>
      <c r="E885" s="39">
        <v>1957</v>
      </c>
      <c r="F885" s="39" t="s">
        <v>2122</v>
      </c>
      <c r="G885" s="51" t="s">
        <v>2089</v>
      </c>
      <c r="H885" s="39">
        <v>2</v>
      </c>
      <c r="I885" s="39">
        <v>2</v>
      </c>
      <c r="J885" s="39">
        <v>0</v>
      </c>
      <c r="K885" s="39">
        <v>1286.4000000000001</v>
      </c>
      <c r="L885" s="39">
        <v>722.6</v>
      </c>
      <c r="M885" s="41">
        <v>1867348.686</v>
      </c>
      <c r="N885" s="41">
        <f t="shared" si="51"/>
        <v>1867348.686</v>
      </c>
      <c r="O885" s="41">
        <v>0</v>
      </c>
      <c r="P885" s="41">
        <v>0</v>
      </c>
      <c r="Q885" s="41">
        <v>0</v>
      </c>
      <c r="R885" s="52">
        <v>44927</v>
      </c>
      <c r="S885" s="52">
        <v>45291</v>
      </c>
    </row>
    <row r="886" spans="1:19" ht="20.25" x14ac:dyDescent="0.3">
      <c r="A886" s="39">
        <v>790</v>
      </c>
      <c r="B886" s="40" t="s">
        <v>684</v>
      </c>
      <c r="C886" s="50">
        <v>43519</v>
      </c>
      <c r="D886" s="39" t="s">
        <v>1896</v>
      </c>
      <c r="E886" s="39">
        <v>1957</v>
      </c>
      <c r="F886" s="39" t="s">
        <v>2122</v>
      </c>
      <c r="G886" s="51" t="s">
        <v>2089</v>
      </c>
      <c r="H886" s="39">
        <v>2</v>
      </c>
      <c r="I886" s="39">
        <v>2</v>
      </c>
      <c r="J886" s="39">
        <v>0</v>
      </c>
      <c r="K886" s="39">
        <v>1185.8</v>
      </c>
      <c r="L886" s="39">
        <v>615.4</v>
      </c>
      <c r="M886" s="41">
        <v>105804.6</v>
      </c>
      <c r="N886" s="41">
        <f t="shared" si="51"/>
        <v>105804.6</v>
      </c>
      <c r="O886" s="41">
        <v>0</v>
      </c>
      <c r="P886" s="41">
        <v>0</v>
      </c>
      <c r="Q886" s="41">
        <v>0</v>
      </c>
      <c r="R886" s="52">
        <v>44927</v>
      </c>
      <c r="S886" s="52">
        <v>45291</v>
      </c>
    </row>
    <row r="887" spans="1:19" ht="20.25" x14ac:dyDescent="0.3">
      <c r="A887" s="39">
        <v>791</v>
      </c>
      <c r="B887" s="40" t="s">
        <v>683</v>
      </c>
      <c r="C887" s="50">
        <v>46734</v>
      </c>
      <c r="D887" s="39" t="s">
        <v>1896</v>
      </c>
      <c r="E887" s="39">
        <v>1963</v>
      </c>
      <c r="F887" s="39" t="s">
        <v>2122</v>
      </c>
      <c r="G887" s="51" t="s">
        <v>2099</v>
      </c>
      <c r="H887" s="39">
        <v>4</v>
      </c>
      <c r="I887" s="39">
        <v>4</v>
      </c>
      <c r="J887" s="39">
        <v>0</v>
      </c>
      <c r="K887" s="39">
        <v>4944.8</v>
      </c>
      <c r="L887" s="39">
        <v>2490</v>
      </c>
      <c r="M887" s="41">
        <v>5499273.6539999992</v>
      </c>
      <c r="N887" s="41">
        <f t="shared" si="51"/>
        <v>5499273.6539999992</v>
      </c>
      <c r="O887" s="41">
        <v>0</v>
      </c>
      <c r="P887" s="41">
        <v>0</v>
      </c>
      <c r="Q887" s="41">
        <v>0</v>
      </c>
      <c r="R887" s="52">
        <v>44927</v>
      </c>
      <c r="S887" s="52">
        <v>45291</v>
      </c>
    </row>
    <row r="888" spans="1:19" ht="20.25" x14ac:dyDescent="0.3">
      <c r="A888" s="39">
        <v>792</v>
      </c>
      <c r="B888" s="40" t="s">
        <v>685</v>
      </c>
      <c r="C888" s="50">
        <v>43278</v>
      </c>
      <c r="D888" s="39" t="s">
        <v>1896</v>
      </c>
      <c r="E888" s="39">
        <v>1962</v>
      </c>
      <c r="F888" s="39" t="s">
        <v>2122</v>
      </c>
      <c r="G888" s="51" t="s">
        <v>2089</v>
      </c>
      <c r="H888" s="39">
        <v>2</v>
      </c>
      <c r="I888" s="39">
        <v>2</v>
      </c>
      <c r="J888" s="39">
        <v>0</v>
      </c>
      <c r="K888" s="39">
        <v>1117.8</v>
      </c>
      <c r="L888" s="39">
        <v>676.9</v>
      </c>
      <c r="M888" s="41">
        <v>1498763.007</v>
      </c>
      <c r="N888" s="41">
        <f t="shared" si="51"/>
        <v>1498763.007</v>
      </c>
      <c r="O888" s="41">
        <v>0</v>
      </c>
      <c r="P888" s="41">
        <v>0</v>
      </c>
      <c r="Q888" s="41">
        <v>0</v>
      </c>
      <c r="R888" s="52">
        <v>44927</v>
      </c>
      <c r="S888" s="52">
        <v>45291</v>
      </c>
    </row>
    <row r="889" spans="1:19" ht="20.25" x14ac:dyDescent="0.3">
      <c r="A889" s="39">
        <v>793</v>
      </c>
      <c r="B889" s="40" t="s">
        <v>686</v>
      </c>
      <c r="C889" s="50">
        <v>43279</v>
      </c>
      <c r="D889" s="39" t="s">
        <v>1896</v>
      </c>
      <c r="E889" s="39">
        <v>1962</v>
      </c>
      <c r="F889" s="39" t="s">
        <v>2122</v>
      </c>
      <c r="G889" s="51" t="s">
        <v>2089</v>
      </c>
      <c r="H889" s="39">
        <v>2</v>
      </c>
      <c r="I889" s="39">
        <v>1</v>
      </c>
      <c r="J889" s="39">
        <v>0</v>
      </c>
      <c r="K889" s="39">
        <v>955.1</v>
      </c>
      <c r="L889" s="39">
        <v>526</v>
      </c>
      <c r="M889" s="41">
        <v>1745077.86</v>
      </c>
      <c r="N889" s="41">
        <f t="shared" si="51"/>
        <v>1745077.86</v>
      </c>
      <c r="O889" s="41">
        <v>0</v>
      </c>
      <c r="P889" s="41">
        <v>0</v>
      </c>
      <c r="Q889" s="41">
        <v>0</v>
      </c>
      <c r="R889" s="52">
        <v>44927</v>
      </c>
      <c r="S889" s="52">
        <v>45291</v>
      </c>
    </row>
    <row r="890" spans="1:19" ht="20.25" x14ac:dyDescent="0.3">
      <c r="A890" s="39">
        <v>794</v>
      </c>
      <c r="B890" s="40" t="s">
        <v>687</v>
      </c>
      <c r="C890" s="50">
        <v>43281</v>
      </c>
      <c r="D890" s="39" t="s">
        <v>1896</v>
      </c>
      <c r="E890" s="39">
        <v>1962</v>
      </c>
      <c r="F890" s="39" t="s">
        <v>2122</v>
      </c>
      <c r="G890" s="51" t="s">
        <v>2089</v>
      </c>
      <c r="H890" s="39">
        <v>2</v>
      </c>
      <c r="I890" s="39">
        <v>1</v>
      </c>
      <c r="J890" s="39">
        <v>0</v>
      </c>
      <c r="K890" s="39">
        <v>1405.2</v>
      </c>
      <c r="L890" s="39">
        <v>712.1</v>
      </c>
      <c r="M890" s="41">
        <v>1480744.4225000001</v>
      </c>
      <c r="N890" s="41">
        <f t="shared" si="51"/>
        <v>1480744.4225000001</v>
      </c>
      <c r="O890" s="41">
        <v>0</v>
      </c>
      <c r="P890" s="41">
        <v>0</v>
      </c>
      <c r="Q890" s="41">
        <v>0</v>
      </c>
      <c r="R890" s="52">
        <v>44927</v>
      </c>
      <c r="S890" s="52">
        <v>45291</v>
      </c>
    </row>
    <row r="891" spans="1:19" ht="20.25" x14ac:dyDescent="0.3">
      <c r="A891" s="39">
        <v>795</v>
      </c>
      <c r="B891" s="40" t="s">
        <v>688</v>
      </c>
      <c r="C891" s="50">
        <v>43282</v>
      </c>
      <c r="D891" s="39" t="s">
        <v>1896</v>
      </c>
      <c r="E891" s="39">
        <v>1962</v>
      </c>
      <c r="F891" s="39" t="s">
        <v>2122</v>
      </c>
      <c r="G891" s="51" t="s">
        <v>2090</v>
      </c>
      <c r="H891" s="39">
        <v>2</v>
      </c>
      <c r="I891" s="39">
        <v>1</v>
      </c>
      <c r="J891" s="39">
        <v>0</v>
      </c>
      <c r="K891" s="39">
        <v>915</v>
      </c>
      <c r="L891" s="39">
        <v>520.19999999999993</v>
      </c>
      <c r="M891" s="41">
        <v>1168562.42545</v>
      </c>
      <c r="N891" s="41">
        <f t="shared" si="51"/>
        <v>1168562.42545</v>
      </c>
      <c r="O891" s="41">
        <v>0</v>
      </c>
      <c r="P891" s="41">
        <v>0</v>
      </c>
      <c r="Q891" s="41">
        <v>0</v>
      </c>
      <c r="R891" s="52">
        <v>44927</v>
      </c>
      <c r="S891" s="52">
        <v>45291</v>
      </c>
    </row>
    <row r="892" spans="1:19" ht="20.25" x14ac:dyDescent="0.3">
      <c r="A892" s="39">
        <v>796</v>
      </c>
      <c r="B892" s="40" t="s">
        <v>689</v>
      </c>
      <c r="C892" s="50">
        <v>43272</v>
      </c>
      <c r="D892" s="39" t="s">
        <v>1896</v>
      </c>
      <c r="E892" s="39">
        <v>1957</v>
      </c>
      <c r="F892" s="39" t="s">
        <v>2122</v>
      </c>
      <c r="G892" s="51" t="s">
        <v>2089</v>
      </c>
      <c r="H892" s="39">
        <v>2</v>
      </c>
      <c r="I892" s="39">
        <v>2</v>
      </c>
      <c r="J892" s="39">
        <v>0</v>
      </c>
      <c r="K892" s="39">
        <v>1418.9</v>
      </c>
      <c r="L892" s="39">
        <v>724.4</v>
      </c>
      <c r="M892" s="41">
        <v>1427260.0226499999</v>
      </c>
      <c r="N892" s="41">
        <f t="shared" si="51"/>
        <v>1427260.0226499999</v>
      </c>
      <c r="O892" s="41">
        <v>0</v>
      </c>
      <c r="P892" s="41">
        <v>0</v>
      </c>
      <c r="Q892" s="41">
        <v>0</v>
      </c>
      <c r="R892" s="52">
        <v>44927</v>
      </c>
      <c r="S892" s="52">
        <v>45291</v>
      </c>
    </row>
    <row r="893" spans="1:19" ht="20.25" x14ac:dyDescent="0.3">
      <c r="A893" s="39">
        <v>797</v>
      </c>
      <c r="B893" s="40" t="s">
        <v>690</v>
      </c>
      <c r="C893" s="50">
        <v>43275</v>
      </c>
      <c r="D893" s="39" t="s">
        <v>1896</v>
      </c>
      <c r="E893" s="39">
        <v>1962</v>
      </c>
      <c r="F893" s="39" t="s">
        <v>2122</v>
      </c>
      <c r="G893" s="51" t="s">
        <v>2089</v>
      </c>
      <c r="H893" s="39">
        <v>2</v>
      </c>
      <c r="I893" s="39">
        <v>2</v>
      </c>
      <c r="J893" s="39">
        <v>0</v>
      </c>
      <c r="K893" s="39">
        <v>1305.5</v>
      </c>
      <c r="L893" s="39">
        <v>727.1</v>
      </c>
      <c r="M893" s="41">
        <v>1192496.5212999999</v>
      </c>
      <c r="N893" s="41">
        <f t="shared" si="51"/>
        <v>1192496.5212999999</v>
      </c>
      <c r="O893" s="41">
        <v>0</v>
      </c>
      <c r="P893" s="41">
        <v>0</v>
      </c>
      <c r="Q893" s="41">
        <v>0</v>
      </c>
      <c r="R893" s="52">
        <v>44927</v>
      </c>
      <c r="S893" s="52">
        <v>45291</v>
      </c>
    </row>
    <row r="894" spans="1:19" ht="20.25" x14ac:dyDescent="0.25">
      <c r="A894" s="42" t="s">
        <v>22</v>
      </c>
      <c r="B894" s="42"/>
      <c r="C894" s="53" t="s">
        <v>172</v>
      </c>
      <c r="D894" s="53" t="s">
        <v>172</v>
      </c>
      <c r="E894" s="53" t="s">
        <v>172</v>
      </c>
      <c r="F894" s="53" t="s">
        <v>172</v>
      </c>
      <c r="G894" s="53" t="s">
        <v>172</v>
      </c>
      <c r="H894" s="53" t="s">
        <v>172</v>
      </c>
      <c r="I894" s="53" t="s">
        <v>172</v>
      </c>
      <c r="J894" s="45">
        <f t="shared" ref="J894:Q894" si="58">SUM(J881:J893)</f>
        <v>0</v>
      </c>
      <c r="K894" s="45">
        <f t="shared" si="58"/>
        <v>18525.3</v>
      </c>
      <c r="L894" s="45">
        <f t="shared" si="58"/>
        <v>9737.5</v>
      </c>
      <c r="M894" s="45">
        <f t="shared" si="58"/>
        <v>18157079.936899997</v>
      </c>
      <c r="N894" s="45">
        <f t="shared" si="58"/>
        <v>18157079.936899997</v>
      </c>
      <c r="O894" s="45">
        <f t="shared" si="58"/>
        <v>0</v>
      </c>
      <c r="P894" s="45">
        <f t="shared" si="58"/>
        <v>0</v>
      </c>
      <c r="Q894" s="45">
        <f t="shared" si="58"/>
        <v>0</v>
      </c>
      <c r="R894" s="53" t="s">
        <v>172</v>
      </c>
      <c r="S894" s="53" t="s">
        <v>172</v>
      </c>
    </row>
    <row r="895" spans="1:19" ht="20.25" x14ac:dyDescent="0.25">
      <c r="A895" s="49" t="s">
        <v>34</v>
      </c>
      <c r="B895" s="49"/>
      <c r="C895" s="53" t="s">
        <v>172</v>
      </c>
      <c r="D895" s="53" t="s">
        <v>172</v>
      </c>
      <c r="E895" s="53" t="s">
        <v>172</v>
      </c>
      <c r="F895" s="53" t="s">
        <v>172</v>
      </c>
      <c r="G895" s="53" t="s">
        <v>172</v>
      </c>
      <c r="H895" s="53" t="s">
        <v>172</v>
      </c>
      <c r="I895" s="53" t="s">
        <v>172</v>
      </c>
      <c r="J895" s="45">
        <f>SUM(J894)</f>
        <v>0</v>
      </c>
      <c r="K895" s="45">
        <f t="shared" ref="K895:Q895" si="59">SUM(K894)</f>
        <v>18525.3</v>
      </c>
      <c r="L895" s="45">
        <f t="shared" si="59"/>
        <v>9737.5</v>
      </c>
      <c r="M895" s="45">
        <f t="shared" si="59"/>
        <v>18157079.936899997</v>
      </c>
      <c r="N895" s="45">
        <f t="shared" si="59"/>
        <v>18157079.936899997</v>
      </c>
      <c r="O895" s="45">
        <f t="shared" si="59"/>
        <v>0</v>
      </c>
      <c r="P895" s="45">
        <f t="shared" si="59"/>
        <v>0</v>
      </c>
      <c r="Q895" s="45">
        <f t="shared" si="59"/>
        <v>0</v>
      </c>
      <c r="R895" s="53" t="s">
        <v>172</v>
      </c>
      <c r="S895" s="53" t="s">
        <v>172</v>
      </c>
    </row>
    <row r="896" spans="1:19" ht="20.25" x14ac:dyDescent="0.3">
      <c r="A896" s="455" t="s">
        <v>1941</v>
      </c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6"/>
    </row>
    <row r="897" spans="1:19" ht="20.25" x14ac:dyDescent="0.3">
      <c r="A897" s="457" t="s">
        <v>1943</v>
      </c>
      <c r="B897" s="457"/>
      <c r="C897" s="457"/>
      <c r="D897" s="457"/>
      <c r="E897" s="457"/>
      <c r="F897" s="457"/>
      <c r="G897" s="457"/>
      <c r="H897" s="457"/>
      <c r="I897" s="457"/>
      <c r="J897" s="457"/>
      <c r="K897" s="457"/>
      <c r="L897" s="457"/>
      <c r="M897" s="457"/>
      <c r="N897" s="457"/>
      <c r="O897" s="457"/>
      <c r="P897" s="457"/>
      <c r="Q897" s="457"/>
      <c r="R897" s="457"/>
      <c r="S897" s="458"/>
    </row>
    <row r="898" spans="1:19" ht="20.25" x14ac:dyDescent="0.3">
      <c r="A898" s="39">
        <v>798</v>
      </c>
      <c r="B898" s="40" t="s">
        <v>692</v>
      </c>
      <c r="C898" s="50">
        <v>42213</v>
      </c>
      <c r="D898" s="39" t="s">
        <v>1896</v>
      </c>
      <c r="E898" s="39">
        <v>1975</v>
      </c>
      <c r="F898" s="39" t="s">
        <v>2122</v>
      </c>
      <c r="G898" s="51" t="s">
        <v>2094</v>
      </c>
      <c r="H898" s="39">
        <v>2</v>
      </c>
      <c r="I898" s="39">
        <v>2</v>
      </c>
      <c r="J898" s="39">
        <v>0</v>
      </c>
      <c r="K898" s="39">
        <v>524.4</v>
      </c>
      <c r="L898" s="39">
        <v>522.5</v>
      </c>
      <c r="M898" s="41">
        <v>2043120.3779999998</v>
      </c>
      <c r="N898" s="41">
        <f t="shared" si="51"/>
        <v>2043120.3779999998</v>
      </c>
      <c r="O898" s="41">
        <v>0</v>
      </c>
      <c r="P898" s="41">
        <v>0</v>
      </c>
      <c r="Q898" s="41">
        <v>0</v>
      </c>
      <c r="R898" s="52">
        <v>44927</v>
      </c>
      <c r="S898" s="52">
        <v>45291</v>
      </c>
    </row>
    <row r="899" spans="1:19" ht="20.25" x14ac:dyDescent="0.25">
      <c r="A899" s="42" t="s">
        <v>22</v>
      </c>
      <c r="B899" s="42"/>
      <c r="C899" s="53" t="s">
        <v>172</v>
      </c>
      <c r="D899" s="53" t="s">
        <v>172</v>
      </c>
      <c r="E899" s="53" t="s">
        <v>172</v>
      </c>
      <c r="F899" s="53" t="s">
        <v>172</v>
      </c>
      <c r="G899" s="53" t="s">
        <v>172</v>
      </c>
      <c r="H899" s="53" t="s">
        <v>172</v>
      </c>
      <c r="I899" s="53" t="s">
        <v>172</v>
      </c>
      <c r="J899" s="45">
        <f>SUM(J898)</f>
        <v>0</v>
      </c>
      <c r="K899" s="45">
        <f t="shared" ref="K899:Q900" si="60">SUM(K898)</f>
        <v>524.4</v>
      </c>
      <c r="L899" s="45">
        <f t="shared" si="60"/>
        <v>522.5</v>
      </c>
      <c r="M899" s="45">
        <f t="shared" si="60"/>
        <v>2043120.3779999998</v>
      </c>
      <c r="N899" s="45">
        <f t="shared" si="60"/>
        <v>2043120.3779999998</v>
      </c>
      <c r="O899" s="45">
        <f t="shared" si="60"/>
        <v>0</v>
      </c>
      <c r="P899" s="45">
        <f t="shared" si="60"/>
        <v>0</v>
      </c>
      <c r="Q899" s="45">
        <f t="shared" si="60"/>
        <v>0</v>
      </c>
      <c r="R899" s="53" t="s">
        <v>172</v>
      </c>
      <c r="S899" s="53" t="s">
        <v>172</v>
      </c>
    </row>
    <row r="900" spans="1:19" ht="20.25" x14ac:dyDescent="0.25">
      <c r="A900" s="49" t="s">
        <v>34</v>
      </c>
      <c r="B900" s="49"/>
      <c r="C900" s="53" t="s">
        <v>172</v>
      </c>
      <c r="D900" s="53" t="s">
        <v>172</v>
      </c>
      <c r="E900" s="53" t="s">
        <v>172</v>
      </c>
      <c r="F900" s="53" t="s">
        <v>172</v>
      </c>
      <c r="G900" s="53" t="s">
        <v>172</v>
      </c>
      <c r="H900" s="53" t="s">
        <v>172</v>
      </c>
      <c r="I900" s="53" t="s">
        <v>172</v>
      </c>
      <c r="J900" s="45">
        <f>SUM(J899)</f>
        <v>0</v>
      </c>
      <c r="K900" s="45">
        <f t="shared" si="60"/>
        <v>524.4</v>
      </c>
      <c r="L900" s="45">
        <f t="shared" si="60"/>
        <v>522.5</v>
      </c>
      <c r="M900" s="45">
        <f t="shared" si="60"/>
        <v>2043120.3779999998</v>
      </c>
      <c r="N900" s="45">
        <f t="shared" si="60"/>
        <v>2043120.3779999998</v>
      </c>
      <c r="O900" s="45">
        <f t="shared" si="60"/>
        <v>0</v>
      </c>
      <c r="P900" s="45">
        <f t="shared" si="60"/>
        <v>0</v>
      </c>
      <c r="Q900" s="45">
        <f t="shared" si="60"/>
        <v>0</v>
      </c>
      <c r="R900" s="53" t="s">
        <v>172</v>
      </c>
      <c r="S900" s="53" t="s">
        <v>172</v>
      </c>
    </row>
    <row r="901" spans="1:19" ht="20.25" x14ac:dyDescent="0.3">
      <c r="A901" s="455" t="s">
        <v>1944</v>
      </c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6"/>
    </row>
    <row r="902" spans="1:19" ht="20.25" x14ac:dyDescent="0.3">
      <c r="A902" s="457" t="s">
        <v>1945</v>
      </c>
      <c r="B902" s="457"/>
      <c r="C902" s="457"/>
      <c r="D902" s="457"/>
      <c r="E902" s="457"/>
      <c r="F902" s="457"/>
      <c r="G902" s="457"/>
      <c r="H902" s="457"/>
      <c r="I902" s="457"/>
      <c r="J902" s="457"/>
      <c r="K902" s="457"/>
      <c r="L902" s="457"/>
      <c r="M902" s="457"/>
      <c r="N902" s="457"/>
      <c r="O902" s="457"/>
      <c r="P902" s="457"/>
      <c r="Q902" s="457"/>
      <c r="R902" s="457"/>
      <c r="S902" s="458"/>
    </row>
    <row r="903" spans="1:19" ht="20.25" x14ac:dyDescent="0.3">
      <c r="A903" s="39">
        <v>799</v>
      </c>
      <c r="B903" s="40" t="s">
        <v>1129</v>
      </c>
      <c r="C903" s="50">
        <v>43720</v>
      </c>
      <c r="D903" s="39" t="s">
        <v>1896</v>
      </c>
      <c r="E903" s="39">
        <v>1962</v>
      </c>
      <c r="F903" s="39" t="s">
        <v>2122</v>
      </c>
      <c r="G903" s="51" t="s">
        <v>2089</v>
      </c>
      <c r="H903" s="39">
        <v>2</v>
      </c>
      <c r="I903" s="39">
        <v>2</v>
      </c>
      <c r="J903" s="39">
        <v>0</v>
      </c>
      <c r="K903" s="39">
        <v>1130.9000000000001</v>
      </c>
      <c r="L903" s="39">
        <v>633.70000000000005</v>
      </c>
      <c r="M903" s="41">
        <v>1424961.34</v>
      </c>
      <c r="N903" s="41">
        <f t="shared" si="51"/>
        <v>1424961.34</v>
      </c>
      <c r="O903" s="41">
        <v>0</v>
      </c>
      <c r="P903" s="41">
        <v>0</v>
      </c>
      <c r="Q903" s="41">
        <v>0</v>
      </c>
      <c r="R903" s="52">
        <v>44927</v>
      </c>
      <c r="S903" s="52">
        <v>45291</v>
      </c>
    </row>
    <row r="904" spans="1:19" ht="20.25" x14ac:dyDescent="0.3">
      <c r="A904" s="39">
        <v>800</v>
      </c>
      <c r="B904" s="40" t="s">
        <v>1130</v>
      </c>
      <c r="C904" s="50">
        <v>43738</v>
      </c>
      <c r="D904" s="39" t="s">
        <v>1896</v>
      </c>
      <c r="E904" s="39">
        <v>1962</v>
      </c>
      <c r="F904" s="39" t="s">
        <v>2122</v>
      </c>
      <c r="G904" s="51" t="s">
        <v>2090</v>
      </c>
      <c r="H904" s="39">
        <v>2</v>
      </c>
      <c r="I904" s="39">
        <v>2</v>
      </c>
      <c r="J904" s="39">
        <v>0</v>
      </c>
      <c r="K904" s="39">
        <v>1081.7</v>
      </c>
      <c r="L904" s="39">
        <v>641.70000000000005</v>
      </c>
      <c r="M904" s="41">
        <v>1413990.8199999998</v>
      </c>
      <c r="N904" s="41">
        <f t="shared" ref="N904:N967" si="61">M904</f>
        <v>1413990.8199999998</v>
      </c>
      <c r="O904" s="41">
        <v>0</v>
      </c>
      <c r="P904" s="41">
        <v>0</v>
      </c>
      <c r="Q904" s="41">
        <v>0</v>
      </c>
      <c r="R904" s="52">
        <v>44927</v>
      </c>
      <c r="S904" s="52">
        <v>45291</v>
      </c>
    </row>
    <row r="905" spans="1:19" ht="20.25" x14ac:dyDescent="0.3">
      <c r="A905" s="39">
        <v>801</v>
      </c>
      <c r="B905" s="40" t="s">
        <v>1131</v>
      </c>
      <c r="C905" s="50">
        <v>43740</v>
      </c>
      <c r="D905" s="39" t="s">
        <v>1896</v>
      </c>
      <c r="E905" s="39">
        <v>1967</v>
      </c>
      <c r="F905" s="39" t="s">
        <v>2122</v>
      </c>
      <c r="G905" s="51" t="s">
        <v>2089</v>
      </c>
      <c r="H905" s="39">
        <v>4</v>
      </c>
      <c r="I905" s="39">
        <v>2</v>
      </c>
      <c r="J905" s="39">
        <v>0</v>
      </c>
      <c r="K905" s="39">
        <v>2081.5</v>
      </c>
      <c r="L905" s="39">
        <v>1298.5</v>
      </c>
      <c r="M905" s="41">
        <v>2540460.5499999998</v>
      </c>
      <c r="N905" s="41">
        <f t="shared" si="61"/>
        <v>2540460.5499999998</v>
      </c>
      <c r="O905" s="41">
        <v>0</v>
      </c>
      <c r="P905" s="41">
        <v>0</v>
      </c>
      <c r="Q905" s="41">
        <v>0</v>
      </c>
      <c r="R905" s="52">
        <v>44927</v>
      </c>
      <c r="S905" s="52">
        <v>45291</v>
      </c>
    </row>
    <row r="906" spans="1:19" ht="20.25" x14ac:dyDescent="0.3">
      <c r="A906" s="39">
        <v>802</v>
      </c>
      <c r="B906" s="40" t="s">
        <v>1132</v>
      </c>
      <c r="C906" s="50">
        <v>43741</v>
      </c>
      <c r="D906" s="39" t="s">
        <v>1896</v>
      </c>
      <c r="E906" s="39">
        <v>1967</v>
      </c>
      <c r="F906" s="39" t="s">
        <v>2122</v>
      </c>
      <c r="G906" s="51" t="s">
        <v>2089</v>
      </c>
      <c r="H906" s="39">
        <v>4</v>
      </c>
      <c r="I906" s="39">
        <v>2</v>
      </c>
      <c r="J906" s="39">
        <v>0</v>
      </c>
      <c r="K906" s="39">
        <v>2116.4</v>
      </c>
      <c r="L906" s="39">
        <v>1249.4000000000001</v>
      </c>
      <c r="M906" s="41">
        <v>2165460.2799999998</v>
      </c>
      <c r="N906" s="41">
        <f t="shared" si="61"/>
        <v>2165460.2799999998</v>
      </c>
      <c r="O906" s="41">
        <v>0</v>
      </c>
      <c r="P906" s="41">
        <v>0</v>
      </c>
      <c r="Q906" s="41">
        <v>0</v>
      </c>
      <c r="R906" s="52">
        <v>44927</v>
      </c>
      <c r="S906" s="52">
        <v>45291</v>
      </c>
    </row>
    <row r="907" spans="1:19" ht="20.25" x14ac:dyDescent="0.3">
      <c r="A907" s="39">
        <v>803</v>
      </c>
      <c r="B907" s="40" t="s">
        <v>1505</v>
      </c>
      <c r="C907" s="50">
        <v>43750</v>
      </c>
      <c r="D907" s="39" t="s">
        <v>1896</v>
      </c>
      <c r="E907" s="39">
        <v>1973</v>
      </c>
      <c r="F907" s="39" t="s">
        <v>2122</v>
      </c>
      <c r="G907" s="51" t="s">
        <v>2089</v>
      </c>
      <c r="H907" s="39">
        <v>5</v>
      </c>
      <c r="I907" s="39">
        <v>4</v>
      </c>
      <c r="J907" s="39">
        <v>0</v>
      </c>
      <c r="K907" s="39">
        <v>5031.3</v>
      </c>
      <c r="L907" s="39">
        <v>3428.4</v>
      </c>
      <c r="M907" s="41">
        <v>10658103.91</v>
      </c>
      <c r="N907" s="41">
        <f t="shared" si="61"/>
        <v>10658103.91</v>
      </c>
      <c r="O907" s="41">
        <v>0</v>
      </c>
      <c r="P907" s="41">
        <v>0</v>
      </c>
      <c r="Q907" s="41">
        <v>0</v>
      </c>
      <c r="R907" s="52">
        <v>44927</v>
      </c>
      <c r="S907" s="52">
        <v>45291</v>
      </c>
    </row>
    <row r="908" spans="1:19" ht="20.25" x14ac:dyDescent="0.3">
      <c r="A908" s="39">
        <v>804</v>
      </c>
      <c r="B908" s="40" t="s">
        <v>703</v>
      </c>
      <c r="C908" s="50">
        <v>43769</v>
      </c>
      <c r="D908" s="39" t="s">
        <v>1896</v>
      </c>
      <c r="E908" s="39">
        <v>1980</v>
      </c>
      <c r="F908" s="39" t="s">
        <v>2122</v>
      </c>
      <c r="G908" s="51" t="s">
        <v>2088</v>
      </c>
      <c r="H908" s="39">
        <v>5</v>
      </c>
      <c r="I908" s="39">
        <v>6</v>
      </c>
      <c r="J908" s="39">
        <v>0</v>
      </c>
      <c r="K908" s="39">
        <v>7077</v>
      </c>
      <c r="L908" s="39">
        <v>4700</v>
      </c>
      <c r="M908" s="41">
        <v>4613305.3260000004</v>
      </c>
      <c r="N908" s="41">
        <f t="shared" si="61"/>
        <v>4613305.3260000004</v>
      </c>
      <c r="O908" s="41">
        <v>0</v>
      </c>
      <c r="P908" s="41">
        <v>0</v>
      </c>
      <c r="Q908" s="41">
        <v>0</v>
      </c>
      <c r="R908" s="52">
        <v>44927</v>
      </c>
      <c r="S908" s="52">
        <v>45291</v>
      </c>
    </row>
    <row r="909" spans="1:19" ht="20.25" x14ac:dyDescent="0.3">
      <c r="A909" s="39">
        <v>805</v>
      </c>
      <c r="B909" s="40" t="s">
        <v>704</v>
      </c>
      <c r="C909" s="50">
        <v>43790</v>
      </c>
      <c r="D909" s="39" t="s">
        <v>1896</v>
      </c>
      <c r="E909" s="39">
        <v>1992</v>
      </c>
      <c r="F909" s="39" t="s">
        <v>2122</v>
      </c>
      <c r="G909" s="51" t="s">
        <v>2088</v>
      </c>
      <c r="H909" s="39">
        <v>5</v>
      </c>
      <c r="I909" s="39">
        <v>4</v>
      </c>
      <c r="J909" s="39">
        <v>0</v>
      </c>
      <c r="K909" s="39">
        <v>6748.6</v>
      </c>
      <c r="L909" s="39">
        <v>4359.0999999999995</v>
      </c>
      <c r="M909" s="41">
        <v>3406289.25</v>
      </c>
      <c r="N909" s="41">
        <f t="shared" si="61"/>
        <v>3406289.25</v>
      </c>
      <c r="O909" s="41">
        <v>0</v>
      </c>
      <c r="P909" s="41">
        <v>0</v>
      </c>
      <c r="Q909" s="41">
        <v>0</v>
      </c>
      <c r="R909" s="52">
        <v>44927</v>
      </c>
      <c r="S909" s="52">
        <v>45291</v>
      </c>
    </row>
    <row r="910" spans="1:19" ht="20.25" x14ac:dyDescent="0.3">
      <c r="A910" s="39">
        <v>806</v>
      </c>
      <c r="B910" s="40" t="s">
        <v>705</v>
      </c>
      <c r="C910" s="50">
        <v>43821</v>
      </c>
      <c r="D910" s="39" t="s">
        <v>1896</v>
      </c>
      <c r="E910" s="39">
        <v>1978</v>
      </c>
      <c r="F910" s="39" t="s">
        <v>2122</v>
      </c>
      <c r="G910" s="51" t="s">
        <v>2089</v>
      </c>
      <c r="H910" s="39">
        <v>5</v>
      </c>
      <c r="I910" s="39">
        <v>6</v>
      </c>
      <c r="J910" s="39">
        <v>0</v>
      </c>
      <c r="K910" s="39">
        <v>7032.3</v>
      </c>
      <c r="L910" s="39">
        <v>4459.2</v>
      </c>
      <c r="M910" s="41">
        <v>6867640.6260000002</v>
      </c>
      <c r="N910" s="41">
        <f t="shared" si="61"/>
        <v>6867640.6260000002</v>
      </c>
      <c r="O910" s="41">
        <v>0</v>
      </c>
      <c r="P910" s="41">
        <v>0</v>
      </c>
      <c r="Q910" s="41">
        <v>0</v>
      </c>
      <c r="R910" s="52">
        <v>44927</v>
      </c>
      <c r="S910" s="52">
        <v>45291</v>
      </c>
    </row>
    <row r="911" spans="1:19" ht="20.25" x14ac:dyDescent="0.3">
      <c r="A911" s="39">
        <v>807</v>
      </c>
      <c r="B911" s="40" t="s">
        <v>706</v>
      </c>
      <c r="C911" s="50">
        <v>43822</v>
      </c>
      <c r="D911" s="39" t="s">
        <v>1896</v>
      </c>
      <c r="E911" s="39">
        <v>1980</v>
      </c>
      <c r="F911" s="39" t="s">
        <v>2122</v>
      </c>
      <c r="G911" s="51" t="s">
        <v>2089</v>
      </c>
      <c r="H911" s="39">
        <v>5</v>
      </c>
      <c r="I911" s="39">
        <v>6</v>
      </c>
      <c r="J911" s="39">
        <v>0</v>
      </c>
      <c r="K911" s="39">
        <v>7154.9</v>
      </c>
      <c r="L911" s="39">
        <v>4467.3999999999996</v>
      </c>
      <c r="M911" s="41">
        <v>4805863.818</v>
      </c>
      <c r="N911" s="41">
        <f t="shared" si="61"/>
        <v>4805863.818</v>
      </c>
      <c r="O911" s="41">
        <v>0</v>
      </c>
      <c r="P911" s="41">
        <v>0</v>
      </c>
      <c r="Q911" s="41">
        <v>0</v>
      </c>
      <c r="R911" s="52">
        <v>44927</v>
      </c>
      <c r="S911" s="52">
        <v>45291</v>
      </c>
    </row>
    <row r="912" spans="1:19" ht="20.25" x14ac:dyDescent="0.3">
      <c r="A912" s="39">
        <v>808</v>
      </c>
      <c r="B912" s="40" t="s">
        <v>1509</v>
      </c>
      <c r="C912" s="50">
        <v>43817</v>
      </c>
      <c r="D912" s="39" t="s">
        <v>1896</v>
      </c>
      <c r="E912" s="39">
        <v>1963</v>
      </c>
      <c r="F912" s="39" t="s">
        <v>2122</v>
      </c>
      <c r="G912" s="51" t="s">
        <v>2090</v>
      </c>
      <c r="H912" s="39">
        <v>2</v>
      </c>
      <c r="I912" s="39">
        <v>2</v>
      </c>
      <c r="J912" s="39">
        <v>0</v>
      </c>
      <c r="K912" s="39">
        <v>873</v>
      </c>
      <c r="L912" s="39">
        <v>619.29999999999995</v>
      </c>
      <c r="M912" s="41">
        <v>1337797.608</v>
      </c>
      <c r="N912" s="41">
        <f t="shared" si="61"/>
        <v>1337797.608</v>
      </c>
      <c r="O912" s="41">
        <v>0</v>
      </c>
      <c r="P912" s="41">
        <v>0</v>
      </c>
      <c r="Q912" s="41">
        <v>0</v>
      </c>
      <c r="R912" s="52">
        <v>44927</v>
      </c>
      <c r="S912" s="52">
        <v>45291</v>
      </c>
    </row>
    <row r="913" spans="1:19" ht="20.25" x14ac:dyDescent="0.3">
      <c r="A913" s="39">
        <v>809</v>
      </c>
      <c r="B913" s="40" t="s">
        <v>1848</v>
      </c>
      <c r="C913" s="50">
        <v>43768</v>
      </c>
      <c r="D913" s="39" t="s">
        <v>1896</v>
      </c>
      <c r="E913" s="39">
        <v>1985</v>
      </c>
      <c r="F913" s="39" t="s">
        <v>2122</v>
      </c>
      <c r="G913" s="51" t="s">
        <v>2089</v>
      </c>
      <c r="H913" s="39">
        <v>5</v>
      </c>
      <c r="I913" s="39">
        <v>4</v>
      </c>
      <c r="J913" s="39">
        <v>0</v>
      </c>
      <c r="K913" s="39">
        <v>4442.8999999999996</v>
      </c>
      <c r="L913" s="39">
        <v>2793.3</v>
      </c>
      <c r="M913" s="41">
        <v>0</v>
      </c>
      <c r="N913" s="41">
        <f t="shared" si="61"/>
        <v>0</v>
      </c>
      <c r="O913" s="41">
        <v>0</v>
      </c>
      <c r="P913" s="41">
        <v>0</v>
      </c>
      <c r="Q913" s="41">
        <v>0</v>
      </c>
      <c r="R913" s="52">
        <v>44927</v>
      </c>
      <c r="S913" s="52">
        <v>45291</v>
      </c>
    </row>
    <row r="914" spans="1:19" ht="20.25" x14ac:dyDescent="0.3">
      <c r="A914" s="39">
        <v>810</v>
      </c>
      <c r="B914" s="40" t="s">
        <v>1849</v>
      </c>
      <c r="C914" s="50">
        <v>43770</v>
      </c>
      <c r="D914" s="39" t="s">
        <v>1896</v>
      </c>
      <c r="E914" s="39">
        <v>1991</v>
      </c>
      <c r="F914" s="39" t="s">
        <v>2122</v>
      </c>
      <c r="G914" s="51" t="s">
        <v>2089</v>
      </c>
      <c r="H914" s="39">
        <v>5</v>
      </c>
      <c r="I914" s="39">
        <v>6</v>
      </c>
      <c r="J914" s="39">
        <v>0</v>
      </c>
      <c r="K914" s="39">
        <v>5715.7</v>
      </c>
      <c r="L914" s="39">
        <v>3456.3</v>
      </c>
      <c r="M914" s="41">
        <v>0</v>
      </c>
      <c r="N914" s="41">
        <f t="shared" si="61"/>
        <v>0</v>
      </c>
      <c r="O914" s="41">
        <v>0</v>
      </c>
      <c r="P914" s="41">
        <v>0</v>
      </c>
      <c r="Q914" s="41">
        <v>0</v>
      </c>
      <c r="R914" s="52">
        <v>44927</v>
      </c>
      <c r="S914" s="52">
        <v>45291</v>
      </c>
    </row>
    <row r="915" spans="1:19" ht="20.25" x14ac:dyDescent="0.3">
      <c r="A915" s="39">
        <v>811</v>
      </c>
      <c r="B915" s="40" t="s">
        <v>1850</v>
      </c>
      <c r="C915" s="50">
        <v>43792</v>
      </c>
      <c r="D915" s="39" t="s">
        <v>1896</v>
      </c>
      <c r="E915" s="39">
        <v>1979</v>
      </c>
      <c r="F915" s="39" t="s">
        <v>2122</v>
      </c>
      <c r="G915" s="51" t="s">
        <v>2089</v>
      </c>
      <c r="H915" s="39">
        <v>5</v>
      </c>
      <c r="I915" s="39">
        <v>6</v>
      </c>
      <c r="J915" s="39">
        <v>0</v>
      </c>
      <c r="K915" s="39">
        <v>7257.9</v>
      </c>
      <c r="L915" s="39">
        <v>4520.8</v>
      </c>
      <c r="M915" s="41">
        <v>0</v>
      </c>
      <c r="N915" s="41">
        <f t="shared" si="61"/>
        <v>0</v>
      </c>
      <c r="O915" s="41">
        <v>0</v>
      </c>
      <c r="P915" s="41">
        <v>0</v>
      </c>
      <c r="Q915" s="41">
        <v>0</v>
      </c>
      <c r="R915" s="52">
        <v>44927</v>
      </c>
      <c r="S915" s="52">
        <v>45291</v>
      </c>
    </row>
    <row r="916" spans="1:19" ht="20.25" x14ac:dyDescent="0.3">
      <c r="A916" s="39">
        <v>812</v>
      </c>
      <c r="B916" s="40" t="s">
        <v>1851</v>
      </c>
      <c r="C916" s="50">
        <v>43794</v>
      </c>
      <c r="D916" s="39" t="s">
        <v>1896</v>
      </c>
      <c r="E916" s="39">
        <v>1979</v>
      </c>
      <c r="F916" s="39" t="s">
        <v>2122</v>
      </c>
      <c r="G916" s="51" t="s">
        <v>2088</v>
      </c>
      <c r="H916" s="39">
        <v>5</v>
      </c>
      <c r="I916" s="39">
        <v>4</v>
      </c>
      <c r="J916" s="39">
        <v>0</v>
      </c>
      <c r="K916" s="39">
        <v>5089.1000000000004</v>
      </c>
      <c r="L916" s="39">
        <v>3387.5</v>
      </c>
      <c r="M916" s="41">
        <v>0</v>
      </c>
      <c r="N916" s="41">
        <f t="shared" si="61"/>
        <v>0</v>
      </c>
      <c r="O916" s="41">
        <v>0</v>
      </c>
      <c r="P916" s="41">
        <v>0</v>
      </c>
      <c r="Q916" s="41">
        <v>0</v>
      </c>
      <c r="R916" s="52">
        <v>44927</v>
      </c>
      <c r="S916" s="52">
        <v>45291</v>
      </c>
    </row>
    <row r="917" spans="1:19" ht="20.25" x14ac:dyDescent="0.25">
      <c r="A917" s="42" t="s">
        <v>22</v>
      </c>
      <c r="B917" s="42"/>
      <c r="C917" s="53" t="s">
        <v>172</v>
      </c>
      <c r="D917" s="53" t="s">
        <v>172</v>
      </c>
      <c r="E917" s="53" t="s">
        <v>172</v>
      </c>
      <c r="F917" s="53" t="s">
        <v>172</v>
      </c>
      <c r="G917" s="53" t="s">
        <v>172</v>
      </c>
      <c r="H917" s="53" t="s">
        <v>172</v>
      </c>
      <c r="I917" s="53" t="s">
        <v>172</v>
      </c>
      <c r="J917" s="45">
        <f>SUM(J903:J916)</f>
        <v>0</v>
      </c>
      <c r="K917" s="45">
        <f t="shared" ref="K917:Q917" si="62">SUM(K903:K916)</f>
        <v>62833.2</v>
      </c>
      <c r="L917" s="45">
        <f t="shared" si="62"/>
        <v>40014.6</v>
      </c>
      <c r="M917" s="45">
        <f t="shared" si="62"/>
        <v>39233873.528000005</v>
      </c>
      <c r="N917" s="45">
        <f t="shared" si="62"/>
        <v>39233873.528000005</v>
      </c>
      <c r="O917" s="45">
        <f t="shared" si="62"/>
        <v>0</v>
      </c>
      <c r="P917" s="45">
        <f t="shared" si="62"/>
        <v>0</v>
      </c>
      <c r="Q917" s="45">
        <f t="shared" si="62"/>
        <v>0</v>
      </c>
      <c r="R917" s="53" t="s">
        <v>172</v>
      </c>
      <c r="S917" s="53" t="s">
        <v>172</v>
      </c>
    </row>
    <row r="918" spans="1:19" ht="20.25" x14ac:dyDescent="0.3">
      <c r="A918" s="463" t="s">
        <v>1946</v>
      </c>
      <c r="B918" s="463"/>
      <c r="C918" s="463"/>
      <c r="D918" s="463"/>
      <c r="E918" s="463"/>
      <c r="F918" s="463"/>
      <c r="G918" s="463"/>
      <c r="H918" s="463"/>
      <c r="I918" s="463"/>
      <c r="J918" s="463"/>
      <c r="K918" s="463"/>
      <c r="L918" s="463"/>
      <c r="M918" s="463"/>
      <c r="N918" s="463"/>
      <c r="O918" s="463"/>
      <c r="P918" s="463"/>
      <c r="Q918" s="463"/>
      <c r="R918" s="463"/>
      <c r="S918" s="464"/>
    </row>
    <row r="919" spans="1:19" ht="20.25" x14ac:dyDescent="0.3">
      <c r="A919" s="39">
        <v>813</v>
      </c>
      <c r="B919" s="40" t="s">
        <v>707</v>
      </c>
      <c r="C919" s="50">
        <v>55991</v>
      </c>
      <c r="D919" s="39" t="s">
        <v>1896</v>
      </c>
      <c r="E919" s="39">
        <v>1953</v>
      </c>
      <c r="F919" s="39" t="s">
        <v>2122</v>
      </c>
      <c r="G919" s="51" t="s">
        <v>2100</v>
      </c>
      <c r="H919" s="39">
        <v>2</v>
      </c>
      <c r="I919" s="39">
        <v>2</v>
      </c>
      <c r="J919" s="39">
        <v>0</v>
      </c>
      <c r="K919" s="39">
        <v>527.20000000000005</v>
      </c>
      <c r="L919" s="39">
        <v>458.8</v>
      </c>
      <c r="M919" s="41">
        <v>809820.77469999995</v>
      </c>
      <c r="N919" s="41">
        <f t="shared" si="61"/>
        <v>809820.77469999995</v>
      </c>
      <c r="O919" s="41">
        <v>0</v>
      </c>
      <c r="P919" s="41">
        <v>0</v>
      </c>
      <c r="Q919" s="41">
        <v>0</v>
      </c>
      <c r="R919" s="52">
        <v>44927</v>
      </c>
      <c r="S919" s="52">
        <v>45291</v>
      </c>
    </row>
    <row r="920" spans="1:19" ht="20.25" x14ac:dyDescent="0.25">
      <c r="A920" s="42" t="s">
        <v>22</v>
      </c>
      <c r="B920" s="42"/>
      <c r="C920" s="53" t="s">
        <v>172</v>
      </c>
      <c r="D920" s="53" t="s">
        <v>172</v>
      </c>
      <c r="E920" s="53" t="s">
        <v>172</v>
      </c>
      <c r="F920" s="53" t="s">
        <v>172</v>
      </c>
      <c r="G920" s="53" t="s">
        <v>172</v>
      </c>
      <c r="H920" s="53" t="s">
        <v>172</v>
      </c>
      <c r="I920" s="53" t="s">
        <v>172</v>
      </c>
      <c r="J920" s="45">
        <f>SUM(J919)</f>
        <v>0</v>
      </c>
      <c r="K920" s="45">
        <f t="shared" ref="K920:Q920" si="63">SUM(K919)</f>
        <v>527.20000000000005</v>
      </c>
      <c r="L920" s="45">
        <f t="shared" si="63"/>
        <v>458.8</v>
      </c>
      <c r="M920" s="45">
        <f t="shared" si="63"/>
        <v>809820.77469999995</v>
      </c>
      <c r="N920" s="45">
        <f t="shared" si="63"/>
        <v>809820.77469999995</v>
      </c>
      <c r="O920" s="45">
        <f t="shared" si="63"/>
        <v>0</v>
      </c>
      <c r="P920" s="45">
        <f t="shared" si="63"/>
        <v>0</v>
      </c>
      <c r="Q920" s="45">
        <f t="shared" si="63"/>
        <v>0</v>
      </c>
      <c r="R920" s="53" t="s">
        <v>172</v>
      </c>
      <c r="S920" s="53" t="s">
        <v>172</v>
      </c>
    </row>
    <row r="921" spans="1:19" ht="20.25" x14ac:dyDescent="0.3">
      <c r="A921" s="463" t="s">
        <v>1947</v>
      </c>
      <c r="B921" s="463"/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N921" s="463"/>
      <c r="O921" s="463"/>
      <c r="P921" s="463"/>
      <c r="Q921" s="463"/>
      <c r="R921" s="463"/>
      <c r="S921" s="464"/>
    </row>
    <row r="922" spans="1:19" ht="20.25" x14ac:dyDescent="0.3">
      <c r="A922" s="39">
        <v>814</v>
      </c>
      <c r="B922" s="40" t="s">
        <v>1501</v>
      </c>
      <c r="C922" s="50">
        <v>43919</v>
      </c>
      <c r="D922" s="39" t="s">
        <v>1896</v>
      </c>
      <c r="E922" s="39">
        <v>1963</v>
      </c>
      <c r="F922" s="39" t="s">
        <v>2122</v>
      </c>
      <c r="G922" s="51" t="s">
        <v>2089</v>
      </c>
      <c r="H922" s="39">
        <v>2</v>
      </c>
      <c r="I922" s="39">
        <v>2</v>
      </c>
      <c r="J922" s="39">
        <v>0</v>
      </c>
      <c r="K922" s="39">
        <v>649.1</v>
      </c>
      <c r="L922" s="39">
        <v>661.5</v>
      </c>
      <c r="M922" s="41">
        <v>1279904.8500000001</v>
      </c>
      <c r="N922" s="41">
        <f t="shared" si="61"/>
        <v>1279904.8500000001</v>
      </c>
      <c r="O922" s="41">
        <v>0</v>
      </c>
      <c r="P922" s="41">
        <v>0</v>
      </c>
      <c r="Q922" s="41">
        <v>0</v>
      </c>
      <c r="R922" s="52">
        <v>44927</v>
      </c>
      <c r="S922" s="52">
        <v>45291</v>
      </c>
    </row>
    <row r="923" spans="1:19" ht="20.25" x14ac:dyDescent="0.25">
      <c r="A923" s="42" t="s">
        <v>22</v>
      </c>
      <c r="B923" s="42"/>
      <c r="C923" s="53" t="s">
        <v>172</v>
      </c>
      <c r="D923" s="53" t="s">
        <v>172</v>
      </c>
      <c r="E923" s="53" t="s">
        <v>172</v>
      </c>
      <c r="F923" s="53" t="s">
        <v>172</v>
      </c>
      <c r="G923" s="53" t="s">
        <v>172</v>
      </c>
      <c r="H923" s="53" t="s">
        <v>172</v>
      </c>
      <c r="I923" s="53" t="s">
        <v>172</v>
      </c>
      <c r="J923" s="45">
        <f>SUM(J922)</f>
        <v>0</v>
      </c>
      <c r="K923" s="45">
        <f t="shared" ref="K923:Q923" si="64">SUM(K922)</f>
        <v>649.1</v>
      </c>
      <c r="L923" s="45">
        <f t="shared" si="64"/>
        <v>661.5</v>
      </c>
      <c r="M923" s="45">
        <f t="shared" si="64"/>
        <v>1279904.8500000001</v>
      </c>
      <c r="N923" s="45">
        <f t="shared" si="64"/>
        <v>1279904.8500000001</v>
      </c>
      <c r="O923" s="45">
        <f t="shared" si="64"/>
        <v>0</v>
      </c>
      <c r="P923" s="45">
        <f t="shared" si="64"/>
        <v>0</v>
      </c>
      <c r="Q923" s="45">
        <f t="shared" si="64"/>
        <v>0</v>
      </c>
      <c r="R923" s="53" t="s">
        <v>172</v>
      </c>
      <c r="S923" s="53" t="s">
        <v>172</v>
      </c>
    </row>
    <row r="924" spans="1:19" ht="20.25" x14ac:dyDescent="0.25">
      <c r="A924" s="49" t="s">
        <v>34</v>
      </c>
      <c r="B924" s="49"/>
      <c r="C924" s="53" t="s">
        <v>172</v>
      </c>
      <c r="D924" s="53" t="s">
        <v>172</v>
      </c>
      <c r="E924" s="53" t="s">
        <v>172</v>
      </c>
      <c r="F924" s="53" t="s">
        <v>172</v>
      </c>
      <c r="G924" s="53" t="s">
        <v>172</v>
      </c>
      <c r="H924" s="53" t="s">
        <v>172</v>
      </c>
      <c r="I924" s="53" t="s">
        <v>172</v>
      </c>
      <c r="J924" s="45">
        <f>J917+J920+J923</f>
        <v>0</v>
      </c>
      <c r="K924" s="45">
        <f t="shared" ref="K924:Q924" si="65">K917+K920+K923</f>
        <v>64009.499999999993</v>
      </c>
      <c r="L924" s="45">
        <f t="shared" si="65"/>
        <v>41134.9</v>
      </c>
      <c r="M924" s="45">
        <f t="shared" si="65"/>
        <v>41323599.152700007</v>
      </c>
      <c r="N924" s="45">
        <f t="shared" si="65"/>
        <v>41323599.152700007</v>
      </c>
      <c r="O924" s="45">
        <f t="shared" si="65"/>
        <v>0</v>
      </c>
      <c r="P924" s="45">
        <f t="shared" si="65"/>
        <v>0</v>
      </c>
      <c r="Q924" s="45">
        <f t="shared" si="65"/>
        <v>0</v>
      </c>
      <c r="R924" s="53" t="s">
        <v>172</v>
      </c>
      <c r="S924" s="53" t="s">
        <v>172</v>
      </c>
    </row>
    <row r="925" spans="1:19" ht="20.25" x14ac:dyDescent="0.3">
      <c r="A925" s="455" t="s">
        <v>1948</v>
      </c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6"/>
    </row>
    <row r="926" spans="1:19" ht="20.25" x14ac:dyDescent="0.3">
      <c r="A926" s="457" t="s">
        <v>1949</v>
      </c>
      <c r="B926" s="457"/>
      <c r="C926" s="457"/>
      <c r="D926" s="457"/>
      <c r="E926" s="457"/>
      <c r="F926" s="457"/>
      <c r="G926" s="457"/>
      <c r="H926" s="457"/>
      <c r="I926" s="457"/>
      <c r="J926" s="457"/>
      <c r="K926" s="457"/>
      <c r="L926" s="457"/>
      <c r="M926" s="457"/>
      <c r="N926" s="457"/>
      <c r="O926" s="457"/>
      <c r="P926" s="457"/>
      <c r="Q926" s="457"/>
      <c r="R926" s="457"/>
      <c r="S926" s="458"/>
    </row>
    <row r="927" spans="1:19" ht="20.25" x14ac:dyDescent="0.3">
      <c r="A927" s="39">
        <v>815</v>
      </c>
      <c r="B927" s="43" t="s">
        <v>717</v>
      </c>
      <c r="C927" s="50">
        <v>43935</v>
      </c>
      <c r="D927" s="39" t="s">
        <v>1896</v>
      </c>
      <c r="E927" s="39">
        <v>1970</v>
      </c>
      <c r="F927" s="39" t="s">
        <v>2122</v>
      </c>
      <c r="G927" s="51" t="s">
        <v>2088</v>
      </c>
      <c r="H927" s="39">
        <v>2</v>
      </c>
      <c r="I927" s="39">
        <v>2</v>
      </c>
      <c r="J927" s="39">
        <v>0</v>
      </c>
      <c r="K927" s="39">
        <v>1527.1</v>
      </c>
      <c r="L927" s="39">
        <v>630</v>
      </c>
      <c r="M927" s="41">
        <v>1195342.77415</v>
      </c>
      <c r="N927" s="41">
        <f t="shared" si="61"/>
        <v>1195342.77415</v>
      </c>
      <c r="O927" s="41">
        <v>0</v>
      </c>
      <c r="P927" s="41">
        <v>0</v>
      </c>
      <c r="Q927" s="41">
        <v>0</v>
      </c>
      <c r="R927" s="52">
        <v>44927</v>
      </c>
      <c r="S927" s="52">
        <v>45291</v>
      </c>
    </row>
    <row r="928" spans="1:19" ht="20.25" x14ac:dyDescent="0.25">
      <c r="A928" s="42" t="s">
        <v>22</v>
      </c>
      <c r="B928" s="42"/>
      <c r="C928" s="53" t="s">
        <v>172</v>
      </c>
      <c r="D928" s="53" t="s">
        <v>172</v>
      </c>
      <c r="E928" s="53" t="s">
        <v>172</v>
      </c>
      <c r="F928" s="53" t="s">
        <v>172</v>
      </c>
      <c r="G928" s="53" t="s">
        <v>172</v>
      </c>
      <c r="H928" s="53" t="s">
        <v>172</v>
      </c>
      <c r="I928" s="53" t="s">
        <v>172</v>
      </c>
      <c r="J928" s="45">
        <f>SUM(J927)</f>
        <v>0</v>
      </c>
      <c r="K928" s="45">
        <f t="shared" ref="K928:Q928" si="66">SUM(K927)</f>
        <v>1527.1</v>
      </c>
      <c r="L928" s="45">
        <f t="shared" si="66"/>
        <v>630</v>
      </c>
      <c r="M928" s="45">
        <f t="shared" si="66"/>
        <v>1195342.77415</v>
      </c>
      <c r="N928" s="45">
        <f t="shared" si="66"/>
        <v>1195342.77415</v>
      </c>
      <c r="O928" s="45">
        <f t="shared" si="66"/>
        <v>0</v>
      </c>
      <c r="P928" s="45">
        <f t="shared" si="66"/>
        <v>0</v>
      </c>
      <c r="Q928" s="45">
        <f t="shared" si="66"/>
        <v>0</v>
      </c>
      <c r="R928" s="53" t="s">
        <v>172</v>
      </c>
      <c r="S928" s="53" t="s">
        <v>172</v>
      </c>
    </row>
    <row r="929" spans="1:19" ht="20.25" x14ac:dyDescent="0.3">
      <c r="A929" s="463" t="s">
        <v>1950</v>
      </c>
      <c r="B929" s="463"/>
      <c r="C929" s="463"/>
      <c r="D929" s="463"/>
      <c r="E929" s="463"/>
      <c r="F929" s="463"/>
      <c r="G929" s="463"/>
      <c r="H929" s="463"/>
      <c r="I929" s="463"/>
      <c r="J929" s="463"/>
      <c r="K929" s="463"/>
      <c r="L929" s="463"/>
      <c r="M929" s="463"/>
      <c r="N929" s="463"/>
      <c r="O929" s="463"/>
      <c r="P929" s="463"/>
      <c r="Q929" s="463"/>
      <c r="R929" s="463"/>
      <c r="S929" s="464"/>
    </row>
    <row r="930" spans="1:19" ht="20.25" x14ac:dyDescent="0.3">
      <c r="A930" s="39">
        <v>816</v>
      </c>
      <c r="B930" s="43" t="s">
        <v>718</v>
      </c>
      <c r="C930" s="50">
        <v>43943</v>
      </c>
      <c r="D930" s="39" t="s">
        <v>1896</v>
      </c>
      <c r="E930" s="39">
        <v>1972</v>
      </c>
      <c r="F930" s="39" t="s">
        <v>2122</v>
      </c>
      <c r="G930" s="51" t="s">
        <v>2089</v>
      </c>
      <c r="H930" s="39">
        <v>2</v>
      </c>
      <c r="I930" s="39">
        <v>1</v>
      </c>
      <c r="J930" s="39">
        <v>0</v>
      </c>
      <c r="K930" s="39">
        <v>398.83</v>
      </c>
      <c r="L930" s="39">
        <v>365.97</v>
      </c>
      <c r="M930" s="41">
        <v>700610.652</v>
      </c>
      <c r="N930" s="41">
        <f t="shared" si="61"/>
        <v>700610.652</v>
      </c>
      <c r="O930" s="41">
        <v>0</v>
      </c>
      <c r="P930" s="41">
        <v>0</v>
      </c>
      <c r="Q930" s="41">
        <v>0</v>
      </c>
      <c r="R930" s="52">
        <v>44927</v>
      </c>
      <c r="S930" s="52">
        <v>45291</v>
      </c>
    </row>
    <row r="931" spans="1:19" ht="20.25" x14ac:dyDescent="0.25">
      <c r="A931" s="42" t="s">
        <v>22</v>
      </c>
      <c r="B931" s="42"/>
      <c r="C931" s="53" t="s">
        <v>172</v>
      </c>
      <c r="D931" s="53" t="s">
        <v>172</v>
      </c>
      <c r="E931" s="53" t="s">
        <v>172</v>
      </c>
      <c r="F931" s="53" t="s">
        <v>172</v>
      </c>
      <c r="G931" s="53" t="s">
        <v>172</v>
      </c>
      <c r="H931" s="53" t="s">
        <v>172</v>
      </c>
      <c r="I931" s="53" t="s">
        <v>172</v>
      </c>
      <c r="J931" s="45">
        <f>SUM(J930)</f>
        <v>0</v>
      </c>
      <c r="K931" s="45">
        <f t="shared" ref="K931:Q931" si="67">SUM(K930)</f>
        <v>398.83</v>
      </c>
      <c r="L931" s="45">
        <f t="shared" si="67"/>
        <v>365.97</v>
      </c>
      <c r="M931" s="45">
        <f t="shared" si="67"/>
        <v>700610.652</v>
      </c>
      <c r="N931" s="45">
        <f t="shared" si="67"/>
        <v>700610.652</v>
      </c>
      <c r="O931" s="45">
        <f t="shared" si="67"/>
        <v>0</v>
      </c>
      <c r="P931" s="45">
        <f t="shared" si="67"/>
        <v>0</v>
      </c>
      <c r="Q931" s="45">
        <f t="shared" si="67"/>
        <v>0</v>
      </c>
      <c r="R931" s="53" t="s">
        <v>172</v>
      </c>
      <c r="S931" s="53" t="s">
        <v>172</v>
      </c>
    </row>
    <row r="932" spans="1:19" ht="20.25" x14ac:dyDescent="0.3">
      <c r="A932" s="463" t="s">
        <v>1951</v>
      </c>
      <c r="B932" s="463"/>
      <c r="C932" s="463"/>
      <c r="D932" s="463"/>
      <c r="E932" s="463"/>
      <c r="F932" s="463"/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4"/>
    </row>
    <row r="933" spans="1:19" ht="20.25" x14ac:dyDescent="0.3">
      <c r="A933" s="39">
        <v>817</v>
      </c>
      <c r="B933" s="43" t="s">
        <v>719</v>
      </c>
      <c r="C933" s="50">
        <v>43950</v>
      </c>
      <c r="D933" s="39" t="s">
        <v>1896</v>
      </c>
      <c r="E933" s="39">
        <v>1979</v>
      </c>
      <c r="F933" s="39" t="s">
        <v>2122</v>
      </c>
      <c r="G933" s="51" t="s">
        <v>2089</v>
      </c>
      <c r="H933" s="39">
        <v>2</v>
      </c>
      <c r="I933" s="39">
        <v>1</v>
      </c>
      <c r="J933" s="39">
        <v>0</v>
      </c>
      <c r="K933" s="39">
        <v>440.52</v>
      </c>
      <c r="L933" s="39">
        <v>412.5</v>
      </c>
      <c r="M933" s="41">
        <v>1403308.5120000001</v>
      </c>
      <c r="N933" s="41">
        <f t="shared" si="61"/>
        <v>1403308.5120000001</v>
      </c>
      <c r="O933" s="41">
        <v>0</v>
      </c>
      <c r="P933" s="41">
        <v>0</v>
      </c>
      <c r="Q933" s="41">
        <v>0</v>
      </c>
      <c r="R933" s="52">
        <v>44927</v>
      </c>
      <c r="S933" s="52">
        <v>45291</v>
      </c>
    </row>
    <row r="934" spans="1:19" ht="20.25" x14ac:dyDescent="0.25">
      <c r="A934" s="42" t="s">
        <v>22</v>
      </c>
      <c r="B934" s="42"/>
      <c r="C934" s="53" t="s">
        <v>172</v>
      </c>
      <c r="D934" s="53" t="s">
        <v>172</v>
      </c>
      <c r="E934" s="53" t="s">
        <v>172</v>
      </c>
      <c r="F934" s="53" t="s">
        <v>172</v>
      </c>
      <c r="G934" s="53" t="s">
        <v>172</v>
      </c>
      <c r="H934" s="53" t="s">
        <v>172</v>
      </c>
      <c r="I934" s="53" t="s">
        <v>172</v>
      </c>
      <c r="J934" s="45">
        <f>SUM(J933)</f>
        <v>0</v>
      </c>
      <c r="K934" s="45">
        <f t="shared" ref="K934:Q934" si="68">SUM(K933)</f>
        <v>440.52</v>
      </c>
      <c r="L934" s="45">
        <f t="shared" si="68"/>
        <v>412.5</v>
      </c>
      <c r="M934" s="45">
        <f t="shared" si="68"/>
        <v>1403308.5120000001</v>
      </c>
      <c r="N934" s="45">
        <f t="shared" si="68"/>
        <v>1403308.5120000001</v>
      </c>
      <c r="O934" s="45">
        <f t="shared" si="68"/>
        <v>0</v>
      </c>
      <c r="P934" s="45">
        <f t="shared" si="68"/>
        <v>0</v>
      </c>
      <c r="Q934" s="45">
        <f t="shared" si="68"/>
        <v>0</v>
      </c>
      <c r="R934" s="53" t="s">
        <v>172</v>
      </c>
      <c r="S934" s="53" t="s">
        <v>172</v>
      </c>
    </row>
    <row r="935" spans="1:19" ht="20.25" x14ac:dyDescent="0.25">
      <c r="A935" s="49" t="s">
        <v>34</v>
      </c>
      <c r="B935" s="49"/>
      <c r="C935" s="53" t="s">
        <v>172</v>
      </c>
      <c r="D935" s="53" t="s">
        <v>172</v>
      </c>
      <c r="E935" s="53" t="s">
        <v>172</v>
      </c>
      <c r="F935" s="53" t="s">
        <v>172</v>
      </c>
      <c r="G935" s="53" t="s">
        <v>172</v>
      </c>
      <c r="H935" s="53" t="s">
        <v>172</v>
      </c>
      <c r="I935" s="53" t="s">
        <v>172</v>
      </c>
      <c r="J935" s="45">
        <f>J928+J931+J934</f>
        <v>0</v>
      </c>
      <c r="K935" s="45">
        <f t="shared" ref="K935:Q935" si="69">K928+K931+K934</f>
        <v>2366.4499999999998</v>
      </c>
      <c r="L935" s="45">
        <f t="shared" si="69"/>
        <v>1408.47</v>
      </c>
      <c r="M935" s="45">
        <f t="shared" si="69"/>
        <v>3299261.9381499998</v>
      </c>
      <c r="N935" s="45">
        <f t="shared" si="69"/>
        <v>3299261.9381499998</v>
      </c>
      <c r="O935" s="45">
        <f t="shared" si="69"/>
        <v>0</v>
      </c>
      <c r="P935" s="45">
        <f t="shared" si="69"/>
        <v>0</v>
      </c>
      <c r="Q935" s="45">
        <f t="shared" si="69"/>
        <v>0</v>
      </c>
      <c r="R935" s="53" t="s">
        <v>172</v>
      </c>
      <c r="S935" s="53" t="s">
        <v>172</v>
      </c>
    </row>
    <row r="936" spans="1:19" ht="20.25" x14ac:dyDescent="0.3">
      <c r="A936" s="455" t="s">
        <v>1952</v>
      </c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6"/>
    </row>
    <row r="937" spans="1:19" ht="20.25" x14ac:dyDescent="0.3">
      <c r="A937" s="457" t="s">
        <v>1953</v>
      </c>
      <c r="B937" s="457"/>
      <c r="C937" s="457"/>
      <c r="D937" s="457"/>
      <c r="E937" s="457"/>
      <c r="F937" s="457"/>
      <c r="G937" s="457"/>
      <c r="H937" s="457"/>
      <c r="I937" s="457"/>
      <c r="J937" s="457"/>
      <c r="K937" s="457"/>
      <c r="L937" s="457"/>
      <c r="M937" s="457"/>
      <c r="N937" s="457"/>
      <c r="O937" s="457"/>
      <c r="P937" s="457"/>
      <c r="Q937" s="457"/>
      <c r="R937" s="457"/>
      <c r="S937" s="458"/>
    </row>
    <row r="938" spans="1:19" ht="20.25" x14ac:dyDescent="0.3">
      <c r="A938" s="39">
        <v>818</v>
      </c>
      <c r="B938" s="40" t="s">
        <v>1648</v>
      </c>
      <c r="C938" s="50">
        <v>44061</v>
      </c>
      <c r="D938" s="39" t="s">
        <v>1897</v>
      </c>
      <c r="E938" s="39">
        <v>1989</v>
      </c>
      <c r="F938" s="39" t="s">
        <v>2122</v>
      </c>
      <c r="G938" s="51" t="s">
        <v>2101</v>
      </c>
      <c r="H938" s="39">
        <v>4</v>
      </c>
      <c r="I938" s="39">
        <v>9</v>
      </c>
      <c r="J938" s="39">
        <v>0</v>
      </c>
      <c r="K938" s="39">
        <v>6004</v>
      </c>
      <c r="L938" s="39" t="s">
        <v>2122</v>
      </c>
      <c r="M938" s="41">
        <v>0</v>
      </c>
      <c r="N938" s="41">
        <f t="shared" si="61"/>
        <v>0</v>
      </c>
      <c r="O938" s="41">
        <v>0</v>
      </c>
      <c r="P938" s="41">
        <v>0</v>
      </c>
      <c r="Q938" s="41">
        <v>0</v>
      </c>
      <c r="R938" s="52">
        <v>44927</v>
      </c>
      <c r="S938" s="52">
        <v>45291</v>
      </c>
    </row>
    <row r="939" spans="1:19" ht="20.25" x14ac:dyDescent="0.3">
      <c r="A939" s="39">
        <v>819</v>
      </c>
      <c r="B939" s="40" t="s">
        <v>720</v>
      </c>
      <c r="C939" s="50">
        <v>44062</v>
      </c>
      <c r="D939" s="39" t="s">
        <v>1896</v>
      </c>
      <c r="E939" s="39">
        <v>1969</v>
      </c>
      <c r="F939" s="39" t="s">
        <v>2122</v>
      </c>
      <c r="G939" s="51" t="s">
        <v>2089</v>
      </c>
      <c r="H939" s="39">
        <v>3</v>
      </c>
      <c r="I939" s="39">
        <v>3</v>
      </c>
      <c r="J939" s="39">
        <v>0</v>
      </c>
      <c r="K939" s="39">
        <v>2828.72</v>
      </c>
      <c r="L939" s="39">
        <v>1476.5</v>
      </c>
      <c r="M939" s="41">
        <v>1774164.784</v>
      </c>
      <c r="N939" s="41">
        <f t="shared" si="61"/>
        <v>1774164.784</v>
      </c>
      <c r="O939" s="41">
        <v>0</v>
      </c>
      <c r="P939" s="41">
        <v>0</v>
      </c>
      <c r="Q939" s="41">
        <v>0</v>
      </c>
      <c r="R939" s="52">
        <v>44927</v>
      </c>
      <c r="S939" s="52">
        <v>45291</v>
      </c>
    </row>
    <row r="940" spans="1:19" ht="20.25" x14ac:dyDescent="0.25">
      <c r="A940" s="42" t="s">
        <v>22</v>
      </c>
      <c r="B940" s="42"/>
      <c r="C940" s="53" t="s">
        <v>172</v>
      </c>
      <c r="D940" s="53" t="s">
        <v>172</v>
      </c>
      <c r="E940" s="53" t="s">
        <v>172</v>
      </c>
      <c r="F940" s="53" t="s">
        <v>172</v>
      </c>
      <c r="G940" s="53" t="s">
        <v>172</v>
      </c>
      <c r="H940" s="53" t="s">
        <v>172</v>
      </c>
      <c r="I940" s="53" t="s">
        <v>172</v>
      </c>
      <c r="J940" s="45">
        <f>SUM(J938:J939)</f>
        <v>0</v>
      </c>
      <c r="K940" s="45">
        <f t="shared" ref="K940:Q940" si="70">SUM(K938:K939)</f>
        <v>8832.7199999999993</v>
      </c>
      <c r="L940" s="45">
        <f t="shared" si="70"/>
        <v>1476.5</v>
      </c>
      <c r="M940" s="45">
        <f t="shared" si="70"/>
        <v>1774164.784</v>
      </c>
      <c r="N940" s="45">
        <f t="shared" si="70"/>
        <v>1774164.784</v>
      </c>
      <c r="O940" s="45">
        <f t="shared" si="70"/>
        <v>0</v>
      </c>
      <c r="P940" s="45">
        <f t="shared" si="70"/>
        <v>0</v>
      </c>
      <c r="Q940" s="45">
        <f t="shared" si="70"/>
        <v>0</v>
      </c>
      <c r="R940" s="53" t="s">
        <v>172</v>
      </c>
      <c r="S940" s="53" t="s">
        <v>172</v>
      </c>
    </row>
    <row r="941" spans="1:19" ht="20.25" x14ac:dyDescent="0.3">
      <c r="A941" s="463" t="s">
        <v>1954</v>
      </c>
      <c r="B941" s="463"/>
      <c r="C941" s="463"/>
      <c r="D941" s="463"/>
      <c r="E941" s="463"/>
      <c r="F941" s="463"/>
      <c r="G941" s="463"/>
      <c r="H941" s="463"/>
      <c r="I941" s="463"/>
      <c r="J941" s="463"/>
      <c r="K941" s="463"/>
      <c r="L941" s="463"/>
      <c r="M941" s="463"/>
      <c r="N941" s="463"/>
      <c r="O941" s="463"/>
      <c r="P941" s="463"/>
      <c r="Q941" s="463"/>
      <c r="R941" s="463"/>
      <c r="S941" s="464"/>
    </row>
    <row r="942" spans="1:19" ht="20.25" x14ac:dyDescent="0.3">
      <c r="A942" s="39">
        <v>820</v>
      </c>
      <c r="B942" s="43" t="s">
        <v>722</v>
      </c>
      <c r="C942" s="50">
        <v>44121</v>
      </c>
      <c r="D942" s="39" t="s">
        <v>1896</v>
      </c>
      <c r="E942" s="39">
        <v>1973</v>
      </c>
      <c r="F942" s="39" t="s">
        <v>2122</v>
      </c>
      <c r="G942" s="51" t="s">
        <v>2088</v>
      </c>
      <c r="H942" s="39">
        <v>5</v>
      </c>
      <c r="I942" s="39">
        <v>4</v>
      </c>
      <c r="J942" s="39">
        <v>0</v>
      </c>
      <c r="K942" s="39">
        <v>4590.6499999999996</v>
      </c>
      <c r="L942" s="39">
        <v>3656.6</v>
      </c>
      <c r="M942" s="41">
        <v>5330272.7039999999</v>
      </c>
      <c r="N942" s="41">
        <f t="shared" si="61"/>
        <v>5330272.7039999999</v>
      </c>
      <c r="O942" s="41">
        <v>0</v>
      </c>
      <c r="P942" s="41">
        <v>0</v>
      </c>
      <c r="Q942" s="41">
        <v>0</v>
      </c>
      <c r="R942" s="52">
        <v>44927</v>
      </c>
      <c r="S942" s="52">
        <v>45291</v>
      </c>
    </row>
    <row r="943" spans="1:19" ht="20.25" x14ac:dyDescent="0.3">
      <c r="A943" s="39">
        <v>821</v>
      </c>
      <c r="B943" s="43" t="s">
        <v>725</v>
      </c>
      <c r="C943" s="50">
        <v>44120</v>
      </c>
      <c r="D943" s="39" t="s">
        <v>1896</v>
      </c>
      <c r="E943" s="39">
        <v>1969</v>
      </c>
      <c r="F943" s="39" t="s">
        <v>2122</v>
      </c>
      <c r="G943" s="51" t="s">
        <v>2088</v>
      </c>
      <c r="H943" s="39">
        <v>5</v>
      </c>
      <c r="I943" s="39">
        <v>4</v>
      </c>
      <c r="J943" s="39">
        <v>0</v>
      </c>
      <c r="K943" s="39">
        <v>4555.84</v>
      </c>
      <c r="L943" s="39">
        <v>3556.1</v>
      </c>
      <c r="M943" s="41">
        <v>4918826.0219999999</v>
      </c>
      <c r="N943" s="41">
        <f t="shared" si="61"/>
        <v>4918826.0219999999</v>
      </c>
      <c r="O943" s="41">
        <v>0</v>
      </c>
      <c r="P943" s="41">
        <v>0</v>
      </c>
      <c r="Q943" s="41">
        <v>0</v>
      </c>
      <c r="R943" s="52">
        <v>44927</v>
      </c>
      <c r="S943" s="52">
        <v>45291</v>
      </c>
    </row>
    <row r="944" spans="1:19" ht="20.25" x14ac:dyDescent="0.25">
      <c r="A944" s="42" t="s">
        <v>22</v>
      </c>
      <c r="B944" s="42"/>
      <c r="C944" s="53" t="s">
        <v>172</v>
      </c>
      <c r="D944" s="53" t="s">
        <v>172</v>
      </c>
      <c r="E944" s="53" t="s">
        <v>172</v>
      </c>
      <c r="F944" s="53" t="s">
        <v>172</v>
      </c>
      <c r="G944" s="53" t="s">
        <v>172</v>
      </c>
      <c r="H944" s="53" t="s">
        <v>172</v>
      </c>
      <c r="I944" s="53" t="s">
        <v>172</v>
      </c>
      <c r="J944" s="45">
        <f>SUM(J942:J943)</f>
        <v>0</v>
      </c>
      <c r="K944" s="45">
        <f t="shared" ref="K944:Q944" si="71">SUM(K942:K943)</f>
        <v>9146.49</v>
      </c>
      <c r="L944" s="45">
        <f t="shared" si="71"/>
        <v>7212.7</v>
      </c>
      <c r="M944" s="45">
        <f t="shared" si="71"/>
        <v>10249098.726</v>
      </c>
      <c r="N944" s="45">
        <f t="shared" si="71"/>
        <v>10249098.726</v>
      </c>
      <c r="O944" s="45">
        <f t="shared" si="71"/>
        <v>0</v>
      </c>
      <c r="P944" s="45">
        <f t="shared" si="71"/>
        <v>0</v>
      </c>
      <c r="Q944" s="45">
        <f t="shared" si="71"/>
        <v>0</v>
      </c>
      <c r="R944" s="53" t="s">
        <v>172</v>
      </c>
      <c r="S944" s="53" t="s">
        <v>172</v>
      </c>
    </row>
    <row r="945" spans="1:19" ht="20.25" x14ac:dyDescent="0.3">
      <c r="A945" s="463" t="s">
        <v>1955</v>
      </c>
      <c r="B945" s="463"/>
      <c r="C945" s="463"/>
      <c r="D945" s="463"/>
      <c r="E945" s="463"/>
      <c r="F945" s="463"/>
      <c r="G945" s="463"/>
      <c r="H945" s="463"/>
      <c r="I945" s="463"/>
      <c r="J945" s="463"/>
      <c r="K945" s="463"/>
      <c r="L945" s="463"/>
      <c r="M945" s="463"/>
      <c r="N945" s="463"/>
      <c r="O945" s="463"/>
      <c r="P945" s="463"/>
      <c r="Q945" s="463"/>
      <c r="R945" s="463"/>
      <c r="S945" s="464"/>
    </row>
    <row r="946" spans="1:19" ht="20.25" x14ac:dyDescent="0.3">
      <c r="A946" s="39">
        <v>822</v>
      </c>
      <c r="B946" s="43" t="s">
        <v>726</v>
      </c>
      <c r="C946" s="50">
        <v>44137</v>
      </c>
      <c r="D946" s="39" t="s">
        <v>1896</v>
      </c>
      <c r="E946" s="39">
        <v>1972</v>
      </c>
      <c r="F946" s="39" t="s">
        <v>2122</v>
      </c>
      <c r="G946" s="51" t="s">
        <v>2088</v>
      </c>
      <c r="H946" s="39">
        <v>2</v>
      </c>
      <c r="I946" s="39">
        <v>2</v>
      </c>
      <c r="J946" s="39">
        <v>0</v>
      </c>
      <c r="K946" s="39">
        <v>835.05</v>
      </c>
      <c r="L946" s="39">
        <v>617.13</v>
      </c>
      <c r="M946" s="41">
        <v>2071001.94</v>
      </c>
      <c r="N946" s="41">
        <f t="shared" si="61"/>
        <v>2071001.94</v>
      </c>
      <c r="O946" s="41">
        <v>0</v>
      </c>
      <c r="P946" s="41">
        <v>0</v>
      </c>
      <c r="Q946" s="41">
        <v>0</v>
      </c>
      <c r="R946" s="52">
        <v>44927</v>
      </c>
      <c r="S946" s="52">
        <v>45291</v>
      </c>
    </row>
    <row r="947" spans="1:19" ht="20.25" x14ac:dyDescent="0.25">
      <c r="A947" s="42" t="s">
        <v>22</v>
      </c>
      <c r="B947" s="42"/>
      <c r="C947" s="53" t="s">
        <v>172</v>
      </c>
      <c r="D947" s="53" t="s">
        <v>172</v>
      </c>
      <c r="E947" s="53" t="s">
        <v>172</v>
      </c>
      <c r="F947" s="53" t="s">
        <v>172</v>
      </c>
      <c r="G947" s="53" t="s">
        <v>172</v>
      </c>
      <c r="H947" s="53" t="s">
        <v>172</v>
      </c>
      <c r="I947" s="53" t="s">
        <v>172</v>
      </c>
      <c r="J947" s="45">
        <f>SUM(J946)</f>
        <v>0</v>
      </c>
      <c r="K947" s="45">
        <f t="shared" ref="K947:Q947" si="72">SUM(K946)</f>
        <v>835.05</v>
      </c>
      <c r="L947" s="45">
        <f t="shared" si="72"/>
        <v>617.13</v>
      </c>
      <c r="M947" s="45">
        <f t="shared" si="72"/>
        <v>2071001.94</v>
      </c>
      <c r="N947" s="45">
        <f t="shared" si="72"/>
        <v>2071001.94</v>
      </c>
      <c r="O947" s="45">
        <f t="shared" si="72"/>
        <v>0</v>
      </c>
      <c r="P947" s="45">
        <f t="shared" si="72"/>
        <v>0</v>
      </c>
      <c r="Q947" s="45">
        <f t="shared" si="72"/>
        <v>0</v>
      </c>
      <c r="R947" s="53" t="s">
        <v>172</v>
      </c>
      <c r="S947" s="53" t="s">
        <v>172</v>
      </c>
    </row>
    <row r="948" spans="1:19" ht="20.25" x14ac:dyDescent="0.25">
      <c r="A948" s="49" t="s">
        <v>34</v>
      </c>
      <c r="B948" s="49"/>
      <c r="C948" s="53" t="s">
        <v>172</v>
      </c>
      <c r="D948" s="53" t="s">
        <v>172</v>
      </c>
      <c r="E948" s="53" t="s">
        <v>172</v>
      </c>
      <c r="F948" s="53" t="s">
        <v>172</v>
      </c>
      <c r="G948" s="53" t="s">
        <v>172</v>
      </c>
      <c r="H948" s="53" t="s">
        <v>172</v>
      </c>
      <c r="I948" s="53" t="s">
        <v>172</v>
      </c>
      <c r="J948" s="45">
        <f>J940+J944+J947</f>
        <v>0</v>
      </c>
      <c r="K948" s="45">
        <f t="shared" ref="K948:Q948" si="73">K940+K944+K947</f>
        <v>18814.259999999998</v>
      </c>
      <c r="L948" s="45">
        <f t="shared" si="73"/>
        <v>9306.33</v>
      </c>
      <c r="M948" s="45">
        <f t="shared" si="73"/>
        <v>14094265.449999999</v>
      </c>
      <c r="N948" s="45">
        <f t="shared" si="73"/>
        <v>14094265.449999999</v>
      </c>
      <c r="O948" s="45">
        <f t="shared" si="73"/>
        <v>0</v>
      </c>
      <c r="P948" s="45">
        <f t="shared" si="73"/>
        <v>0</v>
      </c>
      <c r="Q948" s="45">
        <f t="shared" si="73"/>
        <v>0</v>
      </c>
      <c r="R948" s="53" t="s">
        <v>172</v>
      </c>
      <c r="S948" s="53" t="s">
        <v>172</v>
      </c>
    </row>
    <row r="949" spans="1:19" ht="20.25" x14ac:dyDescent="0.3">
      <c r="A949" s="455" t="s">
        <v>1956</v>
      </c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6"/>
    </row>
    <row r="950" spans="1:19" ht="20.25" x14ac:dyDescent="0.3">
      <c r="A950" s="457" t="s">
        <v>1957</v>
      </c>
      <c r="B950" s="457"/>
      <c r="C950" s="457"/>
      <c r="D950" s="457"/>
      <c r="E950" s="457"/>
      <c r="F950" s="457"/>
      <c r="G950" s="457"/>
      <c r="H950" s="457"/>
      <c r="I950" s="457"/>
      <c r="J950" s="457"/>
      <c r="K950" s="457"/>
      <c r="L950" s="457"/>
      <c r="M950" s="457"/>
      <c r="N950" s="457"/>
      <c r="O950" s="457"/>
      <c r="P950" s="457"/>
      <c r="Q950" s="457"/>
      <c r="R950" s="457"/>
      <c r="S950" s="458"/>
    </row>
    <row r="951" spans="1:19" ht="20.25" x14ac:dyDescent="0.3">
      <c r="A951" s="39">
        <v>823</v>
      </c>
      <c r="B951" s="43" t="s">
        <v>727</v>
      </c>
      <c r="C951" s="50">
        <v>44148</v>
      </c>
      <c r="D951" s="39" t="s">
        <v>1896</v>
      </c>
      <c r="E951" s="39">
        <v>1973</v>
      </c>
      <c r="F951" s="39" t="s">
        <v>2122</v>
      </c>
      <c r="G951" s="51" t="s">
        <v>2094</v>
      </c>
      <c r="H951" s="39">
        <v>2</v>
      </c>
      <c r="I951" s="39">
        <v>2</v>
      </c>
      <c r="J951" s="39">
        <v>0</v>
      </c>
      <c r="K951" s="39">
        <v>563.29999999999995</v>
      </c>
      <c r="L951" s="39">
        <v>514.9</v>
      </c>
      <c r="M951" s="41">
        <v>39937.199999999997</v>
      </c>
      <c r="N951" s="41">
        <f t="shared" si="61"/>
        <v>39937.199999999997</v>
      </c>
      <c r="O951" s="41">
        <v>0</v>
      </c>
      <c r="P951" s="41">
        <v>0</v>
      </c>
      <c r="Q951" s="41">
        <v>0</v>
      </c>
      <c r="R951" s="52">
        <v>44927</v>
      </c>
      <c r="S951" s="52">
        <v>45291</v>
      </c>
    </row>
    <row r="952" spans="1:19" ht="20.25" x14ac:dyDescent="0.3">
      <c r="A952" s="39">
        <v>824</v>
      </c>
      <c r="B952" s="43" t="s">
        <v>728</v>
      </c>
      <c r="C952" s="50">
        <v>44149</v>
      </c>
      <c r="D952" s="39" t="s">
        <v>1896</v>
      </c>
      <c r="E952" s="39">
        <v>1973</v>
      </c>
      <c r="F952" s="39" t="s">
        <v>2122</v>
      </c>
      <c r="G952" s="51" t="s">
        <v>2094</v>
      </c>
      <c r="H952" s="39">
        <v>2</v>
      </c>
      <c r="I952" s="39">
        <v>2</v>
      </c>
      <c r="J952" s="39">
        <v>0</v>
      </c>
      <c r="K952" s="39">
        <v>33.200000000000003</v>
      </c>
      <c r="L952" s="39">
        <v>376</v>
      </c>
      <c r="M952" s="41">
        <v>39937.199999999997</v>
      </c>
      <c r="N952" s="41">
        <f t="shared" si="61"/>
        <v>39937.199999999997</v>
      </c>
      <c r="O952" s="41">
        <v>0</v>
      </c>
      <c r="P952" s="41">
        <v>0</v>
      </c>
      <c r="Q952" s="41">
        <v>0</v>
      </c>
      <c r="R952" s="52">
        <v>44927</v>
      </c>
      <c r="S952" s="52">
        <v>45291</v>
      </c>
    </row>
    <row r="953" spans="1:19" ht="20.25" x14ac:dyDescent="0.3">
      <c r="A953" s="39">
        <v>825</v>
      </c>
      <c r="B953" s="40" t="s">
        <v>729</v>
      </c>
      <c r="C953" s="50">
        <v>44150</v>
      </c>
      <c r="D953" s="39" t="s">
        <v>1896</v>
      </c>
      <c r="E953" s="39">
        <v>1973</v>
      </c>
      <c r="F953" s="39" t="s">
        <v>2122</v>
      </c>
      <c r="G953" s="51" t="s">
        <v>2094</v>
      </c>
      <c r="H953" s="39">
        <v>2</v>
      </c>
      <c r="I953" s="39">
        <v>2</v>
      </c>
      <c r="J953" s="39">
        <v>0</v>
      </c>
      <c r="K953" s="39">
        <v>433.4</v>
      </c>
      <c r="L953" s="39">
        <v>384</v>
      </c>
      <c r="M953" s="41">
        <v>39937.199999999997</v>
      </c>
      <c r="N953" s="41">
        <f t="shared" si="61"/>
        <v>39937.199999999997</v>
      </c>
      <c r="O953" s="41">
        <v>0</v>
      </c>
      <c r="P953" s="41">
        <v>0</v>
      </c>
      <c r="Q953" s="41">
        <v>0</v>
      </c>
      <c r="R953" s="52">
        <v>44927</v>
      </c>
      <c r="S953" s="52">
        <v>45291</v>
      </c>
    </row>
    <row r="954" spans="1:19" ht="20.25" x14ac:dyDescent="0.3">
      <c r="A954" s="39">
        <v>826</v>
      </c>
      <c r="B954" s="40" t="s">
        <v>730</v>
      </c>
      <c r="C954" s="50">
        <v>44154</v>
      </c>
      <c r="D954" s="39" t="s">
        <v>1896</v>
      </c>
      <c r="E954" s="39">
        <v>1974</v>
      </c>
      <c r="F954" s="39" t="s">
        <v>2122</v>
      </c>
      <c r="G954" s="51" t="s">
        <v>2094</v>
      </c>
      <c r="H954" s="39">
        <v>2</v>
      </c>
      <c r="I954" s="39">
        <v>2</v>
      </c>
      <c r="J954" s="39">
        <v>0</v>
      </c>
      <c r="K954" s="39">
        <v>544.20000000000005</v>
      </c>
      <c r="L954" s="39">
        <v>495.7</v>
      </c>
      <c r="M954" s="41">
        <v>39937.199999999997</v>
      </c>
      <c r="N954" s="41">
        <f t="shared" si="61"/>
        <v>39937.199999999997</v>
      </c>
      <c r="O954" s="41">
        <v>0</v>
      </c>
      <c r="P954" s="41">
        <v>0</v>
      </c>
      <c r="Q954" s="41">
        <v>0</v>
      </c>
      <c r="R954" s="52">
        <v>44927</v>
      </c>
      <c r="S954" s="52">
        <v>45291</v>
      </c>
    </row>
    <row r="955" spans="1:19" ht="20.25" x14ac:dyDescent="0.3">
      <c r="A955" s="39">
        <v>827</v>
      </c>
      <c r="B955" s="40" t="s">
        <v>731</v>
      </c>
      <c r="C955" s="50">
        <v>44155</v>
      </c>
      <c r="D955" s="39" t="s">
        <v>1896</v>
      </c>
      <c r="E955" s="39">
        <v>1973</v>
      </c>
      <c r="F955" s="39" t="s">
        <v>2122</v>
      </c>
      <c r="G955" s="51" t="s">
        <v>2094</v>
      </c>
      <c r="H955" s="39">
        <v>2</v>
      </c>
      <c r="I955" s="39">
        <v>2</v>
      </c>
      <c r="J955" s="39">
        <v>0</v>
      </c>
      <c r="K955" s="39">
        <v>542.79999999999995</v>
      </c>
      <c r="L955" s="39">
        <v>499</v>
      </c>
      <c r="M955" s="41">
        <v>39937.199999999997</v>
      </c>
      <c r="N955" s="41">
        <f t="shared" si="61"/>
        <v>39937.199999999997</v>
      </c>
      <c r="O955" s="41">
        <v>0</v>
      </c>
      <c r="P955" s="41">
        <v>0</v>
      </c>
      <c r="Q955" s="41">
        <v>0</v>
      </c>
      <c r="R955" s="52">
        <v>44927</v>
      </c>
      <c r="S955" s="52">
        <v>45291</v>
      </c>
    </row>
    <row r="956" spans="1:19" ht="20.25" x14ac:dyDescent="0.3">
      <c r="A956" s="39">
        <v>828</v>
      </c>
      <c r="B956" s="40" t="s">
        <v>732</v>
      </c>
      <c r="C956" s="50">
        <v>44186</v>
      </c>
      <c r="D956" s="39" t="s">
        <v>1896</v>
      </c>
      <c r="E956" s="39">
        <v>1971</v>
      </c>
      <c r="F956" s="39" t="s">
        <v>2122</v>
      </c>
      <c r="G956" s="51" t="s">
        <v>2094</v>
      </c>
      <c r="H956" s="39">
        <v>2</v>
      </c>
      <c r="I956" s="39">
        <v>2</v>
      </c>
      <c r="J956" s="39">
        <v>0</v>
      </c>
      <c r="K956" s="39">
        <v>420.9</v>
      </c>
      <c r="L956" s="39">
        <v>369.6</v>
      </c>
      <c r="M956" s="41">
        <v>39937.199999999997</v>
      </c>
      <c r="N956" s="41">
        <f t="shared" si="61"/>
        <v>39937.199999999997</v>
      </c>
      <c r="O956" s="41">
        <v>0</v>
      </c>
      <c r="P956" s="41">
        <v>0</v>
      </c>
      <c r="Q956" s="41">
        <v>0</v>
      </c>
      <c r="R956" s="52">
        <v>44927</v>
      </c>
      <c r="S956" s="52">
        <v>45291</v>
      </c>
    </row>
    <row r="957" spans="1:19" ht="20.25" x14ac:dyDescent="0.3">
      <c r="A957" s="39">
        <v>829</v>
      </c>
      <c r="B957" s="40" t="s">
        <v>733</v>
      </c>
      <c r="C957" s="50">
        <v>44189</v>
      </c>
      <c r="D957" s="39" t="s">
        <v>1896</v>
      </c>
      <c r="E957" s="39">
        <v>1973</v>
      </c>
      <c r="F957" s="39" t="s">
        <v>2122</v>
      </c>
      <c r="G957" s="51" t="s">
        <v>2094</v>
      </c>
      <c r="H957" s="39">
        <v>2</v>
      </c>
      <c r="I957" s="39">
        <v>2</v>
      </c>
      <c r="J957" s="39">
        <v>0</v>
      </c>
      <c r="K957" s="39">
        <v>413.9</v>
      </c>
      <c r="L957" s="39">
        <v>366.3</v>
      </c>
      <c r="M957" s="41">
        <v>39937.199999999997</v>
      </c>
      <c r="N957" s="41">
        <f t="shared" si="61"/>
        <v>39937.199999999997</v>
      </c>
      <c r="O957" s="41">
        <v>0</v>
      </c>
      <c r="P957" s="41">
        <v>0</v>
      </c>
      <c r="Q957" s="41">
        <v>0</v>
      </c>
      <c r="R957" s="52">
        <v>44927</v>
      </c>
      <c r="S957" s="52">
        <v>45291</v>
      </c>
    </row>
    <row r="958" spans="1:19" ht="20.25" x14ac:dyDescent="0.25">
      <c r="A958" s="42" t="s">
        <v>22</v>
      </c>
      <c r="B958" s="42"/>
      <c r="C958" s="53" t="s">
        <v>172</v>
      </c>
      <c r="D958" s="53" t="s">
        <v>172</v>
      </c>
      <c r="E958" s="53" t="s">
        <v>172</v>
      </c>
      <c r="F958" s="53" t="s">
        <v>172</v>
      </c>
      <c r="G958" s="53" t="s">
        <v>172</v>
      </c>
      <c r="H958" s="53" t="s">
        <v>172</v>
      </c>
      <c r="I958" s="53" t="s">
        <v>172</v>
      </c>
      <c r="J958" s="45">
        <f>SUM(J951:J957)</f>
        <v>0</v>
      </c>
      <c r="K958" s="45">
        <f t="shared" ref="K958:Q958" si="74">SUM(K951:K957)</f>
        <v>2951.7000000000003</v>
      </c>
      <c r="L958" s="45">
        <f t="shared" si="74"/>
        <v>3005.5000000000005</v>
      </c>
      <c r="M958" s="45">
        <f t="shared" si="74"/>
        <v>279560.40000000002</v>
      </c>
      <c r="N958" s="45">
        <f t="shared" si="74"/>
        <v>279560.40000000002</v>
      </c>
      <c r="O958" s="45">
        <f t="shared" si="74"/>
        <v>0</v>
      </c>
      <c r="P958" s="45">
        <f t="shared" si="74"/>
        <v>0</v>
      </c>
      <c r="Q958" s="45">
        <f t="shared" si="74"/>
        <v>0</v>
      </c>
      <c r="R958" s="53" t="s">
        <v>172</v>
      </c>
      <c r="S958" s="53" t="s">
        <v>172</v>
      </c>
    </row>
    <row r="959" spans="1:19" ht="20.25" x14ac:dyDescent="0.25">
      <c r="A959" s="49" t="s">
        <v>34</v>
      </c>
      <c r="B959" s="49"/>
      <c r="C959" s="53" t="s">
        <v>172</v>
      </c>
      <c r="D959" s="53" t="s">
        <v>172</v>
      </c>
      <c r="E959" s="53" t="s">
        <v>172</v>
      </c>
      <c r="F959" s="53" t="s">
        <v>172</v>
      </c>
      <c r="G959" s="53" t="s">
        <v>172</v>
      </c>
      <c r="H959" s="53" t="s">
        <v>172</v>
      </c>
      <c r="I959" s="53" t="s">
        <v>172</v>
      </c>
      <c r="J959" s="45">
        <f>J958</f>
        <v>0</v>
      </c>
      <c r="K959" s="45">
        <f t="shared" ref="K959:Q959" si="75">K958</f>
        <v>2951.7000000000003</v>
      </c>
      <c r="L959" s="45">
        <f t="shared" si="75"/>
        <v>3005.5000000000005</v>
      </c>
      <c r="M959" s="45">
        <f t="shared" si="75"/>
        <v>279560.40000000002</v>
      </c>
      <c r="N959" s="45">
        <f t="shared" si="75"/>
        <v>279560.40000000002</v>
      </c>
      <c r="O959" s="45">
        <f t="shared" si="75"/>
        <v>0</v>
      </c>
      <c r="P959" s="45">
        <f t="shared" si="75"/>
        <v>0</v>
      </c>
      <c r="Q959" s="45">
        <f t="shared" si="75"/>
        <v>0</v>
      </c>
      <c r="R959" s="53" t="s">
        <v>172</v>
      </c>
      <c r="S959" s="53" t="s">
        <v>172</v>
      </c>
    </row>
    <row r="960" spans="1:19" ht="20.25" x14ac:dyDescent="0.3">
      <c r="A960" s="455" t="s">
        <v>1958</v>
      </c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6"/>
    </row>
    <row r="961" spans="1:19" ht="20.25" x14ac:dyDescent="0.3">
      <c r="A961" s="461" t="s">
        <v>1959</v>
      </c>
      <c r="B961" s="461"/>
      <c r="C961" s="461"/>
      <c r="D961" s="461"/>
      <c r="E961" s="461"/>
      <c r="F961" s="461"/>
      <c r="G961" s="461"/>
      <c r="H961" s="461"/>
      <c r="I961" s="461"/>
      <c r="J961" s="461"/>
      <c r="K961" s="461"/>
      <c r="L961" s="461"/>
      <c r="M961" s="461"/>
      <c r="N961" s="461"/>
      <c r="O961" s="461"/>
      <c r="P961" s="461"/>
      <c r="Q961" s="461"/>
      <c r="R961" s="461"/>
      <c r="S961" s="462"/>
    </row>
    <row r="962" spans="1:19" ht="20.25" x14ac:dyDescent="0.3">
      <c r="A962" s="57">
        <v>830</v>
      </c>
      <c r="B962" s="64" t="s">
        <v>1137</v>
      </c>
      <c r="C962" s="59">
        <v>44637</v>
      </c>
      <c r="D962" s="39" t="s">
        <v>1896</v>
      </c>
      <c r="E962" s="39">
        <v>1981</v>
      </c>
      <c r="F962" s="39" t="s">
        <v>2122</v>
      </c>
      <c r="G962" s="51" t="s">
        <v>2089</v>
      </c>
      <c r="H962" s="39">
        <v>5</v>
      </c>
      <c r="I962" s="39">
        <v>1</v>
      </c>
      <c r="J962" s="39">
        <v>0</v>
      </c>
      <c r="K962" s="39">
        <v>958.7</v>
      </c>
      <c r="L962" s="39">
        <v>862.3</v>
      </c>
      <c r="M962" s="41">
        <v>48424.2</v>
      </c>
      <c r="N962" s="41">
        <f t="shared" si="61"/>
        <v>48424.2</v>
      </c>
      <c r="O962" s="41">
        <v>0</v>
      </c>
      <c r="P962" s="41">
        <v>0</v>
      </c>
      <c r="Q962" s="41">
        <v>0</v>
      </c>
      <c r="R962" s="52">
        <v>44927</v>
      </c>
      <c r="S962" s="52">
        <v>45291</v>
      </c>
    </row>
    <row r="963" spans="1:19" ht="20.25" x14ac:dyDescent="0.25">
      <c r="A963" s="62" t="s">
        <v>22</v>
      </c>
      <c r="B963" s="65"/>
      <c r="C963" s="63" t="s">
        <v>172</v>
      </c>
      <c r="D963" s="63" t="s">
        <v>172</v>
      </c>
      <c r="E963" s="63" t="s">
        <v>172</v>
      </c>
      <c r="F963" s="63" t="s">
        <v>172</v>
      </c>
      <c r="G963" s="63" t="s">
        <v>172</v>
      </c>
      <c r="H963" s="63" t="s">
        <v>172</v>
      </c>
      <c r="I963" s="63" t="s">
        <v>172</v>
      </c>
      <c r="J963" s="45">
        <f>SUM(J962)</f>
        <v>0</v>
      </c>
      <c r="K963" s="45">
        <f t="shared" ref="K963:Q963" si="76">SUM(K962)</f>
        <v>958.7</v>
      </c>
      <c r="L963" s="45">
        <f t="shared" si="76"/>
        <v>862.3</v>
      </c>
      <c r="M963" s="45">
        <f t="shared" si="76"/>
        <v>48424.2</v>
      </c>
      <c r="N963" s="45">
        <f t="shared" si="76"/>
        <v>48424.2</v>
      </c>
      <c r="O963" s="45">
        <f t="shared" si="76"/>
        <v>0</v>
      </c>
      <c r="P963" s="45">
        <f t="shared" si="76"/>
        <v>0</v>
      </c>
      <c r="Q963" s="45">
        <f t="shared" si="76"/>
        <v>0</v>
      </c>
      <c r="R963" s="53" t="s">
        <v>172</v>
      </c>
      <c r="S963" s="53" t="s">
        <v>172</v>
      </c>
    </row>
    <row r="964" spans="1:19" ht="20.25" x14ac:dyDescent="0.3">
      <c r="A964" s="461" t="s">
        <v>1960</v>
      </c>
      <c r="B964" s="461"/>
      <c r="C964" s="461"/>
      <c r="D964" s="461"/>
      <c r="E964" s="461"/>
      <c r="F964" s="461"/>
      <c r="G964" s="461"/>
      <c r="H964" s="461"/>
      <c r="I964" s="461"/>
      <c r="J964" s="461"/>
      <c r="K964" s="461"/>
      <c r="L964" s="461"/>
      <c r="M964" s="461"/>
      <c r="N964" s="461"/>
      <c r="O964" s="461"/>
      <c r="P964" s="461"/>
      <c r="Q964" s="461"/>
      <c r="R964" s="461"/>
      <c r="S964" s="462"/>
    </row>
    <row r="965" spans="1:19" ht="20.25" x14ac:dyDescent="0.3">
      <c r="A965" s="57">
        <f>A962+1</f>
        <v>831</v>
      </c>
      <c r="B965" s="64" t="s">
        <v>734</v>
      </c>
      <c r="C965" s="59">
        <v>44305</v>
      </c>
      <c r="D965" s="39" t="s">
        <v>1896</v>
      </c>
      <c r="E965" s="39">
        <v>1981</v>
      </c>
      <c r="F965" s="39">
        <v>2019</v>
      </c>
      <c r="G965" s="51" t="s">
        <v>2088</v>
      </c>
      <c r="H965" s="39">
        <v>9</v>
      </c>
      <c r="I965" s="39">
        <v>1</v>
      </c>
      <c r="J965" s="39">
        <v>0</v>
      </c>
      <c r="K965" s="39">
        <v>3303.2</v>
      </c>
      <c r="L965" s="39">
        <v>2406.8000000000002</v>
      </c>
      <c r="M965" s="41">
        <v>2845280.8859999999</v>
      </c>
      <c r="N965" s="41">
        <f t="shared" si="61"/>
        <v>2845280.8859999999</v>
      </c>
      <c r="O965" s="41">
        <v>0</v>
      </c>
      <c r="P965" s="41">
        <v>0</v>
      </c>
      <c r="Q965" s="41">
        <v>0</v>
      </c>
      <c r="R965" s="52">
        <v>44927</v>
      </c>
      <c r="S965" s="52">
        <v>45291</v>
      </c>
    </row>
    <row r="966" spans="1:19" ht="20.25" x14ac:dyDescent="0.3">
      <c r="A966" s="39">
        <f>A965+1</f>
        <v>832</v>
      </c>
      <c r="B966" s="40" t="s">
        <v>1548</v>
      </c>
      <c r="C966" s="50">
        <v>44297</v>
      </c>
      <c r="D966" s="39" t="s">
        <v>1896</v>
      </c>
      <c r="E966" s="39">
        <v>1989</v>
      </c>
      <c r="F966" s="39" t="s">
        <v>2122</v>
      </c>
      <c r="G966" s="51" t="s">
        <v>2088</v>
      </c>
      <c r="H966" s="39">
        <v>5</v>
      </c>
      <c r="I966" s="39">
        <v>4</v>
      </c>
      <c r="J966" s="39">
        <v>0</v>
      </c>
      <c r="K966" s="39">
        <v>4851.8999999999996</v>
      </c>
      <c r="L966" s="39">
        <v>4138.8999999999996</v>
      </c>
      <c r="M966" s="41">
        <v>10158568.223999999</v>
      </c>
      <c r="N966" s="41">
        <f t="shared" si="61"/>
        <v>10158568.223999999</v>
      </c>
      <c r="O966" s="41">
        <v>0</v>
      </c>
      <c r="P966" s="41">
        <v>0</v>
      </c>
      <c r="Q966" s="41">
        <v>0</v>
      </c>
      <c r="R966" s="52">
        <v>44927</v>
      </c>
      <c r="S966" s="52">
        <v>45291</v>
      </c>
    </row>
    <row r="967" spans="1:19" ht="20.25" x14ac:dyDescent="0.3">
      <c r="A967" s="39">
        <f t="shared" ref="A967:A977" si="77">A966+1</f>
        <v>833</v>
      </c>
      <c r="B967" s="40" t="s">
        <v>1547</v>
      </c>
      <c r="C967" s="50">
        <v>44300</v>
      </c>
      <c r="D967" s="39" t="s">
        <v>1896</v>
      </c>
      <c r="E967" s="39">
        <v>1980</v>
      </c>
      <c r="F967" s="39" t="s">
        <v>2122</v>
      </c>
      <c r="G967" s="51" t="s">
        <v>2088</v>
      </c>
      <c r="H967" s="39">
        <v>5</v>
      </c>
      <c r="I967" s="39">
        <v>6</v>
      </c>
      <c r="J967" s="39">
        <v>0</v>
      </c>
      <c r="K967" s="39">
        <v>5263.2</v>
      </c>
      <c r="L967" s="39">
        <v>4693.7000000000007</v>
      </c>
      <c r="M967" s="41">
        <v>10513784.526000001</v>
      </c>
      <c r="N967" s="41">
        <f t="shared" si="61"/>
        <v>10513784.526000001</v>
      </c>
      <c r="O967" s="41">
        <v>0</v>
      </c>
      <c r="P967" s="41">
        <v>0</v>
      </c>
      <c r="Q967" s="41">
        <v>0</v>
      </c>
      <c r="R967" s="52">
        <v>44927</v>
      </c>
      <c r="S967" s="52">
        <v>45291</v>
      </c>
    </row>
    <row r="968" spans="1:19" ht="20.25" x14ac:dyDescent="0.3">
      <c r="A968" s="39">
        <f t="shared" si="77"/>
        <v>834</v>
      </c>
      <c r="B968" s="40" t="s">
        <v>735</v>
      </c>
      <c r="C968" s="50">
        <v>44328</v>
      </c>
      <c r="D968" s="39" t="s">
        <v>1896</v>
      </c>
      <c r="E968" s="39">
        <v>1995</v>
      </c>
      <c r="F968" s="39" t="s">
        <v>2122</v>
      </c>
      <c r="G968" s="51" t="s">
        <v>2089</v>
      </c>
      <c r="H968" s="39">
        <v>9</v>
      </c>
      <c r="I968" s="39">
        <v>1</v>
      </c>
      <c r="J968" s="39">
        <v>1</v>
      </c>
      <c r="K968" s="39">
        <v>4191.8</v>
      </c>
      <c r="L968" s="39">
        <v>3135.1</v>
      </c>
      <c r="M968" s="41">
        <v>2794053.395</v>
      </c>
      <c r="N968" s="41">
        <f t="shared" ref="N968:N1029" si="78">M968</f>
        <v>2794053.395</v>
      </c>
      <c r="O968" s="41">
        <v>0</v>
      </c>
      <c r="P968" s="41">
        <v>0</v>
      </c>
      <c r="Q968" s="41">
        <v>0</v>
      </c>
      <c r="R968" s="52">
        <v>44927</v>
      </c>
      <c r="S968" s="52">
        <v>45291</v>
      </c>
    </row>
    <row r="969" spans="1:19" ht="20.25" x14ac:dyDescent="0.3">
      <c r="A969" s="39">
        <f t="shared" si="77"/>
        <v>835</v>
      </c>
      <c r="B969" s="40" t="s">
        <v>736</v>
      </c>
      <c r="C969" s="50">
        <v>44222</v>
      </c>
      <c r="D969" s="39" t="s">
        <v>1896</v>
      </c>
      <c r="E969" s="39">
        <v>1996</v>
      </c>
      <c r="F969" s="39" t="s">
        <v>2122</v>
      </c>
      <c r="G969" s="51" t="s">
        <v>2089</v>
      </c>
      <c r="H969" s="39">
        <v>9</v>
      </c>
      <c r="I969" s="39">
        <v>1</v>
      </c>
      <c r="J969" s="39">
        <v>1</v>
      </c>
      <c r="K969" s="39">
        <v>4080.2</v>
      </c>
      <c r="L969" s="39">
        <v>3164.4</v>
      </c>
      <c r="M969" s="41">
        <v>2801046.7790000001</v>
      </c>
      <c r="N969" s="41">
        <f t="shared" si="78"/>
        <v>2801046.7790000001</v>
      </c>
      <c r="O969" s="41">
        <v>0</v>
      </c>
      <c r="P969" s="41">
        <v>0</v>
      </c>
      <c r="Q969" s="41">
        <v>0</v>
      </c>
      <c r="R969" s="52">
        <v>44927</v>
      </c>
      <c r="S969" s="52">
        <v>45291</v>
      </c>
    </row>
    <row r="970" spans="1:19" ht="20.25" x14ac:dyDescent="0.3">
      <c r="A970" s="39">
        <f t="shared" si="77"/>
        <v>836</v>
      </c>
      <c r="B970" s="43" t="s">
        <v>1549</v>
      </c>
      <c r="C970" s="50">
        <v>44224</v>
      </c>
      <c r="D970" s="39" t="s">
        <v>1896</v>
      </c>
      <c r="E970" s="39">
        <v>1988</v>
      </c>
      <c r="F970" s="39" t="s">
        <v>2122</v>
      </c>
      <c r="G970" s="51" t="s">
        <v>2088</v>
      </c>
      <c r="H970" s="39">
        <v>5</v>
      </c>
      <c r="I970" s="39">
        <v>3</v>
      </c>
      <c r="J970" s="39">
        <v>0</v>
      </c>
      <c r="K970" s="39">
        <v>3630.7</v>
      </c>
      <c r="L970" s="39">
        <v>3122.1</v>
      </c>
      <c r="M970" s="41">
        <v>6524925.8760000002</v>
      </c>
      <c r="N970" s="41">
        <f t="shared" si="78"/>
        <v>6524925.8760000002</v>
      </c>
      <c r="O970" s="41">
        <v>0</v>
      </c>
      <c r="P970" s="41">
        <v>0</v>
      </c>
      <c r="Q970" s="41">
        <v>0</v>
      </c>
      <c r="R970" s="52">
        <v>44927</v>
      </c>
      <c r="S970" s="52">
        <v>45291</v>
      </c>
    </row>
    <row r="971" spans="1:19" ht="20.25" x14ac:dyDescent="0.3">
      <c r="A971" s="39">
        <f t="shared" si="77"/>
        <v>837</v>
      </c>
      <c r="B971" s="40" t="s">
        <v>737</v>
      </c>
      <c r="C971" s="50">
        <v>44501</v>
      </c>
      <c r="D971" s="39" t="s">
        <v>1896</v>
      </c>
      <c r="E971" s="39">
        <v>1980</v>
      </c>
      <c r="F971" s="39" t="s">
        <v>2122</v>
      </c>
      <c r="G971" s="51" t="s">
        <v>2088</v>
      </c>
      <c r="H971" s="39">
        <v>5</v>
      </c>
      <c r="I971" s="39">
        <v>6</v>
      </c>
      <c r="J971" s="39">
        <v>0</v>
      </c>
      <c r="K971" s="39">
        <v>5323.3</v>
      </c>
      <c r="L971" s="39">
        <v>4712.6000000000004</v>
      </c>
      <c r="M971" s="41">
        <v>61713.599999999999</v>
      </c>
      <c r="N971" s="41">
        <f t="shared" si="78"/>
        <v>61713.599999999999</v>
      </c>
      <c r="O971" s="41">
        <v>0</v>
      </c>
      <c r="P971" s="41">
        <v>0</v>
      </c>
      <c r="Q971" s="41">
        <v>0</v>
      </c>
      <c r="R971" s="52">
        <v>44927</v>
      </c>
      <c r="S971" s="52">
        <v>45291</v>
      </c>
    </row>
    <row r="972" spans="1:19" ht="20.25" x14ac:dyDescent="0.3">
      <c r="A972" s="39">
        <f t="shared" si="77"/>
        <v>838</v>
      </c>
      <c r="B972" s="40" t="s">
        <v>1636</v>
      </c>
      <c r="C972" s="50">
        <v>44221</v>
      </c>
      <c r="D972" s="39" t="s">
        <v>1896</v>
      </c>
      <c r="E972" s="39">
        <v>1959</v>
      </c>
      <c r="F972" s="39" t="s">
        <v>2122</v>
      </c>
      <c r="G972" s="51" t="s">
        <v>2089</v>
      </c>
      <c r="H972" s="39">
        <v>2</v>
      </c>
      <c r="I972" s="39">
        <v>2</v>
      </c>
      <c r="J972" s="39">
        <v>0</v>
      </c>
      <c r="K972" s="39">
        <v>676.1</v>
      </c>
      <c r="L972" s="39">
        <v>607.19999999999993</v>
      </c>
      <c r="M972" s="41">
        <v>939775.91</v>
      </c>
      <c r="N972" s="41">
        <f t="shared" si="78"/>
        <v>939775.91</v>
      </c>
      <c r="O972" s="41">
        <v>0</v>
      </c>
      <c r="P972" s="41">
        <v>0</v>
      </c>
      <c r="Q972" s="41">
        <v>0</v>
      </c>
      <c r="R972" s="52">
        <v>44927</v>
      </c>
      <c r="S972" s="52">
        <v>45291</v>
      </c>
    </row>
    <row r="973" spans="1:19" ht="20.25" x14ac:dyDescent="0.3">
      <c r="A973" s="39">
        <f t="shared" si="77"/>
        <v>839</v>
      </c>
      <c r="B973" s="40" t="s">
        <v>1637</v>
      </c>
      <c r="C973" s="50">
        <v>44356</v>
      </c>
      <c r="D973" s="39" t="s">
        <v>1896</v>
      </c>
      <c r="E973" s="39">
        <v>1963</v>
      </c>
      <c r="F973" s="39" t="s">
        <v>2122</v>
      </c>
      <c r="G973" s="51" t="s">
        <v>2089</v>
      </c>
      <c r="H973" s="39">
        <v>3</v>
      </c>
      <c r="I973" s="39">
        <v>2</v>
      </c>
      <c r="J973" s="39">
        <v>0</v>
      </c>
      <c r="K973" s="39">
        <v>1090.0999999999999</v>
      </c>
      <c r="L973" s="39">
        <v>957.1</v>
      </c>
      <c r="M973" s="41">
        <v>2418036.9359999998</v>
      </c>
      <c r="N973" s="41">
        <f t="shared" si="78"/>
        <v>2418036.9359999998</v>
      </c>
      <c r="O973" s="41">
        <v>0</v>
      </c>
      <c r="P973" s="41">
        <v>0</v>
      </c>
      <c r="Q973" s="41">
        <v>0</v>
      </c>
      <c r="R973" s="52">
        <v>44927</v>
      </c>
      <c r="S973" s="52">
        <v>45291</v>
      </c>
    </row>
    <row r="974" spans="1:19" ht="20.25" x14ac:dyDescent="0.3">
      <c r="A974" s="39">
        <f t="shared" si="77"/>
        <v>840</v>
      </c>
      <c r="B974" s="40" t="s">
        <v>1141</v>
      </c>
      <c r="C974" s="50">
        <v>44342</v>
      </c>
      <c r="D974" s="39" t="s">
        <v>1896</v>
      </c>
      <c r="E974" s="39">
        <v>1973</v>
      </c>
      <c r="F974" s="39" t="s">
        <v>2122</v>
      </c>
      <c r="G974" s="51" t="s">
        <v>2089</v>
      </c>
      <c r="H974" s="39">
        <v>5</v>
      </c>
      <c r="I974" s="39">
        <v>3</v>
      </c>
      <c r="J974" s="39">
        <v>0</v>
      </c>
      <c r="K974" s="39">
        <v>3569.1</v>
      </c>
      <c r="L974" s="39">
        <v>3268.6</v>
      </c>
      <c r="M974" s="41">
        <v>9283218.945700001</v>
      </c>
      <c r="N974" s="41">
        <f t="shared" si="78"/>
        <v>9283218.945700001</v>
      </c>
      <c r="O974" s="41">
        <v>0</v>
      </c>
      <c r="P974" s="41">
        <v>0</v>
      </c>
      <c r="Q974" s="41">
        <v>0</v>
      </c>
      <c r="R974" s="52">
        <v>44927</v>
      </c>
      <c r="S974" s="52">
        <v>45291</v>
      </c>
    </row>
    <row r="975" spans="1:19" ht="20.25" x14ac:dyDescent="0.3">
      <c r="A975" s="39">
        <f t="shared" si="77"/>
        <v>841</v>
      </c>
      <c r="B975" s="40" t="s">
        <v>72</v>
      </c>
      <c r="C975" s="50">
        <v>44352</v>
      </c>
      <c r="D975" s="39" t="s">
        <v>1896</v>
      </c>
      <c r="E975" s="39">
        <v>1983</v>
      </c>
      <c r="F975" s="39" t="s">
        <v>2122</v>
      </c>
      <c r="G975" s="51" t="s">
        <v>2089</v>
      </c>
      <c r="H975" s="39">
        <v>9</v>
      </c>
      <c r="I975" s="39">
        <v>1</v>
      </c>
      <c r="J975" s="39">
        <v>0</v>
      </c>
      <c r="K975" s="39">
        <v>3417.2</v>
      </c>
      <c r="L975" s="39">
        <v>1728.1</v>
      </c>
      <c r="M975" s="41">
        <v>2585747.0099999998</v>
      </c>
      <c r="N975" s="41">
        <f t="shared" si="78"/>
        <v>2585747.0099999998</v>
      </c>
      <c r="O975" s="41">
        <v>0</v>
      </c>
      <c r="P975" s="41">
        <v>0</v>
      </c>
      <c r="Q975" s="41">
        <v>0</v>
      </c>
      <c r="R975" s="52">
        <v>44927</v>
      </c>
      <c r="S975" s="52">
        <v>45291</v>
      </c>
    </row>
    <row r="976" spans="1:19" ht="20.25" x14ac:dyDescent="0.3">
      <c r="A976" s="39">
        <f t="shared" si="77"/>
        <v>842</v>
      </c>
      <c r="B976" s="40" t="s">
        <v>1142</v>
      </c>
      <c r="C976" s="50">
        <v>44353</v>
      </c>
      <c r="D976" s="39" t="s">
        <v>1896</v>
      </c>
      <c r="E976" s="39">
        <v>1981</v>
      </c>
      <c r="F976" s="39" t="s">
        <v>2122</v>
      </c>
      <c r="G976" s="51" t="s">
        <v>2089</v>
      </c>
      <c r="H976" s="39">
        <v>5</v>
      </c>
      <c r="I976" s="39">
        <v>10</v>
      </c>
      <c r="J976" s="39">
        <v>0</v>
      </c>
      <c r="K976" s="39">
        <v>9182.1</v>
      </c>
      <c r="L976" s="39">
        <v>7657.3</v>
      </c>
      <c r="M976" s="41">
        <v>21240939.510000002</v>
      </c>
      <c r="N976" s="41">
        <f t="shared" si="78"/>
        <v>21240939.510000002</v>
      </c>
      <c r="O976" s="41">
        <v>0</v>
      </c>
      <c r="P976" s="41">
        <v>0</v>
      </c>
      <c r="Q976" s="41">
        <v>0</v>
      </c>
      <c r="R976" s="52">
        <v>44927</v>
      </c>
      <c r="S976" s="52">
        <v>45291</v>
      </c>
    </row>
    <row r="977" spans="1:19" ht="20.25" x14ac:dyDescent="0.3">
      <c r="A977" s="39">
        <f t="shared" si="77"/>
        <v>843</v>
      </c>
      <c r="B977" s="40" t="s">
        <v>1519</v>
      </c>
      <c r="C977" s="50">
        <v>44463</v>
      </c>
      <c r="D977" s="39" t="s">
        <v>1896</v>
      </c>
      <c r="E977" s="39">
        <v>1984</v>
      </c>
      <c r="F977" s="39" t="s">
        <v>2122</v>
      </c>
      <c r="G977" s="51" t="s">
        <v>2088</v>
      </c>
      <c r="H977" s="39">
        <v>5</v>
      </c>
      <c r="I977" s="39">
        <v>3</v>
      </c>
      <c r="J977" s="39">
        <v>0</v>
      </c>
      <c r="K977" s="39">
        <v>6131</v>
      </c>
      <c r="L977" s="39">
        <v>5284.5999999999995</v>
      </c>
      <c r="M977" s="41">
        <v>21443764.182999998</v>
      </c>
      <c r="N977" s="41">
        <f t="shared" si="78"/>
        <v>21443764.182999998</v>
      </c>
      <c r="O977" s="41">
        <v>0</v>
      </c>
      <c r="P977" s="41">
        <v>0</v>
      </c>
      <c r="Q977" s="41">
        <v>0</v>
      </c>
      <c r="R977" s="52">
        <v>44927</v>
      </c>
      <c r="S977" s="52">
        <v>45291</v>
      </c>
    </row>
    <row r="978" spans="1:19" ht="20.25" x14ac:dyDescent="0.25">
      <c r="A978" s="61" t="s">
        <v>22</v>
      </c>
      <c r="B978" s="61"/>
      <c r="C978" s="56" t="s">
        <v>172</v>
      </c>
      <c r="D978" s="56" t="s">
        <v>172</v>
      </c>
      <c r="E978" s="56" t="s">
        <v>172</v>
      </c>
      <c r="F978" s="56" t="s">
        <v>172</v>
      </c>
      <c r="G978" s="56" t="s">
        <v>172</v>
      </c>
      <c r="H978" s="56" t="s">
        <v>172</v>
      </c>
      <c r="I978" s="56" t="s">
        <v>172</v>
      </c>
      <c r="J978" s="45">
        <f>SUM(J965:J977)</f>
        <v>2</v>
      </c>
      <c r="K978" s="45">
        <f t="shared" ref="K978:Q978" si="79">SUM(K965:K977)</f>
        <v>54709.899999999994</v>
      </c>
      <c r="L978" s="45">
        <f t="shared" si="79"/>
        <v>44876.499999999993</v>
      </c>
      <c r="M978" s="45">
        <f t="shared" si="79"/>
        <v>93610855.780699983</v>
      </c>
      <c r="N978" s="45">
        <f t="shared" si="79"/>
        <v>93610855.780699983</v>
      </c>
      <c r="O978" s="45">
        <f t="shared" si="79"/>
        <v>0</v>
      </c>
      <c r="P978" s="45">
        <f t="shared" si="79"/>
        <v>0</v>
      </c>
      <c r="Q978" s="45">
        <f t="shared" si="79"/>
        <v>0</v>
      </c>
      <c r="R978" s="53" t="s">
        <v>172</v>
      </c>
      <c r="S978" s="53" t="s">
        <v>172</v>
      </c>
    </row>
    <row r="979" spans="1:19" ht="20.25" x14ac:dyDescent="0.3">
      <c r="A979" s="461" t="s">
        <v>1961</v>
      </c>
      <c r="B979" s="461"/>
      <c r="C979" s="461"/>
      <c r="D979" s="461"/>
      <c r="E979" s="461"/>
      <c r="F979" s="461"/>
      <c r="G979" s="461"/>
      <c r="H979" s="461"/>
      <c r="I979" s="461"/>
      <c r="J979" s="461"/>
      <c r="K979" s="461"/>
      <c r="L979" s="461"/>
      <c r="M979" s="461"/>
      <c r="N979" s="461"/>
      <c r="O979" s="461"/>
      <c r="P979" s="461"/>
      <c r="Q979" s="461"/>
      <c r="R979" s="461"/>
      <c r="S979" s="462"/>
    </row>
    <row r="980" spans="1:19" ht="20.25" x14ac:dyDescent="0.3">
      <c r="A980" s="57">
        <f>A977+1</f>
        <v>844</v>
      </c>
      <c r="B980" s="64" t="s">
        <v>1144</v>
      </c>
      <c r="C980" s="59">
        <v>44656</v>
      </c>
      <c r="D980" s="39" t="s">
        <v>1896</v>
      </c>
      <c r="E980" s="39">
        <v>1980</v>
      </c>
      <c r="F980" s="39" t="s">
        <v>2122</v>
      </c>
      <c r="G980" s="51" t="s">
        <v>2089</v>
      </c>
      <c r="H980" s="39">
        <v>5</v>
      </c>
      <c r="I980" s="39">
        <v>6</v>
      </c>
      <c r="J980" s="39">
        <v>0</v>
      </c>
      <c r="K980" s="39">
        <v>5781.6</v>
      </c>
      <c r="L980" s="39">
        <v>4268</v>
      </c>
      <c r="M980" s="41">
        <v>11131930.853400001</v>
      </c>
      <c r="N980" s="41">
        <f t="shared" si="78"/>
        <v>11131930.853400001</v>
      </c>
      <c r="O980" s="41">
        <v>0</v>
      </c>
      <c r="P980" s="41">
        <v>0</v>
      </c>
      <c r="Q980" s="41">
        <v>0</v>
      </c>
      <c r="R980" s="52">
        <v>44927</v>
      </c>
      <c r="S980" s="52">
        <v>45291</v>
      </c>
    </row>
    <row r="981" spans="1:19" ht="20.25" x14ac:dyDescent="0.3">
      <c r="A981" s="39">
        <f>A980+1</f>
        <v>845</v>
      </c>
      <c r="B981" s="40" t="s">
        <v>1145</v>
      </c>
      <c r="C981" s="50">
        <v>44668</v>
      </c>
      <c r="D981" s="39" t="s">
        <v>1896</v>
      </c>
      <c r="E981" s="39">
        <v>1980</v>
      </c>
      <c r="F981" s="39" t="s">
        <v>2122</v>
      </c>
      <c r="G981" s="51" t="s">
        <v>2090</v>
      </c>
      <c r="H981" s="39">
        <v>5</v>
      </c>
      <c r="I981" s="39">
        <v>6</v>
      </c>
      <c r="J981" s="39">
        <v>0</v>
      </c>
      <c r="K981" s="39">
        <v>6228.7</v>
      </c>
      <c r="L981" s="39">
        <v>4648.8</v>
      </c>
      <c r="M981" s="41">
        <v>7553322.2595000006</v>
      </c>
      <c r="N981" s="41">
        <f t="shared" si="78"/>
        <v>7553322.2595000006</v>
      </c>
      <c r="O981" s="41">
        <v>0</v>
      </c>
      <c r="P981" s="41">
        <v>0</v>
      </c>
      <c r="Q981" s="41">
        <v>0</v>
      </c>
      <c r="R981" s="52">
        <v>44927</v>
      </c>
      <c r="S981" s="52">
        <v>45291</v>
      </c>
    </row>
    <row r="982" spans="1:19" ht="20.25" x14ac:dyDescent="0.3">
      <c r="A982" s="39">
        <f>A981+1</f>
        <v>846</v>
      </c>
      <c r="B982" s="40" t="s">
        <v>1727</v>
      </c>
      <c r="C982" s="50">
        <v>44669</v>
      </c>
      <c r="D982" s="39" t="s">
        <v>1896</v>
      </c>
      <c r="E982" s="39">
        <v>1986</v>
      </c>
      <c r="F982" s="39" t="s">
        <v>2122</v>
      </c>
      <c r="G982" s="51" t="s">
        <v>2090</v>
      </c>
      <c r="H982" s="39">
        <v>5</v>
      </c>
      <c r="I982" s="39">
        <v>4</v>
      </c>
      <c r="J982" s="39">
        <v>0</v>
      </c>
      <c r="K982" s="39">
        <v>4347</v>
      </c>
      <c r="L982" s="39">
        <v>3101.2</v>
      </c>
      <c r="M982" s="41">
        <v>5668254.102</v>
      </c>
      <c r="N982" s="41">
        <f t="shared" si="78"/>
        <v>5668254.102</v>
      </c>
      <c r="O982" s="41">
        <v>0</v>
      </c>
      <c r="P982" s="41">
        <v>0</v>
      </c>
      <c r="Q982" s="41">
        <v>0</v>
      </c>
      <c r="R982" s="52">
        <v>44927</v>
      </c>
      <c r="S982" s="52">
        <v>45291</v>
      </c>
    </row>
    <row r="983" spans="1:19" ht="20.25" x14ac:dyDescent="0.3">
      <c r="A983" s="39">
        <f>A982+1</f>
        <v>847</v>
      </c>
      <c r="B983" s="40" t="s">
        <v>1728</v>
      </c>
      <c r="C983" s="50">
        <v>44653</v>
      </c>
      <c r="D983" s="39" t="s">
        <v>1896</v>
      </c>
      <c r="E983" s="39">
        <v>1983</v>
      </c>
      <c r="F983" s="39" t="s">
        <v>2122</v>
      </c>
      <c r="G983" s="51" t="s">
        <v>2090</v>
      </c>
      <c r="H983" s="39">
        <v>5</v>
      </c>
      <c r="I983" s="39">
        <v>6</v>
      </c>
      <c r="J983" s="39">
        <v>0</v>
      </c>
      <c r="K983" s="39">
        <v>6397.8</v>
      </c>
      <c r="L983" s="39">
        <v>4626.6000000000004</v>
      </c>
      <c r="M983" s="41">
        <v>11316770.514</v>
      </c>
      <c r="N983" s="41">
        <f t="shared" si="78"/>
        <v>11316770.514</v>
      </c>
      <c r="O983" s="41">
        <v>0</v>
      </c>
      <c r="P983" s="41">
        <v>0</v>
      </c>
      <c r="Q983" s="41">
        <v>0</v>
      </c>
      <c r="R983" s="52">
        <v>44927</v>
      </c>
      <c r="S983" s="52">
        <v>45291</v>
      </c>
    </row>
    <row r="984" spans="1:19" ht="20.25" x14ac:dyDescent="0.25">
      <c r="A984" s="42" t="s">
        <v>22</v>
      </c>
      <c r="B984" s="42"/>
      <c r="C984" s="50" t="s">
        <v>172</v>
      </c>
      <c r="D984" s="50" t="s">
        <v>172</v>
      </c>
      <c r="E984" s="50" t="s">
        <v>172</v>
      </c>
      <c r="F984" s="50" t="s">
        <v>172</v>
      </c>
      <c r="G984" s="50" t="s">
        <v>172</v>
      </c>
      <c r="H984" s="50" t="s">
        <v>172</v>
      </c>
      <c r="I984" s="50" t="s">
        <v>172</v>
      </c>
      <c r="J984" s="45">
        <f>SUM(J980:J983)</f>
        <v>0</v>
      </c>
      <c r="K984" s="45">
        <f t="shared" ref="K984:Q984" si="80">SUM(K980:K983)</f>
        <v>22755.1</v>
      </c>
      <c r="L984" s="45">
        <f t="shared" si="80"/>
        <v>16644.599999999999</v>
      </c>
      <c r="M984" s="45">
        <f t="shared" si="80"/>
        <v>35670277.7289</v>
      </c>
      <c r="N984" s="45">
        <f t="shared" si="80"/>
        <v>35670277.7289</v>
      </c>
      <c r="O984" s="45">
        <f t="shared" si="80"/>
        <v>0</v>
      </c>
      <c r="P984" s="45">
        <f t="shared" si="80"/>
        <v>0</v>
      </c>
      <c r="Q984" s="45">
        <f t="shared" si="80"/>
        <v>0</v>
      </c>
      <c r="R984" s="53" t="s">
        <v>172</v>
      </c>
      <c r="S984" s="53" t="s">
        <v>172</v>
      </c>
    </row>
    <row r="985" spans="1:19" ht="20.25" x14ac:dyDescent="0.25">
      <c r="A985" s="55" t="s">
        <v>34</v>
      </c>
      <c r="B985" s="55"/>
      <c r="C985" s="63" t="s">
        <v>172</v>
      </c>
      <c r="D985" s="63" t="s">
        <v>172</v>
      </c>
      <c r="E985" s="63" t="s">
        <v>172</v>
      </c>
      <c r="F985" s="63" t="s">
        <v>172</v>
      </c>
      <c r="G985" s="63" t="s">
        <v>172</v>
      </c>
      <c r="H985" s="63" t="s">
        <v>172</v>
      </c>
      <c r="I985" s="63" t="s">
        <v>172</v>
      </c>
      <c r="J985" s="45">
        <f>J963+J978+J984</f>
        <v>2</v>
      </c>
      <c r="K985" s="45">
        <f t="shared" ref="K985:Q985" si="81">K963+K978+K984</f>
        <v>78423.699999999983</v>
      </c>
      <c r="L985" s="45">
        <f t="shared" si="81"/>
        <v>62383.399999999994</v>
      </c>
      <c r="M985" s="45">
        <f t="shared" si="81"/>
        <v>129329557.70959999</v>
      </c>
      <c r="N985" s="45">
        <f t="shared" si="81"/>
        <v>129329557.70959999</v>
      </c>
      <c r="O985" s="45">
        <f t="shared" si="81"/>
        <v>0</v>
      </c>
      <c r="P985" s="45">
        <f t="shared" si="81"/>
        <v>0</v>
      </c>
      <c r="Q985" s="45">
        <f t="shared" si="81"/>
        <v>0</v>
      </c>
      <c r="R985" s="53" t="s">
        <v>172</v>
      </c>
      <c r="S985" s="53" t="s">
        <v>172</v>
      </c>
    </row>
    <row r="986" spans="1:19" ht="20.25" x14ac:dyDescent="0.3">
      <c r="A986" s="461" t="s">
        <v>1962</v>
      </c>
      <c r="B986" s="461"/>
      <c r="C986" s="461"/>
      <c r="D986" s="461"/>
      <c r="E986" s="461"/>
      <c r="F986" s="461"/>
      <c r="G986" s="461"/>
      <c r="H986" s="461"/>
      <c r="I986" s="461"/>
      <c r="J986" s="461"/>
      <c r="K986" s="461"/>
      <c r="L986" s="461"/>
      <c r="M986" s="461"/>
      <c r="N986" s="461"/>
      <c r="O986" s="461"/>
      <c r="P986" s="461"/>
      <c r="Q986" s="461"/>
      <c r="R986" s="461"/>
      <c r="S986" s="462"/>
    </row>
    <row r="987" spans="1:19" ht="20.25" x14ac:dyDescent="0.3">
      <c r="A987" s="461" t="s">
        <v>1963</v>
      </c>
      <c r="B987" s="461"/>
      <c r="C987" s="461"/>
      <c r="D987" s="461"/>
      <c r="E987" s="461"/>
      <c r="F987" s="461"/>
      <c r="G987" s="461"/>
      <c r="H987" s="461"/>
      <c r="I987" s="461"/>
      <c r="J987" s="461"/>
      <c r="K987" s="461"/>
      <c r="L987" s="461"/>
      <c r="M987" s="461"/>
      <c r="N987" s="461"/>
      <c r="O987" s="461"/>
      <c r="P987" s="461"/>
      <c r="Q987" s="461"/>
      <c r="R987" s="461"/>
      <c r="S987" s="462"/>
    </row>
    <row r="988" spans="1:19" ht="20.25" x14ac:dyDescent="0.3">
      <c r="A988" s="57">
        <f>A983+1</f>
        <v>848</v>
      </c>
      <c r="B988" s="64" t="s">
        <v>740</v>
      </c>
      <c r="C988" s="59">
        <v>44707</v>
      </c>
      <c r="D988" s="39" t="s">
        <v>1896</v>
      </c>
      <c r="E988" s="39">
        <v>1977</v>
      </c>
      <c r="F988" s="39" t="s">
        <v>2122</v>
      </c>
      <c r="G988" s="51" t="s">
        <v>2088</v>
      </c>
      <c r="H988" s="39">
        <v>5</v>
      </c>
      <c r="I988" s="39">
        <v>8</v>
      </c>
      <c r="J988" s="39">
        <v>0</v>
      </c>
      <c r="K988" s="39">
        <v>5867.35</v>
      </c>
      <c r="L988" s="39">
        <v>5565.68</v>
      </c>
      <c r="M988" s="41">
        <v>6896181.9780000001</v>
      </c>
      <c r="N988" s="41">
        <f t="shared" si="78"/>
        <v>6896181.9780000001</v>
      </c>
      <c r="O988" s="41">
        <v>0</v>
      </c>
      <c r="P988" s="41">
        <v>0</v>
      </c>
      <c r="Q988" s="41">
        <v>0</v>
      </c>
      <c r="R988" s="52">
        <v>44927</v>
      </c>
      <c r="S988" s="52">
        <v>45291</v>
      </c>
    </row>
    <row r="989" spans="1:19" ht="20.25" x14ac:dyDescent="0.3">
      <c r="A989" s="39">
        <f>A988+1</f>
        <v>849</v>
      </c>
      <c r="B989" s="43" t="s">
        <v>741</v>
      </c>
      <c r="C989" s="50">
        <v>44695</v>
      </c>
      <c r="D989" s="39" t="s">
        <v>1896</v>
      </c>
      <c r="E989" s="39">
        <v>1973</v>
      </c>
      <c r="F989" s="39" t="s">
        <v>2122</v>
      </c>
      <c r="G989" s="51" t="s">
        <v>2088</v>
      </c>
      <c r="H989" s="39">
        <v>5</v>
      </c>
      <c r="I989" s="39">
        <v>4</v>
      </c>
      <c r="J989" s="39">
        <v>0</v>
      </c>
      <c r="K989" s="39">
        <v>4013.5</v>
      </c>
      <c r="L989" s="39">
        <v>3510.79</v>
      </c>
      <c r="M989" s="41">
        <v>4970195.5274999999</v>
      </c>
      <c r="N989" s="41">
        <f t="shared" si="78"/>
        <v>4970195.5274999999</v>
      </c>
      <c r="O989" s="41">
        <v>0</v>
      </c>
      <c r="P989" s="41">
        <v>0</v>
      </c>
      <c r="Q989" s="41">
        <v>0</v>
      </c>
      <c r="R989" s="52">
        <v>44927</v>
      </c>
      <c r="S989" s="52">
        <v>45291</v>
      </c>
    </row>
    <row r="990" spans="1:19" ht="20.25" x14ac:dyDescent="0.3">
      <c r="A990" s="39">
        <f>A989+1</f>
        <v>850</v>
      </c>
      <c r="B990" s="43" t="s">
        <v>1649</v>
      </c>
      <c r="C990" s="50">
        <v>44712</v>
      </c>
      <c r="D990" s="39" t="s">
        <v>1897</v>
      </c>
      <c r="E990" s="39">
        <v>1978</v>
      </c>
      <c r="F990" s="39" t="s">
        <v>2122</v>
      </c>
      <c r="G990" s="51" t="s">
        <v>2088</v>
      </c>
      <c r="H990" s="39">
        <v>5</v>
      </c>
      <c r="I990" s="39">
        <v>4</v>
      </c>
      <c r="J990" s="39">
        <v>0</v>
      </c>
      <c r="K990" s="39">
        <v>3827.8</v>
      </c>
      <c r="L990" s="39" t="s">
        <v>2122</v>
      </c>
      <c r="M990" s="41">
        <v>0</v>
      </c>
      <c r="N990" s="41">
        <f t="shared" si="78"/>
        <v>0</v>
      </c>
      <c r="O990" s="41">
        <v>0</v>
      </c>
      <c r="P990" s="41">
        <v>0</v>
      </c>
      <c r="Q990" s="41">
        <v>0</v>
      </c>
      <c r="R990" s="52">
        <v>44927</v>
      </c>
      <c r="S990" s="52">
        <v>45291</v>
      </c>
    </row>
    <row r="991" spans="1:19" ht="20.25" x14ac:dyDescent="0.3">
      <c r="A991" s="39">
        <f>A990+1</f>
        <v>851</v>
      </c>
      <c r="B991" s="43" t="s">
        <v>742</v>
      </c>
      <c r="C991" s="50">
        <v>44713</v>
      </c>
      <c r="D991" s="39" t="s">
        <v>1896</v>
      </c>
      <c r="E991" s="39">
        <v>1977</v>
      </c>
      <c r="F991" s="39" t="s">
        <v>2122</v>
      </c>
      <c r="G991" s="51" t="s">
        <v>2088</v>
      </c>
      <c r="H991" s="39">
        <v>5</v>
      </c>
      <c r="I991" s="39">
        <v>4</v>
      </c>
      <c r="J991" s="39">
        <v>0</v>
      </c>
      <c r="K991" s="39">
        <v>3607.17</v>
      </c>
      <c r="L991" s="39">
        <v>3329.19</v>
      </c>
      <c r="M991" s="41">
        <v>4412422.608</v>
      </c>
      <c r="N991" s="41">
        <f t="shared" si="78"/>
        <v>4412422.608</v>
      </c>
      <c r="O991" s="41">
        <v>0</v>
      </c>
      <c r="P991" s="41">
        <v>0</v>
      </c>
      <c r="Q991" s="41">
        <v>0</v>
      </c>
      <c r="R991" s="52">
        <v>44927</v>
      </c>
      <c r="S991" s="52">
        <v>45291</v>
      </c>
    </row>
    <row r="992" spans="1:19" ht="20.25" x14ac:dyDescent="0.25">
      <c r="A992" s="42" t="s">
        <v>22</v>
      </c>
      <c r="B992" s="42"/>
      <c r="C992" s="53" t="s">
        <v>172</v>
      </c>
      <c r="D992" s="53" t="s">
        <v>172</v>
      </c>
      <c r="E992" s="53" t="s">
        <v>172</v>
      </c>
      <c r="F992" s="53" t="s">
        <v>172</v>
      </c>
      <c r="G992" s="53" t="s">
        <v>172</v>
      </c>
      <c r="H992" s="53" t="s">
        <v>172</v>
      </c>
      <c r="I992" s="53" t="s">
        <v>172</v>
      </c>
      <c r="J992" s="45">
        <f>SUM(J988:J991)</f>
        <v>0</v>
      </c>
      <c r="K992" s="45">
        <f t="shared" ref="K992:Q992" si="82">SUM(K988:K991)</f>
        <v>17315.82</v>
      </c>
      <c r="L992" s="45">
        <f t="shared" si="82"/>
        <v>12405.660000000002</v>
      </c>
      <c r="M992" s="45">
        <f t="shared" si="82"/>
        <v>16278800.113499999</v>
      </c>
      <c r="N992" s="45">
        <f t="shared" si="82"/>
        <v>16278800.113499999</v>
      </c>
      <c r="O992" s="45">
        <f t="shared" si="82"/>
        <v>0</v>
      </c>
      <c r="P992" s="45">
        <f t="shared" si="82"/>
        <v>0</v>
      </c>
      <c r="Q992" s="45">
        <f t="shared" si="82"/>
        <v>0</v>
      </c>
      <c r="R992" s="53" t="s">
        <v>172</v>
      </c>
      <c r="S992" s="53" t="s">
        <v>172</v>
      </c>
    </row>
    <row r="993" spans="1:19" ht="20.25" x14ac:dyDescent="0.25">
      <c r="A993" s="55" t="s">
        <v>34</v>
      </c>
      <c r="B993" s="55"/>
      <c r="C993" s="56" t="s">
        <v>172</v>
      </c>
      <c r="D993" s="56" t="s">
        <v>172</v>
      </c>
      <c r="E993" s="56" t="s">
        <v>172</v>
      </c>
      <c r="F993" s="56" t="s">
        <v>172</v>
      </c>
      <c r="G993" s="56" t="s">
        <v>172</v>
      </c>
      <c r="H993" s="56" t="s">
        <v>172</v>
      </c>
      <c r="I993" s="56" t="s">
        <v>172</v>
      </c>
      <c r="J993" s="45">
        <f>J992</f>
        <v>0</v>
      </c>
      <c r="K993" s="45">
        <f t="shared" ref="K993:Q993" si="83">K992</f>
        <v>17315.82</v>
      </c>
      <c r="L993" s="45">
        <f t="shared" si="83"/>
        <v>12405.660000000002</v>
      </c>
      <c r="M993" s="45">
        <f t="shared" si="83"/>
        <v>16278800.113499999</v>
      </c>
      <c r="N993" s="45">
        <f t="shared" si="83"/>
        <v>16278800.113499999</v>
      </c>
      <c r="O993" s="45">
        <f t="shared" si="83"/>
        <v>0</v>
      </c>
      <c r="P993" s="45">
        <f t="shared" si="83"/>
        <v>0</v>
      </c>
      <c r="Q993" s="45">
        <f t="shared" si="83"/>
        <v>0</v>
      </c>
      <c r="R993" s="53" t="s">
        <v>172</v>
      </c>
      <c r="S993" s="53" t="s">
        <v>172</v>
      </c>
    </row>
    <row r="994" spans="1:19" ht="20.25" x14ac:dyDescent="0.3">
      <c r="A994" s="461" t="s">
        <v>1964</v>
      </c>
      <c r="B994" s="461"/>
      <c r="C994" s="461"/>
      <c r="D994" s="461"/>
      <c r="E994" s="461"/>
      <c r="F994" s="461"/>
      <c r="G994" s="461"/>
      <c r="H994" s="461"/>
      <c r="I994" s="461"/>
      <c r="J994" s="461"/>
      <c r="K994" s="461"/>
      <c r="L994" s="461"/>
      <c r="M994" s="461"/>
      <c r="N994" s="461"/>
      <c r="O994" s="461"/>
      <c r="P994" s="461"/>
      <c r="Q994" s="461"/>
      <c r="R994" s="461"/>
      <c r="S994" s="462"/>
    </row>
    <row r="995" spans="1:19" ht="20.25" x14ac:dyDescent="0.3">
      <c r="A995" s="457" t="s">
        <v>1965</v>
      </c>
      <c r="B995" s="457"/>
      <c r="C995" s="457"/>
      <c r="D995" s="457"/>
      <c r="E995" s="457"/>
      <c r="F995" s="457"/>
      <c r="G995" s="457"/>
      <c r="H995" s="457"/>
      <c r="I995" s="457"/>
      <c r="J995" s="457"/>
      <c r="K995" s="457"/>
      <c r="L995" s="457"/>
      <c r="M995" s="457"/>
      <c r="N995" s="457"/>
      <c r="O995" s="457"/>
      <c r="P995" s="457"/>
      <c r="Q995" s="457"/>
      <c r="R995" s="457"/>
      <c r="S995" s="458"/>
    </row>
    <row r="996" spans="1:19" ht="20.25" x14ac:dyDescent="0.3">
      <c r="A996" s="39">
        <f>A991+1</f>
        <v>852</v>
      </c>
      <c r="B996" s="40" t="s">
        <v>743</v>
      </c>
      <c r="C996" s="50">
        <v>44819</v>
      </c>
      <c r="D996" s="39" t="s">
        <v>1896</v>
      </c>
      <c r="E996" s="39">
        <v>1972</v>
      </c>
      <c r="F996" s="39" t="s">
        <v>2122</v>
      </c>
      <c r="G996" s="51" t="s">
        <v>2088</v>
      </c>
      <c r="H996" s="39">
        <v>5</v>
      </c>
      <c r="I996" s="39">
        <v>4</v>
      </c>
      <c r="J996" s="39">
        <v>0</v>
      </c>
      <c r="K996" s="39">
        <v>6141.91</v>
      </c>
      <c r="L996" s="39">
        <v>3974.89</v>
      </c>
      <c r="M996" s="41">
        <v>356950.8</v>
      </c>
      <c r="N996" s="41">
        <f t="shared" si="78"/>
        <v>356950.8</v>
      </c>
      <c r="O996" s="41">
        <v>0</v>
      </c>
      <c r="P996" s="41">
        <v>0</v>
      </c>
      <c r="Q996" s="41">
        <v>0</v>
      </c>
      <c r="R996" s="52">
        <v>44927</v>
      </c>
      <c r="S996" s="52">
        <v>45291</v>
      </c>
    </row>
    <row r="997" spans="1:19" ht="20.25" x14ac:dyDescent="0.3">
      <c r="A997" s="39">
        <f>A996+1</f>
        <v>853</v>
      </c>
      <c r="B997" s="40" t="s">
        <v>744</v>
      </c>
      <c r="C997" s="50">
        <v>44820</v>
      </c>
      <c r="D997" s="39" t="s">
        <v>1896</v>
      </c>
      <c r="E997" s="39">
        <v>1973</v>
      </c>
      <c r="F997" s="39" t="s">
        <v>2122</v>
      </c>
      <c r="G997" s="51" t="s">
        <v>2088</v>
      </c>
      <c r="H997" s="39">
        <v>5</v>
      </c>
      <c r="I997" s="39">
        <v>4</v>
      </c>
      <c r="J997" s="39">
        <v>0</v>
      </c>
      <c r="K997" s="39">
        <v>6434.32</v>
      </c>
      <c r="L997" s="39">
        <v>3907.45</v>
      </c>
      <c r="M997" s="41">
        <v>310884</v>
      </c>
      <c r="N997" s="41">
        <f t="shared" si="78"/>
        <v>310884</v>
      </c>
      <c r="O997" s="41">
        <v>0</v>
      </c>
      <c r="P997" s="41">
        <v>0</v>
      </c>
      <c r="Q997" s="41">
        <v>0</v>
      </c>
      <c r="R997" s="52">
        <v>44927</v>
      </c>
      <c r="S997" s="52">
        <v>45291</v>
      </c>
    </row>
    <row r="998" spans="1:19" ht="20.25" x14ac:dyDescent="0.3">
      <c r="A998" s="39">
        <f>A997+1</f>
        <v>854</v>
      </c>
      <c r="B998" s="40" t="s">
        <v>749</v>
      </c>
      <c r="C998" s="50">
        <v>44845</v>
      </c>
      <c r="D998" s="39" t="s">
        <v>1896</v>
      </c>
      <c r="E998" s="39">
        <v>1961</v>
      </c>
      <c r="F998" s="39" t="s">
        <v>2122</v>
      </c>
      <c r="G998" s="51" t="s">
        <v>2094</v>
      </c>
      <c r="H998" s="39">
        <v>2</v>
      </c>
      <c r="I998" s="39">
        <v>2</v>
      </c>
      <c r="J998" s="39">
        <v>0</v>
      </c>
      <c r="K998" s="39">
        <v>1565.46</v>
      </c>
      <c r="L998" s="39">
        <v>645.95000000000005</v>
      </c>
      <c r="M998" s="41">
        <v>1147753.3318999999</v>
      </c>
      <c r="N998" s="41">
        <f t="shared" si="78"/>
        <v>1147753.3318999999</v>
      </c>
      <c r="O998" s="41">
        <v>0</v>
      </c>
      <c r="P998" s="41">
        <v>0</v>
      </c>
      <c r="Q998" s="41">
        <v>0</v>
      </c>
      <c r="R998" s="52">
        <v>44927</v>
      </c>
      <c r="S998" s="52">
        <v>45291</v>
      </c>
    </row>
    <row r="999" spans="1:19" ht="20.25" x14ac:dyDescent="0.3">
      <c r="A999" s="39">
        <f>A998+1</f>
        <v>855</v>
      </c>
      <c r="B999" s="40" t="s">
        <v>750</v>
      </c>
      <c r="C999" s="50">
        <v>44846</v>
      </c>
      <c r="D999" s="39" t="s">
        <v>1896</v>
      </c>
      <c r="E999" s="39">
        <v>1961</v>
      </c>
      <c r="F999" s="39" t="s">
        <v>2122</v>
      </c>
      <c r="G999" s="51" t="s">
        <v>2094</v>
      </c>
      <c r="H999" s="39">
        <v>2</v>
      </c>
      <c r="I999" s="39">
        <v>2</v>
      </c>
      <c r="J999" s="39">
        <v>0</v>
      </c>
      <c r="K999" s="39">
        <v>1511.49</v>
      </c>
      <c r="L999" s="39">
        <v>640.59</v>
      </c>
      <c r="M999" s="41">
        <v>1071735.68845</v>
      </c>
      <c r="N999" s="41">
        <f t="shared" si="78"/>
        <v>1071735.68845</v>
      </c>
      <c r="O999" s="41">
        <v>0</v>
      </c>
      <c r="P999" s="41">
        <v>0</v>
      </c>
      <c r="Q999" s="41">
        <v>0</v>
      </c>
      <c r="R999" s="52">
        <v>44927</v>
      </c>
      <c r="S999" s="52">
        <v>45291</v>
      </c>
    </row>
    <row r="1000" spans="1:19" ht="20.25" x14ac:dyDescent="0.25">
      <c r="A1000" s="42" t="s">
        <v>22</v>
      </c>
      <c r="B1000" s="42"/>
      <c r="C1000" s="53" t="s">
        <v>172</v>
      </c>
      <c r="D1000" s="53" t="s">
        <v>172</v>
      </c>
      <c r="E1000" s="53" t="s">
        <v>172</v>
      </c>
      <c r="F1000" s="53" t="s">
        <v>172</v>
      </c>
      <c r="G1000" s="53" t="s">
        <v>172</v>
      </c>
      <c r="H1000" s="53" t="s">
        <v>172</v>
      </c>
      <c r="I1000" s="53" t="s">
        <v>172</v>
      </c>
      <c r="J1000" s="45">
        <f>SUM(J996:J999)</f>
        <v>0</v>
      </c>
      <c r="K1000" s="45">
        <f t="shared" ref="K1000:Q1000" si="84">SUM(K996:K999)</f>
        <v>15653.179999999998</v>
      </c>
      <c r="L1000" s="45">
        <f t="shared" si="84"/>
        <v>9168.880000000001</v>
      </c>
      <c r="M1000" s="45">
        <f t="shared" si="84"/>
        <v>2887323.8203499997</v>
      </c>
      <c r="N1000" s="45">
        <f t="shared" si="84"/>
        <v>2887323.8203499997</v>
      </c>
      <c r="O1000" s="45">
        <f t="shared" si="84"/>
        <v>0</v>
      </c>
      <c r="P1000" s="45">
        <f t="shared" si="84"/>
        <v>0</v>
      </c>
      <c r="Q1000" s="45">
        <f t="shared" si="84"/>
        <v>0</v>
      </c>
      <c r="R1000" s="53" t="s">
        <v>172</v>
      </c>
      <c r="S1000" s="53" t="s">
        <v>172</v>
      </c>
    </row>
    <row r="1001" spans="1:19" ht="20.25" x14ac:dyDescent="0.3">
      <c r="A1001" s="463" t="s">
        <v>1966</v>
      </c>
      <c r="B1001" s="463"/>
      <c r="C1001" s="463"/>
      <c r="D1001" s="463"/>
      <c r="E1001" s="463"/>
      <c r="F1001" s="463"/>
      <c r="G1001" s="463"/>
      <c r="H1001" s="463"/>
      <c r="I1001" s="463"/>
      <c r="J1001" s="463"/>
      <c r="K1001" s="463"/>
      <c r="L1001" s="463"/>
      <c r="M1001" s="463"/>
      <c r="N1001" s="463"/>
      <c r="O1001" s="463"/>
      <c r="P1001" s="463"/>
      <c r="Q1001" s="463"/>
      <c r="R1001" s="463"/>
      <c r="S1001" s="464"/>
    </row>
    <row r="1002" spans="1:19" ht="20.25" x14ac:dyDescent="0.3">
      <c r="A1002" s="39">
        <f>A999+1</f>
        <v>856</v>
      </c>
      <c r="B1002" s="43" t="s">
        <v>751</v>
      </c>
      <c r="C1002" s="50">
        <v>44741</v>
      </c>
      <c r="D1002" s="39" t="s">
        <v>1896</v>
      </c>
      <c r="E1002" s="39">
        <v>1974</v>
      </c>
      <c r="F1002" s="39" t="s">
        <v>2122</v>
      </c>
      <c r="G1002" s="51" t="s">
        <v>2088</v>
      </c>
      <c r="H1002" s="39">
        <v>5</v>
      </c>
      <c r="I1002" s="39">
        <v>4</v>
      </c>
      <c r="J1002" s="39">
        <v>0</v>
      </c>
      <c r="K1002" s="39">
        <v>6418</v>
      </c>
      <c r="L1002" s="39">
        <v>3915.5</v>
      </c>
      <c r="M1002" s="41">
        <v>6735032.7000000002</v>
      </c>
      <c r="N1002" s="41">
        <f t="shared" si="78"/>
        <v>6735032.7000000002</v>
      </c>
      <c r="O1002" s="41">
        <v>0</v>
      </c>
      <c r="P1002" s="41">
        <v>0</v>
      </c>
      <c r="Q1002" s="41">
        <v>0</v>
      </c>
      <c r="R1002" s="52">
        <v>44927</v>
      </c>
      <c r="S1002" s="52">
        <v>45291</v>
      </c>
    </row>
    <row r="1003" spans="1:19" ht="20.25" x14ac:dyDescent="0.3">
      <c r="A1003" s="39">
        <f>A1002+1</f>
        <v>857</v>
      </c>
      <c r="B1003" s="43" t="s">
        <v>754</v>
      </c>
      <c r="C1003" s="50">
        <v>44761</v>
      </c>
      <c r="D1003" s="39" t="s">
        <v>1896</v>
      </c>
      <c r="E1003" s="39">
        <v>1970</v>
      </c>
      <c r="F1003" s="39" t="s">
        <v>2122</v>
      </c>
      <c r="G1003" s="51" t="s">
        <v>2088</v>
      </c>
      <c r="H1003" s="39">
        <v>5</v>
      </c>
      <c r="I1003" s="39">
        <v>4</v>
      </c>
      <c r="J1003" s="39">
        <v>0</v>
      </c>
      <c r="K1003" s="39">
        <v>6189.8</v>
      </c>
      <c r="L1003" s="39">
        <v>3926.44</v>
      </c>
      <c r="M1003" s="41">
        <v>12040008.578999998</v>
      </c>
      <c r="N1003" s="41">
        <f t="shared" si="78"/>
        <v>12040008.578999998</v>
      </c>
      <c r="O1003" s="41">
        <v>0</v>
      </c>
      <c r="P1003" s="41">
        <v>0</v>
      </c>
      <c r="Q1003" s="41">
        <v>0</v>
      </c>
      <c r="R1003" s="52">
        <v>44927</v>
      </c>
      <c r="S1003" s="52">
        <v>45291</v>
      </c>
    </row>
    <row r="1004" spans="1:19" ht="20.25" x14ac:dyDescent="0.25">
      <c r="A1004" s="42" t="s">
        <v>22</v>
      </c>
      <c r="B1004" s="42"/>
      <c r="C1004" s="53" t="s">
        <v>172</v>
      </c>
      <c r="D1004" s="53" t="s">
        <v>172</v>
      </c>
      <c r="E1004" s="53" t="s">
        <v>172</v>
      </c>
      <c r="F1004" s="53" t="s">
        <v>172</v>
      </c>
      <c r="G1004" s="53" t="s">
        <v>172</v>
      </c>
      <c r="H1004" s="53" t="s">
        <v>172</v>
      </c>
      <c r="I1004" s="53" t="s">
        <v>172</v>
      </c>
      <c r="J1004" s="45">
        <f>SUM(J1002:J1003)</f>
        <v>0</v>
      </c>
      <c r="K1004" s="45">
        <f t="shared" ref="K1004:Q1004" si="85">SUM(K1002:K1003)</f>
        <v>12607.8</v>
      </c>
      <c r="L1004" s="45">
        <f t="shared" si="85"/>
        <v>7841.9400000000005</v>
      </c>
      <c r="M1004" s="45">
        <f t="shared" si="85"/>
        <v>18775041.278999999</v>
      </c>
      <c r="N1004" s="45">
        <f t="shared" si="85"/>
        <v>18775041.278999999</v>
      </c>
      <c r="O1004" s="45">
        <f t="shared" si="85"/>
        <v>0</v>
      </c>
      <c r="P1004" s="45">
        <f t="shared" si="85"/>
        <v>0</v>
      </c>
      <c r="Q1004" s="45">
        <f t="shared" si="85"/>
        <v>0</v>
      </c>
      <c r="R1004" s="53" t="s">
        <v>172</v>
      </c>
      <c r="S1004" s="53" t="s">
        <v>172</v>
      </c>
    </row>
    <row r="1005" spans="1:19" ht="20.25" x14ac:dyDescent="0.25">
      <c r="A1005" s="49" t="s">
        <v>34</v>
      </c>
      <c r="B1005" s="49"/>
      <c r="C1005" s="53" t="s">
        <v>172</v>
      </c>
      <c r="D1005" s="53" t="s">
        <v>172</v>
      </c>
      <c r="E1005" s="53" t="s">
        <v>172</v>
      </c>
      <c r="F1005" s="53" t="s">
        <v>172</v>
      </c>
      <c r="G1005" s="53" t="s">
        <v>172</v>
      </c>
      <c r="H1005" s="53" t="s">
        <v>172</v>
      </c>
      <c r="I1005" s="53" t="s">
        <v>172</v>
      </c>
      <c r="J1005" s="45">
        <f>J1000+J1004</f>
        <v>0</v>
      </c>
      <c r="K1005" s="45">
        <f t="shared" ref="K1005:Q1005" si="86">K1000+K1004</f>
        <v>28260.979999999996</v>
      </c>
      <c r="L1005" s="45">
        <f t="shared" si="86"/>
        <v>17010.82</v>
      </c>
      <c r="M1005" s="45">
        <f t="shared" si="86"/>
        <v>21662365.099349998</v>
      </c>
      <c r="N1005" s="45">
        <f t="shared" si="86"/>
        <v>21662365.099349998</v>
      </c>
      <c r="O1005" s="45">
        <f t="shared" si="86"/>
        <v>0</v>
      </c>
      <c r="P1005" s="45">
        <f t="shared" si="86"/>
        <v>0</v>
      </c>
      <c r="Q1005" s="45">
        <f t="shared" si="86"/>
        <v>0</v>
      </c>
      <c r="R1005" s="53" t="s">
        <v>172</v>
      </c>
      <c r="S1005" s="53" t="s">
        <v>172</v>
      </c>
    </row>
    <row r="1006" spans="1:19" ht="20.25" x14ac:dyDescent="0.3">
      <c r="A1006" s="455" t="s">
        <v>1967</v>
      </c>
      <c r="B1006" s="455"/>
      <c r="C1006" s="455"/>
      <c r="D1006" s="455"/>
      <c r="E1006" s="455"/>
      <c r="F1006" s="455"/>
      <c r="G1006" s="455"/>
      <c r="H1006" s="455"/>
      <c r="I1006" s="455"/>
      <c r="J1006" s="455"/>
      <c r="K1006" s="455"/>
      <c r="L1006" s="455"/>
      <c r="M1006" s="455"/>
      <c r="N1006" s="455"/>
      <c r="O1006" s="455"/>
      <c r="P1006" s="455"/>
      <c r="Q1006" s="455"/>
      <c r="R1006" s="455"/>
      <c r="S1006" s="456"/>
    </row>
    <row r="1007" spans="1:19" ht="20.25" x14ac:dyDescent="0.3">
      <c r="A1007" s="457" t="s">
        <v>1968</v>
      </c>
      <c r="B1007" s="457"/>
      <c r="C1007" s="457"/>
      <c r="D1007" s="457"/>
      <c r="E1007" s="457"/>
      <c r="F1007" s="457"/>
      <c r="G1007" s="457"/>
      <c r="H1007" s="457"/>
      <c r="I1007" s="457"/>
      <c r="J1007" s="457"/>
      <c r="K1007" s="457"/>
      <c r="L1007" s="457"/>
      <c r="M1007" s="457"/>
      <c r="N1007" s="457"/>
      <c r="O1007" s="457"/>
      <c r="P1007" s="457"/>
      <c r="Q1007" s="457"/>
      <c r="R1007" s="457"/>
      <c r="S1007" s="458"/>
    </row>
    <row r="1008" spans="1:19" ht="20.25" x14ac:dyDescent="0.3">
      <c r="A1008" s="39">
        <f>A1003+1</f>
        <v>858</v>
      </c>
      <c r="B1008" s="40" t="s">
        <v>1148</v>
      </c>
      <c r="C1008" s="50">
        <v>44883</v>
      </c>
      <c r="D1008" s="39" t="s">
        <v>1896</v>
      </c>
      <c r="E1008" s="39">
        <v>1958</v>
      </c>
      <c r="F1008" s="39" t="s">
        <v>2122</v>
      </c>
      <c r="G1008" s="51" t="s">
        <v>2094</v>
      </c>
      <c r="H1008" s="39">
        <v>2</v>
      </c>
      <c r="I1008" s="39">
        <v>1</v>
      </c>
      <c r="J1008" s="39">
        <v>0</v>
      </c>
      <c r="K1008" s="39">
        <v>673.4</v>
      </c>
      <c r="L1008" s="39">
        <v>435.4</v>
      </c>
      <c r="M1008" s="41">
        <v>140277</v>
      </c>
      <c r="N1008" s="41">
        <f t="shared" si="78"/>
        <v>140277</v>
      </c>
      <c r="O1008" s="41">
        <v>0</v>
      </c>
      <c r="P1008" s="41">
        <v>0</v>
      </c>
      <c r="Q1008" s="41">
        <v>0</v>
      </c>
      <c r="R1008" s="52">
        <v>44927</v>
      </c>
      <c r="S1008" s="52">
        <v>45291</v>
      </c>
    </row>
    <row r="1009" spans="1:19" ht="20.25" x14ac:dyDescent="0.3">
      <c r="A1009" s="39">
        <f>A1008+1</f>
        <v>859</v>
      </c>
      <c r="B1009" s="40" t="s">
        <v>1149</v>
      </c>
      <c r="C1009" s="50">
        <v>44884</v>
      </c>
      <c r="D1009" s="39" t="s">
        <v>1896</v>
      </c>
      <c r="E1009" s="39">
        <v>1958</v>
      </c>
      <c r="F1009" s="39" t="s">
        <v>2122</v>
      </c>
      <c r="G1009" s="51" t="s">
        <v>2094</v>
      </c>
      <c r="H1009" s="39">
        <v>2</v>
      </c>
      <c r="I1009" s="39">
        <v>1</v>
      </c>
      <c r="J1009" s="39">
        <v>0</v>
      </c>
      <c r="K1009" s="39">
        <v>675.6</v>
      </c>
      <c r="L1009" s="39">
        <v>294.3</v>
      </c>
      <c r="M1009" s="41">
        <v>139021.20000000001</v>
      </c>
      <c r="N1009" s="41">
        <f t="shared" si="78"/>
        <v>139021.20000000001</v>
      </c>
      <c r="O1009" s="41">
        <v>0</v>
      </c>
      <c r="P1009" s="41">
        <v>0</v>
      </c>
      <c r="Q1009" s="41">
        <v>0</v>
      </c>
      <c r="R1009" s="52">
        <v>44927</v>
      </c>
      <c r="S1009" s="52">
        <v>45291</v>
      </c>
    </row>
    <row r="1010" spans="1:19" ht="20.25" x14ac:dyDescent="0.3">
      <c r="A1010" s="39">
        <f t="shared" ref="A1010:A1024" si="87">A1009+1</f>
        <v>860</v>
      </c>
      <c r="B1010" s="40" t="s">
        <v>1150</v>
      </c>
      <c r="C1010" s="50">
        <v>44885</v>
      </c>
      <c r="D1010" s="39" t="s">
        <v>1896</v>
      </c>
      <c r="E1010" s="39">
        <v>1958</v>
      </c>
      <c r="F1010" s="39" t="s">
        <v>2122</v>
      </c>
      <c r="G1010" s="51" t="s">
        <v>2094</v>
      </c>
      <c r="H1010" s="39">
        <v>2</v>
      </c>
      <c r="I1010" s="39">
        <v>1</v>
      </c>
      <c r="J1010" s="39">
        <v>0</v>
      </c>
      <c r="K1010" s="39">
        <v>683.2</v>
      </c>
      <c r="L1010" s="39">
        <v>336.6</v>
      </c>
      <c r="M1010" s="41">
        <v>1124806.3944999999</v>
      </c>
      <c r="N1010" s="41">
        <f t="shared" si="78"/>
        <v>1124806.3944999999</v>
      </c>
      <c r="O1010" s="41">
        <v>0</v>
      </c>
      <c r="P1010" s="41">
        <v>0</v>
      </c>
      <c r="Q1010" s="41">
        <v>0</v>
      </c>
      <c r="R1010" s="52">
        <v>44927</v>
      </c>
      <c r="S1010" s="52">
        <v>45291</v>
      </c>
    </row>
    <row r="1011" spans="1:19" ht="20.25" x14ac:dyDescent="0.3">
      <c r="A1011" s="39">
        <f t="shared" si="87"/>
        <v>861</v>
      </c>
      <c r="B1011" s="40" t="s">
        <v>1151</v>
      </c>
      <c r="C1011" s="50">
        <v>44888</v>
      </c>
      <c r="D1011" s="39" t="s">
        <v>1896</v>
      </c>
      <c r="E1011" s="39">
        <v>1958</v>
      </c>
      <c r="F1011" s="39" t="s">
        <v>2122</v>
      </c>
      <c r="G1011" s="51" t="s">
        <v>2094</v>
      </c>
      <c r="H1011" s="39">
        <v>2</v>
      </c>
      <c r="I1011" s="39">
        <v>1</v>
      </c>
      <c r="J1011" s="39">
        <v>0</v>
      </c>
      <c r="K1011" s="39">
        <v>680</v>
      </c>
      <c r="L1011" s="39">
        <v>414.9</v>
      </c>
      <c r="M1011" s="41">
        <v>143202.6</v>
      </c>
      <c r="N1011" s="41">
        <f t="shared" si="78"/>
        <v>143202.6</v>
      </c>
      <c r="O1011" s="41">
        <v>0</v>
      </c>
      <c r="P1011" s="41">
        <v>0</v>
      </c>
      <c r="Q1011" s="41">
        <v>0</v>
      </c>
      <c r="R1011" s="52">
        <v>44927</v>
      </c>
      <c r="S1011" s="52">
        <v>45291</v>
      </c>
    </row>
    <row r="1012" spans="1:19" ht="20.25" x14ac:dyDescent="0.3">
      <c r="A1012" s="39">
        <f t="shared" si="87"/>
        <v>862</v>
      </c>
      <c r="B1012" s="40" t="s">
        <v>1152</v>
      </c>
      <c r="C1012" s="50">
        <v>44893</v>
      </c>
      <c r="D1012" s="39" t="s">
        <v>1896</v>
      </c>
      <c r="E1012" s="39">
        <v>1958</v>
      </c>
      <c r="F1012" s="39" t="s">
        <v>2122</v>
      </c>
      <c r="G1012" s="51" t="s">
        <v>2094</v>
      </c>
      <c r="H1012" s="39">
        <v>2</v>
      </c>
      <c r="I1012" s="39">
        <v>1</v>
      </c>
      <c r="J1012" s="39">
        <v>0</v>
      </c>
      <c r="K1012" s="39">
        <v>671.2</v>
      </c>
      <c r="L1012" s="39">
        <v>408.9</v>
      </c>
      <c r="M1012" s="41">
        <v>145272.6</v>
      </c>
      <c r="N1012" s="41">
        <f t="shared" si="78"/>
        <v>145272.6</v>
      </c>
      <c r="O1012" s="41">
        <v>0</v>
      </c>
      <c r="P1012" s="41">
        <v>0</v>
      </c>
      <c r="Q1012" s="41">
        <v>0</v>
      </c>
      <c r="R1012" s="52">
        <v>44927</v>
      </c>
      <c r="S1012" s="52">
        <v>45291</v>
      </c>
    </row>
    <row r="1013" spans="1:19" ht="20.25" x14ac:dyDescent="0.3">
      <c r="A1013" s="39">
        <f t="shared" si="87"/>
        <v>863</v>
      </c>
      <c r="B1013" s="40" t="s">
        <v>1159</v>
      </c>
      <c r="C1013" s="50">
        <v>44943</v>
      </c>
      <c r="D1013" s="39" t="s">
        <v>1896</v>
      </c>
      <c r="E1013" s="39">
        <v>1968</v>
      </c>
      <c r="F1013" s="39" t="s">
        <v>2122</v>
      </c>
      <c r="G1013" s="51" t="s">
        <v>2088</v>
      </c>
      <c r="H1013" s="39">
        <v>4</v>
      </c>
      <c r="I1013" s="39">
        <v>3</v>
      </c>
      <c r="J1013" s="39">
        <v>0</v>
      </c>
      <c r="K1013" s="39">
        <v>3444.2</v>
      </c>
      <c r="L1013" s="39">
        <v>2070.3000000000002</v>
      </c>
      <c r="M1013" s="41">
        <v>10189064.573999999</v>
      </c>
      <c r="N1013" s="41">
        <f t="shared" si="78"/>
        <v>10189064.573999999</v>
      </c>
      <c r="O1013" s="41">
        <v>0</v>
      </c>
      <c r="P1013" s="41">
        <v>0</v>
      </c>
      <c r="Q1013" s="41">
        <v>0</v>
      </c>
      <c r="R1013" s="52">
        <v>44927</v>
      </c>
      <c r="S1013" s="52">
        <v>45291</v>
      </c>
    </row>
    <row r="1014" spans="1:19" ht="20.25" x14ac:dyDescent="0.3">
      <c r="A1014" s="39">
        <f t="shared" si="87"/>
        <v>864</v>
      </c>
      <c r="B1014" s="40" t="s">
        <v>1160</v>
      </c>
      <c r="C1014" s="50">
        <v>44944</v>
      </c>
      <c r="D1014" s="39" t="s">
        <v>1896</v>
      </c>
      <c r="E1014" s="39">
        <v>1969</v>
      </c>
      <c r="F1014" s="39" t="s">
        <v>2122</v>
      </c>
      <c r="G1014" s="51" t="s">
        <v>2089</v>
      </c>
      <c r="H1014" s="39">
        <v>4</v>
      </c>
      <c r="I1014" s="39">
        <v>4</v>
      </c>
      <c r="J1014" s="39">
        <v>0</v>
      </c>
      <c r="K1014" s="39">
        <v>5252.4</v>
      </c>
      <c r="L1014" s="39">
        <v>3238.3</v>
      </c>
      <c r="M1014" s="41">
        <v>6478374.9119999995</v>
      </c>
      <c r="N1014" s="41">
        <f t="shared" si="78"/>
        <v>6478374.9119999995</v>
      </c>
      <c r="O1014" s="41">
        <v>0</v>
      </c>
      <c r="P1014" s="41">
        <v>0</v>
      </c>
      <c r="Q1014" s="41">
        <v>0</v>
      </c>
      <c r="R1014" s="52">
        <v>44927</v>
      </c>
      <c r="S1014" s="52">
        <v>45291</v>
      </c>
    </row>
    <row r="1015" spans="1:19" ht="20.25" x14ac:dyDescent="0.3">
      <c r="A1015" s="39">
        <f t="shared" si="87"/>
        <v>865</v>
      </c>
      <c r="B1015" s="40" t="s">
        <v>1161</v>
      </c>
      <c r="C1015" s="50">
        <v>44947</v>
      </c>
      <c r="D1015" s="39" t="s">
        <v>1896</v>
      </c>
      <c r="E1015" s="39">
        <v>1969</v>
      </c>
      <c r="F1015" s="39" t="s">
        <v>2122</v>
      </c>
      <c r="G1015" s="51" t="s">
        <v>2088</v>
      </c>
      <c r="H1015" s="39">
        <v>4</v>
      </c>
      <c r="I1015" s="39">
        <v>3</v>
      </c>
      <c r="J1015" s="39">
        <v>0</v>
      </c>
      <c r="K1015" s="39">
        <v>3780.8</v>
      </c>
      <c r="L1015" s="39">
        <v>2271.1</v>
      </c>
      <c r="M1015" s="41">
        <v>4687941.1039999994</v>
      </c>
      <c r="N1015" s="41">
        <f t="shared" si="78"/>
        <v>4687941.1039999994</v>
      </c>
      <c r="O1015" s="41">
        <v>0</v>
      </c>
      <c r="P1015" s="41">
        <v>0</v>
      </c>
      <c r="Q1015" s="41">
        <v>0</v>
      </c>
      <c r="R1015" s="52">
        <v>44927</v>
      </c>
      <c r="S1015" s="52">
        <v>45291</v>
      </c>
    </row>
    <row r="1016" spans="1:19" ht="20.25" x14ac:dyDescent="0.3">
      <c r="A1016" s="39">
        <f t="shared" si="87"/>
        <v>866</v>
      </c>
      <c r="B1016" s="40" t="s">
        <v>1162</v>
      </c>
      <c r="C1016" s="50">
        <v>44948</v>
      </c>
      <c r="D1016" s="39" t="s">
        <v>1896</v>
      </c>
      <c r="E1016" s="39">
        <v>1969</v>
      </c>
      <c r="F1016" s="39" t="s">
        <v>2122</v>
      </c>
      <c r="G1016" s="51" t="s">
        <v>2088</v>
      </c>
      <c r="H1016" s="39">
        <v>4</v>
      </c>
      <c r="I1016" s="39">
        <v>3</v>
      </c>
      <c r="J1016" s="39">
        <v>0</v>
      </c>
      <c r="K1016" s="39">
        <v>3482.7</v>
      </c>
      <c r="L1016" s="39">
        <v>2111.9</v>
      </c>
      <c r="M1016" s="41">
        <v>10302300.369000001</v>
      </c>
      <c r="N1016" s="41">
        <f t="shared" si="78"/>
        <v>10302300.369000001</v>
      </c>
      <c r="O1016" s="41">
        <v>0</v>
      </c>
      <c r="P1016" s="41">
        <v>0</v>
      </c>
      <c r="Q1016" s="41">
        <v>0</v>
      </c>
      <c r="R1016" s="52">
        <v>44927</v>
      </c>
      <c r="S1016" s="52">
        <v>45291</v>
      </c>
    </row>
    <row r="1017" spans="1:19" ht="20.25" x14ac:dyDescent="0.3">
      <c r="A1017" s="39">
        <f t="shared" si="87"/>
        <v>867</v>
      </c>
      <c r="B1017" s="40" t="s">
        <v>1163</v>
      </c>
      <c r="C1017" s="50">
        <v>44949</v>
      </c>
      <c r="D1017" s="39" t="s">
        <v>1896</v>
      </c>
      <c r="E1017" s="39">
        <v>1969</v>
      </c>
      <c r="F1017" s="39" t="s">
        <v>2122</v>
      </c>
      <c r="G1017" s="51" t="s">
        <v>2088</v>
      </c>
      <c r="H1017" s="39">
        <v>4</v>
      </c>
      <c r="I1017" s="39">
        <v>6</v>
      </c>
      <c r="J1017" s="39">
        <v>0</v>
      </c>
      <c r="K1017" s="39">
        <v>7713.3</v>
      </c>
      <c r="L1017" s="39">
        <v>4584.3</v>
      </c>
      <c r="M1017" s="41">
        <v>22792440.950999998</v>
      </c>
      <c r="N1017" s="41">
        <f t="shared" si="78"/>
        <v>22792440.950999998</v>
      </c>
      <c r="O1017" s="41">
        <v>0</v>
      </c>
      <c r="P1017" s="41">
        <v>0</v>
      </c>
      <c r="Q1017" s="41">
        <v>0</v>
      </c>
      <c r="R1017" s="52">
        <v>44927</v>
      </c>
      <c r="S1017" s="52">
        <v>45291</v>
      </c>
    </row>
    <row r="1018" spans="1:19" ht="20.25" x14ac:dyDescent="0.3">
      <c r="A1018" s="39">
        <f t="shared" si="87"/>
        <v>868</v>
      </c>
      <c r="B1018" s="40" t="s">
        <v>1164</v>
      </c>
      <c r="C1018" s="50">
        <v>44990</v>
      </c>
      <c r="D1018" s="39" t="s">
        <v>1896</v>
      </c>
      <c r="E1018" s="39">
        <v>1958</v>
      </c>
      <c r="F1018" s="39" t="s">
        <v>2122</v>
      </c>
      <c r="G1018" s="51" t="s">
        <v>2089</v>
      </c>
      <c r="H1018" s="39">
        <v>2</v>
      </c>
      <c r="I1018" s="39">
        <v>2</v>
      </c>
      <c r="J1018" s="39">
        <v>0</v>
      </c>
      <c r="K1018" s="39">
        <v>1223.2</v>
      </c>
      <c r="L1018" s="39">
        <v>662.69999999999993</v>
      </c>
      <c r="M1018" s="41">
        <v>1264269.3840000001</v>
      </c>
      <c r="N1018" s="41">
        <f t="shared" si="78"/>
        <v>1264269.3840000001</v>
      </c>
      <c r="O1018" s="41">
        <v>0</v>
      </c>
      <c r="P1018" s="41">
        <v>0</v>
      </c>
      <c r="Q1018" s="41">
        <v>0</v>
      </c>
      <c r="R1018" s="52">
        <v>44927</v>
      </c>
      <c r="S1018" s="52">
        <v>45291</v>
      </c>
    </row>
    <row r="1019" spans="1:19" ht="20.25" x14ac:dyDescent="0.3">
      <c r="A1019" s="39">
        <f t="shared" si="87"/>
        <v>869</v>
      </c>
      <c r="B1019" s="40" t="s">
        <v>1165</v>
      </c>
      <c r="C1019" s="50">
        <v>44992</v>
      </c>
      <c r="D1019" s="39" t="s">
        <v>1896</v>
      </c>
      <c r="E1019" s="39">
        <v>1958</v>
      </c>
      <c r="F1019" s="39" t="s">
        <v>2122</v>
      </c>
      <c r="G1019" s="51" t="s">
        <v>2089</v>
      </c>
      <c r="H1019" s="39">
        <v>2</v>
      </c>
      <c r="I1019" s="39">
        <v>2</v>
      </c>
      <c r="J1019" s="39">
        <v>0</v>
      </c>
      <c r="K1019" s="39">
        <v>1210.2</v>
      </c>
      <c r="L1019" s="39">
        <v>654.9</v>
      </c>
      <c r="M1019" s="41">
        <v>1264269.3840000001</v>
      </c>
      <c r="N1019" s="41">
        <f t="shared" si="78"/>
        <v>1264269.3840000001</v>
      </c>
      <c r="O1019" s="41">
        <v>0</v>
      </c>
      <c r="P1019" s="41">
        <v>0</v>
      </c>
      <c r="Q1019" s="41">
        <v>0</v>
      </c>
      <c r="R1019" s="52">
        <v>44927</v>
      </c>
      <c r="S1019" s="52">
        <v>45291</v>
      </c>
    </row>
    <row r="1020" spans="1:19" ht="20.25" x14ac:dyDescent="0.3">
      <c r="A1020" s="39">
        <f t="shared" si="87"/>
        <v>870</v>
      </c>
      <c r="B1020" s="40" t="s">
        <v>1531</v>
      </c>
      <c r="C1020" s="50">
        <v>45051</v>
      </c>
      <c r="D1020" s="39" t="s">
        <v>1896</v>
      </c>
      <c r="E1020" s="39">
        <v>1963</v>
      </c>
      <c r="F1020" s="39" t="s">
        <v>2122</v>
      </c>
      <c r="G1020" s="51" t="s">
        <v>2089</v>
      </c>
      <c r="H1020" s="39">
        <v>4</v>
      </c>
      <c r="I1020" s="39">
        <v>3</v>
      </c>
      <c r="J1020" s="39">
        <v>0</v>
      </c>
      <c r="K1020" s="39">
        <v>2748.3</v>
      </c>
      <c r="L1020" s="39">
        <v>1887.32</v>
      </c>
      <c r="M1020" s="41">
        <v>4649644.0455000009</v>
      </c>
      <c r="N1020" s="41">
        <f t="shared" si="78"/>
        <v>4649644.0455000009</v>
      </c>
      <c r="O1020" s="41">
        <v>0</v>
      </c>
      <c r="P1020" s="41">
        <v>0</v>
      </c>
      <c r="Q1020" s="41">
        <v>0</v>
      </c>
      <c r="R1020" s="52">
        <v>44927</v>
      </c>
      <c r="S1020" s="52">
        <v>45291</v>
      </c>
    </row>
    <row r="1021" spans="1:19" ht="20.25" x14ac:dyDescent="0.3">
      <c r="A1021" s="39">
        <f t="shared" si="87"/>
        <v>871</v>
      </c>
      <c r="B1021" s="40" t="s">
        <v>1532</v>
      </c>
      <c r="C1021" s="50">
        <v>45054</v>
      </c>
      <c r="D1021" s="39" t="s">
        <v>1896</v>
      </c>
      <c r="E1021" s="39">
        <v>1962</v>
      </c>
      <c r="F1021" s="39" t="s">
        <v>2122</v>
      </c>
      <c r="G1021" s="51" t="s">
        <v>2089</v>
      </c>
      <c r="H1021" s="39">
        <v>4</v>
      </c>
      <c r="I1021" s="39">
        <v>3</v>
      </c>
      <c r="J1021" s="39">
        <v>0</v>
      </c>
      <c r="K1021" s="39">
        <v>3333.5</v>
      </c>
      <c r="L1021" s="39">
        <v>1948.1</v>
      </c>
      <c r="M1021" s="41">
        <v>3479251.1040000003</v>
      </c>
      <c r="N1021" s="41">
        <f t="shared" si="78"/>
        <v>3479251.1040000003</v>
      </c>
      <c r="O1021" s="41">
        <v>0</v>
      </c>
      <c r="P1021" s="41">
        <v>0</v>
      </c>
      <c r="Q1021" s="41">
        <v>0</v>
      </c>
      <c r="R1021" s="52">
        <v>44927</v>
      </c>
      <c r="S1021" s="52">
        <v>45291</v>
      </c>
    </row>
    <row r="1022" spans="1:19" ht="20.25" x14ac:dyDescent="0.3">
      <c r="A1022" s="39">
        <f t="shared" si="87"/>
        <v>872</v>
      </c>
      <c r="B1022" s="40" t="s">
        <v>1971</v>
      </c>
      <c r="C1022" s="50">
        <v>45050</v>
      </c>
      <c r="D1022" s="39" t="s">
        <v>1896</v>
      </c>
      <c r="E1022" s="39">
        <v>1963</v>
      </c>
      <c r="F1022" s="39" t="s">
        <v>2122</v>
      </c>
      <c r="G1022" s="51" t="s">
        <v>2089</v>
      </c>
      <c r="H1022" s="39">
        <v>4</v>
      </c>
      <c r="I1022" s="39">
        <v>3</v>
      </c>
      <c r="J1022" s="39">
        <v>0</v>
      </c>
      <c r="K1022" s="39">
        <v>3309.7</v>
      </c>
      <c r="L1022" s="39">
        <v>1965.2</v>
      </c>
      <c r="M1022" s="41">
        <v>0</v>
      </c>
      <c r="N1022" s="41">
        <f t="shared" si="78"/>
        <v>0</v>
      </c>
      <c r="O1022" s="41">
        <v>0</v>
      </c>
      <c r="P1022" s="41">
        <v>0</v>
      </c>
      <c r="Q1022" s="41">
        <v>0</v>
      </c>
      <c r="R1022" s="52">
        <v>44927</v>
      </c>
      <c r="S1022" s="52">
        <v>45291</v>
      </c>
    </row>
    <row r="1023" spans="1:19" ht="20.25" x14ac:dyDescent="0.3">
      <c r="A1023" s="39">
        <f t="shared" si="87"/>
        <v>873</v>
      </c>
      <c r="B1023" s="40" t="s">
        <v>1726</v>
      </c>
      <c r="C1023" s="50">
        <v>45103</v>
      </c>
      <c r="D1023" s="39" t="s">
        <v>1896</v>
      </c>
      <c r="E1023" s="39">
        <v>1994</v>
      </c>
      <c r="F1023" s="39" t="s">
        <v>2122</v>
      </c>
      <c r="G1023" s="51" t="s">
        <v>2088</v>
      </c>
      <c r="H1023" s="39">
        <v>9</v>
      </c>
      <c r="I1023" s="39">
        <v>3</v>
      </c>
      <c r="J1023" s="39">
        <v>2</v>
      </c>
      <c r="K1023" s="39">
        <v>9067.5</v>
      </c>
      <c r="L1023" s="39">
        <v>6157.0999999999995</v>
      </c>
      <c r="M1023" s="41">
        <v>5154781.3600000003</v>
      </c>
      <c r="N1023" s="41">
        <f t="shared" si="78"/>
        <v>5154781.3600000003</v>
      </c>
      <c r="O1023" s="41">
        <v>0</v>
      </c>
      <c r="P1023" s="41">
        <v>0</v>
      </c>
      <c r="Q1023" s="41">
        <v>0</v>
      </c>
      <c r="R1023" s="52">
        <v>44927</v>
      </c>
      <c r="S1023" s="52">
        <v>45291</v>
      </c>
    </row>
    <row r="1024" spans="1:19" ht="20.25" x14ac:dyDescent="0.3">
      <c r="A1024" s="39">
        <f t="shared" si="87"/>
        <v>874</v>
      </c>
      <c r="B1024" s="40" t="s">
        <v>1808</v>
      </c>
      <c r="C1024" s="50">
        <v>45193</v>
      </c>
      <c r="D1024" s="39" t="s">
        <v>1896</v>
      </c>
      <c r="E1024" s="39">
        <v>1996</v>
      </c>
      <c r="F1024" s="39" t="s">
        <v>2122</v>
      </c>
      <c r="G1024" s="51" t="s">
        <v>2088</v>
      </c>
      <c r="H1024" s="39">
        <v>9</v>
      </c>
      <c r="I1024" s="39">
        <v>4</v>
      </c>
      <c r="J1024" s="39">
        <v>4</v>
      </c>
      <c r="K1024" s="39">
        <v>7746.7</v>
      </c>
      <c r="L1024" s="39">
        <v>7757.7999999999993</v>
      </c>
      <c r="M1024" s="41">
        <v>10292256.720000001</v>
      </c>
      <c r="N1024" s="41">
        <f t="shared" si="78"/>
        <v>10292256.720000001</v>
      </c>
      <c r="O1024" s="41">
        <v>0</v>
      </c>
      <c r="P1024" s="41">
        <v>0</v>
      </c>
      <c r="Q1024" s="41">
        <v>0</v>
      </c>
      <c r="R1024" s="52">
        <v>44927</v>
      </c>
      <c r="S1024" s="52">
        <v>45291</v>
      </c>
    </row>
    <row r="1025" spans="1:19" ht="20.25" x14ac:dyDescent="0.25">
      <c r="A1025" s="42" t="s">
        <v>22</v>
      </c>
      <c r="B1025" s="42"/>
      <c r="C1025" s="53" t="s">
        <v>172</v>
      </c>
      <c r="D1025" s="53" t="s">
        <v>172</v>
      </c>
      <c r="E1025" s="53" t="s">
        <v>172</v>
      </c>
      <c r="F1025" s="53" t="s">
        <v>172</v>
      </c>
      <c r="G1025" s="53" t="s">
        <v>172</v>
      </c>
      <c r="H1025" s="53" t="s">
        <v>172</v>
      </c>
      <c r="I1025" s="53" t="s">
        <v>172</v>
      </c>
      <c r="J1025" s="45">
        <f>SUM(J1008:J1024)</f>
        <v>6</v>
      </c>
      <c r="K1025" s="45">
        <f t="shared" ref="K1025:Q1025" si="88">SUM(K1008:K1024)</f>
        <v>55695.899999999994</v>
      </c>
      <c r="L1025" s="45">
        <f t="shared" si="88"/>
        <v>37199.119999999995</v>
      </c>
      <c r="M1025" s="45">
        <f t="shared" si="88"/>
        <v>82247173.702000007</v>
      </c>
      <c r="N1025" s="45">
        <f t="shared" si="88"/>
        <v>82247173.702000007</v>
      </c>
      <c r="O1025" s="45">
        <f t="shared" si="88"/>
        <v>0</v>
      </c>
      <c r="P1025" s="45">
        <f t="shared" si="88"/>
        <v>0</v>
      </c>
      <c r="Q1025" s="45">
        <f t="shared" si="88"/>
        <v>0</v>
      </c>
      <c r="R1025" s="53" t="s">
        <v>172</v>
      </c>
      <c r="S1025" s="53" t="s">
        <v>172</v>
      </c>
    </row>
    <row r="1026" spans="1:19" ht="20.25" customHeight="1" x14ac:dyDescent="0.25">
      <c r="A1026" s="49" t="s">
        <v>34</v>
      </c>
      <c r="B1026" s="49"/>
      <c r="C1026" s="53" t="s">
        <v>172</v>
      </c>
      <c r="D1026" s="53" t="s">
        <v>172</v>
      </c>
      <c r="E1026" s="53" t="s">
        <v>172</v>
      </c>
      <c r="F1026" s="53" t="s">
        <v>172</v>
      </c>
      <c r="G1026" s="53" t="s">
        <v>172</v>
      </c>
      <c r="H1026" s="53" t="s">
        <v>172</v>
      </c>
      <c r="I1026" s="53" t="s">
        <v>172</v>
      </c>
      <c r="J1026" s="45">
        <f>J1025</f>
        <v>6</v>
      </c>
      <c r="K1026" s="45">
        <f t="shared" ref="K1026:Q1026" si="89">K1025</f>
        <v>55695.899999999994</v>
      </c>
      <c r="L1026" s="45">
        <f t="shared" si="89"/>
        <v>37199.119999999995</v>
      </c>
      <c r="M1026" s="45">
        <f t="shared" si="89"/>
        <v>82247173.702000007</v>
      </c>
      <c r="N1026" s="45">
        <f t="shared" si="89"/>
        <v>82247173.702000007</v>
      </c>
      <c r="O1026" s="45">
        <f t="shared" si="89"/>
        <v>0</v>
      </c>
      <c r="P1026" s="45">
        <f t="shared" si="89"/>
        <v>0</v>
      </c>
      <c r="Q1026" s="45">
        <f t="shared" si="89"/>
        <v>0</v>
      </c>
      <c r="R1026" s="53" t="s">
        <v>172</v>
      </c>
      <c r="S1026" s="53" t="s">
        <v>172</v>
      </c>
    </row>
    <row r="1027" spans="1:19" ht="20.25" customHeight="1" x14ac:dyDescent="0.3">
      <c r="A1027" s="455" t="s">
        <v>1969</v>
      </c>
      <c r="B1027" s="455"/>
      <c r="C1027" s="455"/>
      <c r="D1027" s="455"/>
      <c r="E1027" s="455"/>
      <c r="F1027" s="455"/>
      <c r="G1027" s="455"/>
      <c r="H1027" s="455"/>
      <c r="I1027" s="455"/>
      <c r="J1027" s="455"/>
      <c r="K1027" s="455"/>
      <c r="L1027" s="455"/>
      <c r="M1027" s="455"/>
      <c r="N1027" s="455"/>
      <c r="O1027" s="455"/>
      <c r="P1027" s="455"/>
      <c r="Q1027" s="455"/>
      <c r="R1027" s="455"/>
      <c r="S1027" s="456"/>
    </row>
    <row r="1028" spans="1:19" ht="20.25" x14ac:dyDescent="0.3">
      <c r="A1028" s="457" t="s">
        <v>1970</v>
      </c>
      <c r="B1028" s="457"/>
      <c r="C1028" s="457"/>
      <c r="D1028" s="457"/>
      <c r="E1028" s="457"/>
      <c r="F1028" s="457"/>
      <c r="G1028" s="457"/>
      <c r="H1028" s="457"/>
      <c r="I1028" s="457"/>
      <c r="J1028" s="457"/>
      <c r="K1028" s="457"/>
      <c r="L1028" s="457"/>
      <c r="M1028" s="457"/>
      <c r="N1028" s="457"/>
      <c r="O1028" s="457"/>
      <c r="P1028" s="457"/>
      <c r="Q1028" s="457"/>
      <c r="R1028" s="457"/>
      <c r="S1028" s="458"/>
    </row>
    <row r="1029" spans="1:19" ht="20.25" x14ac:dyDescent="0.3">
      <c r="A1029" s="39">
        <f>A1024+1</f>
        <v>875</v>
      </c>
      <c r="B1029" s="40" t="s">
        <v>1171</v>
      </c>
      <c r="C1029" s="50">
        <v>45278</v>
      </c>
      <c r="D1029" s="39" t="s">
        <v>1896</v>
      </c>
      <c r="E1029" s="39">
        <v>1971</v>
      </c>
      <c r="F1029" s="39" t="s">
        <v>2122</v>
      </c>
      <c r="G1029" s="51" t="s">
        <v>2088</v>
      </c>
      <c r="H1029" s="39">
        <v>3</v>
      </c>
      <c r="I1029" s="39">
        <v>3</v>
      </c>
      <c r="J1029" s="39">
        <v>0</v>
      </c>
      <c r="K1029" s="39">
        <v>2610.8000000000002</v>
      </c>
      <c r="L1029" s="39">
        <v>1527.99</v>
      </c>
      <c r="M1029" s="41">
        <v>126118.2</v>
      </c>
      <c r="N1029" s="41">
        <f t="shared" si="78"/>
        <v>126118.2</v>
      </c>
      <c r="O1029" s="41">
        <v>0</v>
      </c>
      <c r="P1029" s="41">
        <v>0</v>
      </c>
      <c r="Q1029" s="41">
        <v>0</v>
      </c>
      <c r="R1029" s="52">
        <v>44927</v>
      </c>
      <c r="S1029" s="52">
        <v>45291</v>
      </c>
    </row>
    <row r="1030" spans="1:19" ht="20.25" x14ac:dyDescent="0.25">
      <c r="A1030" s="42" t="s">
        <v>22</v>
      </c>
      <c r="B1030" s="42"/>
      <c r="C1030" s="53" t="s">
        <v>172</v>
      </c>
      <c r="D1030" s="53" t="s">
        <v>172</v>
      </c>
      <c r="E1030" s="53" t="s">
        <v>172</v>
      </c>
      <c r="F1030" s="53" t="s">
        <v>172</v>
      </c>
      <c r="G1030" s="53" t="s">
        <v>172</v>
      </c>
      <c r="H1030" s="53" t="s">
        <v>172</v>
      </c>
      <c r="I1030" s="53" t="s">
        <v>172</v>
      </c>
      <c r="J1030" s="45">
        <f>SUM(J1029)</f>
        <v>0</v>
      </c>
      <c r="K1030" s="45">
        <f t="shared" ref="K1030:Q1030" si="90">SUM(K1029)</f>
        <v>2610.8000000000002</v>
      </c>
      <c r="L1030" s="45">
        <f t="shared" si="90"/>
        <v>1527.99</v>
      </c>
      <c r="M1030" s="45">
        <f t="shared" si="90"/>
        <v>126118.2</v>
      </c>
      <c r="N1030" s="45">
        <f t="shared" si="90"/>
        <v>126118.2</v>
      </c>
      <c r="O1030" s="45">
        <f t="shared" si="90"/>
        <v>0</v>
      </c>
      <c r="P1030" s="45">
        <f t="shared" si="90"/>
        <v>0</v>
      </c>
      <c r="Q1030" s="45">
        <f t="shared" si="90"/>
        <v>0</v>
      </c>
      <c r="R1030" s="53" t="s">
        <v>172</v>
      </c>
      <c r="S1030" s="53" t="s">
        <v>172</v>
      </c>
    </row>
    <row r="1031" spans="1:19" ht="20.25" x14ac:dyDescent="0.25">
      <c r="A1031" s="49" t="s">
        <v>34</v>
      </c>
      <c r="B1031" s="49"/>
      <c r="C1031" s="53" t="s">
        <v>172</v>
      </c>
      <c r="D1031" s="53" t="s">
        <v>172</v>
      </c>
      <c r="E1031" s="53" t="s">
        <v>172</v>
      </c>
      <c r="F1031" s="53" t="s">
        <v>172</v>
      </c>
      <c r="G1031" s="53" t="s">
        <v>172</v>
      </c>
      <c r="H1031" s="53" t="s">
        <v>172</v>
      </c>
      <c r="I1031" s="53" t="s">
        <v>172</v>
      </c>
      <c r="J1031" s="45">
        <f>J1030</f>
        <v>0</v>
      </c>
      <c r="K1031" s="45">
        <f t="shared" ref="K1031:Q1031" si="91">K1030</f>
        <v>2610.8000000000002</v>
      </c>
      <c r="L1031" s="45">
        <f t="shared" si="91"/>
        <v>1527.99</v>
      </c>
      <c r="M1031" s="45">
        <f t="shared" si="91"/>
        <v>126118.2</v>
      </c>
      <c r="N1031" s="45">
        <f t="shared" si="91"/>
        <v>126118.2</v>
      </c>
      <c r="O1031" s="45">
        <f t="shared" si="91"/>
        <v>0</v>
      </c>
      <c r="P1031" s="45">
        <f t="shared" si="91"/>
        <v>0</v>
      </c>
      <c r="Q1031" s="45">
        <f t="shared" si="91"/>
        <v>0</v>
      </c>
      <c r="R1031" s="53" t="s">
        <v>172</v>
      </c>
      <c r="S1031" s="53" t="s">
        <v>172</v>
      </c>
    </row>
    <row r="1032" spans="1:19" ht="20.25" x14ac:dyDescent="0.25">
      <c r="A1032" s="49" t="s">
        <v>82</v>
      </c>
      <c r="B1032" s="49"/>
      <c r="C1032" s="53" t="s">
        <v>172</v>
      </c>
      <c r="D1032" s="53" t="s">
        <v>172</v>
      </c>
      <c r="E1032" s="53" t="s">
        <v>172</v>
      </c>
      <c r="F1032" s="53" t="s">
        <v>172</v>
      </c>
      <c r="G1032" s="53" t="s">
        <v>172</v>
      </c>
      <c r="H1032" s="53" t="s">
        <v>172</v>
      </c>
      <c r="I1032" s="53" t="s">
        <v>172</v>
      </c>
      <c r="J1032" s="45">
        <f t="shared" ref="J1032:Q1032" si="92">J126+J287+J313+J531+J540+J548+J627+J686+J711+J716+J721+J727+J759+J766+J776+J785+J813+J819+J839+J859+J878+J895+J900+J924+J935+J948+J959+J985+J993+J1005+J1026+J1031</f>
        <v>293</v>
      </c>
      <c r="K1032" s="45">
        <f t="shared" si="92"/>
        <v>3593261.1699999985</v>
      </c>
      <c r="L1032" s="45">
        <f t="shared" si="92"/>
        <v>2487713.1210000007</v>
      </c>
      <c r="M1032" s="45">
        <f t="shared" si="92"/>
        <v>3278490958.2791891</v>
      </c>
      <c r="N1032" s="45">
        <f t="shared" si="92"/>
        <v>3278490958.2791891</v>
      </c>
      <c r="O1032" s="45">
        <f t="shared" si="92"/>
        <v>0</v>
      </c>
      <c r="P1032" s="45">
        <f t="shared" si="92"/>
        <v>0</v>
      </c>
      <c r="Q1032" s="45">
        <f t="shared" si="92"/>
        <v>0</v>
      </c>
      <c r="R1032" s="53" t="s">
        <v>172</v>
      </c>
      <c r="S1032" s="53" t="s">
        <v>172</v>
      </c>
    </row>
    <row r="1033" spans="1:19" ht="20.25" x14ac:dyDescent="0.25">
      <c r="A1033" s="459" t="s">
        <v>80</v>
      </c>
      <c r="B1033" s="459"/>
      <c r="C1033" s="459"/>
      <c r="D1033" s="459"/>
      <c r="E1033" s="459"/>
      <c r="F1033" s="459"/>
      <c r="G1033" s="459"/>
      <c r="H1033" s="459"/>
      <c r="I1033" s="459"/>
      <c r="J1033" s="459"/>
      <c r="K1033" s="459"/>
      <c r="L1033" s="459"/>
      <c r="M1033" s="459"/>
      <c r="N1033" s="459"/>
      <c r="O1033" s="459"/>
      <c r="P1033" s="459"/>
      <c r="Q1033" s="459"/>
      <c r="R1033" s="459"/>
      <c r="S1033" s="460"/>
    </row>
    <row r="1034" spans="1:19" ht="20.25" x14ac:dyDescent="0.3">
      <c r="A1034" s="457" t="s">
        <v>1907</v>
      </c>
      <c r="B1034" s="457"/>
      <c r="C1034" s="457"/>
      <c r="D1034" s="457"/>
      <c r="E1034" s="457"/>
      <c r="F1034" s="457"/>
      <c r="G1034" s="457"/>
      <c r="H1034" s="457"/>
      <c r="I1034" s="457"/>
      <c r="J1034" s="457"/>
      <c r="K1034" s="457"/>
      <c r="L1034" s="457"/>
      <c r="M1034" s="457"/>
      <c r="N1034" s="457"/>
      <c r="O1034" s="457"/>
      <c r="P1034" s="457"/>
      <c r="Q1034" s="457"/>
      <c r="R1034" s="457"/>
      <c r="S1034" s="458"/>
    </row>
    <row r="1035" spans="1:19" ht="20.25" x14ac:dyDescent="0.3">
      <c r="A1035" s="39">
        <v>1</v>
      </c>
      <c r="B1035" s="40" t="s">
        <v>759</v>
      </c>
      <c r="C1035" s="50">
        <v>39778</v>
      </c>
      <c r="D1035" s="39" t="s">
        <v>1896</v>
      </c>
      <c r="E1035" s="39">
        <v>1953</v>
      </c>
      <c r="F1035" s="39" t="s">
        <v>2122</v>
      </c>
      <c r="G1035" s="51" t="s">
        <v>2090</v>
      </c>
      <c r="H1035" s="39">
        <v>2</v>
      </c>
      <c r="I1035" s="39">
        <v>3</v>
      </c>
      <c r="J1035" s="39">
        <v>0</v>
      </c>
      <c r="K1035" s="39">
        <v>1896.58</v>
      </c>
      <c r="L1035" s="39">
        <v>1010.9</v>
      </c>
      <c r="M1035" s="41">
        <v>0</v>
      </c>
      <c r="N1035" s="41">
        <f t="shared" ref="N1035:N1092" si="93">M1035</f>
        <v>0</v>
      </c>
      <c r="O1035" s="41">
        <v>0</v>
      </c>
      <c r="P1035" s="41">
        <v>0</v>
      </c>
      <c r="Q1035" s="41">
        <v>0</v>
      </c>
      <c r="R1035" s="52">
        <v>45292</v>
      </c>
      <c r="S1035" s="52">
        <v>45657</v>
      </c>
    </row>
    <row r="1036" spans="1:19" ht="20.25" x14ac:dyDescent="0.3">
      <c r="A1036" s="39">
        <v>2</v>
      </c>
      <c r="B1036" s="40" t="s">
        <v>760</v>
      </c>
      <c r="C1036" s="50">
        <v>39789</v>
      </c>
      <c r="D1036" s="39" t="s">
        <v>1896</v>
      </c>
      <c r="E1036" s="39">
        <v>1953</v>
      </c>
      <c r="F1036" s="39" t="s">
        <v>2122</v>
      </c>
      <c r="G1036" s="51" t="s">
        <v>2090</v>
      </c>
      <c r="H1036" s="39">
        <v>2</v>
      </c>
      <c r="I1036" s="39">
        <v>2</v>
      </c>
      <c r="J1036" s="39">
        <v>0</v>
      </c>
      <c r="K1036" s="39">
        <v>1258.6600000000001</v>
      </c>
      <c r="L1036" s="39">
        <v>614.5</v>
      </c>
      <c r="M1036" s="41">
        <v>0</v>
      </c>
      <c r="N1036" s="41">
        <f t="shared" si="93"/>
        <v>0</v>
      </c>
      <c r="O1036" s="41">
        <v>0</v>
      </c>
      <c r="P1036" s="41">
        <v>0</v>
      </c>
      <c r="Q1036" s="41">
        <v>0</v>
      </c>
      <c r="R1036" s="52">
        <v>45292</v>
      </c>
      <c r="S1036" s="52">
        <v>45657</v>
      </c>
    </row>
    <row r="1037" spans="1:19" ht="20.25" x14ac:dyDescent="0.3">
      <c r="A1037" s="39">
        <v>3</v>
      </c>
      <c r="B1037" s="40" t="s">
        <v>46</v>
      </c>
      <c r="C1037" s="50">
        <v>39689</v>
      </c>
      <c r="D1037" s="39" t="s">
        <v>1896</v>
      </c>
      <c r="E1037" s="39">
        <v>1953</v>
      </c>
      <c r="F1037" s="39" t="s">
        <v>2122</v>
      </c>
      <c r="G1037" s="51" t="s">
        <v>2089</v>
      </c>
      <c r="H1037" s="39">
        <v>2</v>
      </c>
      <c r="I1037" s="39">
        <v>1</v>
      </c>
      <c r="J1037" s="39">
        <v>0</v>
      </c>
      <c r="K1037" s="39">
        <v>1557.07</v>
      </c>
      <c r="L1037" s="39">
        <v>748</v>
      </c>
      <c r="M1037" s="41">
        <v>0</v>
      </c>
      <c r="N1037" s="41">
        <f t="shared" si="93"/>
        <v>0</v>
      </c>
      <c r="O1037" s="41">
        <v>0</v>
      </c>
      <c r="P1037" s="41">
        <v>0</v>
      </c>
      <c r="Q1037" s="41">
        <v>0</v>
      </c>
      <c r="R1037" s="52">
        <v>45292</v>
      </c>
      <c r="S1037" s="52">
        <v>45657</v>
      </c>
    </row>
    <row r="1038" spans="1:19" ht="20.25" x14ac:dyDescent="0.3">
      <c r="A1038" s="39">
        <v>4</v>
      </c>
      <c r="B1038" s="40" t="s">
        <v>761</v>
      </c>
      <c r="C1038" s="50">
        <v>40834</v>
      </c>
      <c r="D1038" s="39" t="s">
        <v>1896</v>
      </c>
      <c r="E1038" s="39">
        <v>1948</v>
      </c>
      <c r="F1038" s="39" t="s">
        <v>2122</v>
      </c>
      <c r="G1038" s="51" t="s">
        <v>2090</v>
      </c>
      <c r="H1038" s="39">
        <v>2</v>
      </c>
      <c r="I1038" s="39">
        <v>2</v>
      </c>
      <c r="J1038" s="39">
        <v>0</v>
      </c>
      <c r="K1038" s="39">
        <v>1401.85</v>
      </c>
      <c r="L1038" s="39">
        <v>607.6</v>
      </c>
      <c r="M1038" s="41">
        <v>0</v>
      </c>
      <c r="N1038" s="41">
        <f t="shared" si="93"/>
        <v>0</v>
      </c>
      <c r="O1038" s="41">
        <v>0</v>
      </c>
      <c r="P1038" s="41">
        <v>0</v>
      </c>
      <c r="Q1038" s="41">
        <v>0</v>
      </c>
      <c r="R1038" s="52">
        <v>45292</v>
      </c>
      <c r="S1038" s="52">
        <v>45657</v>
      </c>
    </row>
    <row r="1039" spans="1:19" ht="20.25" x14ac:dyDescent="0.3">
      <c r="A1039" s="39">
        <v>5</v>
      </c>
      <c r="B1039" s="42" t="s">
        <v>762</v>
      </c>
      <c r="C1039" s="50">
        <v>40042</v>
      </c>
      <c r="D1039" s="39" t="s">
        <v>1896</v>
      </c>
      <c r="E1039" s="39">
        <v>1949</v>
      </c>
      <c r="F1039" s="39" t="s">
        <v>2122</v>
      </c>
      <c r="G1039" s="51" t="s">
        <v>2090</v>
      </c>
      <c r="H1039" s="39">
        <v>2</v>
      </c>
      <c r="I1039" s="39">
        <v>2</v>
      </c>
      <c r="J1039" s="39">
        <v>0</v>
      </c>
      <c r="K1039" s="39">
        <v>1621</v>
      </c>
      <c r="L1039" s="39">
        <v>682.5</v>
      </c>
      <c r="M1039" s="41">
        <v>0</v>
      </c>
      <c r="N1039" s="41">
        <f t="shared" si="93"/>
        <v>0</v>
      </c>
      <c r="O1039" s="41">
        <v>0</v>
      </c>
      <c r="P1039" s="41">
        <v>0</v>
      </c>
      <c r="Q1039" s="41">
        <v>0</v>
      </c>
      <c r="R1039" s="52">
        <v>45292</v>
      </c>
      <c r="S1039" s="52">
        <v>45657</v>
      </c>
    </row>
    <row r="1040" spans="1:19" ht="20.25" x14ac:dyDescent="0.3">
      <c r="A1040" s="39">
        <v>6</v>
      </c>
      <c r="B1040" s="40" t="s">
        <v>763</v>
      </c>
      <c r="C1040" s="50">
        <v>40075</v>
      </c>
      <c r="D1040" s="39" t="s">
        <v>1896</v>
      </c>
      <c r="E1040" s="39">
        <v>1949</v>
      </c>
      <c r="F1040" s="39" t="s">
        <v>2122</v>
      </c>
      <c r="G1040" s="51" t="s">
        <v>2090</v>
      </c>
      <c r="H1040" s="39">
        <v>2</v>
      </c>
      <c r="I1040" s="39">
        <v>2</v>
      </c>
      <c r="J1040" s="39">
        <v>0</v>
      </c>
      <c r="K1040" s="39">
        <v>1396.3</v>
      </c>
      <c r="L1040" s="39">
        <v>616</v>
      </c>
      <c r="M1040" s="41">
        <v>0</v>
      </c>
      <c r="N1040" s="41">
        <f t="shared" si="93"/>
        <v>0</v>
      </c>
      <c r="O1040" s="41">
        <v>0</v>
      </c>
      <c r="P1040" s="41">
        <v>0</v>
      </c>
      <c r="Q1040" s="41">
        <v>0</v>
      </c>
      <c r="R1040" s="52">
        <v>45292</v>
      </c>
      <c r="S1040" s="52">
        <v>45657</v>
      </c>
    </row>
    <row r="1041" spans="1:19" ht="20.25" x14ac:dyDescent="0.3">
      <c r="A1041" s="39">
        <v>7</v>
      </c>
      <c r="B1041" s="40" t="s">
        <v>764</v>
      </c>
      <c r="C1041" s="50">
        <v>40163</v>
      </c>
      <c r="D1041" s="39" t="s">
        <v>1896</v>
      </c>
      <c r="E1041" s="39">
        <v>1949</v>
      </c>
      <c r="F1041" s="39" t="s">
        <v>2122</v>
      </c>
      <c r="G1041" s="51" t="s">
        <v>2090</v>
      </c>
      <c r="H1041" s="39">
        <v>2</v>
      </c>
      <c r="I1041" s="39">
        <v>2</v>
      </c>
      <c r="J1041" s="39">
        <v>0</v>
      </c>
      <c r="K1041" s="39">
        <v>1416.23</v>
      </c>
      <c r="L1041" s="39">
        <v>632</v>
      </c>
      <c r="M1041" s="41">
        <v>0</v>
      </c>
      <c r="N1041" s="41">
        <f t="shared" si="93"/>
        <v>0</v>
      </c>
      <c r="O1041" s="41">
        <v>0</v>
      </c>
      <c r="P1041" s="41">
        <v>0</v>
      </c>
      <c r="Q1041" s="41">
        <v>0</v>
      </c>
      <c r="R1041" s="52">
        <v>45292</v>
      </c>
      <c r="S1041" s="52">
        <v>45657</v>
      </c>
    </row>
    <row r="1042" spans="1:19" ht="20.25" x14ac:dyDescent="0.3">
      <c r="A1042" s="39">
        <v>8</v>
      </c>
      <c r="B1042" s="40" t="s">
        <v>765</v>
      </c>
      <c r="C1042" s="50">
        <v>40196</v>
      </c>
      <c r="D1042" s="39" t="s">
        <v>1896</v>
      </c>
      <c r="E1042" s="39">
        <v>1949</v>
      </c>
      <c r="F1042" s="39" t="s">
        <v>2122</v>
      </c>
      <c r="G1042" s="51" t="s">
        <v>2090</v>
      </c>
      <c r="H1042" s="39">
        <v>2</v>
      </c>
      <c r="I1042" s="39">
        <v>2</v>
      </c>
      <c r="J1042" s="39">
        <v>0</v>
      </c>
      <c r="K1042" s="39">
        <v>1564.4</v>
      </c>
      <c r="L1042" s="39">
        <v>663.2</v>
      </c>
      <c r="M1042" s="41">
        <v>0</v>
      </c>
      <c r="N1042" s="41">
        <f t="shared" si="93"/>
        <v>0</v>
      </c>
      <c r="O1042" s="41">
        <v>0</v>
      </c>
      <c r="P1042" s="41">
        <v>0</v>
      </c>
      <c r="Q1042" s="41">
        <v>0</v>
      </c>
      <c r="R1042" s="52">
        <v>45292</v>
      </c>
      <c r="S1042" s="52">
        <v>45657</v>
      </c>
    </row>
    <row r="1043" spans="1:19" ht="20.25" x14ac:dyDescent="0.3">
      <c r="A1043" s="39">
        <v>9</v>
      </c>
      <c r="B1043" s="43" t="s">
        <v>766</v>
      </c>
      <c r="C1043" s="50">
        <v>39920</v>
      </c>
      <c r="D1043" s="39" t="s">
        <v>1896</v>
      </c>
      <c r="E1043" s="39">
        <v>1949</v>
      </c>
      <c r="F1043" s="39" t="s">
        <v>2122</v>
      </c>
      <c r="G1043" s="51" t="s">
        <v>2090</v>
      </c>
      <c r="H1043" s="39">
        <v>2</v>
      </c>
      <c r="I1043" s="39">
        <v>2</v>
      </c>
      <c r="J1043" s="39">
        <v>0</v>
      </c>
      <c r="K1043" s="39">
        <v>1426.78</v>
      </c>
      <c r="L1043" s="39">
        <v>630.20000000000005</v>
      </c>
      <c r="M1043" s="41">
        <v>0</v>
      </c>
      <c r="N1043" s="41">
        <f t="shared" si="93"/>
        <v>0</v>
      </c>
      <c r="O1043" s="41">
        <v>0</v>
      </c>
      <c r="P1043" s="41">
        <v>0</v>
      </c>
      <c r="Q1043" s="41">
        <v>0</v>
      </c>
      <c r="R1043" s="52">
        <v>45292</v>
      </c>
      <c r="S1043" s="52">
        <v>45657</v>
      </c>
    </row>
    <row r="1044" spans="1:19" ht="20.25" x14ac:dyDescent="0.3">
      <c r="A1044" s="39">
        <v>10</v>
      </c>
      <c r="B1044" s="44" t="s">
        <v>767</v>
      </c>
      <c r="C1044" s="50">
        <v>40031</v>
      </c>
      <c r="D1044" s="39" t="s">
        <v>1896</v>
      </c>
      <c r="E1044" s="39">
        <v>1949</v>
      </c>
      <c r="F1044" s="39" t="s">
        <v>2122</v>
      </c>
      <c r="G1044" s="51" t="s">
        <v>2090</v>
      </c>
      <c r="H1044" s="39">
        <v>2</v>
      </c>
      <c r="I1044" s="39">
        <v>2</v>
      </c>
      <c r="J1044" s="39">
        <v>0</v>
      </c>
      <c r="K1044" s="39">
        <v>1420.07</v>
      </c>
      <c r="L1044" s="39">
        <v>628.20000000000005</v>
      </c>
      <c r="M1044" s="41">
        <v>0</v>
      </c>
      <c r="N1044" s="41">
        <f t="shared" si="93"/>
        <v>0</v>
      </c>
      <c r="O1044" s="41">
        <v>0</v>
      </c>
      <c r="P1044" s="41">
        <v>0</v>
      </c>
      <c r="Q1044" s="41">
        <v>0</v>
      </c>
      <c r="R1044" s="52">
        <v>45292</v>
      </c>
      <c r="S1044" s="52">
        <v>45657</v>
      </c>
    </row>
    <row r="1045" spans="1:19" ht="20.25" x14ac:dyDescent="0.3">
      <c r="A1045" s="39">
        <v>11</v>
      </c>
      <c r="B1045" s="43" t="s">
        <v>768</v>
      </c>
      <c r="C1045" s="50">
        <v>40201</v>
      </c>
      <c r="D1045" s="39" t="s">
        <v>1896</v>
      </c>
      <c r="E1045" s="39">
        <v>1953</v>
      </c>
      <c r="F1045" s="39" t="s">
        <v>2122</v>
      </c>
      <c r="G1045" s="51" t="s">
        <v>2090</v>
      </c>
      <c r="H1045" s="39">
        <v>2</v>
      </c>
      <c r="I1045" s="39">
        <v>2</v>
      </c>
      <c r="J1045" s="39">
        <v>0</v>
      </c>
      <c r="K1045" s="39">
        <v>1304.96</v>
      </c>
      <c r="L1045" s="39">
        <v>727.2</v>
      </c>
      <c r="M1045" s="41">
        <v>0</v>
      </c>
      <c r="N1045" s="41">
        <f t="shared" si="93"/>
        <v>0</v>
      </c>
      <c r="O1045" s="41">
        <v>0</v>
      </c>
      <c r="P1045" s="41">
        <v>0</v>
      </c>
      <c r="Q1045" s="41">
        <v>0</v>
      </c>
      <c r="R1045" s="52">
        <v>45292</v>
      </c>
      <c r="S1045" s="52">
        <v>45657</v>
      </c>
    </row>
    <row r="1046" spans="1:19" ht="20.25" x14ac:dyDescent="0.3">
      <c r="A1046" s="39">
        <v>12</v>
      </c>
      <c r="B1046" s="43" t="s">
        <v>769</v>
      </c>
      <c r="C1046" s="50">
        <v>40211</v>
      </c>
      <c r="D1046" s="39" t="s">
        <v>1896</v>
      </c>
      <c r="E1046" s="39">
        <v>1953</v>
      </c>
      <c r="F1046" s="39" t="s">
        <v>2122</v>
      </c>
      <c r="G1046" s="51" t="s">
        <v>2090</v>
      </c>
      <c r="H1046" s="39">
        <v>2</v>
      </c>
      <c r="I1046" s="39">
        <v>1</v>
      </c>
      <c r="J1046" s="39">
        <v>0</v>
      </c>
      <c r="K1046" s="39">
        <v>960.1</v>
      </c>
      <c r="L1046" s="39">
        <v>402.5</v>
      </c>
      <c r="M1046" s="41">
        <v>0</v>
      </c>
      <c r="N1046" s="41">
        <f t="shared" si="93"/>
        <v>0</v>
      </c>
      <c r="O1046" s="41">
        <v>0</v>
      </c>
      <c r="P1046" s="41">
        <v>0</v>
      </c>
      <c r="Q1046" s="41">
        <v>0</v>
      </c>
      <c r="R1046" s="52">
        <v>45292</v>
      </c>
      <c r="S1046" s="52">
        <v>45657</v>
      </c>
    </row>
    <row r="1047" spans="1:19" ht="20.25" x14ac:dyDescent="0.3">
      <c r="A1047" s="39">
        <v>13</v>
      </c>
      <c r="B1047" s="43" t="s">
        <v>770</v>
      </c>
      <c r="C1047" s="50">
        <v>40214</v>
      </c>
      <c r="D1047" s="39" t="s">
        <v>1896</v>
      </c>
      <c r="E1047" s="39">
        <v>1953</v>
      </c>
      <c r="F1047" s="39" t="s">
        <v>2122</v>
      </c>
      <c r="G1047" s="51" t="s">
        <v>2090</v>
      </c>
      <c r="H1047" s="39">
        <v>2</v>
      </c>
      <c r="I1047" s="39">
        <v>1</v>
      </c>
      <c r="J1047" s="39">
        <v>0</v>
      </c>
      <c r="K1047" s="39">
        <v>863.99</v>
      </c>
      <c r="L1047" s="39">
        <v>404.7</v>
      </c>
      <c r="M1047" s="41">
        <v>0</v>
      </c>
      <c r="N1047" s="41">
        <f t="shared" si="93"/>
        <v>0</v>
      </c>
      <c r="O1047" s="41">
        <v>0</v>
      </c>
      <c r="P1047" s="41">
        <v>0</v>
      </c>
      <c r="Q1047" s="41">
        <v>0</v>
      </c>
      <c r="R1047" s="52">
        <v>45292</v>
      </c>
      <c r="S1047" s="52">
        <v>45657</v>
      </c>
    </row>
    <row r="1048" spans="1:19" ht="20.25" x14ac:dyDescent="0.3">
      <c r="A1048" s="39">
        <v>14</v>
      </c>
      <c r="B1048" s="40" t="s">
        <v>1533</v>
      </c>
      <c r="C1048" s="50">
        <v>40202</v>
      </c>
      <c r="D1048" s="39" t="s">
        <v>1896</v>
      </c>
      <c r="E1048" s="39">
        <v>1953</v>
      </c>
      <c r="F1048" s="39" t="s">
        <v>2122</v>
      </c>
      <c r="G1048" s="51" t="s">
        <v>2090</v>
      </c>
      <c r="H1048" s="39">
        <v>2</v>
      </c>
      <c r="I1048" s="39">
        <v>2</v>
      </c>
      <c r="J1048" s="39">
        <v>0</v>
      </c>
      <c r="K1048" s="39">
        <v>1299.57</v>
      </c>
      <c r="L1048" s="39">
        <v>632.29999999999995</v>
      </c>
      <c r="M1048" s="41">
        <v>0</v>
      </c>
      <c r="N1048" s="41">
        <f t="shared" si="93"/>
        <v>0</v>
      </c>
      <c r="O1048" s="41">
        <v>0</v>
      </c>
      <c r="P1048" s="41">
        <v>0</v>
      </c>
      <c r="Q1048" s="41">
        <v>0</v>
      </c>
      <c r="R1048" s="52">
        <v>45292</v>
      </c>
      <c r="S1048" s="52">
        <v>45657</v>
      </c>
    </row>
    <row r="1049" spans="1:19" ht="20.25" x14ac:dyDescent="0.3">
      <c r="A1049" s="39">
        <v>15</v>
      </c>
      <c r="B1049" s="40" t="s">
        <v>771</v>
      </c>
      <c r="C1049" s="50">
        <v>40204</v>
      </c>
      <c r="D1049" s="39" t="s">
        <v>1896</v>
      </c>
      <c r="E1049" s="39">
        <v>1953</v>
      </c>
      <c r="F1049" s="39" t="s">
        <v>2122</v>
      </c>
      <c r="G1049" s="51" t="s">
        <v>2090</v>
      </c>
      <c r="H1049" s="39">
        <v>2</v>
      </c>
      <c r="I1049" s="39">
        <v>2</v>
      </c>
      <c r="J1049" s="39">
        <v>0</v>
      </c>
      <c r="K1049" s="39">
        <v>1978.28</v>
      </c>
      <c r="L1049" s="39">
        <v>1173.0999999999999</v>
      </c>
      <c r="M1049" s="41">
        <v>0</v>
      </c>
      <c r="N1049" s="41">
        <f t="shared" si="93"/>
        <v>0</v>
      </c>
      <c r="O1049" s="41">
        <v>0</v>
      </c>
      <c r="P1049" s="41">
        <v>0</v>
      </c>
      <c r="Q1049" s="41">
        <v>0</v>
      </c>
      <c r="R1049" s="52">
        <v>45292</v>
      </c>
      <c r="S1049" s="52">
        <v>45657</v>
      </c>
    </row>
    <row r="1050" spans="1:19" ht="20.25" x14ac:dyDescent="0.3">
      <c r="A1050" s="39">
        <v>16</v>
      </c>
      <c r="B1050" s="43" t="s">
        <v>772</v>
      </c>
      <c r="C1050" s="50">
        <v>40209</v>
      </c>
      <c r="D1050" s="39" t="s">
        <v>1896</v>
      </c>
      <c r="E1050" s="39">
        <v>1953</v>
      </c>
      <c r="F1050" s="39" t="s">
        <v>2122</v>
      </c>
      <c r="G1050" s="51" t="s">
        <v>2090</v>
      </c>
      <c r="H1050" s="39">
        <v>2</v>
      </c>
      <c r="I1050" s="39">
        <v>2</v>
      </c>
      <c r="J1050" s="39">
        <v>0</v>
      </c>
      <c r="K1050" s="39">
        <v>1349.19</v>
      </c>
      <c r="L1050" s="39">
        <v>767.6</v>
      </c>
      <c r="M1050" s="41">
        <v>0</v>
      </c>
      <c r="N1050" s="41">
        <f t="shared" si="93"/>
        <v>0</v>
      </c>
      <c r="O1050" s="41">
        <v>0</v>
      </c>
      <c r="P1050" s="41">
        <v>0</v>
      </c>
      <c r="Q1050" s="41">
        <v>0</v>
      </c>
      <c r="R1050" s="52">
        <v>45292</v>
      </c>
      <c r="S1050" s="52">
        <v>45657</v>
      </c>
    </row>
    <row r="1051" spans="1:19" ht="20.25" x14ac:dyDescent="0.3">
      <c r="A1051" s="39">
        <v>17</v>
      </c>
      <c r="B1051" s="43" t="s">
        <v>773</v>
      </c>
      <c r="C1051" s="50">
        <v>40232</v>
      </c>
      <c r="D1051" s="39" t="s">
        <v>1896</v>
      </c>
      <c r="E1051" s="39">
        <v>1950</v>
      </c>
      <c r="F1051" s="39" t="s">
        <v>2122</v>
      </c>
      <c r="G1051" s="51" t="s">
        <v>2090</v>
      </c>
      <c r="H1051" s="39">
        <v>2</v>
      </c>
      <c r="I1051" s="39">
        <v>1</v>
      </c>
      <c r="J1051" s="39">
        <v>0</v>
      </c>
      <c r="K1051" s="39">
        <v>1123.0999999999999</v>
      </c>
      <c r="L1051" s="39">
        <v>534.79999999999995</v>
      </c>
      <c r="M1051" s="41">
        <v>0</v>
      </c>
      <c r="N1051" s="41">
        <f t="shared" si="93"/>
        <v>0</v>
      </c>
      <c r="O1051" s="41">
        <v>0</v>
      </c>
      <c r="P1051" s="41">
        <v>0</v>
      </c>
      <c r="Q1051" s="41">
        <v>0</v>
      </c>
      <c r="R1051" s="52">
        <v>45292</v>
      </c>
      <c r="S1051" s="52">
        <v>45657</v>
      </c>
    </row>
    <row r="1052" spans="1:19" ht="20.25" x14ac:dyDescent="0.3">
      <c r="A1052" s="39">
        <v>18</v>
      </c>
      <c r="B1052" s="43" t="s">
        <v>774</v>
      </c>
      <c r="C1052" s="50">
        <v>40233</v>
      </c>
      <c r="D1052" s="39" t="s">
        <v>1896</v>
      </c>
      <c r="E1052" s="39">
        <v>1950</v>
      </c>
      <c r="F1052" s="39" t="s">
        <v>2122</v>
      </c>
      <c r="G1052" s="51" t="s">
        <v>2090</v>
      </c>
      <c r="H1052" s="39">
        <v>2</v>
      </c>
      <c r="I1052" s="39">
        <v>2</v>
      </c>
      <c r="J1052" s="39">
        <v>0</v>
      </c>
      <c r="K1052" s="39">
        <v>1934.4</v>
      </c>
      <c r="L1052" s="39">
        <v>891.8</v>
      </c>
      <c r="M1052" s="41">
        <v>0</v>
      </c>
      <c r="N1052" s="41">
        <f t="shared" si="93"/>
        <v>0</v>
      </c>
      <c r="O1052" s="41">
        <v>0</v>
      </c>
      <c r="P1052" s="41">
        <v>0</v>
      </c>
      <c r="Q1052" s="41">
        <v>0</v>
      </c>
      <c r="R1052" s="52">
        <v>45292</v>
      </c>
      <c r="S1052" s="52">
        <v>45657</v>
      </c>
    </row>
    <row r="1053" spans="1:19" ht="20.25" x14ac:dyDescent="0.3">
      <c r="A1053" s="39">
        <v>19</v>
      </c>
      <c r="B1053" s="43" t="s">
        <v>775</v>
      </c>
      <c r="C1053" s="50">
        <v>40226</v>
      </c>
      <c r="D1053" s="39" t="s">
        <v>1896</v>
      </c>
      <c r="E1053" s="39">
        <v>1950</v>
      </c>
      <c r="F1053" s="39" t="s">
        <v>2122</v>
      </c>
      <c r="G1053" s="51" t="s">
        <v>2090</v>
      </c>
      <c r="H1053" s="39">
        <v>2</v>
      </c>
      <c r="I1053" s="39">
        <v>3</v>
      </c>
      <c r="J1053" s="39">
        <v>0</v>
      </c>
      <c r="K1053" s="39">
        <v>2833.5</v>
      </c>
      <c r="L1053" s="39">
        <v>1313.4</v>
      </c>
      <c r="M1053" s="41">
        <v>0</v>
      </c>
      <c r="N1053" s="41">
        <f t="shared" si="93"/>
        <v>0</v>
      </c>
      <c r="O1053" s="41">
        <v>0</v>
      </c>
      <c r="P1053" s="41">
        <v>0</v>
      </c>
      <c r="Q1053" s="41">
        <v>0</v>
      </c>
      <c r="R1053" s="52">
        <v>45292</v>
      </c>
      <c r="S1053" s="52">
        <v>45657</v>
      </c>
    </row>
    <row r="1054" spans="1:19" ht="20.25" x14ac:dyDescent="0.3">
      <c r="A1054" s="39">
        <v>20</v>
      </c>
      <c r="B1054" s="43" t="s">
        <v>776</v>
      </c>
      <c r="C1054" s="50">
        <v>40228</v>
      </c>
      <c r="D1054" s="39" t="s">
        <v>1896</v>
      </c>
      <c r="E1054" s="39">
        <v>1950</v>
      </c>
      <c r="F1054" s="39" t="s">
        <v>2122</v>
      </c>
      <c r="G1054" s="51" t="s">
        <v>2090</v>
      </c>
      <c r="H1054" s="39">
        <v>2</v>
      </c>
      <c r="I1054" s="39">
        <v>1</v>
      </c>
      <c r="J1054" s="39">
        <v>0</v>
      </c>
      <c r="K1054" s="39">
        <v>1126.94</v>
      </c>
      <c r="L1054" s="39">
        <v>560</v>
      </c>
      <c r="M1054" s="41">
        <v>0</v>
      </c>
      <c r="N1054" s="41">
        <f t="shared" si="93"/>
        <v>0</v>
      </c>
      <c r="O1054" s="41">
        <v>0</v>
      </c>
      <c r="P1054" s="41">
        <v>0</v>
      </c>
      <c r="Q1054" s="41">
        <v>0</v>
      </c>
      <c r="R1054" s="52">
        <v>45292</v>
      </c>
      <c r="S1054" s="52">
        <v>45657</v>
      </c>
    </row>
    <row r="1055" spans="1:19" ht="20.25" x14ac:dyDescent="0.3">
      <c r="A1055" s="39">
        <v>21</v>
      </c>
      <c r="B1055" s="43" t="s">
        <v>777</v>
      </c>
      <c r="C1055" s="50">
        <v>40231</v>
      </c>
      <c r="D1055" s="39" t="s">
        <v>1896</v>
      </c>
      <c r="E1055" s="39">
        <v>1950</v>
      </c>
      <c r="F1055" s="39" t="s">
        <v>2122</v>
      </c>
      <c r="G1055" s="51" t="s">
        <v>2090</v>
      </c>
      <c r="H1055" s="39">
        <v>2</v>
      </c>
      <c r="I1055" s="39">
        <v>1</v>
      </c>
      <c r="J1055" s="39">
        <v>0</v>
      </c>
      <c r="K1055" s="39">
        <v>1111.82</v>
      </c>
      <c r="L1055" s="39">
        <v>476.4</v>
      </c>
      <c r="M1055" s="41">
        <v>0</v>
      </c>
      <c r="N1055" s="41">
        <f t="shared" si="93"/>
        <v>0</v>
      </c>
      <c r="O1055" s="41">
        <v>0</v>
      </c>
      <c r="P1055" s="41">
        <v>0</v>
      </c>
      <c r="Q1055" s="41">
        <v>0</v>
      </c>
      <c r="R1055" s="52">
        <v>45292</v>
      </c>
      <c r="S1055" s="52">
        <v>45657</v>
      </c>
    </row>
    <row r="1056" spans="1:19" ht="20.25" x14ac:dyDescent="0.3">
      <c r="A1056" s="39">
        <v>22</v>
      </c>
      <c r="B1056" s="43" t="s">
        <v>778</v>
      </c>
      <c r="C1056" s="50">
        <v>40237</v>
      </c>
      <c r="D1056" s="39" t="s">
        <v>1896</v>
      </c>
      <c r="E1056" s="39">
        <v>1953</v>
      </c>
      <c r="F1056" s="39" t="s">
        <v>2122</v>
      </c>
      <c r="G1056" s="51" t="s">
        <v>2090</v>
      </c>
      <c r="H1056" s="39">
        <v>2</v>
      </c>
      <c r="I1056" s="39">
        <v>2</v>
      </c>
      <c r="J1056" s="39">
        <v>0</v>
      </c>
      <c r="K1056" s="39">
        <v>1340.94</v>
      </c>
      <c r="L1056" s="39">
        <v>690.30000000000007</v>
      </c>
      <c r="M1056" s="41">
        <v>0</v>
      </c>
      <c r="N1056" s="41">
        <f t="shared" si="93"/>
        <v>0</v>
      </c>
      <c r="O1056" s="41">
        <v>0</v>
      </c>
      <c r="P1056" s="41">
        <v>0</v>
      </c>
      <c r="Q1056" s="41">
        <v>0</v>
      </c>
      <c r="R1056" s="52">
        <v>45292</v>
      </c>
      <c r="S1056" s="52">
        <v>45657</v>
      </c>
    </row>
    <row r="1057" spans="1:19" ht="20.25" x14ac:dyDescent="0.3">
      <c r="A1057" s="39">
        <v>23</v>
      </c>
      <c r="B1057" s="43" t="s">
        <v>779</v>
      </c>
      <c r="C1057" s="50">
        <v>40249</v>
      </c>
      <c r="D1057" s="39" t="s">
        <v>1896</v>
      </c>
      <c r="E1057" s="39">
        <v>1953</v>
      </c>
      <c r="F1057" s="39" t="s">
        <v>2122</v>
      </c>
      <c r="G1057" s="51" t="s">
        <v>2090</v>
      </c>
      <c r="H1057" s="39">
        <v>2</v>
      </c>
      <c r="I1057" s="39">
        <v>1</v>
      </c>
      <c r="J1057" s="39">
        <v>0</v>
      </c>
      <c r="K1057" s="39">
        <v>845.98</v>
      </c>
      <c r="L1057" s="39">
        <v>372.4</v>
      </c>
      <c r="M1057" s="41">
        <v>0</v>
      </c>
      <c r="N1057" s="41">
        <f t="shared" si="93"/>
        <v>0</v>
      </c>
      <c r="O1057" s="41">
        <v>0</v>
      </c>
      <c r="P1057" s="41">
        <v>0</v>
      </c>
      <c r="Q1057" s="41">
        <v>0</v>
      </c>
      <c r="R1057" s="52">
        <v>45292</v>
      </c>
      <c r="S1057" s="52">
        <v>45657</v>
      </c>
    </row>
    <row r="1058" spans="1:19" ht="20.25" x14ac:dyDescent="0.3">
      <c r="A1058" s="39">
        <v>24</v>
      </c>
      <c r="B1058" s="43" t="s">
        <v>780</v>
      </c>
      <c r="C1058" s="50">
        <v>40252</v>
      </c>
      <c r="D1058" s="39" t="s">
        <v>1896</v>
      </c>
      <c r="E1058" s="39">
        <v>1953</v>
      </c>
      <c r="F1058" s="39" t="s">
        <v>2122</v>
      </c>
      <c r="G1058" s="51" t="s">
        <v>2090</v>
      </c>
      <c r="H1058" s="39">
        <v>2</v>
      </c>
      <c r="I1058" s="39">
        <v>1</v>
      </c>
      <c r="J1058" s="39">
        <v>0</v>
      </c>
      <c r="K1058" s="39">
        <v>845.29</v>
      </c>
      <c r="L1058" s="39">
        <v>393.8</v>
      </c>
      <c r="M1058" s="41">
        <v>0</v>
      </c>
      <c r="N1058" s="41">
        <f t="shared" si="93"/>
        <v>0</v>
      </c>
      <c r="O1058" s="41">
        <v>0</v>
      </c>
      <c r="P1058" s="41">
        <v>0</v>
      </c>
      <c r="Q1058" s="41">
        <v>0</v>
      </c>
      <c r="R1058" s="52">
        <v>45292</v>
      </c>
      <c r="S1058" s="52">
        <v>45657</v>
      </c>
    </row>
    <row r="1059" spans="1:19" ht="20.25" x14ac:dyDescent="0.3">
      <c r="A1059" s="39">
        <v>25</v>
      </c>
      <c r="B1059" s="43" t="s">
        <v>781</v>
      </c>
      <c r="C1059" s="50">
        <v>40253</v>
      </c>
      <c r="D1059" s="39" t="s">
        <v>1896</v>
      </c>
      <c r="E1059" s="39">
        <v>1953</v>
      </c>
      <c r="F1059" s="39" t="s">
        <v>2122</v>
      </c>
      <c r="G1059" s="51" t="s">
        <v>2090</v>
      </c>
      <c r="H1059" s="39">
        <v>2</v>
      </c>
      <c r="I1059" s="39">
        <v>1</v>
      </c>
      <c r="J1059" s="39">
        <v>0</v>
      </c>
      <c r="K1059" s="39">
        <v>850.75</v>
      </c>
      <c r="L1059" s="39">
        <v>398.3</v>
      </c>
      <c r="M1059" s="41">
        <v>0</v>
      </c>
      <c r="N1059" s="41">
        <f t="shared" si="93"/>
        <v>0</v>
      </c>
      <c r="O1059" s="41">
        <v>0</v>
      </c>
      <c r="P1059" s="41">
        <v>0</v>
      </c>
      <c r="Q1059" s="41">
        <v>0</v>
      </c>
      <c r="R1059" s="52">
        <v>45292</v>
      </c>
      <c r="S1059" s="52">
        <v>45657</v>
      </c>
    </row>
    <row r="1060" spans="1:19" ht="20.25" x14ac:dyDescent="0.3">
      <c r="A1060" s="39">
        <v>26</v>
      </c>
      <c r="B1060" s="40" t="s">
        <v>782</v>
      </c>
      <c r="C1060" s="50">
        <v>40256</v>
      </c>
      <c r="D1060" s="39" t="s">
        <v>1896</v>
      </c>
      <c r="E1060" s="39">
        <v>1953</v>
      </c>
      <c r="F1060" s="39" t="s">
        <v>2122</v>
      </c>
      <c r="G1060" s="51" t="s">
        <v>2090</v>
      </c>
      <c r="H1060" s="39">
        <v>2</v>
      </c>
      <c r="I1060" s="39">
        <v>2</v>
      </c>
      <c r="J1060" s="39">
        <v>0</v>
      </c>
      <c r="K1060" s="39">
        <v>1376.51</v>
      </c>
      <c r="L1060" s="39">
        <v>609.6</v>
      </c>
      <c r="M1060" s="41">
        <v>0</v>
      </c>
      <c r="N1060" s="41">
        <f t="shared" si="93"/>
        <v>0</v>
      </c>
      <c r="O1060" s="41">
        <v>0</v>
      </c>
      <c r="P1060" s="41">
        <v>0</v>
      </c>
      <c r="Q1060" s="41">
        <v>0</v>
      </c>
      <c r="R1060" s="52">
        <v>45292</v>
      </c>
      <c r="S1060" s="52">
        <v>45657</v>
      </c>
    </row>
    <row r="1061" spans="1:19" ht="20.25" x14ac:dyDescent="0.3">
      <c r="A1061" s="39">
        <v>27</v>
      </c>
      <c r="B1061" s="43" t="s">
        <v>783</v>
      </c>
      <c r="C1061" s="50">
        <v>40441</v>
      </c>
      <c r="D1061" s="39" t="s">
        <v>1896</v>
      </c>
      <c r="E1061" s="39">
        <v>1950</v>
      </c>
      <c r="F1061" s="39" t="s">
        <v>2122</v>
      </c>
      <c r="G1061" s="51" t="s">
        <v>2090</v>
      </c>
      <c r="H1061" s="39">
        <v>2</v>
      </c>
      <c r="I1061" s="39">
        <v>1</v>
      </c>
      <c r="J1061" s="39">
        <v>0</v>
      </c>
      <c r="K1061" s="39">
        <v>1130.8</v>
      </c>
      <c r="L1061" s="39">
        <v>521.79999999999995</v>
      </c>
      <c r="M1061" s="41">
        <v>0</v>
      </c>
      <c r="N1061" s="41">
        <f t="shared" si="93"/>
        <v>0</v>
      </c>
      <c r="O1061" s="41">
        <v>0</v>
      </c>
      <c r="P1061" s="41">
        <v>0</v>
      </c>
      <c r="Q1061" s="41">
        <v>0</v>
      </c>
      <c r="R1061" s="52">
        <v>45292</v>
      </c>
      <c r="S1061" s="52">
        <v>45657</v>
      </c>
    </row>
    <row r="1062" spans="1:19" ht="20.25" x14ac:dyDescent="0.3">
      <c r="A1062" s="39">
        <v>28</v>
      </c>
      <c r="B1062" s="40" t="s">
        <v>784</v>
      </c>
      <c r="C1062" s="50">
        <v>40446</v>
      </c>
      <c r="D1062" s="39" t="s">
        <v>1896</v>
      </c>
      <c r="E1062" s="39">
        <v>1950</v>
      </c>
      <c r="F1062" s="39" t="s">
        <v>2122</v>
      </c>
      <c r="G1062" s="51" t="s">
        <v>2090</v>
      </c>
      <c r="H1062" s="39">
        <v>2</v>
      </c>
      <c r="I1062" s="39">
        <v>1</v>
      </c>
      <c r="J1062" s="39">
        <v>0</v>
      </c>
      <c r="K1062" s="39">
        <v>1153.5999999999999</v>
      </c>
      <c r="L1062" s="39">
        <v>489.1</v>
      </c>
      <c r="M1062" s="41">
        <v>0</v>
      </c>
      <c r="N1062" s="41">
        <f t="shared" si="93"/>
        <v>0</v>
      </c>
      <c r="O1062" s="41">
        <v>0</v>
      </c>
      <c r="P1062" s="41">
        <v>0</v>
      </c>
      <c r="Q1062" s="41">
        <v>0</v>
      </c>
      <c r="R1062" s="52">
        <v>45292</v>
      </c>
      <c r="S1062" s="52">
        <v>45657</v>
      </c>
    </row>
    <row r="1063" spans="1:19" ht="20.25" x14ac:dyDescent="0.3">
      <c r="A1063" s="39">
        <v>29</v>
      </c>
      <c r="B1063" s="40" t="s">
        <v>785</v>
      </c>
      <c r="C1063" s="50">
        <v>40430</v>
      </c>
      <c r="D1063" s="39" t="s">
        <v>1896</v>
      </c>
      <c r="E1063" s="39">
        <v>1950</v>
      </c>
      <c r="F1063" s="39" t="s">
        <v>2122</v>
      </c>
      <c r="G1063" s="51" t="s">
        <v>2090</v>
      </c>
      <c r="H1063" s="39">
        <v>2</v>
      </c>
      <c r="I1063" s="39">
        <v>1</v>
      </c>
      <c r="J1063" s="39">
        <v>0</v>
      </c>
      <c r="K1063" s="39">
        <v>1135.8499999999999</v>
      </c>
      <c r="L1063" s="39">
        <v>498.9</v>
      </c>
      <c r="M1063" s="41">
        <v>0</v>
      </c>
      <c r="N1063" s="41">
        <f t="shared" si="93"/>
        <v>0</v>
      </c>
      <c r="O1063" s="41">
        <v>0</v>
      </c>
      <c r="P1063" s="41">
        <v>0</v>
      </c>
      <c r="Q1063" s="41">
        <v>0</v>
      </c>
      <c r="R1063" s="52">
        <v>45292</v>
      </c>
      <c r="S1063" s="52">
        <v>45657</v>
      </c>
    </row>
    <row r="1064" spans="1:19" ht="20.25" x14ac:dyDescent="0.3">
      <c r="A1064" s="39">
        <v>30</v>
      </c>
      <c r="B1064" s="40" t="s">
        <v>786</v>
      </c>
      <c r="C1064" s="50">
        <v>40432</v>
      </c>
      <c r="D1064" s="39" t="s">
        <v>1896</v>
      </c>
      <c r="E1064" s="39">
        <v>1950</v>
      </c>
      <c r="F1064" s="39" t="s">
        <v>2122</v>
      </c>
      <c r="G1064" s="51" t="s">
        <v>2090</v>
      </c>
      <c r="H1064" s="39">
        <v>2</v>
      </c>
      <c r="I1064" s="39">
        <v>1</v>
      </c>
      <c r="J1064" s="39">
        <v>0</v>
      </c>
      <c r="K1064" s="39">
        <v>1147.5999999999999</v>
      </c>
      <c r="L1064" s="39">
        <v>536.79999999999995</v>
      </c>
      <c r="M1064" s="41">
        <v>0</v>
      </c>
      <c r="N1064" s="41">
        <f t="shared" si="93"/>
        <v>0</v>
      </c>
      <c r="O1064" s="41">
        <v>0</v>
      </c>
      <c r="P1064" s="41">
        <v>0</v>
      </c>
      <c r="Q1064" s="41">
        <v>0</v>
      </c>
      <c r="R1064" s="52">
        <v>45292</v>
      </c>
      <c r="S1064" s="52">
        <v>45657</v>
      </c>
    </row>
    <row r="1065" spans="1:19" ht="20.25" x14ac:dyDescent="0.3">
      <c r="A1065" s="39">
        <v>31</v>
      </c>
      <c r="B1065" s="40" t="s">
        <v>787</v>
      </c>
      <c r="C1065" s="50">
        <v>40435</v>
      </c>
      <c r="D1065" s="39" t="s">
        <v>1896</v>
      </c>
      <c r="E1065" s="39">
        <v>1950</v>
      </c>
      <c r="F1065" s="39" t="s">
        <v>2122</v>
      </c>
      <c r="G1065" s="51" t="s">
        <v>2090</v>
      </c>
      <c r="H1065" s="39">
        <v>2</v>
      </c>
      <c r="I1065" s="39">
        <v>1</v>
      </c>
      <c r="J1065" s="39">
        <v>0</v>
      </c>
      <c r="K1065" s="39">
        <v>1149.8</v>
      </c>
      <c r="L1065" s="39">
        <v>534.20000000000005</v>
      </c>
      <c r="M1065" s="41">
        <v>0</v>
      </c>
      <c r="N1065" s="41">
        <f t="shared" si="93"/>
        <v>0</v>
      </c>
      <c r="O1065" s="41">
        <v>0</v>
      </c>
      <c r="P1065" s="41">
        <v>0</v>
      </c>
      <c r="Q1065" s="41">
        <v>0</v>
      </c>
      <c r="R1065" s="52">
        <v>45292</v>
      </c>
      <c r="S1065" s="52">
        <v>45657</v>
      </c>
    </row>
    <row r="1066" spans="1:19" ht="20.25" x14ac:dyDescent="0.3">
      <c r="A1066" s="39">
        <v>32</v>
      </c>
      <c r="B1066" s="43" t="s">
        <v>788</v>
      </c>
      <c r="C1066" s="50">
        <v>40436</v>
      </c>
      <c r="D1066" s="39" t="s">
        <v>1896</v>
      </c>
      <c r="E1066" s="39">
        <v>1950</v>
      </c>
      <c r="F1066" s="39" t="s">
        <v>2122</v>
      </c>
      <c r="G1066" s="51" t="s">
        <v>2090</v>
      </c>
      <c r="H1066" s="39">
        <v>2</v>
      </c>
      <c r="I1066" s="39">
        <v>1</v>
      </c>
      <c r="J1066" s="39">
        <v>0</v>
      </c>
      <c r="K1066" s="39">
        <v>1142.9000000000001</v>
      </c>
      <c r="L1066" s="39">
        <v>487.9</v>
      </c>
      <c r="M1066" s="41">
        <v>0</v>
      </c>
      <c r="N1066" s="41">
        <f t="shared" si="93"/>
        <v>0</v>
      </c>
      <c r="O1066" s="41">
        <v>0</v>
      </c>
      <c r="P1066" s="41">
        <v>0</v>
      </c>
      <c r="Q1066" s="41">
        <v>0</v>
      </c>
      <c r="R1066" s="52">
        <v>45292</v>
      </c>
      <c r="S1066" s="52">
        <v>45657</v>
      </c>
    </row>
    <row r="1067" spans="1:19" ht="20.25" x14ac:dyDescent="0.3">
      <c r="A1067" s="39">
        <v>33</v>
      </c>
      <c r="B1067" s="40" t="s">
        <v>789</v>
      </c>
      <c r="C1067" s="50">
        <v>40473</v>
      </c>
      <c r="D1067" s="39" t="s">
        <v>1896</v>
      </c>
      <c r="E1067" s="39">
        <v>1950</v>
      </c>
      <c r="F1067" s="39" t="s">
        <v>2122</v>
      </c>
      <c r="G1067" s="51" t="s">
        <v>2090</v>
      </c>
      <c r="H1067" s="39">
        <v>3</v>
      </c>
      <c r="I1067" s="39">
        <v>2</v>
      </c>
      <c r="J1067" s="39">
        <v>0</v>
      </c>
      <c r="K1067" s="39">
        <v>2355.5</v>
      </c>
      <c r="L1067" s="39">
        <v>1279.7</v>
      </c>
      <c r="M1067" s="41">
        <v>0</v>
      </c>
      <c r="N1067" s="41">
        <f t="shared" si="93"/>
        <v>0</v>
      </c>
      <c r="O1067" s="41">
        <v>0</v>
      </c>
      <c r="P1067" s="41">
        <v>0</v>
      </c>
      <c r="Q1067" s="41">
        <v>0</v>
      </c>
      <c r="R1067" s="52">
        <v>45292</v>
      </c>
      <c r="S1067" s="52">
        <v>45657</v>
      </c>
    </row>
    <row r="1068" spans="1:19" ht="20.25" x14ac:dyDescent="0.3">
      <c r="A1068" s="39">
        <v>34</v>
      </c>
      <c r="B1068" s="40" t="s">
        <v>790</v>
      </c>
      <c r="C1068" s="50">
        <v>40496</v>
      </c>
      <c r="D1068" s="39" t="s">
        <v>1896</v>
      </c>
      <c r="E1068" s="39">
        <v>1951</v>
      </c>
      <c r="F1068" s="39" t="s">
        <v>2122</v>
      </c>
      <c r="G1068" s="51" t="s">
        <v>2090</v>
      </c>
      <c r="H1068" s="39">
        <v>2</v>
      </c>
      <c r="I1068" s="39">
        <v>1</v>
      </c>
      <c r="J1068" s="39">
        <v>0</v>
      </c>
      <c r="K1068" s="39">
        <v>868</v>
      </c>
      <c r="L1068" s="39">
        <v>382.49</v>
      </c>
      <c r="M1068" s="41">
        <v>0</v>
      </c>
      <c r="N1068" s="41">
        <f t="shared" si="93"/>
        <v>0</v>
      </c>
      <c r="O1068" s="41">
        <v>0</v>
      </c>
      <c r="P1068" s="41">
        <v>0</v>
      </c>
      <c r="Q1068" s="41">
        <v>0</v>
      </c>
      <c r="R1068" s="52">
        <v>45292</v>
      </c>
      <c r="S1068" s="52">
        <v>45657</v>
      </c>
    </row>
    <row r="1069" spans="1:19" ht="20.25" x14ac:dyDescent="0.3">
      <c r="A1069" s="39">
        <v>35</v>
      </c>
      <c r="B1069" s="40" t="s">
        <v>791</v>
      </c>
      <c r="C1069" s="50">
        <v>40498</v>
      </c>
      <c r="D1069" s="39" t="s">
        <v>1896</v>
      </c>
      <c r="E1069" s="39">
        <v>1950</v>
      </c>
      <c r="F1069" s="39" t="s">
        <v>2122</v>
      </c>
      <c r="G1069" s="51" t="s">
        <v>2090</v>
      </c>
      <c r="H1069" s="39">
        <v>2</v>
      </c>
      <c r="I1069" s="39">
        <v>1</v>
      </c>
      <c r="J1069" s="39">
        <v>0</v>
      </c>
      <c r="K1069" s="39">
        <v>885.7</v>
      </c>
      <c r="L1069" s="39">
        <v>409.7</v>
      </c>
      <c r="M1069" s="41">
        <v>0</v>
      </c>
      <c r="N1069" s="41">
        <f t="shared" si="93"/>
        <v>0</v>
      </c>
      <c r="O1069" s="41">
        <v>0</v>
      </c>
      <c r="P1069" s="41">
        <v>0</v>
      </c>
      <c r="Q1069" s="41">
        <v>0</v>
      </c>
      <c r="R1069" s="52">
        <v>45292</v>
      </c>
      <c r="S1069" s="52">
        <v>45657</v>
      </c>
    </row>
    <row r="1070" spans="1:19" ht="20.25" x14ac:dyDescent="0.3">
      <c r="A1070" s="39">
        <v>36</v>
      </c>
      <c r="B1070" s="40" t="s">
        <v>792</v>
      </c>
      <c r="C1070" s="50">
        <v>40503</v>
      </c>
      <c r="D1070" s="39" t="s">
        <v>1896</v>
      </c>
      <c r="E1070" s="39">
        <v>1952</v>
      </c>
      <c r="F1070" s="39" t="s">
        <v>2122</v>
      </c>
      <c r="G1070" s="51" t="s">
        <v>2091</v>
      </c>
      <c r="H1070" s="39">
        <v>4</v>
      </c>
      <c r="I1070" s="39">
        <v>3</v>
      </c>
      <c r="J1070" s="39">
        <v>0</v>
      </c>
      <c r="K1070" s="39">
        <v>1797.3</v>
      </c>
      <c r="L1070" s="39">
        <v>1408.8</v>
      </c>
      <c r="M1070" s="41">
        <v>0</v>
      </c>
      <c r="N1070" s="41">
        <f t="shared" si="93"/>
        <v>0</v>
      </c>
      <c r="O1070" s="41">
        <v>0</v>
      </c>
      <c r="P1070" s="41">
        <v>0</v>
      </c>
      <c r="Q1070" s="41">
        <v>0</v>
      </c>
      <c r="R1070" s="52">
        <v>45292</v>
      </c>
      <c r="S1070" s="52">
        <v>45657</v>
      </c>
    </row>
    <row r="1071" spans="1:19" ht="20.25" x14ac:dyDescent="0.3">
      <c r="A1071" s="39">
        <v>37</v>
      </c>
      <c r="B1071" s="40" t="s">
        <v>793</v>
      </c>
      <c r="C1071" s="50">
        <v>40522</v>
      </c>
      <c r="D1071" s="39" t="s">
        <v>1896</v>
      </c>
      <c r="E1071" s="39">
        <v>1952</v>
      </c>
      <c r="F1071" s="39" t="s">
        <v>2122</v>
      </c>
      <c r="G1071" s="51" t="s">
        <v>2091</v>
      </c>
      <c r="H1071" s="39">
        <v>2</v>
      </c>
      <c r="I1071" s="39">
        <v>2</v>
      </c>
      <c r="J1071" s="39">
        <v>0</v>
      </c>
      <c r="K1071" s="39">
        <v>763.4</v>
      </c>
      <c r="L1071" s="39">
        <v>592.4</v>
      </c>
      <c r="M1071" s="41">
        <v>0</v>
      </c>
      <c r="N1071" s="41">
        <f t="shared" si="93"/>
        <v>0</v>
      </c>
      <c r="O1071" s="41">
        <v>0</v>
      </c>
      <c r="P1071" s="41">
        <v>0</v>
      </c>
      <c r="Q1071" s="41">
        <v>0</v>
      </c>
      <c r="R1071" s="52">
        <v>45292</v>
      </c>
      <c r="S1071" s="52">
        <v>45657</v>
      </c>
    </row>
    <row r="1072" spans="1:19" ht="20.25" x14ac:dyDescent="0.3">
      <c r="A1072" s="39">
        <v>38</v>
      </c>
      <c r="B1072" s="40" t="s">
        <v>794</v>
      </c>
      <c r="C1072" s="50">
        <v>40530</v>
      </c>
      <c r="D1072" s="39" t="s">
        <v>1896</v>
      </c>
      <c r="E1072" s="39">
        <v>1952</v>
      </c>
      <c r="F1072" s="39" t="s">
        <v>2122</v>
      </c>
      <c r="G1072" s="51" t="s">
        <v>2091</v>
      </c>
      <c r="H1072" s="39">
        <v>2</v>
      </c>
      <c r="I1072" s="39">
        <v>1</v>
      </c>
      <c r="J1072" s="39">
        <v>0</v>
      </c>
      <c r="K1072" s="39">
        <v>464.9</v>
      </c>
      <c r="L1072" s="39">
        <v>415.01</v>
      </c>
      <c r="M1072" s="41">
        <v>0</v>
      </c>
      <c r="N1072" s="41">
        <f t="shared" si="93"/>
        <v>0</v>
      </c>
      <c r="O1072" s="41">
        <v>0</v>
      </c>
      <c r="P1072" s="41">
        <v>0</v>
      </c>
      <c r="Q1072" s="41">
        <v>0</v>
      </c>
      <c r="R1072" s="52">
        <v>45292</v>
      </c>
      <c r="S1072" s="52">
        <v>45657</v>
      </c>
    </row>
    <row r="1073" spans="1:19" ht="20.25" x14ac:dyDescent="0.3">
      <c r="A1073" s="39">
        <v>39</v>
      </c>
      <c r="B1073" s="40" t="s">
        <v>795</v>
      </c>
      <c r="C1073" s="50">
        <v>40532</v>
      </c>
      <c r="D1073" s="39" t="s">
        <v>1896</v>
      </c>
      <c r="E1073" s="39">
        <v>1952</v>
      </c>
      <c r="F1073" s="39" t="s">
        <v>2122</v>
      </c>
      <c r="G1073" s="51" t="s">
        <v>2091</v>
      </c>
      <c r="H1073" s="39">
        <v>2</v>
      </c>
      <c r="I1073" s="39">
        <v>2</v>
      </c>
      <c r="J1073" s="39">
        <v>0</v>
      </c>
      <c r="K1073" s="39">
        <v>669.5</v>
      </c>
      <c r="L1073" s="39">
        <v>600.6</v>
      </c>
      <c r="M1073" s="41">
        <v>0</v>
      </c>
      <c r="N1073" s="41">
        <f t="shared" si="93"/>
        <v>0</v>
      </c>
      <c r="O1073" s="41">
        <v>0</v>
      </c>
      <c r="P1073" s="41">
        <v>0</v>
      </c>
      <c r="Q1073" s="41">
        <v>0</v>
      </c>
      <c r="R1073" s="52">
        <v>45292</v>
      </c>
      <c r="S1073" s="52">
        <v>45657</v>
      </c>
    </row>
    <row r="1074" spans="1:19" ht="20.25" x14ac:dyDescent="0.3">
      <c r="A1074" s="39">
        <v>40</v>
      </c>
      <c r="B1074" s="40" t="s">
        <v>797</v>
      </c>
      <c r="C1074" s="50">
        <v>40560</v>
      </c>
      <c r="D1074" s="39" t="s">
        <v>1896</v>
      </c>
      <c r="E1074" s="39">
        <v>1952</v>
      </c>
      <c r="F1074" s="39" t="s">
        <v>2122</v>
      </c>
      <c r="G1074" s="51" t="s">
        <v>2090</v>
      </c>
      <c r="H1074" s="39">
        <v>2</v>
      </c>
      <c r="I1074" s="39">
        <v>1</v>
      </c>
      <c r="J1074" s="39">
        <v>0</v>
      </c>
      <c r="K1074" s="39">
        <v>1033.9000000000001</v>
      </c>
      <c r="L1074" s="39">
        <v>501.3</v>
      </c>
      <c r="M1074" s="41">
        <v>0</v>
      </c>
      <c r="N1074" s="41">
        <f t="shared" si="93"/>
        <v>0</v>
      </c>
      <c r="O1074" s="41">
        <v>0</v>
      </c>
      <c r="P1074" s="41">
        <v>0</v>
      </c>
      <c r="Q1074" s="41">
        <v>0</v>
      </c>
      <c r="R1074" s="52">
        <v>45292</v>
      </c>
      <c r="S1074" s="52">
        <v>45657</v>
      </c>
    </row>
    <row r="1075" spans="1:19" ht="20.25" x14ac:dyDescent="0.3">
      <c r="A1075" s="39">
        <v>41</v>
      </c>
      <c r="B1075" s="40" t="s">
        <v>798</v>
      </c>
      <c r="C1075" s="50">
        <v>40565</v>
      </c>
      <c r="D1075" s="39" t="s">
        <v>1896</v>
      </c>
      <c r="E1075" s="39">
        <v>1952</v>
      </c>
      <c r="F1075" s="39" t="s">
        <v>2122</v>
      </c>
      <c r="G1075" s="51" t="s">
        <v>2090</v>
      </c>
      <c r="H1075" s="39">
        <v>2</v>
      </c>
      <c r="I1075" s="39">
        <v>2</v>
      </c>
      <c r="J1075" s="39">
        <v>0</v>
      </c>
      <c r="K1075" s="39">
        <v>1925.2</v>
      </c>
      <c r="L1075" s="39">
        <v>858.7</v>
      </c>
      <c r="M1075" s="41">
        <v>0</v>
      </c>
      <c r="N1075" s="41">
        <f t="shared" si="93"/>
        <v>0</v>
      </c>
      <c r="O1075" s="41">
        <v>0</v>
      </c>
      <c r="P1075" s="41">
        <v>0</v>
      </c>
      <c r="Q1075" s="41">
        <v>0</v>
      </c>
      <c r="R1075" s="52">
        <v>45292</v>
      </c>
      <c r="S1075" s="52">
        <v>45657</v>
      </c>
    </row>
    <row r="1076" spans="1:19" ht="20.25" x14ac:dyDescent="0.3">
      <c r="A1076" s="39">
        <v>42</v>
      </c>
      <c r="B1076" s="40" t="s">
        <v>799</v>
      </c>
      <c r="C1076" s="50">
        <v>40574</v>
      </c>
      <c r="D1076" s="39" t="s">
        <v>1896</v>
      </c>
      <c r="E1076" s="39">
        <v>1951</v>
      </c>
      <c r="F1076" s="39" t="s">
        <v>2122</v>
      </c>
      <c r="G1076" s="51" t="s">
        <v>2090</v>
      </c>
      <c r="H1076" s="39">
        <v>2</v>
      </c>
      <c r="I1076" s="39">
        <v>2</v>
      </c>
      <c r="J1076" s="39">
        <v>0</v>
      </c>
      <c r="K1076" s="39">
        <v>1704</v>
      </c>
      <c r="L1076" s="39">
        <v>809.1</v>
      </c>
      <c r="M1076" s="41">
        <v>0</v>
      </c>
      <c r="N1076" s="41">
        <f t="shared" si="93"/>
        <v>0</v>
      </c>
      <c r="O1076" s="41">
        <v>0</v>
      </c>
      <c r="P1076" s="41">
        <v>0</v>
      </c>
      <c r="Q1076" s="41">
        <v>0</v>
      </c>
      <c r="R1076" s="52">
        <v>45292</v>
      </c>
      <c r="S1076" s="52">
        <v>45657</v>
      </c>
    </row>
    <row r="1077" spans="1:19" ht="20.25" x14ac:dyDescent="0.3">
      <c r="A1077" s="39">
        <v>43</v>
      </c>
      <c r="B1077" s="43" t="s">
        <v>800</v>
      </c>
      <c r="C1077" s="50">
        <v>40578</v>
      </c>
      <c r="D1077" s="39" t="s">
        <v>1896</v>
      </c>
      <c r="E1077" s="39">
        <v>1953</v>
      </c>
      <c r="F1077" s="39" t="s">
        <v>2122</v>
      </c>
      <c r="G1077" s="51" t="s">
        <v>2090</v>
      </c>
      <c r="H1077" s="39">
        <v>3</v>
      </c>
      <c r="I1077" s="39">
        <v>2</v>
      </c>
      <c r="J1077" s="39">
        <v>0</v>
      </c>
      <c r="K1077" s="39">
        <v>2356.9</v>
      </c>
      <c r="L1077" s="39">
        <v>1317.3</v>
      </c>
      <c r="M1077" s="41">
        <v>0</v>
      </c>
      <c r="N1077" s="41">
        <f t="shared" si="93"/>
        <v>0</v>
      </c>
      <c r="O1077" s="41">
        <v>0</v>
      </c>
      <c r="P1077" s="41">
        <v>0</v>
      </c>
      <c r="Q1077" s="41">
        <v>0</v>
      </c>
      <c r="R1077" s="52">
        <v>45292</v>
      </c>
      <c r="S1077" s="52">
        <v>45657</v>
      </c>
    </row>
    <row r="1078" spans="1:19" ht="20.25" x14ac:dyDescent="0.3">
      <c r="A1078" s="39">
        <v>44</v>
      </c>
      <c r="B1078" s="43" t="s">
        <v>801</v>
      </c>
      <c r="C1078" s="50">
        <v>40552</v>
      </c>
      <c r="D1078" s="39" t="s">
        <v>1896</v>
      </c>
      <c r="E1078" s="39">
        <v>1951</v>
      </c>
      <c r="F1078" s="39" t="s">
        <v>2122</v>
      </c>
      <c r="G1078" s="51" t="s">
        <v>2090</v>
      </c>
      <c r="H1078" s="39">
        <v>2</v>
      </c>
      <c r="I1078" s="39">
        <v>2</v>
      </c>
      <c r="J1078" s="39">
        <v>0</v>
      </c>
      <c r="K1078" s="39">
        <v>1708.3</v>
      </c>
      <c r="L1078" s="39">
        <v>872.3</v>
      </c>
      <c r="M1078" s="41">
        <v>0</v>
      </c>
      <c r="N1078" s="41">
        <f t="shared" si="93"/>
        <v>0</v>
      </c>
      <c r="O1078" s="41">
        <v>0</v>
      </c>
      <c r="P1078" s="41">
        <v>0</v>
      </c>
      <c r="Q1078" s="41">
        <v>0</v>
      </c>
      <c r="R1078" s="52">
        <v>45292</v>
      </c>
      <c r="S1078" s="52">
        <v>45657</v>
      </c>
    </row>
    <row r="1079" spans="1:19" ht="20.25" x14ac:dyDescent="0.3">
      <c r="A1079" s="39">
        <v>45</v>
      </c>
      <c r="B1079" s="43" t="s">
        <v>802</v>
      </c>
      <c r="C1079" s="50">
        <v>40554</v>
      </c>
      <c r="D1079" s="39" t="s">
        <v>1896</v>
      </c>
      <c r="E1079" s="39">
        <v>1952</v>
      </c>
      <c r="F1079" s="39" t="s">
        <v>2122</v>
      </c>
      <c r="G1079" s="51" t="s">
        <v>2090</v>
      </c>
      <c r="H1079" s="39">
        <v>2</v>
      </c>
      <c r="I1079" s="39">
        <v>2</v>
      </c>
      <c r="J1079" s="39">
        <v>0</v>
      </c>
      <c r="K1079" s="39">
        <v>1725</v>
      </c>
      <c r="L1079" s="39">
        <v>841.6</v>
      </c>
      <c r="M1079" s="41">
        <v>0</v>
      </c>
      <c r="N1079" s="41">
        <f t="shared" si="93"/>
        <v>0</v>
      </c>
      <c r="O1079" s="41">
        <v>0</v>
      </c>
      <c r="P1079" s="41">
        <v>0</v>
      </c>
      <c r="Q1079" s="41">
        <v>0</v>
      </c>
      <c r="R1079" s="52">
        <v>45292</v>
      </c>
      <c r="S1079" s="52">
        <v>45657</v>
      </c>
    </row>
    <row r="1080" spans="1:19" ht="20.25" x14ac:dyDescent="0.3">
      <c r="A1080" s="39">
        <v>46</v>
      </c>
      <c r="B1080" s="43" t="s">
        <v>803</v>
      </c>
      <c r="C1080" s="50">
        <v>40555</v>
      </c>
      <c r="D1080" s="39" t="s">
        <v>1896</v>
      </c>
      <c r="E1080" s="39">
        <v>1951</v>
      </c>
      <c r="F1080" s="39" t="s">
        <v>2122</v>
      </c>
      <c r="G1080" s="51" t="s">
        <v>2090</v>
      </c>
      <c r="H1080" s="39">
        <v>2</v>
      </c>
      <c r="I1080" s="39">
        <v>1</v>
      </c>
      <c r="J1080" s="39">
        <v>0</v>
      </c>
      <c r="K1080" s="39">
        <v>994.4</v>
      </c>
      <c r="L1080" s="39">
        <v>501.8</v>
      </c>
      <c r="M1080" s="41">
        <v>0</v>
      </c>
      <c r="N1080" s="41">
        <f t="shared" si="93"/>
        <v>0</v>
      </c>
      <c r="O1080" s="41">
        <v>0</v>
      </c>
      <c r="P1080" s="41">
        <v>0</v>
      </c>
      <c r="Q1080" s="41">
        <v>0</v>
      </c>
      <c r="R1080" s="52">
        <v>45292</v>
      </c>
      <c r="S1080" s="52">
        <v>45657</v>
      </c>
    </row>
    <row r="1081" spans="1:19" ht="20.25" x14ac:dyDescent="0.3">
      <c r="A1081" s="39">
        <v>47</v>
      </c>
      <c r="B1081" s="43" t="s">
        <v>804</v>
      </c>
      <c r="C1081" s="50">
        <v>40621</v>
      </c>
      <c r="D1081" s="39" t="s">
        <v>1896</v>
      </c>
      <c r="E1081" s="39">
        <v>1952</v>
      </c>
      <c r="F1081" s="39" t="s">
        <v>2122</v>
      </c>
      <c r="G1081" s="51" t="s">
        <v>2090</v>
      </c>
      <c r="H1081" s="39">
        <v>2</v>
      </c>
      <c r="I1081" s="39">
        <v>1</v>
      </c>
      <c r="J1081" s="39">
        <v>0</v>
      </c>
      <c r="K1081" s="39">
        <v>1020.1</v>
      </c>
      <c r="L1081" s="39">
        <v>396.6</v>
      </c>
      <c r="M1081" s="41">
        <v>0</v>
      </c>
      <c r="N1081" s="41">
        <f t="shared" si="93"/>
        <v>0</v>
      </c>
      <c r="O1081" s="41">
        <v>0</v>
      </c>
      <c r="P1081" s="41">
        <v>0</v>
      </c>
      <c r="Q1081" s="41">
        <v>0</v>
      </c>
      <c r="R1081" s="52">
        <v>45292</v>
      </c>
      <c r="S1081" s="52">
        <v>45657</v>
      </c>
    </row>
    <row r="1082" spans="1:19" ht="20.25" x14ac:dyDescent="0.3">
      <c r="A1082" s="39">
        <v>48</v>
      </c>
      <c r="B1082" s="43" t="s">
        <v>805</v>
      </c>
      <c r="C1082" s="50">
        <v>40626</v>
      </c>
      <c r="D1082" s="39" t="s">
        <v>1896</v>
      </c>
      <c r="E1082" s="39">
        <v>1952</v>
      </c>
      <c r="F1082" s="39" t="s">
        <v>2122</v>
      </c>
      <c r="G1082" s="51" t="s">
        <v>2090</v>
      </c>
      <c r="H1082" s="39">
        <v>2</v>
      </c>
      <c r="I1082" s="39">
        <v>2</v>
      </c>
      <c r="J1082" s="39">
        <v>0</v>
      </c>
      <c r="K1082" s="39">
        <v>975.7</v>
      </c>
      <c r="L1082" s="39">
        <v>643.29999999999995</v>
      </c>
      <c r="M1082" s="41">
        <v>0</v>
      </c>
      <c r="N1082" s="41">
        <f t="shared" si="93"/>
        <v>0</v>
      </c>
      <c r="O1082" s="41">
        <v>0</v>
      </c>
      <c r="P1082" s="41">
        <v>0</v>
      </c>
      <c r="Q1082" s="41">
        <v>0</v>
      </c>
      <c r="R1082" s="52">
        <v>45292</v>
      </c>
      <c r="S1082" s="52">
        <v>45657</v>
      </c>
    </row>
    <row r="1083" spans="1:19" ht="20.25" x14ac:dyDescent="0.3">
      <c r="A1083" s="39">
        <v>49</v>
      </c>
      <c r="B1083" s="40" t="s">
        <v>806</v>
      </c>
      <c r="C1083" s="50">
        <v>40629</v>
      </c>
      <c r="D1083" s="39" t="s">
        <v>1896</v>
      </c>
      <c r="E1083" s="39">
        <v>1952</v>
      </c>
      <c r="F1083" s="39" t="s">
        <v>2122</v>
      </c>
      <c r="G1083" s="51" t="s">
        <v>2090</v>
      </c>
      <c r="H1083" s="39">
        <v>3</v>
      </c>
      <c r="I1083" s="39">
        <v>2</v>
      </c>
      <c r="J1083" s="39">
        <v>0</v>
      </c>
      <c r="K1083" s="39">
        <v>1366.4</v>
      </c>
      <c r="L1083" s="39">
        <v>715.3</v>
      </c>
      <c r="M1083" s="41">
        <v>0</v>
      </c>
      <c r="N1083" s="41">
        <f t="shared" si="93"/>
        <v>0</v>
      </c>
      <c r="O1083" s="41">
        <v>0</v>
      </c>
      <c r="P1083" s="41">
        <v>0</v>
      </c>
      <c r="Q1083" s="41">
        <v>0</v>
      </c>
      <c r="R1083" s="52">
        <v>45292</v>
      </c>
      <c r="S1083" s="52">
        <v>45657</v>
      </c>
    </row>
    <row r="1084" spans="1:19" ht="20.25" x14ac:dyDescent="0.3">
      <c r="A1084" s="39">
        <v>50</v>
      </c>
      <c r="B1084" s="40" t="s">
        <v>807</v>
      </c>
      <c r="C1084" s="50">
        <v>40613</v>
      </c>
      <c r="D1084" s="39" t="s">
        <v>1896</v>
      </c>
      <c r="E1084" s="39">
        <v>1952</v>
      </c>
      <c r="F1084" s="39" t="s">
        <v>2122</v>
      </c>
      <c r="G1084" s="51" t="s">
        <v>2089</v>
      </c>
      <c r="H1084" s="39">
        <v>3</v>
      </c>
      <c r="I1084" s="39">
        <v>1</v>
      </c>
      <c r="J1084" s="39">
        <v>0</v>
      </c>
      <c r="K1084" s="39">
        <v>871.6</v>
      </c>
      <c r="L1084" s="39">
        <v>533.70000000000005</v>
      </c>
      <c r="M1084" s="41">
        <v>0</v>
      </c>
      <c r="N1084" s="41">
        <f t="shared" si="93"/>
        <v>0</v>
      </c>
      <c r="O1084" s="41">
        <v>0</v>
      </c>
      <c r="P1084" s="41">
        <v>0</v>
      </c>
      <c r="Q1084" s="41">
        <v>0</v>
      </c>
      <c r="R1084" s="52">
        <v>45292</v>
      </c>
      <c r="S1084" s="52">
        <v>45657</v>
      </c>
    </row>
    <row r="1085" spans="1:19" ht="20.25" x14ac:dyDescent="0.3">
      <c r="A1085" s="39">
        <v>51</v>
      </c>
      <c r="B1085" s="40" t="s">
        <v>808</v>
      </c>
      <c r="C1085" s="50">
        <v>40633</v>
      </c>
      <c r="D1085" s="39" t="s">
        <v>1896</v>
      </c>
      <c r="E1085" s="39">
        <v>1952</v>
      </c>
      <c r="F1085" s="39" t="s">
        <v>2122</v>
      </c>
      <c r="G1085" s="51" t="s">
        <v>2090</v>
      </c>
      <c r="H1085" s="39">
        <v>2</v>
      </c>
      <c r="I1085" s="39">
        <v>1</v>
      </c>
      <c r="J1085" s="39">
        <v>0</v>
      </c>
      <c r="K1085" s="39">
        <v>1482.9</v>
      </c>
      <c r="L1085" s="39">
        <v>394.2</v>
      </c>
      <c r="M1085" s="41">
        <v>0</v>
      </c>
      <c r="N1085" s="41">
        <f t="shared" si="93"/>
        <v>0</v>
      </c>
      <c r="O1085" s="41">
        <v>0</v>
      </c>
      <c r="P1085" s="41">
        <v>0</v>
      </c>
      <c r="Q1085" s="41">
        <v>0</v>
      </c>
      <c r="R1085" s="52">
        <v>45292</v>
      </c>
      <c r="S1085" s="52">
        <v>45657</v>
      </c>
    </row>
    <row r="1086" spans="1:19" ht="20.25" x14ac:dyDescent="0.3">
      <c r="A1086" s="39">
        <v>52</v>
      </c>
      <c r="B1086" s="43" t="s">
        <v>809</v>
      </c>
      <c r="C1086" s="50">
        <v>40638</v>
      </c>
      <c r="D1086" s="39" t="s">
        <v>1896</v>
      </c>
      <c r="E1086" s="39">
        <v>1952</v>
      </c>
      <c r="F1086" s="39" t="s">
        <v>2122</v>
      </c>
      <c r="G1086" s="51" t="s">
        <v>2090</v>
      </c>
      <c r="H1086" s="39">
        <v>2</v>
      </c>
      <c r="I1086" s="39">
        <v>2</v>
      </c>
      <c r="J1086" s="39">
        <v>0</v>
      </c>
      <c r="K1086" s="39">
        <v>930.6</v>
      </c>
      <c r="L1086" s="39">
        <v>397.3</v>
      </c>
      <c r="M1086" s="41">
        <v>0</v>
      </c>
      <c r="N1086" s="41">
        <f t="shared" si="93"/>
        <v>0</v>
      </c>
      <c r="O1086" s="41">
        <v>0</v>
      </c>
      <c r="P1086" s="41">
        <v>0</v>
      </c>
      <c r="Q1086" s="41">
        <v>0</v>
      </c>
      <c r="R1086" s="52">
        <v>45292</v>
      </c>
      <c r="S1086" s="52">
        <v>45657</v>
      </c>
    </row>
    <row r="1087" spans="1:19" ht="20.25" x14ac:dyDescent="0.3">
      <c r="A1087" s="39">
        <v>53</v>
      </c>
      <c r="B1087" s="43" t="s">
        <v>810</v>
      </c>
      <c r="C1087" s="50">
        <v>40639</v>
      </c>
      <c r="D1087" s="39" t="s">
        <v>1896</v>
      </c>
      <c r="E1087" s="39">
        <v>1952</v>
      </c>
      <c r="F1087" s="39" t="s">
        <v>2122</v>
      </c>
      <c r="G1087" s="51" t="s">
        <v>2090</v>
      </c>
      <c r="H1087" s="39">
        <v>2</v>
      </c>
      <c r="I1087" s="39">
        <v>2</v>
      </c>
      <c r="J1087" s="39">
        <v>0</v>
      </c>
      <c r="K1087" s="39">
        <v>1194.0999999999999</v>
      </c>
      <c r="L1087" s="39">
        <v>594</v>
      </c>
      <c r="M1087" s="41">
        <v>0</v>
      </c>
      <c r="N1087" s="41">
        <f t="shared" si="93"/>
        <v>0</v>
      </c>
      <c r="O1087" s="41">
        <v>0</v>
      </c>
      <c r="P1087" s="41">
        <v>0</v>
      </c>
      <c r="Q1087" s="41">
        <v>0</v>
      </c>
      <c r="R1087" s="52">
        <v>45292</v>
      </c>
      <c r="S1087" s="52">
        <v>45657</v>
      </c>
    </row>
    <row r="1088" spans="1:19" ht="20.25" x14ac:dyDescent="0.3">
      <c r="A1088" s="39">
        <v>54</v>
      </c>
      <c r="B1088" s="43" t="s">
        <v>811</v>
      </c>
      <c r="C1088" s="50">
        <v>40648</v>
      </c>
      <c r="D1088" s="39" t="s">
        <v>1896</v>
      </c>
      <c r="E1088" s="39">
        <v>1952</v>
      </c>
      <c r="F1088" s="39" t="s">
        <v>2122</v>
      </c>
      <c r="G1088" s="51" t="s">
        <v>2090</v>
      </c>
      <c r="H1088" s="39">
        <v>2</v>
      </c>
      <c r="I1088" s="39">
        <v>1</v>
      </c>
      <c r="J1088" s="39">
        <v>0</v>
      </c>
      <c r="K1088" s="39">
        <v>764.4</v>
      </c>
      <c r="L1088" s="39">
        <v>396</v>
      </c>
      <c r="M1088" s="41">
        <v>0</v>
      </c>
      <c r="N1088" s="41">
        <f t="shared" si="93"/>
        <v>0</v>
      </c>
      <c r="O1088" s="41">
        <v>0</v>
      </c>
      <c r="P1088" s="41">
        <v>0</v>
      </c>
      <c r="Q1088" s="41">
        <v>0</v>
      </c>
      <c r="R1088" s="52">
        <v>45292</v>
      </c>
      <c r="S1088" s="52">
        <v>45657</v>
      </c>
    </row>
    <row r="1089" spans="1:19" ht="20.25" x14ac:dyDescent="0.3">
      <c r="A1089" s="39">
        <v>55</v>
      </c>
      <c r="B1089" s="40" t="s">
        <v>812</v>
      </c>
      <c r="C1089" s="50">
        <v>40616</v>
      </c>
      <c r="D1089" s="39" t="s">
        <v>1896</v>
      </c>
      <c r="E1089" s="39">
        <v>1952</v>
      </c>
      <c r="F1089" s="39" t="s">
        <v>2122</v>
      </c>
      <c r="G1089" s="51" t="s">
        <v>2089</v>
      </c>
      <c r="H1089" s="39">
        <v>3</v>
      </c>
      <c r="I1089" s="39">
        <v>3</v>
      </c>
      <c r="J1089" s="39">
        <v>0</v>
      </c>
      <c r="K1089" s="39">
        <v>2434.5</v>
      </c>
      <c r="L1089" s="39">
        <v>1973.3</v>
      </c>
      <c r="M1089" s="41">
        <v>0</v>
      </c>
      <c r="N1089" s="41">
        <f t="shared" si="93"/>
        <v>0</v>
      </c>
      <c r="O1089" s="41">
        <v>0</v>
      </c>
      <c r="P1089" s="41">
        <v>0</v>
      </c>
      <c r="Q1089" s="41">
        <v>0</v>
      </c>
      <c r="R1089" s="52">
        <v>45292</v>
      </c>
      <c r="S1089" s="52">
        <v>45657</v>
      </c>
    </row>
    <row r="1090" spans="1:19" ht="20.25" x14ac:dyDescent="0.3">
      <c r="A1090" s="39">
        <v>56</v>
      </c>
      <c r="B1090" s="40" t="s">
        <v>813</v>
      </c>
      <c r="C1090" s="50">
        <v>40619</v>
      </c>
      <c r="D1090" s="39" t="s">
        <v>1896</v>
      </c>
      <c r="E1090" s="39">
        <v>1952</v>
      </c>
      <c r="F1090" s="39" t="s">
        <v>2122</v>
      </c>
      <c r="G1090" s="51" t="s">
        <v>2090</v>
      </c>
      <c r="H1090" s="39">
        <v>2</v>
      </c>
      <c r="I1090" s="39">
        <v>2</v>
      </c>
      <c r="J1090" s="39">
        <v>0</v>
      </c>
      <c r="K1090" s="39">
        <v>1318.4</v>
      </c>
      <c r="L1090" s="39">
        <v>680.7</v>
      </c>
      <c r="M1090" s="41">
        <v>0</v>
      </c>
      <c r="N1090" s="41">
        <f t="shared" si="93"/>
        <v>0</v>
      </c>
      <c r="O1090" s="41">
        <v>0</v>
      </c>
      <c r="P1090" s="41">
        <v>0</v>
      </c>
      <c r="Q1090" s="41">
        <v>0</v>
      </c>
      <c r="R1090" s="52">
        <v>45292</v>
      </c>
      <c r="S1090" s="52">
        <v>45657</v>
      </c>
    </row>
    <row r="1091" spans="1:19" ht="20.25" x14ac:dyDescent="0.3">
      <c r="A1091" s="39">
        <v>57</v>
      </c>
      <c r="B1091" s="40" t="s">
        <v>814</v>
      </c>
      <c r="C1091" s="50">
        <v>40660</v>
      </c>
      <c r="D1091" s="39" t="s">
        <v>1896</v>
      </c>
      <c r="E1091" s="39">
        <v>1950</v>
      </c>
      <c r="F1091" s="39" t="s">
        <v>2122</v>
      </c>
      <c r="G1091" s="51" t="s">
        <v>2090</v>
      </c>
      <c r="H1091" s="39">
        <v>2</v>
      </c>
      <c r="I1091" s="39">
        <v>1</v>
      </c>
      <c r="J1091" s="39">
        <v>0</v>
      </c>
      <c r="K1091" s="39">
        <v>1528.97</v>
      </c>
      <c r="L1091" s="39">
        <v>524.1</v>
      </c>
      <c r="M1091" s="41">
        <v>0</v>
      </c>
      <c r="N1091" s="41">
        <f t="shared" si="93"/>
        <v>0</v>
      </c>
      <c r="O1091" s="41">
        <v>0</v>
      </c>
      <c r="P1091" s="41">
        <v>0</v>
      </c>
      <c r="Q1091" s="41">
        <v>0</v>
      </c>
      <c r="R1091" s="52">
        <v>45292</v>
      </c>
      <c r="S1091" s="52">
        <v>45657</v>
      </c>
    </row>
    <row r="1092" spans="1:19" ht="20.25" x14ac:dyDescent="0.3">
      <c r="A1092" s="39">
        <v>58</v>
      </c>
      <c r="B1092" s="43" t="s">
        <v>815</v>
      </c>
      <c r="C1092" s="50">
        <v>40756</v>
      </c>
      <c r="D1092" s="39" t="s">
        <v>1896</v>
      </c>
      <c r="E1092" s="39">
        <v>1952</v>
      </c>
      <c r="F1092" s="39" t="s">
        <v>2122</v>
      </c>
      <c r="G1092" s="51" t="s">
        <v>2090</v>
      </c>
      <c r="H1092" s="39">
        <v>3</v>
      </c>
      <c r="I1092" s="39">
        <v>2</v>
      </c>
      <c r="J1092" s="39">
        <v>0</v>
      </c>
      <c r="K1092" s="39">
        <v>2403.5</v>
      </c>
      <c r="L1092" s="39">
        <v>676.77</v>
      </c>
      <c r="M1092" s="41">
        <v>0</v>
      </c>
      <c r="N1092" s="41">
        <f t="shared" si="93"/>
        <v>0</v>
      </c>
      <c r="O1092" s="41">
        <v>0</v>
      </c>
      <c r="P1092" s="41">
        <v>0</v>
      </c>
      <c r="Q1092" s="41">
        <v>0</v>
      </c>
      <c r="R1092" s="52">
        <v>45292</v>
      </c>
      <c r="S1092" s="52">
        <v>45657</v>
      </c>
    </row>
    <row r="1093" spans="1:19" ht="20.25" x14ac:dyDescent="0.25">
      <c r="A1093" s="42" t="s">
        <v>22</v>
      </c>
      <c r="B1093" s="42"/>
      <c r="C1093" s="53" t="s">
        <v>172</v>
      </c>
      <c r="D1093" s="53" t="s">
        <v>172</v>
      </c>
      <c r="E1093" s="53" t="s">
        <v>172</v>
      </c>
      <c r="F1093" s="53" t="s">
        <v>172</v>
      </c>
      <c r="G1093" s="53" t="s">
        <v>172</v>
      </c>
      <c r="H1093" s="53" t="s">
        <v>172</v>
      </c>
      <c r="I1093" s="53" t="s">
        <v>172</v>
      </c>
      <c r="J1093" s="45">
        <f>SUM(J1035:J1092)</f>
        <v>0</v>
      </c>
      <c r="K1093" s="45">
        <f t="shared" ref="K1093:Q1093" si="94">SUM(K1035:K1092)</f>
        <v>78507.98</v>
      </c>
      <c r="L1093" s="45">
        <f t="shared" si="94"/>
        <v>38966.069999999985</v>
      </c>
      <c r="M1093" s="45">
        <f t="shared" si="94"/>
        <v>0</v>
      </c>
      <c r="N1093" s="45">
        <f t="shared" si="94"/>
        <v>0</v>
      </c>
      <c r="O1093" s="45">
        <f t="shared" si="94"/>
        <v>0</v>
      </c>
      <c r="P1093" s="45">
        <f t="shared" si="94"/>
        <v>0</v>
      </c>
      <c r="Q1093" s="45">
        <f t="shared" si="94"/>
        <v>0</v>
      </c>
      <c r="R1093" s="53" t="s">
        <v>172</v>
      </c>
      <c r="S1093" s="53" t="s">
        <v>172</v>
      </c>
    </row>
    <row r="1094" spans="1:19" ht="20.25" x14ac:dyDescent="0.3">
      <c r="A1094" s="463" t="s">
        <v>1908</v>
      </c>
      <c r="B1094" s="463"/>
      <c r="C1094" s="463"/>
      <c r="D1094" s="463"/>
      <c r="E1094" s="463"/>
      <c r="F1094" s="463"/>
      <c r="G1094" s="463"/>
      <c r="H1094" s="463"/>
      <c r="I1094" s="463"/>
      <c r="J1094" s="463"/>
      <c r="K1094" s="463"/>
      <c r="L1094" s="463"/>
      <c r="M1094" s="463"/>
      <c r="N1094" s="463"/>
      <c r="O1094" s="463"/>
      <c r="P1094" s="463"/>
      <c r="Q1094" s="463"/>
      <c r="R1094" s="463"/>
      <c r="S1094" s="464"/>
    </row>
    <row r="1095" spans="1:19" ht="20.25" x14ac:dyDescent="0.3">
      <c r="A1095" s="39">
        <v>60</v>
      </c>
      <c r="B1095" s="43" t="s">
        <v>264</v>
      </c>
      <c r="C1095" s="50">
        <v>31563</v>
      </c>
      <c r="D1095" s="39" t="s">
        <v>1896</v>
      </c>
      <c r="E1095" s="39">
        <v>1961</v>
      </c>
      <c r="F1095" s="39" t="s">
        <v>2122</v>
      </c>
      <c r="G1095" s="51" t="s">
        <v>2089</v>
      </c>
      <c r="H1095" s="39">
        <v>4</v>
      </c>
      <c r="I1095" s="39">
        <v>4</v>
      </c>
      <c r="J1095" s="39">
        <v>0</v>
      </c>
      <c r="K1095" s="39">
        <v>3391.5</v>
      </c>
      <c r="L1095" s="39">
        <v>2521.5</v>
      </c>
      <c r="M1095" s="41">
        <v>0</v>
      </c>
      <c r="N1095" s="41">
        <f t="shared" ref="N1095:N1158" si="95">M1095</f>
        <v>0</v>
      </c>
      <c r="O1095" s="41">
        <v>0</v>
      </c>
      <c r="P1095" s="41">
        <v>0</v>
      </c>
      <c r="Q1095" s="41">
        <v>0</v>
      </c>
      <c r="R1095" s="52">
        <v>45292</v>
      </c>
      <c r="S1095" s="52">
        <v>45657</v>
      </c>
    </row>
    <row r="1096" spans="1:19" ht="20.25" x14ac:dyDescent="0.3">
      <c r="A1096" s="39">
        <v>61</v>
      </c>
      <c r="B1096" s="43" t="s">
        <v>275</v>
      </c>
      <c r="C1096" s="50">
        <v>31556</v>
      </c>
      <c r="D1096" s="39" t="s">
        <v>1896</v>
      </c>
      <c r="E1096" s="39">
        <v>1962</v>
      </c>
      <c r="F1096" s="39" t="s">
        <v>2122</v>
      </c>
      <c r="G1096" s="51" t="s">
        <v>2089</v>
      </c>
      <c r="H1096" s="39">
        <v>4</v>
      </c>
      <c r="I1096" s="39">
        <v>4</v>
      </c>
      <c r="J1096" s="39">
        <v>0</v>
      </c>
      <c r="K1096" s="39">
        <v>3388.7</v>
      </c>
      <c r="L1096" s="39">
        <v>2572.6</v>
      </c>
      <c r="M1096" s="41">
        <v>0</v>
      </c>
      <c r="N1096" s="41">
        <f t="shared" si="95"/>
        <v>0</v>
      </c>
      <c r="O1096" s="41">
        <v>0</v>
      </c>
      <c r="P1096" s="41">
        <v>0</v>
      </c>
      <c r="Q1096" s="41">
        <v>0</v>
      </c>
      <c r="R1096" s="52">
        <v>45292</v>
      </c>
      <c r="S1096" s="52">
        <v>45657</v>
      </c>
    </row>
    <row r="1097" spans="1:19" ht="20.25" x14ac:dyDescent="0.3">
      <c r="A1097" s="39">
        <v>62</v>
      </c>
      <c r="B1097" s="43" t="s">
        <v>292</v>
      </c>
      <c r="C1097" s="50">
        <v>31748</v>
      </c>
      <c r="D1097" s="39" t="s">
        <v>1896</v>
      </c>
      <c r="E1097" s="39">
        <v>1962</v>
      </c>
      <c r="F1097" s="39" t="s">
        <v>2122</v>
      </c>
      <c r="G1097" s="51" t="s">
        <v>2089</v>
      </c>
      <c r="H1097" s="39">
        <v>4</v>
      </c>
      <c r="I1097" s="39">
        <v>4</v>
      </c>
      <c r="J1097" s="39">
        <v>0</v>
      </c>
      <c r="K1097" s="39">
        <v>3392.4</v>
      </c>
      <c r="L1097" s="39">
        <v>2240.9499999999998</v>
      </c>
      <c r="M1097" s="41">
        <v>0</v>
      </c>
      <c r="N1097" s="41">
        <f t="shared" si="95"/>
        <v>0</v>
      </c>
      <c r="O1097" s="41">
        <v>0</v>
      </c>
      <c r="P1097" s="41">
        <v>0</v>
      </c>
      <c r="Q1097" s="41">
        <v>0</v>
      </c>
      <c r="R1097" s="52">
        <v>45292</v>
      </c>
      <c r="S1097" s="52">
        <v>45657</v>
      </c>
    </row>
    <row r="1098" spans="1:19" ht="20.25" x14ac:dyDescent="0.3">
      <c r="A1098" s="39">
        <v>63</v>
      </c>
      <c r="B1098" s="43" t="s">
        <v>293</v>
      </c>
      <c r="C1098" s="50">
        <v>31750</v>
      </c>
      <c r="D1098" s="39" t="s">
        <v>1896</v>
      </c>
      <c r="E1098" s="39">
        <v>1962</v>
      </c>
      <c r="F1098" s="39" t="s">
        <v>2122</v>
      </c>
      <c r="G1098" s="51" t="s">
        <v>2089</v>
      </c>
      <c r="H1098" s="39">
        <v>4</v>
      </c>
      <c r="I1098" s="39">
        <v>2</v>
      </c>
      <c r="J1098" s="39">
        <v>0</v>
      </c>
      <c r="K1098" s="39">
        <v>1697.8</v>
      </c>
      <c r="L1098" s="39">
        <v>1268.8</v>
      </c>
      <c r="M1098" s="41">
        <v>0</v>
      </c>
      <c r="N1098" s="41">
        <f t="shared" si="95"/>
        <v>0</v>
      </c>
      <c r="O1098" s="41">
        <v>0</v>
      </c>
      <c r="P1098" s="41">
        <v>0</v>
      </c>
      <c r="Q1098" s="41">
        <v>0</v>
      </c>
      <c r="R1098" s="52">
        <v>45292</v>
      </c>
      <c r="S1098" s="52">
        <v>45657</v>
      </c>
    </row>
    <row r="1099" spans="1:19" ht="20.25" x14ac:dyDescent="0.3">
      <c r="A1099" s="39">
        <v>64</v>
      </c>
      <c r="B1099" s="43" t="s">
        <v>294</v>
      </c>
      <c r="C1099" s="50">
        <v>31752</v>
      </c>
      <c r="D1099" s="39" t="s">
        <v>1896</v>
      </c>
      <c r="E1099" s="39">
        <v>1964</v>
      </c>
      <c r="F1099" s="39" t="s">
        <v>2122</v>
      </c>
      <c r="G1099" s="51" t="s">
        <v>2089</v>
      </c>
      <c r="H1099" s="39">
        <v>4</v>
      </c>
      <c r="I1099" s="39">
        <v>4</v>
      </c>
      <c r="J1099" s="39">
        <v>0</v>
      </c>
      <c r="K1099" s="39">
        <v>3350.1</v>
      </c>
      <c r="L1099" s="39">
        <v>2495.5</v>
      </c>
      <c r="M1099" s="41">
        <v>0</v>
      </c>
      <c r="N1099" s="41">
        <f t="shared" si="95"/>
        <v>0</v>
      </c>
      <c r="O1099" s="41">
        <v>0</v>
      </c>
      <c r="P1099" s="41">
        <v>0</v>
      </c>
      <c r="Q1099" s="41">
        <v>0</v>
      </c>
      <c r="R1099" s="52">
        <v>45292</v>
      </c>
      <c r="S1099" s="52">
        <v>45657</v>
      </c>
    </row>
    <row r="1100" spans="1:19" ht="20.25" x14ac:dyDescent="0.3">
      <c r="A1100" s="39">
        <v>65</v>
      </c>
      <c r="B1100" s="43" t="s">
        <v>318</v>
      </c>
      <c r="C1100" s="50">
        <v>31945</v>
      </c>
      <c r="D1100" s="39" t="s">
        <v>1896</v>
      </c>
      <c r="E1100" s="39">
        <v>1962</v>
      </c>
      <c r="F1100" s="39" t="s">
        <v>2122</v>
      </c>
      <c r="G1100" s="51" t="s">
        <v>2089</v>
      </c>
      <c r="H1100" s="39">
        <v>4</v>
      </c>
      <c r="I1100" s="39">
        <v>2</v>
      </c>
      <c r="J1100" s="39">
        <v>0</v>
      </c>
      <c r="K1100" s="39">
        <v>1705.1</v>
      </c>
      <c r="L1100" s="39">
        <v>1297.7</v>
      </c>
      <c r="M1100" s="41">
        <v>0</v>
      </c>
      <c r="N1100" s="41">
        <f t="shared" si="95"/>
        <v>0</v>
      </c>
      <c r="O1100" s="41">
        <v>0</v>
      </c>
      <c r="P1100" s="41">
        <v>0</v>
      </c>
      <c r="Q1100" s="41">
        <v>0</v>
      </c>
      <c r="R1100" s="52">
        <v>45292</v>
      </c>
      <c r="S1100" s="52">
        <v>45657</v>
      </c>
    </row>
    <row r="1101" spans="1:19" ht="20.25" x14ac:dyDescent="0.3">
      <c r="A1101" s="39">
        <v>66</v>
      </c>
      <c r="B1101" s="43" t="s">
        <v>319</v>
      </c>
      <c r="C1101" s="50">
        <v>31940</v>
      </c>
      <c r="D1101" s="39" t="s">
        <v>1896</v>
      </c>
      <c r="E1101" s="39">
        <v>1960</v>
      </c>
      <c r="F1101" s="39" t="s">
        <v>2122</v>
      </c>
      <c r="G1101" s="51" t="s">
        <v>2089</v>
      </c>
      <c r="H1101" s="39">
        <v>4</v>
      </c>
      <c r="I1101" s="39">
        <v>4</v>
      </c>
      <c r="J1101" s="39">
        <v>0</v>
      </c>
      <c r="K1101" s="39">
        <v>3461.4</v>
      </c>
      <c r="L1101" s="39">
        <v>2560</v>
      </c>
      <c r="M1101" s="41">
        <v>0</v>
      </c>
      <c r="N1101" s="41">
        <f t="shared" si="95"/>
        <v>0</v>
      </c>
      <c r="O1101" s="41">
        <v>0</v>
      </c>
      <c r="P1101" s="41">
        <v>0</v>
      </c>
      <c r="Q1101" s="41">
        <v>0</v>
      </c>
      <c r="R1101" s="52">
        <v>45292</v>
      </c>
      <c r="S1101" s="52">
        <v>45657</v>
      </c>
    </row>
    <row r="1102" spans="1:19" ht="20.25" x14ac:dyDescent="0.3">
      <c r="A1102" s="39">
        <v>67</v>
      </c>
      <c r="B1102" s="43" t="s">
        <v>320</v>
      </c>
      <c r="C1102" s="50">
        <v>31943</v>
      </c>
      <c r="D1102" s="39" t="s">
        <v>1896</v>
      </c>
      <c r="E1102" s="39">
        <v>1961</v>
      </c>
      <c r="F1102" s="39" t="s">
        <v>2122</v>
      </c>
      <c r="G1102" s="51" t="s">
        <v>2089</v>
      </c>
      <c r="H1102" s="39">
        <v>4</v>
      </c>
      <c r="I1102" s="39">
        <v>4</v>
      </c>
      <c r="J1102" s="39">
        <v>0</v>
      </c>
      <c r="K1102" s="39">
        <v>3355.4</v>
      </c>
      <c r="L1102" s="39">
        <v>2478.8000000000002</v>
      </c>
      <c r="M1102" s="41">
        <v>0</v>
      </c>
      <c r="N1102" s="41">
        <f t="shared" si="95"/>
        <v>0</v>
      </c>
      <c r="O1102" s="41">
        <v>0</v>
      </c>
      <c r="P1102" s="41">
        <v>0</v>
      </c>
      <c r="Q1102" s="41">
        <v>0</v>
      </c>
      <c r="R1102" s="52">
        <v>45292</v>
      </c>
      <c r="S1102" s="52">
        <v>45657</v>
      </c>
    </row>
    <row r="1103" spans="1:19" ht="20.25" x14ac:dyDescent="0.3">
      <c r="A1103" s="39">
        <v>68</v>
      </c>
      <c r="B1103" s="43" t="s">
        <v>1556</v>
      </c>
      <c r="C1103" s="50">
        <v>31124</v>
      </c>
      <c r="D1103" s="39" t="s">
        <v>1896</v>
      </c>
      <c r="E1103" s="39">
        <v>1979</v>
      </c>
      <c r="F1103" s="39" t="s">
        <v>2122</v>
      </c>
      <c r="G1103" s="51" t="s">
        <v>2088</v>
      </c>
      <c r="H1103" s="39">
        <v>9</v>
      </c>
      <c r="I1103" s="39">
        <v>4</v>
      </c>
      <c r="J1103" s="39">
        <v>0</v>
      </c>
      <c r="K1103" s="39">
        <v>12150.1</v>
      </c>
      <c r="L1103" s="39">
        <v>8131.39</v>
      </c>
      <c r="M1103" s="41">
        <v>15684909.49</v>
      </c>
      <c r="N1103" s="41">
        <f t="shared" si="95"/>
        <v>15684909.49</v>
      </c>
      <c r="O1103" s="41">
        <v>0</v>
      </c>
      <c r="P1103" s="41">
        <v>0</v>
      </c>
      <c r="Q1103" s="41">
        <v>0</v>
      </c>
      <c r="R1103" s="52">
        <v>45292</v>
      </c>
      <c r="S1103" s="52">
        <v>45657</v>
      </c>
    </row>
    <row r="1104" spans="1:19" ht="20.25" x14ac:dyDescent="0.3">
      <c r="A1104" s="39">
        <v>69</v>
      </c>
      <c r="B1104" s="43" t="s">
        <v>1557</v>
      </c>
      <c r="C1104" s="50">
        <v>31953</v>
      </c>
      <c r="D1104" s="39" t="s">
        <v>1896</v>
      </c>
      <c r="E1104" s="39">
        <v>1978</v>
      </c>
      <c r="F1104" s="39" t="s">
        <v>2122</v>
      </c>
      <c r="G1104" s="51" t="s">
        <v>2088</v>
      </c>
      <c r="H1104" s="39">
        <v>9</v>
      </c>
      <c r="I1104" s="39">
        <v>3</v>
      </c>
      <c r="J1104" s="39">
        <v>0</v>
      </c>
      <c r="K1104" s="39">
        <v>9254.1</v>
      </c>
      <c r="L1104" s="39">
        <v>6087.2999999999993</v>
      </c>
      <c r="M1104" s="41">
        <v>12239896.369999999</v>
      </c>
      <c r="N1104" s="41">
        <f t="shared" si="95"/>
        <v>12239896.369999999</v>
      </c>
      <c r="O1104" s="41">
        <v>0</v>
      </c>
      <c r="P1104" s="41">
        <v>0</v>
      </c>
      <c r="Q1104" s="41">
        <v>0</v>
      </c>
      <c r="R1104" s="52">
        <v>45292</v>
      </c>
      <c r="S1104" s="52">
        <v>45657</v>
      </c>
    </row>
    <row r="1105" spans="1:19" ht="20.25" x14ac:dyDescent="0.3">
      <c r="A1105" s="39">
        <v>70</v>
      </c>
      <c r="B1105" s="43" t="s">
        <v>1558</v>
      </c>
      <c r="C1105" s="50">
        <v>31950</v>
      </c>
      <c r="D1105" s="39" t="s">
        <v>1896</v>
      </c>
      <c r="E1105" s="39">
        <v>1979</v>
      </c>
      <c r="F1105" s="39" t="s">
        <v>2122</v>
      </c>
      <c r="G1105" s="51" t="s">
        <v>2088</v>
      </c>
      <c r="H1105" s="39">
        <v>9</v>
      </c>
      <c r="I1105" s="39">
        <v>2</v>
      </c>
      <c r="J1105" s="39">
        <v>0</v>
      </c>
      <c r="K1105" s="39">
        <v>6062.8</v>
      </c>
      <c r="L1105" s="39">
        <v>4076.6</v>
      </c>
      <c r="M1105" s="41">
        <v>9725972.3800000008</v>
      </c>
      <c r="N1105" s="41">
        <f t="shared" si="95"/>
        <v>9725972.3800000008</v>
      </c>
      <c r="O1105" s="41">
        <v>0</v>
      </c>
      <c r="P1105" s="41">
        <v>0</v>
      </c>
      <c r="Q1105" s="41">
        <v>0</v>
      </c>
      <c r="R1105" s="52">
        <v>45292</v>
      </c>
      <c r="S1105" s="52">
        <v>45657</v>
      </c>
    </row>
    <row r="1106" spans="1:19" ht="20.25" x14ac:dyDescent="0.3">
      <c r="A1106" s="39">
        <v>71</v>
      </c>
      <c r="B1106" s="43" t="s">
        <v>1559</v>
      </c>
      <c r="C1106" s="50">
        <v>31952</v>
      </c>
      <c r="D1106" s="39" t="s">
        <v>1896</v>
      </c>
      <c r="E1106" s="39">
        <v>1977</v>
      </c>
      <c r="F1106" s="39" t="s">
        <v>2122</v>
      </c>
      <c r="G1106" s="51" t="s">
        <v>2088</v>
      </c>
      <c r="H1106" s="39">
        <v>9</v>
      </c>
      <c r="I1106" s="39">
        <v>6</v>
      </c>
      <c r="J1106" s="39">
        <v>0</v>
      </c>
      <c r="K1106" s="39">
        <v>18268.099999999999</v>
      </c>
      <c r="L1106" s="39">
        <v>12296.2</v>
      </c>
      <c r="M1106" s="41">
        <v>21094599.25</v>
      </c>
      <c r="N1106" s="41">
        <f t="shared" si="95"/>
        <v>21094599.25</v>
      </c>
      <c r="O1106" s="41">
        <v>0</v>
      </c>
      <c r="P1106" s="41">
        <v>0</v>
      </c>
      <c r="Q1106" s="41">
        <v>0</v>
      </c>
      <c r="R1106" s="52">
        <v>45292</v>
      </c>
      <c r="S1106" s="52">
        <v>45657</v>
      </c>
    </row>
    <row r="1107" spans="1:19" ht="40.5" x14ac:dyDescent="0.3">
      <c r="A1107" s="39">
        <v>72</v>
      </c>
      <c r="B1107" s="43" t="s">
        <v>1560</v>
      </c>
      <c r="C1107" s="50">
        <v>31459</v>
      </c>
      <c r="D1107" s="39" t="s">
        <v>1896</v>
      </c>
      <c r="E1107" s="39">
        <v>1963</v>
      </c>
      <c r="F1107" s="39" t="s">
        <v>2122</v>
      </c>
      <c r="G1107" s="51" t="s">
        <v>2089</v>
      </c>
      <c r="H1107" s="39">
        <v>5</v>
      </c>
      <c r="I1107" s="39">
        <v>4</v>
      </c>
      <c r="J1107" s="39">
        <v>0</v>
      </c>
      <c r="K1107" s="39">
        <v>4368.7</v>
      </c>
      <c r="L1107" s="39">
        <v>3207.3</v>
      </c>
      <c r="M1107" s="41">
        <v>8156792.5300000003</v>
      </c>
      <c r="N1107" s="41">
        <f t="shared" si="95"/>
        <v>8156792.5300000003</v>
      </c>
      <c r="O1107" s="41">
        <v>0</v>
      </c>
      <c r="P1107" s="41">
        <v>0</v>
      </c>
      <c r="Q1107" s="41">
        <v>0</v>
      </c>
      <c r="R1107" s="52">
        <v>45292</v>
      </c>
      <c r="S1107" s="52">
        <v>45657</v>
      </c>
    </row>
    <row r="1108" spans="1:19" ht="40.5" x14ac:dyDescent="0.3">
      <c r="A1108" s="39">
        <v>73</v>
      </c>
      <c r="B1108" s="43" t="s">
        <v>1561</v>
      </c>
      <c r="C1108" s="50">
        <v>31461</v>
      </c>
      <c r="D1108" s="39" t="s">
        <v>1896</v>
      </c>
      <c r="E1108" s="39">
        <v>1963</v>
      </c>
      <c r="F1108" s="39" t="s">
        <v>2122</v>
      </c>
      <c r="G1108" s="51" t="s">
        <v>2089</v>
      </c>
      <c r="H1108" s="39">
        <v>5</v>
      </c>
      <c r="I1108" s="39">
        <v>4</v>
      </c>
      <c r="J1108" s="39">
        <v>0</v>
      </c>
      <c r="K1108" s="39">
        <v>4328.6000000000004</v>
      </c>
      <c r="L1108" s="39">
        <v>3205.6</v>
      </c>
      <c r="M1108" s="41">
        <v>7942484.21</v>
      </c>
      <c r="N1108" s="41">
        <f t="shared" si="95"/>
        <v>7942484.21</v>
      </c>
      <c r="O1108" s="41">
        <v>0</v>
      </c>
      <c r="P1108" s="41">
        <v>0</v>
      </c>
      <c r="Q1108" s="41">
        <v>0</v>
      </c>
      <c r="R1108" s="52">
        <v>45292</v>
      </c>
      <c r="S1108" s="52">
        <v>45657</v>
      </c>
    </row>
    <row r="1109" spans="1:19" ht="20.25" x14ac:dyDescent="0.3">
      <c r="A1109" s="39">
        <v>74</v>
      </c>
      <c r="B1109" s="43" t="s">
        <v>1562</v>
      </c>
      <c r="C1109" s="50">
        <v>31467</v>
      </c>
      <c r="D1109" s="39" t="s">
        <v>1896</v>
      </c>
      <c r="E1109" s="39">
        <v>1975</v>
      </c>
      <c r="F1109" s="39" t="s">
        <v>2122</v>
      </c>
      <c r="G1109" s="51" t="s">
        <v>2089</v>
      </c>
      <c r="H1109" s="39">
        <v>9</v>
      </c>
      <c r="I1109" s="39">
        <v>1</v>
      </c>
      <c r="J1109" s="39">
        <v>0</v>
      </c>
      <c r="K1109" s="39">
        <v>3008.3</v>
      </c>
      <c r="L1109" s="39">
        <v>2220.3000000000002</v>
      </c>
      <c r="M1109" s="41">
        <v>0</v>
      </c>
      <c r="N1109" s="41">
        <f t="shared" si="95"/>
        <v>0</v>
      </c>
      <c r="O1109" s="41">
        <v>0</v>
      </c>
      <c r="P1109" s="41">
        <v>0</v>
      </c>
      <c r="Q1109" s="41">
        <v>0</v>
      </c>
      <c r="R1109" s="52">
        <v>45292</v>
      </c>
      <c r="S1109" s="52">
        <v>45657</v>
      </c>
    </row>
    <row r="1110" spans="1:19" ht="40.5" x14ac:dyDescent="0.3">
      <c r="A1110" s="39">
        <v>75</v>
      </c>
      <c r="B1110" s="43" t="s">
        <v>1563</v>
      </c>
      <c r="C1110" s="50">
        <v>31470</v>
      </c>
      <c r="D1110" s="39" t="s">
        <v>1896</v>
      </c>
      <c r="E1110" s="39">
        <v>1965</v>
      </c>
      <c r="F1110" s="39" t="s">
        <v>2122</v>
      </c>
      <c r="G1110" s="51" t="s">
        <v>2095</v>
      </c>
      <c r="H1110" s="39">
        <v>5</v>
      </c>
      <c r="I1110" s="39">
        <v>4</v>
      </c>
      <c r="J1110" s="39">
        <v>0</v>
      </c>
      <c r="K1110" s="39">
        <v>4730.8999999999996</v>
      </c>
      <c r="L1110" s="39">
        <v>3611.5</v>
      </c>
      <c r="M1110" s="41">
        <v>9397926.0099999998</v>
      </c>
      <c r="N1110" s="41">
        <f t="shared" si="95"/>
        <v>9397926.0099999998</v>
      </c>
      <c r="O1110" s="41">
        <v>0</v>
      </c>
      <c r="P1110" s="41">
        <v>0</v>
      </c>
      <c r="Q1110" s="41">
        <v>0</v>
      </c>
      <c r="R1110" s="52">
        <v>45292</v>
      </c>
      <c r="S1110" s="52">
        <v>45657</v>
      </c>
    </row>
    <row r="1111" spans="1:19" ht="20.25" x14ac:dyDescent="0.3">
      <c r="A1111" s="39">
        <v>76</v>
      </c>
      <c r="B1111" s="43" t="s">
        <v>1564</v>
      </c>
      <c r="C1111" s="50">
        <v>31473</v>
      </c>
      <c r="D1111" s="39" t="s">
        <v>1896</v>
      </c>
      <c r="E1111" s="39">
        <v>1965</v>
      </c>
      <c r="F1111" s="39" t="s">
        <v>2122</v>
      </c>
      <c r="G1111" s="51" t="s">
        <v>2095</v>
      </c>
      <c r="H1111" s="39">
        <v>5</v>
      </c>
      <c r="I1111" s="39">
        <v>4</v>
      </c>
      <c r="J1111" s="39">
        <v>0</v>
      </c>
      <c r="K1111" s="39">
        <v>4727.8</v>
      </c>
      <c r="L1111" s="39">
        <v>3573.2</v>
      </c>
      <c r="M1111" s="41">
        <v>0</v>
      </c>
      <c r="N1111" s="41">
        <f t="shared" si="95"/>
        <v>0</v>
      </c>
      <c r="O1111" s="41">
        <v>0</v>
      </c>
      <c r="P1111" s="41">
        <v>0</v>
      </c>
      <c r="Q1111" s="41">
        <v>0</v>
      </c>
      <c r="R1111" s="52">
        <v>45292</v>
      </c>
      <c r="S1111" s="52">
        <v>45657</v>
      </c>
    </row>
    <row r="1112" spans="1:19" ht="40.5" x14ac:dyDescent="0.3">
      <c r="A1112" s="39">
        <v>77</v>
      </c>
      <c r="B1112" s="43" t="s">
        <v>1565</v>
      </c>
      <c r="C1112" s="50">
        <v>31475</v>
      </c>
      <c r="D1112" s="39" t="s">
        <v>1896</v>
      </c>
      <c r="E1112" s="39">
        <v>1965</v>
      </c>
      <c r="F1112" s="39" t="s">
        <v>2122</v>
      </c>
      <c r="G1112" s="51" t="s">
        <v>2095</v>
      </c>
      <c r="H1112" s="39">
        <v>5</v>
      </c>
      <c r="I1112" s="39">
        <v>4</v>
      </c>
      <c r="J1112" s="39">
        <v>0</v>
      </c>
      <c r="K1112" s="39">
        <v>4765.2</v>
      </c>
      <c r="L1112" s="39">
        <v>3611.5</v>
      </c>
      <c r="M1112" s="41">
        <v>0</v>
      </c>
      <c r="N1112" s="41">
        <f t="shared" si="95"/>
        <v>0</v>
      </c>
      <c r="O1112" s="41">
        <v>0</v>
      </c>
      <c r="P1112" s="41">
        <v>0</v>
      </c>
      <c r="Q1112" s="41">
        <v>0</v>
      </c>
      <c r="R1112" s="52">
        <v>45292</v>
      </c>
      <c r="S1112" s="52">
        <v>45657</v>
      </c>
    </row>
    <row r="1113" spans="1:19" ht="20.25" x14ac:dyDescent="0.3">
      <c r="A1113" s="39">
        <v>78</v>
      </c>
      <c r="B1113" s="43" t="s">
        <v>1566</v>
      </c>
      <c r="C1113" s="50">
        <v>31607</v>
      </c>
      <c r="D1113" s="39" t="s">
        <v>1896</v>
      </c>
      <c r="E1113" s="39">
        <v>1972</v>
      </c>
      <c r="F1113" s="39" t="s">
        <v>2122</v>
      </c>
      <c r="G1113" s="51" t="s">
        <v>2088</v>
      </c>
      <c r="H1113" s="39">
        <v>9</v>
      </c>
      <c r="I1113" s="39">
        <v>1</v>
      </c>
      <c r="J1113" s="39">
        <v>0</v>
      </c>
      <c r="K1113" s="39">
        <v>3871.78</v>
      </c>
      <c r="L1113" s="39">
        <v>2298.4</v>
      </c>
      <c r="M1113" s="41">
        <v>3782121.42</v>
      </c>
      <c r="N1113" s="41">
        <f t="shared" si="95"/>
        <v>3782121.42</v>
      </c>
      <c r="O1113" s="41">
        <v>0</v>
      </c>
      <c r="P1113" s="41">
        <v>0</v>
      </c>
      <c r="Q1113" s="41">
        <v>0</v>
      </c>
      <c r="R1113" s="52">
        <v>45292</v>
      </c>
      <c r="S1113" s="52">
        <v>45657</v>
      </c>
    </row>
    <row r="1114" spans="1:19" ht="40.5" x14ac:dyDescent="0.3">
      <c r="A1114" s="39">
        <v>79</v>
      </c>
      <c r="B1114" s="43" t="s">
        <v>1567</v>
      </c>
      <c r="C1114" s="50">
        <v>31762</v>
      </c>
      <c r="D1114" s="39" t="s">
        <v>1896</v>
      </c>
      <c r="E1114" s="39">
        <v>1965</v>
      </c>
      <c r="F1114" s="39" t="s">
        <v>2122</v>
      </c>
      <c r="G1114" s="51" t="s">
        <v>2089</v>
      </c>
      <c r="H1114" s="39">
        <v>5</v>
      </c>
      <c r="I1114" s="39">
        <v>3</v>
      </c>
      <c r="J1114" s="39">
        <v>0</v>
      </c>
      <c r="K1114" s="39">
        <v>3394.5</v>
      </c>
      <c r="L1114" s="39">
        <v>2496.1999999999998</v>
      </c>
      <c r="M1114" s="41">
        <v>0</v>
      </c>
      <c r="N1114" s="41">
        <f t="shared" si="95"/>
        <v>0</v>
      </c>
      <c r="O1114" s="41">
        <v>0</v>
      </c>
      <c r="P1114" s="41">
        <v>0</v>
      </c>
      <c r="Q1114" s="41">
        <v>0</v>
      </c>
      <c r="R1114" s="52">
        <v>45292</v>
      </c>
      <c r="S1114" s="52">
        <v>45657</v>
      </c>
    </row>
    <row r="1115" spans="1:19" ht="40.5" x14ac:dyDescent="0.3">
      <c r="A1115" s="39">
        <v>80</v>
      </c>
      <c r="B1115" s="43" t="s">
        <v>1568</v>
      </c>
      <c r="C1115" s="50">
        <v>31763</v>
      </c>
      <c r="D1115" s="39" t="s">
        <v>1896</v>
      </c>
      <c r="E1115" s="39">
        <v>1962</v>
      </c>
      <c r="F1115" s="39" t="s">
        <v>2122</v>
      </c>
      <c r="G1115" s="51" t="s">
        <v>2089</v>
      </c>
      <c r="H1115" s="39">
        <v>5</v>
      </c>
      <c r="I1115" s="39">
        <v>3</v>
      </c>
      <c r="J1115" s="39">
        <v>0</v>
      </c>
      <c r="K1115" s="39">
        <v>3397.4</v>
      </c>
      <c r="L1115" s="39">
        <v>2507.5500000000002</v>
      </c>
      <c r="M1115" s="41">
        <v>6836623.04</v>
      </c>
      <c r="N1115" s="41">
        <f t="shared" si="95"/>
        <v>6836623.04</v>
      </c>
      <c r="O1115" s="41">
        <v>0</v>
      </c>
      <c r="P1115" s="41">
        <v>0</v>
      </c>
      <c r="Q1115" s="41">
        <v>0</v>
      </c>
      <c r="R1115" s="52">
        <v>45292</v>
      </c>
      <c r="S1115" s="52">
        <v>45657</v>
      </c>
    </row>
    <row r="1116" spans="1:19" ht="40.5" x14ac:dyDescent="0.3">
      <c r="A1116" s="39">
        <v>81</v>
      </c>
      <c r="B1116" s="43" t="s">
        <v>1569</v>
      </c>
      <c r="C1116" s="50">
        <v>31564</v>
      </c>
      <c r="D1116" s="39" t="s">
        <v>1896</v>
      </c>
      <c r="E1116" s="39">
        <v>1964</v>
      </c>
      <c r="F1116" s="39" t="s">
        <v>2122</v>
      </c>
      <c r="G1116" s="51" t="s">
        <v>2089</v>
      </c>
      <c r="H1116" s="39">
        <v>5</v>
      </c>
      <c r="I1116" s="39">
        <v>2</v>
      </c>
      <c r="J1116" s="39">
        <v>0</v>
      </c>
      <c r="K1116" s="39">
        <v>2090.1999999999998</v>
      </c>
      <c r="L1116" s="39">
        <v>1622.22</v>
      </c>
      <c r="M1116" s="41">
        <v>3447542.91</v>
      </c>
      <c r="N1116" s="41">
        <f t="shared" si="95"/>
        <v>3447542.91</v>
      </c>
      <c r="O1116" s="41">
        <v>0</v>
      </c>
      <c r="P1116" s="41">
        <v>0</v>
      </c>
      <c r="Q1116" s="41">
        <v>0</v>
      </c>
      <c r="R1116" s="52">
        <v>45292</v>
      </c>
      <c r="S1116" s="52">
        <v>45657</v>
      </c>
    </row>
    <row r="1117" spans="1:19" ht="20.25" x14ac:dyDescent="0.25">
      <c r="A1117" s="42" t="s">
        <v>22</v>
      </c>
      <c r="B1117" s="42"/>
      <c r="C1117" s="53" t="s">
        <v>172</v>
      </c>
      <c r="D1117" s="53" t="s">
        <v>172</v>
      </c>
      <c r="E1117" s="53" t="s">
        <v>172</v>
      </c>
      <c r="F1117" s="53" t="s">
        <v>172</v>
      </c>
      <c r="G1117" s="53" t="s">
        <v>172</v>
      </c>
      <c r="H1117" s="53" t="s">
        <v>172</v>
      </c>
      <c r="I1117" s="53" t="s">
        <v>172</v>
      </c>
      <c r="J1117" s="45">
        <f t="shared" ref="J1117:Q1117" si="96">SUM(J1095:J1116)</f>
        <v>0</v>
      </c>
      <c r="K1117" s="45">
        <f t="shared" si="96"/>
        <v>108160.87999999999</v>
      </c>
      <c r="L1117" s="45">
        <f t="shared" si="96"/>
        <v>76381.109999999986</v>
      </c>
      <c r="M1117" s="45">
        <f t="shared" si="96"/>
        <v>98308867.610000014</v>
      </c>
      <c r="N1117" s="45">
        <f t="shared" si="96"/>
        <v>98308867.610000014</v>
      </c>
      <c r="O1117" s="45">
        <f t="shared" si="96"/>
        <v>0</v>
      </c>
      <c r="P1117" s="45">
        <f t="shared" si="96"/>
        <v>0</v>
      </c>
      <c r="Q1117" s="45">
        <f t="shared" si="96"/>
        <v>0</v>
      </c>
      <c r="R1117" s="53" t="s">
        <v>172</v>
      </c>
      <c r="S1117" s="53" t="s">
        <v>172</v>
      </c>
    </row>
    <row r="1118" spans="1:19" ht="20.25" x14ac:dyDescent="0.3">
      <c r="A1118" s="463" t="s">
        <v>1972</v>
      </c>
      <c r="B1118" s="463"/>
      <c r="C1118" s="463"/>
      <c r="D1118" s="463"/>
      <c r="E1118" s="463"/>
      <c r="F1118" s="463"/>
      <c r="G1118" s="463"/>
      <c r="H1118" s="463"/>
      <c r="I1118" s="463"/>
      <c r="J1118" s="463"/>
      <c r="K1118" s="463"/>
      <c r="L1118" s="463"/>
      <c r="M1118" s="463"/>
      <c r="N1118" s="463"/>
      <c r="O1118" s="463"/>
      <c r="P1118" s="463"/>
      <c r="Q1118" s="463"/>
      <c r="R1118" s="463"/>
      <c r="S1118" s="464"/>
    </row>
    <row r="1119" spans="1:19" ht="20.25" x14ac:dyDescent="0.3">
      <c r="A1119" s="39">
        <v>82</v>
      </c>
      <c r="B1119" s="43" t="s">
        <v>816</v>
      </c>
      <c r="C1119" s="50">
        <v>33117</v>
      </c>
      <c r="D1119" s="39" t="s">
        <v>1896</v>
      </c>
      <c r="E1119" s="39">
        <v>1962</v>
      </c>
      <c r="F1119" s="39" t="s">
        <v>2122</v>
      </c>
      <c r="G1119" s="51" t="s">
        <v>2089</v>
      </c>
      <c r="H1119" s="39">
        <v>3</v>
      </c>
      <c r="I1119" s="39">
        <v>2</v>
      </c>
      <c r="J1119" s="39">
        <v>0</v>
      </c>
      <c r="K1119" s="39">
        <v>1038.9000000000001</v>
      </c>
      <c r="L1119" s="39">
        <v>951.9</v>
      </c>
      <c r="M1119" s="41">
        <v>0</v>
      </c>
      <c r="N1119" s="41">
        <f t="shared" si="95"/>
        <v>0</v>
      </c>
      <c r="O1119" s="41">
        <v>0</v>
      </c>
      <c r="P1119" s="41">
        <v>0</v>
      </c>
      <c r="Q1119" s="41">
        <v>0</v>
      </c>
      <c r="R1119" s="52">
        <v>45292</v>
      </c>
      <c r="S1119" s="52">
        <v>45657</v>
      </c>
    </row>
    <row r="1120" spans="1:19" ht="20.25" x14ac:dyDescent="0.3">
      <c r="A1120" s="39">
        <v>83</v>
      </c>
      <c r="B1120" s="43" t="s">
        <v>825</v>
      </c>
      <c r="C1120" s="50">
        <v>33500</v>
      </c>
      <c r="D1120" s="39" t="s">
        <v>1896</v>
      </c>
      <c r="E1120" s="39">
        <v>1960</v>
      </c>
      <c r="F1120" s="39" t="s">
        <v>2122</v>
      </c>
      <c r="G1120" s="51" t="s">
        <v>2089</v>
      </c>
      <c r="H1120" s="39">
        <v>4</v>
      </c>
      <c r="I1120" s="39">
        <v>4</v>
      </c>
      <c r="J1120" s="39">
        <v>0</v>
      </c>
      <c r="K1120" s="39">
        <v>2828.1</v>
      </c>
      <c r="L1120" s="39">
        <v>1963.7</v>
      </c>
      <c r="M1120" s="41">
        <v>0</v>
      </c>
      <c r="N1120" s="41">
        <f t="shared" si="95"/>
        <v>0</v>
      </c>
      <c r="O1120" s="41">
        <v>0</v>
      </c>
      <c r="P1120" s="41">
        <v>0</v>
      </c>
      <c r="Q1120" s="41">
        <v>0</v>
      </c>
      <c r="R1120" s="52">
        <v>45292</v>
      </c>
      <c r="S1120" s="52">
        <v>45657</v>
      </c>
    </row>
    <row r="1121" spans="1:19" ht="20.25" x14ac:dyDescent="0.3">
      <c r="A1121" s="39">
        <v>84</v>
      </c>
      <c r="B1121" s="43" t="s">
        <v>826</v>
      </c>
      <c r="C1121" s="50">
        <v>33507</v>
      </c>
      <c r="D1121" s="39" t="s">
        <v>1896</v>
      </c>
      <c r="E1121" s="39">
        <v>1968</v>
      </c>
      <c r="F1121" s="39" t="s">
        <v>2122</v>
      </c>
      <c r="G1121" s="51" t="s">
        <v>2088</v>
      </c>
      <c r="H1121" s="39">
        <v>9</v>
      </c>
      <c r="I1121" s="39">
        <v>2</v>
      </c>
      <c r="J1121" s="39">
        <v>0</v>
      </c>
      <c r="K1121" s="39">
        <v>2457.5</v>
      </c>
      <c r="L1121" s="39">
        <v>2395.9</v>
      </c>
      <c r="M1121" s="41">
        <v>0</v>
      </c>
      <c r="N1121" s="41">
        <f t="shared" si="95"/>
        <v>0</v>
      </c>
      <c r="O1121" s="41">
        <v>0</v>
      </c>
      <c r="P1121" s="41">
        <v>0</v>
      </c>
      <c r="Q1121" s="41">
        <v>0</v>
      </c>
      <c r="R1121" s="52">
        <v>45292</v>
      </c>
      <c r="S1121" s="52">
        <v>45657</v>
      </c>
    </row>
    <row r="1122" spans="1:19" ht="20.25" x14ac:dyDescent="0.3">
      <c r="A1122" s="39">
        <v>85</v>
      </c>
      <c r="B1122" s="43" t="s">
        <v>827</v>
      </c>
      <c r="C1122" s="50">
        <v>33508</v>
      </c>
      <c r="D1122" s="39" t="s">
        <v>1896</v>
      </c>
      <c r="E1122" s="39">
        <v>1969</v>
      </c>
      <c r="F1122" s="39" t="s">
        <v>2122</v>
      </c>
      <c r="G1122" s="51" t="s">
        <v>2089</v>
      </c>
      <c r="H1122" s="39">
        <v>4</v>
      </c>
      <c r="I1122" s="39">
        <v>4</v>
      </c>
      <c r="J1122" s="39">
        <v>0</v>
      </c>
      <c r="K1122" s="39">
        <v>3794.4</v>
      </c>
      <c r="L1122" s="39">
        <v>2085.3000000000002</v>
      </c>
      <c r="M1122" s="41">
        <v>0</v>
      </c>
      <c r="N1122" s="41">
        <f t="shared" si="95"/>
        <v>0</v>
      </c>
      <c r="O1122" s="41">
        <v>0</v>
      </c>
      <c r="P1122" s="41">
        <v>0</v>
      </c>
      <c r="Q1122" s="41">
        <v>0</v>
      </c>
      <c r="R1122" s="52">
        <v>45292</v>
      </c>
      <c r="S1122" s="52">
        <v>45657</v>
      </c>
    </row>
    <row r="1123" spans="1:19" ht="20.25" x14ac:dyDescent="0.3">
      <c r="A1123" s="39">
        <v>86</v>
      </c>
      <c r="B1123" s="43" t="s">
        <v>828</v>
      </c>
      <c r="C1123" s="50">
        <v>33516</v>
      </c>
      <c r="D1123" s="39" t="s">
        <v>1896</v>
      </c>
      <c r="E1123" s="39">
        <v>1932</v>
      </c>
      <c r="F1123" s="39" t="s">
        <v>2122</v>
      </c>
      <c r="G1123" s="51" t="s">
        <v>2094</v>
      </c>
      <c r="H1123" s="39">
        <v>2</v>
      </c>
      <c r="I1123" s="39">
        <v>1</v>
      </c>
      <c r="J1123" s="39">
        <v>0</v>
      </c>
      <c r="K1123" s="39">
        <v>576.20000000000005</v>
      </c>
      <c r="L1123" s="39">
        <v>520.1</v>
      </c>
      <c r="M1123" s="41">
        <v>0</v>
      </c>
      <c r="N1123" s="41">
        <f t="shared" si="95"/>
        <v>0</v>
      </c>
      <c r="O1123" s="41">
        <v>0</v>
      </c>
      <c r="P1123" s="41">
        <v>0</v>
      </c>
      <c r="Q1123" s="41">
        <v>0</v>
      </c>
      <c r="R1123" s="52">
        <v>45292</v>
      </c>
      <c r="S1123" s="52">
        <v>45657</v>
      </c>
    </row>
    <row r="1124" spans="1:19" ht="20.25" x14ac:dyDescent="0.3">
      <c r="A1124" s="39">
        <v>87</v>
      </c>
      <c r="B1124" s="43" t="s">
        <v>829</v>
      </c>
      <c r="C1124" s="50">
        <v>33511</v>
      </c>
      <c r="D1124" s="39" t="s">
        <v>1896</v>
      </c>
      <c r="E1124" s="39">
        <v>1968</v>
      </c>
      <c r="F1124" s="39" t="s">
        <v>2122</v>
      </c>
      <c r="G1124" s="51" t="s">
        <v>2089</v>
      </c>
      <c r="H1124" s="39">
        <v>4</v>
      </c>
      <c r="I1124" s="39">
        <v>3</v>
      </c>
      <c r="J1124" s="39">
        <v>0</v>
      </c>
      <c r="K1124" s="39">
        <v>3815.2</v>
      </c>
      <c r="L1124" s="39">
        <v>2092.9</v>
      </c>
      <c r="M1124" s="41">
        <v>0</v>
      </c>
      <c r="N1124" s="41">
        <f t="shared" si="95"/>
        <v>0</v>
      </c>
      <c r="O1124" s="41">
        <v>0</v>
      </c>
      <c r="P1124" s="41">
        <v>0</v>
      </c>
      <c r="Q1124" s="41">
        <v>0</v>
      </c>
      <c r="R1124" s="52">
        <v>45292</v>
      </c>
      <c r="S1124" s="52">
        <v>45657</v>
      </c>
    </row>
    <row r="1125" spans="1:19" ht="20.25" x14ac:dyDescent="0.3">
      <c r="A1125" s="39">
        <v>88</v>
      </c>
      <c r="B1125" s="43" t="s">
        <v>830</v>
      </c>
      <c r="C1125" s="50">
        <v>33575</v>
      </c>
      <c r="D1125" s="39" t="s">
        <v>1896</v>
      </c>
      <c r="E1125" s="39">
        <v>1970</v>
      </c>
      <c r="F1125" s="39" t="s">
        <v>2122</v>
      </c>
      <c r="G1125" s="51" t="s">
        <v>2089</v>
      </c>
      <c r="H1125" s="39">
        <v>4</v>
      </c>
      <c r="I1125" s="39">
        <v>3</v>
      </c>
      <c r="J1125" s="39">
        <v>0</v>
      </c>
      <c r="K1125" s="39">
        <v>1419.2</v>
      </c>
      <c r="L1125" s="39">
        <v>2011</v>
      </c>
      <c r="M1125" s="41">
        <v>0</v>
      </c>
      <c r="N1125" s="41">
        <f t="shared" si="95"/>
        <v>0</v>
      </c>
      <c r="O1125" s="41">
        <v>0</v>
      </c>
      <c r="P1125" s="41">
        <v>0</v>
      </c>
      <c r="Q1125" s="41">
        <v>0</v>
      </c>
      <c r="R1125" s="52">
        <v>45292</v>
      </c>
      <c r="S1125" s="52">
        <v>45657</v>
      </c>
    </row>
    <row r="1126" spans="1:19" ht="20.25" x14ac:dyDescent="0.3">
      <c r="A1126" s="39">
        <v>89</v>
      </c>
      <c r="B1126" s="43" t="s">
        <v>915</v>
      </c>
      <c r="C1126" s="50">
        <v>33580</v>
      </c>
      <c r="D1126" s="39" t="s">
        <v>1896</v>
      </c>
      <c r="E1126" s="39">
        <v>1975</v>
      </c>
      <c r="F1126" s="39" t="s">
        <v>2122</v>
      </c>
      <c r="G1126" s="51" t="s">
        <v>2089</v>
      </c>
      <c r="H1126" s="39">
        <v>5</v>
      </c>
      <c r="I1126" s="39">
        <v>4</v>
      </c>
      <c r="J1126" s="39">
        <v>0</v>
      </c>
      <c r="K1126" s="39">
        <v>6291.9</v>
      </c>
      <c r="L1126" s="39">
        <v>3862.2</v>
      </c>
      <c r="M1126" s="41">
        <v>0</v>
      </c>
      <c r="N1126" s="41">
        <f t="shared" si="95"/>
        <v>0</v>
      </c>
      <c r="O1126" s="41">
        <v>0</v>
      </c>
      <c r="P1126" s="41">
        <v>0</v>
      </c>
      <c r="Q1126" s="41">
        <v>0</v>
      </c>
      <c r="R1126" s="52">
        <v>45292</v>
      </c>
      <c r="S1126" s="52">
        <v>45657</v>
      </c>
    </row>
    <row r="1127" spans="1:19" ht="20.25" x14ac:dyDescent="0.3">
      <c r="A1127" s="39">
        <v>90</v>
      </c>
      <c r="B1127" s="43" t="s">
        <v>917</v>
      </c>
      <c r="C1127" s="50">
        <v>33583</v>
      </c>
      <c r="D1127" s="39" t="s">
        <v>1896</v>
      </c>
      <c r="E1127" s="39">
        <v>1974</v>
      </c>
      <c r="F1127" s="39" t="s">
        <v>2122</v>
      </c>
      <c r="G1127" s="51" t="s">
        <v>2088</v>
      </c>
      <c r="H1127" s="39">
        <v>5</v>
      </c>
      <c r="I1127" s="39">
        <v>6</v>
      </c>
      <c r="J1127" s="39">
        <v>0</v>
      </c>
      <c r="K1127" s="39">
        <v>7030.8</v>
      </c>
      <c r="L1127" s="39">
        <v>4366.5</v>
      </c>
      <c r="M1127" s="41">
        <v>0</v>
      </c>
      <c r="N1127" s="41">
        <f t="shared" si="95"/>
        <v>0</v>
      </c>
      <c r="O1127" s="41">
        <v>0</v>
      </c>
      <c r="P1127" s="41">
        <v>0</v>
      </c>
      <c r="Q1127" s="41">
        <v>0</v>
      </c>
      <c r="R1127" s="52">
        <v>45292</v>
      </c>
      <c r="S1127" s="52">
        <v>45657</v>
      </c>
    </row>
    <row r="1128" spans="1:19" ht="20.25" x14ac:dyDescent="0.3">
      <c r="A1128" s="39">
        <v>91</v>
      </c>
      <c r="B1128" s="43" t="s">
        <v>919</v>
      </c>
      <c r="C1128" s="50">
        <v>33586</v>
      </c>
      <c r="D1128" s="39" t="s">
        <v>1896</v>
      </c>
      <c r="E1128" s="39">
        <v>1967</v>
      </c>
      <c r="F1128" s="39" t="s">
        <v>2122</v>
      </c>
      <c r="G1128" s="51" t="s">
        <v>2088</v>
      </c>
      <c r="H1128" s="39">
        <v>5</v>
      </c>
      <c r="I1128" s="39">
        <v>3</v>
      </c>
      <c r="J1128" s="39">
        <v>0</v>
      </c>
      <c r="K1128" s="39">
        <v>4127.6000000000004</v>
      </c>
      <c r="L1128" s="39">
        <v>2570.3000000000002</v>
      </c>
      <c r="M1128" s="41">
        <v>0</v>
      </c>
      <c r="N1128" s="41">
        <f t="shared" si="95"/>
        <v>0</v>
      </c>
      <c r="O1128" s="41">
        <v>0</v>
      </c>
      <c r="P1128" s="41">
        <v>0</v>
      </c>
      <c r="Q1128" s="41">
        <v>0</v>
      </c>
      <c r="R1128" s="52">
        <v>45292</v>
      </c>
      <c r="S1128" s="52">
        <v>45657</v>
      </c>
    </row>
    <row r="1129" spans="1:19" ht="20.25" x14ac:dyDescent="0.3">
      <c r="A1129" s="39">
        <v>92</v>
      </c>
      <c r="B1129" s="43" t="s">
        <v>831</v>
      </c>
      <c r="C1129" s="50">
        <v>33723</v>
      </c>
      <c r="D1129" s="39" t="s">
        <v>1896</v>
      </c>
      <c r="E1129" s="39">
        <v>1965</v>
      </c>
      <c r="F1129" s="39" t="s">
        <v>2122</v>
      </c>
      <c r="G1129" s="51" t="s">
        <v>2089</v>
      </c>
      <c r="H1129" s="39">
        <v>4</v>
      </c>
      <c r="I1129" s="39">
        <v>3</v>
      </c>
      <c r="J1129" s="39">
        <v>0</v>
      </c>
      <c r="K1129" s="39">
        <v>2484.4</v>
      </c>
      <c r="L1129" s="39">
        <v>1526.3</v>
      </c>
      <c r="M1129" s="41">
        <v>0</v>
      </c>
      <c r="N1129" s="41">
        <f t="shared" si="95"/>
        <v>0</v>
      </c>
      <c r="O1129" s="41">
        <v>0</v>
      </c>
      <c r="P1129" s="41">
        <v>0</v>
      </c>
      <c r="Q1129" s="41">
        <v>0</v>
      </c>
      <c r="R1129" s="52">
        <v>45292</v>
      </c>
      <c r="S1129" s="52">
        <v>45657</v>
      </c>
    </row>
    <row r="1130" spans="1:19" ht="20.25" x14ac:dyDescent="0.3">
      <c r="A1130" s="39">
        <v>93</v>
      </c>
      <c r="B1130" s="43" t="s">
        <v>832</v>
      </c>
      <c r="C1130" s="50">
        <v>33744</v>
      </c>
      <c r="D1130" s="39" t="s">
        <v>1896</v>
      </c>
      <c r="E1130" s="39">
        <v>1962</v>
      </c>
      <c r="F1130" s="39" t="s">
        <v>2122</v>
      </c>
      <c r="G1130" s="51" t="s">
        <v>2089</v>
      </c>
      <c r="H1130" s="39">
        <v>4</v>
      </c>
      <c r="I1130" s="39">
        <v>3</v>
      </c>
      <c r="J1130" s="39">
        <v>0</v>
      </c>
      <c r="K1130" s="39">
        <v>4469.8999999999996</v>
      </c>
      <c r="L1130" s="39">
        <v>2003</v>
      </c>
      <c r="M1130" s="41">
        <v>0</v>
      </c>
      <c r="N1130" s="41">
        <f t="shared" si="95"/>
        <v>0</v>
      </c>
      <c r="O1130" s="41">
        <v>0</v>
      </c>
      <c r="P1130" s="41">
        <v>0</v>
      </c>
      <c r="Q1130" s="41">
        <v>0</v>
      </c>
      <c r="R1130" s="52">
        <v>45292</v>
      </c>
      <c r="S1130" s="52">
        <v>45657</v>
      </c>
    </row>
    <row r="1131" spans="1:19" ht="20.25" x14ac:dyDescent="0.3">
      <c r="A1131" s="39">
        <v>94</v>
      </c>
      <c r="B1131" s="43" t="s">
        <v>833</v>
      </c>
      <c r="C1131" s="50">
        <v>33756</v>
      </c>
      <c r="D1131" s="39" t="s">
        <v>1896</v>
      </c>
      <c r="E1131" s="39">
        <v>1953</v>
      </c>
      <c r="F1131" s="39" t="s">
        <v>2122</v>
      </c>
      <c r="G1131" s="51" t="s">
        <v>2089</v>
      </c>
      <c r="H1131" s="39">
        <v>3</v>
      </c>
      <c r="I1131" s="39">
        <v>1</v>
      </c>
      <c r="J1131" s="39">
        <v>0</v>
      </c>
      <c r="K1131" s="39">
        <v>2184.5</v>
      </c>
      <c r="L1131" s="39">
        <v>653.4</v>
      </c>
      <c r="M1131" s="41">
        <v>0</v>
      </c>
      <c r="N1131" s="41">
        <f t="shared" si="95"/>
        <v>0</v>
      </c>
      <c r="O1131" s="41">
        <v>0</v>
      </c>
      <c r="P1131" s="41">
        <v>0</v>
      </c>
      <c r="Q1131" s="41">
        <v>0</v>
      </c>
      <c r="R1131" s="52">
        <v>45292</v>
      </c>
      <c r="S1131" s="52">
        <v>45657</v>
      </c>
    </row>
    <row r="1132" spans="1:19" ht="20.25" x14ac:dyDescent="0.3">
      <c r="A1132" s="39">
        <v>95</v>
      </c>
      <c r="B1132" s="43" t="s">
        <v>834</v>
      </c>
      <c r="C1132" s="50">
        <v>33762</v>
      </c>
      <c r="D1132" s="39" t="s">
        <v>1896</v>
      </c>
      <c r="E1132" s="39">
        <v>1952</v>
      </c>
      <c r="F1132" s="39" t="s">
        <v>2122</v>
      </c>
      <c r="G1132" s="51" t="s">
        <v>2094</v>
      </c>
      <c r="H1132" s="39">
        <v>2</v>
      </c>
      <c r="I1132" s="39">
        <v>1</v>
      </c>
      <c r="J1132" s="39">
        <v>0</v>
      </c>
      <c r="K1132" s="39">
        <v>675.8</v>
      </c>
      <c r="L1132" s="39">
        <v>493.1</v>
      </c>
      <c r="M1132" s="41">
        <v>0</v>
      </c>
      <c r="N1132" s="41">
        <f t="shared" si="95"/>
        <v>0</v>
      </c>
      <c r="O1132" s="41">
        <v>0</v>
      </c>
      <c r="P1132" s="41">
        <v>0</v>
      </c>
      <c r="Q1132" s="41">
        <v>0</v>
      </c>
      <c r="R1132" s="52">
        <v>45292</v>
      </c>
      <c r="S1132" s="52">
        <v>45657</v>
      </c>
    </row>
    <row r="1133" spans="1:19" ht="20.25" x14ac:dyDescent="0.3">
      <c r="A1133" s="39">
        <v>96</v>
      </c>
      <c r="B1133" s="43" t="s">
        <v>835</v>
      </c>
      <c r="C1133" s="50">
        <v>33870</v>
      </c>
      <c r="D1133" s="39" t="s">
        <v>1896</v>
      </c>
      <c r="E1133" s="39">
        <v>1973</v>
      </c>
      <c r="F1133" s="39" t="s">
        <v>2122</v>
      </c>
      <c r="G1133" s="51" t="s">
        <v>2088</v>
      </c>
      <c r="H1133" s="39">
        <v>5</v>
      </c>
      <c r="I1133" s="39">
        <v>6</v>
      </c>
      <c r="J1133" s="39">
        <v>0</v>
      </c>
      <c r="K1133" s="39">
        <v>6568.1</v>
      </c>
      <c r="L1133" s="39">
        <v>4436.9000000000005</v>
      </c>
      <c r="M1133" s="41">
        <v>0</v>
      </c>
      <c r="N1133" s="41">
        <f t="shared" si="95"/>
        <v>0</v>
      </c>
      <c r="O1133" s="41">
        <v>0</v>
      </c>
      <c r="P1133" s="41">
        <v>0</v>
      </c>
      <c r="Q1133" s="41">
        <v>0</v>
      </c>
      <c r="R1133" s="52">
        <v>45292</v>
      </c>
      <c r="S1133" s="52">
        <v>45657</v>
      </c>
    </row>
    <row r="1134" spans="1:19" ht="20.25" x14ac:dyDescent="0.3">
      <c r="A1134" s="39">
        <v>97</v>
      </c>
      <c r="B1134" s="43" t="s">
        <v>836</v>
      </c>
      <c r="C1134" s="50">
        <v>33924</v>
      </c>
      <c r="D1134" s="39" t="s">
        <v>1896</v>
      </c>
      <c r="E1134" s="39">
        <v>1974</v>
      </c>
      <c r="F1134" s="39" t="s">
        <v>2122</v>
      </c>
      <c r="G1134" s="51" t="s">
        <v>2088</v>
      </c>
      <c r="H1134" s="39">
        <v>5</v>
      </c>
      <c r="I1134" s="39">
        <v>4</v>
      </c>
      <c r="J1134" s="39">
        <v>0</v>
      </c>
      <c r="K1134" s="39">
        <v>4776.5</v>
      </c>
      <c r="L1134" s="39">
        <v>2681.9</v>
      </c>
      <c r="M1134" s="41">
        <v>0</v>
      </c>
      <c r="N1134" s="41">
        <f t="shared" si="95"/>
        <v>0</v>
      </c>
      <c r="O1134" s="41">
        <v>0</v>
      </c>
      <c r="P1134" s="41">
        <v>0</v>
      </c>
      <c r="Q1134" s="41">
        <v>0</v>
      </c>
      <c r="R1134" s="52">
        <v>45292</v>
      </c>
      <c r="S1134" s="52">
        <v>45657</v>
      </c>
    </row>
    <row r="1135" spans="1:19" ht="20.25" x14ac:dyDescent="0.3">
      <c r="A1135" s="39">
        <v>98</v>
      </c>
      <c r="B1135" s="43" t="s">
        <v>837</v>
      </c>
      <c r="C1135" s="50">
        <v>33925</v>
      </c>
      <c r="D1135" s="39" t="s">
        <v>1896</v>
      </c>
      <c r="E1135" s="39">
        <v>1975</v>
      </c>
      <c r="F1135" s="39" t="s">
        <v>2122</v>
      </c>
      <c r="G1135" s="51" t="s">
        <v>2088</v>
      </c>
      <c r="H1135" s="39">
        <v>5</v>
      </c>
      <c r="I1135" s="39">
        <v>1</v>
      </c>
      <c r="J1135" s="39">
        <v>0</v>
      </c>
      <c r="K1135" s="39">
        <v>1048.9000000000001</v>
      </c>
      <c r="L1135" s="39">
        <v>511</v>
      </c>
      <c r="M1135" s="41">
        <v>0</v>
      </c>
      <c r="N1135" s="41">
        <f t="shared" si="95"/>
        <v>0</v>
      </c>
      <c r="O1135" s="41">
        <v>0</v>
      </c>
      <c r="P1135" s="41">
        <v>0</v>
      </c>
      <c r="Q1135" s="41">
        <v>0</v>
      </c>
      <c r="R1135" s="52">
        <v>45292</v>
      </c>
      <c r="S1135" s="52">
        <v>45657</v>
      </c>
    </row>
    <row r="1136" spans="1:19" ht="20.25" x14ac:dyDescent="0.3">
      <c r="A1136" s="39">
        <v>99</v>
      </c>
      <c r="B1136" s="43" t="s">
        <v>838</v>
      </c>
      <c r="C1136" s="50">
        <v>33719</v>
      </c>
      <c r="D1136" s="39" t="s">
        <v>1896</v>
      </c>
      <c r="E1136" s="39">
        <v>1955</v>
      </c>
      <c r="F1136" s="39" t="s">
        <v>2122</v>
      </c>
      <c r="G1136" s="51" t="s">
        <v>2094</v>
      </c>
      <c r="H1136" s="39">
        <v>2</v>
      </c>
      <c r="I1136" s="39">
        <v>2</v>
      </c>
      <c r="J1136" s="39">
        <v>0</v>
      </c>
      <c r="K1136" s="39">
        <v>368.5</v>
      </c>
      <c r="L1136" s="39">
        <v>316.5</v>
      </c>
      <c r="M1136" s="41">
        <v>0</v>
      </c>
      <c r="N1136" s="41">
        <f t="shared" si="95"/>
        <v>0</v>
      </c>
      <c r="O1136" s="41">
        <v>0</v>
      </c>
      <c r="P1136" s="41">
        <v>0</v>
      </c>
      <c r="Q1136" s="41">
        <v>0</v>
      </c>
      <c r="R1136" s="52">
        <v>45292</v>
      </c>
      <c r="S1136" s="52">
        <v>45657</v>
      </c>
    </row>
    <row r="1137" spans="1:19" ht="20.25" x14ac:dyDescent="0.3">
      <c r="A1137" s="39">
        <v>100</v>
      </c>
      <c r="B1137" s="43" t="s">
        <v>839</v>
      </c>
      <c r="C1137" s="50">
        <v>33720</v>
      </c>
      <c r="D1137" s="39" t="s">
        <v>1896</v>
      </c>
      <c r="E1137" s="39">
        <v>1966</v>
      </c>
      <c r="F1137" s="39" t="s">
        <v>2122</v>
      </c>
      <c r="G1137" s="51" t="s">
        <v>2089</v>
      </c>
      <c r="H1137" s="39">
        <v>5</v>
      </c>
      <c r="I1137" s="39">
        <v>2</v>
      </c>
      <c r="J1137" s="39">
        <v>0</v>
      </c>
      <c r="K1137" s="39">
        <v>1984.5</v>
      </c>
      <c r="L1137" s="39">
        <v>1834.2</v>
      </c>
      <c r="M1137" s="41">
        <v>0</v>
      </c>
      <c r="N1137" s="41">
        <f t="shared" si="95"/>
        <v>0</v>
      </c>
      <c r="O1137" s="41">
        <v>0</v>
      </c>
      <c r="P1137" s="41">
        <v>0</v>
      </c>
      <c r="Q1137" s="41">
        <v>0</v>
      </c>
      <c r="R1137" s="52">
        <v>45292</v>
      </c>
      <c r="S1137" s="52">
        <v>45657</v>
      </c>
    </row>
    <row r="1138" spans="1:19" ht="20.25" x14ac:dyDescent="0.3">
      <c r="A1138" s="39">
        <v>101</v>
      </c>
      <c r="B1138" s="43" t="s">
        <v>840</v>
      </c>
      <c r="C1138" s="50">
        <v>33980</v>
      </c>
      <c r="D1138" s="39" t="s">
        <v>1896</v>
      </c>
      <c r="E1138" s="39">
        <v>1930</v>
      </c>
      <c r="F1138" s="39" t="s">
        <v>2122</v>
      </c>
      <c r="G1138" s="51" t="s">
        <v>2094</v>
      </c>
      <c r="H1138" s="39">
        <v>2</v>
      </c>
      <c r="I1138" s="39">
        <v>2</v>
      </c>
      <c r="J1138" s="39">
        <v>0</v>
      </c>
      <c r="K1138" s="39">
        <v>443.5</v>
      </c>
      <c r="L1138" s="39">
        <v>488.8</v>
      </c>
      <c r="M1138" s="41">
        <v>0</v>
      </c>
      <c r="N1138" s="41">
        <f t="shared" si="95"/>
        <v>0</v>
      </c>
      <c r="O1138" s="41">
        <v>0</v>
      </c>
      <c r="P1138" s="41">
        <v>0</v>
      </c>
      <c r="Q1138" s="41">
        <v>0</v>
      </c>
      <c r="R1138" s="52">
        <v>45292</v>
      </c>
      <c r="S1138" s="52">
        <v>45657</v>
      </c>
    </row>
    <row r="1139" spans="1:19" ht="20.25" x14ac:dyDescent="0.3">
      <c r="A1139" s="39">
        <v>102</v>
      </c>
      <c r="B1139" s="43" t="s">
        <v>841</v>
      </c>
      <c r="C1139" s="50">
        <v>33986</v>
      </c>
      <c r="D1139" s="39" t="s">
        <v>1896</v>
      </c>
      <c r="E1139" s="39">
        <v>1952</v>
      </c>
      <c r="F1139" s="39" t="s">
        <v>2122</v>
      </c>
      <c r="G1139" s="51" t="s">
        <v>2094</v>
      </c>
      <c r="H1139" s="39">
        <v>2</v>
      </c>
      <c r="I1139" s="39">
        <v>1</v>
      </c>
      <c r="J1139" s="39">
        <v>0</v>
      </c>
      <c r="K1139" s="39">
        <v>326.39999999999998</v>
      </c>
      <c r="L1139" s="39">
        <v>326.39999999999998</v>
      </c>
      <c r="M1139" s="41">
        <v>0</v>
      </c>
      <c r="N1139" s="41">
        <f t="shared" si="95"/>
        <v>0</v>
      </c>
      <c r="O1139" s="41">
        <v>0</v>
      </c>
      <c r="P1139" s="41">
        <v>0</v>
      </c>
      <c r="Q1139" s="41">
        <v>0</v>
      </c>
      <c r="R1139" s="52">
        <v>45292</v>
      </c>
      <c r="S1139" s="52">
        <v>45657</v>
      </c>
    </row>
    <row r="1140" spans="1:19" ht="20.25" x14ac:dyDescent="0.3">
      <c r="A1140" s="39">
        <v>103</v>
      </c>
      <c r="B1140" s="43" t="s">
        <v>842</v>
      </c>
      <c r="C1140" s="50">
        <v>33987</v>
      </c>
      <c r="D1140" s="39" t="s">
        <v>1896</v>
      </c>
      <c r="E1140" s="39">
        <v>1952</v>
      </c>
      <c r="F1140" s="39" t="s">
        <v>2122</v>
      </c>
      <c r="G1140" s="51" t="s">
        <v>2094</v>
      </c>
      <c r="H1140" s="39">
        <v>2</v>
      </c>
      <c r="I1140" s="39">
        <v>2</v>
      </c>
      <c r="J1140" s="39">
        <v>0</v>
      </c>
      <c r="K1140" s="39">
        <v>626</v>
      </c>
      <c r="L1140" s="39">
        <v>503.6</v>
      </c>
      <c r="M1140" s="41">
        <v>0</v>
      </c>
      <c r="N1140" s="41">
        <f t="shared" si="95"/>
        <v>0</v>
      </c>
      <c r="O1140" s="41">
        <v>0</v>
      </c>
      <c r="P1140" s="41">
        <v>0</v>
      </c>
      <c r="Q1140" s="41">
        <v>0</v>
      </c>
      <c r="R1140" s="52">
        <v>45292</v>
      </c>
      <c r="S1140" s="52">
        <v>45657</v>
      </c>
    </row>
    <row r="1141" spans="1:19" ht="20.25" x14ac:dyDescent="0.3">
      <c r="A1141" s="39">
        <v>104</v>
      </c>
      <c r="B1141" s="43" t="s">
        <v>843</v>
      </c>
      <c r="C1141" s="50">
        <v>33988</v>
      </c>
      <c r="D1141" s="39" t="s">
        <v>1896</v>
      </c>
      <c r="E1141" s="39">
        <v>1952</v>
      </c>
      <c r="F1141" s="39" t="s">
        <v>2122</v>
      </c>
      <c r="G1141" s="51" t="s">
        <v>2094</v>
      </c>
      <c r="H1141" s="39">
        <v>2</v>
      </c>
      <c r="I1141" s="39">
        <v>2</v>
      </c>
      <c r="J1141" s="39">
        <v>0</v>
      </c>
      <c r="K1141" s="39">
        <v>707.5</v>
      </c>
      <c r="L1141" s="39">
        <v>530.59999999999991</v>
      </c>
      <c r="M1141" s="41">
        <v>0</v>
      </c>
      <c r="N1141" s="41">
        <f t="shared" si="95"/>
        <v>0</v>
      </c>
      <c r="O1141" s="41">
        <v>0</v>
      </c>
      <c r="P1141" s="41">
        <v>0</v>
      </c>
      <c r="Q1141" s="41">
        <v>0</v>
      </c>
      <c r="R1141" s="52">
        <v>45292</v>
      </c>
      <c r="S1141" s="52">
        <v>45657</v>
      </c>
    </row>
    <row r="1142" spans="1:19" ht="20.25" x14ac:dyDescent="0.3">
      <c r="A1142" s="39">
        <v>105</v>
      </c>
      <c r="B1142" s="43" t="s">
        <v>844</v>
      </c>
      <c r="C1142" s="50">
        <v>33992</v>
      </c>
      <c r="D1142" s="39" t="s">
        <v>1896</v>
      </c>
      <c r="E1142" s="39">
        <v>1952</v>
      </c>
      <c r="F1142" s="39" t="s">
        <v>2122</v>
      </c>
      <c r="G1142" s="51" t="s">
        <v>2094</v>
      </c>
      <c r="H1142" s="39">
        <v>2</v>
      </c>
      <c r="I1142" s="39">
        <v>1</v>
      </c>
      <c r="J1142" s="39">
        <v>0</v>
      </c>
      <c r="K1142" s="39">
        <v>1521.5</v>
      </c>
      <c r="L1142" s="39">
        <v>1203.9000000000001</v>
      </c>
      <c r="M1142" s="41">
        <v>0</v>
      </c>
      <c r="N1142" s="41">
        <f t="shared" si="95"/>
        <v>0</v>
      </c>
      <c r="O1142" s="41">
        <v>0</v>
      </c>
      <c r="P1142" s="41">
        <v>0</v>
      </c>
      <c r="Q1142" s="41">
        <v>0</v>
      </c>
      <c r="R1142" s="52">
        <v>45292</v>
      </c>
      <c r="S1142" s="52">
        <v>45657</v>
      </c>
    </row>
    <row r="1143" spans="1:19" ht="20.25" x14ac:dyDescent="0.3">
      <c r="A1143" s="39">
        <v>106</v>
      </c>
      <c r="B1143" s="43" t="s">
        <v>845</v>
      </c>
      <c r="C1143" s="50">
        <v>33993</v>
      </c>
      <c r="D1143" s="39" t="s">
        <v>1896</v>
      </c>
      <c r="E1143" s="39">
        <v>1952</v>
      </c>
      <c r="F1143" s="39" t="s">
        <v>2122</v>
      </c>
      <c r="G1143" s="51" t="s">
        <v>2094</v>
      </c>
      <c r="H1143" s="39">
        <v>2</v>
      </c>
      <c r="I1143" s="39">
        <v>1</v>
      </c>
      <c r="J1143" s="39">
        <v>0</v>
      </c>
      <c r="K1143" s="39">
        <v>361.8</v>
      </c>
      <c r="L1143" s="39">
        <v>361.8</v>
      </c>
      <c r="M1143" s="41">
        <v>0</v>
      </c>
      <c r="N1143" s="41">
        <f t="shared" si="95"/>
        <v>0</v>
      </c>
      <c r="O1143" s="41">
        <v>0</v>
      </c>
      <c r="P1143" s="41">
        <v>0</v>
      </c>
      <c r="Q1143" s="41">
        <v>0</v>
      </c>
      <c r="R1143" s="52">
        <v>45292</v>
      </c>
      <c r="S1143" s="52">
        <v>45657</v>
      </c>
    </row>
    <row r="1144" spans="1:19" ht="20.25" x14ac:dyDescent="0.3">
      <c r="A1144" s="39">
        <v>107</v>
      </c>
      <c r="B1144" s="43" t="s">
        <v>846</v>
      </c>
      <c r="C1144" s="50">
        <v>33994</v>
      </c>
      <c r="D1144" s="39" t="s">
        <v>1896</v>
      </c>
      <c r="E1144" s="39">
        <v>1952</v>
      </c>
      <c r="F1144" s="39" t="s">
        <v>2122</v>
      </c>
      <c r="G1144" s="51" t="s">
        <v>2094</v>
      </c>
      <c r="H1144" s="39">
        <v>2</v>
      </c>
      <c r="I1144" s="39">
        <v>1</v>
      </c>
      <c r="J1144" s="39">
        <v>0</v>
      </c>
      <c r="K1144" s="39">
        <v>396.23</v>
      </c>
      <c r="L1144" s="39">
        <v>373.3</v>
      </c>
      <c r="M1144" s="41">
        <v>0</v>
      </c>
      <c r="N1144" s="41">
        <f t="shared" si="95"/>
        <v>0</v>
      </c>
      <c r="O1144" s="41">
        <v>0</v>
      </c>
      <c r="P1144" s="41">
        <v>0</v>
      </c>
      <c r="Q1144" s="41">
        <v>0</v>
      </c>
      <c r="R1144" s="52">
        <v>45292</v>
      </c>
      <c r="S1144" s="52">
        <v>45657</v>
      </c>
    </row>
    <row r="1145" spans="1:19" ht="20.25" x14ac:dyDescent="0.3">
      <c r="A1145" s="39">
        <v>108</v>
      </c>
      <c r="B1145" s="43" t="s">
        <v>847</v>
      </c>
      <c r="C1145" s="50">
        <v>33995</v>
      </c>
      <c r="D1145" s="39" t="s">
        <v>1896</v>
      </c>
      <c r="E1145" s="39">
        <v>1952</v>
      </c>
      <c r="F1145" s="39" t="s">
        <v>2122</v>
      </c>
      <c r="G1145" s="51" t="s">
        <v>2094</v>
      </c>
      <c r="H1145" s="39">
        <v>2</v>
      </c>
      <c r="I1145" s="39">
        <v>1</v>
      </c>
      <c r="J1145" s="39">
        <v>0</v>
      </c>
      <c r="K1145" s="39">
        <v>359.7</v>
      </c>
      <c r="L1145" s="39">
        <v>359.5</v>
      </c>
      <c r="M1145" s="41">
        <v>0</v>
      </c>
      <c r="N1145" s="41">
        <f t="shared" si="95"/>
        <v>0</v>
      </c>
      <c r="O1145" s="41">
        <v>0</v>
      </c>
      <c r="P1145" s="41">
        <v>0</v>
      </c>
      <c r="Q1145" s="41">
        <v>0</v>
      </c>
      <c r="R1145" s="52">
        <v>45292</v>
      </c>
      <c r="S1145" s="52">
        <v>45657</v>
      </c>
    </row>
    <row r="1146" spans="1:19" ht="20.25" x14ac:dyDescent="0.3">
      <c r="A1146" s="39">
        <v>109</v>
      </c>
      <c r="B1146" s="43" t="s">
        <v>848</v>
      </c>
      <c r="C1146" s="50">
        <v>33999</v>
      </c>
      <c r="D1146" s="39" t="s">
        <v>1896</v>
      </c>
      <c r="E1146" s="39">
        <v>1952</v>
      </c>
      <c r="F1146" s="39" t="s">
        <v>2122</v>
      </c>
      <c r="G1146" s="51" t="s">
        <v>2094</v>
      </c>
      <c r="H1146" s="39">
        <v>2</v>
      </c>
      <c r="I1146" s="39">
        <v>1</v>
      </c>
      <c r="J1146" s="39">
        <v>0</v>
      </c>
      <c r="K1146" s="39">
        <v>619</v>
      </c>
      <c r="L1146" s="39">
        <v>550.1</v>
      </c>
      <c r="M1146" s="41">
        <v>0</v>
      </c>
      <c r="N1146" s="41">
        <f t="shared" si="95"/>
        <v>0</v>
      </c>
      <c r="O1146" s="41">
        <v>0</v>
      </c>
      <c r="P1146" s="41">
        <v>0</v>
      </c>
      <c r="Q1146" s="41">
        <v>0</v>
      </c>
      <c r="R1146" s="52">
        <v>45292</v>
      </c>
      <c r="S1146" s="52">
        <v>45657</v>
      </c>
    </row>
    <row r="1147" spans="1:19" ht="20.25" x14ac:dyDescent="0.3">
      <c r="A1147" s="39">
        <v>110</v>
      </c>
      <c r="B1147" s="43" t="s">
        <v>849</v>
      </c>
      <c r="C1147" s="50">
        <v>34004</v>
      </c>
      <c r="D1147" s="39" t="s">
        <v>1896</v>
      </c>
      <c r="E1147" s="39">
        <v>1958</v>
      </c>
      <c r="F1147" s="39" t="s">
        <v>2122</v>
      </c>
      <c r="G1147" s="51" t="s">
        <v>2094</v>
      </c>
      <c r="H1147" s="39">
        <v>2</v>
      </c>
      <c r="I1147" s="39">
        <v>1</v>
      </c>
      <c r="J1147" s="39">
        <v>0</v>
      </c>
      <c r="K1147" s="39">
        <v>445.4</v>
      </c>
      <c r="L1147" s="39">
        <v>415.6</v>
      </c>
      <c r="M1147" s="41">
        <v>0</v>
      </c>
      <c r="N1147" s="41">
        <f t="shared" si="95"/>
        <v>0</v>
      </c>
      <c r="O1147" s="41">
        <v>0</v>
      </c>
      <c r="P1147" s="41">
        <v>0</v>
      </c>
      <c r="Q1147" s="41">
        <v>0</v>
      </c>
      <c r="R1147" s="52">
        <v>45292</v>
      </c>
      <c r="S1147" s="52">
        <v>45657</v>
      </c>
    </row>
    <row r="1148" spans="1:19" ht="20.25" x14ac:dyDescent="0.3">
      <c r="A1148" s="39">
        <v>111</v>
      </c>
      <c r="B1148" s="43" t="s">
        <v>850</v>
      </c>
      <c r="C1148" s="50">
        <v>34005</v>
      </c>
      <c r="D1148" s="39" t="s">
        <v>1896</v>
      </c>
      <c r="E1148" s="39">
        <v>1958</v>
      </c>
      <c r="F1148" s="39" t="s">
        <v>2122</v>
      </c>
      <c r="G1148" s="51" t="s">
        <v>2094</v>
      </c>
      <c r="H1148" s="39">
        <v>2</v>
      </c>
      <c r="I1148" s="39">
        <v>1</v>
      </c>
      <c r="J1148" s="39">
        <v>0</v>
      </c>
      <c r="K1148" s="39">
        <v>442.3</v>
      </c>
      <c r="L1148" s="39">
        <v>406.1</v>
      </c>
      <c r="M1148" s="41">
        <v>0</v>
      </c>
      <c r="N1148" s="41">
        <f t="shared" si="95"/>
        <v>0</v>
      </c>
      <c r="O1148" s="41">
        <v>0</v>
      </c>
      <c r="P1148" s="41">
        <v>0</v>
      </c>
      <c r="Q1148" s="41">
        <v>0</v>
      </c>
      <c r="R1148" s="52">
        <v>45292</v>
      </c>
      <c r="S1148" s="52">
        <v>45657</v>
      </c>
    </row>
    <row r="1149" spans="1:19" ht="20.25" x14ac:dyDescent="0.3">
      <c r="A1149" s="39">
        <v>112</v>
      </c>
      <c r="B1149" s="43" t="s">
        <v>851</v>
      </c>
      <c r="C1149" s="50">
        <v>34007</v>
      </c>
      <c r="D1149" s="39" t="s">
        <v>1896</v>
      </c>
      <c r="E1149" s="39">
        <v>1960</v>
      </c>
      <c r="F1149" s="39" t="s">
        <v>2122</v>
      </c>
      <c r="G1149" s="51" t="s">
        <v>2094</v>
      </c>
      <c r="H1149" s="39">
        <v>2</v>
      </c>
      <c r="I1149" s="39">
        <v>1</v>
      </c>
      <c r="J1149" s="39">
        <v>0</v>
      </c>
      <c r="K1149" s="39">
        <v>454.9</v>
      </c>
      <c r="L1149" s="39">
        <v>414.1</v>
      </c>
      <c r="M1149" s="41">
        <v>0</v>
      </c>
      <c r="N1149" s="41">
        <f t="shared" si="95"/>
        <v>0</v>
      </c>
      <c r="O1149" s="41">
        <v>0</v>
      </c>
      <c r="P1149" s="41">
        <v>0</v>
      </c>
      <c r="Q1149" s="41">
        <v>0</v>
      </c>
      <c r="R1149" s="52">
        <v>45292</v>
      </c>
      <c r="S1149" s="52">
        <v>45657</v>
      </c>
    </row>
    <row r="1150" spans="1:19" ht="20.25" x14ac:dyDescent="0.3">
      <c r="A1150" s="39">
        <v>113</v>
      </c>
      <c r="B1150" s="43" t="s">
        <v>852</v>
      </c>
      <c r="C1150" s="50">
        <v>34012</v>
      </c>
      <c r="D1150" s="39" t="s">
        <v>1896</v>
      </c>
      <c r="E1150" s="39">
        <v>1960</v>
      </c>
      <c r="F1150" s="39" t="s">
        <v>2122</v>
      </c>
      <c r="G1150" s="51" t="s">
        <v>2094</v>
      </c>
      <c r="H1150" s="39">
        <v>2</v>
      </c>
      <c r="I1150" s="39">
        <v>2</v>
      </c>
      <c r="J1150" s="39">
        <v>0</v>
      </c>
      <c r="K1150" s="39">
        <v>490.9</v>
      </c>
      <c r="L1150" s="39">
        <v>411.6</v>
      </c>
      <c r="M1150" s="41">
        <v>0</v>
      </c>
      <c r="N1150" s="41">
        <f t="shared" si="95"/>
        <v>0</v>
      </c>
      <c r="O1150" s="41">
        <v>0</v>
      </c>
      <c r="P1150" s="41">
        <v>0</v>
      </c>
      <c r="Q1150" s="41">
        <v>0</v>
      </c>
      <c r="R1150" s="52">
        <v>45292</v>
      </c>
      <c r="S1150" s="52">
        <v>45657</v>
      </c>
    </row>
    <row r="1151" spans="1:19" ht="20.25" x14ac:dyDescent="0.3">
      <c r="A1151" s="39">
        <v>114</v>
      </c>
      <c r="B1151" s="43" t="s">
        <v>853</v>
      </c>
      <c r="C1151" s="50">
        <v>34014</v>
      </c>
      <c r="D1151" s="39" t="s">
        <v>1896</v>
      </c>
      <c r="E1151" s="39">
        <v>1960</v>
      </c>
      <c r="F1151" s="39" t="s">
        <v>2122</v>
      </c>
      <c r="G1151" s="51" t="s">
        <v>2094</v>
      </c>
      <c r="H1151" s="39">
        <v>2</v>
      </c>
      <c r="I1151" s="39">
        <v>1</v>
      </c>
      <c r="J1151" s="39">
        <v>0</v>
      </c>
      <c r="K1151" s="39">
        <v>545.9</v>
      </c>
      <c r="L1151" s="39">
        <v>492.7</v>
      </c>
      <c r="M1151" s="41">
        <v>0</v>
      </c>
      <c r="N1151" s="41">
        <f t="shared" si="95"/>
        <v>0</v>
      </c>
      <c r="O1151" s="41">
        <v>0</v>
      </c>
      <c r="P1151" s="41">
        <v>0</v>
      </c>
      <c r="Q1151" s="41">
        <v>0</v>
      </c>
      <c r="R1151" s="52">
        <v>45292</v>
      </c>
      <c r="S1151" s="52">
        <v>45657</v>
      </c>
    </row>
    <row r="1152" spans="1:19" ht="20.25" x14ac:dyDescent="0.3">
      <c r="A1152" s="39">
        <v>115</v>
      </c>
      <c r="B1152" s="43" t="s">
        <v>854</v>
      </c>
      <c r="C1152" s="50">
        <v>34015</v>
      </c>
      <c r="D1152" s="39" t="s">
        <v>1896</v>
      </c>
      <c r="E1152" s="39">
        <v>1963</v>
      </c>
      <c r="F1152" s="39" t="s">
        <v>2122</v>
      </c>
      <c r="G1152" s="51" t="s">
        <v>2094</v>
      </c>
      <c r="H1152" s="39">
        <v>2</v>
      </c>
      <c r="I1152" s="39">
        <v>1</v>
      </c>
      <c r="J1152" s="39">
        <v>0</v>
      </c>
      <c r="K1152" s="39">
        <v>539</v>
      </c>
      <c r="L1152" s="39">
        <v>472.2</v>
      </c>
      <c r="M1152" s="41">
        <v>0</v>
      </c>
      <c r="N1152" s="41">
        <f t="shared" si="95"/>
        <v>0</v>
      </c>
      <c r="O1152" s="41">
        <v>0</v>
      </c>
      <c r="P1152" s="41">
        <v>0</v>
      </c>
      <c r="Q1152" s="41">
        <v>0</v>
      </c>
      <c r="R1152" s="52">
        <v>45292</v>
      </c>
      <c r="S1152" s="52">
        <v>45657</v>
      </c>
    </row>
    <row r="1153" spans="1:19" ht="20.25" x14ac:dyDescent="0.3">
      <c r="A1153" s="39">
        <v>116</v>
      </c>
      <c r="B1153" s="43" t="s">
        <v>855</v>
      </c>
      <c r="C1153" s="50">
        <v>34016</v>
      </c>
      <c r="D1153" s="39" t="s">
        <v>1896</v>
      </c>
      <c r="E1153" s="39">
        <v>1960</v>
      </c>
      <c r="F1153" s="39" t="s">
        <v>2122</v>
      </c>
      <c r="G1153" s="51" t="s">
        <v>2094</v>
      </c>
      <c r="H1153" s="39">
        <v>2</v>
      </c>
      <c r="I1153" s="39">
        <v>1</v>
      </c>
      <c r="J1153" s="39">
        <v>0</v>
      </c>
      <c r="K1153" s="39">
        <v>454.9</v>
      </c>
      <c r="L1153" s="39">
        <v>414.5</v>
      </c>
      <c r="M1153" s="41">
        <v>0</v>
      </c>
      <c r="N1153" s="41">
        <f t="shared" si="95"/>
        <v>0</v>
      </c>
      <c r="O1153" s="41">
        <v>0</v>
      </c>
      <c r="P1153" s="41">
        <v>0</v>
      </c>
      <c r="Q1153" s="41">
        <v>0</v>
      </c>
      <c r="R1153" s="52">
        <v>45292</v>
      </c>
      <c r="S1153" s="52">
        <v>45657</v>
      </c>
    </row>
    <row r="1154" spans="1:19" ht="20.25" x14ac:dyDescent="0.3">
      <c r="A1154" s="39">
        <v>117</v>
      </c>
      <c r="B1154" s="43" t="s">
        <v>856</v>
      </c>
      <c r="C1154" s="50">
        <v>34017</v>
      </c>
      <c r="D1154" s="39" t="s">
        <v>1896</v>
      </c>
      <c r="E1154" s="39">
        <v>1960</v>
      </c>
      <c r="F1154" s="39" t="s">
        <v>2122</v>
      </c>
      <c r="G1154" s="51" t="s">
        <v>2094</v>
      </c>
      <c r="H1154" s="39">
        <v>2</v>
      </c>
      <c r="I1154" s="39">
        <v>1</v>
      </c>
      <c r="J1154" s="39">
        <v>0</v>
      </c>
      <c r="K1154" s="39">
        <v>450.2</v>
      </c>
      <c r="L1154" s="39">
        <v>413.6</v>
      </c>
      <c r="M1154" s="41">
        <v>0</v>
      </c>
      <c r="N1154" s="41">
        <f t="shared" si="95"/>
        <v>0</v>
      </c>
      <c r="O1154" s="41">
        <v>0</v>
      </c>
      <c r="P1154" s="41">
        <v>0</v>
      </c>
      <c r="Q1154" s="41">
        <v>0</v>
      </c>
      <c r="R1154" s="52">
        <v>45292</v>
      </c>
      <c r="S1154" s="52">
        <v>45657</v>
      </c>
    </row>
    <row r="1155" spans="1:19" ht="20.25" x14ac:dyDescent="0.3">
      <c r="A1155" s="39">
        <v>118</v>
      </c>
      <c r="B1155" s="43" t="s">
        <v>857</v>
      </c>
      <c r="C1155" s="50">
        <v>34018</v>
      </c>
      <c r="D1155" s="39" t="s">
        <v>1896</v>
      </c>
      <c r="E1155" s="39">
        <v>1960</v>
      </c>
      <c r="F1155" s="39" t="s">
        <v>2122</v>
      </c>
      <c r="G1155" s="51" t="s">
        <v>2094</v>
      </c>
      <c r="H1155" s="39">
        <v>2</v>
      </c>
      <c r="I1155" s="39">
        <v>1</v>
      </c>
      <c r="J1155" s="39">
        <v>0</v>
      </c>
      <c r="K1155" s="39">
        <v>448.1</v>
      </c>
      <c r="L1155" s="39">
        <v>413.8</v>
      </c>
      <c r="M1155" s="41">
        <v>0</v>
      </c>
      <c r="N1155" s="41">
        <f t="shared" si="95"/>
        <v>0</v>
      </c>
      <c r="O1155" s="41">
        <v>0</v>
      </c>
      <c r="P1155" s="41">
        <v>0</v>
      </c>
      <c r="Q1155" s="41">
        <v>0</v>
      </c>
      <c r="R1155" s="52">
        <v>45292</v>
      </c>
      <c r="S1155" s="52">
        <v>45657</v>
      </c>
    </row>
    <row r="1156" spans="1:19" ht="20.25" x14ac:dyDescent="0.3">
      <c r="A1156" s="39">
        <v>119</v>
      </c>
      <c r="B1156" s="43" t="s">
        <v>858</v>
      </c>
      <c r="C1156" s="50">
        <v>34019</v>
      </c>
      <c r="D1156" s="39" t="s">
        <v>1896</v>
      </c>
      <c r="E1156" s="39">
        <v>1960</v>
      </c>
      <c r="F1156" s="39" t="s">
        <v>2122</v>
      </c>
      <c r="G1156" s="51" t="s">
        <v>2094</v>
      </c>
      <c r="H1156" s="39">
        <v>2</v>
      </c>
      <c r="I1156" s="39">
        <v>1</v>
      </c>
      <c r="J1156" s="39">
        <v>0</v>
      </c>
      <c r="K1156" s="39">
        <v>447.3</v>
      </c>
      <c r="L1156" s="39">
        <v>443</v>
      </c>
      <c r="M1156" s="41">
        <v>0</v>
      </c>
      <c r="N1156" s="41">
        <f t="shared" si="95"/>
        <v>0</v>
      </c>
      <c r="O1156" s="41">
        <v>0</v>
      </c>
      <c r="P1156" s="41">
        <v>0</v>
      </c>
      <c r="Q1156" s="41">
        <v>0</v>
      </c>
      <c r="R1156" s="52">
        <v>45292</v>
      </c>
      <c r="S1156" s="52">
        <v>45657</v>
      </c>
    </row>
    <row r="1157" spans="1:19" ht="20.25" x14ac:dyDescent="0.3">
      <c r="A1157" s="39">
        <v>120</v>
      </c>
      <c r="B1157" s="43" t="s">
        <v>859</v>
      </c>
      <c r="C1157" s="50">
        <v>34020</v>
      </c>
      <c r="D1157" s="39" t="s">
        <v>1896</v>
      </c>
      <c r="E1157" s="39">
        <v>1960</v>
      </c>
      <c r="F1157" s="39" t="s">
        <v>2122</v>
      </c>
      <c r="G1157" s="51" t="s">
        <v>2094</v>
      </c>
      <c r="H1157" s="39">
        <v>2</v>
      </c>
      <c r="I1157" s="39">
        <v>1</v>
      </c>
      <c r="J1157" s="39">
        <v>0</v>
      </c>
      <c r="K1157" s="39">
        <v>455.1</v>
      </c>
      <c r="L1157" s="39">
        <v>400.3</v>
      </c>
      <c r="M1157" s="41">
        <v>0</v>
      </c>
      <c r="N1157" s="41">
        <f t="shared" si="95"/>
        <v>0</v>
      </c>
      <c r="O1157" s="41">
        <v>0</v>
      </c>
      <c r="P1157" s="41">
        <v>0</v>
      </c>
      <c r="Q1157" s="41">
        <v>0</v>
      </c>
      <c r="R1157" s="52">
        <v>45292</v>
      </c>
      <c r="S1157" s="52">
        <v>45657</v>
      </c>
    </row>
    <row r="1158" spans="1:19" ht="20.25" x14ac:dyDescent="0.3">
      <c r="A1158" s="39">
        <v>121</v>
      </c>
      <c r="B1158" s="43" t="s">
        <v>860</v>
      </c>
      <c r="C1158" s="50">
        <v>34021</v>
      </c>
      <c r="D1158" s="39" t="s">
        <v>1896</v>
      </c>
      <c r="E1158" s="39">
        <v>1960</v>
      </c>
      <c r="F1158" s="39" t="s">
        <v>2122</v>
      </c>
      <c r="G1158" s="51" t="s">
        <v>2094</v>
      </c>
      <c r="H1158" s="39">
        <v>2</v>
      </c>
      <c r="I1158" s="39">
        <v>1</v>
      </c>
      <c r="J1158" s="39">
        <v>0</v>
      </c>
      <c r="K1158" s="39">
        <v>451.5</v>
      </c>
      <c r="L1158" s="39">
        <v>413.4</v>
      </c>
      <c r="M1158" s="41">
        <v>0</v>
      </c>
      <c r="N1158" s="41">
        <f t="shared" si="95"/>
        <v>0</v>
      </c>
      <c r="O1158" s="41">
        <v>0</v>
      </c>
      <c r="P1158" s="41">
        <v>0</v>
      </c>
      <c r="Q1158" s="41">
        <v>0</v>
      </c>
      <c r="R1158" s="52">
        <v>45292</v>
      </c>
      <c r="S1158" s="52">
        <v>45657</v>
      </c>
    </row>
    <row r="1159" spans="1:19" ht="20.25" x14ac:dyDescent="0.3">
      <c r="A1159" s="39">
        <v>122</v>
      </c>
      <c r="B1159" s="43" t="s">
        <v>861</v>
      </c>
      <c r="C1159" s="50">
        <v>34022</v>
      </c>
      <c r="D1159" s="39" t="s">
        <v>1896</v>
      </c>
      <c r="E1159" s="39">
        <v>1960</v>
      </c>
      <c r="F1159" s="39" t="s">
        <v>2122</v>
      </c>
      <c r="G1159" s="51" t="s">
        <v>2094</v>
      </c>
      <c r="H1159" s="39">
        <v>2</v>
      </c>
      <c r="I1159" s="39">
        <v>1</v>
      </c>
      <c r="J1159" s="39">
        <v>0</v>
      </c>
      <c r="K1159" s="39">
        <v>455.6</v>
      </c>
      <c r="L1159" s="39">
        <v>416.8</v>
      </c>
      <c r="M1159" s="41">
        <v>0</v>
      </c>
      <c r="N1159" s="41">
        <f t="shared" ref="N1159:N1222" si="97">M1159</f>
        <v>0</v>
      </c>
      <c r="O1159" s="41">
        <v>0</v>
      </c>
      <c r="P1159" s="41">
        <v>0</v>
      </c>
      <c r="Q1159" s="41">
        <v>0</v>
      </c>
      <c r="R1159" s="52">
        <v>45292</v>
      </c>
      <c r="S1159" s="52">
        <v>45657</v>
      </c>
    </row>
    <row r="1160" spans="1:19" ht="20.25" x14ac:dyDescent="0.3">
      <c r="A1160" s="39">
        <v>123</v>
      </c>
      <c r="B1160" s="43" t="s">
        <v>862</v>
      </c>
      <c r="C1160" s="50">
        <v>34023</v>
      </c>
      <c r="D1160" s="39" t="s">
        <v>1896</v>
      </c>
      <c r="E1160" s="39">
        <v>1960</v>
      </c>
      <c r="F1160" s="39" t="s">
        <v>2122</v>
      </c>
      <c r="G1160" s="51" t="s">
        <v>2094</v>
      </c>
      <c r="H1160" s="39">
        <v>2</v>
      </c>
      <c r="I1160" s="39">
        <v>1</v>
      </c>
      <c r="J1160" s="39">
        <v>0</v>
      </c>
      <c r="K1160" s="39">
        <v>322.10000000000002</v>
      </c>
      <c r="L1160" s="39">
        <v>294.8</v>
      </c>
      <c r="M1160" s="41">
        <v>0</v>
      </c>
      <c r="N1160" s="41">
        <f t="shared" si="97"/>
        <v>0</v>
      </c>
      <c r="O1160" s="41">
        <v>0</v>
      </c>
      <c r="P1160" s="41">
        <v>0</v>
      </c>
      <c r="Q1160" s="41">
        <v>0</v>
      </c>
      <c r="R1160" s="52">
        <v>45292</v>
      </c>
      <c r="S1160" s="52">
        <v>45657</v>
      </c>
    </row>
    <row r="1161" spans="1:19" ht="20.25" x14ac:dyDescent="0.3">
      <c r="A1161" s="39">
        <v>124</v>
      </c>
      <c r="B1161" s="43" t="s">
        <v>863</v>
      </c>
      <c r="C1161" s="50">
        <v>33944</v>
      </c>
      <c r="D1161" s="39" t="s">
        <v>1896</v>
      </c>
      <c r="E1161" s="39">
        <v>1959</v>
      </c>
      <c r="F1161" s="39" t="s">
        <v>2122</v>
      </c>
      <c r="G1161" s="51" t="s">
        <v>2089</v>
      </c>
      <c r="H1161" s="39">
        <v>4</v>
      </c>
      <c r="I1161" s="39">
        <v>2</v>
      </c>
      <c r="J1161" s="39">
        <v>0</v>
      </c>
      <c r="K1161" s="39">
        <v>1647</v>
      </c>
      <c r="L1161" s="39">
        <v>1270.5999999999999</v>
      </c>
      <c r="M1161" s="41">
        <v>0</v>
      </c>
      <c r="N1161" s="41">
        <f t="shared" si="97"/>
        <v>0</v>
      </c>
      <c r="O1161" s="41">
        <v>0</v>
      </c>
      <c r="P1161" s="41">
        <v>0</v>
      </c>
      <c r="Q1161" s="41">
        <v>0</v>
      </c>
      <c r="R1161" s="52">
        <v>45292</v>
      </c>
      <c r="S1161" s="52">
        <v>45657</v>
      </c>
    </row>
    <row r="1162" spans="1:19" ht="20.25" x14ac:dyDescent="0.3">
      <c r="A1162" s="39">
        <v>125</v>
      </c>
      <c r="B1162" s="43" t="s">
        <v>865</v>
      </c>
      <c r="C1162" s="50">
        <v>33946</v>
      </c>
      <c r="D1162" s="39" t="s">
        <v>1896</v>
      </c>
      <c r="E1162" s="39">
        <v>1961</v>
      </c>
      <c r="F1162" s="39" t="s">
        <v>2122</v>
      </c>
      <c r="G1162" s="51" t="s">
        <v>2089</v>
      </c>
      <c r="H1162" s="39">
        <v>5</v>
      </c>
      <c r="I1162" s="39">
        <v>3</v>
      </c>
      <c r="J1162" s="39">
        <v>0</v>
      </c>
      <c r="K1162" s="39">
        <v>3189.8</v>
      </c>
      <c r="L1162" s="39">
        <v>2438.3000000000002</v>
      </c>
      <c r="M1162" s="41">
        <v>0</v>
      </c>
      <c r="N1162" s="41">
        <f t="shared" si="97"/>
        <v>0</v>
      </c>
      <c r="O1162" s="41">
        <v>0</v>
      </c>
      <c r="P1162" s="41">
        <v>0</v>
      </c>
      <c r="Q1162" s="41">
        <v>0</v>
      </c>
      <c r="R1162" s="52">
        <v>45292</v>
      </c>
      <c r="S1162" s="52">
        <v>45657</v>
      </c>
    </row>
    <row r="1163" spans="1:19" ht="20.25" x14ac:dyDescent="0.3">
      <c r="A1163" s="39">
        <v>126</v>
      </c>
      <c r="B1163" s="43" t="s">
        <v>866</v>
      </c>
      <c r="C1163" s="50">
        <v>33952</v>
      </c>
      <c r="D1163" s="39" t="s">
        <v>1896</v>
      </c>
      <c r="E1163" s="39">
        <v>1966</v>
      </c>
      <c r="F1163" s="39" t="s">
        <v>2122</v>
      </c>
      <c r="G1163" s="51" t="s">
        <v>2089</v>
      </c>
      <c r="H1163" s="39">
        <v>5</v>
      </c>
      <c r="I1163" s="39">
        <v>3</v>
      </c>
      <c r="J1163" s="39">
        <v>0</v>
      </c>
      <c r="K1163" s="39">
        <v>3259.1</v>
      </c>
      <c r="L1163" s="39">
        <v>2470.5</v>
      </c>
      <c r="M1163" s="41">
        <v>0</v>
      </c>
      <c r="N1163" s="41">
        <f t="shared" si="97"/>
        <v>0</v>
      </c>
      <c r="O1163" s="41">
        <v>0</v>
      </c>
      <c r="P1163" s="41">
        <v>0</v>
      </c>
      <c r="Q1163" s="41">
        <v>0</v>
      </c>
      <c r="R1163" s="52">
        <v>45292</v>
      </c>
      <c r="S1163" s="52">
        <v>45657</v>
      </c>
    </row>
    <row r="1164" spans="1:19" ht="20.25" x14ac:dyDescent="0.3">
      <c r="A1164" s="39">
        <v>127</v>
      </c>
      <c r="B1164" s="43" t="s">
        <v>867</v>
      </c>
      <c r="C1164" s="50">
        <v>33953</v>
      </c>
      <c r="D1164" s="39" t="s">
        <v>1896</v>
      </c>
      <c r="E1164" s="39">
        <v>1966</v>
      </c>
      <c r="F1164" s="39" t="s">
        <v>2122</v>
      </c>
      <c r="G1164" s="51" t="s">
        <v>2089</v>
      </c>
      <c r="H1164" s="39">
        <v>5</v>
      </c>
      <c r="I1164" s="39">
        <v>3</v>
      </c>
      <c r="J1164" s="39">
        <v>0</v>
      </c>
      <c r="K1164" s="39">
        <v>3034.1</v>
      </c>
      <c r="L1164" s="39">
        <v>2497.1</v>
      </c>
      <c r="M1164" s="41">
        <v>0</v>
      </c>
      <c r="N1164" s="41">
        <f t="shared" si="97"/>
        <v>0</v>
      </c>
      <c r="O1164" s="41">
        <v>0</v>
      </c>
      <c r="P1164" s="41">
        <v>0</v>
      </c>
      <c r="Q1164" s="41">
        <v>0</v>
      </c>
      <c r="R1164" s="52">
        <v>45292</v>
      </c>
      <c r="S1164" s="52">
        <v>45657</v>
      </c>
    </row>
    <row r="1165" spans="1:19" ht="20.25" x14ac:dyDescent="0.3">
      <c r="A1165" s="39">
        <v>128</v>
      </c>
      <c r="B1165" s="43" t="s">
        <v>868</v>
      </c>
      <c r="C1165" s="50">
        <v>33966</v>
      </c>
      <c r="D1165" s="39" t="s">
        <v>1896</v>
      </c>
      <c r="E1165" s="39">
        <v>1959</v>
      </c>
      <c r="F1165" s="39" t="s">
        <v>2122</v>
      </c>
      <c r="G1165" s="51" t="s">
        <v>2094</v>
      </c>
      <c r="H1165" s="39">
        <v>2</v>
      </c>
      <c r="I1165" s="39">
        <v>1</v>
      </c>
      <c r="J1165" s="39">
        <v>0</v>
      </c>
      <c r="K1165" s="39">
        <v>443.3</v>
      </c>
      <c r="L1165" s="39">
        <v>403.1</v>
      </c>
      <c r="M1165" s="41">
        <v>0</v>
      </c>
      <c r="N1165" s="41">
        <f t="shared" si="97"/>
        <v>0</v>
      </c>
      <c r="O1165" s="41">
        <v>0</v>
      </c>
      <c r="P1165" s="41">
        <v>0</v>
      </c>
      <c r="Q1165" s="41">
        <v>0</v>
      </c>
      <c r="R1165" s="52">
        <v>45292</v>
      </c>
      <c r="S1165" s="52">
        <v>45657</v>
      </c>
    </row>
    <row r="1166" spans="1:19" ht="20.25" x14ac:dyDescent="0.3">
      <c r="A1166" s="39">
        <v>129</v>
      </c>
      <c r="B1166" s="43" t="s">
        <v>869</v>
      </c>
      <c r="C1166" s="50">
        <v>33968</v>
      </c>
      <c r="D1166" s="39" t="s">
        <v>1896</v>
      </c>
      <c r="E1166" s="39">
        <v>1959</v>
      </c>
      <c r="F1166" s="39" t="s">
        <v>2122</v>
      </c>
      <c r="G1166" s="51" t="s">
        <v>2094</v>
      </c>
      <c r="H1166" s="39">
        <v>2</v>
      </c>
      <c r="I1166" s="39">
        <v>1</v>
      </c>
      <c r="J1166" s="39">
        <v>0</v>
      </c>
      <c r="K1166" s="39">
        <v>427.3</v>
      </c>
      <c r="L1166" s="39">
        <v>389.6</v>
      </c>
      <c r="M1166" s="41">
        <v>0</v>
      </c>
      <c r="N1166" s="41">
        <f t="shared" si="97"/>
        <v>0</v>
      </c>
      <c r="O1166" s="41">
        <v>0</v>
      </c>
      <c r="P1166" s="41">
        <v>0</v>
      </c>
      <c r="Q1166" s="41">
        <v>0</v>
      </c>
      <c r="R1166" s="52">
        <v>45292</v>
      </c>
      <c r="S1166" s="52">
        <v>45657</v>
      </c>
    </row>
    <row r="1167" spans="1:19" ht="20.25" x14ac:dyDescent="0.3">
      <c r="A1167" s="39">
        <v>130</v>
      </c>
      <c r="B1167" s="43" t="s">
        <v>870</v>
      </c>
      <c r="C1167" s="50">
        <v>33971</v>
      </c>
      <c r="D1167" s="39" t="s">
        <v>1896</v>
      </c>
      <c r="E1167" s="39">
        <v>1959</v>
      </c>
      <c r="F1167" s="39" t="s">
        <v>2122</v>
      </c>
      <c r="G1167" s="51" t="s">
        <v>2094</v>
      </c>
      <c r="H1167" s="39">
        <v>2</v>
      </c>
      <c r="I1167" s="39">
        <v>1</v>
      </c>
      <c r="J1167" s="39">
        <v>0</v>
      </c>
      <c r="K1167" s="39">
        <v>414</v>
      </c>
      <c r="L1167" s="39">
        <v>407.4</v>
      </c>
      <c r="M1167" s="41">
        <v>0</v>
      </c>
      <c r="N1167" s="41">
        <f t="shared" si="97"/>
        <v>0</v>
      </c>
      <c r="O1167" s="41">
        <v>0</v>
      </c>
      <c r="P1167" s="41">
        <v>0</v>
      </c>
      <c r="Q1167" s="41">
        <v>0</v>
      </c>
      <c r="R1167" s="52">
        <v>45292</v>
      </c>
      <c r="S1167" s="52">
        <v>45657</v>
      </c>
    </row>
    <row r="1168" spans="1:19" ht="20.25" x14ac:dyDescent="0.3">
      <c r="A1168" s="39">
        <v>131</v>
      </c>
      <c r="B1168" s="43" t="s">
        <v>871</v>
      </c>
      <c r="C1168" s="50">
        <v>33976</v>
      </c>
      <c r="D1168" s="39" t="s">
        <v>1896</v>
      </c>
      <c r="E1168" s="39">
        <v>1959</v>
      </c>
      <c r="F1168" s="39" t="s">
        <v>2122</v>
      </c>
      <c r="G1168" s="51" t="s">
        <v>2094</v>
      </c>
      <c r="H1168" s="39">
        <v>2</v>
      </c>
      <c r="I1168" s="39">
        <v>1</v>
      </c>
      <c r="J1168" s="39">
        <v>0</v>
      </c>
      <c r="K1168" s="39">
        <v>556.70000000000005</v>
      </c>
      <c r="L1168" s="39">
        <v>450.7</v>
      </c>
      <c r="M1168" s="41">
        <v>0</v>
      </c>
      <c r="N1168" s="41">
        <f t="shared" si="97"/>
        <v>0</v>
      </c>
      <c r="O1168" s="41">
        <v>0</v>
      </c>
      <c r="P1168" s="41">
        <v>0</v>
      </c>
      <c r="Q1168" s="41">
        <v>0</v>
      </c>
      <c r="R1168" s="52">
        <v>45292</v>
      </c>
      <c r="S1168" s="52">
        <v>45657</v>
      </c>
    </row>
    <row r="1169" spans="1:19" ht="20.25" x14ac:dyDescent="0.3">
      <c r="A1169" s="39">
        <v>132</v>
      </c>
      <c r="B1169" s="43" t="s">
        <v>872</v>
      </c>
      <c r="C1169" s="50">
        <v>34081</v>
      </c>
      <c r="D1169" s="39" t="s">
        <v>1896</v>
      </c>
      <c r="E1169" s="39">
        <v>1973</v>
      </c>
      <c r="F1169" s="39" t="s">
        <v>2122</v>
      </c>
      <c r="G1169" s="51" t="s">
        <v>2088</v>
      </c>
      <c r="H1169" s="39">
        <v>5</v>
      </c>
      <c r="I1169" s="39">
        <v>6</v>
      </c>
      <c r="J1169" s="39">
        <v>0</v>
      </c>
      <c r="K1169" s="39">
        <v>9225.4599999999991</v>
      </c>
      <c r="L1169" s="39">
        <v>5750.6</v>
      </c>
      <c r="M1169" s="41">
        <v>0</v>
      </c>
      <c r="N1169" s="41">
        <f t="shared" si="97"/>
        <v>0</v>
      </c>
      <c r="O1169" s="41">
        <v>0</v>
      </c>
      <c r="P1169" s="41">
        <v>0</v>
      </c>
      <c r="Q1169" s="41">
        <v>0</v>
      </c>
      <c r="R1169" s="52">
        <v>45292</v>
      </c>
      <c r="S1169" s="52">
        <v>45657</v>
      </c>
    </row>
    <row r="1170" spans="1:19" ht="20.25" x14ac:dyDescent="0.3">
      <c r="A1170" s="39">
        <v>133</v>
      </c>
      <c r="B1170" s="43" t="s">
        <v>873</v>
      </c>
      <c r="C1170" s="50">
        <v>34168</v>
      </c>
      <c r="D1170" s="39" t="s">
        <v>1896</v>
      </c>
      <c r="E1170" s="39">
        <v>1957</v>
      </c>
      <c r="F1170" s="39" t="s">
        <v>2122</v>
      </c>
      <c r="G1170" s="51" t="s">
        <v>2089</v>
      </c>
      <c r="H1170" s="39">
        <v>2</v>
      </c>
      <c r="I1170" s="39">
        <v>1</v>
      </c>
      <c r="J1170" s="39">
        <v>0</v>
      </c>
      <c r="K1170" s="39">
        <v>498.7</v>
      </c>
      <c r="L1170" s="39">
        <v>500.3</v>
      </c>
      <c r="M1170" s="41">
        <v>0</v>
      </c>
      <c r="N1170" s="41">
        <f t="shared" si="97"/>
        <v>0</v>
      </c>
      <c r="O1170" s="41">
        <v>0</v>
      </c>
      <c r="P1170" s="41">
        <v>0</v>
      </c>
      <c r="Q1170" s="41">
        <v>0</v>
      </c>
      <c r="R1170" s="52">
        <v>45292</v>
      </c>
      <c r="S1170" s="52">
        <v>45657</v>
      </c>
    </row>
    <row r="1171" spans="1:19" ht="20.25" x14ac:dyDescent="0.3">
      <c r="A1171" s="39">
        <v>134</v>
      </c>
      <c r="B1171" s="43" t="s">
        <v>874</v>
      </c>
      <c r="C1171" s="50">
        <v>34170</v>
      </c>
      <c r="D1171" s="39" t="s">
        <v>1896</v>
      </c>
      <c r="E1171" s="39">
        <v>1957</v>
      </c>
      <c r="F1171" s="39" t="s">
        <v>2122</v>
      </c>
      <c r="G1171" s="51" t="s">
        <v>2089</v>
      </c>
      <c r="H1171" s="39">
        <v>2</v>
      </c>
      <c r="I1171" s="39">
        <v>1</v>
      </c>
      <c r="J1171" s="39">
        <v>0</v>
      </c>
      <c r="K1171" s="39">
        <v>500.2</v>
      </c>
      <c r="L1171" s="39">
        <v>488.1</v>
      </c>
      <c r="M1171" s="41">
        <v>0</v>
      </c>
      <c r="N1171" s="41">
        <f t="shared" si="97"/>
        <v>0</v>
      </c>
      <c r="O1171" s="41">
        <v>0</v>
      </c>
      <c r="P1171" s="41">
        <v>0</v>
      </c>
      <c r="Q1171" s="41">
        <v>0</v>
      </c>
      <c r="R1171" s="52">
        <v>45292</v>
      </c>
      <c r="S1171" s="52">
        <v>45657</v>
      </c>
    </row>
    <row r="1172" spans="1:19" ht="20.25" x14ac:dyDescent="0.3">
      <c r="A1172" s="39">
        <v>135</v>
      </c>
      <c r="B1172" s="43" t="s">
        <v>875</v>
      </c>
      <c r="C1172" s="50">
        <v>34171</v>
      </c>
      <c r="D1172" s="39" t="s">
        <v>1896</v>
      </c>
      <c r="E1172" s="39">
        <v>1957</v>
      </c>
      <c r="F1172" s="39" t="s">
        <v>2122</v>
      </c>
      <c r="G1172" s="51" t="s">
        <v>2089</v>
      </c>
      <c r="H1172" s="39">
        <v>2</v>
      </c>
      <c r="I1172" s="39">
        <v>1</v>
      </c>
      <c r="J1172" s="39">
        <v>0</v>
      </c>
      <c r="K1172" s="39">
        <v>496</v>
      </c>
      <c r="L1172" s="39">
        <v>496.8</v>
      </c>
      <c r="M1172" s="41">
        <v>0</v>
      </c>
      <c r="N1172" s="41">
        <f t="shared" si="97"/>
        <v>0</v>
      </c>
      <c r="O1172" s="41">
        <v>0</v>
      </c>
      <c r="P1172" s="41">
        <v>0</v>
      </c>
      <c r="Q1172" s="41">
        <v>0</v>
      </c>
      <c r="R1172" s="52">
        <v>45292</v>
      </c>
      <c r="S1172" s="52">
        <v>45657</v>
      </c>
    </row>
    <row r="1173" spans="1:19" ht="20.25" x14ac:dyDescent="0.3">
      <c r="A1173" s="39">
        <v>136</v>
      </c>
      <c r="B1173" s="43" t="s">
        <v>876</v>
      </c>
      <c r="C1173" s="50">
        <v>34174</v>
      </c>
      <c r="D1173" s="39" t="s">
        <v>1896</v>
      </c>
      <c r="E1173" s="39">
        <v>1958</v>
      </c>
      <c r="F1173" s="39" t="s">
        <v>2122</v>
      </c>
      <c r="G1173" s="51" t="s">
        <v>2094</v>
      </c>
      <c r="H1173" s="39">
        <v>2</v>
      </c>
      <c r="I1173" s="39">
        <v>1</v>
      </c>
      <c r="J1173" s="39">
        <v>0</v>
      </c>
      <c r="K1173" s="39">
        <v>408.7</v>
      </c>
      <c r="L1173" s="39">
        <v>409.2</v>
      </c>
      <c r="M1173" s="41">
        <v>0</v>
      </c>
      <c r="N1173" s="41">
        <f t="shared" si="97"/>
        <v>0</v>
      </c>
      <c r="O1173" s="41">
        <v>0</v>
      </c>
      <c r="P1173" s="41">
        <v>0</v>
      </c>
      <c r="Q1173" s="41">
        <v>0</v>
      </c>
      <c r="R1173" s="52">
        <v>45292</v>
      </c>
      <c r="S1173" s="52">
        <v>45657</v>
      </c>
    </row>
    <row r="1174" spans="1:19" ht="20.25" x14ac:dyDescent="0.3">
      <c r="A1174" s="39">
        <v>137</v>
      </c>
      <c r="B1174" s="43" t="s">
        <v>878</v>
      </c>
      <c r="C1174" s="50">
        <v>34190</v>
      </c>
      <c r="D1174" s="39" t="s">
        <v>1896</v>
      </c>
      <c r="E1174" s="39">
        <v>1963</v>
      </c>
      <c r="F1174" s="39" t="s">
        <v>2122</v>
      </c>
      <c r="G1174" s="51" t="s">
        <v>2089</v>
      </c>
      <c r="H1174" s="39">
        <v>4</v>
      </c>
      <c r="I1174" s="39">
        <v>2</v>
      </c>
      <c r="J1174" s="39">
        <v>0</v>
      </c>
      <c r="K1174" s="39">
        <v>1275.5999999999999</v>
      </c>
      <c r="L1174" s="39">
        <v>1276.4000000000001</v>
      </c>
      <c r="M1174" s="41">
        <v>0</v>
      </c>
      <c r="N1174" s="41">
        <f t="shared" si="97"/>
        <v>0</v>
      </c>
      <c r="O1174" s="41">
        <v>0</v>
      </c>
      <c r="P1174" s="41">
        <v>0</v>
      </c>
      <c r="Q1174" s="41">
        <v>0</v>
      </c>
      <c r="R1174" s="52">
        <v>45292</v>
      </c>
      <c r="S1174" s="52">
        <v>45657</v>
      </c>
    </row>
    <row r="1175" spans="1:19" ht="20.25" x14ac:dyDescent="0.3">
      <c r="A1175" s="39">
        <v>138</v>
      </c>
      <c r="B1175" s="43" t="s">
        <v>879</v>
      </c>
      <c r="C1175" s="50">
        <v>34233</v>
      </c>
      <c r="D1175" s="39" t="s">
        <v>1896</v>
      </c>
      <c r="E1175" s="39">
        <v>1971</v>
      </c>
      <c r="F1175" s="39" t="s">
        <v>2122</v>
      </c>
      <c r="G1175" s="51" t="s">
        <v>2088</v>
      </c>
      <c r="H1175" s="39">
        <v>5</v>
      </c>
      <c r="I1175" s="39">
        <v>4</v>
      </c>
      <c r="J1175" s="39">
        <v>0</v>
      </c>
      <c r="K1175" s="39">
        <v>3604.2</v>
      </c>
      <c r="L1175" s="39">
        <v>3496.8</v>
      </c>
      <c r="M1175" s="41">
        <v>0</v>
      </c>
      <c r="N1175" s="41">
        <f t="shared" si="97"/>
        <v>0</v>
      </c>
      <c r="O1175" s="41">
        <v>0</v>
      </c>
      <c r="P1175" s="41">
        <v>0</v>
      </c>
      <c r="Q1175" s="41">
        <v>0</v>
      </c>
      <c r="R1175" s="52">
        <v>45292</v>
      </c>
      <c r="S1175" s="52">
        <v>45657</v>
      </c>
    </row>
    <row r="1176" spans="1:19" ht="20.25" x14ac:dyDescent="0.3">
      <c r="A1176" s="39">
        <v>139</v>
      </c>
      <c r="B1176" s="43" t="s">
        <v>880</v>
      </c>
      <c r="C1176" s="50">
        <v>34234</v>
      </c>
      <c r="D1176" s="39" t="s">
        <v>1896</v>
      </c>
      <c r="E1176" s="39">
        <v>1974</v>
      </c>
      <c r="F1176" s="39" t="s">
        <v>2122</v>
      </c>
      <c r="G1176" s="51" t="s">
        <v>2088</v>
      </c>
      <c r="H1176" s="39">
        <v>5</v>
      </c>
      <c r="I1176" s="39">
        <v>4</v>
      </c>
      <c r="J1176" s="39">
        <v>0</v>
      </c>
      <c r="K1176" s="39">
        <v>3585.2</v>
      </c>
      <c r="L1176" s="39">
        <v>2691.7</v>
      </c>
      <c r="M1176" s="41">
        <v>0</v>
      </c>
      <c r="N1176" s="41">
        <f t="shared" si="97"/>
        <v>0</v>
      </c>
      <c r="O1176" s="41">
        <v>0</v>
      </c>
      <c r="P1176" s="41">
        <v>0</v>
      </c>
      <c r="Q1176" s="41">
        <v>0</v>
      </c>
      <c r="R1176" s="52">
        <v>45292</v>
      </c>
      <c r="S1176" s="52">
        <v>45657</v>
      </c>
    </row>
    <row r="1177" spans="1:19" ht="20.25" x14ac:dyDescent="0.3">
      <c r="A1177" s="39">
        <v>140</v>
      </c>
      <c r="B1177" s="43" t="s">
        <v>881</v>
      </c>
      <c r="C1177" s="50">
        <v>34256</v>
      </c>
      <c r="D1177" s="39" t="s">
        <v>1896</v>
      </c>
      <c r="E1177" s="39">
        <v>1955</v>
      </c>
      <c r="F1177" s="39" t="s">
        <v>2122</v>
      </c>
      <c r="G1177" s="51" t="s">
        <v>2096</v>
      </c>
      <c r="H1177" s="39">
        <v>2</v>
      </c>
      <c r="I1177" s="39">
        <v>1</v>
      </c>
      <c r="J1177" s="39">
        <v>0</v>
      </c>
      <c r="K1177" s="39">
        <v>402.6</v>
      </c>
      <c r="L1177" s="39">
        <v>403.3</v>
      </c>
      <c r="M1177" s="41">
        <v>0</v>
      </c>
      <c r="N1177" s="41">
        <f t="shared" si="97"/>
        <v>0</v>
      </c>
      <c r="O1177" s="41">
        <v>0</v>
      </c>
      <c r="P1177" s="41">
        <v>0</v>
      </c>
      <c r="Q1177" s="41">
        <v>0</v>
      </c>
      <c r="R1177" s="52">
        <v>45292</v>
      </c>
      <c r="S1177" s="52">
        <v>45657</v>
      </c>
    </row>
    <row r="1178" spans="1:19" ht="20.25" x14ac:dyDescent="0.3">
      <c r="A1178" s="39">
        <v>141</v>
      </c>
      <c r="B1178" s="43" t="s">
        <v>883</v>
      </c>
      <c r="C1178" s="50">
        <v>34251</v>
      </c>
      <c r="D1178" s="39" t="s">
        <v>1896</v>
      </c>
      <c r="E1178" s="39">
        <v>1955</v>
      </c>
      <c r="F1178" s="39" t="s">
        <v>2122</v>
      </c>
      <c r="G1178" s="51" t="s">
        <v>2096</v>
      </c>
      <c r="H1178" s="39">
        <v>2</v>
      </c>
      <c r="I1178" s="39">
        <v>1</v>
      </c>
      <c r="J1178" s="39">
        <v>0</v>
      </c>
      <c r="K1178" s="39">
        <v>406.4</v>
      </c>
      <c r="L1178" s="39">
        <v>409.1</v>
      </c>
      <c r="M1178" s="41">
        <v>0</v>
      </c>
      <c r="N1178" s="41">
        <f t="shared" si="97"/>
        <v>0</v>
      </c>
      <c r="O1178" s="41">
        <v>0</v>
      </c>
      <c r="P1178" s="41">
        <v>0</v>
      </c>
      <c r="Q1178" s="41">
        <v>0</v>
      </c>
      <c r="R1178" s="52">
        <v>45292</v>
      </c>
      <c r="S1178" s="52">
        <v>45657</v>
      </c>
    </row>
    <row r="1179" spans="1:19" ht="20.25" x14ac:dyDescent="0.3">
      <c r="A1179" s="39">
        <v>142</v>
      </c>
      <c r="B1179" s="43" t="s">
        <v>884</v>
      </c>
      <c r="C1179" s="50">
        <v>34252</v>
      </c>
      <c r="D1179" s="39" t="s">
        <v>1896</v>
      </c>
      <c r="E1179" s="39">
        <v>1955</v>
      </c>
      <c r="F1179" s="39" t="s">
        <v>2122</v>
      </c>
      <c r="G1179" s="51" t="s">
        <v>2096</v>
      </c>
      <c r="H1179" s="39">
        <v>2</v>
      </c>
      <c r="I1179" s="39">
        <v>1</v>
      </c>
      <c r="J1179" s="39">
        <v>0</v>
      </c>
      <c r="K1179" s="39">
        <v>404</v>
      </c>
      <c r="L1179" s="39">
        <v>402.3</v>
      </c>
      <c r="M1179" s="41">
        <v>0</v>
      </c>
      <c r="N1179" s="41">
        <f t="shared" si="97"/>
        <v>0</v>
      </c>
      <c r="O1179" s="41">
        <v>0</v>
      </c>
      <c r="P1179" s="41">
        <v>0</v>
      </c>
      <c r="Q1179" s="41">
        <v>0</v>
      </c>
      <c r="R1179" s="52">
        <v>45292</v>
      </c>
      <c r="S1179" s="52">
        <v>45657</v>
      </c>
    </row>
    <row r="1180" spans="1:19" ht="20.25" x14ac:dyDescent="0.3">
      <c r="A1180" s="39">
        <v>143</v>
      </c>
      <c r="B1180" s="43" t="s">
        <v>885</v>
      </c>
      <c r="C1180" s="50">
        <v>34253</v>
      </c>
      <c r="D1180" s="39" t="s">
        <v>1896</v>
      </c>
      <c r="E1180" s="39">
        <v>1955</v>
      </c>
      <c r="F1180" s="39" t="s">
        <v>2122</v>
      </c>
      <c r="G1180" s="51" t="s">
        <v>2096</v>
      </c>
      <c r="H1180" s="39">
        <v>2</v>
      </c>
      <c r="I1180" s="39">
        <v>1</v>
      </c>
      <c r="J1180" s="39">
        <v>0</v>
      </c>
      <c r="K1180" s="39">
        <v>410.3</v>
      </c>
      <c r="L1180" s="39">
        <v>409.5</v>
      </c>
      <c r="M1180" s="41">
        <v>0</v>
      </c>
      <c r="N1180" s="41">
        <f t="shared" si="97"/>
        <v>0</v>
      </c>
      <c r="O1180" s="41">
        <v>0</v>
      </c>
      <c r="P1180" s="41">
        <v>0</v>
      </c>
      <c r="Q1180" s="41">
        <v>0</v>
      </c>
      <c r="R1180" s="52">
        <v>45292</v>
      </c>
      <c r="S1180" s="52">
        <v>45657</v>
      </c>
    </row>
    <row r="1181" spans="1:19" ht="20.25" x14ac:dyDescent="0.3">
      <c r="A1181" s="39">
        <v>144</v>
      </c>
      <c r="B1181" s="43" t="s">
        <v>888</v>
      </c>
      <c r="C1181" s="50">
        <v>34313</v>
      </c>
      <c r="D1181" s="39" t="s">
        <v>1896</v>
      </c>
      <c r="E1181" s="39">
        <v>1957</v>
      </c>
      <c r="F1181" s="39" t="s">
        <v>2122</v>
      </c>
      <c r="G1181" s="51" t="s">
        <v>2094</v>
      </c>
      <c r="H1181" s="39">
        <v>2</v>
      </c>
      <c r="I1181" s="39">
        <v>1</v>
      </c>
      <c r="J1181" s="39">
        <v>0</v>
      </c>
      <c r="K1181" s="39">
        <v>413.6</v>
      </c>
      <c r="L1181" s="39">
        <v>336.9</v>
      </c>
      <c r="M1181" s="41">
        <v>0</v>
      </c>
      <c r="N1181" s="41">
        <f t="shared" si="97"/>
        <v>0</v>
      </c>
      <c r="O1181" s="41">
        <v>0</v>
      </c>
      <c r="P1181" s="41">
        <v>0</v>
      </c>
      <c r="Q1181" s="41">
        <v>0</v>
      </c>
      <c r="R1181" s="52">
        <v>45292</v>
      </c>
      <c r="S1181" s="52">
        <v>45657</v>
      </c>
    </row>
    <row r="1182" spans="1:19" ht="20.25" x14ac:dyDescent="0.3">
      <c r="A1182" s="39">
        <v>145</v>
      </c>
      <c r="B1182" s="43" t="s">
        <v>889</v>
      </c>
      <c r="C1182" s="50">
        <v>34315</v>
      </c>
      <c r="D1182" s="39" t="s">
        <v>1896</v>
      </c>
      <c r="E1182" s="39">
        <v>1950</v>
      </c>
      <c r="F1182" s="39" t="s">
        <v>2122</v>
      </c>
      <c r="G1182" s="51" t="s">
        <v>2094</v>
      </c>
      <c r="H1182" s="39">
        <v>2</v>
      </c>
      <c r="I1182" s="39">
        <v>1</v>
      </c>
      <c r="J1182" s="39">
        <v>0</v>
      </c>
      <c r="K1182" s="39">
        <v>481.5</v>
      </c>
      <c r="L1182" s="39">
        <v>415.1</v>
      </c>
      <c r="M1182" s="41">
        <v>0</v>
      </c>
      <c r="N1182" s="41">
        <f t="shared" si="97"/>
        <v>0</v>
      </c>
      <c r="O1182" s="41">
        <v>0</v>
      </c>
      <c r="P1182" s="41">
        <v>0</v>
      </c>
      <c r="Q1182" s="41">
        <v>0</v>
      </c>
      <c r="R1182" s="52">
        <v>45292</v>
      </c>
      <c r="S1182" s="52">
        <v>45657</v>
      </c>
    </row>
    <row r="1183" spans="1:19" ht="20.25" x14ac:dyDescent="0.3">
      <c r="A1183" s="39">
        <v>146</v>
      </c>
      <c r="B1183" s="43" t="s">
        <v>890</v>
      </c>
      <c r="C1183" s="50">
        <v>34319</v>
      </c>
      <c r="D1183" s="39" t="s">
        <v>1896</v>
      </c>
      <c r="E1183" s="39">
        <v>1959</v>
      </c>
      <c r="F1183" s="39" t="s">
        <v>2122</v>
      </c>
      <c r="G1183" s="51" t="s">
        <v>2094</v>
      </c>
      <c r="H1183" s="39">
        <v>2</v>
      </c>
      <c r="I1183" s="39">
        <v>1</v>
      </c>
      <c r="J1183" s="39">
        <v>0</v>
      </c>
      <c r="K1183" s="39">
        <v>466.3</v>
      </c>
      <c r="L1183" s="39">
        <v>359.7</v>
      </c>
      <c r="M1183" s="41">
        <v>0</v>
      </c>
      <c r="N1183" s="41">
        <f t="shared" si="97"/>
        <v>0</v>
      </c>
      <c r="O1183" s="41">
        <v>0</v>
      </c>
      <c r="P1183" s="41">
        <v>0</v>
      </c>
      <c r="Q1183" s="41">
        <v>0</v>
      </c>
      <c r="R1183" s="52">
        <v>45292</v>
      </c>
      <c r="S1183" s="52">
        <v>45657</v>
      </c>
    </row>
    <row r="1184" spans="1:19" ht="20.25" x14ac:dyDescent="0.3">
      <c r="A1184" s="39">
        <v>147</v>
      </c>
      <c r="B1184" s="43" t="s">
        <v>894</v>
      </c>
      <c r="C1184" s="50">
        <v>34384</v>
      </c>
      <c r="D1184" s="39" t="s">
        <v>1896</v>
      </c>
      <c r="E1184" s="39">
        <v>1955</v>
      </c>
      <c r="F1184" s="39" t="s">
        <v>2122</v>
      </c>
      <c r="G1184" s="51" t="s">
        <v>2096</v>
      </c>
      <c r="H1184" s="39">
        <v>2</v>
      </c>
      <c r="I1184" s="39">
        <v>1</v>
      </c>
      <c r="J1184" s="39">
        <v>0</v>
      </c>
      <c r="K1184" s="39">
        <v>408.5</v>
      </c>
      <c r="L1184" s="39">
        <v>406.3</v>
      </c>
      <c r="M1184" s="41">
        <v>0</v>
      </c>
      <c r="N1184" s="41">
        <f t="shared" si="97"/>
        <v>0</v>
      </c>
      <c r="O1184" s="41">
        <v>0</v>
      </c>
      <c r="P1184" s="41">
        <v>0</v>
      </c>
      <c r="Q1184" s="41">
        <v>0</v>
      </c>
      <c r="R1184" s="52">
        <v>45292</v>
      </c>
      <c r="S1184" s="52">
        <v>45657</v>
      </c>
    </row>
    <row r="1185" spans="1:19" ht="20.25" x14ac:dyDescent="0.3">
      <c r="A1185" s="39">
        <v>148</v>
      </c>
      <c r="B1185" s="43" t="s">
        <v>895</v>
      </c>
      <c r="C1185" s="50">
        <v>34383</v>
      </c>
      <c r="D1185" s="39" t="s">
        <v>1896</v>
      </c>
      <c r="E1185" s="39">
        <v>1955</v>
      </c>
      <c r="F1185" s="39" t="s">
        <v>2122</v>
      </c>
      <c r="G1185" s="51" t="s">
        <v>2096</v>
      </c>
      <c r="H1185" s="39">
        <v>2</v>
      </c>
      <c r="I1185" s="39">
        <v>1</v>
      </c>
      <c r="J1185" s="39">
        <v>0</v>
      </c>
      <c r="K1185" s="39">
        <v>404.4</v>
      </c>
      <c r="L1185" s="39">
        <v>404.6</v>
      </c>
      <c r="M1185" s="41">
        <v>0</v>
      </c>
      <c r="N1185" s="41">
        <f t="shared" si="97"/>
        <v>0</v>
      </c>
      <c r="O1185" s="41">
        <v>0</v>
      </c>
      <c r="P1185" s="41">
        <v>0</v>
      </c>
      <c r="Q1185" s="41">
        <v>0</v>
      </c>
      <c r="R1185" s="52">
        <v>45292</v>
      </c>
      <c r="S1185" s="52">
        <v>45657</v>
      </c>
    </row>
    <row r="1186" spans="1:19" ht="20.25" x14ac:dyDescent="0.3">
      <c r="A1186" s="39">
        <v>149</v>
      </c>
      <c r="B1186" s="43" t="s">
        <v>897</v>
      </c>
      <c r="C1186" s="50">
        <v>34574</v>
      </c>
      <c r="D1186" s="39" t="s">
        <v>1896</v>
      </c>
      <c r="E1186" s="39">
        <v>1952</v>
      </c>
      <c r="F1186" s="39" t="s">
        <v>2122</v>
      </c>
      <c r="G1186" s="51" t="s">
        <v>2094</v>
      </c>
      <c r="H1186" s="39">
        <v>2</v>
      </c>
      <c r="I1186" s="39">
        <v>2</v>
      </c>
      <c r="J1186" s="39">
        <v>0</v>
      </c>
      <c r="K1186" s="39">
        <v>741.9</v>
      </c>
      <c r="L1186" s="39">
        <v>749</v>
      </c>
      <c r="M1186" s="41">
        <v>0</v>
      </c>
      <c r="N1186" s="41">
        <f t="shared" si="97"/>
        <v>0</v>
      </c>
      <c r="O1186" s="41">
        <v>0</v>
      </c>
      <c r="P1186" s="41">
        <v>0</v>
      </c>
      <c r="Q1186" s="41">
        <v>0</v>
      </c>
      <c r="R1186" s="52">
        <v>45292</v>
      </c>
      <c r="S1186" s="52">
        <v>45657</v>
      </c>
    </row>
    <row r="1187" spans="1:19" ht="20.25" x14ac:dyDescent="0.3">
      <c r="A1187" s="39">
        <v>150</v>
      </c>
      <c r="B1187" s="43" t="s">
        <v>898</v>
      </c>
      <c r="C1187" s="50">
        <v>34575</v>
      </c>
      <c r="D1187" s="39" t="s">
        <v>1896</v>
      </c>
      <c r="E1187" s="39">
        <v>1955</v>
      </c>
      <c r="F1187" s="39" t="s">
        <v>2122</v>
      </c>
      <c r="G1187" s="51" t="s">
        <v>2089</v>
      </c>
      <c r="H1187" s="39">
        <v>2</v>
      </c>
      <c r="I1187" s="39">
        <v>2</v>
      </c>
      <c r="J1187" s="39">
        <v>0</v>
      </c>
      <c r="K1187" s="39">
        <v>440.8</v>
      </c>
      <c r="L1187" s="39">
        <v>415.5</v>
      </c>
      <c r="M1187" s="41">
        <v>0</v>
      </c>
      <c r="N1187" s="41">
        <f t="shared" si="97"/>
        <v>0</v>
      </c>
      <c r="O1187" s="41">
        <v>0</v>
      </c>
      <c r="P1187" s="41">
        <v>0</v>
      </c>
      <c r="Q1187" s="41">
        <v>0</v>
      </c>
      <c r="R1187" s="52">
        <v>45292</v>
      </c>
      <c r="S1187" s="52">
        <v>45657</v>
      </c>
    </row>
    <row r="1188" spans="1:19" ht="20.25" x14ac:dyDescent="0.3">
      <c r="A1188" s="39">
        <v>151</v>
      </c>
      <c r="B1188" s="43" t="s">
        <v>899</v>
      </c>
      <c r="C1188" s="50">
        <v>34577</v>
      </c>
      <c r="D1188" s="39" t="s">
        <v>1896</v>
      </c>
      <c r="E1188" s="39">
        <v>1968</v>
      </c>
      <c r="F1188" s="39" t="s">
        <v>2122</v>
      </c>
      <c r="G1188" s="51" t="s">
        <v>2089</v>
      </c>
      <c r="H1188" s="39">
        <v>5</v>
      </c>
      <c r="I1188" s="39">
        <v>2</v>
      </c>
      <c r="J1188" s="39">
        <v>0</v>
      </c>
      <c r="K1188" s="39">
        <v>2819.6</v>
      </c>
      <c r="L1188" s="39">
        <v>2623.4</v>
      </c>
      <c r="M1188" s="41">
        <v>0</v>
      </c>
      <c r="N1188" s="41">
        <f t="shared" si="97"/>
        <v>0</v>
      </c>
      <c r="O1188" s="41">
        <v>0</v>
      </c>
      <c r="P1188" s="41">
        <v>0</v>
      </c>
      <c r="Q1188" s="41">
        <v>0</v>
      </c>
      <c r="R1188" s="52">
        <v>45292</v>
      </c>
      <c r="S1188" s="52">
        <v>45657</v>
      </c>
    </row>
    <row r="1189" spans="1:19" ht="20.25" x14ac:dyDescent="0.3">
      <c r="A1189" s="39">
        <v>152</v>
      </c>
      <c r="B1189" s="43" t="s">
        <v>900</v>
      </c>
      <c r="C1189" s="50">
        <v>34578</v>
      </c>
      <c r="D1189" s="39" t="s">
        <v>1896</v>
      </c>
      <c r="E1189" s="39">
        <v>1963</v>
      </c>
      <c r="F1189" s="39" t="s">
        <v>2122</v>
      </c>
      <c r="G1189" s="51" t="s">
        <v>2089</v>
      </c>
      <c r="H1189" s="39">
        <v>4</v>
      </c>
      <c r="I1189" s="39">
        <v>2</v>
      </c>
      <c r="J1189" s="39">
        <v>0</v>
      </c>
      <c r="K1189" s="39">
        <v>3891.7</v>
      </c>
      <c r="L1189" s="39">
        <v>1207</v>
      </c>
      <c r="M1189" s="41">
        <v>0</v>
      </c>
      <c r="N1189" s="41">
        <f t="shared" si="97"/>
        <v>0</v>
      </c>
      <c r="O1189" s="41">
        <v>0</v>
      </c>
      <c r="P1189" s="41">
        <v>0</v>
      </c>
      <c r="Q1189" s="41">
        <v>0</v>
      </c>
      <c r="R1189" s="52">
        <v>45292</v>
      </c>
      <c r="S1189" s="52">
        <v>45657</v>
      </c>
    </row>
    <row r="1190" spans="1:19" ht="20.25" x14ac:dyDescent="0.3">
      <c r="A1190" s="39">
        <v>153</v>
      </c>
      <c r="B1190" s="43" t="s">
        <v>901</v>
      </c>
      <c r="C1190" s="50">
        <v>34598</v>
      </c>
      <c r="D1190" s="39" t="s">
        <v>1896</v>
      </c>
      <c r="E1190" s="39">
        <v>1954</v>
      </c>
      <c r="F1190" s="39" t="s">
        <v>2122</v>
      </c>
      <c r="G1190" s="51" t="s">
        <v>2094</v>
      </c>
      <c r="H1190" s="39">
        <v>2</v>
      </c>
      <c r="I1190" s="39">
        <v>1</v>
      </c>
      <c r="J1190" s="39">
        <v>0</v>
      </c>
      <c r="K1190" s="39">
        <v>533.79999999999995</v>
      </c>
      <c r="L1190" s="39">
        <v>522.9</v>
      </c>
      <c r="M1190" s="41">
        <v>0</v>
      </c>
      <c r="N1190" s="41">
        <f t="shared" si="97"/>
        <v>0</v>
      </c>
      <c r="O1190" s="41">
        <v>0</v>
      </c>
      <c r="P1190" s="41">
        <v>0</v>
      </c>
      <c r="Q1190" s="41">
        <v>0</v>
      </c>
      <c r="R1190" s="52">
        <v>45292</v>
      </c>
      <c r="S1190" s="52">
        <v>45657</v>
      </c>
    </row>
    <row r="1191" spans="1:19" ht="20.25" x14ac:dyDescent="0.3">
      <c r="A1191" s="39">
        <v>154</v>
      </c>
      <c r="B1191" s="43" t="s">
        <v>902</v>
      </c>
      <c r="C1191" s="50">
        <v>34724</v>
      </c>
      <c r="D1191" s="39" t="s">
        <v>1896</v>
      </c>
      <c r="E1191" s="39">
        <v>1969</v>
      </c>
      <c r="F1191" s="39" t="s">
        <v>2122</v>
      </c>
      <c r="G1191" s="51" t="s">
        <v>2090</v>
      </c>
      <c r="H1191" s="39">
        <v>4</v>
      </c>
      <c r="I1191" s="39">
        <v>3</v>
      </c>
      <c r="J1191" s="39">
        <v>0</v>
      </c>
      <c r="K1191" s="39">
        <v>5563.2</v>
      </c>
      <c r="L1191" s="39">
        <v>3112.3</v>
      </c>
      <c r="M1191" s="41">
        <v>0</v>
      </c>
      <c r="N1191" s="41">
        <f t="shared" si="97"/>
        <v>0</v>
      </c>
      <c r="O1191" s="41">
        <v>0</v>
      </c>
      <c r="P1191" s="41">
        <v>0</v>
      </c>
      <c r="Q1191" s="41">
        <v>0</v>
      </c>
      <c r="R1191" s="52">
        <v>45292</v>
      </c>
      <c r="S1191" s="52">
        <v>45657</v>
      </c>
    </row>
    <row r="1192" spans="1:19" ht="20.25" x14ac:dyDescent="0.3">
      <c r="A1192" s="39">
        <v>155</v>
      </c>
      <c r="B1192" s="43" t="s">
        <v>903</v>
      </c>
      <c r="C1192" s="50">
        <v>33157</v>
      </c>
      <c r="D1192" s="39" t="s">
        <v>1896</v>
      </c>
      <c r="E1192" s="39">
        <v>1936</v>
      </c>
      <c r="F1192" s="39" t="s">
        <v>2122</v>
      </c>
      <c r="G1192" s="51" t="s">
        <v>2094</v>
      </c>
      <c r="H1192" s="39">
        <v>2</v>
      </c>
      <c r="I1192" s="39">
        <v>2</v>
      </c>
      <c r="J1192" s="39">
        <v>0</v>
      </c>
      <c r="K1192" s="39">
        <v>472.6</v>
      </c>
      <c r="L1192" s="39">
        <v>372.4</v>
      </c>
      <c r="M1192" s="41">
        <v>0</v>
      </c>
      <c r="N1192" s="41">
        <f t="shared" si="97"/>
        <v>0</v>
      </c>
      <c r="O1192" s="41">
        <v>0</v>
      </c>
      <c r="P1192" s="41">
        <v>0</v>
      </c>
      <c r="Q1192" s="41">
        <v>0</v>
      </c>
      <c r="R1192" s="52">
        <v>45292</v>
      </c>
      <c r="S1192" s="52">
        <v>45657</v>
      </c>
    </row>
    <row r="1193" spans="1:19" ht="20.25" x14ac:dyDescent="0.3">
      <c r="A1193" s="39">
        <v>156</v>
      </c>
      <c r="B1193" s="43" t="s">
        <v>904</v>
      </c>
      <c r="C1193" s="50">
        <v>33159</v>
      </c>
      <c r="D1193" s="39" t="s">
        <v>1896</v>
      </c>
      <c r="E1193" s="39">
        <v>1964</v>
      </c>
      <c r="F1193" s="39" t="s">
        <v>2122</v>
      </c>
      <c r="G1193" s="51" t="s">
        <v>2089</v>
      </c>
      <c r="H1193" s="39">
        <v>4</v>
      </c>
      <c r="I1193" s="39">
        <v>2</v>
      </c>
      <c r="J1193" s="39">
        <v>0</v>
      </c>
      <c r="K1193" s="39">
        <v>2269.9</v>
      </c>
      <c r="L1193" s="39">
        <v>1260.5</v>
      </c>
      <c r="M1193" s="41">
        <v>0</v>
      </c>
      <c r="N1193" s="41">
        <f t="shared" si="97"/>
        <v>0</v>
      </c>
      <c r="O1193" s="41">
        <v>0</v>
      </c>
      <c r="P1193" s="41">
        <v>0</v>
      </c>
      <c r="Q1193" s="41">
        <v>0</v>
      </c>
      <c r="R1193" s="52">
        <v>45292</v>
      </c>
      <c r="S1193" s="52">
        <v>45657</v>
      </c>
    </row>
    <row r="1194" spans="1:19" ht="20.25" x14ac:dyDescent="0.3">
      <c r="A1194" s="39">
        <v>157</v>
      </c>
      <c r="B1194" s="43" t="s">
        <v>905</v>
      </c>
      <c r="C1194" s="50">
        <v>33160</v>
      </c>
      <c r="D1194" s="39" t="s">
        <v>1896</v>
      </c>
      <c r="E1194" s="39">
        <v>1965</v>
      </c>
      <c r="F1194" s="39" t="s">
        <v>2122</v>
      </c>
      <c r="G1194" s="51" t="s">
        <v>2089</v>
      </c>
      <c r="H1194" s="39">
        <v>4</v>
      </c>
      <c r="I1194" s="39">
        <v>2</v>
      </c>
      <c r="J1194" s="39">
        <v>0</v>
      </c>
      <c r="K1194" s="39">
        <v>2306</v>
      </c>
      <c r="L1194" s="39">
        <v>1262.5999999999999</v>
      </c>
      <c r="M1194" s="41">
        <v>0</v>
      </c>
      <c r="N1194" s="41">
        <f t="shared" si="97"/>
        <v>0</v>
      </c>
      <c r="O1194" s="41">
        <v>0</v>
      </c>
      <c r="P1194" s="41">
        <v>0</v>
      </c>
      <c r="Q1194" s="41">
        <v>0</v>
      </c>
      <c r="R1194" s="52">
        <v>45292</v>
      </c>
      <c r="S1194" s="52">
        <v>45657</v>
      </c>
    </row>
    <row r="1195" spans="1:19" ht="20.25" x14ac:dyDescent="0.3">
      <c r="A1195" s="39">
        <v>158</v>
      </c>
      <c r="B1195" s="43" t="s">
        <v>906</v>
      </c>
      <c r="C1195" s="50">
        <v>33155</v>
      </c>
      <c r="D1195" s="39" t="s">
        <v>1896</v>
      </c>
      <c r="E1195" s="39">
        <v>1937</v>
      </c>
      <c r="F1195" s="39" t="s">
        <v>2122</v>
      </c>
      <c r="G1195" s="51" t="s">
        <v>2094</v>
      </c>
      <c r="H1195" s="39">
        <v>2</v>
      </c>
      <c r="I1195" s="39">
        <v>2</v>
      </c>
      <c r="J1195" s="39">
        <v>0</v>
      </c>
      <c r="K1195" s="39">
        <v>525.70000000000005</v>
      </c>
      <c r="L1195" s="39">
        <v>401.8</v>
      </c>
      <c r="M1195" s="41">
        <v>0</v>
      </c>
      <c r="N1195" s="41">
        <f t="shared" si="97"/>
        <v>0</v>
      </c>
      <c r="O1195" s="41">
        <v>0</v>
      </c>
      <c r="P1195" s="41">
        <v>0</v>
      </c>
      <c r="Q1195" s="41">
        <v>0</v>
      </c>
      <c r="R1195" s="52">
        <v>45292</v>
      </c>
      <c r="S1195" s="52">
        <v>45657</v>
      </c>
    </row>
    <row r="1196" spans="1:19" ht="20.25" x14ac:dyDescent="0.3">
      <c r="A1196" s="39">
        <v>159</v>
      </c>
      <c r="B1196" s="43" t="s">
        <v>908</v>
      </c>
      <c r="C1196" s="50">
        <v>35382</v>
      </c>
      <c r="D1196" s="39" t="s">
        <v>1896</v>
      </c>
      <c r="E1196" s="39">
        <v>1977</v>
      </c>
      <c r="F1196" s="39" t="s">
        <v>2122</v>
      </c>
      <c r="G1196" s="51" t="s">
        <v>2088</v>
      </c>
      <c r="H1196" s="39">
        <v>5</v>
      </c>
      <c r="I1196" s="39">
        <v>6</v>
      </c>
      <c r="J1196" s="39">
        <v>0</v>
      </c>
      <c r="K1196" s="39">
        <v>4386.5</v>
      </c>
      <c r="L1196" s="39">
        <v>4390.3999999999996</v>
      </c>
      <c r="M1196" s="41">
        <v>0</v>
      </c>
      <c r="N1196" s="41">
        <f t="shared" si="97"/>
        <v>0</v>
      </c>
      <c r="O1196" s="41">
        <v>0</v>
      </c>
      <c r="P1196" s="41">
        <v>0</v>
      </c>
      <c r="Q1196" s="41">
        <v>0</v>
      </c>
      <c r="R1196" s="52">
        <v>45292</v>
      </c>
      <c r="S1196" s="52">
        <v>45657</v>
      </c>
    </row>
    <row r="1197" spans="1:19" ht="20.25" x14ac:dyDescent="0.3">
      <c r="A1197" s="39">
        <v>160</v>
      </c>
      <c r="B1197" s="43" t="s">
        <v>909</v>
      </c>
      <c r="C1197" s="50">
        <v>35415</v>
      </c>
      <c r="D1197" s="39" t="s">
        <v>1896</v>
      </c>
      <c r="E1197" s="39">
        <v>1968</v>
      </c>
      <c r="F1197" s="39" t="s">
        <v>2122</v>
      </c>
      <c r="G1197" s="51" t="s">
        <v>2089</v>
      </c>
      <c r="H1197" s="39">
        <v>4</v>
      </c>
      <c r="I1197" s="39">
        <v>6</v>
      </c>
      <c r="J1197" s="39">
        <v>0</v>
      </c>
      <c r="K1197" s="39">
        <v>4388.3900000000003</v>
      </c>
      <c r="L1197" s="39">
        <v>4425.1899999999996</v>
      </c>
      <c r="M1197" s="41">
        <v>0</v>
      </c>
      <c r="N1197" s="41">
        <f t="shared" si="97"/>
        <v>0</v>
      </c>
      <c r="O1197" s="41">
        <v>0</v>
      </c>
      <c r="P1197" s="41">
        <v>0</v>
      </c>
      <c r="Q1197" s="41">
        <v>0</v>
      </c>
      <c r="R1197" s="52">
        <v>45292</v>
      </c>
      <c r="S1197" s="52">
        <v>45657</v>
      </c>
    </row>
    <row r="1198" spans="1:19" ht="20.25" x14ac:dyDescent="0.3">
      <c r="A1198" s="39">
        <v>161</v>
      </c>
      <c r="B1198" s="43" t="s">
        <v>910</v>
      </c>
      <c r="C1198" s="50">
        <v>35647</v>
      </c>
      <c r="D1198" s="39" t="s">
        <v>1896</v>
      </c>
      <c r="E1198" s="39">
        <v>1937</v>
      </c>
      <c r="F1198" s="39" t="s">
        <v>2122</v>
      </c>
      <c r="G1198" s="51" t="s">
        <v>2090</v>
      </c>
      <c r="H1198" s="39">
        <v>2</v>
      </c>
      <c r="I1198" s="39">
        <v>2</v>
      </c>
      <c r="J1198" s="39">
        <v>0</v>
      </c>
      <c r="K1198" s="39">
        <v>720.5</v>
      </c>
      <c r="L1198" s="39">
        <v>703.2</v>
      </c>
      <c r="M1198" s="41">
        <v>0</v>
      </c>
      <c r="N1198" s="41">
        <f t="shared" si="97"/>
        <v>0</v>
      </c>
      <c r="O1198" s="41">
        <v>0</v>
      </c>
      <c r="P1198" s="41">
        <v>0</v>
      </c>
      <c r="Q1198" s="41">
        <v>0</v>
      </c>
      <c r="R1198" s="52">
        <v>45292</v>
      </c>
      <c r="S1198" s="52">
        <v>45657</v>
      </c>
    </row>
    <row r="1199" spans="1:19" ht="20.25" x14ac:dyDescent="0.3">
      <c r="A1199" s="39">
        <v>162</v>
      </c>
      <c r="B1199" s="43" t="s">
        <v>911</v>
      </c>
      <c r="C1199" s="50">
        <v>35631</v>
      </c>
      <c r="D1199" s="39" t="s">
        <v>1896</v>
      </c>
      <c r="E1199" s="39">
        <v>1969</v>
      </c>
      <c r="F1199" s="39" t="s">
        <v>2122</v>
      </c>
      <c r="G1199" s="51" t="s">
        <v>2090</v>
      </c>
      <c r="H1199" s="39">
        <v>4</v>
      </c>
      <c r="I1199" s="39">
        <v>3</v>
      </c>
      <c r="J1199" s="39">
        <v>0</v>
      </c>
      <c r="K1199" s="39">
        <v>3470.6</v>
      </c>
      <c r="L1199" s="39">
        <v>2287.1999999999998</v>
      </c>
      <c r="M1199" s="41">
        <v>0</v>
      </c>
      <c r="N1199" s="41">
        <f t="shared" si="97"/>
        <v>0</v>
      </c>
      <c r="O1199" s="41">
        <v>0</v>
      </c>
      <c r="P1199" s="41">
        <v>0</v>
      </c>
      <c r="Q1199" s="41">
        <v>0</v>
      </c>
      <c r="R1199" s="52">
        <v>45292</v>
      </c>
      <c r="S1199" s="52">
        <v>45657</v>
      </c>
    </row>
    <row r="1200" spans="1:19" ht="20.25" x14ac:dyDescent="0.3">
      <c r="A1200" s="39">
        <v>163</v>
      </c>
      <c r="B1200" s="43" t="s">
        <v>1534</v>
      </c>
      <c r="C1200" s="50">
        <v>35687</v>
      </c>
      <c r="D1200" s="39" t="s">
        <v>1896</v>
      </c>
      <c r="E1200" s="39">
        <v>1951</v>
      </c>
      <c r="F1200" s="39" t="s">
        <v>2122</v>
      </c>
      <c r="G1200" s="51" t="s">
        <v>2094</v>
      </c>
      <c r="H1200" s="39">
        <v>2</v>
      </c>
      <c r="I1200" s="39">
        <v>1</v>
      </c>
      <c r="J1200" s="39">
        <v>0</v>
      </c>
      <c r="K1200" s="39">
        <v>1191.3</v>
      </c>
      <c r="L1200" s="39">
        <v>303.87</v>
      </c>
      <c r="M1200" s="41">
        <v>0</v>
      </c>
      <c r="N1200" s="41">
        <f t="shared" si="97"/>
        <v>0</v>
      </c>
      <c r="O1200" s="41">
        <v>0</v>
      </c>
      <c r="P1200" s="41">
        <v>0</v>
      </c>
      <c r="Q1200" s="41">
        <v>0</v>
      </c>
      <c r="R1200" s="52">
        <v>45292</v>
      </c>
      <c r="S1200" s="52">
        <v>45657</v>
      </c>
    </row>
    <row r="1201" spans="1:19" ht="20.25" x14ac:dyDescent="0.3">
      <c r="A1201" s="39">
        <v>164</v>
      </c>
      <c r="B1201" s="43" t="s">
        <v>1535</v>
      </c>
      <c r="C1201" s="50">
        <v>35690</v>
      </c>
      <c r="D1201" s="39" t="s">
        <v>1896</v>
      </c>
      <c r="E1201" s="39">
        <v>1951</v>
      </c>
      <c r="F1201" s="39" t="s">
        <v>2122</v>
      </c>
      <c r="G1201" s="51" t="s">
        <v>2094</v>
      </c>
      <c r="H1201" s="39">
        <v>2</v>
      </c>
      <c r="I1201" s="39">
        <v>1</v>
      </c>
      <c r="J1201" s="39">
        <v>0</v>
      </c>
      <c r="K1201" s="39">
        <v>1032.2</v>
      </c>
      <c r="L1201" s="39">
        <v>318.2</v>
      </c>
      <c r="M1201" s="41">
        <v>0</v>
      </c>
      <c r="N1201" s="41">
        <f t="shared" si="97"/>
        <v>0</v>
      </c>
      <c r="O1201" s="41">
        <v>0</v>
      </c>
      <c r="P1201" s="41">
        <v>0</v>
      </c>
      <c r="Q1201" s="41">
        <v>0</v>
      </c>
      <c r="R1201" s="52">
        <v>45292</v>
      </c>
      <c r="S1201" s="52">
        <v>45657</v>
      </c>
    </row>
    <row r="1202" spans="1:19" ht="20.25" x14ac:dyDescent="0.3">
      <c r="A1202" s="39">
        <v>165</v>
      </c>
      <c r="B1202" s="43" t="s">
        <v>913</v>
      </c>
      <c r="C1202" s="50">
        <v>35737</v>
      </c>
      <c r="D1202" s="39" t="s">
        <v>1896</v>
      </c>
      <c r="E1202" s="39">
        <v>1953</v>
      </c>
      <c r="F1202" s="39" t="s">
        <v>2122</v>
      </c>
      <c r="G1202" s="51" t="s">
        <v>2097</v>
      </c>
      <c r="H1202" s="39">
        <v>2</v>
      </c>
      <c r="I1202" s="39">
        <v>2</v>
      </c>
      <c r="J1202" s="39">
        <v>0</v>
      </c>
      <c r="K1202" s="39">
        <v>395</v>
      </c>
      <c r="L1202" s="39">
        <v>394.9</v>
      </c>
      <c r="M1202" s="41">
        <v>0</v>
      </c>
      <c r="N1202" s="41">
        <f t="shared" si="97"/>
        <v>0</v>
      </c>
      <c r="O1202" s="41">
        <v>0</v>
      </c>
      <c r="P1202" s="41">
        <v>0</v>
      </c>
      <c r="Q1202" s="41">
        <v>0</v>
      </c>
      <c r="R1202" s="52">
        <v>45292</v>
      </c>
      <c r="S1202" s="52">
        <v>45657</v>
      </c>
    </row>
    <row r="1203" spans="1:19" ht="20.25" x14ac:dyDescent="0.3">
      <c r="A1203" s="39">
        <v>166</v>
      </c>
      <c r="B1203" s="43" t="s">
        <v>914</v>
      </c>
      <c r="C1203" s="50">
        <v>35738</v>
      </c>
      <c r="D1203" s="39" t="s">
        <v>1896</v>
      </c>
      <c r="E1203" s="39">
        <v>1952</v>
      </c>
      <c r="F1203" s="39" t="s">
        <v>2122</v>
      </c>
      <c r="G1203" s="51" t="s">
        <v>2097</v>
      </c>
      <c r="H1203" s="39">
        <v>2</v>
      </c>
      <c r="I1203" s="39">
        <v>2</v>
      </c>
      <c r="J1203" s="39">
        <v>0</v>
      </c>
      <c r="K1203" s="39">
        <v>396.9</v>
      </c>
      <c r="L1203" s="39">
        <v>396.2</v>
      </c>
      <c r="M1203" s="41">
        <v>0</v>
      </c>
      <c r="N1203" s="41">
        <f t="shared" si="97"/>
        <v>0</v>
      </c>
      <c r="O1203" s="41">
        <v>0</v>
      </c>
      <c r="P1203" s="41">
        <v>0</v>
      </c>
      <c r="Q1203" s="41">
        <v>0</v>
      </c>
      <c r="R1203" s="52">
        <v>45292</v>
      </c>
      <c r="S1203" s="52">
        <v>45657</v>
      </c>
    </row>
    <row r="1204" spans="1:19" ht="20.25" x14ac:dyDescent="0.3">
      <c r="A1204" s="39">
        <v>167</v>
      </c>
      <c r="B1204" s="43" t="s">
        <v>916</v>
      </c>
      <c r="C1204" s="50">
        <v>35740</v>
      </c>
      <c r="D1204" s="39" t="s">
        <v>1896</v>
      </c>
      <c r="E1204" s="39">
        <v>1953</v>
      </c>
      <c r="F1204" s="39" t="s">
        <v>2122</v>
      </c>
      <c r="G1204" s="51" t="s">
        <v>2097</v>
      </c>
      <c r="H1204" s="39">
        <v>2</v>
      </c>
      <c r="I1204" s="39">
        <v>2</v>
      </c>
      <c r="J1204" s="39">
        <v>0</v>
      </c>
      <c r="K1204" s="39">
        <v>405.5</v>
      </c>
      <c r="L1204" s="39">
        <v>405.5</v>
      </c>
      <c r="M1204" s="41">
        <v>0</v>
      </c>
      <c r="N1204" s="41">
        <f t="shared" si="97"/>
        <v>0</v>
      </c>
      <c r="O1204" s="41">
        <v>0</v>
      </c>
      <c r="P1204" s="41">
        <v>0</v>
      </c>
      <c r="Q1204" s="41">
        <v>0</v>
      </c>
      <c r="R1204" s="52">
        <v>45292</v>
      </c>
      <c r="S1204" s="52">
        <v>45657</v>
      </c>
    </row>
    <row r="1205" spans="1:19" ht="20.25" x14ac:dyDescent="0.3">
      <c r="A1205" s="39">
        <v>168</v>
      </c>
      <c r="B1205" s="43" t="s">
        <v>918</v>
      </c>
      <c r="C1205" s="50">
        <v>35743</v>
      </c>
      <c r="D1205" s="39" t="s">
        <v>1896</v>
      </c>
      <c r="E1205" s="39">
        <v>1954</v>
      </c>
      <c r="F1205" s="39" t="s">
        <v>2122</v>
      </c>
      <c r="G1205" s="51" t="s">
        <v>2097</v>
      </c>
      <c r="H1205" s="39">
        <v>2</v>
      </c>
      <c r="I1205" s="39">
        <v>1</v>
      </c>
      <c r="J1205" s="39">
        <v>0</v>
      </c>
      <c r="K1205" s="39">
        <v>410.1</v>
      </c>
      <c r="L1205" s="39">
        <v>410.3</v>
      </c>
      <c r="M1205" s="41">
        <v>0</v>
      </c>
      <c r="N1205" s="41">
        <f t="shared" si="97"/>
        <v>0</v>
      </c>
      <c r="O1205" s="41">
        <v>0</v>
      </c>
      <c r="P1205" s="41">
        <v>0</v>
      </c>
      <c r="Q1205" s="41">
        <v>0</v>
      </c>
      <c r="R1205" s="52">
        <v>45292</v>
      </c>
      <c r="S1205" s="52">
        <v>45657</v>
      </c>
    </row>
    <row r="1206" spans="1:19" ht="20.25" x14ac:dyDescent="0.3">
      <c r="A1206" s="39">
        <v>169</v>
      </c>
      <c r="B1206" s="43" t="s">
        <v>920</v>
      </c>
      <c r="C1206" s="50">
        <v>35800</v>
      </c>
      <c r="D1206" s="39" t="s">
        <v>1896</v>
      </c>
      <c r="E1206" s="39">
        <v>1958</v>
      </c>
      <c r="F1206" s="39" t="s">
        <v>2122</v>
      </c>
      <c r="G1206" s="51" t="s">
        <v>2094</v>
      </c>
      <c r="H1206" s="39">
        <v>2</v>
      </c>
      <c r="I1206" s="39">
        <v>1</v>
      </c>
      <c r="J1206" s="39">
        <v>0</v>
      </c>
      <c r="K1206" s="39">
        <v>453.8</v>
      </c>
      <c r="L1206" s="39">
        <v>367.63</v>
      </c>
      <c r="M1206" s="41">
        <v>0</v>
      </c>
      <c r="N1206" s="41">
        <f t="shared" si="97"/>
        <v>0</v>
      </c>
      <c r="O1206" s="41">
        <v>0</v>
      </c>
      <c r="P1206" s="41">
        <v>0</v>
      </c>
      <c r="Q1206" s="41">
        <v>0</v>
      </c>
      <c r="R1206" s="52">
        <v>45292</v>
      </c>
      <c r="S1206" s="52">
        <v>45657</v>
      </c>
    </row>
    <row r="1207" spans="1:19" ht="20.25" x14ac:dyDescent="0.3">
      <c r="A1207" s="39">
        <v>170</v>
      </c>
      <c r="B1207" s="43" t="s">
        <v>921</v>
      </c>
      <c r="C1207" s="50">
        <v>35801</v>
      </c>
      <c r="D1207" s="39" t="s">
        <v>1896</v>
      </c>
      <c r="E1207" s="39">
        <v>1959</v>
      </c>
      <c r="F1207" s="39" t="s">
        <v>2122</v>
      </c>
      <c r="G1207" s="51" t="s">
        <v>2094</v>
      </c>
      <c r="H1207" s="39">
        <v>2</v>
      </c>
      <c r="I1207" s="39">
        <v>1</v>
      </c>
      <c r="J1207" s="39">
        <v>0</v>
      </c>
      <c r="K1207" s="39">
        <v>458.4</v>
      </c>
      <c r="L1207" s="39">
        <v>420.5</v>
      </c>
      <c r="M1207" s="41">
        <v>0</v>
      </c>
      <c r="N1207" s="41">
        <f t="shared" si="97"/>
        <v>0</v>
      </c>
      <c r="O1207" s="41">
        <v>0</v>
      </c>
      <c r="P1207" s="41">
        <v>0</v>
      </c>
      <c r="Q1207" s="41">
        <v>0</v>
      </c>
      <c r="R1207" s="52">
        <v>45292</v>
      </c>
      <c r="S1207" s="52">
        <v>45657</v>
      </c>
    </row>
    <row r="1208" spans="1:19" ht="20.25" x14ac:dyDescent="0.3">
      <c r="A1208" s="39">
        <v>171</v>
      </c>
      <c r="B1208" s="43" t="s">
        <v>922</v>
      </c>
      <c r="C1208" s="50">
        <v>35807</v>
      </c>
      <c r="D1208" s="39" t="s">
        <v>1896</v>
      </c>
      <c r="E1208" s="39">
        <v>1957</v>
      </c>
      <c r="F1208" s="39" t="s">
        <v>2122</v>
      </c>
      <c r="G1208" s="51" t="s">
        <v>2094</v>
      </c>
      <c r="H1208" s="39">
        <v>2</v>
      </c>
      <c r="I1208" s="39">
        <v>1</v>
      </c>
      <c r="J1208" s="39">
        <v>0</v>
      </c>
      <c r="K1208" s="39">
        <v>555.4</v>
      </c>
      <c r="L1208" s="39">
        <v>506.9</v>
      </c>
      <c r="M1208" s="41">
        <v>0</v>
      </c>
      <c r="N1208" s="41">
        <f t="shared" si="97"/>
        <v>0</v>
      </c>
      <c r="O1208" s="41">
        <v>0</v>
      </c>
      <c r="P1208" s="41">
        <v>0</v>
      </c>
      <c r="Q1208" s="41">
        <v>0</v>
      </c>
      <c r="R1208" s="52">
        <v>45292</v>
      </c>
      <c r="S1208" s="52">
        <v>45657</v>
      </c>
    </row>
    <row r="1209" spans="1:19" ht="20.25" x14ac:dyDescent="0.3">
      <c r="A1209" s="39">
        <v>172</v>
      </c>
      <c r="B1209" s="43" t="s">
        <v>923</v>
      </c>
      <c r="C1209" s="50">
        <v>35765</v>
      </c>
      <c r="D1209" s="39" t="s">
        <v>1896</v>
      </c>
      <c r="E1209" s="39">
        <v>1953</v>
      </c>
      <c r="F1209" s="39" t="s">
        <v>2122</v>
      </c>
      <c r="G1209" s="51" t="s">
        <v>2094</v>
      </c>
      <c r="H1209" s="39">
        <v>2</v>
      </c>
      <c r="I1209" s="39">
        <v>2</v>
      </c>
      <c r="J1209" s="39">
        <v>0</v>
      </c>
      <c r="K1209" s="39">
        <v>384.5</v>
      </c>
      <c r="L1209" s="39">
        <v>352.9</v>
      </c>
      <c r="M1209" s="41">
        <v>0</v>
      </c>
      <c r="N1209" s="41">
        <f t="shared" si="97"/>
        <v>0</v>
      </c>
      <c r="O1209" s="41">
        <v>0</v>
      </c>
      <c r="P1209" s="41">
        <v>0</v>
      </c>
      <c r="Q1209" s="41">
        <v>0</v>
      </c>
      <c r="R1209" s="52">
        <v>45292</v>
      </c>
      <c r="S1209" s="52">
        <v>45657</v>
      </c>
    </row>
    <row r="1210" spans="1:19" ht="20.25" x14ac:dyDescent="0.3">
      <c r="A1210" s="39">
        <v>173</v>
      </c>
      <c r="B1210" s="43" t="s">
        <v>924</v>
      </c>
      <c r="C1210" s="50">
        <v>35766</v>
      </c>
      <c r="D1210" s="39" t="s">
        <v>1896</v>
      </c>
      <c r="E1210" s="39">
        <v>1953</v>
      </c>
      <c r="F1210" s="39" t="s">
        <v>2122</v>
      </c>
      <c r="G1210" s="51" t="s">
        <v>2089</v>
      </c>
      <c r="H1210" s="39">
        <v>2</v>
      </c>
      <c r="I1210" s="39">
        <v>2</v>
      </c>
      <c r="J1210" s="39">
        <v>0</v>
      </c>
      <c r="K1210" s="39">
        <v>626.79999999999995</v>
      </c>
      <c r="L1210" s="39">
        <v>543.9</v>
      </c>
      <c r="M1210" s="41">
        <v>0</v>
      </c>
      <c r="N1210" s="41">
        <f t="shared" si="97"/>
        <v>0</v>
      </c>
      <c r="O1210" s="41">
        <v>0</v>
      </c>
      <c r="P1210" s="41">
        <v>0</v>
      </c>
      <c r="Q1210" s="41">
        <v>0</v>
      </c>
      <c r="R1210" s="52">
        <v>45292</v>
      </c>
      <c r="S1210" s="52">
        <v>45657</v>
      </c>
    </row>
    <row r="1211" spans="1:19" ht="20.25" x14ac:dyDescent="0.3">
      <c r="A1211" s="39">
        <v>174</v>
      </c>
      <c r="B1211" s="43" t="s">
        <v>925</v>
      </c>
      <c r="C1211" s="50">
        <v>35769</v>
      </c>
      <c r="D1211" s="39" t="s">
        <v>1896</v>
      </c>
      <c r="E1211" s="39">
        <v>1955</v>
      </c>
      <c r="F1211" s="39" t="s">
        <v>2122</v>
      </c>
      <c r="G1211" s="51" t="s">
        <v>2089</v>
      </c>
      <c r="H1211" s="39">
        <v>2</v>
      </c>
      <c r="I1211" s="39">
        <v>1</v>
      </c>
      <c r="J1211" s="39">
        <v>0</v>
      </c>
      <c r="K1211" s="39">
        <v>602.1</v>
      </c>
      <c r="L1211" s="39">
        <v>534.9</v>
      </c>
      <c r="M1211" s="41">
        <v>0</v>
      </c>
      <c r="N1211" s="41">
        <f t="shared" si="97"/>
        <v>0</v>
      </c>
      <c r="O1211" s="41">
        <v>0</v>
      </c>
      <c r="P1211" s="41">
        <v>0</v>
      </c>
      <c r="Q1211" s="41">
        <v>0</v>
      </c>
      <c r="R1211" s="52">
        <v>45292</v>
      </c>
      <c r="S1211" s="52">
        <v>45657</v>
      </c>
    </row>
    <row r="1212" spans="1:19" ht="20.25" x14ac:dyDescent="0.3">
      <c r="A1212" s="39">
        <v>175</v>
      </c>
      <c r="B1212" s="43" t="s">
        <v>926</v>
      </c>
      <c r="C1212" s="50">
        <v>35788</v>
      </c>
      <c r="D1212" s="39" t="s">
        <v>1896</v>
      </c>
      <c r="E1212" s="39">
        <v>1959</v>
      </c>
      <c r="F1212" s="39" t="s">
        <v>2122</v>
      </c>
      <c r="G1212" s="51" t="s">
        <v>2094</v>
      </c>
      <c r="H1212" s="39">
        <v>2</v>
      </c>
      <c r="I1212" s="39">
        <v>1</v>
      </c>
      <c r="J1212" s="39">
        <v>0</v>
      </c>
      <c r="K1212" s="39">
        <v>453.5</v>
      </c>
      <c r="L1212" s="39">
        <v>415.5</v>
      </c>
      <c r="M1212" s="41">
        <v>0</v>
      </c>
      <c r="N1212" s="41">
        <f t="shared" si="97"/>
        <v>0</v>
      </c>
      <c r="O1212" s="41">
        <v>0</v>
      </c>
      <c r="P1212" s="41">
        <v>0</v>
      </c>
      <c r="Q1212" s="41">
        <v>0</v>
      </c>
      <c r="R1212" s="52">
        <v>45292</v>
      </c>
      <c r="S1212" s="52">
        <v>45657</v>
      </c>
    </row>
    <row r="1213" spans="1:19" ht="20.25" x14ac:dyDescent="0.3">
      <c r="A1213" s="39">
        <v>176</v>
      </c>
      <c r="B1213" s="43" t="s">
        <v>927</v>
      </c>
      <c r="C1213" s="50">
        <v>35789</v>
      </c>
      <c r="D1213" s="39" t="s">
        <v>1896</v>
      </c>
      <c r="E1213" s="39">
        <v>1958</v>
      </c>
      <c r="F1213" s="39" t="s">
        <v>2122</v>
      </c>
      <c r="G1213" s="51" t="s">
        <v>2094</v>
      </c>
      <c r="H1213" s="39">
        <v>2</v>
      </c>
      <c r="I1213" s="39">
        <v>1</v>
      </c>
      <c r="J1213" s="39">
        <v>0</v>
      </c>
      <c r="K1213" s="39">
        <v>445.9</v>
      </c>
      <c r="L1213" s="39">
        <v>405.9</v>
      </c>
      <c r="M1213" s="41">
        <v>0</v>
      </c>
      <c r="N1213" s="41">
        <f t="shared" si="97"/>
        <v>0</v>
      </c>
      <c r="O1213" s="41">
        <v>0</v>
      </c>
      <c r="P1213" s="41">
        <v>0</v>
      </c>
      <c r="Q1213" s="41">
        <v>0</v>
      </c>
      <c r="R1213" s="52">
        <v>45292</v>
      </c>
      <c r="S1213" s="52">
        <v>45657</v>
      </c>
    </row>
    <row r="1214" spans="1:19" ht="20.25" x14ac:dyDescent="0.3">
      <c r="A1214" s="39">
        <v>177</v>
      </c>
      <c r="B1214" s="43" t="s">
        <v>928</v>
      </c>
      <c r="C1214" s="50">
        <v>35790</v>
      </c>
      <c r="D1214" s="39" t="s">
        <v>1896</v>
      </c>
      <c r="E1214" s="39">
        <v>1957</v>
      </c>
      <c r="F1214" s="39" t="s">
        <v>2122</v>
      </c>
      <c r="G1214" s="51" t="s">
        <v>2094</v>
      </c>
      <c r="H1214" s="39">
        <v>2</v>
      </c>
      <c r="I1214" s="39">
        <v>1</v>
      </c>
      <c r="J1214" s="39">
        <v>0</v>
      </c>
      <c r="K1214" s="39">
        <v>450</v>
      </c>
      <c r="L1214" s="39">
        <v>410</v>
      </c>
      <c r="M1214" s="41">
        <v>0</v>
      </c>
      <c r="N1214" s="41">
        <f t="shared" si="97"/>
        <v>0</v>
      </c>
      <c r="O1214" s="41">
        <v>0</v>
      </c>
      <c r="P1214" s="41">
        <v>0</v>
      </c>
      <c r="Q1214" s="41">
        <v>0</v>
      </c>
      <c r="R1214" s="52">
        <v>45292</v>
      </c>
      <c r="S1214" s="52">
        <v>45657</v>
      </c>
    </row>
    <row r="1215" spans="1:19" ht="20.25" x14ac:dyDescent="0.3">
      <c r="A1215" s="39">
        <v>178</v>
      </c>
      <c r="B1215" s="43" t="s">
        <v>929</v>
      </c>
      <c r="C1215" s="50">
        <v>35866</v>
      </c>
      <c r="D1215" s="39" t="s">
        <v>1896</v>
      </c>
      <c r="E1215" s="39">
        <v>1958</v>
      </c>
      <c r="F1215" s="39" t="s">
        <v>2122</v>
      </c>
      <c r="G1215" s="51" t="s">
        <v>2094</v>
      </c>
      <c r="H1215" s="39">
        <v>2</v>
      </c>
      <c r="I1215" s="39">
        <v>1</v>
      </c>
      <c r="J1215" s="39">
        <v>0</v>
      </c>
      <c r="K1215" s="39">
        <v>408.2</v>
      </c>
      <c r="L1215" s="39">
        <v>408.7</v>
      </c>
      <c r="M1215" s="41">
        <v>0</v>
      </c>
      <c r="N1215" s="41">
        <f t="shared" si="97"/>
        <v>0</v>
      </c>
      <c r="O1215" s="41">
        <v>0</v>
      </c>
      <c r="P1215" s="41">
        <v>0</v>
      </c>
      <c r="Q1215" s="41">
        <v>0</v>
      </c>
      <c r="R1215" s="52">
        <v>45292</v>
      </c>
      <c r="S1215" s="52">
        <v>45657</v>
      </c>
    </row>
    <row r="1216" spans="1:19" ht="20.25" x14ac:dyDescent="0.3">
      <c r="A1216" s="39">
        <v>179</v>
      </c>
      <c r="B1216" s="43" t="s">
        <v>817</v>
      </c>
      <c r="C1216" s="50">
        <v>33102</v>
      </c>
      <c r="D1216" s="39" t="s">
        <v>1896</v>
      </c>
      <c r="E1216" s="39">
        <v>1958</v>
      </c>
      <c r="F1216" s="39" t="s">
        <v>2122</v>
      </c>
      <c r="G1216" s="51" t="s">
        <v>2089</v>
      </c>
      <c r="H1216" s="39">
        <v>2</v>
      </c>
      <c r="I1216" s="39">
        <v>2</v>
      </c>
      <c r="J1216" s="39">
        <v>0</v>
      </c>
      <c r="K1216" s="39">
        <v>395.5</v>
      </c>
      <c r="L1216" s="39">
        <v>692.1</v>
      </c>
      <c r="M1216" s="41">
        <v>0</v>
      </c>
      <c r="N1216" s="41">
        <f t="shared" si="97"/>
        <v>0</v>
      </c>
      <c r="O1216" s="41">
        <v>0</v>
      </c>
      <c r="P1216" s="41">
        <v>0</v>
      </c>
      <c r="Q1216" s="41">
        <v>0</v>
      </c>
      <c r="R1216" s="52">
        <v>45292</v>
      </c>
      <c r="S1216" s="52">
        <v>45657</v>
      </c>
    </row>
    <row r="1217" spans="1:19" ht="20.25" x14ac:dyDescent="0.3">
      <c r="A1217" s="39">
        <v>180</v>
      </c>
      <c r="B1217" s="43" t="s">
        <v>818</v>
      </c>
      <c r="C1217" s="50">
        <v>33104</v>
      </c>
      <c r="D1217" s="39" t="s">
        <v>1896</v>
      </c>
      <c r="E1217" s="39">
        <v>1958</v>
      </c>
      <c r="F1217" s="39" t="s">
        <v>2122</v>
      </c>
      <c r="G1217" s="51" t="s">
        <v>2089</v>
      </c>
      <c r="H1217" s="39">
        <v>2</v>
      </c>
      <c r="I1217" s="39">
        <v>1</v>
      </c>
      <c r="J1217" s="39">
        <v>0</v>
      </c>
      <c r="K1217" s="39">
        <v>318</v>
      </c>
      <c r="L1217" s="39">
        <v>433</v>
      </c>
      <c r="M1217" s="41">
        <v>0</v>
      </c>
      <c r="N1217" s="41">
        <f t="shared" si="97"/>
        <v>0</v>
      </c>
      <c r="O1217" s="41">
        <v>0</v>
      </c>
      <c r="P1217" s="41">
        <v>0</v>
      </c>
      <c r="Q1217" s="41">
        <v>0</v>
      </c>
      <c r="R1217" s="52">
        <v>45292</v>
      </c>
      <c r="S1217" s="52">
        <v>45657</v>
      </c>
    </row>
    <row r="1218" spans="1:19" ht="20.25" x14ac:dyDescent="0.3">
      <c r="A1218" s="39">
        <v>181</v>
      </c>
      <c r="B1218" s="43" t="s">
        <v>819</v>
      </c>
      <c r="C1218" s="50">
        <v>33105</v>
      </c>
      <c r="D1218" s="39" t="s">
        <v>1896</v>
      </c>
      <c r="E1218" s="39">
        <v>1958</v>
      </c>
      <c r="F1218" s="39" t="s">
        <v>2122</v>
      </c>
      <c r="G1218" s="51" t="s">
        <v>2089</v>
      </c>
      <c r="H1218" s="39">
        <v>2</v>
      </c>
      <c r="I1218" s="39">
        <v>2</v>
      </c>
      <c r="J1218" s="39">
        <v>0</v>
      </c>
      <c r="K1218" s="39">
        <v>614.29999999999995</v>
      </c>
      <c r="L1218" s="39">
        <v>703.1</v>
      </c>
      <c r="M1218" s="41">
        <v>0</v>
      </c>
      <c r="N1218" s="41">
        <f t="shared" si="97"/>
        <v>0</v>
      </c>
      <c r="O1218" s="41">
        <v>0</v>
      </c>
      <c r="P1218" s="41">
        <v>0</v>
      </c>
      <c r="Q1218" s="41">
        <v>0</v>
      </c>
      <c r="R1218" s="52">
        <v>45292</v>
      </c>
      <c r="S1218" s="52">
        <v>45657</v>
      </c>
    </row>
    <row r="1219" spans="1:19" ht="20.25" x14ac:dyDescent="0.3">
      <c r="A1219" s="39">
        <v>182</v>
      </c>
      <c r="B1219" s="43" t="s">
        <v>820</v>
      </c>
      <c r="C1219" s="50">
        <v>33106</v>
      </c>
      <c r="D1219" s="39" t="s">
        <v>1896</v>
      </c>
      <c r="E1219" s="39">
        <v>1958</v>
      </c>
      <c r="F1219" s="39" t="s">
        <v>2122</v>
      </c>
      <c r="G1219" s="51" t="s">
        <v>2089</v>
      </c>
      <c r="H1219" s="39">
        <v>2</v>
      </c>
      <c r="I1219" s="39">
        <v>1</v>
      </c>
      <c r="J1219" s="39">
        <v>0</v>
      </c>
      <c r="K1219" s="39">
        <v>327.39999999999998</v>
      </c>
      <c r="L1219" s="39">
        <v>371.1</v>
      </c>
      <c r="M1219" s="41">
        <v>0</v>
      </c>
      <c r="N1219" s="41">
        <f t="shared" si="97"/>
        <v>0</v>
      </c>
      <c r="O1219" s="41">
        <v>0</v>
      </c>
      <c r="P1219" s="41">
        <v>0</v>
      </c>
      <c r="Q1219" s="41">
        <v>0</v>
      </c>
      <c r="R1219" s="52">
        <v>45292</v>
      </c>
      <c r="S1219" s="52">
        <v>45657</v>
      </c>
    </row>
    <row r="1220" spans="1:19" ht="20.25" x14ac:dyDescent="0.3">
      <c r="A1220" s="39">
        <v>183</v>
      </c>
      <c r="B1220" s="43" t="s">
        <v>821</v>
      </c>
      <c r="C1220" s="50">
        <v>33107</v>
      </c>
      <c r="D1220" s="39" t="s">
        <v>1896</v>
      </c>
      <c r="E1220" s="39">
        <v>1959</v>
      </c>
      <c r="F1220" s="39" t="s">
        <v>2122</v>
      </c>
      <c r="G1220" s="51" t="s">
        <v>2089</v>
      </c>
      <c r="H1220" s="39">
        <v>2</v>
      </c>
      <c r="I1220" s="39">
        <v>1</v>
      </c>
      <c r="J1220" s="39">
        <v>0</v>
      </c>
      <c r="K1220" s="39">
        <v>706.9</v>
      </c>
      <c r="L1220" s="39">
        <v>704.4</v>
      </c>
      <c r="M1220" s="41">
        <v>0</v>
      </c>
      <c r="N1220" s="41">
        <f t="shared" si="97"/>
        <v>0</v>
      </c>
      <c r="O1220" s="41">
        <v>0</v>
      </c>
      <c r="P1220" s="41">
        <v>0</v>
      </c>
      <c r="Q1220" s="41">
        <v>0</v>
      </c>
      <c r="R1220" s="52">
        <v>45292</v>
      </c>
      <c r="S1220" s="52">
        <v>45657</v>
      </c>
    </row>
    <row r="1221" spans="1:19" ht="20.25" x14ac:dyDescent="0.3">
      <c r="A1221" s="39">
        <v>184</v>
      </c>
      <c r="B1221" s="43" t="s">
        <v>822</v>
      </c>
      <c r="C1221" s="50">
        <v>33108</v>
      </c>
      <c r="D1221" s="39" t="s">
        <v>1896</v>
      </c>
      <c r="E1221" s="39">
        <v>1958</v>
      </c>
      <c r="F1221" s="39" t="s">
        <v>2122</v>
      </c>
      <c r="G1221" s="51" t="s">
        <v>2089</v>
      </c>
      <c r="H1221" s="39">
        <v>2</v>
      </c>
      <c r="I1221" s="39">
        <v>1</v>
      </c>
      <c r="J1221" s="39">
        <v>0</v>
      </c>
      <c r="K1221" s="39">
        <v>278.31</v>
      </c>
      <c r="L1221" s="39">
        <v>375.1</v>
      </c>
      <c r="M1221" s="41">
        <v>0</v>
      </c>
      <c r="N1221" s="41">
        <f t="shared" si="97"/>
        <v>0</v>
      </c>
      <c r="O1221" s="41">
        <v>0</v>
      </c>
      <c r="P1221" s="41">
        <v>0</v>
      </c>
      <c r="Q1221" s="41">
        <v>0</v>
      </c>
      <c r="R1221" s="52">
        <v>45292</v>
      </c>
      <c r="S1221" s="52">
        <v>45657</v>
      </c>
    </row>
    <row r="1222" spans="1:19" ht="20.25" x14ac:dyDescent="0.3">
      <c r="A1222" s="39">
        <v>185</v>
      </c>
      <c r="B1222" s="43" t="s">
        <v>823</v>
      </c>
      <c r="C1222" s="50">
        <v>33109</v>
      </c>
      <c r="D1222" s="39" t="s">
        <v>1896</v>
      </c>
      <c r="E1222" s="39">
        <v>1958</v>
      </c>
      <c r="F1222" s="39" t="s">
        <v>2122</v>
      </c>
      <c r="G1222" s="51" t="s">
        <v>2089</v>
      </c>
      <c r="H1222" s="39">
        <v>2</v>
      </c>
      <c r="I1222" s="39">
        <v>1</v>
      </c>
      <c r="J1222" s="39">
        <v>0</v>
      </c>
      <c r="K1222" s="39">
        <v>334.7</v>
      </c>
      <c r="L1222" s="39">
        <v>372.3</v>
      </c>
      <c r="M1222" s="41">
        <v>0</v>
      </c>
      <c r="N1222" s="41">
        <f t="shared" si="97"/>
        <v>0</v>
      </c>
      <c r="O1222" s="41">
        <v>0</v>
      </c>
      <c r="P1222" s="41">
        <v>0</v>
      </c>
      <c r="Q1222" s="41">
        <v>0</v>
      </c>
      <c r="R1222" s="52">
        <v>45292</v>
      </c>
      <c r="S1222" s="52">
        <v>45657</v>
      </c>
    </row>
    <row r="1223" spans="1:19" ht="20.25" x14ac:dyDescent="0.3">
      <c r="A1223" s="39">
        <v>186</v>
      </c>
      <c r="B1223" s="43" t="s">
        <v>930</v>
      </c>
      <c r="C1223" s="50">
        <v>32674</v>
      </c>
      <c r="D1223" s="39" t="s">
        <v>1896</v>
      </c>
      <c r="E1223" s="39">
        <v>1985</v>
      </c>
      <c r="F1223" s="39" t="s">
        <v>2122</v>
      </c>
      <c r="G1223" s="51" t="s">
        <v>2088</v>
      </c>
      <c r="H1223" s="39">
        <v>9</v>
      </c>
      <c r="I1223" s="39">
        <v>1</v>
      </c>
      <c r="J1223" s="39">
        <v>0</v>
      </c>
      <c r="K1223" s="39">
        <v>20986.3</v>
      </c>
      <c r="L1223" s="39">
        <v>13908.4</v>
      </c>
      <c r="M1223" s="41">
        <v>0</v>
      </c>
      <c r="N1223" s="41">
        <f t="shared" ref="N1223:N1286" si="98">M1223</f>
        <v>0</v>
      </c>
      <c r="O1223" s="41">
        <v>0</v>
      </c>
      <c r="P1223" s="41">
        <v>0</v>
      </c>
      <c r="Q1223" s="41">
        <v>0</v>
      </c>
      <c r="R1223" s="52">
        <v>45292</v>
      </c>
      <c r="S1223" s="52">
        <v>45657</v>
      </c>
    </row>
    <row r="1224" spans="1:19" ht="20.25" x14ac:dyDescent="0.3">
      <c r="A1224" s="39">
        <v>187</v>
      </c>
      <c r="B1224" s="43" t="s">
        <v>931</v>
      </c>
      <c r="C1224" s="50">
        <v>32678</v>
      </c>
      <c r="D1224" s="39" t="s">
        <v>1896</v>
      </c>
      <c r="E1224" s="39">
        <v>1985</v>
      </c>
      <c r="F1224" s="39" t="s">
        <v>2122</v>
      </c>
      <c r="G1224" s="51" t="s">
        <v>2088</v>
      </c>
      <c r="H1224" s="39">
        <v>9</v>
      </c>
      <c r="I1224" s="39">
        <v>1</v>
      </c>
      <c r="J1224" s="39">
        <v>0</v>
      </c>
      <c r="K1224" s="39">
        <v>8544.1</v>
      </c>
      <c r="L1224" s="39">
        <v>5328.8</v>
      </c>
      <c r="M1224" s="41">
        <v>0</v>
      </c>
      <c r="N1224" s="41">
        <f t="shared" si="98"/>
        <v>0</v>
      </c>
      <c r="O1224" s="41">
        <v>0</v>
      </c>
      <c r="P1224" s="41">
        <v>0</v>
      </c>
      <c r="Q1224" s="41">
        <v>0</v>
      </c>
      <c r="R1224" s="52">
        <v>45292</v>
      </c>
      <c r="S1224" s="52">
        <v>45657</v>
      </c>
    </row>
    <row r="1225" spans="1:19" ht="20.25" x14ac:dyDescent="0.3">
      <c r="A1225" s="39">
        <v>188</v>
      </c>
      <c r="B1225" s="43" t="s">
        <v>932</v>
      </c>
      <c r="C1225" s="50">
        <v>32709</v>
      </c>
      <c r="D1225" s="39" t="s">
        <v>1896</v>
      </c>
      <c r="E1225" s="39">
        <v>1981</v>
      </c>
      <c r="F1225" s="39" t="s">
        <v>2122</v>
      </c>
      <c r="G1225" s="51" t="s">
        <v>2088</v>
      </c>
      <c r="H1225" s="39">
        <v>9</v>
      </c>
      <c r="I1225" s="39">
        <v>4</v>
      </c>
      <c r="J1225" s="39">
        <v>0</v>
      </c>
      <c r="K1225" s="39">
        <v>5386.4</v>
      </c>
      <c r="L1225" s="39">
        <v>3552.3</v>
      </c>
      <c r="M1225" s="41">
        <v>0</v>
      </c>
      <c r="N1225" s="41">
        <f t="shared" si="98"/>
        <v>0</v>
      </c>
      <c r="O1225" s="41">
        <v>0</v>
      </c>
      <c r="P1225" s="41">
        <v>0</v>
      </c>
      <c r="Q1225" s="41">
        <v>0</v>
      </c>
      <c r="R1225" s="52">
        <v>45292</v>
      </c>
      <c r="S1225" s="52">
        <v>45657</v>
      </c>
    </row>
    <row r="1226" spans="1:19" ht="20.25" x14ac:dyDescent="0.3">
      <c r="A1226" s="39">
        <v>189</v>
      </c>
      <c r="B1226" s="43" t="s">
        <v>933</v>
      </c>
      <c r="C1226" s="50">
        <v>32712</v>
      </c>
      <c r="D1226" s="39" t="s">
        <v>1896</v>
      </c>
      <c r="E1226" s="39">
        <v>1981</v>
      </c>
      <c r="F1226" s="39" t="s">
        <v>2122</v>
      </c>
      <c r="G1226" s="51" t="s">
        <v>2088</v>
      </c>
      <c r="H1226" s="39">
        <v>9</v>
      </c>
      <c r="I1226" s="39">
        <v>1</v>
      </c>
      <c r="J1226" s="39">
        <v>0</v>
      </c>
      <c r="K1226" s="39">
        <v>5435.8</v>
      </c>
      <c r="L1226" s="39">
        <v>3543.3</v>
      </c>
      <c r="M1226" s="41">
        <v>0</v>
      </c>
      <c r="N1226" s="41">
        <f t="shared" si="98"/>
        <v>0</v>
      </c>
      <c r="O1226" s="41">
        <v>0</v>
      </c>
      <c r="P1226" s="41">
        <v>0</v>
      </c>
      <c r="Q1226" s="41">
        <v>0</v>
      </c>
      <c r="R1226" s="52">
        <v>45292</v>
      </c>
      <c r="S1226" s="52">
        <v>45657</v>
      </c>
    </row>
    <row r="1227" spans="1:19" ht="20.25" x14ac:dyDescent="0.3">
      <c r="A1227" s="39">
        <v>190</v>
      </c>
      <c r="B1227" s="43" t="s">
        <v>934</v>
      </c>
      <c r="C1227" s="50">
        <v>32714</v>
      </c>
      <c r="D1227" s="39" t="s">
        <v>1896</v>
      </c>
      <c r="E1227" s="39">
        <v>1981</v>
      </c>
      <c r="F1227" s="39" t="s">
        <v>2122</v>
      </c>
      <c r="G1227" s="51" t="s">
        <v>2088</v>
      </c>
      <c r="H1227" s="39">
        <v>9</v>
      </c>
      <c r="I1227" s="39">
        <v>1</v>
      </c>
      <c r="J1227" s="39">
        <v>0</v>
      </c>
      <c r="K1227" s="39">
        <v>8629.6</v>
      </c>
      <c r="L1227" s="39">
        <v>5658.3</v>
      </c>
      <c r="M1227" s="41">
        <v>0</v>
      </c>
      <c r="N1227" s="41">
        <f t="shared" si="98"/>
        <v>0</v>
      </c>
      <c r="O1227" s="41">
        <v>0</v>
      </c>
      <c r="P1227" s="41">
        <v>0</v>
      </c>
      <c r="Q1227" s="41">
        <v>0</v>
      </c>
      <c r="R1227" s="52">
        <v>45292</v>
      </c>
      <c r="S1227" s="52">
        <v>45657</v>
      </c>
    </row>
    <row r="1228" spans="1:19" ht="20.25" x14ac:dyDescent="0.3">
      <c r="A1228" s="39">
        <v>191</v>
      </c>
      <c r="B1228" s="43" t="s">
        <v>935</v>
      </c>
      <c r="C1228" s="50">
        <v>35956</v>
      </c>
      <c r="D1228" s="39" t="s">
        <v>1896</v>
      </c>
      <c r="E1228" s="39">
        <v>1968</v>
      </c>
      <c r="F1228" s="39" t="s">
        <v>2122</v>
      </c>
      <c r="G1228" s="51" t="s">
        <v>2089</v>
      </c>
      <c r="H1228" s="39">
        <v>4</v>
      </c>
      <c r="I1228" s="39">
        <v>6</v>
      </c>
      <c r="J1228" s="39">
        <v>0</v>
      </c>
      <c r="K1228" s="39">
        <v>6114.85</v>
      </c>
      <c r="L1228" s="39">
        <v>5635.4000000000005</v>
      </c>
      <c r="M1228" s="41">
        <v>0</v>
      </c>
      <c r="N1228" s="41">
        <f t="shared" si="98"/>
        <v>0</v>
      </c>
      <c r="O1228" s="41">
        <v>0</v>
      </c>
      <c r="P1228" s="41">
        <v>0</v>
      </c>
      <c r="Q1228" s="41">
        <v>0</v>
      </c>
      <c r="R1228" s="52">
        <v>45292</v>
      </c>
      <c r="S1228" s="52">
        <v>45657</v>
      </c>
    </row>
    <row r="1229" spans="1:19" ht="20.25" x14ac:dyDescent="0.3">
      <c r="A1229" s="39">
        <v>192</v>
      </c>
      <c r="B1229" s="43" t="s">
        <v>936</v>
      </c>
      <c r="C1229" s="50">
        <v>35959</v>
      </c>
      <c r="D1229" s="39" t="s">
        <v>1896</v>
      </c>
      <c r="E1229" s="39">
        <v>1973</v>
      </c>
      <c r="F1229" s="39" t="s">
        <v>2122</v>
      </c>
      <c r="G1229" s="51" t="s">
        <v>2089</v>
      </c>
      <c r="H1229" s="39">
        <v>5</v>
      </c>
      <c r="I1229" s="39">
        <v>4</v>
      </c>
      <c r="J1229" s="39">
        <v>0</v>
      </c>
      <c r="K1229" s="39">
        <v>5916.7</v>
      </c>
      <c r="L1229" s="39">
        <v>3881.7</v>
      </c>
      <c r="M1229" s="41">
        <v>0</v>
      </c>
      <c r="N1229" s="41">
        <f t="shared" si="98"/>
        <v>0</v>
      </c>
      <c r="O1229" s="41">
        <v>0</v>
      </c>
      <c r="P1229" s="41">
        <v>0</v>
      </c>
      <c r="Q1229" s="41">
        <v>0</v>
      </c>
      <c r="R1229" s="52">
        <v>45292</v>
      </c>
      <c r="S1229" s="52">
        <v>45657</v>
      </c>
    </row>
    <row r="1230" spans="1:19" ht="20.25" x14ac:dyDescent="0.3">
      <c r="A1230" s="39">
        <v>193</v>
      </c>
      <c r="B1230" s="43" t="s">
        <v>938</v>
      </c>
      <c r="C1230" s="50">
        <v>36177</v>
      </c>
      <c r="D1230" s="39" t="s">
        <v>1896</v>
      </c>
      <c r="E1230" s="39">
        <v>1950</v>
      </c>
      <c r="F1230" s="39" t="s">
        <v>2122</v>
      </c>
      <c r="G1230" s="51" t="s">
        <v>2089</v>
      </c>
      <c r="H1230" s="39">
        <v>2</v>
      </c>
      <c r="I1230" s="39">
        <v>2</v>
      </c>
      <c r="J1230" s="39">
        <v>0</v>
      </c>
      <c r="K1230" s="39">
        <v>697.4</v>
      </c>
      <c r="L1230" s="39">
        <v>687.1</v>
      </c>
      <c r="M1230" s="41">
        <v>0</v>
      </c>
      <c r="N1230" s="41">
        <f t="shared" si="98"/>
        <v>0</v>
      </c>
      <c r="O1230" s="41">
        <v>0</v>
      </c>
      <c r="P1230" s="41">
        <v>0</v>
      </c>
      <c r="Q1230" s="41">
        <v>0</v>
      </c>
      <c r="R1230" s="52">
        <v>45292</v>
      </c>
      <c r="S1230" s="52">
        <v>45657</v>
      </c>
    </row>
    <row r="1231" spans="1:19" ht="20.25" x14ac:dyDescent="0.3">
      <c r="A1231" s="39">
        <v>194</v>
      </c>
      <c r="B1231" s="43" t="s">
        <v>940</v>
      </c>
      <c r="C1231" s="50">
        <v>36262</v>
      </c>
      <c r="D1231" s="39" t="s">
        <v>1896</v>
      </c>
      <c r="E1231" s="39">
        <v>1975</v>
      </c>
      <c r="F1231" s="39" t="s">
        <v>2122</v>
      </c>
      <c r="G1231" s="51" t="s">
        <v>2088</v>
      </c>
      <c r="H1231" s="39">
        <v>5</v>
      </c>
      <c r="I1231" s="39">
        <v>4</v>
      </c>
      <c r="J1231" s="39">
        <v>0</v>
      </c>
      <c r="K1231" s="39">
        <v>4387.8999999999996</v>
      </c>
      <c r="L1231" s="39">
        <v>2701.9</v>
      </c>
      <c r="M1231" s="41">
        <v>0</v>
      </c>
      <c r="N1231" s="41">
        <f t="shared" si="98"/>
        <v>0</v>
      </c>
      <c r="O1231" s="41">
        <v>0</v>
      </c>
      <c r="P1231" s="41">
        <v>0</v>
      </c>
      <c r="Q1231" s="41">
        <v>0</v>
      </c>
      <c r="R1231" s="52">
        <v>45292</v>
      </c>
      <c r="S1231" s="52">
        <v>45657</v>
      </c>
    </row>
    <row r="1232" spans="1:19" ht="20.25" x14ac:dyDescent="0.3">
      <c r="A1232" s="39">
        <v>195</v>
      </c>
      <c r="B1232" s="43" t="s">
        <v>941</v>
      </c>
      <c r="C1232" s="50">
        <v>36264</v>
      </c>
      <c r="D1232" s="39" t="s">
        <v>1896</v>
      </c>
      <c r="E1232" s="39">
        <v>1975</v>
      </c>
      <c r="F1232" s="39" t="s">
        <v>2122</v>
      </c>
      <c r="G1232" s="51" t="s">
        <v>2088</v>
      </c>
      <c r="H1232" s="39">
        <v>5</v>
      </c>
      <c r="I1232" s="39">
        <v>4</v>
      </c>
      <c r="J1232" s="39">
        <v>0</v>
      </c>
      <c r="K1232" s="39">
        <v>4376</v>
      </c>
      <c r="L1232" s="39">
        <v>2668.8</v>
      </c>
      <c r="M1232" s="41">
        <v>0</v>
      </c>
      <c r="N1232" s="41">
        <f t="shared" si="98"/>
        <v>0</v>
      </c>
      <c r="O1232" s="41">
        <v>0</v>
      </c>
      <c r="P1232" s="41">
        <v>0</v>
      </c>
      <c r="Q1232" s="41">
        <v>0</v>
      </c>
      <c r="R1232" s="52">
        <v>45292</v>
      </c>
      <c r="S1232" s="52">
        <v>45657</v>
      </c>
    </row>
    <row r="1233" spans="1:19" ht="20.25" x14ac:dyDescent="0.3">
      <c r="A1233" s="39">
        <v>196</v>
      </c>
      <c r="B1233" s="43" t="s">
        <v>942</v>
      </c>
      <c r="C1233" s="50">
        <v>36268</v>
      </c>
      <c r="D1233" s="39" t="s">
        <v>1896</v>
      </c>
      <c r="E1233" s="39">
        <v>1975</v>
      </c>
      <c r="F1233" s="39" t="s">
        <v>2122</v>
      </c>
      <c r="G1233" s="51" t="s">
        <v>2088</v>
      </c>
      <c r="H1233" s="39">
        <v>5</v>
      </c>
      <c r="I1233" s="39">
        <v>4</v>
      </c>
      <c r="J1233" s="39">
        <v>0</v>
      </c>
      <c r="K1233" s="39">
        <v>4421.2</v>
      </c>
      <c r="L1233" s="39">
        <v>2653.8</v>
      </c>
      <c r="M1233" s="41">
        <v>0</v>
      </c>
      <c r="N1233" s="41">
        <f t="shared" si="98"/>
        <v>0</v>
      </c>
      <c r="O1233" s="41">
        <v>0</v>
      </c>
      <c r="P1233" s="41">
        <v>0</v>
      </c>
      <c r="Q1233" s="41">
        <v>0</v>
      </c>
      <c r="R1233" s="52">
        <v>45292</v>
      </c>
      <c r="S1233" s="52">
        <v>45657</v>
      </c>
    </row>
    <row r="1234" spans="1:19" ht="20.25" x14ac:dyDescent="0.3">
      <c r="A1234" s="39">
        <v>197</v>
      </c>
      <c r="B1234" s="43" t="s">
        <v>943</v>
      </c>
      <c r="C1234" s="50">
        <v>36271</v>
      </c>
      <c r="D1234" s="39" t="s">
        <v>1896</v>
      </c>
      <c r="E1234" s="39">
        <v>1975</v>
      </c>
      <c r="F1234" s="39" t="s">
        <v>2122</v>
      </c>
      <c r="G1234" s="51" t="s">
        <v>2088</v>
      </c>
      <c r="H1234" s="39">
        <v>5</v>
      </c>
      <c r="I1234" s="39">
        <v>4</v>
      </c>
      <c r="J1234" s="39">
        <v>0</v>
      </c>
      <c r="K1234" s="39">
        <v>5276.6</v>
      </c>
      <c r="L1234" s="39">
        <v>3322.5</v>
      </c>
      <c r="M1234" s="41">
        <v>0</v>
      </c>
      <c r="N1234" s="41">
        <f t="shared" si="98"/>
        <v>0</v>
      </c>
      <c r="O1234" s="41">
        <v>0</v>
      </c>
      <c r="P1234" s="41">
        <v>0</v>
      </c>
      <c r="Q1234" s="41">
        <v>0</v>
      </c>
      <c r="R1234" s="52">
        <v>45292</v>
      </c>
      <c r="S1234" s="52">
        <v>45657</v>
      </c>
    </row>
    <row r="1235" spans="1:19" ht="20.25" x14ac:dyDescent="0.3">
      <c r="A1235" s="39">
        <v>198</v>
      </c>
      <c r="B1235" s="43" t="s">
        <v>944</v>
      </c>
      <c r="C1235" s="50">
        <v>36260</v>
      </c>
      <c r="D1235" s="39" t="s">
        <v>1896</v>
      </c>
      <c r="E1235" s="39">
        <v>1975</v>
      </c>
      <c r="F1235" s="39" t="s">
        <v>2122</v>
      </c>
      <c r="G1235" s="51" t="s">
        <v>2088</v>
      </c>
      <c r="H1235" s="39">
        <v>5</v>
      </c>
      <c r="I1235" s="39">
        <v>6</v>
      </c>
      <c r="J1235" s="39">
        <v>0</v>
      </c>
      <c r="K1235" s="39">
        <v>7081</v>
      </c>
      <c r="L1235" s="39">
        <v>4298.3</v>
      </c>
      <c r="M1235" s="41">
        <v>0</v>
      </c>
      <c r="N1235" s="41">
        <f t="shared" si="98"/>
        <v>0</v>
      </c>
      <c r="O1235" s="41">
        <v>0</v>
      </c>
      <c r="P1235" s="41">
        <v>0</v>
      </c>
      <c r="Q1235" s="41">
        <v>0</v>
      </c>
      <c r="R1235" s="52">
        <v>45292</v>
      </c>
      <c r="S1235" s="52">
        <v>45657</v>
      </c>
    </row>
    <row r="1236" spans="1:19" ht="20.25" x14ac:dyDescent="0.3">
      <c r="A1236" s="39">
        <v>199</v>
      </c>
      <c r="B1236" s="43" t="s">
        <v>945</v>
      </c>
      <c r="C1236" s="50">
        <v>36261</v>
      </c>
      <c r="D1236" s="39" t="s">
        <v>1896</v>
      </c>
      <c r="E1236" s="39">
        <v>1975</v>
      </c>
      <c r="F1236" s="39" t="s">
        <v>2122</v>
      </c>
      <c r="G1236" s="51" t="s">
        <v>2088</v>
      </c>
      <c r="H1236" s="39">
        <v>5</v>
      </c>
      <c r="I1236" s="39">
        <v>5</v>
      </c>
      <c r="J1236" s="39">
        <v>0</v>
      </c>
      <c r="K1236" s="39">
        <v>5857.6</v>
      </c>
      <c r="L1236" s="39">
        <v>3518.2</v>
      </c>
      <c r="M1236" s="41">
        <v>0</v>
      </c>
      <c r="N1236" s="41">
        <f t="shared" si="98"/>
        <v>0</v>
      </c>
      <c r="O1236" s="41">
        <v>0</v>
      </c>
      <c r="P1236" s="41">
        <v>0</v>
      </c>
      <c r="Q1236" s="41">
        <v>0</v>
      </c>
      <c r="R1236" s="52">
        <v>45292</v>
      </c>
      <c r="S1236" s="52">
        <v>45657</v>
      </c>
    </row>
    <row r="1237" spans="1:19" ht="20.25" x14ac:dyDescent="0.3">
      <c r="A1237" s="39">
        <v>200</v>
      </c>
      <c r="B1237" s="43" t="s">
        <v>946</v>
      </c>
      <c r="C1237" s="50">
        <v>36288</v>
      </c>
      <c r="D1237" s="39" t="s">
        <v>1896</v>
      </c>
      <c r="E1237" s="39">
        <v>1965</v>
      </c>
      <c r="F1237" s="39" t="s">
        <v>2122</v>
      </c>
      <c r="G1237" s="51" t="s">
        <v>2089</v>
      </c>
      <c r="H1237" s="39">
        <v>4</v>
      </c>
      <c r="I1237" s="39">
        <v>3</v>
      </c>
      <c r="J1237" s="39">
        <v>0</v>
      </c>
      <c r="K1237" s="39">
        <v>3396.1</v>
      </c>
      <c r="L1237" s="39">
        <v>2008.4</v>
      </c>
      <c r="M1237" s="41">
        <v>0</v>
      </c>
      <c r="N1237" s="41">
        <f t="shared" si="98"/>
        <v>0</v>
      </c>
      <c r="O1237" s="41">
        <v>0</v>
      </c>
      <c r="P1237" s="41">
        <v>0</v>
      </c>
      <c r="Q1237" s="41">
        <v>0</v>
      </c>
      <c r="R1237" s="52">
        <v>45292</v>
      </c>
      <c r="S1237" s="52">
        <v>45657</v>
      </c>
    </row>
    <row r="1238" spans="1:19" ht="20.25" x14ac:dyDescent="0.3">
      <c r="A1238" s="39">
        <v>201</v>
      </c>
      <c r="B1238" s="43" t="s">
        <v>947</v>
      </c>
      <c r="C1238" s="50">
        <v>36290</v>
      </c>
      <c r="D1238" s="39" t="s">
        <v>1896</v>
      </c>
      <c r="E1238" s="39">
        <v>1965</v>
      </c>
      <c r="F1238" s="39" t="s">
        <v>2122</v>
      </c>
      <c r="G1238" s="51" t="s">
        <v>2089</v>
      </c>
      <c r="H1238" s="39">
        <v>4</v>
      </c>
      <c r="I1238" s="39">
        <v>3</v>
      </c>
      <c r="J1238" s="39">
        <v>0</v>
      </c>
      <c r="K1238" s="39">
        <v>3739.6</v>
      </c>
      <c r="L1238" s="39">
        <v>2049.5</v>
      </c>
      <c r="M1238" s="41">
        <v>0</v>
      </c>
      <c r="N1238" s="41">
        <f t="shared" si="98"/>
        <v>0</v>
      </c>
      <c r="O1238" s="41">
        <v>0</v>
      </c>
      <c r="P1238" s="41">
        <v>0</v>
      </c>
      <c r="Q1238" s="41">
        <v>0</v>
      </c>
      <c r="R1238" s="52">
        <v>45292</v>
      </c>
      <c r="S1238" s="52">
        <v>45657</v>
      </c>
    </row>
    <row r="1239" spans="1:19" ht="20.25" x14ac:dyDescent="0.3">
      <c r="A1239" s="39">
        <v>202</v>
      </c>
      <c r="B1239" s="43" t="s">
        <v>948</v>
      </c>
      <c r="C1239" s="50">
        <v>36351</v>
      </c>
      <c r="D1239" s="39" t="s">
        <v>1896</v>
      </c>
      <c r="E1239" s="39">
        <v>1985</v>
      </c>
      <c r="F1239" s="39" t="s">
        <v>2122</v>
      </c>
      <c r="G1239" s="51" t="s">
        <v>2088</v>
      </c>
      <c r="H1239" s="39">
        <v>9</v>
      </c>
      <c r="I1239" s="39">
        <v>2</v>
      </c>
      <c r="J1239" s="39">
        <v>0</v>
      </c>
      <c r="K1239" s="39">
        <v>5257.6</v>
      </c>
      <c r="L1239" s="39">
        <v>3905</v>
      </c>
      <c r="M1239" s="41">
        <v>0</v>
      </c>
      <c r="N1239" s="41">
        <f t="shared" si="98"/>
        <v>0</v>
      </c>
      <c r="O1239" s="41">
        <v>0</v>
      </c>
      <c r="P1239" s="41">
        <v>0</v>
      </c>
      <c r="Q1239" s="41">
        <v>0</v>
      </c>
      <c r="R1239" s="52">
        <v>45292</v>
      </c>
      <c r="S1239" s="52">
        <v>45657</v>
      </c>
    </row>
    <row r="1240" spans="1:19" ht="20.25" x14ac:dyDescent="0.3">
      <c r="A1240" s="39">
        <v>203</v>
      </c>
      <c r="B1240" s="43" t="s">
        <v>949</v>
      </c>
      <c r="C1240" s="50">
        <v>36367</v>
      </c>
      <c r="D1240" s="39" t="s">
        <v>1896</v>
      </c>
      <c r="E1240" s="39">
        <v>1964</v>
      </c>
      <c r="F1240" s="39" t="s">
        <v>2122</v>
      </c>
      <c r="G1240" s="51" t="s">
        <v>2088</v>
      </c>
      <c r="H1240" s="39">
        <v>5</v>
      </c>
      <c r="I1240" s="39">
        <v>3</v>
      </c>
      <c r="J1240" s="39">
        <v>0</v>
      </c>
      <c r="K1240" s="39">
        <v>4206.2</v>
      </c>
      <c r="L1240" s="39">
        <v>2595.4</v>
      </c>
      <c r="M1240" s="41">
        <v>0</v>
      </c>
      <c r="N1240" s="41">
        <f t="shared" si="98"/>
        <v>0</v>
      </c>
      <c r="O1240" s="41">
        <v>0</v>
      </c>
      <c r="P1240" s="41">
        <v>0</v>
      </c>
      <c r="Q1240" s="41">
        <v>0</v>
      </c>
      <c r="R1240" s="52">
        <v>45292</v>
      </c>
      <c r="S1240" s="52">
        <v>45657</v>
      </c>
    </row>
    <row r="1241" spans="1:19" ht="20.25" x14ac:dyDescent="0.3">
      <c r="A1241" s="39">
        <v>204</v>
      </c>
      <c r="B1241" s="43" t="s">
        <v>950</v>
      </c>
      <c r="C1241" s="50">
        <v>36368</v>
      </c>
      <c r="D1241" s="39" t="s">
        <v>1896</v>
      </c>
      <c r="E1241" s="39">
        <v>1964</v>
      </c>
      <c r="F1241" s="39" t="s">
        <v>2122</v>
      </c>
      <c r="G1241" s="51" t="s">
        <v>2088</v>
      </c>
      <c r="H1241" s="39">
        <v>5</v>
      </c>
      <c r="I1241" s="39">
        <v>6</v>
      </c>
      <c r="J1241" s="39">
        <v>0</v>
      </c>
      <c r="K1241" s="39">
        <v>8255.23</v>
      </c>
      <c r="L1241" s="39">
        <v>5082.57</v>
      </c>
      <c r="M1241" s="41">
        <v>0</v>
      </c>
      <c r="N1241" s="41">
        <f t="shared" si="98"/>
        <v>0</v>
      </c>
      <c r="O1241" s="41">
        <v>0</v>
      </c>
      <c r="P1241" s="41">
        <v>0</v>
      </c>
      <c r="Q1241" s="41">
        <v>0</v>
      </c>
      <c r="R1241" s="52">
        <v>45292</v>
      </c>
      <c r="S1241" s="52">
        <v>45657</v>
      </c>
    </row>
    <row r="1242" spans="1:19" ht="20.25" x14ac:dyDescent="0.3">
      <c r="A1242" s="39">
        <v>205</v>
      </c>
      <c r="B1242" s="43" t="s">
        <v>951</v>
      </c>
      <c r="C1242" s="50">
        <v>36369</v>
      </c>
      <c r="D1242" s="39" t="s">
        <v>1896</v>
      </c>
      <c r="E1242" s="39">
        <v>1964</v>
      </c>
      <c r="F1242" s="39" t="s">
        <v>2122</v>
      </c>
      <c r="G1242" s="51" t="s">
        <v>2088</v>
      </c>
      <c r="H1242" s="39">
        <v>5</v>
      </c>
      <c r="I1242" s="39">
        <v>3</v>
      </c>
      <c r="J1242" s="39">
        <v>0</v>
      </c>
      <c r="K1242" s="39">
        <v>4504.3999999999996</v>
      </c>
      <c r="L1242" s="39">
        <v>2546.8000000000002</v>
      </c>
      <c r="M1242" s="41">
        <v>0</v>
      </c>
      <c r="N1242" s="41">
        <f t="shared" si="98"/>
        <v>0</v>
      </c>
      <c r="O1242" s="41">
        <v>0</v>
      </c>
      <c r="P1242" s="41">
        <v>0</v>
      </c>
      <c r="Q1242" s="41">
        <v>0</v>
      </c>
      <c r="R1242" s="52">
        <v>45292</v>
      </c>
      <c r="S1242" s="52">
        <v>45657</v>
      </c>
    </row>
    <row r="1243" spans="1:19" ht="20.25" x14ac:dyDescent="0.3">
      <c r="A1243" s="39">
        <v>206</v>
      </c>
      <c r="B1243" s="43" t="s">
        <v>952</v>
      </c>
      <c r="C1243" s="50">
        <v>36380</v>
      </c>
      <c r="D1243" s="39" t="s">
        <v>1896</v>
      </c>
      <c r="E1243" s="39">
        <v>1965</v>
      </c>
      <c r="F1243" s="39" t="s">
        <v>2122</v>
      </c>
      <c r="G1243" s="51" t="s">
        <v>2088</v>
      </c>
      <c r="H1243" s="39">
        <v>5</v>
      </c>
      <c r="I1243" s="39">
        <v>3</v>
      </c>
      <c r="J1243" s="39">
        <v>0</v>
      </c>
      <c r="K1243" s="39">
        <v>4205.2</v>
      </c>
      <c r="L1243" s="39">
        <v>2641.9</v>
      </c>
      <c r="M1243" s="41">
        <v>0</v>
      </c>
      <c r="N1243" s="41">
        <f t="shared" si="98"/>
        <v>0</v>
      </c>
      <c r="O1243" s="41">
        <v>0</v>
      </c>
      <c r="P1243" s="41">
        <v>0</v>
      </c>
      <c r="Q1243" s="41">
        <v>0</v>
      </c>
      <c r="R1243" s="52">
        <v>45292</v>
      </c>
      <c r="S1243" s="52">
        <v>45657</v>
      </c>
    </row>
    <row r="1244" spans="1:19" ht="20.25" x14ac:dyDescent="0.3">
      <c r="A1244" s="39">
        <v>207</v>
      </c>
      <c r="B1244" s="43" t="s">
        <v>953</v>
      </c>
      <c r="C1244" s="50">
        <v>36386</v>
      </c>
      <c r="D1244" s="39" t="s">
        <v>1896</v>
      </c>
      <c r="E1244" s="39">
        <v>1966</v>
      </c>
      <c r="F1244" s="39" t="s">
        <v>2122</v>
      </c>
      <c r="G1244" s="51" t="s">
        <v>2088</v>
      </c>
      <c r="H1244" s="39">
        <v>5</v>
      </c>
      <c r="I1244" s="39">
        <v>6</v>
      </c>
      <c r="J1244" s="39">
        <v>0</v>
      </c>
      <c r="K1244" s="39">
        <v>8491.5</v>
      </c>
      <c r="L1244" s="39">
        <v>5152.7</v>
      </c>
      <c r="M1244" s="41">
        <v>0</v>
      </c>
      <c r="N1244" s="41">
        <f t="shared" si="98"/>
        <v>0</v>
      </c>
      <c r="O1244" s="41">
        <v>0</v>
      </c>
      <c r="P1244" s="41">
        <v>0</v>
      </c>
      <c r="Q1244" s="41">
        <v>0</v>
      </c>
      <c r="R1244" s="52">
        <v>45292</v>
      </c>
      <c r="S1244" s="52">
        <v>45657</v>
      </c>
    </row>
    <row r="1245" spans="1:19" ht="20.25" x14ac:dyDescent="0.3">
      <c r="A1245" s="39">
        <v>208</v>
      </c>
      <c r="B1245" s="43" t="s">
        <v>955</v>
      </c>
      <c r="C1245" s="50">
        <v>36395</v>
      </c>
      <c r="D1245" s="39" t="s">
        <v>1896</v>
      </c>
      <c r="E1245" s="39">
        <v>1975</v>
      </c>
      <c r="F1245" s="39" t="s">
        <v>2122</v>
      </c>
      <c r="G1245" s="51" t="s">
        <v>2088</v>
      </c>
      <c r="H1245" s="39">
        <v>5</v>
      </c>
      <c r="I1245" s="39">
        <v>8</v>
      </c>
      <c r="J1245" s="39">
        <v>0</v>
      </c>
      <c r="K1245" s="39">
        <v>13519.6</v>
      </c>
      <c r="L1245" s="39">
        <v>7948.7999999999993</v>
      </c>
      <c r="M1245" s="41">
        <v>0</v>
      </c>
      <c r="N1245" s="41">
        <f t="shared" si="98"/>
        <v>0</v>
      </c>
      <c r="O1245" s="41">
        <v>0</v>
      </c>
      <c r="P1245" s="41">
        <v>0</v>
      </c>
      <c r="Q1245" s="41">
        <v>0</v>
      </c>
      <c r="R1245" s="52">
        <v>45292</v>
      </c>
      <c r="S1245" s="52">
        <v>45657</v>
      </c>
    </row>
    <row r="1246" spans="1:19" ht="20.25" x14ac:dyDescent="0.3">
      <c r="A1246" s="39">
        <v>209</v>
      </c>
      <c r="B1246" s="43" t="s">
        <v>956</v>
      </c>
      <c r="C1246" s="50">
        <v>36316</v>
      </c>
      <c r="D1246" s="39" t="s">
        <v>1896</v>
      </c>
      <c r="E1246" s="39">
        <v>1952</v>
      </c>
      <c r="F1246" s="39" t="s">
        <v>2122</v>
      </c>
      <c r="G1246" s="51" t="s">
        <v>2094</v>
      </c>
      <c r="H1246" s="39">
        <v>2</v>
      </c>
      <c r="I1246" s="39">
        <v>1</v>
      </c>
      <c r="J1246" s="39">
        <v>0</v>
      </c>
      <c r="K1246" s="39">
        <v>443.8</v>
      </c>
      <c r="L1246" s="39">
        <v>405</v>
      </c>
      <c r="M1246" s="41">
        <v>0</v>
      </c>
      <c r="N1246" s="41">
        <f t="shared" si="98"/>
        <v>0</v>
      </c>
      <c r="O1246" s="41">
        <v>0</v>
      </c>
      <c r="P1246" s="41">
        <v>0</v>
      </c>
      <c r="Q1246" s="41">
        <v>0</v>
      </c>
      <c r="R1246" s="52">
        <v>45292</v>
      </c>
      <c r="S1246" s="52">
        <v>45657</v>
      </c>
    </row>
    <row r="1247" spans="1:19" ht="20.25" x14ac:dyDescent="0.3">
      <c r="A1247" s="39">
        <v>210</v>
      </c>
      <c r="B1247" s="43" t="s">
        <v>957</v>
      </c>
      <c r="C1247" s="50">
        <v>36317</v>
      </c>
      <c r="D1247" s="39" t="s">
        <v>1896</v>
      </c>
      <c r="E1247" s="39">
        <v>1952</v>
      </c>
      <c r="F1247" s="39" t="s">
        <v>2122</v>
      </c>
      <c r="G1247" s="51" t="s">
        <v>2094</v>
      </c>
      <c r="H1247" s="39">
        <v>2</v>
      </c>
      <c r="I1247" s="39">
        <v>1</v>
      </c>
      <c r="J1247" s="39">
        <v>0</v>
      </c>
      <c r="K1247" s="39">
        <v>436.6</v>
      </c>
      <c r="L1247" s="39">
        <v>396.8</v>
      </c>
      <c r="M1247" s="41">
        <v>0</v>
      </c>
      <c r="N1247" s="41">
        <f t="shared" si="98"/>
        <v>0</v>
      </c>
      <c r="O1247" s="41">
        <v>0</v>
      </c>
      <c r="P1247" s="41">
        <v>0</v>
      </c>
      <c r="Q1247" s="41">
        <v>0</v>
      </c>
      <c r="R1247" s="52">
        <v>45292</v>
      </c>
      <c r="S1247" s="52">
        <v>45657</v>
      </c>
    </row>
    <row r="1248" spans="1:19" ht="20.25" x14ac:dyDescent="0.3">
      <c r="A1248" s="39">
        <v>211</v>
      </c>
      <c r="B1248" s="43" t="s">
        <v>958</v>
      </c>
      <c r="C1248" s="50">
        <v>36318</v>
      </c>
      <c r="D1248" s="39" t="s">
        <v>1896</v>
      </c>
      <c r="E1248" s="39">
        <v>1952</v>
      </c>
      <c r="F1248" s="39" t="s">
        <v>2122</v>
      </c>
      <c r="G1248" s="51" t="s">
        <v>2094</v>
      </c>
      <c r="H1248" s="39">
        <v>2</v>
      </c>
      <c r="I1248" s="39">
        <v>1</v>
      </c>
      <c r="J1248" s="39">
        <v>0</v>
      </c>
      <c r="K1248" s="39">
        <v>437.7</v>
      </c>
      <c r="L1248" s="39">
        <v>399.1</v>
      </c>
      <c r="M1248" s="41">
        <v>0</v>
      </c>
      <c r="N1248" s="41">
        <f t="shared" si="98"/>
        <v>0</v>
      </c>
      <c r="O1248" s="41">
        <v>0</v>
      </c>
      <c r="P1248" s="41">
        <v>0</v>
      </c>
      <c r="Q1248" s="41">
        <v>0</v>
      </c>
      <c r="R1248" s="52">
        <v>45292</v>
      </c>
      <c r="S1248" s="52">
        <v>45657</v>
      </c>
    </row>
    <row r="1249" spans="1:19" ht="20.25" x14ac:dyDescent="0.3">
      <c r="A1249" s="39">
        <v>212</v>
      </c>
      <c r="B1249" s="43" t="s">
        <v>959</v>
      </c>
      <c r="C1249" s="50">
        <v>36450</v>
      </c>
      <c r="D1249" s="39" t="s">
        <v>1896</v>
      </c>
      <c r="E1249" s="39">
        <v>1942</v>
      </c>
      <c r="F1249" s="39" t="s">
        <v>2122</v>
      </c>
      <c r="G1249" s="51" t="s">
        <v>2094</v>
      </c>
      <c r="H1249" s="39">
        <v>2</v>
      </c>
      <c r="I1249" s="39">
        <v>2</v>
      </c>
      <c r="J1249" s="39">
        <v>0</v>
      </c>
      <c r="K1249" s="39">
        <v>537.20000000000005</v>
      </c>
      <c r="L1249" s="39">
        <v>469.4</v>
      </c>
      <c r="M1249" s="41">
        <v>0</v>
      </c>
      <c r="N1249" s="41">
        <f t="shared" si="98"/>
        <v>0</v>
      </c>
      <c r="O1249" s="41">
        <v>0</v>
      </c>
      <c r="P1249" s="41">
        <v>0</v>
      </c>
      <c r="Q1249" s="41">
        <v>0</v>
      </c>
      <c r="R1249" s="52">
        <v>45292</v>
      </c>
      <c r="S1249" s="52">
        <v>45657</v>
      </c>
    </row>
    <row r="1250" spans="1:19" ht="20.25" x14ac:dyDescent="0.3">
      <c r="A1250" s="39">
        <v>213</v>
      </c>
      <c r="B1250" s="43" t="s">
        <v>961</v>
      </c>
      <c r="C1250" s="50">
        <v>32399</v>
      </c>
      <c r="D1250" s="39" t="s">
        <v>1896</v>
      </c>
      <c r="E1250" s="39">
        <v>1967</v>
      </c>
      <c r="F1250" s="39" t="s">
        <v>2122</v>
      </c>
      <c r="G1250" s="51" t="s">
        <v>2089</v>
      </c>
      <c r="H1250" s="39">
        <v>5</v>
      </c>
      <c r="I1250" s="39">
        <v>6</v>
      </c>
      <c r="J1250" s="39">
        <v>0</v>
      </c>
      <c r="K1250" s="39">
        <v>6770.6</v>
      </c>
      <c r="L1250" s="39">
        <v>5125.3999999999996</v>
      </c>
      <c r="M1250" s="41">
        <v>0</v>
      </c>
      <c r="N1250" s="41">
        <f t="shared" si="98"/>
        <v>0</v>
      </c>
      <c r="O1250" s="41">
        <v>0</v>
      </c>
      <c r="P1250" s="41">
        <v>0</v>
      </c>
      <c r="Q1250" s="41">
        <v>0</v>
      </c>
      <c r="R1250" s="52">
        <v>45292</v>
      </c>
      <c r="S1250" s="52">
        <v>45657</v>
      </c>
    </row>
    <row r="1251" spans="1:19" ht="20.25" x14ac:dyDescent="0.3">
      <c r="A1251" s="39">
        <v>214</v>
      </c>
      <c r="B1251" s="43" t="s">
        <v>962</v>
      </c>
      <c r="C1251" s="50">
        <v>32401</v>
      </c>
      <c r="D1251" s="39" t="s">
        <v>1896</v>
      </c>
      <c r="E1251" s="39">
        <v>1967</v>
      </c>
      <c r="F1251" s="39" t="s">
        <v>2122</v>
      </c>
      <c r="G1251" s="51" t="s">
        <v>2088</v>
      </c>
      <c r="H1251" s="39">
        <v>5</v>
      </c>
      <c r="I1251" s="39">
        <v>3</v>
      </c>
      <c r="J1251" s="39">
        <v>0</v>
      </c>
      <c r="K1251" s="39">
        <v>2574.9</v>
      </c>
      <c r="L1251" s="39">
        <v>2577.6999999999998</v>
      </c>
      <c r="M1251" s="41">
        <v>0</v>
      </c>
      <c r="N1251" s="41">
        <f t="shared" si="98"/>
        <v>0</v>
      </c>
      <c r="O1251" s="41">
        <v>0</v>
      </c>
      <c r="P1251" s="41">
        <v>0</v>
      </c>
      <c r="Q1251" s="41">
        <v>0</v>
      </c>
      <c r="R1251" s="52">
        <v>45292</v>
      </c>
      <c r="S1251" s="52">
        <v>45657</v>
      </c>
    </row>
    <row r="1252" spans="1:19" ht="20.25" x14ac:dyDescent="0.3">
      <c r="A1252" s="39">
        <v>215</v>
      </c>
      <c r="B1252" s="43" t="s">
        <v>963</v>
      </c>
      <c r="C1252" s="50">
        <v>32409</v>
      </c>
      <c r="D1252" s="39" t="s">
        <v>1896</v>
      </c>
      <c r="E1252" s="39">
        <v>1968</v>
      </c>
      <c r="F1252" s="39" t="s">
        <v>2122</v>
      </c>
      <c r="G1252" s="51" t="s">
        <v>2088</v>
      </c>
      <c r="H1252" s="39">
        <v>5</v>
      </c>
      <c r="I1252" s="39">
        <v>6</v>
      </c>
      <c r="J1252" s="39">
        <v>0</v>
      </c>
      <c r="K1252" s="39">
        <v>4105.6000000000004</v>
      </c>
      <c r="L1252" s="39">
        <v>2589.6999999999998</v>
      </c>
      <c r="M1252" s="41">
        <v>0</v>
      </c>
      <c r="N1252" s="41">
        <f t="shared" si="98"/>
        <v>0</v>
      </c>
      <c r="O1252" s="41">
        <v>0</v>
      </c>
      <c r="P1252" s="41">
        <v>0</v>
      </c>
      <c r="Q1252" s="41">
        <v>0</v>
      </c>
      <c r="R1252" s="52">
        <v>45292</v>
      </c>
      <c r="S1252" s="52">
        <v>45657</v>
      </c>
    </row>
    <row r="1253" spans="1:19" ht="20.25" x14ac:dyDescent="0.3">
      <c r="A1253" s="39">
        <v>216</v>
      </c>
      <c r="B1253" s="43" t="s">
        <v>964</v>
      </c>
      <c r="C1253" s="50">
        <v>32411</v>
      </c>
      <c r="D1253" s="39" t="s">
        <v>1896</v>
      </c>
      <c r="E1253" s="39">
        <v>1969</v>
      </c>
      <c r="F1253" s="39" t="s">
        <v>2122</v>
      </c>
      <c r="G1253" s="51" t="s">
        <v>2088</v>
      </c>
      <c r="H1253" s="39">
        <v>4</v>
      </c>
      <c r="I1253" s="39">
        <v>3</v>
      </c>
      <c r="J1253" s="39">
        <v>0</v>
      </c>
      <c r="K1253" s="39">
        <v>3533.1</v>
      </c>
      <c r="L1253" s="39">
        <v>2047.6</v>
      </c>
      <c r="M1253" s="41">
        <v>0</v>
      </c>
      <c r="N1253" s="41">
        <f t="shared" si="98"/>
        <v>0</v>
      </c>
      <c r="O1253" s="41">
        <v>0</v>
      </c>
      <c r="P1253" s="41">
        <v>0</v>
      </c>
      <c r="Q1253" s="41">
        <v>0</v>
      </c>
      <c r="R1253" s="52">
        <v>45292</v>
      </c>
      <c r="S1253" s="52">
        <v>45657</v>
      </c>
    </row>
    <row r="1254" spans="1:19" ht="20.25" x14ac:dyDescent="0.3">
      <c r="A1254" s="39">
        <v>217</v>
      </c>
      <c r="B1254" s="43" t="s">
        <v>965</v>
      </c>
      <c r="C1254" s="50">
        <v>32415</v>
      </c>
      <c r="D1254" s="39" t="s">
        <v>1896</v>
      </c>
      <c r="E1254" s="39">
        <v>1969</v>
      </c>
      <c r="F1254" s="39" t="s">
        <v>2122</v>
      </c>
      <c r="G1254" s="51" t="s">
        <v>2088</v>
      </c>
      <c r="H1254" s="39">
        <v>4</v>
      </c>
      <c r="I1254" s="39">
        <v>3</v>
      </c>
      <c r="J1254" s="39">
        <v>0</v>
      </c>
      <c r="K1254" s="39">
        <v>3550.8</v>
      </c>
      <c r="L1254" s="39">
        <v>2049.1</v>
      </c>
      <c r="M1254" s="41">
        <v>0</v>
      </c>
      <c r="N1254" s="41">
        <f t="shared" si="98"/>
        <v>0</v>
      </c>
      <c r="O1254" s="41">
        <v>0</v>
      </c>
      <c r="P1254" s="41">
        <v>0</v>
      </c>
      <c r="Q1254" s="41">
        <v>0</v>
      </c>
      <c r="R1254" s="52">
        <v>45292</v>
      </c>
      <c r="S1254" s="52">
        <v>45657</v>
      </c>
    </row>
    <row r="1255" spans="1:19" ht="20.25" x14ac:dyDescent="0.3">
      <c r="A1255" s="39">
        <v>218</v>
      </c>
      <c r="B1255" s="43" t="s">
        <v>966</v>
      </c>
      <c r="C1255" s="50">
        <v>32417</v>
      </c>
      <c r="D1255" s="39" t="s">
        <v>1896</v>
      </c>
      <c r="E1255" s="39">
        <v>1975</v>
      </c>
      <c r="F1255" s="39" t="s">
        <v>2122</v>
      </c>
      <c r="G1255" s="51" t="s">
        <v>2088</v>
      </c>
      <c r="H1255" s="39">
        <v>5</v>
      </c>
      <c r="I1255" s="39">
        <v>8</v>
      </c>
      <c r="J1255" s="39">
        <v>0</v>
      </c>
      <c r="K1255" s="39">
        <v>9223.5</v>
      </c>
      <c r="L1255" s="39">
        <v>5691.85</v>
      </c>
      <c r="M1255" s="41">
        <v>0</v>
      </c>
      <c r="N1255" s="41">
        <f t="shared" si="98"/>
        <v>0</v>
      </c>
      <c r="O1255" s="41">
        <v>0</v>
      </c>
      <c r="P1255" s="41">
        <v>0</v>
      </c>
      <c r="Q1255" s="41">
        <v>0</v>
      </c>
      <c r="R1255" s="52">
        <v>45292</v>
      </c>
      <c r="S1255" s="52">
        <v>45657</v>
      </c>
    </row>
    <row r="1256" spans="1:19" ht="20.25" x14ac:dyDescent="0.3">
      <c r="A1256" s="39">
        <v>219</v>
      </c>
      <c r="B1256" s="43" t="s">
        <v>967</v>
      </c>
      <c r="C1256" s="50">
        <v>32420</v>
      </c>
      <c r="D1256" s="39" t="s">
        <v>1896</v>
      </c>
      <c r="E1256" s="39">
        <v>1975</v>
      </c>
      <c r="F1256" s="39" t="s">
        <v>2122</v>
      </c>
      <c r="G1256" s="51" t="s">
        <v>2088</v>
      </c>
      <c r="H1256" s="39">
        <v>5</v>
      </c>
      <c r="I1256" s="39">
        <v>4</v>
      </c>
      <c r="J1256" s="39">
        <v>0</v>
      </c>
      <c r="K1256" s="39">
        <v>4309.1000000000004</v>
      </c>
      <c r="L1256" s="39">
        <v>2640.1</v>
      </c>
      <c r="M1256" s="41">
        <v>0</v>
      </c>
      <c r="N1256" s="41">
        <f t="shared" si="98"/>
        <v>0</v>
      </c>
      <c r="O1256" s="41">
        <v>0</v>
      </c>
      <c r="P1256" s="41">
        <v>0</v>
      </c>
      <c r="Q1256" s="41">
        <v>0</v>
      </c>
      <c r="R1256" s="52">
        <v>45292</v>
      </c>
      <c r="S1256" s="52">
        <v>45657</v>
      </c>
    </row>
    <row r="1257" spans="1:19" ht="20.25" x14ac:dyDescent="0.3">
      <c r="A1257" s="39">
        <v>220</v>
      </c>
      <c r="B1257" s="44" t="s">
        <v>968</v>
      </c>
      <c r="C1257" s="50">
        <v>32421</v>
      </c>
      <c r="D1257" s="39" t="s">
        <v>1896</v>
      </c>
      <c r="E1257" s="39">
        <v>1969</v>
      </c>
      <c r="F1257" s="39" t="s">
        <v>2122</v>
      </c>
      <c r="G1257" s="51" t="s">
        <v>2088</v>
      </c>
      <c r="H1257" s="39">
        <v>4</v>
      </c>
      <c r="I1257" s="39">
        <v>3</v>
      </c>
      <c r="J1257" s="39">
        <v>0</v>
      </c>
      <c r="K1257" s="39">
        <v>3684.2</v>
      </c>
      <c r="L1257" s="39">
        <v>2100.6999999999998</v>
      </c>
      <c r="M1257" s="41">
        <v>0</v>
      </c>
      <c r="N1257" s="41">
        <f t="shared" si="98"/>
        <v>0</v>
      </c>
      <c r="O1257" s="41">
        <v>0</v>
      </c>
      <c r="P1257" s="41">
        <v>0</v>
      </c>
      <c r="Q1257" s="41">
        <v>0</v>
      </c>
      <c r="R1257" s="52">
        <v>45292</v>
      </c>
      <c r="S1257" s="52">
        <v>45657</v>
      </c>
    </row>
    <row r="1258" spans="1:19" ht="20.25" x14ac:dyDescent="0.3">
      <c r="A1258" s="39">
        <v>221</v>
      </c>
      <c r="B1258" s="43" t="s">
        <v>969</v>
      </c>
      <c r="C1258" s="50">
        <v>32422</v>
      </c>
      <c r="D1258" s="39" t="s">
        <v>1896</v>
      </c>
      <c r="E1258" s="39">
        <v>1985</v>
      </c>
      <c r="F1258" s="39" t="s">
        <v>2122</v>
      </c>
      <c r="G1258" s="51" t="s">
        <v>2088</v>
      </c>
      <c r="H1258" s="39">
        <v>9</v>
      </c>
      <c r="I1258" s="39">
        <v>1</v>
      </c>
      <c r="J1258" s="39">
        <v>0</v>
      </c>
      <c r="K1258" s="39">
        <v>28246.1</v>
      </c>
      <c r="L1258" s="39">
        <v>28655.599999999999</v>
      </c>
      <c r="M1258" s="41">
        <v>0</v>
      </c>
      <c r="N1258" s="41">
        <f t="shared" si="98"/>
        <v>0</v>
      </c>
      <c r="O1258" s="41">
        <v>0</v>
      </c>
      <c r="P1258" s="41">
        <v>0</v>
      </c>
      <c r="Q1258" s="41">
        <v>0</v>
      </c>
      <c r="R1258" s="52">
        <v>45292</v>
      </c>
      <c r="S1258" s="52">
        <v>45657</v>
      </c>
    </row>
    <row r="1259" spans="1:19" ht="20.25" x14ac:dyDescent="0.3">
      <c r="A1259" s="39">
        <v>222</v>
      </c>
      <c r="B1259" s="43" t="s">
        <v>970</v>
      </c>
      <c r="C1259" s="50">
        <v>32437</v>
      </c>
      <c r="D1259" s="39" t="s">
        <v>1896</v>
      </c>
      <c r="E1259" s="39">
        <v>1971</v>
      </c>
      <c r="F1259" s="39" t="s">
        <v>2122</v>
      </c>
      <c r="G1259" s="51" t="s">
        <v>2088</v>
      </c>
      <c r="H1259" s="39">
        <v>4</v>
      </c>
      <c r="I1259" s="39">
        <v>3</v>
      </c>
      <c r="J1259" s="39">
        <v>0</v>
      </c>
      <c r="K1259" s="39">
        <v>3558.5</v>
      </c>
      <c r="L1259" s="39">
        <v>719.2</v>
      </c>
      <c r="M1259" s="41">
        <v>0</v>
      </c>
      <c r="N1259" s="41">
        <f t="shared" si="98"/>
        <v>0</v>
      </c>
      <c r="O1259" s="41">
        <v>0</v>
      </c>
      <c r="P1259" s="41">
        <v>0</v>
      </c>
      <c r="Q1259" s="41">
        <v>0</v>
      </c>
      <c r="R1259" s="52">
        <v>45292</v>
      </c>
      <c r="S1259" s="52">
        <v>45657</v>
      </c>
    </row>
    <row r="1260" spans="1:19" ht="20.25" x14ac:dyDescent="0.3">
      <c r="A1260" s="39">
        <v>223</v>
      </c>
      <c r="B1260" s="43" t="s">
        <v>971</v>
      </c>
      <c r="C1260" s="50">
        <v>32441</v>
      </c>
      <c r="D1260" s="39" t="s">
        <v>1896</v>
      </c>
      <c r="E1260" s="39">
        <v>1975</v>
      </c>
      <c r="F1260" s="39" t="s">
        <v>2122</v>
      </c>
      <c r="G1260" s="51" t="s">
        <v>2088</v>
      </c>
      <c r="H1260" s="39">
        <v>5</v>
      </c>
      <c r="I1260" s="39">
        <v>4</v>
      </c>
      <c r="J1260" s="39">
        <v>0</v>
      </c>
      <c r="K1260" s="39">
        <v>5301.7</v>
      </c>
      <c r="L1260" s="39">
        <v>3309.4</v>
      </c>
      <c r="M1260" s="41">
        <v>0</v>
      </c>
      <c r="N1260" s="41">
        <f t="shared" si="98"/>
        <v>0</v>
      </c>
      <c r="O1260" s="41">
        <v>0</v>
      </c>
      <c r="P1260" s="41">
        <v>0</v>
      </c>
      <c r="Q1260" s="41">
        <v>0</v>
      </c>
      <c r="R1260" s="52">
        <v>45292</v>
      </c>
      <c r="S1260" s="52">
        <v>45657</v>
      </c>
    </row>
    <row r="1261" spans="1:19" ht="20.25" x14ac:dyDescent="0.3">
      <c r="A1261" s="39">
        <v>224</v>
      </c>
      <c r="B1261" s="43" t="s">
        <v>972</v>
      </c>
      <c r="C1261" s="50">
        <v>32444</v>
      </c>
      <c r="D1261" s="39" t="s">
        <v>1896</v>
      </c>
      <c r="E1261" s="39">
        <v>1970</v>
      </c>
      <c r="F1261" s="39" t="s">
        <v>2122</v>
      </c>
      <c r="G1261" s="51" t="s">
        <v>2089</v>
      </c>
      <c r="H1261" s="39">
        <v>4</v>
      </c>
      <c r="I1261" s="39">
        <v>4</v>
      </c>
      <c r="J1261" s="39">
        <v>0</v>
      </c>
      <c r="K1261" s="39">
        <v>5663.1</v>
      </c>
      <c r="L1261" s="39">
        <v>3172.2</v>
      </c>
      <c r="M1261" s="41">
        <v>0</v>
      </c>
      <c r="N1261" s="41">
        <f t="shared" si="98"/>
        <v>0</v>
      </c>
      <c r="O1261" s="41">
        <v>0</v>
      </c>
      <c r="P1261" s="41">
        <v>0</v>
      </c>
      <c r="Q1261" s="41">
        <v>0</v>
      </c>
      <c r="R1261" s="52">
        <v>45292</v>
      </c>
      <c r="S1261" s="52">
        <v>45657</v>
      </c>
    </row>
    <row r="1262" spans="1:19" ht="20.25" x14ac:dyDescent="0.3">
      <c r="A1262" s="39">
        <v>225</v>
      </c>
      <c r="B1262" s="43" t="s">
        <v>60</v>
      </c>
      <c r="C1262" s="50">
        <v>32445</v>
      </c>
      <c r="D1262" s="39" t="s">
        <v>1896</v>
      </c>
      <c r="E1262" s="39">
        <v>1968</v>
      </c>
      <c r="F1262" s="39" t="s">
        <v>2122</v>
      </c>
      <c r="G1262" s="51" t="s">
        <v>2088</v>
      </c>
      <c r="H1262" s="39">
        <v>5</v>
      </c>
      <c r="I1262" s="39">
        <v>3</v>
      </c>
      <c r="J1262" s="39">
        <v>0</v>
      </c>
      <c r="K1262" s="39">
        <v>4044.2</v>
      </c>
      <c r="L1262" s="39">
        <v>2055.9</v>
      </c>
      <c r="M1262" s="41">
        <v>0</v>
      </c>
      <c r="N1262" s="41">
        <f t="shared" si="98"/>
        <v>0</v>
      </c>
      <c r="O1262" s="41">
        <v>0</v>
      </c>
      <c r="P1262" s="41">
        <v>0</v>
      </c>
      <c r="Q1262" s="41">
        <v>0</v>
      </c>
      <c r="R1262" s="52">
        <v>45292</v>
      </c>
      <c r="S1262" s="52">
        <v>45657</v>
      </c>
    </row>
    <row r="1263" spans="1:19" ht="20.25" x14ac:dyDescent="0.3">
      <c r="A1263" s="39">
        <v>226</v>
      </c>
      <c r="B1263" s="43" t="s">
        <v>973</v>
      </c>
      <c r="C1263" s="50">
        <v>32446</v>
      </c>
      <c r="D1263" s="39" t="s">
        <v>1896</v>
      </c>
      <c r="E1263" s="39">
        <v>1975</v>
      </c>
      <c r="F1263" s="39" t="s">
        <v>2122</v>
      </c>
      <c r="G1263" s="51" t="s">
        <v>2088</v>
      </c>
      <c r="H1263" s="39">
        <v>5</v>
      </c>
      <c r="I1263" s="39">
        <v>4</v>
      </c>
      <c r="J1263" s="39">
        <v>0</v>
      </c>
      <c r="K1263" s="39">
        <v>5308</v>
      </c>
      <c r="L1263" s="39">
        <v>3319.6</v>
      </c>
      <c r="M1263" s="41">
        <v>0</v>
      </c>
      <c r="N1263" s="41">
        <f t="shared" si="98"/>
        <v>0</v>
      </c>
      <c r="O1263" s="41">
        <v>0</v>
      </c>
      <c r="P1263" s="41">
        <v>0</v>
      </c>
      <c r="Q1263" s="41">
        <v>0</v>
      </c>
      <c r="R1263" s="52">
        <v>45292</v>
      </c>
      <c r="S1263" s="52">
        <v>45657</v>
      </c>
    </row>
    <row r="1264" spans="1:19" ht="20.25" x14ac:dyDescent="0.3">
      <c r="A1264" s="39">
        <v>227</v>
      </c>
      <c r="B1264" s="43" t="s">
        <v>974</v>
      </c>
      <c r="C1264" s="50">
        <v>32448</v>
      </c>
      <c r="D1264" s="39" t="s">
        <v>1896</v>
      </c>
      <c r="E1264" s="39">
        <v>1970</v>
      </c>
      <c r="F1264" s="39" t="s">
        <v>2122</v>
      </c>
      <c r="G1264" s="51" t="s">
        <v>2089</v>
      </c>
      <c r="H1264" s="39">
        <v>4</v>
      </c>
      <c r="I1264" s="39">
        <v>4</v>
      </c>
      <c r="J1264" s="39">
        <v>0</v>
      </c>
      <c r="K1264" s="39">
        <v>5578.9</v>
      </c>
      <c r="L1264" s="39">
        <v>3316.5</v>
      </c>
      <c r="M1264" s="41">
        <v>0</v>
      </c>
      <c r="N1264" s="41">
        <f t="shared" si="98"/>
        <v>0</v>
      </c>
      <c r="O1264" s="41">
        <v>0</v>
      </c>
      <c r="P1264" s="41">
        <v>0</v>
      </c>
      <c r="Q1264" s="41">
        <v>0</v>
      </c>
      <c r="R1264" s="52">
        <v>45292</v>
      </c>
      <c r="S1264" s="52">
        <v>45657</v>
      </c>
    </row>
    <row r="1265" spans="1:19" ht="20.25" x14ac:dyDescent="0.3">
      <c r="A1265" s="39">
        <v>228</v>
      </c>
      <c r="B1265" s="43" t="s">
        <v>975</v>
      </c>
      <c r="C1265" s="50">
        <v>32451</v>
      </c>
      <c r="D1265" s="39" t="s">
        <v>1896</v>
      </c>
      <c r="E1265" s="39">
        <v>1971</v>
      </c>
      <c r="F1265" s="39" t="s">
        <v>2122</v>
      </c>
      <c r="G1265" s="51" t="s">
        <v>2089</v>
      </c>
      <c r="H1265" s="39">
        <v>4</v>
      </c>
      <c r="I1265" s="39">
        <v>4</v>
      </c>
      <c r="J1265" s="39">
        <v>0</v>
      </c>
      <c r="K1265" s="39">
        <v>5122.3999999999996</v>
      </c>
      <c r="L1265" s="39">
        <v>3084.6</v>
      </c>
      <c r="M1265" s="41">
        <v>0</v>
      </c>
      <c r="N1265" s="41">
        <f t="shared" si="98"/>
        <v>0</v>
      </c>
      <c r="O1265" s="41">
        <v>0</v>
      </c>
      <c r="P1265" s="41">
        <v>0</v>
      </c>
      <c r="Q1265" s="41">
        <v>0</v>
      </c>
      <c r="R1265" s="52">
        <v>45292</v>
      </c>
      <c r="S1265" s="52">
        <v>45657</v>
      </c>
    </row>
    <row r="1266" spans="1:19" ht="20.25" x14ac:dyDescent="0.3">
      <c r="A1266" s="39">
        <v>229</v>
      </c>
      <c r="B1266" s="43" t="s">
        <v>976</v>
      </c>
      <c r="C1266" s="50">
        <v>32383</v>
      </c>
      <c r="D1266" s="39" t="s">
        <v>1896</v>
      </c>
      <c r="E1266" s="39">
        <v>1971</v>
      </c>
      <c r="F1266" s="39" t="s">
        <v>2122</v>
      </c>
      <c r="G1266" s="51" t="s">
        <v>2088</v>
      </c>
      <c r="H1266" s="39">
        <v>5</v>
      </c>
      <c r="I1266" s="39">
        <v>8</v>
      </c>
      <c r="J1266" s="39">
        <v>0</v>
      </c>
      <c r="K1266" s="39">
        <v>9277.7999999999993</v>
      </c>
      <c r="L1266" s="39">
        <v>5721.2</v>
      </c>
      <c r="M1266" s="41">
        <v>0</v>
      </c>
      <c r="N1266" s="41">
        <f t="shared" si="98"/>
        <v>0</v>
      </c>
      <c r="O1266" s="41">
        <v>0</v>
      </c>
      <c r="P1266" s="41">
        <v>0</v>
      </c>
      <c r="Q1266" s="41">
        <v>0</v>
      </c>
      <c r="R1266" s="52">
        <v>45292</v>
      </c>
      <c r="S1266" s="52">
        <v>45657</v>
      </c>
    </row>
    <row r="1267" spans="1:19" ht="20.25" x14ac:dyDescent="0.3">
      <c r="A1267" s="39">
        <v>230</v>
      </c>
      <c r="B1267" s="43" t="s">
        <v>977</v>
      </c>
      <c r="C1267" s="50">
        <v>32384</v>
      </c>
      <c r="D1267" s="39" t="s">
        <v>1896</v>
      </c>
      <c r="E1267" s="39">
        <v>1966</v>
      </c>
      <c r="F1267" s="39" t="s">
        <v>2122</v>
      </c>
      <c r="G1267" s="51" t="s">
        <v>2088</v>
      </c>
      <c r="H1267" s="39">
        <v>5</v>
      </c>
      <c r="I1267" s="39">
        <v>6</v>
      </c>
      <c r="J1267" s="39">
        <v>0</v>
      </c>
      <c r="K1267" s="39">
        <v>8301.7999999999993</v>
      </c>
      <c r="L1267" s="39">
        <v>5217.2</v>
      </c>
      <c r="M1267" s="41">
        <v>0</v>
      </c>
      <c r="N1267" s="41">
        <f t="shared" si="98"/>
        <v>0</v>
      </c>
      <c r="O1267" s="41">
        <v>0</v>
      </c>
      <c r="P1267" s="41">
        <v>0</v>
      </c>
      <c r="Q1267" s="41">
        <v>0</v>
      </c>
      <c r="R1267" s="52">
        <v>45292</v>
      </c>
      <c r="S1267" s="52">
        <v>45657</v>
      </c>
    </row>
    <row r="1268" spans="1:19" ht="20.25" x14ac:dyDescent="0.3">
      <c r="A1268" s="39">
        <v>231</v>
      </c>
      <c r="B1268" s="43" t="s">
        <v>978</v>
      </c>
      <c r="C1268" s="50">
        <v>32454</v>
      </c>
      <c r="D1268" s="39" t="s">
        <v>1896</v>
      </c>
      <c r="E1268" s="39">
        <v>1974</v>
      </c>
      <c r="F1268" s="39" t="s">
        <v>2122</v>
      </c>
      <c r="G1268" s="51" t="s">
        <v>2089</v>
      </c>
      <c r="H1268" s="39">
        <v>5</v>
      </c>
      <c r="I1268" s="39">
        <v>4</v>
      </c>
      <c r="J1268" s="39">
        <v>0</v>
      </c>
      <c r="K1268" s="39">
        <v>6736</v>
      </c>
      <c r="L1268" s="39">
        <v>4039.8</v>
      </c>
      <c r="M1268" s="41">
        <v>0</v>
      </c>
      <c r="N1268" s="41">
        <f t="shared" si="98"/>
        <v>0</v>
      </c>
      <c r="O1268" s="41">
        <v>0</v>
      </c>
      <c r="P1268" s="41">
        <v>0</v>
      </c>
      <c r="Q1268" s="41">
        <v>0</v>
      </c>
      <c r="R1268" s="52">
        <v>45292</v>
      </c>
      <c r="S1268" s="52">
        <v>45657</v>
      </c>
    </row>
    <row r="1269" spans="1:19" ht="20.25" x14ac:dyDescent="0.3">
      <c r="A1269" s="39">
        <v>232</v>
      </c>
      <c r="B1269" s="43" t="s">
        <v>979</v>
      </c>
      <c r="C1269" s="50">
        <v>32385</v>
      </c>
      <c r="D1269" s="39" t="s">
        <v>1896</v>
      </c>
      <c r="E1269" s="39">
        <v>1974</v>
      </c>
      <c r="F1269" s="39" t="s">
        <v>2122</v>
      </c>
      <c r="G1269" s="51" t="s">
        <v>2088</v>
      </c>
      <c r="H1269" s="39">
        <v>5</v>
      </c>
      <c r="I1269" s="39">
        <v>4</v>
      </c>
      <c r="J1269" s="39">
        <v>0</v>
      </c>
      <c r="K1269" s="39">
        <v>4116</v>
      </c>
      <c r="L1269" s="39">
        <v>2674.1</v>
      </c>
      <c r="M1269" s="41">
        <v>0</v>
      </c>
      <c r="N1269" s="41">
        <f t="shared" si="98"/>
        <v>0</v>
      </c>
      <c r="O1269" s="41">
        <v>0</v>
      </c>
      <c r="P1269" s="41">
        <v>0</v>
      </c>
      <c r="Q1269" s="41">
        <v>0</v>
      </c>
      <c r="R1269" s="52">
        <v>45292</v>
      </c>
      <c r="S1269" s="52">
        <v>45657</v>
      </c>
    </row>
    <row r="1270" spans="1:19" ht="20.25" x14ac:dyDescent="0.3">
      <c r="A1270" s="39">
        <v>233</v>
      </c>
      <c r="B1270" s="43" t="s">
        <v>980</v>
      </c>
      <c r="C1270" s="50">
        <v>32462</v>
      </c>
      <c r="D1270" s="39" t="s">
        <v>1896</v>
      </c>
      <c r="E1270" s="39">
        <v>1968</v>
      </c>
      <c r="F1270" s="39" t="s">
        <v>2122</v>
      </c>
      <c r="G1270" s="51" t="s">
        <v>2088</v>
      </c>
      <c r="H1270" s="39">
        <v>4</v>
      </c>
      <c r="I1270" s="39">
        <v>6</v>
      </c>
      <c r="J1270" s="39">
        <v>0</v>
      </c>
      <c r="K1270" s="39">
        <v>7769.5</v>
      </c>
      <c r="L1270" s="39">
        <v>4507.37</v>
      </c>
      <c r="M1270" s="41">
        <v>0</v>
      </c>
      <c r="N1270" s="41">
        <f t="shared" si="98"/>
        <v>0</v>
      </c>
      <c r="O1270" s="41">
        <v>0</v>
      </c>
      <c r="P1270" s="41">
        <v>0</v>
      </c>
      <c r="Q1270" s="41">
        <v>0</v>
      </c>
      <c r="R1270" s="52">
        <v>45292</v>
      </c>
      <c r="S1270" s="52">
        <v>45657</v>
      </c>
    </row>
    <row r="1271" spans="1:19" ht="20.25" x14ac:dyDescent="0.3">
      <c r="A1271" s="39">
        <v>234</v>
      </c>
      <c r="B1271" s="43" t="s">
        <v>981</v>
      </c>
      <c r="C1271" s="50">
        <v>32464</v>
      </c>
      <c r="D1271" s="39" t="s">
        <v>1896</v>
      </c>
      <c r="E1271" s="39">
        <v>1968</v>
      </c>
      <c r="F1271" s="39" t="s">
        <v>2122</v>
      </c>
      <c r="G1271" s="51" t="s">
        <v>2088</v>
      </c>
      <c r="H1271" s="39">
        <v>4</v>
      </c>
      <c r="I1271" s="39">
        <v>6</v>
      </c>
      <c r="J1271" s="39">
        <v>0</v>
      </c>
      <c r="K1271" s="39">
        <v>7739.8</v>
      </c>
      <c r="L1271" s="39">
        <v>4588.8999999999996</v>
      </c>
      <c r="M1271" s="41">
        <v>0</v>
      </c>
      <c r="N1271" s="41">
        <f t="shared" si="98"/>
        <v>0</v>
      </c>
      <c r="O1271" s="41">
        <v>0</v>
      </c>
      <c r="P1271" s="41">
        <v>0</v>
      </c>
      <c r="Q1271" s="41">
        <v>0</v>
      </c>
      <c r="R1271" s="52">
        <v>45292</v>
      </c>
      <c r="S1271" s="52">
        <v>45657</v>
      </c>
    </row>
    <row r="1272" spans="1:19" ht="20.25" x14ac:dyDescent="0.3">
      <c r="A1272" s="39">
        <v>235</v>
      </c>
      <c r="B1272" s="43" t="s">
        <v>982</v>
      </c>
      <c r="C1272" s="50">
        <v>32469</v>
      </c>
      <c r="D1272" s="39" t="s">
        <v>1896</v>
      </c>
      <c r="E1272" s="39">
        <v>1969</v>
      </c>
      <c r="F1272" s="39" t="s">
        <v>2122</v>
      </c>
      <c r="G1272" s="51" t="s">
        <v>2088</v>
      </c>
      <c r="H1272" s="39">
        <v>5</v>
      </c>
      <c r="I1272" s="39">
        <v>4</v>
      </c>
      <c r="J1272" s="39">
        <v>0</v>
      </c>
      <c r="K1272" s="39">
        <v>4419.7</v>
      </c>
      <c r="L1272" s="39">
        <v>2695.8</v>
      </c>
      <c r="M1272" s="41">
        <v>0</v>
      </c>
      <c r="N1272" s="41">
        <f t="shared" si="98"/>
        <v>0</v>
      </c>
      <c r="O1272" s="41">
        <v>0</v>
      </c>
      <c r="P1272" s="41">
        <v>0</v>
      </c>
      <c r="Q1272" s="41">
        <v>0</v>
      </c>
      <c r="R1272" s="52">
        <v>45292</v>
      </c>
      <c r="S1272" s="52">
        <v>45657</v>
      </c>
    </row>
    <row r="1273" spans="1:19" ht="20.25" x14ac:dyDescent="0.3">
      <c r="A1273" s="39">
        <v>236</v>
      </c>
      <c r="B1273" s="43" t="s">
        <v>983</v>
      </c>
      <c r="C1273" s="50">
        <v>32389</v>
      </c>
      <c r="D1273" s="39" t="s">
        <v>1896</v>
      </c>
      <c r="E1273" s="39">
        <v>1973</v>
      </c>
      <c r="F1273" s="39" t="s">
        <v>2122</v>
      </c>
      <c r="G1273" s="51" t="s">
        <v>2088</v>
      </c>
      <c r="H1273" s="39">
        <v>5</v>
      </c>
      <c r="I1273" s="39">
        <v>8</v>
      </c>
      <c r="J1273" s="39">
        <v>0</v>
      </c>
      <c r="K1273" s="39">
        <v>7863</v>
      </c>
      <c r="L1273" s="39">
        <v>5687.5</v>
      </c>
      <c r="M1273" s="41">
        <v>0</v>
      </c>
      <c r="N1273" s="41">
        <f t="shared" si="98"/>
        <v>0</v>
      </c>
      <c r="O1273" s="41">
        <v>0</v>
      </c>
      <c r="P1273" s="41">
        <v>0</v>
      </c>
      <c r="Q1273" s="41">
        <v>0</v>
      </c>
      <c r="R1273" s="52">
        <v>45292</v>
      </c>
      <c r="S1273" s="52">
        <v>45657</v>
      </c>
    </row>
    <row r="1274" spans="1:19" ht="20.25" x14ac:dyDescent="0.3">
      <c r="A1274" s="39">
        <v>237</v>
      </c>
      <c r="B1274" s="43" t="s">
        <v>984</v>
      </c>
      <c r="C1274" s="50">
        <v>32394</v>
      </c>
      <c r="D1274" s="39" t="s">
        <v>1896</v>
      </c>
      <c r="E1274" s="39">
        <v>1967</v>
      </c>
      <c r="F1274" s="39" t="s">
        <v>2122</v>
      </c>
      <c r="G1274" s="51" t="s">
        <v>2088</v>
      </c>
      <c r="H1274" s="39">
        <v>5</v>
      </c>
      <c r="I1274" s="39">
        <v>4</v>
      </c>
      <c r="J1274" s="39">
        <v>0</v>
      </c>
      <c r="K1274" s="39">
        <v>5660.6</v>
      </c>
      <c r="L1274" s="39">
        <v>3513.5</v>
      </c>
      <c r="M1274" s="41">
        <v>0</v>
      </c>
      <c r="N1274" s="41">
        <f t="shared" si="98"/>
        <v>0</v>
      </c>
      <c r="O1274" s="41">
        <v>0</v>
      </c>
      <c r="P1274" s="41">
        <v>0</v>
      </c>
      <c r="Q1274" s="41">
        <v>0</v>
      </c>
      <c r="R1274" s="52">
        <v>45292</v>
      </c>
      <c r="S1274" s="52">
        <v>45657</v>
      </c>
    </row>
    <row r="1275" spans="1:19" ht="20.25" x14ac:dyDescent="0.3">
      <c r="A1275" s="39">
        <v>238</v>
      </c>
      <c r="B1275" s="43" t="s">
        <v>985</v>
      </c>
      <c r="C1275" s="50">
        <v>32395</v>
      </c>
      <c r="D1275" s="39" t="s">
        <v>1896</v>
      </c>
      <c r="E1275" s="39">
        <v>1975</v>
      </c>
      <c r="F1275" s="39" t="s">
        <v>2122</v>
      </c>
      <c r="G1275" s="51" t="s">
        <v>2088</v>
      </c>
      <c r="H1275" s="39">
        <v>5</v>
      </c>
      <c r="I1275" s="39">
        <v>4</v>
      </c>
      <c r="J1275" s="39">
        <v>0</v>
      </c>
      <c r="K1275" s="39">
        <v>5722.6</v>
      </c>
      <c r="L1275" s="39">
        <v>2861.1</v>
      </c>
      <c r="M1275" s="41">
        <v>0</v>
      </c>
      <c r="N1275" s="41">
        <f t="shared" si="98"/>
        <v>0</v>
      </c>
      <c r="O1275" s="41">
        <v>0</v>
      </c>
      <c r="P1275" s="41">
        <v>0</v>
      </c>
      <c r="Q1275" s="41">
        <v>0</v>
      </c>
      <c r="R1275" s="52">
        <v>45292</v>
      </c>
      <c r="S1275" s="52">
        <v>45657</v>
      </c>
    </row>
    <row r="1276" spans="1:19" ht="20.25" x14ac:dyDescent="0.3">
      <c r="A1276" s="39">
        <v>239</v>
      </c>
      <c r="B1276" s="43" t="s">
        <v>986</v>
      </c>
      <c r="C1276" s="50">
        <v>32398</v>
      </c>
      <c r="D1276" s="39" t="s">
        <v>1896</v>
      </c>
      <c r="E1276" s="39">
        <v>1972</v>
      </c>
      <c r="F1276" s="39" t="s">
        <v>2122</v>
      </c>
      <c r="G1276" s="51" t="s">
        <v>2088</v>
      </c>
      <c r="H1276" s="39">
        <v>5</v>
      </c>
      <c r="I1276" s="39">
        <v>8</v>
      </c>
      <c r="J1276" s="39">
        <v>0</v>
      </c>
      <c r="K1276" s="39">
        <v>9289.9</v>
      </c>
      <c r="L1276" s="39">
        <v>5729.3</v>
      </c>
      <c r="M1276" s="41">
        <v>0</v>
      </c>
      <c r="N1276" s="41">
        <f t="shared" si="98"/>
        <v>0</v>
      </c>
      <c r="O1276" s="41">
        <v>0</v>
      </c>
      <c r="P1276" s="41">
        <v>0</v>
      </c>
      <c r="Q1276" s="41">
        <v>0</v>
      </c>
      <c r="R1276" s="52">
        <v>45292</v>
      </c>
      <c r="S1276" s="52">
        <v>45657</v>
      </c>
    </row>
    <row r="1277" spans="1:19" ht="20.25" x14ac:dyDescent="0.3">
      <c r="A1277" s="39">
        <v>240</v>
      </c>
      <c r="B1277" s="43" t="s">
        <v>987</v>
      </c>
      <c r="C1277" s="50">
        <v>36492</v>
      </c>
      <c r="D1277" s="39" t="s">
        <v>1896</v>
      </c>
      <c r="E1277" s="39">
        <v>1960</v>
      </c>
      <c r="F1277" s="39" t="s">
        <v>2122</v>
      </c>
      <c r="G1277" s="51" t="s">
        <v>2094</v>
      </c>
      <c r="H1277" s="39">
        <v>2</v>
      </c>
      <c r="I1277" s="39">
        <v>2</v>
      </c>
      <c r="J1277" s="39">
        <v>0</v>
      </c>
      <c r="K1277" s="39">
        <v>557</v>
      </c>
      <c r="L1277" s="39">
        <v>502.4</v>
      </c>
      <c r="M1277" s="41">
        <v>0</v>
      </c>
      <c r="N1277" s="41">
        <f t="shared" si="98"/>
        <v>0</v>
      </c>
      <c r="O1277" s="41">
        <v>0</v>
      </c>
      <c r="P1277" s="41">
        <v>0</v>
      </c>
      <c r="Q1277" s="41">
        <v>0</v>
      </c>
      <c r="R1277" s="52">
        <v>45292</v>
      </c>
      <c r="S1277" s="52">
        <v>45657</v>
      </c>
    </row>
    <row r="1278" spans="1:19" ht="20.25" x14ac:dyDescent="0.3">
      <c r="A1278" s="39">
        <v>241</v>
      </c>
      <c r="B1278" s="43" t="s">
        <v>988</v>
      </c>
      <c r="C1278" s="50">
        <v>36493</v>
      </c>
      <c r="D1278" s="39" t="s">
        <v>1896</v>
      </c>
      <c r="E1278" s="39">
        <v>1961</v>
      </c>
      <c r="F1278" s="39" t="s">
        <v>2122</v>
      </c>
      <c r="G1278" s="51" t="s">
        <v>2094</v>
      </c>
      <c r="H1278" s="39">
        <v>3</v>
      </c>
      <c r="I1278" s="39">
        <v>2</v>
      </c>
      <c r="J1278" s="39">
        <v>0</v>
      </c>
      <c r="K1278" s="39">
        <v>1044.0999999999999</v>
      </c>
      <c r="L1278" s="39">
        <v>960.6</v>
      </c>
      <c r="M1278" s="41">
        <v>0</v>
      </c>
      <c r="N1278" s="41">
        <f t="shared" si="98"/>
        <v>0</v>
      </c>
      <c r="O1278" s="41">
        <v>0</v>
      </c>
      <c r="P1278" s="41">
        <v>0</v>
      </c>
      <c r="Q1278" s="41">
        <v>0</v>
      </c>
      <c r="R1278" s="52">
        <v>45292</v>
      </c>
      <c r="S1278" s="52">
        <v>45657</v>
      </c>
    </row>
    <row r="1279" spans="1:19" ht="20.25" x14ac:dyDescent="0.3">
      <c r="A1279" s="39">
        <v>242</v>
      </c>
      <c r="B1279" s="43" t="s">
        <v>989</v>
      </c>
      <c r="C1279" s="50">
        <v>36494</v>
      </c>
      <c r="D1279" s="39" t="s">
        <v>1896</v>
      </c>
      <c r="E1279" s="39">
        <v>1961</v>
      </c>
      <c r="F1279" s="39" t="s">
        <v>2122</v>
      </c>
      <c r="G1279" s="51" t="s">
        <v>2089</v>
      </c>
      <c r="H1279" s="39">
        <v>3</v>
      </c>
      <c r="I1279" s="39">
        <v>2</v>
      </c>
      <c r="J1279" s="39">
        <v>0</v>
      </c>
      <c r="K1279" s="39">
        <v>1036.5999999999999</v>
      </c>
      <c r="L1279" s="39">
        <v>959.6</v>
      </c>
      <c r="M1279" s="41">
        <v>0</v>
      </c>
      <c r="N1279" s="41">
        <f t="shared" si="98"/>
        <v>0</v>
      </c>
      <c r="O1279" s="41">
        <v>0</v>
      </c>
      <c r="P1279" s="41">
        <v>0</v>
      </c>
      <c r="Q1279" s="41">
        <v>0</v>
      </c>
      <c r="R1279" s="52">
        <v>45292</v>
      </c>
      <c r="S1279" s="52">
        <v>45657</v>
      </c>
    </row>
    <row r="1280" spans="1:19" ht="20.25" x14ac:dyDescent="0.3">
      <c r="A1280" s="39">
        <v>243</v>
      </c>
      <c r="B1280" s="43" t="s">
        <v>990</v>
      </c>
      <c r="C1280" s="50">
        <v>36496</v>
      </c>
      <c r="D1280" s="39" t="s">
        <v>1896</v>
      </c>
      <c r="E1280" s="39">
        <v>1962</v>
      </c>
      <c r="F1280" s="39" t="s">
        <v>2122</v>
      </c>
      <c r="G1280" s="51" t="s">
        <v>2089</v>
      </c>
      <c r="H1280" s="39">
        <v>3</v>
      </c>
      <c r="I1280" s="39">
        <v>2</v>
      </c>
      <c r="J1280" s="39">
        <v>0</v>
      </c>
      <c r="K1280" s="39">
        <v>2029.3</v>
      </c>
      <c r="L1280" s="39">
        <v>947.8</v>
      </c>
      <c r="M1280" s="41">
        <v>0</v>
      </c>
      <c r="N1280" s="41">
        <f t="shared" si="98"/>
        <v>0</v>
      </c>
      <c r="O1280" s="41">
        <v>0</v>
      </c>
      <c r="P1280" s="41">
        <v>0</v>
      </c>
      <c r="Q1280" s="41">
        <v>0</v>
      </c>
      <c r="R1280" s="52">
        <v>45292</v>
      </c>
      <c r="S1280" s="52">
        <v>45657</v>
      </c>
    </row>
    <row r="1281" spans="1:19" ht="20.25" x14ac:dyDescent="0.3">
      <c r="A1281" s="39">
        <v>244</v>
      </c>
      <c r="B1281" s="43" t="s">
        <v>991</v>
      </c>
      <c r="C1281" s="50">
        <v>36498</v>
      </c>
      <c r="D1281" s="39" t="s">
        <v>1896</v>
      </c>
      <c r="E1281" s="39">
        <v>1965</v>
      </c>
      <c r="F1281" s="39" t="s">
        <v>2122</v>
      </c>
      <c r="G1281" s="51" t="s">
        <v>2088</v>
      </c>
      <c r="H1281" s="39">
        <v>5</v>
      </c>
      <c r="I1281" s="39">
        <v>3</v>
      </c>
      <c r="J1281" s="39">
        <v>0</v>
      </c>
      <c r="K1281" s="39">
        <v>4230</v>
      </c>
      <c r="L1281" s="39">
        <v>2589.9</v>
      </c>
      <c r="M1281" s="41">
        <v>0</v>
      </c>
      <c r="N1281" s="41">
        <f t="shared" si="98"/>
        <v>0</v>
      </c>
      <c r="O1281" s="41">
        <v>0</v>
      </c>
      <c r="P1281" s="41">
        <v>0</v>
      </c>
      <c r="Q1281" s="41">
        <v>0</v>
      </c>
      <c r="R1281" s="52">
        <v>45292</v>
      </c>
      <c r="S1281" s="52">
        <v>45657</v>
      </c>
    </row>
    <row r="1282" spans="1:19" ht="20.25" x14ac:dyDescent="0.3">
      <c r="A1282" s="39">
        <v>245</v>
      </c>
      <c r="B1282" s="43" t="s">
        <v>992</v>
      </c>
      <c r="C1282" s="50">
        <v>36501</v>
      </c>
      <c r="D1282" s="39" t="s">
        <v>1896</v>
      </c>
      <c r="E1282" s="39">
        <v>1970</v>
      </c>
      <c r="F1282" s="39" t="s">
        <v>2122</v>
      </c>
      <c r="G1282" s="51" t="s">
        <v>2088</v>
      </c>
      <c r="H1282" s="39">
        <v>5</v>
      </c>
      <c r="I1282" s="39">
        <v>4</v>
      </c>
      <c r="J1282" s="39">
        <v>0</v>
      </c>
      <c r="K1282" s="39">
        <v>5582.4</v>
      </c>
      <c r="L1282" s="39">
        <v>3516.1</v>
      </c>
      <c r="M1282" s="41">
        <v>0</v>
      </c>
      <c r="N1282" s="41">
        <f t="shared" si="98"/>
        <v>0</v>
      </c>
      <c r="O1282" s="41">
        <v>0</v>
      </c>
      <c r="P1282" s="41">
        <v>0</v>
      </c>
      <c r="Q1282" s="41">
        <v>0</v>
      </c>
      <c r="R1282" s="52">
        <v>45292</v>
      </c>
      <c r="S1282" s="52">
        <v>45657</v>
      </c>
    </row>
    <row r="1283" spans="1:19" ht="20.25" x14ac:dyDescent="0.3">
      <c r="A1283" s="39">
        <v>246</v>
      </c>
      <c r="B1283" s="43" t="s">
        <v>993</v>
      </c>
      <c r="C1283" s="50">
        <v>36510</v>
      </c>
      <c r="D1283" s="39" t="s">
        <v>1896</v>
      </c>
      <c r="E1283" s="39">
        <v>1971</v>
      </c>
      <c r="F1283" s="39" t="s">
        <v>2122</v>
      </c>
      <c r="G1283" s="51" t="s">
        <v>2088</v>
      </c>
      <c r="H1283" s="39">
        <v>5</v>
      </c>
      <c r="I1283" s="39">
        <v>6</v>
      </c>
      <c r="J1283" s="39">
        <v>0</v>
      </c>
      <c r="K1283" s="39">
        <v>9590.6</v>
      </c>
      <c r="L1283" s="39">
        <v>5706.9</v>
      </c>
      <c r="M1283" s="41">
        <v>0</v>
      </c>
      <c r="N1283" s="41">
        <f t="shared" si="98"/>
        <v>0</v>
      </c>
      <c r="O1283" s="41">
        <v>0</v>
      </c>
      <c r="P1283" s="41">
        <v>0</v>
      </c>
      <c r="Q1283" s="41">
        <v>0</v>
      </c>
      <c r="R1283" s="52">
        <v>45292</v>
      </c>
      <c r="S1283" s="52">
        <v>45657</v>
      </c>
    </row>
    <row r="1284" spans="1:19" ht="20.25" x14ac:dyDescent="0.3">
      <c r="A1284" s="39">
        <v>247</v>
      </c>
      <c r="B1284" s="43" t="s">
        <v>994</v>
      </c>
      <c r="C1284" s="50">
        <v>36512</v>
      </c>
      <c r="D1284" s="39" t="s">
        <v>1896</v>
      </c>
      <c r="E1284" s="39">
        <v>1972</v>
      </c>
      <c r="F1284" s="39" t="s">
        <v>2122</v>
      </c>
      <c r="G1284" s="51" t="s">
        <v>2088</v>
      </c>
      <c r="H1284" s="39">
        <v>5</v>
      </c>
      <c r="I1284" s="39">
        <v>4</v>
      </c>
      <c r="J1284" s="39">
        <v>0</v>
      </c>
      <c r="K1284" s="39">
        <v>9389.9</v>
      </c>
      <c r="L1284" s="39">
        <v>5732.2</v>
      </c>
      <c r="M1284" s="41">
        <v>0</v>
      </c>
      <c r="N1284" s="41">
        <f t="shared" si="98"/>
        <v>0</v>
      </c>
      <c r="O1284" s="41">
        <v>0</v>
      </c>
      <c r="P1284" s="41">
        <v>0</v>
      </c>
      <c r="Q1284" s="41">
        <v>0</v>
      </c>
      <c r="R1284" s="52">
        <v>45292</v>
      </c>
      <c r="S1284" s="52">
        <v>45657</v>
      </c>
    </row>
    <row r="1285" spans="1:19" ht="20.25" x14ac:dyDescent="0.3">
      <c r="A1285" s="39">
        <v>248</v>
      </c>
      <c r="B1285" s="43" t="s">
        <v>995</v>
      </c>
      <c r="C1285" s="50">
        <v>36515</v>
      </c>
      <c r="D1285" s="39" t="s">
        <v>1896</v>
      </c>
      <c r="E1285" s="39">
        <v>1972</v>
      </c>
      <c r="F1285" s="39" t="s">
        <v>2122</v>
      </c>
      <c r="G1285" s="51" t="s">
        <v>2088</v>
      </c>
      <c r="H1285" s="39">
        <v>5</v>
      </c>
      <c r="I1285" s="39">
        <v>4</v>
      </c>
      <c r="J1285" s="39">
        <v>0</v>
      </c>
      <c r="K1285" s="39">
        <v>4949.1000000000004</v>
      </c>
      <c r="L1285" s="39">
        <v>3943.8</v>
      </c>
      <c r="M1285" s="41">
        <v>0</v>
      </c>
      <c r="N1285" s="41">
        <f t="shared" si="98"/>
        <v>0</v>
      </c>
      <c r="O1285" s="41">
        <v>0</v>
      </c>
      <c r="P1285" s="41">
        <v>0</v>
      </c>
      <c r="Q1285" s="41">
        <v>0</v>
      </c>
      <c r="R1285" s="52">
        <v>45292</v>
      </c>
      <c r="S1285" s="52">
        <v>45657</v>
      </c>
    </row>
    <row r="1286" spans="1:19" ht="20.25" x14ac:dyDescent="0.3">
      <c r="A1286" s="39">
        <v>249</v>
      </c>
      <c r="B1286" s="43" t="s">
        <v>996</v>
      </c>
      <c r="C1286" s="50">
        <v>36522</v>
      </c>
      <c r="D1286" s="39" t="s">
        <v>1896</v>
      </c>
      <c r="E1286" s="39">
        <v>1964</v>
      </c>
      <c r="F1286" s="39" t="s">
        <v>2122</v>
      </c>
      <c r="G1286" s="51" t="s">
        <v>2089</v>
      </c>
      <c r="H1286" s="39">
        <v>5</v>
      </c>
      <c r="I1286" s="39">
        <v>3</v>
      </c>
      <c r="J1286" s="39">
        <v>0</v>
      </c>
      <c r="K1286" s="39">
        <v>4120.6000000000004</v>
      </c>
      <c r="L1286" s="39">
        <v>2471.6</v>
      </c>
      <c r="M1286" s="41">
        <v>0</v>
      </c>
      <c r="N1286" s="41">
        <f t="shared" si="98"/>
        <v>0</v>
      </c>
      <c r="O1286" s="41">
        <v>0</v>
      </c>
      <c r="P1286" s="41">
        <v>0</v>
      </c>
      <c r="Q1286" s="41">
        <v>0</v>
      </c>
      <c r="R1286" s="52">
        <v>45292</v>
      </c>
      <c r="S1286" s="52">
        <v>45657</v>
      </c>
    </row>
    <row r="1287" spans="1:19" ht="20.25" x14ac:dyDescent="0.3">
      <c r="A1287" s="39">
        <v>250</v>
      </c>
      <c r="B1287" s="43" t="s">
        <v>997</v>
      </c>
      <c r="C1287" s="50">
        <v>36536</v>
      </c>
      <c r="D1287" s="39" t="s">
        <v>1896</v>
      </c>
      <c r="E1287" s="39">
        <v>1970</v>
      </c>
      <c r="F1287" s="39" t="s">
        <v>2122</v>
      </c>
      <c r="G1287" s="51" t="s">
        <v>2088</v>
      </c>
      <c r="H1287" s="39">
        <v>4</v>
      </c>
      <c r="I1287" s="39">
        <v>4</v>
      </c>
      <c r="J1287" s="39">
        <v>0</v>
      </c>
      <c r="K1287" s="39">
        <v>3924.9</v>
      </c>
      <c r="L1287" s="39">
        <v>2800.23</v>
      </c>
      <c r="M1287" s="41">
        <v>0</v>
      </c>
      <c r="N1287" s="41">
        <f t="shared" ref="N1287:N1348" si="99">M1287</f>
        <v>0</v>
      </c>
      <c r="O1287" s="41">
        <v>0</v>
      </c>
      <c r="P1287" s="41">
        <v>0</v>
      </c>
      <c r="Q1287" s="41">
        <v>0</v>
      </c>
      <c r="R1287" s="52">
        <v>45292</v>
      </c>
      <c r="S1287" s="52">
        <v>45657</v>
      </c>
    </row>
    <row r="1288" spans="1:19" ht="20.25" x14ac:dyDescent="0.3">
      <c r="A1288" s="39">
        <v>251</v>
      </c>
      <c r="B1288" s="43" t="s">
        <v>999</v>
      </c>
      <c r="C1288" s="50">
        <v>36591</v>
      </c>
      <c r="D1288" s="39" t="s">
        <v>1896</v>
      </c>
      <c r="E1288" s="39">
        <v>1957</v>
      </c>
      <c r="F1288" s="39" t="s">
        <v>2122</v>
      </c>
      <c r="G1288" s="51" t="s">
        <v>2094</v>
      </c>
      <c r="H1288" s="39">
        <v>2</v>
      </c>
      <c r="I1288" s="39">
        <v>1</v>
      </c>
      <c r="J1288" s="39">
        <v>0</v>
      </c>
      <c r="K1288" s="39">
        <v>452.9</v>
      </c>
      <c r="L1288" s="39">
        <v>415.2</v>
      </c>
      <c r="M1288" s="41">
        <v>0</v>
      </c>
      <c r="N1288" s="41">
        <f t="shared" si="99"/>
        <v>0</v>
      </c>
      <c r="O1288" s="41">
        <v>0</v>
      </c>
      <c r="P1288" s="41">
        <v>0</v>
      </c>
      <c r="Q1288" s="41">
        <v>0</v>
      </c>
      <c r="R1288" s="52">
        <v>45292</v>
      </c>
      <c r="S1288" s="52">
        <v>45657</v>
      </c>
    </row>
    <row r="1289" spans="1:19" ht="20.25" x14ac:dyDescent="0.3">
      <c r="A1289" s="39">
        <v>252</v>
      </c>
      <c r="B1289" s="43" t="s">
        <v>1000</v>
      </c>
      <c r="C1289" s="50">
        <v>36592</v>
      </c>
      <c r="D1289" s="39" t="s">
        <v>1896</v>
      </c>
      <c r="E1289" s="39">
        <v>1957</v>
      </c>
      <c r="F1289" s="39" t="s">
        <v>2122</v>
      </c>
      <c r="G1289" s="51" t="s">
        <v>2094</v>
      </c>
      <c r="H1289" s="39">
        <v>2</v>
      </c>
      <c r="I1289" s="39">
        <v>1</v>
      </c>
      <c r="J1289" s="39">
        <v>0</v>
      </c>
      <c r="K1289" s="39">
        <v>456.9</v>
      </c>
      <c r="L1289" s="39">
        <v>398.8</v>
      </c>
      <c r="M1289" s="41">
        <v>0</v>
      </c>
      <c r="N1289" s="41">
        <f t="shared" si="99"/>
        <v>0</v>
      </c>
      <c r="O1289" s="41">
        <v>0</v>
      </c>
      <c r="P1289" s="41">
        <v>0</v>
      </c>
      <c r="Q1289" s="41">
        <v>0</v>
      </c>
      <c r="R1289" s="52">
        <v>45292</v>
      </c>
      <c r="S1289" s="52">
        <v>45657</v>
      </c>
    </row>
    <row r="1290" spans="1:19" ht="20.25" x14ac:dyDescent="0.3">
      <c r="A1290" s="39">
        <v>253</v>
      </c>
      <c r="B1290" s="43" t="s">
        <v>1001</v>
      </c>
      <c r="C1290" s="50">
        <v>36789</v>
      </c>
      <c r="D1290" s="39" t="s">
        <v>1896</v>
      </c>
      <c r="E1290" s="39">
        <v>1986</v>
      </c>
      <c r="F1290" s="39" t="s">
        <v>2122</v>
      </c>
      <c r="G1290" s="51" t="s">
        <v>2088</v>
      </c>
      <c r="H1290" s="39">
        <v>9</v>
      </c>
      <c r="I1290" s="39">
        <v>2</v>
      </c>
      <c r="J1290" s="39">
        <v>0</v>
      </c>
      <c r="K1290" s="39">
        <v>4058.8</v>
      </c>
      <c r="L1290" s="39">
        <v>4094</v>
      </c>
      <c r="M1290" s="41">
        <v>0</v>
      </c>
      <c r="N1290" s="41">
        <f t="shared" si="99"/>
        <v>0</v>
      </c>
      <c r="O1290" s="41">
        <v>0</v>
      </c>
      <c r="P1290" s="41">
        <v>0</v>
      </c>
      <c r="Q1290" s="41">
        <v>0</v>
      </c>
      <c r="R1290" s="52">
        <v>45292</v>
      </c>
      <c r="S1290" s="52">
        <v>45657</v>
      </c>
    </row>
    <row r="1291" spans="1:19" ht="20.25" x14ac:dyDescent="0.3">
      <c r="A1291" s="39">
        <v>254</v>
      </c>
      <c r="B1291" s="43" t="s">
        <v>1002</v>
      </c>
      <c r="C1291" s="50">
        <v>36790</v>
      </c>
      <c r="D1291" s="39" t="s">
        <v>1896</v>
      </c>
      <c r="E1291" s="39">
        <v>1973</v>
      </c>
      <c r="F1291" s="39" t="s">
        <v>2122</v>
      </c>
      <c r="G1291" s="51" t="s">
        <v>2088</v>
      </c>
      <c r="H1291" s="39">
        <v>5</v>
      </c>
      <c r="I1291" s="39">
        <v>6</v>
      </c>
      <c r="J1291" s="39">
        <v>0</v>
      </c>
      <c r="K1291" s="39">
        <v>6768.8</v>
      </c>
      <c r="L1291" s="39">
        <v>4337</v>
      </c>
      <c r="M1291" s="41">
        <v>0</v>
      </c>
      <c r="N1291" s="41">
        <f t="shared" si="99"/>
        <v>0</v>
      </c>
      <c r="O1291" s="41">
        <v>0</v>
      </c>
      <c r="P1291" s="41">
        <v>0</v>
      </c>
      <c r="Q1291" s="41">
        <v>0</v>
      </c>
      <c r="R1291" s="52">
        <v>45292</v>
      </c>
      <c r="S1291" s="52">
        <v>45657</v>
      </c>
    </row>
    <row r="1292" spans="1:19" ht="20.25" x14ac:dyDescent="0.3">
      <c r="A1292" s="39">
        <v>255</v>
      </c>
      <c r="B1292" s="43" t="s">
        <v>1003</v>
      </c>
      <c r="C1292" s="50">
        <v>36791</v>
      </c>
      <c r="D1292" s="39" t="s">
        <v>1896</v>
      </c>
      <c r="E1292" s="39">
        <v>1956</v>
      </c>
      <c r="F1292" s="39" t="s">
        <v>2122</v>
      </c>
      <c r="G1292" s="51" t="s">
        <v>2088</v>
      </c>
      <c r="H1292" s="39">
        <v>2</v>
      </c>
      <c r="I1292" s="39">
        <v>1</v>
      </c>
      <c r="J1292" s="39">
        <v>0</v>
      </c>
      <c r="K1292" s="39">
        <v>508.8</v>
      </c>
      <c r="L1292" s="39">
        <v>508.2</v>
      </c>
      <c r="M1292" s="41">
        <v>0</v>
      </c>
      <c r="N1292" s="41">
        <f t="shared" si="99"/>
        <v>0</v>
      </c>
      <c r="O1292" s="41">
        <v>0</v>
      </c>
      <c r="P1292" s="41">
        <v>0</v>
      </c>
      <c r="Q1292" s="41">
        <v>0</v>
      </c>
      <c r="R1292" s="52">
        <v>45292</v>
      </c>
      <c r="S1292" s="52">
        <v>45657</v>
      </c>
    </row>
    <row r="1293" spans="1:19" ht="20.25" x14ac:dyDescent="0.3">
      <c r="A1293" s="39">
        <v>256</v>
      </c>
      <c r="B1293" s="43" t="s">
        <v>1004</v>
      </c>
      <c r="C1293" s="50">
        <v>36792</v>
      </c>
      <c r="D1293" s="39" t="s">
        <v>1896</v>
      </c>
      <c r="E1293" s="39">
        <v>1959</v>
      </c>
      <c r="F1293" s="39" t="s">
        <v>2122</v>
      </c>
      <c r="G1293" s="51" t="s">
        <v>2094</v>
      </c>
      <c r="H1293" s="39">
        <v>2</v>
      </c>
      <c r="I1293" s="39">
        <v>1</v>
      </c>
      <c r="J1293" s="39">
        <v>0</v>
      </c>
      <c r="K1293" s="39">
        <v>419.7</v>
      </c>
      <c r="L1293" s="39">
        <v>414.3</v>
      </c>
      <c r="M1293" s="41">
        <v>0</v>
      </c>
      <c r="N1293" s="41">
        <f t="shared" si="99"/>
        <v>0</v>
      </c>
      <c r="O1293" s="41">
        <v>0</v>
      </c>
      <c r="P1293" s="41">
        <v>0</v>
      </c>
      <c r="Q1293" s="41">
        <v>0</v>
      </c>
      <c r="R1293" s="52">
        <v>45292</v>
      </c>
      <c r="S1293" s="52">
        <v>45657</v>
      </c>
    </row>
    <row r="1294" spans="1:19" ht="20.25" x14ac:dyDescent="0.3">
      <c r="A1294" s="39">
        <v>257</v>
      </c>
      <c r="B1294" s="43" t="s">
        <v>1005</v>
      </c>
      <c r="C1294" s="50">
        <v>36925</v>
      </c>
      <c r="D1294" s="39" t="s">
        <v>1896</v>
      </c>
      <c r="E1294" s="39">
        <v>1950</v>
      </c>
      <c r="F1294" s="39" t="s">
        <v>2122</v>
      </c>
      <c r="G1294" s="51" t="s">
        <v>2089</v>
      </c>
      <c r="H1294" s="39">
        <v>2</v>
      </c>
      <c r="I1294" s="39">
        <v>1</v>
      </c>
      <c r="J1294" s="39">
        <v>0</v>
      </c>
      <c r="K1294" s="39">
        <v>581.20000000000005</v>
      </c>
      <c r="L1294" s="39">
        <v>536.9</v>
      </c>
      <c r="M1294" s="41">
        <v>0</v>
      </c>
      <c r="N1294" s="41">
        <f t="shared" si="99"/>
        <v>0</v>
      </c>
      <c r="O1294" s="41">
        <v>0</v>
      </c>
      <c r="P1294" s="41">
        <v>0</v>
      </c>
      <c r="Q1294" s="41">
        <v>0</v>
      </c>
      <c r="R1294" s="52">
        <v>45292</v>
      </c>
      <c r="S1294" s="52">
        <v>45657</v>
      </c>
    </row>
    <row r="1295" spans="1:19" ht="20.25" x14ac:dyDescent="0.3">
      <c r="A1295" s="39">
        <v>258</v>
      </c>
      <c r="B1295" s="43" t="s">
        <v>1006</v>
      </c>
      <c r="C1295" s="50">
        <v>36930</v>
      </c>
      <c r="D1295" s="39" t="s">
        <v>1896</v>
      </c>
      <c r="E1295" s="39">
        <v>1953</v>
      </c>
      <c r="F1295" s="39" t="s">
        <v>2122</v>
      </c>
      <c r="G1295" s="51" t="s">
        <v>2090</v>
      </c>
      <c r="H1295" s="39">
        <v>2</v>
      </c>
      <c r="I1295" s="39">
        <v>1</v>
      </c>
      <c r="J1295" s="39">
        <v>0</v>
      </c>
      <c r="K1295" s="39">
        <v>585.20000000000005</v>
      </c>
      <c r="L1295" s="39">
        <v>540.9</v>
      </c>
      <c r="M1295" s="41">
        <v>0</v>
      </c>
      <c r="N1295" s="41">
        <f t="shared" si="99"/>
        <v>0</v>
      </c>
      <c r="O1295" s="41">
        <v>0</v>
      </c>
      <c r="P1295" s="41">
        <v>0</v>
      </c>
      <c r="Q1295" s="41">
        <v>0</v>
      </c>
      <c r="R1295" s="52">
        <v>45292</v>
      </c>
      <c r="S1295" s="52">
        <v>45657</v>
      </c>
    </row>
    <row r="1296" spans="1:19" ht="20.25" x14ac:dyDescent="0.3">
      <c r="A1296" s="39">
        <v>259</v>
      </c>
      <c r="B1296" s="43" t="s">
        <v>1007</v>
      </c>
      <c r="C1296" s="50">
        <v>36919</v>
      </c>
      <c r="D1296" s="39" t="s">
        <v>1896</v>
      </c>
      <c r="E1296" s="39">
        <v>1953</v>
      </c>
      <c r="F1296" s="39" t="s">
        <v>2122</v>
      </c>
      <c r="G1296" s="51" t="s">
        <v>2089</v>
      </c>
      <c r="H1296" s="39">
        <v>3</v>
      </c>
      <c r="I1296" s="39">
        <v>3</v>
      </c>
      <c r="J1296" s="39">
        <v>0</v>
      </c>
      <c r="K1296" s="39">
        <v>2507.5</v>
      </c>
      <c r="L1296" s="39">
        <v>1918.3</v>
      </c>
      <c r="M1296" s="41">
        <v>0</v>
      </c>
      <c r="N1296" s="41">
        <f t="shared" si="99"/>
        <v>0</v>
      </c>
      <c r="O1296" s="41">
        <v>0</v>
      </c>
      <c r="P1296" s="41">
        <v>0</v>
      </c>
      <c r="Q1296" s="41">
        <v>0</v>
      </c>
      <c r="R1296" s="52">
        <v>45292</v>
      </c>
      <c r="S1296" s="52">
        <v>45657</v>
      </c>
    </row>
    <row r="1297" spans="1:19" ht="20.25" x14ac:dyDescent="0.3">
      <c r="A1297" s="39">
        <v>260</v>
      </c>
      <c r="B1297" s="43" t="s">
        <v>1008</v>
      </c>
      <c r="C1297" s="50">
        <v>36920</v>
      </c>
      <c r="D1297" s="39" t="s">
        <v>1896</v>
      </c>
      <c r="E1297" s="39">
        <v>1954</v>
      </c>
      <c r="F1297" s="39" t="s">
        <v>2122</v>
      </c>
      <c r="G1297" s="51" t="s">
        <v>2089</v>
      </c>
      <c r="H1297" s="39">
        <v>2</v>
      </c>
      <c r="I1297" s="39">
        <v>1</v>
      </c>
      <c r="J1297" s="39">
        <v>0</v>
      </c>
      <c r="K1297" s="39">
        <v>554.1</v>
      </c>
      <c r="L1297" s="39">
        <v>510.9</v>
      </c>
      <c r="M1297" s="41">
        <v>0</v>
      </c>
      <c r="N1297" s="41">
        <f t="shared" si="99"/>
        <v>0</v>
      </c>
      <c r="O1297" s="41">
        <v>0</v>
      </c>
      <c r="P1297" s="41">
        <v>0</v>
      </c>
      <c r="Q1297" s="41">
        <v>0</v>
      </c>
      <c r="R1297" s="52">
        <v>45292</v>
      </c>
      <c r="S1297" s="52">
        <v>45657</v>
      </c>
    </row>
    <row r="1298" spans="1:19" ht="20.25" x14ac:dyDescent="0.3">
      <c r="A1298" s="39">
        <v>261</v>
      </c>
      <c r="B1298" s="43" t="s">
        <v>882</v>
      </c>
      <c r="C1298" s="50">
        <v>54837</v>
      </c>
      <c r="D1298" s="39" t="s">
        <v>1896</v>
      </c>
      <c r="E1298" s="39">
        <v>1955</v>
      </c>
      <c r="F1298" s="39" t="s">
        <v>2122</v>
      </c>
      <c r="G1298" s="51" t="s">
        <v>2096</v>
      </c>
      <c r="H1298" s="39">
        <v>2</v>
      </c>
      <c r="I1298" s="39">
        <v>1</v>
      </c>
      <c r="J1298" s="39">
        <v>0</v>
      </c>
      <c r="K1298" s="39">
        <v>445.9</v>
      </c>
      <c r="L1298" s="39">
        <v>414.4</v>
      </c>
      <c r="M1298" s="41">
        <v>0</v>
      </c>
      <c r="N1298" s="41">
        <f t="shared" si="99"/>
        <v>0</v>
      </c>
      <c r="O1298" s="41">
        <v>0</v>
      </c>
      <c r="P1298" s="41">
        <v>0</v>
      </c>
      <c r="Q1298" s="41">
        <v>0</v>
      </c>
      <c r="R1298" s="52">
        <v>45292</v>
      </c>
      <c r="S1298" s="52">
        <v>45657</v>
      </c>
    </row>
    <row r="1299" spans="1:19" ht="20.25" x14ac:dyDescent="0.3">
      <c r="A1299" s="39">
        <v>262</v>
      </c>
      <c r="B1299" s="43" t="s">
        <v>886</v>
      </c>
      <c r="C1299" s="50">
        <v>46408</v>
      </c>
      <c r="D1299" s="39" t="s">
        <v>1896</v>
      </c>
      <c r="E1299" s="39">
        <v>1958</v>
      </c>
      <c r="F1299" s="39" t="s">
        <v>2122</v>
      </c>
      <c r="G1299" s="51" t="s">
        <v>2099</v>
      </c>
      <c r="H1299" s="39">
        <v>2</v>
      </c>
      <c r="I1299" s="39">
        <v>1</v>
      </c>
      <c r="J1299" s="39">
        <v>0</v>
      </c>
      <c r="K1299" s="39">
        <v>361.9</v>
      </c>
      <c r="L1299" s="39">
        <v>410.1</v>
      </c>
      <c r="M1299" s="41">
        <v>0</v>
      </c>
      <c r="N1299" s="41">
        <f t="shared" si="99"/>
        <v>0</v>
      </c>
      <c r="O1299" s="41">
        <v>0</v>
      </c>
      <c r="P1299" s="41">
        <v>0</v>
      </c>
      <c r="Q1299" s="41">
        <v>0</v>
      </c>
      <c r="R1299" s="52">
        <v>45292</v>
      </c>
      <c r="S1299" s="52">
        <v>45657</v>
      </c>
    </row>
    <row r="1300" spans="1:19" ht="20.25" x14ac:dyDescent="0.3">
      <c r="A1300" s="39">
        <v>263</v>
      </c>
      <c r="B1300" s="43" t="s">
        <v>887</v>
      </c>
      <c r="C1300" s="50">
        <v>55315</v>
      </c>
      <c r="D1300" s="39" t="s">
        <v>1896</v>
      </c>
      <c r="E1300" s="39">
        <v>1955</v>
      </c>
      <c r="F1300" s="39" t="s">
        <v>2122</v>
      </c>
      <c r="G1300" s="51" t="s">
        <v>2096</v>
      </c>
      <c r="H1300" s="39">
        <v>2</v>
      </c>
      <c r="I1300" s="39">
        <v>1</v>
      </c>
      <c r="J1300" s="39">
        <v>0</v>
      </c>
      <c r="K1300" s="39">
        <v>406.5</v>
      </c>
      <c r="L1300" s="39">
        <v>406.5</v>
      </c>
      <c r="M1300" s="41">
        <v>0</v>
      </c>
      <c r="N1300" s="41">
        <f t="shared" si="99"/>
        <v>0</v>
      </c>
      <c r="O1300" s="41">
        <v>0</v>
      </c>
      <c r="P1300" s="41">
        <v>0</v>
      </c>
      <c r="Q1300" s="41">
        <v>0</v>
      </c>
      <c r="R1300" s="52">
        <v>45292</v>
      </c>
      <c r="S1300" s="52">
        <v>45657</v>
      </c>
    </row>
    <row r="1301" spans="1:19" ht="20.25" x14ac:dyDescent="0.3">
      <c r="A1301" s="39">
        <v>264</v>
      </c>
      <c r="B1301" s="43" t="s">
        <v>891</v>
      </c>
      <c r="C1301" s="50">
        <v>46457</v>
      </c>
      <c r="D1301" s="39" t="s">
        <v>1896</v>
      </c>
      <c r="E1301" s="39">
        <v>1962</v>
      </c>
      <c r="F1301" s="39" t="s">
        <v>2122</v>
      </c>
      <c r="G1301" s="51" t="s">
        <v>2099</v>
      </c>
      <c r="H1301" s="39">
        <v>2</v>
      </c>
      <c r="I1301" s="39">
        <v>2</v>
      </c>
      <c r="J1301" s="39">
        <v>0</v>
      </c>
      <c r="K1301" s="39">
        <v>630.79999999999995</v>
      </c>
      <c r="L1301" s="39">
        <v>631.1</v>
      </c>
      <c r="M1301" s="41">
        <v>0</v>
      </c>
      <c r="N1301" s="41">
        <f t="shared" si="99"/>
        <v>0</v>
      </c>
      <c r="O1301" s="41">
        <v>0</v>
      </c>
      <c r="P1301" s="41">
        <v>0</v>
      </c>
      <c r="Q1301" s="41">
        <v>0</v>
      </c>
      <c r="R1301" s="52">
        <v>45292</v>
      </c>
      <c r="S1301" s="52">
        <v>45657</v>
      </c>
    </row>
    <row r="1302" spans="1:19" ht="20.25" x14ac:dyDescent="0.3">
      <c r="A1302" s="39">
        <v>265</v>
      </c>
      <c r="B1302" s="43" t="s">
        <v>892</v>
      </c>
      <c r="C1302" s="50">
        <v>46454</v>
      </c>
      <c r="D1302" s="39" t="s">
        <v>1896</v>
      </c>
      <c r="E1302" s="39">
        <v>1962</v>
      </c>
      <c r="F1302" s="39" t="s">
        <v>2122</v>
      </c>
      <c r="G1302" s="51" t="s">
        <v>2099</v>
      </c>
      <c r="H1302" s="39">
        <v>2</v>
      </c>
      <c r="I1302" s="39">
        <v>2</v>
      </c>
      <c r="J1302" s="39">
        <v>0</v>
      </c>
      <c r="K1302" s="39">
        <v>500.7</v>
      </c>
      <c r="L1302" s="39">
        <v>498.7</v>
      </c>
      <c r="M1302" s="41">
        <v>0</v>
      </c>
      <c r="N1302" s="41">
        <f t="shared" si="99"/>
        <v>0</v>
      </c>
      <c r="O1302" s="41">
        <v>0</v>
      </c>
      <c r="P1302" s="41">
        <v>0</v>
      </c>
      <c r="Q1302" s="41">
        <v>0</v>
      </c>
      <c r="R1302" s="52">
        <v>45292</v>
      </c>
      <c r="S1302" s="52">
        <v>45657</v>
      </c>
    </row>
    <row r="1303" spans="1:19" ht="20.25" x14ac:dyDescent="0.3">
      <c r="A1303" s="39">
        <v>266</v>
      </c>
      <c r="B1303" s="43" t="s">
        <v>893</v>
      </c>
      <c r="C1303" s="50">
        <v>46455</v>
      </c>
      <c r="D1303" s="39" t="s">
        <v>1896</v>
      </c>
      <c r="E1303" s="39">
        <v>1961</v>
      </c>
      <c r="F1303" s="39" t="s">
        <v>2122</v>
      </c>
      <c r="G1303" s="51" t="s">
        <v>2099</v>
      </c>
      <c r="H1303" s="39">
        <v>2</v>
      </c>
      <c r="I1303" s="39">
        <v>2</v>
      </c>
      <c r="J1303" s="39">
        <v>0</v>
      </c>
      <c r="K1303" s="39">
        <v>490.1</v>
      </c>
      <c r="L1303" s="39">
        <v>523</v>
      </c>
      <c r="M1303" s="41">
        <v>0</v>
      </c>
      <c r="N1303" s="41">
        <f t="shared" si="99"/>
        <v>0</v>
      </c>
      <c r="O1303" s="41">
        <v>0</v>
      </c>
      <c r="P1303" s="41">
        <v>0</v>
      </c>
      <c r="Q1303" s="41">
        <v>0</v>
      </c>
      <c r="R1303" s="52">
        <v>45292</v>
      </c>
      <c r="S1303" s="52">
        <v>45657</v>
      </c>
    </row>
    <row r="1304" spans="1:19" ht="20.25" x14ac:dyDescent="0.3">
      <c r="A1304" s="39">
        <v>267</v>
      </c>
      <c r="B1304" s="43" t="s">
        <v>896</v>
      </c>
      <c r="C1304" s="50">
        <v>54860</v>
      </c>
      <c r="D1304" s="39" t="s">
        <v>1896</v>
      </c>
      <c r="E1304" s="39">
        <v>1962</v>
      </c>
      <c r="F1304" s="39" t="s">
        <v>2122</v>
      </c>
      <c r="G1304" s="51" t="s">
        <v>2099</v>
      </c>
      <c r="H1304" s="39">
        <v>4</v>
      </c>
      <c r="I1304" s="39">
        <v>2</v>
      </c>
      <c r="J1304" s="39">
        <v>0</v>
      </c>
      <c r="K1304" s="39">
        <v>1455.9</v>
      </c>
      <c r="L1304" s="39">
        <v>1313.3</v>
      </c>
      <c r="M1304" s="41">
        <v>0</v>
      </c>
      <c r="N1304" s="41">
        <f t="shared" si="99"/>
        <v>0</v>
      </c>
      <c r="O1304" s="41">
        <v>0</v>
      </c>
      <c r="P1304" s="41">
        <v>0</v>
      </c>
      <c r="Q1304" s="41">
        <v>0</v>
      </c>
      <c r="R1304" s="52">
        <v>45292</v>
      </c>
      <c r="S1304" s="52">
        <v>45657</v>
      </c>
    </row>
    <row r="1305" spans="1:19" ht="20.25" x14ac:dyDescent="0.3">
      <c r="A1305" s="39">
        <v>268</v>
      </c>
      <c r="B1305" s="43" t="s">
        <v>912</v>
      </c>
      <c r="C1305" s="50">
        <v>54925</v>
      </c>
      <c r="D1305" s="39" t="s">
        <v>1896</v>
      </c>
      <c r="E1305" s="39">
        <v>1960</v>
      </c>
      <c r="F1305" s="39" t="s">
        <v>2122</v>
      </c>
      <c r="G1305" s="51" t="s">
        <v>2099</v>
      </c>
      <c r="H1305" s="39">
        <v>2</v>
      </c>
      <c r="I1305" s="39">
        <v>4</v>
      </c>
      <c r="J1305" s="39">
        <v>0</v>
      </c>
      <c r="K1305" s="39">
        <v>644.29999999999995</v>
      </c>
      <c r="L1305" s="39">
        <v>640</v>
      </c>
      <c r="M1305" s="41">
        <v>0</v>
      </c>
      <c r="N1305" s="41">
        <f t="shared" si="99"/>
        <v>0</v>
      </c>
      <c r="O1305" s="41">
        <v>0</v>
      </c>
      <c r="P1305" s="41">
        <v>0</v>
      </c>
      <c r="Q1305" s="41">
        <v>0</v>
      </c>
      <c r="R1305" s="52">
        <v>45292</v>
      </c>
      <c r="S1305" s="52">
        <v>45657</v>
      </c>
    </row>
    <row r="1306" spans="1:19" ht="20.25" x14ac:dyDescent="0.3">
      <c r="A1306" s="39">
        <v>269</v>
      </c>
      <c r="B1306" s="43" t="s">
        <v>939</v>
      </c>
      <c r="C1306" s="50">
        <v>55595</v>
      </c>
      <c r="D1306" s="39" t="s">
        <v>1896</v>
      </c>
      <c r="E1306" s="39">
        <v>1952</v>
      </c>
      <c r="F1306" s="39" t="s">
        <v>2122</v>
      </c>
      <c r="G1306" s="51" t="s">
        <v>2121</v>
      </c>
      <c r="H1306" s="39">
        <v>2</v>
      </c>
      <c r="I1306" s="39">
        <v>2</v>
      </c>
      <c r="J1306" s="39">
        <v>0</v>
      </c>
      <c r="K1306" s="39">
        <v>521.5</v>
      </c>
      <c r="L1306" s="39">
        <v>376.87</v>
      </c>
      <c r="M1306" s="41">
        <v>0</v>
      </c>
      <c r="N1306" s="41">
        <f t="shared" si="99"/>
        <v>0</v>
      </c>
      <c r="O1306" s="41">
        <v>0</v>
      </c>
      <c r="P1306" s="41">
        <v>0</v>
      </c>
      <c r="Q1306" s="41">
        <v>0</v>
      </c>
      <c r="R1306" s="52">
        <v>45292</v>
      </c>
      <c r="S1306" s="52">
        <v>45657</v>
      </c>
    </row>
    <row r="1307" spans="1:19" ht="20.25" x14ac:dyDescent="0.3">
      <c r="A1307" s="39">
        <v>270</v>
      </c>
      <c r="B1307" s="43" t="s">
        <v>960</v>
      </c>
      <c r="C1307" s="50">
        <v>54944</v>
      </c>
      <c r="D1307" s="39" t="s">
        <v>1896</v>
      </c>
      <c r="E1307" s="39">
        <v>1961</v>
      </c>
      <c r="F1307" s="39" t="s">
        <v>2122</v>
      </c>
      <c r="G1307" s="51" t="s">
        <v>2096</v>
      </c>
      <c r="H1307" s="39">
        <v>2</v>
      </c>
      <c r="I1307" s="39">
        <v>1</v>
      </c>
      <c r="J1307" s="39">
        <v>0</v>
      </c>
      <c r="K1307" s="39">
        <v>828</v>
      </c>
      <c r="L1307" s="39">
        <v>413.5</v>
      </c>
      <c r="M1307" s="41">
        <v>0</v>
      </c>
      <c r="N1307" s="41">
        <f t="shared" si="99"/>
        <v>0</v>
      </c>
      <c r="O1307" s="41">
        <v>0</v>
      </c>
      <c r="P1307" s="41">
        <v>0</v>
      </c>
      <c r="Q1307" s="41">
        <v>0</v>
      </c>
      <c r="R1307" s="52">
        <v>45292</v>
      </c>
      <c r="S1307" s="52">
        <v>45657</v>
      </c>
    </row>
    <row r="1308" spans="1:19" ht="20.25" x14ac:dyDescent="0.3">
      <c r="A1308" s="39">
        <v>271</v>
      </c>
      <c r="B1308" s="43" t="s">
        <v>1010</v>
      </c>
      <c r="C1308" s="50">
        <v>46621</v>
      </c>
      <c r="D1308" s="39" t="s">
        <v>1896</v>
      </c>
      <c r="E1308" s="39">
        <v>1958</v>
      </c>
      <c r="F1308" s="39" t="s">
        <v>2122</v>
      </c>
      <c r="G1308" s="51" t="s">
        <v>2099</v>
      </c>
      <c r="H1308" s="39">
        <v>2</v>
      </c>
      <c r="I1308" s="39">
        <v>1</v>
      </c>
      <c r="J1308" s="39">
        <v>0</v>
      </c>
      <c r="K1308" s="39">
        <v>419</v>
      </c>
      <c r="L1308" s="39">
        <v>404.5</v>
      </c>
      <c r="M1308" s="41">
        <v>0</v>
      </c>
      <c r="N1308" s="41">
        <f t="shared" si="99"/>
        <v>0</v>
      </c>
      <c r="O1308" s="41">
        <v>0</v>
      </c>
      <c r="P1308" s="41">
        <v>0</v>
      </c>
      <c r="Q1308" s="41">
        <v>0</v>
      </c>
      <c r="R1308" s="52">
        <v>45292</v>
      </c>
      <c r="S1308" s="52">
        <v>45657</v>
      </c>
    </row>
    <row r="1309" spans="1:19" ht="20.25" x14ac:dyDescent="0.3">
      <c r="A1309" s="39">
        <v>272</v>
      </c>
      <c r="B1309" s="43" t="s">
        <v>1011</v>
      </c>
      <c r="C1309" s="50">
        <v>46622</v>
      </c>
      <c r="D1309" s="39" t="s">
        <v>1896</v>
      </c>
      <c r="E1309" s="39">
        <v>1958</v>
      </c>
      <c r="F1309" s="39" t="s">
        <v>2122</v>
      </c>
      <c r="G1309" s="51" t="s">
        <v>2099</v>
      </c>
      <c r="H1309" s="39">
        <v>2</v>
      </c>
      <c r="I1309" s="39">
        <v>1</v>
      </c>
      <c r="J1309" s="39">
        <v>0</v>
      </c>
      <c r="K1309" s="39">
        <v>326</v>
      </c>
      <c r="L1309" s="39">
        <v>415.6</v>
      </c>
      <c r="M1309" s="41">
        <v>0</v>
      </c>
      <c r="N1309" s="41">
        <f t="shared" si="99"/>
        <v>0</v>
      </c>
      <c r="O1309" s="41">
        <v>0</v>
      </c>
      <c r="P1309" s="41">
        <v>0</v>
      </c>
      <c r="Q1309" s="41">
        <v>0</v>
      </c>
      <c r="R1309" s="52">
        <v>45292</v>
      </c>
      <c r="S1309" s="52">
        <v>45657</v>
      </c>
    </row>
    <row r="1310" spans="1:19" ht="20.25" x14ac:dyDescent="0.3">
      <c r="A1310" s="39">
        <v>273</v>
      </c>
      <c r="B1310" s="43" t="s">
        <v>1012</v>
      </c>
      <c r="C1310" s="50">
        <v>55464</v>
      </c>
      <c r="D1310" s="39" t="s">
        <v>1896</v>
      </c>
      <c r="E1310" s="39">
        <v>1957</v>
      </c>
      <c r="F1310" s="39" t="s">
        <v>2122</v>
      </c>
      <c r="G1310" s="51" t="s">
        <v>2119</v>
      </c>
      <c r="H1310" s="39">
        <v>2</v>
      </c>
      <c r="I1310" s="39">
        <v>1</v>
      </c>
      <c r="J1310" s="39">
        <v>0</v>
      </c>
      <c r="K1310" s="39">
        <v>410.8</v>
      </c>
      <c r="L1310" s="39">
        <v>383.1</v>
      </c>
      <c r="M1310" s="41">
        <v>0</v>
      </c>
      <c r="N1310" s="41">
        <f t="shared" si="99"/>
        <v>0</v>
      </c>
      <c r="O1310" s="41">
        <v>0</v>
      </c>
      <c r="P1310" s="41">
        <v>0</v>
      </c>
      <c r="Q1310" s="41">
        <v>0</v>
      </c>
      <c r="R1310" s="52">
        <v>45292</v>
      </c>
      <c r="S1310" s="52">
        <v>45657</v>
      </c>
    </row>
    <row r="1311" spans="1:19" ht="20.25" x14ac:dyDescent="0.3">
      <c r="A1311" s="39">
        <v>274</v>
      </c>
      <c r="B1311" s="43" t="s">
        <v>1009</v>
      </c>
      <c r="C1311" s="50">
        <v>37032</v>
      </c>
      <c r="D1311" s="39" t="s">
        <v>1896</v>
      </c>
      <c r="E1311" s="39">
        <v>1959</v>
      </c>
      <c r="F1311" s="39" t="s">
        <v>2122</v>
      </c>
      <c r="G1311" s="51" t="s">
        <v>2089</v>
      </c>
      <c r="H1311" s="39">
        <v>3</v>
      </c>
      <c r="I1311" s="39">
        <v>1</v>
      </c>
      <c r="J1311" s="39">
        <v>0</v>
      </c>
      <c r="K1311" s="39">
        <v>981.2</v>
      </c>
      <c r="L1311" s="39">
        <v>980.19999999999993</v>
      </c>
      <c r="M1311" s="41">
        <v>0</v>
      </c>
      <c r="N1311" s="41">
        <f t="shared" si="99"/>
        <v>0</v>
      </c>
      <c r="O1311" s="41">
        <v>0</v>
      </c>
      <c r="P1311" s="41">
        <v>0</v>
      </c>
      <c r="Q1311" s="41">
        <v>0</v>
      </c>
      <c r="R1311" s="52">
        <v>45292</v>
      </c>
      <c r="S1311" s="52">
        <v>45657</v>
      </c>
    </row>
    <row r="1312" spans="1:19" ht="20.25" x14ac:dyDescent="0.3">
      <c r="A1312" s="39">
        <v>275</v>
      </c>
      <c r="B1312" s="43" t="s">
        <v>1014</v>
      </c>
      <c r="C1312" s="50">
        <v>37105</v>
      </c>
      <c r="D1312" s="39" t="s">
        <v>1896</v>
      </c>
      <c r="E1312" s="39">
        <v>1947</v>
      </c>
      <c r="F1312" s="39" t="s">
        <v>2122</v>
      </c>
      <c r="G1312" s="51" t="s">
        <v>2090</v>
      </c>
      <c r="H1312" s="39">
        <v>2</v>
      </c>
      <c r="I1312" s="39">
        <v>1</v>
      </c>
      <c r="J1312" s="39">
        <v>0</v>
      </c>
      <c r="K1312" s="39">
        <v>467.5</v>
      </c>
      <c r="L1312" s="39">
        <v>448.7</v>
      </c>
      <c r="M1312" s="41">
        <v>0</v>
      </c>
      <c r="N1312" s="41">
        <f t="shared" si="99"/>
        <v>0</v>
      </c>
      <c r="O1312" s="41">
        <v>0</v>
      </c>
      <c r="P1312" s="41">
        <v>0</v>
      </c>
      <c r="Q1312" s="41">
        <v>0</v>
      </c>
      <c r="R1312" s="52">
        <v>45292</v>
      </c>
      <c r="S1312" s="52">
        <v>45657</v>
      </c>
    </row>
    <row r="1313" spans="1:19" ht="20.25" x14ac:dyDescent="0.3">
      <c r="A1313" s="39">
        <v>276</v>
      </c>
      <c r="B1313" s="43" t="s">
        <v>1015</v>
      </c>
      <c r="C1313" s="50">
        <v>37106</v>
      </c>
      <c r="D1313" s="39" t="s">
        <v>1896</v>
      </c>
      <c r="E1313" s="39">
        <v>1947</v>
      </c>
      <c r="F1313" s="39" t="s">
        <v>2122</v>
      </c>
      <c r="G1313" s="51" t="s">
        <v>2090</v>
      </c>
      <c r="H1313" s="39">
        <v>2</v>
      </c>
      <c r="I1313" s="39">
        <v>1</v>
      </c>
      <c r="J1313" s="39">
        <v>0</v>
      </c>
      <c r="K1313" s="39">
        <v>467.5</v>
      </c>
      <c r="L1313" s="39">
        <v>452.7</v>
      </c>
      <c r="M1313" s="41">
        <v>0</v>
      </c>
      <c r="N1313" s="41">
        <f t="shared" si="99"/>
        <v>0</v>
      </c>
      <c r="O1313" s="41">
        <v>0</v>
      </c>
      <c r="P1313" s="41">
        <v>0</v>
      </c>
      <c r="Q1313" s="41">
        <v>0</v>
      </c>
      <c r="R1313" s="52">
        <v>45292</v>
      </c>
      <c r="S1313" s="52">
        <v>45657</v>
      </c>
    </row>
    <row r="1314" spans="1:19" ht="20.25" x14ac:dyDescent="0.3">
      <c r="A1314" s="39">
        <v>277</v>
      </c>
      <c r="B1314" s="43" t="s">
        <v>1016</v>
      </c>
      <c r="C1314" s="50">
        <v>33089</v>
      </c>
      <c r="D1314" s="39" t="s">
        <v>1896</v>
      </c>
      <c r="E1314" s="39">
        <v>1975</v>
      </c>
      <c r="F1314" s="39" t="s">
        <v>2122</v>
      </c>
      <c r="G1314" s="51" t="s">
        <v>2088</v>
      </c>
      <c r="H1314" s="39">
        <v>5</v>
      </c>
      <c r="I1314" s="39">
        <v>4</v>
      </c>
      <c r="J1314" s="39">
        <v>0</v>
      </c>
      <c r="K1314" s="39">
        <v>5302.4</v>
      </c>
      <c r="L1314" s="39">
        <v>3332.6</v>
      </c>
      <c r="M1314" s="41">
        <v>0</v>
      </c>
      <c r="N1314" s="41">
        <f t="shared" si="99"/>
        <v>0</v>
      </c>
      <c r="O1314" s="41">
        <v>0</v>
      </c>
      <c r="P1314" s="41">
        <v>0</v>
      </c>
      <c r="Q1314" s="41">
        <v>0</v>
      </c>
      <c r="R1314" s="52">
        <v>45292</v>
      </c>
      <c r="S1314" s="52">
        <v>45657</v>
      </c>
    </row>
    <row r="1315" spans="1:19" ht="20.25" x14ac:dyDescent="0.3">
      <c r="A1315" s="39">
        <v>278</v>
      </c>
      <c r="B1315" s="43" t="s">
        <v>1017</v>
      </c>
      <c r="C1315" s="50">
        <v>33018</v>
      </c>
      <c r="D1315" s="39" t="s">
        <v>1896</v>
      </c>
      <c r="E1315" s="39">
        <v>1970</v>
      </c>
      <c r="F1315" s="39" t="s">
        <v>2122</v>
      </c>
      <c r="G1315" s="51" t="s">
        <v>2088</v>
      </c>
      <c r="H1315" s="39">
        <v>4</v>
      </c>
      <c r="I1315" s="39">
        <v>3</v>
      </c>
      <c r="J1315" s="39">
        <v>0</v>
      </c>
      <c r="K1315" s="39">
        <v>4939.8999999999996</v>
      </c>
      <c r="L1315" s="39">
        <v>2985.6</v>
      </c>
      <c r="M1315" s="41">
        <v>0</v>
      </c>
      <c r="N1315" s="41">
        <f t="shared" si="99"/>
        <v>0</v>
      </c>
      <c r="O1315" s="41">
        <v>0</v>
      </c>
      <c r="P1315" s="41">
        <v>0</v>
      </c>
      <c r="Q1315" s="41">
        <v>0</v>
      </c>
      <c r="R1315" s="52">
        <v>45292</v>
      </c>
      <c r="S1315" s="52">
        <v>45657</v>
      </c>
    </row>
    <row r="1316" spans="1:19" ht="20.25" x14ac:dyDescent="0.3">
      <c r="A1316" s="39">
        <v>279</v>
      </c>
      <c r="B1316" s="43" t="s">
        <v>1018</v>
      </c>
      <c r="C1316" s="50">
        <v>32979</v>
      </c>
      <c r="D1316" s="39" t="s">
        <v>1896</v>
      </c>
      <c r="E1316" s="39">
        <v>1970</v>
      </c>
      <c r="F1316" s="39" t="s">
        <v>2122</v>
      </c>
      <c r="G1316" s="51" t="s">
        <v>2088</v>
      </c>
      <c r="H1316" s="39">
        <v>5</v>
      </c>
      <c r="I1316" s="39">
        <v>6</v>
      </c>
      <c r="J1316" s="39">
        <v>0</v>
      </c>
      <c r="K1316" s="39">
        <v>8777.2000000000007</v>
      </c>
      <c r="L1316" s="39">
        <v>5525.7999999999993</v>
      </c>
      <c r="M1316" s="41">
        <v>0</v>
      </c>
      <c r="N1316" s="41">
        <f t="shared" si="99"/>
        <v>0</v>
      </c>
      <c r="O1316" s="41">
        <v>0</v>
      </c>
      <c r="P1316" s="41">
        <v>0</v>
      </c>
      <c r="Q1316" s="41">
        <v>0</v>
      </c>
      <c r="R1316" s="52">
        <v>45292</v>
      </c>
      <c r="S1316" s="52">
        <v>45657</v>
      </c>
    </row>
    <row r="1317" spans="1:19" ht="20.25" x14ac:dyDescent="0.3">
      <c r="A1317" s="39">
        <v>280</v>
      </c>
      <c r="B1317" s="43" t="s">
        <v>1019</v>
      </c>
      <c r="C1317" s="50">
        <v>33041</v>
      </c>
      <c r="D1317" s="39" t="s">
        <v>1896</v>
      </c>
      <c r="E1317" s="39">
        <v>1972</v>
      </c>
      <c r="F1317" s="39" t="s">
        <v>2122</v>
      </c>
      <c r="G1317" s="51" t="s">
        <v>2089</v>
      </c>
      <c r="H1317" s="39">
        <v>5</v>
      </c>
      <c r="I1317" s="39">
        <v>4</v>
      </c>
      <c r="J1317" s="39">
        <v>0</v>
      </c>
      <c r="K1317" s="39">
        <v>5314.7</v>
      </c>
      <c r="L1317" s="39">
        <v>3306.3</v>
      </c>
      <c r="M1317" s="41">
        <v>0</v>
      </c>
      <c r="N1317" s="41">
        <f t="shared" si="99"/>
        <v>0</v>
      </c>
      <c r="O1317" s="41">
        <v>0</v>
      </c>
      <c r="P1317" s="41">
        <v>0</v>
      </c>
      <c r="Q1317" s="41">
        <v>0</v>
      </c>
      <c r="R1317" s="52">
        <v>45292</v>
      </c>
      <c r="S1317" s="52">
        <v>45657</v>
      </c>
    </row>
    <row r="1318" spans="1:19" ht="20.25" x14ac:dyDescent="0.3">
      <c r="A1318" s="39">
        <v>281</v>
      </c>
      <c r="B1318" s="43" t="s">
        <v>1020</v>
      </c>
      <c r="C1318" s="50">
        <v>32982</v>
      </c>
      <c r="D1318" s="39" t="s">
        <v>1896</v>
      </c>
      <c r="E1318" s="39">
        <v>1970</v>
      </c>
      <c r="F1318" s="39" t="s">
        <v>2122</v>
      </c>
      <c r="G1318" s="51" t="s">
        <v>2088</v>
      </c>
      <c r="H1318" s="39">
        <v>5</v>
      </c>
      <c r="I1318" s="39">
        <v>4</v>
      </c>
      <c r="J1318" s="39">
        <v>0</v>
      </c>
      <c r="K1318" s="39">
        <v>5716.1</v>
      </c>
      <c r="L1318" s="39">
        <v>3582.1</v>
      </c>
      <c r="M1318" s="41">
        <v>0</v>
      </c>
      <c r="N1318" s="41">
        <f t="shared" si="99"/>
        <v>0</v>
      </c>
      <c r="O1318" s="41">
        <v>0</v>
      </c>
      <c r="P1318" s="41">
        <v>0</v>
      </c>
      <c r="Q1318" s="41">
        <v>0</v>
      </c>
      <c r="R1318" s="52">
        <v>45292</v>
      </c>
      <c r="S1318" s="52">
        <v>45657</v>
      </c>
    </row>
    <row r="1319" spans="1:19" ht="20.25" x14ac:dyDescent="0.3">
      <c r="A1319" s="39">
        <v>282</v>
      </c>
      <c r="B1319" s="43" t="s">
        <v>1021</v>
      </c>
      <c r="C1319" s="50">
        <v>33049</v>
      </c>
      <c r="D1319" s="39" t="s">
        <v>1896</v>
      </c>
      <c r="E1319" s="39">
        <v>1972</v>
      </c>
      <c r="F1319" s="39" t="s">
        <v>2122</v>
      </c>
      <c r="G1319" s="51" t="s">
        <v>2088</v>
      </c>
      <c r="H1319" s="39">
        <v>5</v>
      </c>
      <c r="I1319" s="39">
        <v>6</v>
      </c>
      <c r="J1319" s="39">
        <v>0</v>
      </c>
      <c r="K1319" s="39">
        <v>7475.8</v>
      </c>
      <c r="L1319" s="39">
        <v>4679.6000000000004</v>
      </c>
      <c r="M1319" s="41">
        <v>0</v>
      </c>
      <c r="N1319" s="41">
        <f t="shared" si="99"/>
        <v>0</v>
      </c>
      <c r="O1319" s="41">
        <v>0</v>
      </c>
      <c r="P1319" s="41">
        <v>0</v>
      </c>
      <c r="Q1319" s="41">
        <v>0</v>
      </c>
      <c r="R1319" s="52">
        <v>45292</v>
      </c>
      <c r="S1319" s="52">
        <v>45657</v>
      </c>
    </row>
    <row r="1320" spans="1:19" ht="20.25" x14ac:dyDescent="0.3">
      <c r="A1320" s="39">
        <v>283</v>
      </c>
      <c r="B1320" s="43" t="s">
        <v>1022</v>
      </c>
      <c r="C1320" s="50">
        <v>33060</v>
      </c>
      <c r="D1320" s="39" t="s">
        <v>1896</v>
      </c>
      <c r="E1320" s="39">
        <v>1974</v>
      </c>
      <c r="F1320" s="39" t="s">
        <v>2122</v>
      </c>
      <c r="G1320" s="51" t="s">
        <v>2088</v>
      </c>
      <c r="H1320" s="39">
        <v>5</v>
      </c>
      <c r="I1320" s="39">
        <v>4</v>
      </c>
      <c r="J1320" s="39">
        <v>0</v>
      </c>
      <c r="K1320" s="39">
        <v>5291.7</v>
      </c>
      <c r="L1320" s="39">
        <v>3327.6</v>
      </c>
      <c r="M1320" s="41">
        <v>0</v>
      </c>
      <c r="N1320" s="41">
        <f t="shared" si="99"/>
        <v>0</v>
      </c>
      <c r="O1320" s="41">
        <v>0</v>
      </c>
      <c r="P1320" s="41">
        <v>0</v>
      </c>
      <c r="Q1320" s="41">
        <v>0</v>
      </c>
      <c r="R1320" s="52">
        <v>45292</v>
      </c>
      <c r="S1320" s="52">
        <v>45657</v>
      </c>
    </row>
    <row r="1321" spans="1:19" ht="20.25" x14ac:dyDescent="0.3">
      <c r="A1321" s="39">
        <v>284</v>
      </c>
      <c r="B1321" s="43" t="s">
        <v>1023</v>
      </c>
      <c r="C1321" s="50">
        <v>33067</v>
      </c>
      <c r="D1321" s="39" t="s">
        <v>1896</v>
      </c>
      <c r="E1321" s="39">
        <v>1973</v>
      </c>
      <c r="F1321" s="39" t="s">
        <v>2122</v>
      </c>
      <c r="G1321" s="51" t="s">
        <v>2088</v>
      </c>
      <c r="H1321" s="39">
        <v>5</v>
      </c>
      <c r="I1321" s="39">
        <v>6</v>
      </c>
      <c r="J1321" s="39">
        <v>0</v>
      </c>
      <c r="K1321" s="39">
        <v>7558.1</v>
      </c>
      <c r="L1321" s="39">
        <v>4702</v>
      </c>
      <c r="M1321" s="41">
        <v>0</v>
      </c>
      <c r="N1321" s="41">
        <f t="shared" si="99"/>
        <v>0</v>
      </c>
      <c r="O1321" s="41">
        <v>0</v>
      </c>
      <c r="P1321" s="41">
        <v>0</v>
      </c>
      <c r="Q1321" s="41">
        <v>0</v>
      </c>
      <c r="R1321" s="52">
        <v>45292</v>
      </c>
      <c r="S1321" s="52">
        <v>45657</v>
      </c>
    </row>
    <row r="1322" spans="1:19" ht="20.25" x14ac:dyDescent="0.3">
      <c r="A1322" s="39">
        <v>285</v>
      </c>
      <c r="B1322" s="44" t="s">
        <v>1735</v>
      </c>
      <c r="C1322" s="50">
        <v>35292</v>
      </c>
      <c r="D1322" s="39" t="s">
        <v>1896</v>
      </c>
      <c r="E1322" s="39">
        <v>1917</v>
      </c>
      <c r="F1322" s="39" t="s">
        <v>2122</v>
      </c>
      <c r="G1322" s="51" t="s">
        <v>2094</v>
      </c>
      <c r="H1322" s="39">
        <v>2</v>
      </c>
      <c r="I1322" s="39">
        <v>1</v>
      </c>
      <c r="J1322" s="39">
        <v>0</v>
      </c>
      <c r="K1322" s="39">
        <v>270.68</v>
      </c>
      <c r="L1322" s="39">
        <v>316.60000000000002</v>
      </c>
      <c r="M1322" s="41">
        <v>0</v>
      </c>
      <c r="N1322" s="41">
        <f t="shared" si="99"/>
        <v>0</v>
      </c>
      <c r="O1322" s="41">
        <v>0</v>
      </c>
      <c r="P1322" s="41">
        <v>0</v>
      </c>
      <c r="Q1322" s="41">
        <v>0</v>
      </c>
      <c r="R1322" s="52">
        <v>45292</v>
      </c>
      <c r="S1322" s="52">
        <v>45657</v>
      </c>
    </row>
    <row r="1323" spans="1:19" ht="20.25" x14ac:dyDescent="0.3">
      <c r="A1323" s="39">
        <v>286</v>
      </c>
      <c r="B1323" s="44" t="s">
        <v>50</v>
      </c>
      <c r="C1323" s="50">
        <v>33745</v>
      </c>
      <c r="D1323" s="39" t="s">
        <v>1896</v>
      </c>
      <c r="E1323" s="39">
        <v>1958</v>
      </c>
      <c r="F1323" s="39" t="s">
        <v>2122</v>
      </c>
      <c r="G1323" s="51" t="s">
        <v>2089</v>
      </c>
      <c r="H1323" s="39">
        <v>2</v>
      </c>
      <c r="I1323" s="39">
        <v>3</v>
      </c>
      <c r="J1323" s="39">
        <v>0</v>
      </c>
      <c r="K1323" s="39">
        <v>980.7</v>
      </c>
      <c r="L1323" s="39">
        <v>746.7</v>
      </c>
      <c r="M1323" s="41">
        <v>0</v>
      </c>
      <c r="N1323" s="41">
        <f t="shared" si="99"/>
        <v>0</v>
      </c>
      <c r="O1323" s="41">
        <v>0</v>
      </c>
      <c r="P1323" s="41">
        <v>0</v>
      </c>
      <c r="Q1323" s="41">
        <v>0</v>
      </c>
      <c r="R1323" s="52">
        <v>45292</v>
      </c>
      <c r="S1323" s="52">
        <v>45657</v>
      </c>
    </row>
    <row r="1324" spans="1:19" ht="20.25" x14ac:dyDescent="0.3">
      <c r="A1324" s="39">
        <v>287</v>
      </c>
      <c r="B1324" s="44" t="s">
        <v>457</v>
      </c>
      <c r="C1324" s="50">
        <v>33011</v>
      </c>
      <c r="D1324" s="39" t="s">
        <v>1896</v>
      </c>
      <c r="E1324" s="39">
        <v>1971</v>
      </c>
      <c r="F1324" s="39" t="s">
        <v>2122</v>
      </c>
      <c r="G1324" s="51" t="s">
        <v>2089</v>
      </c>
      <c r="H1324" s="39">
        <v>4</v>
      </c>
      <c r="I1324" s="39">
        <v>3</v>
      </c>
      <c r="J1324" s="39">
        <v>0</v>
      </c>
      <c r="K1324" s="39">
        <v>3532.1</v>
      </c>
      <c r="L1324" s="39">
        <v>2083.3000000000002</v>
      </c>
      <c r="M1324" s="41">
        <v>0</v>
      </c>
      <c r="N1324" s="41">
        <f t="shared" si="99"/>
        <v>0</v>
      </c>
      <c r="O1324" s="41">
        <v>0</v>
      </c>
      <c r="P1324" s="41">
        <v>0</v>
      </c>
      <c r="Q1324" s="41">
        <v>0</v>
      </c>
      <c r="R1324" s="52">
        <v>45292</v>
      </c>
      <c r="S1324" s="52">
        <v>45657</v>
      </c>
    </row>
    <row r="1325" spans="1:19" ht="20.25" x14ac:dyDescent="0.3">
      <c r="A1325" s="39">
        <v>288</v>
      </c>
      <c r="B1325" s="43" t="s">
        <v>472</v>
      </c>
      <c r="C1325" s="50">
        <v>37066</v>
      </c>
      <c r="D1325" s="39" t="s">
        <v>1896</v>
      </c>
      <c r="E1325" s="39">
        <v>1960</v>
      </c>
      <c r="F1325" s="39" t="s">
        <v>2122</v>
      </c>
      <c r="G1325" s="51" t="s">
        <v>2089</v>
      </c>
      <c r="H1325" s="39">
        <v>2</v>
      </c>
      <c r="I1325" s="39">
        <v>1</v>
      </c>
      <c r="J1325" s="39">
        <v>0</v>
      </c>
      <c r="K1325" s="39">
        <v>690.6</v>
      </c>
      <c r="L1325" s="39">
        <v>634.9</v>
      </c>
      <c r="M1325" s="41">
        <v>0</v>
      </c>
      <c r="N1325" s="41">
        <f t="shared" si="99"/>
        <v>0</v>
      </c>
      <c r="O1325" s="41">
        <v>0</v>
      </c>
      <c r="P1325" s="41">
        <v>0</v>
      </c>
      <c r="Q1325" s="41">
        <v>0</v>
      </c>
      <c r="R1325" s="52">
        <v>45292</v>
      </c>
      <c r="S1325" s="52">
        <v>45657</v>
      </c>
    </row>
    <row r="1326" spans="1:19" ht="20.25" x14ac:dyDescent="0.3">
      <c r="A1326" s="39">
        <v>289</v>
      </c>
      <c r="B1326" s="43" t="s">
        <v>473</v>
      </c>
      <c r="C1326" s="50">
        <v>37067</v>
      </c>
      <c r="D1326" s="39" t="s">
        <v>1896</v>
      </c>
      <c r="E1326" s="39">
        <v>1959</v>
      </c>
      <c r="F1326" s="39" t="s">
        <v>2122</v>
      </c>
      <c r="G1326" s="51" t="s">
        <v>2089</v>
      </c>
      <c r="H1326" s="39">
        <v>2</v>
      </c>
      <c r="I1326" s="39">
        <v>1</v>
      </c>
      <c r="J1326" s="39">
        <v>0</v>
      </c>
      <c r="K1326" s="39">
        <v>686.2</v>
      </c>
      <c r="L1326" s="39">
        <v>628.69999999999993</v>
      </c>
      <c r="M1326" s="41">
        <v>0</v>
      </c>
      <c r="N1326" s="41">
        <f t="shared" si="99"/>
        <v>0</v>
      </c>
      <c r="O1326" s="41">
        <v>0</v>
      </c>
      <c r="P1326" s="41">
        <v>0</v>
      </c>
      <c r="Q1326" s="41">
        <v>0</v>
      </c>
      <c r="R1326" s="52">
        <v>45292</v>
      </c>
      <c r="S1326" s="52">
        <v>45657</v>
      </c>
    </row>
    <row r="1327" spans="1:19" ht="20.25" x14ac:dyDescent="0.3">
      <c r="A1327" s="39">
        <v>290</v>
      </c>
      <c r="B1327" s="44" t="s">
        <v>474</v>
      </c>
      <c r="C1327" s="50">
        <v>37068</v>
      </c>
      <c r="D1327" s="39" t="s">
        <v>1896</v>
      </c>
      <c r="E1327" s="39">
        <v>1960</v>
      </c>
      <c r="F1327" s="39" t="s">
        <v>2122</v>
      </c>
      <c r="G1327" s="51" t="s">
        <v>2089</v>
      </c>
      <c r="H1327" s="39">
        <v>2</v>
      </c>
      <c r="I1327" s="39">
        <v>1</v>
      </c>
      <c r="J1327" s="39">
        <v>0</v>
      </c>
      <c r="K1327" s="39">
        <v>690.1</v>
      </c>
      <c r="L1327" s="39">
        <v>634.9</v>
      </c>
      <c r="M1327" s="41">
        <v>0</v>
      </c>
      <c r="N1327" s="41">
        <f t="shared" si="99"/>
        <v>0</v>
      </c>
      <c r="O1327" s="41">
        <v>0</v>
      </c>
      <c r="P1327" s="41">
        <v>0</v>
      </c>
      <c r="Q1327" s="41">
        <v>0</v>
      </c>
      <c r="R1327" s="52">
        <v>45292</v>
      </c>
      <c r="S1327" s="52">
        <v>45657</v>
      </c>
    </row>
    <row r="1328" spans="1:19" ht="20.25" x14ac:dyDescent="0.3">
      <c r="A1328" s="39">
        <v>291</v>
      </c>
      <c r="B1328" s="44" t="s">
        <v>453</v>
      </c>
      <c r="C1328" s="50">
        <v>37081</v>
      </c>
      <c r="D1328" s="39" t="s">
        <v>1896</v>
      </c>
      <c r="E1328" s="39">
        <v>1954</v>
      </c>
      <c r="F1328" s="39" t="s">
        <v>2122</v>
      </c>
      <c r="G1328" s="51" t="s">
        <v>2089</v>
      </c>
      <c r="H1328" s="39">
        <v>3</v>
      </c>
      <c r="I1328" s="39">
        <v>2</v>
      </c>
      <c r="J1328" s="39">
        <v>0</v>
      </c>
      <c r="K1328" s="39">
        <v>1399.3</v>
      </c>
      <c r="L1328" s="39">
        <v>1424.4</v>
      </c>
      <c r="M1328" s="41">
        <v>0</v>
      </c>
      <c r="N1328" s="41">
        <f t="shared" si="99"/>
        <v>0</v>
      </c>
      <c r="O1328" s="41">
        <v>0</v>
      </c>
      <c r="P1328" s="41">
        <v>0</v>
      </c>
      <c r="Q1328" s="41">
        <v>0</v>
      </c>
      <c r="R1328" s="52">
        <v>45292</v>
      </c>
      <c r="S1328" s="52">
        <v>45657</v>
      </c>
    </row>
    <row r="1329" spans="1:19" ht="20.25" x14ac:dyDescent="0.3">
      <c r="A1329" s="39">
        <v>292</v>
      </c>
      <c r="B1329" s="43" t="s">
        <v>469</v>
      </c>
      <c r="C1329" s="50">
        <v>37064</v>
      </c>
      <c r="D1329" s="39" t="s">
        <v>1896</v>
      </c>
      <c r="E1329" s="39">
        <v>1960</v>
      </c>
      <c r="F1329" s="39" t="s">
        <v>2122</v>
      </c>
      <c r="G1329" s="51" t="s">
        <v>2089</v>
      </c>
      <c r="H1329" s="39">
        <v>2</v>
      </c>
      <c r="I1329" s="39">
        <v>1</v>
      </c>
      <c r="J1329" s="39">
        <v>0</v>
      </c>
      <c r="K1329" s="39">
        <v>689.3</v>
      </c>
      <c r="L1329" s="39">
        <v>633</v>
      </c>
      <c r="M1329" s="41">
        <v>0</v>
      </c>
      <c r="N1329" s="41">
        <f t="shared" si="99"/>
        <v>0</v>
      </c>
      <c r="O1329" s="41">
        <v>0</v>
      </c>
      <c r="P1329" s="41">
        <v>0</v>
      </c>
      <c r="Q1329" s="41">
        <v>0</v>
      </c>
      <c r="R1329" s="52">
        <v>45292</v>
      </c>
      <c r="S1329" s="52">
        <v>45657</v>
      </c>
    </row>
    <row r="1330" spans="1:19" ht="20.25" x14ac:dyDescent="0.3">
      <c r="A1330" s="39">
        <v>293</v>
      </c>
      <c r="B1330" s="43" t="s">
        <v>373</v>
      </c>
      <c r="C1330" s="50">
        <v>54905</v>
      </c>
      <c r="D1330" s="39" t="s">
        <v>1896</v>
      </c>
      <c r="E1330" s="39">
        <v>1958</v>
      </c>
      <c r="F1330" s="39" t="s">
        <v>2122</v>
      </c>
      <c r="G1330" s="51" t="s">
        <v>2099</v>
      </c>
      <c r="H1330" s="39">
        <v>4</v>
      </c>
      <c r="I1330" s="39">
        <v>2</v>
      </c>
      <c r="J1330" s="39">
        <v>0</v>
      </c>
      <c r="K1330" s="39">
        <v>1543.8</v>
      </c>
      <c r="L1330" s="39">
        <v>2447.1999999999998</v>
      </c>
      <c r="M1330" s="41">
        <v>0</v>
      </c>
      <c r="N1330" s="41">
        <f t="shared" si="99"/>
        <v>0</v>
      </c>
      <c r="O1330" s="41">
        <v>0</v>
      </c>
      <c r="P1330" s="41">
        <v>0</v>
      </c>
      <c r="Q1330" s="41">
        <v>0</v>
      </c>
      <c r="R1330" s="52">
        <v>45292</v>
      </c>
      <c r="S1330" s="52">
        <v>45657</v>
      </c>
    </row>
    <row r="1331" spans="1:19" ht="20.25" x14ac:dyDescent="0.3">
      <c r="A1331" s="39">
        <v>294</v>
      </c>
      <c r="B1331" s="43" t="s">
        <v>67</v>
      </c>
      <c r="C1331" s="50">
        <v>32713</v>
      </c>
      <c r="D1331" s="39" t="s">
        <v>1896</v>
      </c>
      <c r="E1331" s="39">
        <v>1980</v>
      </c>
      <c r="F1331" s="39" t="s">
        <v>2122</v>
      </c>
      <c r="G1331" s="51" t="s">
        <v>2088</v>
      </c>
      <c r="H1331" s="39">
        <v>9</v>
      </c>
      <c r="I1331" s="39">
        <v>1</v>
      </c>
      <c r="J1331" s="39">
        <v>0</v>
      </c>
      <c r="K1331" s="39">
        <v>3106.9</v>
      </c>
      <c r="L1331" s="39">
        <v>2111.9</v>
      </c>
      <c r="M1331" s="41">
        <v>0</v>
      </c>
      <c r="N1331" s="41">
        <f t="shared" si="99"/>
        <v>0</v>
      </c>
      <c r="O1331" s="41">
        <v>0</v>
      </c>
      <c r="P1331" s="41">
        <v>0</v>
      </c>
      <c r="Q1331" s="41">
        <v>0</v>
      </c>
      <c r="R1331" s="52">
        <v>45292</v>
      </c>
      <c r="S1331" s="52">
        <v>45657</v>
      </c>
    </row>
    <row r="1332" spans="1:19" ht="20.25" x14ac:dyDescent="0.3">
      <c r="A1332" s="39">
        <v>295</v>
      </c>
      <c r="B1332" s="43" t="s">
        <v>387</v>
      </c>
      <c r="C1332" s="50">
        <v>35768</v>
      </c>
      <c r="D1332" s="39" t="s">
        <v>1896</v>
      </c>
      <c r="E1332" s="39">
        <v>1955</v>
      </c>
      <c r="F1332" s="39" t="s">
        <v>2122</v>
      </c>
      <c r="G1332" s="51" t="s">
        <v>2094</v>
      </c>
      <c r="H1332" s="39">
        <v>2</v>
      </c>
      <c r="I1332" s="39">
        <v>1</v>
      </c>
      <c r="J1332" s="39">
        <v>0</v>
      </c>
      <c r="K1332" s="39">
        <v>599.1</v>
      </c>
      <c r="L1332" s="39">
        <v>540.6</v>
      </c>
      <c r="M1332" s="41">
        <v>0</v>
      </c>
      <c r="N1332" s="41">
        <f t="shared" si="99"/>
        <v>0</v>
      </c>
      <c r="O1332" s="41">
        <v>0</v>
      </c>
      <c r="P1332" s="41">
        <v>0</v>
      </c>
      <c r="Q1332" s="41">
        <v>0</v>
      </c>
      <c r="R1332" s="52">
        <v>45292</v>
      </c>
      <c r="S1332" s="52">
        <v>45657</v>
      </c>
    </row>
    <row r="1333" spans="1:19" ht="20.25" x14ac:dyDescent="0.3">
      <c r="A1333" s="39">
        <v>296</v>
      </c>
      <c r="B1333" s="43" t="s">
        <v>378</v>
      </c>
      <c r="C1333" s="50">
        <v>35453</v>
      </c>
      <c r="D1333" s="39" t="s">
        <v>1896</v>
      </c>
      <c r="E1333" s="39">
        <v>1957</v>
      </c>
      <c r="F1333" s="39" t="s">
        <v>2122</v>
      </c>
      <c r="G1333" s="51" t="s">
        <v>2094</v>
      </c>
      <c r="H1333" s="39">
        <v>2</v>
      </c>
      <c r="I1333" s="39">
        <v>2</v>
      </c>
      <c r="J1333" s="39">
        <v>0</v>
      </c>
      <c r="K1333" s="39">
        <v>496.9</v>
      </c>
      <c r="L1333" s="39">
        <v>498.1</v>
      </c>
      <c r="M1333" s="41">
        <v>0</v>
      </c>
      <c r="N1333" s="41">
        <f t="shared" si="99"/>
        <v>0</v>
      </c>
      <c r="O1333" s="41">
        <v>0</v>
      </c>
      <c r="P1333" s="41">
        <v>0</v>
      </c>
      <c r="Q1333" s="41">
        <v>0</v>
      </c>
      <c r="R1333" s="52">
        <v>45292</v>
      </c>
      <c r="S1333" s="52">
        <v>45657</v>
      </c>
    </row>
    <row r="1334" spans="1:19" ht="20.25" x14ac:dyDescent="0.3">
      <c r="A1334" s="39">
        <v>297</v>
      </c>
      <c r="B1334" s="43" t="s">
        <v>376</v>
      </c>
      <c r="C1334" s="50">
        <v>35450</v>
      </c>
      <c r="D1334" s="39" t="s">
        <v>1896</v>
      </c>
      <c r="E1334" s="39">
        <v>1958</v>
      </c>
      <c r="F1334" s="39" t="s">
        <v>2122</v>
      </c>
      <c r="G1334" s="51" t="s">
        <v>2094</v>
      </c>
      <c r="H1334" s="39">
        <v>2</v>
      </c>
      <c r="I1334" s="39">
        <v>2</v>
      </c>
      <c r="J1334" s="39">
        <v>0</v>
      </c>
      <c r="K1334" s="39">
        <v>503.3</v>
      </c>
      <c r="L1334" s="39">
        <v>474.8</v>
      </c>
      <c r="M1334" s="41">
        <v>0</v>
      </c>
      <c r="N1334" s="41">
        <f t="shared" si="99"/>
        <v>0</v>
      </c>
      <c r="O1334" s="41">
        <v>0</v>
      </c>
      <c r="P1334" s="41">
        <v>0</v>
      </c>
      <c r="Q1334" s="41">
        <v>0</v>
      </c>
      <c r="R1334" s="52">
        <v>45292</v>
      </c>
      <c r="S1334" s="52">
        <v>45657</v>
      </c>
    </row>
    <row r="1335" spans="1:19" ht="20.25" x14ac:dyDescent="0.3">
      <c r="A1335" s="39">
        <v>298</v>
      </c>
      <c r="B1335" s="43" t="s">
        <v>26</v>
      </c>
      <c r="C1335" s="50">
        <v>34457</v>
      </c>
      <c r="D1335" s="39" t="s">
        <v>1896</v>
      </c>
      <c r="E1335" s="39">
        <v>1963</v>
      </c>
      <c r="F1335" s="39" t="s">
        <v>2122</v>
      </c>
      <c r="G1335" s="51" t="s">
        <v>2089</v>
      </c>
      <c r="H1335" s="39">
        <v>4</v>
      </c>
      <c r="I1335" s="39">
        <v>2</v>
      </c>
      <c r="J1335" s="39">
        <v>0</v>
      </c>
      <c r="K1335" s="39">
        <v>1731.4</v>
      </c>
      <c r="L1335" s="39">
        <v>1263.2</v>
      </c>
      <c r="M1335" s="41">
        <v>0</v>
      </c>
      <c r="N1335" s="41">
        <f t="shared" si="99"/>
        <v>0</v>
      </c>
      <c r="O1335" s="41">
        <v>0</v>
      </c>
      <c r="P1335" s="41">
        <v>0</v>
      </c>
      <c r="Q1335" s="41">
        <v>0</v>
      </c>
      <c r="R1335" s="52">
        <v>45292</v>
      </c>
      <c r="S1335" s="52">
        <v>45657</v>
      </c>
    </row>
    <row r="1336" spans="1:19" ht="20.25" x14ac:dyDescent="0.3">
      <c r="A1336" s="39">
        <v>299</v>
      </c>
      <c r="B1336" s="43" t="s">
        <v>51</v>
      </c>
      <c r="C1336" s="50">
        <v>33803</v>
      </c>
      <c r="D1336" s="39" t="s">
        <v>1896</v>
      </c>
      <c r="E1336" s="39">
        <v>1982</v>
      </c>
      <c r="F1336" s="39" t="s">
        <v>2122</v>
      </c>
      <c r="G1336" s="51" t="s">
        <v>2088</v>
      </c>
      <c r="H1336" s="39">
        <v>9</v>
      </c>
      <c r="I1336" s="39">
        <v>2</v>
      </c>
      <c r="J1336" s="39">
        <v>0</v>
      </c>
      <c r="K1336" s="39">
        <v>6236.5</v>
      </c>
      <c r="L1336" s="39">
        <v>4068.5</v>
      </c>
      <c r="M1336" s="41">
        <v>0</v>
      </c>
      <c r="N1336" s="41">
        <f t="shared" si="99"/>
        <v>0</v>
      </c>
      <c r="O1336" s="41">
        <v>0</v>
      </c>
      <c r="P1336" s="41">
        <v>0</v>
      </c>
      <c r="Q1336" s="41">
        <v>0</v>
      </c>
      <c r="R1336" s="52">
        <v>45292</v>
      </c>
      <c r="S1336" s="52">
        <v>45657</v>
      </c>
    </row>
    <row r="1337" spans="1:19" ht="20.25" x14ac:dyDescent="0.3">
      <c r="A1337" s="39">
        <v>300</v>
      </c>
      <c r="B1337" s="43" t="s">
        <v>62</v>
      </c>
      <c r="C1337" s="50">
        <v>34055</v>
      </c>
      <c r="D1337" s="39" t="s">
        <v>1896</v>
      </c>
      <c r="E1337" s="39">
        <v>1985</v>
      </c>
      <c r="F1337" s="39" t="s">
        <v>2122</v>
      </c>
      <c r="G1337" s="51" t="s">
        <v>2088</v>
      </c>
      <c r="H1337" s="39">
        <v>9</v>
      </c>
      <c r="I1337" s="39">
        <v>3</v>
      </c>
      <c r="J1337" s="39">
        <v>0</v>
      </c>
      <c r="K1337" s="39">
        <v>9329</v>
      </c>
      <c r="L1337" s="39">
        <v>5983.2000000000007</v>
      </c>
      <c r="M1337" s="41">
        <v>0</v>
      </c>
      <c r="N1337" s="41">
        <f t="shared" si="99"/>
        <v>0</v>
      </c>
      <c r="O1337" s="41">
        <v>0</v>
      </c>
      <c r="P1337" s="41">
        <v>0</v>
      </c>
      <c r="Q1337" s="41">
        <v>0</v>
      </c>
      <c r="R1337" s="52">
        <v>45292</v>
      </c>
      <c r="S1337" s="52">
        <v>45657</v>
      </c>
    </row>
    <row r="1338" spans="1:19" ht="20.25" x14ac:dyDescent="0.3">
      <c r="A1338" s="39">
        <v>301</v>
      </c>
      <c r="B1338" s="43" t="s">
        <v>345</v>
      </c>
      <c r="C1338" s="50">
        <v>33851</v>
      </c>
      <c r="D1338" s="39" t="s">
        <v>1896</v>
      </c>
      <c r="E1338" s="39">
        <v>1980</v>
      </c>
      <c r="F1338" s="39" t="s">
        <v>2122</v>
      </c>
      <c r="G1338" s="51" t="s">
        <v>2088</v>
      </c>
      <c r="H1338" s="39">
        <v>9</v>
      </c>
      <c r="I1338" s="39">
        <v>7</v>
      </c>
      <c r="J1338" s="39">
        <v>0</v>
      </c>
      <c r="K1338" s="39">
        <v>15526.1</v>
      </c>
      <c r="L1338" s="39">
        <v>14446</v>
      </c>
      <c r="M1338" s="41">
        <v>0</v>
      </c>
      <c r="N1338" s="41">
        <f t="shared" si="99"/>
        <v>0</v>
      </c>
      <c r="O1338" s="41">
        <v>0</v>
      </c>
      <c r="P1338" s="41">
        <v>0</v>
      </c>
      <c r="Q1338" s="41">
        <v>0</v>
      </c>
      <c r="R1338" s="52">
        <v>45292</v>
      </c>
      <c r="S1338" s="52">
        <v>45657</v>
      </c>
    </row>
    <row r="1339" spans="1:19" ht="20.25" x14ac:dyDescent="0.3">
      <c r="A1339" s="39">
        <v>302</v>
      </c>
      <c r="B1339" s="44" t="s">
        <v>43</v>
      </c>
      <c r="C1339" s="50">
        <v>35188</v>
      </c>
      <c r="D1339" s="39" t="s">
        <v>1896</v>
      </c>
      <c r="E1339" s="39">
        <v>1955</v>
      </c>
      <c r="F1339" s="39" t="s">
        <v>2122</v>
      </c>
      <c r="G1339" s="51" t="s">
        <v>2089</v>
      </c>
      <c r="H1339" s="39">
        <v>2</v>
      </c>
      <c r="I1339" s="39">
        <v>3</v>
      </c>
      <c r="J1339" s="39">
        <v>0</v>
      </c>
      <c r="K1339" s="39">
        <v>3389.4</v>
      </c>
      <c r="L1339" s="39">
        <v>1337.1</v>
      </c>
      <c r="M1339" s="41">
        <v>0</v>
      </c>
      <c r="N1339" s="41">
        <f t="shared" si="99"/>
        <v>0</v>
      </c>
      <c r="O1339" s="41">
        <v>0</v>
      </c>
      <c r="P1339" s="41">
        <v>0</v>
      </c>
      <c r="Q1339" s="41">
        <v>0</v>
      </c>
      <c r="R1339" s="52">
        <v>45292</v>
      </c>
      <c r="S1339" s="52">
        <v>45657</v>
      </c>
    </row>
    <row r="1340" spans="1:19" ht="20.25" x14ac:dyDescent="0.3">
      <c r="A1340" s="39">
        <v>303</v>
      </c>
      <c r="B1340" s="44" t="s">
        <v>1737</v>
      </c>
      <c r="C1340" s="50">
        <v>33284</v>
      </c>
      <c r="D1340" s="39" t="s">
        <v>1896</v>
      </c>
      <c r="E1340" s="39">
        <v>2002</v>
      </c>
      <c r="F1340" s="39" t="s">
        <v>2122</v>
      </c>
      <c r="G1340" s="51" t="s">
        <v>2089</v>
      </c>
      <c r="H1340" s="39">
        <v>5</v>
      </c>
      <c r="I1340" s="39">
        <v>1</v>
      </c>
      <c r="J1340" s="39">
        <v>0</v>
      </c>
      <c r="K1340" s="39">
        <v>1213.67</v>
      </c>
      <c r="L1340" s="39">
        <v>1064.5</v>
      </c>
      <c r="M1340" s="41">
        <v>0</v>
      </c>
      <c r="N1340" s="41">
        <f t="shared" si="99"/>
        <v>0</v>
      </c>
      <c r="O1340" s="41">
        <v>0</v>
      </c>
      <c r="P1340" s="41">
        <v>0</v>
      </c>
      <c r="Q1340" s="41">
        <v>0</v>
      </c>
      <c r="R1340" s="52">
        <v>45292</v>
      </c>
      <c r="S1340" s="52">
        <v>45657</v>
      </c>
    </row>
    <row r="1341" spans="1:19" ht="20.25" x14ac:dyDescent="0.25">
      <c r="A1341" s="42" t="s">
        <v>22</v>
      </c>
      <c r="B1341" s="42"/>
      <c r="C1341" s="53" t="s">
        <v>172</v>
      </c>
      <c r="D1341" s="53" t="s">
        <v>172</v>
      </c>
      <c r="E1341" s="53" t="s">
        <v>172</v>
      </c>
      <c r="F1341" s="53" t="s">
        <v>172</v>
      </c>
      <c r="G1341" s="53" t="s">
        <v>172</v>
      </c>
      <c r="H1341" s="53" t="s">
        <v>172</v>
      </c>
      <c r="I1341" s="53" t="s">
        <v>172</v>
      </c>
      <c r="J1341" s="45">
        <f>SUM(J1119:J1340)</f>
        <v>0</v>
      </c>
      <c r="K1341" s="45">
        <f t="shared" ref="K1341:Q1341" si="100">SUM(K1119:K1340)</f>
        <v>653955.12000000011</v>
      </c>
      <c r="L1341" s="45">
        <f t="shared" si="100"/>
        <v>452709.07999999978</v>
      </c>
      <c r="M1341" s="45">
        <f t="shared" si="100"/>
        <v>0</v>
      </c>
      <c r="N1341" s="45">
        <f t="shared" si="100"/>
        <v>0</v>
      </c>
      <c r="O1341" s="45">
        <f t="shared" si="100"/>
        <v>0</v>
      </c>
      <c r="P1341" s="45">
        <f t="shared" si="100"/>
        <v>0</v>
      </c>
      <c r="Q1341" s="45">
        <f t="shared" si="100"/>
        <v>0</v>
      </c>
      <c r="R1341" s="53" t="s">
        <v>172</v>
      </c>
      <c r="S1341" s="53" t="s">
        <v>172</v>
      </c>
    </row>
    <row r="1342" spans="1:19" ht="20.25" x14ac:dyDescent="0.3">
      <c r="A1342" s="463" t="s">
        <v>1973</v>
      </c>
      <c r="B1342" s="463"/>
      <c r="C1342" s="463"/>
      <c r="D1342" s="463"/>
      <c r="E1342" s="463"/>
      <c r="F1342" s="463"/>
      <c r="G1342" s="463"/>
      <c r="H1342" s="463"/>
      <c r="I1342" s="463"/>
      <c r="J1342" s="463"/>
      <c r="K1342" s="463"/>
      <c r="L1342" s="463"/>
      <c r="M1342" s="463"/>
      <c r="N1342" s="463"/>
      <c r="O1342" s="463"/>
      <c r="P1342" s="463"/>
      <c r="Q1342" s="463"/>
      <c r="R1342" s="463"/>
      <c r="S1342" s="464"/>
    </row>
    <row r="1343" spans="1:19" ht="20.25" x14ac:dyDescent="0.3">
      <c r="A1343" s="39">
        <v>304</v>
      </c>
      <c r="B1343" s="40" t="s">
        <v>1650</v>
      </c>
      <c r="C1343" s="50">
        <v>37356</v>
      </c>
      <c r="D1343" s="39" t="s">
        <v>1897</v>
      </c>
      <c r="E1343" s="39">
        <v>1981</v>
      </c>
      <c r="F1343" s="39" t="s">
        <v>2122</v>
      </c>
      <c r="G1343" s="51" t="s">
        <v>2088</v>
      </c>
      <c r="H1343" s="39">
        <v>5</v>
      </c>
      <c r="I1343" s="39">
        <v>6</v>
      </c>
      <c r="J1343" s="39">
        <v>0</v>
      </c>
      <c r="K1343" s="39">
        <v>4367.8</v>
      </c>
      <c r="L1343" s="39" t="s">
        <v>2122</v>
      </c>
      <c r="M1343" s="41">
        <v>0</v>
      </c>
      <c r="N1343" s="41">
        <f t="shared" si="99"/>
        <v>0</v>
      </c>
      <c r="O1343" s="41">
        <v>0</v>
      </c>
      <c r="P1343" s="41">
        <v>0</v>
      </c>
      <c r="Q1343" s="41">
        <v>0</v>
      </c>
      <c r="R1343" s="52">
        <v>45292</v>
      </c>
      <c r="S1343" s="52">
        <v>45657</v>
      </c>
    </row>
    <row r="1344" spans="1:19" ht="20.25" x14ac:dyDescent="0.3">
      <c r="A1344" s="39">
        <v>305</v>
      </c>
      <c r="B1344" s="40" t="s">
        <v>1651</v>
      </c>
      <c r="C1344" s="50">
        <v>37393</v>
      </c>
      <c r="D1344" s="39" t="s">
        <v>1897</v>
      </c>
      <c r="E1344" s="39">
        <v>1978</v>
      </c>
      <c r="F1344" s="39" t="s">
        <v>2122</v>
      </c>
      <c r="G1344" s="51" t="s">
        <v>2088</v>
      </c>
      <c r="H1344" s="39">
        <v>5</v>
      </c>
      <c r="I1344" s="39">
        <v>12</v>
      </c>
      <c r="J1344" s="39">
        <v>0</v>
      </c>
      <c r="K1344" s="39">
        <v>9422.2999999999993</v>
      </c>
      <c r="L1344" s="39" t="s">
        <v>2122</v>
      </c>
      <c r="M1344" s="41">
        <v>0</v>
      </c>
      <c r="N1344" s="41">
        <f t="shared" si="99"/>
        <v>0</v>
      </c>
      <c r="O1344" s="41">
        <v>0</v>
      </c>
      <c r="P1344" s="41">
        <v>0</v>
      </c>
      <c r="Q1344" s="41">
        <v>0</v>
      </c>
      <c r="R1344" s="52">
        <v>45292</v>
      </c>
      <c r="S1344" s="52">
        <v>45657</v>
      </c>
    </row>
    <row r="1345" spans="1:19" ht="20.25" x14ac:dyDescent="0.3">
      <c r="A1345" s="39">
        <v>306</v>
      </c>
      <c r="B1345" s="40" t="s">
        <v>1024</v>
      </c>
      <c r="C1345" s="50">
        <v>37395</v>
      </c>
      <c r="D1345" s="39" t="s">
        <v>1896</v>
      </c>
      <c r="E1345" s="39">
        <v>1978</v>
      </c>
      <c r="F1345" s="39" t="s">
        <v>2122</v>
      </c>
      <c r="G1345" s="51" t="s">
        <v>2097</v>
      </c>
      <c r="H1345" s="39">
        <v>5</v>
      </c>
      <c r="I1345" s="39">
        <v>16</v>
      </c>
      <c r="J1345" s="39">
        <v>0</v>
      </c>
      <c r="K1345" s="39">
        <v>11736.6</v>
      </c>
      <c r="L1345" s="39">
        <v>11794.9</v>
      </c>
      <c r="M1345" s="41">
        <v>0</v>
      </c>
      <c r="N1345" s="41">
        <f t="shared" si="99"/>
        <v>0</v>
      </c>
      <c r="O1345" s="41">
        <v>0</v>
      </c>
      <c r="P1345" s="41">
        <v>0</v>
      </c>
      <c r="Q1345" s="41">
        <v>0</v>
      </c>
      <c r="R1345" s="52">
        <v>45292</v>
      </c>
      <c r="S1345" s="52">
        <v>45657</v>
      </c>
    </row>
    <row r="1346" spans="1:19" ht="20.25" x14ac:dyDescent="0.3">
      <c r="A1346" s="39">
        <v>307</v>
      </c>
      <c r="B1346" s="40" t="s">
        <v>55</v>
      </c>
      <c r="C1346" s="50">
        <v>37369</v>
      </c>
      <c r="D1346" s="39" t="s">
        <v>1896</v>
      </c>
      <c r="E1346" s="39">
        <v>1976</v>
      </c>
      <c r="F1346" s="39" t="s">
        <v>2122</v>
      </c>
      <c r="G1346" s="51" t="s">
        <v>2088</v>
      </c>
      <c r="H1346" s="39">
        <v>5</v>
      </c>
      <c r="I1346" s="39">
        <v>2</v>
      </c>
      <c r="J1346" s="39">
        <v>0</v>
      </c>
      <c r="K1346" s="39">
        <v>1473.7</v>
      </c>
      <c r="L1346" s="39">
        <v>1473.5</v>
      </c>
      <c r="M1346" s="41">
        <v>0</v>
      </c>
      <c r="N1346" s="41">
        <f t="shared" si="99"/>
        <v>0</v>
      </c>
      <c r="O1346" s="41">
        <v>0</v>
      </c>
      <c r="P1346" s="41">
        <v>0</v>
      </c>
      <c r="Q1346" s="41">
        <v>0</v>
      </c>
      <c r="R1346" s="52">
        <v>45292</v>
      </c>
      <c r="S1346" s="52">
        <v>45657</v>
      </c>
    </row>
    <row r="1347" spans="1:19" ht="20.25" x14ac:dyDescent="0.3">
      <c r="A1347" s="39">
        <v>308</v>
      </c>
      <c r="B1347" s="40" t="s">
        <v>56</v>
      </c>
      <c r="C1347" s="50">
        <v>37371</v>
      </c>
      <c r="D1347" s="39" t="s">
        <v>1896</v>
      </c>
      <c r="E1347" s="39">
        <v>1976</v>
      </c>
      <c r="F1347" s="39" t="s">
        <v>2122</v>
      </c>
      <c r="G1347" s="51" t="s">
        <v>2088</v>
      </c>
      <c r="H1347" s="39">
        <v>5</v>
      </c>
      <c r="I1347" s="39">
        <v>2</v>
      </c>
      <c r="J1347" s="39">
        <v>0</v>
      </c>
      <c r="K1347" s="39">
        <v>1468.5</v>
      </c>
      <c r="L1347" s="39">
        <v>1467.2</v>
      </c>
      <c r="M1347" s="41">
        <v>0</v>
      </c>
      <c r="N1347" s="41">
        <f t="shared" si="99"/>
        <v>0</v>
      </c>
      <c r="O1347" s="41">
        <v>0</v>
      </c>
      <c r="P1347" s="41">
        <v>0</v>
      </c>
      <c r="Q1347" s="41">
        <v>0</v>
      </c>
      <c r="R1347" s="52">
        <v>45292</v>
      </c>
      <c r="S1347" s="52">
        <v>45657</v>
      </c>
    </row>
    <row r="1348" spans="1:19" ht="20.25" x14ac:dyDescent="0.3">
      <c r="A1348" s="39">
        <v>309</v>
      </c>
      <c r="B1348" s="40" t="s">
        <v>1652</v>
      </c>
      <c r="C1348" s="50">
        <v>37400</v>
      </c>
      <c r="D1348" s="39" t="s">
        <v>1897</v>
      </c>
      <c r="E1348" s="39">
        <v>1977</v>
      </c>
      <c r="F1348" s="39" t="s">
        <v>2122</v>
      </c>
      <c r="G1348" s="51" t="s">
        <v>2097</v>
      </c>
      <c r="H1348" s="39">
        <v>5</v>
      </c>
      <c r="I1348" s="39">
        <v>22</v>
      </c>
      <c r="J1348" s="39">
        <v>0</v>
      </c>
      <c r="K1348" s="39">
        <v>18535</v>
      </c>
      <c r="L1348" s="39" t="s">
        <v>2122</v>
      </c>
      <c r="M1348" s="41">
        <v>0</v>
      </c>
      <c r="N1348" s="41">
        <f t="shared" si="99"/>
        <v>0</v>
      </c>
      <c r="O1348" s="41">
        <v>0</v>
      </c>
      <c r="P1348" s="41">
        <v>0</v>
      </c>
      <c r="Q1348" s="41">
        <v>0</v>
      </c>
      <c r="R1348" s="52">
        <v>45292</v>
      </c>
      <c r="S1348" s="52">
        <v>45657</v>
      </c>
    </row>
    <row r="1349" spans="1:19" ht="20.25" x14ac:dyDescent="0.25">
      <c r="A1349" s="42" t="s">
        <v>22</v>
      </c>
      <c r="B1349" s="42"/>
      <c r="C1349" s="53" t="s">
        <v>172</v>
      </c>
      <c r="D1349" s="53" t="s">
        <v>172</v>
      </c>
      <c r="E1349" s="53" t="s">
        <v>172</v>
      </c>
      <c r="F1349" s="53" t="s">
        <v>172</v>
      </c>
      <c r="G1349" s="53" t="s">
        <v>172</v>
      </c>
      <c r="H1349" s="53" t="s">
        <v>172</v>
      </c>
      <c r="I1349" s="53" t="s">
        <v>172</v>
      </c>
      <c r="J1349" s="45">
        <f>SUM(J1343:J1348)</f>
        <v>0</v>
      </c>
      <c r="K1349" s="45">
        <f t="shared" ref="K1349:Q1349" si="101">SUM(K1343:K1348)</f>
        <v>47003.899999999994</v>
      </c>
      <c r="L1349" s="45">
        <f t="shared" si="101"/>
        <v>14735.6</v>
      </c>
      <c r="M1349" s="45">
        <f t="shared" si="101"/>
        <v>0</v>
      </c>
      <c r="N1349" s="45">
        <f t="shared" si="101"/>
        <v>0</v>
      </c>
      <c r="O1349" s="45">
        <f t="shared" si="101"/>
        <v>0</v>
      </c>
      <c r="P1349" s="45">
        <f t="shared" si="101"/>
        <v>0</v>
      </c>
      <c r="Q1349" s="45">
        <f t="shared" si="101"/>
        <v>0</v>
      </c>
      <c r="R1349" s="53" t="s">
        <v>172</v>
      </c>
      <c r="S1349" s="53" t="s">
        <v>172</v>
      </c>
    </row>
    <row r="1350" spans="1:19" ht="20.25" x14ac:dyDescent="0.3">
      <c r="A1350" s="463" t="s">
        <v>1974</v>
      </c>
      <c r="B1350" s="463"/>
      <c r="C1350" s="463"/>
      <c r="D1350" s="463"/>
      <c r="E1350" s="463"/>
      <c r="F1350" s="463"/>
      <c r="G1350" s="463"/>
      <c r="H1350" s="463"/>
      <c r="I1350" s="463"/>
      <c r="J1350" s="463"/>
      <c r="K1350" s="463"/>
      <c r="L1350" s="463"/>
      <c r="M1350" s="463"/>
      <c r="N1350" s="463"/>
      <c r="O1350" s="463"/>
      <c r="P1350" s="463"/>
      <c r="Q1350" s="463"/>
      <c r="R1350" s="463"/>
      <c r="S1350" s="464"/>
    </row>
    <row r="1351" spans="1:19" ht="20.25" x14ac:dyDescent="0.3">
      <c r="A1351" s="39">
        <v>310</v>
      </c>
      <c r="B1351" s="40" t="s">
        <v>1029</v>
      </c>
      <c r="C1351" s="50">
        <v>37633</v>
      </c>
      <c r="D1351" s="39" t="s">
        <v>1896</v>
      </c>
      <c r="E1351" s="39">
        <v>1963</v>
      </c>
      <c r="F1351" s="39" t="s">
        <v>2122</v>
      </c>
      <c r="G1351" s="51" t="s">
        <v>2089</v>
      </c>
      <c r="H1351" s="39">
        <v>2</v>
      </c>
      <c r="I1351" s="39">
        <v>2</v>
      </c>
      <c r="J1351" s="39">
        <v>0</v>
      </c>
      <c r="K1351" s="39">
        <v>418.8</v>
      </c>
      <c r="L1351" s="39">
        <v>369.4</v>
      </c>
      <c r="M1351" s="41">
        <v>0</v>
      </c>
      <c r="N1351" s="41">
        <f t="shared" ref="N1351:N1413" si="102">M1351</f>
        <v>0</v>
      </c>
      <c r="O1351" s="41">
        <v>0</v>
      </c>
      <c r="P1351" s="41">
        <v>0</v>
      </c>
      <c r="Q1351" s="41">
        <v>0</v>
      </c>
      <c r="R1351" s="52">
        <v>45292</v>
      </c>
      <c r="S1351" s="52">
        <v>45657</v>
      </c>
    </row>
    <row r="1352" spans="1:19" ht="20.25" x14ac:dyDescent="0.3">
      <c r="A1352" s="39">
        <v>311</v>
      </c>
      <c r="B1352" s="40" t="s">
        <v>1027</v>
      </c>
      <c r="C1352" s="50">
        <v>37589</v>
      </c>
      <c r="D1352" s="39" t="s">
        <v>1896</v>
      </c>
      <c r="E1352" s="39">
        <v>1962</v>
      </c>
      <c r="F1352" s="39" t="s">
        <v>2122</v>
      </c>
      <c r="G1352" s="51" t="s">
        <v>2094</v>
      </c>
      <c r="H1352" s="39">
        <v>2</v>
      </c>
      <c r="I1352" s="39">
        <v>1</v>
      </c>
      <c r="J1352" s="39">
        <v>0</v>
      </c>
      <c r="K1352" s="39">
        <v>350.4</v>
      </c>
      <c r="L1352" s="39">
        <v>329.9</v>
      </c>
      <c r="M1352" s="41">
        <v>0</v>
      </c>
      <c r="N1352" s="41">
        <f t="shared" si="102"/>
        <v>0</v>
      </c>
      <c r="O1352" s="41">
        <v>0</v>
      </c>
      <c r="P1352" s="41">
        <v>0</v>
      </c>
      <c r="Q1352" s="41">
        <v>0</v>
      </c>
      <c r="R1352" s="52">
        <v>45292</v>
      </c>
      <c r="S1352" s="52">
        <v>45657</v>
      </c>
    </row>
    <row r="1353" spans="1:19" ht="20.25" x14ac:dyDescent="0.3">
      <c r="A1353" s="39">
        <v>312</v>
      </c>
      <c r="B1353" s="40" t="s">
        <v>1028</v>
      </c>
      <c r="C1353" s="50">
        <v>37592</v>
      </c>
      <c r="D1353" s="39" t="s">
        <v>1896</v>
      </c>
      <c r="E1353" s="39">
        <v>1960</v>
      </c>
      <c r="F1353" s="39" t="s">
        <v>2122</v>
      </c>
      <c r="G1353" s="51" t="s">
        <v>2094</v>
      </c>
      <c r="H1353" s="39">
        <v>2</v>
      </c>
      <c r="I1353" s="39">
        <v>1</v>
      </c>
      <c r="J1353" s="39">
        <v>0</v>
      </c>
      <c r="K1353" s="39">
        <v>213.3</v>
      </c>
      <c r="L1353" s="39">
        <v>311.3</v>
      </c>
      <c r="M1353" s="41">
        <v>0</v>
      </c>
      <c r="N1353" s="41">
        <f t="shared" si="102"/>
        <v>0</v>
      </c>
      <c r="O1353" s="41">
        <v>0</v>
      </c>
      <c r="P1353" s="41">
        <v>0</v>
      </c>
      <c r="Q1353" s="41">
        <v>0</v>
      </c>
      <c r="R1353" s="52">
        <v>45292</v>
      </c>
      <c r="S1353" s="52">
        <v>45657</v>
      </c>
    </row>
    <row r="1354" spans="1:19" ht="20.25" x14ac:dyDescent="0.3">
      <c r="A1354" s="39">
        <v>313</v>
      </c>
      <c r="B1354" s="40" t="s">
        <v>1032</v>
      </c>
      <c r="C1354" s="50">
        <v>37704</v>
      </c>
      <c r="D1354" s="39" t="s">
        <v>1896</v>
      </c>
      <c r="E1354" s="39">
        <v>1961</v>
      </c>
      <c r="F1354" s="39" t="s">
        <v>2122</v>
      </c>
      <c r="G1354" s="51" t="s">
        <v>2094</v>
      </c>
      <c r="H1354" s="39">
        <v>2</v>
      </c>
      <c r="I1354" s="39">
        <v>1</v>
      </c>
      <c r="J1354" s="39">
        <v>0</v>
      </c>
      <c r="K1354" s="39">
        <v>353.4</v>
      </c>
      <c r="L1354" s="39">
        <v>351.4</v>
      </c>
      <c r="M1354" s="41">
        <v>0</v>
      </c>
      <c r="N1354" s="41">
        <f t="shared" si="102"/>
        <v>0</v>
      </c>
      <c r="O1354" s="41">
        <v>0</v>
      </c>
      <c r="P1354" s="41">
        <v>0</v>
      </c>
      <c r="Q1354" s="41">
        <v>0</v>
      </c>
      <c r="R1354" s="52">
        <v>45292</v>
      </c>
      <c r="S1354" s="52">
        <v>45657</v>
      </c>
    </row>
    <row r="1355" spans="1:19" ht="20.25" x14ac:dyDescent="0.3">
      <c r="A1355" s="39">
        <v>314</v>
      </c>
      <c r="B1355" s="40" t="s">
        <v>1033</v>
      </c>
      <c r="C1355" s="50">
        <v>37705</v>
      </c>
      <c r="D1355" s="39" t="s">
        <v>1896</v>
      </c>
      <c r="E1355" s="39">
        <v>1961</v>
      </c>
      <c r="F1355" s="39" t="s">
        <v>2122</v>
      </c>
      <c r="G1355" s="51" t="s">
        <v>2094</v>
      </c>
      <c r="H1355" s="39">
        <v>2</v>
      </c>
      <c r="I1355" s="39">
        <v>1</v>
      </c>
      <c r="J1355" s="39">
        <v>0</v>
      </c>
      <c r="K1355" s="39">
        <v>382.1</v>
      </c>
      <c r="L1355" s="39">
        <v>340.6</v>
      </c>
      <c r="M1355" s="41">
        <v>0</v>
      </c>
      <c r="N1355" s="41">
        <f t="shared" si="102"/>
        <v>0</v>
      </c>
      <c r="O1355" s="41">
        <v>0</v>
      </c>
      <c r="P1355" s="41">
        <v>0</v>
      </c>
      <c r="Q1355" s="41">
        <v>0</v>
      </c>
      <c r="R1355" s="52">
        <v>45292</v>
      </c>
      <c r="S1355" s="52">
        <v>45657</v>
      </c>
    </row>
    <row r="1356" spans="1:19" ht="20.25" x14ac:dyDescent="0.3">
      <c r="A1356" s="39">
        <v>315</v>
      </c>
      <c r="B1356" s="40" t="s">
        <v>1034</v>
      </c>
      <c r="C1356" s="50">
        <v>37706</v>
      </c>
      <c r="D1356" s="39" t="s">
        <v>1896</v>
      </c>
      <c r="E1356" s="39">
        <v>1961</v>
      </c>
      <c r="F1356" s="39" t="s">
        <v>2122</v>
      </c>
      <c r="G1356" s="51" t="s">
        <v>2094</v>
      </c>
      <c r="H1356" s="39">
        <v>2</v>
      </c>
      <c r="I1356" s="39">
        <v>1</v>
      </c>
      <c r="J1356" s="39">
        <v>0</v>
      </c>
      <c r="K1356" s="39">
        <v>382</v>
      </c>
      <c r="L1356" s="39">
        <v>353.5</v>
      </c>
      <c r="M1356" s="41">
        <v>0</v>
      </c>
      <c r="N1356" s="41">
        <f t="shared" si="102"/>
        <v>0</v>
      </c>
      <c r="O1356" s="41">
        <v>0</v>
      </c>
      <c r="P1356" s="41">
        <v>0</v>
      </c>
      <c r="Q1356" s="41">
        <v>0</v>
      </c>
      <c r="R1356" s="52">
        <v>45292</v>
      </c>
      <c r="S1356" s="52">
        <v>45657</v>
      </c>
    </row>
    <row r="1357" spans="1:19" ht="20.25" x14ac:dyDescent="0.3">
      <c r="A1357" s="39">
        <v>316</v>
      </c>
      <c r="B1357" s="40" t="s">
        <v>1030</v>
      </c>
      <c r="C1357" s="50">
        <v>46750</v>
      </c>
      <c r="D1357" s="39" t="s">
        <v>1896</v>
      </c>
      <c r="E1357" s="39">
        <v>1963</v>
      </c>
      <c r="F1357" s="39" t="s">
        <v>2122</v>
      </c>
      <c r="G1357" s="51" t="s">
        <v>2099</v>
      </c>
      <c r="H1357" s="39">
        <v>2</v>
      </c>
      <c r="I1357" s="39">
        <v>2</v>
      </c>
      <c r="J1357" s="39">
        <v>0</v>
      </c>
      <c r="K1357" s="39">
        <v>399.7</v>
      </c>
      <c r="L1357" s="39">
        <v>353.1</v>
      </c>
      <c r="M1357" s="41">
        <v>0</v>
      </c>
      <c r="N1357" s="41">
        <f t="shared" si="102"/>
        <v>0</v>
      </c>
      <c r="O1357" s="41">
        <v>0</v>
      </c>
      <c r="P1357" s="41">
        <v>0</v>
      </c>
      <c r="Q1357" s="41">
        <v>0</v>
      </c>
      <c r="R1357" s="52">
        <v>45292</v>
      </c>
      <c r="S1357" s="52">
        <v>45657</v>
      </c>
    </row>
    <row r="1358" spans="1:19" ht="20.25" x14ac:dyDescent="0.3">
      <c r="A1358" s="39">
        <v>317</v>
      </c>
      <c r="B1358" s="40" t="s">
        <v>1031</v>
      </c>
      <c r="C1358" s="50">
        <v>46899</v>
      </c>
      <c r="D1358" s="39" t="s">
        <v>1896</v>
      </c>
      <c r="E1358" s="39">
        <v>1962</v>
      </c>
      <c r="F1358" s="39" t="s">
        <v>2122</v>
      </c>
      <c r="G1358" s="51" t="s">
        <v>2099</v>
      </c>
      <c r="H1358" s="39">
        <v>2</v>
      </c>
      <c r="I1358" s="39">
        <v>1</v>
      </c>
      <c r="J1358" s="39">
        <v>0</v>
      </c>
      <c r="K1358" s="39">
        <v>302.3</v>
      </c>
      <c r="L1358" s="39">
        <v>266.39999999999998</v>
      </c>
      <c r="M1358" s="41">
        <v>0</v>
      </c>
      <c r="N1358" s="41">
        <f t="shared" si="102"/>
        <v>0</v>
      </c>
      <c r="O1358" s="41">
        <v>0</v>
      </c>
      <c r="P1358" s="41">
        <v>0</v>
      </c>
      <c r="Q1358" s="41">
        <v>0</v>
      </c>
      <c r="R1358" s="52">
        <v>45292</v>
      </c>
      <c r="S1358" s="52">
        <v>45657</v>
      </c>
    </row>
    <row r="1359" spans="1:19" ht="20.25" x14ac:dyDescent="0.3">
      <c r="A1359" s="39">
        <v>319</v>
      </c>
      <c r="B1359" s="40" t="s">
        <v>481</v>
      </c>
      <c r="C1359" s="50">
        <v>37593</v>
      </c>
      <c r="D1359" s="39" t="s">
        <v>1896</v>
      </c>
      <c r="E1359" s="39">
        <v>1965</v>
      </c>
      <c r="F1359" s="39" t="s">
        <v>2122</v>
      </c>
      <c r="G1359" s="51" t="s">
        <v>2094</v>
      </c>
      <c r="H1359" s="39">
        <v>2</v>
      </c>
      <c r="I1359" s="39">
        <v>2</v>
      </c>
      <c r="J1359" s="39">
        <v>0</v>
      </c>
      <c r="K1359" s="39">
        <v>559</v>
      </c>
      <c r="L1359" s="39">
        <v>509.9</v>
      </c>
      <c r="M1359" s="41">
        <v>0</v>
      </c>
      <c r="N1359" s="41">
        <f t="shared" si="102"/>
        <v>0</v>
      </c>
      <c r="O1359" s="41">
        <v>0</v>
      </c>
      <c r="P1359" s="41">
        <v>0</v>
      </c>
      <c r="Q1359" s="41">
        <v>0</v>
      </c>
      <c r="R1359" s="52">
        <v>45292</v>
      </c>
      <c r="S1359" s="52">
        <v>45657</v>
      </c>
    </row>
    <row r="1360" spans="1:19" ht="20.25" x14ac:dyDescent="0.3">
      <c r="A1360" s="39">
        <v>320</v>
      </c>
      <c r="B1360" s="40" t="s">
        <v>482</v>
      </c>
      <c r="C1360" s="50">
        <v>37587</v>
      </c>
      <c r="D1360" s="39" t="s">
        <v>1896</v>
      </c>
      <c r="E1360" s="39">
        <v>1958</v>
      </c>
      <c r="F1360" s="39" t="s">
        <v>2122</v>
      </c>
      <c r="G1360" s="51" t="s">
        <v>2094</v>
      </c>
      <c r="H1360" s="39">
        <v>2</v>
      </c>
      <c r="I1360" s="39">
        <v>1</v>
      </c>
      <c r="J1360" s="39">
        <v>0</v>
      </c>
      <c r="K1360" s="39">
        <v>402</v>
      </c>
      <c r="L1360" s="39">
        <v>361.4</v>
      </c>
      <c r="M1360" s="41">
        <v>0</v>
      </c>
      <c r="N1360" s="41">
        <f t="shared" si="102"/>
        <v>0</v>
      </c>
      <c r="O1360" s="41">
        <v>0</v>
      </c>
      <c r="P1360" s="41">
        <v>0</v>
      </c>
      <c r="Q1360" s="41">
        <v>0</v>
      </c>
      <c r="R1360" s="52">
        <v>45292</v>
      </c>
      <c r="S1360" s="52">
        <v>45657</v>
      </c>
    </row>
    <row r="1361" spans="1:19" ht="20.25" x14ac:dyDescent="0.3">
      <c r="A1361" s="39">
        <v>321</v>
      </c>
      <c r="B1361" s="40" t="s">
        <v>487</v>
      </c>
      <c r="C1361" s="50">
        <v>37743</v>
      </c>
      <c r="D1361" s="39" t="s">
        <v>1896</v>
      </c>
      <c r="E1361" s="39">
        <v>1963</v>
      </c>
      <c r="F1361" s="39" t="s">
        <v>2122</v>
      </c>
      <c r="G1361" s="51" t="s">
        <v>2094</v>
      </c>
      <c r="H1361" s="39">
        <v>2</v>
      </c>
      <c r="I1361" s="39">
        <v>1</v>
      </c>
      <c r="J1361" s="39">
        <v>0</v>
      </c>
      <c r="K1361" s="39">
        <v>363.3</v>
      </c>
      <c r="L1361" s="39">
        <v>315.89999999999998</v>
      </c>
      <c r="M1361" s="41">
        <v>0</v>
      </c>
      <c r="N1361" s="41">
        <f t="shared" si="102"/>
        <v>0</v>
      </c>
      <c r="O1361" s="41">
        <v>0</v>
      </c>
      <c r="P1361" s="41">
        <v>0</v>
      </c>
      <c r="Q1361" s="41">
        <v>0</v>
      </c>
      <c r="R1361" s="52">
        <v>45292</v>
      </c>
      <c r="S1361" s="52">
        <v>45657</v>
      </c>
    </row>
    <row r="1362" spans="1:19" ht="20.25" x14ac:dyDescent="0.3">
      <c r="A1362" s="39">
        <v>322</v>
      </c>
      <c r="B1362" s="40" t="s">
        <v>486</v>
      </c>
      <c r="C1362" s="50">
        <v>46898</v>
      </c>
      <c r="D1362" s="39" t="s">
        <v>1896</v>
      </c>
      <c r="E1362" s="39">
        <v>1964</v>
      </c>
      <c r="F1362" s="39" t="s">
        <v>2122</v>
      </c>
      <c r="G1362" s="51" t="s">
        <v>2099</v>
      </c>
      <c r="H1362" s="39">
        <v>2</v>
      </c>
      <c r="I1362" s="39">
        <v>1</v>
      </c>
      <c r="J1362" s="39">
        <v>0</v>
      </c>
      <c r="K1362" s="39">
        <v>364.4</v>
      </c>
      <c r="L1362" s="39">
        <v>331.1</v>
      </c>
      <c r="M1362" s="41">
        <v>0</v>
      </c>
      <c r="N1362" s="41">
        <f t="shared" si="102"/>
        <v>0</v>
      </c>
      <c r="O1362" s="41">
        <v>0</v>
      </c>
      <c r="P1362" s="41">
        <v>0</v>
      </c>
      <c r="Q1362" s="41">
        <v>0</v>
      </c>
      <c r="R1362" s="52">
        <v>45292</v>
      </c>
      <c r="S1362" s="52">
        <v>45657</v>
      </c>
    </row>
    <row r="1363" spans="1:19" ht="20.25" x14ac:dyDescent="0.3">
      <c r="A1363" s="39">
        <v>323</v>
      </c>
      <c r="B1363" s="40" t="s">
        <v>32</v>
      </c>
      <c r="C1363" s="50">
        <v>37569</v>
      </c>
      <c r="D1363" s="39" t="s">
        <v>1896</v>
      </c>
      <c r="E1363" s="39">
        <v>1964</v>
      </c>
      <c r="F1363" s="39" t="s">
        <v>2122</v>
      </c>
      <c r="G1363" s="51" t="s">
        <v>2094</v>
      </c>
      <c r="H1363" s="39">
        <v>2</v>
      </c>
      <c r="I1363" s="39">
        <v>1</v>
      </c>
      <c r="J1363" s="39">
        <v>0</v>
      </c>
      <c r="K1363" s="39">
        <v>540.5</v>
      </c>
      <c r="L1363" s="39">
        <v>531.20000000000005</v>
      </c>
      <c r="M1363" s="41">
        <v>0</v>
      </c>
      <c r="N1363" s="41">
        <f t="shared" si="102"/>
        <v>0</v>
      </c>
      <c r="O1363" s="41">
        <v>0</v>
      </c>
      <c r="P1363" s="41">
        <v>0</v>
      </c>
      <c r="Q1363" s="41">
        <v>0</v>
      </c>
      <c r="R1363" s="52">
        <v>45292</v>
      </c>
      <c r="S1363" s="52">
        <v>45657</v>
      </c>
    </row>
    <row r="1364" spans="1:19" ht="20.25" x14ac:dyDescent="0.25">
      <c r="A1364" s="42" t="s">
        <v>22</v>
      </c>
      <c r="B1364" s="42"/>
      <c r="C1364" s="53" t="s">
        <v>172</v>
      </c>
      <c r="D1364" s="53" t="s">
        <v>172</v>
      </c>
      <c r="E1364" s="53" t="s">
        <v>172</v>
      </c>
      <c r="F1364" s="53" t="s">
        <v>172</v>
      </c>
      <c r="G1364" s="53" t="s">
        <v>172</v>
      </c>
      <c r="H1364" s="53" t="s">
        <v>172</v>
      </c>
      <c r="I1364" s="53" t="s">
        <v>172</v>
      </c>
      <c r="J1364" s="45">
        <f t="shared" ref="J1364:Q1364" si="103">SUM(J1351:J1363)</f>
        <v>0</v>
      </c>
      <c r="K1364" s="45">
        <f t="shared" si="103"/>
        <v>5031.2</v>
      </c>
      <c r="L1364" s="45">
        <f t="shared" si="103"/>
        <v>4725.1000000000004</v>
      </c>
      <c r="M1364" s="45">
        <f t="shared" si="103"/>
        <v>0</v>
      </c>
      <c r="N1364" s="45">
        <f t="shared" si="103"/>
        <v>0</v>
      </c>
      <c r="O1364" s="45">
        <f t="shared" si="103"/>
        <v>0</v>
      </c>
      <c r="P1364" s="45">
        <f t="shared" si="103"/>
        <v>0</v>
      </c>
      <c r="Q1364" s="45">
        <f t="shared" si="103"/>
        <v>0</v>
      </c>
      <c r="R1364" s="53" t="s">
        <v>172</v>
      </c>
      <c r="S1364" s="53" t="s">
        <v>172</v>
      </c>
    </row>
    <row r="1365" spans="1:19" ht="20.25" x14ac:dyDescent="0.3">
      <c r="A1365" s="463" t="s">
        <v>1975</v>
      </c>
      <c r="B1365" s="463"/>
      <c r="C1365" s="463"/>
      <c r="D1365" s="463"/>
      <c r="E1365" s="463"/>
      <c r="F1365" s="463"/>
      <c r="G1365" s="463"/>
      <c r="H1365" s="463"/>
      <c r="I1365" s="463"/>
      <c r="J1365" s="463"/>
      <c r="K1365" s="463"/>
      <c r="L1365" s="463"/>
      <c r="M1365" s="463"/>
      <c r="N1365" s="463"/>
      <c r="O1365" s="463"/>
      <c r="P1365" s="463"/>
      <c r="Q1365" s="463"/>
      <c r="R1365" s="463"/>
      <c r="S1365" s="464"/>
    </row>
    <row r="1366" spans="1:19" ht="20.25" x14ac:dyDescent="0.3">
      <c r="A1366" s="39">
        <v>324</v>
      </c>
      <c r="B1366" s="43" t="s">
        <v>1035</v>
      </c>
      <c r="C1366" s="50">
        <v>37983</v>
      </c>
      <c r="D1366" s="39" t="s">
        <v>1896</v>
      </c>
      <c r="E1366" s="39">
        <v>1956</v>
      </c>
      <c r="F1366" s="39" t="s">
        <v>2122</v>
      </c>
      <c r="G1366" s="51" t="s">
        <v>2097</v>
      </c>
      <c r="H1366" s="39">
        <v>2</v>
      </c>
      <c r="I1366" s="39">
        <v>2</v>
      </c>
      <c r="J1366" s="39">
        <v>0</v>
      </c>
      <c r="K1366" s="39">
        <v>680.37</v>
      </c>
      <c r="L1366" s="39">
        <v>628.09</v>
      </c>
      <c r="M1366" s="41">
        <v>0</v>
      </c>
      <c r="N1366" s="41">
        <f t="shared" si="102"/>
        <v>0</v>
      </c>
      <c r="O1366" s="41">
        <v>0</v>
      </c>
      <c r="P1366" s="41">
        <v>0</v>
      </c>
      <c r="Q1366" s="41">
        <v>0</v>
      </c>
      <c r="R1366" s="52">
        <v>45292</v>
      </c>
      <c r="S1366" s="52">
        <v>45657</v>
      </c>
    </row>
    <row r="1367" spans="1:19" ht="20.25" x14ac:dyDescent="0.3">
      <c r="A1367" s="39">
        <v>325</v>
      </c>
      <c r="B1367" s="43" t="s">
        <v>1036</v>
      </c>
      <c r="C1367" s="50">
        <v>37986</v>
      </c>
      <c r="D1367" s="39" t="s">
        <v>1896</v>
      </c>
      <c r="E1367" s="39">
        <v>1956</v>
      </c>
      <c r="F1367" s="39" t="s">
        <v>2122</v>
      </c>
      <c r="G1367" s="51" t="s">
        <v>2097</v>
      </c>
      <c r="H1367" s="39">
        <v>2</v>
      </c>
      <c r="I1367" s="39">
        <v>2</v>
      </c>
      <c r="J1367" s="39">
        <v>0</v>
      </c>
      <c r="K1367" s="39">
        <v>709.14</v>
      </c>
      <c r="L1367" s="39">
        <v>726.38</v>
      </c>
      <c r="M1367" s="41">
        <v>0</v>
      </c>
      <c r="N1367" s="41">
        <f t="shared" si="102"/>
        <v>0</v>
      </c>
      <c r="O1367" s="41">
        <v>0</v>
      </c>
      <c r="P1367" s="41">
        <v>0</v>
      </c>
      <c r="Q1367" s="41">
        <v>0</v>
      </c>
      <c r="R1367" s="52">
        <v>45292</v>
      </c>
      <c r="S1367" s="52">
        <v>45657</v>
      </c>
    </row>
    <row r="1368" spans="1:19" ht="20.25" x14ac:dyDescent="0.3">
      <c r="A1368" s="39">
        <v>326</v>
      </c>
      <c r="B1368" s="43" t="s">
        <v>1037</v>
      </c>
      <c r="C1368" s="50">
        <v>37990</v>
      </c>
      <c r="D1368" s="39" t="s">
        <v>1896</v>
      </c>
      <c r="E1368" s="39">
        <v>1956</v>
      </c>
      <c r="F1368" s="39" t="s">
        <v>2122</v>
      </c>
      <c r="G1368" s="51" t="s">
        <v>2090</v>
      </c>
      <c r="H1368" s="39">
        <v>2</v>
      </c>
      <c r="I1368" s="39">
        <v>2</v>
      </c>
      <c r="J1368" s="39">
        <v>0</v>
      </c>
      <c r="K1368" s="39">
        <v>1275.95</v>
      </c>
      <c r="L1368" s="39">
        <v>682.17</v>
      </c>
      <c r="M1368" s="41">
        <v>0</v>
      </c>
      <c r="N1368" s="41">
        <f t="shared" si="102"/>
        <v>0</v>
      </c>
      <c r="O1368" s="41">
        <v>0</v>
      </c>
      <c r="P1368" s="41">
        <v>0</v>
      </c>
      <c r="Q1368" s="41">
        <v>0</v>
      </c>
      <c r="R1368" s="52">
        <v>45292</v>
      </c>
      <c r="S1368" s="52">
        <v>45657</v>
      </c>
    </row>
    <row r="1369" spans="1:19" ht="20.25" x14ac:dyDescent="0.3">
      <c r="A1369" s="39">
        <v>327</v>
      </c>
      <c r="B1369" s="43" t="s">
        <v>1038</v>
      </c>
      <c r="C1369" s="50">
        <v>37992</v>
      </c>
      <c r="D1369" s="39" t="s">
        <v>1896</v>
      </c>
      <c r="E1369" s="39">
        <v>1956</v>
      </c>
      <c r="F1369" s="39" t="s">
        <v>2122</v>
      </c>
      <c r="G1369" s="51" t="s">
        <v>2089</v>
      </c>
      <c r="H1369" s="39">
        <v>2</v>
      </c>
      <c r="I1369" s="39">
        <v>2</v>
      </c>
      <c r="J1369" s="39">
        <v>0</v>
      </c>
      <c r="K1369" s="39">
        <v>1345.86</v>
      </c>
      <c r="L1369" s="39">
        <v>705.47</v>
      </c>
      <c r="M1369" s="41">
        <v>0</v>
      </c>
      <c r="N1369" s="41">
        <f t="shared" si="102"/>
        <v>0</v>
      </c>
      <c r="O1369" s="41">
        <v>0</v>
      </c>
      <c r="P1369" s="41">
        <v>0</v>
      </c>
      <c r="Q1369" s="41">
        <v>0</v>
      </c>
      <c r="R1369" s="52">
        <v>45292</v>
      </c>
      <c r="S1369" s="52">
        <v>45657</v>
      </c>
    </row>
    <row r="1370" spans="1:19" ht="20.25" x14ac:dyDescent="0.3">
      <c r="A1370" s="39">
        <v>328</v>
      </c>
      <c r="B1370" s="43" t="s">
        <v>1039</v>
      </c>
      <c r="C1370" s="50">
        <v>37993</v>
      </c>
      <c r="D1370" s="39" t="s">
        <v>1896</v>
      </c>
      <c r="E1370" s="39">
        <v>1956</v>
      </c>
      <c r="F1370" s="39" t="s">
        <v>2122</v>
      </c>
      <c r="G1370" s="51" t="s">
        <v>2090</v>
      </c>
      <c r="H1370" s="39">
        <v>2</v>
      </c>
      <c r="I1370" s="39">
        <v>2</v>
      </c>
      <c r="J1370" s="39">
        <v>0</v>
      </c>
      <c r="K1370" s="39">
        <v>1673.63</v>
      </c>
      <c r="L1370" s="39">
        <v>716.57999999999993</v>
      </c>
      <c r="M1370" s="41">
        <v>0</v>
      </c>
      <c r="N1370" s="41">
        <f t="shared" si="102"/>
        <v>0</v>
      </c>
      <c r="O1370" s="41">
        <v>0</v>
      </c>
      <c r="P1370" s="41">
        <v>0</v>
      </c>
      <c r="Q1370" s="41">
        <v>0</v>
      </c>
      <c r="R1370" s="52">
        <v>45292</v>
      </c>
      <c r="S1370" s="52">
        <v>45657</v>
      </c>
    </row>
    <row r="1371" spans="1:19" ht="20.25" x14ac:dyDescent="0.3">
      <c r="A1371" s="39">
        <v>329</v>
      </c>
      <c r="B1371" s="43" t="s">
        <v>1040</v>
      </c>
      <c r="C1371" s="50">
        <v>38053</v>
      </c>
      <c r="D1371" s="39" t="s">
        <v>1896</v>
      </c>
      <c r="E1371" s="39">
        <v>1968</v>
      </c>
      <c r="F1371" s="39" t="s">
        <v>2122</v>
      </c>
      <c r="G1371" s="51" t="s">
        <v>2089</v>
      </c>
      <c r="H1371" s="39">
        <v>4</v>
      </c>
      <c r="I1371" s="39">
        <v>3</v>
      </c>
      <c r="J1371" s="39">
        <v>0</v>
      </c>
      <c r="K1371" s="39">
        <v>3842.01</v>
      </c>
      <c r="L1371" s="39">
        <v>2041.34</v>
      </c>
      <c r="M1371" s="41">
        <v>0</v>
      </c>
      <c r="N1371" s="41">
        <f t="shared" si="102"/>
        <v>0</v>
      </c>
      <c r="O1371" s="41">
        <v>0</v>
      </c>
      <c r="P1371" s="41">
        <v>0</v>
      </c>
      <c r="Q1371" s="41">
        <v>0</v>
      </c>
      <c r="R1371" s="52">
        <v>45292</v>
      </c>
      <c r="S1371" s="52">
        <v>45657</v>
      </c>
    </row>
    <row r="1372" spans="1:19" ht="20.25" x14ac:dyDescent="0.3">
      <c r="A1372" s="39">
        <v>330</v>
      </c>
      <c r="B1372" s="43" t="s">
        <v>1041</v>
      </c>
      <c r="C1372" s="50">
        <v>37843</v>
      </c>
      <c r="D1372" s="39" t="s">
        <v>1896</v>
      </c>
      <c r="E1372" s="39">
        <v>1964</v>
      </c>
      <c r="F1372" s="39" t="s">
        <v>2122</v>
      </c>
      <c r="G1372" s="51" t="s">
        <v>2089</v>
      </c>
      <c r="H1372" s="39">
        <v>4</v>
      </c>
      <c r="I1372" s="39">
        <v>4</v>
      </c>
      <c r="J1372" s="39">
        <v>0</v>
      </c>
      <c r="K1372" s="39">
        <v>3246.51</v>
      </c>
      <c r="L1372" s="39">
        <v>2651.15</v>
      </c>
      <c r="M1372" s="41">
        <v>0</v>
      </c>
      <c r="N1372" s="41">
        <f t="shared" si="102"/>
        <v>0</v>
      </c>
      <c r="O1372" s="41">
        <v>0</v>
      </c>
      <c r="P1372" s="41">
        <v>0</v>
      </c>
      <c r="Q1372" s="41">
        <v>0</v>
      </c>
      <c r="R1372" s="52">
        <v>45292</v>
      </c>
      <c r="S1372" s="52">
        <v>45657</v>
      </c>
    </row>
    <row r="1373" spans="1:19" ht="20.25" x14ac:dyDescent="0.3">
      <c r="A1373" s="39">
        <v>331</v>
      </c>
      <c r="B1373" s="43" t="s">
        <v>1042</v>
      </c>
      <c r="C1373" s="50">
        <v>38419</v>
      </c>
      <c r="D1373" s="39" t="s">
        <v>1896</v>
      </c>
      <c r="E1373" s="39">
        <v>1956</v>
      </c>
      <c r="F1373" s="39" t="s">
        <v>2122</v>
      </c>
      <c r="G1373" s="51" t="s">
        <v>2097</v>
      </c>
      <c r="H1373" s="39">
        <v>2</v>
      </c>
      <c r="I1373" s="39">
        <v>2</v>
      </c>
      <c r="J1373" s="39">
        <v>0</v>
      </c>
      <c r="K1373" s="39">
        <v>708.24</v>
      </c>
      <c r="L1373" s="39">
        <v>688.3</v>
      </c>
      <c r="M1373" s="41">
        <v>0</v>
      </c>
      <c r="N1373" s="41">
        <f t="shared" si="102"/>
        <v>0</v>
      </c>
      <c r="O1373" s="41">
        <v>0</v>
      </c>
      <c r="P1373" s="41">
        <v>0</v>
      </c>
      <c r="Q1373" s="41">
        <v>0</v>
      </c>
      <c r="R1373" s="52">
        <v>45292</v>
      </c>
      <c r="S1373" s="52">
        <v>45657</v>
      </c>
    </row>
    <row r="1374" spans="1:19" ht="20.25" x14ac:dyDescent="0.3">
      <c r="A1374" s="39">
        <v>332</v>
      </c>
      <c r="B1374" s="43" t="s">
        <v>1043</v>
      </c>
      <c r="C1374" s="50">
        <v>38420</v>
      </c>
      <c r="D1374" s="39" t="s">
        <v>1896</v>
      </c>
      <c r="E1374" s="39">
        <v>1967</v>
      </c>
      <c r="F1374" s="39" t="s">
        <v>2122</v>
      </c>
      <c r="G1374" s="51" t="s">
        <v>2089</v>
      </c>
      <c r="H1374" s="39">
        <v>4</v>
      </c>
      <c r="I1374" s="39">
        <v>3</v>
      </c>
      <c r="J1374" s="39">
        <v>0</v>
      </c>
      <c r="K1374" s="39">
        <v>3323.72</v>
      </c>
      <c r="L1374" s="39">
        <v>2175.77</v>
      </c>
      <c r="M1374" s="41">
        <v>0</v>
      </c>
      <c r="N1374" s="41">
        <f t="shared" si="102"/>
        <v>0</v>
      </c>
      <c r="O1374" s="41">
        <v>0</v>
      </c>
      <c r="P1374" s="41">
        <v>0</v>
      </c>
      <c r="Q1374" s="41">
        <v>0</v>
      </c>
      <c r="R1374" s="52">
        <v>45292</v>
      </c>
      <c r="S1374" s="52">
        <v>45657</v>
      </c>
    </row>
    <row r="1375" spans="1:19" ht="20.25" x14ac:dyDescent="0.3">
      <c r="A1375" s="39">
        <v>333</v>
      </c>
      <c r="B1375" s="43" t="s">
        <v>1044</v>
      </c>
      <c r="C1375" s="50">
        <v>38442</v>
      </c>
      <c r="D1375" s="39" t="s">
        <v>1896</v>
      </c>
      <c r="E1375" s="39">
        <v>1962</v>
      </c>
      <c r="F1375" s="39" t="s">
        <v>2122</v>
      </c>
      <c r="G1375" s="51" t="s">
        <v>2090</v>
      </c>
      <c r="H1375" s="39">
        <v>2</v>
      </c>
      <c r="I1375" s="39">
        <v>2</v>
      </c>
      <c r="J1375" s="39">
        <v>0</v>
      </c>
      <c r="K1375" s="39">
        <v>1580.16</v>
      </c>
      <c r="L1375" s="39">
        <v>618.70000000000005</v>
      </c>
      <c r="M1375" s="41">
        <v>0</v>
      </c>
      <c r="N1375" s="41">
        <f t="shared" si="102"/>
        <v>0</v>
      </c>
      <c r="O1375" s="41">
        <v>0</v>
      </c>
      <c r="P1375" s="41">
        <v>0</v>
      </c>
      <c r="Q1375" s="41">
        <v>0</v>
      </c>
      <c r="R1375" s="52">
        <v>45292</v>
      </c>
      <c r="S1375" s="52">
        <v>45657</v>
      </c>
    </row>
    <row r="1376" spans="1:19" ht="20.25" x14ac:dyDescent="0.25">
      <c r="A1376" s="42" t="s">
        <v>22</v>
      </c>
      <c r="B1376" s="42"/>
      <c r="C1376" s="53" t="s">
        <v>172</v>
      </c>
      <c r="D1376" s="53" t="s">
        <v>172</v>
      </c>
      <c r="E1376" s="53" t="s">
        <v>172</v>
      </c>
      <c r="F1376" s="53" t="s">
        <v>172</v>
      </c>
      <c r="G1376" s="53" t="s">
        <v>172</v>
      </c>
      <c r="H1376" s="53" t="s">
        <v>172</v>
      </c>
      <c r="I1376" s="53" t="s">
        <v>172</v>
      </c>
      <c r="J1376" s="45">
        <f>SUM(J1366:J1375)</f>
        <v>0</v>
      </c>
      <c r="K1376" s="45">
        <f t="shared" ref="K1376:Q1376" si="104">SUM(K1366:K1375)</f>
        <v>18385.59</v>
      </c>
      <c r="L1376" s="45">
        <f t="shared" si="104"/>
        <v>11633.95</v>
      </c>
      <c r="M1376" s="45">
        <f t="shared" si="104"/>
        <v>0</v>
      </c>
      <c r="N1376" s="45">
        <f t="shared" si="104"/>
        <v>0</v>
      </c>
      <c r="O1376" s="45">
        <f t="shared" si="104"/>
        <v>0</v>
      </c>
      <c r="P1376" s="45">
        <f t="shared" si="104"/>
        <v>0</v>
      </c>
      <c r="Q1376" s="45">
        <f t="shared" si="104"/>
        <v>0</v>
      </c>
      <c r="R1376" s="53" t="s">
        <v>172</v>
      </c>
      <c r="S1376" s="53" t="s">
        <v>172</v>
      </c>
    </row>
    <row r="1377" spans="1:19" ht="20.25" x14ac:dyDescent="0.3">
      <c r="A1377" s="463" t="s">
        <v>1976</v>
      </c>
      <c r="B1377" s="463"/>
      <c r="C1377" s="463"/>
      <c r="D1377" s="463"/>
      <c r="E1377" s="463"/>
      <c r="F1377" s="463"/>
      <c r="G1377" s="463"/>
      <c r="H1377" s="463"/>
      <c r="I1377" s="463"/>
      <c r="J1377" s="463"/>
      <c r="K1377" s="463"/>
      <c r="L1377" s="463"/>
      <c r="M1377" s="463"/>
      <c r="N1377" s="463"/>
      <c r="O1377" s="463"/>
      <c r="P1377" s="463"/>
      <c r="Q1377" s="463"/>
      <c r="R1377" s="463"/>
      <c r="S1377" s="464"/>
    </row>
    <row r="1378" spans="1:19" ht="20.25" x14ac:dyDescent="0.3">
      <c r="A1378" s="39">
        <v>334</v>
      </c>
      <c r="B1378" s="43" t="s">
        <v>1047</v>
      </c>
      <c r="C1378" s="50">
        <v>38850</v>
      </c>
      <c r="D1378" s="39" t="s">
        <v>1896</v>
      </c>
      <c r="E1378" s="39">
        <v>1983</v>
      </c>
      <c r="F1378" s="39">
        <v>2018</v>
      </c>
      <c r="G1378" s="51" t="s">
        <v>2088</v>
      </c>
      <c r="H1378" s="39">
        <v>9</v>
      </c>
      <c r="I1378" s="39">
        <v>1</v>
      </c>
      <c r="J1378" s="39">
        <v>0</v>
      </c>
      <c r="K1378" s="39">
        <v>2992.35</v>
      </c>
      <c r="L1378" s="39">
        <v>1841.9</v>
      </c>
      <c r="M1378" s="41">
        <v>4410537.6400000006</v>
      </c>
      <c r="N1378" s="41">
        <f t="shared" si="102"/>
        <v>4410537.6400000006</v>
      </c>
      <c r="O1378" s="41">
        <v>0</v>
      </c>
      <c r="P1378" s="41">
        <v>0</v>
      </c>
      <c r="Q1378" s="41">
        <v>0</v>
      </c>
      <c r="R1378" s="52">
        <v>45292</v>
      </c>
      <c r="S1378" s="52">
        <v>45657</v>
      </c>
    </row>
    <row r="1379" spans="1:19" ht="20.25" x14ac:dyDescent="0.3">
      <c r="A1379" s="39">
        <v>335</v>
      </c>
      <c r="B1379" s="43" t="s">
        <v>1048</v>
      </c>
      <c r="C1379" s="50">
        <v>38851</v>
      </c>
      <c r="D1379" s="39" t="s">
        <v>1896</v>
      </c>
      <c r="E1379" s="39">
        <v>1985</v>
      </c>
      <c r="F1379" s="39">
        <v>2018</v>
      </c>
      <c r="G1379" s="51" t="s">
        <v>2088</v>
      </c>
      <c r="H1379" s="39">
        <v>9</v>
      </c>
      <c r="I1379" s="39">
        <v>7</v>
      </c>
      <c r="J1379" s="39">
        <v>0</v>
      </c>
      <c r="K1379" s="39">
        <v>18987.830000000002</v>
      </c>
      <c r="L1379" s="39">
        <v>14145</v>
      </c>
      <c r="M1379" s="41">
        <v>0</v>
      </c>
      <c r="N1379" s="41">
        <f t="shared" si="102"/>
        <v>0</v>
      </c>
      <c r="O1379" s="41">
        <v>0</v>
      </c>
      <c r="P1379" s="41">
        <v>0</v>
      </c>
      <c r="Q1379" s="41">
        <v>0</v>
      </c>
      <c r="R1379" s="52">
        <v>45292</v>
      </c>
      <c r="S1379" s="52">
        <v>45657</v>
      </c>
    </row>
    <row r="1380" spans="1:19" ht="20.25" x14ac:dyDescent="0.3">
      <c r="A1380" s="39">
        <v>336</v>
      </c>
      <c r="B1380" s="43" t="s">
        <v>548</v>
      </c>
      <c r="C1380" s="50">
        <v>38545</v>
      </c>
      <c r="D1380" s="39" t="s">
        <v>1896</v>
      </c>
      <c r="E1380" s="39">
        <v>1969</v>
      </c>
      <c r="F1380" s="39" t="s">
        <v>2122</v>
      </c>
      <c r="G1380" s="51" t="s">
        <v>2094</v>
      </c>
      <c r="H1380" s="39">
        <v>2</v>
      </c>
      <c r="I1380" s="39">
        <v>3</v>
      </c>
      <c r="J1380" s="39">
        <v>0</v>
      </c>
      <c r="K1380" s="39">
        <v>715.3</v>
      </c>
      <c r="L1380" s="39">
        <v>520.9</v>
      </c>
      <c r="M1380" s="41">
        <v>0</v>
      </c>
      <c r="N1380" s="41">
        <f t="shared" si="102"/>
        <v>0</v>
      </c>
      <c r="O1380" s="41">
        <v>0</v>
      </c>
      <c r="P1380" s="41">
        <v>0</v>
      </c>
      <c r="Q1380" s="41">
        <v>0</v>
      </c>
      <c r="R1380" s="52">
        <v>45292</v>
      </c>
      <c r="S1380" s="52">
        <v>45657</v>
      </c>
    </row>
    <row r="1381" spans="1:19" ht="20.25" x14ac:dyDescent="0.3">
      <c r="A1381" s="39">
        <v>337</v>
      </c>
      <c r="B1381" s="43" t="s">
        <v>588</v>
      </c>
      <c r="C1381" s="50">
        <v>38846</v>
      </c>
      <c r="D1381" s="39" t="s">
        <v>1896</v>
      </c>
      <c r="E1381" s="39">
        <v>1965</v>
      </c>
      <c r="F1381" s="39" t="s">
        <v>2122</v>
      </c>
      <c r="G1381" s="51" t="s">
        <v>2094</v>
      </c>
      <c r="H1381" s="39">
        <v>2</v>
      </c>
      <c r="I1381" s="39">
        <v>3</v>
      </c>
      <c r="J1381" s="39">
        <v>0</v>
      </c>
      <c r="K1381" s="39">
        <v>721.1</v>
      </c>
      <c r="L1381" s="39">
        <v>524.79999999999995</v>
      </c>
      <c r="M1381" s="41">
        <v>0</v>
      </c>
      <c r="N1381" s="41">
        <f t="shared" si="102"/>
        <v>0</v>
      </c>
      <c r="O1381" s="41">
        <v>0</v>
      </c>
      <c r="P1381" s="41">
        <v>0</v>
      </c>
      <c r="Q1381" s="41">
        <v>0</v>
      </c>
      <c r="R1381" s="52">
        <v>45292</v>
      </c>
      <c r="S1381" s="52">
        <v>45657</v>
      </c>
    </row>
    <row r="1382" spans="1:19" ht="20.25" x14ac:dyDescent="0.25">
      <c r="A1382" s="42" t="s">
        <v>22</v>
      </c>
      <c r="B1382" s="42"/>
      <c r="C1382" s="53" t="s">
        <v>172</v>
      </c>
      <c r="D1382" s="53" t="s">
        <v>172</v>
      </c>
      <c r="E1382" s="53" t="s">
        <v>172</v>
      </c>
      <c r="F1382" s="53" t="s">
        <v>172</v>
      </c>
      <c r="G1382" s="53" t="s">
        <v>172</v>
      </c>
      <c r="H1382" s="53" t="s">
        <v>172</v>
      </c>
      <c r="I1382" s="53" t="s">
        <v>172</v>
      </c>
      <c r="J1382" s="45">
        <f>SUM(J1378:J1381)</f>
        <v>0</v>
      </c>
      <c r="K1382" s="45">
        <f t="shared" ref="K1382:Q1382" si="105">SUM(K1378:K1381)</f>
        <v>23416.579999999998</v>
      </c>
      <c r="L1382" s="45">
        <f t="shared" si="105"/>
        <v>17032.599999999999</v>
      </c>
      <c r="M1382" s="45">
        <f t="shared" si="105"/>
        <v>4410537.6400000006</v>
      </c>
      <c r="N1382" s="45">
        <f t="shared" si="105"/>
        <v>4410537.6400000006</v>
      </c>
      <c r="O1382" s="45">
        <f t="shared" si="105"/>
        <v>0</v>
      </c>
      <c r="P1382" s="45">
        <f t="shared" si="105"/>
        <v>0</v>
      </c>
      <c r="Q1382" s="45">
        <f t="shared" si="105"/>
        <v>0</v>
      </c>
      <c r="R1382" s="53" t="s">
        <v>172</v>
      </c>
      <c r="S1382" s="53" t="s">
        <v>172</v>
      </c>
    </row>
    <row r="1383" spans="1:19" ht="20.25" x14ac:dyDescent="0.3">
      <c r="A1383" s="463" t="s">
        <v>1977</v>
      </c>
      <c r="B1383" s="463"/>
      <c r="C1383" s="463"/>
      <c r="D1383" s="463"/>
      <c r="E1383" s="463"/>
      <c r="F1383" s="463"/>
      <c r="G1383" s="463"/>
      <c r="H1383" s="463"/>
      <c r="I1383" s="463"/>
      <c r="J1383" s="463"/>
      <c r="K1383" s="463"/>
      <c r="L1383" s="463"/>
      <c r="M1383" s="463"/>
      <c r="N1383" s="463"/>
      <c r="O1383" s="463"/>
      <c r="P1383" s="463"/>
      <c r="Q1383" s="463"/>
      <c r="R1383" s="463"/>
      <c r="S1383" s="464"/>
    </row>
    <row r="1384" spans="1:19" ht="20.25" x14ac:dyDescent="0.3">
      <c r="A1384" s="39">
        <v>338</v>
      </c>
      <c r="B1384" s="40" t="s">
        <v>1049</v>
      </c>
      <c r="C1384" s="50">
        <v>39031</v>
      </c>
      <c r="D1384" s="39" t="s">
        <v>1896</v>
      </c>
      <c r="E1384" s="39">
        <v>1935</v>
      </c>
      <c r="F1384" s="39" t="s">
        <v>2122</v>
      </c>
      <c r="G1384" s="51" t="s">
        <v>2100</v>
      </c>
      <c r="H1384" s="39">
        <v>2</v>
      </c>
      <c r="I1384" s="39">
        <v>3</v>
      </c>
      <c r="J1384" s="39">
        <v>0</v>
      </c>
      <c r="K1384" s="39">
        <v>647.29999999999995</v>
      </c>
      <c r="L1384" s="39">
        <v>613.40000000000009</v>
      </c>
      <c r="M1384" s="41">
        <v>0</v>
      </c>
      <c r="N1384" s="41">
        <f t="shared" si="102"/>
        <v>0</v>
      </c>
      <c r="O1384" s="41">
        <v>0</v>
      </c>
      <c r="P1384" s="41">
        <v>0</v>
      </c>
      <c r="Q1384" s="41">
        <v>0</v>
      </c>
      <c r="R1384" s="52">
        <v>45292</v>
      </c>
      <c r="S1384" s="52">
        <v>45657</v>
      </c>
    </row>
    <row r="1385" spans="1:19" ht="20.25" x14ac:dyDescent="0.3">
      <c r="A1385" s="39">
        <v>339</v>
      </c>
      <c r="B1385" s="40" t="s">
        <v>1050</v>
      </c>
      <c r="C1385" s="50">
        <v>39027</v>
      </c>
      <c r="D1385" s="39" t="s">
        <v>1896</v>
      </c>
      <c r="E1385" s="39">
        <v>1963</v>
      </c>
      <c r="F1385" s="39" t="s">
        <v>2122</v>
      </c>
      <c r="G1385" s="51" t="s">
        <v>2089</v>
      </c>
      <c r="H1385" s="39">
        <v>4</v>
      </c>
      <c r="I1385" s="39">
        <v>3</v>
      </c>
      <c r="J1385" s="39">
        <v>0</v>
      </c>
      <c r="K1385" s="39">
        <v>2303.4</v>
      </c>
      <c r="L1385" s="39">
        <v>1991.2</v>
      </c>
      <c r="M1385" s="41">
        <v>0</v>
      </c>
      <c r="N1385" s="41">
        <f t="shared" si="102"/>
        <v>0</v>
      </c>
      <c r="O1385" s="41">
        <v>0</v>
      </c>
      <c r="P1385" s="41">
        <v>0</v>
      </c>
      <c r="Q1385" s="41">
        <v>0</v>
      </c>
      <c r="R1385" s="52">
        <v>45292</v>
      </c>
      <c r="S1385" s="52">
        <v>45657</v>
      </c>
    </row>
    <row r="1386" spans="1:19" ht="20.25" x14ac:dyDescent="0.3">
      <c r="A1386" s="39">
        <v>340</v>
      </c>
      <c r="B1386" s="40" t="s">
        <v>1051</v>
      </c>
      <c r="C1386" s="50">
        <v>39028</v>
      </c>
      <c r="D1386" s="39" t="s">
        <v>1896</v>
      </c>
      <c r="E1386" s="39">
        <v>1963</v>
      </c>
      <c r="F1386" s="39" t="s">
        <v>2122</v>
      </c>
      <c r="G1386" s="51" t="s">
        <v>2089</v>
      </c>
      <c r="H1386" s="39">
        <v>4</v>
      </c>
      <c r="I1386" s="39">
        <v>2</v>
      </c>
      <c r="J1386" s="39">
        <v>0</v>
      </c>
      <c r="K1386" s="39">
        <v>1331</v>
      </c>
      <c r="L1386" s="39">
        <v>1234.7</v>
      </c>
      <c r="M1386" s="41">
        <v>0</v>
      </c>
      <c r="N1386" s="41">
        <f t="shared" si="102"/>
        <v>0</v>
      </c>
      <c r="O1386" s="41">
        <v>0</v>
      </c>
      <c r="P1386" s="41">
        <v>0</v>
      </c>
      <c r="Q1386" s="41">
        <v>0</v>
      </c>
      <c r="R1386" s="52">
        <v>45292</v>
      </c>
      <c r="S1386" s="52">
        <v>45657</v>
      </c>
    </row>
    <row r="1387" spans="1:19" ht="20.25" x14ac:dyDescent="0.3">
      <c r="A1387" s="39">
        <v>341</v>
      </c>
      <c r="B1387" s="40" t="s">
        <v>1052</v>
      </c>
      <c r="C1387" s="50">
        <v>38940</v>
      </c>
      <c r="D1387" s="39" t="s">
        <v>1896</v>
      </c>
      <c r="E1387" s="39">
        <v>1957</v>
      </c>
      <c r="F1387" s="39" t="s">
        <v>2122</v>
      </c>
      <c r="G1387" s="51" t="s">
        <v>2094</v>
      </c>
      <c r="H1387" s="39">
        <v>2</v>
      </c>
      <c r="I1387" s="39">
        <v>1</v>
      </c>
      <c r="J1387" s="39">
        <v>0</v>
      </c>
      <c r="K1387" s="39">
        <v>352.4</v>
      </c>
      <c r="L1387" s="39">
        <v>327.5</v>
      </c>
      <c r="M1387" s="41">
        <v>0</v>
      </c>
      <c r="N1387" s="41">
        <f t="shared" si="102"/>
        <v>0</v>
      </c>
      <c r="O1387" s="41">
        <v>0</v>
      </c>
      <c r="P1387" s="41">
        <v>0</v>
      </c>
      <c r="Q1387" s="41">
        <v>0</v>
      </c>
      <c r="R1387" s="52">
        <v>45292</v>
      </c>
      <c r="S1387" s="52">
        <v>45657</v>
      </c>
    </row>
    <row r="1388" spans="1:19" ht="20.25" x14ac:dyDescent="0.3">
      <c r="A1388" s="39">
        <v>342</v>
      </c>
      <c r="B1388" s="40" t="s">
        <v>1053</v>
      </c>
      <c r="C1388" s="50">
        <v>38941</v>
      </c>
      <c r="D1388" s="39" t="s">
        <v>1896</v>
      </c>
      <c r="E1388" s="39">
        <v>1957</v>
      </c>
      <c r="F1388" s="39" t="s">
        <v>2122</v>
      </c>
      <c r="G1388" s="51" t="s">
        <v>2094</v>
      </c>
      <c r="H1388" s="39">
        <v>2</v>
      </c>
      <c r="I1388" s="39">
        <v>1</v>
      </c>
      <c r="J1388" s="39">
        <v>0</v>
      </c>
      <c r="K1388" s="39">
        <v>346.4</v>
      </c>
      <c r="L1388" s="39">
        <v>317.10000000000002</v>
      </c>
      <c r="M1388" s="41">
        <v>65485526.975999996</v>
      </c>
      <c r="N1388" s="41">
        <f t="shared" si="102"/>
        <v>65485526.975999996</v>
      </c>
      <c r="O1388" s="41">
        <v>0</v>
      </c>
      <c r="P1388" s="41">
        <v>0</v>
      </c>
      <c r="Q1388" s="41">
        <v>0</v>
      </c>
      <c r="R1388" s="52">
        <v>45292</v>
      </c>
      <c r="S1388" s="52">
        <v>45657</v>
      </c>
    </row>
    <row r="1389" spans="1:19" ht="20.25" x14ac:dyDescent="0.3">
      <c r="A1389" s="39">
        <v>343</v>
      </c>
      <c r="B1389" s="40" t="s">
        <v>1054</v>
      </c>
      <c r="C1389" s="50">
        <v>39193</v>
      </c>
      <c r="D1389" s="39" t="s">
        <v>1896</v>
      </c>
      <c r="E1389" s="39">
        <v>1949</v>
      </c>
      <c r="F1389" s="39" t="s">
        <v>2122</v>
      </c>
      <c r="G1389" s="51" t="s">
        <v>2094</v>
      </c>
      <c r="H1389" s="39">
        <v>2</v>
      </c>
      <c r="I1389" s="39">
        <v>2</v>
      </c>
      <c r="J1389" s="39">
        <v>0</v>
      </c>
      <c r="K1389" s="39">
        <v>594.29999999999995</v>
      </c>
      <c r="L1389" s="39">
        <v>551.5</v>
      </c>
      <c r="M1389" s="41">
        <v>0</v>
      </c>
      <c r="N1389" s="41">
        <f t="shared" si="102"/>
        <v>0</v>
      </c>
      <c r="O1389" s="41">
        <v>0</v>
      </c>
      <c r="P1389" s="41">
        <v>0</v>
      </c>
      <c r="Q1389" s="41">
        <v>0</v>
      </c>
      <c r="R1389" s="52">
        <v>45292</v>
      </c>
      <c r="S1389" s="52">
        <v>45657</v>
      </c>
    </row>
    <row r="1390" spans="1:19" ht="20.25" x14ac:dyDescent="0.3">
      <c r="A1390" s="39">
        <v>344</v>
      </c>
      <c r="B1390" s="40" t="s">
        <v>1055</v>
      </c>
      <c r="C1390" s="50">
        <v>39206</v>
      </c>
      <c r="D1390" s="39" t="s">
        <v>1896</v>
      </c>
      <c r="E1390" s="39">
        <v>1966</v>
      </c>
      <c r="F1390" s="39" t="s">
        <v>2122</v>
      </c>
      <c r="G1390" s="51" t="s">
        <v>2089</v>
      </c>
      <c r="H1390" s="39">
        <v>4</v>
      </c>
      <c r="I1390" s="39">
        <v>3</v>
      </c>
      <c r="J1390" s="39">
        <v>0</v>
      </c>
      <c r="K1390" s="39">
        <v>2045.1</v>
      </c>
      <c r="L1390" s="39">
        <v>2219.0500000000002</v>
      </c>
      <c r="M1390" s="41">
        <v>0</v>
      </c>
      <c r="N1390" s="41">
        <f t="shared" si="102"/>
        <v>0</v>
      </c>
      <c r="O1390" s="41">
        <v>0</v>
      </c>
      <c r="P1390" s="41">
        <v>0</v>
      </c>
      <c r="Q1390" s="41">
        <v>0</v>
      </c>
      <c r="R1390" s="52">
        <v>45292</v>
      </c>
      <c r="S1390" s="52">
        <v>45657</v>
      </c>
    </row>
    <row r="1391" spans="1:19" ht="20.25" x14ac:dyDescent="0.3">
      <c r="A1391" s="39">
        <v>345</v>
      </c>
      <c r="B1391" s="40" t="s">
        <v>1056</v>
      </c>
      <c r="C1391" s="50">
        <v>39254</v>
      </c>
      <c r="D1391" s="39" t="s">
        <v>1896</v>
      </c>
      <c r="E1391" s="39">
        <v>1962</v>
      </c>
      <c r="F1391" s="39" t="s">
        <v>2122</v>
      </c>
      <c r="G1391" s="51" t="s">
        <v>2094</v>
      </c>
      <c r="H1391" s="39">
        <v>2</v>
      </c>
      <c r="I1391" s="39">
        <v>1</v>
      </c>
      <c r="J1391" s="39">
        <v>0</v>
      </c>
      <c r="K1391" s="39">
        <v>360.7</v>
      </c>
      <c r="L1391" s="39">
        <v>331.9</v>
      </c>
      <c r="M1391" s="41">
        <v>0</v>
      </c>
      <c r="N1391" s="41">
        <f t="shared" si="102"/>
        <v>0</v>
      </c>
      <c r="O1391" s="41">
        <v>0</v>
      </c>
      <c r="P1391" s="41">
        <v>0</v>
      </c>
      <c r="Q1391" s="41">
        <v>0</v>
      </c>
      <c r="R1391" s="52">
        <v>45292</v>
      </c>
      <c r="S1391" s="52">
        <v>45657</v>
      </c>
    </row>
    <row r="1392" spans="1:19" ht="20.25" x14ac:dyDescent="0.3">
      <c r="A1392" s="39">
        <v>346</v>
      </c>
      <c r="B1392" s="40" t="s">
        <v>1057</v>
      </c>
      <c r="C1392" s="50">
        <v>39255</v>
      </c>
      <c r="D1392" s="39" t="s">
        <v>1896</v>
      </c>
      <c r="E1392" s="39">
        <v>1957</v>
      </c>
      <c r="F1392" s="39" t="s">
        <v>2122</v>
      </c>
      <c r="G1392" s="51" t="s">
        <v>2094</v>
      </c>
      <c r="H1392" s="39">
        <v>2</v>
      </c>
      <c r="I1392" s="39">
        <v>1</v>
      </c>
      <c r="J1392" s="39">
        <v>0</v>
      </c>
      <c r="K1392" s="39">
        <v>561.20000000000005</v>
      </c>
      <c r="L1392" s="39">
        <v>499.5</v>
      </c>
      <c r="M1392" s="41">
        <v>10104528.88305</v>
      </c>
      <c r="N1392" s="41">
        <f t="shared" si="102"/>
        <v>10104528.88305</v>
      </c>
      <c r="O1392" s="41">
        <v>0</v>
      </c>
      <c r="P1392" s="41">
        <v>0</v>
      </c>
      <c r="Q1392" s="41">
        <v>0</v>
      </c>
      <c r="R1392" s="52">
        <v>45292</v>
      </c>
      <c r="S1392" s="52">
        <v>45657</v>
      </c>
    </row>
    <row r="1393" spans="1:19" ht="20.25" x14ac:dyDescent="0.3">
      <c r="A1393" s="39">
        <v>347</v>
      </c>
      <c r="B1393" s="40" t="s">
        <v>1058</v>
      </c>
      <c r="C1393" s="50">
        <v>39256</v>
      </c>
      <c r="D1393" s="39" t="s">
        <v>1896</v>
      </c>
      <c r="E1393" s="39">
        <v>1958</v>
      </c>
      <c r="F1393" s="39" t="s">
        <v>2122</v>
      </c>
      <c r="G1393" s="51" t="s">
        <v>2094</v>
      </c>
      <c r="H1393" s="39">
        <v>2</v>
      </c>
      <c r="I1393" s="39">
        <v>1</v>
      </c>
      <c r="J1393" s="39">
        <v>0</v>
      </c>
      <c r="K1393" s="39">
        <v>647.1</v>
      </c>
      <c r="L1393" s="39">
        <v>605.4</v>
      </c>
      <c r="M1393" s="41">
        <v>0</v>
      </c>
      <c r="N1393" s="41">
        <f t="shared" si="102"/>
        <v>0</v>
      </c>
      <c r="O1393" s="41">
        <v>0</v>
      </c>
      <c r="P1393" s="41">
        <v>0</v>
      </c>
      <c r="Q1393" s="41">
        <v>0</v>
      </c>
      <c r="R1393" s="52">
        <v>45292</v>
      </c>
      <c r="S1393" s="52">
        <v>45657</v>
      </c>
    </row>
    <row r="1394" spans="1:19" ht="20.25" x14ac:dyDescent="0.3">
      <c r="A1394" s="39">
        <v>348</v>
      </c>
      <c r="B1394" s="40" t="s">
        <v>1059</v>
      </c>
      <c r="C1394" s="50">
        <v>39280</v>
      </c>
      <c r="D1394" s="39" t="s">
        <v>1896</v>
      </c>
      <c r="E1394" s="39">
        <v>1972</v>
      </c>
      <c r="F1394" s="39" t="s">
        <v>2122</v>
      </c>
      <c r="G1394" s="51" t="s">
        <v>2089</v>
      </c>
      <c r="H1394" s="39">
        <v>5</v>
      </c>
      <c r="I1394" s="39">
        <v>4</v>
      </c>
      <c r="J1394" s="39">
        <v>0</v>
      </c>
      <c r="K1394" s="39">
        <v>4233.1000000000004</v>
      </c>
      <c r="L1394" s="39">
        <v>3878.62</v>
      </c>
      <c r="M1394" s="41">
        <v>0</v>
      </c>
      <c r="N1394" s="41">
        <f t="shared" si="102"/>
        <v>0</v>
      </c>
      <c r="O1394" s="41">
        <v>0</v>
      </c>
      <c r="P1394" s="41">
        <v>0</v>
      </c>
      <c r="Q1394" s="41">
        <v>0</v>
      </c>
      <c r="R1394" s="52">
        <v>45292</v>
      </c>
      <c r="S1394" s="52">
        <v>45657</v>
      </c>
    </row>
    <row r="1395" spans="1:19" ht="20.25" x14ac:dyDescent="0.3">
      <c r="A1395" s="39">
        <v>349</v>
      </c>
      <c r="B1395" s="40" t="s">
        <v>1060</v>
      </c>
      <c r="C1395" s="50">
        <v>39282</v>
      </c>
      <c r="D1395" s="39" t="s">
        <v>1896</v>
      </c>
      <c r="E1395" s="39">
        <v>1934</v>
      </c>
      <c r="F1395" s="39" t="s">
        <v>2122</v>
      </c>
      <c r="G1395" s="51" t="s">
        <v>2089</v>
      </c>
      <c r="H1395" s="39">
        <v>2</v>
      </c>
      <c r="I1395" s="39">
        <v>2</v>
      </c>
      <c r="J1395" s="39">
        <v>0</v>
      </c>
      <c r="K1395" s="39">
        <v>1280.3</v>
      </c>
      <c r="L1395" s="39">
        <v>552</v>
      </c>
      <c r="M1395" s="41">
        <v>0</v>
      </c>
      <c r="N1395" s="41">
        <f t="shared" si="102"/>
        <v>0</v>
      </c>
      <c r="O1395" s="41">
        <v>0</v>
      </c>
      <c r="P1395" s="41">
        <v>0</v>
      </c>
      <c r="Q1395" s="41">
        <v>0</v>
      </c>
      <c r="R1395" s="52">
        <v>45292</v>
      </c>
      <c r="S1395" s="52">
        <v>45657</v>
      </c>
    </row>
    <row r="1396" spans="1:19" ht="20.25" x14ac:dyDescent="0.3">
      <c r="A1396" s="39">
        <v>350</v>
      </c>
      <c r="B1396" s="40" t="s">
        <v>1061</v>
      </c>
      <c r="C1396" s="50">
        <v>39284</v>
      </c>
      <c r="D1396" s="39" t="s">
        <v>1896</v>
      </c>
      <c r="E1396" s="39">
        <v>1957</v>
      </c>
      <c r="F1396" s="39" t="s">
        <v>2122</v>
      </c>
      <c r="G1396" s="51" t="s">
        <v>2089</v>
      </c>
      <c r="H1396" s="39">
        <v>2</v>
      </c>
      <c r="I1396" s="39">
        <v>2</v>
      </c>
      <c r="J1396" s="39">
        <v>0</v>
      </c>
      <c r="K1396" s="39">
        <v>995.96</v>
      </c>
      <c r="L1396" s="39">
        <v>963.92000000000007</v>
      </c>
      <c r="M1396" s="41">
        <v>20226740.385600001</v>
      </c>
      <c r="N1396" s="41">
        <f t="shared" si="102"/>
        <v>20226740.385600001</v>
      </c>
      <c r="O1396" s="41">
        <v>0</v>
      </c>
      <c r="P1396" s="41">
        <v>0</v>
      </c>
      <c r="Q1396" s="41">
        <v>0</v>
      </c>
      <c r="R1396" s="52">
        <v>45292</v>
      </c>
      <c r="S1396" s="52">
        <v>45657</v>
      </c>
    </row>
    <row r="1397" spans="1:19" ht="20.25" x14ac:dyDescent="0.3">
      <c r="A1397" s="39">
        <v>351</v>
      </c>
      <c r="B1397" s="40" t="s">
        <v>1062</v>
      </c>
      <c r="C1397" s="50">
        <v>38968</v>
      </c>
      <c r="D1397" s="39" t="s">
        <v>1896</v>
      </c>
      <c r="E1397" s="39">
        <v>1957</v>
      </c>
      <c r="F1397" s="39" t="s">
        <v>2122</v>
      </c>
      <c r="G1397" s="51" t="s">
        <v>2089</v>
      </c>
      <c r="H1397" s="39">
        <v>2</v>
      </c>
      <c r="I1397" s="39">
        <v>1</v>
      </c>
      <c r="J1397" s="39">
        <v>0</v>
      </c>
      <c r="K1397" s="39">
        <v>1002.3</v>
      </c>
      <c r="L1397" s="39">
        <v>389.3</v>
      </c>
      <c r="M1397" s="41">
        <v>9611455.839300001</v>
      </c>
      <c r="N1397" s="41">
        <f t="shared" si="102"/>
        <v>9611455.839300001</v>
      </c>
      <c r="O1397" s="41">
        <v>0</v>
      </c>
      <c r="P1397" s="41">
        <v>0</v>
      </c>
      <c r="Q1397" s="41">
        <v>0</v>
      </c>
      <c r="R1397" s="52">
        <v>45292</v>
      </c>
      <c r="S1397" s="52">
        <v>45657</v>
      </c>
    </row>
    <row r="1398" spans="1:19" ht="20.25" x14ac:dyDescent="0.3">
      <c r="A1398" s="39">
        <v>352</v>
      </c>
      <c r="B1398" s="40" t="s">
        <v>594</v>
      </c>
      <c r="C1398" s="50">
        <v>39001</v>
      </c>
      <c r="D1398" s="39" t="s">
        <v>1896</v>
      </c>
      <c r="E1398" s="39">
        <v>1960</v>
      </c>
      <c r="F1398" s="39" t="s">
        <v>2122</v>
      </c>
      <c r="G1398" s="51" t="s">
        <v>2094</v>
      </c>
      <c r="H1398" s="39">
        <v>2</v>
      </c>
      <c r="I1398" s="39">
        <v>1</v>
      </c>
      <c r="J1398" s="39">
        <v>0</v>
      </c>
      <c r="K1398" s="39">
        <v>427.5</v>
      </c>
      <c r="L1398" s="39">
        <v>442.5</v>
      </c>
      <c r="M1398" s="41">
        <v>0</v>
      </c>
      <c r="N1398" s="41">
        <f t="shared" si="102"/>
        <v>0</v>
      </c>
      <c r="O1398" s="41">
        <v>0</v>
      </c>
      <c r="P1398" s="41">
        <v>0</v>
      </c>
      <c r="Q1398" s="41">
        <v>0</v>
      </c>
      <c r="R1398" s="52">
        <v>45292</v>
      </c>
      <c r="S1398" s="52">
        <v>45657</v>
      </c>
    </row>
    <row r="1399" spans="1:19" ht="20.25" x14ac:dyDescent="0.3">
      <c r="A1399" s="39">
        <v>353</v>
      </c>
      <c r="B1399" s="40" t="s">
        <v>595</v>
      </c>
      <c r="C1399" s="50">
        <v>39008</v>
      </c>
      <c r="D1399" s="39" t="s">
        <v>1896</v>
      </c>
      <c r="E1399" s="39">
        <v>1954</v>
      </c>
      <c r="F1399" s="39" t="s">
        <v>2122</v>
      </c>
      <c r="G1399" s="51" t="s">
        <v>2089</v>
      </c>
      <c r="H1399" s="39">
        <v>2</v>
      </c>
      <c r="I1399" s="39">
        <v>2</v>
      </c>
      <c r="J1399" s="39">
        <v>0</v>
      </c>
      <c r="K1399" s="39">
        <v>686.3</v>
      </c>
      <c r="L1399" s="39">
        <v>657.6</v>
      </c>
      <c r="M1399" s="41">
        <v>0</v>
      </c>
      <c r="N1399" s="41">
        <f t="shared" si="102"/>
        <v>0</v>
      </c>
      <c r="O1399" s="41">
        <v>0</v>
      </c>
      <c r="P1399" s="41">
        <v>0</v>
      </c>
      <c r="Q1399" s="41">
        <v>0</v>
      </c>
      <c r="R1399" s="52">
        <v>45292</v>
      </c>
      <c r="S1399" s="52">
        <v>45657</v>
      </c>
    </row>
    <row r="1400" spans="1:19" ht="20.25" x14ac:dyDescent="0.3">
      <c r="A1400" s="39">
        <v>354</v>
      </c>
      <c r="B1400" s="40" t="s">
        <v>601</v>
      </c>
      <c r="C1400" s="50">
        <v>39125</v>
      </c>
      <c r="D1400" s="39" t="s">
        <v>1896</v>
      </c>
      <c r="E1400" s="39">
        <v>1985</v>
      </c>
      <c r="F1400" s="39" t="s">
        <v>2122</v>
      </c>
      <c r="G1400" s="51" t="s">
        <v>2088</v>
      </c>
      <c r="H1400" s="39">
        <v>5</v>
      </c>
      <c r="I1400" s="39">
        <v>4</v>
      </c>
      <c r="J1400" s="39">
        <v>0</v>
      </c>
      <c r="K1400" s="39">
        <v>5287.1</v>
      </c>
      <c r="L1400" s="39">
        <v>3363.7</v>
      </c>
      <c r="M1400" s="41">
        <v>32880</v>
      </c>
      <c r="N1400" s="41">
        <f t="shared" si="102"/>
        <v>32880</v>
      </c>
      <c r="O1400" s="41">
        <v>0</v>
      </c>
      <c r="P1400" s="41">
        <v>0</v>
      </c>
      <c r="Q1400" s="41">
        <v>0</v>
      </c>
      <c r="R1400" s="52">
        <v>45292</v>
      </c>
      <c r="S1400" s="52">
        <v>45657</v>
      </c>
    </row>
    <row r="1401" spans="1:19" ht="20.25" x14ac:dyDescent="0.25">
      <c r="A1401" s="49" t="s">
        <v>22</v>
      </c>
      <c r="B1401" s="49"/>
      <c r="C1401" s="53" t="s">
        <v>172</v>
      </c>
      <c r="D1401" s="53" t="s">
        <v>172</v>
      </c>
      <c r="E1401" s="53" t="s">
        <v>172</v>
      </c>
      <c r="F1401" s="53" t="s">
        <v>172</v>
      </c>
      <c r="G1401" s="53" t="s">
        <v>172</v>
      </c>
      <c r="H1401" s="53" t="s">
        <v>172</v>
      </c>
      <c r="I1401" s="53" t="s">
        <v>172</v>
      </c>
      <c r="J1401" s="45">
        <f>SUM(J1384:J1400)</f>
        <v>0</v>
      </c>
      <c r="K1401" s="45">
        <f t="shared" ref="K1401:Q1401" si="106">SUM(K1384:K1400)</f>
        <v>23101.46</v>
      </c>
      <c r="L1401" s="45">
        <f t="shared" si="106"/>
        <v>18938.89</v>
      </c>
      <c r="M1401" s="45">
        <f t="shared" si="106"/>
        <v>105461132.08395</v>
      </c>
      <c r="N1401" s="45">
        <f t="shared" si="106"/>
        <v>105461132.08395</v>
      </c>
      <c r="O1401" s="45">
        <f t="shared" si="106"/>
        <v>0</v>
      </c>
      <c r="P1401" s="45">
        <f t="shared" si="106"/>
        <v>0</v>
      </c>
      <c r="Q1401" s="45">
        <f t="shared" si="106"/>
        <v>0</v>
      </c>
      <c r="R1401" s="53" t="s">
        <v>172</v>
      </c>
      <c r="S1401" s="53" t="s">
        <v>172</v>
      </c>
    </row>
    <row r="1402" spans="1:19" ht="20.25" x14ac:dyDescent="0.3">
      <c r="A1402" s="455" t="s">
        <v>1978</v>
      </c>
      <c r="B1402" s="455"/>
      <c r="C1402" s="455"/>
      <c r="D1402" s="455"/>
      <c r="E1402" s="455"/>
      <c r="F1402" s="455"/>
      <c r="G1402" s="455"/>
      <c r="H1402" s="455"/>
      <c r="I1402" s="455"/>
      <c r="J1402" s="455"/>
      <c r="K1402" s="455"/>
      <c r="L1402" s="455"/>
      <c r="M1402" s="455"/>
      <c r="N1402" s="455"/>
      <c r="O1402" s="455"/>
      <c r="P1402" s="455"/>
      <c r="Q1402" s="455"/>
      <c r="R1402" s="455"/>
      <c r="S1402" s="456"/>
    </row>
    <row r="1403" spans="1:19" ht="20.25" x14ac:dyDescent="0.3">
      <c r="A1403" s="457" t="s">
        <v>1980</v>
      </c>
      <c r="B1403" s="457"/>
      <c r="C1403" s="457"/>
      <c r="D1403" s="457"/>
      <c r="E1403" s="457"/>
      <c r="F1403" s="457"/>
      <c r="G1403" s="457"/>
      <c r="H1403" s="457"/>
      <c r="I1403" s="457"/>
      <c r="J1403" s="457"/>
      <c r="K1403" s="457"/>
      <c r="L1403" s="457"/>
      <c r="M1403" s="457"/>
      <c r="N1403" s="457"/>
      <c r="O1403" s="457"/>
      <c r="P1403" s="457"/>
      <c r="Q1403" s="457"/>
      <c r="R1403" s="457"/>
      <c r="S1403" s="458"/>
    </row>
    <row r="1404" spans="1:19" ht="20.25" x14ac:dyDescent="0.3">
      <c r="A1404" s="39">
        <v>355</v>
      </c>
      <c r="B1404" s="42" t="s">
        <v>621</v>
      </c>
      <c r="C1404" s="50">
        <v>41153</v>
      </c>
      <c r="D1404" s="39" t="s">
        <v>1896</v>
      </c>
      <c r="E1404" s="39">
        <v>1987</v>
      </c>
      <c r="F1404" s="39" t="s">
        <v>2122</v>
      </c>
      <c r="G1404" s="51" t="s">
        <v>2088</v>
      </c>
      <c r="H1404" s="39">
        <v>5</v>
      </c>
      <c r="I1404" s="39">
        <v>4</v>
      </c>
      <c r="J1404" s="39">
        <v>0</v>
      </c>
      <c r="K1404" s="39">
        <v>3633</v>
      </c>
      <c r="L1404" s="39">
        <v>3277.5070000000001</v>
      </c>
      <c r="M1404" s="41">
        <v>0</v>
      </c>
      <c r="N1404" s="41">
        <f t="shared" si="102"/>
        <v>0</v>
      </c>
      <c r="O1404" s="41">
        <v>0</v>
      </c>
      <c r="P1404" s="41">
        <v>0</v>
      </c>
      <c r="Q1404" s="41">
        <v>0</v>
      </c>
      <c r="R1404" s="52">
        <v>45292</v>
      </c>
      <c r="S1404" s="52">
        <v>45657</v>
      </c>
    </row>
    <row r="1405" spans="1:19" ht="20.25" x14ac:dyDescent="0.3">
      <c r="A1405" s="39">
        <v>356</v>
      </c>
      <c r="B1405" s="42" t="s">
        <v>622</v>
      </c>
      <c r="C1405" s="50">
        <v>41159</v>
      </c>
      <c r="D1405" s="39" t="s">
        <v>1896</v>
      </c>
      <c r="E1405" s="39">
        <v>1977</v>
      </c>
      <c r="F1405" s="39" t="s">
        <v>2122</v>
      </c>
      <c r="G1405" s="51" t="s">
        <v>2094</v>
      </c>
      <c r="H1405" s="39">
        <v>2</v>
      </c>
      <c r="I1405" s="39">
        <v>2</v>
      </c>
      <c r="J1405" s="39">
        <v>0</v>
      </c>
      <c r="K1405" s="39">
        <v>535.4</v>
      </c>
      <c r="L1405" s="39">
        <v>520.1</v>
      </c>
      <c r="M1405" s="41">
        <v>0</v>
      </c>
      <c r="N1405" s="41">
        <f t="shared" si="102"/>
        <v>0</v>
      </c>
      <c r="O1405" s="41">
        <v>0</v>
      </c>
      <c r="P1405" s="41">
        <v>0</v>
      </c>
      <c r="Q1405" s="41">
        <v>0</v>
      </c>
      <c r="R1405" s="52">
        <v>45292</v>
      </c>
      <c r="S1405" s="52">
        <v>45657</v>
      </c>
    </row>
    <row r="1406" spans="1:19" ht="20.25" x14ac:dyDescent="0.25">
      <c r="A1406" s="42" t="s">
        <v>22</v>
      </c>
      <c r="B1406" s="42"/>
      <c r="C1406" s="53" t="s">
        <v>172</v>
      </c>
      <c r="D1406" s="53" t="s">
        <v>172</v>
      </c>
      <c r="E1406" s="53" t="s">
        <v>172</v>
      </c>
      <c r="F1406" s="53" t="s">
        <v>172</v>
      </c>
      <c r="G1406" s="53" t="s">
        <v>172</v>
      </c>
      <c r="H1406" s="53" t="s">
        <v>172</v>
      </c>
      <c r="I1406" s="53" t="s">
        <v>172</v>
      </c>
      <c r="J1406" s="45">
        <f>SUM(J1404:J1405)</f>
        <v>0</v>
      </c>
      <c r="K1406" s="45">
        <f t="shared" ref="K1406:Q1406" si="107">SUM(K1404:K1405)</f>
        <v>4168.3999999999996</v>
      </c>
      <c r="L1406" s="45">
        <f t="shared" si="107"/>
        <v>3797.607</v>
      </c>
      <c r="M1406" s="45">
        <f t="shared" si="107"/>
        <v>0</v>
      </c>
      <c r="N1406" s="45">
        <f t="shared" si="107"/>
        <v>0</v>
      </c>
      <c r="O1406" s="45">
        <f t="shared" si="107"/>
        <v>0</v>
      </c>
      <c r="P1406" s="45">
        <f t="shared" si="107"/>
        <v>0</v>
      </c>
      <c r="Q1406" s="45">
        <f t="shared" si="107"/>
        <v>0</v>
      </c>
      <c r="R1406" s="53" t="s">
        <v>172</v>
      </c>
      <c r="S1406" s="53" t="s">
        <v>172</v>
      </c>
    </row>
    <row r="1407" spans="1:19" ht="20.25" x14ac:dyDescent="0.3">
      <c r="A1407" s="463" t="s">
        <v>1979</v>
      </c>
      <c r="B1407" s="463"/>
      <c r="C1407" s="463"/>
      <c r="D1407" s="463"/>
      <c r="E1407" s="463"/>
      <c r="F1407" s="463"/>
      <c r="G1407" s="463"/>
      <c r="H1407" s="463"/>
      <c r="I1407" s="463"/>
      <c r="J1407" s="463"/>
      <c r="K1407" s="463"/>
      <c r="L1407" s="463"/>
      <c r="M1407" s="463"/>
      <c r="N1407" s="463"/>
      <c r="O1407" s="463"/>
      <c r="P1407" s="463"/>
      <c r="Q1407" s="463"/>
      <c r="R1407" s="463"/>
      <c r="S1407" s="464"/>
    </row>
    <row r="1408" spans="1:19" ht="20.25" x14ac:dyDescent="0.3">
      <c r="A1408" s="39">
        <v>357</v>
      </c>
      <c r="B1408" s="43" t="s">
        <v>1069</v>
      </c>
      <c r="C1408" s="50">
        <v>41070</v>
      </c>
      <c r="D1408" s="39" t="s">
        <v>1896</v>
      </c>
      <c r="E1408" s="39">
        <v>1988</v>
      </c>
      <c r="F1408" s="39" t="s">
        <v>2122</v>
      </c>
      <c r="G1408" s="51" t="s">
        <v>2094</v>
      </c>
      <c r="H1408" s="39">
        <v>2</v>
      </c>
      <c r="I1408" s="39">
        <v>2</v>
      </c>
      <c r="J1408" s="39">
        <v>0</v>
      </c>
      <c r="K1408" s="39">
        <v>690.8</v>
      </c>
      <c r="L1408" s="39">
        <v>538</v>
      </c>
      <c r="M1408" s="41">
        <v>0</v>
      </c>
      <c r="N1408" s="41">
        <f t="shared" si="102"/>
        <v>0</v>
      </c>
      <c r="O1408" s="41">
        <v>0</v>
      </c>
      <c r="P1408" s="41">
        <v>0</v>
      </c>
      <c r="Q1408" s="41">
        <v>0</v>
      </c>
      <c r="R1408" s="52">
        <v>45292</v>
      </c>
      <c r="S1408" s="52">
        <v>45657</v>
      </c>
    </row>
    <row r="1409" spans="1:19" ht="20.25" x14ac:dyDescent="0.3">
      <c r="A1409" s="39">
        <v>358</v>
      </c>
      <c r="B1409" s="40" t="s">
        <v>1070</v>
      </c>
      <c r="C1409" s="50">
        <v>41071</v>
      </c>
      <c r="D1409" s="39" t="s">
        <v>1896</v>
      </c>
      <c r="E1409" s="39">
        <v>1989</v>
      </c>
      <c r="F1409" s="39" t="s">
        <v>2122</v>
      </c>
      <c r="G1409" s="51" t="s">
        <v>2094</v>
      </c>
      <c r="H1409" s="39">
        <v>2</v>
      </c>
      <c r="I1409" s="39">
        <v>2</v>
      </c>
      <c r="J1409" s="39">
        <v>0</v>
      </c>
      <c r="K1409" s="39">
        <v>726.8</v>
      </c>
      <c r="L1409" s="39">
        <v>584.5</v>
      </c>
      <c r="M1409" s="41">
        <v>0</v>
      </c>
      <c r="N1409" s="41">
        <f t="shared" si="102"/>
        <v>0</v>
      </c>
      <c r="O1409" s="41">
        <v>0</v>
      </c>
      <c r="P1409" s="41">
        <v>0</v>
      </c>
      <c r="Q1409" s="41">
        <v>0</v>
      </c>
      <c r="R1409" s="52">
        <v>45292</v>
      </c>
      <c r="S1409" s="52">
        <v>45657</v>
      </c>
    </row>
    <row r="1410" spans="1:19" ht="20.25" x14ac:dyDescent="0.3">
      <c r="A1410" s="39">
        <v>359</v>
      </c>
      <c r="B1410" s="40" t="s">
        <v>1071</v>
      </c>
      <c r="C1410" s="50">
        <v>41073</v>
      </c>
      <c r="D1410" s="39" t="s">
        <v>1896</v>
      </c>
      <c r="E1410" s="39">
        <v>1990</v>
      </c>
      <c r="F1410" s="39" t="s">
        <v>2122</v>
      </c>
      <c r="G1410" s="51" t="s">
        <v>2094</v>
      </c>
      <c r="H1410" s="39">
        <v>2</v>
      </c>
      <c r="I1410" s="39">
        <v>2</v>
      </c>
      <c r="J1410" s="39">
        <v>0</v>
      </c>
      <c r="K1410" s="39">
        <v>729.8</v>
      </c>
      <c r="L1410" s="39">
        <v>642</v>
      </c>
      <c r="M1410" s="41">
        <v>0</v>
      </c>
      <c r="N1410" s="41">
        <f t="shared" si="102"/>
        <v>0</v>
      </c>
      <c r="O1410" s="41">
        <v>0</v>
      </c>
      <c r="P1410" s="41">
        <v>0</v>
      </c>
      <c r="Q1410" s="41">
        <v>0</v>
      </c>
      <c r="R1410" s="52">
        <v>45292</v>
      </c>
      <c r="S1410" s="52">
        <v>45657</v>
      </c>
    </row>
    <row r="1411" spans="1:19" ht="20.25" x14ac:dyDescent="0.3">
      <c r="A1411" s="39">
        <v>360</v>
      </c>
      <c r="B1411" s="43" t="s">
        <v>1073</v>
      </c>
      <c r="C1411" s="50">
        <v>41083</v>
      </c>
      <c r="D1411" s="39" t="s">
        <v>1896</v>
      </c>
      <c r="E1411" s="39">
        <v>1986</v>
      </c>
      <c r="F1411" s="39" t="s">
        <v>2122</v>
      </c>
      <c r="G1411" s="51" t="s">
        <v>2094</v>
      </c>
      <c r="H1411" s="39">
        <v>2</v>
      </c>
      <c r="I1411" s="39">
        <v>3</v>
      </c>
      <c r="J1411" s="39">
        <v>0</v>
      </c>
      <c r="K1411" s="39">
        <v>922</v>
      </c>
      <c r="L1411" s="39">
        <v>713.1</v>
      </c>
      <c r="M1411" s="41">
        <v>0</v>
      </c>
      <c r="N1411" s="41">
        <f t="shared" si="102"/>
        <v>0</v>
      </c>
      <c r="O1411" s="41">
        <v>0</v>
      </c>
      <c r="P1411" s="41">
        <v>0</v>
      </c>
      <c r="Q1411" s="41">
        <v>0</v>
      </c>
      <c r="R1411" s="52">
        <v>45292</v>
      </c>
      <c r="S1411" s="52">
        <v>45657</v>
      </c>
    </row>
    <row r="1412" spans="1:19" ht="20.25" x14ac:dyDescent="0.3">
      <c r="A1412" s="39">
        <v>361</v>
      </c>
      <c r="B1412" s="43" t="s">
        <v>1074</v>
      </c>
      <c r="C1412" s="50">
        <v>41084</v>
      </c>
      <c r="D1412" s="39" t="s">
        <v>1896</v>
      </c>
      <c r="E1412" s="39">
        <v>1986</v>
      </c>
      <c r="F1412" s="39" t="s">
        <v>2122</v>
      </c>
      <c r="G1412" s="51" t="s">
        <v>2094</v>
      </c>
      <c r="H1412" s="39">
        <v>2</v>
      </c>
      <c r="I1412" s="39">
        <v>2</v>
      </c>
      <c r="J1412" s="39">
        <v>0</v>
      </c>
      <c r="K1412" s="39">
        <v>752</v>
      </c>
      <c r="L1412" s="39">
        <v>561.1</v>
      </c>
      <c r="M1412" s="41">
        <v>0</v>
      </c>
      <c r="N1412" s="41">
        <f t="shared" si="102"/>
        <v>0</v>
      </c>
      <c r="O1412" s="41">
        <v>0</v>
      </c>
      <c r="P1412" s="41">
        <v>0</v>
      </c>
      <c r="Q1412" s="41">
        <v>0</v>
      </c>
      <c r="R1412" s="52">
        <v>45292</v>
      </c>
      <c r="S1412" s="52">
        <v>45657</v>
      </c>
    </row>
    <row r="1413" spans="1:19" ht="20.25" x14ac:dyDescent="0.3">
      <c r="A1413" s="39">
        <v>362</v>
      </c>
      <c r="B1413" s="43" t="s">
        <v>1075</v>
      </c>
      <c r="C1413" s="50">
        <v>41085</v>
      </c>
      <c r="D1413" s="39" t="s">
        <v>1896</v>
      </c>
      <c r="E1413" s="39">
        <v>1987</v>
      </c>
      <c r="F1413" s="39" t="s">
        <v>2122</v>
      </c>
      <c r="G1413" s="51" t="s">
        <v>2094</v>
      </c>
      <c r="H1413" s="39">
        <v>2</v>
      </c>
      <c r="I1413" s="39">
        <v>3</v>
      </c>
      <c r="J1413" s="39">
        <v>0</v>
      </c>
      <c r="K1413" s="39">
        <v>950.4</v>
      </c>
      <c r="L1413" s="39">
        <v>725.16</v>
      </c>
      <c r="M1413" s="41">
        <v>0</v>
      </c>
      <c r="N1413" s="41">
        <f t="shared" si="102"/>
        <v>0</v>
      </c>
      <c r="O1413" s="41">
        <v>0</v>
      </c>
      <c r="P1413" s="41">
        <v>0</v>
      </c>
      <c r="Q1413" s="41">
        <v>0</v>
      </c>
      <c r="R1413" s="52">
        <v>45292</v>
      </c>
      <c r="S1413" s="52">
        <v>45657</v>
      </c>
    </row>
    <row r="1414" spans="1:19" ht="20.25" x14ac:dyDescent="0.3">
      <c r="A1414" s="39">
        <v>363</v>
      </c>
      <c r="B1414" s="43" t="s">
        <v>1076</v>
      </c>
      <c r="C1414" s="50">
        <v>41086</v>
      </c>
      <c r="D1414" s="39" t="s">
        <v>1896</v>
      </c>
      <c r="E1414" s="39">
        <v>1990</v>
      </c>
      <c r="F1414" s="39" t="s">
        <v>2122</v>
      </c>
      <c r="G1414" s="51" t="s">
        <v>2094</v>
      </c>
      <c r="H1414" s="39">
        <v>2</v>
      </c>
      <c r="I1414" s="39">
        <v>2</v>
      </c>
      <c r="J1414" s="39">
        <v>0</v>
      </c>
      <c r="K1414" s="39">
        <v>726.8</v>
      </c>
      <c r="L1414" s="39">
        <v>578.15000000000009</v>
      </c>
      <c r="M1414" s="41">
        <v>0</v>
      </c>
      <c r="N1414" s="41">
        <f t="shared" ref="N1414:N1473" si="108">M1414</f>
        <v>0</v>
      </c>
      <c r="O1414" s="41">
        <v>0</v>
      </c>
      <c r="P1414" s="41">
        <v>0</v>
      </c>
      <c r="Q1414" s="41">
        <v>0</v>
      </c>
      <c r="R1414" s="52">
        <v>45292</v>
      </c>
      <c r="S1414" s="52">
        <v>45657</v>
      </c>
    </row>
    <row r="1415" spans="1:19" ht="20.25" x14ac:dyDescent="0.3">
      <c r="A1415" s="39">
        <v>364</v>
      </c>
      <c r="B1415" s="43" t="s">
        <v>1072</v>
      </c>
      <c r="C1415" s="50">
        <v>56135</v>
      </c>
      <c r="D1415" s="39" t="s">
        <v>1896</v>
      </c>
      <c r="E1415" s="39">
        <v>1961</v>
      </c>
      <c r="F1415" s="39" t="s">
        <v>2122</v>
      </c>
      <c r="G1415" s="51" t="s">
        <v>2119</v>
      </c>
      <c r="H1415" s="39">
        <v>2</v>
      </c>
      <c r="I1415" s="39">
        <v>1</v>
      </c>
      <c r="J1415" s="39">
        <v>0</v>
      </c>
      <c r="K1415" s="39">
        <v>322.39999999999998</v>
      </c>
      <c r="L1415" s="39">
        <v>335.5</v>
      </c>
      <c r="M1415" s="41">
        <v>0</v>
      </c>
      <c r="N1415" s="41">
        <f t="shared" si="108"/>
        <v>0</v>
      </c>
      <c r="O1415" s="41">
        <v>0</v>
      </c>
      <c r="P1415" s="41">
        <v>0</v>
      </c>
      <c r="Q1415" s="41">
        <v>0</v>
      </c>
      <c r="R1415" s="52">
        <v>45292</v>
      </c>
      <c r="S1415" s="52">
        <v>45657</v>
      </c>
    </row>
    <row r="1416" spans="1:19" ht="20.25" x14ac:dyDescent="0.3">
      <c r="A1416" s="39">
        <v>365</v>
      </c>
      <c r="B1416" s="43" t="s">
        <v>1077</v>
      </c>
      <c r="C1416" s="50">
        <v>46260</v>
      </c>
      <c r="D1416" s="39" t="s">
        <v>1896</v>
      </c>
      <c r="E1416" s="39">
        <v>1966</v>
      </c>
      <c r="F1416" s="39" t="s">
        <v>2122</v>
      </c>
      <c r="G1416" s="51" t="s">
        <v>2099</v>
      </c>
      <c r="H1416" s="39">
        <v>2</v>
      </c>
      <c r="I1416" s="39">
        <v>1</v>
      </c>
      <c r="J1416" s="39">
        <v>0</v>
      </c>
      <c r="K1416" s="39">
        <v>383</v>
      </c>
      <c r="L1416" s="39">
        <v>303.10000000000002</v>
      </c>
      <c r="M1416" s="41">
        <v>0</v>
      </c>
      <c r="N1416" s="41">
        <f t="shared" si="108"/>
        <v>0</v>
      </c>
      <c r="O1416" s="41">
        <v>0</v>
      </c>
      <c r="P1416" s="41">
        <v>0</v>
      </c>
      <c r="Q1416" s="41">
        <v>0</v>
      </c>
      <c r="R1416" s="52">
        <v>45292</v>
      </c>
      <c r="S1416" s="52">
        <v>45657</v>
      </c>
    </row>
    <row r="1417" spans="1:19" ht="20.25" x14ac:dyDescent="0.3">
      <c r="A1417" s="39">
        <v>366</v>
      </c>
      <c r="B1417" s="43" t="s">
        <v>1078</v>
      </c>
      <c r="C1417" s="50">
        <v>46268</v>
      </c>
      <c r="D1417" s="39" t="s">
        <v>1896</v>
      </c>
      <c r="E1417" s="39">
        <v>1975</v>
      </c>
      <c r="F1417" s="39" t="s">
        <v>2122</v>
      </c>
      <c r="G1417" s="51" t="s">
        <v>2099</v>
      </c>
      <c r="H1417" s="39">
        <v>2</v>
      </c>
      <c r="I1417" s="39">
        <v>2</v>
      </c>
      <c r="J1417" s="39">
        <v>0</v>
      </c>
      <c r="K1417" s="39">
        <v>636.29999999999995</v>
      </c>
      <c r="L1417" s="39">
        <v>558.78</v>
      </c>
      <c r="M1417" s="41">
        <v>0</v>
      </c>
      <c r="N1417" s="41">
        <f t="shared" si="108"/>
        <v>0</v>
      </c>
      <c r="O1417" s="41">
        <v>0</v>
      </c>
      <c r="P1417" s="41">
        <v>0</v>
      </c>
      <c r="Q1417" s="41">
        <v>0</v>
      </c>
      <c r="R1417" s="52">
        <v>45292</v>
      </c>
      <c r="S1417" s="52">
        <v>45657</v>
      </c>
    </row>
    <row r="1418" spans="1:19" ht="20.25" x14ac:dyDescent="0.3">
      <c r="A1418" s="39">
        <v>367</v>
      </c>
      <c r="B1418" s="43" t="s">
        <v>1063</v>
      </c>
      <c r="C1418" s="50">
        <v>41038</v>
      </c>
      <c r="D1418" s="39" t="s">
        <v>1896</v>
      </c>
      <c r="E1418" s="39">
        <v>1989</v>
      </c>
      <c r="F1418" s="39" t="s">
        <v>2122</v>
      </c>
      <c r="G1418" s="51" t="s">
        <v>2094</v>
      </c>
      <c r="H1418" s="39">
        <v>2</v>
      </c>
      <c r="I1418" s="39">
        <v>2</v>
      </c>
      <c r="J1418" s="39">
        <v>0</v>
      </c>
      <c r="K1418" s="39">
        <v>720.6</v>
      </c>
      <c r="L1418" s="39">
        <v>714</v>
      </c>
      <c r="M1418" s="41">
        <v>0</v>
      </c>
      <c r="N1418" s="41">
        <f t="shared" si="108"/>
        <v>0</v>
      </c>
      <c r="O1418" s="41">
        <v>0</v>
      </c>
      <c r="P1418" s="41">
        <v>0</v>
      </c>
      <c r="Q1418" s="41">
        <v>0</v>
      </c>
      <c r="R1418" s="52">
        <v>45292</v>
      </c>
      <c r="S1418" s="52">
        <v>45657</v>
      </c>
    </row>
    <row r="1419" spans="1:19" ht="20.25" x14ac:dyDescent="0.3">
      <c r="A1419" s="39">
        <v>368</v>
      </c>
      <c r="B1419" s="40" t="s">
        <v>1064</v>
      </c>
      <c r="C1419" s="50">
        <v>41045</v>
      </c>
      <c r="D1419" s="39" t="s">
        <v>1896</v>
      </c>
      <c r="E1419" s="39">
        <v>1987</v>
      </c>
      <c r="F1419" s="39" t="s">
        <v>2122</v>
      </c>
      <c r="G1419" s="51" t="s">
        <v>2094</v>
      </c>
      <c r="H1419" s="39">
        <v>2</v>
      </c>
      <c r="I1419" s="39">
        <v>2</v>
      </c>
      <c r="J1419" s="39">
        <v>0</v>
      </c>
      <c r="K1419" s="39">
        <v>728.2</v>
      </c>
      <c r="L1419" s="39">
        <v>654.54</v>
      </c>
      <c r="M1419" s="41">
        <v>0</v>
      </c>
      <c r="N1419" s="41">
        <f t="shared" si="108"/>
        <v>0</v>
      </c>
      <c r="O1419" s="41">
        <v>0</v>
      </c>
      <c r="P1419" s="41">
        <v>0</v>
      </c>
      <c r="Q1419" s="41">
        <v>0</v>
      </c>
      <c r="R1419" s="52">
        <v>45292</v>
      </c>
      <c r="S1419" s="52">
        <v>45657</v>
      </c>
    </row>
    <row r="1420" spans="1:19" ht="20.25" x14ac:dyDescent="0.3">
      <c r="A1420" s="39">
        <v>369</v>
      </c>
      <c r="B1420" s="40" t="s">
        <v>1068</v>
      </c>
      <c r="C1420" s="50">
        <v>41065</v>
      </c>
      <c r="D1420" s="39" t="s">
        <v>1896</v>
      </c>
      <c r="E1420" s="39">
        <v>1981</v>
      </c>
      <c r="F1420" s="39" t="s">
        <v>2122</v>
      </c>
      <c r="G1420" s="51" t="s">
        <v>2094</v>
      </c>
      <c r="H1420" s="39">
        <v>2</v>
      </c>
      <c r="I1420" s="39">
        <v>3</v>
      </c>
      <c r="J1420" s="39">
        <v>0</v>
      </c>
      <c r="K1420" s="39">
        <v>937.8</v>
      </c>
      <c r="L1420" s="39">
        <v>839.4</v>
      </c>
      <c r="M1420" s="41">
        <v>0</v>
      </c>
      <c r="N1420" s="41">
        <f t="shared" si="108"/>
        <v>0</v>
      </c>
      <c r="O1420" s="41">
        <v>0</v>
      </c>
      <c r="P1420" s="41">
        <v>0</v>
      </c>
      <c r="Q1420" s="41">
        <v>0</v>
      </c>
      <c r="R1420" s="52">
        <v>45292</v>
      </c>
      <c r="S1420" s="52">
        <v>45657</v>
      </c>
    </row>
    <row r="1421" spans="1:19" ht="20.25" x14ac:dyDescent="0.25">
      <c r="A1421" s="42" t="s">
        <v>22</v>
      </c>
      <c r="B1421" s="42"/>
      <c r="C1421" s="53" t="s">
        <v>172</v>
      </c>
      <c r="D1421" s="53" t="s">
        <v>172</v>
      </c>
      <c r="E1421" s="53" t="s">
        <v>172</v>
      </c>
      <c r="F1421" s="53" t="s">
        <v>172</v>
      </c>
      <c r="G1421" s="53" t="s">
        <v>172</v>
      </c>
      <c r="H1421" s="53" t="s">
        <v>172</v>
      </c>
      <c r="I1421" s="53" t="s">
        <v>172</v>
      </c>
      <c r="J1421" s="45">
        <f>SUM(J1408:J1420)</f>
        <v>0</v>
      </c>
      <c r="K1421" s="45">
        <f t="shared" ref="K1421:Q1421" si="109">SUM(K1408:K1420)</f>
        <v>9226.9</v>
      </c>
      <c r="L1421" s="45">
        <f t="shared" si="109"/>
        <v>7747.33</v>
      </c>
      <c r="M1421" s="45">
        <f t="shared" si="109"/>
        <v>0</v>
      </c>
      <c r="N1421" s="45">
        <f t="shared" si="109"/>
        <v>0</v>
      </c>
      <c r="O1421" s="45">
        <f t="shared" si="109"/>
        <v>0</v>
      </c>
      <c r="P1421" s="45">
        <f t="shared" si="109"/>
        <v>0</v>
      </c>
      <c r="Q1421" s="45">
        <f t="shared" si="109"/>
        <v>0</v>
      </c>
      <c r="R1421" s="53" t="s">
        <v>172</v>
      </c>
      <c r="S1421" s="53" t="s">
        <v>172</v>
      </c>
    </row>
    <row r="1422" spans="1:19" ht="20.25" x14ac:dyDescent="0.25">
      <c r="A1422" s="49" t="s">
        <v>34</v>
      </c>
      <c r="B1422" s="49"/>
      <c r="C1422" s="53" t="s">
        <v>172</v>
      </c>
      <c r="D1422" s="53" t="s">
        <v>172</v>
      </c>
      <c r="E1422" s="53" t="s">
        <v>172</v>
      </c>
      <c r="F1422" s="53" t="s">
        <v>172</v>
      </c>
      <c r="G1422" s="53" t="s">
        <v>172</v>
      </c>
      <c r="H1422" s="53" t="s">
        <v>172</v>
      </c>
      <c r="I1422" s="53" t="s">
        <v>172</v>
      </c>
      <c r="J1422" s="45">
        <f>J1406+J1421</f>
        <v>0</v>
      </c>
      <c r="K1422" s="45">
        <f t="shared" ref="K1422:Q1422" si="110">K1406+K1421</f>
        <v>13395.3</v>
      </c>
      <c r="L1422" s="45">
        <f t="shared" si="110"/>
        <v>11544.937</v>
      </c>
      <c r="M1422" s="45">
        <f t="shared" si="110"/>
        <v>0</v>
      </c>
      <c r="N1422" s="45">
        <f t="shared" si="110"/>
        <v>0</v>
      </c>
      <c r="O1422" s="45">
        <f t="shared" si="110"/>
        <v>0</v>
      </c>
      <c r="P1422" s="45">
        <f t="shared" si="110"/>
        <v>0</v>
      </c>
      <c r="Q1422" s="45">
        <f t="shared" si="110"/>
        <v>0</v>
      </c>
      <c r="R1422" s="53" t="s">
        <v>172</v>
      </c>
      <c r="S1422" s="53" t="s">
        <v>172</v>
      </c>
    </row>
    <row r="1423" spans="1:19" ht="20.25" x14ac:dyDescent="0.3">
      <c r="A1423" s="455" t="s">
        <v>1982</v>
      </c>
      <c r="B1423" s="455"/>
      <c r="C1423" s="455"/>
      <c r="D1423" s="455"/>
      <c r="E1423" s="455"/>
      <c r="F1423" s="455"/>
      <c r="G1423" s="455"/>
      <c r="H1423" s="455"/>
      <c r="I1423" s="455"/>
      <c r="J1423" s="455"/>
      <c r="K1423" s="455"/>
      <c r="L1423" s="455"/>
      <c r="M1423" s="455"/>
      <c r="N1423" s="455"/>
      <c r="O1423" s="455"/>
      <c r="P1423" s="455"/>
      <c r="Q1423" s="455"/>
      <c r="R1423" s="455"/>
      <c r="S1423" s="456"/>
    </row>
    <row r="1424" spans="1:19" ht="20.25" x14ac:dyDescent="0.3">
      <c r="A1424" s="457" t="s">
        <v>1981</v>
      </c>
      <c r="B1424" s="457"/>
      <c r="C1424" s="457"/>
      <c r="D1424" s="457"/>
      <c r="E1424" s="457"/>
      <c r="F1424" s="457"/>
      <c r="G1424" s="457"/>
      <c r="H1424" s="457"/>
      <c r="I1424" s="457"/>
      <c r="J1424" s="457"/>
      <c r="K1424" s="457"/>
      <c r="L1424" s="457"/>
      <c r="M1424" s="457"/>
      <c r="N1424" s="457"/>
      <c r="O1424" s="457"/>
      <c r="P1424" s="457"/>
      <c r="Q1424" s="457"/>
      <c r="R1424" s="457"/>
      <c r="S1424" s="458"/>
    </row>
    <row r="1425" spans="1:19" ht="20.25" x14ac:dyDescent="0.3">
      <c r="A1425" s="39">
        <v>370</v>
      </c>
      <c r="B1425" s="43" t="s">
        <v>1080</v>
      </c>
      <c r="C1425" s="50">
        <v>41332</v>
      </c>
      <c r="D1425" s="39" t="s">
        <v>1896</v>
      </c>
      <c r="E1425" s="39">
        <v>1969</v>
      </c>
      <c r="F1425" s="39" t="s">
        <v>2122</v>
      </c>
      <c r="G1425" s="51" t="s">
        <v>2088</v>
      </c>
      <c r="H1425" s="39">
        <v>5</v>
      </c>
      <c r="I1425" s="39">
        <v>4</v>
      </c>
      <c r="J1425" s="39">
        <v>0</v>
      </c>
      <c r="K1425" s="39">
        <v>5919.28</v>
      </c>
      <c r="L1425" s="39">
        <v>3947.87</v>
      </c>
      <c r="M1425" s="41">
        <v>9464251.3800000008</v>
      </c>
      <c r="N1425" s="41">
        <f t="shared" si="108"/>
        <v>9464251.3800000008</v>
      </c>
      <c r="O1425" s="41">
        <v>0</v>
      </c>
      <c r="P1425" s="41">
        <v>0</v>
      </c>
      <c r="Q1425" s="41">
        <v>0</v>
      </c>
      <c r="R1425" s="52">
        <v>45292</v>
      </c>
      <c r="S1425" s="52">
        <v>45657</v>
      </c>
    </row>
    <row r="1426" spans="1:19" ht="20.25" x14ac:dyDescent="0.3">
      <c r="A1426" s="39">
        <v>371</v>
      </c>
      <c r="B1426" s="43" t="s">
        <v>1081</v>
      </c>
      <c r="C1426" s="50">
        <v>41333</v>
      </c>
      <c r="D1426" s="39" t="s">
        <v>1896</v>
      </c>
      <c r="E1426" s="39">
        <v>1969</v>
      </c>
      <c r="F1426" s="39" t="s">
        <v>2122</v>
      </c>
      <c r="G1426" s="51" t="s">
        <v>2088</v>
      </c>
      <c r="H1426" s="39">
        <v>5</v>
      </c>
      <c r="I1426" s="39">
        <v>4</v>
      </c>
      <c r="J1426" s="39">
        <v>0</v>
      </c>
      <c r="K1426" s="39">
        <v>5910.59</v>
      </c>
      <c r="L1426" s="39">
        <v>3940.09</v>
      </c>
      <c r="M1426" s="41">
        <v>10491924.859999999</v>
      </c>
      <c r="N1426" s="41">
        <f t="shared" si="108"/>
        <v>10491924.859999999</v>
      </c>
      <c r="O1426" s="41">
        <v>0</v>
      </c>
      <c r="P1426" s="41">
        <v>0</v>
      </c>
      <c r="Q1426" s="41">
        <v>0</v>
      </c>
      <c r="R1426" s="52">
        <v>45292</v>
      </c>
      <c r="S1426" s="52">
        <v>45657</v>
      </c>
    </row>
    <row r="1427" spans="1:19" ht="20.25" x14ac:dyDescent="0.3">
      <c r="A1427" s="39">
        <v>372</v>
      </c>
      <c r="B1427" s="43" t="s">
        <v>1082</v>
      </c>
      <c r="C1427" s="50">
        <v>41345</v>
      </c>
      <c r="D1427" s="39" t="s">
        <v>1896</v>
      </c>
      <c r="E1427" s="39">
        <v>1974</v>
      </c>
      <c r="F1427" s="39" t="s">
        <v>2122</v>
      </c>
      <c r="G1427" s="51" t="s">
        <v>2089</v>
      </c>
      <c r="H1427" s="39">
        <v>5</v>
      </c>
      <c r="I1427" s="39">
        <v>4</v>
      </c>
      <c r="J1427" s="39">
        <v>0</v>
      </c>
      <c r="K1427" s="39">
        <v>4834.8999999999996</v>
      </c>
      <c r="L1427" s="39">
        <v>3364.69</v>
      </c>
      <c r="M1427" s="41">
        <v>6914148.7400000002</v>
      </c>
      <c r="N1427" s="41">
        <f t="shared" si="108"/>
        <v>6914148.7400000002</v>
      </c>
      <c r="O1427" s="41">
        <v>0</v>
      </c>
      <c r="P1427" s="41">
        <v>0</v>
      </c>
      <c r="Q1427" s="41">
        <v>0</v>
      </c>
      <c r="R1427" s="52">
        <v>45292</v>
      </c>
      <c r="S1427" s="52">
        <v>45657</v>
      </c>
    </row>
    <row r="1428" spans="1:19" ht="20.25" x14ac:dyDescent="0.3">
      <c r="A1428" s="39">
        <v>373</v>
      </c>
      <c r="B1428" s="43" t="s">
        <v>1083</v>
      </c>
      <c r="C1428" s="50">
        <v>41383</v>
      </c>
      <c r="D1428" s="39" t="s">
        <v>1896</v>
      </c>
      <c r="E1428" s="39">
        <v>1968</v>
      </c>
      <c r="F1428" s="39" t="s">
        <v>2122</v>
      </c>
      <c r="G1428" s="51" t="s">
        <v>2089</v>
      </c>
      <c r="H1428" s="39">
        <v>4</v>
      </c>
      <c r="I1428" s="39">
        <v>3</v>
      </c>
      <c r="J1428" s="39">
        <v>0</v>
      </c>
      <c r="K1428" s="39">
        <v>1898.62</v>
      </c>
      <c r="L1428" s="39">
        <v>1987.58</v>
      </c>
      <c r="M1428" s="41">
        <v>2834666.02</v>
      </c>
      <c r="N1428" s="41">
        <f t="shared" si="108"/>
        <v>2834666.02</v>
      </c>
      <c r="O1428" s="41">
        <v>0</v>
      </c>
      <c r="P1428" s="41">
        <v>0</v>
      </c>
      <c r="Q1428" s="41">
        <v>0</v>
      </c>
      <c r="R1428" s="52">
        <v>45292</v>
      </c>
      <c r="S1428" s="52">
        <v>45657</v>
      </c>
    </row>
    <row r="1429" spans="1:19" ht="20.25" x14ac:dyDescent="0.3">
      <c r="A1429" s="39">
        <v>374</v>
      </c>
      <c r="B1429" s="43" t="s">
        <v>1084</v>
      </c>
      <c r="C1429" s="50">
        <v>41385</v>
      </c>
      <c r="D1429" s="39" t="s">
        <v>1896</v>
      </c>
      <c r="E1429" s="39">
        <v>1968</v>
      </c>
      <c r="F1429" s="39" t="s">
        <v>2122</v>
      </c>
      <c r="G1429" s="51" t="s">
        <v>2089</v>
      </c>
      <c r="H1429" s="39">
        <v>5</v>
      </c>
      <c r="I1429" s="39">
        <v>4</v>
      </c>
      <c r="J1429" s="39">
        <v>0</v>
      </c>
      <c r="K1429" s="39">
        <v>4236.4799999999996</v>
      </c>
      <c r="L1429" s="39">
        <v>3491.14</v>
      </c>
      <c r="M1429" s="41">
        <v>8489195.1300000008</v>
      </c>
      <c r="N1429" s="41">
        <f t="shared" si="108"/>
        <v>8489195.1300000008</v>
      </c>
      <c r="O1429" s="41">
        <v>0</v>
      </c>
      <c r="P1429" s="41">
        <v>0</v>
      </c>
      <c r="Q1429" s="41">
        <v>0</v>
      </c>
      <c r="R1429" s="52">
        <v>45292</v>
      </c>
      <c r="S1429" s="52">
        <v>45657</v>
      </c>
    </row>
    <row r="1430" spans="1:19" ht="20.25" x14ac:dyDescent="0.3">
      <c r="A1430" s="39">
        <v>375</v>
      </c>
      <c r="B1430" s="43" t="s">
        <v>1085</v>
      </c>
      <c r="C1430" s="50">
        <v>41386</v>
      </c>
      <c r="D1430" s="39" t="s">
        <v>1896</v>
      </c>
      <c r="E1430" s="39">
        <v>1974</v>
      </c>
      <c r="F1430" s="39" t="s">
        <v>2122</v>
      </c>
      <c r="G1430" s="51" t="s">
        <v>2089</v>
      </c>
      <c r="H1430" s="39">
        <v>5</v>
      </c>
      <c r="I1430" s="39">
        <v>4</v>
      </c>
      <c r="J1430" s="39">
        <v>0</v>
      </c>
      <c r="K1430" s="39">
        <v>4096.82</v>
      </c>
      <c r="L1430" s="39">
        <v>3327.59</v>
      </c>
      <c r="M1430" s="41">
        <v>9224178.2400000002</v>
      </c>
      <c r="N1430" s="41">
        <f t="shared" si="108"/>
        <v>9224178.2400000002</v>
      </c>
      <c r="O1430" s="41">
        <v>0</v>
      </c>
      <c r="P1430" s="41">
        <v>0</v>
      </c>
      <c r="Q1430" s="41">
        <v>0</v>
      </c>
      <c r="R1430" s="52">
        <v>45292</v>
      </c>
      <c r="S1430" s="52">
        <v>45657</v>
      </c>
    </row>
    <row r="1431" spans="1:19" ht="20.25" x14ac:dyDescent="0.3">
      <c r="A1431" s="39">
        <v>376</v>
      </c>
      <c r="B1431" s="43" t="s">
        <v>1086</v>
      </c>
      <c r="C1431" s="50">
        <v>41387</v>
      </c>
      <c r="D1431" s="39" t="s">
        <v>1896</v>
      </c>
      <c r="E1431" s="39">
        <v>1969</v>
      </c>
      <c r="F1431" s="39" t="s">
        <v>2122</v>
      </c>
      <c r="G1431" s="51" t="s">
        <v>2089</v>
      </c>
      <c r="H1431" s="39">
        <v>5</v>
      </c>
      <c r="I1431" s="39">
        <v>4</v>
      </c>
      <c r="J1431" s="39">
        <v>0</v>
      </c>
      <c r="K1431" s="39">
        <v>5267.31</v>
      </c>
      <c r="L1431" s="39">
        <v>3383.29</v>
      </c>
      <c r="M1431" s="41">
        <v>7988040.8099999996</v>
      </c>
      <c r="N1431" s="41">
        <f t="shared" si="108"/>
        <v>7988040.8099999996</v>
      </c>
      <c r="O1431" s="41">
        <v>0</v>
      </c>
      <c r="P1431" s="41">
        <v>0</v>
      </c>
      <c r="Q1431" s="41">
        <v>0</v>
      </c>
      <c r="R1431" s="52">
        <v>45292</v>
      </c>
      <c r="S1431" s="52">
        <v>45657</v>
      </c>
    </row>
    <row r="1432" spans="1:19" ht="20.25" x14ac:dyDescent="0.3">
      <c r="A1432" s="39">
        <v>377</v>
      </c>
      <c r="B1432" s="43" t="s">
        <v>1087</v>
      </c>
      <c r="C1432" s="50">
        <v>41388</v>
      </c>
      <c r="D1432" s="39" t="s">
        <v>1896</v>
      </c>
      <c r="E1432" s="39">
        <v>1975</v>
      </c>
      <c r="F1432" s="39" t="s">
        <v>2122</v>
      </c>
      <c r="G1432" s="51" t="s">
        <v>2088</v>
      </c>
      <c r="H1432" s="39">
        <v>5</v>
      </c>
      <c r="I1432" s="39">
        <v>2</v>
      </c>
      <c r="J1432" s="39">
        <v>0</v>
      </c>
      <c r="K1432" s="39">
        <v>2328.56</v>
      </c>
      <c r="L1432" s="39">
        <v>1472.4</v>
      </c>
      <c r="M1432" s="41">
        <v>3713595.52</v>
      </c>
      <c r="N1432" s="41">
        <f t="shared" si="108"/>
        <v>3713595.52</v>
      </c>
      <c r="O1432" s="41">
        <v>0</v>
      </c>
      <c r="P1432" s="41">
        <v>0</v>
      </c>
      <c r="Q1432" s="41">
        <v>0</v>
      </c>
      <c r="R1432" s="52">
        <v>45292</v>
      </c>
      <c r="S1432" s="52">
        <v>45657</v>
      </c>
    </row>
    <row r="1433" spans="1:19" ht="20.25" x14ac:dyDescent="0.3">
      <c r="A1433" s="39">
        <v>378</v>
      </c>
      <c r="B1433" s="43" t="s">
        <v>1088</v>
      </c>
      <c r="C1433" s="50">
        <v>41393</v>
      </c>
      <c r="D1433" s="39" t="s">
        <v>1896</v>
      </c>
      <c r="E1433" s="39">
        <v>1973</v>
      </c>
      <c r="F1433" s="39" t="s">
        <v>2122</v>
      </c>
      <c r="G1433" s="51" t="s">
        <v>2088</v>
      </c>
      <c r="H1433" s="39">
        <v>5</v>
      </c>
      <c r="I1433" s="39">
        <v>4</v>
      </c>
      <c r="J1433" s="39">
        <v>0</v>
      </c>
      <c r="K1433" s="39">
        <v>5970.85</v>
      </c>
      <c r="L1433" s="39">
        <v>3776.92</v>
      </c>
      <c r="M1433" s="41">
        <v>1867756.7200000002</v>
      </c>
      <c r="N1433" s="41">
        <f t="shared" si="108"/>
        <v>1867756.7200000002</v>
      </c>
      <c r="O1433" s="41">
        <v>0</v>
      </c>
      <c r="P1433" s="41">
        <v>0</v>
      </c>
      <c r="Q1433" s="41">
        <v>0</v>
      </c>
      <c r="R1433" s="52">
        <v>45292</v>
      </c>
      <c r="S1433" s="52">
        <v>45657</v>
      </c>
    </row>
    <row r="1434" spans="1:19" ht="20.25" x14ac:dyDescent="0.3">
      <c r="A1434" s="39">
        <v>379</v>
      </c>
      <c r="B1434" s="43" t="s">
        <v>1551</v>
      </c>
      <c r="C1434" s="50">
        <v>41425</v>
      </c>
      <c r="D1434" s="39" t="s">
        <v>1896</v>
      </c>
      <c r="E1434" s="39">
        <v>1990</v>
      </c>
      <c r="F1434" s="39" t="s">
        <v>2122</v>
      </c>
      <c r="G1434" s="51" t="s">
        <v>2088</v>
      </c>
      <c r="H1434" s="39">
        <v>5</v>
      </c>
      <c r="I1434" s="39">
        <v>5</v>
      </c>
      <c r="J1434" s="39">
        <v>0</v>
      </c>
      <c r="K1434" s="39">
        <v>5895.6</v>
      </c>
      <c r="L1434" s="39">
        <v>5368.3200000000006</v>
      </c>
      <c r="M1434" s="41">
        <v>10587599.590000002</v>
      </c>
      <c r="N1434" s="41">
        <f t="shared" si="108"/>
        <v>10587599.590000002</v>
      </c>
      <c r="O1434" s="41">
        <v>0</v>
      </c>
      <c r="P1434" s="41">
        <v>0</v>
      </c>
      <c r="Q1434" s="41">
        <v>0</v>
      </c>
      <c r="R1434" s="52">
        <v>45292</v>
      </c>
      <c r="S1434" s="52">
        <v>45657</v>
      </c>
    </row>
    <row r="1435" spans="1:19" ht="20.25" x14ac:dyDescent="0.25">
      <c r="A1435" s="42" t="s">
        <v>22</v>
      </c>
      <c r="B1435" s="42"/>
      <c r="C1435" s="53" t="s">
        <v>172</v>
      </c>
      <c r="D1435" s="53" t="s">
        <v>172</v>
      </c>
      <c r="E1435" s="53" t="s">
        <v>172</v>
      </c>
      <c r="F1435" s="53" t="s">
        <v>172</v>
      </c>
      <c r="G1435" s="53" t="s">
        <v>172</v>
      </c>
      <c r="H1435" s="53" t="s">
        <v>172</v>
      </c>
      <c r="I1435" s="53" t="s">
        <v>172</v>
      </c>
      <c r="J1435" s="45">
        <f>SUM(J1425:J1434)</f>
        <v>0</v>
      </c>
      <c r="K1435" s="45">
        <f t="shared" ref="K1435:Q1435" si="111">SUM(K1425:K1434)</f>
        <v>46359.009999999995</v>
      </c>
      <c r="L1435" s="45">
        <f t="shared" si="111"/>
        <v>34059.89</v>
      </c>
      <c r="M1435" s="45">
        <f t="shared" si="111"/>
        <v>71575357.010000005</v>
      </c>
      <c r="N1435" s="45">
        <f t="shared" si="111"/>
        <v>71575357.010000005</v>
      </c>
      <c r="O1435" s="45">
        <f t="shared" si="111"/>
        <v>0</v>
      </c>
      <c r="P1435" s="45">
        <f t="shared" si="111"/>
        <v>0</v>
      </c>
      <c r="Q1435" s="45">
        <f t="shared" si="111"/>
        <v>0</v>
      </c>
      <c r="R1435" s="53" t="s">
        <v>172</v>
      </c>
      <c r="S1435" s="53" t="s">
        <v>172</v>
      </c>
    </row>
    <row r="1436" spans="1:19" ht="20.25" x14ac:dyDescent="0.25">
      <c r="A1436" s="49" t="s">
        <v>34</v>
      </c>
      <c r="B1436" s="49"/>
      <c r="C1436" s="53" t="s">
        <v>172</v>
      </c>
      <c r="D1436" s="53" t="s">
        <v>172</v>
      </c>
      <c r="E1436" s="53" t="s">
        <v>172</v>
      </c>
      <c r="F1436" s="53" t="s">
        <v>172</v>
      </c>
      <c r="G1436" s="53" t="s">
        <v>172</v>
      </c>
      <c r="H1436" s="53" t="s">
        <v>172</v>
      </c>
      <c r="I1436" s="53" t="s">
        <v>172</v>
      </c>
      <c r="J1436" s="45">
        <f>J1435</f>
        <v>0</v>
      </c>
      <c r="K1436" s="45">
        <f t="shared" ref="K1436:Q1436" si="112">K1435</f>
        <v>46359.009999999995</v>
      </c>
      <c r="L1436" s="45">
        <f t="shared" si="112"/>
        <v>34059.89</v>
      </c>
      <c r="M1436" s="45">
        <f t="shared" si="112"/>
        <v>71575357.010000005</v>
      </c>
      <c r="N1436" s="45">
        <f t="shared" si="112"/>
        <v>71575357.010000005</v>
      </c>
      <c r="O1436" s="45">
        <f t="shared" si="112"/>
        <v>0</v>
      </c>
      <c r="P1436" s="45">
        <f t="shared" si="112"/>
        <v>0</v>
      </c>
      <c r="Q1436" s="45">
        <f t="shared" si="112"/>
        <v>0</v>
      </c>
      <c r="R1436" s="53" t="s">
        <v>172</v>
      </c>
      <c r="S1436" s="53" t="s">
        <v>172</v>
      </c>
    </row>
    <row r="1437" spans="1:19" ht="20.25" x14ac:dyDescent="0.3">
      <c r="A1437" s="455" t="s">
        <v>1983</v>
      </c>
      <c r="B1437" s="455"/>
      <c r="C1437" s="455"/>
      <c r="D1437" s="455"/>
      <c r="E1437" s="455"/>
      <c r="F1437" s="455"/>
      <c r="G1437" s="455"/>
      <c r="H1437" s="455"/>
      <c r="I1437" s="455"/>
      <c r="J1437" s="455"/>
      <c r="K1437" s="455"/>
      <c r="L1437" s="455"/>
      <c r="M1437" s="455"/>
      <c r="N1437" s="455"/>
      <c r="O1437" s="455"/>
      <c r="P1437" s="455"/>
      <c r="Q1437" s="455"/>
      <c r="R1437" s="455"/>
      <c r="S1437" s="456"/>
    </row>
    <row r="1438" spans="1:19" ht="20.25" x14ac:dyDescent="0.3">
      <c r="A1438" s="457" t="s">
        <v>1984</v>
      </c>
      <c r="B1438" s="457"/>
      <c r="C1438" s="457"/>
      <c r="D1438" s="457"/>
      <c r="E1438" s="457"/>
      <c r="F1438" s="457"/>
      <c r="G1438" s="457"/>
      <c r="H1438" s="457"/>
      <c r="I1438" s="457"/>
      <c r="J1438" s="457"/>
      <c r="K1438" s="457"/>
      <c r="L1438" s="457"/>
      <c r="M1438" s="457"/>
      <c r="N1438" s="457"/>
      <c r="O1438" s="457"/>
      <c r="P1438" s="457"/>
      <c r="Q1438" s="457"/>
      <c r="R1438" s="457"/>
      <c r="S1438" s="458"/>
    </row>
    <row r="1439" spans="1:19" ht="20.25" x14ac:dyDescent="0.3">
      <c r="A1439" s="39">
        <v>380</v>
      </c>
      <c r="B1439" s="42" t="s">
        <v>1880</v>
      </c>
      <c r="C1439" s="50">
        <v>41540</v>
      </c>
      <c r="D1439" s="39" t="s">
        <v>1896</v>
      </c>
      <c r="E1439" s="39">
        <v>1960</v>
      </c>
      <c r="F1439" s="39" t="s">
        <v>2122</v>
      </c>
      <c r="G1439" s="51" t="s">
        <v>2094</v>
      </c>
      <c r="H1439" s="39">
        <v>2</v>
      </c>
      <c r="I1439" s="39">
        <v>1</v>
      </c>
      <c r="J1439" s="39">
        <v>0</v>
      </c>
      <c r="K1439" s="39">
        <v>727.4</v>
      </c>
      <c r="L1439" s="39">
        <v>368.6</v>
      </c>
      <c r="M1439" s="41">
        <v>0</v>
      </c>
      <c r="N1439" s="41">
        <f t="shared" si="108"/>
        <v>0</v>
      </c>
      <c r="O1439" s="41">
        <v>0</v>
      </c>
      <c r="P1439" s="41">
        <v>0</v>
      </c>
      <c r="Q1439" s="41">
        <v>0</v>
      </c>
      <c r="R1439" s="52">
        <v>45292</v>
      </c>
      <c r="S1439" s="52">
        <v>45657</v>
      </c>
    </row>
    <row r="1440" spans="1:19" ht="20.25" x14ac:dyDescent="0.3">
      <c r="A1440" s="39">
        <v>381</v>
      </c>
      <c r="B1440" s="40" t="s">
        <v>1881</v>
      </c>
      <c r="C1440" s="50">
        <v>41541</v>
      </c>
      <c r="D1440" s="39" t="s">
        <v>1896</v>
      </c>
      <c r="E1440" s="39">
        <v>1960</v>
      </c>
      <c r="F1440" s="39" t="s">
        <v>2122</v>
      </c>
      <c r="G1440" s="51" t="s">
        <v>2094</v>
      </c>
      <c r="H1440" s="39">
        <v>2</v>
      </c>
      <c r="I1440" s="39">
        <v>1</v>
      </c>
      <c r="J1440" s="39">
        <v>0</v>
      </c>
      <c r="K1440" s="39">
        <v>727.4</v>
      </c>
      <c r="L1440" s="39">
        <v>342.3</v>
      </c>
      <c r="M1440" s="41">
        <v>0</v>
      </c>
      <c r="N1440" s="41">
        <f t="shared" si="108"/>
        <v>0</v>
      </c>
      <c r="O1440" s="41">
        <v>0</v>
      </c>
      <c r="P1440" s="41">
        <v>0</v>
      </c>
      <c r="Q1440" s="41">
        <v>0</v>
      </c>
      <c r="R1440" s="52">
        <v>45292</v>
      </c>
      <c r="S1440" s="52">
        <v>45657</v>
      </c>
    </row>
    <row r="1441" spans="1:19" ht="20.25" x14ac:dyDescent="0.25">
      <c r="A1441" s="42" t="s">
        <v>22</v>
      </c>
      <c r="B1441" s="42"/>
      <c r="C1441" s="53" t="s">
        <v>172</v>
      </c>
      <c r="D1441" s="53" t="s">
        <v>172</v>
      </c>
      <c r="E1441" s="53" t="s">
        <v>172</v>
      </c>
      <c r="F1441" s="53" t="s">
        <v>172</v>
      </c>
      <c r="G1441" s="53" t="s">
        <v>172</v>
      </c>
      <c r="H1441" s="53" t="s">
        <v>172</v>
      </c>
      <c r="I1441" s="53" t="s">
        <v>172</v>
      </c>
      <c r="J1441" s="45">
        <f>SUM(J1439:J1440)</f>
        <v>0</v>
      </c>
      <c r="K1441" s="45">
        <f t="shared" ref="K1441:Q1441" si="113">SUM(K1439:K1440)</f>
        <v>1454.8</v>
      </c>
      <c r="L1441" s="45">
        <f t="shared" si="113"/>
        <v>710.90000000000009</v>
      </c>
      <c r="M1441" s="45">
        <f t="shared" si="113"/>
        <v>0</v>
      </c>
      <c r="N1441" s="45">
        <f t="shared" si="113"/>
        <v>0</v>
      </c>
      <c r="O1441" s="45">
        <f t="shared" si="113"/>
        <v>0</v>
      </c>
      <c r="P1441" s="45">
        <f t="shared" si="113"/>
        <v>0</v>
      </c>
      <c r="Q1441" s="45">
        <f t="shared" si="113"/>
        <v>0</v>
      </c>
      <c r="R1441" s="53" t="s">
        <v>172</v>
      </c>
      <c r="S1441" s="53" t="s">
        <v>172</v>
      </c>
    </row>
    <row r="1442" spans="1:19" ht="20.25" x14ac:dyDescent="0.3">
      <c r="A1442" s="463" t="s">
        <v>1985</v>
      </c>
      <c r="B1442" s="463"/>
      <c r="C1442" s="463"/>
      <c r="D1442" s="463"/>
      <c r="E1442" s="463"/>
      <c r="F1442" s="463"/>
      <c r="G1442" s="463"/>
      <c r="H1442" s="463"/>
      <c r="I1442" s="463"/>
      <c r="J1442" s="463"/>
      <c r="K1442" s="463"/>
      <c r="L1442" s="463"/>
      <c r="M1442" s="463"/>
      <c r="N1442" s="463"/>
      <c r="O1442" s="463"/>
      <c r="P1442" s="463"/>
      <c r="Q1442" s="463"/>
      <c r="R1442" s="463"/>
      <c r="S1442" s="464"/>
    </row>
    <row r="1443" spans="1:19" ht="20.25" x14ac:dyDescent="0.3">
      <c r="A1443" s="39">
        <v>382</v>
      </c>
      <c r="B1443" s="40" t="s">
        <v>1414</v>
      </c>
      <c r="C1443" s="50">
        <v>41549</v>
      </c>
      <c r="D1443" s="39" t="s">
        <v>1896</v>
      </c>
      <c r="E1443" s="39">
        <v>1985</v>
      </c>
      <c r="F1443" s="39" t="s">
        <v>2122</v>
      </c>
      <c r="G1443" s="51" t="s">
        <v>2088</v>
      </c>
      <c r="H1443" s="39">
        <v>2</v>
      </c>
      <c r="I1443" s="39">
        <v>2</v>
      </c>
      <c r="J1443" s="39">
        <v>0</v>
      </c>
      <c r="K1443" s="39">
        <v>1816.4</v>
      </c>
      <c r="L1443" s="39">
        <v>717.3</v>
      </c>
      <c r="M1443" s="41">
        <v>0</v>
      </c>
      <c r="N1443" s="41">
        <f t="shared" si="108"/>
        <v>0</v>
      </c>
      <c r="O1443" s="41">
        <v>0</v>
      </c>
      <c r="P1443" s="41">
        <v>0</v>
      </c>
      <c r="Q1443" s="41">
        <v>0</v>
      </c>
      <c r="R1443" s="52">
        <v>45292</v>
      </c>
      <c r="S1443" s="52">
        <v>45657</v>
      </c>
    </row>
    <row r="1444" spans="1:19" ht="20.25" x14ac:dyDescent="0.25">
      <c r="A1444" s="42" t="s">
        <v>22</v>
      </c>
      <c r="B1444" s="42"/>
      <c r="C1444" s="53" t="s">
        <v>172</v>
      </c>
      <c r="D1444" s="53" t="s">
        <v>172</v>
      </c>
      <c r="E1444" s="53" t="s">
        <v>172</v>
      </c>
      <c r="F1444" s="53" t="s">
        <v>172</v>
      </c>
      <c r="G1444" s="53" t="s">
        <v>172</v>
      </c>
      <c r="H1444" s="53" t="s">
        <v>172</v>
      </c>
      <c r="I1444" s="53" t="s">
        <v>172</v>
      </c>
      <c r="J1444" s="45">
        <f>SUM(J1443)</f>
        <v>0</v>
      </c>
      <c r="K1444" s="45">
        <f t="shared" ref="K1444:Q1444" si="114">SUM(K1443)</f>
        <v>1816.4</v>
      </c>
      <c r="L1444" s="45">
        <f t="shared" si="114"/>
        <v>717.3</v>
      </c>
      <c r="M1444" s="45">
        <f t="shared" si="114"/>
        <v>0</v>
      </c>
      <c r="N1444" s="45">
        <f t="shared" si="114"/>
        <v>0</v>
      </c>
      <c r="O1444" s="45">
        <f t="shared" si="114"/>
        <v>0</v>
      </c>
      <c r="P1444" s="45">
        <f t="shared" si="114"/>
        <v>0</v>
      </c>
      <c r="Q1444" s="45">
        <f t="shared" si="114"/>
        <v>0</v>
      </c>
      <c r="R1444" s="53" t="s">
        <v>172</v>
      </c>
      <c r="S1444" s="53" t="s">
        <v>172</v>
      </c>
    </row>
    <row r="1445" spans="1:19" ht="20.25" x14ac:dyDescent="0.3">
      <c r="A1445" s="463" t="s">
        <v>1986</v>
      </c>
      <c r="B1445" s="463"/>
      <c r="C1445" s="463"/>
      <c r="D1445" s="463"/>
      <c r="E1445" s="463"/>
      <c r="F1445" s="463"/>
      <c r="G1445" s="463"/>
      <c r="H1445" s="463"/>
      <c r="I1445" s="463"/>
      <c r="J1445" s="463"/>
      <c r="K1445" s="463"/>
      <c r="L1445" s="463"/>
      <c r="M1445" s="463"/>
      <c r="N1445" s="463"/>
      <c r="O1445" s="463"/>
      <c r="P1445" s="463"/>
      <c r="Q1445" s="463"/>
      <c r="R1445" s="463"/>
      <c r="S1445" s="464"/>
    </row>
    <row r="1446" spans="1:19" ht="20.25" x14ac:dyDescent="0.3">
      <c r="A1446" s="39">
        <v>383</v>
      </c>
      <c r="B1446" s="43" t="s">
        <v>1420</v>
      </c>
      <c r="C1446" s="50">
        <v>46679</v>
      </c>
      <c r="D1446" s="39" t="s">
        <v>1896</v>
      </c>
      <c r="E1446" s="39">
        <v>2013</v>
      </c>
      <c r="F1446" s="39" t="s">
        <v>2122</v>
      </c>
      <c r="G1446" s="51" t="s">
        <v>2099</v>
      </c>
      <c r="H1446" s="39">
        <v>3</v>
      </c>
      <c r="I1446" s="39">
        <v>2</v>
      </c>
      <c r="J1446" s="39">
        <v>0</v>
      </c>
      <c r="K1446" s="39">
        <v>1468.8</v>
      </c>
      <c r="L1446" s="39">
        <v>1280.5</v>
      </c>
      <c r="M1446" s="41">
        <v>0</v>
      </c>
      <c r="N1446" s="41">
        <f t="shared" si="108"/>
        <v>0</v>
      </c>
      <c r="O1446" s="41">
        <v>0</v>
      </c>
      <c r="P1446" s="41">
        <v>0</v>
      </c>
      <c r="Q1446" s="41">
        <v>0</v>
      </c>
      <c r="R1446" s="52">
        <v>45292</v>
      </c>
      <c r="S1446" s="52">
        <v>45657</v>
      </c>
    </row>
    <row r="1447" spans="1:19" ht="20.25" x14ac:dyDescent="0.3">
      <c r="A1447" s="39">
        <v>384</v>
      </c>
      <c r="B1447" s="43" t="s">
        <v>1421</v>
      </c>
      <c r="C1447" s="50">
        <v>46680</v>
      </c>
      <c r="D1447" s="39" t="s">
        <v>1896</v>
      </c>
      <c r="E1447" s="39">
        <v>2013</v>
      </c>
      <c r="F1447" s="39" t="s">
        <v>2122</v>
      </c>
      <c r="G1447" s="51" t="s">
        <v>2099</v>
      </c>
      <c r="H1447" s="39">
        <v>3</v>
      </c>
      <c r="I1447" s="39">
        <v>2</v>
      </c>
      <c r="J1447" s="39">
        <v>0</v>
      </c>
      <c r="K1447" s="39">
        <v>1723.5</v>
      </c>
      <c r="L1447" s="39">
        <v>1583.6</v>
      </c>
      <c r="M1447" s="41">
        <v>0</v>
      </c>
      <c r="N1447" s="41">
        <f t="shared" si="108"/>
        <v>0</v>
      </c>
      <c r="O1447" s="41">
        <v>0</v>
      </c>
      <c r="P1447" s="41">
        <v>0</v>
      </c>
      <c r="Q1447" s="41">
        <v>0</v>
      </c>
      <c r="R1447" s="52">
        <v>45292</v>
      </c>
      <c r="S1447" s="52">
        <v>45657</v>
      </c>
    </row>
    <row r="1448" spans="1:19" ht="20.25" x14ac:dyDescent="0.3">
      <c r="A1448" s="39">
        <v>385</v>
      </c>
      <c r="B1448" s="43" t="s">
        <v>1422</v>
      </c>
      <c r="C1448" s="50">
        <v>46681</v>
      </c>
      <c r="D1448" s="39" t="s">
        <v>1896</v>
      </c>
      <c r="E1448" s="39">
        <v>2013</v>
      </c>
      <c r="F1448" s="39" t="s">
        <v>2122</v>
      </c>
      <c r="G1448" s="51" t="s">
        <v>2099</v>
      </c>
      <c r="H1448" s="39">
        <v>3</v>
      </c>
      <c r="I1448" s="39">
        <v>2</v>
      </c>
      <c r="J1448" s="39">
        <v>0</v>
      </c>
      <c r="K1448" s="39">
        <v>1468.8</v>
      </c>
      <c r="L1448" s="39">
        <v>1280.52</v>
      </c>
      <c r="M1448" s="41">
        <v>0</v>
      </c>
      <c r="N1448" s="41">
        <f t="shared" si="108"/>
        <v>0</v>
      </c>
      <c r="O1448" s="41">
        <v>0</v>
      </c>
      <c r="P1448" s="41">
        <v>0</v>
      </c>
      <c r="Q1448" s="41">
        <v>0</v>
      </c>
      <c r="R1448" s="52">
        <v>45292</v>
      </c>
      <c r="S1448" s="52">
        <v>45657</v>
      </c>
    </row>
    <row r="1449" spans="1:19" ht="20.25" x14ac:dyDescent="0.3">
      <c r="A1449" s="39">
        <v>386</v>
      </c>
      <c r="B1449" s="43" t="s">
        <v>1423</v>
      </c>
      <c r="C1449" s="50">
        <v>46685</v>
      </c>
      <c r="D1449" s="39" t="s">
        <v>1896</v>
      </c>
      <c r="E1449" s="39">
        <v>2013</v>
      </c>
      <c r="F1449" s="39" t="s">
        <v>2122</v>
      </c>
      <c r="G1449" s="51" t="s">
        <v>2099</v>
      </c>
      <c r="H1449" s="39">
        <v>3</v>
      </c>
      <c r="I1449" s="39">
        <v>2</v>
      </c>
      <c r="J1449" s="39">
        <v>0</v>
      </c>
      <c r="K1449" s="39">
        <v>1980.4</v>
      </c>
      <c r="L1449" s="39">
        <v>1281.2</v>
      </c>
      <c r="M1449" s="41">
        <v>0</v>
      </c>
      <c r="N1449" s="41">
        <f t="shared" si="108"/>
        <v>0</v>
      </c>
      <c r="O1449" s="41">
        <v>0</v>
      </c>
      <c r="P1449" s="41">
        <v>0</v>
      </c>
      <c r="Q1449" s="41">
        <v>0</v>
      </c>
      <c r="R1449" s="52">
        <v>45292</v>
      </c>
      <c r="S1449" s="52">
        <v>45657</v>
      </c>
    </row>
    <row r="1450" spans="1:19" ht="20.25" x14ac:dyDescent="0.3">
      <c r="A1450" s="39">
        <v>387</v>
      </c>
      <c r="B1450" s="43" t="s">
        <v>1424</v>
      </c>
      <c r="C1450" s="50">
        <v>46687</v>
      </c>
      <c r="D1450" s="39" t="s">
        <v>1896</v>
      </c>
      <c r="E1450" s="39">
        <v>2013</v>
      </c>
      <c r="F1450" s="39" t="s">
        <v>2122</v>
      </c>
      <c r="G1450" s="51" t="s">
        <v>2099</v>
      </c>
      <c r="H1450" s="39">
        <v>3</v>
      </c>
      <c r="I1450" s="39">
        <v>2</v>
      </c>
      <c r="J1450" s="39">
        <v>0</v>
      </c>
      <c r="K1450" s="39">
        <v>1474</v>
      </c>
      <c r="L1450" s="39">
        <v>1225</v>
      </c>
      <c r="M1450" s="41">
        <v>0</v>
      </c>
      <c r="N1450" s="41">
        <f t="shared" si="108"/>
        <v>0</v>
      </c>
      <c r="O1450" s="41">
        <v>0</v>
      </c>
      <c r="P1450" s="41">
        <v>0</v>
      </c>
      <c r="Q1450" s="41">
        <v>0</v>
      </c>
      <c r="R1450" s="52">
        <v>45292</v>
      </c>
      <c r="S1450" s="52">
        <v>45657</v>
      </c>
    </row>
    <row r="1451" spans="1:19" ht="20.25" x14ac:dyDescent="0.3">
      <c r="A1451" s="39">
        <v>388</v>
      </c>
      <c r="B1451" s="43" t="s">
        <v>1425</v>
      </c>
      <c r="C1451" s="50">
        <v>46688</v>
      </c>
      <c r="D1451" s="39" t="s">
        <v>1896</v>
      </c>
      <c r="E1451" s="39">
        <v>2013</v>
      </c>
      <c r="F1451" s="39" t="s">
        <v>2122</v>
      </c>
      <c r="G1451" s="51" t="s">
        <v>2099</v>
      </c>
      <c r="H1451" s="39">
        <v>4</v>
      </c>
      <c r="I1451" s="39">
        <v>2</v>
      </c>
      <c r="J1451" s="39">
        <v>0</v>
      </c>
      <c r="K1451" s="39">
        <v>1970.1</v>
      </c>
      <c r="L1451" s="39">
        <v>1519.4</v>
      </c>
      <c r="M1451" s="41">
        <v>0</v>
      </c>
      <c r="N1451" s="41">
        <f t="shared" si="108"/>
        <v>0</v>
      </c>
      <c r="O1451" s="41">
        <v>0</v>
      </c>
      <c r="P1451" s="41">
        <v>0</v>
      </c>
      <c r="Q1451" s="41">
        <v>0</v>
      </c>
      <c r="R1451" s="52">
        <v>45292</v>
      </c>
      <c r="S1451" s="52">
        <v>45657</v>
      </c>
    </row>
    <row r="1452" spans="1:19" ht="20.25" x14ac:dyDescent="0.25">
      <c r="A1452" s="42" t="s">
        <v>22</v>
      </c>
      <c r="B1452" s="42"/>
      <c r="C1452" s="53" t="s">
        <v>172</v>
      </c>
      <c r="D1452" s="53" t="s">
        <v>172</v>
      </c>
      <c r="E1452" s="53" t="s">
        <v>172</v>
      </c>
      <c r="F1452" s="53" t="s">
        <v>172</v>
      </c>
      <c r="G1452" s="53" t="s">
        <v>172</v>
      </c>
      <c r="H1452" s="53" t="s">
        <v>172</v>
      </c>
      <c r="I1452" s="53" t="s">
        <v>172</v>
      </c>
      <c r="J1452" s="45">
        <f>SUM(J1446:J1451)</f>
        <v>0</v>
      </c>
      <c r="K1452" s="45">
        <f t="shared" ref="K1452:P1452" si="115">SUM(K1446:K1451)</f>
        <v>10085.6</v>
      </c>
      <c r="L1452" s="45">
        <f t="shared" si="115"/>
        <v>8170.2199999999993</v>
      </c>
      <c r="M1452" s="45">
        <f t="shared" si="115"/>
        <v>0</v>
      </c>
      <c r="N1452" s="45">
        <f t="shared" si="115"/>
        <v>0</v>
      </c>
      <c r="O1452" s="45">
        <f t="shared" si="115"/>
        <v>0</v>
      </c>
      <c r="P1452" s="45">
        <f t="shared" si="115"/>
        <v>0</v>
      </c>
      <c r="Q1452" s="45">
        <f>SUM(Q1446:Q1451)</f>
        <v>0</v>
      </c>
      <c r="R1452" s="53" t="s">
        <v>172</v>
      </c>
      <c r="S1452" s="53" t="s">
        <v>172</v>
      </c>
    </row>
    <row r="1453" spans="1:19" ht="20.25" x14ac:dyDescent="0.25">
      <c r="A1453" s="49" t="s">
        <v>34</v>
      </c>
      <c r="B1453" s="49"/>
      <c r="C1453" s="53" t="s">
        <v>172</v>
      </c>
      <c r="D1453" s="53" t="s">
        <v>172</v>
      </c>
      <c r="E1453" s="53" t="s">
        <v>172</v>
      </c>
      <c r="F1453" s="53" t="s">
        <v>172</v>
      </c>
      <c r="G1453" s="53" t="s">
        <v>172</v>
      </c>
      <c r="H1453" s="53" t="s">
        <v>172</v>
      </c>
      <c r="I1453" s="53" t="s">
        <v>172</v>
      </c>
      <c r="J1453" s="45">
        <f>J1441+J1444+J1452</f>
        <v>0</v>
      </c>
      <c r="K1453" s="45">
        <f t="shared" ref="K1453:Q1453" si="116">K1441+K1444+K1452</f>
        <v>13356.8</v>
      </c>
      <c r="L1453" s="45">
        <f t="shared" si="116"/>
        <v>9598.42</v>
      </c>
      <c r="M1453" s="45">
        <f t="shared" si="116"/>
        <v>0</v>
      </c>
      <c r="N1453" s="45">
        <f t="shared" si="116"/>
        <v>0</v>
      </c>
      <c r="O1453" s="45">
        <f t="shared" si="116"/>
        <v>0</v>
      </c>
      <c r="P1453" s="45">
        <f t="shared" si="116"/>
        <v>0</v>
      </c>
      <c r="Q1453" s="45">
        <f t="shared" si="116"/>
        <v>0</v>
      </c>
      <c r="R1453" s="53" t="s">
        <v>172</v>
      </c>
      <c r="S1453" s="53" t="s">
        <v>172</v>
      </c>
    </row>
    <row r="1454" spans="1:19" ht="20.25" x14ac:dyDescent="0.3">
      <c r="A1454" s="455" t="s">
        <v>1987</v>
      </c>
      <c r="B1454" s="455"/>
      <c r="C1454" s="455"/>
      <c r="D1454" s="455"/>
      <c r="E1454" s="455"/>
      <c r="F1454" s="455"/>
      <c r="G1454" s="455"/>
      <c r="H1454" s="455"/>
      <c r="I1454" s="455"/>
      <c r="J1454" s="455"/>
      <c r="K1454" s="455"/>
      <c r="L1454" s="455"/>
      <c r="M1454" s="455"/>
      <c r="N1454" s="455"/>
      <c r="O1454" s="455"/>
      <c r="P1454" s="455"/>
      <c r="Q1454" s="455"/>
      <c r="R1454" s="455"/>
      <c r="S1454" s="456"/>
    </row>
    <row r="1455" spans="1:19" ht="20.25" x14ac:dyDescent="0.3">
      <c r="A1455" s="457" t="s">
        <v>1988</v>
      </c>
      <c r="B1455" s="457"/>
      <c r="C1455" s="457"/>
      <c r="D1455" s="457"/>
      <c r="E1455" s="457"/>
      <c r="F1455" s="457"/>
      <c r="G1455" s="457"/>
      <c r="H1455" s="457"/>
      <c r="I1455" s="457"/>
      <c r="J1455" s="457"/>
      <c r="K1455" s="457"/>
      <c r="L1455" s="457"/>
      <c r="M1455" s="457"/>
      <c r="N1455" s="457"/>
      <c r="O1455" s="457"/>
      <c r="P1455" s="457"/>
      <c r="Q1455" s="457"/>
      <c r="R1455" s="457"/>
      <c r="S1455" s="458"/>
    </row>
    <row r="1456" spans="1:19" ht="20.25" x14ac:dyDescent="0.3">
      <c r="A1456" s="39">
        <v>389</v>
      </c>
      <c r="B1456" s="43" t="s">
        <v>1388</v>
      </c>
      <c r="C1456" s="50">
        <v>41471</v>
      </c>
      <c r="D1456" s="39" t="s">
        <v>1896</v>
      </c>
      <c r="E1456" s="39">
        <v>1963</v>
      </c>
      <c r="F1456" s="39" t="s">
        <v>2122</v>
      </c>
      <c r="G1456" s="51" t="s">
        <v>2094</v>
      </c>
      <c r="H1456" s="39">
        <v>2</v>
      </c>
      <c r="I1456" s="39">
        <v>3</v>
      </c>
      <c r="J1456" s="39">
        <v>0</v>
      </c>
      <c r="K1456" s="39">
        <v>567.20000000000005</v>
      </c>
      <c r="L1456" s="39">
        <v>508.9</v>
      </c>
      <c r="M1456" s="41">
        <v>0</v>
      </c>
      <c r="N1456" s="41">
        <f t="shared" si="108"/>
        <v>0</v>
      </c>
      <c r="O1456" s="41">
        <v>0</v>
      </c>
      <c r="P1456" s="41">
        <v>0</v>
      </c>
      <c r="Q1456" s="41">
        <v>0</v>
      </c>
      <c r="R1456" s="52">
        <v>45292</v>
      </c>
      <c r="S1456" s="52">
        <v>45657</v>
      </c>
    </row>
    <row r="1457" spans="1:19" ht="20.25" x14ac:dyDescent="0.3">
      <c r="A1457" s="39">
        <v>390</v>
      </c>
      <c r="B1457" s="43" t="s">
        <v>1390</v>
      </c>
      <c r="C1457" s="50">
        <v>41489</v>
      </c>
      <c r="D1457" s="39" t="s">
        <v>1896</v>
      </c>
      <c r="E1457" s="39">
        <v>1972</v>
      </c>
      <c r="F1457" s="39" t="s">
        <v>2122</v>
      </c>
      <c r="G1457" s="51" t="s">
        <v>2094</v>
      </c>
      <c r="H1457" s="39">
        <v>2</v>
      </c>
      <c r="I1457" s="39">
        <v>3</v>
      </c>
      <c r="J1457" s="39">
        <v>0</v>
      </c>
      <c r="K1457" s="39">
        <v>573.20000000000005</v>
      </c>
      <c r="L1457" s="39">
        <v>490.7</v>
      </c>
      <c r="M1457" s="41">
        <v>0</v>
      </c>
      <c r="N1457" s="41">
        <f t="shared" si="108"/>
        <v>0</v>
      </c>
      <c r="O1457" s="41">
        <v>0</v>
      </c>
      <c r="P1457" s="41">
        <v>0</v>
      </c>
      <c r="Q1457" s="41">
        <v>0</v>
      </c>
      <c r="R1457" s="52">
        <v>45292</v>
      </c>
      <c r="S1457" s="52">
        <v>45657</v>
      </c>
    </row>
    <row r="1458" spans="1:19" ht="20.25" x14ac:dyDescent="0.25">
      <c r="A1458" s="42" t="s">
        <v>22</v>
      </c>
      <c r="B1458" s="42"/>
      <c r="C1458" s="53" t="s">
        <v>172</v>
      </c>
      <c r="D1458" s="53" t="s">
        <v>172</v>
      </c>
      <c r="E1458" s="53" t="s">
        <v>172</v>
      </c>
      <c r="F1458" s="53" t="s">
        <v>172</v>
      </c>
      <c r="G1458" s="53" t="s">
        <v>172</v>
      </c>
      <c r="H1458" s="53" t="s">
        <v>172</v>
      </c>
      <c r="I1458" s="53" t="s">
        <v>172</v>
      </c>
      <c r="J1458" s="45">
        <f>SUM(J1456:J1457)</f>
        <v>0</v>
      </c>
      <c r="K1458" s="45">
        <f t="shared" ref="K1458:Q1458" si="117">SUM(K1456:K1457)</f>
        <v>1140.4000000000001</v>
      </c>
      <c r="L1458" s="45">
        <f t="shared" si="117"/>
        <v>999.59999999999991</v>
      </c>
      <c r="M1458" s="45">
        <f t="shared" si="117"/>
        <v>0</v>
      </c>
      <c r="N1458" s="45">
        <f t="shared" si="117"/>
        <v>0</v>
      </c>
      <c r="O1458" s="45">
        <f t="shared" si="117"/>
        <v>0</v>
      </c>
      <c r="P1458" s="45">
        <f t="shared" si="117"/>
        <v>0</v>
      </c>
      <c r="Q1458" s="45">
        <f t="shared" si="117"/>
        <v>0</v>
      </c>
      <c r="R1458" s="53" t="s">
        <v>172</v>
      </c>
      <c r="S1458" s="53" t="s">
        <v>172</v>
      </c>
    </row>
    <row r="1459" spans="1:19" ht="20.25" x14ac:dyDescent="0.25">
      <c r="A1459" s="49" t="s">
        <v>34</v>
      </c>
      <c r="B1459" s="49"/>
      <c r="C1459" s="53" t="s">
        <v>172</v>
      </c>
      <c r="D1459" s="53" t="s">
        <v>172</v>
      </c>
      <c r="E1459" s="53" t="s">
        <v>172</v>
      </c>
      <c r="F1459" s="53" t="s">
        <v>172</v>
      </c>
      <c r="G1459" s="53" t="s">
        <v>172</v>
      </c>
      <c r="H1459" s="53" t="s">
        <v>172</v>
      </c>
      <c r="I1459" s="53" t="s">
        <v>172</v>
      </c>
      <c r="J1459" s="45">
        <f>J1458</f>
        <v>0</v>
      </c>
      <c r="K1459" s="45">
        <f t="shared" ref="K1459:Q1459" si="118">K1458</f>
        <v>1140.4000000000001</v>
      </c>
      <c r="L1459" s="45">
        <f t="shared" si="118"/>
        <v>999.59999999999991</v>
      </c>
      <c r="M1459" s="45">
        <f t="shared" si="118"/>
        <v>0</v>
      </c>
      <c r="N1459" s="45">
        <f t="shared" si="118"/>
        <v>0</v>
      </c>
      <c r="O1459" s="45">
        <f t="shared" si="118"/>
        <v>0</v>
      </c>
      <c r="P1459" s="45">
        <f t="shared" si="118"/>
        <v>0</v>
      </c>
      <c r="Q1459" s="45">
        <f t="shared" si="118"/>
        <v>0</v>
      </c>
      <c r="R1459" s="53" t="s">
        <v>172</v>
      </c>
      <c r="S1459" s="53" t="s">
        <v>172</v>
      </c>
    </row>
    <row r="1460" spans="1:19" ht="20.25" x14ac:dyDescent="0.3">
      <c r="A1460" s="455" t="s">
        <v>1989</v>
      </c>
      <c r="B1460" s="455"/>
      <c r="C1460" s="455"/>
      <c r="D1460" s="455"/>
      <c r="E1460" s="455"/>
      <c r="F1460" s="455"/>
      <c r="G1460" s="455"/>
      <c r="H1460" s="455"/>
      <c r="I1460" s="455"/>
      <c r="J1460" s="455"/>
      <c r="K1460" s="455"/>
      <c r="L1460" s="455"/>
      <c r="M1460" s="455"/>
      <c r="N1460" s="455"/>
      <c r="O1460" s="455"/>
      <c r="P1460" s="455"/>
      <c r="Q1460" s="455"/>
      <c r="R1460" s="455"/>
      <c r="S1460" s="456"/>
    </row>
    <row r="1461" spans="1:19" ht="20.25" x14ac:dyDescent="0.3">
      <c r="A1461" s="457" t="s">
        <v>1990</v>
      </c>
      <c r="B1461" s="457"/>
      <c r="C1461" s="457"/>
      <c r="D1461" s="457"/>
      <c r="E1461" s="457"/>
      <c r="F1461" s="457"/>
      <c r="G1461" s="457"/>
      <c r="H1461" s="457"/>
      <c r="I1461" s="457"/>
      <c r="J1461" s="457"/>
      <c r="K1461" s="457"/>
      <c r="L1461" s="457"/>
      <c r="M1461" s="457"/>
      <c r="N1461" s="457"/>
      <c r="O1461" s="457"/>
      <c r="P1461" s="457"/>
      <c r="Q1461" s="457"/>
      <c r="R1461" s="457"/>
      <c r="S1461" s="458"/>
    </row>
    <row r="1462" spans="1:19" ht="20.25" x14ac:dyDescent="0.3">
      <c r="A1462" s="39">
        <v>391</v>
      </c>
      <c r="B1462" s="43" t="s">
        <v>1089</v>
      </c>
      <c r="C1462" s="50">
        <v>41905</v>
      </c>
      <c r="D1462" s="39" t="s">
        <v>1896</v>
      </c>
      <c r="E1462" s="39">
        <v>1960</v>
      </c>
      <c r="F1462" s="39" t="s">
        <v>2122</v>
      </c>
      <c r="G1462" s="51" t="s">
        <v>2094</v>
      </c>
      <c r="H1462" s="39">
        <v>2</v>
      </c>
      <c r="I1462" s="39">
        <v>1</v>
      </c>
      <c r="J1462" s="39">
        <v>0</v>
      </c>
      <c r="K1462" s="39">
        <v>357.2</v>
      </c>
      <c r="L1462" s="39">
        <v>135.69999999999999</v>
      </c>
      <c r="M1462" s="41">
        <v>0</v>
      </c>
      <c r="N1462" s="41">
        <f t="shared" si="108"/>
        <v>0</v>
      </c>
      <c r="O1462" s="41">
        <v>0</v>
      </c>
      <c r="P1462" s="41">
        <v>0</v>
      </c>
      <c r="Q1462" s="41">
        <v>0</v>
      </c>
      <c r="R1462" s="52">
        <v>45292</v>
      </c>
      <c r="S1462" s="52">
        <v>45657</v>
      </c>
    </row>
    <row r="1463" spans="1:19" ht="20.25" x14ac:dyDescent="0.3">
      <c r="A1463" s="39">
        <v>392</v>
      </c>
      <c r="B1463" s="43" t="s">
        <v>1090</v>
      </c>
      <c r="C1463" s="50">
        <v>41926</v>
      </c>
      <c r="D1463" s="39" t="s">
        <v>1896</v>
      </c>
      <c r="E1463" s="39">
        <v>1970</v>
      </c>
      <c r="F1463" s="39" t="s">
        <v>2122</v>
      </c>
      <c r="G1463" s="51" t="s">
        <v>2094</v>
      </c>
      <c r="H1463" s="39">
        <v>2</v>
      </c>
      <c r="I1463" s="39">
        <v>3</v>
      </c>
      <c r="J1463" s="39">
        <v>0</v>
      </c>
      <c r="K1463" s="39">
        <v>531.20000000000005</v>
      </c>
      <c r="L1463" s="39">
        <v>460.63</v>
      </c>
      <c r="M1463" s="41">
        <v>0</v>
      </c>
      <c r="N1463" s="41">
        <f t="shared" si="108"/>
        <v>0</v>
      </c>
      <c r="O1463" s="41">
        <v>0</v>
      </c>
      <c r="P1463" s="41">
        <v>0</v>
      </c>
      <c r="Q1463" s="41">
        <v>0</v>
      </c>
      <c r="R1463" s="52">
        <v>45292</v>
      </c>
      <c r="S1463" s="52">
        <v>45657</v>
      </c>
    </row>
    <row r="1464" spans="1:19" ht="20.25" x14ac:dyDescent="0.3">
      <c r="A1464" s="39">
        <v>393</v>
      </c>
      <c r="B1464" s="43" t="s">
        <v>1091</v>
      </c>
      <c r="C1464" s="50">
        <v>41930</v>
      </c>
      <c r="D1464" s="39" t="s">
        <v>1896</v>
      </c>
      <c r="E1464" s="39">
        <v>1960</v>
      </c>
      <c r="F1464" s="39" t="s">
        <v>2122</v>
      </c>
      <c r="G1464" s="51" t="s">
        <v>2094</v>
      </c>
      <c r="H1464" s="39">
        <v>2</v>
      </c>
      <c r="I1464" s="39">
        <v>1</v>
      </c>
      <c r="J1464" s="39">
        <v>0</v>
      </c>
      <c r="K1464" s="39">
        <v>385.6</v>
      </c>
      <c r="L1464" s="39">
        <v>335.6</v>
      </c>
      <c r="M1464" s="41">
        <v>0</v>
      </c>
      <c r="N1464" s="41">
        <f t="shared" si="108"/>
        <v>0</v>
      </c>
      <c r="O1464" s="41">
        <v>0</v>
      </c>
      <c r="P1464" s="41">
        <v>0</v>
      </c>
      <c r="Q1464" s="41">
        <v>0</v>
      </c>
      <c r="R1464" s="52">
        <v>45292</v>
      </c>
      <c r="S1464" s="52">
        <v>45657</v>
      </c>
    </row>
    <row r="1465" spans="1:19" ht="20.25" x14ac:dyDescent="0.25">
      <c r="A1465" s="42" t="s">
        <v>22</v>
      </c>
      <c r="B1465" s="42"/>
      <c r="C1465" s="53" t="s">
        <v>172</v>
      </c>
      <c r="D1465" s="53" t="s">
        <v>172</v>
      </c>
      <c r="E1465" s="53" t="s">
        <v>172</v>
      </c>
      <c r="F1465" s="53" t="s">
        <v>172</v>
      </c>
      <c r="G1465" s="53" t="s">
        <v>172</v>
      </c>
      <c r="H1465" s="53" t="s">
        <v>172</v>
      </c>
      <c r="I1465" s="53" t="s">
        <v>172</v>
      </c>
      <c r="J1465" s="45">
        <f>SUM(J1462:J1464)</f>
        <v>0</v>
      </c>
      <c r="K1465" s="45">
        <f t="shared" ref="K1465:Q1465" si="119">SUM(K1462:K1464)</f>
        <v>1274</v>
      </c>
      <c r="L1465" s="45">
        <f t="shared" si="119"/>
        <v>931.93</v>
      </c>
      <c r="M1465" s="45">
        <f t="shared" si="119"/>
        <v>0</v>
      </c>
      <c r="N1465" s="45">
        <f t="shared" si="119"/>
        <v>0</v>
      </c>
      <c r="O1465" s="45">
        <f t="shared" si="119"/>
        <v>0</v>
      </c>
      <c r="P1465" s="45">
        <f t="shared" si="119"/>
        <v>0</v>
      </c>
      <c r="Q1465" s="45">
        <f t="shared" si="119"/>
        <v>0</v>
      </c>
      <c r="R1465" s="53" t="s">
        <v>172</v>
      </c>
      <c r="S1465" s="53" t="s">
        <v>172</v>
      </c>
    </row>
    <row r="1466" spans="1:19" ht="20.25" x14ac:dyDescent="0.25">
      <c r="A1466" s="49" t="s">
        <v>34</v>
      </c>
      <c r="B1466" s="49"/>
      <c r="C1466" s="53" t="s">
        <v>172</v>
      </c>
      <c r="D1466" s="53" t="s">
        <v>172</v>
      </c>
      <c r="E1466" s="53" t="s">
        <v>172</v>
      </c>
      <c r="F1466" s="53" t="s">
        <v>172</v>
      </c>
      <c r="G1466" s="53" t="s">
        <v>172</v>
      </c>
      <c r="H1466" s="53" t="s">
        <v>172</v>
      </c>
      <c r="I1466" s="53" t="s">
        <v>172</v>
      </c>
      <c r="J1466" s="45">
        <f>J1465</f>
        <v>0</v>
      </c>
      <c r="K1466" s="45">
        <f t="shared" ref="K1466:Q1466" si="120">K1465</f>
        <v>1274</v>
      </c>
      <c r="L1466" s="45">
        <f t="shared" si="120"/>
        <v>931.93</v>
      </c>
      <c r="M1466" s="45">
        <f t="shared" si="120"/>
        <v>0</v>
      </c>
      <c r="N1466" s="45">
        <f t="shared" si="120"/>
        <v>0</v>
      </c>
      <c r="O1466" s="45">
        <f t="shared" si="120"/>
        <v>0</v>
      </c>
      <c r="P1466" s="45">
        <f t="shared" si="120"/>
        <v>0</v>
      </c>
      <c r="Q1466" s="45">
        <f t="shared" si="120"/>
        <v>0</v>
      </c>
      <c r="R1466" s="53" t="s">
        <v>172</v>
      </c>
      <c r="S1466" s="53" t="s">
        <v>172</v>
      </c>
    </row>
    <row r="1467" spans="1:19" ht="20.25" x14ac:dyDescent="0.3">
      <c r="A1467" s="455" t="s">
        <v>1991</v>
      </c>
      <c r="B1467" s="455"/>
      <c r="C1467" s="455"/>
      <c r="D1467" s="455"/>
      <c r="E1467" s="455"/>
      <c r="F1467" s="455"/>
      <c r="G1467" s="455"/>
      <c r="H1467" s="455"/>
      <c r="I1467" s="455"/>
      <c r="J1467" s="455"/>
      <c r="K1467" s="455"/>
      <c r="L1467" s="455"/>
      <c r="M1467" s="455"/>
      <c r="N1467" s="455"/>
      <c r="O1467" s="455"/>
      <c r="P1467" s="455"/>
      <c r="Q1467" s="455"/>
      <c r="R1467" s="455"/>
      <c r="S1467" s="456"/>
    </row>
    <row r="1468" spans="1:19" ht="20.25" x14ac:dyDescent="0.3">
      <c r="A1468" s="457" t="s">
        <v>1992</v>
      </c>
      <c r="B1468" s="457"/>
      <c r="C1468" s="457"/>
      <c r="D1468" s="457"/>
      <c r="E1468" s="457"/>
      <c r="F1468" s="457"/>
      <c r="G1468" s="457"/>
      <c r="H1468" s="457"/>
      <c r="I1468" s="457"/>
      <c r="J1468" s="457"/>
      <c r="K1468" s="457"/>
      <c r="L1468" s="457"/>
      <c r="M1468" s="457"/>
      <c r="N1468" s="457"/>
      <c r="O1468" s="457"/>
      <c r="P1468" s="457"/>
      <c r="Q1468" s="457"/>
      <c r="R1468" s="457"/>
      <c r="S1468" s="458"/>
    </row>
    <row r="1469" spans="1:19" ht="20.25" x14ac:dyDescent="0.3">
      <c r="A1469" s="39">
        <v>394</v>
      </c>
      <c r="B1469" s="43" t="s">
        <v>645</v>
      </c>
      <c r="C1469" s="50">
        <v>42112</v>
      </c>
      <c r="D1469" s="39" t="s">
        <v>1896</v>
      </c>
      <c r="E1469" s="39">
        <v>1972</v>
      </c>
      <c r="F1469" s="39" t="s">
        <v>2122</v>
      </c>
      <c r="G1469" s="51" t="s">
        <v>2094</v>
      </c>
      <c r="H1469" s="39">
        <v>2</v>
      </c>
      <c r="I1469" s="39">
        <v>3</v>
      </c>
      <c r="J1469" s="39">
        <v>0</v>
      </c>
      <c r="K1469" s="39">
        <v>519.72</v>
      </c>
      <c r="L1469" s="39">
        <v>515.29999999999995</v>
      </c>
      <c r="M1469" s="41">
        <v>0</v>
      </c>
      <c r="N1469" s="41">
        <f t="shared" si="108"/>
        <v>0</v>
      </c>
      <c r="O1469" s="41">
        <v>0</v>
      </c>
      <c r="P1469" s="41">
        <v>0</v>
      </c>
      <c r="Q1469" s="41">
        <v>0</v>
      </c>
      <c r="R1469" s="52">
        <v>45292</v>
      </c>
      <c r="S1469" s="52">
        <v>45657</v>
      </c>
    </row>
    <row r="1470" spans="1:19" ht="20.25" x14ac:dyDescent="0.3">
      <c r="A1470" s="39">
        <v>395</v>
      </c>
      <c r="B1470" s="43" t="s">
        <v>649</v>
      </c>
      <c r="C1470" s="50">
        <v>42116</v>
      </c>
      <c r="D1470" s="39" t="s">
        <v>1896</v>
      </c>
      <c r="E1470" s="39">
        <v>1973</v>
      </c>
      <c r="F1470" s="39" t="s">
        <v>2122</v>
      </c>
      <c r="G1470" s="51" t="s">
        <v>2094</v>
      </c>
      <c r="H1470" s="39">
        <v>2</v>
      </c>
      <c r="I1470" s="39">
        <v>2</v>
      </c>
      <c r="J1470" s="39">
        <v>0</v>
      </c>
      <c r="K1470" s="39">
        <v>520.79999999999995</v>
      </c>
      <c r="L1470" s="39">
        <v>516.6</v>
      </c>
      <c r="M1470" s="41">
        <v>0</v>
      </c>
      <c r="N1470" s="41">
        <f t="shared" si="108"/>
        <v>0</v>
      </c>
      <c r="O1470" s="41">
        <v>0</v>
      </c>
      <c r="P1470" s="41">
        <v>0</v>
      </c>
      <c r="Q1470" s="41">
        <v>0</v>
      </c>
      <c r="R1470" s="52">
        <v>45292</v>
      </c>
      <c r="S1470" s="52">
        <v>45657</v>
      </c>
    </row>
    <row r="1471" spans="1:19" ht="20.25" x14ac:dyDescent="0.3">
      <c r="A1471" s="39">
        <v>396</v>
      </c>
      <c r="B1471" s="43" t="s">
        <v>651</v>
      </c>
      <c r="C1471" s="50">
        <v>42118</v>
      </c>
      <c r="D1471" s="39" t="s">
        <v>1896</v>
      </c>
      <c r="E1471" s="39">
        <v>1975</v>
      </c>
      <c r="F1471" s="39" t="s">
        <v>2122</v>
      </c>
      <c r="G1471" s="51" t="s">
        <v>2094</v>
      </c>
      <c r="H1471" s="39">
        <v>2</v>
      </c>
      <c r="I1471" s="39">
        <v>2</v>
      </c>
      <c r="J1471" s="39">
        <v>0</v>
      </c>
      <c r="K1471" s="39">
        <v>549.6</v>
      </c>
      <c r="L1471" s="39">
        <v>513</v>
      </c>
      <c r="M1471" s="41">
        <v>0</v>
      </c>
      <c r="N1471" s="41">
        <f t="shared" si="108"/>
        <v>0</v>
      </c>
      <c r="O1471" s="41">
        <v>0</v>
      </c>
      <c r="P1471" s="41">
        <v>0</v>
      </c>
      <c r="Q1471" s="41">
        <v>0</v>
      </c>
      <c r="R1471" s="52">
        <v>45292</v>
      </c>
      <c r="S1471" s="52">
        <v>45657</v>
      </c>
    </row>
    <row r="1472" spans="1:19" ht="20.25" x14ac:dyDescent="0.3">
      <c r="A1472" s="39">
        <v>397</v>
      </c>
      <c r="B1472" s="43" t="s">
        <v>655</v>
      </c>
      <c r="C1472" s="50">
        <v>42128</v>
      </c>
      <c r="D1472" s="39" t="s">
        <v>1896</v>
      </c>
      <c r="E1472" s="39">
        <v>1968</v>
      </c>
      <c r="F1472" s="39" t="s">
        <v>2122</v>
      </c>
      <c r="G1472" s="51" t="s">
        <v>2094</v>
      </c>
      <c r="H1472" s="39">
        <v>2</v>
      </c>
      <c r="I1472" s="39">
        <v>3</v>
      </c>
      <c r="J1472" s="39">
        <v>0</v>
      </c>
      <c r="K1472" s="39">
        <v>535.41999999999996</v>
      </c>
      <c r="L1472" s="39">
        <v>528.65</v>
      </c>
      <c r="M1472" s="41">
        <v>0</v>
      </c>
      <c r="N1472" s="41">
        <f t="shared" si="108"/>
        <v>0</v>
      </c>
      <c r="O1472" s="41">
        <v>0</v>
      </c>
      <c r="P1472" s="41">
        <v>0</v>
      </c>
      <c r="Q1472" s="41">
        <v>0</v>
      </c>
      <c r="R1472" s="52">
        <v>45292</v>
      </c>
      <c r="S1472" s="52">
        <v>45657</v>
      </c>
    </row>
    <row r="1473" spans="1:19" ht="20.25" x14ac:dyDescent="0.3">
      <c r="A1473" s="39">
        <v>398</v>
      </c>
      <c r="B1473" s="43" t="s">
        <v>656</v>
      </c>
      <c r="C1473" s="50">
        <v>42135</v>
      </c>
      <c r="D1473" s="39" t="s">
        <v>1896</v>
      </c>
      <c r="E1473" s="39">
        <v>1971</v>
      </c>
      <c r="F1473" s="39" t="s">
        <v>2122</v>
      </c>
      <c r="G1473" s="51" t="s">
        <v>2094</v>
      </c>
      <c r="H1473" s="39">
        <v>2</v>
      </c>
      <c r="I1473" s="39">
        <v>3</v>
      </c>
      <c r="J1473" s="39">
        <v>0</v>
      </c>
      <c r="K1473" s="39">
        <v>557.45000000000005</v>
      </c>
      <c r="L1473" s="39">
        <v>544</v>
      </c>
      <c r="M1473" s="41">
        <v>69554.399999999994</v>
      </c>
      <c r="N1473" s="41">
        <f t="shared" si="108"/>
        <v>69554.399999999994</v>
      </c>
      <c r="O1473" s="41">
        <v>0</v>
      </c>
      <c r="P1473" s="41">
        <v>0</v>
      </c>
      <c r="Q1473" s="41">
        <v>0</v>
      </c>
      <c r="R1473" s="52">
        <v>45292</v>
      </c>
      <c r="S1473" s="52">
        <v>45657</v>
      </c>
    </row>
    <row r="1474" spans="1:19" ht="20.25" x14ac:dyDescent="0.25">
      <c r="A1474" s="42" t="s">
        <v>22</v>
      </c>
      <c r="B1474" s="42"/>
      <c r="C1474" s="53" t="s">
        <v>172</v>
      </c>
      <c r="D1474" s="53" t="s">
        <v>172</v>
      </c>
      <c r="E1474" s="53" t="s">
        <v>172</v>
      </c>
      <c r="F1474" s="53" t="s">
        <v>172</v>
      </c>
      <c r="G1474" s="53" t="s">
        <v>172</v>
      </c>
      <c r="H1474" s="53" t="s">
        <v>172</v>
      </c>
      <c r="I1474" s="53" t="s">
        <v>172</v>
      </c>
      <c r="J1474" s="45">
        <f>SUM(J1469:J1473)</f>
        <v>0</v>
      </c>
      <c r="K1474" s="45">
        <f t="shared" ref="K1474:Q1474" si="121">SUM(K1469:K1473)</f>
        <v>2682.99</v>
      </c>
      <c r="L1474" s="45">
        <f t="shared" si="121"/>
        <v>2617.5500000000002</v>
      </c>
      <c r="M1474" s="45">
        <f t="shared" si="121"/>
        <v>69554.399999999994</v>
      </c>
      <c r="N1474" s="45">
        <f t="shared" si="121"/>
        <v>69554.399999999994</v>
      </c>
      <c r="O1474" s="45">
        <f t="shared" si="121"/>
        <v>0</v>
      </c>
      <c r="P1474" s="45">
        <f t="shared" si="121"/>
        <v>0</v>
      </c>
      <c r="Q1474" s="45">
        <f t="shared" si="121"/>
        <v>0</v>
      </c>
      <c r="R1474" s="53" t="s">
        <v>172</v>
      </c>
      <c r="S1474" s="53" t="s">
        <v>172</v>
      </c>
    </row>
    <row r="1475" spans="1:19" ht="20.25" x14ac:dyDescent="0.25">
      <c r="A1475" s="49" t="s">
        <v>34</v>
      </c>
      <c r="B1475" s="49"/>
      <c r="C1475" s="53" t="s">
        <v>172</v>
      </c>
      <c r="D1475" s="53" t="s">
        <v>172</v>
      </c>
      <c r="E1475" s="53" t="s">
        <v>172</v>
      </c>
      <c r="F1475" s="53" t="s">
        <v>172</v>
      </c>
      <c r="G1475" s="53" t="s">
        <v>172</v>
      </c>
      <c r="H1475" s="53" t="s">
        <v>172</v>
      </c>
      <c r="I1475" s="53" t="s">
        <v>172</v>
      </c>
      <c r="J1475" s="45">
        <f>J1474</f>
        <v>0</v>
      </c>
      <c r="K1475" s="45">
        <f t="shared" ref="K1475:Q1475" si="122">K1474</f>
        <v>2682.99</v>
      </c>
      <c r="L1475" s="45">
        <f t="shared" si="122"/>
        <v>2617.5500000000002</v>
      </c>
      <c r="M1475" s="45">
        <f t="shared" si="122"/>
        <v>69554.399999999994</v>
      </c>
      <c r="N1475" s="45">
        <f t="shared" si="122"/>
        <v>69554.399999999994</v>
      </c>
      <c r="O1475" s="45">
        <f t="shared" si="122"/>
        <v>0</v>
      </c>
      <c r="P1475" s="45">
        <f t="shared" si="122"/>
        <v>0</v>
      </c>
      <c r="Q1475" s="45">
        <f t="shared" si="122"/>
        <v>0</v>
      </c>
      <c r="R1475" s="53" t="s">
        <v>172</v>
      </c>
      <c r="S1475" s="53" t="s">
        <v>172</v>
      </c>
    </row>
    <row r="1476" spans="1:19" ht="20.25" x14ac:dyDescent="0.3">
      <c r="A1476" s="455" t="s">
        <v>1993</v>
      </c>
      <c r="B1476" s="455"/>
      <c r="C1476" s="455"/>
      <c r="D1476" s="455"/>
      <c r="E1476" s="455"/>
      <c r="F1476" s="455"/>
      <c r="G1476" s="455"/>
      <c r="H1476" s="455"/>
      <c r="I1476" s="455"/>
      <c r="J1476" s="455"/>
      <c r="K1476" s="455"/>
      <c r="L1476" s="455"/>
      <c r="M1476" s="455"/>
      <c r="N1476" s="455"/>
      <c r="O1476" s="455"/>
      <c r="P1476" s="455"/>
      <c r="Q1476" s="455"/>
      <c r="R1476" s="455"/>
      <c r="S1476" s="456"/>
    </row>
    <row r="1477" spans="1:19" ht="20.25" x14ac:dyDescent="0.3">
      <c r="A1477" s="457" t="s">
        <v>1994</v>
      </c>
      <c r="B1477" s="457"/>
      <c r="C1477" s="457"/>
      <c r="D1477" s="457"/>
      <c r="E1477" s="457"/>
      <c r="F1477" s="457"/>
      <c r="G1477" s="457"/>
      <c r="H1477" s="457"/>
      <c r="I1477" s="457"/>
      <c r="J1477" s="457"/>
      <c r="K1477" s="457"/>
      <c r="L1477" s="457"/>
      <c r="M1477" s="457"/>
      <c r="N1477" s="457"/>
      <c r="O1477" s="457"/>
      <c r="P1477" s="457"/>
      <c r="Q1477" s="457"/>
      <c r="R1477" s="457"/>
      <c r="S1477" s="458"/>
    </row>
    <row r="1478" spans="1:19" ht="20.25" x14ac:dyDescent="0.3">
      <c r="A1478" s="39">
        <v>399</v>
      </c>
      <c r="B1478" s="40" t="s">
        <v>1454</v>
      </c>
      <c r="C1478" s="50">
        <v>42311</v>
      </c>
      <c r="D1478" s="39" t="s">
        <v>1896</v>
      </c>
      <c r="E1478" s="39">
        <v>1974</v>
      </c>
      <c r="F1478" s="39" t="s">
        <v>2122</v>
      </c>
      <c r="G1478" s="51" t="s">
        <v>2088</v>
      </c>
      <c r="H1478" s="39">
        <v>2</v>
      </c>
      <c r="I1478" s="39">
        <v>3</v>
      </c>
      <c r="J1478" s="39">
        <v>0</v>
      </c>
      <c r="K1478" s="39">
        <v>1428.9</v>
      </c>
      <c r="L1478" s="39">
        <v>819.9</v>
      </c>
      <c r="M1478" s="41">
        <v>0</v>
      </c>
      <c r="N1478" s="41">
        <f>M1478</f>
        <v>0</v>
      </c>
      <c r="O1478" s="41">
        <v>0</v>
      </c>
      <c r="P1478" s="41">
        <v>0</v>
      </c>
      <c r="Q1478" s="41">
        <v>0</v>
      </c>
      <c r="R1478" s="52">
        <v>45292</v>
      </c>
      <c r="S1478" s="52">
        <v>45657</v>
      </c>
    </row>
    <row r="1479" spans="1:19" ht="20.25" x14ac:dyDescent="0.25">
      <c r="A1479" s="42" t="s">
        <v>22</v>
      </c>
      <c r="B1479" s="42"/>
      <c r="C1479" s="53" t="s">
        <v>172</v>
      </c>
      <c r="D1479" s="53" t="s">
        <v>172</v>
      </c>
      <c r="E1479" s="53" t="s">
        <v>172</v>
      </c>
      <c r="F1479" s="53" t="s">
        <v>172</v>
      </c>
      <c r="G1479" s="53" t="s">
        <v>172</v>
      </c>
      <c r="H1479" s="53" t="s">
        <v>172</v>
      </c>
      <c r="I1479" s="53" t="s">
        <v>172</v>
      </c>
      <c r="J1479" s="45">
        <f>SUM(J1478)</f>
        <v>0</v>
      </c>
      <c r="K1479" s="45">
        <f t="shared" ref="K1479:P1479" si="123">SUM(K1478)</f>
        <v>1428.9</v>
      </c>
      <c r="L1479" s="45">
        <f t="shared" si="123"/>
        <v>819.9</v>
      </c>
      <c r="M1479" s="45">
        <f t="shared" si="123"/>
        <v>0</v>
      </c>
      <c r="N1479" s="45">
        <f t="shared" si="123"/>
        <v>0</v>
      </c>
      <c r="O1479" s="45">
        <f t="shared" si="123"/>
        <v>0</v>
      </c>
      <c r="P1479" s="45">
        <f t="shared" si="123"/>
        <v>0</v>
      </c>
      <c r="Q1479" s="45">
        <f>SUM(Q1478)</f>
        <v>0</v>
      </c>
      <c r="R1479" s="53" t="s">
        <v>172</v>
      </c>
      <c r="S1479" s="53" t="s">
        <v>172</v>
      </c>
    </row>
    <row r="1480" spans="1:19" ht="20.25" x14ac:dyDescent="0.3">
      <c r="A1480" s="463" t="s">
        <v>1995</v>
      </c>
      <c r="B1480" s="463"/>
      <c r="C1480" s="463"/>
      <c r="D1480" s="463"/>
      <c r="E1480" s="463"/>
      <c r="F1480" s="463"/>
      <c r="G1480" s="463"/>
      <c r="H1480" s="463"/>
      <c r="I1480" s="463"/>
      <c r="J1480" s="463"/>
      <c r="K1480" s="463"/>
      <c r="L1480" s="463"/>
      <c r="M1480" s="463"/>
      <c r="N1480" s="463"/>
      <c r="O1480" s="463"/>
      <c r="P1480" s="463"/>
      <c r="Q1480" s="463"/>
      <c r="R1480" s="463"/>
      <c r="S1480" s="464"/>
    </row>
    <row r="1481" spans="1:19" ht="20.25" x14ac:dyDescent="0.3">
      <c r="A1481" s="39">
        <v>400</v>
      </c>
      <c r="B1481" s="40" t="s">
        <v>1092</v>
      </c>
      <c r="C1481" s="50">
        <v>42332</v>
      </c>
      <c r="D1481" s="39" t="s">
        <v>1896</v>
      </c>
      <c r="E1481" s="39">
        <v>1960</v>
      </c>
      <c r="F1481" s="39" t="s">
        <v>2122</v>
      </c>
      <c r="G1481" s="51" t="s">
        <v>2094</v>
      </c>
      <c r="H1481" s="39">
        <v>3</v>
      </c>
      <c r="I1481" s="39">
        <v>1</v>
      </c>
      <c r="J1481" s="39">
        <v>0</v>
      </c>
      <c r="K1481" s="39">
        <v>3189.9</v>
      </c>
      <c r="L1481" s="39">
        <v>2005.8</v>
      </c>
      <c r="M1481" s="41">
        <v>5864611.25</v>
      </c>
      <c r="N1481" s="41">
        <f t="shared" ref="N1481:N1492" si="124">M1481</f>
        <v>5864611.25</v>
      </c>
      <c r="O1481" s="41">
        <v>0</v>
      </c>
      <c r="P1481" s="41">
        <v>0</v>
      </c>
      <c r="Q1481" s="41">
        <v>0</v>
      </c>
      <c r="R1481" s="52">
        <v>45292</v>
      </c>
      <c r="S1481" s="52">
        <v>45657</v>
      </c>
    </row>
    <row r="1482" spans="1:19" ht="20.25" x14ac:dyDescent="0.3">
      <c r="A1482" s="39">
        <v>401</v>
      </c>
      <c r="B1482" s="40" t="s">
        <v>1093</v>
      </c>
      <c r="C1482" s="50">
        <v>42318</v>
      </c>
      <c r="D1482" s="39" t="s">
        <v>1896</v>
      </c>
      <c r="E1482" s="39">
        <v>1959</v>
      </c>
      <c r="F1482" s="39" t="s">
        <v>2122</v>
      </c>
      <c r="G1482" s="51" t="s">
        <v>2094</v>
      </c>
      <c r="H1482" s="39">
        <v>3</v>
      </c>
      <c r="I1482" s="39">
        <v>1</v>
      </c>
      <c r="J1482" s="39">
        <v>0</v>
      </c>
      <c r="K1482" s="39">
        <v>520.79999999999995</v>
      </c>
      <c r="L1482" s="39">
        <v>260.39999999999998</v>
      </c>
      <c r="M1482" s="41">
        <v>22944</v>
      </c>
      <c r="N1482" s="41">
        <f t="shared" si="124"/>
        <v>22944</v>
      </c>
      <c r="O1482" s="41">
        <v>0</v>
      </c>
      <c r="P1482" s="41">
        <v>0</v>
      </c>
      <c r="Q1482" s="41">
        <v>0</v>
      </c>
      <c r="R1482" s="52">
        <v>45292</v>
      </c>
      <c r="S1482" s="52">
        <v>45657</v>
      </c>
    </row>
    <row r="1483" spans="1:19" ht="20.25" x14ac:dyDescent="0.3">
      <c r="A1483" s="39">
        <v>402</v>
      </c>
      <c r="B1483" s="40" t="s">
        <v>1996</v>
      </c>
      <c r="C1483" s="50">
        <v>42339</v>
      </c>
      <c r="D1483" s="39" t="s">
        <v>1896</v>
      </c>
      <c r="E1483" s="39">
        <v>1967</v>
      </c>
      <c r="F1483" s="39" t="s">
        <v>2122</v>
      </c>
      <c r="G1483" s="51" t="s">
        <v>2089</v>
      </c>
      <c r="H1483" s="39">
        <v>4</v>
      </c>
      <c r="I1483" s="39">
        <v>3</v>
      </c>
      <c r="J1483" s="39">
        <v>0</v>
      </c>
      <c r="K1483" s="39">
        <v>2817.3</v>
      </c>
      <c r="L1483" s="39">
        <v>2044.2</v>
      </c>
      <c r="M1483" s="41">
        <v>0</v>
      </c>
      <c r="N1483" s="41">
        <f t="shared" si="124"/>
        <v>0</v>
      </c>
      <c r="O1483" s="41">
        <v>0</v>
      </c>
      <c r="P1483" s="41">
        <v>0</v>
      </c>
      <c r="Q1483" s="41">
        <v>0</v>
      </c>
      <c r="R1483" s="52">
        <v>45292</v>
      </c>
      <c r="S1483" s="52">
        <v>45657</v>
      </c>
    </row>
    <row r="1484" spans="1:19" ht="20.25" x14ac:dyDescent="0.3">
      <c r="A1484" s="39">
        <v>403</v>
      </c>
      <c r="B1484" s="40" t="s">
        <v>1094</v>
      </c>
      <c r="C1484" s="50">
        <v>42340</v>
      </c>
      <c r="D1484" s="39" t="s">
        <v>1896</v>
      </c>
      <c r="E1484" s="39">
        <v>1969</v>
      </c>
      <c r="F1484" s="39" t="s">
        <v>2122</v>
      </c>
      <c r="G1484" s="51" t="s">
        <v>2089</v>
      </c>
      <c r="H1484" s="39">
        <v>5</v>
      </c>
      <c r="I1484" s="39">
        <v>4</v>
      </c>
      <c r="J1484" s="39">
        <v>0</v>
      </c>
      <c r="K1484" s="39">
        <v>3768.4</v>
      </c>
      <c r="L1484" s="39">
        <v>3373.7</v>
      </c>
      <c r="M1484" s="41">
        <v>0</v>
      </c>
      <c r="N1484" s="41">
        <f t="shared" si="124"/>
        <v>0</v>
      </c>
      <c r="O1484" s="41">
        <v>0</v>
      </c>
      <c r="P1484" s="41">
        <v>0</v>
      </c>
      <c r="Q1484" s="41">
        <v>0</v>
      </c>
      <c r="R1484" s="52">
        <v>45292</v>
      </c>
      <c r="S1484" s="52">
        <v>45657</v>
      </c>
    </row>
    <row r="1485" spans="1:19" ht="20.25" x14ac:dyDescent="0.3">
      <c r="A1485" s="39">
        <v>404</v>
      </c>
      <c r="B1485" s="40" t="s">
        <v>1095</v>
      </c>
      <c r="C1485" s="50">
        <v>42344</v>
      </c>
      <c r="D1485" s="39" t="s">
        <v>1896</v>
      </c>
      <c r="E1485" s="39">
        <v>1970</v>
      </c>
      <c r="F1485" s="39" t="s">
        <v>2122</v>
      </c>
      <c r="G1485" s="51" t="s">
        <v>2089</v>
      </c>
      <c r="H1485" s="39">
        <v>5</v>
      </c>
      <c r="I1485" s="39">
        <v>4</v>
      </c>
      <c r="J1485" s="39">
        <v>0</v>
      </c>
      <c r="K1485" s="39">
        <v>4520.1000000000004</v>
      </c>
      <c r="L1485" s="39">
        <v>3398.5</v>
      </c>
      <c r="M1485" s="41">
        <v>0</v>
      </c>
      <c r="N1485" s="41">
        <f t="shared" si="124"/>
        <v>0</v>
      </c>
      <c r="O1485" s="41">
        <v>0</v>
      </c>
      <c r="P1485" s="41">
        <v>0</v>
      </c>
      <c r="Q1485" s="41">
        <v>0</v>
      </c>
      <c r="R1485" s="52">
        <v>45292</v>
      </c>
      <c r="S1485" s="52">
        <v>45657</v>
      </c>
    </row>
    <row r="1486" spans="1:19" ht="20.25" x14ac:dyDescent="0.3">
      <c r="A1486" s="39">
        <v>405</v>
      </c>
      <c r="B1486" s="40" t="s">
        <v>1096</v>
      </c>
      <c r="C1486" s="50">
        <v>42348</v>
      </c>
      <c r="D1486" s="39" t="s">
        <v>1896</v>
      </c>
      <c r="E1486" s="39">
        <v>1961</v>
      </c>
      <c r="F1486" s="39" t="s">
        <v>2122</v>
      </c>
      <c r="G1486" s="51" t="s">
        <v>2094</v>
      </c>
      <c r="H1486" s="39">
        <v>3</v>
      </c>
      <c r="I1486" s="39">
        <v>2</v>
      </c>
      <c r="J1486" s="39">
        <v>0</v>
      </c>
      <c r="K1486" s="39">
        <v>618.1</v>
      </c>
      <c r="L1486" s="39">
        <v>579.6</v>
      </c>
      <c r="M1486" s="41">
        <v>67956</v>
      </c>
      <c r="N1486" s="41">
        <f t="shared" si="124"/>
        <v>67956</v>
      </c>
      <c r="O1486" s="41">
        <v>0</v>
      </c>
      <c r="P1486" s="41">
        <v>0</v>
      </c>
      <c r="Q1486" s="41">
        <v>0</v>
      </c>
      <c r="R1486" s="52">
        <v>45292</v>
      </c>
      <c r="S1486" s="52">
        <v>45657</v>
      </c>
    </row>
    <row r="1487" spans="1:19" ht="20.25" x14ac:dyDescent="0.3">
      <c r="A1487" s="39">
        <v>406</v>
      </c>
      <c r="B1487" s="40" t="s">
        <v>1097</v>
      </c>
      <c r="C1487" s="50">
        <v>42372</v>
      </c>
      <c r="D1487" s="39" t="s">
        <v>1896</v>
      </c>
      <c r="E1487" s="39">
        <v>1962</v>
      </c>
      <c r="F1487" s="39" t="s">
        <v>2122</v>
      </c>
      <c r="G1487" s="51" t="s">
        <v>2094</v>
      </c>
      <c r="H1487" s="39">
        <v>3</v>
      </c>
      <c r="I1487" s="39">
        <v>2</v>
      </c>
      <c r="J1487" s="39">
        <v>0</v>
      </c>
      <c r="K1487" s="39">
        <v>559.29999999999995</v>
      </c>
      <c r="L1487" s="39">
        <v>518.29999999999995</v>
      </c>
      <c r="M1487" s="41">
        <v>45012</v>
      </c>
      <c r="N1487" s="41">
        <f t="shared" si="124"/>
        <v>45012</v>
      </c>
      <c r="O1487" s="41">
        <v>0</v>
      </c>
      <c r="P1487" s="41">
        <v>0</v>
      </c>
      <c r="Q1487" s="41">
        <v>0</v>
      </c>
      <c r="R1487" s="52">
        <v>45292</v>
      </c>
      <c r="S1487" s="52">
        <v>45657</v>
      </c>
    </row>
    <row r="1488" spans="1:19" ht="20.25" x14ac:dyDescent="0.3">
      <c r="A1488" s="39">
        <v>407</v>
      </c>
      <c r="B1488" s="40" t="s">
        <v>1098</v>
      </c>
      <c r="C1488" s="50">
        <v>42374</v>
      </c>
      <c r="D1488" s="39" t="s">
        <v>1896</v>
      </c>
      <c r="E1488" s="39">
        <v>1962</v>
      </c>
      <c r="F1488" s="39" t="s">
        <v>2122</v>
      </c>
      <c r="G1488" s="51" t="s">
        <v>2094</v>
      </c>
      <c r="H1488" s="39">
        <v>3</v>
      </c>
      <c r="I1488" s="39">
        <v>2</v>
      </c>
      <c r="J1488" s="39">
        <v>0</v>
      </c>
      <c r="K1488" s="39">
        <v>574</v>
      </c>
      <c r="L1488" s="39">
        <v>529.5</v>
      </c>
      <c r="M1488" s="41">
        <v>45012</v>
      </c>
      <c r="N1488" s="41">
        <f t="shared" si="124"/>
        <v>45012</v>
      </c>
      <c r="O1488" s="41">
        <v>0</v>
      </c>
      <c r="P1488" s="41">
        <v>0</v>
      </c>
      <c r="Q1488" s="41">
        <v>0</v>
      </c>
      <c r="R1488" s="52">
        <v>45292</v>
      </c>
      <c r="S1488" s="52">
        <v>45657</v>
      </c>
    </row>
    <row r="1489" spans="1:19" ht="20.25" x14ac:dyDescent="0.3">
      <c r="A1489" s="39">
        <v>408</v>
      </c>
      <c r="B1489" s="40" t="s">
        <v>1099</v>
      </c>
      <c r="C1489" s="50">
        <v>42375</v>
      </c>
      <c r="D1489" s="39" t="s">
        <v>1896</v>
      </c>
      <c r="E1489" s="39">
        <v>1962</v>
      </c>
      <c r="F1489" s="39" t="s">
        <v>2122</v>
      </c>
      <c r="G1489" s="51" t="s">
        <v>2094</v>
      </c>
      <c r="H1489" s="39">
        <v>3</v>
      </c>
      <c r="I1489" s="39">
        <v>2</v>
      </c>
      <c r="J1489" s="39">
        <v>0</v>
      </c>
      <c r="K1489" s="39">
        <v>817.8</v>
      </c>
      <c r="L1489" s="39">
        <v>663.6</v>
      </c>
      <c r="M1489" s="41">
        <v>45012</v>
      </c>
      <c r="N1489" s="41">
        <f t="shared" si="124"/>
        <v>45012</v>
      </c>
      <c r="O1489" s="41">
        <v>0</v>
      </c>
      <c r="P1489" s="41">
        <v>0</v>
      </c>
      <c r="Q1489" s="41">
        <v>0</v>
      </c>
      <c r="R1489" s="52">
        <v>45292</v>
      </c>
      <c r="S1489" s="52">
        <v>45657</v>
      </c>
    </row>
    <row r="1490" spans="1:19" ht="20.25" x14ac:dyDescent="0.3">
      <c r="A1490" s="39">
        <v>409</v>
      </c>
      <c r="B1490" s="40" t="s">
        <v>1100</v>
      </c>
      <c r="C1490" s="50">
        <v>42382</v>
      </c>
      <c r="D1490" s="39" t="s">
        <v>1896</v>
      </c>
      <c r="E1490" s="39">
        <v>1961</v>
      </c>
      <c r="F1490" s="39" t="s">
        <v>2122</v>
      </c>
      <c r="G1490" s="51" t="s">
        <v>2094</v>
      </c>
      <c r="H1490" s="39">
        <v>3</v>
      </c>
      <c r="I1490" s="39">
        <v>2</v>
      </c>
      <c r="J1490" s="39">
        <v>0</v>
      </c>
      <c r="K1490" s="39">
        <v>740.6</v>
      </c>
      <c r="L1490" s="39">
        <v>651.70000000000005</v>
      </c>
      <c r="M1490" s="41">
        <v>45012</v>
      </c>
      <c r="N1490" s="41">
        <f t="shared" si="124"/>
        <v>45012</v>
      </c>
      <c r="O1490" s="41">
        <v>0</v>
      </c>
      <c r="P1490" s="41">
        <v>0</v>
      </c>
      <c r="Q1490" s="41">
        <v>0</v>
      </c>
      <c r="R1490" s="52">
        <v>45292</v>
      </c>
      <c r="S1490" s="52">
        <v>45657</v>
      </c>
    </row>
    <row r="1491" spans="1:19" ht="20.25" x14ac:dyDescent="0.3">
      <c r="A1491" s="39">
        <v>411</v>
      </c>
      <c r="B1491" s="40" t="s">
        <v>1101</v>
      </c>
      <c r="C1491" s="50">
        <v>42388</v>
      </c>
      <c r="D1491" s="39" t="s">
        <v>1896</v>
      </c>
      <c r="E1491" s="39">
        <v>1961</v>
      </c>
      <c r="F1491" s="39" t="s">
        <v>2122</v>
      </c>
      <c r="G1491" s="51" t="s">
        <v>2094</v>
      </c>
      <c r="H1491" s="39">
        <v>3</v>
      </c>
      <c r="I1491" s="39">
        <v>2</v>
      </c>
      <c r="J1491" s="39">
        <v>0</v>
      </c>
      <c r="K1491" s="39">
        <v>840.8</v>
      </c>
      <c r="L1491" s="39">
        <v>659.5</v>
      </c>
      <c r="M1491" s="41">
        <v>45012</v>
      </c>
      <c r="N1491" s="41">
        <f t="shared" si="124"/>
        <v>45012</v>
      </c>
      <c r="O1491" s="41">
        <v>0</v>
      </c>
      <c r="P1491" s="41">
        <v>0</v>
      </c>
      <c r="Q1491" s="41">
        <v>0</v>
      </c>
      <c r="R1491" s="52">
        <v>45292</v>
      </c>
      <c r="S1491" s="52">
        <v>45657</v>
      </c>
    </row>
    <row r="1492" spans="1:19" ht="20.25" x14ac:dyDescent="0.3">
      <c r="A1492" s="39">
        <v>412</v>
      </c>
      <c r="B1492" s="40" t="s">
        <v>1102</v>
      </c>
      <c r="C1492" s="50">
        <v>42389</v>
      </c>
      <c r="D1492" s="39" t="s">
        <v>1896</v>
      </c>
      <c r="E1492" s="39">
        <v>1962</v>
      </c>
      <c r="F1492" s="39" t="s">
        <v>2122</v>
      </c>
      <c r="G1492" s="51" t="s">
        <v>2094</v>
      </c>
      <c r="H1492" s="39">
        <v>3</v>
      </c>
      <c r="I1492" s="39">
        <v>2</v>
      </c>
      <c r="J1492" s="39">
        <v>0</v>
      </c>
      <c r="K1492" s="39">
        <v>817.5</v>
      </c>
      <c r="L1492" s="39">
        <v>687</v>
      </c>
      <c r="M1492" s="41">
        <v>45012</v>
      </c>
      <c r="N1492" s="41">
        <f t="shared" si="124"/>
        <v>45012</v>
      </c>
      <c r="O1492" s="41">
        <v>0</v>
      </c>
      <c r="P1492" s="41">
        <v>0</v>
      </c>
      <c r="Q1492" s="41">
        <v>0</v>
      </c>
      <c r="R1492" s="52">
        <v>45292</v>
      </c>
      <c r="S1492" s="52">
        <v>45657</v>
      </c>
    </row>
    <row r="1493" spans="1:19" ht="20.25" x14ac:dyDescent="0.25">
      <c r="A1493" s="42" t="s">
        <v>22</v>
      </c>
      <c r="B1493" s="42"/>
      <c r="C1493" s="53" t="s">
        <v>172</v>
      </c>
      <c r="D1493" s="53" t="s">
        <v>172</v>
      </c>
      <c r="E1493" s="53" t="s">
        <v>172</v>
      </c>
      <c r="F1493" s="53" t="s">
        <v>172</v>
      </c>
      <c r="G1493" s="53" t="s">
        <v>172</v>
      </c>
      <c r="H1493" s="53" t="s">
        <v>172</v>
      </c>
      <c r="I1493" s="53" t="s">
        <v>172</v>
      </c>
      <c r="J1493" s="45">
        <f t="shared" ref="J1493:Q1493" si="125">SUM(J1481:J1492)</f>
        <v>0</v>
      </c>
      <c r="K1493" s="45">
        <f t="shared" si="125"/>
        <v>19784.599999999999</v>
      </c>
      <c r="L1493" s="45">
        <f t="shared" si="125"/>
        <v>15371.8</v>
      </c>
      <c r="M1493" s="45">
        <f t="shared" si="125"/>
        <v>6225583.25</v>
      </c>
      <c r="N1493" s="45">
        <f t="shared" si="125"/>
        <v>6225583.25</v>
      </c>
      <c r="O1493" s="45">
        <f t="shared" si="125"/>
        <v>0</v>
      </c>
      <c r="P1493" s="45">
        <f t="shared" si="125"/>
        <v>0</v>
      </c>
      <c r="Q1493" s="45">
        <f t="shared" si="125"/>
        <v>0</v>
      </c>
      <c r="R1493" s="53" t="s">
        <v>172</v>
      </c>
      <c r="S1493" s="53" t="s">
        <v>172</v>
      </c>
    </row>
    <row r="1494" spans="1:19" ht="20.25" x14ac:dyDescent="0.25">
      <c r="A1494" s="49" t="s">
        <v>34</v>
      </c>
      <c r="B1494" s="49"/>
      <c r="C1494" s="53" t="s">
        <v>172</v>
      </c>
      <c r="D1494" s="53" t="s">
        <v>172</v>
      </c>
      <c r="E1494" s="53" t="s">
        <v>172</v>
      </c>
      <c r="F1494" s="53" t="s">
        <v>172</v>
      </c>
      <c r="G1494" s="53" t="s">
        <v>172</v>
      </c>
      <c r="H1494" s="53" t="s">
        <v>172</v>
      </c>
      <c r="I1494" s="53" t="s">
        <v>172</v>
      </c>
      <c r="J1494" s="45">
        <f t="shared" ref="J1494:Q1494" si="126">J1479+J1493</f>
        <v>0</v>
      </c>
      <c r="K1494" s="45">
        <f t="shared" si="126"/>
        <v>21213.5</v>
      </c>
      <c r="L1494" s="45">
        <f t="shared" si="126"/>
        <v>16191.699999999999</v>
      </c>
      <c r="M1494" s="45">
        <f t="shared" si="126"/>
        <v>6225583.25</v>
      </c>
      <c r="N1494" s="45">
        <f t="shared" si="126"/>
        <v>6225583.25</v>
      </c>
      <c r="O1494" s="45">
        <f t="shared" si="126"/>
        <v>0</v>
      </c>
      <c r="P1494" s="45">
        <f t="shared" si="126"/>
        <v>0</v>
      </c>
      <c r="Q1494" s="45">
        <f t="shared" si="126"/>
        <v>0</v>
      </c>
      <c r="R1494" s="53" t="s">
        <v>172</v>
      </c>
      <c r="S1494" s="53" t="s">
        <v>172</v>
      </c>
    </row>
    <row r="1495" spans="1:19" ht="20.25" x14ac:dyDescent="0.3">
      <c r="A1495" s="455" t="s">
        <v>1997</v>
      </c>
      <c r="B1495" s="455"/>
      <c r="C1495" s="455"/>
      <c r="D1495" s="455"/>
      <c r="E1495" s="455"/>
      <c r="F1495" s="455"/>
      <c r="G1495" s="455"/>
      <c r="H1495" s="455"/>
      <c r="I1495" s="455"/>
      <c r="J1495" s="455"/>
      <c r="K1495" s="455"/>
      <c r="L1495" s="455"/>
      <c r="M1495" s="455"/>
      <c r="N1495" s="455"/>
      <c r="O1495" s="455"/>
      <c r="P1495" s="455"/>
      <c r="Q1495" s="455"/>
      <c r="R1495" s="455"/>
      <c r="S1495" s="456"/>
    </row>
    <row r="1496" spans="1:19" ht="20.25" x14ac:dyDescent="0.3">
      <c r="A1496" s="457" t="s">
        <v>1998</v>
      </c>
      <c r="B1496" s="457"/>
      <c r="C1496" s="457"/>
      <c r="D1496" s="457"/>
      <c r="E1496" s="457"/>
      <c r="F1496" s="457"/>
      <c r="G1496" s="457"/>
      <c r="H1496" s="457"/>
      <c r="I1496" s="457"/>
      <c r="J1496" s="457"/>
      <c r="K1496" s="457"/>
      <c r="L1496" s="457"/>
      <c r="M1496" s="457"/>
      <c r="N1496" s="457"/>
      <c r="O1496" s="457"/>
      <c r="P1496" s="457"/>
      <c r="Q1496" s="457"/>
      <c r="R1496" s="457"/>
      <c r="S1496" s="458"/>
    </row>
    <row r="1497" spans="1:19" ht="20.25" x14ac:dyDescent="0.3">
      <c r="A1497" s="39">
        <v>413</v>
      </c>
      <c r="B1497" s="40" t="s">
        <v>1107</v>
      </c>
      <c r="C1497" s="50">
        <v>42696</v>
      </c>
      <c r="D1497" s="39" t="s">
        <v>1896</v>
      </c>
      <c r="E1497" s="39">
        <v>1955</v>
      </c>
      <c r="F1497" s="39" t="s">
        <v>2122</v>
      </c>
      <c r="G1497" s="51" t="s">
        <v>2089</v>
      </c>
      <c r="H1497" s="39">
        <v>2</v>
      </c>
      <c r="I1497" s="39">
        <v>3</v>
      </c>
      <c r="J1497" s="39">
        <v>0</v>
      </c>
      <c r="K1497" s="39">
        <v>1482.3</v>
      </c>
      <c r="L1497" s="39">
        <v>1048.21</v>
      </c>
      <c r="M1497" s="41">
        <v>0</v>
      </c>
      <c r="N1497" s="41">
        <f t="shared" ref="N1497:N1507" si="127">M1497</f>
        <v>0</v>
      </c>
      <c r="O1497" s="41">
        <v>0</v>
      </c>
      <c r="P1497" s="41">
        <v>0</v>
      </c>
      <c r="Q1497" s="41">
        <v>0</v>
      </c>
      <c r="R1497" s="52">
        <v>45292</v>
      </c>
      <c r="S1497" s="52">
        <v>45657</v>
      </c>
    </row>
    <row r="1498" spans="1:19" ht="20.25" x14ac:dyDescent="0.3">
      <c r="A1498" s="39">
        <v>414</v>
      </c>
      <c r="B1498" s="40" t="s">
        <v>1108</v>
      </c>
      <c r="C1498" s="50">
        <v>42697</v>
      </c>
      <c r="D1498" s="39" t="s">
        <v>1896</v>
      </c>
      <c r="E1498" s="39">
        <v>1955</v>
      </c>
      <c r="F1498" s="39" t="s">
        <v>2122</v>
      </c>
      <c r="G1498" s="51" t="s">
        <v>2089</v>
      </c>
      <c r="H1498" s="39">
        <v>2</v>
      </c>
      <c r="I1498" s="39">
        <v>1</v>
      </c>
      <c r="J1498" s="39">
        <v>0</v>
      </c>
      <c r="K1498" s="39">
        <v>1068.9000000000001</v>
      </c>
      <c r="L1498" s="39">
        <v>725.37</v>
      </c>
      <c r="M1498" s="41">
        <v>0</v>
      </c>
      <c r="N1498" s="41">
        <f t="shared" si="127"/>
        <v>0</v>
      </c>
      <c r="O1498" s="41">
        <v>0</v>
      </c>
      <c r="P1498" s="41">
        <v>0</v>
      </c>
      <c r="Q1498" s="41">
        <v>0</v>
      </c>
      <c r="R1498" s="52">
        <v>45292</v>
      </c>
      <c r="S1498" s="52">
        <v>45657</v>
      </c>
    </row>
    <row r="1499" spans="1:19" ht="20.25" x14ac:dyDescent="0.3">
      <c r="A1499" s="39">
        <v>415</v>
      </c>
      <c r="B1499" s="40" t="s">
        <v>1103</v>
      </c>
      <c r="C1499" s="50">
        <v>42679</v>
      </c>
      <c r="D1499" s="39" t="s">
        <v>1896</v>
      </c>
      <c r="E1499" s="39">
        <v>1959</v>
      </c>
      <c r="F1499" s="39" t="s">
        <v>2122</v>
      </c>
      <c r="G1499" s="51" t="s">
        <v>2089</v>
      </c>
      <c r="H1499" s="39">
        <v>2</v>
      </c>
      <c r="I1499" s="39">
        <v>2</v>
      </c>
      <c r="J1499" s="39">
        <v>0</v>
      </c>
      <c r="K1499" s="39">
        <v>938.55</v>
      </c>
      <c r="L1499" s="39">
        <v>630.73</v>
      </c>
      <c r="M1499" s="41">
        <v>0</v>
      </c>
      <c r="N1499" s="41">
        <f t="shared" si="127"/>
        <v>0</v>
      </c>
      <c r="O1499" s="41">
        <v>0</v>
      </c>
      <c r="P1499" s="41">
        <v>0</v>
      </c>
      <c r="Q1499" s="41">
        <v>0</v>
      </c>
      <c r="R1499" s="52">
        <v>45292</v>
      </c>
      <c r="S1499" s="52">
        <v>45657</v>
      </c>
    </row>
    <row r="1500" spans="1:19" ht="20.25" x14ac:dyDescent="0.3">
      <c r="A1500" s="39">
        <v>416</v>
      </c>
      <c r="B1500" s="40" t="s">
        <v>1104</v>
      </c>
      <c r="C1500" s="50">
        <v>42680</v>
      </c>
      <c r="D1500" s="39" t="s">
        <v>1896</v>
      </c>
      <c r="E1500" s="39">
        <v>1960</v>
      </c>
      <c r="F1500" s="39" t="s">
        <v>2122</v>
      </c>
      <c r="G1500" s="51" t="s">
        <v>2089</v>
      </c>
      <c r="H1500" s="39">
        <v>2</v>
      </c>
      <c r="I1500" s="39">
        <v>2</v>
      </c>
      <c r="J1500" s="39">
        <v>0</v>
      </c>
      <c r="K1500" s="39">
        <v>937.8</v>
      </c>
      <c r="L1500" s="39">
        <v>626.29</v>
      </c>
      <c r="M1500" s="41">
        <v>0</v>
      </c>
      <c r="N1500" s="41">
        <f t="shared" si="127"/>
        <v>0</v>
      </c>
      <c r="O1500" s="41">
        <v>0</v>
      </c>
      <c r="P1500" s="41">
        <v>0</v>
      </c>
      <c r="Q1500" s="41">
        <v>0</v>
      </c>
      <c r="R1500" s="52">
        <v>45292</v>
      </c>
      <c r="S1500" s="52">
        <v>45657</v>
      </c>
    </row>
    <row r="1501" spans="1:19" ht="20.25" x14ac:dyDescent="0.3">
      <c r="A1501" s="39">
        <v>417</v>
      </c>
      <c r="B1501" s="40" t="s">
        <v>1105</v>
      </c>
      <c r="C1501" s="50">
        <v>42681</v>
      </c>
      <c r="D1501" s="39" t="s">
        <v>1896</v>
      </c>
      <c r="E1501" s="39">
        <v>1960</v>
      </c>
      <c r="F1501" s="39" t="s">
        <v>2122</v>
      </c>
      <c r="G1501" s="51" t="s">
        <v>2102</v>
      </c>
      <c r="H1501" s="39">
        <v>2</v>
      </c>
      <c r="I1501" s="39">
        <v>2</v>
      </c>
      <c r="J1501" s="39">
        <v>0</v>
      </c>
      <c r="K1501" s="39">
        <v>954.09</v>
      </c>
      <c r="L1501" s="39">
        <v>636.48</v>
      </c>
      <c r="M1501" s="41">
        <v>0</v>
      </c>
      <c r="N1501" s="41">
        <f t="shared" si="127"/>
        <v>0</v>
      </c>
      <c r="O1501" s="41">
        <v>0</v>
      </c>
      <c r="P1501" s="41">
        <v>0</v>
      </c>
      <c r="Q1501" s="41">
        <v>0</v>
      </c>
      <c r="R1501" s="52">
        <v>45292</v>
      </c>
      <c r="S1501" s="52">
        <v>45657</v>
      </c>
    </row>
    <row r="1502" spans="1:19" ht="20.25" x14ac:dyDescent="0.3">
      <c r="A1502" s="39">
        <v>418</v>
      </c>
      <c r="B1502" s="40" t="s">
        <v>1106</v>
      </c>
      <c r="C1502" s="50">
        <v>42669</v>
      </c>
      <c r="D1502" s="39" t="s">
        <v>1896</v>
      </c>
      <c r="E1502" s="39">
        <v>1955</v>
      </c>
      <c r="F1502" s="39" t="s">
        <v>2122</v>
      </c>
      <c r="G1502" s="51" t="s">
        <v>2089</v>
      </c>
      <c r="H1502" s="39">
        <v>2</v>
      </c>
      <c r="I1502" s="39">
        <v>3</v>
      </c>
      <c r="J1502" s="39">
        <v>0</v>
      </c>
      <c r="K1502" s="39">
        <v>1549.65</v>
      </c>
      <c r="L1502" s="39">
        <v>1024.1099999999999</v>
      </c>
      <c r="M1502" s="41">
        <v>0</v>
      </c>
      <c r="N1502" s="41">
        <f t="shared" si="127"/>
        <v>0</v>
      </c>
      <c r="O1502" s="41">
        <v>0</v>
      </c>
      <c r="P1502" s="41">
        <v>0</v>
      </c>
      <c r="Q1502" s="41">
        <v>0</v>
      </c>
      <c r="R1502" s="52">
        <v>45292</v>
      </c>
      <c r="S1502" s="52">
        <v>45657</v>
      </c>
    </row>
    <row r="1503" spans="1:19" ht="20.25" x14ac:dyDescent="0.3">
      <c r="A1503" s="39">
        <v>419</v>
      </c>
      <c r="B1503" s="40" t="s">
        <v>1111</v>
      </c>
      <c r="C1503" s="50">
        <v>42670</v>
      </c>
      <c r="D1503" s="39" t="s">
        <v>1896</v>
      </c>
      <c r="E1503" s="39">
        <v>1955</v>
      </c>
      <c r="F1503" s="39" t="s">
        <v>2122</v>
      </c>
      <c r="G1503" s="51" t="s">
        <v>2089</v>
      </c>
      <c r="H1503" s="39">
        <v>2</v>
      </c>
      <c r="I1503" s="39">
        <v>1</v>
      </c>
      <c r="J1503" s="39">
        <v>0</v>
      </c>
      <c r="K1503" s="39">
        <v>1545.15</v>
      </c>
      <c r="L1503" s="39">
        <v>774.93</v>
      </c>
      <c r="M1503" s="41">
        <v>0</v>
      </c>
      <c r="N1503" s="41">
        <f t="shared" si="127"/>
        <v>0</v>
      </c>
      <c r="O1503" s="41">
        <v>0</v>
      </c>
      <c r="P1503" s="41">
        <v>0</v>
      </c>
      <c r="Q1503" s="41">
        <v>0</v>
      </c>
      <c r="R1503" s="52">
        <v>45292</v>
      </c>
      <c r="S1503" s="52">
        <v>45657</v>
      </c>
    </row>
    <row r="1504" spans="1:19" ht="20.25" x14ac:dyDescent="0.3">
      <c r="A1504" s="39">
        <v>420</v>
      </c>
      <c r="B1504" s="40" t="s">
        <v>1112</v>
      </c>
      <c r="C1504" s="50">
        <v>42675</v>
      </c>
      <c r="D1504" s="39" t="s">
        <v>1896</v>
      </c>
      <c r="E1504" s="39">
        <v>1958</v>
      </c>
      <c r="F1504" s="39" t="s">
        <v>2122</v>
      </c>
      <c r="G1504" s="51" t="s">
        <v>2089</v>
      </c>
      <c r="H1504" s="39">
        <v>2</v>
      </c>
      <c r="I1504" s="39">
        <v>1</v>
      </c>
      <c r="J1504" s="39">
        <v>0</v>
      </c>
      <c r="K1504" s="39">
        <v>635.25</v>
      </c>
      <c r="L1504" s="39">
        <v>427.23</v>
      </c>
      <c r="M1504" s="41">
        <v>0</v>
      </c>
      <c r="N1504" s="41">
        <f t="shared" si="127"/>
        <v>0</v>
      </c>
      <c r="O1504" s="41">
        <v>0</v>
      </c>
      <c r="P1504" s="41">
        <v>0</v>
      </c>
      <c r="Q1504" s="41">
        <v>0</v>
      </c>
      <c r="R1504" s="52">
        <v>45292</v>
      </c>
      <c r="S1504" s="52">
        <v>45657</v>
      </c>
    </row>
    <row r="1505" spans="1:19" ht="20.25" x14ac:dyDescent="0.3">
      <c r="A1505" s="39">
        <v>421</v>
      </c>
      <c r="B1505" s="40" t="s">
        <v>1109</v>
      </c>
      <c r="C1505" s="50">
        <v>42939</v>
      </c>
      <c r="D1505" s="39" t="s">
        <v>1896</v>
      </c>
      <c r="E1505" s="39">
        <v>1954</v>
      </c>
      <c r="F1505" s="39" t="s">
        <v>2122</v>
      </c>
      <c r="G1505" s="51" t="s">
        <v>2089</v>
      </c>
      <c r="H1505" s="39">
        <v>2</v>
      </c>
      <c r="I1505" s="39">
        <v>2</v>
      </c>
      <c r="J1505" s="39">
        <v>0</v>
      </c>
      <c r="K1505" s="39">
        <v>1246.5</v>
      </c>
      <c r="L1505" s="39">
        <v>886</v>
      </c>
      <c r="M1505" s="41">
        <v>0</v>
      </c>
      <c r="N1505" s="41">
        <f t="shared" si="127"/>
        <v>0</v>
      </c>
      <c r="O1505" s="41">
        <v>0</v>
      </c>
      <c r="P1505" s="41">
        <v>0</v>
      </c>
      <c r="Q1505" s="41">
        <v>0</v>
      </c>
      <c r="R1505" s="52">
        <v>45292</v>
      </c>
      <c r="S1505" s="52">
        <v>45657</v>
      </c>
    </row>
    <row r="1506" spans="1:19" ht="20.25" x14ac:dyDescent="0.3">
      <c r="A1506" s="39">
        <v>422</v>
      </c>
      <c r="B1506" s="40" t="s">
        <v>1110</v>
      </c>
      <c r="C1506" s="50">
        <v>42940</v>
      </c>
      <c r="D1506" s="39" t="s">
        <v>1896</v>
      </c>
      <c r="E1506" s="39">
        <v>1954</v>
      </c>
      <c r="F1506" s="39" t="s">
        <v>2122</v>
      </c>
      <c r="G1506" s="51" t="s">
        <v>2089</v>
      </c>
      <c r="H1506" s="39">
        <v>2</v>
      </c>
      <c r="I1506" s="39">
        <v>2</v>
      </c>
      <c r="J1506" s="39">
        <v>0</v>
      </c>
      <c r="K1506" s="39">
        <v>1246.5</v>
      </c>
      <c r="L1506" s="39">
        <v>829.69999999999993</v>
      </c>
      <c r="M1506" s="41">
        <v>0</v>
      </c>
      <c r="N1506" s="41">
        <f t="shared" si="127"/>
        <v>0</v>
      </c>
      <c r="O1506" s="41">
        <v>0</v>
      </c>
      <c r="P1506" s="41">
        <v>0</v>
      </c>
      <c r="Q1506" s="41">
        <v>0</v>
      </c>
      <c r="R1506" s="52">
        <v>45292</v>
      </c>
      <c r="S1506" s="52">
        <v>45657</v>
      </c>
    </row>
    <row r="1507" spans="1:19" ht="20.25" x14ac:dyDescent="0.3">
      <c r="A1507" s="39">
        <v>423</v>
      </c>
      <c r="B1507" s="40" t="s">
        <v>1847</v>
      </c>
      <c r="C1507" s="50">
        <v>42654</v>
      </c>
      <c r="D1507" s="39" t="s">
        <v>1896</v>
      </c>
      <c r="E1507" s="39">
        <v>1987</v>
      </c>
      <c r="F1507" s="39" t="s">
        <v>2122</v>
      </c>
      <c r="G1507" s="51" t="s">
        <v>2089</v>
      </c>
      <c r="H1507" s="39">
        <v>2</v>
      </c>
      <c r="I1507" s="39">
        <v>2</v>
      </c>
      <c r="J1507" s="39">
        <v>0</v>
      </c>
      <c r="K1507" s="39">
        <v>1078.95</v>
      </c>
      <c r="L1507" s="39">
        <v>713.5</v>
      </c>
      <c r="M1507" s="41">
        <v>0</v>
      </c>
      <c r="N1507" s="41">
        <f t="shared" si="127"/>
        <v>0</v>
      </c>
      <c r="O1507" s="41">
        <v>0</v>
      </c>
      <c r="P1507" s="41">
        <v>0</v>
      </c>
      <c r="Q1507" s="41">
        <v>0</v>
      </c>
      <c r="R1507" s="52">
        <v>45292</v>
      </c>
      <c r="S1507" s="52">
        <v>45657</v>
      </c>
    </row>
    <row r="1508" spans="1:19" ht="20.25" x14ac:dyDescent="0.25">
      <c r="A1508" s="42" t="s">
        <v>22</v>
      </c>
      <c r="B1508" s="42"/>
      <c r="C1508" s="53" t="s">
        <v>172</v>
      </c>
      <c r="D1508" s="53" t="s">
        <v>172</v>
      </c>
      <c r="E1508" s="53" t="s">
        <v>172</v>
      </c>
      <c r="F1508" s="53" t="s">
        <v>172</v>
      </c>
      <c r="G1508" s="53" t="s">
        <v>172</v>
      </c>
      <c r="H1508" s="53" t="s">
        <v>172</v>
      </c>
      <c r="I1508" s="53" t="s">
        <v>172</v>
      </c>
      <c r="J1508" s="45">
        <f>SUM(J1497:J1507)</f>
        <v>0</v>
      </c>
      <c r="K1508" s="45">
        <f t="shared" ref="K1508:Q1508" si="128">SUM(K1497:K1507)</f>
        <v>12683.640000000001</v>
      </c>
      <c r="L1508" s="45">
        <f t="shared" si="128"/>
        <v>8322.5499999999993</v>
      </c>
      <c r="M1508" s="45">
        <f t="shared" si="128"/>
        <v>0</v>
      </c>
      <c r="N1508" s="45">
        <f t="shared" si="128"/>
        <v>0</v>
      </c>
      <c r="O1508" s="45">
        <f t="shared" si="128"/>
        <v>0</v>
      </c>
      <c r="P1508" s="45">
        <f t="shared" si="128"/>
        <v>0</v>
      </c>
      <c r="Q1508" s="45">
        <f t="shared" si="128"/>
        <v>0</v>
      </c>
      <c r="R1508" s="53" t="s">
        <v>172</v>
      </c>
      <c r="S1508" s="53" t="s">
        <v>172</v>
      </c>
    </row>
    <row r="1509" spans="1:19" ht="20.25" x14ac:dyDescent="0.25">
      <c r="A1509" s="49" t="s">
        <v>34</v>
      </c>
      <c r="B1509" s="49"/>
      <c r="C1509" s="53" t="s">
        <v>172</v>
      </c>
      <c r="D1509" s="53" t="s">
        <v>172</v>
      </c>
      <c r="E1509" s="53" t="s">
        <v>172</v>
      </c>
      <c r="F1509" s="53" t="s">
        <v>172</v>
      </c>
      <c r="G1509" s="53" t="s">
        <v>172</v>
      </c>
      <c r="H1509" s="53" t="s">
        <v>172</v>
      </c>
      <c r="I1509" s="53" t="s">
        <v>172</v>
      </c>
      <c r="J1509" s="45">
        <f>SUM(J1497:J1507)</f>
        <v>0</v>
      </c>
      <c r="K1509" s="45">
        <f t="shared" ref="K1509:Q1509" si="129">SUM(K1497:K1507)</f>
        <v>12683.640000000001</v>
      </c>
      <c r="L1509" s="45">
        <f t="shared" si="129"/>
        <v>8322.5499999999993</v>
      </c>
      <c r="M1509" s="45">
        <f t="shared" si="129"/>
        <v>0</v>
      </c>
      <c r="N1509" s="45">
        <f t="shared" si="129"/>
        <v>0</v>
      </c>
      <c r="O1509" s="45">
        <f t="shared" si="129"/>
        <v>0</v>
      </c>
      <c r="P1509" s="45">
        <f t="shared" si="129"/>
        <v>0</v>
      </c>
      <c r="Q1509" s="45">
        <f t="shared" si="129"/>
        <v>0</v>
      </c>
      <c r="R1509" s="53" t="s">
        <v>172</v>
      </c>
      <c r="S1509" s="53" t="s">
        <v>172</v>
      </c>
    </row>
    <row r="1510" spans="1:19" ht="20.25" x14ac:dyDescent="0.3">
      <c r="A1510" s="455" t="s">
        <v>1999</v>
      </c>
      <c r="B1510" s="455"/>
      <c r="C1510" s="455"/>
      <c r="D1510" s="455"/>
      <c r="E1510" s="455"/>
      <c r="F1510" s="455"/>
      <c r="G1510" s="455"/>
      <c r="H1510" s="455"/>
      <c r="I1510" s="455"/>
      <c r="J1510" s="455"/>
      <c r="K1510" s="455"/>
      <c r="L1510" s="455"/>
      <c r="M1510" s="455"/>
      <c r="N1510" s="455"/>
      <c r="O1510" s="455"/>
      <c r="P1510" s="455"/>
      <c r="Q1510" s="455"/>
      <c r="R1510" s="455"/>
      <c r="S1510" s="456"/>
    </row>
    <row r="1511" spans="1:19" ht="20.25" x14ac:dyDescent="0.3">
      <c r="A1511" s="457" t="s">
        <v>2000</v>
      </c>
      <c r="B1511" s="457"/>
      <c r="C1511" s="457"/>
      <c r="D1511" s="457"/>
      <c r="E1511" s="457"/>
      <c r="F1511" s="457"/>
      <c r="G1511" s="457"/>
      <c r="H1511" s="457"/>
      <c r="I1511" s="457"/>
      <c r="J1511" s="457"/>
      <c r="K1511" s="457"/>
      <c r="L1511" s="457"/>
      <c r="M1511" s="457"/>
      <c r="N1511" s="457"/>
      <c r="O1511" s="457"/>
      <c r="P1511" s="457"/>
      <c r="Q1511" s="457"/>
      <c r="R1511" s="457"/>
      <c r="S1511" s="458"/>
    </row>
    <row r="1512" spans="1:19" ht="20.25" x14ac:dyDescent="0.3">
      <c r="A1512" s="39">
        <v>424</v>
      </c>
      <c r="B1512" s="43" t="s">
        <v>1113</v>
      </c>
      <c r="C1512" s="50">
        <v>43082</v>
      </c>
      <c r="D1512" s="39" t="s">
        <v>1896</v>
      </c>
      <c r="E1512" s="39">
        <v>1966</v>
      </c>
      <c r="F1512" s="39" t="s">
        <v>2122</v>
      </c>
      <c r="G1512" s="51" t="s">
        <v>2094</v>
      </c>
      <c r="H1512" s="39">
        <v>2</v>
      </c>
      <c r="I1512" s="39">
        <v>3</v>
      </c>
      <c r="J1512" s="39">
        <v>0</v>
      </c>
      <c r="K1512" s="39">
        <v>1675.4</v>
      </c>
      <c r="L1512" s="39">
        <v>777.69999999999993</v>
      </c>
      <c r="M1512" s="41">
        <v>0</v>
      </c>
      <c r="N1512" s="41">
        <f>M1512</f>
        <v>0</v>
      </c>
      <c r="O1512" s="41">
        <v>0</v>
      </c>
      <c r="P1512" s="41">
        <v>0</v>
      </c>
      <c r="Q1512" s="41">
        <v>0</v>
      </c>
      <c r="R1512" s="52">
        <v>45292</v>
      </c>
      <c r="S1512" s="52">
        <v>45657</v>
      </c>
    </row>
    <row r="1513" spans="1:19" ht="20.25" x14ac:dyDescent="0.3">
      <c r="A1513" s="39">
        <v>425</v>
      </c>
      <c r="B1513" s="43" t="s">
        <v>1114</v>
      </c>
      <c r="C1513" s="50">
        <v>43075</v>
      </c>
      <c r="D1513" s="39" t="s">
        <v>1896</v>
      </c>
      <c r="E1513" s="39">
        <v>1966</v>
      </c>
      <c r="F1513" s="39" t="s">
        <v>2122</v>
      </c>
      <c r="G1513" s="51" t="s">
        <v>2094</v>
      </c>
      <c r="H1513" s="39">
        <v>2</v>
      </c>
      <c r="I1513" s="39">
        <v>3</v>
      </c>
      <c r="J1513" s="39">
        <v>0</v>
      </c>
      <c r="K1513" s="39">
        <v>1734</v>
      </c>
      <c r="L1513" s="39">
        <v>780.5</v>
      </c>
      <c r="M1513" s="41">
        <v>0</v>
      </c>
      <c r="N1513" s="41">
        <f>M1513</f>
        <v>0</v>
      </c>
      <c r="O1513" s="41">
        <v>0</v>
      </c>
      <c r="P1513" s="41">
        <v>0</v>
      </c>
      <c r="Q1513" s="41">
        <v>0</v>
      </c>
      <c r="R1513" s="52">
        <v>45292</v>
      </c>
      <c r="S1513" s="52">
        <v>45657</v>
      </c>
    </row>
    <row r="1514" spans="1:19" ht="20.25" x14ac:dyDescent="0.3">
      <c r="A1514" s="39">
        <v>426</v>
      </c>
      <c r="B1514" s="43" t="s">
        <v>1115</v>
      </c>
      <c r="C1514" s="50">
        <v>43096</v>
      </c>
      <c r="D1514" s="39" t="s">
        <v>1896</v>
      </c>
      <c r="E1514" s="39">
        <v>1966</v>
      </c>
      <c r="F1514" s="39" t="s">
        <v>2122</v>
      </c>
      <c r="G1514" s="51" t="s">
        <v>2094</v>
      </c>
      <c r="H1514" s="39">
        <v>2</v>
      </c>
      <c r="I1514" s="39">
        <v>3</v>
      </c>
      <c r="J1514" s="39">
        <v>0</v>
      </c>
      <c r="K1514" s="39">
        <v>1676.23</v>
      </c>
      <c r="L1514" s="39">
        <v>777.8</v>
      </c>
      <c r="M1514" s="41">
        <v>0</v>
      </c>
      <c r="N1514" s="41">
        <f>M1514</f>
        <v>0</v>
      </c>
      <c r="O1514" s="41">
        <v>0</v>
      </c>
      <c r="P1514" s="41">
        <v>0</v>
      </c>
      <c r="Q1514" s="41">
        <v>0</v>
      </c>
      <c r="R1514" s="52">
        <v>45292</v>
      </c>
      <c r="S1514" s="52">
        <v>45657</v>
      </c>
    </row>
    <row r="1515" spans="1:19" ht="20.25" x14ac:dyDescent="0.3">
      <c r="A1515" s="39">
        <v>427</v>
      </c>
      <c r="B1515" s="43" t="s">
        <v>1116</v>
      </c>
      <c r="C1515" s="50">
        <v>43098</v>
      </c>
      <c r="D1515" s="39" t="s">
        <v>1896</v>
      </c>
      <c r="E1515" s="39">
        <v>1966</v>
      </c>
      <c r="F1515" s="39" t="s">
        <v>2122</v>
      </c>
      <c r="G1515" s="51" t="s">
        <v>2094</v>
      </c>
      <c r="H1515" s="39">
        <v>2</v>
      </c>
      <c r="I1515" s="39">
        <v>3</v>
      </c>
      <c r="J1515" s="39">
        <v>0</v>
      </c>
      <c r="K1515" s="39">
        <v>1680.5</v>
      </c>
      <c r="L1515" s="39">
        <v>779.3</v>
      </c>
      <c r="M1515" s="41">
        <v>0</v>
      </c>
      <c r="N1515" s="41">
        <f>M1515</f>
        <v>0</v>
      </c>
      <c r="O1515" s="41">
        <v>0</v>
      </c>
      <c r="P1515" s="41">
        <v>0</v>
      </c>
      <c r="Q1515" s="41">
        <v>0</v>
      </c>
      <c r="R1515" s="52">
        <v>45292</v>
      </c>
      <c r="S1515" s="52">
        <v>45657</v>
      </c>
    </row>
    <row r="1516" spans="1:19" ht="20.25" x14ac:dyDescent="0.25">
      <c r="A1516" s="42" t="s">
        <v>22</v>
      </c>
      <c r="B1516" s="42"/>
      <c r="C1516" s="53" t="s">
        <v>172</v>
      </c>
      <c r="D1516" s="53" t="s">
        <v>172</v>
      </c>
      <c r="E1516" s="53" t="s">
        <v>172</v>
      </c>
      <c r="F1516" s="53" t="s">
        <v>172</v>
      </c>
      <c r="G1516" s="53" t="s">
        <v>172</v>
      </c>
      <c r="H1516" s="53" t="s">
        <v>172</v>
      </c>
      <c r="I1516" s="53" t="s">
        <v>172</v>
      </c>
      <c r="J1516" s="45">
        <f>SUM(J1512:J1515)</f>
        <v>0</v>
      </c>
      <c r="K1516" s="45">
        <f t="shared" ref="K1516:Q1516" si="130">SUM(K1512:K1515)</f>
        <v>6766.13</v>
      </c>
      <c r="L1516" s="45">
        <f t="shared" si="130"/>
        <v>3115.3</v>
      </c>
      <c r="M1516" s="45">
        <f t="shared" si="130"/>
        <v>0</v>
      </c>
      <c r="N1516" s="45">
        <f t="shared" si="130"/>
        <v>0</v>
      </c>
      <c r="O1516" s="45">
        <f t="shared" si="130"/>
        <v>0</v>
      </c>
      <c r="P1516" s="45">
        <f t="shared" si="130"/>
        <v>0</v>
      </c>
      <c r="Q1516" s="45">
        <f t="shared" si="130"/>
        <v>0</v>
      </c>
      <c r="R1516" s="53" t="s">
        <v>172</v>
      </c>
      <c r="S1516" s="53" t="s">
        <v>172</v>
      </c>
    </row>
    <row r="1517" spans="1:19" ht="20.25" x14ac:dyDescent="0.3">
      <c r="A1517" s="463" t="s">
        <v>2001</v>
      </c>
      <c r="B1517" s="463"/>
      <c r="C1517" s="463"/>
      <c r="D1517" s="463"/>
      <c r="E1517" s="463"/>
      <c r="F1517" s="463"/>
      <c r="G1517" s="463"/>
      <c r="H1517" s="463"/>
      <c r="I1517" s="463"/>
      <c r="J1517" s="463"/>
      <c r="K1517" s="463"/>
      <c r="L1517" s="463"/>
      <c r="M1517" s="463"/>
      <c r="N1517" s="463"/>
      <c r="O1517" s="463"/>
      <c r="P1517" s="463"/>
      <c r="Q1517" s="463"/>
      <c r="R1517" s="463"/>
      <c r="S1517" s="464"/>
    </row>
    <row r="1518" spans="1:19" ht="20.25" x14ac:dyDescent="0.3">
      <c r="A1518" s="39">
        <v>428</v>
      </c>
      <c r="B1518" s="40" t="s">
        <v>1117</v>
      </c>
      <c r="C1518" s="50">
        <v>43324</v>
      </c>
      <c r="D1518" s="39" t="s">
        <v>1896</v>
      </c>
      <c r="E1518" s="39">
        <v>1960</v>
      </c>
      <c r="F1518" s="39" t="s">
        <v>2122</v>
      </c>
      <c r="G1518" s="51" t="s">
        <v>2089</v>
      </c>
      <c r="H1518" s="39">
        <v>2</v>
      </c>
      <c r="I1518" s="39">
        <v>2</v>
      </c>
      <c r="J1518" s="39">
        <v>0</v>
      </c>
      <c r="K1518" s="39">
        <v>902</v>
      </c>
      <c r="L1518" s="39">
        <v>524</v>
      </c>
      <c r="M1518" s="41">
        <v>0</v>
      </c>
      <c r="N1518" s="41">
        <f t="shared" ref="N1518:N1534" si="131">M1518</f>
        <v>0</v>
      </c>
      <c r="O1518" s="41">
        <v>0</v>
      </c>
      <c r="P1518" s="41">
        <v>0</v>
      </c>
      <c r="Q1518" s="41">
        <v>0</v>
      </c>
      <c r="R1518" s="52">
        <v>45292</v>
      </c>
      <c r="S1518" s="52">
        <v>45657</v>
      </c>
    </row>
    <row r="1519" spans="1:19" ht="20.25" x14ac:dyDescent="0.3">
      <c r="A1519" s="39">
        <v>429</v>
      </c>
      <c r="B1519" s="40" t="s">
        <v>1118</v>
      </c>
      <c r="C1519" s="50">
        <v>43326</v>
      </c>
      <c r="D1519" s="39" t="s">
        <v>1896</v>
      </c>
      <c r="E1519" s="39">
        <v>1963</v>
      </c>
      <c r="F1519" s="39" t="s">
        <v>2122</v>
      </c>
      <c r="G1519" s="51" t="s">
        <v>2090</v>
      </c>
      <c r="H1519" s="39">
        <v>2</v>
      </c>
      <c r="I1519" s="39">
        <v>2</v>
      </c>
      <c r="J1519" s="39">
        <v>0</v>
      </c>
      <c r="K1519" s="39">
        <v>933</v>
      </c>
      <c r="L1519" s="39">
        <v>504.1</v>
      </c>
      <c r="M1519" s="41">
        <v>0</v>
      </c>
      <c r="N1519" s="41">
        <f t="shared" si="131"/>
        <v>0</v>
      </c>
      <c r="O1519" s="41">
        <v>0</v>
      </c>
      <c r="P1519" s="41">
        <v>0</v>
      </c>
      <c r="Q1519" s="41">
        <v>0</v>
      </c>
      <c r="R1519" s="52">
        <v>45292</v>
      </c>
      <c r="S1519" s="52">
        <v>45657</v>
      </c>
    </row>
    <row r="1520" spans="1:19" ht="20.25" x14ac:dyDescent="0.3">
      <c r="A1520" s="39">
        <v>430</v>
      </c>
      <c r="B1520" s="40" t="s">
        <v>676</v>
      </c>
      <c r="C1520" s="50">
        <v>43347</v>
      </c>
      <c r="D1520" s="39" t="s">
        <v>1896</v>
      </c>
      <c r="E1520" s="39">
        <v>1955</v>
      </c>
      <c r="F1520" s="39" t="s">
        <v>2122</v>
      </c>
      <c r="G1520" s="51" t="s">
        <v>2089</v>
      </c>
      <c r="H1520" s="39">
        <v>2</v>
      </c>
      <c r="I1520" s="39">
        <v>1</v>
      </c>
      <c r="J1520" s="39">
        <v>0</v>
      </c>
      <c r="K1520" s="39">
        <v>920.9</v>
      </c>
      <c r="L1520" s="39">
        <v>502.6</v>
      </c>
      <c r="M1520" s="41">
        <v>0</v>
      </c>
      <c r="N1520" s="41">
        <f t="shared" si="131"/>
        <v>0</v>
      </c>
      <c r="O1520" s="41">
        <v>0</v>
      </c>
      <c r="P1520" s="41">
        <v>0</v>
      </c>
      <c r="Q1520" s="41">
        <v>0</v>
      </c>
      <c r="R1520" s="52">
        <v>45292</v>
      </c>
      <c r="S1520" s="52">
        <v>45657</v>
      </c>
    </row>
    <row r="1521" spans="1:19" ht="20.25" x14ac:dyDescent="0.3">
      <c r="A1521" s="39">
        <v>431</v>
      </c>
      <c r="B1521" s="40" t="s">
        <v>1119</v>
      </c>
      <c r="C1521" s="50">
        <v>43353</v>
      </c>
      <c r="D1521" s="39" t="s">
        <v>1896</v>
      </c>
      <c r="E1521" s="39">
        <v>1957</v>
      </c>
      <c r="F1521" s="39" t="s">
        <v>2122</v>
      </c>
      <c r="G1521" s="51" t="s">
        <v>2094</v>
      </c>
      <c r="H1521" s="39">
        <v>2</v>
      </c>
      <c r="I1521" s="39">
        <v>1</v>
      </c>
      <c r="J1521" s="39">
        <v>0</v>
      </c>
      <c r="K1521" s="39">
        <v>677.5</v>
      </c>
      <c r="L1521" s="39">
        <v>412.3</v>
      </c>
      <c r="M1521" s="41">
        <v>0</v>
      </c>
      <c r="N1521" s="41">
        <f t="shared" si="131"/>
        <v>0</v>
      </c>
      <c r="O1521" s="41">
        <v>0</v>
      </c>
      <c r="P1521" s="41">
        <v>0</v>
      </c>
      <c r="Q1521" s="41">
        <v>0</v>
      </c>
      <c r="R1521" s="52">
        <v>45292</v>
      </c>
      <c r="S1521" s="52">
        <v>45657</v>
      </c>
    </row>
    <row r="1522" spans="1:19" ht="20.25" x14ac:dyDescent="0.3">
      <c r="A1522" s="39">
        <v>432</v>
      </c>
      <c r="B1522" s="40" t="s">
        <v>678</v>
      </c>
      <c r="C1522" s="50">
        <v>43380</v>
      </c>
      <c r="D1522" s="39" t="s">
        <v>1896</v>
      </c>
      <c r="E1522" s="39">
        <v>1957</v>
      </c>
      <c r="F1522" s="39" t="s">
        <v>2122</v>
      </c>
      <c r="G1522" s="51" t="s">
        <v>2094</v>
      </c>
      <c r="H1522" s="39">
        <v>2</v>
      </c>
      <c r="I1522" s="39">
        <v>1</v>
      </c>
      <c r="J1522" s="39">
        <v>0</v>
      </c>
      <c r="K1522" s="39">
        <v>686.4</v>
      </c>
      <c r="L1522" s="39">
        <v>395</v>
      </c>
      <c r="M1522" s="41">
        <v>0</v>
      </c>
      <c r="N1522" s="41">
        <f t="shared" si="131"/>
        <v>0</v>
      </c>
      <c r="O1522" s="41">
        <v>0</v>
      </c>
      <c r="P1522" s="41">
        <v>0</v>
      </c>
      <c r="Q1522" s="41">
        <v>0</v>
      </c>
      <c r="R1522" s="52">
        <v>45292</v>
      </c>
      <c r="S1522" s="52">
        <v>45657</v>
      </c>
    </row>
    <row r="1523" spans="1:19" ht="20.25" x14ac:dyDescent="0.3">
      <c r="A1523" s="39">
        <v>433</v>
      </c>
      <c r="B1523" s="40" t="s">
        <v>1120</v>
      </c>
      <c r="C1523" s="50">
        <v>43299</v>
      </c>
      <c r="D1523" s="39" t="s">
        <v>1896</v>
      </c>
      <c r="E1523" s="39">
        <v>1957</v>
      </c>
      <c r="F1523" s="39" t="s">
        <v>2122</v>
      </c>
      <c r="G1523" s="51" t="s">
        <v>2089</v>
      </c>
      <c r="H1523" s="39">
        <v>2</v>
      </c>
      <c r="I1523" s="39">
        <v>2</v>
      </c>
      <c r="J1523" s="39">
        <v>0</v>
      </c>
      <c r="K1523" s="39">
        <v>740.6</v>
      </c>
      <c r="L1523" s="39">
        <v>392.1</v>
      </c>
      <c r="M1523" s="41">
        <v>0</v>
      </c>
      <c r="N1523" s="41">
        <f t="shared" si="131"/>
        <v>0</v>
      </c>
      <c r="O1523" s="41">
        <v>0</v>
      </c>
      <c r="P1523" s="41">
        <v>0</v>
      </c>
      <c r="Q1523" s="41">
        <v>0</v>
      </c>
      <c r="R1523" s="52">
        <v>45292</v>
      </c>
      <c r="S1523" s="52">
        <v>45657</v>
      </c>
    </row>
    <row r="1524" spans="1:19" ht="20.25" x14ac:dyDescent="0.3">
      <c r="A1524" s="39">
        <v>434</v>
      </c>
      <c r="B1524" s="40" t="s">
        <v>1121</v>
      </c>
      <c r="C1524" s="50">
        <v>43300</v>
      </c>
      <c r="D1524" s="39" t="s">
        <v>1896</v>
      </c>
      <c r="E1524" s="39">
        <v>1957</v>
      </c>
      <c r="F1524" s="39" t="s">
        <v>2122</v>
      </c>
      <c r="G1524" s="51" t="s">
        <v>2089</v>
      </c>
      <c r="H1524" s="39">
        <v>2</v>
      </c>
      <c r="I1524" s="39">
        <v>2</v>
      </c>
      <c r="J1524" s="39">
        <v>0</v>
      </c>
      <c r="K1524" s="39">
        <v>742.6</v>
      </c>
      <c r="L1524" s="39">
        <v>389.4</v>
      </c>
      <c r="M1524" s="41">
        <v>0</v>
      </c>
      <c r="N1524" s="41">
        <f t="shared" si="131"/>
        <v>0</v>
      </c>
      <c r="O1524" s="41">
        <v>0</v>
      </c>
      <c r="P1524" s="41">
        <v>0</v>
      </c>
      <c r="Q1524" s="41">
        <v>0</v>
      </c>
      <c r="R1524" s="52">
        <v>45292</v>
      </c>
      <c r="S1524" s="52">
        <v>45657</v>
      </c>
    </row>
    <row r="1525" spans="1:19" ht="20.25" x14ac:dyDescent="0.3">
      <c r="A1525" s="39">
        <v>435</v>
      </c>
      <c r="B1525" s="40" t="s">
        <v>1122</v>
      </c>
      <c r="C1525" s="50">
        <v>43418</v>
      </c>
      <c r="D1525" s="39" t="s">
        <v>1896</v>
      </c>
      <c r="E1525" s="39">
        <v>1957</v>
      </c>
      <c r="F1525" s="39" t="s">
        <v>2122</v>
      </c>
      <c r="G1525" s="51" t="s">
        <v>2089</v>
      </c>
      <c r="H1525" s="39">
        <v>2</v>
      </c>
      <c r="I1525" s="39">
        <v>2</v>
      </c>
      <c r="J1525" s="39">
        <v>0</v>
      </c>
      <c r="K1525" s="39">
        <v>724.1</v>
      </c>
      <c r="L1525" s="39">
        <v>381</v>
      </c>
      <c r="M1525" s="41">
        <v>0</v>
      </c>
      <c r="N1525" s="41">
        <f t="shared" si="131"/>
        <v>0</v>
      </c>
      <c r="O1525" s="41">
        <v>0</v>
      </c>
      <c r="P1525" s="41">
        <v>0</v>
      </c>
      <c r="Q1525" s="41">
        <v>0</v>
      </c>
      <c r="R1525" s="52">
        <v>45292</v>
      </c>
      <c r="S1525" s="52">
        <v>45657</v>
      </c>
    </row>
    <row r="1526" spans="1:19" ht="20.25" x14ac:dyDescent="0.3">
      <c r="A1526" s="39">
        <v>436</v>
      </c>
      <c r="B1526" s="40" t="s">
        <v>682</v>
      </c>
      <c r="C1526" s="50">
        <v>43413</v>
      </c>
      <c r="D1526" s="39" t="s">
        <v>1896</v>
      </c>
      <c r="E1526" s="39">
        <v>1957</v>
      </c>
      <c r="F1526" s="39" t="s">
        <v>2122</v>
      </c>
      <c r="G1526" s="51" t="s">
        <v>2089</v>
      </c>
      <c r="H1526" s="39">
        <v>2</v>
      </c>
      <c r="I1526" s="39">
        <v>2</v>
      </c>
      <c r="J1526" s="39">
        <v>0</v>
      </c>
      <c r="K1526" s="39">
        <v>740.8</v>
      </c>
      <c r="L1526" s="39">
        <v>388</v>
      </c>
      <c r="M1526" s="41">
        <v>0</v>
      </c>
      <c r="N1526" s="41">
        <f t="shared" si="131"/>
        <v>0</v>
      </c>
      <c r="O1526" s="41">
        <v>0</v>
      </c>
      <c r="P1526" s="41">
        <v>0</v>
      </c>
      <c r="Q1526" s="41">
        <v>0</v>
      </c>
      <c r="R1526" s="52">
        <v>45292</v>
      </c>
      <c r="S1526" s="52">
        <v>45657</v>
      </c>
    </row>
    <row r="1527" spans="1:19" ht="20.25" x14ac:dyDescent="0.3">
      <c r="A1527" s="39">
        <v>437</v>
      </c>
      <c r="B1527" s="40" t="s">
        <v>1123</v>
      </c>
      <c r="C1527" s="50">
        <v>43494</v>
      </c>
      <c r="D1527" s="39" t="s">
        <v>1896</v>
      </c>
      <c r="E1527" s="39">
        <v>1958</v>
      </c>
      <c r="F1527" s="39" t="s">
        <v>2122</v>
      </c>
      <c r="G1527" s="51" t="s">
        <v>2089</v>
      </c>
      <c r="H1527" s="39">
        <v>2</v>
      </c>
      <c r="I1527" s="39">
        <v>2</v>
      </c>
      <c r="J1527" s="39">
        <v>0</v>
      </c>
      <c r="K1527" s="39">
        <v>1293.3</v>
      </c>
      <c r="L1527" s="39">
        <v>661.2</v>
      </c>
      <c r="M1527" s="41">
        <v>0</v>
      </c>
      <c r="N1527" s="41">
        <f t="shared" si="131"/>
        <v>0</v>
      </c>
      <c r="O1527" s="41">
        <v>0</v>
      </c>
      <c r="P1527" s="41">
        <v>0</v>
      </c>
      <c r="Q1527" s="41">
        <v>0</v>
      </c>
      <c r="R1527" s="52">
        <v>45292</v>
      </c>
      <c r="S1527" s="52">
        <v>45657</v>
      </c>
    </row>
    <row r="1528" spans="1:19" ht="20.25" x14ac:dyDescent="0.3">
      <c r="A1528" s="39">
        <v>438</v>
      </c>
      <c r="B1528" s="40" t="s">
        <v>1124</v>
      </c>
      <c r="C1528" s="50">
        <v>43269</v>
      </c>
      <c r="D1528" s="39" t="s">
        <v>1896</v>
      </c>
      <c r="E1528" s="39">
        <v>1957</v>
      </c>
      <c r="F1528" s="39" t="s">
        <v>2122</v>
      </c>
      <c r="G1528" s="51" t="s">
        <v>2089</v>
      </c>
      <c r="H1528" s="39">
        <v>2</v>
      </c>
      <c r="I1528" s="39">
        <v>2</v>
      </c>
      <c r="J1528" s="39">
        <v>0</v>
      </c>
      <c r="K1528" s="39">
        <v>1296.8</v>
      </c>
      <c r="L1528" s="39">
        <v>701</v>
      </c>
      <c r="M1528" s="41">
        <v>0</v>
      </c>
      <c r="N1528" s="41">
        <f t="shared" si="131"/>
        <v>0</v>
      </c>
      <c r="O1528" s="41">
        <v>0</v>
      </c>
      <c r="P1528" s="41">
        <v>0</v>
      </c>
      <c r="Q1528" s="41">
        <v>0</v>
      </c>
      <c r="R1528" s="52">
        <v>45292</v>
      </c>
      <c r="S1528" s="52">
        <v>45657</v>
      </c>
    </row>
    <row r="1529" spans="1:19" ht="20.25" x14ac:dyDescent="0.3">
      <c r="A1529" s="39">
        <v>439</v>
      </c>
      <c r="B1529" s="40" t="s">
        <v>1125</v>
      </c>
      <c r="C1529" s="50">
        <v>43280</v>
      </c>
      <c r="D1529" s="39" t="s">
        <v>1896</v>
      </c>
      <c r="E1529" s="39">
        <v>1961</v>
      </c>
      <c r="F1529" s="39" t="s">
        <v>2122</v>
      </c>
      <c r="G1529" s="51" t="s">
        <v>2089</v>
      </c>
      <c r="H1529" s="39">
        <v>2</v>
      </c>
      <c r="I1529" s="39">
        <v>1</v>
      </c>
      <c r="J1529" s="39">
        <v>0</v>
      </c>
      <c r="K1529" s="39">
        <v>830.8</v>
      </c>
      <c r="L1529" s="39">
        <v>526.29999999999995</v>
      </c>
      <c r="M1529" s="41">
        <v>0</v>
      </c>
      <c r="N1529" s="41">
        <f t="shared" si="131"/>
        <v>0</v>
      </c>
      <c r="O1529" s="41">
        <v>0</v>
      </c>
      <c r="P1529" s="41">
        <v>0</v>
      </c>
      <c r="Q1529" s="41">
        <v>0</v>
      </c>
      <c r="R1529" s="52">
        <v>45292</v>
      </c>
      <c r="S1529" s="52">
        <v>45657</v>
      </c>
    </row>
    <row r="1530" spans="1:19" s="71" customFormat="1" ht="20.25" x14ac:dyDescent="0.3">
      <c r="A1530" s="39">
        <v>440</v>
      </c>
      <c r="B1530" s="40" t="s">
        <v>691</v>
      </c>
      <c r="C1530" s="50">
        <v>43285</v>
      </c>
      <c r="D1530" s="39" t="s">
        <v>1896</v>
      </c>
      <c r="E1530" s="39">
        <v>1965</v>
      </c>
      <c r="F1530" s="39" t="s">
        <v>2122</v>
      </c>
      <c r="G1530" s="51" t="s">
        <v>2089</v>
      </c>
      <c r="H1530" s="39">
        <v>2</v>
      </c>
      <c r="I1530" s="39">
        <v>2</v>
      </c>
      <c r="J1530" s="39">
        <v>0</v>
      </c>
      <c r="K1530" s="39">
        <v>1066.7</v>
      </c>
      <c r="L1530" s="39">
        <v>583.70000000000005</v>
      </c>
      <c r="M1530" s="41">
        <v>0</v>
      </c>
      <c r="N1530" s="41">
        <f t="shared" si="131"/>
        <v>0</v>
      </c>
      <c r="O1530" s="41">
        <v>0</v>
      </c>
      <c r="P1530" s="41">
        <v>0</v>
      </c>
      <c r="Q1530" s="41">
        <v>0</v>
      </c>
      <c r="R1530" s="52">
        <v>45292</v>
      </c>
      <c r="S1530" s="52">
        <v>45657</v>
      </c>
    </row>
    <row r="1531" spans="1:19" ht="20.25" x14ac:dyDescent="0.3">
      <c r="A1531" s="39">
        <v>441</v>
      </c>
      <c r="B1531" s="40" t="s">
        <v>1126</v>
      </c>
      <c r="C1531" s="50">
        <v>43291</v>
      </c>
      <c r="D1531" s="39" t="s">
        <v>1896</v>
      </c>
      <c r="E1531" s="39">
        <v>1957</v>
      </c>
      <c r="F1531" s="39" t="s">
        <v>2122</v>
      </c>
      <c r="G1531" s="51" t="s">
        <v>2090</v>
      </c>
      <c r="H1531" s="39">
        <v>2</v>
      </c>
      <c r="I1531" s="39">
        <v>2</v>
      </c>
      <c r="J1531" s="39">
        <v>0</v>
      </c>
      <c r="K1531" s="39">
        <v>1022.5</v>
      </c>
      <c r="L1531" s="39">
        <v>390.1</v>
      </c>
      <c r="M1531" s="41">
        <v>0</v>
      </c>
      <c r="N1531" s="41">
        <f t="shared" si="131"/>
        <v>0</v>
      </c>
      <c r="O1531" s="41">
        <v>0</v>
      </c>
      <c r="P1531" s="41">
        <v>0</v>
      </c>
      <c r="Q1531" s="41">
        <v>0</v>
      </c>
      <c r="R1531" s="52">
        <v>45292</v>
      </c>
      <c r="S1531" s="52">
        <v>45657</v>
      </c>
    </row>
    <row r="1532" spans="1:19" ht="20.25" x14ac:dyDescent="0.3">
      <c r="A1532" s="39">
        <v>442</v>
      </c>
      <c r="B1532" s="40" t="s">
        <v>1127</v>
      </c>
      <c r="C1532" s="50">
        <v>43292</v>
      </c>
      <c r="D1532" s="39" t="s">
        <v>1896</v>
      </c>
      <c r="E1532" s="39">
        <v>1959</v>
      </c>
      <c r="F1532" s="39" t="s">
        <v>2122</v>
      </c>
      <c r="G1532" s="51" t="s">
        <v>2090</v>
      </c>
      <c r="H1532" s="39">
        <v>2</v>
      </c>
      <c r="I1532" s="39">
        <v>2</v>
      </c>
      <c r="J1532" s="39">
        <v>0</v>
      </c>
      <c r="K1532" s="39">
        <v>715.8</v>
      </c>
      <c r="L1532" s="39">
        <v>368.7</v>
      </c>
      <c r="M1532" s="41">
        <v>0</v>
      </c>
      <c r="N1532" s="41">
        <f t="shared" si="131"/>
        <v>0</v>
      </c>
      <c r="O1532" s="41">
        <v>0</v>
      </c>
      <c r="P1532" s="41">
        <v>0</v>
      </c>
      <c r="Q1532" s="41">
        <v>0</v>
      </c>
      <c r="R1532" s="52">
        <v>45292</v>
      </c>
      <c r="S1532" s="52">
        <v>45657</v>
      </c>
    </row>
    <row r="1533" spans="1:19" ht="20.25" x14ac:dyDescent="0.3">
      <c r="A1533" s="39">
        <v>443</v>
      </c>
      <c r="B1533" s="40" t="s">
        <v>1128</v>
      </c>
      <c r="C1533" s="50">
        <v>43293</v>
      </c>
      <c r="D1533" s="39" t="s">
        <v>1896</v>
      </c>
      <c r="E1533" s="39">
        <v>1956</v>
      </c>
      <c r="F1533" s="39" t="s">
        <v>2122</v>
      </c>
      <c r="G1533" s="51" t="s">
        <v>2090</v>
      </c>
      <c r="H1533" s="39">
        <v>2</v>
      </c>
      <c r="I1533" s="39">
        <v>2</v>
      </c>
      <c r="J1533" s="39">
        <v>0</v>
      </c>
      <c r="K1533" s="39">
        <v>1003.7</v>
      </c>
      <c r="L1533" s="39">
        <v>383.3</v>
      </c>
      <c r="M1533" s="41">
        <v>0</v>
      </c>
      <c r="N1533" s="41">
        <f t="shared" si="131"/>
        <v>0</v>
      </c>
      <c r="O1533" s="41">
        <v>0</v>
      </c>
      <c r="P1533" s="41">
        <v>0</v>
      </c>
      <c r="Q1533" s="41">
        <v>0</v>
      </c>
      <c r="R1533" s="52">
        <v>45292</v>
      </c>
      <c r="S1533" s="52">
        <v>45657</v>
      </c>
    </row>
    <row r="1534" spans="1:19" ht="20.25" x14ac:dyDescent="0.3">
      <c r="A1534" s="39">
        <v>444</v>
      </c>
      <c r="B1534" s="40" t="s">
        <v>2129</v>
      </c>
      <c r="C1534" s="50">
        <v>43455</v>
      </c>
      <c r="D1534" s="39" t="s">
        <v>1896</v>
      </c>
      <c r="E1534" s="39">
        <v>1968</v>
      </c>
      <c r="F1534" s="39">
        <v>0</v>
      </c>
      <c r="G1534" s="51" t="s">
        <v>2089</v>
      </c>
      <c r="H1534" s="39">
        <v>2</v>
      </c>
      <c r="I1534" s="39">
        <v>2</v>
      </c>
      <c r="J1534" s="39">
        <v>0</v>
      </c>
      <c r="K1534" s="39">
        <v>1086</v>
      </c>
      <c r="L1534" s="39">
        <v>612.9</v>
      </c>
      <c r="M1534" s="41">
        <v>0</v>
      </c>
      <c r="N1534" s="41">
        <f t="shared" si="131"/>
        <v>0</v>
      </c>
      <c r="O1534" s="41">
        <v>0</v>
      </c>
      <c r="P1534" s="41">
        <v>0</v>
      </c>
      <c r="Q1534" s="41">
        <v>0</v>
      </c>
      <c r="R1534" s="52">
        <v>45292</v>
      </c>
      <c r="S1534" s="52">
        <v>45657</v>
      </c>
    </row>
    <row r="1535" spans="1:19" ht="20.25" x14ac:dyDescent="0.25">
      <c r="A1535" s="42" t="s">
        <v>22</v>
      </c>
      <c r="B1535" s="42"/>
      <c r="C1535" s="53" t="s">
        <v>172</v>
      </c>
      <c r="D1535" s="53" t="s">
        <v>172</v>
      </c>
      <c r="E1535" s="53" t="s">
        <v>172</v>
      </c>
      <c r="F1535" s="53" t="s">
        <v>172</v>
      </c>
      <c r="G1535" s="53" t="s">
        <v>172</v>
      </c>
      <c r="H1535" s="53" t="s">
        <v>172</v>
      </c>
      <c r="I1535" s="53" t="s">
        <v>172</v>
      </c>
      <c r="J1535" s="45">
        <f>SUM(J1518:J1534)</f>
        <v>0</v>
      </c>
      <c r="K1535" s="45">
        <f t="shared" ref="K1535:Q1535" si="132">SUM(K1518:K1534)</f>
        <v>15383.5</v>
      </c>
      <c r="L1535" s="45">
        <f t="shared" si="132"/>
        <v>8115.7</v>
      </c>
      <c r="M1535" s="45">
        <f t="shared" si="132"/>
        <v>0</v>
      </c>
      <c r="N1535" s="45">
        <f t="shared" si="132"/>
        <v>0</v>
      </c>
      <c r="O1535" s="45">
        <f t="shared" si="132"/>
        <v>0</v>
      </c>
      <c r="P1535" s="45">
        <f t="shared" si="132"/>
        <v>0</v>
      </c>
      <c r="Q1535" s="45">
        <f t="shared" si="132"/>
        <v>0</v>
      </c>
      <c r="R1535" s="53" t="s">
        <v>172</v>
      </c>
      <c r="S1535" s="53" t="s">
        <v>172</v>
      </c>
    </row>
    <row r="1536" spans="1:19" ht="20.25" x14ac:dyDescent="0.25">
      <c r="A1536" s="49" t="s">
        <v>34</v>
      </c>
      <c r="B1536" s="49"/>
      <c r="C1536" s="53" t="s">
        <v>172</v>
      </c>
      <c r="D1536" s="53" t="s">
        <v>172</v>
      </c>
      <c r="E1536" s="53" t="s">
        <v>172</v>
      </c>
      <c r="F1536" s="53" t="s">
        <v>172</v>
      </c>
      <c r="G1536" s="53" t="s">
        <v>172</v>
      </c>
      <c r="H1536" s="53" t="s">
        <v>172</v>
      </c>
      <c r="I1536" s="53" t="s">
        <v>172</v>
      </c>
      <c r="J1536" s="45">
        <f>J1516+J1535</f>
        <v>0</v>
      </c>
      <c r="K1536" s="45">
        <f t="shared" ref="K1536:Q1536" si="133">K1516+K1535</f>
        <v>22149.63</v>
      </c>
      <c r="L1536" s="45">
        <f t="shared" si="133"/>
        <v>11231</v>
      </c>
      <c r="M1536" s="45">
        <f t="shared" si="133"/>
        <v>0</v>
      </c>
      <c r="N1536" s="45">
        <f t="shared" si="133"/>
        <v>0</v>
      </c>
      <c r="O1536" s="45">
        <f t="shared" si="133"/>
        <v>0</v>
      </c>
      <c r="P1536" s="45">
        <f t="shared" si="133"/>
        <v>0</v>
      </c>
      <c r="Q1536" s="45">
        <f t="shared" si="133"/>
        <v>0</v>
      </c>
      <c r="R1536" s="53" t="s">
        <v>172</v>
      </c>
      <c r="S1536" s="53" t="s">
        <v>172</v>
      </c>
    </row>
    <row r="1537" spans="1:19" ht="20.25" x14ac:dyDescent="0.3">
      <c r="A1537" s="455" t="s">
        <v>2002</v>
      </c>
      <c r="B1537" s="455"/>
      <c r="C1537" s="455"/>
      <c r="D1537" s="455"/>
      <c r="E1537" s="455"/>
      <c r="F1537" s="455"/>
      <c r="G1537" s="455"/>
      <c r="H1537" s="455"/>
      <c r="I1537" s="455"/>
      <c r="J1537" s="455"/>
      <c r="K1537" s="455"/>
      <c r="L1537" s="455"/>
      <c r="M1537" s="455"/>
      <c r="N1537" s="455"/>
      <c r="O1537" s="455"/>
      <c r="P1537" s="455"/>
      <c r="Q1537" s="455"/>
      <c r="R1537" s="455"/>
      <c r="S1537" s="456"/>
    </row>
    <row r="1538" spans="1:19" ht="20.25" x14ac:dyDescent="0.3">
      <c r="A1538" s="457" t="s">
        <v>2003</v>
      </c>
      <c r="B1538" s="457"/>
      <c r="C1538" s="457"/>
      <c r="D1538" s="457"/>
      <c r="E1538" s="457"/>
      <c r="F1538" s="457"/>
      <c r="G1538" s="457"/>
      <c r="H1538" s="457"/>
      <c r="I1538" s="457"/>
      <c r="J1538" s="457"/>
      <c r="K1538" s="457"/>
      <c r="L1538" s="457"/>
      <c r="M1538" s="457"/>
      <c r="N1538" s="457"/>
      <c r="O1538" s="457"/>
      <c r="P1538" s="457"/>
      <c r="Q1538" s="457"/>
      <c r="R1538" s="457"/>
      <c r="S1538" s="458"/>
    </row>
    <row r="1539" spans="1:19" ht="20.25" x14ac:dyDescent="0.3">
      <c r="A1539" s="39">
        <v>445</v>
      </c>
      <c r="B1539" s="40" t="s">
        <v>693</v>
      </c>
      <c r="C1539" s="50">
        <v>42238</v>
      </c>
      <c r="D1539" s="39" t="s">
        <v>1896</v>
      </c>
      <c r="E1539" s="39">
        <v>1972</v>
      </c>
      <c r="F1539" s="39" t="s">
        <v>2122</v>
      </c>
      <c r="G1539" s="51" t="s">
        <v>2094</v>
      </c>
      <c r="H1539" s="39">
        <v>2</v>
      </c>
      <c r="I1539" s="39">
        <v>2</v>
      </c>
      <c r="J1539" s="39">
        <v>0</v>
      </c>
      <c r="K1539" s="39">
        <v>1187.4000000000001</v>
      </c>
      <c r="L1539" s="39">
        <v>503.5</v>
      </c>
      <c r="M1539" s="41">
        <v>0</v>
      </c>
      <c r="N1539" s="41">
        <f>M1539</f>
        <v>0</v>
      </c>
      <c r="O1539" s="41">
        <v>0</v>
      </c>
      <c r="P1539" s="41">
        <v>0</v>
      </c>
      <c r="Q1539" s="41">
        <v>0</v>
      </c>
      <c r="R1539" s="52">
        <v>45292</v>
      </c>
      <c r="S1539" s="52">
        <v>45657</v>
      </c>
    </row>
    <row r="1540" spans="1:19" ht="20.25" x14ac:dyDescent="0.3">
      <c r="A1540" s="39">
        <v>446</v>
      </c>
      <c r="B1540" s="40" t="s">
        <v>694</v>
      </c>
      <c r="C1540" s="50">
        <v>42255</v>
      </c>
      <c r="D1540" s="39" t="s">
        <v>1896</v>
      </c>
      <c r="E1540" s="39">
        <v>1972</v>
      </c>
      <c r="F1540" s="39" t="s">
        <v>2122</v>
      </c>
      <c r="G1540" s="51" t="s">
        <v>2094</v>
      </c>
      <c r="H1540" s="39">
        <v>2</v>
      </c>
      <c r="I1540" s="39">
        <v>2</v>
      </c>
      <c r="J1540" s="39">
        <v>0</v>
      </c>
      <c r="K1540" s="39">
        <v>1325.6</v>
      </c>
      <c r="L1540" s="39">
        <v>509.2</v>
      </c>
      <c r="M1540" s="41">
        <v>0</v>
      </c>
      <c r="N1540" s="41">
        <f>M1540</f>
        <v>0</v>
      </c>
      <c r="O1540" s="41">
        <v>0</v>
      </c>
      <c r="P1540" s="41">
        <v>0</v>
      </c>
      <c r="Q1540" s="41">
        <v>0</v>
      </c>
      <c r="R1540" s="52">
        <v>45292</v>
      </c>
      <c r="S1540" s="52">
        <v>45657</v>
      </c>
    </row>
    <row r="1541" spans="1:19" ht="20.25" x14ac:dyDescent="0.3">
      <c r="A1541" s="39">
        <v>447</v>
      </c>
      <c r="B1541" s="40" t="s">
        <v>695</v>
      </c>
      <c r="C1541" s="50">
        <v>42274</v>
      </c>
      <c r="D1541" s="39" t="s">
        <v>1896</v>
      </c>
      <c r="E1541" s="39">
        <v>1967</v>
      </c>
      <c r="F1541" s="39" t="s">
        <v>2122</v>
      </c>
      <c r="G1541" s="51" t="s">
        <v>2094</v>
      </c>
      <c r="H1541" s="39">
        <v>2</v>
      </c>
      <c r="I1541" s="39">
        <v>3</v>
      </c>
      <c r="J1541" s="39">
        <v>0</v>
      </c>
      <c r="K1541" s="39">
        <v>1307.5999999999999</v>
      </c>
      <c r="L1541" s="39">
        <v>513.29999999999995</v>
      </c>
      <c r="M1541" s="41">
        <v>0</v>
      </c>
      <c r="N1541" s="41">
        <f t="shared" ref="N1541:N1603" si="134">M1541</f>
        <v>0</v>
      </c>
      <c r="O1541" s="41">
        <v>0</v>
      </c>
      <c r="P1541" s="41">
        <v>0</v>
      </c>
      <c r="Q1541" s="41">
        <v>0</v>
      </c>
      <c r="R1541" s="52">
        <v>45292</v>
      </c>
      <c r="S1541" s="52">
        <v>45657</v>
      </c>
    </row>
    <row r="1542" spans="1:19" ht="20.25" x14ac:dyDescent="0.3">
      <c r="A1542" s="39">
        <v>448</v>
      </c>
      <c r="B1542" s="40" t="s">
        <v>696</v>
      </c>
      <c r="C1542" s="50">
        <v>42283</v>
      </c>
      <c r="D1542" s="39" t="s">
        <v>1896</v>
      </c>
      <c r="E1542" s="39">
        <v>1972</v>
      </c>
      <c r="F1542" s="39" t="s">
        <v>2122</v>
      </c>
      <c r="G1542" s="51" t="s">
        <v>2094</v>
      </c>
      <c r="H1542" s="39">
        <v>2</v>
      </c>
      <c r="I1542" s="39">
        <v>2</v>
      </c>
      <c r="J1542" s="39">
        <v>0</v>
      </c>
      <c r="K1542" s="39">
        <v>1298.3</v>
      </c>
      <c r="L1542" s="39">
        <v>498.5</v>
      </c>
      <c r="M1542" s="41">
        <v>0</v>
      </c>
      <c r="N1542" s="41">
        <f t="shared" si="134"/>
        <v>0</v>
      </c>
      <c r="O1542" s="41">
        <v>0</v>
      </c>
      <c r="P1542" s="41">
        <v>0</v>
      </c>
      <c r="Q1542" s="41">
        <v>0</v>
      </c>
      <c r="R1542" s="52">
        <v>45292</v>
      </c>
      <c r="S1542" s="52">
        <v>45657</v>
      </c>
    </row>
    <row r="1543" spans="1:19" ht="20.25" x14ac:dyDescent="0.3">
      <c r="A1543" s="39">
        <v>449</v>
      </c>
      <c r="B1543" s="40" t="s">
        <v>697</v>
      </c>
      <c r="C1543" s="50">
        <v>42284</v>
      </c>
      <c r="D1543" s="39" t="s">
        <v>1896</v>
      </c>
      <c r="E1543" s="39">
        <v>1971</v>
      </c>
      <c r="F1543" s="39" t="s">
        <v>2122</v>
      </c>
      <c r="G1543" s="51" t="s">
        <v>2094</v>
      </c>
      <c r="H1543" s="39">
        <v>2</v>
      </c>
      <c r="I1543" s="39">
        <v>2</v>
      </c>
      <c r="J1543" s="39">
        <v>0</v>
      </c>
      <c r="K1543" s="39">
        <v>1194.5</v>
      </c>
      <c r="L1543" s="39">
        <v>509.2</v>
      </c>
      <c r="M1543" s="41">
        <v>0</v>
      </c>
      <c r="N1543" s="41">
        <f t="shared" si="134"/>
        <v>0</v>
      </c>
      <c r="O1543" s="41">
        <v>0</v>
      </c>
      <c r="P1543" s="41">
        <v>0</v>
      </c>
      <c r="Q1543" s="41">
        <v>0</v>
      </c>
      <c r="R1543" s="52">
        <v>45292</v>
      </c>
      <c r="S1543" s="52">
        <v>45657</v>
      </c>
    </row>
    <row r="1544" spans="1:19" ht="20.25" x14ac:dyDescent="0.25">
      <c r="A1544" s="49" t="s">
        <v>34</v>
      </c>
      <c r="B1544" s="49"/>
      <c r="C1544" s="53" t="s">
        <v>172</v>
      </c>
      <c r="D1544" s="53" t="s">
        <v>172</v>
      </c>
      <c r="E1544" s="53" t="s">
        <v>172</v>
      </c>
      <c r="F1544" s="53" t="s">
        <v>172</v>
      </c>
      <c r="G1544" s="53" t="s">
        <v>172</v>
      </c>
      <c r="H1544" s="53" t="s">
        <v>172</v>
      </c>
      <c r="I1544" s="53" t="s">
        <v>172</v>
      </c>
      <c r="J1544" s="45">
        <f>SUM(J1539:J1543)</f>
        <v>0</v>
      </c>
      <c r="K1544" s="45">
        <f t="shared" ref="K1544:Q1544" si="135">SUM(K1539:K1543)</f>
        <v>6313.4</v>
      </c>
      <c r="L1544" s="45">
        <f t="shared" si="135"/>
        <v>2533.6999999999998</v>
      </c>
      <c r="M1544" s="45">
        <f t="shared" si="135"/>
        <v>0</v>
      </c>
      <c r="N1544" s="45">
        <f t="shared" si="135"/>
        <v>0</v>
      </c>
      <c r="O1544" s="45">
        <f t="shared" si="135"/>
        <v>0</v>
      </c>
      <c r="P1544" s="45">
        <f t="shared" si="135"/>
        <v>0</v>
      </c>
      <c r="Q1544" s="45">
        <f t="shared" si="135"/>
        <v>0</v>
      </c>
      <c r="R1544" s="53" t="s">
        <v>172</v>
      </c>
      <c r="S1544" s="53" t="s">
        <v>172</v>
      </c>
    </row>
    <row r="1545" spans="1:19" ht="20.25" x14ac:dyDescent="0.3">
      <c r="A1545" s="455" t="s">
        <v>2004</v>
      </c>
      <c r="B1545" s="455"/>
      <c r="C1545" s="455"/>
      <c r="D1545" s="455"/>
      <c r="E1545" s="455"/>
      <c r="F1545" s="455"/>
      <c r="G1545" s="455"/>
      <c r="H1545" s="455"/>
      <c r="I1545" s="455"/>
      <c r="J1545" s="455"/>
      <c r="K1545" s="455"/>
      <c r="L1545" s="455"/>
      <c r="M1545" s="455"/>
      <c r="N1545" s="455"/>
      <c r="O1545" s="455"/>
      <c r="P1545" s="455"/>
      <c r="Q1545" s="455"/>
      <c r="R1545" s="455"/>
      <c r="S1545" s="456"/>
    </row>
    <row r="1546" spans="1:19" ht="20.25" x14ac:dyDescent="0.3">
      <c r="A1546" s="457" t="s">
        <v>2005</v>
      </c>
      <c r="B1546" s="457"/>
      <c r="C1546" s="457"/>
      <c r="D1546" s="457"/>
      <c r="E1546" s="457"/>
      <c r="F1546" s="457"/>
      <c r="G1546" s="457"/>
      <c r="H1546" s="457"/>
      <c r="I1546" s="457"/>
      <c r="J1546" s="457"/>
      <c r="K1546" s="457"/>
      <c r="L1546" s="457"/>
      <c r="M1546" s="457"/>
      <c r="N1546" s="457"/>
      <c r="O1546" s="457"/>
      <c r="P1546" s="457"/>
      <c r="Q1546" s="457"/>
      <c r="R1546" s="457"/>
      <c r="S1546" s="458"/>
    </row>
    <row r="1547" spans="1:19" ht="20.25" x14ac:dyDescent="0.3">
      <c r="A1547" s="39">
        <v>450</v>
      </c>
      <c r="B1547" s="40" t="s">
        <v>42</v>
      </c>
      <c r="C1547" s="50">
        <v>43689</v>
      </c>
      <c r="D1547" s="39" t="s">
        <v>1896</v>
      </c>
      <c r="E1547" s="39">
        <v>1958</v>
      </c>
      <c r="F1547" s="39">
        <v>2021</v>
      </c>
      <c r="G1547" s="51" t="s">
        <v>2089</v>
      </c>
      <c r="H1547" s="39">
        <v>2</v>
      </c>
      <c r="I1547" s="39">
        <v>1</v>
      </c>
      <c r="J1547" s="39">
        <v>0</v>
      </c>
      <c r="K1547" s="39">
        <v>682.35</v>
      </c>
      <c r="L1547" s="39">
        <v>440.4</v>
      </c>
      <c r="M1547" s="41">
        <v>0</v>
      </c>
      <c r="N1547" s="41">
        <f t="shared" si="134"/>
        <v>0</v>
      </c>
      <c r="O1547" s="41">
        <v>0</v>
      </c>
      <c r="P1547" s="41">
        <v>0</v>
      </c>
      <c r="Q1547" s="41">
        <v>0</v>
      </c>
      <c r="R1547" s="52">
        <v>45292</v>
      </c>
      <c r="S1547" s="52">
        <v>45657</v>
      </c>
    </row>
    <row r="1548" spans="1:19" ht="20.25" x14ac:dyDescent="0.3">
      <c r="A1548" s="39">
        <v>451</v>
      </c>
      <c r="B1548" s="40" t="s">
        <v>699</v>
      </c>
      <c r="C1548" s="50">
        <v>43650</v>
      </c>
      <c r="D1548" s="39" t="s">
        <v>1896</v>
      </c>
      <c r="E1548" s="39">
        <v>1972</v>
      </c>
      <c r="F1548" s="39" t="s">
        <v>2122</v>
      </c>
      <c r="G1548" s="51" t="s">
        <v>2089</v>
      </c>
      <c r="H1548" s="39">
        <v>5</v>
      </c>
      <c r="I1548" s="39">
        <v>4</v>
      </c>
      <c r="J1548" s="39">
        <v>0</v>
      </c>
      <c r="K1548" s="39">
        <v>3829</v>
      </c>
      <c r="L1548" s="39">
        <v>3299.8</v>
      </c>
      <c r="M1548" s="41">
        <v>0</v>
      </c>
      <c r="N1548" s="41">
        <f t="shared" si="134"/>
        <v>0</v>
      </c>
      <c r="O1548" s="41">
        <v>0</v>
      </c>
      <c r="P1548" s="41">
        <v>0</v>
      </c>
      <c r="Q1548" s="41">
        <v>0</v>
      </c>
      <c r="R1548" s="52">
        <v>45292</v>
      </c>
      <c r="S1548" s="52">
        <v>45657</v>
      </c>
    </row>
    <row r="1549" spans="1:19" ht="20.25" x14ac:dyDescent="0.3">
      <c r="A1549" s="39">
        <v>452</v>
      </c>
      <c r="B1549" s="40" t="s">
        <v>700</v>
      </c>
      <c r="C1549" s="50">
        <v>43651</v>
      </c>
      <c r="D1549" s="39" t="s">
        <v>1896</v>
      </c>
      <c r="E1549" s="39">
        <v>1970</v>
      </c>
      <c r="F1549" s="39" t="s">
        <v>2122</v>
      </c>
      <c r="G1549" s="51" t="s">
        <v>2089</v>
      </c>
      <c r="H1549" s="39">
        <v>5</v>
      </c>
      <c r="I1549" s="39">
        <v>4</v>
      </c>
      <c r="J1549" s="39">
        <v>0</v>
      </c>
      <c r="K1549" s="39">
        <v>3941</v>
      </c>
      <c r="L1549" s="39">
        <v>3491.4</v>
      </c>
      <c r="M1549" s="41">
        <v>0</v>
      </c>
      <c r="N1549" s="41">
        <f t="shared" si="134"/>
        <v>0</v>
      </c>
      <c r="O1549" s="41">
        <v>0</v>
      </c>
      <c r="P1549" s="41">
        <v>0</v>
      </c>
      <c r="Q1549" s="41">
        <v>0</v>
      </c>
      <c r="R1549" s="52">
        <v>45292</v>
      </c>
      <c r="S1549" s="52">
        <v>45657</v>
      </c>
    </row>
    <row r="1550" spans="1:19" ht="20.25" x14ac:dyDescent="0.3">
      <c r="A1550" s="39">
        <v>453</v>
      </c>
      <c r="B1550" s="40" t="s">
        <v>1506</v>
      </c>
      <c r="C1550" s="50">
        <v>43787</v>
      </c>
      <c r="D1550" s="39" t="s">
        <v>1896</v>
      </c>
      <c r="E1550" s="39">
        <v>1966</v>
      </c>
      <c r="F1550" s="39" t="s">
        <v>2122</v>
      </c>
      <c r="G1550" s="51" t="s">
        <v>2089</v>
      </c>
      <c r="H1550" s="39">
        <v>4</v>
      </c>
      <c r="I1550" s="39">
        <v>2</v>
      </c>
      <c r="J1550" s="39">
        <v>0</v>
      </c>
      <c r="K1550" s="39">
        <v>2136.3000000000002</v>
      </c>
      <c r="L1550" s="39">
        <v>1289.7</v>
      </c>
      <c r="M1550" s="41">
        <v>0</v>
      </c>
      <c r="N1550" s="41">
        <f t="shared" si="134"/>
        <v>0</v>
      </c>
      <c r="O1550" s="41">
        <v>0</v>
      </c>
      <c r="P1550" s="41">
        <v>0</v>
      </c>
      <c r="Q1550" s="41">
        <v>0</v>
      </c>
      <c r="R1550" s="52">
        <v>45292</v>
      </c>
      <c r="S1550" s="52">
        <v>45657</v>
      </c>
    </row>
    <row r="1551" spans="1:19" ht="20.25" x14ac:dyDescent="0.3">
      <c r="A1551" s="39">
        <v>454</v>
      </c>
      <c r="B1551" s="40" t="s">
        <v>1507</v>
      </c>
      <c r="C1551" s="50">
        <v>43784</v>
      </c>
      <c r="D1551" s="39" t="s">
        <v>1896</v>
      </c>
      <c r="E1551" s="39">
        <v>1958</v>
      </c>
      <c r="F1551" s="39" t="s">
        <v>2122</v>
      </c>
      <c r="G1551" s="51" t="s">
        <v>2090</v>
      </c>
      <c r="H1551" s="39">
        <v>2</v>
      </c>
      <c r="I1551" s="39">
        <v>2</v>
      </c>
      <c r="J1551" s="39">
        <v>0</v>
      </c>
      <c r="K1551" s="39">
        <v>647.70000000000005</v>
      </c>
      <c r="L1551" s="39">
        <v>425.3</v>
      </c>
      <c r="M1551" s="41">
        <v>0</v>
      </c>
      <c r="N1551" s="41">
        <f t="shared" si="134"/>
        <v>0</v>
      </c>
      <c r="O1551" s="41">
        <v>0</v>
      </c>
      <c r="P1551" s="41">
        <v>0</v>
      </c>
      <c r="Q1551" s="41">
        <v>0</v>
      </c>
      <c r="R1551" s="52">
        <v>45292</v>
      </c>
      <c r="S1551" s="52">
        <v>45657</v>
      </c>
    </row>
    <row r="1552" spans="1:19" ht="20.25" x14ac:dyDescent="0.3">
      <c r="A1552" s="39">
        <v>455</v>
      </c>
      <c r="B1552" s="40" t="s">
        <v>1508</v>
      </c>
      <c r="C1552" s="50">
        <v>43791</v>
      </c>
      <c r="D1552" s="39" t="s">
        <v>1896</v>
      </c>
      <c r="E1552" s="39">
        <v>1969</v>
      </c>
      <c r="F1552" s="39" t="s">
        <v>2122</v>
      </c>
      <c r="G1552" s="51" t="s">
        <v>2089</v>
      </c>
      <c r="H1552" s="39">
        <v>5</v>
      </c>
      <c r="I1552" s="39">
        <v>4</v>
      </c>
      <c r="J1552" s="39">
        <v>0</v>
      </c>
      <c r="K1552" s="39">
        <v>4887.8999999999996</v>
      </c>
      <c r="L1552" s="39">
        <v>3077.4</v>
      </c>
      <c r="M1552" s="41">
        <v>0</v>
      </c>
      <c r="N1552" s="41">
        <f t="shared" si="134"/>
        <v>0</v>
      </c>
      <c r="O1552" s="41">
        <v>0</v>
      </c>
      <c r="P1552" s="41">
        <v>0</v>
      </c>
      <c r="Q1552" s="41">
        <v>0</v>
      </c>
      <c r="R1552" s="52">
        <v>45292</v>
      </c>
      <c r="S1552" s="52">
        <v>45657</v>
      </c>
    </row>
    <row r="1553" spans="1:19" ht="20.25" x14ac:dyDescent="0.3">
      <c r="A1553" s="39">
        <v>456</v>
      </c>
      <c r="B1553" s="40" t="s">
        <v>1133</v>
      </c>
      <c r="C1553" s="50">
        <v>43838</v>
      </c>
      <c r="D1553" s="39" t="s">
        <v>1896</v>
      </c>
      <c r="E1553" s="39">
        <v>1964</v>
      </c>
      <c r="F1553" s="39" t="s">
        <v>2122</v>
      </c>
      <c r="G1553" s="51" t="s">
        <v>2094</v>
      </c>
      <c r="H1553" s="39">
        <v>2</v>
      </c>
      <c r="I1553" s="39">
        <v>1</v>
      </c>
      <c r="J1553" s="39">
        <v>0</v>
      </c>
      <c r="K1553" s="39">
        <v>354.2</v>
      </c>
      <c r="L1553" s="39">
        <v>416.4</v>
      </c>
      <c r="M1553" s="41">
        <v>0</v>
      </c>
      <c r="N1553" s="41">
        <f t="shared" si="134"/>
        <v>0</v>
      </c>
      <c r="O1553" s="41">
        <v>0</v>
      </c>
      <c r="P1553" s="41">
        <v>0</v>
      </c>
      <c r="Q1553" s="41">
        <v>0</v>
      </c>
      <c r="R1553" s="52">
        <v>45292</v>
      </c>
      <c r="S1553" s="52">
        <v>45657</v>
      </c>
    </row>
    <row r="1554" spans="1:19" ht="20.25" x14ac:dyDescent="0.3">
      <c r="A1554" s="39">
        <v>457</v>
      </c>
      <c r="B1554" s="40" t="s">
        <v>1134</v>
      </c>
      <c r="C1554" s="50">
        <v>43839</v>
      </c>
      <c r="D1554" s="39" t="s">
        <v>1896</v>
      </c>
      <c r="E1554" s="39">
        <v>1964</v>
      </c>
      <c r="F1554" s="39" t="s">
        <v>2122</v>
      </c>
      <c r="G1554" s="51" t="s">
        <v>2094</v>
      </c>
      <c r="H1554" s="39">
        <v>2</v>
      </c>
      <c r="I1554" s="39">
        <v>1</v>
      </c>
      <c r="J1554" s="39">
        <v>0</v>
      </c>
      <c r="K1554" s="39">
        <v>336.9</v>
      </c>
      <c r="L1554" s="39">
        <v>522.29999999999995</v>
      </c>
      <c r="M1554" s="41">
        <v>0</v>
      </c>
      <c r="N1554" s="41">
        <f t="shared" si="134"/>
        <v>0</v>
      </c>
      <c r="O1554" s="41">
        <v>0</v>
      </c>
      <c r="P1554" s="41">
        <v>0</v>
      </c>
      <c r="Q1554" s="41">
        <v>0</v>
      </c>
      <c r="R1554" s="52">
        <v>45292</v>
      </c>
      <c r="S1554" s="52">
        <v>45657</v>
      </c>
    </row>
    <row r="1555" spans="1:19" ht="20.25" x14ac:dyDescent="0.25">
      <c r="A1555" s="42" t="s">
        <v>22</v>
      </c>
      <c r="B1555" s="42"/>
      <c r="C1555" s="53" t="s">
        <v>172</v>
      </c>
      <c r="D1555" s="53" t="s">
        <v>172</v>
      </c>
      <c r="E1555" s="53" t="s">
        <v>172</v>
      </c>
      <c r="F1555" s="53" t="s">
        <v>172</v>
      </c>
      <c r="G1555" s="53" t="s">
        <v>172</v>
      </c>
      <c r="H1555" s="53" t="s">
        <v>172</v>
      </c>
      <c r="I1555" s="53" t="s">
        <v>172</v>
      </c>
      <c r="J1555" s="45">
        <f>SUM(J1547:J1554)</f>
        <v>0</v>
      </c>
      <c r="K1555" s="45">
        <f t="shared" ref="K1555:Q1555" si="136">SUM(K1547:K1554)</f>
        <v>16815.350000000002</v>
      </c>
      <c r="L1555" s="45">
        <f t="shared" si="136"/>
        <v>12962.699999999999</v>
      </c>
      <c r="M1555" s="45">
        <f t="shared" si="136"/>
        <v>0</v>
      </c>
      <c r="N1555" s="45">
        <f t="shared" si="136"/>
        <v>0</v>
      </c>
      <c r="O1555" s="45">
        <f t="shared" si="136"/>
        <v>0</v>
      </c>
      <c r="P1555" s="45">
        <f t="shared" si="136"/>
        <v>0</v>
      </c>
      <c r="Q1555" s="45">
        <f t="shared" si="136"/>
        <v>0</v>
      </c>
      <c r="R1555" s="53" t="s">
        <v>172</v>
      </c>
      <c r="S1555" s="53" t="s">
        <v>172</v>
      </c>
    </row>
    <row r="1556" spans="1:19" ht="20.25" x14ac:dyDescent="0.3">
      <c r="A1556" s="463" t="s">
        <v>2006</v>
      </c>
      <c r="B1556" s="463"/>
      <c r="C1556" s="463"/>
      <c r="D1556" s="463"/>
      <c r="E1556" s="463"/>
      <c r="F1556" s="463"/>
      <c r="G1556" s="463"/>
      <c r="H1556" s="463"/>
      <c r="I1556" s="463"/>
      <c r="J1556" s="463"/>
      <c r="K1556" s="463"/>
      <c r="L1556" s="463"/>
      <c r="M1556" s="463"/>
      <c r="N1556" s="463"/>
      <c r="O1556" s="463"/>
      <c r="P1556" s="463"/>
      <c r="Q1556" s="463"/>
      <c r="R1556" s="463"/>
      <c r="S1556" s="464"/>
    </row>
    <row r="1557" spans="1:19" ht="20.25" x14ac:dyDescent="0.3">
      <c r="A1557" s="39">
        <v>458</v>
      </c>
      <c r="B1557" s="40" t="s">
        <v>708</v>
      </c>
      <c r="C1557" s="50">
        <v>43853</v>
      </c>
      <c r="D1557" s="39" t="s">
        <v>1896</v>
      </c>
      <c r="E1557" s="39">
        <v>1961</v>
      </c>
      <c r="F1557" s="39" t="s">
        <v>2122</v>
      </c>
      <c r="G1557" s="51" t="s">
        <v>2094</v>
      </c>
      <c r="H1557" s="39">
        <v>2</v>
      </c>
      <c r="I1557" s="39">
        <v>1</v>
      </c>
      <c r="J1557" s="39">
        <v>0</v>
      </c>
      <c r="K1557" s="39">
        <v>422</v>
      </c>
      <c r="L1557" s="39">
        <v>387</v>
      </c>
      <c r="M1557" s="41">
        <v>0</v>
      </c>
      <c r="N1557" s="41">
        <f t="shared" si="134"/>
        <v>0</v>
      </c>
      <c r="O1557" s="41">
        <v>0</v>
      </c>
      <c r="P1557" s="41">
        <v>0</v>
      </c>
      <c r="Q1557" s="41">
        <v>0</v>
      </c>
      <c r="R1557" s="52">
        <v>45292</v>
      </c>
      <c r="S1557" s="52">
        <v>45657</v>
      </c>
    </row>
    <row r="1558" spans="1:19" ht="20.25" x14ac:dyDescent="0.3">
      <c r="A1558" s="39">
        <v>459</v>
      </c>
      <c r="B1558" s="40" t="s">
        <v>709</v>
      </c>
      <c r="C1558" s="50">
        <v>43854</v>
      </c>
      <c r="D1558" s="39" t="s">
        <v>1896</v>
      </c>
      <c r="E1558" s="39">
        <v>1961</v>
      </c>
      <c r="F1558" s="39" t="s">
        <v>2122</v>
      </c>
      <c r="G1558" s="51" t="s">
        <v>2094</v>
      </c>
      <c r="H1558" s="39">
        <v>2</v>
      </c>
      <c r="I1558" s="39">
        <v>1</v>
      </c>
      <c r="J1558" s="39">
        <v>0</v>
      </c>
      <c r="K1558" s="39">
        <v>382.3</v>
      </c>
      <c r="L1558" s="39">
        <v>382.3</v>
      </c>
      <c r="M1558" s="41">
        <v>0</v>
      </c>
      <c r="N1558" s="41">
        <f t="shared" si="134"/>
        <v>0</v>
      </c>
      <c r="O1558" s="41">
        <v>0</v>
      </c>
      <c r="P1558" s="41">
        <v>0</v>
      </c>
      <c r="Q1558" s="41">
        <v>0</v>
      </c>
      <c r="R1558" s="52">
        <v>45292</v>
      </c>
      <c r="S1558" s="52">
        <v>45657</v>
      </c>
    </row>
    <row r="1559" spans="1:19" ht="20.25" x14ac:dyDescent="0.3">
      <c r="A1559" s="39">
        <v>460</v>
      </c>
      <c r="B1559" s="40" t="s">
        <v>710</v>
      </c>
      <c r="C1559" s="50">
        <v>43855</v>
      </c>
      <c r="D1559" s="39" t="s">
        <v>1896</v>
      </c>
      <c r="E1559" s="39">
        <v>1961</v>
      </c>
      <c r="F1559" s="39" t="s">
        <v>2122</v>
      </c>
      <c r="G1559" s="51" t="s">
        <v>2094</v>
      </c>
      <c r="H1559" s="39">
        <v>2</v>
      </c>
      <c r="I1559" s="39">
        <v>1</v>
      </c>
      <c r="J1559" s="39">
        <v>0</v>
      </c>
      <c r="K1559" s="39">
        <v>390.9</v>
      </c>
      <c r="L1559" s="39">
        <v>384</v>
      </c>
      <c r="M1559" s="41">
        <v>0</v>
      </c>
      <c r="N1559" s="41">
        <f t="shared" si="134"/>
        <v>0</v>
      </c>
      <c r="O1559" s="41">
        <v>0</v>
      </c>
      <c r="P1559" s="41">
        <v>0</v>
      </c>
      <c r="Q1559" s="41">
        <v>0</v>
      </c>
      <c r="R1559" s="52">
        <v>45292</v>
      </c>
      <c r="S1559" s="52">
        <v>45657</v>
      </c>
    </row>
    <row r="1560" spans="1:19" ht="20.25" x14ac:dyDescent="0.3">
      <c r="A1560" s="39">
        <v>461</v>
      </c>
      <c r="B1560" s="40" t="s">
        <v>711</v>
      </c>
      <c r="C1560" s="50">
        <v>43856</v>
      </c>
      <c r="D1560" s="39" t="s">
        <v>1896</v>
      </c>
      <c r="E1560" s="39">
        <v>1961</v>
      </c>
      <c r="F1560" s="39" t="s">
        <v>2122</v>
      </c>
      <c r="G1560" s="51" t="s">
        <v>2094</v>
      </c>
      <c r="H1560" s="39">
        <v>2</v>
      </c>
      <c r="I1560" s="39">
        <v>1</v>
      </c>
      <c r="J1560" s="39">
        <v>0</v>
      </c>
      <c r="K1560" s="39">
        <v>413.5</v>
      </c>
      <c r="L1560" s="39">
        <v>400</v>
      </c>
      <c r="M1560" s="41">
        <v>0</v>
      </c>
      <c r="N1560" s="41">
        <f t="shared" si="134"/>
        <v>0</v>
      </c>
      <c r="O1560" s="41">
        <v>0</v>
      </c>
      <c r="P1560" s="41">
        <v>0</v>
      </c>
      <c r="Q1560" s="41">
        <v>0</v>
      </c>
      <c r="R1560" s="52">
        <v>45292</v>
      </c>
      <c r="S1560" s="52">
        <v>45657</v>
      </c>
    </row>
    <row r="1561" spans="1:19" ht="20.25" x14ac:dyDescent="0.3">
      <c r="A1561" s="39">
        <v>462</v>
      </c>
      <c r="B1561" s="40" t="s">
        <v>712</v>
      </c>
      <c r="C1561" s="50">
        <v>43890</v>
      </c>
      <c r="D1561" s="39" t="s">
        <v>1896</v>
      </c>
      <c r="E1561" s="39">
        <v>1958</v>
      </c>
      <c r="F1561" s="39" t="s">
        <v>2122</v>
      </c>
      <c r="G1561" s="51" t="s">
        <v>2094</v>
      </c>
      <c r="H1561" s="39">
        <v>2</v>
      </c>
      <c r="I1561" s="39">
        <v>1</v>
      </c>
      <c r="J1561" s="39">
        <v>0</v>
      </c>
      <c r="K1561" s="39">
        <v>401.4</v>
      </c>
      <c r="L1561" s="39">
        <v>405.2</v>
      </c>
      <c r="M1561" s="41">
        <v>0</v>
      </c>
      <c r="N1561" s="41">
        <f t="shared" si="134"/>
        <v>0</v>
      </c>
      <c r="O1561" s="41">
        <v>0</v>
      </c>
      <c r="P1561" s="41">
        <v>0</v>
      </c>
      <c r="Q1561" s="41">
        <v>0</v>
      </c>
      <c r="R1561" s="52">
        <v>45292</v>
      </c>
      <c r="S1561" s="52">
        <v>45657</v>
      </c>
    </row>
    <row r="1562" spans="1:19" ht="20.25" x14ac:dyDescent="0.3">
      <c r="A1562" s="39">
        <v>463</v>
      </c>
      <c r="B1562" s="40" t="s">
        <v>713</v>
      </c>
      <c r="C1562" s="50">
        <v>43884</v>
      </c>
      <c r="D1562" s="39" t="s">
        <v>1896</v>
      </c>
      <c r="E1562" s="39">
        <v>1958</v>
      </c>
      <c r="F1562" s="39" t="s">
        <v>2122</v>
      </c>
      <c r="G1562" s="51" t="s">
        <v>2094</v>
      </c>
      <c r="H1562" s="39">
        <v>2</v>
      </c>
      <c r="I1562" s="39">
        <v>1</v>
      </c>
      <c r="J1562" s="39">
        <v>0</v>
      </c>
      <c r="K1562" s="39">
        <v>405.2</v>
      </c>
      <c r="L1562" s="39">
        <v>345.1</v>
      </c>
      <c r="M1562" s="41">
        <v>0</v>
      </c>
      <c r="N1562" s="41">
        <f t="shared" si="134"/>
        <v>0</v>
      </c>
      <c r="O1562" s="41">
        <v>0</v>
      </c>
      <c r="P1562" s="41">
        <v>0</v>
      </c>
      <c r="Q1562" s="41">
        <v>0</v>
      </c>
      <c r="R1562" s="52">
        <v>45292</v>
      </c>
      <c r="S1562" s="52">
        <v>45657</v>
      </c>
    </row>
    <row r="1563" spans="1:19" ht="20.25" x14ac:dyDescent="0.3">
      <c r="A1563" s="39">
        <v>464</v>
      </c>
      <c r="B1563" s="40" t="s">
        <v>714</v>
      </c>
      <c r="C1563" s="50">
        <v>43885</v>
      </c>
      <c r="D1563" s="39" t="s">
        <v>1896</v>
      </c>
      <c r="E1563" s="39">
        <v>1957</v>
      </c>
      <c r="F1563" s="39" t="s">
        <v>2122</v>
      </c>
      <c r="G1563" s="51" t="s">
        <v>2094</v>
      </c>
      <c r="H1563" s="39">
        <v>2</v>
      </c>
      <c r="I1563" s="39">
        <v>1</v>
      </c>
      <c r="J1563" s="39">
        <v>0</v>
      </c>
      <c r="K1563" s="39">
        <v>402.2</v>
      </c>
      <c r="L1563" s="39">
        <v>401.5</v>
      </c>
      <c r="M1563" s="41">
        <v>0</v>
      </c>
      <c r="N1563" s="41">
        <f t="shared" si="134"/>
        <v>0</v>
      </c>
      <c r="O1563" s="41">
        <v>0</v>
      </c>
      <c r="P1563" s="41">
        <v>0</v>
      </c>
      <c r="Q1563" s="41">
        <v>0</v>
      </c>
      <c r="R1563" s="52">
        <v>45292</v>
      </c>
      <c r="S1563" s="52">
        <v>45657</v>
      </c>
    </row>
    <row r="1564" spans="1:19" ht="20.25" x14ac:dyDescent="0.3">
      <c r="A1564" s="39">
        <v>465</v>
      </c>
      <c r="B1564" s="40" t="s">
        <v>1493</v>
      </c>
      <c r="C1564" s="50">
        <v>43873</v>
      </c>
      <c r="D1564" s="39" t="s">
        <v>1896</v>
      </c>
      <c r="E1564" s="39">
        <v>1962</v>
      </c>
      <c r="F1564" s="39" t="s">
        <v>2122</v>
      </c>
      <c r="G1564" s="51" t="s">
        <v>2094</v>
      </c>
      <c r="H1564" s="39">
        <v>2</v>
      </c>
      <c r="I1564" s="39">
        <v>1</v>
      </c>
      <c r="J1564" s="39">
        <v>0</v>
      </c>
      <c r="K1564" s="39">
        <v>386.1</v>
      </c>
      <c r="L1564" s="39">
        <v>293.2</v>
      </c>
      <c r="M1564" s="41">
        <v>0</v>
      </c>
      <c r="N1564" s="41">
        <f t="shared" si="134"/>
        <v>0</v>
      </c>
      <c r="O1564" s="41">
        <v>0</v>
      </c>
      <c r="P1564" s="41">
        <v>0</v>
      </c>
      <c r="Q1564" s="41">
        <v>0</v>
      </c>
      <c r="R1564" s="52">
        <v>45292</v>
      </c>
      <c r="S1564" s="52">
        <v>45657</v>
      </c>
    </row>
    <row r="1565" spans="1:19" ht="20.25" x14ac:dyDescent="0.3">
      <c r="A1565" s="39">
        <v>466</v>
      </c>
      <c r="B1565" s="40" t="s">
        <v>1494</v>
      </c>
      <c r="C1565" s="50">
        <v>43874</v>
      </c>
      <c r="D1565" s="39" t="s">
        <v>1896</v>
      </c>
      <c r="E1565" s="39">
        <v>1959</v>
      </c>
      <c r="F1565" s="39" t="s">
        <v>2122</v>
      </c>
      <c r="G1565" s="51" t="s">
        <v>2094</v>
      </c>
      <c r="H1565" s="39">
        <v>2</v>
      </c>
      <c r="I1565" s="39">
        <v>1</v>
      </c>
      <c r="J1565" s="39">
        <v>0</v>
      </c>
      <c r="K1565" s="39">
        <v>386.7</v>
      </c>
      <c r="L1565" s="39">
        <v>396.9</v>
      </c>
      <c r="M1565" s="41">
        <v>0</v>
      </c>
      <c r="N1565" s="41">
        <f t="shared" si="134"/>
        <v>0</v>
      </c>
      <c r="O1565" s="41">
        <v>0</v>
      </c>
      <c r="P1565" s="41">
        <v>0</v>
      </c>
      <c r="Q1565" s="41">
        <v>0</v>
      </c>
      <c r="R1565" s="52">
        <v>45292</v>
      </c>
      <c r="S1565" s="52">
        <v>45657</v>
      </c>
    </row>
    <row r="1566" spans="1:19" ht="20.25" x14ac:dyDescent="0.3">
      <c r="A1566" s="39">
        <v>467</v>
      </c>
      <c r="B1566" s="40" t="s">
        <v>1495</v>
      </c>
      <c r="C1566" s="50">
        <v>43876</v>
      </c>
      <c r="D1566" s="39" t="s">
        <v>1896</v>
      </c>
      <c r="E1566" s="39">
        <v>1960</v>
      </c>
      <c r="F1566" s="39" t="s">
        <v>2122</v>
      </c>
      <c r="G1566" s="51" t="s">
        <v>2094</v>
      </c>
      <c r="H1566" s="39">
        <v>2</v>
      </c>
      <c r="I1566" s="39">
        <v>1</v>
      </c>
      <c r="J1566" s="39">
        <v>0</v>
      </c>
      <c r="K1566" s="39">
        <v>331</v>
      </c>
      <c r="L1566" s="39">
        <v>333.3</v>
      </c>
      <c r="M1566" s="41">
        <v>0</v>
      </c>
      <c r="N1566" s="41">
        <f t="shared" si="134"/>
        <v>0</v>
      </c>
      <c r="O1566" s="41">
        <v>0</v>
      </c>
      <c r="P1566" s="41">
        <v>0</v>
      </c>
      <c r="Q1566" s="41">
        <v>0</v>
      </c>
      <c r="R1566" s="52">
        <v>45292</v>
      </c>
      <c r="S1566" s="52">
        <v>45657</v>
      </c>
    </row>
    <row r="1567" spans="1:19" ht="20.25" x14ac:dyDescent="0.3">
      <c r="A1567" s="39">
        <v>468</v>
      </c>
      <c r="B1567" s="40" t="s">
        <v>1496</v>
      </c>
      <c r="C1567" s="50">
        <v>43862</v>
      </c>
      <c r="D1567" s="39" t="s">
        <v>1896</v>
      </c>
      <c r="E1567" s="39">
        <v>1960</v>
      </c>
      <c r="F1567" s="39" t="s">
        <v>2122</v>
      </c>
      <c r="G1567" s="51" t="s">
        <v>2094</v>
      </c>
      <c r="H1567" s="39">
        <v>2</v>
      </c>
      <c r="I1567" s="39">
        <v>1</v>
      </c>
      <c r="J1567" s="39">
        <v>0</v>
      </c>
      <c r="K1567" s="39">
        <v>401.6</v>
      </c>
      <c r="L1567" s="39">
        <v>416.5</v>
      </c>
      <c r="M1567" s="41">
        <v>0</v>
      </c>
      <c r="N1567" s="41">
        <f t="shared" si="134"/>
        <v>0</v>
      </c>
      <c r="O1567" s="41">
        <v>0</v>
      </c>
      <c r="P1567" s="41">
        <v>0</v>
      </c>
      <c r="Q1567" s="41">
        <v>0</v>
      </c>
      <c r="R1567" s="52">
        <v>45292</v>
      </c>
      <c r="S1567" s="52">
        <v>45657</v>
      </c>
    </row>
    <row r="1568" spans="1:19" ht="20.25" x14ac:dyDescent="0.3">
      <c r="A1568" s="39">
        <v>469</v>
      </c>
      <c r="B1568" s="40" t="s">
        <v>1498</v>
      </c>
      <c r="C1568" s="50">
        <v>43911</v>
      </c>
      <c r="D1568" s="39" t="s">
        <v>1896</v>
      </c>
      <c r="E1568" s="39">
        <v>1958</v>
      </c>
      <c r="F1568" s="39" t="s">
        <v>2122</v>
      </c>
      <c r="G1568" s="51" t="s">
        <v>2094</v>
      </c>
      <c r="H1568" s="39">
        <v>2</v>
      </c>
      <c r="I1568" s="39">
        <v>1</v>
      </c>
      <c r="J1568" s="39">
        <v>0</v>
      </c>
      <c r="K1568" s="39">
        <v>435.2</v>
      </c>
      <c r="L1568" s="39">
        <v>388.6</v>
      </c>
      <c r="M1568" s="41">
        <v>0</v>
      </c>
      <c r="N1568" s="41">
        <f t="shared" si="134"/>
        <v>0</v>
      </c>
      <c r="O1568" s="41">
        <v>0</v>
      </c>
      <c r="P1568" s="41">
        <v>0</v>
      </c>
      <c r="Q1568" s="41">
        <v>0</v>
      </c>
      <c r="R1568" s="52">
        <v>45292</v>
      </c>
      <c r="S1568" s="52">
        <v>45657</v>
      </c>
    </row>
    <row r="1569" spans="1:19" ht="20.25" x14ac:dyDescent="0.3">
      <c r="A1569" s="39">
        <v>470</v>
      </c>
      <c r="B1569" s="40" t="s">
        <v>1503</v>
      </c>
      <c r="C1569" s="50">
        <v>43923</v>
      </c>
      <c r="D1569" s="39" t="s">
        <v>1896</v>
      </c>
      <c r="E1569" s="39">
        <v>1965</v>
      </c>
      <c r="F1569" s="39" t="s">
        <v>2122</v>
      </c>
      <c r="G1569" s="51" t="s">
        <v>2089</v>
      </c>
      <c r="H1569" s="39">
        <v>2</v>
      </c>
      <c r="I1569" s="39">
        <v>2</v>
      </c>
      <c r="J1569" s="39">
        <v>0</v>
      </c>
      <c r="K1569" s="39">
        <v>650.4</v>
      </c>
      <c r="L1569" s="39">
        <v>617.1</v>
      </c>
      <c r="M1569" s="41">
        <v>0</v>
      </c>
      <c r="N1569" s="41">
        <f t="shared" si="134"/>
        <v>0</v>
      </c>
      <c r="O1569" s="41">
        <v>0</v>
      </c>
      <c r="P1569" s="41">
        <v>0</v>
      </c>
      <c r="Q1569" s="41">
        <v>0</v>
      </c>
      <c r="R1569" s="52">
        <v>45292</v>
      </c>
      <c r="S1569" s="52">
        <v>45657</v>
      </c>
    </row>
    <row r="1570" spans="1:19" ht="20.25" x14ac:dyDescent="0.25">
      <c r="A1570" s="42" t="s">
        <v>22</v>
      </c>
      <c r="B1570" s="42"/>
      <c r="C1570" s="53" t="s">
        <v>172</v>
      </c>
      <c r="D1570" s="53" t="s">
        <v>172</v>
      </c>
      <c r="E1570" s="53" t="s">
        <v>172</v>
      </c>
      <c r="F1570" s="53" t="s">
        <v>172</v>
      </c>
      <c r="G1570" s="53" t="s">
        <v>172</v>
      </c>
      <c r="H1570" s="53" t="s">
        <v>172</v>
      </c>
      <c r="I1570" s="53" t="s">
        <v>172</v>
      </c>
      <c r="J1570" s="45">
        <f>SUM(J1557:J1569)</f>
        <v>0</v>
      </c>
      <c r="K1570" s="45">
        <f t="shared" ref="K1570:Q1570" si="137">SUM(K1557:K1569)</f>
        <v>5408.4999999999991</v>
      </c>
      <c r="L1570" s="45">
        <f t="shared" si="137"/>
        <v>5150.7000000000007</v>
      </c>
      <c r="M1570" s="45">
        <f t="shared" si="137"/>
        <v>0</v>
      </c>
      <c r="N1570" s="45">
        <f t="shared" si="137"/>
        <v>0</v>
      </c>
      <c r="O1570" s="45">
        <f t="shared" si="137"/>
        <v>0</v>
      </c>
      <c r="P1570" s="45">
        <f t="shared" si="137"/>
        <v>0</v>
      </c>
      <c r="Q1570" s="45">
        <f t="shared" si="137"/>
        <v>0</v>
      </c>
      <c r="R1570" s="53" t="s">
        <v>172</v>
      </c>
      <c r="S1570" s="53" t="s">
        <v>172</v>
      </c>
    </row>
    <row r="1571" spans="1:19" ht="20.25" x14ac:dyDescent="0.25">
      <c r="A1571" s="49" t="s">
        <v>34</v>
      </c>
      <c r="B1571" s="49"/>
      <c r="C1571" s="53" t="s">
        <v>172</v>
      </c>
      <c r="D1571" s="53" t="s">
        <v>172</v>
      </c>
      <c r="E1571" s="53" t="s">
        <v>172</v>
      </c>
      <c r="F1571" s="53" t="s">
        <v>172</v>
      </c>
      <c r="G1571" s="53" t="s">
        <v>172</v>
      </c>
      <c r="H1571" s="53" t="s">
        <v>172</v>
      </c>
      <c r="I1571" s="53" t="s">
        <v>172</v>
      </c>
      <c r="J1571" s="45">
        <f>J1555+J1570</f>
        <v>0</v>
      </c>
      <c r="K1571" s="45">
        <f t="shared" ref="K1571:Q1571" si="138">K1555+K1570</f>
        <v>22223.850000000002</v>
      </c>
      <c r="L1571" s="45">
        <f t="shared" si="138"/>
        <v>18113.400000000001</v>
      </c>
      <c r="M1571" s="45">
        <f t="shared" si="138"/>
        <v>0</v>
      </c>
      <c r="N1571" s="45">
        <f t="shared" si="138"/>
        <v>0</v>
      </c>
      <c r="O1571" s="45">
        <f t="shared" si="138"/>
        <v>0</v>
      </c>
      <c r="P1571" s="45">
        <f t="shared" si="138"/>
        <v>0</v>
      </c>
      <c r="Q1571" s="45">
        <f t="shared" si="138"/>
        <v>0</v>
      </c>
      <c r="R1571" s="53" t="s">
        <v>172</v>
      </c>
      <c r="S1571" s="53" t="s">
        <v>172</v>
      </c>
    </row>
    <row r="1572" spans="1:19" ht="20.25" x14ac:dyDescent="0.3">
      <c r="A1572" s="455" t="s">
        <v>2007</v>
      </c>
      <c r="B1572" s="455"/>
      <c r="C1572" s="455"/>
      <c r="D1572" s="455"/>
      <c r="E1572" s="455"/>
      <c r="F1572" s="455"/>
      <c r="G1572" s="455"/>
      <c r="H1572" s="455"/>
      <c r="I1572" s="455"/>
      <c r="J1572" s="455"/>
      <c r="K1572" s="455"/>
      <c r="L1572" s="455"/>
      <c r="M1572" s="455"/>
      <c r="N1572" s="455"/>
      <c r="O1572" s="455"/>
      <c r="P1572" s="455"/>
      <c r="Q1572" s="455"/>
      <c r="R1572" s="455"/>
      <c r="S1572" s="456"/>
    </row>
    <row r="1573" spans="1:19" ht="20.25" x14ac:dyDescent="0.3">
      <c r="A1573" s="457" t="s">
        <v>2008</v>
      </c>
      <c r="B1573" s="457"/>
      <c r="C1573" s="457"/>
      <c r="D1573" s="457"/>
      <c r="E1573" s="457"/>
      <c r="F1573" s="457"/>
      <c r="G1573" s="457"/>
      <c r="H1573" s="457"/>
      <c r="I1573" s="457"/>
      <c r="J1573" s="457"/>
      <c r="K1573" s="457"/>
      <c r="L1573" s="457"/>
      <c r="M1573" s="457"/>
      <c r="N1573" s="457"/>
      <c r="O1573" s="457"/>
      <c r="P1573" s="457"/>
      <c r="Q1573" s="457"/>
      <c r="R1573" s="457"/>
      <c r="S1573" s="458"/>
    </row>
    <row r="1574" spans="1:19" ht="20.25" x14ac:dyDescent="0.3">
      <c r="A1574" s="39">
        <v>471</v>
      </c>
      <c r="B1574" s="42" t="s">
        <v>1135</v>
      </c>
      <c r="C1574" s="50">
        <v>43963</v>
      </c>
      <c r="D1574" s="39" t="s">
        <v>1896</v>
      </c>
      <c r="E1574" s="39">
        <v>1960</v>
      </c>
      <c r="F1574" s="39" t="s">
        <v>2122</v>
      </c>
      <c r="G1574" s="51" t="s">
        <v>2089</v>
      </c>
      <c r="H1574" s="39">
        <v>2</v>
      </c>
      <c r="I1574" s="39">
        <v>1</v>
      </c>
      <c r="J1574" s="39">
        <v>0</v>
      </c>
      <c r="K1574" s="39">
        <v>696.1</v>
      </c>
      <c r="L1574" s="39">
        <v>439.21</v>
      </c>
      <c r="M1574" s="41">
        <v>0</v>
      </c>
      <c r="N1574" s="41">
        <f t="shared" si="134"/>
        <v>0</v>
      </c>
      <c r="O1574" s="41">
        <v>0</v>
      </c>
      <c r="P1574" s="41">
        <v>0</v>
      </c>
      <c r="Q1574" s="41">
        <v>0</v>
      </c>
      <c r="R1574" s="52">
        <v>45292</v>
      </c>
      <c r="S1574" s="52">
        <v>45657</v>
      </c>
    </row>
    <row r="1575" spans="1:19" ht="20.25" x14ac:dyDescent="0.3">
      <c r="A1575" s="39">
        <v>472</v>
      </c>
      <c r="B1575" s="42" t="s">
        <v>1136</v>
      </c>
      <c r="C1575" s="50">
        <v>43964</v>
      </c>
      <c r="D1575" s="39" t="s">
        <v>1896</v>
      </c>
      <c r="E1575" s="39">
        <v>1973</v>
      </c>
      <c r="F1575" s="39" t="s">
        <v>2122</v>
      </c>
      <c r="G1575" s="51" t="s">
        <v>2089</v>
      </c>
      <c r="H1575" s="39">
        <v>2</v>
      </c>
      <c r="I1575" s="39">
        <v>1</v>
      </c>
      <c r="J1575" s="39">
        <v>0</v>
      </c>
      <c r="K1575" s="39">
        <v>721.09</v>
      </c>
      <c r="L1575" s="39">
        <v>359.87</v>
      </c>
      <c r="M1575" s="41">
        <v>0</v>
      </c>
      <c r="N1575" s="41">
        <f t="shared" si="134"/>
        <v>0</v>
      </c>
      <c r="O1575" s="41">
        <v>0</v>
      </c>
      <c r="P1575" s="41">
        <v>0</v>
      </c>
      <c r="Q1575" s="41">
        <v>0</v>
      </c>
      <c r="R1575" s="52">
        <v>45292</v>
      </c>
      <c r="S1575" s="52">
        <v>45657</v>
      </c>
    </row>
    <row r="1576" spans="1:19" ht="20.25" x14ac:dyDescent="0.25">
      <c r="A1576" s="42" t="s">
        <v>22</v>
      </c>
      <c r="B1576" s="42"/>
      <c r="C1576" s="53" t="s">
        <v>172</v>
      </c>
      <c r="D1576" s="53" t="s">
        <v>172</v>
      </c>
      <c r="E1576" s="53" t="s">
        <v>172</v>
      </c>
      <c r="F1576" s="53" t="s">
        <v>172</v>
      </c>
      <c r="G1576" s="53" t="s">
        <v>172</v>
      </c>
      <c r="H1576" s="53" t="s">
        <v>172</v>
      </c>
      <c r="I1576" s="53" t="s">
        <v>172</v>
      </c>
      <c r="J1576" s="45">
        <f>SUM(J1574:J1575)</f>
        <v>0</v>
      </c>
      <c r="K1576" s="45">
        <f t="shared" ref="K1576:Q1576" si="139">SUM(K1574:K1575)</f>
        <v>1417.19</v>
      </c>
      <c r="L1576" s="45">
        <f t="shared" si="139"/>
        <v>799.07999999999993</v>
      </c>
      <c r="M1576" s="45">
        <f t="shared" si="139"/>
        <v>0</v>
      </c>
      <c r="N1576" s="45">
        <f t="shared" si="139"/>
        <v>0</v>
      </c>
      <c r="O1576" s="45">
        <f t="shared" si="139"/>
        <v>0</v>
      </c>
      <c r="P1576" s="45">
        <f t="shared" si="139"/>
        <v>0</v>
      </c>
      <c r="Q1576" s="45">
        <f t="shared" si="139"/>
        <v>0</v>
      </c>
      <c r="R1576" s="53" t="s">
        <v>172</v>
      </c>
      <c r="S1576" s="53" t="s">
        <v>172</v>
      </c>
    </row>
    <row r="1577" spans="1:19" ht="20.25" x14ac:dyDescent="0.3">
      <c r="A1577" s="463" t="s">
        <v>2009</v>
      </c>
      <c r="B1577" s="463"/>
      <c r="C1577" s="463"/>
      <c r="D1577" s="463"/>
      <c r="E1577" s="463"/>
      <c r="F1577" s="463"/>
      <c r="G1577" s="463"/>
      <c r="H1577" s="463"/>
      <c r="I1577" s="463"/>
      <c r="J1577" s="463"/>
      <c r="K1577" s="463"/>
      <c r="L1577" s="463"/>
      <c r="M1577" s="463"/>
      <c r="N1577" s="463"/>
      <c r="O1577" s="463"/>
      <c r="P1577" s="463"/>
      <c r="Q1577" s="463"/>
      <c r="R1577" s="463"/>
      <c r="S1577" s="464"/>
    </row>
    <row r="1578" spans="1:19" ht="20.25" x14ac:dyDescent="0.3">
      <c r="A1578" s="39">
        <v>473</v>
      </c>
      <c r="B1578" s="40" t="s">
        <v>1894</v>
      </c>
      <c r="C1578" s="50">
        <v>44068</v>
      </c>
      <c r="D1578" s="39" t="s">
        <v>1896</v>
      </c>
      <c r="E1578" s="39">
        <v>1981</v>
      </c>
      <c r="F1578" s="39" t="s">
        <v>2122</v>
      </c>
      <c r="G1578" s="51" t="s">
        <v>2088</v>
      </c>
      <c r="H1578" s="39">
        <v>5</v>
      </c>
      <c r="I1578" s="39">
        <v>1</v>
      </c>
      <c r="J1578" s="39">
        <v>0</v>
      </c>
      <c r="K1578" s="39">
        <v>4738.42</v>
      </c>
      <c r="L1578" s="39">
        <v>1315.6</v>
      </c>
      <c r="M1578" s="41">
        <v>0</v>
      </c>
      <c r="N1578" s="41">
        <f t="shared" si="134"/>
        <v>0</v>
      </c>
      <c r="O1578" s="41">
        <v>0</v>
      </c>
      <c r="P1578" s="41">
        <v>0</v>
      </c>
      <c r="Q1578" s="41">
        <v>0</v>
      </c>
      <c r="R1578" s="52">
        <v>45292</v>
      </c>
      <c r="S1578" s="52">
        <v>45657</v>
      </c>
    </row>
    <row r="1579" spans="1:19" ht="20.25" x14ac:dyDescent="0.3">
      <c r="A1579" s="39">
        <v>474</v>
      </c>
      <c r="B1579" s="43" t="s">
        <v>1045</v>
      </c>
      <c r="C1579" s="50">
        <v>55879</v>
      </c>
      <c r="D1579" s="39" t="s">
        <v>1896</v>
      </c>
      <c r="E1579" s="39">
        <v>1964</v>
      </c>
      <c r="F1579" s="39" t="s">
        <v>2122</v>
      </c>
      <c r="G1579" s="51" t="s">
        <v>2101</v>
      </c>
      <c r="H1579" s="39">
        <v>4</v>
      </c>
      <c r="I1579" s="39">
        <v>4</v>
      </c>
      <c r="J1579" s="39">
        <v>0</v>
      </c>
      <c r="K1579" s="39">
        <v>2827</v>
      </c>
      <c r="L1579" s="39">
        <v>2700.3</v>
      </c>
      <c r="M1579" s="41">
        <v>0</v>
      </c>
      <c r="N1579" s="41">
        <f t="shared" si="134"/>
        <v>0</v>
      </c>
      <c r="O1579" s="41">
        <v>0</v>
      </c>
      <c r="P1579" s="41">
        <v>0</v>
      </c>
      <c r="Q1579" s="41">
        <v>0</v>
      </c>
      <c r="R1579" s="52">
        <v>45292</v>
      </c>
      <c r="S1579" s="52">
        <v>45657</v>
      </c>
    </row>
    <row r="1580" spans="1:19" ht="20.25" x14ac:dyDescent="0.3">
      <c r="A1580" s="39">
        <v>475</v>
      </c>
      <c r="B1580" s="43" t="s">
        <v>1046</v>
      </c>
      <c r="C1580" s="50">
        <v>55880</v>
      </c>
      <c r="D1580" s="39" t="s">
        <v>1896</v>
      </c>
      <c r="E1580" s="39">
        <v>1965</v>
      </c>
      <c r="F1580" s="39" t="s">
        <v>2122</v>
      </c>
      <c r="G1580" s="51" t="s">
        <v>2101</v>
      </c>
      <c r="H1580" s="39">
        <v>4</v>
      </c>
      <c r="I1580" s="39">
        <v>4</v>
      </c>
      <c r="J1580" s="39">
        <v>0</v>
      </c>
      <c r="K1580" s="39">
        <v>2827</v>
      </c>
      <c r="L1580" s="39">
        <v>215.9</v>
      </c>
      <c r="M1580" s="41">
        <v>0</v>
      </c>
      <c r="N1580" s="41">
        <f t="shared" si="134"/>
        <v>0</v>
      </c>
      <c r="O1580" s="41">
        <v>0</v>
      </c>
      <c r="P1580" s="41">
        <v>0</v>
      </c>
      <c r="Q1580" s="41">
        <v>0</v>
      </c>
      <c r="R1580" s="52">
        <v>45292</v>
      </c>
      <c r="S1580" s="52">
        <v>45657</v>
      </c>
    </row>
    <row r="1581" spans="1:19" ht="20.25" x14ac:dyDescent="0.25">
      <c r="A1581" s="42" t="s">
        <v>22</v>
      </c>
      <c r="B1581" s="42"/>
      <c r="C1581" s="53" t="s">
        <v>172</v>
      </c>
      <c r="D1581" s="53" t="s">
        <v>172</v>
      </c>
      <c r="E1581" s="53" t="s">
        <v>172</v>
      </c>
      <c r="F1581" s="53" t="s">
        <v>172</v>
      </c>
      <c r="G1581" s="53" t="s">
        <v>172</v>
      </c>
      <c r="H1581" s="53" t="s">
        <v>172</v>
      </c>
      <c r="I1581" s="53" t="s">
        <v>172</v>
      </c>
      <c r="J1581" s="45">
        <f>SUM(J1578:J1580)</f>
        <v>0</v>
      </c>
      <c r="K1581" s="45">
        <f t="shared" ref="K1581:Q1581" si="140">SUM(K1578:K1580)</f>
        <v>10392.42</v>
      </c>
      <c r="L1581" s="45">
        <f t="shared" si="140"/>
        <v>4231.8</v>
      </c>
      <c r="M1581" s="45">
        <f t="shared" si="140"/>
        <v>0</v>
      </c>
      <c r="N1581" s="45">
        <f t="shared" si="140"/>
        <v>0</v>
      </c>
      <c r="O1581" s="45">
        <f t="shared" si="140"/>
        <v>0</v>
      </c>
      <c r="P1581" s="45">
        <f t="shared" si="140"/>
        <v>0</v>
      </c>
      <c r="Q1581" s="45">
        <f t="shared" si="140"/>
        <v>0</v>
      </c>
      <c r="R1581" s="53" t="s">
        <v>172</v>
      </c>
      <c r="S1581" s="53" t="s">
        <v>172</v>
      </c>
    </row>
    <row r="1582" spans="1:19" ht="20.25" x14ac:dyDescent="0.3">
      <c r="A1582" s="463" t="s">
        <v>2110</v>
      </c>
      <c r="B1582" s="463"/>
      <c r="C1582" s="463"/>
      <c r="D1582" s="463"/>
      <c r="E1582" s="463"/>
      <c r="F1582" s="463"/>
      <c r="G1582" s="463"/>
      <c r="H1582" s="463"/>
      <c r="I1582" s="463"/>
      <c r="J1582" s="463"/>
      <c r="K1582" s="463"/>
      <c r="L1582" s="463"/>
      <c r="M1582" s="463"/>
      <c r="N1582" s="463"/>
      <c r="O1582" s="463"/>
      <c r="P1582" s="463"/>
      <c r="Q1582" s="463"/>
      <c r="R1582" s="463"/>
      <c r="S1582" s="464"/>
    </row>
    <row r="1583" spans="1:19" ht="20.25" x14ac:dyDescent="0.3">
      <c r="A1583" s="39">
        <v>476</v>
      </c>
      <c r="B1583" s="40" t="s">
        <v>721</v>
      </c>
      <c r="C1583" s="50">
        <v>55833</v>
      </c>
      <c r="D1583" s="39" t="s">
        <v>1896</v>
      </c>
      <c r="E1583" s="39">
        <v>1971</v>
      </c>
      <c r="F1583" s="39" t="s">
        <v>2122</v>
      </c>
      <c r="G1583" s="51" t="s">
        <v>2101</v>
      </c>
      <c r="H1583" s="39">
        <v>4</v>
      </c>
      <c r="I1583" s="39">
        <v>4</v>
      </c>
      <c r="J1583" s="39">
        <v>0</v>
      </c>
      <c r="K1583" s="39">
        <v>2818</v>
      </c>
      <c r="L1583" s="39">
        <v>55.2</v>
      </c>
      <c r="M1583" s="41">
        <v>0</v>
      </c>
      <c r="N1583" s="41">
        <f t="shared" si="134"/>
        <v>0</v>
      </c>
      <c r="O1583" s="41">
        <v>0</v>
      </c>
      <c r="P1583" s="41">
        <v>0</v>
      </c>
      <c r="Q1583" s="41">
        <v>0</v>
      </c>
      <c r="R1583" s="52">
        <v>45292</v>
      </c>
      <c r="S1583" s="52">
        <v>45657</v>
      </c>
    </row>
    <row r="1584" spans="1:19" ht="20.25" x14ac:dyDescent="0.25">
      <c r="A1584" s="42" t="s">
        <v>22</v>
      </c>
      <c r="B1584" s="42"/>
      <c r="C1584" s="53" t="s">
        <v>172</v>
      </c>
      <c r="D1584" s="53" t="s">
        <v>172</v>
      </c>
      <c r="E1584" s="53" t="s">
        <v>172</v>
      </c>
      <c r="F1584" s="53" t="s">
        <v>172</v>
      </c>
      <c r="G1584" s="53" t="s">
        <v>172</v>
      </c>
      <c r="H1584" s="53" t="s">
        <v>172</v>
      </c>
      <c r="I1584" s="53" t="s">
        <v>172</v>
      </c>
      <c r="J1584" s="45">
        <f>SUM(J1583)</f>
        <v>0</v>
      </c>
      <c r="K1584" s="45">
        <f t="shared" ref="K1584:Q1584" si="141">SUM(K1583)</f>
        <v>2818</v>
      </c>
      <c r="L1584" s="45">
        <f t="shared" si="141"/>
        <v>55.2</v>
      </c>
      <c r="M1584" s="45">
        <f t="shared" si="141"/>
        <v>0</v>
      </c>
      <c r="N1584" s="45">
        <f t="shared" si="141"/>
        <v>0</v>
      </c>
      <c r="O1584" s="45">
        <f t="shared" si="141"/>
        <v>0</v>
      </c>
      <c r="P1584" s="45">
        <f t="shared" si="141"/>
        <v>0</v>
      </c>
      <c r="Q1584" s="45">
        <f t="shared" si="141"/>
        <v>0</v>
      </c>
      <c r="R1584" s="53" t="s">
        <v>172</v>
      </c>
      <c r="S1584" s="53" t="s">
        <v>172</v>
      </c>
    </row>
    <row r="1585" spans="1:19" ht="20.25" x14ac:dyDescent="0.3">
      <c r="A1585" s="463" t="s">
        <v>2111</v>
      </c>
      <c r="B1585" s="463"/>
      <c r="C1585" s="463"/>
      <c r="D1585" s="463"/>
      <c r="E1585" s="463"/>
      <c r="F1585" s="463"/>
      <c r="G1585" s="463"/>
      <c r="H1585" s="463"/>
      <c r="I1585" s="463"/>
      <c r="J1585" s="463"/>
      <c r="K1585" s="463"/>
      <c r="L1585" s="463"/>
      <c r="M1585" s="463"/>
      <c r="N1585" s="463"/>
      <c r="O1585" s="463"/>
      <c r="P1585" s="463"/>
      <c r="Q1585" s="463"/>
      <c r="R1585" s="463"/>
      <c r="S1585" s="464"/>
    </row>
    <row r="1586" spans="1:19" ht="20.25" x14ac:dyDescent="0.3">
      <c r="A1586" s="39">
        <v>477</v>
      </c>
      <c r="B1586" s="43" t="s">
        <v>723</v>
      </c>
      <c r="C1586" s="50">
        <v>44118</v>
      </c>
      <c r="D1586" s="39" t="s">
        <v>1896</v>
      </c>
      <c r="E1586" s="39">
        <v>1967</v>
      </c>
      <c r="F1586" s="39" t="s">
        <v>2122</v>
      </c>
      <c r="G1586" s="51" t="s">
        <v>2089</v>
      </c>
      <c r="H1586" s="39">
        <v>2</v>
      </c>
      <c r="I1586" s="39">
        <v>2</v>
      </c>
      <c r="J1586" s="39">
        <v>0</v>
      </c>
      <c r="K1586" s="39">
        <v>508.52</v>
      </c>
      <c r="L1586" s="39">
        <v>450.88</v>
      </c>
      <c r="M1586" s="41">
        <v>0</v>
      </c>
      <c r="N1586" s="41">
        <f t="shared" si="134"/>
        <v>0</v>
      </c>
      <c r="O1586" s="41">
        <v>0</v>
      </c>
      <c r="P1586" s="41">
        <v>0</v>
      </c>
      <c r="Q1586" s="41">
        <v>0</v>
      </c>
      <c r="R1586" s="52">
        <v>45292</v>
      </c>
      <c r="S1586" s="52">
        <v>45657</v>
      </c>
    </row>
    <row r="1587" spans="1:19" ht="20.25" x14ac:dyDescent="0.3">
      <c r="A1587" s="39">
        <v>478</v>
      </c>
      <c r="B1587" s="43" t="s">
        <v>724</v>
      </c>
      <c r="C1587" s="50">
        <v>44119</v>
      </c>
      <c r="D1587" s="39" t="s">
        <v>1896</v>
      </c>
      <c r="E1587" s="39">
        <v>1968</v>
      </c>
      <c r="F1587" s="39" t="s">
        <v>2122</v>
      </c>
      <c r="G1587" s="51" t="s">
        <v>2089</v>
      </c>
      <c r="H1587" s="39">
        <v>2</v>
      </c>
      <c r="I1587" s="39">
        <v>2</v>
      </c>
      <c r="J1587" s="39">
        <v>0</v>
      </c>
      <c r="K1587" s="39">
        <v>467.64</v>
      </c>
      <c r="L1587" s="39">
        <v>442.34</v>
      </c>
      <c r="M1587" s="41">
        <v>0</v>
      </c>
      <c r="N1587" s="41">
        <f t="shared" si="134"/>
        <v>0</v>
      </c>
      <c r="O1587" s="41">
        <v>0</v>
      </c>
      <c r="P1587" s="41">
        <v>0</v>
      </c>
      <c r="Q1587" s="41">
        <v>0</v>
      </c>
      <c r="R1587" s="52">
        <v>45292</v>
      </c>
      <c r="S1587" s="52">
        <v>45657</v>
      </c>
    </row>
    <row r="1588" spans="1:19" ht="20.25" x14ac:dyDescent="0.25">
      <c r="A1588" s="42" t="s">
        <v>22</v>
      </c>
      <c r="B1588" s="42"/>
      <c r="C1588" s="53" t="s">
        <v>172</v>
      </c>
      <c r="D1588" s="53" t="s">
        <v>172</v>
      </c>
      <c r="E1588" s="53" t="s">
        <v>172</v>
      </c>
      <c r="F1588" s="53" t="s">
        <v>172</v>
      </c>
      <c r="G1588" s="53" t="s">
        <v>172</v>
      </c>
      <c r="H1588" s="53" t="s">
        <v>172</v>
      </c>
      <c r="I1588" s="53" t="s">
        <v>172</v>
      </c>
      <c r="J1588" s="66">
        <f>SUM(J1586:J1587)</f>
        <v>0</v>
      </c>
      <c r="K1588" s="66">
        <f t="shared" ref="K1588:Q1588" si="142">SUM(K1586:K1587)</f>
        <v>976.16</v>
      </c>
      <c r="L1588" s="66">
        <f t="shared" si="142"/>
        <v>893.22</v>
      </c>
      <c r="M1588" s="66">
        <f t="shared" si="142"/>
        <v>0</v>
      </c>
      <c r="N1588" s="66">
        <f t="shared" si="142"/>
        <v>0</v>
      </c>
      <c r="O1588" s="66">
        <f t="shared" si="142"/>
        <v>0</v>
      </c>
      <c r="P1588" s="66">
        <f t="shared" si="142"/>
        <v>0</v>
      </c>
      <c r="Q1588" s="66">
        <f t="shared" si="142"/>
        <v>0</v>
      </c>
      <c r="R1588" s="53" t="s">
        <v>172</v>
      </c>
      <c r="S1588" s="53" t="s">
        <v>172</v>
      </c>
    </row>
    <row r="1589" spans="1:19" ht="20.25" x14ac:dyDescent="0.25">
      <c r="A1589" s="49" t="s">
        <v>34</v>
      </c>
      <c r="B1589" s="49"/>
      <c r="C1589" s="53" t="s">
        <v>172</v>
      </c>
      <c r="D1589" s="53" t="s">
        <v>172</v>
      </c>
      <c r="E1589" s="53" t="s">
        <v>172</v>
      </c>
      <c r="F1589" s="53" t="s">
        <v>172</v>
      </c>
      <c r="G1589" s="53" t="s">
        <v>172</v>
      </c>
      <c r="H1589" s="53" t="s">
        <v>172</v>
      </c>
      <c r="I1589" s="53" t="s">
        <v>172</v>
      </c>
      <c r="J1589" s="45">
        <f>J1576+J1581+J1584+J1588</f>
        <v>0</v>
      </c>
      <c r="K1589" s="45">
        <f t="shared" ref="K1589:Q1589" si="143">K1576+K1581+K1584+K1588</f>
        <v>15603.77</v>
      </c>
      <c r="L1589" s="45">
        <f t="shared" si="143"/>
        <v>5979.3</v>
      </c>
      <c r="M1589" s="45">
        <f t="shared" si="143"/>
        <v>0</v>
      </c>
      <c r="N1589" s="45">
        <f t="shared" si="143"/>
        <v>0</v>
      </c>
      <c r="O1589" s="45">
        <f t="shared" si="143"/>
        <v>0</v>
      </c>
      <c r="P1589" s="45">
        <f t="shared" si="143"/>
        <v>0</v>
      </c>
      <c r="Q1589" s="45">
        <f t="shared" si="143"/>
        <v>0</v>
      </c>
      <c r="R1589" s="53" t="s">
        <v>172</v>
      </c>
      <c r="S1589" s="53" t="s">
        <v>172</v>
      </c>
    </row>
    <row r="1590" spans="1:19" ht="20.25" x14ac:dyDescent="0.3">
      <c r="A1590" s="455" t="s">
        <v>2010</v>
      </c>
      <c r="B1590" s="455"/>
      <c r="C1590" s="455"/>
      <c r="D1590" s="455"/>
      <c r="E1590" s="455"/>
      <c r="F1590" s="455"/>
      <c r="G1590" s="455"/>
      <c r="H1590" s="455"/>
      <c r="I1590" s="455"/>
      <c r="J1590" s="455"/>
      <c r="K1590" s="455"/>
      <c r="L1590" s="455"/>
      <c r="M1590" s="455"/>
      <c r="N1590" s="455"/>
      <c r="O1590" s="455"/>
      <c r="P1590" s="455"/>
      <c r="Q1590" s="455"/>
      <c r="R1590" s="455"/>
      <c r="S1590" s="456"/>
    </row>
    <row r="1591" spans="1:19" ht="20.25" x14ac:dyDescent="0.3">
      <c r="A1591" s="457" t="s">
        <v>2011</v>
      </c>
      <c r="B1591" s="457"/>
      <c r="C1591" s="457"/>
      <c r="D1591" s="457"/>
      <c r="E1591" s="457"/>
      <c r="F1591" s="457"/>
      <c r="G1591" s="457"/>
      <c r="H1591" s="457"/>
      <c r="I1591" s="457"/>
      <c r="J1591" s="457"/>
      <c r="K1591" s="457"/>
      <c r="L1591" s="457"/>
      <c r="M1591" s="457"/>
      <c r="N1591" s="457"/>
      <c r="O1591" s="457"/>
      <c r="P1591" s="457"/>
      <c r="Q1591" s="457"/>
      <c r="R1591" s="457"/>
      <c r="S1591" s="458"/>
    </row>
    <row r="1592" spans="1:19" ht="20.25" x14ac:dyDescent="0.3">
      <c r="A1592" s="39">
        <v>479</v>
      </c>
      <c r="B1592" s="40" t="s">
        <v>1138</v>
      </c>
      <c r="C1592" s="50">
        <v>44621</v>
      </c>
      <c r="D1592" s="39" t="s">
        <v>1896</v>
      </c>
      <c r="E1592" s="39">
        <v>1981</v>
      </c>
      <c r="F1592" s="39" t="s">
        <v>2122</v>
      </c>
      <c r="G1592" s="51" t="s">
        <v>2089</v>
      </c>
      <c r="H1592" s="39">
        <v>5</v>
      </c>
      <c r="I1592" s="39">
        <v>1</v>
      </c>
      <c r="J1592" s="39">
        <v>0</v>
      </c>
      <c r="K1592" s="39">
        <v>939.8</v>
      </c>
      <c r="L1592" s="39">
        <v>839</v>
      </c>
      <c r="M1592" s="41">
        <v>2063806</v>
      </c>
      <c r="N1592" s="41">
        <f t="shared" si="134"/>
        <v>2063806</v>
      </c>
      <c r="O1592" s="41">
        <v>0</v>
      </c>
      <c r="P1592" s="41">
        <v>0</v>
      </c>
      <c r="Q1592" s="41">
        <v>0</v>
      </c>
      <c r="R1592" s="52">
        <v>45292</v>
      </c>
      <c r="S1592" s="52">
        <v>45657</v>
      </c>
    </row>
    <row r="1593" spans="1:19" ht="20.25" x14ac:dyDescent="0.3">
      <c r="A1593" s="39">
        <v>480</v>
      </c>
      <c r="B1593" s="40" t="s">
        <v>1139</v>
      </c>
      <c r="C1593" s="50">
        <v>44622</v>
      </c>
      <c r="D1593" s="39" t="s">
        <v>1896</v>
      </c>
      <c r="E1593" s="39">
        <v>1981</v>
      </c>
      <c r="F1593" s="39" t="s">
        <v>2122</v>
      </c>
      <c r="G1593" s="51" t="s">
        <v>2089</v>
      </c>
      <c r="H1593" s="39">
        <v>5</v>
      </c>
      <c r="I1593" s="39">
        <v>1</v>
      </c>
      <c r="J1593" s="39">
        <v>0</v>
      </c>
      <c r="K1593" s="39">
        <v>944</v>
      </c>
      <c r="L1593" s="39">
        <v>834.8</v>
      </c>
      <c r="M1593" s="41">
        <v>2194916.3899999997</v>
      </c>
      <c r="N1593" s="41">
        <f t="shared" si="134"/>
        <v>2194916.3899999997</v>
      </c>
      <c r="O1593" s="41">
        <v>0</v>
      </c>
      <c r="P1593" s="41">
        <v>0</v>
      </c>
      <c r="Q1593" s="41">
        <v>0</v>
      </c>
      <c r="R1593" s="52">
        <v>45292</v>
      </c>
      <c r="S1593" s="52">
        <v>45657</v>
      </c>
    </row>
    <row r="1594" spans="1:19" ht="20.25" x14ac:dyDescent="0.25">
      <c r="A1594" s="42" t="s">
        <v>22</v>
      </c>
      <c r="B1594" s="42"/>
      <c r="C1594" s="53" t="s">
        <v>172</v>
      </c>
      <c r="D1594" s="53" t="s">
        <v>172</v>
      </c>
      <c r="E1594" s="53" t="s">
        <v>172</v>
      </c>
      <c r="F1594" s="53" t="s">
        <v>172</v>
      </c>
      <c r="G1594" s="53" t="s">
        <v>172</v>
      </c>
      <c r="H1594" s="53" t="s">
        <v>172</v>
      </c>
      <c r="I1594" s="53" t="s">
        <v>172</v>
      </c>
      <c r="J1594" s="45">
        <f>SUM(J1592:J1593)</f>
        <v>0</v>
      </c>
      <c r="K1594" s="45">
        <f t="shared" ref="K1594:Q1594" si="144">SUM(K1592:K1593)</f>
        <v>1883.8</v>
      </c>
      <c r="L1594" s="45">
        <f t="shared" si="144"/>
        <v>1673.8</v>
      </c>
      <c r="M1594" s="45">
        <f t="shared" si="144"/>
        <v>4258722.3899999997</v>
      </c>
      <c r="N1594" s="45">
        <f t="shared" si="144"/>
        <v>4258722.3899999997</v>
      </c>
      <c r="O1594" s="45">
        <f t="shared" si="144"/>
        <v>0</v>
      </c>
      <c r="P1594" s="45">
        <f t="shared" si="144"/>
        <v>0</v>
      </c>
      <c r="Q1594" s="45">
        <f t="shared" si="144"/>
        <v>0</v>
      </c>
      <c r="R1594" s="53" t="s">
        <v>172</v>
      </c>
      <c r="S1594" s="53" t="s">
        <v>172</v>
      </c>
    </row>
    <row r="1595" spans="1:19" ht="20.25" x14ac:dyDescent="0.3">
      <c r="A1595" s="463" t="s">
        <v>2012</v>
      </c>
      <c r="B1595" s="463"/>
      <c r="C1595" s="463"/>
      <c r="D1595" s="463"/>
      <c r="E1595" s="463"/>
      <c r="F1595" s="463"/>
      <c r="G1595" s="463"/>
      <c r="H1595" s="463"/>
      <c r="I1595" s="463"/>
      <c r="J1595" s="463"/>
      <c r="K1595" s="463"/>
      <c r="L1595" s="463"/>
      <c r="M1595" s="463"/>
      <c r="N1595" s="463"/>
      <c r="O1595" s="463"/>
      <c r="P1595" s="463"/>
      <c r="Q1595" s="463"/>
      <c r="R1595" s="463"/>
      <c r="S1595" s="464"/>
    </row>
    <row r="1596" spans="1:19" ht="20.25" x14ac:dyDescent="0.3">
      <c r="A1596" s="39">
        <v>481</v>
      </c>
      <c r="B1596" s="40" t="s">
        <v>36</v>
      </c>
      <c r="C1596" s="50">
        <v>44334</v>
      </c>
      <c r="D1596" s="39" t="s">
        <v>1896</v>
      </c>
      <c r="E1596" s="39">
        <v>1987</v>
      </c>
      <c r="F1596" s="39" t="s">
        <v>2122</v>
      </c>
      <c r="G1596" s="51" t="s">
        <v>2089</v>
      </c>
      <c r="H1596" s="39">
        <v>9</v>
      </c>
      <c r="I1596" s="39">
        <v>2</v>
      </c>
      <c r="J1596" s="39">
        <v>0</v>
      </c>
      <c r="K1596" s="39">
        <v>8792.5</v>
      </c>
      <c r="L1596" s="39">
        <v>6979.2999999999993</v>
      </c>
      <c r="M1596" s="41">
        <v>18015352.739999998</v>
      </c>
      <c r="N1596" s="41">
        <f t="shared" si="134"/>
        <v>18015352.739999998</v>
      </c>
      <c r="O1596" s="41">
        <v>0</v>
      </c>
      <c r="P1596" s="41">
        <v>0</v>
      </c>
      <c r="Q1596" s="41">
        <v>0</v>
      </c>
      <c r="R1596" s="52">
        <v>45292</v>
      </c>
      <c r="S1596" s="52">
        <v>45657</v>
      </c>
    </row>
    <row r="1597" spans="1:19" ht="20.25" x14ac:dyDescent="0.3">
      <c r="A1597" s="39">
        <v>482</v>
      </c>
      <c r="B1597" s="40" t="s">
        <v>1143</v>
      </c>
      <c r="C1597" s="67">
        <v>44412</v>
      </c>
      <c r="D1597" s="39" t="s">
        <v>1896</v>
      </c>
      <c r="E1597" s="39">
        <v>1972</v>
      </c>
      <c r="F1597" s="39" t="s">
        <v>2122</v>
      </c>
      <c r="G1597" s="51" t="s">
        <v>2089</v>
      </c>
      <c r="H1597" s="39">
        <v>2</v>
      </c>
      <c r="I1597" s="39">
        <v>2</v>
      </c>
      <c r="J1597" s="39">
        <v>0</v>
      </c>
      <c r="K1597" s="39">
        <v>806.5</v>
      </c>
      <c r="L1597" s="39">
        <v>725.30000000000007</v>
      </c>
      <c r="M1597" s="41">
        <v>0</v>
      </c>
      <c r="N1597" s="41">
        <f t="shared" si="134"/>
        <v>0</v>
      </c>
      <c r="O1597" s="41">
        <v>0</v>
      </c>
      <c r="P1597" s="41">
        <v>0</v>
      </c>
      <c r="Q1597" s="41">
        <v>0</v>
      </c>
      <c r="R1597" s="52">
        <v>45292</v>
      </c>
      <c r="S1597" s="52">
        <v>45657</v>
      </c>
    </row>
    <row r="1598" spans="1:19" ht="20.25" x14ac:dyDescent="0.3">
      <c r="A1598" s="39">
        <v>483</v>
      </c>
      <c r="B1598" s="40" t="s">
        <v>71</v>
      </c>
      <c r="C1598" s="67">
        <v>44302</v>
      </c>
      <c r="D1598" s="39" t="s">
        <v>1896</v>
      </c>
      <c r="E1598" s="39">
        <v>1984</v>
      </c>
      <c r="F1598" s="39" t="s">
        <v>2122</v>
      </c>
      <c r="G1598" s="51" t="s">
        <v>2089</v>
      </c>
      <c r="H1598" s="39">
        <v>9</v>
      </c>
      <c r="I1598" s="39">
        <v>1</v>
      </c>
      <c r="J1598" s="39">
        <v>0</v>
      </c>
      <c r="K1598" s="39">
        <v>2255.1999999999998</v>
      </c>
      <c r="L1598" s="39">
        <v>1757.1</v>
      </c>
      <c r="M1598" s="41">
        <v>5198634.6800000006</v>
      </c>
      <c r="N1598" s="41">
        <f t="shared" si="134"/>
        <v>5198634.6800000006</v>
      </c>
      <c r="O1598" s="41">
        <v>0</v>
      </c>
      <c r="P1598" s="41">
        <v>0</v>
      </c>
      <c r="Q1598" s="41">
        <v>0</v>
      </c>
      <c r="R1598" s="52">
        <v>45292</v>
      </c>
      <c r="S1598" s="52">
        <v>45657</v>
      </c>
    </row>
    <row r="1599" spans="1:19" ht="20.25" x14ac:dyDescent="0.3">
      <c r="A1599" s="39">
        <v>484</v>
      </c>
      <c r="B1599" s="40" t="s">
        <v>1520</v>
      </c>
      <c r="C1599" s="67">
        <v>44510</v>
      </c>
      <c r="D1599" s="39" t="s">
        <v>1896</v>
      </c>
      <c r="E1599" s="39">
        <v>1979</v>
      </c>
      <c r="F1599" s="39" t="s">
        <v>2122</v>
      </c>
      <c r="G1599" s="51" t="s">
        <v>2089</v>
      </c>
      <c r="H1599" s="39">
        <v>5</v>
      </c>
      <c r="I1599" s="39">
        <v>8</v>
      </c>
      <c r="J1599" s="39">
        <v>0</v>
      </c>
      <c r="K1599" s="39">
        <v>8346.2999999999993</v>
      </c>
      <c r="L1599" s="39">
        <v>6789.5000000000009</v>
      </c>
      <c r="M1599" s="41">
        <v>17818950.239999998</v>
      </c>
      <c r="N1599" s="41">
        <f t="shared" si="134"/>
        <v>17818950.239999998</v>
      </c>
      <c r="O1599" s="41">
        <v>0</v>
      </c>
      <c r="P1599" s="41">
        <v>0</v>
      </c>
      <c r="Q1599" s="41">
        <v>0</v>
      </c>
      <c r="R1599" s="52">
        <v>45292</v>
      </c>
      <c r="S1599" s="52">
        <v>45657</v>
      </c>
    </row>
    <row r="1600" spans="1:19" ht="20.25" x14ac:dyDescent="0.3">
      <c r="A1600" s="39">
        <v>485</v>
      </c>
      <c r="B1600" s="40" t="s">
        <v>739</v>
      </c>
      <c r="C1600" s="50">
        <v>44585</v>
      </c>
      <c r="D1600" s="39" t="s">
        <v>1896</v>
      </c>
      <c r="E1600" s="39">
        <v>1982</v>
      </c>
      <c r="F1600" s="39" t="s">
        <v>2122</v>
      </c>
      <c r="G1600" s="51" t="s">
        <v>2088</v>
      </c>
      <c r="H1600" s="39">
        <v>5</v>
      </c>
      <c r="I1600" s="39">
        <v>6</v>
      </c>
      <c r="J1600" s="39">
        <v>0</v>
      </c>
      <c r="K1600" s="39">
        <v>5315.2</v>
      </c>
      <c r="L1600" s="39">
        <v>4711.8</v>
      </c>
      <c r="M1600" s="41">
        <v>0</v>
      </c>
      <c r="N1600" s="41">
        <f t="shared" si="134"/>
        <v>0</v>
      </c>
      <c r="O1600" s="41">
        <v>0</v>
      </c>
      <c r="P1600" s="41">
        <v>0</v>
      </c>
      <c r="Q1600" s="41">
        <v>0</v>
      </c>
      <c r="R1600" s="52">
        <v>45292</v>
      </c>
      <c r="S1600" s="52">
        <v>45657</v>
      </c>
    </row>
    <row r="1601" spans="1:19" ht="20.25" x14ac:dyDescent="0.3">
      <c r="A1601" s="39">
        <v>486</v>
      </c>
      <c r="B1601" s="40" t="s">
        <v>1514</v>
      </c>
      <c r="C1601" s="50">
        <v>44422</v>
      </c>
      <c r="D1601" s="39" t="s">
        <v>1896</v>
      </c>
      <c r="E1601" s="39">
        <v>1969</v>
      </c>
      <c r="F1601" s="39" t="s">
        <v>2122</v>
      </c>
      <c r="G1601" s="51" t="s">
        <v>2089</v>
      </c>
      <c r="H1601" s="39">
        <v>3</v>
      </c>
      <c r="I1601" s="39">
        <v>2</v>
      </c>
      <c r="J1601" s="39">
        <v>0</v>
      </c>
      <c r="K1601" s="39">
        <v>1067.5999999999999</v>
      </c>
      <c r="L1601" s="39">
        <v>954.40000000000009</v>
      </c>
      <c r="M1601" s="41">
        <v>0</v>
      </c>
      <c r="N1601" s="41">
        <f t="shared" si="134"/>
        <v>0</v>
      </c>
      <c r="O1601" s="41">
        <v>0</v>
      </c>
      <c r="P1601" s="41">
        <v>0</v>
      </c>
      <c r="Q1601" s="41">
        <v>0</v>
      </c>
      <c r="R1601" s="52">
        <v>45292</v>
      </c>
      <c r="S1601" s="52">
        <v>45657</v>
      </c>
    </row>
    <row r="1602" spans="1:19" ht="20.25" x14ac:dyDescent="0.3">
      <c r="A1602" s="39">
        <v>487</v>
      </c>
      <c r="B1602" s="40" t="s">
        <v>1516</v>
      </c>
      <c r="C1602" s="50">
        <v>44410</v>
      </c>
      <c r="D1602" s="39" t="s">
        <v>1896</v>
      </c>
      <c r="E1602" s="39">
        <v>1972</v>
      </c>
      <c r="F1602" s="39" t="s">
        <v>2122</v>
      </c>
      <c r="G1602" s="51" t="s">
        <v>2089</v>
      </c>
      <c r="H1602" s="39">
        <v>2</v>
      </c>
      <c r="I1602" s="39">
        <v>2</v>
      </c>
      <c r="J1602" s="39">
        <v>0</v>
      </c>
      <c r="K1602" s="39">
        <v>807.4</v>
      </c>
      <c r="L1602" s="39">
        <v>722.2</v>
      </c>
      <c r="M1602" s="41">
        <v>0</v>
      </c>
      <c r="N1602" s="41">
        <f t="shared" si="134"/>
        <v>0</v>
      </c>
      <c r="O1602" s="41">
        <v>0</v>
      </c>
      <c r="P1602" s="41">
        <v>0</v>
      </c>
      <c r="Q1602" s="41">
        <v>0</v>
      </c>
      <c r="R1602" s="52">
        <v>45292</v>
      </c>
      <c r="S1602" s="52">
        <v>45657</v>
      </c>
    </row>
    <row r="1603" spans="1:19" ht="20.25" x14ac:dyDescent="0.3">
      <c r="A1603" s="39">
        <v>488</v>
      </c>
      <c r="B1603" s="40" t="s">
        <v>1518</v>
      </c>
      <c r="C1603" s="50">
        <v>44468</v>
      </c>
      <c r="D1603" s="39" t="s">
        <v>1896</v>
      </c>
      <c r="E1603" s="39">
        <v>1983</v>
      </c>
      <c r="F1603" s="39" t="s">
        <v>2122</v>
      </c>
      <c r="G1603" s="51" t="s">
        <v>2089</v>
      </c>
      <c r="H1603" s="39">
        <v>5</v>
      </c>
      <c r="I1603" s="39">
        <v>6</v>
      </c>
      <c r="J1603" s="39">
        <v>0</v>
      </c>
      <c r="K1603" s="39">
        <v>4716.3</v>
      </c>
      <c r="L1603" s="39">
        <v>3941</v>
      </c>
      <c r="M1603" s="41">
        <v>0</v>
      </c>
      <c r="N1603" s="41">
        <f t="shared" si="134"/>
        <v>0</v>
      </c>
      <c r="O1603" s="41">
        <v>0</v>
      </c>
      <c r="P1603" s="41">
        <v>0</v>
      </c>
      <c r="Q1603" s="41">
        <v>0</v>
      </c>
      <c r="R1603" s="52">
        <v>45292</v>
      </c>
      <c r="S1603" s="52">
        <v>45657</v>
      </c>
    </row>
    <row r="1604" spans="1:19" ht="20.25" x14ac:dyDescent="0.25">
      <c r="A1604" s="42" t="s">
        <v>22</v>
      </c>
      <c r="B1604" s="42"/>
      <c r="C1604" s="53" t="s">
        <v>172</v>
      </c>
      <c r="D1604" s="53" t="s">
        <v>172</v>
      </c>
      <c r="E1604" s="53" t="s">
        <v>172</v>
      </c>
      <c r="F1604" s="53" t="s">
        <v>172</v>
      </c>
      <c r="G1604" s="53" t="s">
        <v>172</v>
      </c>
      <c r="H1604" s="53" t="s">
        <v>172</v>
      </c>
      <c r="I1604" s="53" t="s">
        <v>172</v>
      </c>
      <c r="J1604" s="66">
        <f>SUM(J1596:J1603)</f>
        <v>0</v>
      </c>
      <c r="K1604" s="66">
        <f t="shared" ref="K1604:Q1604" si="145">SUM(K1596:K1603)</f>
        <v>32107</v>
      </c>
      <c r="L1604" s="66">
        <f t="shared" si="145"/>
        <v>26580.600000000002</v>
      </c>
      <c r="M1604" s="66">
        <f t="shared" si="145"/>
        <v>41032937.659999996</v>
      </c>
      <c r="N1604" s="66">
        <f t="shared" si="145"/>
        <v>41032937.659999996</v>
      </c>
      <c r="O1604" s="66">
        <f t="shared" si="145"/>
        <v>0</v>
      </c>
      <c r="P1604" s="66">
        <f t="shared" si="145"/>
        <v>0</v>
      </c>
      <c r="Q1604" s="66">
        <f t="shared" si="145"/>
        <v>0</v>
      </c>
      <c r="R1604" s="53" t="s">
        <v>172</v>
      </c>
      <c r="S1604" s="53" t="s">
        <v>172</v>
      </c>
    </row>
    <row r="1605" spans="1:19" ht="20.25" x14ac:dyDescent="0.25">
      <c r="A1605" s="49" t="s">
        <v>34</v>
      </c>
      <c r="B1605" s="49"/>
      <c r="C1605" s="53" t="s">
        <v>172</v>
      </c>
      <c r="D1605" s="53" t="s">
        <v>172</v>
      </c>
      <c r="E1605" s="53" t="s">
        <v>172</v>
      </c>
      <c r="F1605" s="53" t="s">
        <v>172</v>
      </c>
      <c r="G1605" s="53" t="s">
        <v>172</v>
      </c>
      <c r="H1605" s="53" t="s">
        <v>172</v>
      </c>
      <c r="I1605" s="53" t="s">
        <v>172</v>
      </c>
      <c r="J1605" s="45">
        <f>J1594+J1604</f>
        <v>0</v>
      </c>
      <c r="K1605" s="45">
        <f t="shared" ref="K1605:Q1605" si="146">K1594+K1604</f>
        <v>33990.800000000003</v>
      </c>
      <c r="L1605" s="45">
        <f t="shared" si="146"/>
        <v>28254.400000000001</v>
      </c>
      <c r="M1605" s="45">
        <f t="shared" si="146"/>
        <v>45291660.049999997</v>
      </c>
      <c r="N1605" s="45">
        <f t="shared" si="146"/>
        <v>45291660.049999997</v>
      </c>
      <c r="O1605" s="45">
        <f t="shared" si="146"/>
        <v>0</v>
      </c>
      <c r="P1605" s="45">
        <f t="shared" si="146"/>
        <v>0</v>
      </c>
      <c r="Q1605" s="45">
        <f t="shared" si="146"/>
        <v>0</v>
      </c>
      <c r="R1605" s="53" t="s">
        <v>172</v>
      </c>
      <c r="S1605" s="53" t="s">
        <v>172</v>
      </c>
    </row>
    <row r="1606" spans="1:19" ht="20.25" x14ac:dyDescent="0.3">
      <c r="A1606" s="455" t="s">
        <v>2013</v>
      </c>
      <c r="B1606" s="455"/>
      <c r="C1606" s="455"/>
      <c r="D1606" s="455"/>
      <c r="E1606" s="455"/>
      <c r="F1606" s="455"/>
      <c r="G1606" s="455"/>
      <c r="H1606" s="455"/>
      <c r="I1606" s="455"/>
      <c r="J1606" s="455"/>
      <c r="K1606" s="455"/>
      <c r="L1606" s="455"/>
      <c r="M1606" s="455"/>
      <c r="N1606" s="455"/>
      <c r="O1606" s="455"/>
      <c r="P1606" s="455"/>
      <c r="Q1606" s="455"/>
      <c r="R1606" s="455"/>
      <c r="S1606" s="456"/>
    </row>
    <row r="1607" spans="1:19" ht="20.25" x14ac:dyDescent="0.3">
      <c r="A1607" s="457" t="s">
        <v>2014</v>
      </c>
      <c r="B1607" s="457"/>
      <c r="C1607" s="457"/>
      <c r="D1607" s="457"/>
      <c r="E1607" s="457"/>
      <c r="F1607" s="457"/>
      <c r="G1607" s="457"/>
      <c r="H1607" s="457"/>
      <c r="I1607" s="457"/>
      <c r="J1607" s="457"/>
      <c r="K1607" s="457"/>
      <c r="L1607" s="457"/>
      <c r="M1607" s="457"/>
      <c r="N1607" s="457"/>
      <c r="O1607" s="457"/>
      <c r="P1607" s="457"/>
      <c r="Q1607" s="457"/>
      <c r="R1607" s="457"/>
      <c r="S1607" s="458"/>
    </row>
    <row r="1608" spans="1:19" ht="20.25" x14ac:dyDescent="0.3">
      <c r="A1608" s="39">
        <v>489</v>
      </c>
      <c r="B1608" s="40" t="s">
        <v>745</v>
      </c>
      <c r="C1608" s="50">
        <v>44847</v>
      </c>
      <c r="D1608" s="39" t="s">
        <v>1896</v>
      </c>
      <c r="E1608" s="39">
        <v>1961</v>
      </c>
      <c r="F1608" s="39" t="s">
        <v>2122</v>
      </c>
      <c r="G1608" s="51" t="s">
        <v>2094</v>
      </c>
      <c r="H1608" s="39">
        <v>2</v>
      </c>
      <c r="I1608" s="39">
        <v>2</v>
      </c>
      <c r="J1608" s="39">
        <v>0</v>
      </c>
      <c r="K1608" s="39">
        <v>1088.03</v>
      </c>
      <c r="L1608" s="39">
        <v>649.55999999999995</v>
      </c>
      <c r="M1608" s="41">
        <v>0</v>
      </c>
      <c r="N1608" s="41">
        <f t="shared" ref="N1608:N1668" si="147">M1608</f>
        <v>0</v>
      </c>
      <c r="O1608" s="41">
        <v>0</v>
      </c>
      <c r="P1608" s="41">
        <v>0</v>
      </c>
      <c r="Q1608" s="41">
        <v>0</v>
      </c>
      <c r="R1608" s="52">
        <v>45292</v>
      </c>
      <c r="S1608" s="52">
        <v>45657</v>
      </c>
    </row>
    <row r="1609" spans="1:19" ht="20.25" x14ac:dyDescent="0.3">
      <c r="A1609" s="39">
        <v>490</v>
      </c>
      <c r="B1609" s="40" t="s">
        <v>746</v>
      </c>
      <c r="C1609" s="50">
        <v>44842</v>
      </c>
      <c r="D1609" s="39" t="s">
        <v>1896</v>
      </c>
      <c r="E1609" s="39">
        <v>1961</v>
      </c>
      <c r="F1609" s="39" t="s">
        <v>2122</v>
      </c>
      <c r="G1609" s="51" t="s">
        <v>2094</v>
      </c>
      <c r="H1609" s="39">
        <v>2</v>
      </c>
      <c r="I1609" s="39">
        <v>2</v>
      </c>
      <c r="J1609" s="39">
        <v>0</v>
      </c>
      <c r="K1609" s="39">
        <v>1503.43</v>
      </c>
      <c r="L1609" s="39">
        <v>589.95000000000005</v>
      </c>
      <c r="M1609" s="41">
        <v>0</v>
      </c>
      <c r="N1609" s="41">
        <f t="shared" si="147"/>
        <v>0</v>
      </c>
      <c r="O1609" s="41">
        <v>0</v>
      </c>
      <c r="P1609" s="41">
        <v>0</v>
      </c>
      <c r="Q1609" s="41">
        <v>0</v>
      </c>
      <c r="R1609" s="52">
        <v>45292</v>
      </c>
      <c r="S1609" s="52">
        <v>45657</v>
      </c>
    </row>
    <row r="1610" spans="1:19" ht="20.25" x14ac:dyDescent="0.3">
      <c r="A1610" s="39">
        <v>491</v>
      </c>
      <c r="B1610" s="40" t="s">
        <v>747</v>
      </c>
      <c r="C1610" s="50">
        <v>44843</v>
      </c>
      <c r="D1610" s="39" t="s">
        <v>1896</v>
      </c>
      <c r="E1610" s="39">
        <v>1961</v>
      </c>
      <c r="F1610" s="39" t="s">
        <v>2122</v>
      </c>
      <c r="G1610" s="51" t="s">
        <v>2094</v>
      </c>
      <c r="H1610" s="39">
        <v>2</v>
      </c>
      <c r="I1610" s="39">
        <v>2</v>
      </c>
      <c r="J1610" s="39">
        <v>0</v>
      </c>
      <c r="K1610" s="39">
        <v>1517.6</v>
      </c>
      <c r="L1610" s="39">
        <v>672.68</v>
      </c>
      <c r="M1610" s="41">
        <v>0</v>
      </c>
      <c r="N1610" s="41">
        <f t="shared" si="147"/>
        <v>0</v>
      </c>
      <c r="O1610" s="41">
        <v>0</v>
      </c>
      <c r="P1610" s="41">
        <v>0</v>
      </c>
      <c r="Q1610" s="41">
        <v>0</v>
      </c>
      <c r="R1610" s="52">
        <v>45292</v>
      </c>
      <c r="S1610" s="52">
        <v>45657</v>
      </c>
    </row>
    <row r="1611" spans="1:19" ht="20.25" x14ac:dyDescent="0.3">
      <c r="A1611" s="39">
        <v>492</v>
      </c>
      <c r="B1611" s="40" t="s">
        <v>748</v>
      </c>
      <c r="C1611" s="50">
        <v>44844</v>
      </c>
      <c r="D1611" s="39" t="s">
        <v>1896</v>
      </c>
      <c r="E1611" s="39">
        <v>1961</v>
      </c>
      <c r="F1611" s="39" t="s">
        <v>2122</v>
      </c>
      <c r="G1611" s="51" t="s">
        <v>2094</v>
      </c>
      <c r="H1611" s="39">
        <v>2</v>
      </c>
      <c r="I1611" s="39">
        <v>2</v>
      </c>
      <c r="J1611" s="39">
        <v>0</v>
      </c>
      <c r="K1611" s="39">
        <v>933.84</v>
      </c>
      <c r="L1611" s="39">
        <v>539.11</v>
      </c>
      <c r="M1611" s="41">
        <v>0</v>
      </c>
      <c r="N1611" s="41">
        <f t="shared" si="147"/>
        <v>0</v>
      </c>
      <c r="O1611" s="41">
        <v>0</v>
      </c>
      <c r="P1611" s="41">
        <v>0</v>
      </c>
      <c r="Q1611" s="41">
        <v>0</v>
      </c>
      <c r="R1611" s="52">
        <v>45292</v>
      </c>
      <c r="S1611" s="52">
        <v>45657</v>
      </c>
    </row>
    <row r="1612" spans="1:19" ht="20.25" x14ac:dyDescent="0.25">
      <c r="A1612" s="42" t="s">
        <v>22</v>
      </c>
      <c r="B1612" s="42"/>
      <c r="C1612" s="53" t="s">
        <v>172</v>
      </c>
      <c r="D1612" s="53" t="s">
        <v>172</v>
      </c>
      <c r="E1612" s="53" t="s">
        <v>172</v>
      </c>
      <c r="F1612" s="53" t="s">
        <v>172</v>
      </c>
      <c r="G1612" s="53" t="s">
        <v>172</v>
      </c>
      <c r="H1612" s="53" t="s">
        <v>172</v>
      </c>
      <c r="I1612" s="53" t="s">
        <v>172</v>
      </c>
      <c r="J1612" s="45">
        <f>SUM(J1608:J1611)</f>
        <v>0</v>
      </c>
      <c r="K1612" s="45">
        <f t="shared" ref="K1612:Q1612" si="148">SUM(K1608:K1611)</f>
        <v>5042.8999999999996</v>
      </c>
      <c r="L1612" s="45">
        <f t="shared" si="148"/>
        <v>2451.3000000000002</v>
      </c>
      <c r="M1612" s="45">
        <f t="shared" si="148"/>
        <v>0</v>
      </c>
      <c r="N1612" s="45">
        <f t="shared" si="148"/>
        <v>0</v>
      </c>
      <c r="O1612" s="45">
        <f t="shared" si="148"/>
        <v>0</v>
      </c>
      <c r="P1612" s="45">
        <f t="shared" si="148"/>
        <v>0</v>
      </c>
      <c r="Q1612" s="45">
        <f t="shared" si="148"/>
        <v>0</v>
      </c>
      <c r="R1612" s="53" t="s">
        <v>172</v>
      </c>
      <c r="S1612" s="53" t="s">
        <v>172</v>
      </c>
    </row>
    <row r="1613" spans="1:19" ht="20.25" x14ac:dyDescent="0.3">
      <c r="A1613" s="463" t="s">
        <v>2017</v>
      </c>
      <c r="B1613" s="463"/>
      <c r="C1613" s="463"/>
      <c r="D1613" s="463"/>
      <c r="E1613" s="463"/>
      <c r="F1613" s="463"/>
      <c r="G1613" s="463"/>
      <c r="H1613" s="463"/>
      <c r="I1613" s="463"/>
      <c r="J1613" s="463"/>
      <c r="K1613" s="463"/>
      <c r="L1613" s="463"/>
      <c r="M1613" s="463"/>
      <c r="N1613" s="463"/>
      <c r="O1613" s="463"/>
      <c r="P1613" s="463"/>
      <c r="Q1613" s="463"/>
      <c r="R1613" s="463"/>
      <c r="S1613" s="464"/>
    </row>
    <row r="1614" spans="1:19" ht="20.25" x14ac:dyDescent="0.3">
      <c r="A1614" s="39">
        <v>493</v>
      </c>
      <c r="B1614" s="43" t="s">
        <v>753</v>
      </c>
      <c r="C1614" s="50">
        <v>44747</v>
      </c>
      <c r="D1614" s="39" t="s">
        <v>1896</v>
      </c>
      <c r="E1614" s="39">
        <v>1973</v>
      </c>
      <c r="F1614" s="39" t="s">
        <v>2122</v>
      </c>
      <c r="G1614" s="51" t="s">
        <v>2089</v>
      </c>
      <c r="H1614" s="39">
        <v>4</v>
      </c>
      <c r="I1614" s="39">
        <v>2</v>
      </c>
      <c r="J1614" s="39">
        <v>0</v>
      </c>
      <c r="K1614" s="39">
        <v>2308</v>
      </c>
      <c r="L1614" s="39">
        <v>1277.8</v>
      </c>
      <c r="M1614" s="41">
        <v>0</v>
      </c>
      <c r="N1614" s="41">
        <f t="shared" si="147"/>
        <v>0</v>
      </c>
      <c r="O1614" s="41">
        <v>0</v>
      </c>
      <c r="P1614" s="41">
        <v>0</v>
      </c>
      <c r="Q1614" s="41">
        <v>0</v>
      </c>
      <c r="R1614" s="52">
        <v>45292</v>
      </c>
      <c r="S1614" s="52">
        <v>45657</v>
      </c>
    </row>
    <row r="1615" spans="1:19" ht="20.25" x14ac:dyDescent="0.25">
      <c r="A1615" s="42" t="s">
        <v>22</v>
      </c>
      <c r="B1615" s="42"/>
      <c r="C1615" s="53" t="s">
        <v>172</v>
      </c>
      <c r="D1615" s="53" t="s">
        <v>172</v>
      </c>
      <c r="E1615" s="53" t="s">
        <v>172</v>
      </c>
      <c r="F1615" s="53" t="s">
        <v>172</v>
      </c>
      <c r="G1615" s="53" t="s">
        <v>172</v>
      </c>
      <c r="H1615" s="53" t="s">
        <v>172</v>
      </c>
      <c r="I1615" s="53" t="s">
        <v>172</v>
      </c>
      <c r="J1615" s="66">
        <f>SUM(J1614)</f>
        <v>0</v>
      </c>
      <c r="K1615" s="66">
        <f t="shared" ref="K1615:Q1615" si="149">SUM(K1614)</f>
        <v>2308</v>
      </c>
      <c r="L1615" s="66">
        <f t="shared" si="149"/>
        <v>1277.8</v>
      </c>
      <c r="M1615" s="66">
        <f t="shared" si="149"/>
        <v>0</v>
      </c>
      <c r="N1615" s="66">
        <f t="shared" si="149"/>
        <v>0</v>
      </c>
      <c r="O1615" s="66">
        <f t="shared" si="149"/>
        <v>0</v>
      </c>
      <c r="P1615" s="66">
        <f t="shared" si="149"/>
        <v>0</v>
      </c>
      <c r="Q1615" s="66">
        <f t="shared" si="149"/>
        <v>0</v>
      </c>
      <c r="R1615" s="53" t="s">
        <v>172</v>
      </c>
      <c r="S1615" s="53" t="s">
        <v>172</v>
      </c>
    </row>
    <row r="1616" spans="1:19" ht="20.25" x14ac:dyDescent="0.25">
      <c r="A1616" s="49" t="s">
        <v>34</v>
      </c>
      <c r="B1616" s="49"/>
      <c r="C1616" s="53" t="s">
        <v>172</v>
      </c>
      <c r="D1616" s="53" t="s">
        <v>172</v>
      </c>
      <c r="E1616" s="53" t="s">
        <v>172</v>
      </c>
      <c r="F1616" s="53" t="s">
        <v>172</v>
      </c>
      <c r="G1616" s="53" t="s">
        <v>172</v>
      </c>
      <c r="H1616" s="53" t="s">
        <v>172</v>
      </c>
      <c r="I1616" s="53" t="s">
        <v>172</v>
      </c>
      <c r="J1616" s="45">
        <f>J1612+J1615</f>
        <v>0</v>
      </c>
      <c r="K1616" s="45">
        <f t="shared" ref="K1616:Q1616" si="150">K1612+K1615</f>
        <v>7350.9</v>
      </c>
      <c r="L1616" s="45">
        <f t="shared" si="150"/>
        <v>3729.1000000000004</v>
      </c>
      <c r="M1616" s="45">
        <f t="shared" si="150"/>
        <v>0</v>
      </c>
      <c r="N1616" s="45">
        <f t="shared" si="150"/>
        <v>0</v>
      </c>
      <c r="O1616" s="45">
        <f t="shared" si="150"/>
        <v>0</v>
      </c>
      <c r="P1616" s="45">
        <f t="shared" si="150"/>
        <v>0</v>
      </c>
      <c r="Q1616" s="45">
        <f t="shared" si="150"/>
        <v>0</v>
      </c>
      <c r="R1616" s="53" t="s">
        <v>172</v>
      </c>
      <c r="S1616" s="53" t="s">
        <v>172</v>
      </c>
    </row>
    <row r="1617" spans="1:19" ht="20.25" x14ac:dyDescent="0.3">
      <c r="A1617" s="455" t="s">
        <v>2015</v>
      </c>
      <c r="B1617" s="455"/>
      <c r="C1617" s="455"/>
      <c r="D1617" s="455"/>
      <c r="E1617" s="455"/>
      <c r="F1617" s="455"/>
      <c r="G1617" s="455"/>
      <c r="H1617" s="455"/>
      <c r="I1617" s="455"/>
      <c r="J1617" s="455"/>
      <c r="K1617" s="455"/>
      <c r="L1617" s="455"/>
      <c r="M1617" s="455"/>
      <c r="N1617" s="455"/>
      <c r="O1617" s="455"/>
      <c r="P1617" s="455"/>
      <c r="Q1617" s="455"/>
      <c r="R1617" s="455"/>
      <c r="S1617" s="456"/>
    </row>
    <row r="1618" spans="1:19" ht="20.25" x14ac:dyDescent="0.3">
      <c r="A1618" s="457" t="s">
        <v>2016</v>
      </c>
      <c r="B1618" s="457"/>
      <c r="C1618" s="457"/>
      <c r="D1618" s="457"/>
      <c r="E1618" s="457"/>
      <c r="F1618" s="457"/>
      <c r="G1618" s="457"/>
      <c r="H1618" s="457"/>
      <c r="I1618" s="457"/>
      <c r="J1618" s="457"/>
      <c r="K1618" s="457"/>
      <c r="L1618" s="457"/>
      <c r="M1618" s="457"/>
      <c r="N1618" s="457"/>
      <c r="O1618" s="457"/>
      <c r="P1618" s="457"/>
      <c r="Q1618" s="457"/>
      <c r="R1618" s="457"/>
      <c r="S1618" s="458"/>
    </row>
    <row r="1619" spans="1:19" ht="20.25" x14ac:dyDescent="0.3">
      <c r="A1619" s="39">
        <v>494</v>
      </c>
      <c r="B1619" s="40" t="s">
        <v>1153</v>
      </c>
      <c r="C1619" s="50">
        <v>44904</v>
      </c>
      <c r="D1619" s="39" t="s">
        <v>1896</v>
      </c>
      <c r="E1619" s="39">
        <v>1967</v>
      </c>
      <c r="F1619" s="39" t="s">
        <v>2122</v>
      </c>
      <c r="G1619" s="51" t="s">
        <v>2088</v>
      </c>
      <c r="H1619" s="39">
        <v>4</v>
      </c>
      <c r="I1619" s="39">
        <v>3</v>
      </c>
      <c r="J1619" s="39">
        <v>0</v>
      </c>
      <c r="K1619" s="39">
        <v>3670.3</v>
      </c>
      <c r="L1619" s="39">
        <v>2297.5</v>
      </c>
      <c r="M1619" s="41">
        <v>3159707.6900000004</v>
      </c>
      <c r="N1619" s="41">
        <f t="shared" si="147"/>
        <v>3159707.6900000004</v>
      </c>
      <c r="O1619" s="41">
        <v>0</v>
      </c>
      <c r="P1619" s="41">
        <v>0</v>
      </c>
      <c r="Q1619" s="41">
        <v>0</v>
      </c>
      <c r="R1619" s="52">
        <v>45292</v>
      </c>
      <c r="S1619" s="52">
        <v>45657</v>
      </c>
    </row>
    <row r="1620" spans="1:19" ht="20.25" x14ac:dyDescent="0.3">
      <c r="A1620" s="39">
        <v>495</v>
      </c>
      <c r="B1620" s="40" t="s">
        <v>1154</v>
      </c>
      <c r="C1620" s="50">
        <v>44905</v>
      </c>
      <c r="D1620" s="39" t="s">
        <v>1896</v>
      </c>
      <c r="E1620" s="39">
        <v>1967</v>
      </c>
      <c r="F1620" s="39" t="s">
        <v>2122</v>
      </c>
      <c r="G1620" s="51" t="s">
        <v>2088</v>
      </c>
      <c r="H1620" s="39">
        <v>4</v>
      </c>
      <c r="I1620" s="39">
        <v>3</v>
      </c>
      <c r="J1620" s="39">
        <v>0</v>
      </c>
      <c r="K1620" s="39">
        <v>3667.5</v>
      </c>
      <c r="L1620" s="39">
        <v>2301.4</v>
      </c>
      <c r="M1620" s="41">
        <v>3173606.02</v>
      </c>
      <c r="N1620" s="41">
        <f t="shared" si="147"/>
        <v>3173606.02</v>
      </c>
      <c r="O1620" s="41">
        <v>0</v>
      </c>
      <c r="P1620" s="41">
        <v>0</v>
      </c>
      <c r="Q1620" s="41">
        <v>0</v>
      </c>
      <c r="R1620" s="52">
        <v>45292</v>
      </c>
      <c r="S1620" s="52">
        <v>45657</v>
      </c>
    </row>
    <row r="1621" spans="1:19" ht="20.25" x14ac:dyDescent="0.3">
      <c r="A1621" s="39">
        <v>496</v>
      </c>
      <c r="B1621" s="40" t="s">
        <v>1166</v>
      </c>
      <c r="C1621" s="50">
        <v>44996</v>
      </c>
      <c r="D1621" s="39" t="s">
        <v>1896</v>
      </c>
      <c r="E1621" s="39">
        <v>1964</v>
      </c>
      <c r="F1621" s="39" t="s">
        <v>2122</v>
      </c>
      <c r="G1621" s="51" t="s">
        <v>2089</v>
      </c>
      <c r="H1621" s="39">
        <v>5</v>
      </c>
      <c r="I1621" s="39">
        <v>2</v>
      </c>
      <c r="J1621" s="39">
        <v>0</v>
      </c>
      <c r="K1621" s="39">
        <v>6101</v>
      </c>
      <c r="L1621" s="39">
        <v>3418.9</v>
      </c>
      <c r="M1621" s="41">
        <v>0</v>
      </c>
      <c r="N1621" s="41">
        <f t="shared" si="147"/>
        <v>0</v>
      </c>
      <c r="O1621" s="41">
        <v>0</v>
      </c>
      <c r="P1621" s="41">
        <v>0</v>
      </c>
      <c r="Q1621" s="41">
        <v>0</v>
      </c>
      <c r="R1621" s="52">
        <v>45292</v>
      </c>
      <c r="S1621" s="52">
        <v>45657</v>
      </c>
    </row>
    <row r="1622" spans="1:19" ht="20.25" x14ac:dyDescent="0.3">
      <c r="A1622" s="39">
        <v>497</v>
      </c>
      <c r="B1622" s="40" t="s">
        <v>1524</v>
      </c>
      <c r="C1622" s="50">
        <v>45011</v>
      </c>
      <c r="D1622" s="39" t="s">
        <v>1896</v>
      </c>
      <c r="E1622" s="39">
        <v>1966</v>
      </c>
      <c r="F1622" s="39" t="s">
        <v>2122</v>
      </c>
      <c r="G1622" s="51" t="s">
        <v>2088</v>
      </c>
      <c r="H1622" s="39">
        <v>4</v>
      </c>
      <c r="I1622" s="39">
        <v>3</v>
      </c>
      <c r="J1622" s="39">
        <v>0</v>
      </c>
      <c r="K1622" s="39">
        <v>3423.1</v>
      </c>
      <c r="L1622" s="39">
        <v>2083.9</v>
      </c>
      <c r="M1622" s="41">
        <v>0</v>
      </c>
      <c r="N1622" s="41">
        <f t="shared" si="147"/>
        <v>0</v>
      </c>
      <c r="O1622" s="41">
        <v>0</v>
      </c>
      <c r="P1622" s="41">
        <v>0</v>
      </c>
      <c r="Q1622" s="41">
        <v>0</v>
      </c>
      <c r="R1622" s="52">
        <v>45292</v>
      </c>
      <c r="S1622" s="52">
        <v>45657</v>
      </c>
    </row>
    <row r="1623" spans="1:19" ht="20.25" x14ac:dyDescent="0.3">
      <c r="A1623" s="39">
        <v>498</v>
      </c>
      <c r="B1623" s="40" t="s">
        <v>1525</v>
      </c>
      <c r="C1623" s="50">
        <v>45012</v>
      </c>
      <c r="D1623" s="39" t="s">
        <v>1896</v>
      </c>
      <c r="E1623" s="39">
        <v>1966</v>
      </c>
      <c r="F1623" s="39" t="s">
        <v>2122</v>
      </c>
      <c r="G1623" s="51" t="s">
        <v>2088</v>
      </c>
      <c r="H1623" s="39">
        <v>4</v>
      </c>
      <c r="I1623" s="39">
        <v>3</v>
      </c>
      <c r="J1623" s="39">
        <v>0</v>
      </c>
      <c r="K1623" s="39">
        <v>3414.3</v>
      </c>
      <c r="L1623" s="39">
        <v>2072.6999999999998</v>
      </c>
      <c r="M1623" s="41">
        <v>0</v>
      </c>
      <c r="N1623" s="41">
        <f t="shared" si="147"/>
        <v>0</v>
      </c>
      <c r="O1623" s="41">
        <v>0</v>
      </c>
      <c r="P1623" s="41">
        <v>0</v>
      </c>
      <c r="Q1623" s="41">
        <v>0</v>
      </c>
      <c r="R1623" s="52">
        <v>45292</v>
      </c>
      <c r="S1623" s="52">
        <v>45657</v>
      </c>
    </row>
    <row r="1624" spans="1:19" ht="20.25" x14ac:dyDescent="0.3">
      <c r="A1624" s="39">
        <v>499</v>
      </c>
      <c r="B1624" s="40" t="s">
        <v>1526</v>
      </c>
      <c r="C1624" s="50">
        <v>45020</v>
      </c>
      <c r="D1624" s="39" t="s">
        <v>1896</v>
      </c>
      <c r="E1624" s="39">
        <v>1966</v>
      </c>
      <c r="F1624" s="39" t="s">
        <v>2122</v>
      </c>
      <c r="G1624" s="51" t="s">
        <v>2089</v>
      </c>
      <c r="H1624" s="39">
        <v>4</v>
      </c>
      <c r="I1624" s="39">
        <v>3</v>
      </c>
      <c r="J1624" s="39">
        <v>0</v>
      </c>
      <c r="K1624" s="39">
        <v>3337.2</v>
      </c>
      <c r="L1624" s="39">
        <v>2418.3000000000002</v>
      </c>
      <c r="M1624" s="41">
        <v>0</v>
      </c>
      <c r="N1624" s="41">
        <f t="shared" si="147"/>
        <v>0</v>
      </c>
      <c r="O1624" s="41">
        <v>0</v>
      </c>
      <c r="P1624" s="41">
        <v>0</v>
      </c>
      <c r="Q1624" s="41">
        <v>0</v>
      </c>
      <c r="R1624" s="52">
        <v>45292</v>
      </c>
      <c r="S1624" s="52">
        <v>45657</v>
      </c>
    </row>
    <row r="1625" spans="1:19" ht="20.25" x14ac:dyDescent="0.3">
      <c r="A1625" s="39">
        <v>500</v>
      </c>
      <c r="B1625" s="40" t="s">
        <v>1527</v>
      </c>
      <c r="C1625" s="50">
        <v>45021</v>
      </c>
      <c r="D1625" s="39" t="s">
        <v>1896</v>
      </c>
      <c r="E1625" s="39">
        <v>1966</v>
      </c>
      <c r="F1625" s="39" t="s">
        <v>2122</v>
      </c>
      <c r="G1625" s="51" t="s">
        <v>2089</v>
      </c>
      <c r="H1625" s="39">
        <v>4</v>
      </c>
      <c r="I1625" s="39">
        <v>3</v>
      </c>
      <c r="J1625" s="39">
        <v>0</v>
      </c>
      <c r="K1625" s="39">
        <v>3491.6</v>
      </c>
      <c r="L1625" s="39">
        <v>2031.1</v>
      </c>
      <c r="M1625" s="41">
        <v>0</v>
      </c>
      <c r="N1625" s="41">
        <f t="shared" si="147"/>
        <v>0</v>
      </c>
      <c r="O1625" s="41">
        <v>0</v>
      </c>
      <c r="P1625" s="41">
        <v>0</v>
      </c>
      <c r="Q1625" s="41">
        <v>0</v>
      </c>
      <c r="R1625" s="52">
        <v>45292</v>
      </c>
      <c r="S1625" s="52">
        <v>45657</v>
      </c>
    </row>
    <row r="1626" spans="1:19" ht="20.25" x14ac:dyDescent="0.3">
      <c r="A1626" s="39">
        <v>501</v>
      </c>
      <c r="B1626" s="40" t="s">
        <v>1528</v>
      </c>
      <c r="C1626" s="50">
        <v>45022</v>
      </c>
      <c r="D1626" s="39" t="s">
        <v>1896</v>
      </c>
      <c r="E1626" s="39">
        <v>1969</v>
      </c>
      <c r="F1626" s="39" t="s">
        <v>2122</v>
      </c>
      <c r="G1626" s="51" t="s">
        <v>2088</v>
      </c>
      <c r="H1626" s="39">
        <v>4</v>
      </c>
      <c r="I1626" s="39">
        <v>3</v>
      </c>
      <c r="J1626" s="39">
        <v>0</v>
      </c>
      <c r="K1626" s="39">
        <v>3771.9</v>
      </c>
      <c r="L1626" s="39">
        <v>2276.3000000000002</v>
      </c>
      <c r="M1626" s="41">
        <v>0</v>
      </c>
      <c r="N1626" s="41">
        <f t="shared" si="147"/>
        <v>0</v>
      </c>
      <c r="O1626" s="41">
        <v>0</v>
      </c>
      <c r="P1626" s="41">
        <v>0</v>
      </c>
      <c r="Q1626" s="41">
        <v>0</v>
      </c>
      <c r="R1626" s="52">
        <v>45292</v>
      </c>
      <c r="S1626" s="52">
        <v>45657</v>
      </c>
    </row>
    <row r="1627" spans="1:19" ht="20.25" x14ac:dyDescent="0.3">
      <c r="A1627" s="39">
        <v>502</v>
      </c>
      <c r="B1627" s="40" t="s">
        <v>1529</v>
      </c>
      <c r="C1627" s="50">
        <v>45031</v>
      </c>
      <c r="D1627" s="39" t="s">
        <v>1896</v>
      </c>
      <c r="E1627" s="39">
        <v>1962</v>
      </c>
      <c r="F1627" s="39" t="s">
        <v>2122</v>
      </c>
      <c r="G1627" s="51" t="s">
        <v>2089</v>
      </c>
      <c r="H1627" s="39">
        <v>3</v>
      </c>
      <c r="I1627" s="39">
        <v>2</v>
      </c>
      <c r="J1627" s="39">
        <v>0</v>
      </c>
      <c r="K1627" s="39">
        <v>1772.6</v>
      </c>
      <c r="L1627" s="39">
        <v>971.2</v>
      </c>
      <c r="M1627" s="41">
        <v>0</v>
      </c>
      <c r="N1627" s="41">
        <f t="shared" si="147"/>
        <v>0</v>
      </c>
      <c r="O1627" s="41">
        <v>0</v>
      </c>
      <c r="P1627" s="41">
        <v>0</v>
      </c>
      <c r="Q1627" s="41">
        <v>0</v>
      </c>
      <c r="R1627" s="52">
        <v>45292</v>
      </c>
      <c r="S1627" s="52">
        <v>45657</v>
      </c>
    </row>
    <row r="1628" spans="1:19" ht="20.25" x14ac:dyDescent="0.3">
      <c r="A1628" s="39">
        <v>503</v>
      </c>
      <c r="B1628" s="40" t="s">
        <v>1530</v>
      </c>
      <c r="C1628" s="50">
        <v>45032</v>
      </c>
      <c r="D1628" s="39" t="s">
        <v>1896</v>
      </c>
      <c r="E1628" s="39">
        <v>1962</v>
      </c>
      <c r="F1628" s="39" t="s">
        <v>2122</v>
      </c>
      <c r="G1628" s="51" t="s">
        <v>2089</v>
      </c>
      <c r="H1628" s="39">
        <v>3</v>
      </c>
      <c r="I1628" s="39">
        <v>2</v>
      </c>
      <c r="J1628" s="39">
        <v>0</v>
      </c>
      <c r="K1628" s="39">
        <v>1463.9</v>
      </c>
      <c r="L1628" s="39">
        <v>975.3</v>
      </c>
      <c r="M1628" s="41">
        <v>0</v>
      </c>
      <c r="N1628" s="41">
        <f t="shared" si="147"/>
        <v>0</v>
      </c>
      <c r="O1628" s="41">
        <v>0</v>
      </c>
      <c r="P1628" s="41">
        <v>0</v>
      </c>
      <c r="Q1628" s="41">
        <v>0</v>
      </c>
      <c r="R1628" s="52">
        <v>45292</v>
      </c>
      <c r="S1628" s="52">
        <v>45657</v>
      </c>
    </row>
    <row r="1629" spans="1:19" ht="20.25" x14ac:dyDescent="0.25">
      <c r="A1629" s="42" t="s">
        <v>22</v>
      </c>
      <c r="B1629" s="42"/>
      <c r="C1629" s="53" t="s">
        <v>172</v>
      </c>
      <c r="D1629" s="53" t="s">
        <v>172</v>
      </c>
      <c r="E1629" s="53" t="s">
        <v>172</v>
      </c>
      <c r="F1629" s="53" t="s">
        <v>172</v>
      </c>
      <c r="G1629" s="53" t="s">
        <v>172</v>
      </c>
      <c r="H1629" s="53" t="s">
        <v>172</v>
      </c>
      <c r="I1629" s="53" t="s">
        <v>172</v>
      </c>
      <c r="J1629" s="66">
        <f>SUM(J1619:J1628)</f>
        <v>0</v>
      </c>
      <c r="K1629" s="66">
        <f t="shared" ref="K1629:Q1629" si="151">SUM(K1619:K1628)</f>
        <v>34113.399999999994</v>
      </c>
      <c r="L1629" s="66">
        <f t="shared" si="151"/>
        <v>20846.599999999995</v>
      </c>
      <c r="M1629" s="66">
        <f t="shared" si="151"/>
        <v>6333313.7100000009</v>
      </c>
      <c r="N1629" s="66">
        <f t="shared" si="151"/>
        <v>6333313.7100000009</v>
      </c>
      <c r="O1629" s="66">
        <f t="shared" si="151"/>
        <v>0</v>
      </c>
      <c r="P1629" s="66">
        <f t="shared" si="151"/>
        <v>0</v>
      </c>
      <c r="Q1629" s="66">
        <f t="shared" si="151"/>
        <v>0</v>
      </c>
      <c r="R1629" s="53" t="s">
        <v>172</v>
      </c>
      <c r="S1629" s="53" t="s">
        <v>172</v>
      </c>
    </row>
    <row r="1630" spans="1:19" ht="20.25" x14ac:dyDescent="0.25">
      <c r="A1630" s="49" t="s">
        <v>34</v>
      </c>
      <c r="B1630" s="49"/>
      <c r="C1630" s="53" t="s">
        <v>172</v>
      </c>
      <c r="D1630" s="53" t="s">
        <v>172</v>
      </c>
      <c r="E1630" s="53" t="s">
        <v>172</v>
      </c>
      <c r="F1630" s="53" t="s">
        <v>172</v>
      </c>
      <c r="G1630" s="53" t="s">
        <v>172</v>
      </c>
      <c r="H1630" s="53" t="s">
        <v>172</v>
      </c>
      <c r="I1630" s="53" t="s">
        <v>172</v>
      </c>
      <c r="J1630" s="45">
        <f>J1629</f>
        <v>0</v>
      </c>
      <c r="K1630" s="45">
        <f t="shared" ref="K1630:Q1630" si="152">K1629</f>
        <v>34113.399999999994</v>
      </c>
      <c r="L1630" s="45">
        <f t="shared" si="152"/>
        <v>20846.599999999995</v>
      </c>
      <c r="M1630" s="45">
        <f t="shared" si="152"/>
        <v>6333313.7100000009</v>
      </c>
      <c r="N1630" s="45">
        <f t="shared" si="152"/>
        <v>6333313.7100000009</v>
      </c>
      <c r="O1630" s="45">
        <f t="shared" si="152"/>
        <v>0</v>
      </c>
      <c r="P1630" s="45">
        <f t="shared" si="152"/>
        <v>0</v>
      </c>
      <c r="Q1630" s="45">
        <f t="shared" si="152"/>
        <v>0</v>
      </c>
      <c r="R1630" s="53" t="s">
        <v>172</v>
      </c>
      <c r="S1630" s="53" t="s">
        <v>172</v>
      </c>
    </row>
    <row r="1631" spans="1:19" ht="20.25" x14ac:dyDescent="0.3">
      <c r="A1631" s="455" t="s">
        <v>2018</v>
      </c>
      <c r="B1631" s="455"/>
      <c r="C1631" s="455"/>
      <c r="D1631" s="455"/>
      <c r="E1631" s="455"/>
      <c r="F1631" s="455"/>
      <c r="G1631" s="455"/>
      <c r="H1631" s="455"/>
      <c r="I1631" s="455"/>
      <c r="J1631" s="455"/>
      <c r="K1631" s="455"/>
      <c r="L1631" s="455"/>
      <c r="M1631" s="455"/>
      <c r="N1631" s="455"/>
      <c r="O1631" s="455"/>
      <c r="P1631" s="455"/>
      <c r="Q1631" s="455"/>
      <c r="R1631" s="455"/>
      <c r="S1631" s="456"/>
    </row>
    <row r="1632" spans="1:19" ht="20.25" x14ac:dyDescent="0.3">
      <c r="A1632" s="457" t="s">
        <v>2019</v>
      </c>
      <c r="B1632" s="457"/>
      <c r="C1632" s="457"/>
      <c r="D1632" s="457"/>
      <c r="E1632" s="457"/>
      <c r="F1632" s="457"/>
      <c r="G1632" s="457"/>
      <c r="H1632" s="457"/>
      <c r="I1632" s="457"/>
      <c r="J1632" s="457"/>
      <c r="K1632" s="457"/>
      <c r="L1632" s="457"/>
      <c r="M1632" s="457"/>
      <c r="N1632" s="457"/>
      <c r="O1632" s="457"/>
      <c r="P1632" s="457"/>
      <c r="Q1632" s="457"/>
      <c r="R1632" s="457"/>
      <c r="S1632" s="458"/>
    </row>
    <row r="1633" spans="1:19" ht="20.25" x14ac:dyDescent="0.3">
      <c r="A1633" s="39">
        <v>504</v>
      </c>
      <c r="B1633" s="40" t="s">
        <v>1167</v>
      </c>
      <c r="C1633" s="50">
        <v>45244</v>
      </c>
      <c r="D1633" s="39" t="s">
        <v>1896</v>
      </c>
      <c r="E1633" s="39">
        <v>1965</v>
      </c>
      <c r="F1633" s="39" t="s">
        <v>2122</v>
      </c>
      <c r="G1633" s="51" t="s">
        <v>2089</v>
      </c>
      <c r="H1633" s="39">
        <v>3</v>
      </c>
      <c r="I1633" s="39">
        <v>2</v>
      </c>
      <c r="J1633" s="39">
        <v>0</v>
      </c>
      <c r="K1633" s="39">
        <v>1824.6</v>
      </c>
      <c r="L1633" s="39">
        <v>939.9</v>
      </c>
      <c r="M1633" s="41">
        <v>0</v>
      </c>
      <c r="N1633" s="41">
        <f t="shared" si="147"/>
        <v>0</v>
      </c>
      <c r="O1633" s="41">
        <v>0</v>
      </c>
      <c r="P1633" s="41">
        <v>0</v>
      </c>
      <c r="Q1633" s="41">
        <v>0</v>
      </c>
      <c r="R1633" s="52">
        <v>45292</v>
      </c>
      <c r="S1633" s="52">
        <v>45657</v>
      </c>
    </row>
    <row r="1634" spans="1:19" ht="20.25" x14ac:dyDescent="0.3">
      <c r="A1634" s="39">
        <v>505</v>
      </c>
      <c r="B1634" s="40" t="s">
        <v>1168</v>
      </c>
      <c r="C1634" s="50">
        <v>45246</v>
      </c>
      <c r="D1634" s="39" t="s">
        <v>1896</v>
      </c>
      <c r="E1634" s="39">
        <v>1965</v>
      </c>
      <c r="F1634" s="39" t="s">
        <v>2122</v>
      </c>
      <c r="G1634" s="51" t="s">
        <v>2089</v>
      </c>
      <c r="H1634" s="39">
        <v>3</v>
      </c>
      <c r="I1634" s="39">
        <v>2</v>
      </c>
      <c r="J1634" s="39">
        <v>0</v>
      </c>
      <c r="K1634" s="39">
        <v>1824.6</v>
      </c>
      <c r="L1634" s="39">
        <v>925.4</v>
      </c>
      <c r="M1634" s="41">
        <v>0</v>
      </c>
      <c r="N1634" s="41">
        <f t="shared" si="147"/>
        <v>0</v>
      </c>
      <c r="O1634" s="41">
        <v>0</v>
      </c>
      <c r="P1634" s="41">
        <v>0</v>
      </c>
      <c r="Q1634" s="41">
        <v>0</v>
      </c>
      <c r="R1634" s="52">
        <v>45292</v>
      </c>
      <c r="S1634" s="52">
        <v>45657</v>
      </c>
    </row>
    <row r="1635" spans="1:19" ht="20.25" x14ac:dyDescent="0.3">
      <c r="A1635" s="39">
        <v>506</v>
      </c>
      <c r="B1635" s="40" t="s">
        <v>1169</v>
      </c>
      <c r="C1635" s="50">
        <v>45247</v>
      </c>
      <c r="D1635" s="39" t="s">
        <v>1896</v>
      </c>
      <c r="E1635" s="39">
        <v>1965</v>
      </c>
      <c r="F1635" s="39" t="s">
        <v>2122</v>
      </c>
      <c r="G1635" s="51" t="s">
        <v>2089</v>
      </c>
      <c r="H1635" s="39">
        <v>3</v>
      </c>
      <c r="I1635" s="39">
        <v>2</v>
      </c>
      <c r="J1635" s="39">
        <v>0</v>
      </c>
      <c r="K1635" s="39">
        <v>1888.1</v>
      </c>
      <c r="L1635" s="39">
        <v>930.69</v>
      </c>
      <c r="M1635" s="41">
        <v>0</v>
      </c>
      <c r="N1635" s="41">
        <f t="shared" si="147"/>
        <v>0</v>
      </c>
      <c r="O1635" s="41">
        <v>0</v>
      </c>
      <c r="P1635" s="41">
        <v>0</v>
      </c>
      <c r="Q1635" s="41">
        <v>0</v>
      </c>
      <c r="R1635" s="52">
        <v>45292</v>
      </c>
      <c r="S1635" s="52">
        <v>45657</v>
      </c>
    </row>
    <row r="1636" spans="1:19" ht="20.25" x14ac:dyDescent="0.3">
      <c r="A1636" s="39">
        <v>507</v>
      </c>
      <c r="B1636" s="40" t="s">
        <v>1170</v>
      </c>
      <c r="C1636" s="50">
        <v>45248</v>
      </c>
      <c r="D1636" s="39" t="s">
        <v>1896</v>
      </c>
      <c r="E1636" s="39">
        <v>1965</v>
      </c>
      <c r="F1636" s="39" t="s">
        <v>2122</v>
      </c>
      <c r="G1636" s="51" t="s">
        <v>2089</v>
      </c>
      <c r="H1636" s="39">
        <v>3</v>
      </c>
      <c r="I1636" s="39">
        <v>2</v>
      </c>
      <c r="J1636" s="39">
        <v>0</v>
      </c>
      <c r="K1636" s="39">
        <v>1824.6</v>
      </c>
      <c r="L1636" s="39">
        <v>980.4</v>
      </c>
      <c r="M1636" s="41">
        <v>0</v>
      </c>
      <c r="N1636" s="41">
        <f t="shared" si="147"/>
        <v>0</v>
      </c>
      <c r="O1636" s="41">
        <v>0</v>
      </c>
      <c r="P1636" s="41">
        <v>0</v>
      </c>
      <c r="Q1636" s="41">
        <v>0</v>
      </c>
      <c r="R1636" s="52">
        <v>45292</v>
      </c>
      <c r="S1636" s="52">
        <v>45657</v>
      </c>
    </row>
    <row r="1637" spans="1:19" ht="20.25" x14ac:dyDescent="0.25">
      <c r="A1637" s="42" t="s">
        <v>22</v>
      </c>
      <c r="B1637" s="42"/>
      <c r="C1637" s="53" t="s">
        <v>172</v>
      </c>
      <c r="D1637" s="53" t="s">
        <v>172</v>
      </c>
      <c r="E1637" s="53" t="s">
        <v>172</v>
      </c>
      <c r="F1637" s="53" t="s">
        <v>172</v>
      </c>
      <c r="G1637" s="53" t="s">
        <v>172</v>
      </c>
      <c r="H1637" s="53" t="s">
        <v>172</v>
      </c>
      <c r="I1637" s="53" t="s">
        <v>172</v>
      </c>
      <c r="J1637" s="66">
        <f>SUM(J1633:J1636)</f>
        <v>0</v>
      </c>
      <c r="K1637" s="66">
        <f t="shared" ref="K1637:Q1637" si="153">SUM(K1633:K1636)</f>
        <v>7361.9</v>
      </c>
      <c r="L1637" s="66">
        <f t="shared" si="153"/>
        <v>3776.39</v>
      </c>
      <c r="M1637" s="66">
        <f t="shared" si="153"/>
        <v>0</v>
      </c>
      <c r="N1637" s="66">
        <f t="shared" si="153"/>
        <v>0</v>
      </c>
      <c r="O1637" s="66">
        <f t="shared" si="153"/>
        <v>0</v>
      </c>
      <c r="P1637" s="66">
        <f t="shared" si="153"/>
        <v>0</v>
      </c>
      <c r="Q1637" s="66">
        <f t="shared" si="153"/>
        <v>0</v>
      </c>
      <c r="R1637" s="53" t="s">
        <v>172</v>
      </c>
      <c r="S1637" s="53" t="s">
        <v>172</v>
      </c>
    </row>
    <row r="1638" spans="1:19" ht="20.25" x14ac:dyDescent="0.25">
      <c r="A1638" s="49" t="s">
        <v>34</v>
      </c>
      <c r="B1638" s="49"/>
      <c r="C1638" s="53" t="s">
        <v>172</v>
      </c>
      <c r="D1638" s="53" t="s">
        <v>172</v>
      </c>
      <c r="E1638" s="53" t="s">
        <v>172</v>
      </c>
      <c r="F1638" s="53" t="s">
        <v>172</v>
      </c>
      <c r="G1638" s="53" t="s">
        <v>172</v>
      </c>
      <c r="H1638" s="53" t="s">
        <v>172</v>
      </c>
      <c r="I1638" s="53" t="s">
        <v>172</v>
      </c>
      <c r="J1638" s="66">
        <f>J1637</f>
        <v>0</v>
      </c>
      <c r="K1638" s="66">
        <f t="shared" ref="K1638:Q1638" si="154">K1637</f>
        <v>7361.9</v>
      </c>
      <c r="L1638" s="66">
        <f t="shared" si="154"/>
        <v>3776.39</v>
      </c>
      <c r="M1638" s="66">
        <f t="shared" si="154"/>
        <v>0</v>
      </c>
      <c r="N1638" s="66">
        <f t="shared" si="154"/>
        <v>0</v>
      </c>
      <c r="O1638" s="66">
        <f t="shared" si="154"/>
        <v>0</v>
      </c>
      <c r="P1638" s="66">
        <f t="shared" si="154"/>
        <v>0</v>
      </c>
      <c r="Q1638" s="66">
        <f t="shared" si="154"/>
        <v>0</v>
      </c>
      <c r="R1638" s="53" t="s">
        <v>172</v>
      </c>
      <c r="S1638" s="53" t="s">
        <v>172</v>
      </c>
    </row>
    <row r="1639" spans="1:19" ht="20.25" x14ac:dyDescent="0.25">
      <c r="A1639" s="49" t="s">
        <v>83</v>
      </c>
      <c r="B1639" s="49"/>
      <c r="C1639" s="53" t="s">
        <v>172</v>
      </c>
      <c r="D1639" s="53" t="s">
        <v>172</v>
      </c>
      <c r="E1639" s="53" t="s">
        <v>172</v>
      </c>
      <c r="F1639" s="53" t="s">
        <v>172</v>
      </c>
      <c r="G1639" s="53" t="s">
        <v>172</v>
      </c>
      <c r="H1639" s="53" t="s">
        <v>172</v>
      </c>
      <c r="I1639" s="53" t="s">
        <v>172</v>
      </c>
      <c r="J1639" s="45">
        <f t="shared" ref="J1639:Q1639" si="155">J1093+J1117+J1341+J1349+J1364+J1376+J1382+J1401+J1422+J1436+J1453+J1459+J1466+J1475+J1494+J1509+J1536+J1544+J1571+J1589+J1605+J1616+J1630+J1638</f>
        <v>0</v>
      </c>
      <c r="K1639" s="45">
        <f t="shared" si="155"/>
        <v>1218775.9999999995</v>
      </c>
      <c r="L1639" s="45">
        <f t="shared" si="155"/>
        <v>813852.86699999985</v>
      </c>
      <c r="M1639" s="45">
        <f t="shared" si="155"/>
        <v>337676005.75395</v>
      </c>
      <c r="N1639" s="45">
        <f t="shared" si="155"/>
        <v>337676005.75395</v>
      </c>
      <c r="O1639" s="45">
        <f t="shared" si="155"/>
        <v>0</v>
      </c>
      <c r="P1639" s="45">
        <f t="shared" si="155"/>
        <v>0</v>
      </c>
      <c r="Q1639" s="45">
        <f t="shared" si="155"/>
        <v>0</v>
      </c>
      <c r="R1639" s="53" t="s">
        <v>172</v>
      </c>
      <c r="S1639" s="53" t="s">
        <v>172</v>
      </c>
    </row>
    <row r="1640" spans="1:19" ht="20.25" x14ac:dyDescent="0.25">
      <c r="A1640" s="459" t="s">
        <v>79</v>
      </c>
      <c r="B1640" s="459"/>
      <c r="C1640" s="459"/>
      <c r="D1640" s="459"/>
      <c r="E1640" s="459"/>
      <c r="F1640" s="459"/>
      <c r="G1640" s="459"/>
      <c r="H1640" s="459"/>
      <c r="I1640" s="459"/>
      <c r="J1640" s="459"/>
      <c r="K1640" s="459"/>
      <c r="L1640" s="459"/>
      <c r="M1640" s="459"/>
      <c r="N1640" s="459"/>
      <c r="O1640" s="459"/>
      <c r="P1640" s="459"/>
      <c r="Q1640" s="459"/>
      <c r="R1640" s="459"/>
      <c r="S1640" s="460"/>
    </row>
    <row r="1641" spans="1:19" ht="20.25" x14ac:dyDescent="0.3">
      <c r="A1641" s="457" t="s">
        <v>1907</v>
      </c>
      <c r="B1641" s="457"/>
      <c r="C1641" s="457"/>
      <c r="D1641" s="457"/>
      <c r="E1641" s="457"/>
      <c r="F1641" s="457"/>
      <c r="G1641" s="457"/>
      <c r="H1641" s="457"/>
      <c r="I1641" s="457"/>
      <c r="J1641" s="457"/>
      <c r="K1641" s="457"/>
      <c r="L1641" s="457"/>
      <c r="M1641" s="457"/>
      <c r="N1641" s="457"/>
      <c r="O1641" s="457"/>
      <c r="P1641" s="457"/>
      <c r="Q1641" s="457"/>
      <c r="R1641" s="457"/>
      <c r="S1641" s="458"/>
    </row>
    <row r="1642" spans="1:19" ht="20.25" x14ac:dyDescent="0.3">
      <c r="A1642" s="39">
        <v>1</v>
      </c>
      <c r="B1642" s="40" t="s">
        <v>1172</v>
      </c>
      <c r="C1642" s="50">
        <v>39585</v>
      </c>
      <c r="D1642" s="39" t="s">
        <v>1896</v>
      </c>
      <c r="E1642" s="39">
        <v>1970</v>
      </c>
      <c r="F1642" s="39" t="s">
        <v>2122</v>
      </c>
      <c r="G1642" s="51" t="s">
        <v>2089</v>
      </c>
      <c r="H1642" s="39">
        <v>5</v>
      </c>
      <c r="I1642" s="39">
        <v>4</v>
      </c>
      <c r="J1642" s="39">
        <v>0</v>
      </c>
      <c r="K1642" s="39">
        <v>6587.5</v>
      </c>
      <c r="L1642" s="39">
        <v>4139.3</v>
      </c>
      <c r="M1642" s="41">
        <v>0</v>
      </c>
      <c r="N1642" s="41">
        <f t="shared" si="147"/>
        <v>0</v>
      </c>
      <c r="O1642" s="41">
        <v>0</v>
      </c>
      <c r="P1642" s="41">
        <v>0</v>
      </c>
      <c r="Q1642" s="41">
        <v>0</v>
      </c>
      <c r="R1642" s="52">
        <v>45658</v>
      </c>
      <c r="S1642" s="52">
        <v>46022</v>
      </c>
    </row>
    <row r="1643" spans="1:19" ht="20.25" x14ac:dyDescent="0.3">
      <c r="A1643" s="39">
        <v>2</v>
      </c>
      <c r="B1643" s="40" t="s">
        <v>1173</v>
      </c>
      <c r="C1643" s="50">
        <v>40614</v>
      </c>
      <c r="D1643" s="39" t="s">
        <v>1896</v>
      </c>
      <c r="E1643" s="39">
        <v>1958</v>
      </c>
      <c r="F1643" s="39" t="s">
        <v>2122</v>
      </c>
      <c r="G1643" s="51" t="s">
        <v>2090</v>
      </c>
      <c r="H1643" s="39">
        <v>3</v>
      </c>
      <c r="I1643" s="39">
        <v>4</v>
      </c>
      <c r="J1643" s="39">
        <v>0</v>
      </c>
      <c r="K1643" s="39">
        <v>4144.6000000000004</v>
      </c>
      <c r="L1643" s="39">
        <v>2053.1</v>
      </c>
      <c r="M1643" s="41">
        <v>0</v>
      </c>
      <c r="N1643" s="41">
        <f t="shared" si="147"/>
        <v>0</v>
      </c>
      <c r="O1643" s="41">
        <v>0</v>
      </c>
      <c r="P1643" s="41">
        <v>0</v>
      </c>
      <c r="Q1643" s="41">
        <v>0</v>
      </c>
      <c r="R1643" s="52">
        <v>45658</v>
      </c>
      <c r="S1643" s="52">
        <v>46022</v>
      </c>
    </row>
    <row r="1644" spans="1:19" ht="20.25" x14ac:dyDescent="0.3">
      <c r="A1644" s="39">
        <v>3</v>
      </c>
      <c r="B1644" s="40" t="s">
        <v>1174</v>
      </c>
      <c r="C1644" s="50">
        <v>40647</v>
      </c>
      <c r="D1644" s="39" t="s">
        <v>1896</v>
      </c>
      <c r="E1644" s="39">
        <v>1958</v>
      </c>
      <c r="F1644" s="39" t="s">
        <v>2122</v>
      </c>
      <c r="G1644" s="51" t="s">
        <v>2090</v>
      </c>
      <c r="H1644" s="39">
        <v>3</v>
      </c>
      <c r="I1644" s="39">
        <v>3</v>
      </c>
      <c r="J1644" s="39">
        <v>0</v>
      </c>
      <c r="K1644" s="39">
        <v>3152.2</v>
      </c>
      <c r="L1644" s="39">
        <v>1455.7</v>
      </c>
      <c r="M1644" s="41">
        <v>0</v>
      </c>
      <c r="N1644" s="41">
        <f t="shared" si="147"/>
        <v>0</v>
      </c>
      <c r="O1644" s="41">
        <v>0</v>
      </c>
      <c r="P1644" s="41">
        <v>0</v>
      </c>
      <c r="Q1644" s="41">
        <v>0</v>
      </c>
      <c r="R1644" s="52">
        <v>45658</v>
      </c>
      <c r="S1644" s="52">
        <v>46022</v>
      </c>
    </row>
    <row r="1645" spans="1:19" ht="20.25" x14ac:dyDescent="0.3">
      <c r="A1645" s="39">
        <v>4</v>
      </c>
      <c r="B1645" s="42" t="s">
        <v>1653</v>
      </c>
      <c r="C1645" s="50">
        <v>39635</v>
      </c>
      <c r="D1645" s="39" t="s">
        <v>1897</v>
      </c>
      <c r="E1645" s="39">
        <v>1985</v>
      </c>
      <c r="F1645" s="39" t="s">
        <v>2122</v>
      </c>
      <c r="G1645" s="51" t="s">
        <v>2088</v>
      </c>
      <c r="H1645" s="39">
        <v>9</v>
      </c>
      <c r="I1645" s="39">
        <v>14</v>
      </c>
      <c r="J1645" s="39">
        <v>0</v>
      </c>
      <c r="K1645" s="39">
        <v>19510.900000000001</v>
      </c>
      <c r="L1645" s="39" t="s">
        <v>2122</v>
      </c>
      <c r="M1645" s="41">
        <v>0</v>
      </c>
      <c r="N1645" s="41">
        <f t="shared" si="147"/>
        <v>0</v>
      </c>
      <c r="O1645" s="41">
        <v>0</v>
      </c>
      <c r="P1645" s="41">
        <v>0</v>
      </c>
      <c r="Q1645" s="41">
        <v>0</v>
      </c>
      <c r="R1645" s="52">
        <v>45658</v>
      </c>
      <c r="S1645" s="52">
        <v>46022</v>
      </c>
    </row>
    <row r="1646" spans="1:19" ht="20.25" x14ac:dyDescent="0.3">
      <c r="A1646" s="39">
        <v>5</v>
      </c>
      <c r="B1646" s="40" t="s">
        <v>1175</v>
      </c>
      <c r="C1646" s="50">
        <v>39650</v>
      </c>
      <c r="D1646" s="39" t="s">
        <v>1896</v>
      </c>
      <c r="E1646" s="39">
        <v>1974</v>
      </c>
      <c r="F1646" s="39" t="s">
        <v>2122</v>
      </c>
      <c r="G1646" s="51" t="s">
        <v>2088</v>
      </c>
      <c r="H1646" s="39">
        <v>5</v>
      </c>
      <c r="I1646" s="39">
        <v>5</v>
      </c>
      <c r="J1646" s="39">
        <v>0</v>
      </c>
      <c r="K1646" s="39">
        <v>7202.9</v>
      </c>
      <c r="L1646" s="39">
        <v>4589.2999999999993</v>
      </c>
      <c r="M1646" s="41">
        <v>0</v>
      </c>
      <c r="N1646" s="41">
        <f t="shared" si="147"/>
        <v>0</v>
      </c>
      <c r="O1646" s="41">
        <v>0</v>
      </c>
      <c r="P1646" s="41">
        <v>0</v>
      </c>
      <c r="Q1646" s="41">
        <v>0</v>
      </c>
      <c r="R1646" s="52">
        <v>45658</v>
      </c>
      <c r="S1646" s="52">
        <v>46022</v>
      </c>
    </row>
    <row r="1647" spans="1:19" ht="20.25" x14ac:dyDescent="0.3">
      <c r="A1647" s="39">
        <v>6</v>
      </c>
      <c r="B1647" s="40" t="s">
        <v>1176</v>
      </c>
      <c r="C1647" s="50">
        <v>39651</v>
      </c>
      <c r="D1647" s="39" t="s">
        <v>1896</v>
      </c>
      <c r="E1647" s="39">
        <v>1968</v>
      </c>
      <c r="F1647" s="39" t="s">
        <v>2122</v>
      </c>
      <c r="G1647" s="51" t="s">
        <v>2088</v>
      </c>
      <c r="H1647" s="39">
        <v>5</v>
      </c>
      <c r="I1647" s="39">
        <v>4</v>
      </c>
      <c r="J1647" s="39">
        <v>0</v>
      </c>
      <c r="K1647" s="39">
        <v>6153</v>
      </c>
      <c r="L1647" s="39">
        <v>3874.1</v>
      </c>
      <c r="M1647" s="41">
        <v>0</v>
      </c>
      <c r="N1647" s="41">
        <f t="shared" si="147"/>
        <v>0</v>
      </c>
      <c r="O1647" s="41">
        <v>0</v>
      </c>
      <c r="P1647" s="41">
        <v>0</v>
      </c>
      <c r="Q1647" s="41">
        <v>0</v>
      </c>
      <c r="R1647" s="52">
        <v>45658</v>
      </c>
      <c r="S1647" s="52">
        <v>46022</v>
      </c>
    </row>
    <row r="1648" spans="1:19" ht="20.25" x14ac:dyDescent="0.3">
      <c r="A1648" s="39">
        <v>7</v>
      </c>
      <c r="B1648" s="40" t="s">
        <v>1177</v>
      </c>
      <c r="C1648" s="50">
        <v>39657</v>
      </c>
      <c r="D1648" s="39" t="s">
        <v>1896</v>
      </c>
      <c r="E1648" s="39">
        <v>1973</v>
      </c>
      <c r="F1648" s="39" t="s">
        <v>2122</v>
      </c>
      <c r="G1648" s="51" t="s">
        <v>2088</v>
      </c>
      <c r="H1648" s="39">
        <v>5</v>
      </c>
      <c r="I1648" s="39">
        <v>4</v>
      </c>
      <c r="J1648" s="39">
        <v>0</v>
      </c>
      <c r="K1648" s="39">
        <v>6078.6</v>
      </c>
      <c r="L1648" s="39">
        <v>3867.7</v>
      </c>
      <c r="M1648" s="41">
        <v>0</v>
      </c>
      <c r="N1648" s="41">
        <f t="shared" si="147"/>
        <v>0</v>
      </c>
      <c r="O1648" s="41">
        <v>0</v>
      </c>
      <c r="P1648" s="41">
        <v>0</v>
      </c>
      <c r="Q1648" s="41">
        <v>0</v>
      </c>
      <c r="R1648" s="52">
        <v>45658</v>
      </c>
      <c r="S1648" s="52">
        <v>46022</v>
      </c>
    </row>
    <row r="1649" spans="1:19" ht="20.25" x14ac:dyDescent="0.3">
      <c r="A1649" s="39">
        <v>8</v>
      </c>
      <c r="B1649" s="40" t="s">
        <v>1178</v>
      </c>
      <c r="C1649" s="50">
        <v>39659</v>
      </c>
      <c r="D1649" s="39" t="s">
        <v>1896</v>
      </c>
      <c r="E1649" s="39">
        <v>1985</v>
      </c>
      <c r="F1649" s="39" t="s">
        <v>2122</v>
      </c>
      <c r="G1649" s="51" t="s">
        <v>2088</v>
      </c>
      <c r="H1649" s="39">
        <v>9</v>
      </c>
      <c r="I1649" s="39">
        <v>3</v>
      </c>
      <c r="J1649" s="39">
        <v>0</v>
      </c>
      <c r="K1649" s="39">
        <v>9709.6</v>
      </c>
      <c r="L1649" s="39">
        <v>7928.3</v>
      </c>
      <c r="M1649" s="41">
        <v>0</v>
      </c>
      <c r="N1649" s="41">
        <f t="shared" si="147"/>
        <v>0</v>
      </c>
      <c r="O1649" s="41">
        <v>0</v>
      </c>
      <c r="P1649" s="41">
        <v>0</v>
      </c>
      <c r="Q1649" s="41">
        <v>0</v>
      </c>
      <c r="R1649" s="52">
        <v>45658</v>
      </c>
      <c r="S1649" s="52">
        <v>46022</v>
      </c>
    </row>
    <row r="1650" spans="1:19" ht="20.25" x14ac:dyDescent="0.3">
      <c r="A1650" s="39">
        <v>9</v>
      </c>
      <c r="B1650" s="43" t="s">
        <v>1179</v>
      </c>
      <c r="C1650" s="50">
        <v>40098</v>
      </c>
      <c r="D1650" s="39" t="s">
        <v>1896</v>
      </c>
      <c r="E1650" s="39">
        <v>1965</v>
      </c>
      <c r="F1650" s="39" t="s">
        <v>2122</v>
      </c>
      <c r="G1650" s="51" t="s">
        <v>2088</v>
      </c>
      <c r="H1650" s="39">
        <v>5</v>
      </c>
      <c r="I1650" s="39">
        <v>4</v>
      </c>
      <c r="J1650" s="39">
        <v>0</v>
      </c>
      <c r="K1650" s="39">
        <v>6109.6</v>
      </c>
      <c r="L1650" s="39">
        <v>3836.2</v>
      </c>
      <c r="M1650" s="41">
        <v>0</v>
      </c>
      <c r="N1650" s="41">
        <f t="shared" si="147"/>
        <v>0</v>
      </c>
      <c r="O1650" s="41">
        <v>0</v>
      </c>
      <c r="P1650" s="41">
        <v>0</v>
      </c>
      <c r="Q1650" s="41">
        <v>0</v>
      </c>
      <c r="R1650" s="52">
        <v>45658</v>
      </c>
      <c r="S1650" s="52">
        <v>46022</v>
      </c>
    </row>
    <row r="1651" spans="1:19" ht="20.25" x14ac:dyDescent="0.3">
      <c r="A1651" s="39">
        <v>10</v>
      </c>
      <c r="B1651" s="44" t="s">
        <v>1180</v>
      </c>
      <c r="C1651" s="50">
        <v>40085</v>
      </c>
      <c r="D1651" s="39" t="s">
        <v>1896</v>
      </c>
      <c r="E1651" s="39">
        <v>1964</v>
      </c>
      <c r="F1651" s="39" t="s">
        <v>2122</v>
      </c>
      <c r="G1651" s="51" t="s">
        <v>2088</v>
      </c>
      <c r="H1651" s="39">
        <v>5</v>
      </c>
      <c r="I1651" s="39">
        <v>6</v>
      </c>
      <c r="J1651" s="39">
        <v>0</v>
      </c>
      <c r="K1651" s="39">
        <v>9236.4</v>
      </c>
      <c r="L1651" s="39">
        <v>5789.02</v>
      </c>
      <c r="M1651" s="41">
        <v>0</v>
      </c>
      <c r="N1651" s="41">
        <f t="shared" si="147"/>
        <v>0</v>
      </c>
      <c r="O1651" s="41">
        <v>0</v>
      </c>
      <c r="P1651" s="41">
        <v>0</v>
      </c>
      <c r="Q1651" s="41">
        <v>0</v>
      </c>
      <c r="R1651" s="52">
        <v>45658</v>
      </c>
      <c r="S1651" s="52">
        <v>46022</v>
      </c>
    </row>
    <row r="1652" spans="1:19" ht="20.25" x14ac:dyDescent="0.3">
      <c r="A1652" s="39">
        <v>11</v>
      </c>
      <c r="B1652" s="43" t="s">
        <v>1181</v>
      </c>
      <c r="C1652" s="50">
        <v>40138</v>
      </c>
      <c r="D1652" s="39" t="s">
        <v>1896</v>
      </c>
      <c r="E1652" s="39">
        <v>1958</v>
      </c>
      <c r="F1652" s="39" t="s">
        <v>2122</v>
      </c>
      <c r="G1652" s="51" t="s">
        <v>2090</v>
      </c>
      <c r="H1652" s="39">
        <v>4</v>
      </c>
      <c r="I1652" s="39">
        <v>4</v>
      </c>
      <c r="J1652" s="39">
        <v>0</v>
      </c>
      <c r="K1652" s="39">
        <v>3898.1</v>
      </c>
      <c r="L1652" s="39">
        <v>2088.5</v>
      </c>
      <c r="M1652" s="41">
        <v>0</v>
      </c>
      <c r="N1652" s="41">
        <f t="shared" si="147"/>
        <v>0</v>
      </c>
      <c r="O1652" s="41">
        <v>0</v>
      </c>
      <c r="P1652" s="41">
        <v>0</v>
      </c>
      <c r="Q1652" s="41">
        <v>0</v>
      </c>
      <c r="R1652" s="52">
        <v>45658</v>
      </c>
      <c r="S1652" s="52">
        <v>46022</v>
      </c>
    </row>
    <row r="1653" spans="1:19" ht="20.25" x14ac:dyDescent="0.3">
      <c r="A1653" s="39">
        <v>12</v>
      </c>
      <c r="B1653" s="40" t="s">
        <v>1182</v>
      </c>
      <c r="C1653" s="50">
        <v>40385</v>
      </c>
      <c r="D1653" s="39" t="s">
        <v>1896</v>
      </c>
      <c r="E1653" s="39">
        <v>1954</v>
      </c>
      <c r="F1653" s="39" t="s">
        <v>2122</v>
      </c>
      <c r="G1653" s="51" t="s">
        <v>2090</v>
      </c>
      <c r="H1653" s="39">
        <v>2</v>
      </c>
      <c r="I1653" s="39">
        <v>1</v>
      </c>
      <c r="J1653" s="39">
        <v>0</v>
      </c>
      <c r="K1653" s="39">
        <v>1116.49</v>
      </c>
      <c r="L1653" s="39">
        <v>490</v>
      </c>
      <c r="M1653" s="41">
        <v>0</v>
      </c>
      <c r="N1653" s="41">
        <f t="shared" si="147"/>
        <v>0</v>
      </c>
      <c r="O1653" s="41">
        <v>0</v>
      </c>
      <c r="P1653" s="41">
        <v>0</v>
      </c>
      <c r="Q1653" s="41">
        <v>0</v>
      </c>
      <c r="R1653" s="52">
        <v>45658</v>
      </c>
      <c r="S1653" s="52">
        <v>46022</v>
      </c>
    </row>
    <row r="1654" spans="1:19" ht="20.25" x14ac:dyDescent="0.3">
      <c r="A1654" s="39">
        <v>13</v>
      </c>
      <c r="B1654" s="40" t="s">
        <v>1183</v>
      </c>
      <c r="C1654" s="50">
        <v>40550</v>
      </c>
      <c r="D1654" s="39" t="s">
        <v>1896</v>
      </c>
      <c r="E1654" s="39">
        <v>1954</v>
      </c>
      <c r="F1654" s="39" t="s">
        <v>2122</v>
      </c>
      <c r="G1654" s="51" t="s">
        <v>2090</v>
      </c>
      <c r="H1654" s="39">
        <v>3</v>
      </c>
      <c r="I1654" s="39">
        <v>3</v>
      </c>
      <c r="J1654" s="39">
        <v>0</v>
      </c>
      <c r="K1654" s="39">
        <v>3719</v>
      </c>
      <c r="L1654" s="39">
        <v>2053.6</v>
      </c>
      <c r="M1654" s="41">
        <v>0</v>
      </c>
      <c r="N1654" s="41">
        <f t="shared" si="147"/>
        <v>0</v>
      </c>
      <c r="O1654" s="41">
        <v>0</v>
      </c>
      <c r="P1654" s="41">
        <v>0</v>
      </c>
      <c r="Q1654" s="41">
        <v>0</v>
      </c>
      <c r="R1654" s="52">
        <v>45658</v>
      </c>
      <c r="S1654" s="52">
        <v>46022</v>
      </c>
    </row>
    <row r="1655" spans="1:19" ht="20.25" x14ac:dyDescent="0.3">
      <c r="A1655" s="39">
        <v>14</v>
      </c>
      <c r="B1655" s="43" t="s">
        <v>1184</v>
      </c>
      <c r="C1655" s="50">
        <v>40656</v>
      </c>
      <c r="D1655" s="39" t="s">
        <v>1896</v>
      </c>
      <c r="E1655" s="39">
        <v>1956</v>
      </c>
      <c r="F1655" s="39" t="s">
        <v>2122</v>
      </c>
      <c r="G1655" s="51" t="s">
        <v>2090</v>
      </c>
      <c r="H1655" s="39">
        <v>2</v>
      </c>
      <c r="I1655" s="39">
        <v>1</v>
      </c>
      <c r="J1655" s="39">
        <v>0</v>
      </c>
      <c r="K1655" s="39">
        <v>1039.52</v>
      </c>
      <c r="L1655" s="39">
        <v>437</v>
      </c>
      <c r="M1655" s="41">
        <v>0</v>
      </c>
      <c r="N1655" s="41">
        <f t="shared" si="147"/>
        <v>0</v>
      </c>
      <c r="O1655" s="41">
        <v>0</v>
      </c>
      <c r="P1655" s="41">
        <v>0</v>
      </c>
      <c r="Q1655" s="41">
        <v>0</v>
      </c>
      <c r="R1655" s="52">
        <v>45658</v>
      </c>
      <c r="S1655" s="52">
        <v>46022</v>
      </c>
    </row>
    <row r="1656" spans="1:19" ht="20.25" x14ac:dyDescent="0.3">
      <c r="A1656" s="39">
        <v>15</v>
      </c>
      <c r="B1656" s="43" t="s">
        <v>1185</v>
      </c>
      <c r="C1656" s="50">
        <v>40659</v>
      </c>
      <c r="D1656" s="39" t="s">
        <v>1896</v>
      </c>
      <c r="E1656" s="39">
        <v>1956</v>
      </c>
      <c r="F1656" s="39" t="s">
        <v>2122</v>
      </c>
      <c r="G1656" s="51" t="s">
        <v>2090</v>
      </c>
      <c r="H1656" s="39">
        <v>2</v>
      </c>
      <c r="I1656" s="39">
        <v>1</v>
      </c>
      <c r="J1656" s="39">
        <v>0</v>
      </c>
      <c r="K1656" s="39">
        <v>1032.75</v>
      </c>
      <c r="L1656" s="39">
        <v>422</v>
      </c>
      <c r="M1656" s="41">
        <v>0</v>
      </c>
      <c r="N1656" s="41">
        <f t="shared" si="147"/>
        <v>0</v>
      </c>
      <c r="O1656" s="41">
        <v>0</v>
      </c>
      <c r="P1656" s="41">
        <v>0</v>
      </c>
      <c r="Q1656" s="41">
        <v>0</v>
      </c>
      <c r="R1656" s="52">
        <v>45658</v>
      </c>
      <c r="S1656" s="52">
        <v>46022</v>
      </c>
    </row>
    <row r="1657" spans="1:19" ht="20.25" x14ac:dyDescent="0.3">
      <c r="A1657" s="39">
        <v>16</v>
      </c>
      <c r="B1657" s="43" t="s">
        <v>1186</v>
      </c>
      <c r="C1657" s="50">
        <v>40662</v>
      </c>
      <c r="D1657" s="39" t="s">
        <v>1896</v>
      </c>
      <c r="E1657" s="39">
        <v>1956</v>
      </c>
      <c r="F1657" s="39" t="s">
        <v>2122</v>
      </c>
      <c r="G1657" s="51" t="s">
        <v>2089</v>
      </c>
      <c r="H1657" s="39">
        <v>3</v>
      </c>
      <c r="I1657" s="39">
        <v>3</v>
      </c>
      <c r="J1657" s="39">
        <v>0</v>
      </c>
      <c r="K1657" s="39">
        <v>3280.71</v>
      </c>
      <c r="L1657" s="39">
        <v>1763.5</v>
      </c>
      <c r="M1657" s="41">
        <v>0</v>
      </c>
      <c r="N1657" s="41">
        <f t="shared" si="147"/>
        <v>0</v>
      </c>
      <c r="O1657" s="41">
        <v>0</v>
      </c>
      <c r="P1657" s="41">
        <v>0</v>
      </c>
      <c r="Q1657" s="41">
        <v>0</v>
      </c>
      <c r="R1657" s="52">
        <v>45658</v>
      </c>
      <c r="S1657" s="52">
        <v>46022</v>
      </c>
    </row>
    <row r="1658" spans="1:19" ht="20.25" x14ac:dyDescent="0.3">
      <c r="A1658" s="39">
        <v>17</v>
      </c>
      <c r="B1658" s="43" t="s">
        <v>1187</v>
      </c>
      <c r="C1658" s="50">
        <v>40663</v>
      </c>
      <c r="D1658" s="39" t="s">
        <v>1896</v>
      </c>
      <c r="E1658" s="39">
        <v>1955</v>
      </c>
      <c r="F1658" s="39" t="s">
        <v>2122</v>
      </c>
      <c r="G1658" s="51" t="s">
        <v>2090</v>
      </c>
      <c r="H1658" s="39">
        <v>2</v>
      </c>
      <c r="I1658" s="39">
        <v>2</v>
      </c>
      <c r="J1658" s="39">
        <v>0</v>
      </c>
      <c r="K1658" s="39">
        <v>1669.08</v>
      </c>
      <c r="L1658" s="39">
        <v>787.6</v>
      </c>
      <c r="M1658" s="41">
        <v>0</v>
      </c>
      <c r="N1658" s="41">
        <f t="shared" si="147"/>
        <v>0</v>
      </c>
      <c r="O1658" s="41">
        <v>0</v>
      </c>
      <c r="P1658" s="41">
        <v>0</v>
      </c>
      <c r="Q1658" s="41">
        <v>0</v>
      </c>
      <c r="R1658" s="52">
        <v>45658</v>
      </c>
      <c r="S1658" s="52">
        <v>46022</v>
      </c>
    </row>
    <row r="1659" spans="1:19" ht="20.25" x14ac:dyDescent="0.3">
      <c r="A1659" s="39">
        <v>18</v>
      </c>
      <c r="B1659" s="43" t="s">
        <v>1188</v>
      </c>
      <c r="C1659" s="50">
        <v>40664</v>
      </c>
      <c r="D1659" s="39" t="s">
        <v>1896</v>
      </c>
      <c r="E1659" s="39">
        <v>1956</v>
      </c>
      <c r="F1659" s="39" t="s">
        <v>2122</v>
      </c>
      <c r="G1659" s="51" t="s">
        <v>2090</v>
      </c>
      <c r="H1659" s="39">
        <v>2</v>
      </c>
      <c r="I1659" s="39">
        <v>2</v>
      </c>
      <c r="J1659" s="39">
        <v>0</v>
      </c>
      <c r="K1659" s="39">
        <v>1747.08</v>
      </c>
      <c r="L1659" s="39">
        <v>856.30000000000007</v>
      </c>
      <c r="M1659" s="41">
        <v>0</v>
      </c>
      <c r="N1659" s="41">
        <f t="shared" si="147"/>
        <v>0</v>
      </c>
      <c r="O1659" s="41">
        <v>0</v>
      </c>
      <c r="P1659" s="41">
        <v>0</v>
      </c>
      <c r="Q1659" s="41">
        <v>0</v>
      </c>
      <c r="R1659" s="52">
        <v>45658</v>
      </c>
      <c r="S1659" s="52">
        <v>46022</v>
      </c>
    </row>
    <row r="1660" spans="1:19" ht="20.25" x14ac:dyDescent="0.3">
      <c r="A1660" s="39">
        <v>19</v>
      </c>
      <c r="B1660" s="43" t="s">
        <v>1189</v>
      </c>
      <c r="C1660" s="50">
        <v>40665</v>
      </c>
      <c r="D1660" s="39" t="s">
        <v>1896</v>
      </c>
      <c r="E1660" s="39">
        <v>1955</v>
      </c>
      <c r="F1660" s="39" t="s">
        <v>2122</v>
      </c>
      <c r="G1660" s="51" t="s">
        <v>2090</v>
      </c>
      <c r="H1660" s="39">
        <v>2</v>
      </c>
      <c r="I1660" s="39">
        <v>2</v>
      </c>
      <c r="J1660" s="39">
        <v>0</v>
      </c>
      <c r="K1660" s="39">
        <v>1741.66</v>
      </c>
      <c r="L1660" s="39">
        <v>875.4</v>
      </c>
      <c r="M1660" s="41">
        <v>0</v>
      </c>
      <c r="N1660" s="41">
        <f t="shared" si="147"/>
        <v>0</v>
      </c>
      <c r="O1660" s="41">
        <v>0</v>
      </c>
      <c r="P1660" s="41">
        <v>0</v>
      </c>
      <c r="Q1660" s="41">
        <v>0</v>
      </c>
      <c r="R1660" s="52">
        <v>45658</v>
      </c>
      <c r="S1660" s="52">
        <v>46022</v>
      </c>
    </row>
    <row r="1661" spans="1:19" ht="20.25" x14ac:dyDescent="0.3">
      <c r="A1661" s="39">
        <v>20</v>
      </c>
      <c r="B1661" s="43" t="s">
        <v>1190</v>
      </c>
      <c r="C1661" s="50">
        <v>40666</v>
      </c>
      <c r="D1661" s="39" t="s">
        <v>1896</v>
      </c>
      <c r="E1661" s="39">
        <v>1955</v>
      </c>
      <c r="F1661" s="39" t="s">
        <v>2122</v>
      </c>
      <c r="G1661" s="51" t="s">
        <v>2090</v>
      </c>
      <c r="H1661" s="39">
        <v>2</v>
      </c>
      <c r="I1661" s="39">
        <v>2</v>
      </c>
      <c r="J1661" s="39">
        <v>0</v>
      </c>
      <c r="K1661" s="39">
        <v>1766.81</v>
      </c>
      <c r="L1661" s="39">
        <v>830.1</v>
      </c>
      <c r="M1661" s="41">
        <v>0</v>
      </c>
      <c r="N1661" s="41">
        <f t="shared" si="147"/>
        <v>0</v>
      </c>
      <c r="O1661" s="41">
        <v>0</v>
      </c>
      <c r="P1661" s="41">
        <v>0</v>
      </c>
      <c r="Q1661" s="41">
        <v>0</v>
      </c>
      <c r="R1661" s="52">
        <v>45658</v>
      </c>
      <c r="S1661" s="52">
        <v>46022</v>
      </c>
    </row>
    <row r="1662" spans="1:19" ht="20.25" x14ac:dyDescent="0.3">
      <c r="A1662" s="39">
        <v>21</v>
      </c>
      <c r="B1662" s="43" t="s">
        <v>1191</v>
      </c>
      <c r="C1662" s="50">
        <v>40667</v>
      </c>
      <c r="D1662" s="39" t="s">
        <v>1896</v>
      </c>
      <c r="E1662" s="39">
        <v>1956</v>
      </c>
      <c r="F1662" s="39" t="s">
        <v>2122</v>
      </c>
      <c r="G1662" s="51" t="s">
        <v>2090</v>
      </c>
      <c r="H1662" s="39">
        <v>2</v>
      </c>
      <c r="I1662" s="39">
        <v>1</v>
      </c>
      <c r="J1662" s="39">
        <v>0</v>
      </c>
      <c r="K1662" s="39">
        <v>1016.06</v>
      </c>
      <c r="L1662" s="39">
        <v>463.97</v>
      </c>
      <c r="M1662" s="41">
        <v>0</v>
      </c>
      <c r="N1662" s="41">
        <f t="shared" si="147"/>
        <v>0</v>
      </c>
      <c r="O1662" s="41">
        <v>0</v>
      </c>
      <c r="P1662" s="41">
        <v>0</v>
      </c>
      <c r="Q1662" s="41">
        <v>0</v>
      </c>
      <c r="R1662" s="52">
        <v>45658</v>
      </c>
      <c r="S1662" s="52">
        <v>46022</v>
      </c>
    </row>
    <row r="1663" spans="1:19" ht="20.25" x14ac:dyDescent="0.3">
      <c r="A1663" s="39">
        <v>22</v>
      </c>
      <c r="B1663" s="43" t="s">
        <v>1192</v>
      </c>
      <c r="C1663" s="50">
        <v>40652</v>
      </c>
      <c r="D1663" s="39" t="s">
        <v>1896</v>
      </c>
      <c r="E1663" s="39">
        <v>1956</v>
      </c>
      <c r="F1663" s="39" t="s">
        <v>2122</v>
      </c>
      <c r="G1663" s="51" t="s">
        <v>2090</v>
      </c>
      <c r="H1663" s="39">
        <v>2</v>
      </c>
      <c r="I1663" s="39">
        <v>3</v>
      </c>
      <c r="J1663" s="39">
        <v>0</v>
      </c>
      <c r="K1663" s="39">
        <v>2757.21</v>
      </c>
      <c r="L1663" s="39">
        <v>1141.8</v>
      </c>
      <c r="M1663" s="41">
        <v>0</v>
      </c>
      <c r="N1663" s="41">
        <f t="shared" si="147"/>
        <v>0</v>
      </c>
      <c r="O1663" s="41">
        <v>0</v>
      </c>
      <c r="P1663" s="41">
        <v>0</v>
      </c>
      <c r="Q1663" s="41">
        <v>0</v>
      </c>
      <c r="R1663" s="52">
        <v>45658</v>
      </c>
      <c r="S1663" s="52">
        <v>46022</v>
      </c>
    </row>
    <row r="1664" spans="1:19" ht="20.25" x14ac:dyDescent="0.3">
      <c r="A1664" s="39">
        <v>23</v>
      </c>
      <c r="B1664" s="43" t="s">
        <v>1193</v>
      </c>
      <c r="C1664" s="50">
        <v>40654</v>
      </c>
      <c r="D1664" s="39" t="s">
        <v>1896</v>
      </c>
      <c r="E1664" s="39">
        <v>1956</v>
      </c>
      <c r="F1664" s="39" t="s">
        <v>2122</v>
      </c>
      <c r="G1664" s="51" t="s">
        <v>2090</v>
      </c>
      <c r="H1664" s="39">
        <v>2</v>
      </c>
      <c r="I1664" s="39">
        <v>1</v>
      </c>
      <c r="J1664" s="39">
        <v>0</v>
      </c>
      <c r="K1664" s="39">
        <v>1034.4100000000001</v>
      </c>
      <c r="L1664" s="39">
        <v>518.79999999999995</v>
      </c>
      <c r="M1664" s="41">
        <v>0</v>
      </c>
      <c r="N1664" s="41">
        <f t="shared" si="147"/>
        <v>0</v>
      </c>
      <c r="O1664" s="41">
        <v>0</v>
      </c>
      <c r="P1664" s="41">
        <v>0</v>
      </c>
      <c r="Q1664" s="41">
        <v>0</v>
      </c>
      <c r="R1664" s="52">
        <v>45658</v>
      </c>
      <c r="S1664" s="52">
        <v>46022</v>
      </c>
    </row>
    <row r="1665" spans="1:19" ht="20.25" x14ac:dyDescent="0.3">
      <c r="A1665" s="39">
        <v>24</v>
      </c>
      <c r="B1665" s="40" t="s">
        <v>1194</v>
      </c>
      <c r="C1665" s="50">
        <v>40695</v>
      </c>
      <c r="D1665" s="39" t="s">
        <v>1896</v>
      </c>
      <c r="E1665" s="39">
        <v>1957</v>
      </c>
      <c r="F1665" s="39" t="s">
        <v>2122</v>
      </c>
      <c r="G1665" s="51" t="s">
        <v>2089</v>
      </c>
      <c r="H1665" s="39">
        <v>3</v>
      </c>
      <c r="I1665" s="39">
        <v>2</v>
      </c>
      <c r="J1665" s="39">
        <v>0</v>
      </c>
      <c r="K1665" s="39">
        <v>2412.15</v>
      </c>
      <c r="L1665" s="39">
        <v>1406.2</v>
      </c>
      <c r="M1665" s="41">
        <v>0</v>
      </c>
      <c r="N1665" s="41">
        <f t="shared" si="147"/>
        <v>0</v>
      </c>
      <c r="O1665" s="41">
        <v>0</v>
      </c>
      <c r="P1665" s="41">
        <v>0</v>
      </c>
      <c r="Q1665" s="41">
        <v>0</v>
      </c>
      <c r="R1665" s="52">
        <v>45658</v>
      </c>
      <c r="S1665" s="52">
        <v>46022</v>
      </c>
    </row>
    <row r="1666" spans="1:19" ht="20.25" x14ac:dyDescent="0.3">
      <c r="A1666" s="39">
        <v>25</v>
      </c>
      <c r="B1666" s="43" t="s">
        <v>1195</v>
      </c>
      <c r="C1666" s="50">
        <v>40686</v>
      </c>
      <c r="D1666" s="39" t="s">
        <v>1896</v>
      </c>
      <c r="E1666" s="39">
        <v>1957</v>
      </c>
      <c r="F1666" s="39" t="s">
        <v>2122</v>
      </c>
      <c r="G1666" s="51" t="s">
        <v>2089</v>
      </c>
      <c r="H1666" s="39">
        <v>4</v>
      </c>
      <c r="I1666" s="39">
        <v>2</v>
      </c>
      <c r="J1666" s="39">
        <v>0</v>
      </c>
      <c r="K1666" s="39">
        <v>2830.47</v>
      </c>
      <c r="L1666" s="39">
        <v>1708.8</v>
      </c>
      <c r="M1666" s="41">
        <v>0</v>
      </c>
      <c r="N1666" s="41">
        <f t="shared" si="147"/>
        <v>0</v>
      </c>
      <c r="O1666" s="41">
        <v>0</v>
      </c>
      <c r="P1666" s="41">
        <v>0</v>
      </c>
      <c r="Q1666" s="41">
        <v>0</v>
      </c>
      <c r="R1666" s="52">
        <v>45658</v>
      </c>
      <c r="S1666" s="52">
        <v>46022</v>
      </c>
    </row>
    <row r="1667" spans="1:19" ht="20.25" x14ac:dyDescent="0.3">
      <c r="A1667" s="39">
        <v>26</v>
      </c>
      <c r="B1667" s="40" t="s">
        <v>1196</v>
      </c>
      <c r="C1667" s="50">
        <v>40687</v>
      </c>
      <c r="D1667" s="39" t="s">
        <v>1896</v>
      </c>
      <c r="E1667" s="39">
        <v>1957</v>
      </c>
      <c r="F1667" s="39" t="s">
        <v>2122</v>
      </c>
      <c r="G1667" s="51" t="s">
        <v>2089</v>
      </c>
      <c r="H1667" s="39">
        <v>4</v>
      </c>
      <c r="I1667" s="39">
        <v>3</v>
      </c>
      <c r="J1667" s="39">
        <v>0</v>
      </c>
      <c r="K1667" s="39">
        <v>3198.3</v>
      </c>
      <c r="L1667" s="39">
        <v>1812.9</v>
      </c>
      <c r="M1667" s="41">
        <v>0</v>
      </c>
      <c r="N1667" s="41">
        <f t="shared" si="147"/>
        <v>0</v>
      </c>
      <c r="O1667" s="41">
        <v>0</v>
      </c>
      <c r="P1667" s="41">
        <v>0</v>
      </c>
      <c r="Q1667" s="41">
        <v>0</v>
      </c>
      <c r="R1667" s="52">
        <v>45658</v>
      </c>
      <c r="S1667" s="52">
        <v>46022</v>
      </c>
    </row>
    <row r="1668" spans="1:19" ht="20.25" x14ac:dyDescent="0.3">
      <c r="A1668" s="39">
        <v>27</v>
      </c>
      <c r="B1668" s="40" t="s">
        <v>1197</v>
      </c>
      <c r="C1668" s="50">
        <v>40694</v>
      </c>
      <c r="D1668" s="39" t="s">
        <v>1896</v>
      </c>
      <c r="E1668" s="39">
        <v>1956</v>
      </c>
      <c r="F1668" s="39" t="s">
        <v>2122</v>
      </c>
      <c r="G1668" s="51" t="s">
        <v>2089</v>
      </c>
      <c r="H1668" s="39">
        <v>4</v>
      </c>
      <c r="I1668" s="39">
        <v>4</v>
      </c>
      <c r="J1668" s="39">
        <v>0</v>
      </c>
      <c r="K1668" s="39">
        <v>6237.4</v>
      </c>
      <c r="L1668" s="39">
        <v>4001.2</v>
      </c>
      <c r="M1668" s="41">
        <v>0</v>
      </c>
      <c r="N1668" s="41">
        <f t="shared" si="147"/>
        <v>0</v>
      </c>
      <c r="O1668" s="41">
        <v>0</v>
      </c>
      <c r="P1668" s="41">
        <v>0</v>
      </c>
      <c r="Q1668" s="41">
        <v>0</v>
      </c>
      <c r="R1668" s="52">
        <v>45658</v>
      </c>
      <c r="S1668" s="52">
        <v>46022</v>
      </c>
    </row>
    <row r="1669" spans="1:19" ht="20.25" x14ac:dyDescent="0.3">
      <c r="A1669" s="39">
        <v>28</v>
      </c>
      <c r="B1669" s="40" t="s">
        <v>1198</v>
      </c>
      <c r="C1669" s="50">
        <v>40697</v>
      </c>
      <c r="D1669" s="39" t="s">
        <v>1896</v>
      </c>
      <c r="E1669" s="39">
        <v>1957</v>
      </c>
      <c r="F1669" s="39" t="s">
        <v>2122</v>
      </c>
      <c r="G1669" s="51" t="s">
        <v>2089</v>
      </c>
      <c r="H1669" s="39">
        <v>4</v>
      </c>
      <c r="I1669" s="39">
        <v>3</v>
      </c>
      <c r="J1669" s="39">
        <v>0</v>
      </c>
      <c r="K1669" s="39">
        <v>4818.3100000000004</v>
      </c>
      <c r="L1669" s="39">
        <v>2980.1</v>
      </c>
      <c r="M1669" s="41">
        <v>0</v>
      </c>
      <c r="N1669" s="41">
        <f t="shared" ref="N1669:N1732" si="156">M1669</f>
        <v>0</v>
      </c>
      <c r="O1669" s="41">
        <v>0</v>
      </c>
      <c r="P1669" s="41">
        <v>0</v>
      </c>
      <c r="Q1669" s="41">
        <v>0</v>
      </c>
      <c r="R1669" s="52">
        <v>45658</v>
      </c>
      <c r="S1669" s="52">
        <v>46022</v>
      </c>
    </row>
    <row r="1670" spans="1:19" ht="20.25" x14ac:dyDescent="0.3">
      <c r="A1670" s="39">
        <v>29</v>
      </c>
      <c r="B1670" s="40" t="s">
        <v>1199</v>
      </c>
      <c r="C1670" s="50">
        <v>40707</v>
      </c>
      <c r="D1670" s="39" t="s">
        <v>1896</v>
      </c>
      <c r="E1670" s="39">
        <v>1957</v>
      </c>
      <c r="F1670" s="39" t="s">
        <v>2122</v>
      </c>
      <c r="G1670" s="51" t="s">
        <v>2089</v>
      </c>
      <c r="H1670" s="39">
        <v>4</v>
      </c>
      <c r="I1670" s="39">
        <v>3</v>
      </c>
      <c r="J1670" s="39">
        <v>0</v>
      </c>
      <c r="K1670" s="39">
        <v>4742.16</v>
      </c>
      <c r="L1670" s="39">
        <v>2665.6</v>
      </c>
      <c r="M1670" s="41">
        <v>0</v>
      </c>
      <c r="N1670" s="41">
        <f t="shared" si="156"/>
        <v>0</v>
      </c>
      <c r="O1670" s="41">
        <v>0</v>
      </c>
      <c r="P1670" s="41">
        <v>0</v>
      </c>
      <c r="Q1670" s="41">
        <v>0</v>
      </c>
      <c r="R1670" s="52">
        <v>45658</v>
      </c>
      <c r="S1670" s="52">
        <v>46022</v>
      </c>
    </row>
    <row r="1671" spans="1:19" ht="20.25" x14ac:dyDescent="0.3">
      <c r="A1671" s="39">
        <v>30</v>
      </c>
      <c r="B1671" s="43" t="s">
        <v>1200</v>
      </c>
      <c r="C1671" s="50">
        <v>40700</v>
      </c>
      <c r="D1671" s="39" t="s">
        <v>1896</v>
      </c>
      <c r="E1671" s="39">
        <v>1957</v>
      </c>
      <c r="F1671" s="39" t="s">
        <v>2122</v>
      </c>
      <c r="G1671" s="51" t="s">
        <v>2089</v>
      </c>
      <c r="H1671" s="39">
        <v>4</v>
      </c>
      <c r="I1671" s="39">
        <v>3</v>
      </c>
      <c r="J1671" s="39">
        <v>0</v>
      </c>
      <c r="K1671" s="39">
        <v>4181.8999999999996</v>
      </c>
      <c r="L1671" s="39">
        <v>2667.3</v>
      </c>
      <c r="M1671" s="41">
        <v>0</v>
      </c>
      <c r="N1671" s="41">
        <f t="shared" si="156"/>
        <v>0</v>
      </c>
      <c r="O1671" s="41">
        <v>0</v>
      </c>
      <c r="P1671" s="41">
        <v>0</v>
      </c>
      <c r="Q1671" s="41">
        <v>0</v>
      </c>
      <c r="R1671" s="52">
        <v>45658</v>
      </c>
      <c r="S1671" s="52">
        <v>46022</v>
      </c>
    </row>
    <row r="1672" spans="1:19" ht="20.25" x14ac:dyDescent="0.3">
      <c r="A1672" s="39">
        <v>31</v>
      </c>
      <c r="B1672" s="40" t="s">
        <v>1201</v>
      </c>
      <c r="C1672" s="50">
        <v>40704</v>
      </c>
      <c r="D1672" s="39" t="s">
        <v>1896</v>
      </c>
      <c r="E1672" s="39">
        <v>1957</v>
      </c>
      <c r="F1672" s="39" t="s">
        <v>2122</v>
      </c>
      <c r="G1672" s="51" t="s">
        <v>2089</v>
      </c>
      <c r="H1672" s="39">
        <v>4</v>
      </c>
      <c r="I1672" s="39">
        <v>3</v>
      </c>
      <c r="J1672" s="39">
        <v>0</v>
      </c>
      <c r="K1672" s="39">
        <v>5130.4799999999996</v>
      </c>
      <c r="L1672" s="39">
        <v>2916</v>
      </c>
      <c r="M1672" s="41">
        <v>0</v>
      </c>
      <c r="N1672" s="41">
        <f t="shared" si="156"/>
        <v>0</v>
      </c>
      <c r="O1672" s="41">
        <v>0</v>
      </c>
      <c r="P1672" s="41">
        <v>0</v>
      </c>
      <c r="Q1672" s="41">
        <v>0</v>
      </c>
      <c r="R1672" s="52">
        <v>45658</v>
      </c>
      <c r="S1672" s="52">
        <v>46022</v>
      </c>
    </row>
    <row r="1673" spans="1:19" ht="20.25" x14ac:dyDescent="0.3">
      <c r="A1673" s="39">
        <v>32</v>
      </c>
      <c r="B1673" s="40" t="s">
        <v>1202</v>
      </c>
      <c r="C1673" s="50">
        <v>40705</v>
      </c>
      <c r="D1673" s="39" t="s">
        <v>1896</v>
      </c>
      <c r="E1673" s="39">
        <v>1957</v>
      </c>
      <c r="F1673" s="39" t="s">
        <v>2122</v>
      </c>
      <c r="G1673" s="51" t="s">
        <v>2089</v>
      </c>
      <c r="H1673" s="39">
        <v>4</v>
      </c>
      <c r="I1673" s="39">
        <v>3</v>
      </c>
      <c r="J1673" s="39">
        <v>0</v>
      </c>
      <c r="K1673" s="39">
        <v>4581.13</v>
      </c>
      <c r="L1673" s="39">
        <v>2952.6</v>
      </c>
      <c r="M1673" s="41">
        <v>0</v>
      </c>
      <c r="N1673" s="41">
        <f t="shared" si="156"/>
        <v>0</v>
      </c>
      <c r="O1673" s="41">
        <v>0</v>
      </c>
      <c r="P1673" s="41">
        <v>0</v>
      </c>
      <c r="Q1673" s="41">
        <v>0</v>
      </c>
      <c r="R1673" s="52">
        <v>45658</v>
      </c>
      <c r="S1673" s="52">
        <v>46022</v>
      </c>
    </row>
    <row r="1674" spans="1:19" ht="20.25" x14ac:dyDescent="0.3">
      <c r="A1674" s="39">
        <v>33</v>
      </c>
      <c r="B1674" s="40" t="s">
        <v>1203</v>
      </c>
      <c r="C1674" s="50">
        <v>40706</v>
      </c>
      <c r="D1674" s="39" t="s">
        <v>1896</v>
      </c>
      <c r="E1674" s="39">
        <v>1957</v>
      </c>
      <c r="F1674" s="39" t="s">
        <v>2122</v>
      </c>
      <c r="G1674" s="51" t="s">
        <v>2089</v>
      </c>
      <c r="H1674" s="39">
        <v>4</v>
      </c>
      <c r="I1674" s="39">
        <v>3</v>
      </c>
      <c r="J1674" s="39">
        <v>0</v>
      </c>
      <c r="K1674" s="39">
        <v>4723.97</v>
      </c>
      <c r="L1674" s="39">
        <v>2697.2</v>
      </c>
      <c r="M1674" s="41">
        <v>0</v>
      </c>
      <c r="N1674" s="41">
        <f t="shared" si="156"/>
        <v>0</v>
      </c>
      <c r="O1674" s="41">
        <v>0</v>
      </c>
      <c r="P1674" s="41">
        <v>0</v>
      </c>
      <c r="Q1674" s="41">
        <v>0</v>
      </c>
      <c r="R1674" s="52">
        <v>45658</v>
      </c>
      <c r="S1674" s="52">
        <v>46022</v>
      </c>
    </row>
    <row r="1675" spans="1:19" ht="20.25" x14ac:dyDescent="0.3">
      <c r="A1675" s="39">
        <v>34</v>
      </c>
      <c r="B1675" s="40" t="s">
        <v>1204</v>
      </c>
      <c r="C1675" s="50">
        <v>40727</v>
      </c>
      <c r="D1675" s="39" t="s">
        <v>1896</v>
      </c>
      <c r="E1675" s="39">
        <v>1957</v>
      </c>
      <c r="F1675" s="39" t="s">
        <v>2122</v>
      </c>
      <c r="G1675" s="51" t="s">
        <v>2089</v>
      </c>
      <c r="H1675" s="39">
        <v>3</v>
      </c>
      <c r="I1675" s="39">
        <v>2</v>
      </c>
      <c r="J1675" s="39">
        <v>0</v>
      </c>
      <c r="K1675" s="39">
        <v>2190.1999999999998</v>
      </c>
      <c r="L1675" s="39">
        <v>1308.3</v>
      </c>
      <c r="M1675" s="41">
        <v>0</v>
      </c>
      <c r="N1675" s="41">
        <f t="shared" si="156"/>
        <v>0</v>
      </c>
      <c r="O1675" s="41">
        <v>0</v>
      </c>
      <c r="P1675" s="41">
        <v>0</v>
      </c>
      <c r="Q1675" s="41">
        <v>0</v>
      </c>
      <c r="R1675" s="52">
        <v>45658</v>
      </c>
      <c r="S1675" s="52">
        <v>46022</v>
      </c>
    </row>
    <row r="1676" spans="1:19" ht="20.25" x14ac:dyDescent="0.3">
      <c r="A1676" s="39">
        <v>35</v>
      </c>
      <c r="B1676" s="40" t="s">
        <v>1205</v>
      </c>
      <c r="C1676" s="50">
        <v>40719</v>
      </c>
      <c r="D1676" s="39" t="s">
        <v>1896</v>
      </c>
      <c r="E1676" s="39">
        <v>1954</v>
      </c>
      <c r="F1676" s="39" t="s">
        <v>2122</v>
      </c>
      <c r="G1676" s="51" t="s">
        <v>2121</v>
      </c>
      <c r="H1676" s="39">
        <v>3</v>
      </c>
      <c r="I1676" s="39">
        <v>2</v>
      </c>
      <c r="J1676" s="39">
        <v>0</v>
      </c>
      <c r="K1676" s="39">
        <v>1812.45</v>
      </c>
      <c r="L1676" s="39">
        <v>1035.0999999999999</v>
      </c>
      <c r="M1676" s="41">
        <v>0</v>
      </c>
      <c r="N1676" s="41">
        <f t="shared" si="156"/>
        <v>0</v>
      </c>
      <c r="O1676" s="41">
        <v>0</v>
      </c>
      <c r="P1676" s="41">
        <v>0</v>
      </c>
      <c r="Q1676" s="41">
        <v>0</v>
      </c>
      <c r="R1676" s="52">
        <v>45658</v>
      </c>
      <c r="S1676" s="52">
        <v>46022</v>
      </c>
    </row>
    <row r="1677" spans="1:19" ht="20.25" x14ac:dyDescent="0.3">
      <c r="A1677" s="39">
        <v>36</v>
      </c>
      <c r="B1677" s="40" t="s">
        <v>1206</v>
      </c>
      <c r="C1677" s="50">
        <v>40748</v>
      </c>
      <c r="D1677" s="39" t="s">
        <v>1896</v>
      </c>
      <c r="E1677" s="39">
        <v>1956</v>
      </c>
      <c r="F1677" s="39" t="s">
        <v>2122</v>
      </c>
      <c r="G1677" s="51" t="s">
        <v>2089</v>
      </c>
      <c r="H1677" s="39">
        <v>3</v>
      </c>
      <c r="I1677" s="39">
        <v>2</v>
      </c>
      <c r="J1677" s="39">
        <v>0</v>
      </c>
      <c r="K1677" s="39">
        <v>2648.4</v>
      </c>
      <c r="L1677" s="39">
        <v>1412.8</v>
      </c>
      <c r="M1677" s="41">
        <v>0</v>
      </c>
      <c r="N1677" s="41">
        <f t="shared" si="156"/>
        <v>0</v>
      </c>
      <c r="O1677" s="41">
        <v>0</v>
      </c>
      <c r="P1677" s="41">
        <v>0</v>
      </c>
      <c r="Q1677" s="41">
        <v>0</v>
      </c>
      <c r="R1677" s="52">
        <v>45658</v>
      </c>
      <c r="S1677" s="52">
        <v>46022</v>
      </c>
    </row>
    <row r="1678" spans="1:19" ht="20.25" x14ac:dyDescent="0.3">
      <c r="A1678" s="39">
        <v>37</v>
      </c>
      <c r="B1678" s="40" t="s">
        <v>1207</v>
      </c>
      <c r="C1678" s="50">
        <v>40754</v>
      </c>
      <c r="D1678" s="39" t="s">
        <v>1896</v>
      </c>
      <c r="E1678" s="39">
        <v>1957</v>
      </c>
      <c r="F1678" s="39" t="s">
        <v>2122</v>
      </c>
      <c r="G1678" s="51" t="s">
        <v>2089</v>
      </c>
      <c r="H1678" s="39">
        <v>4</v>
      </c>
      <c r="I1678" s="39">
        <v>3</v>
      </c>
      <c r="J1678" s="39">
        <v>0</v>
      </c>
      <c r="K1678" s="39">
        <v>4779.8</v>
      </c>
      <c r="L1678" s="39">
        <v>2075</v>
      </c>
      <c r="M1678" s="41">
        <v>0</v>
      </c>
      <c r="N1678" s="41">
        <f t="shared" si="156"/>
        <v>0</v>
      </c>
      <c r="O1678" s="41">
        <v>0</v>
      </c>
      <c r="P1678" s="41">
        <v>0</v>
      </c>
      <c r="Q1678" s="41">
        <v>0</v>
      </c>
      <c r="R1678" s="52">
        <v>45658</v>
      </c>
      <c r="S1678" s="52">
        <v>46022</v>
      </c>
    </row>
    <row r="1679" spans="1:19" ht="20.25" x14ac:dyDescent="0.3">
      <c r="A1679" s="39">
        <v>38</v>
      </c>
      <c r="B1679" s="40" t="s">
        <v>1208</v>
      </c>
      <c r="C1679" s="50">
        <v>40780</v>
      </c>
      <c r="D1679" s="39" t="s">
        <v>1896</v>
      </c>
      <c r="E1679" s="39">
        <v>1959</v>
      </c>
      <c r="F1679" s="39" t="s">
        <v>2122</v>
      </c>
      <c r="G1679" s="51" t="s">
        <v>2090</v>
      </c>
      <c r="H1679" s="39">
        <v>4</v>
      </c>
      <c r="I1679" s="39">
        <v>4</v>
      </c>
      <c r="J1679" s="39">
        <v>0</v>
      </c>
      <c r="K1679" s="39">
        <v>3415.02</v>
      </c>
      <c r="L1679" s="39">
        <v>2085.4</v>
      </c>
      <c r="M1679" s="41">
        <v>0</v>
      </c>
      <c r="N1679" s="41">
        <f t="shared" si="156"/>
        <v>0</v>
      </c>
      <c r="O1679" s="41">
        <v>0</v>
      </c>
      <c r="P1679" s="41">
        <v>0</v>
      </c>
      <c r="Q1679" s="41">
        <v>0</v>
      </c>
      <c r="R1679" s="52">
        <v>45658</v>
      </c>
      <c r="S1679" s="52">
        <v>46022</v>
      </c>
    </row>
    <row r="1680" spans="1:19" ht="20.25" x14ac:dyDescent="0.3">
      <c r="A1680" s="39">
        <v>39</v>
      </c>
      <c r="B1680" s="40" t="s">
        <v>1209</v>
      </c>
      <c r="C1680" s="50">
        <v>40771</v>
      </c>
      <c r="D1680" s="39" t="s">
        <v>1896</v>
      </c>
      <c r="E1680" s="39">
        <v>1959</v>
      </c>
      <c r="F1680" s="39" t="s">
        <v>2122</v>
      </c>
      <c r="G1680" s="51" t="s">
        <v>2089</v>
      </c>
      <c r="H1680" s="39">
        <v>4</v>
      </c>
      <c r="I1680" s="39">
        <v>3</v>
      </c>
      <c r="J1680" s="39">
        <v>0</v>
      </c>
      <c r="K1680" s="39">
        <v>4432.9399999999996</v>
      </c>
      <c r="L1680" s="39">
        <v>2686.7</v>
      </c>
      <c r="M1680" s="41">
        <v>0</v>
      </c>
      <c r="N1680" s="41">
        <f t="shared" si="156"/>
        <v>0</v>
      </c>
      <c r="O1680" s="41">
        <v>0</v>
      </c>
      <c r="P1680" s="41">
        <v>0</v>
      </c>
      <c r="Q1680" s="41">
        <v>0</v>
      </c>
      <c r="R1680" s="52">
        <v>45658</v>
      </c>
      <c r="S1680" s="52">
        <v>46022</v>
      </c>
    </row>
    <row r="1681" spans="1:19" ht="20.25" x14ac:dyDescent="0.3">
      <c r="A1681" s="39">
        <v>40</v>
      </c>
      <c r="B1681" s="40" t="s">
        <v>1210</v>
      </c>
      <c r="C1681" s="50">
        <v>40793</v>
      </c>
      <c r="D1681" s="39" t="s">
        <v>1896</v>
      </c>
      <c r="E1681" s="39">
        <v>1958</v>
      </c>
      <c r="F1681" s="39" t="s">
        <v>2122</v>
      </c>
      <c r="G1681" s="51" t="s">
        <v>2090</v>
      </c>
      <c r="H1681" s="39">
        <v>4</v>
      </c>
      <c r="I1681" s="39">
        <v>4</v>
      </c>
      <c r="J1681" s="39">
        <v>0</v>
      </c>
      <c r="K1681" s="39">
        <v>3117.87</v>
      </c>
      <c r="L1681" s="39">
        <v>2072.1</v>
      </c>
      <c r="M1681" s="41">
        <v>0</v>
      </c>
      <c r="N1681" s="41">
        <f t="shared" si="156"/>
        <v>0</v>
      </c>
      <c r="O1681" s="41">
        <v>0</v>
      </c>
      <c r="P1681" s="41">
        <v>0</v>
      </c>
      <c r="Q1681" s="41">
        <v>0</v>
      </c>
      <c r="R1681" s="52">
        <v>45658</v>
      </c>
      <c r="S1681" s="52">
        <v>46022</v>
      </c>
    </row>
    <row r="1682" spans="1:19" ht="20.25" x14ac:dyDescent="0.3">
      <c r="A1682" s="39">
        <v>41</v>
      </c>
      <c r="B1682" s="43" t="s">
        <v>1211</v>
      </c>
      <c r="C1682" s="50">
        <v>40796</v>
      </c>
      <c r="D1682" s="39" t="s">
        <v>1896</v>
      </c>
      <c r="E1682" s="39">
        <v>1958</v>
      </c>
      <c r="F1682" s="39" t="s">
        <v>2122</v>
      </c>
      <c r="G1682" s="51" t="s">
        <v>2090</v>
      </c>
      <c r="H1682" s="39">
        <v>4</v>
      </c>
      <c r="I1682" s="39">
        <v>4</v>
      </c>
      <c r="J1682" s="39">
        <v>0</v>
      </c>
      <c r="K1682" s="39">
        <v>3756.65</v>
      </c>
      <c r="L1682" s="39">
        <v>2078.1</v>
      </c>
      <c r="M1682" s="41">
        <v>0</v>
      </c>
      <c r="N1682" s="41">
        <f t="shared" si="156"/>
        <v>0</v>
      </c>
      <c r="O1682" s="41">
        <v>0</v>
      </c>
      <c r="P1682" s="41">
        <v>0</v>
      </c>
      <c r="Q1682" s="41">
        <v>0</v>
      </c>
      <c r="R1682" s="52">
        <v>45658</v>
      </c>
      <c r="S1682" s="52">
        <v>46022</v>
      </c>
    </row>
    <row r="1683" spans="1:19" ht="20.25" x14ac:dyDescent="0.3">
      <c r="A1683" s="39">
        <v>42</v>
      </c>
      <c r="B1683" s="43" t="s">
        <v>1212</v>
      </c>
      <c r="C1683" s="50">
        <v>40788</v>
      </c>
      <c r="D1683" s="39" t="s">
        <v>1896</v>
      </c>
      <c r="E1683" s="39">
        <v>1959</v>
      </c>
      <c r="F1683" s="39" t="s">
        <v>2122</v>
      </c>
      <c r="G1683" s="51" t="s">
        <v>2092</v>
      </c>
      <c r="H1683" s="39">
        <v>4</v>
      </c>
      <c r="I1683" s="39">
        <v>4</v>
      </c>
      <c r="J1683" s="39">
        <v>0</v>
      </c>
      <c r="K1683" s="39">
        <v>2519.3000000000002</v>
      </c>
      <c r="L1683" s="39">
        <v>2422.5</v>
      </c>
      <c r="M1683" s="41">
        <v>0</v>
      </c>
      <c r="N1683" s="41">
        <f t="shared" si="156"/>
        <v>0</v>
      </c>
      <c r="O1683" s="41">
        <v>0</v>
      </c>
      <c r="P1683" s="41">
        <v>0</v>
      </c>
      <c r="Q1683" s="41">
        <v>0</v>
      </c>
      <c r="R1683" s="52">
        <v>45658</v>
      </c>
      <c r="S1683" s="52">
        <v>46022</v>
      </c>
    </row>
    <row r="1684" spans="1:19" ht="20.25" x14ac:dyDescent="0.3">
      <c r="A1684" s="39">
        <v>43</v>
      </c>
      <c r="B1684" s="43" t="s">
        <v>1213</v>
      </c>
      <c r="C1684" s="50">
        <v>40789</v>
      </c>
      <c r="D1684" s="39" t="s">
        <v>1896</v>
      </c>
      <c r="E1684" s="39">
        <v>1959</v>
      </c>
      <c r="F1684" s="39" t="s">
        <v>2122</v>
      </c>
      <c r="G1684" s="51" t="s">
        <v>2090</v>
      </c>
      <c r="H1684" s="39">
        <v>4</v>
      </c>
      <c r="I1684" s="39">
        <v>6</v>
      </c>
      <c r="J1684" s="39">
        <v>0</v>
      </c>
      <c r="K1684" s="39">
        <v>6343</v>
      </c>
      <c r="L1684" s="39">
        <v>3586.35</v>
      </c>
      <c r="M1684" s="41">
        <v>0</v>
      </c>
      <c r="N1684" s="41">
        <f t="shared" si="156"/>
        <v>0</v>
      </c>
      <c r="O1684" s="41">
        <v>0</v>
      </c>
      <c r="P1684" s="41">
        <v>0</v>
      </c>
      <c r="Q1684" s="41">
        <v>0</v>
      </c>
      <c r="R1684" s="52">
        <v>45658</v>
      </c>
      <c r="S1684" s="52">
        <v>46022</v>
      </c>
    </row>
    <row r="1685" spans="1:19" ht="20.25" x14ac:dyDescent="0.3">
      <c r="A1685" s="39">
        <v>44</v>
      </c>
      <c r="B1685" s="43" t="s">
        <v>1214</v>
      </c>
      <c r="C1685" s="50">
        <v>40813</v>
      </c>
      <c r="D1685" s="39" t="s">
        <v>1896</v>
      </c>
      <c r="E1685" s="39">
        <v>1962</v>
      </c>
      <c r="F1685" s="39" t="s">
        <v>2122</v>
      </c>
      <c r="G1685" s="51" t="s">
        <v>2088</v>
      </c>
      <c r="H1685" s="39">
        <v>5</v>
      </c>
      <c r="I1685" s="39">
        <v>3</v>
      </c>
      <c r="J1685" s="39">
        <v>0</v>
      </c>
      <c r="K1685" s="39">
        <v>4568.41</v>
      </c>
      <c r="L1685" s="39">
        <v>2733.38</v>
      </c>
      <c r="M1685" s="41">
        <v>0</v>
      </c>
      <c r="N1685" s="41">
        <f t="shared" si="156"/>
        <v>0</v>
      </c>
      <c r="O1685" s="41">
        <v>0</v>
      </c>
      <c r="P1685" s="41">
        <v>0</v>
      </c>
      <c r="Q1685" s="41">
        <v>0</v>
      </c>
      <c r="R1685" s="52">
        <v>45658</v>
      </c>
      <c r="S1685" s="52">
        <v>46022</v>
      </c>
    </row>
    <row r="1686" spans="1:19" ht="20.25" x14ac:dyDescent="0.3">
      <c r="A1686" s="39">
        <v>45</v>
      </c>
      <c r="B1686" s="43" t="s">
        <v>1215</v>
      </c>
      <c r="C1686" s="50">
        <v>39387</v>
      </c>
      <c r="D1686" s="39" t="s">
        <v>1896</v>
      </c>
      <c r="E1686" s="39">
        <v>1963</v>
      </c>
      <c r="F1686" s="39" t="s">
        <v>2122</v>
      </c>
      <c r="G1686" s="51" t="s">
        <v>2089</v>
      </c>
      <c r="H1686" s="39">
        <v>5</v>
      </c>
      <c r="I1686" s="39">
        <v>3</v>
      </c>
      <c r="J1686" s="39">
        <v>0</v>
      </c>
      <c r="K1686" s="39">
        <v>4357.1000000000004</v>
      </c>
      <c r="L1686" s="39">
        <v>2704.4</v>
      </c>
      <c r="M1686" s="41">
        <v>0</v>
      </c>
      <c r="N1686" s="41">
        <f t="shared" si="156"/>
        <v>0</v>
      </c>
      <c r="O1686" s="41">
        <v>0</v>
      </c>
      <c r="P1686" s="41">
        <v>0</v>
      </c>
      <c r="Q1686" s="41">
        <v>0</v>
      </c>
      <c r="R1686" s="52">
        <v>45658</v>
      </c>
      <c r="S1686" s="52">
        <v>46022</v>
      </c>
    </row>
    <row r="1687" spans="1:19" ht="20.25" x14ac:dyDescent="0.3">
      <c r="A1687" s="39">
        <v>46</v>
      </c>
      <c r="B1687" s="43" t="s">
        <v>1216</v>
      </c>
      <c r="C1687" s="50">
        <v>39423</v>
      </c>
      <c r="D1687" s="39" t="s">
        <v>1896</v>
      </c>
      <c r="E1687" s="39">
        <v>1964</v>
      </c>
      <c r="F1687" s="39" t="s">
        <v>2122</v>
      </c>
      <c r="G1687" s="51" t="s">
        <v>2089</v>
      </c>
      <c r="H1687" s="39">
        <v>5</v>
      </c>
      <c r="I1687" s="39">
        <v>3</v>
      </c>
      <c r="J1687" s="39">
        <v>0</v>
      </c>
      <c r="K1687" s="39">
        <v>4480.3</v>
      </c>
      <c r="L1687" s="39">
        <v>2680.9</v>
      </c>
      <c r="M1687" s="41">
        <v>0</v>
      </c>
      <c r="N1687" s="41">
        <f t="shared" si="156"/>
        <v>0</v>
      </c>
      <c r="O1687" s="41">
        <v>0</v>
      </c>
      <c r="P1687" s="41">
        <v>0</v>
      </c>
      <c r="Q1687" s="41">
        <v>0</v>
      </c>
      <c r="R1687" s="52">
        <v>45658</v>
      </c>
      <c r="S1687" s="52">
        <v>46022</v>
      </c>
    </row>
    <row r="1688" spans="1:19" ht="20.25" x14ac:dyDescent="0.3">
      <c r="A1688" s="39">
        <v>47</v>
      </c>
      <c r="B1688" s="40" t="s">
        <v>1217</v>
      </c>
      <c r="C1688" s="50">
        <v>39425</v>
      </c>
      <c r="D1688" s="39" t="s">
        <v>1896</v>
      </c>
      <c r="E1688" s="39">
        <v>1965</v>
      </c>
      <c r="F1688" s="39" t="s">
        <v>2122</v>
      </c>
      <c r="G1688" s="51" t="s">
        <v>2089</v>
      </c>
      <c r="H1688" s="39">
        <v>5</v>
      </c>
      <c r="I1688" s="39">
        <v>3</v>
      </c>
      <c r="J1688" s="39">
        <v>0</v>
      </c>
      <c r="K1688" s="39">
        <v>4425.7</v>
      </c>
      <c r="L1688" s="39">
        <v>2729.9</v>
      </c>
      <c r="M1688" s="41">
        <v>0</v>
      </c>
      <c r="N1688" s="41">
        <f t="shared" si="156"/>
        <v>0</v>
      </c>
      <c r="O1688" s="41">
        <v>0</v>
      </c>
      <c r="P1688" s="41">
        <v>0</v>
      </c>
      <c r="Q1688" s="41">
        <v>0</v>
      </c>
      <c r="R1688" s="52">
        <v>45658</v>
      </c>
      <c r="S1688" s="52">
        <v>46022</v>
      </c>
    </row>
    <row r="1689" spans="1:19" ht="20.25" x14ac:dyDescent="0.3">
      <c r="A1689" s="39">
        <v>48</v>
      </c>
      <c r="B1689" s="40" t="s">
        <v>1218</v>
      </c>
      <c r="C1689" s="50">
        <v>39530</v>
      </c>
      <c r="D1689" s="39" t="s">
        <v>1896</v>
      </c>
      <c r="E1689" s="39">
        <v>1959</v>
      </c>
      <c r="F1689" s="39" t="s">
        <v>2122</v>
      </c>
      <c r="G1689" s="51" t="s">
        <v>2090</v>
      </c>
      <c r="H1689" s="39">
        <v>4</v>
      </c>
      <c r="I1689" s="39">
        <v>4</v>
      </c>
      <c r="J1689" s="39">
        <v>0</v>
      </c>
      <c r="K1689" s="39">
        <v>4711.2</v>
      </c>
      <c r="L1689" s="39">
        <v>2569.9</v>
      </c>
      <c r="M1689" s="41">
        <v>0</v>
      </c>
      <c r="N1689" s="41">
        <f t="shared" si="156"/>
        <v>0</v>
      </c>
      <c r="O1689" s="41">
        <v>0</v>
      </c>
      <c r="P1689" s="41">
        <v>0</v>
      </c>
      <c r="Q1689" s="41">
        <v>0</v>
      </c>
      <c r="R1689" s="52">
        <v>45658</v>
      </c>
      <c r="S1689" s="52">
        <v>46022</v>
      </c>
    </row>
    <row r="1690" spans="1:19" ht="20.25" x14ac:dyDescent="0.3">
      <c r="A1690" s="39">
        <v>49</v>
      </c>
      <c r="B1690" s="40" t="s">
        <v>1591</v>
      </c>
      <c r="C1690" s="50">
        <v>40416</v>
      </c>
      <c r="D1690" s="39" t="s">
        <v>1896</v>
      </c>
      <c r="E1690" s="39">
        <v>1958</v>
      </c>
      <c r="F1690" s="39">
        <v>2016</v>
      </c>
      <c r="G1690" s="51" t="s">
        <v>2089</v>
      </c>
      <c r="H1690" s="39">
        <v>4</v>
      </c>
      <c r="I1690" s="39">
        <v>4</v>
      </c>
      <c r="J1690" s="39">
        <v>0</v>
      </c>
      <c r="K1690" s="39">
        <v>6750.4</v>
      </c>
      <c r="L1690" s="39">
        <v>3610.8</v>
      </c>
      <c r="M1690" s="41">
        <v>0</v>
      </c>
      <c r="N1690" s="41">
        <f t="shared" si="156"/>
        <v>0</v>
      </c>
      <c r="O1690" s="41">
        <v>0</v>
      </c>
      <c r="P1690" s="41">
        <v>0</v>
      </c>
      <c r="Q1690" s="41">
        <v>0</v>
      </c>
      <c r="R1690" s="52">
        <v>45658</v>
      </c>
      <c r="S1690" s="52">
        <v>46022</v>
      </c>
    </row>
    <row r="1691" spans="1:19" ht="20.25" x14ac:dyDescent="0.3">
      <c r="A1691" s="39">
        <v>50</v>
      </c>
      <c r="B1691" s="40" t="s">
        <v>1592</v>
      </c>
      <c r="C1691" s="50">
        <v>39512</v>
      </c>
      <c r="D1691" s="39" t="s">
        <v>1896</v>
      </c>
      <c r="E1691" s="39">
        <v>1962</v>
      </c>
      <c r="F1691" s="39">
        <v>2017</v>
      </c>
      <c r="G1691" s="51" t="s">
        <v>2088</v>
      </c>
      <c r="H1691" s="39">
        <v>5</v>
      </c>
      <c r="I1691" s="39">
        <v>3</v>
      </c>
      <c r="J1691" s="39">
        <v>0</v>
      </c>
      <c r="K1691" s="39">
        <v>4120.1000000000004</v>
      </c>
      <c r="L1691" s="39">
        <v>2560</v>
      </c>
      <c r="M1691" s="41">
        <v>0</v>
      </c>
      <c r="N1691" s="41">
        <f t="shared" si="156"/>
        <v>0</v>
      </c>
      <c r="O1691" s="41">
        <v>0</v>
      </c>
      <c r="P1691" s="41">
        <v>0</v>
      </c>
      <c r="Q1691" s="41">
        <v>0</v>
      </c>
      <c r="R1691" s="52">
        <v>45658</v>
      </c>
      <c r="S1691" s="52">
        <v>46022</v>
      </c>
    </row>
    <row r="1692" spans="1:19" ht="20.25" x14ac:dyDescent="0.3">
      <c r="A1692" s="39">
        <v>51</v>
      </c>
      <c r="B1692" s="40" t="s">
        <v>1593</v>
      </c>
      <c r="C1692" s="50">
        <v>39590</v>
      </c>
      <c r="D1692" s="39" t="s">
        <v>1896</v>
      </c>
      <c r="E1692" s="39">
        <v>1962</v>
      </c>
      <c r="F1692" s="39">
        <v>2016</v>
      </c>
      <c r="G1692" s="51" t="s">
        <v>2088</v>
      </c>
      <c r="H1692" s="39">
        <v>5</v>
      </c>
      <c r="I1692" s="39">
        <v>3</v>
      </c>
      <c r="J1692" s="39">
        <v>0</v>
      </c>
      <c r="K1692" s="39">
        <v>26958.3</v>
      </c>
      <c r="L1692" s="39">
        <v>2510.3000000000002</v>
      </c>
      <c r="M1692" s="41">
        <v>0</v>
      </c>
      <c r="N1692" s="41">
        <f t="shared" si="156"/>
        <v>0</v>
      </c>
      <c r="O1692" s="41">
        <v>0</v>
      </c>
      <c r="P1692" s="41">
        <v>0</v>
      </c>
      <c r="Q1692" s="41">
        <v>0</v>
      </c>
      <c r="R1692" s="52">
        <v>45658</v>
      </c>
      <c r="S1692" s="52">
        <v>46022</v>
      </c>
    </row>
    <row r="1693" spans="1:19" ht="20.25" x14ac:dyDescent="0.3">
      <c r="A1693" s="39">
        <v>52</v>
      </c>
      <c r="B1693" s="40" t="s">
        <v>47</v>
      </c>
      <c r="C1693" s="50">
        <v>40479</v>
      </c>
      <c r="D1693" s="39" t="s">
        <v>1896</v>
      </c>
      <c r="E1693" s="39">
        <v>1952</v>
      </c>
      <c r="F1693" s="39">
        <v>2020</v>
      </c>
      <c r="G1693" s="51" t="s">
        <v>2090</v>
      </c>
      <c r="H1693" s="39">
        <v>2</v>
      </c>
      <c r="I1693" s="39">
        <v>3</v>
      </c>
      <c r="J1693" s="39">
        <v>0</v>
      </c>
      <c r="K1693" s="39">
        <v>2268.7600000000002</v>
      </c>
      <c r="L1693" s="39">
        <v>1102.0999999999999</v>
      </c>
      <c r="M1693" s="41">
        <v>0</v>
      </c>
      <c r="N1693" s="41">
        <f t="shared" si="156"/>
        <v>0</v>
      </c>
      <c r="O1693" s="41">
        <v>0</v>
      </c>
      <c r="P1693" s="41">
        <v>0</v>
      </c>
      <c r="Q1693" s="41">
        <v>0</v>
      </c>
      <c r="R1693" s="52">
        <v>45658</v>
      </c>
      <c r="S1693" s="52">
        <v>46022</v>
      </c>
    </row>
    <row r="1694" spans="1:19" ht="20.25" x14ac:dyDescent="0.3">
      <c r="A1694" s="39">
        <v>53</v>
      </c>
      <c r="B1694" s="40" t="s">
        <v>48</v>
      </c>
      <c r="C1694" s="50">
        <v>40481</v>
      </c>
      <c r="D1694" s="39" t="s">
        <v>1896</v>
      </c>
      <c r="E1694" s="39">
        <v>1952</v>
      </c>
      <c r="F1694" s="39">
        <v>2020</v>
      </c>
      <c r="G1694" s="51" t="s">
        <v>2090</v>
      </c>
      <c r="H1694" s="39">
        <v>2</v>
      </c>
      <c r="I1694" s="39">
        <v>1</v>
      </c>
      <c r="J1694" s="39">
        <v>0</v>
      </c>
      <c r="K1694" s="39">
        <v>850</v>
      </c>
      <c r="L1694" s="39">
        <v>398.8</v>
      </c>
      <c r="M1694" s="41">
        <v>0</v>
      </c>
      <c r="N1694" s="41">
        <f t="shared" si="156"/>
        <v>0</v>
      </c>
      <c r="O1694" s="41">
        <v>0</v>
      </c>
      <c r="P1694" s="41">
        <v>0</v>
      </c>
      <c r="Q1694" s="41">
        <v>0</v>
      </c>
      <c r="R1694" s="52">
        <v>45658</v>
      </c>
      <c r="S1694" s="52">
        <v>46022</v>
      </c>
    </row>
    <row r="1695" spans="1:19" ht="20.25" x14ac:dyDescent="0.3">
      <c r="A1695" s="39">
        <v>54</v>
      </c>
      <c r="B1695" s="40" t="s">
        <v>1594</v>
      </c>
      <c r="C1695" s="50">
        <v>39623</v>
      </c>
      <c r="D1695" s="39" t="s">
        <v>1896</v>
      </c>
      <c r="E1695" s="39">
        <v>1962</v>
      </c>
      <c r="F1695" s="39">
        <v>2017</v>
      </c>
      <c r="G1695" s="51" t="s">
        <v>2088</v>
      </c>
      <c r="H1695" s="39">
        <v>5</v>
      </c>
      <c r="I1695" s="39">
        <v>3</v>
      </c>
      <c r="J1695" s="39">
        <v>0</v>
      </c>
      <c r="K1695" s="39">
        <v>4120.13</v>
      </c>
      <c r="L1695" s="39">
        <v>2524.1999999999998</v>
      </c>
      <c r="M1695" s="41">
        <v>0</v>
      </c>
      <c r="N1695" s="41">
        <f t="shared" si="156"/>
        <v>0</v>
      </c>
      <c r="O1695" s="41">
        <v>0</v>
      </c>
      <c r="P1695" s="41">
        <v>0</v>
      </c>
      <c r="Q1695" s="41">
        <v>0</v>
      </c>
      <c r="R1695" s="52">
        <v>45658</v>
      </c>
      <c r="S1695" s="52">
        <v>46022</v>
      </c>
    </row>
    <row r="1696" spans="1:19" ht="20.25" x14ac:dyDescent="0.3">
      <c r="A1696" s="39">
        <v>55</v>
      </c>
      <c r="B1696" s="40" t="s">
        <v>1595</v>
      </c>
      <c r="C1696" s="50">
        <v>40023</v>
      </c>
      <c r="D1696" s="39" t="s">
        <v>1896</v>
      </c>
      <c r="E1696" s="39">
        <v>1962</v>
      </c>
      <c r="F1696" s="39">
        <v>2016</v>
      </c>
      <c r="G1696" s="51" t="s">
        <v>2088</v>
      </c>
      <c r="H1696" s="39">
        <v>4</v>
      </c>
      <c r="I1696" s="39">
        <v>3</v>
      </c>
      <c r="J1696" s="39">
        <v>0</v>
      </c>
      <c r="K1696" s="39">
        <v>3540.7</v>
      </c>
      <c r="L1696" s="39">
        <v>2037</v>
      </c>
      <c r="M1696" s="41">
        <v>0</v>
      </c>
      <c r="N1696" s="41">
        <f t="shared" si="156"/>
        <v>0</v>
      </c>
      <c r="O1696" s="41">
        <v>0</v>
      </c>
      <c r="P1696" s="41">
        <v>0</v>
      </c>
      <c r="Q1696" s="41">
        <v>0</v>
      </c>
      <c r="R1696" s="52">
        <v>45658</v>
      </c>
      <c r="S1696" s="52">
        <v>46022</v>
      </c>
    </row>
    <row r="1697" spans="1:19" ht="20.25" x14ac:dyDescent="0.3">
      <c r="A1697" s="39">
        <v>56</v>
      </c>
      <c r="B1697" s="40" t="s">
        <v>1596</v>
      </c>
      <c r="C1697" s="50">
        <v>40024</v>
      </c>
      <c r="D1697" s="39" t="s">
        <v>1896</v>
      </c>
      <c r="E1697" s="39">
        <v>1962</v>
      </c>
      <c r="F1697" s="39">
        <v>2017</v>
      </c>
      <c r="G1697" s="51" t="s">
        <v>2088</v>
      </c>
      <c r="H1697" s="39">
        <v>4</v>
      </c>
      <c r="I1697" s="39">
        <v>3</v>
      </c>
      <c r="J1697" s="39">
        <v>0</v>
      </c>
      <c r="K1697" s="39">
        <v>3569.3</v>
      </c>
      <c r="L1697" s="39">
        <v>2050</v>
      </c>
      <c r="M1697" s="41">
        <v>0</v>
      </c>
      <c r="N1697" s="41">
        <f t="shared" si="156"/>
        <v>0</v>
      </c>
      <c r="O1697" s="41">
        <v>0</v>
      </c>
      <c r="P1697" s="41">
        <v>0</v>
      </c>
      <c r="Q1697" s="41">
        <v>0</v>
      </c>
      <c r="R1697" s="52">
        <v>45658</v>
      </c>
      <c r="S1697" s="52">
        <v>46022</v>
      </c>
    </row>
    <row r="1698" spans="1:19" ht="20.25" x14ac:dyDescent="0.3">
      <c r="A1698" s="39">
        <v>57</v>
      </c>
      <c r="B1698" s="40" t="s">
        <v>1597</v>
      </c>
      <c r="C1698" s="50">
        <v>40127</v>
      </c>
      <c r="D1698" s="39" t="s">
        <v>1896</v>
      </c>
      <c r="E1698" s="39">
        <v>1959</v>
      </c>
      <c r="F1698" s="39">
        <v>2017</v>
      </c>
      <c r="G1698" s="51" t="s">
        <v>2090</v>
      </c>
      <c r="H1698" s="39">
        <v>4</v>
      </c>
      <c r="I1698" s="39">
        <v>4</v>
      </c>
      <c r="J1698" s="39">
        <v>0</v>
      </c>
      <c r="K1698" s="39">
        <v>4189.1000000000004</v>
      </c>
      <c r="L1698" s="39">
        <v>2103.1</v>
      </c>
      <c r="M1698" s="41">
        <v>0</v>
      </c>
      <c r="N1698" s="41">
        <f t="shared" si="156"/>
        <v>0</v>
      </c>
      <c r="O1698" s="41">
        <v>0</v>
      </c>
      <c r="P1698" s="41">
        <v>0</v>
      </c>
      <c r="Q1698" s="41">
        <v>0</v>
      </c>
      <c r="R1698" s="52">
        <v>45658</v>
      </c>
      <c r="S1698" s="52">
        <v>46022</v>
      </c>
    </row>
    <row r="1699" spans="1:19" ht="20.25" x14ac:dyDescent="0.3">
      <c r="A1699" s="39">
        <v>58</v>
      </c>
      <c r="B1699" s="40" t="s">
        <v>1598</v>
      </c>
      <c r="C1699" s="50">
        <v>40128</v>
      </c>
      <c r="D1699" s="39" t="s">
        <v>1896</v>
      </c>
      <c r="E1699" s="39">
        <v>1959</v>
      </c>
      <c r="F1699" s="39">
        <v>2017</v>
      </c>
      <c r="G1699" s="51" t="s">
        <v>2090</v>
      </c>
      <c r="H1699" s="39">
        <v>4</v>
      </c>
      <c r="I1699" s="39">
        <v>4</v>
      </c>
      <c r="J1699" s="39">
        <v>0</v>
      </c>
      <c r="K1699" s="39">
        <v>3978.3</v>
      </c>
      <c r="L1699" s="39">
        <v>2098</v>
      </c>
      <c r="M1699" s="41">
        <v>0</v>
      </c>
      <c r="N1699" s="41">
        <f t="shared" si="156"/>
        <v>0</v>
      </c>
      <c r="O1699" s="41">
        <v>0</v>
      </c>
      <c r="P1699" s="41">
        <v>0</v>
      </c>
      <c r="Q1699" s="41">
        <v>0</v>
      </c>
      <c r="R1699" s="52">
        <v>45658</v>
      </c>
      <c r="S1699" s="52">
        <v>46022</v>
      </c>
    </row>
    <row r="1700" spans="1:19" ht="20.25" x14ac:dyDescent="0.3">
      <c r="A1700" s="39">
        <v>59</v>
      </c>
      <c r="B1700" s="40" t="s">
        <v>1599</v>
      </c>
      <c r="C1700" s="50">
        <v>40129</v>
      </c>
      <c r="D1700" s="39" t="s">
        <v>1896</v>
      </c>
      <c r="E1700" s="39">
        <v>1960</v>
      </c>
      <c r="F1700" s="39">
        <v>2017</v>
      </c>
      <c r="G1700" s="51" t="s">
        <v>2090</v>
      </c>
      <c r="H1700" s="39">
        <v>4</v>
      </c>
      <c r="I1700" s="39">
        <v>6</v>
      </c>
      <c r="J1700" s="39">
        <v>0</v>
      </c>
      <c r="K1700" s="39">
        <v>6589.71</v>
      </c>
      <c r="L1700" s="39">
        <v>3616.2</v>
      </c>
      <c r="M1700" s="41">
        <v>0</v>
      </c>
      <c r="N1700" s="41">
        <f t="shared" si="156"/>
        <v>0</v>
      </c>
      <c r="O1700" s="41">
        <v>0</v>
      </c>
      <c r="P1700" s="41">
        <v>0</v>
      </c>
      <c r="Q1700" s="41">
        <v>0</v>
      </c>
      <c r="R1700" s="52">
        <v>45658</v>
      </c>
      <c r="S1700" s="52">
        <v>46022</v>
      </c>
    </row>
    <row r="1701" spans="1:19" ht="20.25" x14ac:dyDescent="0.3">
      <c r="A1701" s="39">
        <v>60</v>
      </c>
      <c r="B1701" s="40" t="s">
        <v>1600</v>
      </c>
      <c r="C1701" s="50">
        <v>40774</v>
      </c>
      <c r="D1701" s="39" t="s">
        <v>1896</v>
      </c>
      <c r="E1701" s="39">
        <v>1958</v>
      </c>
      <c r="F1701" s="39">
        <v>2016</v>
      </c>
      <c r="G1701" s="51" t="s">
        <v>2090</v>
      </c>
      <c r="H1701" s="39">
        <v>4</v>
      </c>
      <c r="I1701" s="39">
        <v>6</v>
      </c>
      <c r="J1701" s="39">
        <v>0</v>
      </c>
      <c r="K1701" s="39">
        <v>6287.48</v>
      </c>
      <c r="L1701" s="39">
        <v>3641.9</v>
      </c>
      <c r="M1701" s="41">
        <v>0</v>
      </c>
      <c r="N1701" s="41">
        <f t="shared" si="156"/>
        <v>0</v>
      </c>
      <c r="O1701" s="41">
        <v>0</v>
      </c>
      <c r="P1701" s="41">
        <v>0</v>
      </c>
      <c r="Q1701" s="41">
        <v>0</v>
      </c>
      <c r="R1701" s="52">
        <v>45658</v>
      </c>
      <c r="S1701" s="52">
        <v>46022</v>
      </c>
    </row>
    <row r="1702" spans="1:19" ht="20.25" x14ac:dyDescent="0.3">
      <c r="A1702" s="39">
        <v>61</v>
      </c>
      <c r="B1702" s="40" t="s">
        <v>1601</v>
      </c>
      <c r="C1702" s="50">
        <v>40728</v>
      </c>
      <c r="D1702" s="39" t="s">
        <v>1896</v>
      </c>
      <c r="E1702" s="39">
        <v>1954</v>
      </c>
      <c r="F1702" s="39">
        <v>2015</v>
      </c>
      <c r="G1702" s="51" t="s">
        <v>2089</v>
      </c>
      <c r="H1702" s="39">
        <v>3</v>
      </c>
      <c r="I1702" s="39">
        <v>2</v>
      </c>
      <c r="J1702" s="39">
        <v>0</v>
      </c>
      <c r="K1702" s="39">
        <v>1813.9</v>
      </c>
      <c r="L1702" s="39">
        <v>1032</v>
      </c>
      <c r="M1702" s="41">
        <v>0</v>
      </c>
      <c r="N1702" s="41">
        <f t="shared" si="156"/>
        <v>0</v>
      </c>
      <c r="O1702" s="41">
        <v>0</v>
      </c>
      <c r="P1702" s="41">
        <v>0</v>
      </c>
      <c r="Q1702" s="41">
        <v>0</v>
      </c>
      <c r="R1702" s="52">
        <v>45658</v>
      </c>
      <c r="S1702" s="52">
        <v>46022</v>
      </c>
    </row>
    <row r="1703" spans="1:19" ht="20.25" x14ac:dyDescent="0.3">
      <c r="A1703" s="39">
        <v>62</v>
      </c>
      <c r="B1703" s="40" t="s">
        <v>1602</v>
      </c>
      <c r="C1703" s="50">
        <v>40716</v>
      </c>
      <c r="D1703" s="39" t="s">
        <v>1896</v>
      </c>
      <c r="E1703" s="39">
        <v>1956</v>
      </c>
      <c r="F1703" s="39">
        <v>2016</v>
      </c>
      <c r="G1703" s="51" t="s">
        <v>2089</v>
      </c>
      <c r="H1703" s="39">
        <v>3</v>
      </c>
      <c r="I1703" s="39">
        <v>2</v>
      </c>
      <c r="J1703" s="39">
        <v>0</v>
      </c>
      <c r="K1703" s="39">
        <v>1809.4</v>
      </c>
      <c r="L1703" s="39">
        <v>1039.3</v>
      </c>
      <c r="M1703" s="41">
        <v>0</v>
      </c>
      <c r="N1703" s="41">
        <f t="shared" si="156"/>
        <v>0</v>
      </c>
      <c r="O1703" s="41">
        <v>0</v>
      </c>
      <c r="P1703" s="41">
        <v>0</v>
      </c>
      <c r="Q1703" s="41">
        <v>0</v>
      </c>
      <c r="R1703" s="52">
        <v>45658</v>
      </c>
      <c r="S1703" s="52">
        <v>46022</v>
      </c>
    </row>
    <row r="1704" spans="1:19" ht="20.25" x14ac:dyDescent="0.3">
      <c r="A1704" s="39">
        <v>63</v>
      </c>
      <c r="B1704" s="40" t="s">
        <v>1603</v>
      </c>
      <c r="C1704" s="50">
        <v>40784</v>
      </c>
      <c r="D1704" s="39" t="s">
        <v>1896</v>
      </c>
      <c r="E1704" s="39">
        <v>1956</v>
      </c>
      <c r="F1704" s="39">
        <v>2015</v>
      </c>
      <c r="G1704" s="51" t="s">
        <v>2090</v>
      </c>
      <c r="H1704" s="39">
        <v>4</v>
      </c>
      <c r="I1704" s="39">
        <v>4</v>
      </c>
      <c r="J1704" s="39">
        <v>0</v>
      </c>
      <c r="K1704" s="39">
        <v>3679.47</v>
      </c>
      <c r="L1704" s="39">
        <v>2081.5</v>
      </c>
      <c r="M1704" s="41">
        <v>0</v>
      </c>
      <c r="N1704" s="41">
        <f t="shared" si="156"/>
        <v>0</v>
      </c>
      <c r="O1704" s="41">
        <v>0</v>
      </c>
      <c r="P1704" s="41">
        <v>0</v>
      </c>
      <c r="Q1704" s="41">
        <v>0</v>
      </c>
      <c r="R1704" s="52">
        <v>45658</v>
      </c>
      <c r="S1704" s="52">
        <v>46022</v>
      </c>
    </row>
    <row r="1705" spans="1:19" ht="20.25" x14ac:dyDescent="0.3">
      <c r="A1705" s="39">
        <v>64</v>
      </c>
      <c r="B1705" s="40" t="s">
        <v>1604</v>
      </c>
      <c r="C1705" s="50">
        <v>40806</v>
      </c>
      <c r="D1705" s="39" t="s">
        <v>1896</v>
      </c>
      <c r="E1705" s="39">
        <v>1961</v>
      </c>
      <c r="F1705" s="39">
        <v>2016</v>
      </c>
      <c r="G1705" s="51" t="s">
        <v>2088</v>
      </c>
      <c r="H1705" s="39">
        <v>5</v>
      </c>
      <c r="I1705" s="39">
        <v>3</v>
      </c>
      <c r="J1705" s="39">
        <v>0</v>
      </c>
      <c r="K1705" s="39">
        <v>3982.79</v>
      </c>
      <c r="L1705" s="39">
        <v>2544.92</v>
      </c>
      <c r="M1705" s="41">
        <v>0</v>
      </c>
      <c r="N1705" s="41">
        <f t="shared" si="156"/>
        <v>0</v>
      </c>
      <c r="O1705" s="41">
        <v>0</v>
      </c>
      <c r="P1705" s="41">
        <v>0</v>
      </c>
      <c r="Q1705" s="41">
        <v>0</v>
      </c>
      <c r="R1705" s="52">
        <v>45658</v>
      </c>
      <c r="S1705" s="52">
        <v>46022</v>
      </c>
    </row>
    <row r="1706" spans="1:19" ht="20.25" x14ac:dyDescent="0.3">
      <c r="A1706" s="39">
        <v>65</v>
      </c>
      <c r="B1706" s="40" t="s">
        <v>1605</v>
      </c>
      <c r="C1706" s="50">
        <v>40814</v>
      </c>
      <c r="D1706" s="39" t="s">
        <v>1896</v>
      </c>
      <c r="E1706" s="39">
        <v>1962</v>
      </c>
      <c r="F1706" s="39">
        <v>2016</v>
      </c>
      <c r="G1706" s="51" t="s">
        <v>2088</v>
      </c>
      <c r="H1706" s="39">
        <v>5</v>
      </c>
      <c r="I1706" s="39">
        <v>4</v>
      </c>
      <c r="J1706" s="39">
        <v>0</v>
      </c>
      <c r="K1706" s="39">
        <v>5496.04</v>
      </c>
      <c r="L1706" s="39">
        <v>3569</v>
      </c>
      <c r="M1706" s="41">
        <v>0</v>
      </c>
      <c r="N1706" s="41">
        <f t="shared" si="156"/>
        <v>0</v>
      </c>
      <c r="O1706" s="41">
        <v>0</v>
      </c>
      <c r="P1706" s="41">
        <v>0</v>
      </c>
      <c r="Q1706" s="41">
        <v>0</v>
      </c>
      <c r="R1706" s="52">
        <v>45658</v>
      </c>
      <c r="S1706" s="52">
        <v>46022</v>
      </c>
    </row>
    <row r="1707" spans="1:19" ht="20.25" x14ac:dyDescent="0.3">
      <c r="A1707" s="39">
        <v>66</v>
      </c>
      <c r="B1707" s="40" t="s">
        <v>1606</v>
      </c>
      <c r="C1707" s="50">
        <v>40875</v>
      </c>
      <c r="D1707" s="39" t="s">
        <v>1896</v>
      </c>
      <c r="E1707" s="39">
        <v>1961</v>
      </c>
      <c r="F1707" s="39">
        <v>2018</v>
      </c>
      <c r="G1707" s="51" t="s">
        <v>2088</v>
      </c>
      <c r="H1707" s="39">
        <v>5</v>
      </c>
      <c r="I1707" s="39">
        <v>4</v>
      </c>
      <c r="J1707" s="39">
        <v>0</v>
      </c>
      <c r="K1707" s="39">
        <v>5425.59</v>
      </c>
      <c r="L1707" s="39">
        <v>3474.6</v>
      </c>
      <c r="M1707" s="41">
        <v>0</v>
      </c>
      <c r="N1707" s="41">
        <f t="shared" si="156"/>
        <v>0</v>
      </c>
      <c r="O1707" s="41">
        <v>0</v>
      </c>
      <c r="P1707" s="41">
        <v>0</v>
      </c>
      <c r="Q1707" s="41">
        <v>0</v>
      </c>
      <c r="R1707" s="52">
        <v>45658</v>
      </c>
      <c r="S1707" s="52">
        <v>46022</v>
      </c>
    </row>
    <row r="1708" spans="1:19" ht="20.25" x14ac:dyDescent="0.3">
      <c r="A1708" s="39">
        <v>67</v>
      </c>
      <c r="B1708" s="40" t="s">
        <v>1607</v>
      </c>
      <c r="C1708" s="50">
        <v>40894</v>
      </c>
      <c r="D1708" s="39" t="s">
        <v>1896</v>
      </c>
      <c r="E1708" s="39">
        <v>1961</v>
      </c>
      <c r="F1708" s="39">
        <v>2017</v>
      </c>
      <c r="G1708" s="51" t="s">
        <v>2088</v>
      </c>
      <c r="H1708" s="39">
        <v>4</v>
      </c>
      <c r="I1708" s="39">
        <v>4</v>
      </c>
      <c r="J1708" s="39">
        <v>0</v>
      </c>
      <c r="K1708" s="39">
        <v>4655.58</v>
      </c>
      <c r="L1708" s="39">
        <v>2772.8</v>
      </c>
      <c r="M1708" s="41">
        <v>0</v>
      </c>
      <c r="N1708" s="41">
        <f t="shared" si="156"/>
        <v>0</v>
      </c>
      <c r="O1708" s="41">
        <v>0</v>
      </c>
      <c r="P1708" s="41">
        <v>0</v>
      </c>
      <c r="Q1708" s="41">
        <v>0</v>
      </c>
      <c r="R1708" s="52">
        <v>45658</v>
      </c>
      <c r="S1708" s="52">
        <v>46022</v>
      </c>
    </row>
    <row r="1709" spans="1:19" ht="20.25" x14ac:dyDescent="0.3">
      <c r="A1709" s="39">
        <v>68</v>
      </c>
      <c r="B1709" s="40" t="s">
        <v>1608</v>
      </c>
      <c r="C1709" s="50">
        <v>40883</v>
      </c>
      <c r="D1709" s="39" t="s">
        <v>1896</v>
      </c>
      <c r="E1709" s="39">
        <v>1961</v>
      </c>
      <c r="F1709" s="39">
        <v>2018</v>
      </c>
      <c r="G1709" s="51" t="s">
        <v>2088</v>
      </c>
      <c r="H1709" s="39">
        <v>5</v>
      </c>
      <c r="I1709" s="39">
        <v>4</v>
      </c>
      <c r="J1709" s="39">
        <v>0</v>
      </c>
      <c r="K1709" s="39">
        <v>5484.84</v>
      </c>
      <c r="L1709" s="39">
        <v>3500.8</v>
      </c>
      <c r="M1709" s="41">
        <v>0</v>
      </c>
      <c r="N1709" s="41">
        <f t="shared" si="156"/>
        <v>0</v>
      </c>
      <c r="O1709" s="41">
        <v>0</v>
      </c>
      <c r="P1709" s="41">
        <v>0</v>
      </c>
      <c r="Q1709" s="41">
        <v>0</v>
      </c>
      <c r="R1709" s="52">
        <v>45658</v>
      </c>
      <c r="S1709" s="52">
        <v>46022</v>
      </c>
    </row>
    <row r="1710" spans="1:19" ht="20.25" x14ac:dyDescent="0.3">
      <c r="A1710" s="39">
        <v>69</v>
      </c>
      <c r="B1710" s="40" t="s">
        <v>1609</v>
      </c>
      <c r="C1710" s="50">
        <v>40891</v>
      </c>
      <c r="D1710" s="39" t="s">
        <v>1896</v>
      </c>
      <c r="E1710" s="39">
        <v>1960</v>
      </c>
      <c r="F1710" s="39">
        <v>2017</v>
      </c>
      <c r="G1710" s="51" t="s">
        <v>2088</v>
      </c>
      <c r="H1710" s="39">
        <v>4</v>
      </c>
      <c r="I1710" s="39">
        <v>4</v>
      </c>
      <c r="J1710" s="39">
        <v>0</v>
      </c>
      <c r="K1710" s="39">
        <v>4653.24</v>
      </c>
      <c r="L1710" s="39">
        <v>2784.4</v>
      </c>
      <c r="M1710" s="41">
        <v>0</v>
      </c>
      <c r="N1710" s="41">
        <f t="shared" si="156"/>
        <v>0</v>
      </c>
      <c r="O1710" s="41">
        <v>0</v>
      </c>
      <c r="P1710" s="41">
        <v>0</v>
      </c>
      <c r="Q1710" s="41">
        <v>0</v>
      </c>
      <c r="R1710" s="52">
        <v>45658</v>
      </c>
      <c r="S1710" s="52">
        <v>46022</v>
      </c>
    </row>
    <row r="1711" spans="1:19" ht="20.25" x14ac:dyDescent="0.3">
      <c r="A1711" s="39">
        <v>70</v>
      </c>
      <c r="B1711" s="40" t="s">
        <v>1610</v>
      </c>
      <c r="C1711" s="50">
        <v>40898</v>
      </c>
      <c r="D1711" s="39" t="s">
        <v>1896</v>
      </c>
      <c r="E1711" s="39">
        <v>1961</v>
      </c>
      <c r="F1711" s="39">
        <v>2017</v>
      </c>
      <c r="G1711" s="51" t="s">
        <v>2088</v>
      </c>
      <c r="H1711" s="39">
        <v>4</v>
      </c>
      <c r="I1711" s="39">
        <v>3</v>
      </c>
      <c r="J1711" s="39">
        <v>0</v>
      </c>
      <c r="K1711" s="39">
        <v>3428.68</v>
      </c>
      <c r="L1711" s="39">
        <v>2045.7</v>
      </c>
      <c r="M1711" s="41">
        <v>0</v>
      </c>
      <c r="N1711" s="41">
        <f t="shared" si="156"/>
        <v>0</v>
      </c>
      <c r="O1711" s="41">
        <v>0</v>
      </c>
      <c r="P1711" s="41">
        <v>0</v>
      </c>
      <c r="Q1711" s="41">
        <v>0</v>
      </c>
      <c r="R1711" s="52">
        <v>45658</v>
      </c>
      <c r="S1711" s="52">
        <v>46022</v>
      </c>
    </row>
    <row r="1712" spans="1:19" ht="20.25" x14ac:dyDescent="0.3">
      <c r="A1712" s="39">
        <v>71</v>
      </c>
      <c r="B1712" s="40" t="s">
        <v>1611</v>
      </c>
      <c r="C1712" s="50">
        <v>40899</v>
      </c>
      <c r="D1712" s="39" t="s">
        <v>1896</v>
      </c>
      <c r="E1712" s="39">
        <v>1960</v>
      </c>
      <c r="F1712" s="39">
        <v>2017</v>
      </c>
      <c r="G1712" s="51" t="s">
        <v>2088</v>
      </c>
      <c r="H1712" s="39">
        <v>4</v>
      </c>
      <c r="I1712" s="39">
        <v>4</v>
      </c>
      <c r="J1712" s="39">
        <v>0</v>
      </c>
      <c r="K1712" s="39">
        <v>4669.6099999999997</v>
      </c>
      <c r="L1712" s="39">
        <v>2777.8</v>
      </c>
      <c r="M1712" s="41">
        <v>0</v>
      </c>
      <c r="N1712" s="41">
        <f t="shared" si="156"/>
        <v>0</v>
      </c>
      <c r="O1712" s="41">
        <v>0</v>
      </c>
      <c r="P1712" s="41">
        <v>0</v>
      </c>
      <c r="Q1712" s="41">
        <v>0</v>
      </c>
      <c r="R1712" s="52">
        <v>45658</v>
      </c>
      <c r="S1712" s="52">
        <v>46022</v>
      </c>
    </row>
    <row r="1713" spans="1:19" ht="20.25" x14ac:dyDescent="0.3">
      <c r="A1713" s="39">
        <v>72</v>
      </c>
      <c r="B1713" s="40" t="s">
        <v>1612</v>
      </c>
      <c r="C1713" s="50">
        <v>39537</v>
      </c>
      <c r="D1713" s="39" t="s">
        <v>1896</v>
      </c>
      <c r="E1713" s="39">
        <v>1959</v>
      </c>
      <c r="F1713" s="39">
        <v>2017</v>
      </c>
      <c r="G1713" s="51" t="s">
        <v>2090</v>
      </c>
      <c r="H1713" s="39">
        <v>4</v>
      </c>
      <c r="I1713" s="39">
        <v>6</v>
      </c>
      <c r="J1713" s="39">
        <v>0</v>
      </c>
      <c r="K1713" s="39">
        <v>5690.1</v>
      </c>
      <c r="L1713" s="39">
        <v>3493.3</v>
      </c>
      <c r="M1713" s="41">
        <v>0</v>
      </c>
      <c r="N1713" s="41">
        <f t="shared" si="156"/>
        <v>0</v>
      </c>
      <c r="O1713" s="41">
        <v>0</v>
      </c>
      <c r="P1713" s="41">
        <v>0</v>
      </c>
      <c r="Q1713" s="41">
        <v>0</v>
      </c>
      <c r="R1713" s="52">
        <v>45658</v>
      </c>
      <c r="S1713" s="52">
        <v>46022</v>
      </c>
    </row>
    <row r="1714" spans="1:19" ht="20.25" x14ac:dyDescent="0.25">
      <c r="A1714" s="42" t="s">
        <v>22</v>
      </c>
      <c r="B1714" s="42"/>
      <c r="C1714" s="53" t="s">
        <v>172</v>
      </c>
      <c r="D1714" s="53" t="s">
        <v>172</v>
      </c>
      <c r="E1714" s="53" t="s">
        <v>172</v>
      </c>
      <c r="F1714" s="53" t="s">
        <v>172</v>
      </c>
      <c r="G1714" s="53" t="s">
        <v>172</v>
      </c>
      <c r="H1714" s="53" t="s">
        <v>172</v>
      </c>
      <c r="I1714" s="53" t="s">
        <v>172</v>
      </c>
      <c r="J1714" s="45">
        <f>SUM(J1642:J1713)</f>
        <v>0</v>
      </c>
      <c r="K1714" s="45">
        <f t="shared" ref="K1714:Q1714" si="157">SUM(K1642:K1713)</f>
        <v>328130.31000000006</v>
      </c>
      <c r="L1714" s="45">
        <f t="shared" si="157"/>
        <v>169618.53999999998</v>
      </c>
      <c r="M1714" s="45">
        <f t="shared" si="157"/>
        <v>0</v>
      </c>
      <c r="N1714" s="45">
        <f t="shared" si="157"/>
        <v>0</v>
      </c>
      <c r="O1714" s="45">
        <f t="shared" si="157"/>
        <v>0</v>
      </c>
      <c r="P1714" s="45">
        <f t="shared" si="157"/>
        <v>0</v>
      </c>
      <c r="Q1714" s="45">
        <f t="shared" si="157"/>
        <v>0</v>
      </c>
      <c r="R1714" s="53" t="s">
        <v>172</v>
      </c>
      <c r="S1714" s="53" t="s">
        <v>172</v>
      </c>
    </row>
    <row r="1715" spans="1:19" ht="20.25" x14ac:dyDescent="0.3">
      <c r="A1715" s="463" t="s">
        <v>1908</v>
      </c>
      <c r="B1715" s="463"/>
      <c r="C1715" s="463"/>
      <c r="D1715" s="463"/>
      <c r="E1715" s="463"/>
      <c r="F1715" s="463"/>
      <c r="G1715" s="463"/>
      <c r="H1715" s="463"/>
      <c r="I1715" s="463"/>
      <c r="J1715" s="463"/>
      <c r="K1715" s="463"/>
      <c r="L1715" s="463"/>
      <c r="M1715" s="463"/>
      <c r="N1715" s="463"/>
      <c r="O1715" s="463"/>
      <c r="P1715" s="463"/>
      <c r="Q1715" s="463"/>
      <c r="R1715" s="463"/>
      <c r="S1715" s="464"/>
    </row>
    <row r="1716" spans="1:19" ht="40.5" x14ac:dyDescent="0.3">
      <c r="A1716" s="39">
        <v>73</v>
      </c>
      <c r="B1716" s="43" t="s">
        <v>1570</v>
      </c>
      <c r="C1716" s="50">
        <v>30931</v>
      </c>
      <c r="D1716" s="39" t="s">
        <v>1896</v>
      </c>
      <c r="E1716" s="39">
        <v>1959</v>
      </c>
      <c r="F1716" s="39" t="s">
        <v>2122</v>
      </c>
      <c r="G1716" s="51" t="s">
        <v>2094</v>
      </c>
      <c r="H1716" s="39">
        <v>2</v>
      </c>
      <c r="I1716" s="39">
        <v>1</v>
      </c>
      <c r="J1716" s="39">
        <v>0</v>
      </c>
      <c r="K1716" s="39">
        <v>488.1</v>
      </c>
      <c r="L1716" s="39">
        <v>378.4</v>
      </c>
      <c r="M1716" s="41">
        <v>0</v>
      </c>
      <c r="N1716" s="41">
        <f t="shared" si="156"/>
        <v>0</v>
      </c>
      <c r="O1716" s="41">
        <v>0</v>
      </c>
      <c r="P1716" s="41">
        <v>0</v>
      </c>
      <c r="Q1716" s="41">
        <v>0</v>
      </c>
      <c r="R1716" s="52">
        <v>45658</v>
      </c>
      <c r="S1716" s="52">
        <v>46022</v>
      </c>
    </row>
    <row r="1717" spans="1:19" ht="20.25" x14ac:dyDescent="0.25">
      <c r="A1717" s="42" t="s">
        <v>22</v>
      </c>
      <c r="B1717" s="42"/>
      <c r="C1717" s="53" t="s">
        <v>172</v>
      </c>
      <c r="D1717" s="53" t="s">
        <v>172</v>
      </c>
      <c r="E1717" s="53" t="s">
        <v>172</v>
      </c>
      <c r="F1717" s="53" t="s">
        <v>172</v>
      </c>
      <c r="G1717" s="53" t="s">
        <v>172</v>
      </c>
      <c r="H1717" s="53" t="s">
        <v>172</v>
      </c>
      <c r="I1717" s="53" t="s">
        <v>172</v>
      </c>
      <c r="J1717" s="45">
        <f>SUM(J1716)</f>
        <v>0</v>
      </c>
      <c r="K1717" s="45">
        <f t="shared" ref="K1717:Q1717" si="158">SUM(K1716)</f>
        <v>488.1</v>
      </c>
      <c r="L1717" s="45">
        <f t="shared" si="158"/>
        <v>378.4</v>
      </c>
      <c r="M1717" s="45">
        <f t="shared" si="158"/>
        <v>0</v>
      </c>
      <c r="N1717" s="45">
        <f t="shared" si="158"/>
        <v>0</v>
      </c>
      <c r="O1717" s="45">
        <f t="shared" si="158"/>
        <v>0</v>
      </c>
      <c r="P1717" s="45">
        <f t="shared" si="158"/>
        <v>0</v>
      </c>
      <c r="Q1717" s="45">
        <f t="shared" si="158"/>
        <v>0</v>
      </c>
      <c r="R1717" s="53" t="s">
        <v>172</v>
      </c>
      <c r="S1717" s="53" t="s">
        <v>172</v>
      </c>
    </row>
    <row r="1718" spans="1:19" ht="20.25" x14ac:dyDescent="0.3">
      <c r="A1718" s="463" t="s">
        <v>1972</v>
      </c>
      <c r="B1718" s="463"/>
      <c r="C1718" s="463"/>
      <c r="D1718" s="463"/>
      <c r="E1718" s="463"/>
      <c r="F1718" s="463"/>
      <c r="G1718" s="463"/>
      <c r="H1718" s="463"/>
      <c r="I1718" s="463"/>
      <c r="J1718" s="463"/>
      <c r="K1718" s="463"/>
      <c r="L1718" s="463"/>
      <c r="M1718" s="463"/>
      <c r="N1718" s="463"/>
      <c r="O1718" s="463"/>
      <c r="P1718" s="463"/>
      <c r="Q1718" s="463"/>
      <c r="R1718" s="463"/>
      <c r="S1718" s="464"/>
    </row>
    <row r="1719" spans="1:19" ht="20.25" x14ac:dyDescent="0.3">
      <c r="A1719" s="39">
        <v>74</v>
      </c>
      <c r="B1719" s="43" t="s">
        <v>1219</v>
      </c>
      <c r="C1719" s="50">
        <v>33449</v>
      </c>
      <c r="D1719" s="39" t="s">
        <v>1896</v>
      </c>
      <c r="E1719" s="39">
        <v>1969</v>
      </c>
      <c r="F1719" s="39" t="s">
        <v>2122</v>
      </c>
      <c r="G1719" s="51" t="s">
        <v>2089</v>
      </c>
      <c r="H1719" s="39">
        <v>4</v>
      </c>
      <c r="I1719" s="39">
        <v>4</v>
      </c>
      <c r="J1719" s="39">
        <v>0</v>
      </c>
      <c r="K1719" s="39">
        <v>3022.8</v>
      </c>
      <c r="L1719" s="39">
        <v>2621.7</v>
      </c>
      <c r="M1719" s="41">
        <v>0</v>
      </c>
      <c r="N1719" s="41">
        <f t="shared" si="156"/>
        <v>0</v>
      </c>
      <c r="O1719" s="41">
        <v>0</v>
      </c>
      <c r="P1719" s="41">
        <v>0</v>
      </c>
      <c r="Q1719" s="41">
        <v>0</v>
      </c>
      <c r="R1719" s="52">
        <v>45658</v>
      </c>
      <c r="S1719" s="52">
        <v>46022</v>
      </c>
    </row>
    <row r="1720" spans="1:19" ht="20.25" x14ac:dyDescent="0.3">
      <c r="A1720" s="39">
        <v>75</v>
      </c>
      <c r="B1720" s="43" t="s">
        <v>1654</v>
      </c>
      <c r="C1720" s="50">
        <v>33512</v>
      </c>
      <c r="D1720" s="39" t="s">
        <v>1897</v>
      </c>
      <c r="E1720" s="39">
        <v>1973</v>
      </c>
      <c r="F1720" s="39" t="s">
        <v>2122</v>
      </c>
      <c r="G1720" s="51" t="s">
        <v>2089</v>
      </c>
      <c r="H1720" s="39">
        <v>4</v>
      </c>
      <c r="I1720" s="39">
        <v>3</v>
      </c>
      <c r="J1720" s="39">
        <v>0</v>
      </c>
      <c r="K1720" s="39">
        <v>2991.1</v>
      </c>
      <c r="L1720" s="39" t="s">
        <v>2122</v>
      </c>
      <c r="M1720" s="41">
        <v>0</v>
      </c>
      <c r="N1720" s="41">
        <f t="shared" si="156"/>
        <v>0</v>
      </c>
      <c r="O1720" s="41">
        <v>0</v>
      </c>
      <c r="P1720" s="41">
        <v>0</v>
      </c>
      <c r="Q1720" s="41">
        <v>0</v>
      </c>
      <c r="R1720" s="52">
        <v>45658</v>
      </c>
      <c r="S1720" s="52">
        <v>46022</v>
      </c>
    </row>
    <row r="1721" spans="1:19" ht="20.25" x14ac:dyDescent="0.3">
      <c r="A1721" s="39">
        <v>76</v>
      </c>
      <c r="B1721" s="43" t="s">
        <v>1655</v>
      </c>
      <c r="C1721" s="50">
        <v>33818</v>
      </c>
      <c r="D1721" s="39" t="s">
        <v>1897</v>
      </c>
      <c r="E1721" s="39">
        <v>1971</v>
      </c>
      <c r="F1721" s="39" t="s">
        <v>2122</v>
      </c>
      <c r="G1721" s="51" t="s">
        <v>2088</v>
      </c>
      <c r="H1721" s="39">
        <v>5</v>
      </c>
      <c r="I1721" s="39">
        <v>8</v>
      </c>
      <c r="J1721" s="39">
        <v>0</v>
      </c>
      <c r="K1721" s="39">
        <v>7176.4</v>
      </c>
      <c r="L1721" s="39" t="s">
        <v>2122</v>
      </c>
      <c r="M1721" s="41">
        <v>0</v>
      </c>
      <c r="N1721" s="41">
        <f t="shared" si="156"/>
        <v>0</v>
      </c>
      <c r="O1721" s="41">
        <v>0</v>
      </c>
      <c r="P1721" s="41">
        <v>0</v>
      </c>
      <c r="Q1721" s="41">
        <v>0</v>
      </c>
      <c r="R1721" s="52">
        <v>45658</v>
      </c>
      <c r="S1721" s="52">
        <v>46022</v>
      </c>
    </row>
    <row r="1722" spans="1:19" ht="20.25" x14ac:dyDescent="0.3">
      <c r="A1722" s="39">
        <v>77</v>
      </c>
      <c r="B1722" s="43" t="s">
        <v>1656</v>
      </c>
      <c r="C1722" s="50">
        <v>33833</v>
      </c>
      <c r="D1722" s="39" t="s">
        <v>1897</v>
      </c>
      <c r="E1722" s="39">
        <v>1970</v>
      </c>
      <c r="F1722" s="39" t="s">
        <v>2122</v>
      </c>
      <c r="G1722" s="51" t="s">
        <v>2088</v>
      </c>
      <c r="H1722" s="39">
        <v>5</v>
      </c>
      <c r="I1722" s="39">
        <v>8</v>
      </c>
      <c r="J1722" s="39">
        <v>0</v>
      </c>
      <c r="K1722" s="39">
        <v>4458.8999999999996</v>
      </c>
      <c r="L1722" s="39" t="s">
        <v>2122</v>
      </c>
      <c r="M1722" s="41">
        <v>0</v>
      </c>
      <c r="N1722" s="41">
        <f t="shared" si="156"/>
        <v>0</v>
      </c>
      <c r="O1722" s="41">
        <v>0</v>
      </c>
      <c r="P1722" s="41">
        <v>0</v>
      </c>
      <c r="Q1722" s="41">
        <v>0</v>
      </c>
      <c r="R1722" s="52">
        <v>45658</v>
      </c>
      <c r="S1722" s="52">
        <v>46022</v>
      </c>
    </row>
    <row r="1723" spans="1:19" ht="20.25" x14ac:dyDescent="0.3">
      <c r="A1723" s="39">
        <v>78</v>
      </c>
      <c r="B1723" s="43" t="s">
        <v>1220</v>
      </c>
      <c r="C1723" s="50">
        <v>34153</v>
      </c>
      <c r="D1723" s="39" t="s">
        <v>1896</v>
      </c>
      <c r="E1723" s="39">
        <v>1969</v>
      </c>
      <c r="F1723" s="39" t="s">
        <v>2122</v>
      </c>
      <c r="G1723" s="51" t="s">
        <v>2088</v>
      </c>
      <c r="H1723" s="39">
        <v>4</v>
      </c>
      <c r="I1723" s="39">
        <v>8</v>
      </c>
      <c r="J1723" s="39">
        <v>0</v>
      </c>
      <c r="K1723" s="39">
        <v>7864.6</v>
      </c>
      <c r="L1723" s="39">
        <v>5556.8</v>
      </c>
      <c r="M1723" s="41">
        <v>0</v>
      </c>
      <c r="N1723" s="41">
        <f t="shared" si="156"/>
        <v>0</v>
      </c>
      <c r="O1723" s="41">
        <v>0</v>
      </c>
      <c r="P1723" s="41">
        <v>0</v>
      </c>
      <c r="Q1723" s="41">
        <v>0</v>
      </c>
      <c r="R1723" s="52">
        <v>45658</v>
      </c>
      <c r="S1723" s="52">
        <v>46022</v>
      </c>
    </row>
    <row r="1724" spans="1:19" ht="20.25" x14ac:dyDescent="0.3">
      <c r="A1724" s="39">
        <v>79</v>
      </c>
      <c r="B1724" s="43" t="s">
        <v>1221</v>
      </c>
      <c r="C1724" s="50">
        <v>34266</v>
      </c>
      <c r="D1724" s="39" t="s">
        <v>1896</v>
      </c>
      <c r="E1724" s="39">
        <v>1957</v>
      </c>
      <c r="F1724" s="39" t="s">
        <v>2122</v>
      </c>
      <c r="G1724" s="51" t="s">
        <v>2094</v>
      </c>
      <c r="H1724" s="39">
        <v>2</v>
      </c>
      <c r="I1724" s="39">
        <v>1</v>
      </c>
      <c r="J1724" s="39">
        <v>0</v>
      </c>
      <c r="K1724" s="39">
        <v>673.8</v>
      </c>
      <c r="L1724" s="39">
        <v>411.6</v>
      </c>
      <c r="M1724" s="41">
        <v>0</v>
      </c>
      <c r="N1724" s="41">
        <f t="shared" si="156"/>
        <v>0</v>
      </c>
      <c r="O1724" s="41">
        <v>0</v>
      </c>
      <c r="P1724" s="41">
        <v>0</v>
      </c>
      <c r="Q1724" s="41">
        <v>0</v>
      </c>
      <c r="R1724" s="52">
        <v>45658</v>
      </c>
      <c r="S1724" s="52">
        <v>46022</v>
      </c>
    </row>
    <row r="1725" spans="1:19" ht="20.25" x14ac:dyDescent="0.3">
      <c r="A1725" s="39">
        <v>80</v>
      </c>
      <c r="B1725" s="43" t="s">
        <v>1222</v>
      </c>
      <c r="C1725" s="50">
        <v>34267</v>
      </c>
      <c r="D1725" s="39" t="s">
        <v>1896</v>
      </c>
      <c r="E1725" s="39">
        <v>1957</v>
      </c>
      <c r="F1725" s="39" t="s">
        <v>2122</v>
      </c>
      <c r="G1725" s="51" t="s">
        <v>2094</v>
      </c>
      <c r="H1725" s="39">
        <v>2</v>
      </c>
      <c r="I1725" s="39">
        <v>1</v>
      </c>
      <c r="J1725" s="39">
        <v>0</v>
      </c>
      <c r="K1725" s="39">
        <v>682.6</v>
      </c>
      <c r="L1725" s="39">
        <v>415.5</v>
      </c>
      <c r="M1725" s="41">
        <v>0</v>
      </c>
      <c r="N1725" s="41">
        <f t="shared" si="156"/>
        <v>0</v>
      </c>
      <c r="O1725" s="41">
        <v>0</v>
      </c>
      <c r="P1725" s="41">
        <v>0</v>
      </c>
      <c r="Q1725" s="41">
        <v>0</v>
      </c>
      <c r="R1725" s="52">
        <v>45658</v>
      </c>
      <c r="S1725" s="52">
        <v>46022</v>
      </c>
    </row>
    <row r="1726" spans="1:19" ht="20.25" x14ac:dyDescent="0.3">
      <c r="A1726" s="39">
        <v>81</v>
      </c>
      <c r="B1726" s="43" t="s">
        <v>1223</v>
      </c>
      <c r="C1726" s="50">
        <v>34268</v>
      </c>
      <c r="D1726" s="39" t="s">
        <v>1896</v>
      </c>
      <c r="E1726" s="39">
        <v>1957</v>
      </c>
      <c r="F1726" s="39" t="s">
        <v>2122</v>
      </c>
      <c r="G1726" s="51" t="s">
        <v>2094</v>
      </c>
      <c r="H1726" s="39">
        <v>2</v>
      </c>
      <c r="I1726" s="39">
        <v>1</v>
      </c>
      <c r="J1726" s="39">
        <v>0</v>
      </c>
      <c r="K1726" s="39">
        <v>666.3</v>
      </c>
      <c r="L1726" s="39">
        <v>407.4</v>
      </c>
      <c r="M1726" s="41">
        <v>0</v>
      </c>
      <c r="N1726" s="41">
        <f t="shared" si="156"/>
        <v>0</v>
      </c>
      <c r="O1726" s="41">
        <v>0</v>
      </c>
      <c r="P1726" s="41">
        <v>0</v>
      </c>
      <c r="Q1726" s="41">
        <v>0</v>
      </c>
      <c r="R1726" s="52">
        <v>45658</v>
      </c>
      <c r="S1726" s="52">
        <v>46022</v>
      </c>
    </row>
    <row r="1727" spans="1:19" ht="20.25" x14ac:dyDescent="0.3">
      <c r="A1727" s="39">
        <v>82</v>
      </c>
      <c r="B1727" s="43" t="s">
        <v>1224</v>
      </c>
      <c r="C1727" s="50">
        <v>34269</v>
      </c>
      <c r="D1727" s="39" t="s">
        <v>1896</v>
      </c>
      <c r="E1727" s="39">
        <v>1957</v>
      </c>
      <c r="F1727" s="39" t="s">
        <v>2122</v>
      </c>
      <c r="G1727" s="51" t="s">
        <v>2094</v>
      </c>
      <c r="H1727" s="39">
        <v>2</v>
      </c>
      <c r="I1727" s="39">
        <v>1</v>
      </c>
      <c r="J1727" s="39">
        <v>0</v>
      </c>
      <c r="K1727" s="39">
        <v>662.8</v>
      </c>
      <c r="L1727" s="39">
        <v>406.7</v>
      </c>
      <c r="M1727" s="41">
        <v>0</v>
      </c>
      <c r="N1727" s="41">
        <f t="shared" si="156"/>
        <v>0</v>
      </c>
      <c r="O1727" s="41">
        <v>0</v>
      </c>
      <c r="P1727" s="41">
        <v>0</v>
      </c>
      <c r="Q1727" s="41">
        <v>0</v>
      </c>
      <c r="R1727" s="52">
        <v>45658</v>
      </c>
      <c r="S1727" s="52">
        <v>46022</v>
      </c>
    </row>
    <row r="1728" spans="1:19" ht="20.25" x14ac:dyDescent="0.3">
      <c r="A1728" s="39">
        <v>83</v>
      </c>
      <c r="B1728" s="43" t="s">
        <v>1225</v>
      </c>
      <c r="C1728" s="50">
        <v>34270</v>
      </c>
      <c r="D1728" s="39" t="s">
        <v>1896</v>
      </c>
      <c r="E1728" s="39">
        <v>1957</v>
      </c>
      <c r="F1728" s="39" t="s">
        <v>2122</v>
      </c>
      <c r="G1728" s="51" t="s">
        <v>2094</v>
      </c>
      <c r="H1728" s="39">
        <v>2</v>
      </c>
      <c r="I1728" s="39">
        <v>1</v>
      </c>
      <c r="J1728" s="39">
        <v>0</v>
      </c>
      <c r="K1728" s="39">
        <v>662.9</v>
      </c>
      <c r="L1728" s="39">
        <v>404.3</v>
      </c>
      <c r="M1728" s="41">
        <v>0</v>
      </c>
      <c r="N1728" s="41">
        <f t="shared" si="156"/>
        <v>0</v>
      </c>
      <c r="O1728" s="41">
        <v>0</v>
      </c>
      <c r="P1728" s="41">
        <v>0</v>
      </c>
      <c r="Q1728" s="41">
        <v>0</v>
      </c>
      <c r="R1728" s="52">
        <v>45658</v>
      </c>
      <c r="S1728" s="52">
        <v>46022</v>
      </c>
    </row>
    <row r="1729" spans="1:19" ht="20.25" x14ac:dyDescent="0.3">
      <c r="A1729" s="39">
        <v>84</v>
      </c>
      <c r="B1729" s="43" t="s">
        <v>1226</v>
      </c>
      <c r="C1729" s="50">
        <v>34271</v>
      </c>
      <c r="D1729" s="39" t="s">
        <v>1896</v>
      </c>
      <c r="E1729" s="39">
        <v>1957</v>
      </c>
      <c r="F1729" s="39" t="s">
        <v>2122</v>
      </c>
      <c r="G1729" s="51" t="s">
        <v>2094</v>
      </c>
      <c r="H1729" s="39">
        <v>2</v>
      </c>
      <c r="I1729" s="39">
        <v>1</v>
      </c>
      <c r="J1729" s="39">
        <v>0</v>
      </c>
      <c r="K1729" s="39">
        <v>705.5</v>
      </c>
      <c r="L1729" s="39">
        <v>401.4</v>
      </c>
      <c r="M1729" s="41">
        <v>0</v>
      </c>
      <c r="N1729" s="41">
        <f t="shared" si="156"/>
        <v>0</v>
      </c>
      <c r="O1729" s="41">
        <v>0</v>
      </c>
      <c r="P1729" s="41">
        <v>0</v>
      </c>
      <c r="Q1729" s="41">
        <v>0</v>
      </c>
      <c r="R1729" s="52">
        <v>45658</v>
      </c>
      <c r="S1729" s="52">
        <v>46022</v>
      </c>
    </row>
    <row r="1730" spans="1:19" ht="20.25" x14ac:dyDescent="0.3">
      <c r="A1730" s="39">
        <v>85</v>
      </c>
      <c r="B1730" s="43" t="s">
        <v>1227</v>
      </c>
      <c r="C1730" s="50">
        <v>34272</v>
      </c>
      <c r="D1730" s="39" t="s">
        <v>1896</v>
      </c>
      <c r="E1730" s="39">
        <v>1957</v>
      </c>
      <c r="F1730" s="39" t="s">
        <v>2122</v>
      </c>
      <c r="G1730" s="51" t="s">
        <v>2094</v>
      </c>
      <c r="H1730" s="39">
        <v>2</v>
      </c>
      <c r="I1730" s="39">
        <v>1</v>
      </c>
      <c r="J1730" s="39">
        <v>0</v>
      </c>
      <c r="K1730" s="39">
        <v>704.6</v>
      </c>
      <c r="L1730" s="39">
        <v>407.2</v>
      </c>
      <c r="M1730" s="41">
        <v>0</v>
      </c>
      <c r="N1730" s="41">
        <f t="shared" si="156"/>
        <v>0</v>
      </c>
      <c r="O1730" s="41">
        <v>0</v>
      </c>
      <c r="P1730" s="41">
        <v>0</v>
      </c>
      <c r="Q1730" s="41">
        <v>0</v>
      </c>
      <c r="R1730" s="52">
        <v>45658</v>
      </c>
      <c r="S1730" s="52">
        <v>46022</v>
      </c>
    </row>
    <row r="1731" spans="1:19" ht="20.25" x14ac:dyDescent="0.3">
      <c r="A1731" s="39">
        <v>86</v>
      </c>
      <c r="B1731" s="43" t="s">
        <v>1228</v>
      </c>
      <c r="C1731" s="50">
        <v>34278</v>
      </c>
      <c r="D1731" s="39" t="s">
        <v>1896</v>
      </c>
      <c r="E1731" s="39">
        <v>1957</v>
      </c>
      <c r="F1731" s="39" t="s">
        <v>2122</v>
      </c>
      <c r="G1731" s="51" t="s">
        <v>2089</v>
      </c>
      <c r="H1731" s="39">
        <v>2</v>
      </c>
      <c r="I1731" s="39">
        <v>2</v>
      </c>
      <c r="J1731" s="39">
        <v>0</v>
      </c>
      <c r="K1731" s="39">
        <v>743.6</v>
      </c>
      <c r="L1731" s="39">
        <v>555.79999999999995</v>
      </c>
      <c r="M1731" s="41">
        <v>0</v>
      </c>
      <c r="N1731" s="41">
        <f t="shared" si="156"/>
        <v>0</v>
      </c>
      <c r="O1731" s="41">
        <v>0</v>
      </c>
      <c r="P1731" s="41">
        <v>0</v>
      </c>
      <c r="Q1731" s="41">
        <v>0</v>
      </c>
      <c r="R1731" s="52">
        <v>45658</v>
      </c>
      <c r="S1731" s="52">
        <v>46022</v>
      </c>
    </row>
    <row r="1732" spans="1:19" ht="20.25" x14ac:dyDescent="0.3">
      <c r="A1732" s="39">
        <v>87</v>
      </c>
      <c r="B1732" s="43" t="s">
        <v>1229</v>
      </c>
      <c r="C1732" s="50">
        <v>34355</v>
      </c>
      <c r="D1732" s="39" t="s">
        <v>1896</v>
      </c>
      <c r="E1732" s="39">
        <v>1953</v>
      </c>
      <c r="F1732" s="39" t="s">
        <v>2122</v>
      </c>
      <c r="G1732" s="51" t="s">
        <v>2089</v>
      </c>
      <c r="H1732" s="39">
        <v>2</v>
      </c>
      <c r="I1732" s="39">
        <v>1</v>
      </c>
      <c r="J1732" s="39">
        <v>0</v>
      </c>
      <c r="K1732" s="39">
        <v>706.4</v>
      </c>
      <c r="L1732" s="39">
        <v>391.4</v>
      </c>
      <c r="M1732" s="41">
        <v>0</v>
      </c>
      <c r="N1732" s="41">
        <f t="shared" si="156"/>
        <v>0</v>
      </c>
      <c r="O1732" s="41">
        <v>0</v>
      </c>
      <c r="P1732" s="41">
        <v>0</v>
      </c>
      <c r="Q1732" s="41">
        <v>0</v>
      </c>
      <c r="R1732" s="52">
        <v>45658</v>
      </c>
      <c r="S1732" s="52">
        <v>46022</v>
      </c>
    </row>
    <row r="1733" spans="1:19" ht="20.25" x14ac:dyDescent="0.3">
      <c r="A1733" s="39">
        <v>88</v>
      </c>
      <c r="B1733" s="43" t="s">
        <v>1230</v>
      </c>
      <c r="C1733" s="50">
        <v>34357</v>
      </c>
      <c r="D1733" s="39" t="s">
        <v>1896</v>
      </c>
      <c r="E1733" s="39">
        <v>1952</v>
      </c>
      <c r="F1733" s="39" t="s">
        <v>2122</v>
      </c>
      <c r="G1733" s="51" t="s">
        <v>2089</v>
      </c>
      <c r="H1733" s="39">
        <v>2</v>
      </c>
      <c r="I1733" s="39">
        <v>1</v>
      </c>
      <c r="J1733" s="39">
        <v>0</v>
      </c>
      <c r="K1733" s="39">
        <v>707.9</v>
      </c>
      <c r="L1733" s="39">
        <v>405.2</v>
      </c>
      <c r="M1733" s="41">
        <v>0</v>
      </c>
      <c r="N1733" s="41">
        <f t="shared" ref="N1733:N1795" si="159">M1733</f>
        <v>0</v>
      </c>
      <c r="O1733" s="41">
        <v>0</v>
      </c>
      <c r="P1733" s="41">
        <v>0</v>
      </c>
      <c r="Q1733" s="41">
        <v>0</v>
      </c>
      <c r="R1733" s="52">
        <v>45658</v>
      </c>
      <c r="S1733" s="52">
        <v>46022</v>
      </c>
    </row>
    <row r="1734" spans="1:19" ht="20.25" x14ac:dyDescent="0.3">
      <c r="A1734" s="39">
        <v>89</v>
      </c>
      <c r="B1734" s="43" t="s">
        <v>1231</v>
      </c>
      <c r="C1734" s="50">
        <v>34350</v>
      </c>
      <c r="D1734" s="39" t="s">
        <v>1896</v>
      </c>
      <c r="E1734" s="39">
        <v>1964</v>
      </c>
      <c r="F1734" s="39" t="s">
        <v>2122</v>
      </c>
      <c r="G1734" s="51" t="s">
        <v>2089</v>
      </c>
      <c r="H1734" s="39">
        <v>2</v>
      </c>
      <c r="I1734" s="39">
        <v>1</v>
      </c>
      <c r="J1734" s="39">
        <v>0</v>
      </c>
      <c r="K1734" s="39">
        <v>639.70000000000005</v>
      </c>
      <c r="L1734" s="39">
        <v>224.1</v>
      </c>
      <c r="M1734" s="41">
        <v>0</v>
      </c>
      <c r="N1734" s="41">
        <f t="shared" si="159"/>
        <v>0</v>
      </c>
      <c r="O1734" s="41">
        <v>0</v>
      </c>
      <c r="P1734" s="41">
        <v>0</v>
      </c>
      <c r="Q1734" s="41">
        <v>0</v>
      </c>
      <c r="R1734" s="52">
        <v>45658</v>
      </c>
      <c r="S1734" s="52">
        <v>46022</v>
      </c>
    </row>
    <row r="1735" spans="1:19" ht="20.25" x14ac:dyDescent="0.3">
      <c r="A1735" s="39">
        <v>90</v>
      </c>
      <c r="B1735" s="43" t="s">
        <v>1232</v>
      </c>
      <c r="C1735" s="50">
        <v>34352</v>
      </c>
      <c r="D1735" s="39" t="s">
        <v>1896</v>
      </c>
      <c r="E1735" s="39">
        <v>1952</v>
      </c>
      <c r="F1735" s="39" t="s">
        <v>2122</v>
      </c>
      <c r="G1735" s="51" t="s">
        <v>2089</v>
      </c>
      <c r="H1735" s="39">
        <v>2</v>
      </c>
      <c r="I1735" s="39">
        <v>2</v>
      </c>
      <c r="J1735" s="39">
        <v>0</v>
      </c>
      <c r="K1735" s="39">
        <v>1166.7</v>
      </c>
      <c r="L1735" s="39">
        <v>642.9</v>
      </c>
      <c r="M1735" s="41">
        <v>0</v>
      </c>
      <c r="N1735" s="41">
        <f t="shared" si="159"/>
        <v>0</v>
      </c>
      <c r="O1735" s="41">
        <v>0</v>
      </c>
      <c r="P1735" s="41">
        <v>0</v>
      </c>
      <c r="Q1735" s="41">
        <v>0</v>
      </c>
      <c r="R1735" s="52">
        <v>45658</v>
      </c>
      <c r="S1735" s="52">
        <v>46022</v>
      </c>
    </row>
    <row r="1736" spans="1:19" ht="20.25" x14ac:dyDescent="0.3">
      <c r="A1736" s="39">
        <v>91</v>
      </c>
      <c r="B1736" s="43" t="s">
        <v>1233</v>
      </c>
      <c r="C1736" s="50">
        <v>34388</v>
      </c>
      <c r="D1736" s="39" t="s">
        <v>1896</v>
      </c>
      <c r="E1736" s="39">
        <v>1962</v>
      </c>
      <c r="F1736" s="39" t="s">
        <v>2122</v>
      </c>
      <c r="G1736" s="51" t="s">
        <v>2089</v>
      </c>
      <c r="H1736" s="39">
        <v>2</v>
      </c>
      <c r="I1736" s="39">
        <v>2</v>
      </c>
      <c r="J1736" s="39">
        <v>0</v>
      </c>
      <c r="K1736" s="39">
        <v>669.1</v>
      </c>
      <c r="L1736" s="39">
        <v>505.4</v>
      </c>
      <c r="M1736" s="41">
        <v>0</v>
      </c>
      <c r="N1736" s="41">
        <f t="shared" si="159"/>
        <v>0</v>
      </c>
      <c r="O1736" s="41">
        <v>0</v>
      </c>
      <c r="P1736" s="41">
        <v>0</v>
      </c>
      <c r="Q1736" s="41">
        <v>0</v>
      </c>
      <c r="R1736" s="52">
        <v>45658</v>
      </c>
      <c r="S1736" s="52">
        <v>46022</v>
      </c>
    </row>
    <row r="1737" spans="1:19" ht="20.25" x14ac:dyDescent="0.3">
      <c r="A1737" s="39">
        <v>92</v>
      </c>
      <c r="B1737" s="43" t="s">
        <v>1234</v>
      </c>
      <c r="C1737" s="50">
        <v>34389</v>
      </c>
      <c r="D1737" s="39" t="s">
        <v>1896</v>
      </c>
      <c r="E1737" s="39">
        <v>1962</v>
      </c>
      <c r="F1737" s="39" t="s">
        <v>2122</v>
      </c>
      <c r="G1737" s="51" t="s">
        <v>2089</v>
      </c>
      <c r="H1737" s="39">
        <v>2</v>
      </c>
      <c r="I1737" s="39">
        <v>2</v>
      </c>
      <c r="J1737" s="39">
        <v>0</v>
      </c>
      <c r="K1737" s="39">
        <v>734.5</v>
      </c>
      <c r="L1737" s="39">
        <v>741.1</v>
      </c>
      <c r="M1737" s="41">
        <v>0</v>
      </c>
      <c r="N1737" s="41">
        <f t="shared" si="159"/>
        <v>0</v>
      </c>
      <c r="O1737" s="41">
        <v>0</v>
      </c>
      <c r="P1737" s="41">
        <v>0</v>
      </c>
      <c r="Q1737" s="41">
        <v>0</v>
      </c>
      <c r="R1737" s="52">
        <v>45658</v>
      </c>
      <c r="S1737" s="52">
        <v>46022</v>
      </c>
    </row>
    <row r="1738" spans="1:19" ht="20.25" x14ac:dyDescent="0.3">
      <c r="A1738" s="39">
        <v>93</v>
      </c>
      <c r="B1738" s="43" t="s">
        <v>1235</v>
      </c>
      <c r="C1738" s="50">
        <v>34390</v>
      </c>
      <c r="D1738" s="39" t="s">
        <v>1896</v>
      </c>
      <c r="E1738" s="39">
        <v>1961</v>
      </c>
      <c r="F1738" s="39" t="s">
        <v>2122</v>
      </c>
      <c r="G1738" s="51" t="s">
        <v>2089</v>
      </c>
      <c r="H1738" s="39">
        <v>2</v>
      </c>
      <c r="I1738" s="39">
        <v>2</v>
      </c>
      <c r="J1738" s="39">
        <v>0</v>
      </c>
      <c r="K1738" s="39">
        <v>725.5</v>
      </c>
      <c r="L1738" s="39">
        <v>625.4</v>
      </c>
      <c r="M1738" s="41">
        <v>0</v>
      </c>
      <c r="N1738" s="41">
        <f t="shared" si="159"/>
        <v>0</v>
      </c>
      <c r="O1738" s="41">
        <v>0</v>
      </c>
      <c r="P1738" s="41">
        <v>0</v>
      </c>
      <c r="Q1738" s="41">
        <v>0</v>
      </c>
      <c r="R1738" s="52">
        <v>45658</v>
      </c>
      <c r="S1738" s="52">
        <v>46022</v>
      </c>
    </row>
    <row r="1739" spans="1:19" ht="20.25" x14ac:dyDescent="0.3">
      <c r="A1739" s="39">
        <v>94</v>
      </c>
      <c r="B1739" s="43" t="s">
        <v>1236</v>
      </c>
      <c r="C1739" s="50">
        <v>34391</v>
      </c>
      <c r="D1739" s="39" t="s">
        <v>1896</v>
      </c>
      <c r="E1739" s="39">
        <v>1962</v>
      </c>
      <c r="F1739" s="39" t="s">
        <v>2122</v>
      </c>
      <c r="G1739" s="51" t="s">
        <v>2089</v>
      </c>
      <c r="H1739" s="39">
        <v>2</v>
      </c>
      <c r="I1739" s="39">
        <v>2</v>
      </c>
      <c r="J1739" s="39">
        <v>0</v>
      </c>
      <c r="K1739" s="39">
        <v>728</v>
      </c>
      <c r="L1739" s="39">
        <v>778.6</v>
      </c>
      <c r="M1739" s="41">
        <v>0</v>
      </c>
      <c r="N1739" s="41">
        <f t="shared" si="159"/>
        <v>0</v>
      </c>
      <c r="O1739" s="41">
        <v>0</v>
      </c>
      <c r="P1739" s="41">
        <v>0</v>
      </c>
      <c r="Q1739" s="41">
        <v>0</v>
      </c>
      <c r="R1739" s="52">
        <v>45658</v>
      </c>
      <c r="S1739" s="52">
        <v>46022</v>
      </c>
    </row>
    <row r="1740" spans="1:19" ht="20.25" x14ac:dyDescent="0.3">
      <c r="A1740" s="39">
        <v>95</v>
      </c>
      <c r="B1740" s="43" t="s">
        <v>1237</v>
      </c>
      <c r="C1740" s="50">
        <v>34428</v>
      </c>
      <c r="D1740" s="39" t="s">
        <v>1896</v>
      </c>
      <c r="E1740" s="39">
        <v>1917</v>
      </c>
      <c r="F1740" s="39" t="s">
        <v>2122</v>
      </c>
      <c r="G1740" s="51" t="s">
        <v>2094</v>
      </c>
      <c r="H1740" s="39">
        <v>2</v>
      </c>
      <c r="I1740" s="39">
        <v>1</v>
      </c>
      <c r="J1740" s="39">
        <v>0</v>
      </c>
      <c r="K1740" s="39">
        <v>242.5</v>
      </c>
      <c r="L1740" s="39">
        <v>216.3</v>
      </c>
      <c r="M1740" s="41">
        <v>0</v>
      </c>
      <c r="N1740" s="41">
        <f t="shared" si="159"/>
        <v>0</v>
      </c>
      <c r="O1740" s="41">
        <v>0</v>
      </c>
      <c r="P1740" s="41">
        <v>0</v>
      </c>
      <c r="Q1740" s="41">
        <v>0</v>
      </c>
      <c r="R1740" s="52">
        <v>45658</v>
      </c>
      <c r="S1740" s="52">
        <v>46022</v>
      </c>
    </row>
    <row r="1741" spans="1:19" ht="20.25" x14ac:dyDescent="0.3">
      <c r="A1741" s="39">
        <v>96</v>
      </c>
      <c r="B1741" s="43" t="s">
        <v>1239</v>
      </c>
      <c r="C1741" s="50">
        <v>33147</v>
      </c>
      <c r="D1741" s="39" t="s">
        <v>1896</v>
      </c>
      <c r="E1741" s="39">
        <v>1960</v>
      </c>
      <c r="F1741" s="39" t="s">
        <v>2122</v>
      </c>
      <c r="G1741" s="51" t="s">
        <v>2089</v>
      </c>
      <c r="H1741" s="39">
        <v>2</v>
      </c>
      <c r="I1741" s="39">
        <v>2</v>
      </c>
      <c r="J1741" s="39">
        <v>0</v>
      </c>
      <c r="K1741" s="39">
        <v>691.4</v>
      </c>
      <c r="L1741" s="39">
        <v>634.30000000000007</v>
      </c>
      <c r="M1741" s="41">
        <v>0</v>
      </c>
      <c r="N1741" s="41">
        <f t="shared" si="159"/>
        <v>0</v>
      </c>
      <c r="O1741" s="41">
        <v>0</v>
      </c>
      <c r="P1741" s="41">
        <v>0</v>
      </c>
      <c r="Q1741" s="41">
        <v>0</v>
      </c>
      <c r="R1741" s="52">
        <v>45658</v>
      </c>
      <c r="S1741" s="52">
        <v>46022</v>
      </c>
    </row>
    <row r="1742" spans="1:19" ht="20.25" x14ac:dyDescent="0.3">
      <c r="A1742" s="39">
        <v>97</v>
      </c>
      <c r="B1742" s="43" t="s">
        <v>1240</v>
      </c>
      <c r="C1742" s="50">
        <v>34635</v>
      </c>
      <c r="D1742" s="39" t="s">
        <v>1896</v>
      </c>
      <c r="E1742" s="39">
        <v>1954</v>
      </c>
      <c r="F1742" s="39" t="s">
        <v>2122</v>
      </c>
      <c r="G1742" s="51" t="s">
        <v>2094</v>
      </c>
      <c r="H1742" s="39">
        <v>2</v>
      </c>
      <c r="I1742" s="39">
        <v>1</v>
      </c>
      <c r="J1742" s="39">
        <v>0</v>
      </c>
      <c r="K1742" s="39">
        <v>425.5</v>
      </c>
      <c r="L1742" s="39">
        <v>388.9</v>
      </c>
      <c r="M1742" s="41">
        <v>0</v>
      </c>
      <c r="N1742" s="41">
        <f t="shared" si="159"/>
        <v>0</v>
      </c>
      <c r="O1742" s="41">
        <v>0</v>
      </c>
      <c r="P1742" s="41">
        <v>0</v>
      </c>
      <c r="Q1742" s="41">
        <v>0</v>
      </c>
      <c r="R1742" s="52">
        <v>45658</v>
      </c>
      <c r="S1742" s="52">
        <v>46022</v>
      </c>
    </row>
    <row r="1743" spans="1:19" ht="20.25" x14ac:dyDescent="0.3">
      <c r="A1743" s="39">
        <v>98</v>
      </c>
      <c r="B1743" s="43" t="s">
        <v>1241</v>
      </c>
      <c r="C1743" s="50">
        <v>34667</v>
      </c>
      <c r="D1743" s="39" t="s">
        <v>1896</v>
      </c>
      <c r="E1743" s="39">
        <v>1936</v>
      </c>
      <c r="F1743" s="39" t="s">
        <v>2122</v>
      </c>
      <c r="G1743" s="51" t="s">
        <v>2089</v>
      </c>
      <c r="H1743" s="39">
        <v>3</v>
      </c>
      <c r="I1743" s="39">
        <v>3</v>
      </c>
      <c r="J1743" s="39">
        <v>0</v>
      </c>
      <c r="K1743" s="39">
        <v>1568.4</v>
      </c>
      <c r="L1743" s="39">
        <v>920.2</v>
      </c>
      <c r="M1743" s="41">
        <v>0</v>
      </c>
      <c r="N1743" s="41">
        <f t="shared" si="159"/>
        <v>0</v>
      </c>
      <c r="O1743" s="41">
        <v>0</v>
      </c>
      <c r="P1743" s="41">
        <v>0</v>
      </c>
      <c r="Q1743" s="41">
        <v>0</v>
      </c>
      <c r="R1743" s="52">
        <v>45658</v>
      </c>
      <c r="S1743" s="52">
        <v>46022</v>
      </c>
    </row>
    <row r="1744" spans="1:19" ht="20.25" x14ac:dyDescent="0.3">
      <c r="A1744" s="39">
        <v>99</v>
      </c>
      <c r="B1744" s="43" t="s">
        <v>1242</v>
      </c>
      <c r="C1744" s="50">
        <v>34669</v>
      </c>
      <c r="D1744" s="39" t="s">
        <v>1896</v>
      </c>
      <c r="E1744" s="39">
        <v>1958</v>
      </c>
      <c r="F1744" s="39" t="s">
        <v>2122</v>
      </c>
      <c r="G1744" s="51" t="s">
        <v>2094</v>
      </c>
      <c r="H1744" s="39">
        <v>2</v>
      </c>
      <c r="I1744" s="39">
        <v>1</v>
      </c>
      <c r="J1744" s="39">
        <v>0</v>
      </c>
      <c r="K1744" s="39">
        <v>419.1</v>
      </c>
      <c r="L1744" s="39">
        <v>319.39999999999998</v>
      </c>
      <c r="M1744" s="41">
        <v>0</v>
      </c>
      <c r="N1744" s="41">
        <f t="shared" si="159"/>
        <v>0</v>
      </c>
      <c r="O1744" s="41">
        <v>0</v>
      </c>
      <c r="P1744" s="41">
        <v>0</v>
      </c>
      <c r="Q1744" s="41">
        <v>0</v>
      </c>
      <c r="R1744" s="52">
        <v>45658</v>
      </c>
      <c r="S1744" s="52">
        <v>46022</v>
      </c>
    </row>
    <row r="1745" spans="1:19" ht="20.25" x14ac:dyDescent="0.3">
      <c r="A1745" s="39">
        <v>100</v>
      </c>
      <c r="B1745" s="43" t="s">
        <v>1243</v>
      </c>
      <c r="C1745" s="50">
        <v>34706</v>
      </c>
      <c r="D1745" s="39" t="s">
        <v>1896</v>
      </c>
      <c r="E1745" s="39">
        <v>1957</v>
      </c>
      <c r="F1745" s="39" t="s">
        <v>2122</v>
      </c>
      <c r="G1745" s="51" t="s">
        <v>2089</v>
      </c>
      <c r="H1745" s="39">
        <v>2</v>
      </c>
      <c r="I1745" s="39">
        <v>1</v>
      </c>
      <c r="J1745" s="39">
        <v>0</v>
      </c>
      <c r="K1745" s="39">
        <v>1443</v>
      </c>
      <c r="L1745" s="39">
        <v>414.3</v>
      </c>
      <c r="M1745" s="41">
        <v>0</v>
      </c>
      <c r="N1745" s="41">
        <f t="shared" si="159"/>
        <v>0</v>
      </c>
      <c r="O1745" s="41">
        <v>0</v>
      </c>
      <c r="P1745" s="41">
        <v>0</v>
      </c>
      <c r="Q1745" s="41">
        <v>0</v>
      </c>
      <c r="R1745" s="52">
        <v>45658</v>
      </c>
      <c r="S1745" s="52">
        <v>46022</v>
      </c>
    </row>
    <row r="1746" spans="1:19" ht="20.25" x14ac:dyDescent="0.3">
      <c r="A1746" s="39">
        <v>101</v>
      </c>
      <c r="B1746" s="43" t="s">
        <v>58</v>
      </c>
      <c r="C1746" s="50">
        <v>32585</v>
      </c>
      <c r="D1746" s="39" t="s">
        <v>1896</v>
      </c>
      <c r="E1746" s="39">
        <v>1986</v>
      </c>
      <c r="F1746" s="39" t="s">
        <v>2122</v>
      </c>
      <c r="G1746" s="51" t="s">
        <v>2089</v>
      </c>
      <c r="H1746" s="39">
        <v>9</v>
      </c>
      <c r="I1746" s="39">
        <v>2</v>
      </c>
      <c r="J1746" s="39">
        <v>0</v>
      </c>
      <c r="K1746" s="39">
        <v>3815.4</v>
      </c>
      <c r="L1746" s="39">
        <v>4097.0999999999995</v>
      </c>
      <c r="M1746" s="41">
        <v>0</v>
      </c>
      <c r="N1746" s="41">
        <f t="shared" si="159"/>
        <v>0</v>
      </c>
      <c r="O1746" s="41">
        <v>0</v>
      </c>
      <c r="P1746" s="41">
        <v>0</v>
      </c>
      <c r="Q1746" s="41">
        <v>0</v>
      </c>
      <c r="R1746" s="52">
        <v>45658</v>
      </c>
      <c r="S1746" s="52">
        <v>46022</v>
      </c>
    </row>
    <row r="1747" spans="1:19" ht="20.25" x14ac:dyDescent="0.3">
      <c r="A1747" s="39">
        <v>102</v>
      </c>
      <c r="B1747" s="43" t="s">
        <v>59</v>
      </c>
      <c r="C1747" s="50">
        <v>32588</v>
      </c>
      <c r="D1747" s="39" t="s">
        <v>1896</v>
      </c>
      <c r="E1747" s="39">
        <v>1986</v>
      </c>
      <c r="F1747" s="39" t="s">
        <v>2122</v>
      </c>
      <c r="G1747" s="51" t="s">
        <v>2089</v>
      </c>
      <c r="H1747" s="39">
        <v>9</v>
      </c>
      <c r="I1747" s="39">
        <v>2</v>
      </c>
      <c r="J1747" s="39">
        <v>0</v>
      </c>
      <c r="K1747" s="39">
        <v>3784.4</v>
      </c>
      <c r="L1747" s="39">
        <v>4517.1000000000004</v>
      </c>
      <c r="M1747" s="41">
        <v>0</v>
      </c>
      <c r="N1747" s="41">
        <f t="shared" si="159"/>
        <v>0</v>
      </c>
      <c r="O1747" s="41">
        <v>0</v>
      </c>
      <c r="P1747" s="41">
        <v>0</v>
      </c>
      <c r="Q1747" s="41">
        <v>0</v>
      </c>
      <c r="R1747" s="52">
        <v>45658</v>
      </c>
      <c r="S1747" s="52">
        <v>46022</v>
      </c>
    </row>
    <row r="1748" spans="1:19" ht="20.25" x14ac:dyDescent="0.3">
      <c r="A1748" s="39">
        <v>103</v>
      </c>
      <c r="B1748" s="43" t="s">
        <v>1244</v>
      </c>
      <c r="C1748" s="50">
        <v>34825</v>
      </c>
      <c r="D1748" s="39" t="s">
        <v>1896</v>
      </c>
      <c r="E1748" s="39">
        <v>1966</v>
      </c>
      <c r="F1748" s="39" t="s">
        <v>2122</v>
      </c>
      <c r="G1748" s="51" t="s">
        <v>2089</v>
      </c>
      <c r="H1748" s="39">
        <v>5</v>
      </c>
      <c r="I1748" s="39">
        <v>6</v>
      </c>
      <c r="J1748" s="39">
        <v>0</v>
      </c>
      <c r="K1748" s="39">
        <v>4011.3</v>
      </c>
      <c r="L1748" s="39">
        <v>2418.4</v>
      </c>
      <c r="M1748" s="41">
        <v>0</v>
      </c>
      <c r="N1748" s="41">
        <f t="shared" si="159"/>
        <v>0</v>
      </c>
      <c r="O1748" s="41">
        <v>0</v>
      </c>
      <c r="P1748" s="41">
        <v>0</v>
      </c>
      <c r="Q1748" s="41">
        <v>0</v>
      </c>
      <c r="R1748" s="52">
        <v>45658</v>
      </c>
      <c r="S1748" s="52">
        <v>46022</v>
      </c>
    </row>
    <row r="1749" spans="1:19" ht="20.25" x14ac:dyDescent="0.3">
      <c r="A1749" s="39">
        <v>104</v>
      </c>
      <c r="B1749" s="43" t="s">
        <v>1245</v>
      </c>
      <c r="C1749" s="50">
        <v>34938</v>
      </c>
      <c r="D1749" s="39" t="s">
        <v>1896</v>
      </c>
      <c r="E1749" s="39">
        <v>1938</v>
      </c>
      <c r="F1749" s="39" t="s">
        <v>2122</v>
      </c>
      <c r="G1749" s="51" t="s">
        <v>2094</v>
      </c>
      <c r="H1749" s="39">
        <v>2</v>
      </c>
      <c r="I1749" s="39">
        <v>3</v>
      </c>
      <c r="J1749" s="39">
        <v>0</v>
      </c>
      <c r="K1749" s="39">
        <v>499.6</v>
      </c>
      <c r="L1749" s="39">
        <v>498.7</v>
      </c>
      <c r="M1749" s="41">
        <v>0</v>
      </c>
      <c r="N1749" s="41">
        <f t="shared" si="159"/>
        <v>0</v>
      </c>
      <c r="O1749" s="41">
        <v>0</v>
      </c>
      <c r="P1749" s="41">
        <v>0</v>
      </c>
      <c r="Q1749" s="41">
        <v>0</v>
      </c>
      <c r="R1749" s="52">
        <v>45658</v>
      </c>
      <c r="S1749" s="52">
        <v>46022</v>
      </c>
    </row>
    <row r="1750" spans="1:19" ht="20.25" x14ac:dyDescent="0.3">
      <c r="A1750" s="39">
        <v>105</v>
      </c>
      <c r="B1750" s="43" t="s">
        <v>1246</v>
      </c>
      <c r="C1750" s="50">
        <v>34901</v>
      </c>
      <c r="D1750" s="39" t="s">
        <v>1896</v>
      </c>
      <c r="E1750" s="39">
        <v>1952</v>
      </c>
      <c r="F1750" s="39" t="s">
        <v>2122</v>
      </c>
      <c r="G1750" s="51" t="s">
        <v>2089</v>
      </c>
      <c r="H1750" s="39">
        <v>3</v>
      </c>
      <c r="I1750" s="39">
        <v>2</v>
      </c>
      <c r="J1750" s="39">
        <v>0</v>
      </c>
      <c r="K1750" s="39">
        <v>2250.3000000000002</v>
      </c>
      <c r="L1750" s="39">
        <v>937.8</v>
      </c>
      <c r="M1750" s="41">
        <v>0</v>
      </c>
      <c r="N1750" s="41">
        <f t="shared" si="159"/>
        <v>0</v>
      </c>
      <c r="O1750" s="41">
        <v>0</v>
      </c>
      <c r="P1750" s="41">
        <v>0</v>
      </c>
      <c r="Q1750" s="41">
        <v>0</v>
      </c>
      <c r="R1750" s="52">
        <v>45658</v>
      </c>
      <c r="S1750" s="52">
        <v>46022</v>
      </c>
    </row>
    <row r="1751" spans="1:19" ht="20.25" x14ac:dyDescent="0.3">
      <c r="A1751" s="39">
        <v>106</v>
      </c>
      <c r="B1751" s="43" t="s">
        <v>1250</v>
      </c>
      <c r="C1751" s="50">
        <v>35015</v>
      </c>
      <c r="D1751" s="39" t="s">
        <v>1896</v>
      </c>
      <c r="E1751" s="39">
        <v>1954</v>
      </c>
      <c r="F1751" s="39" t="s">
        <v>2122</v>
      </c>
      <c r="G1751" s="51" t="s">
        <v>2089</v>
      </c>
      <c r="H1751" s="39">
        <v>3</v>
      </c>
      <c r="I1751" s="39">
        <v>2</v>
      </c>
      <c r="J1751" s="39">
        <v>0</v>
      </c>
      <c r="K1751" s="39">
        <v>1394.7</v>
      </c>
      <c r="L1751" s="39">
        <v>1123.5999999999999</v>
      </c>
      <c r="M1751" s="41">
        <v>0</v>
      </c>
      <c r="N1751" s="41">
        <f t="shared" si="159"/>
        <v>0</v>
      </c>
      <c r="O1751" s="41">
        <v>0</v>
      </c>
      <c r="P1751" s="41">
        <v>0</v>
      </c>
      <c r="Q1751" s="41">
        <v>0</v>
      </c>
      <c r="R1751" s="52">
        <v>45658</v>
      </c>
      <c r="S1751" s="52">
        <v>46022</v>
      </c>
    </row>
    <row r="1752" spans="1:19" ht="20.25" x14ac:dyDescent="0.3">
      <c r="A1752" s="39">
        <v>107</v>
      </c>
      <c r="B1752" s="43" t="s">
        <v>1251</v>
      </c>
      <c r="C1752" s="50">
        <v>35020</v>
      </c>
      <c r="D1752" s="39" t="s">
        <v>1896</v>
      </c>
      <c r="E1752" s="39">
        <v>1953</v>
      </c>
      <c r="F1752" s="39" t="s">
        <v>2122</v>
      </c>
      <c r="G1752" s="51" t="s">
        <v>2094</v>
      </c>
      <c r="H1752" s="39">
        <v>2</v>
      </c>
      <c r="I1752" s="39">
        <v>1</v>
      </c>
      <c r="J1752" s="39">
        <v>0</v>
      </c>
      <c r="K1752" s="39">
        <v>452.52</v>
      </c>
      <c r="L1752" s="39">
        <v>397.3</v>
      </c>
      <c r="M1752" s="41">
        <v>0</v>
      </c>
      <c r="N1752" s="41">
        <f t="shared" si="159"/>
        <v>0</v>
      </c>
      <c r="O1752" s="41">
        <v>0</v>
      </c>
      <c r="P1752" s="41">
        <v>0</v>
      </c>
      <c r="Q1752" s="41">
        <v>0</v>
      </c>
      <c r="R1752" s="52">
        <v>45658</v>
      </c>
      <c r="S1752" s="52">
        <v>46022</v>
      </c>
    </row>
    <row r="1753" spans="1:19" ht="20.25" x14ac:dyDescent="0.3">
      <c r="A1753" s="39">
        <v>109</v>
      </c>
      <c r="B1753" s="43" t="s">
        <v>1252</v>
      </c>
      <c r="C1753" s="50">
        <v>33334</v>
      </c>
      <c r="D1753" s="39" t="s">
        <v>1896</v>
      </c>
      <c r="E1753" s="39">
        <v>1961</v>
      </c>
      <c r="F1753" s="39" t="s">
        <v>2122</v>
      </c>
      <c r="G1753" s="51" t="s">
        <v>2094</v>
      </c>
      <c r="H1753" s="39">
        <v>2</v>
      </c>
      <c r="I1753" s="39">
        <v>1</v>
      </c>
      <c r="J1753" s="39">
        <v>0</v>
      </c>
      <c r="K1753" s="39">
        <v>369.5</v>
      </c>
      <c r="L1753" s="39">
        <v>341.7</v>
      </c>
      <c r="M1753" s="41">
        <v>0</v>
      </c>
      <c r="N1753" s="41">
        <f t="shared" si="159"/>
        <v>0</v>
      </c>
      <c r="O1753" s="41">
        <v>0</v>
      </c>
      <c r="P1753" s="41">
        <v>0</v>
      </c>
      <c r="Q1753" s="41">
        <v>0</v>
      </c>
      <c r="R1753" s="52">
        <v>45658</v>
      </c>
      <c r="S1753" s="52">
        <v>46022</v>
      </c>
    </row>
    <row r="1754" spans="1:19" ht="20.25" x14ac:dyDescent="0.3">
      <c r="A1754" s="39">
        <v>110</v>
      </c>
      <c r="B1754" s="43" t="s">
        <v>1255</v>
      </c>
      <c r="C1754" s="50">
        <v>35040</v>
      </c>
      <c r="D1754" s="39" t="s">
        <v>1896</v>
      </c>
      <c r="E1754" s="39">
        <v>1966</v>
      </c>
      <c r="F1754" s="39" t="s">
        <v>2122</v>
      </c>
      <c r="G1754" s="51" t="s">
        <v>2089</v>
      </c>
      <c r="H1754" s="39">
        <v>5</v>
      </c>
      <c r="I1754" s="39">
        <v>4</v>
      </c>
      <c r="J1754" s="39">
        <v>0</v>
      </c>
      <c r="K1754" s="39">
        <v>4478.7</v>
      </c>
      <c r="L1754" s="39">
        <v>2463.5500000000002</v>
      </c>
      <c r="M1754" s="41">
        <v>0</v>
      </c>
      <c r="N1754" s="41">
        <f t="shared" si="159"/>
        <v>0</v>
      </c>
      <c r="O1754" s="41">
        <v>0</v>
      </c>
      <c r="P1754" s="41">
        <v>0</v>
      </c>
      <c r="Q1754" s="41">
        <v>0</v>
      </c>
      <c r="R1754" s="52">
        <v>45658</v>
      </c>
      <c r="S1754" s="52">
        <v>46022</v>
      </c>
    </row>
    <row r="1755" spans="1:19" ht="20.25" x14ac:dyDescent="0.3">
      <c r="A1755" s="39">
        <v>111</v>
      </c>
      <c r="B1755" s="43" t="s">
        <v>1256</v>
      </c>
      <c r="C1755" s="50">
        <v>35096</v>
      </c>
      <c r="D1755" s="39" t="s">
        <v>1896</v>
      </c>
      <c r="E1755" s="39">
        <v>1958</v>
      </c>
      <c r="F1755" s="39" t="s">
        <v>2122</v>
      </c>
      <c r="G1755" s="51" t="s">
        <v>2094</v>
      </c>
      <c r="H1755" s="39">
        <v>3</v>
      </c>
      <c r="I1755" s="39">
        <v>1</v>
      </c>
      <c r="J1755" s="39">
        <v>0</v>
      </c>
      <c r="K1755" s="39">
        <v>665.2</v>
      </c>
      <c r="L1755" s="39">
        <v>612.79999999999995</v>
      </c>
      <c r="M1755" s="41">
        <v>0</v>
      </c>
      <c r="N1755" s="41">
        <f t="shared" si="159"/>
        <v>0</v>
      </c>
      <c r="O1755" s="41">
        <v>0</v>
      </c>
      <c r="P1755" s="41">
        <v>0</v>
      </c>
      <c r="Q1755" s="41">
        <v>0</v>
      </c>
      <c r="R1755" s="52">
        <v>45658</v>
      </c>
      <c r="S1755" s="52">
        <v>46022</v>
      </c>
    </row>
    <row r="1756" spans="1:19" ht="20.25" x14ac:dyDescent="0.3">
      <c r="A1756" s="39">
        <v>112</v>
      </c>
      <c r="B1756" s="43" t="s">
        <v>1257</v>
      </c>
      <c r="C1756" s="50">
        <v>35173</v>
      </c>
      <c r="D1756" s="39" t="s">
        <v>1896</v>
      </c>
      <c r="E1756" s="39">
        <v>1917</v>
      </c>
      <c r="F1756" s="39" t="s">
        <v>2122</v>
      </c>
      <c r="G1756" s="51" t="s">
        <v>2094</v>
      </c>
      <c r="H1756" s="39">
        <v>1</v>
      </c>
      <c r="I1756" s="39">
        <v>2</v>
      </c>
      <c r="J1756" s="39">
        <v>0</v>
      </c>
      <c r="K1756" s="39">
        <v>127.2</v>
      </c>
      <c r="L1756" s="39">
        <v>213.1</v>
      </c>
      <c r="M1756" s="41">
        <v>0</v>
      </c>
      <c r="N1756" s="41">
        <f t="shared" si="159"/>
        <v>0</v>
      </c>
      <c r="O1756" s="41">
        <v>0</v>
      </c>
      <c r="P1756" s="41">
        <v>0</v>
      </c>
      <c r="Q1756" s="41">
        <v>0</v>
      </c>
      <c r="R1756" s="52">
        <v>45658</v>
      </c>
      <c r="S1756" s="52">
        <v>46022</v>
      </c>
    </row>
    <row r="1757" spans="1:19" ht="20.25" x14ac:dyDescent="0.3">
      <c r="A1757" s="39">
        <v>113</v>
      </c>
      <c r="B1757" s="43" t="s">
        <v>1259</v>
      </c>
      <c r="C1757" s="50">
        <v>35198</v>
      </c>
      <c r="D1757" s="39" t="s">
        <v>1896</v>
      </c>
      <c r="E1757" s="39">
        <v>1955</v>
      </c>
      <c r="F1757" s="39" t="s">
        <v>2122</v>
      </c>
      <c r="G1757" s="51" t="s">
        <v>2089</v>
      </c>
      <c r="H1757" s="39">
        <v>2</v>
      </c>
      <c r="I1757" s="39">
        <v>2</v>
      </c>
      <c r="J1757" s="39">
        <v>0</v>
      </c>
      <c r="K1757" s="39">
        <v>848.5</v>
      </c>
      <c r="L1757" s="39">
        <v>848.5</v>
      </c>
      <c r="M1757" s="41">
        <v>0</v>
      </c>
      <c r="N1757" s="41">
        <f t="shared" si="159"/>
        <v>0</v>
      </c>
      <c r="O1757" s="41">
        <v>0</v>
      </c>
      <c r="P1757" s="41">
        <v>0</v>
      </c>
      <c r="Q1757" s="41">
        <v>0</v>
      </c>
      <c r="R1757" s="52">
        <v>45658</v>
      </c>
      <c r="S1757" s="52">
        <v>46022</v>
      </c>
    </row>
    <row r="1758" spans="1:19" ht="20.25" x14ac:dyDescent="0.3">
      <c r="A1758" s="39">
        <v>114</v>
      </c>
      <c r="B1758" s="43" t="s">
        <v>1260</v>
      </c>
      <c r="C1758" s="50">
        <v>35200</v>
      </c>
      <c r="D1758" s="39" t="s">
        <v>1896</v>
      </c>
      <c r="E1758" s="39">
        <v>1955</v>
      </c>
      <c r="F1758" s="39" t="s">
        <v>2122</v>
      </c>
      <c r="G1758" s="51" t="s">
        <v>2096</v>
      </c>
      <c r="H1758" s="39">
        <v>2</v>
      </c>
      <c r="I1758" s="39">
        <v>1</v>
      </c>
      <c r="J1758" s="39">
        <v>0</v>
      </c>
      <c r="K1758" s="39">
        <v>414.3</v>
      </c>
      <c r="L1758" s="39">
        <v>414.2</v>
      </c>
      <c r="M1758" s="41">
        <v>0</v>
      </c>
      <c r="N1758" s="41">
        <f t="shared" si="159"/>
        <v>0</v>
      </c>
      <c r="O1758" s="41">
        <v>0</v>
      </c>
      <c r="P1758" s="41">
        <v>0</v>
      </c>
      <c r="Q1758" s="41">
        <v>0</v>
      </c>
      <c r="R1758" s="52">
        <v>45658</v>
      </c>
      <c r="S1758" s="52">
        <v>46022</v>
      </c>
    </row>
    <row r="1759" spans="1:19" ht="20.25" x14ac:dyDescent="0.3">
      <c r="A1759" s="39">
        <v>115</v>
      </c>
      <c r="B1759" s="43" t="s">
        <v>1261</v>
      </c>
      <c r="C1759" s="50">
        <v>35203</v>
      </c>
      <c r="D1759" s="39" t="s">
        <v>1896</v>
      </c>
      <c r="E1759" s="39">
        <v>1955</v>
      </c>
      <c r="F1759" s="39" t="s">
        <v>2122</v>
      </c>
      <c r="G1759" s="51" t="s">
        <v>2096</v>
      </c>
      <c r="H1759" s="39">
        <v>2</v>
      </c>
      <c r="I1759" s="39">
        <v>1</v>
      </c>
      <c r="J1759" s="39">
        <v>0</v>
      </c>
      <c r="K1759" s="39">
        <v>416.8</v>
      </c>
      <c r="L1759" s="39">
        <v>416.6</v>
      </c>
      <c r="M1759" s="41">
        <v>0</v>
      </c>
      <c r="N1759" s="41">
        <f t="shared" si="159"/>
        <v>0</v>
      </c>
      <c r="O1759" s="41">
        <v>0</v>
      </c>
      <c r="P1759" s="41">
        <v>0</v>
      </c>
      <c r="Q1759" s="41">
        <v>0</v>
      </c>
      <c r="R1759" s="52">
        <v>45658</v>
      </c>
      <c r="S1759" s="52">
        <v>46022</v>
      </c>
    </row>
    <row r="1760" spans="1:19" ht="20.25" x14ac:dyDescent="0.3">
      <c r="A1760" s="39">
        <v>116</v>
      </c>
      <c r="B1760" s="43" t="s">
        <v>1262</v>
      </c>
      <c r="C1760" s="50">
        <v>35204</v>
      </c>
      <c r="D1760" s="39" t="s">
        <v>1896</v>
      </c>
      <c r="E1760" s="39">
        <v>1955</v>
      </c>
      <c r="F1760" s="39" t="s">
        <v>2122</v>
      </c>
      <c r="G1760" s="51" t="s">
        <v>2096</v>
      </c>
      <c r="H1760" s="39">
        <v>2</v>
      </c>
      <c r="I1760" s="39">
        <v>1</v>
      </c>
      <c r="J1760" s="39">
        <v>0</v>
      </c>
      <c r="K1760" s="39">
        <v>407.7</v>
      </c>
      <c r="L1760" s="39">
        <v>408.81</v>
      </c>
      <c r="M1760" s="41">
        <v>0</v>
      </c>
      <c r="N1760" s="41">
        <f t="shared" si="159"/>
        <v>0</v>
      </c>
      <c r="O1760" s="41">
        <v>0</v>
      </c>
      <c r="P1760" s="41">
        <v>0</v>
      </c>
      <c r="Q1760" s="41">
        <v>0</v>
      </c>
      <c r="R1760" s="52">
        <v>45658</v>
      </c>
      <c r="S1760" s="52">
        <v>46022</v>
      </c>
    </row>
    <row r="1761" spans="1:19" ht="20.25" x14ac:dyDescent="0.3">
      <c r="A1761" s="39">
        <v>117</v>
      </c>
      <c r="B1761" s="43" t="s">
        <v>1263</v>
      </c>
      <c r="C1761" s="50">
        <v>35205</v>
      </c>
      <c r="D1761" s="39" t="s">
        <v>1896</v>
      </c>
      <c r="E1761" s="39">
        <v>1955</v>
      </c>
      <c r="F1761" s="39" t="s">
        <v>2122</v>
      </c>
      <c r="G1761" s="51" t="s">
        <v>2096</v>
      </c>
      <c r="H1761" s="39">
        <v>2</v>
      </c>
      <c r="I1761" s="39">
        <v>1</v>
      </c>
      <c r="J1761" s="39">
        <v>0</v>
      </c>
      <c r="K1761" s="39">
        <v>408.3</v>
      </c>
      <c r="L1761" s="39">
        <v>408.2</v>
      </c>
      <c r="M1761" s="41">
        <v>0</v>
      </c>
      <c r="N1761" s="41">
        <f t="shared" si="159"/>
        <v>0</v>
      </c>
      <c r="O1761" s="41">
        <v>0</v>
      </c>
      <c r="P1761" s="41">
        <v>0</v>
      </c>
      <c r="Q1761" s="41">
        <v>0</v>
      </c>
      <c r="R1761" s="52">
        <v>45658</v>
      </c>
      <c r="S1761" s="52">
        <v>46022</v>
      </c>
    </row>
    <row r="1762" spans="1:19" ht="20.25" x14ac:dyDescent="0.3">
      <c r="A1762" s="39">
        <v>118</v>
      </c>
      <c r="B1762" s="43" t="s">
        <v>1657</v>
      </c>
      <c r="C1762" s="50">
        <v>35348</v>
      </c>
      <c r="D1762" s="39" t="s">
        <v>1897</v>
      </c>
      <c r="E1762" s="39">
        <v>1961</v>
      </c>
      <c r="F1762" s="39" t="s">
        <v>2122</v>
      </c>
      <c r="G1762" s="51" t="s">
        <v>2089</v>
      </c>
      <c r="H1762" s="39">
        <v>4</v>
      </c>
      <c r="I1762" s="39">
        <v>2</v>
      </c>
      <c r="J1762" s="39">
        <v>0</v>
      </c>
      <c r="K1762" s="39">
        <v>4559.3999999999996</v>
      </c>
      <c r="L1762" s="39" t="s">
        <v>2122</v>
      </c>
      <c r="M1762" s="41">
        <v>0</v>
      </c>
      <c r="N1762" s="41">
        <f t="shared" si="159"/>
        <v>0</v>
      </c>
      <c r="O1762" s="41">
        <v>0</v>
      </c>
      <c r="P1762" s="41">
        <v>0</v>
      </c>
      <c r="Q1762" s="41">
        <v>0</v>
      </c>
      <c r="R1762" s="52">
        <v>45658</v>
      </c>
      <c r="S1762" s="52">
        <v>46022</v>
      </c>
    </row>
    <row r="1763" spans="1:19" ht="20.25" x14ac:dyDescent="0.3">
      <c r="A1763" s="39">
        <v>119</v>
      </c>
      <c r="B1763" s="43" t="s">
        <v>1264</v>
      </c>
      <c r="C1763" s="50">
        <v>35475</v>
      </c>
      <c r="D1763" s="39" t="s">
        <v>1896</v>
      </c>
      <c r="E1763" s="39">
        <v>1947</v>
      </c>
      <c r="F1763" s="39" t="s">
        <v>2122</v>
      </c>
      <c r="G1763" s="51" t="s">
        <v>2089</v>
      </c>
      <c r="H1763" s="39">
        <v>2</v>
      </c>
      <c r="I1763" s="39">
        <v>1</v>
      </c>
      <c r="J1763" s="39">
        <v>0</v>
      </c>
      <c r="K1763" s="39">
        <v>526.85</v>
      </c>
      <c r="L1763" s="39">
        <v>431</v>
      </c>
      <c r="M1763" s="41">
        <v>0</v>
      </c>
      <c r="N1763" s="41">
        <f t="shared" si="159"/>
        <v>0</v>
      </c>
      <c r="O1763" s="41">
        <v>0</v>
      </c>
      <c r="P1763" s="41">
        <v>0</v>
      </c>
      <c r="Q1763" s="41">
        <v>0</v>
      </c>
      <c r="R1763" s="52">
        <v>45658</v>
      </c>
      <c r="S1763" s="52">
        <v>46022</v>
      </c>
    </row>
    <row r="1764" spans="1:19" ht="20.25" x14ac:dyDescent="0.3">
      <c r="A1764" s="39">
        <v>120</v>
      </c>
      <c r="B1764" s="43" t="s">
        <v>1265</v>
      </c>
      <c r="C1764" s="50">
        <v>35507</v>
      </c>
      <c r="D1764" s="39" t="s">
        <v>1896</v>
      </c>
      <c r="E1764" s="39">
        <v>1954</v>
      </c>
      <c r="F1764" s="39" t="s">
        <v>2122</v>
      </c>
      <c r="G1764" s="51" t="s">
        <v>2094</v>
      </c>
      <c r="H1764" s="39">
        <v>2</v>
      </c>
      <c r="I1764" s="39">
        <v>1</v>
      </c>
      <c r="J1764" s="39">
        <v>0</v>
      </c>
      <c r="K1764" s="39">
        <v>419.1</v>
      </c>
      <c r="L1764" s="39">
        <v>385.2</v>
      </c>
      <c r="M1764" s="41">
        <v>0</v>
      </c>
      <c r="N1764" s="41">
        <f t="shared" si="159"/>
        <v>0</v>
      </c>
      <c r="O1764" s="41">
        <v>0</v>
      </c>
      <c r="P1764" s="41">
        <v>0</v>
      </c>
      <c r="Q1764" s="41">
        <v>0</v>
      </c>
      <c r="R1764" s="52">
        <v>45658</v>
      </c>
      <c r="S1764" s="52">
        <v>46022</v>
      </c>
    </row>
    <row r="1765" spans="1:19" ht="20.25" x14ac:dyDescent="0.3">
      <c r="A1765" s="39">
        <v>121</v>
      </c>
      <c r="B1765" s="43" t="s">
        <v>1266</v>
      </c>
      <c r="C1765" s="50">
        <v>35515</v>
      </c>
      <c r="D1765" s="39" t="s">
        <v>1896</v>
      </c>
      <c r="E1765" s="39">
        <v>1975</v>
      </c>
      <c r="F1765" s="39" t="s">
        <v>2122</v>
      </c>
      <c r="G1765" s="51" t="s">
        <v>2089</v>
      </c>
      <c r="H1765" s="39">
        <v>5</v>
      </c>
      <c r="I1765" s="39">
        <v>3</v>
      </c>
      <c r="J1765" s="39">
        <v>0</v>
      </c>
      <c r="K1765" s="39">
        <v>4347.1000000000004</v>
      </c>
      <c r="L1765" s="39">
        <v>2754.7</v>
      </c>
      <c r="M1765" s="41">
        <v>0</v>
      </c>
      <c r="N1765" s="41">
        <f t="shared" si="159"/>
        <v>0</v>
      </c>
      <c r="O1765" s="41">
        <v>0</v>
      </c>
      <c r="P1765" s="41">
        <v>0</v>
      </c>
      <c r="Q1765" s="41">
        <v>0</v>
      </c>
      <c r="R1765" s="52">
        <v>45658</v>
      </c>
      <c r="S1765" s="52">
        <v>46022</v>
      </c>
    </row>
    <row r="1766" spans="1:19" ht="20.25" x14ac:dyDescent="0.3">
      <c r="A1766" s="39">
        <v>122</v>
      </c>
      <c r="B1766" s="43" t="s">
        <v>1267</v>
      </c>
      <c r="C1766" s="50">
        <v>35519</v>
      </c>
      <c r="D1766" s="39" t="s">
        <v>1896</v>
      </c>
      <c r="E1766" s="39">
        <v>1954</v>
      </c>
      <c r="F1766" s="39" t="s">
        <v>2122</v>
      </c>
      <c r="G1766" s="51" t="s">
        <v>2089</v>
      </c>
      <c r="H1766" s="39">
        <v>2</v>
      </c>
      <c r="I1766" s="39">
        <v>2</v>
      </c>
      <c r="J1766" s="39">
        <v>0</v>
      </c>
      <c r="K1766" s="39">
        <v>371.5</v>
      </c>
      <c r="L1766" s="39">
        <v>371.8</v>
      </c>
      <c r="M1766" s="41">
        <v>0</v>
      </c>
      <c r="N1766" s="41">
        <f t="shared" si="159"/>
        <v>0</v>
      </c>
      <c r="O1766" s="41">
        <v>0</v>
      </c>
      <c r="P1766" s="41">
        <v>0</v>
      </c>
      <c r="Q1766" s="41">
        <v>0</v>
      </c>
      <c r="R1766" s="52">
        <v>45658</v>
      </c>
      <c r="S1766" s="52">
        <v>46022</v>
      </c>
    </row>
    <row r="1767" spans="1:19" ht="20.25" x14ac:dyDescent="0.3">
      <c r="A1767" s="39">
        <v>123</v>
      </c>
      <c r="B1767" s="43" t="s">
        <v>30</v>
      </c>
      <c r="C1767" s="50">
        <v>33260</v>
      </c>
      <c r="D1767" s="39" t="s">
        <v>1896</v>
      </c>
      <c r="E1767" s="39">
        <v>1976</v>
      </c>
      <c r="F1767" s="39" t="s">
        <v>2122</v>
      </c>
      <c r="G1767" s="51" t="s">
        <v>2088</v>
      </c>
      <c r="H1767" s="39">
        <v>5</v>
      </c>
      <c r="I1767" s="39">
        <v>10</v>
      </c>
      <c r="J1767" s="39">
        <v>0</v>
      </c>
      <c r="K1767" s="39">
        <v>7436.7</v>
      </c>
      <c r="L1767" s="39">
        <v>7090.7000000000007</v>
      </c>
      <c r="M1767" s="41">
        <v>0</v>
      </c>
      <c r="N1767" s="41">
        <f t="shared" si="159"/>
        <v>0</v>
      </c>
      <c r="O1767" s="41">
        <v>0</v>
      </c>
      <c r="P1767" s="41">
        <v>0</v>
      </c>
      <c r="Q1767" s="41">
        <v>0</v>
      </c>
      <c r="R1767" s="52">
        <v>45658</v>
      </c>
      <c r="S1767" s="52">
        <v>46022</v>
      </c>
    </row>
    <row r="1768" spans="1:19" ht="20.25" x14ac:dyDescent="0.3">
      <c r="A1768" s="39">
        <v>124</v>
      </c>
      <c r="B1768" s="43" t="s">
        <v>1268</v>
      </c>
      <c r="C1768" s="50">
        <v>33324</v>
      </c>
      <c r="D1768" s="39" t="s">
        <v>1896</v>
      </c>
      <c r="E1768" s="39">
        <v>1958</v>
      </c>
      <c r="F1768" s="39" t="s">
        <v>2122</v>
      </c>
      <c r="G1768" s="51" t="s">
        <v>2094</v>
      </c>
      <c r="H1768" s="39">
        <v>2</v>
      </c>
      <c r="I1768" s="39">
        <v>1</v>
      </c>
      <c r="J1768" s="39">
        <v>0</v>
      </c>
      <c r="K1768" s="39">
        <v>663.1</v>
      </c>
      <c r="L1768" s="39">
        <v>404</v>
      </c>
      <c r="M1768" s="41">
        <v>0</v>
      </c>
      <c r="N1768" s="41">
        <f t="shared" si="159"/>
        <v>0</v>
      </c>
      <c r="O1768" s="41">
        <v>0</v>
      </c>
      <c r="P1768" s="41">
        <v>0</v>
      </c>
      <c r="Q1768" s="41">
        <v>0</v>
      </c>
      <c r="R1768" s="52">
        <v>45658</v>
      </c>
      <c r="S1768" s="52">
        <v>46022</v>
      </c>
    </row>
    <row r="1769" spans="1:19" ht="20.25" x14ac:dyDescent="0.3">
      <c r="A1769" s="39">
        <v>125</v>
      </c>
      <c r="B1769" s="43" t="s">
        <v>1269</v>
      </c>
      <c r="C1769" s="50">
        <v>35657</v>
      </c>
      <c r="D1769" s="39" t="s">
        <v>1896</v>
      </c>
      <c r="E1769" s="39">
        <v>1972</v>
      </c>
      <c r="F1769" s="39" t="s">
        <v>2122</v>
      </c>
      <c r="G1769" s="51" t="s">
        <v>2088</v>
      </c>
      <c r="H1769" s="39">
        <v>5</v>
      </c>
      <c r="I1769" s="39">
        <v>4</v>
      </c>
      <c r="J1769" s="39">
        <v>0</v>
      </c>
      <c r="K1769" s="39">
        <v>4462.3</v>
      </c>
      <c r="L1769" s="39">
        <v>2736.3</v>
      </c>
      <c r="M1769" s="41">
        <v>0</v>
      </c>
      <c r="N1769" s="41">
        <f t="shared" si="159"/>
        <v>0</v>
      </c>
      <c r="O1769" s="41">
        <v>0</v>
      </c>
      <c r="P1769" s="41">
        <v>0</v>
      </c>
      <c r="Q1769" s="41">
        <v>0</v>
      </c>
      <c r="R1769" s="52">
        <v>45658</v>
      </c>
      <c r="S1769" s="52">
        <v>46022</v>
      </c>
    </row>
    <row r="1770" spans="1:19" ht="20.25" x14ac:dyDescent="0.3">
      <c r="A1770" s="39">
        <v>126</v>
      </c>
      <c r="B1770" s="43" t="s">
        <v>1270</v>
      </c>
      <c r="C1770" s="50">
        <v>35661</v>
      </c>
      <c r="D1770" s="39" t="s">
        <v>1896</v>
      </c>
      <c r="E1770" s="39">
        <v>1968</v>
      </c>
      <c r="F1770" s="39" t="s">
        <v>2122</v>
      </c>
      <c r="G1770" s="51" t="s">
        <v>2088</v>
      </c>
      <c r="H1770" s="39">
        <v>5</v>
      </c>
      <c r="I1770" s="39">
        <v>7</v>
      </c>
      <c r="J1770" s="39">
        <v>0</v>
      </c>
      <c r="K1770" s="39">
        <v>8195.11</v>
      </c>
      <c r="L1770" s="39">
        <v>6070.6</v>
      </c>
      <c r="M1770" s="41">
        <v>0</v>
      </c>
      <c r="N1770" s="41">
        <f t="shared" si="159"/>
        <v>0</v>
      </c>
      <c r="O1770" s="41">
        <v>0</v>
      </c>
      <c r="P1770" s="41">
        <v>0</v>
      </c>
      <c r="Q1770" s="41">
        <v>0</v>
      </c>
      <c r="R1770" s="52">
        <v>45658</v>
      </c>
      <c r="S1770" s="52">
        <v>46022</v>
      </c>
    </row>
    <row r="1771" spans="1:19" ht="20.25" x14ac:dyDescent="0.3">
      <c r="A1771" s="39">
        <v>127</v>
      </c>
      <c r="B1771" s="43" t="s">
        <v>1271</v>
      </c>
      <c r="C1771" s="50">
        <v>35662</v>
      </c>
      <c r="D1771" s="39" t="s">
        <v>1896</v>
      </c>
      <c r="E1771" s="39">
        <v>1966</v>
      </c>
      <c r="F1771" s="39" t="s">
        <v>2122</v>
      </c>
      <c r="G1771" s="51" t="s">
        <v>2088</v>
      </c>
      <c r="H1771" s="39">
        <v>5</v>
      </c>
      <c r="I1771" s="39">
        <v>4</v>
      </c>
      <c r="J1771" s="39">
        <v>0</v>
      </c>
      <c r="K1771" s="39">
        <v>3372.4</v>
      </c>
      <c r="L1771" s="39">
        <v>2557.5</v>
      </c>
      <c r="M1771" s="41">
        <v>0</v>
      </c>
      <c r="N1771" s="41">
        <f t="shared" si="159"/>
        <v>0</v>
      </c>
      <c r="O1771" s="41">
        <v>0</v>
      </c>
      <c r="P1771" s="41">
        <v>0</v>
      </c>
      <c r="Q1771" s="41">
        <v>0</v>
      </c>
      <c r="R1771" s="52">
        <v>45658</v>
      </c>
      <c r="S1771" s="52">
        <v>46022</v>
      </c>
    </row>
    <row r="1772" spans="1:19" ht="20.25" x14ac:dyDescent="0.3">
      <c r="A1772" s="39">
        <v>128</v>
      </c>
      <c r="B1772" s="43" t="s">
        <v>1272</v>
      </c>
      <c r="C1772" s="50">
        <v>35663</v>
      </c>
      <c r="D1772" s="39" t="s">
        <v>1896</v>
      </c>
      <c r="E1772" s="39">
        <v>1966</v>
      </c>
      <c r="F1772" s="39" t="s">
        <v>2122</v>
      </c>
      <c r="G1772" s="51" t="s">
        <v>2088</v>
      </c>
      <c r="H1772" s="39">
        <v>5</v>
      </c>
      <c r="I1772" s="39">
        <v>4</v>
      </c>
      <c r="J1772" s="39">
        <v>0</v>
      </c>
      <c r="K1772" s="39">
        <v>3339.9</v>
      </c>
      <c r="L1772" s="39">
        <v>2555.6999999999998</v>
      </c>
      <c r="M1772" s="41">
        <v>0</v>
      </c>
      <c r="N1772" s="41">
        <f t="shared" si="159"/>
        <v>0</v>
      </c>
      <c r="O1772" s="41">
        <v>0</v>
      </c>
      <c r="P1772" s="41">
        <v>0</v>
      </c>
      <c r="Q1772" s="41">
        <v>0</v>
      </c>
      <c r="R1772" s="52">
        <v>45658</v>
      </c>
      <c r="S1772" s="52">
        <v>46022</v>
      </c>
    </row>
    <row r="1773" spans="1:19" ht="20.25" x14ac:dyDescent="0.3">
      <c r="A1773" s="39">
        <v>129</v>
      </c>
      <c r="B1773" s="43" t="s">
        <v>1273</v>
      </c>
      <c r="C1773" s="50">
        <v>35665</v>
      </c>
      <c r="D1773" s="39" t="s">
        <v>1896</v>
      </c>
      <c r="E1773" s="39">
        <v>1966</v>
      </c>
      <c r="F1773" s="39" t="s">
        <v>2122</v>
      </c>
      <c r="G1773" s="51" t="s">
        <v>2088</v>
      </c>
      <c r="H1773" s="39">
        <v>5</v>
      </c>
      <c r="I1773" s="39">
        <v>4</v>
      </c>
      <c r="J1773" s="39">
        <v>0</v>
      </c>
      <c r="K1773" s="39">
        <v>4389</v>
      </c>
      <c r="L1773" s="39">
        <v>3492.2</v>
      </c>
      <c r="M1773" s="41">
        <v>0</v>
      </c>
      <c r="N1773" s="41">
        <f t="shared" si="159"/>
        <v>0</v>
      </c>
      <c r="O1773" s="41">
        <v>0</v>
      </c>
      <c r="P1773" s="41">
        <v>0</v>
      </c>
      <c r="Q1773" s="41">
        <v>0</v>
      </c>
      <c r="R1773" s="52">
        <v>45658</v>
      </c>
      <c r="S1773" s="52">
        <v>46022</v>
      </c>
    </row>
    <row r="1774" spans="1:19" ht="20.25" x14ac:dyDescent="0.3">
      <c r="A1774" s="39">
        <v>130</v>
      </c>
      <c r="B1774" s="43" t="s">
        <v>1274</v>
      </c>
      <c r="C1774" s="50">
        <v>35692</v>
      </c>
      <c r="D1774" s="39" t="s">
        <v>1896</v>
      </c>
      <c r="E1774" s="39">
        <v>1938</v>
      </c>
      <c r="F1774" s="39" t="s">
        <v>2122</v>
      </c>
      <c r="G1774" s="51" t="s">
        <v>2089</v>
      </c>
      <c r="H1774" s="39">
        <v>3</v>
      </c>
      <c r="I1774" s="39">
        <v>3</v>
      </c>
      <c r="J1774" s="39">
        <v>0</v>
      </c>
      <c r="K1774" s="39">
        <v>1131.5</v>
      </c>
      <c r="L1774" s="39">
        <v>940</v>
      </c>
      <c r="M1774" s="41">
        <v>0</v>
      </c>
      <c r="N1774" s="41">
        <f t="shared" si="159"/>
        <v>0</v>
      </c>
      <c r="O1774" s="41">
        <v>0</v>
      </c>
      <c r="P1774" s="41">
        <v>0</v>
      </c>
      <c r="Q1774" s="41">
        <v>0</v>
      </c>
      <c r="R1774" s="52">
        <v>45658</v>
      </c>
      <c r="S1774" s="52">
        <v>46022</v>
      </c>
    </row>
    <row r="1775" spans="1:19" ht="20.25" x14ac:dyDescent="0.3">
      <c r="A1775" s="39">
        <v>131</v>
      </c>
      <c r="B1775" s="43" t="s">
        <v>1275</v>
      </c>
      <c r="C1775" s="50">
        <v>35713</v>
      </c>
      <c r="D1775" s="39" t="s">
        <v>1896</v>
      </c>
      <c r="E1775" s="39">
        <v>1948</v>
      </c>
      <c r="F1775" s="39" t="s">
        <v>2122</v>
      </c>
      <c r="G1775" s="51" t="s">
        <v>2089</v>
      </c>
      <c r="H1775" s="39">
        <v>2</v>
      </c>
      <c r="I1775" s="39">
        <v>1</v>
      </c>
      <c r="J1775" s="39">
        <v>0</v>
      </c>
      <c r="K1775" s="39">
        <v>548.1</v>
      </c>
      <c r="L1775" s="39">
        <v>504.2</v>
      </c>
      <c r="M1775" s="41">
        <v>0</v>
      </c>
      <c r="N1775" s="41">
        <f t="shared" si="159"/>
        <v>0</v>
      </c>
      <c r="O1775" s="41">
        <v>0</v>
      </c>
      <c r="P1775" s="41">
        <v>0</v>
      </c>
      <c r="Q1775" s="41">
        <v>0</v>
      </c>
      <c r="R1775" s="52">
        <v>45658</v>
      </c>
      <c r="S1775" s="52">
        <v>46022</v>
      </c>
    </row>
    <row r="1776" spans="1:19" ht="20.25" x14ac:dyDescent="0.3">
      <c r="A1776" s="39">
        <v>132</v>
      </c>
      <c r="B1776" s="43" t="s">
        <v>1276</v>
      </c>
      <c r="C1776" s="50">
        <v>35833</v>
      </c>
      <c r="D1776" s="39" t="s">
        <v>1896</v>
      </c>
      <c r="E1776" s="39">
        <v>1962</v>
      </c>
      <c r="F1776" s="39" t="s">
        <v>2122</v>
      </c>
      <c r="G1776" s="51" t="s">
        <v>2094</v>
      </c>
      <c r="H1776" s="39">
        <v>2</v>
      </c>
      <c r="I1776" s="39">
        <v>2</v>
      </c>
      <c r="J1776" s="39">
        <v>0</v>
      </c>
      <c r="K1776" s="39">
        <v>668.3</v>
      </c>
      <c r="L1776" s="39">
        <v>527.9</v>
      </c>
      <c r="M1776" s="41">
        <v>0</v>
      </c>
      <c r="N1776" s="41">
        <f t="shared" si="159"/>
        <v>0</v>
      </c>
      <c r="O1776" s="41">
        <v>0</v>
      </c>
      <c r="P1776" s="41">
        <v>0</v>
      </c>
      <c r="Q1776" s="41">
        <v>0</v>
      </c>
      <c r="R1776" s="52">
        <v>45658</v>
      </c>
      <c r="S1776" s="52">
        <v>46022</v>
      </c>
    </row>
    <row r="1777" spans="1:19" ht="20.25" x14ac:dyDescent="0.3">
      <c r="A1777" s="39">
        <v>133</v>
      </c>
      <c r="B1777" s="43" t="s">
        <v>1277</v>
      </c>
      <c r="C1777" s="50">
        <v>35834</v>
      </c>
      <c r="D1777" s="39" t="s">
        <v>1896</v>
      </c>
      <c r="E1777" s="39">
        <v>1962</v>
      </c>
      <c r="F1777" s="39" t="s">
        <v>2122</v>
      </c>
      <c r="G1777" s="51" t="s">
        <v>2094</v>
      </c>
      <c r="H1777" s="39">
        <v>2</v>
      </c>
      <c r="I1777" s="39">
        <v>2</v>
      </c>
      <c r="J1777" s="39">
        <v>0</v>
      </c>
      <c r="K1777" s="39">
        <v>742.2</v>
      </c>
      <c r="L1777" s="39">
        <v>583.6</v>
      </c>
      <c r="M1777" s="41">
        <v>0</v>
      </c>
      <c r="N1777" s="41">
        <f t="shared" si="159"/>
        <v>0</v>
      </c>
      <c r="O1777" s="41">
        <v>0</v>
      </c>
      <c r="P1777" s="41">
        <v>0</v>
      </c>
      <c r="Q1777" s="41">
        <v>0</v>
      </c>
      <c r="R1777" s="52">
        <v>45658</v>
      </c>
      <c r="S1777" s="52">
        <v>46022</v>
      </c>
    </row>
    <row r="1778" spans="1:19" ht="20.25" x14ac:dyDescent="0.3">
      <c r="A1778" s="39">
        <v>134</v>
      </c>
      <c r="B1778" s="43" t="s">
        <v>1278</v>
      </c>
      <c r="C1778" s="50">
        <v>35835</v>
      </c>
      <c r="D1778" s="39" t="s">
        <v>1896</v>
      </c>
      <c r="E1778" s="39">
        <v>1962</v>
      </c>
      <c r="F1778" s="39" t="s">
        <v>2122</v>
      </c>
      <c r="G1778" s="51" t="s">
        <v>2094</v>
      </c>
      <c r="H1778" s="39">
        <v>2</v>
      </c>
      <c r="I1778" s="39">
        <v>2</v>
      </c>
      <c r="J1778" s="39">
        <v>0</v>
      </c>
      <c r="K1778" s="39">
        <v>607.70000000000005</v>
      </c>
      <c r="L1778" s="39">
        <v>514.6</v>
      </c>
      <c r="M1778" s="41">
        <v>0</v>
      </c>
      <c r="N1778" s="41">
        <f t="shared" si="159"/>
        <v>0</v>
      </c>
      <c r="O1778" s="41">
        <v>0</v>
      </c>
      <c r="P1778" s="41">
        <v>0</v>
      </c>
      <c r="Q1778" s="41">
        <v>0</v>
      </c>
      <c r="R1778" s="52">
        <v>45658</v>
      </c>
      <c r="S1778" s="52">
        <v>46022</v>
      </c>
    </row>
    <row r="1779" spans="1:19" ht="20.25" x14ac:dyDescent="0.3">
      <c r="A1779" s="39">
        <v>135</v>
      </c>
      <c r="B1779" s="43" t="s">
        <v>1279</v>
      </c>
      <c r="C1779" s="50">
        <v>35839</v>
      </c>
      <c r="D1779" s="39" t="s">
        <v>1896</v>
      </c>
      <c r="E1779" s="39">
        <v>1962</v>
      </c>
      <c r="F1779" s="39" t="s">
        <v>2122</v>
      </c>
      <c r="G1779" s="51" t="s">
        <v>2089</v>
      </c>
      <c r="H1779" s="39">
        <v>2</v>
      </c>
      <c r="I1779" s="39">
        <v>2</v>
      </c>
      <c r="J1779" s="39">
        <v>0</v>
      </c>
      <c r="K1779" s="39">
        <v>672.2</v>
      </c>
      <c r="L1779" s="39">
        <v>561.5</v>
      </c>
      <c r="M1779" s="41">
        <v>0</v>
      </c>
      <c r="N1779" s="41">
        <f t="shared" si="159"/>
        <v>0</v>
      </c>
      <c r="O1779" s="41">
        <v>0</v>
      </c>
      <c r="P1779" s="41">
        <v>0</v>
      </c>
      <c r="Q1779" s="41">
        <v>0</v>
      </c>
      <c r="R1779" s="52">
        <v>45658</v>
      </c>
      <c r="S1779" s="52">
        <v>46022</v>
      </c>
    </row>
    <row r="1780" spans="1:19" ht="20.25" x14ac:dyDescent="0.3">
      <c r="A1780" s="39">
        <v>136</v>
      </c>
      <c r="B1780" s="43" t="s">
        <v>1280</v>
      </c>
      <c r="C1780" s="50">
        <v>35840</v>
      </c>
      <c r="D1780" s="39" t="s">
        <v>1896</v>
      </c>
      <c r="E1780" s="39">
        <v>1962</v>
      </c>
      <c r="F1780" s="39" t="s">
        <v>2122</v>
      </c>
      <c r="G1780" s="51" t="s">
        <v>2089</v>
      </c>
      <c r="H1780" s="39">
        <v>2</v>
      </c>
      <c r="I1780" s="39">
        <v>2</v>
      </c>
      <c r="J1780" s="39">
        <v>0</v>
      </c>
      <c r="K1780" s="39">
        <v>674.21</v>
      </c>
      <c r="L1780" s="39">
        <v>566.4</v>
      </c>
      <c r="M1780" s="41">
        <v>0</v>
      </c>
      <c r="N1780" s="41">
        <f t="shared" si="159"/>
        <v>0</v>
      </c>
      <c r="O1780" s="41">
        <v>0</v>
      </c>
      <c r="P1780" s="41">
        <v>0</v>
      </c>
      <c r="Q1780" s="41">
        <v>0</v>
      </c>
      <c r="R1780" s="52">
        <v>45658</v>
      </c>
      <c r="S1780" s="52">
        <v>46022</v>
      </c>
    </row>
    <row r="1781" spans="1:19" ht="20.25" x14ac:dyDescent="0.3">
      <c r="A1781" s="39">
        <v>137</v>
      </c>
      <c r="B1781" s="43" t="s">
        <v>1283</v>
      </c>
      <c r="C1781" s="50">
        <v>35861</v>
      </c>
      <c r="D1781" s="39" t="s">
        <v>1896</v>
      </c>
      <c r="E1781" s="39">
        <v>1967</v>
      </c>
      <c r="F1781" s="39" t="s">
        <v>2122</v>
      </c>
      <c r="G1781" s="51" t="s">
        <v>2089</v>
      </c>
      <c r="H1781" s="39">
        <v>4</v>
      </c>
      <c r="I1781" s="39">
        <v>6</v>
      </c>
      <c r="J1781" s="39">
        <v>0</v>
      </c>
      <c r="K1781" s="39">
        <v>6158</v>
      </c>
      <c r="L1781" s="39">
        <v>4515.9000000000005</v>
      </c>
      <c r="M1781" s="41">
        <v>0</v>
      </c>
      <c r="N1781" s="41">
        <f t="shared" si="159"/>
        <v>0</v>
      </c>
      <c r="O1781" s="41">
        <v>0</v>
      </c>
      <c r="P1781" s="41">
        <v>0</v>
      </c>
      <c r="Q1781" s="41">
        <v>0</v>
      </c>
      <c r="R1781" s="52">
        <v>45658</v>
      </c>
      <c r="S1781" s="52">
        <v>46022</v>
      </c>
    </row>
    <row r="1782" spans="1:19" ht="20.25" x14ac:dyDescent="0.3">
      <c r="A1782" s="39">
        <v>138</v>
      </c>
      <c r="B1782" s="43" t="s">
        <v>1284</v>
      </c>
      <c r="C1782" s="50">
        <v>35890</v>
      </c>
      <c r="D1782" s="39" t="s">
        <v>1896</v>
      </c>
      <c r="E1782" s="39">
        <v>1917</v>
      </c>
      <c r="F1782" s="39" t="s">
        <v>2122</v>
      </c>
      <c r="G1782" s="51" t="s">
        <v>2094</v>
      </c>
      <c r="H1782" s="39">
        <v>1</v>
      </c>
      <c r="I1782" s="39">
        <v>1</v>
      </c>
      <c r="J1782" s="39">
        <v>0</v>
      </c>
      <c r="K1782" s="39">
        <v>200.33</v>
      </c>
      <c r="L1782" s="39">
        <v>0</v>
      </c>
      <c r="M1782" s="41">
        <v>0</v>
      </c>
      <c r="N1782" s="41">
        <f t="shared" si="159"/>
        <v>0</v>
      </c>
      <c r="O1782" s="41">
        <v>0</v>
      </c>
      <c r="P1782" s="41">
        <v>0</v>
      </c>
      <c r="Q1782" s="41">
        <v>0</v>
      </c>
      <c r="R1782" s="52">
        <v>45658</v>
      </c>
      <c r="S1782" s="52">
        <v>46022</v>
      </c>
    </row>
    <row r="1783" spans="1:19" ht="20.25" x14ac:dyDescent="0.3">
      <c r="A1783" s="39">
        <v>139</v>
      </c>
      <c r="B1783" s="43" t="s">
        <v>1285</v>
      </c>
      <c r="C1783" s="50">
        <v>35919</v>
      </c>
      <c r="D1783" s="39" t="s">
        <v>1896</v>
      </c>
      <c r="E1783" s="39">
        <v>1985</v>
      </c>
      <c r="F1783" s="39" t="s">
        <v>2122</v>
      </c>
      <c r="G1783" s="51" t="s">
        <v>2088</v>
      </c>
      <c r="H1783" s="39">
        <v>9</v>
      </c>
      <c r="I1783" s="39">
        <v>5</v>
      </c>
      <c r="J1783" s="39">
        <v>0</v>
      </c>
      <c r="K1783" s="39">
        <v>15295.6</v>
      </c>
      <c r="L1783" s="39">
        <v>9949.0499999999993</v>
      </c>
      <c r="M1783" s="41">
        <v>0</v>
      </c>
      <c r="N1783" s="41">
        <f t="shared" si="159"/>
        <v>0</v>
      </c>
      <c r="O1783" s="41">
        <v>0</v>
      </c>
      <c r="P1783" s="41">
        <v>0</v>
      </c>
      <c r="Q1783" s="41">
        <v>0</v>
      </c>
      <c r="R1783" s="52">
        <v>45658</v>
      </c>
      <c r="S1783" s="52">
        <v>46022</v>
      </c>
    </row>
    <row r="1784" spans="1:19" ht="20.25" x14ac:dyDescent="0.3">
      <c r="A1784" s="39">
        <v>140</v>
      </c>
      <c r="B1784" s="43" t="s">
        <v>1286</v>
      </c>
      <c r="C1784" s="50">
        <v>35904</v>
      </c>
      <c r="D1784" s="39" t="s">
        <v>1896</v>
      </c>
      <c r="E1784" s="39">
        <v>1917</v>
      </c>
      <c r="F1784" s="39" t="s">
        <v>2122</v>
      </c>
      <c r="G1784" s="51" t="s">
        <v>2094</v>
      </c>
      <c r="H1784" s="39">
        <v>1</v>
      </c>
      <c r="I1784" s="39">
        <v>1</v>
      </c>
      <c r="J1784" s="39">
        <v>0</v>
      </c>
      <c r="K1784" s="39">
        <v>280.66000000000003</v>
      </c>
      <c r="L1784" s="39">
        <v>270.7</v>
      </c>
      <c r="M1784" s="41">
        <v>0</v>
      </c>
      <c r="N1784" s="41">
        <f t="shared" si="159"/>
        <v>0</v>
      </c>
      <c r="O1784" s="41">
        <v>0</v>
      </c>
      <c r="P1784" s="41">
        <v>0</v>
      </c>
      <c r="Q1784" s="41">
        <v>0</v>
      </c>
      <c r="R1784" s="52">
        <v>45658</v>
      </c>
      <c r="S1784" s="52">
        <v>46022</v>
      </c>
    </row>
    <row r="1785" spans="1:19" ht="20.25" x14ac:dyDescent="0.3">
      <c r="A1785" s="39">
        <v>141</v>
      </c>
      <c r="B1785" s="43" t="s">
        <v>1658</v>
      </c>
      <c r="C1785" s="50">
        <v>35916</v>
      </c>
      <c r="D1785" s="39" t="s">
        <v>1897</v>
      </c>
      <c r="E1785" s="39">
        <v>1969</v>
      </c>
      <c r="F1785" s="39" t="s">
        <v>2122</v>
      </c>
      <c r="G1785" s="51" t="s">
        <v>2089</v>
      </c>
      <c r="H1785" s="39">
        <v>4</v>
      </c>
      <c r="I1785" s="39">
        <v>4</v>
      </c>
      <c r="J1785" s="39">
        <v>0</v>
      </c>
      <c r="K1785" s="39">
        <v>4178.6000000000004</v>
      </c>
      <c r="L1785" s="39" t="s">
        <v>2122</v>
      </c>
      <c r="M1785" s="41">
        <v>0</v>
      </c>
      <c r="N1785" s="41">
        <f t="shared" si="159"/>
        <v>0</v>
      </c>
      <c r="O1785" s="41">
        <v>0</v>
      </c>
      <c r="P1785" s="41">
        <v>0</v>
      </c>
      <c r="Q1785" s="41">
        <v>0</v>
      </c>
      <c r="R1785" s="52">
        <v>45658</v>
      </c>
      <c r="S1785" s="52">
        <v>46022</v>
      </c>
    </row>
    <row r="1786" spans="1:19" ht="20.25" x14ac:dyDescent="0.3">
      <c r="A1786" s="39">
        <v>142</v>
      </c>
      <c r="B1786" s="43" t="s">
        <v>1289</v>
      </c>
      <c r="C1786" s="50">
        <v>33195</v>
      </c>
      <c r="D1786" s="39" t="s">
        <v>1896</v>
      </c>
      <c r="E1786" s="39">
        <v>1966</v>
      </c>
      <c r="F1786" s="39" t="s">
        <v>2122</v>
      </c>
      <c r="G1786" s="51" t="s">
        <v>2089</v>
      </c>
      <c r="H1786" s="39">
        <v>5</v>
      </c>
      <c r="I1786" s="39">
        <v>4</v>
      </c>
      <c r="J1786" s="39">
        <v>0</v>
      </c>
      <c r="K1786" s="39">
        <v>3695.1</v>
      </c>
      <c r="L1786" s="39">
        <v>3195</v>
      </c>
      <c r="M1786" s="41">
        <v>0</v>
      </c>
      <c r="N1786" s="41">
        <f t="shared" si="159"/>
        <v>0</v>
      </c>
      <c r="O1786" s="41">
        <v>0</v>
      </c>
      <c r="P1786" s="41">
        <v>0</v>
      </c>
      <c r="Q1786" s="41">
        <v>0</v>
      </c>
      <c r="R1786" s="52">
        <v>45658</v>
      </c>
      <c r="S1786" s="52">
        <v>46022</v>
      </c>
    </row>
    <row r="1787" spans="1:19" ht="20.25" x14ac:dyDescent="0.3">
      <c r="A1787" s="39">
        <v>143</v>
      </c>
      <c r="B1787" s="43" t="s">
        <v>1287</v>
      </c>
      <c r="C1787" s="50">
        <v>35940</v>
      </c>
      <c r="D1787" s="39" t="s">
        <v>1896</v>
      </c>
      <c r="E1787" s="39">
        <v>1961</v>
      </c>
      <c r="F1787" s="39" t="s">
        <v>2122</v>
      </c>
      <c r="G1787" s="51" t="s">
        <v>2089</v>
      </c>
      <c r="H1787" s="39">
        <v>2</v>
      </c>
      <c r="I1787" s="39">
        <v>2</v>
      </c>
      <c r="J1787" s="39">
        <v>0</v>
      </c>
      <c r="K1787" s="39">
        <v>809.48</v>
      </c>
      <c r="L1787" s="39">
        <v>628.9</v>
      </c>
      <c r="M1787" s="41">
        <v>0</v>
      </c>
      <c r="N1787" s="41">
        <f t="shared" si="159"/>
        <v>0</v>
      </c>
      <c r="O1787" s="41">
        <v>0</v>
      </c>
      <c r="P1787" s="41">
        <v>0</v>
      </c>
      <c r="Q1787" s="41">
        <v>0</v>
      </c>
      <c r="R1787" s="52">
        <v>45658</v>
      </c>
      <c r="S1787" s="52">
        <v>46022</v>
      </c>
    </row>
    <row r="1788" spans="1:19" ht="20.25" x14ac:dyDescent="0.3">
      <c r="A1788" s="39">
        <v>144</v>
      </c>
      <c r="B1788" s="43" t="s">
        <v>1288</v>
      </c>
      <c r="C1788" s="50">
        <v>36127</v>
      </c>
      <c r="D1788" s="39" t="s">
        <v>1896</v>
      </c>
      <c r="E1788" s="39">
        <v>1957</v>
      </c>
      <c r="F1788" s="39" t="s">
        <v>2122</v>
      </c>
      <c r="G1788" s="51" t="s">
        <v>2094</v>
      </c>
      <c r="H1788" s="39">
        <v>2</v>
      </c>
      <c r="I1788" s="39">
        <v>1</v>
      </c>
      <c r="J1788" s="39">
        <v>0</v>
      </c>
      <c r="K1788" s="39">
        <v>443.8</v>
      </c>
      <c r="L1788" s="39">
        <v>410</v>
      </c>
      <c r="M1788" s="41">
        <v>0</v>
      </c>
      <c r="N1788" s="41">
        <f t="shared" si="159"/>
        <v>0</v>
      </c>
      <c r="O1788" s="41">
        <v>0</v>
      </c>
      <c r="P1788" s="41">
        <v>0</v>
      </c>
      <c r="Q1788" s="41">
        <v>0</v>
      </c>
      <c r="R1788" s="52">
        <v>45658</v>
      </c>
      <c r="S1788" s="52">
        <v>46022</v>
      </c>
    </row>
    <row r="1789" spans="1:19" ht="20.25" x14ac:dyDescent="0.3">
      <c r="A1789" s="39">
        <v>145</v>
      </c>
      <c r="B1789" s="43" t="s">
        <v>1290</v>
      </c>
      <c r="C1789" s="50">
        <v>33201</v>
      </c>
      <c r="D1789" s="39" t="s">
        <v>1896</v>
      </c>
      <c r="E1789" s="39">
        <v>1953</v>
      </c>
      <c r="F1789" s="39" t="s">
        <v>2122</v>
      </c>
      <c r="G1789" s="51" t="s">
        <v>2089</v>
      </c>
      <c r="H1789" s="39">
        <v>2</v>
      </c>
      <c r="I1789" s="39">
        <v>1</v>
      </c>
      <c r="J1789" s="39">
        <v>0</v>
      </c>
      <c r="K1789" s="39">
        <v>902.1</v>
      </c>
      <c r="L1789" s="39">
        <v>542.1</v>
      </c>
      <c r="M1789" s="41">
        <v>0</v>
      </c>
      <c r="N1789" s="41">
        <f t="shared" si="159"/>
        <v>0</v>
      </c>
      <c r="O1789" s="41">
        <v>0</v>
      </c>
      <c r="P1789" s="41">
        <v>0</v>
      </c>
      <c r="Q1789" s="41">
        <v>0</v>
      </c>
      <c r="R1789" s="52">
        <v>45658</v>
      </c>
      <c r="S1789" s="52">
        <v>46022</v>
      </c>
    </row>
    <row r="1790" spans="1:19" ht="20.25" x14ac:dyDescent="0.3">
      <c r="A1790" s="39">
        <v>146</v>
      </c>
      <c r="B1790" s="43" t="s">
        <v>1291</v>
      </c>
      <c r="C1790" s="50">
        <v>36202</v>
      </c>
      <c r="D1790" s="39" t="s">
        <v>1896</v>
      </c>
      <c r="E1790" s="39">
        <v>1955</v>
      </c>
      <c r="F1790" s="39" t="s">
        <v>2122</v>
      </c>
      <c r="G1790" s="51" t="s">
        <v>2089</v>
      </c>
      <c r="H1790" s="39">
        <v>3</v>
      </c>
      <c r="I1790" s="39">
        <v>1</v>
      </c>
      <c r="J1790" s="39">
        <v>0</v>
      </c>
      <c r="K1790" s="39">
        <v>545</v>
      </c>
      <c r="L1790" s="39">
        <v>492.8</v>
      </c>
      <c r="M1790" s="41">
        <v>0</v>
      </c>
      <c r="N1790" s="41">
        <f t="shared" si="159"/>
        <v>0</v>
      </c>
      <c r="O1790" s="41">
        <v>0</v>
      </c>
      <c r="P1790" s="41">
        <v>0</v>
      </c>
      <c r="Q1790" s="41">
        <v>0</v>
      </c>
      <c r="R1790" s="52">
        <v>45658</v>
      </c>
      <c r="S1790" s="52">
        <v>46022</v>
      </c>
    </row>
    <row r="1791" spans="1:19" ht="20.25" x14ac:dyDescent="0.3">
      <c r="A1791" s="39">
        <v>147</v>
      </c>
      <c r="B1791" s="43" t="s">
        <v>1292</v>
      </c>
      <c r="C1791" s="50">
        <v>36223</v>
      </c>
      <c r="D1791" s="39" t="s">
        <v>1896</v>
      </c>
      <c r="E1791" s="39">
        <v>1953</v>
      </c>
      <c r="F1791" s="39" t="s">
        <v>2122</v>
      </c>
      <c r="G1791" s="51" t="s">
        <v>2094</v>
      </c>
      <c r="H1791" s="39">
        <v>2</v>
      </c>
      <c r="I1791" s="39">
        <v>1</v>
      </c>
      <c r="J1791" s="39">
        <v>0</v>
      </c>
      <c r="K1791" s="39">
        <v>577.9</v>
      </c>
      <c r="L1791" s="39">
        <v>347.3</v>
      </c>
      <c r="M1791" s="41">
        <v>0</v>
      </c>
      <c r="N1791" s="41">
        <f t="shared" si="159"/>
        <v>0</v>
      </c>
      <c r="O1791" s="41">
        <v>0</v>
      </c>
      <c r="P1791" s="41">
        <v>0</v>
      </c>
      <c r="Q1791" s="41">
        <v>0</v>
      </c>
      <c r="R1791" s="52">
        <v>45658</v>
      </c>
      <c r="S1791" s="52">
        <v>46022</v>
      </c>
    </row>
    <row r="1792" spans="1:19" ht="20.25" x14ac:dyDescent="0.3">
      <c r="A1792" s="39">
        <v>148</v>
      </c>
      <c r="B1792" s="43" t="s">
        <v>1293</v>
      </c>
      <c r="C1792" s="50">
        <v>36224</v>
      </c>
      <c r="D1792" s="39" t="s">
        <v>1896</v>
      </c>
      <c r="E1792" s="39">
        <v>1952</v>
      </c>
      <c r="F1792" s="39" t="s">
        <v>2122</v>
      </c>
      <c r="G1792" s="51" t="s">
        <v>2094</v>
      </c>
      <c r="H1792" s="39">
        <v>1</v>
      </c>
      <c r="I1792" s="39">
        <v>3</v>
      </c>
      <c r="J1792" s="39">
        <v>0</v>
      </c>
      <c r="K1792" s="39">
        <v>665.34</v>
      </c>
      <c r="L1792" s="39">
        <v>209</v>
      </c>
      <c r="M1792" s="41">
        <v>0</v>
      </c>
      <c r="N1792" s="41">
        <f t="shared" si="159"/>
        <v>0</v>
      </c>
      <c r="O1792" s="41">
        <v>0</v>
      </c>
      <c r="P1792" s="41">
        <v>0</v>
      </c>
      <c r="Q1792" s="41">
        <v>0</v>
      </c>
      <c r="R1792" s="52">
        <v>45658</v>
      </c>
      <c r="S1792" s="52">
        <v>46022</v>
      </c>
    </row>
    <row r="1793" spans="1:19" ht="20.25" x14ac:dyDescent="0.3">
      <c r="A1793" s="39">
        <v>149</v>
      </c>
      <c r="B1793" s="43" t="s">
        <v>1659</v>
      </c>
      <c r="C1793" s="50">
        <v>36266</v>
      </c>
      <c r="D1793" s="39" t="s">
        <v>1897</v>
      </c>
      <c r="E1793" s="39">
        <v>1975</v>
      </c>
      <c r="F1793" s="39" t="s">
        <v>2122</v>
      </c>
      <c r="G1793" s="51" t="s">
        <v>2088</v>
      </c>
      <c r="H1793" s="39">
        <v>5</v>
      </c>
      <c r="I1793" s="39">
        <v>4</v>
      </c>
      <c r="J1793" s="39">
        <v>0</v>
      </c>
      <c r="K1793" s="39">
        <v>2712.2</v>
      </c>
      <c r="L1793" s="39" t="s">
        <v>2122</v>
      </c>
      <c r="M1793" s="41">
        <v>0</v>
      </c>
      <c r="N1793" s="41">
        <f t="shared" si="159"/>
        <v>0</v>
      </c>
      <c r="O1793" s="41">
        <v>0</v>
      </c>
      <c r="P1793" s="41">
        <v>0</v>
      </c>
      <c r="Q1793" s="41">
        <v>0</v>
      </c>
      <c r="R1793" s="52">
        <v>45658</v>
      </c>
      <c r="S1793" s="52">
        <v>46022</v>
      </c>
    </row>
    <row r="1794" spans="1:19" ht="20.25" x14ac:dyDescent="0.3">
      <c r="A1794" s="39">
        <v>150</v>
      </c>
      <c r="B1794" s="43" t="s">
        <v>1294</v>
      </c>
      <c r="C1794" s="50">
        <v>36436</v>
      </c>
      <c r="D1794" s="39" t="s">
        <v>1896</v>
      </c>
      <c r="E1794" s="39">
        <v>1956</v>
      </c>
      <c r="F1794" s="39" t="s">
        <v>2122</v>
      </c>
      <c r="G1794" s="51" t="s">
        <v>2089</v>
      </c>
      <c r="H1794" s="39">
        <v>4</v>
      </c>
      <c r="I1794" s="39">
        <v>2</v>
      </c>
      <c r="J1794" s="39">
        <v>0</v>
      </c>
      <c r="K1794" s="39">
        <v>2441.1</v>
      </c>
      <c r="L1794" s="39">
        <v>1311.2</v>
      </c>
      <c r="M1794" s="41">
        <v>0</v>
      </c>
      <c r="N1794" s="41">
        <f t="shared" si="159"/>
        <v>0</v>
      </c>
      <c r="O1794" s="41">
        <v>0</v>
      </c>
      <c r="P1794" s="41">
        <v>0</v>
      </c>
      <c r="Q1794" s="41">
        <v>0</v>
      </c>
      <c r="R1794" s="52">
        <v>45658</v>
      </c>
      <c r="S1794" s="52">
        <v>46022</v>
      </c>
    </row>
    <row r="1795" spans="1:19" ht="20.25" x14ac:dyDescent="0.3">
      <c r="A1795" s="39">
        <v>151</v>
      </c>
      <c r="B1795" s="43" t="s">
        <v>1295</v>
      </c>
      <c r="C1795" s="50">
        <v>36454</v>
      </c>
      <c r="D1795" s="39" t="s">
        <v>1896</v>
      </c>
      <c r="E1795" s="39">
        <v>1958</v>
      </c>
      <c r="F1795" s="39" t="s">
        <v>2122</v>
      </c>
      <c r="G1795" s="51" t="s">
        <v>2094</v>
      </c>
      <c r="H1795" s="39">
        <v>2</v>
      </c>
      <c r="I1795" s="39">
        <v>1</v>
      </c>
      <c r="J1795" s="39">
        <v>0</v>
      </c>
      <c r="K1795" s="39">
        <v>454.3</v>
      </c>
      <c r="L1795" s="39">
        <v>417.5</v>
      </c>
      <c r="M1795" s="41">
        <v>0</v>
      </c>
      <c r="N1795" s="41">
        <f t="shared" si="159"/>
        <v>0</v>
      </c>
      <c r="O1795" s="41">
        <v>0</v>
      </c>
      <c r="P1795" s="41">
        <v>0</v>
      </c>
      <c r="Q1795" s="41">
        <v>0</v>
      </c>
      <c r="R1795" s="52">
        <v>45658</v>
      </c>
      <c r="S1795" s="52">
        <v>46022</v>
      </c>
    </row>
    <row r="1796" spans="1:19" ht="20.25" x14ac:dyDescent="0.3">
      <c r="A1796" s="39">
        <v>152</v>
      </c>
      <c r="B1796" s="43" t="s">
        <v>1296</v>
      </c>
      <c r="C1796" s="50">
        <v>36459</v>
      </c>
      <c r="D1796" s="39" t="s">
        <v>1896</v>
      </c>
      <c r="E1796" s="39">
        <v>1957</v>
      </c>
      <c r="F1796" s="39" t="s">
        <v>2122</v>
      </c>
      <c r="G1796" s="51" t="s">
        <v>2094</v>
      </c>
      <c r="H1796" s="39">
        <v>2</v>
      </c>
      <c r="I1796" s="39">
        <v>1</v>
      </c>
      <c r="J1796" s="39">
        <v>0</v>
      </c>
      <c r="K1796" s="39">
        <v>440.26</v>
      </c>
      <c r="L1796" s="39">
        <v>422.9</v>
      </c>
      <c r="M1796" s="41">
        <v>0</v>
      </c>
      <c r="N1796" s="41">
        <f t="shared" ref="N1796:N1859" si="160">M1796</f>
        <v>0</v>
      </c>
      <c r="O1796" s="41">
        <v>0</v>
      </c>
      <c r="P1796" s="41">
        <v>0</v>
      </c>
      <c r="Q1796" s="41">
        <v>0</v>
      </c>
      <c r="R1796" s="52">
        <v>45658</v>
      </c>
      <c r="S1796" s="52">
        <v>46022</v>
      </c>
    </row>
    <row r="1797" spans="1:19" ht="20.25" x14ac:dyDescent="0.3">
      <c r="A1797" s="39">
        <v>153</v>
      </c>
      <c r="B1797" s="43" t="s">
        <v>1298</v>
      </c>
      <c r="C1797" s="50">
        <v>36461</v>
      </c>
      <c r="D1797" s="39" t="s">
        <v>1896</v>
      </c>
      <c r="E1797" s="39">
        <v>1958</v>
      </c>
      <c r="F1797" s="39" t="s">
        <v>2122</v>
      </c>
      <c r="G1797" s="51" t="s">
        <v>2094</v>
      </c>
      <c r="H1797" s="39">
        <v>2</v>
      </c>
      <c r="I1797" s="39">
        <v>1</v>
      </c>
      <c r="J1797" s="39">
        <v>0</v>
      </c>
      <c r="K1797" s="39">
        <v>495.7</v>
      </c>
      <c r="L1797" s="39">
        <v>414.7</v>
      </c>
      <c r="M1797" s="41">
        <v>0</v>
      </c>
      <c r="N1797" s="41">
        <f t="shared" si="160"/>
        <v>0</v>
      </c>
      <c r="O1797" s="41">
        <v>0</v>
      </c>
      <c r="P1797" s="41">
        <v>0</v>
      </c>
      <c r="Q1797" s="41">
        <v>0</v>
      </c>
      <c r="R1797" s="52">
        <v>45658</v>
      </c>
      <c r="S1797" s="52">
        <v>46022</v>
      </c>
    </row>
    <row r="1798" spans="1:19" ht="20.25" x14ac:dyDescent="0.3">
      <c r="A1798" s="39">
        <v>154</v>
      </c>
      <c r="B1798" s="43" t="s">
        <v>1299</v>
      </c>
      <c r="C1798" s="50">
        <v>36467</v>
      </c>
      <c r="D1798" s="39" t="s">
        <v>1896</v>
      </c>
      <c r="E1798" s="39">
        <v>1958</v>
      </c>
      <c r="F1798" s="39" t="s">
        <v>2122</v>
      </c>
      <c r="G1798" s="51" t="s">
        <v>2094</v>
      </c>
      <c r="H1798" s="39">
        <v>2</v>
      </c>
      <c r="I1798" s="39">
        <v>1</v>
      </c>
      <c r="J1798" s="39">
        <v>0</v>
      </c>
      <c r="K1798" s="39">
        <v>449.2</v>
      </c>
      <c r="L1798" s="39">
        <v>392.33</v>
      </c>
      <c r="M1798" s="41">
        <v>0</v>
      </c>
      <c r="N1798" s="41">
        <f t="shared" si="160"/>
        <v>0</v>
      </c>
      <c r="O1798" s="41">
        <v>0</v>
      </c>
      <c r="P1798" s="41">
        <v>0</v>
      </c>
      <c r="Q1798" s="41">
        <v>0</v>
      </c>
      <c r="R1798" s="52">
        <v>45658</v>
      </c>
      <c r="S1798" s="52">
        <v>46022</v>
      </c>
    </row>
    <row r="1799" spans="1:19" ht="20.25" x14ac:dyDescent="0.3">
      <c r="A1799" s="39">
        <v>155</v>
      </c>
      <c r="B1799" s="43" t="s">
        <v>1300</v>
      </c>
      <c r="C1799" s="50">
        <v>36470</v>
      </c>
      <c r="D1799" s="39" t="s">
        <v>1896</v>
      </c>
      <c r="E1799" s="39">
        <v>1959</v>
      </c>
      <c r="F1799" s="39" t="s">
        <v>2122</v>
      </c>
      <c r="G1799" s="51" t="s">
        <v>2094</v>
      </c>
      <c r="H1799" s="39">
        <v>2</v>
      </c>
      <c r="I1799" s="39">
        <v>1</v>
      </c>
      <c r="J1799" s="39">
        <v>0</v>
      </c>
      <c r="K1799" s="39">
        <v>446.7</v>
      </c>
      <c r="L1799" s="39">
        <v>413.3</v>
      </c>
      <c r="M1799" s="41">
        <v>0</v>
      </c>
      <c r="N1799" s="41">
        <f t="shared" si="160"/>
        <v>0</v>
      </c>
      <c r="O1799" s="41">
        <v>0</v>
      </c>
      <c r="P1799" s="41">
        <v>0</v>
      </c>
      <c r="Q1799" s="41">
        <v>0</v>
      </c>
      <c r="R1799" s="52">
        <v>45658</v>
      </c>
      <c r="S1799" s="52">
        <v>46022</v>
      </c>
    </row>
    <row r="1800" spans="1:19" ht="20.25" x14ac:dyDescent="0.3">
      <c r="A1800" s="39">
        <v>156</v>
      </c>
      <c r="B1800" s="43" t="s">
        <v>1301</v>
      </c>
      <c r="C1800" s="50">
        <v>36487</v>
      </c>
      <c r="D1800" s="39" t="s">
        <v>1896</v>
      </c>
      <c r="E1800" s="39">
        <v>1917</v>
      </c>
      <c r="F1800" s="39" t="s">
        <v>2122</v>
      </c>
      <c r="G1800" s="51" t="s">
        <v>2094</v>
      </c>
      <c r="H1800" s="39">
        <v>2</v>
      </c>
      <c r="I1800" s="39">
        <v>1</v>
      </c>
      <c r="J1800" s="39">
        <v>0</v>
      </c>
      <c r="K1800" s="39">
        <v>323.10000000000002</v>
      </c>
      <c r="L1800" s="39">
        <v>252.4</v>
      </c>
      <c r="M1800" s="41">
        <v>0</v>
      </c>
      <c r="N1800" s="41">
        <f t="shared" si="160"/>
        <v>0</v>
      </c>
      <c r="O1800" s="41">
        <v>0</v>
      </c>
      <c r="P1800" s="41">
        <v>0</v>
      </c>
      <c r="Q1800" s="41">
        <v>0</v>
      </c>
      <c r="R1800" s="52">
        <v>45658</v>
      </c>
      <c r="S1800" s="52">
        <v>46022</v>
      </c>
    </row>
    <row r="1801" spans="1:19" ht="20.25" x14ac:dyDescent="0.3">
      <c r="A1801" s="39">
        <v>157</v>
      </c>
      <c r="B1801" s="43" t="s">
        <v>1302</v>
      </c>
      <c r="C1801" s="50">
        <v>36554</v>
      </c>
      <c r="D1801" s="39" t="s">
        <v>1896</v>
      </c>
      <c r="E1801" s="39">
        <v>1965</v>
      </c>
      <c r="F1801" s="39" t="s">
        <v>2122</v>
      </c>
      <c r="G1801" s="51" t="s">
        <v>2089</v>
      </c>
      <c r="H1801" s="39">
        <v>4</v>
      </c>
      <c r="I1801" s="39">
        <v>2</v>
      </c>
      <c r="J1801" s="39">
        <v>0</v>
      </c>
      <c r="K1801" s="39">
        <v>1962.8</v>
      </c>
      <c r="L1801" s="39">
        <v>1522.3</v>
      </c>
      <c r="M1801" s="41">
        <v>0</v>
      </c>
      <c r="N1801" s="41">
        <f t="shared" si="160"/>
        <v>0</v>
      </c>
      <c r="O1801" s="41">
        <v>0</v>
      </c>
      <c r="P1801" s="41">
        <v>0</v>
      </c>
      <c r="Q1801" s="41">
        <v>0</v>
      </c>
      <c r="R1801" s="52">
        <v>45658</v>
      </c>
      <c r="S1801" s="52">
        <v>46022</v>
      </c>
    </row>
    <row r="1802" spans="1:19" ht="20.25" x14ac:dyDescent="0.3">
      <c r="A1802" s="39">
        <v>158</v>
      </c>
      <c r="B1802" s="43" t="s">
        <v>1303</v>
      </c>
      <c r="C1802" s="50">
        <v>36643</v>
      </c>
      <c r="D1802" s="39" t="s">
        <v>1896</v>
      </c>
      <c r="E1802" s="39">
        <v>1954</v>
      </c>
      <c r="F1802" s="39" t="s">
        <v>2122</v>
      </c>
      <c r="G1802" s="51" t="s">
        <v>2088</v>
      </c>
      <c r="H1802" s="39">
        <v>2</v>
      </c>
      <c r="I1802" s="39">
        <v>1</v>
      </c>
      <c r="J1802" s="39">
        <v>0</v>
      </c>
      <c r="K1802" s="39">
        <v>750.7</v>
      </c>
      <c r="L1802" s="39">
        <v>406.2</v>
      </c>
      <c r="M1802" s="41">
        <v>0</v>
      </c>
      <c r="N1802" s="41">
        <f t="shared" si="160"/>
        <v>0</v>
      </c>
      <c r="O1802" s="41">
        <v>0</v>
      </c>
      <c r="P1802" s="41">
        <v>0</v>
      </c>
      <c r="Q1802" s="41">
        <v>0</v>
      </c>
      <c r="R1802" s="52">
        <v>45658</v>
      </c>
      <c r="S1802" s="52">
        <v>46022</v>
      </c>
    </row>
    <row r="1803" spans="1:19" ht="20.25" x14ac:dyDescent="0.3">
      <c r="A1803" s="39">
        <v>159</v>
      </c>
      <c r="B1803" s="43" t="s">
        <v>1660</v>
      </c>
      <c r="C1803" s="50">
        <v>36670</v>
      </c>
      <c r="D1803" s="39" t="s">
        <v>1897</v>
      </c>
      <c r="E1803" s="39">
        <v>1971</v>
      </c>
      <c r="F1803" s="39" t="s">
        <v>2122</v>
      </c>
      <c r="G1803" s="51" t="s">
        <v>2088</v>
      </c>
      <c r="H1803" s="39">
        <v>4</v>
      </c>
      <c r="I1803" s="39">
        <v>4</v>
      </c>
      <c r="J1803" s="39">
        <v>0</v>
      </c>
      <c r="K1803" s="39">
        <v>3746.4</v>
      </c>
      <c r="L1803" s="39" t="s">
        <v>2122</v>
      </c>
      <c r="M1803" s="41">
        <v>0</v>
      </c>
      <c r="N1803" s="41">
        <f t="shared" si="160"/>
        <v>0</v>
      </c>
      <c r="O1803" s="41">
        <v>0</v>
      </c>
      <c r="P1803" s="41">
        <v>0</v>
      </c>
      <c r="Q1803" s="41">
        <v>0</v>
      </c>
      <c r="R1803" s="52">
        <v>45658</v>
      </c>
      <c r="S1803" s="52">
        <v>46022</v>
      </c>
    </row>
    <row r="1804" spans="1:19" ht="20.25" x14ac:dyDescent="0.3">
      <c r="A1804" s="39">
        <v>160</v>
      </c>
      <c r="B1804" s="43" t="s">
        <v>1304</v>
      </c>
      <c r="C1804" s="50">
        <v>36616</v>
      </c>
      <c r="D1804" s="39" t="s">
        <v>1896</v>
      </c>
      <c r="E1804" s="39">
        <v>1968</v>
      </c>
      <c r="F1804" s="39" t="s">
        <v>2122</v>
      </c>
      <c r="G1804" s="51" t="s">
        <v>2088</v>
      </c>
      <c r="H1804" s="39">
        <v>4</v>
      </c>
      <c r="I1804" s="39">
        <v>3</v>
      </c>
      <c r="J1804" s="39">
        <v>0</v>
      </c>
      <c r="K1804" s="39">
        <v>3647.4</v>
      </c>
      <c r="L1804" s="39">
        <v>2120.9</v>
      </c>
      <c r="M1804" s="41">
        <v>0</v>
      </c>
      <c r="N1804" s="41">
        <f t="shared" si="160"/>
        <v>0</v>
      </c>
      <c r="O1804" s="41">
        <v>0</v>
      </c>
      <c r="P1804" s="41">
        <v>0</v>
      </c>
      <c r="Q1804" s="41">
        <v>0</v>
      </c>
      <c r="R1804" s="52">
        <v>45658</v>
      </c>
      <c r="S1804" s="52">
        <v>46022</v>
      </c>
    </row>
    <row r="1805" spans="1:19" ht="20.25" x14ac:dyDescent="0.3">
      <c r="A1805" s="39">
        <v>161</v>
      </c>
      <c r="B1805" s="43" t="s">
        <v>1305</v>
      </c>
      <c r="C1805" s="50">
        <v>36622</v>
      </c>
      <c r="D1805" s="39" t="s">
        <v>1896</v>
      </c>
      <c r="E1805" s="39">
        <v>1966</v>
      </c>
      <c r="F1805" s="39" t="s">
        <v>2122</v>
      </c>
      <c r="G1805" s="51" t="s">
        <v>2089</v>
      </c>
      <c r="H1805" s="39">
        <v>5</v>
      </c>
      <c r="I1805" s="39">
        <v>3</v>
      </c>
      <c r="J1805" s="39">
        <v>0</v>
      </c>
      <c r="K1805" s="39">
        <v>3793.9</v>
      </c>
      <c r="L1805" s="39">
        <v>2342.8000000000002</v>
      </c>
      <c r="M1805" s="41">
        <v>0</v>
      </c>
      <c r="N1805" s="41">
        <f t="shared" si="160"/>
        <v>0</v>
      </c>
      <c r="O1805" s="41">
        <v>0</v>
      </c>
      <c r="P1805" s="41">
        <v>0</v>
      </c>
      <c r="Q1805" s="41">
        <v>0</v>
      </c>
      <c r="R1805" s="52">
        <v>45658</v>
      </c>
      <c r="S1805" s="52">
        <v>46022</v>
      </c>
    </row>
    <row r="1806" spans="1:19" ht="20.25" x14ac:dyDescent="0.3">
      <c r="A1806" s="39">
        <v>162</v>
      </c>
      <c r="B1806" s="43" t="s">
        <v>1306</v>
      </c>
      <c r="C1806" s="50">
        <v>36701</v>
      </c>
      <c r="D1806" s="39" t="s">
        <v>1896</v>
      </c>
      <c r="E1806" s="39">
        <v>1965</v>
      </c>
      <c r="F1806" s="39" t="s">
        <v>2122</v>
      </c>
      <c r="G1806" s="51" t="s">
        <v>2094</v>
      </c>
      <c r="H1806" s="39">
        <v>2</v>
      </c>
      <c r="I1806" s="39">
        <v>1</v>
      </c>
      <c r="J1806" s="39">
        <v>0</v>
      </c>
      <c r="K1806" s="39">
        <v>268.81</v>
      </c>
      <c r="L1806" s="39">
        <v>209.5</v>
      </c>
      <c r="M1806" s="41">
        <v>0</v>
      </c>
      <c r="N1806" s="41">
        <f t="shared" si="160"/>
        <v>0</v>
      </c>
      <c r="O1806" s="41">
        <v>0</v>
      </c>
      <c r="P1806" s="41">
        <v>0</v>
      </c>
      <c r="Q1806" s="41">
        <v>0</v>
      </c>
      <c r="R1806" s="52">
        <v>45658</v>
      </c>
      <c r="S1806" s="52">
        <v>46022</v>
      </c>
    </row>
    <row r="1807" spans="1:19" ht="20.25" x14ac:dyDescent="0.3">
      <c r="A1807" s="39">
        <v>163</v>
      </c>
      <c r="B1807" s="43" t="s">
        <v>1307</v>
      </c>
      <c r="C1807" s="50">
        <v>36782</v>
      </c>
      <c r="D1807" s="39" t="s">
        <v>1896</v>
      </c>
      <c r="E1807" s="39">
        <v>1968</v>
      </c>
      <c r="F1807" s="39" t="s">
        <v>2122</v>
      </c>
      <c r="G1807" s="51" t="s">
        <v>2088</v>
      </c>
      <c r="H1807" s="39">
        <v>5</v>
      </c>
      <c r="I1807" s="39">
        <v>10</v>
      </c>
      <c r="J1807" s="39">
        <v>0</v>
      </c>
      <c r="K1807" s="39">
        <v>13235.7</v>
      </c>
      <c r="L1807" s="39">
        <v>9749.7000000000007</v>
      </c>
      <c r="M1807" s="41">
        <v>0</v>
      </c>
      <c r="N1807" s="41">
        <f t="shared" si="160"/>
        <v>0</v>
      </c>
      <c r="O1807" s="41">
        <v>0</v>
      </c>
      <c r="P1807" s="41">
        <v>0</v>
      </c>
      <c r="Q1807" s="41">
        <v>0</v>
      </c>
      <c r="R1807" s="52">
        <v>45658</v>
      </c>
      <c r="S1807" s="52">
        <v>46022</v>
      </c>
    </row>
    <row r="1808" spans="1:19" ht="20.25" x14ac:dyDescent="0.3">
      <c r="A1808" s="39">
        <v>164</v>
      </c>
      <c r="B1808" s="43" t="s">
        <v>1308</v>
      </c>
      <c r="C1808" s="50">
        <v>36779</v>
      </c>
      <c r="D1808" s="39" t="s">
        <v>1896</v>
      </c>
      <c r="E1808" s="39">
        <v>1974</v>
      </c>
      <c r="F1808" s="39" t="s">
        <v>2122</v>
      </c>
      <c r="G1808" s="51" t="s">
        <v>2089</v>
      </c>
      <c r="H1808" s="39">
        <v>5</v>
      </c>
      <c r="I1808" s="39">
        <v>9</v>
      </c>
      <c r="J1808" s="39">
        <v>0</v>
      </c>
      <c r="K1808" s="39">
        <v>11235.6</v>
      </c>
      <c r="L1808" s="39">
        <v>8539.5</v>
      </c>
      <c r="M1808" s="41">
        <v>0</v>
      </c>
      <c r="N1808" s="41">
        <f t="shared" si="160"/>
        <v>0</v>
      </c>
      <c r="O1808" s="41">
        <v>0</v>
      </c>
      <c r="P1808" s="41">
        <v>0</v>
      </c>
      <c r="Q1808" s="41">
        <v>0</v>
      </c>
      <c r="R1808" s="52">
        <v>45658</v>
      </c>
      <c r="S1808" s="52">
        <v>46022</v>
      </c>
    </row>
    <row r="1809" spans="1:19" ht="20.25" x14ac:dyDescent="0.3">
      <c r="A1809" s="39">
        <v>165</v>
      </c>
      <c r="B1809" s="43" t="s">
        <v>1281</v>
      </c>
      <c r="C1809" s="50">
        <v>33328</v>
      </c>
      <c r="D1809" s="39" t="s">
        <v>1896</v>
      </c>
      <c r="E1809" s="39">
        <v>1960</v>
      </c>
      <c r="F1809" s="39" t="s">
        <v>2122</v>
      </c>
      <c r="G1809" s="51" t="s">
        <v>2094</v>
      </c>
      <c r="H1809" s="39">
        <v>2</v>
      </c>
      <c r="I1809" s="39">
        <v>2</v>
      </c>
      <c r="J1809" s="39">
        <v>0</v>
      </c>
      <c r="K1809" s="39">
        <v>1165</v>
      </c>
      <c r="L1809" s="39">
        <v>643.79999999999995</v>
      </c>
      <c r="M1809" s="41">
        <v>0</v>
      </c>
      <c r="N1809" s="41">
        <f t="shared" si="160"/>
        <v>0</v>
      </c>
      <c r="O1809" s="41">
        <v>0</v>
      </c>
      <c r="P1809" s="41">
        <v>0</v>
      </c>
      <c r="Q1809" s="41">
        <v>0</v>
      </c>
      <c r="R1809" s="52">
        <v>45658</v>
      </c>
      <c r="S1809" s="52">
        <v>46022</v>
      </c>
    </row>
    <row r="1810" spans="1:19" ht="20.25" x14ac:dyDescent="0.3">
      <c r="A1810" s="39">
        <v>166</v>
      </c>
      <c r="B1810" s="43" t="s">
        <v>1310</v>
      </c>
      <c r="C1810" s="50">
        <v>36812</v>
      </c>
      <c r="D1810" s="39" t="s">
        <v>1896</v>
      </c>
      <c r="E1810" s="39">
        <v>1917</v>
      </c>
      <c r="F1810" s="39" t="s">
        <v>2122</v>
      </c>
      <c r="G1810" s="51" t="s">
        <v>2094</v>
      </c>
      <c r="H1810" s="39">
        <v>2</v>
      </c>
      <c r="I1810" s="39">
        <v>1</v>
      </c>
      <c r="J1810" s="39">
        <v>0</v>
      </c>
      <c r="K1810" s="39">
        <v>382.8</v>
      </c>
      <c r="L1810" s="39">
        <v>314.60000000000002</v>
      </c>
      <c r="M1810" s="41">
        <v>0</v>
      </c>
      <c r="N1810" s="41">
        <f t="shared" si="160"/>
        <v>0</v>
      </c>
      <c r="O1810" s="41">
        <v>0</v>
      </c>
      <c r="P1810" s="41">
        <v>0</v>
      </c>
      <c r="Q1810" s="41">
        <v>0</v>
      </c>
      <c r="R1810" s="52">
        <v>45658</v>
      </c>
      <c r="S1810" s="52">
        <v>46022</v>
      </c>
    </row>
    <row r="1811" spans="1:19" ht="20.25" x14ac:dyDescent="0.3">
      <c r="A1811" s="39">
        <v>167</v>
      </c>
      <c r="B1811" s="43" t="s">
        <v>1311</v>
      </c>
      <c r="C1811" s="50">
        <v>36813</v>
      </c>
      <c r="D1811" s="39" t="s">
        <v>1896</v>
      </c>
      <c r="E1811" s="39">
        <v>1959</v>
      </c>
      <c r="F1811" s="39" t="s">
        <v>2122</v>
      </c>
      <c r="G1811" s="51" t="s">
        <v>2094</v>
      </c>
      <c r="H1811" s="39">
        <v>2</v>
      </c>
      <c r="I1811" s="39">
        <v>2</v>
      </c>
      <c r="J1811" s="39">
        <v>0</v>
      </c>
      <c r="K1811" s="39">
        <v>438.9</v>
      </c>
      <c r="L1811" s="39">
        <v>398.5</v>
      </c>
      <c r="M1811" s="41">
        <v>0</v>
      </c>
      <c r="N1811" s="41">
        <f t="shared" si="160"/>
        <v>0</v>
      </c>
      <c r="O1811" s="41">
        <v>0</v>
      </c>
      <c r="P1811" s="41">
        <v>0</v>
      </c>
      <c r="Q1811" s="41">
        <v>0</v>
      </c>
      <c r="R1811" s="52">
        <v>45658</v>
      </c>
      <c r="S1811" s="52">
        <v>46022</v>
      </c>
    </row>
    <row r="1812" spans="1:19" ht="20.25" x14ac:dyDescent="0.3">
      <c r="A1812" s="39">
        <v>168</v>
      </c>
      <c r="B1812" s="43" t="s">
        <v>1312</v>
      </c>
      <c r="C1812" s="50">
        <v>36839</v>
      </c>
      <c r="D1812" s="39" t="s">
        <v>1896</v>
      </c>
      <c r="E1812" s="39">
        <v>1974</v>
      </c>
      <c r="F1812" s="39" t="s">
        <v>2122</v>
      </c>
      <c r="G1812" s="51" t="s">
        <v>2088</v>
      </c>
      <c r="H1812" s="39">
        <v>5</v>
      </c>
      <c r="I1812" s="39">
        <v>6</v>
      </c>
      <c r="J1812" s="39">
        <v>0</v>
      </c>
      <c r="K1812" s="39">
        <v>6953.6</v>
      </c>
      <c r="L1812" s="39">
        <v>4304.58</v>
      </c>
      <c r="M1812" s="41">
        <v>0</v>
      </c>
      <c r="N1812" s="41">
        <f t="shared" si="160"/>
        <v>0</v>
      </c>
      <c r="O1812" s="41">
        <v>0</v>
      </c>
      <c r="P1812" s="41">
        <v>0</v>
      </c>
      <c r="Q1812" s="41">
        <v>0</v>
      </c>
      <c r="R1812" s="52">
        <v>45658</v>
      </c>
      <c r="S1812" s="52">
        <v>46022</v>
      </c>
    </row>
    <row r="1813" spans="1:19" ht="20.25" x14ac:dyDescent="0.3">
      <c r="A1813" s="39">
        <v>169</v>
      </c>
      <c r="B1813" s="43" t="s">
        <v>1313</v>
      </c>
      <c r="C1813" s="50">
        <v>36842</v>
      </c>
      <c r="D1813" s="39" t="s">
        <v>1896</v>
      </c>
      <c r="E1813" s="39">
        <v>1966</v>
      </c>
      <c r="F1813" s="39" t="s">
        <v>2122</v>
      </c>
      <c r="G1813" s="51" t="s">
        <v>2088</v>
      </c>
      <c r="H1813" s="39">
        <v>5</v>
      </c>
      <c r="I1813" s="39">
        <v>6</v>
      </c>
      <c r="J1813" s="39">
        <v>0</v>
      </c>
      <c r="K1813" s="39">
        <v>8209.2999999999993</v>
      </c>
      <c r="L1813" s="39">
        <v>5136.7</v>
      </c>
      <c r="M1813" s="41">
        <v>0</v>
      </c>
      <c r="N1813" s="41">
        <f t="shared" si="160"/>
        <v>0</v>
      </c>
      <c r="O1813" s="41">
        <v>0</v>
      </c>
      <c r="P1813" s="41">
        <v>0</v>
      </c>
      <c r="Q1813" s="41">
        <v>0</v>
      </c>
      <c r="R1813" s="52">
        <v>45658</v>
      </c>
      <c r="S1813" s="52">
        <v>46022</v>
      </c>
    </row>
    <row r="1814" spans="1:19" ht="20.25" x14ac:dyDescent="0.3">
      <c r="A1814" s="39">
        <v>170</v>
      </c>
      <c r="B1814" s="43" t="s">
        <v>1314</v>
      </c>
      <c r="C1814" s="50">
        <v>36844</v>
      </c>
      <c r="D1814" s="39" t="s">
        <v>1896</v>
      </c>
      <c r="E1814" s="39">
        <v>1967</v>
      </c>
      <c r="F1814" s="39" t="s">
        <v>2122</v>
      </c>
      <c r="G1814" s="51" t="s">
        <v>2089</v>
      </c>
      <c r="H1814" s="39">
        <v>5</v>
      </c>
      <c r="I1814" s="39">
        <v>3</v>
      </c>
      <c r="J1814" s="39">
        <v>0</v>
      </c>
      <c r="K1814" s="39">
        <v>4127.5</v>
      </c>
      <c r="L1814" s="39">
        <v>2443.5</v>
      </c>
      <c r="M1814" s="41">
        <v>0</v>
      </c>
      <c r="N1814" s="41">
        <f t="shared" si="160"/>
        <v>0</v>
      </c>
      <c r="O1814" s="41">
        <v>0</v>
      </c>
      <c r="P1814" s="41">
        <v>0</v>
      </c>
      <c r="Q1814" s="41">
        <v>0</v>
      </c>
      <c r="R1814" s="52">
        <v>45658</v>
      </c>
      <c r="S1814" s="52">
        <v>46022</v>
      </c>
    </row>
    <row r="1815" spans="1:19" ht="20.25" x14ac:dyDescent="0.3">
      <c r="A1815" s="39">
        <v>171</v>
      </c>
      <c r="B1815" s="43" t="s">
        <v>1315</v>
      </c>
      <c r="C1815" s="50">
        <v>36847</v>
      </c>
      <c r="D1815" s="39" t="s">
        <v>1896</v>
      </c>
      <c r="E1815" s="39">
        <v>1968</v>
      </c>
      <c r="F1815" s="39" t="s">
        <v>2122</v>
      </c>
      <c r="G1815" s="51" t="s">
        <v>2089</v>
      </c>
      <c r="H1815" s="39">
        <v>5</v>
      </c>
      <c r="I1815" s="39">
        <v>3</v>
      </c>
      <c r="J1815" s="39">
        <v>0</v>
      </c>
      <c r="K1815" s="39">
        <v>4036.5</v>
      </c>
      <c r="L1815" s="39">
        <v>2491.5</v>
      </c>
      <c r="M1815" s="41">
        <v>0</v>
      </c>
      <c r="N1815" s="41">
        <f t="shared" si="160"/>
        <v>0</v>
      </c>
      <c r="O1815" s="41">
        <v>0</v>
      </c>
      <c r="P1815" s="41">
        <v>0</v>
      </c>
      <c r="Q1815" s="41">
        <v>0</v>
      </c>
      <c r="R1815" s="52">
        <v>45658</v>
      </c>
      <c r="S1815" s="52">
        <v>46022</v>
      </c>
    </row>
    <row r="1816" spans="1:19" ht="20.25" x14ac:dyDescent="0.3">
      <c r="A1816" s="39">
        <v>172</v>
      </c>
      <c r="B1816" s="43" t="s">
        <v>1316</v>
      </c>
      <c r="C1816" s="50">
        <v>36822</v>
      </c>
      <c r="D1816" s="39" t="s">
        <v>1896</v>
      </c>
      <c r="E1816" s="39">
        <v>1972</v>
      </c>
      <c r="F1816" s="39" t="s">
        <v>2122</v>
      </c>
      <c r="G1816" s="51" t="s">
        <v>2089</v>
      </c>
      <c r="H1816" s="39">
        <v>4</v>
      </c>
      <c r="I1816" s="39">
        <v>6</v>
      </c>
      <c r="J1816" s="39">
        <v>0</v>
      </c>
      <c r="K1816" s="39">
        <v>5155.3</v>
      </c>
      <c r="L1816" s="39">
        <v>4626.8999999999996</v>
      </c>
      <c r="M1816" s="41">
        <v>0</v>
      </c>
      <c r="N1816" s="41">
        <f t="shared" si="160"/>
        <v>0</v>
      </c>
      <c r="O1816" s="41">
        <v>0</v>
      </c>
      <c r="P1816" s="41">
        <v>0</v>
      </c>
      <c r="Q1816" s="41">
        <v>0</v>
      </c>
      <c r="R1816" s="52">
        <v>45658</v>
      </c>
      <c r="S1816" s="52">
        <v>46022</v>
      </c>
    </row>
    <row r="1817" spans="1:19" ht="20.25" x14ac:dyDescent="0.3">
      <c r="A1817" s="39">
        <v>173</v>
      </c>
      <c r="B1817" s="43" t="s">
        <v>1317</v>
      </c>
      <c r="C1817" s="50">
        <v>36830</v>
      </c>
      <c r="D1817" s="39" t="s">
        <v>1896</v>
      </c>
      <c r="E1817" s="39">
        <v>1970</v>
      </c>
      <c r="F1817" s="39" t="s">
        <v>2122</v>
      </c>
      <c r="G1817" s="51" t="s">
        <v>2088</v>
      </c>
      <c r="H1817" s="39">
        <v>5</v>
      </c>
      <c r="I1817" s="39">
        <v>8</v>
      </c>
      <c r="J1817" s="39">
        <v>0</v>
      </c>
      <c r="K1817" s="39">
        <v>9656.2000000000007</v>
      </c>
      <c r="L1817" s="39">
        <v>5709.7</v>
      </c>
      <c r="M1817" s="41">
        <v>0</v>
      </c>
      <c r="N1817" s="41">
        <f t="shared" si="160"/>
        <v>0</v>
      </c>
      <c r="O1817" s="41">
        <v>0</v>
      </c>
      <c r="P1817" s="41">
        <v>0</v>
      </c>
      <c r="Q1817" s="41">
        <v>0</v>
      </c>
      <c r="R1817" s="52">
        <v>45658</v>
      </c>
      <c r="S1817" s="52">
        <v>46022</v>
      </c>
    </row>
    <row r="1818" spans="1:19" ht="20.25" x14ac:dyDescent="0.3">
      <c r="A1818" s="39">
        <v>174</v>
      </c>
      <c r="B1818" s="43" t="s">
        <v>1318</v>
      </c>
      <c r="C1818" s="50">
        <v>36834</v>
      </c>
      <c r="D1818" s="39" t="s">
        <v>1896</v>
      </c>
      <c r="E1818" s="39">
        <v>1969</v>
      </c>
      <c r="F1818" s="39" t="s">
        <v>2122</v>
      </c>
      <c r="G1818" s="51" t="s">
        <v>2088</v>
      </c>
      <c r="H1818" s="39">
        <v>5</v>
      </c>
      <c r="I1818" s="39">
        <v>8</v>
      </c>
      <c r="J1818" s="39">
        <v>0</v>
      </c>
      <c r="K1818" s="39">
        <v>9128.6</v>
      </c>
      <c r="L1818" s="39">
        <v>5619.4</v>
      </c>
      <c r="M1818" s="41">
        <v>0</v>
      </c>
      <c r="N1818" s="41">
        <f t="shared" si="160"/>
        <v>0</v>
      </c>
      <c r="O1818" s="41">
        <v>0</v>
      </c>
      <c r="P1818" s="41">
        <v>0</v>
      </c>
      <c r="Q1818" s="41">
        <v>0</v>
      </c>
      <c r="R1818" s="52">
        <v>45658</v>
      </c>
      <c r="S1818" s="52">
        <v>46022</v>
      </c>
    </row>
    <row r="1819" spans="1:19" ht="20.25" x14ac:dyDescent="0.3">
      <c r="A1819" s="39">
        <v>175</v>
      </c>
      <c r="B1819" s="43" t="s">
        <v>1319</v>
      </c>
      <c r="C1819" s="50">
        <v>36887</v>
      </c>
      <c r="D1819" s="39" t="s">
        <v>1896</v>
      </c>
      <c r="E1819" s="39">
        <v>1960</v>
      </c>
      <c r="F1819" s="39" t="s">
        <v>2122</v>
      </c>
      <c r="G1819" s="51" t="s">
        <v>2094</v>
      </c>
      <c r="H1819" s="39">
        <v>2</v>
      </c>
      <c r="I1819" s="39">
        <v>1</v>
      </c>
      <c r="J1819" s="39">
        <v>0</v>
      </c>
      <c r="K1819" s="39">
        <v>261.39999999999998</v>
      </c>
      <c r="L1819" s="39">
        <v>262.10000000000002</v>
      </c>
      <c r="M1819" s="41">
        <v>0</v>
      </c>
      <c r="N1819" s="41">
        <f t="shared" si="160"/>
        <v>0</v>
      </c>
      <c r="O1819" s="41">
        <v>0</v>
      </c>
      <c r="P1819" s="41">
        <v>0</v>
      </c>
      <c r="Q1819" s="41">
        <v>0</v>
      </c>
      <c r="R1819" s="52">
        <v>45658</v>
      </c>
      <c r="S1819" s="52">
        <v>46022</v>
      </c>
    </row>
    <row r="1820" spans="1:19" ht="20.25" x14ac:dyDescent="0.3">
      <c r="A1820" s="39">
        <v>176</v>
      </c>
      <c r="B1820" s="43" t="s">
        <v>1320</v>
      </c>
      <c r="C1820" s="50">
        <v>36888</v>
      </c>
      <c r="D1820" s="39" t="s">
        <v>1896</v>
      </c>
      <c r="E1820" s="39">
        <v>1961</v>
      </c>
      <c r="F1820" s="39" t="s">
        <v>2122</v>
      </c>
      <c r="G1820" s="51" t="s">
        <v>2089</v>
      </c>
      <c r="H1820" s="39">
        <v>2</v>
      </c>
      <c r="I1820" s="39">
        <v>2</v>
      </c>
      <c r="J1820" s="39">
        <v>0</v>
      </c>
      <c r="K1820" s="39">
        <v>621.5</v>
      </c>
      <c r="L1820" s="39">
        <v>621.5</v>
      </c>
      <c r="M1820" s="41">
        <v>0</v>
      </c>
      <c r="N1820" s="41">
        <f t="shared" si="160"/>
        <v>0</v>
      </c>
      <c r="O1820" s="41">
        <v>0</v>
      </c>
      <c r="P1820" s="41">
        <v>0</v>
      </c>
      <c r="Q1820" s="41">
        <v>0</v>
      </c>
      <c r="R1820" s="52">
        <v>45658</v>
      </c>
      <c r="S1820" s="52">
        <v>46022</v>
      </c>
    </row>
    <row r="1821" spans="1:19" ht="20.25" x14ac:dyDescent="0.3">
      <c r="A1821" s="39">
        <v>177</v>
      </c>
      <c r="B1821" s="43" t="s">
        <v>1321</v>
      </c>
      <c r="C1821" s="50">
        <v>36889</v>
      </c>
      <c r="D1821" s="39" t="s">
        <v>1896</v>
      </c>
      <c r="E1821" s="39">
        <v>1959</v>
      </c>
      <c r="F1821" s="39" t="s">
        <v>2122</v>
      </c>
      <c r="G1821" s="51" t="s">
        <v>2089</v>
      </c>
      <c r="H1821" s="39">
        <v>2</v>
      </c>
      <c r="I1821" s="39">
        <v>2</v>
      </c>
      <c r="J1821" s="39">
        <v>0</v>
      </c>
      <c r="K1821" s="39">
        <v>831.3</v>
      </c>
      <c r="L1821" s="39">
        <v>610.29999999999995</v>
      </c>
      <c r="M1821" s="41">
        <v>0</v>
      </c>
      <c r="N1821" s="41">
        <f t="shared" si="160"/>
        <v>0</v>
      </c>
      <c r="O1821" s="41">
        <v>0</v>
      </c>
      <c r="P1821" s="41">
        <v>0</v>
      </c>
      <c r="Q1821" s="41">
        <v>0</v>
      </c>
      <c r="R1821" s="52">
        <v>45658</v>
      </c>
      <c r="S1821" s="52">
        <v>46022</v>
      </c>
    </row>
    <row r="1822" spans="1:19" ht="20.25" x14ac:dyDescent="0.3">
      <c r="A1822" s="39">
        <v>178</v>
      </c>
      <c r="B1822" s="43" t="s">
        <v>1322</v>
      </c>
      <c r="C1822" s="50">
        <v>36891</v>
      </c>
      <c r="D1822" s="39" t="s">
        <v>1896</v>
      </c>
      <c r="E1822" s="39">
        <v>1958</v>
      </c>
      <c r="F1822" s="39" t="s">
        <v>2122</v>
      </c>
      <c r="G1822" s="51" t="s">
        <v>2089</v>
      </c>
      <c r="H1822" s="39">
        <v>2</v>
      </c>
      <c r="I1822" s="39">
        <v>1</v>
      </c>
      <c r="J1822" s="39">
        <v>0</v>
      </c>
      <c r="K1822" s="39">
        <v>391.3</v>
      </c>
      <c r="L1822" s="39">
        <v>391.6</v>
      </c>
      <c r="M1822" s="41">
        <v>0</v>
      </c>
      <c r="N1822" s="41">
        <f t="shared" si="160"/>
        <v>0</v>
      </c>
      <c r="O1822" s="41">
        <v>0</v>
      </c>
      <c r="P1822" s="41">
        <v>0</v>
      </c>
      <c r="Q1822" s="41">
        <v>0</v>
      </c>
      <c r="R1822" s="52">
        <v>45658</v>
      </c>
      <c r="S1822" s="52">
        <v>46022</v>
      </c>
    </row>
    <row r="1823" spans="1:19" ht="20.25" x14ac:dyDescent="0.3">
      <c r="A1823" s="39">
        <v>179</v>
      </c>
      <c r="B1823" s="43" t="s">
        <v>1323</v>
      </c>
      <c r="C1823" s="50">
        <v>36861</v>
      </c>
      <c r="D1823" s="39" t="s">
        <v>1896</v>
      </c>
      <c r="E1823" s="39">
        <v>1974</v>
      </c>
      <c r="F1823" s="39" t="s">
        <v>2122</v>
      </c>
      <c r="G1823" s="51" t="s">
        <v>2088</v>
      </c>
      <c r="H1823" s="39">
        <v>5</v>
      </c>
      <c r="I1823" s="39">
        <v>8</v>
      </c>
      <c r="J1823" s="39">
        <v>0</v>
      </c>
      <c r="K1823" s="39">
        <v>9145.7000000000007</v>
      </c>
      <c r="L1823" s="39">
        <v>5678</v>
      </c>
      <c r="M1823" s="41">
        <v>0</v>
      </c>
      <c r="N1823" s="41">
        <f t="shared" si="160"/>
        <v>0</v>
      </c>
      <c r="O1823" s="41">
        <v>0</v>
      </c>
      <c r="P1823" s="41">
        <v>0</v>
      </c>
      <c r="Q1823" s="41">
        <v>0</v>
      </c>
      <c r="R1823" s="52">
        <v>45658</v>
      </c>
      <c r="S1823" s="52">
        <v>46022</v>
      </c>
    </row>
    <row r="1824" spans="1:19" ht="20.25" x14ac:dyDescent="0.3">
      <c r="A1824" s="39">
        <v>180</v>
      </c>
      <c r="B1824" s="43" t="s">
        <v>1324</v>
      </c>
      <c r="C1824" s="50">
        <v>36875</v>
      </c>
      <c r="D1824" s="39" t="s">
        <v>1896</v>
      </c>
      <c r="E1824" s="39">
        <v>1971</v>
      </c>
      <c r="F1824" s="39" t="s">
        <v>2122</v>
      </c>
      <c r="G1824" s="51" t="s">
        <v>2089</v>
      </c>
      <c r="H1824" s="39">
        <v>4</v>
      </c>
      <c r="I1824" s="39">
        <v>6</v>
      </c>
      <c r="J1824" s="39">
        <v>0</v>
      </c>
      <c r="K1824" s="39">
        <v>6633.8</v>
      </c>
      <c r="L1824" s="39">
        <v>4642.7</v>
      </c>
      <c r="M1824" s="41">
        <v>0</v>
      </c>
      <c r="N1824" s="41">
        <f t="shared" si="160"/>
        <v>0</v>
      </c>
      <c r="O1824" s="41">
        <v>0</v>
      </c>
      <c r="P1824" s="41">
        <v>0</v>
      </c>
      <c r="Q1824" s="41">
        <v>0</v>
      </c>
      <c r="R1824" s="52">
        <v>45658</v>
      </c>
      <c r="S1824" s="52">
        <v>46022</v>
      </c>
    </row>
    <row r="1825" spans="1:19" ht="20.25" x14ac:dyDescent="0.3">
      <c r="A1825" s="39">
        <v>181</v>
      </c>
      <c r="B1825" s="43" t="s">
        <v>1238</v>
      </c>
      <c r="C1825" s="50">
        <v>54855</v>
      </c>
      <c r="D1825" s="39" t="s">
        <v>1896</v>
      </c>
      <c r="E1825" s="39">
        <v>1930</v>
      </c>
      <c r="F1825" s="39" t="s">
        <v>2122</v>
      </c>
      <c r="G1825" s="51" t="s">
        <v>2089</v>
      </c>
      <c r="H1825" s="39">
        <v>3</v>
      </c>
      <c r="I1825" s="39">
        <v>2</v>
      </c>
      <c r="J1825" s="39">
        <v>0</v>
      </c>
      <c r="K1825" s="39">
        <v>1044.3</v>
      </c>
      <c r="L1825" s="39">
        <v>900.8</v>
      </c>
      <c r="M1825" s="41">
        <v>0</v>
      </c>
      <c r="N1825" s="41">
        <f t="shared" si="160"/>
        <v>0</v>
      </c>
      <c r="O1825" s="41">
        <v>0</v>
      </c>
      <c r="P1825" s="41">
        <v>0</v>
      </c>
      <c r="Q1825" s="41">
        <v>0</v>
      </c>
      <c r="R1825" s="52">
        <v>45658</v>
      </c>
      <c r="S1825" s="52">
        <v>46022</v>
      </c>
    </row>
    <row r="1826" spans="1:19" ht="20.25" x14ac:dyDescent="0.3">
      <c r="A1826" s="39">
        <v>182</v>
      </c>
      <c r="B1826" s="43" t="s">
        <v>1247</v>
      </c>
      <c r="C1826" s="50">
        <v>54876</v>
      </c>
      <c r="D1826" s="39" t="s">
        <v>1896</v>
      </c>
      <c r="E1826" s="39">
        <v>1958</v>
      </c>
      <c r="F1826" s="39" t="s">
        <v>2122</v>
      </c>
      <c r="G1826" s="51" t="s">
        <v>2096</v>
      </c>
      <c r="H1826" s="39">
        <v>2</v>
      </c>
      <c r="I1826" s="39">
        <v>1</v>
      </c>
      <c r="J1826" s="39">
        <v>0</v>
      </c>
      <c r="K1826" s="39">
        <v>417</v>
      </c>
      <c r="L1826" s="39">
        <v>412.5</v>
      </c>
      <c r="M1826" s="41">
        <v>0</v>
      </c>
      <c r="N1826" s="41">
        <f t="shared" si="160"/>
        <v>0</v>
      </c>
      <c r="O1826" s="41">
        <v>0</v>
      </c>
      <c r="P1826" s="41">
        <v>0</v>
      </c>
      <c r="Q1826" s="41">
        <v>0</v>
      </c>
      <c r="R1826" s="52">
        <v>45658</v>
      </c>
      <c r="S1826" s="52">
        <v>46022</v>
      </c>
    </row>
    <row r="1827" spans="1:19" ht="20.25" x14ac:dyDescent="0.3">
      <c r="A1827" s="39">
        <v>183</v>
      </c>
      <c r="B1827" s="43" t="s">
        <v>1248</v>
      </c>
      <c r="C1827" s="50">
        <v>54877</v>
      </c>
      <c r="D1827" s="39" t="s">
        <v>1896</v>
      </c>
      <c r="E1827" s="39">
        <v>1958</v>
      </c>
      <c r="F1827" s="39" t="s">
        <v>2122</v>
      </c>
      <c r="G1827" s="51" t="s">
        <v>2096</v>
      </c>
      <c r="H1827" s="39">
        <v>2</v>
      </c>
      <c r="I1827" s="39">
        <v>1</v>
      </c>
      <c r="J1827" s="39">
        <v>0</v>
      </c>
      <c r="K1827" s="39">
        <v>411</v>
      </c>
      <c r="L1827" s="39">
        <v>393.7</v>
      </c>
      <c r="M1827" s="41">
        <v>0</v>
      </c>
      <c r="N1827" s="41">
        <f t="shared" si="160"/>
        <v>0</v>
      </c>
      <c r="O1827" s="41">
        <v>0</v>
      </c>
      <c r="P1827" s="41">
        <v>0</v>
      </c>
      <c r="Q1827" s="41">
        <v>0</v>
      </c>
      <c r="R1827" s="52">
        <v>45658</v>
      </c>
      <c r="S1827" s="52">
        <v>46022</v>
      </c>
    </row>
    <row r="1828" spans="1:19" ht="20.25" x14ac:dyDescent="0.3">
      <c r="A1828" s="39">
        <v>184</v>
      </c>
      <c r="B1828" s="43" t="s">
        <v>1249</v>
      </c>
      <c r="C1828" s="50">
        <v>54878</v>
      </c>
      <c r="D1828" s="39" t="s">
        <v>1896</v>
      </c>
      <c r="E1828" s="39">
        <v>1958</v>
      </c>
      <c r="F1828" s="39" t="s">
        <v>2122</v>
      </c>
      <c r="G1828" s="51" t="s">
        <v>2096</v>
      </c>
      <c r="H1828" s="39">
        <v>2</v>
      </c>
      <c r="I1828" s="39">
        <v>1</v>
      </c>
      <c r="J1828" s="39">
        <v>0</v>
      </c>
      <c r="K1828" s="39">
        <v>454</v>
      </c>
      <c r="L1828" s="39">
        <v>402.2</v>
      </c>
      <c r="M1828" s="41">
        <v>0</v>
      </c>
      <c r="N1828" s="41">
        <f t="shared" si="160"/>
        <v>0</v>
      </c>
      <c r="O1828" s="41">
        <v>0</v>
      </c>
      <c r="P1828" s="41">
        <v>0</v>
      </c>
      <c r="Q1828" s="41">
        <v>0</v>
      </c>
      <c r="R1828" s="52">
        <v>45658</v>
      </c>
      <c r="S1828" s="52">
        <v>46022</v>
      </c>
    </row>
    <row r="1829" spans="1:19" ht="20.25" x14ac:dyDescent="0.3">
      <c r="A1829" s="39">
        <v>185</v>
      </c>
      <c r="B1829" s="43" t="s">
        <v>1254</v>
      </c>
      <c r="C1829" s="50">
        <v>54881</v>
      </c>
      <c r="D1829" s="39" t="s">
        <v>1896</v>
      </c>
      <c r="E1829" s="39">
        <v>1948</v>
      </c>
      <c r="F1829" s="39" t="s">
        <v>2122</v>
      </c>
      <c r="G1829" s="51" t="s">
        <v>2103</v>
      </c>
      <c r="H1829" s="39">
        <v>2</v>
      </c>
      <c r="I1829" s="39">
        <v>1</v>
      </c>
      <c r="J1829" s="39">
        <v>0</v>
      </c>
      <c r="K1829" s="39">
        <v>412.7</v>
      </c>
      <c r="L1829" s="39">
        <v>407.6</v>
      </c>
      <c r="M1829" s="41">
        <v>0</v>
      </c>
      <c r="N1829" s="41">
        <f t="shared" si="160"/>
        <v>0</v>
      </c>
      <c r="O1829" s="41">
        <v>0</v>
      </c>
      <c r="P1829" s="41">
        <v>0</v>
      </c>
      <c r="Q1829" s="41">
        <v>0</v>
      </c>
      <c r="R1829" s="52">
        <v>45658</v>
      </c>
      <c r="S1829" s="52">
        <v>46022</v>
      </c>
    </row>
    <row r="1830" spans="1:19" ht="20.25" x14ac:dyDescent="0.3">
      <c r="A1830" s="39">
        <v>186</v>
      </c>
      <c r="B1830" s="43" t="s">
        <v>1282</v>
      </c>
      <c r="C1830" s="50">
        <v>55457</v>
      </c>
      <c r="D1830" s="39" t="s">
        <v>1896</v>
      </c>
      <c r="E1830" s="39">
        <v>1937</v>
      </c>
      <c r="F1830" s="39" t="s">
        <v>2122</v>
      </c>
      <c r="G1830" s="51" t="s">
        <v>2121</v>
      </c>
      <c r="H1830" s="39">
        <v>4</v>
      </c>
      <c r="I1830" s="39">
        <v>1</v>
      </c>
      <c r="J1830" s="39">
        <v>0</v>
      </c>
      <c r="K1830" s="39">
        <v>3111.8</v>
      </c>
      <c r="L1830" s="39">
        <v>2206.6</v>
      </c>
      <c r="M1830" s="41">
        <v>0</v>
      </c>
      <c r="N1830" s="41">
        <f t="shared" si="160"/>
        <v>0</v>
      </c>
      <c r="O1830" s="41">
        <v>0</v>
      </c>
      <c r="P1830" s="41">
        <v>0</v>
      </c>
      <c r="Q1830" s="41">
        <v>0</v>
      </c>
      <c r="R1830" s="52">
        <v>45658</v>
      </c>
      <c r="S1830" s="52">
        <v>46022</v>
      </c>
    </row>
    <row r="1831" spans="1:19" ht="20.25" x14ac:dyDescent="0.3">
      <c r="A1831" s="39">
        <v>187</v>
      </c>
      <c r="B1831" s="43" t="s">
        <v>1325</v>
      </c>
      <c r="C1831" s="50">
        <v>55661</v>
      </c>
      <c r="D1831" s="39" t="s">
        <v>1896</v>
      </c>
      <c r="E1831" s="39">
        <v>1957</v>
      </c>
      <c r="F1831" s="39" t="s">
        <v>2122</v>
      </c>
      <c r="G1831" s="51" t="s">
        <v>2089</v>
      </c>
      <c r="H1831" s="39">
        <v>2</v>
      </c>
      <c r="I1831" s="39">
        <v>1</v>
      </c>
      <c r="J1831" s="39">
        <v>0</v>
      </c>
      <c r="K1831" s="39">
        <v>448.7</v>
      </c>
      <c r="L1831" s="39">
        <v>439.3</v>
      </c>
      <c r="M1831" s="41">
        <v>0</v>
      </c>
      <c r="N1831" s="41">
        <f t="shared" si="160"/>
        <v>0</v>
      </c>
      <c r="O1831" s="41">
        <v>0</v>
      </c>
      <c r="P1831" s="41">
        <v>0</v>
      </c>
      <c r="Q1831" s="41">
        <v>0</v>
      </c>
      <c r="R1831" s="52">
        <v>45658</v>
      </c>
      <c r="S1831" s="52">
        <v>46022</v>
      </c>
    </row>
    <row r="1832" spans="1:19" ht="20.25" x14ac:dyDescent="0.3">
      <c r="A1832" s="39">
        <v>188</v>
      </c>
      <c r="B1832" s="43" t="s">
        <v>1326</v>
      </c>
      <c r="C1832" s="50">
        <v>55711</v>
      </c>
      <c r="D1832" s="39" t="s">
        <v>1896</v>
      </c>
      <c r="E1832" s="39">
        <v>1915</v>
      </c>
      <c r="F1832" s="39" t="s">
        <v>2122</v>
      </c>
      <c r="G1832" s="51" t="s">
        <v>2096</v>
      </c>
      <c r="H1832" s="39">
        <v>2</v>
      </c>
      <c r="I1832" s="39">
        <v>2</v>
      </c>
      <c r="J1832" s="39">
        <v>0</v>
      </c>
      <c r="K1832" s="39">
        <v>600</v>
      </c>
      <c r="L1832" s="39">
        <v>493.9</v>
      </c>
      <c r="M1832" s="41">
        <v>0</v>
      </c>
      <c r="N1832" s="41">
        <f t="shared" si="160"/>
        <v>0</v>
      </c>
      <c r="O1832" s="41">
        <v>0</v>
      </c>
      <c r="P1832" s="41">
        <v>0</v>
      </c>
      <c r="Q1832" s="41">
        <v>0</v>
      </c>
      <c r="R1832" s="52">
        <v>45658</v>
      </c>
      <c r="S1832" s="52">
        <v>46022</v>
      </c>
    </row>
    <row r="1833" spans="1:19" ht="20.25" x14ac:dyDescent="0.3">
      <c r="A1833" s="39">
        <v>189</v>
      </c>
      <c r="B1833" s="43" t="s">
        <v>1327</v>
      </c>
      <c r="C1833" s="50">
        <v>55713</v>
      </c>
      <c r="D1833" s="39" t="s">
        <v>1896</v>
      </c>
      <c r="E1833" s="39">
        <v>1912</v>
      </c>
      <c r="F1833" s="39" t="s">
        <v>2122</v>
      </c>
      <c r="G1833" s="51" t="s">
        <v>2096</v>
      </c>
      <c r="H1833" s="39">
        <v>1</v>
      </c>
      <c r="I1833" s="39">
        <v>2</v>
      </c>
      <c r="J1833" s="39">
        <v>0</v>
      </c>
      <c r="K1833" s="39">
        <v>158.19999999999999</v>
      </c>
      <c r="L1833" s="39">
        <v>158.19999999999999</v>
      </c>
      <c r="M1833" s="41">
        <v>0</v>
      </c>
      <c r="N1833" s="41">
        <f t="shared" si="160"/>
        <v>0</v>
      </c>
      <c r="O1833" s="41">
        <v>0</v>
      </c>
      <c r="P1833" s="41">
        <v>0</v>
      </c>
      <c r="Q1833" s="41">
        <v>0</v>
      </c>
      <c r="R1833" s="52">
        <v>45658</v>
      </c>
      <c r="S1833" s="52">
        <v>46022</v>
      </c>
    </row>
    <row r="1834" spans="1:19" ht="20.25" x14ac:dyDescent="0.3">
      <c r="A1834" s="39">
        <v>190</v>
      </c>
      <c r="B1834" s="43" t="s">
        <v>1328</v>
      </c>
      <c r="C1834" s="50">
        <v>55716</v>
      </c>
      <c r="D1834" s="39" t="s">
        <v>1896</v>
      </c>
      <c r="E1834" s="39">
        <v>1909</v>
      </c>
      <c r="F1834" s="39" t="s">
        <v>2122</v>
      </c>
      <c r="G1834" s="51" t="s">
        <v>2096</v>
      </c>
      <c r="H1834" s="39">
        <v>1</v>
      </c>
      <c r="I1834" s="39">
        <v>3</v>
      </c>
      <c r="J1834" s="39">
        <v>0</v>
      </c>
      <c r="K1834" s="39">
        <v>215</v>
      </c>
      <c r="L1834" s="39">
        <v>195.6</v>
      </c>
      <c r="M1834" s="41">
        <v>0</v>
      </c>
      <c r="N1834" s="41">
        <f t="shared" si="160"/>
        <v>0</v>
      </c>
      <c r="O1834" s="41">
        <v>0</v>
      </c>
      <c r="P1834" s="41">
        <v>0</v>
      </c>
      <c r="Q1834" s="41">
        <v>0</v>
      </c>
      <c r="R1834" s="52">
        <v>45658</v>
      </c>
      <c r="S1834" s="52">
        <v>46022</v>
      </c>
    </row>
    <row r="1835" spans="1:19" ht="20.25" x14ac:dyDescent="0.3">
      <c r="A1835" s="39">
        <v>191</v>
      </c>
      <c r="B1835" s="43" t="s">
        <v>1330</v>
      </c>
      <c r="C1835" s="50">
        <v>36933</v>
      </c>
      <c r="D1835" s="39" t="s">
        <v>1896</v>
      </c>
      <c r="E1835" s="39">
        <v>1959</v>
      </c>
      <c r="F1835" s="39" t="s">
        <v>2122</v>
      </c>
      <c r="G1835" s="51" t="s">
        <v>2094</v>
      </c>
      <c r="H1835" s="39">
        <v>2</v>
      </c>
      <c r="I1835" s="39">
        <v>1</v>
      </c>
      <c r="J1835" s="39">
        <v>0</v>
      </c>
      <c r="K1835" s="39">
        <v>301.12</v>
      </c>
      <c r="L1835" s="39">
        <v>395.3</v>
      </c>
      <c r="M1835" s="41">
        <v>0</v>
      </c>
      <c r="N1835" s="41">
        <f t="shared" si="160"/>
        <v>0</v>
      </c>
      <c r="O1835" s="41">
        <v>0</v>
      </c>
      <c r="P1835" s="41">
        <v>0</v>
      </c>
      <c r="Q1835" s="41">
        <v>0</v>
      </c>
      <c r="R1835" s="52">
        <v>45658</v>
      </c>
      <c r="S1835" s="52">
        <v>46022</v>
      </c>
    </row>
    <row r="1836" spans="1:19" ht="20.25" x14ac:dyDescent="0.3">
      <c r="A1836" s="39">
        <v>192</v>
      </c>
      <c r="B1836" s="43" t="s">
        <v>1331</v>
      </c>
      <c r="C1836" s="50">
        <v>36945</v>
      </c>
      <c r="D1836" s="39" t="s">
        <v>1896</v>
      </c>
      <c r="E1836" s="39">
        <v>1952</v>
      </c>
      <c r="F1836" s="39" t="s">
        <v>2122</v>
      </c>
      <c r="G1836" s="51" t="s">
        <v>2094</v>
      </c>
      <c r="H1836" s="39">
        <v>2</v>
      </c>
      <c r="I1836" s="39">
        <v>1</v>
      </c>
      <c r="J1836" s="39">
        <v>0</v>
      </c>
      <c r="K1836" s="39">
        <v>388.3</v>
      </c>
      <c r="L1836" s="39">
        <v>314.3</v>
      </c>
      <c r="M1836" s="41">
        <v>0</v>
      </c>
      <c r="N1836" s="41">
        <f t="shared" si="160"/>
        <v>0</v>
      </c>
      <c r="O1836" s="41">
        <v>0</v>
      </c>
      <c r="P1836" s="41">
        <v>0</v>
      </c>
      <c r="Q1836" s="41">
        <v>0</v>
      </c>
      <c r="R1836" s="52">
        <v>45658</v>
      </c>
      <c r="S1836" s="52">
        <v>46022</v>
      </c>
    </row>
    <row r="1837" spans="1:19" ht="20.25" x14ac:dyDescent="0.3">
      <c r="A1837" s="39">
        <v>193</v>
      </c>
      <c r="B1837" s="43" t="s">
        <v>1332</v>
      </c>
      <c r="C1837" s="50">
        <v>36946</v>
      </c>
      <c r="D1837" s="39" t="s">
        <v>1896</v>
      </c>
      <c r="E1837" s="39">
        <v>1951</v>
      </c>
      <c r="F1837" s="39" t="s">
        <v>2122</v>
      </c>
      <c r="G1837" s="51" t="s">
        <v>2094</v>
      </c>
      <c r="H1837" s="39">
        <v>2</v>
      </c>
      <c r="I1837" s="39">
        <v>1</v>
      </c>
      <c r="J1837" s="39">
        <v>0</v>
      </c>
      <c r="K1837" s="39">
        <v>291.8</v>
      </c>
      <c r="L1837" s="39">
        <v>352.4</v>
      </c>
      <c r="M1837" s="41">
        <v>0</v>
      </c>
      <c r="N1837" s="41">
        <f t="shared" si="160"/>
        <v>0</v>
      </c>
      <c r="O1837" s="41">
        <v>0</v>
      </c>
      <c r="P1837" s="41">
        <v>0</v>
      </c>
      <c r="Q1837" s="41">
        <v>0</v>
      </c>
      <c r="R1837" s="52">
        <v>45658</v>
      </c>
      <c r="S1837" s="52">
        <v>46022</v>
      </c>
    </row>
    <row r="1838" spans="1:19" ht="20.25" x14ac:dyDescent="0.3">
      <c r="A1838" s="39">
        <v>194</v>
      </c>
      <c r="B1838" s="43" t="s">
        <v>1333</v>
      </c>
      <c r="C1838" s="50">
        <v>36947</v>
      </c>
      <c r="D1838" s="39" t="s">
        <v>1896</v>
      </c>
      <c r="E1838" s="39">
        <v>1952</v>
      </c>
      <c r="F1838" s="39" t="s">
        <v>2122</v>
      </c>
      <c r="G1838" s="51" t="s">
        <v>2094</v>
      </c>
      <c r="H1838" s="39">
        <v>2</v>
      </c>
      <c r="I1838" s="39">
        <v>1</v>
      </c>
      <c r="J1838" s="39">
        <v>0</v>
      </c>
      <c r="K1838" s="39">
        <v>379.8</v>
      </c>
      <c r="L1838" s="39">
        <v>365</v>
      </c>
      <c r="M1838" s="41">
        <v>0</v>
      </c>
      <c r="N1838" s="41">
        <f t="shared" si="160"/>
        <v>0</v>
      </c>
      <c r="O1838" s="41">
        <v>0</v>
      </c>
      <c r="P1838" s="41">
        <v>0</v>
      </c>
      <c r="Q1838" s="41">
        <v>0</v>
      </c>
      <c r="R1838" s="52">
        <v>45658</v>
      </c>
      <c r="S1838" s="52">
        <v>46022</v>
      </c>
    </row>
    <row r="1839" spans="1:19" ht="20.25" x14ac:dyDescent="0.3">
      <c r="A1839" s="39">
        <v>195</v>
      </c>
      <c r="B1839" s="43" t="s">
        <v>1334</v>
      </c>
      <c r="C1839" s="50">
        <v>36948</v>
      </c>
      <c r="D1839" s="39" t="s">
        <v>1896</v>
      </c>
      <c r="E1839" s="39">
        <v>1952</v>
      </c>
      <c r="F1839" s="39" t="s">
        <v>2122</v>
      </c>
      <c r="G1839" s="51" t="s">
        <v>2094</v>
      </c>
      <c r="H1839" s="39">
        <v>2</v>
      </c>
      <c r="I1839" s="39">
        <v>1</v>
      </c>
      <c r="J1839" s="39">
        <v>0</v>
      </c>
      <c r="K1839" s="39">
        <v>383.1</v>
      </c>
      <c r="L1839" s="39">
        <v>350.5</v>
      </c>
      <c r="M1839" s="41">
        <v>0</v>
      </c>
      <c r="N1839" s="41">
        <f t="shared" si="160"/>
        <v>0</v>
      </c>
      <c r="O1839" s="41">
        <v>0</v>
      </c>
      <c r="P1839" s="41">
        <v>0</v>
      </c>
      <c r="Q1839" s="41">
        <v>0</v>
      </c>
      <c r="R1839" s="52">
        <v>45658</v>
      </c>
      <c r="S1839" s="52">
        <v>46022</v>
      </c>
    </row>
    <row r="1840" spans="1:19" ht="20.25" x14ac:dyDescent="0.3">
      <c r="A1840" s="39">
        <v>196</v>
      </c>
      <c r="B1840" s="43" t="s">
        <v>1335</v>
      </c>
      <c r="C1840" s="50">
        <v>36951</v>
      </c>
      <c r="D1840" s="39" t="s">
        <v>1896</v>
      </c>
      <c r="E1840" s="39">
        <v>1968</v>
      </c>
      <c r="F1840" s="39" t="s">
        <v>2122</v>
      </c>
      <c r="G1840" s="51" t="s">
        <v>2088</v>
      </c>
      <c r="H1840" s="39">
        <v>5</v>
      </c>
      <c r="I1840" s="39">
        <v>2</v>
      </c>
      <c r="J1840" s="39">
        <v>0</v>
      </c>
      <c r="K1840" s="39">
        <v>5475.7</v>
      </c>
      <c r="L1840" s="39">
        <v>3572.1</v>
      </c>
      <c r="M1840" s="41">
        <v>0</v>
      </c>
      <c r="N1840" s="41">
        <f t="shared" si="160"/>
        <v>0</v>
      </c>
      <c r="O1840" s="41">
        <v>0</v>
      </c>
      <c r="P1840" s="41">
        <v>0</v>
      </c>
      <c r="Q1840" s="41">
        <v>0</v>
      </c>
      <c r="R1840" s="52">
        <v>45658</v>
      </c>
      <c r="S1840" s="52">
        <v>46022</v>
      </c>
    </row>
    <row r="1841" spans="1:19" ht="20.25" x14ac:dyDescent="0.3">
      <c r="A1841" s="39">
        <v>197</v>
      </c>
      <c r="B1841" s="43" t="s">
        <v>1336</v>
      </c>
      <c r="C1841" s="50">
        <v>36980</v>
      </c>
      <c r="D1841" s="39" t="s">
        <v>1896</v>
      </c>
      <c r="E1841" s="39">
        <v>1951</v>
      </c>
      <c r="F1841" s="39" t="s">
        <v>2122</v>
      </c>
      <c r="G1841" s="51" t="s">
        <v>2094</v>
      </c>
      <c r="H1841" s="39">
        <v>2</v>
      </c>
      <c r="I1841" s="39">
        <v>2</v>
      </c>
      <c r="J1841" s="39">
        <v>0</v>
      </c>
      <c r="K1841" s="39">
        <v>750.4</v>
      </c>
      <c r="L1841" s="39">
        <v>723.75</v>
      </c>
      <c r="M1841" s="41">
        <v>0</v>
      </c>
      <c r="N1841" s="41">
        <f t="shared" si="160"/>
        <v>0</v>
      </c>
      <c r="O1841" s="41">
        <v>0</v>
      </c>
      <c r="P1841" s="41">
        <v>0</v>
      </c>
      <c r="Q1841" s="41">
        <v>0</v>
      </c>
      <c r="R1841" s="52">
        <v>45658</v>
      </c>
      <c r="S1841" s="52">
        <v>46022</v>
      </c>
    </row>
    <row r="1842" spans="1:19" ht="20.25" x14ac:dyDescent="0.3">
      <c r="A1842" s="39">
        <v>198</v>
      </c>
      <c r="B1842" s="43" t="s">
        <v>1337</v>
      </c>
      <c r="C1842" s="50">
        <v>36991</v>
      </c>
      <c r="D1842" s="39" t="s">
        <v>1896</v>
      </c>
      <c r="E1842" s="39">
        <v>1969</v>
      </c>
      <c r="F1842" s="39" t="s">
        <v>2122</v>
      </c>
      <c r="G1842" s="51" t="s">
        <v>2089</v>
      </c>
      <c r="H1842" s="39">
        <v>4</v>
      </c>
      <c r="I1842" s="39">
        <v>3</v>
      </c>
      <c r="J1842" s="39">
        <v>0</v>
      </c>
      <c r="K1842" s="39">
        <v>2332.5</v>
      </c>
      <c r="L1842" s="39">
        <v>2061.4</v>
      </c>
      <c r="M1842" s="41">
        <v>0</v>
      </c>
      <c r="N1842" s="41">
        <f t="shared" si="160"/>
        <v>0</v>
      </c>
      <c r="O1842" s="41">
        <v>0</v>
      </c>
      <c r="P1842" s="41">
        <v>0</v>
      </c>
      <c r="Q1842" s="41">
        <v>0</v>
      </c>
      <c r="R1842" s="52">
        <v>45658</v>
      </c>
      <c r="S1842" s="52">
        <v>46022</v>
      </c>
    </row>
    <row r="1843" spans="1:19" ht="20.25" x14ac:dyDescent="0.3">
      <c r="A1843" s="39">
        <v>199</v>
      </c>
      <c r="B1843" s="43" t="s">
        <v>1338</v>
      </c>
      <c r="C1843" s="50">
        <v>36994</v>
      </c>
      <c r="D1843" s="39" t="s">
        <v>1896</v>
      </c>
      <c r="E1843" s="39">
        <v>1912</v>
      </c>
      <c r="F1843" s="39" t="s">
        <v>2122</v>
      </c>
      <c r="G1843" s="51" t="s">
        <v>2094</v>
      </c>
      <c r="H1843" s="39">
        <v>1</v>
      </c>
      <c r="I1843" s="39">
        <v>1</v>
      </c>
      <c r="J1843" s="39">
        <v>0</v>
      </c>
      <c r="K1843" s="39">
        <v>793.7</v>
      </c>
      <c r="L1843" s="39">
        <v>384.9</v>
      </c>
      <c r="M1843" s="41">
        <v>0</v>
      </c>
      <c r="N1843" s="41">
        <f t="shared" si="160"/>
        <v>0</v>
      </c>
      <c r="O1843" s="41">
        <v>0</v>
      </c>
      <c r="P1843" s="41">
        <v>0</v>
      </c>
      <c r="Q1843" s="41">
        <v>0</v>
      </c>
      <c r="R1843" s="52">
        <v>45658</v>
      </c>
      <c r="S1843" s="52">
        <v>46022</v>
      </c>
    </row>
    <row r="1844" spans="1:19" ht="20.25" x14ac:dyDescent="0.3">
      <c r="A1844" s="39">
        <v>200</v>
      </c>
      <c r="B1844" s="43" t="s">
        <v>1339</v>
      </c>
      <c r="C1844" s="50">
        <v>37084</v>
      </c>
      <c r="D1844" s="39" t="s">
        <v>1896</v>
      </c>
      <c r="E1844" s="39">
        <v>1964</v>
      </c>
      <c r="F1844" s="39" t="s">
        <v>2122</v>
      </c>
      <c r="G1844" s="51" t="s">
        <v>2089</v>
      </c>
      <c r="H1844" s="39">
        <v>2</v>
      </c>
      <c r="I1844" s="39">
        <v>2</v>
      </c>
      <c r="J1844" s="39">
        <v>0</v>
      </c>
      <c r="K1844" s="39">
        <v>872.6</v>
      </c>
      <c r="L1844" s="39">
        <v>840.6</v>
      </c>
      <c r="M1844" s="41">
        <v>0</v>
      </c>
      <c r="N1844" s="41">
        <f t="shared" si="160"/>
        <v>0</v>
      </c>
      <c r="O1844" s="41">
        <v>0</v>
      </c>
      <c r="P1844" s="41">
        <v>0</v>
      </c>
      <c r="Q1844" s="41">
        <v>0</v>
      </c>
      <c r="R1844" s="52">
        <v>45658</v>
      </c>
      <c r="S1844" s="52">
        <v>46022</v>
      </c>
    </row>
    <row r="1845" spans="1:19" ht="20.25" x14ac:dyDescent="0.3">
      <c r="A1845" s="39">
        <v>201</v>
      </c>
      <c r="B1845" s="43" t="s">
        <v>1340</v>
      </c>
      <c r="C1845" s="50">
        <v>37147</v>
      </c>
      <c r="D1845" s="39" t="s">
        <v>1896</v>
      </c>
      <c r="E1845" s="39">
        <v>1961</v>
      </c>
      <c r="F1845" s="39" t="s">
        <v>2122</v>
      </c>
      <c r="G1845" s="51" t="s">
        <v>2094</v>
      </c>
      <c r="H1845" s="39">
        <v>2</v>
      </c>
      <c r="I1845" s="39">
        <v>1</v>
      </c>
      <c r="J1845" s="39">
        <v>0</v>
      </c>
      <c r="K1845" s="39">
        <v>529.5</v>
      </c>
      <c r="L1845" s="39">
        <v>484</v>
      </c>
      <c r="M1845" s="41">
        <v>0</v>
      </c>
      <c r="N1845" s="41">
        <f t="shared" si="160"/>
        <v>0</v>
      </c>
      <c r="O1845" s="41">
        <v>0</v>
      </c>
      <c r="P1845" s="41">
        <v>0</v>
      </c>
      <c r="Q1845" s="41">
        <v>0</v>
      </c>
      <c r="R1845" s="52">
        <v>45658</v>
      </c>
      <c r="S1845" s="52">
        <v>46022</v>
      </c>
    </row>
    <row r="1846" spans="1:19" ht="20.25" x14ac:dyDescent="0.3">
      <c r="A1846" s="39">
        <v>202</v>
      </c>
      <c r="B1846" s="43" t="s">
        <v>1341</v>
      </c>
      <c r="C1846" s="50">
        <v>37148</v>
      </c>
      <c r="D1846" s="39" t="s">
        <v>1896</v>
      </c>
      <c r="E1846" s="39">
        <v>1961</v>
      </c>
      <c r="F1846" s="39" t="s">
        <v>2122</v>
      </c>
      <c r="G1846" s="51" t="s">
        <v>2094</v>
      </c>
      <c r="H1846" s="39">
        <v>1</v>
      </c>
      <c r="I1846" s="39">
        <v>1</v>
      </c>
      <c r="J1846" s="39">
        <v>0</v>
      </c>
      <c r="K1846" s="39">
        <v>589</v>
      </c>
      <c r="L1846" s="39">
        <v>529.9</v>
      </c>
      <c r="M1846" s="41">
        <v>0</v>
      </c>
      <c r="N1846" s="41">
        <f t="shared" si="160"/>
        <v>0</v>
      </c>
      <c r="O1846" s="41">
        <v>0</v>
      </c>
      <c r="P1846" s="41">
        <v>0</v>
      </c>
      <c r="Q1846" s="41">
        <v>0</v>
      </c>
      <c r="R1846" s="52">
        <v>45658</v>
      </c>
      <c r="S1846" s="52">
        <v>46022</v>
      </c>
    </row>
    <row r="1847" spans="1:19" ht="20.25" x14ac:dyDescent="0.3">
      <c r="A1847" s="39">
        <v>203</v>
      </c>
      <c r="B1847" s="43" t="s">
        <v>1342</v>
      </c>
      <c r="C1847" s="50">
        <v>37150</v>
      </c>
      <c r="D1847" s="39" t="s">
        <v>1896</v>
      </c>
      <c r="E1847" s="39">
        <v>1961</v>
      </c>
      <c r="F1847" s="39" t="s">
        <v>2122</v>
      </c>
      <c r="G1847" s="51" t="s">
        <v>2094</v>
      </c>
      <c r="H1847" s="39">
        <v>2</v>
      </c>
      <c r="I1847" s="39">
        <v>1</v>
      </c>
      <c r="J1847" s="39">
        <v>0</v>
      </c>
      <c r="K1847" s="39">
        <v>557.29999999999995</v>
      </c>
      <c r="L1847" s="39">
        <v>503.9</v>
      </c>
      <c r="M1847" s="41">
        <v>0</v>
      </c>
      <c r="N1847" s="41">
        <f t="shared" si="160"/>
        <v>0</v>
      </c>
      <c r="O1847" s="41">
        <v>0</v>
      </c>
      <c r="P1847" s="41">
        <v>0</v>
      </c>
      <c r="Q1847" s="41">
        <v>0</v>
      </c>
      <c r="R1847" s="52">
        <v>45658</v>
      </c>
      <c r="S1847" s="52">
        <v>46022</v>
      </c>
    </row>
    <row r="1848" spans="1:19" ht="20.25" x14ac:dyDescent="0.3">
      <c r="A1848" s="39">
        <v>204</v>
      </c>
      <c r="B1848" s="43" t="s">
        <v>1343</v>
      </c>
      <c r="C1848" s="50">
        <v>37152</v>
      </c>
      <c r="D1848" s="39" t="s">
        <v>1896</v>
      </c>
      <c r="E1848" s="39">
        <v>1961</v>
      </c>
      <c r="F1848" s="39" t="s">
        <v>2122</v>
      </c>
      <c r="G1848" s="51" t="s">
        <v>2094</v>
      </c>
      <c r="H1848" s="39">
        <v>2</v>
      </c>
      <c r="I1848" s="39">
        <v>1</v>
      </c>
      <c r="J1848" s="39">
        <v>0</v>
      </c>
      <c r="K1848" s="39">
        <v>467.5</v>
      </c>
      <c r="L1848" s="39">
        <v>422.5</v>
      </c>
      <c r="M1848" s="41">
        <v>0</v>
      </c>
      <c r="N1848" s="41">
        <f t="shared" si="160"/>
        <v>0</v>
      </c>
      <c r="O1848" s="41">
        <v>0</v>
      </c>
      <c r="P1848" s="41">
        <v>0</v>
      </c>
      <c r="Q1848" s="41">
        <v>0</v>
      </c>
      <c r="R1848" s="52">
        <v>45658</v>
      </c>
      <c r="S1848" s="52">
        <v>46022</v>
      </c>
    </row>
    <row r="1849" spans="1:19" ht="20.25" x14ac:dyDescent="0.3">
      <c r="A1849" s="39">
        <v>205</v>
      </c>
      <c r="B1849" s="43" t="s">
        <v>1661</v>
      </c>
      <c r="C1849" s="50">
        <v>33030</v>
      </c>
      <c r="D1849" s="39" t="s">
        <v>1897</v>
      </c>
      <c r="E1849" s="39">
        <v>1974</v>
      </c>
      <c r="F1849" s="39" t="s">
        <v>2122</v>
      </c>
      <c r="G1849" s="51" t="s">
        <v>2088</v>
      </c>
      <c r="H1849" s="39">
        <v>5</v>
      </c>
      <c r="I1849" s="39">
        <v>4</v>
      </c>
      <c r="J1849" s="39">
        <v>0</v>
      </c>
      <c r="K1849" s="39">
        <v>6465.5</v>
      </c>
      <c r="L1849" s="39" t="s">
        <v>2122</v>
      </c>
      <c r="M1849" s="41">
        <v>0</v>
      </c>
      <c r="N1849" s="41">
        <f t="shared" si="160"/>
        <v>0</v>
      </c>
      <c r="O1849" s="41">
        <v>0</v>
      </c>
      <c r="P1849" s="41">
        <v>0</v>
      </c>
      <c r="Q1849" s="41">
        <v>0</v>
      </c>
      <c r="R1849" s="52">
        <v>45658</v>
      </c>
      <c r="S1849" s="52">
        <v>46022</v>
      </c>
    </row>
    <row r="1850" spans="1:19" ht="20.25" x14ac:dyDescent="0.3">
      <c r="A1850" s="39">
        <v>206</v>
      </c>
      <c r="B1850" s="44" t="s">
        <v>1767</v>
      </c>
      <c r="C1850" s="50">
        <v>33052</v>
      </c>
      <c r="D1850" s="39" t="s">
        <v>1896</v>
      </c>
      <c r="E1850" s="39">
        <v>1973</v>
      </c>
      <c r="F1850" s="39" t="s">
        <v>2122</v>
      </c>
      <c r="G1850" s="51" t="s">
        <v>2088</v>
      </c>
      <c r="H1850" s="39">
        <v>5</v>
      </c>
      <c r="I1850" s="39">
        <v>4</v>
      </c>
      <c r="J1850" s="39">
        <v>0</v>
      </c>
      <c r="K1850" s="39">
        <v>6326.6</v>
      </c>
      <c r="L1850" s="39">
        <v>4190.2</v>
      </c>
      <c r="M1850" s="41">
        <v>0</v>
      </c>
      <c r="N1850" s="41">
        <f t="shared" si="160"/>
        <v>0</v>
      </c>
      <c r="O1850" s="41">
        <v>0</v>
      </c>
      <c r="P1850" s="41">
        <v>0</v>
      </c>
      <c r="Q1850" s="41">
        <v>0</v>
      </c>
      <c r="R1850" s="52">
        <v>45658</v>
      </c>
      <c r="S1850" s="52">
        <v>46022</v>
      </c>
    </row>
    <row r="1851" spans="1:19" ht="20.25" x14ac:dyDescent="0.3">
      <c r="A1851" s="39">
        <v>207</v>
      </c>
      <c r="B1851" s="43" t="s">
        <v>1344</v>
      </c>
      <c r="C1851" s="50">
        <v>37163</v>
      </c>
      <c r="D1851" s="39" t="s">
        <v>1896</v>
      </c>
      <c r="E1851" s="39">
        <v>1953</v>
      </c>
      <c r="F1851" s="39" t="s">
        <v>2122</v>
      </c>
      <c r="G1851" s="51" t="s">
        <v>2089</v>
      </c>
      <c r="H1851" s="39">
        <v>2</v>
      </c>
      <c r="I1851" s="39">
        <v>2</v>
      </c>
      <c r="J1851" s="39">
        <v>0</v>
      </c>
      <c r="K1851" s="39">
        <v>934</v>
      </c>
      <c r="L1851" s="39">
        <v>825</v>
      </c>
      <c r="M1851" s="41">
        <v>0</v>
      </c>
      <c r="N1851" s="41">
        <f t="shared" si="160"/>
        <v>0</v>
      </c>
      <c r="O1851" s="41">
        <v>0</v>
      </c>
      <c r="P1851" s="41">
        <v>0</v>
      </c>
      <c r="Q1851" s="41">
        <v>0</v>
      </c>
      <c r="R1851" s="52">
        <v>45658</v>
      </c>
      <c r="S1851" s="52">
        <v>46022</v>
      </c>
    </row>
    <row r="1852" spans="1:19" ht="20.25" x14ac:dyDescent="0.3">
      <c r="A1852" s="39">
        <v>208</v>
      </c>
      <c r="B1852" s="43" t="s">
        <v>1663</v>
      </c>
      <c r="C1852" s="50">
        <v>33146</v>
      </c>
      <c r="D1852" s="39" t="s">
        <v>1897</v>
      </c>
      <c r="E1852" s="39">
        <v>1958</v>
      </c>
      <c r="F1852" s="39" t="s">
        <v>2122</v>
      </c>
      <c r="G1852" s="51" t="s">
        <v>2089</v>
      </c>
      <c r="H1852" s="39">
        <v>2</v>
      </c>
      <c r="I1852" s="39">
        <v>2</v>
      </c>
      <c r="J1852" s="39">
        <v>0</v>
      </c>
      <c r="K1852" s="39">
        <v>897.1</v>
      </c>
      <c r="L1852" s="39" t="s">
        <v>2122</v>
      </c>
      <c r="M1852" s="41">
        <v>0</v>
      </c>
      <c r="N1852" s="41">
        <f t="shared" si="160"/>
        <v>0</v>
      </c>
      <c r="O1852" s="41">
        <v>0</v>
      </c>
      <c r="P1852" s="41">
        <v>0</v>
      </c>
      <c r="Q1852" s="41">
        <v>0</v>
      </c>
      <c r="R1852" s="52">
        <v>45658</v>
      </c>
      <c r="S1852" s="52">
        <v>46022</v>
      </c>
    </row>
    <row r="1853" spans="1:19" ht="20.25" x14ac:dyDescent="0.3">
      <c r="A1853" s="39">
        <v>209</v>
      </c>
      <c r="B1853" s="43" t="s">
        <v>1613</v>
      </c>
      <c r="C1853" s="50">
        <v>33536</v>
      </c>
      <c r="D1853" s="39" t="s">
        <v>1896</v>
      </c>
      <c r="E1853" s="39">
        <v>1962</v>
      </c>
      <c r="F1853" s="39" t="s">
        <v>2122</v>
      </c>
      <c r="G1853" s="51" t="s">
        <v>2089</v>
      </c>
      <c r="H1853" s="39">
        <v>4</v>
      </c>
      <c r="I1853" s="39">
        <v>3</v>
      </c>
      <c r="J1853" s="39">
        <v>0</v>
      </c>
      <c r="K1853" s="39">
        <v>2011.9</v>
      </c>
      <c r="L1853" s="39">
        <v>2179.1</v>
      </c>
      <c r="M1853" s="41">
        <v>0</v>
      </c>
      <c r="N1853" s="41">
        <f t="shared" si="160"/>
        <v>0</v>
      </c>
      <c r="O1853" s="41">
        <v>0</v>
      </c>
      <c r="P1853" s="41">
        <v>0</v>
      </c>
      <c r="Q1853" s="41">
        <v>0</v>
      </c>
      <c r="R1853" s="52">
        <v>45658</v>
      </c>
      <c r="S1853" s="52">
        <v>46022</v>
      </c>
    </row>
    <row r="1854" spans="1:19" ht="20.25" x14ac:dyDescent="0.3">
      <c r="A1854" s="39">
        <v>210</v>
      </c>
      <c r="B1854" s="43" t="s">
        <v>1614</v>
      </c>
      <c r="C1854" s="50">
        <v>33527</v>
      </c>
      <c r="D1854" s="39" t="s">
        <v>1896</v>
      </c>
      <c r="E1854" s="39">
        <v>1961</v>
      </c>
      <c r="F1854" s="39" t="s">
        <v>2122</v>
      </c>
      <c r="G1854" s="51" t="s">
        <v>2089</v>
      </c>
      <c r="H1854" s="39">
        <v>4</v>
      </c>
      <c r="I1854" s="39">
        <v>3</v>
      </c>
      <c r="J1854" s="39">
        <v>0</v>
      </c>
      <c r="K1854" s="39">
        <v>2158.4</v>
      </c>
      <c r="L1854" s="39">
        <v>1989.2</v>
      </c>
      <c r="M1854" s="41">
        <v>0</v>
      </c>
      <c r="N1854" s="41">
        <f t="shared" si="160"/>
        <v>0</v>
      </c>
      <c r="O1854" s="41">
        <v>0</v>
      </c>
      <c r="P1854" s="41">
        <v>0</v>
      </c>
      <c r="Q1854" s="41">
        <v>0</v>
      </c>
      <c r="R1854" s="52">
        <v>45658</v>
      </c>
      <c r="S1854" s="52">
        <v>46022</v>
      </c>
    </row>
    <row r="1855" spans="1:19" ht="20.25" x14ac:dyDescent="0.3">
      <c r="A1855" s="39">
        <v>211</v>
      </c>
      <c r="B1855" s="43" t="s">
        <v>1615</v>
      </c>
      <c r="C1855" s="50">
        <v>33538</v>
      </c>
      <c r="D1855" s="39" t="s">
        <v>1896</v>
      </c>
      <c r="E1855" s="39">
        <v>1962</v>
      </c>
      <c r="F1855" s="39" t="s">
        <v>2122</v>
      </c>
      <c r="G1855" s="51" t="s">
        <v>2089</v>
      </c>
      <c r="H1855" s="39">
        <v>4</v>
      </c>
      <c r="I1855" s="39">
        <v>3</v>
      </c>
      <c r="J1855" s="39">
        <v>0</v>
      </c>
      <c r="K1855" s="39">
        <v>2011</v>
      </c>
      <c r="L1855" s="39">
        <v>2007</v>
      </c>
      <c r="M1855" s="41">
        <v>0</v>
      </c>
      <c r="N1855" s="41">
        <f t="shared" si="160"/>
        <v>0</v>
      </c>
      <c r="O1855" s="41">
        <v>0</v>
      </c>
      <c r="P1855" s="41">
        <v>0</v>
      </c>
      <c r="Q1855" s="41">
        <v>0</v>
      </c>
      <c r="R1855" s="52">
        <v>45658</v>
      </c>
      <c r="S1855" s="52">
        <v>46022</v>
      </c>
    </row>
    <row r="1856" spans="1:19" ht="20.25" x14ac:dyDescent="0.3">
      <c r="A1856" s="39">
        <v>212</v>
      </c>
      <c r="B1856" s="43" t="s">
        <v>1616</v>
      </c>
      <c r="C1856" s="50">
        <v>35344</v>
      </c>
      <c r="D1856" s="39" t="s">
        <v>1896</v>
      </c>
      <c r="E1856" s="39">
        <v>1963</v>
      </c>
      <c r="F1856" s="39" t="s">
        <v>2122</v>
      </c>
      <c r="G1856" s="51" t="s">
        <v>2089</v>
      </c>
      <c r="H1856" s="39">
        <v>5</v>
      </c>
      <c r="I1856" s="39">
        <v>6</v>
      </c>
      <c r="J1856" s="39">
        <v>0</v>
      </c>
      <c r="K1856" s="39">
        <v>3444</v>
      </c>
      <c r="L1856" s="39">
        <v>2285.6</v>
      </c>
      <c r="M1856" s="41">
        <v>0</v>
      </c>
      <c r="N1856" s="41">
        <f t="shared" si="160"/>
        <v>0</v>
      </c>
      <c r="O1856" s="41">
        <v>0</v>
      </c>
      <c r="P1856" s="41">
        <v>0</v>
      </c>
      <c r="Q1856" s="41">
        <v>0</v>
      </c>
      <c r="R1856" s="52">
        <v>45658</v>
      </c>
      <c r="S1856" s="52">
        <v>46022</v>
      </c>
    </row>
    <row r="1857" spans="1:19" ht="20.25" x14ac:dyDescent="0.3">
      <c r="A1857" s="39">
        <v>213</v>
      </c>
      <c r="B1857" s="43" t="s">
        <v>1617</v>
      </c>
      <c r="C1857" s="50">
        <v>34564</v>
      </c>
      <c r="D1857" s="39" t="s">
        <v>1896</v>
      </c>
      <c r="E1857" s="39">
        <v>1961</v>
      </c>
      <c r="F1857" s="39" t="s">
        <v>2122</v>
      </c>
      <c r="G1857" s="51" t="s">
        <v>2089</v>
      </c>
      <c r="H1857" s="39">
        <v>4</v>
      </c>
      <c r="I1857" s="39">
        <v>4</v>
      </c>
      <c r="J1857" s="39">
        <v>0</v>
      </c>
      <c r="K1857" s="39">
        <v>4477.8</v>
      </c>
      <c r="L1857" s="39">
        <v>2543.9</v>
      </c>
      <c r="M1857" s="41">
        <v>0</v>
      </c>
      <c r="N1857" s="41">
        <f t="shared" si="160"/>
        <v>0</v>
      </c>
      <c r="O1857" s="41">
        <v>0</v>
      </c>
      <c r="P1857" s="41">
        <v>0</v>
      </c>
      <c r="Q1857" s="41">
        <v>0</v>
      </c>
      <c r="R1857" s="52">
        <v>45658</v>
      </c>
      <c r="S1857" s="52">
        <v>46022</v>
      </c>
    </row>
    <row r="1858" spans="1:19" ht="20.25" x14ac:dyDescent="0.3">
      <c r="A1858" s="39">
        <v>214</v>
      </c>
      <c r="B1858" s="43" t="s">
        <v>1618</v>
      </c>
      <c r="C1858" s="50">
        <v>34972</v>
      </c>
      <c r="D1858" s="39" t="s">
        <v>1896</v>
      </c>
      <c r="E1858" s="39">
        <v>1963</v>
      </c>
      <c r="F1858" s="39" t="s">
        <v>2122</v>
      </c>
      <c r="G1858" s="51" t="s">
        <v>2088</v>
      </c>
      <c r="H1858" s="39">
        <v>5</v>
      </c>
      <c r="I1858" s="39">
        <v>3</v>
      </c>
      <c r="J1858" s="39">
        <v>0</v>
      </c>
      <c r="K1858" s="39">
        <v>4148</v>
      </c>
      <c r="L1858" s="39">
        <v>2591.6999999999998</v>
      </c>
      <c r="M1858" s="41">
        <v>0</v>
      </c>
      <c r="N1858" s="41">
        <f t="shared" si="160"/>
        <v>0</v>
      </c>
      <c r="O1858" s="41">
        <v>0</v>
      </c>
      <c r="P1858" s="41">
        <v>0</v>
      </c>
      <c r="Q1858" s="41">
        <v>0</v>
      </c>
      <c r="R1858" s="52">
        <v>45658</v>
      </c>
      <c r="S1858" s="52">
        <v>46022</v>
      </c>
    </row>
    <row r="1859" spans="1:19" ht="20.25" x14ac:dyDescent="0.3">
      <c r="A1859" s="39">
        <v>215</v>
      </c>
      <c r="B1859" s="43" t="s">
        <v>1619</v>
      </c>
      <c r="C1859" s="50">
        <v>35191</v>
      </c>
      <c r="D1859" s="39" t="s">
        <v>1896</v>
      </c>
      <c r="E1859" s="39">
        <v>1962</v>
      </c>
      <c r="F1859" s="39" t="s">
        <v>2122</v>
      </c>
      <c r="G1859" s="51" t="s">
        <v>2089</v>
      </c>
      <c r="H1859" s="39">
        <v>4</v>
      </c>
      <c r="I1859" s="39">
        <v>2</v>
      </c>
      <c r="J1859" s="39">
        <v>0</v>
      </c>
      <c r="K1859" s="39">
        <v>2352</v>
      </c>
      <c r="L1859" s="39">
        <v>1257.9000000000001</v>
      </c>
      <c r="M1859" s="41">
        <v>0</v>
      </c>
      <c r="N1859" s="41">
        <f t="shared" si="160"/>
        <v>0</v>
      </c>
      <c r="O1859" s="41">
        <v>0</v>
      </c>
      <c r="P1859" s="41">
        <v>0</v>
      </c>
      <c r="Q1859" s="41">
        <v>0</v>
      </c>
      <c r="R1859" s="52">
        <v>45658</v>
      </c>
      <c r="S1859" s="52">
        <v>46022</v>
      </c>
    </row>
    <row r="1860" spans="1:19" ht="20.25" x14ac:dyDescent="0.3">
      <c r="A1860" s="39">
        <v>216</v>
      </c>
      <c r="B1860" s="43" t="s">
        <v>1620</v>
      </c>
      <c r="C1860" s="50">
        <v>35197</v>
      </c>
      <c r="D1860" s="39" t="s">
        <v>1896</v>
      </c>
      <c r="E1860" s="39">
        <v>1964</v>
      </c>
      <c r="F1860" s="39" t="s">
        <v>2122</v>
      </c>
      <c r="G1860" s="51" t="s">
        <v>2089</v>
      </c>
      <c r="H1860" s="39">
        <v>4</v>
      </c>
      <c r="I1860" s="39">
        <v>3</v>
      </c>
      <c r="J1860" s="39">
        <v>0</v>
      </c>
      <c r="K1860" s="39">
        <v>3464.7</v>
      </c>
      <c r="L1860" s="39">
        <v>1960.2</v>
      </c>
      <c r="M1860" s="41">
        <v>0</v>
      </c>
      <c r="N1860" s="41">
        <f t="shared" ref="N1860:N1923" si="161">M1860</f>
        <v>0</v>
      </c>
      <c r="O1860" s="41">
        <v>0</v>
      </c>
      <c r="P1860" s="41">
        <v>0</v>
      </c>
      <c r="Q1860" s="41">
        <v>0</v>
      </c>
      <c r="R1860" s="52">
        <v>45658</v>
      </c>
      <c r="S1860" s="52">
        <v>46022</v>
      </c>
    </row>
    <row r="1861" spans="1:19" ht="20.25" x14ac:dyDescent="0.3">
      <c r="A1861" s="39">
        <v>217</v>
      </c>
      <c r="B1861" s="43" t="s">
        <v>1621</v>
      </c>
      <c r="C1861" s="50">
        <v>35349</v>
      </c>
      <c r="D1861" s="39" t="s">
        <v>1896</v>
      </c>
      <c r="E1861" s="39">
        <v>1963</v>
      </c>
      <c r="F1861" s="39" t="s">
        <v>2122</v>
      </c>
      <c r="G1861" s="51" t="s">
        <v>2089</v>
      </c>
      <c r="H1861" s="39">
        <v>5</v>
      </c>
      <c r="I1861" s="39">
        <v>6</v>
      </c>
      <c r="J1861" s="39">
        <v>0</v>
      </c>
      <c r="K1861" s="39">
        <v>4109.1000000000004</v>
      </c>
      <c r="L1861" s="39">
        <v>2471.8000000000002</v>
      </c>
      <c r="M1861" s="41">
        <v>0</v>
      </c>
      <c r="N1861" s="41">
        <f t="shared" si="161"/>
        <v>0</v>
      </c>
      <c r="O1861" s="41">
        <v>0</v>
      </c>
      <c r="P1861" s="41">
        <v>0</v>
      </c>
      <c r="Q1861" s="41">
        <v>0</v>
      </c>
      <c r="R1861" s="52">
        <v>45658</v>
      </c>
      <c r="S1861" s="52">
        <v>46022</v>
      </c>
    </row>
    <row r="1862" spans="1:19" ht="20.25" x14ac:dyDescent="0.3">
      <c r="A1862" s="39">
        <v>218</v>
      </c>
      <c r="B1862" s="43" t="s">
        <v>1622</v>
      </c>
      <c r="C1862" s="50">
        <v>35650</v>
      </c>
      <c r="D1862" s="39" t="s">
        <v>1896</v>
      </c>
      <c r="E1862" s="39">
        <v>1961</v>
      </c>
      <c r="F1862" s="39" t="s">
        <v>2122</v>
      </c>
      <c r="G1862" s="51" t="s">
        <v>2089</v>
      </c>
      <c r="H1862" s="39">
        <v>3</v>
      </c>
      <c r="I1862" s="39">
        <v>2</v>
      </c>
      <c r="J1862" s="39">
        <v>0</v>
      </c>
      <c r="K1862" s="39">
        <v>932.8</v>
      </c>
      <c r="L1862" s="39">
        <v>929.43</v>
      </c>
      <c r="M1862" s="41">
        <v>0</v>
      </c>
      <c r="N1862" s="41">
        <f t="shared" si="161"/>
        <v>0</v>
      </c>
      <c r="O1862" s="41">
        <v>0</v>
      </c>
      <c r="P1862" s="41">
        <v>0</v>
      </c>
      <c r="Q1862" s="41">
        <v>0</v>
      </c>
      <c r="R1862" s="52">
        <v>45658</v>
      </c>
      <c r="S1862" s="52">
        <v>46022</v>
      </c>
    </row>
    <row r="1863" spans="1:19" ht="20.25" x14ac:dyDescent="0.3">
      <c r="A1863" s="39">
        <v>219</v>
      </c>
      <c r="B1863" s="43" t="s">
        <v>1623</v>
      </c>
      <c r="C1863" s="50">
        <v>36160</v>
      </c>
      <c r="D1863" s="39" t="s">
        <v>1896</v>
      </c>
      <c r="E1863" s="39">
        <v>1963</v>
      </c>
      <c r="F1863" s="39" t="s">
        <v>2122</v>
      </c>
      <c r="G1863" s="51" t="s">
        <v>2089</v>
      </c>
      <c r="H1863" s="39">
        <v>4</v>
      </c>
      <c r="I1863" s="39">
        <v>2</v>
      </c>
      <c r="J1863" s="39">
        <v>0</v>
      </c>
      <c r="K1863" s="39">
        <v>1264.0999999999999</v>
      </c>
      <c r="L1863" s="39">
        <v>1245.0999999999999</v>
      </c>
      <c r="M1863" s="41">
        <v>0</v>
      </c>
      <c r="N1863" s="41">
        <f t="shared" si="161"/>
        <v>0</v>
      </c>
      <c r="O1863" s="41">
        <v>0</v>
      </c>
      <c r="P1863" s="41">
        <v>0</v>
      </c>
      <c r="Q1863" s="41">
        <v>0</v>
      </c>
      <c r="R1863" s="52">
        <v>45658</v>
      </c>
      <c r="S1863" s="52">
        <v>46022</v>
      </c>
    </row>
    <row r="1864" spans="1:19" ht="20.25" x14ac:dyDescent="0.3">
      <c r="A1864" s="39">
        <v>220</v>
      </c>
      <c r="B1864" s="43" t="s">
        <v>1624</v>
      </c>
      <c r="C1864" s="50">
        <v>36657</v>
      </c>
      <c r="D1864" s="39" t="s">
        <v>1896</v>
      </c>
      <c r="E1864" s="39">
        <v>1961</v>
      </c>
      <c r="F1864" s="39" t="s">
        <v>2122</v>
      </c>
      <c r="G1864" s="51" t="s">
        <v>2089</v>
      </c>
      <c r="H1864" s="39">
        <v>4</v>
      </c>
      <c r="I1864" s="39">
        <v>3</v>
      </c>
      <c r="J1864" s="39">
        <v>0</v>
      </c>
      <c r="K1864" s="39">
        <v>3593.7</v>
      </c>
      <c r="L1864" s="39">
        <v>2001.8</v>
      </c>
      <c r="M1864" s="41">
        <v>0</v>
      </c>
      <c r="N1864" s="41">
        <f t="shared" si="161"/>
        <v>0</v>
      </c>
      <c r="O1864" s="41">
        <v>0</v>
      </c>
      <c r="P1864" s="41">
        <v>0</v>
      </c>
      <c r="Q1864" s="41">
        <v>0</v>
      </c>
      <c r="R1864" s="52">
        <v>45658</v>
      </c>
      <c r="S1864" s="52">
        <v>46022</v>
      </c>
    </row>
    <row r="1865" spans="1:19" ht="20.25" x14ac:dyDescent="0.3">
      <c r="A1865" s="39">
        <v>221</v>
      </c>
      <c r="B1865" s="43" t="s">
        <v>1625</v>
      </c>
      <c r="C1865" s="50">
        <v>36695</v>
      </c>
      <c r="D1865" s="39" t="s">
        <v>1896</v>
      </c>
      <c r="E1865" s="39">
        <v>1960</v>
      </c>
      <c r="F1865" s="39" t="s">
        <v>2122</v>
      </c>
      <c r="G1865" s="51" t="s">
        <v>2088</v>
      </c>
      <c r="H1865" s="39">
        <v>4</v>
      </c>
      <c r="I1865" s="39">
        <v>3</v>
      </c>
      <c r="J1865" s="39">
        <v>0</v>
      </c>
      <c r="K1865" s="39">
        <v>2695.4</v>
      </c>
      <c r="L1865" s="39">
        <v>2020.1</v>
      </c>
      <c r="M1865" s="41">
        <v>0</v>
      </c>
      <c r="N1865" s="41">
        <f t="shared" si="161"/>
        <v>0</v>
      </c>
      <c r="O1865" s="41">
        <v>0</v>
      </c>
      <c r="P1865" s="41">
        <v>0</v>
      </c>
      <c r="Q1865" s="41">
        <v>0</v>
      </c>
      <c r="R1865" s="52">
        <v>45658</v>
      </c>
      <c r="S1865" s="52">
        <v>46022</v>
      </c>
    </row>
    <row r="1866" spans="1:19" ht="20.25" x14ac:dyDescent="0.3">
      <c r="A1866" s="39">
        <v>222</v>
      </c>
      <c r="B1866" s="43" t="s">
        <v>1626</v>
      </c>
      <c r="C1866" s="50">
        <v>36922</v>
      </c>
      <c r="D1866" s="39" t="s">
        <v>1896</v>
      </c>
      <c r="E1866" s="39">
        <v>1954</v>
      </c>
      <c r="F1866" s="39" t="s">
        <v>2122</v>
      </c>
      <c r="G1866" s="51" t="s">
        <v>2089</v>
      </c>
      <c r="H1866" s="39">
        <v>2</v>
      </c>
      <c r="I1866" s="39">
        <v>1</v>
      </c>
      <c r="J1866" s="39">
        <v>0</v>
      </c>
      <c r="K1866" s="39">
        <v>556.21</v>
      </c>
      <c r="L1866" s="39">
        <v>484.9</v>
      </c>
      <c r="M1866" s="41">
        <v>0</v>
      </c>
      <c r="N1866" s="41">
        <f t="shared" si="161"/>
        <v>0</v>
      </c>
      <c r="O1866" s="41">
        <v>0</v>
      </c>
      <c r="P1866" s="41">
        <v>0</v>
      </c>
      <c r="Q1866" s="41">
        <v>0</v>
      </c>
      <c r="R1866" s="52">
        <v>45658</v>
      </c>
      <c r="S1866" s="52">
        <v>46022</v>
      </c>
    </row>
    <row r="1867" spans="1:19" ht="20.25" x14ac:dyDescent="0.3">
      <c r="A1867" s="39">
        <v>223</v>
      </c>
      <c r="B1867" s="43" t="s">
        <v>54</v>
      </c>
      <c r="C1867" s="50">
        <v>37100</v>
      </c>
      <c r="D1867" s="39" t="s">
        <v>1896</v>
      </c>
      <c r="E1867" s="39">
        <v>1938</v>
      </c>
      <c r="F1867" s="39" t="s">
        <v>2122</v>
      </c>
      <c r="G1867" s="51" t="s">
        <v>2097</v>
      </c>
      <c r="H1867" s="39">
        <v>2</v>
      </c>
      <c r="I1867" s="39">
        <v>1</v>
      </c>
      <c r="J1867" s="39">
        <v>0</v>
      </c>
      <c r="K1867" s="39">
        <v>824.67</v>
      </c>
      <c r="L1867" s="39">
        <v>389.2</v>
      </c>
      <c r="M1867" s="41">
        <v>0</v>
      </c>
      <c r="N1867" s="41">
        <f t="shared" si="161"/>
        <v>0</v>
      </c>
      <c r="O1867" s="41">
        <v>0</v>
      </c>
      <c r="P1867" s="41">
        <v>0</v>
      </c>
      <c r="Q1867" s="41">
        <v>0</v>
      </c>
      <c r="R1867" s="52">
        <v>45658</v>
      </c>
      <c r="S1867" s="52">
        <v>46022</v>
      </c>
    </row>
    <row r="1868" spans="1:19" ht="20.25" x14ac:dyDescent="0.3">
      <c r="A1868" s="39">
        <v>224</v>
      </c>
      <c r="B1868" s="43" t="s">
        <v>75</v>
      </c>
      <c r="C1868" s="50">
        <v>32353</v>
      </c>
      <c r="D1868" s="39" t="s">
        <v>1896</v>
      </c>
      <c r="E1868" s="39">
        <v>1966</v>
      </c>
      <c r="F1868" s="39" t="s">
        <v>2122</v>
      </c>
      <c r="G1868" s="51" t="s">
        <v>2088</v>
      </c>
      <c r="H1868" s="39">
        <v>5</v>
      </c>
      <c r="I1868" s="39">
        <v>3</v>
      </c>
      <c r="J1868" s="39">
        <v>0</v>
      </c>
      <c r="K1868" s="39">
        <v>4070.16</v>
      </c>
      <c r="L1868" s="39">
        <v>2590.56</v>
      </c>
      <c r="M1868" s="41">
        <v>0</v>
      </c>
      <c r="N1868" s="41">
        <f t="shared" si="161"/>
        <v>0</v>
      </c>
      <c r="O1868" s="41">
        <v>0</v>
      </c>
      <c r="P1868" s="41">
        <v>0</v>
      </c>
      <c r="Q1868" s="41">
        <v>0</v>
      </c>
      <c r="R1868" s="52">
        <v>45658</v>
      </c>
      <c r="S1868" s="52">
        <v>46022</v>
      </c>
    </row>
    <row r="1869" spans="1:19" ht="20.25" x14ac:dyDescent="0.3">
      <c r="A1869" s="39">
        <v>225</v>
      </c>
      <c r="B1869" s="43" t="s">
        <v>23</v>
      </c>
      <c r="C1869" s="50">
        <v>34255</v>
      </c>
      <c r="D1869" s="39" t="s">
        <v>1896</v>
      </c>
      <c r="E1869" s="39">
        <v>1955</v>
      </c>
      <c r="F1869" s="39" t="s">
        <v>2122</v>
      </c>
      <c r="G1869" s="51" t="s">
        <v>2096</v>
      </c>
      <c r="H1869" s="39">
        <v>2</v>
      </c>
      <c r="I1869" s="39">
        <v>1</v>
      </c>
      <c r="J1869" s="39">
        <v>0</v>
      </c>
      <c r="K1869" s="39">
        <v>410.4</v>
      </c>
      <c r="L1869" s="39">
        <v>371.9</v>
      </c>
      <c r="M1869" s="41">
        <v>0</v>
      </c>
      <c r="N1869" s="41">
        <f t="shared" si="161"/>
        <v>0</v>
      </c>
      <c r="O1869" s="41">
        <v>0</v>
      </c>
      <c r="P1869" s="41">
        <v>0</v>
      </c>
      <c r="Q1869" s="41">
        <v>0</v>
      </c>
      <c r="R1869" s="52">
        <v>45658</v>
      </c>
      <c r="S1869" s="52">
        <v>46022</v>
      </c>
    </row>
    <row r="1870" spans="1:19" ht="20.25" x14ac:dyDescent="0.3">
      <c r="A1870" s="39">
        <v>226</v>
      </c>
      <c r="B1870" s="43" t="s">
        <v>66</v>
      </c>
      <c r="C1870" s="50">
        <v>36584</v>
      </c>
      <c r="D1870" s="39" t="s">
        <v>1896</v>
      </c>
      <c r="E1870" s="39">
        <v>1959</v>
      </c>
      <c r="F1870" s="39" t="s">
        <v>2122</v>
      </c>
      <c r="G1870" s="51" t="s">
        <v>2089</v>
      </c>
      <c r="H1870" s="39">
        <v>4</v>
      </c>
      <c r="I1870" s="39">
        <v>5</v>
      </c>
      <c r="J1870" s="39">
        <v>0</v>
      </c>
      <c r="K1870" s="39">
        <v>5664.4</v>
      </c>
      <c r="L1870" s="39">
        <v>3845.3</v>
      </c>
      <c r="M1870" s="41">
        <v>0</v>
      </c>
      <c r="N1870" s="41">
        <f t="shared" si="161"/>
        <v>0</v>
      </c>
      <c r="O1870" s="41">
        <v>0</v>
      </c>
      <c r="P1870" s="41">
        <v>0</v>
      </c>
      <c r="Q1870" s="41">
        <v>0</v>
      </c>
      <c r="R1870" s="52">
        <v>45658</v>
      </c>
      <c r="S1870" s="52">
        <v>46022</v>
      </c>
    </row>
    <row r="1871" spans="1:19" ht="20.25" x14ac:dyDescent="0.25">
      <c r="A1871" s="42" t="s">
        <v>22</v>
      </c>
      <c r="B1871" s="42"/>
      <c r="C1871" s="53" t="s">
        <v>172</v>
      </c>
      <c r="D1871" s="53" t="s">
        <v>172</v>
      </c>
      <c r="E1871" s="53" t="s">
        <v>172</v>
      </c>
      <c r="F1871" s="53" t="s">
        <v>172</v>
      </c>
      <c r="G1871" s="53" t="s">
        <v>172</v>
      </c>
      <c r="H1871" s="53" t="s">
        <v>172</v>
      </c>
      <c r="I1871" s="53" t="s">
        <v>172</v>
      </c>
      <c r="J1871" s="45">
        <f t="shared" ref="J1871:Q1871" si="162">SUM(J1719:J1870)</f>
        <v>0</v>
      </c>
      <c r="K1871" s="45">
        <f t="shared" si="162"/>
        <v>344846.12999999995</v>
      </c>
      <c r="L1871" s="45">
        <f t="shared" si="162"/>
        <v>220423.46</v>
      </c>
      <c r="M1871" s="45">
        <f t="shared" si="162"/>
        <v>0</v>
      </c>
      <c r="N1871" s="45">
        <f t="shared" si="162"/>
        <v>0</v>
      </c>
      <c r="O1871" s="45">
        <f t="shared" si="162"/>
        <v>0</v>
      </c>
      <c r="P1871" s="45">
        <f t="shared" si="162"/>
        <v>0</v>
      </c>
      <c r="Q1871" s="45">
        <f t="shared" si="162"/>
        <v>0</v>
      </c>
      <c r="R1871" s="53" t="s">
        <v>172</v>
      </c>
      <c r="S1871" s="53" t="s">
        <v>172</v>
      </c>
    </row>
    <row r="1872" spans="1:19" ht="20.25" x14ac:dyDescent="0.3">
      <c r="A1872" s="463" t="s">
        <v>1973</v>
      </c>
      <c r="B1872" s="463"/>
      <c r="C1872" s="463"/>
      <c r="D1872" s="463"/>
      <c r="E1872" s="463"/>
      <c r="F1872" s="463"/>
      <c r="G1872" s="463"/>
      <c r="H1872" s="463"/>
      <c r="I1872" s="463"/>
      <c r="J1872" s="463"/>
      <c r="K1872" s="463"/>
      <c r="L1872" s="463"/>
      <c r="M1872" s="463"/>
      <c r="N1872" s="463"/>
      <c r="O1872" s="463"/>
      <c r="P1872" s="463"/>
      <c r="Q1872" s="463"/>
      <c r="R1872" s="463"/>
      <c r="S1872" s="464"/>
    </row>
    <row r="1873" spans="1:19" ht="20.25" x14ac:dyDescent="0.3">
      <c r="A1873" s="39">
        <v>227</v>
      </c>
      <c r="B1873" s="40" t="s">
        <v>1664</v>
      </c>
      <c r="C1873" s="50">
        <v>37328</v>
      </c>
      <c r="D1873" s="39" t="s">
        <v>1897</v>
      </c>
      <c r="E1873" s="39">
        <v>1984</v>
      </c>
      <c r="F1873" s="39" t="s">
        <v>2122</v>
      </c>
      <c r="G1873" s="51" t="s">
        <v>2088</v>
      </c>
      <c r="H1873" s="39">
        <v>5</v>
      </c>
      <c r="I1873" s="39">
        <v>6</v>
      </c>
      <c r="J1873" s="39">
        <v>0</v>
      </c>
      <c r="K1873" s="39">
        <v>4407.8</v>
      </c>
      <c r="L1873" s="39" t="s">
        <v>2122</v>
      </c>
      <c r="M1873" s="41">
        <v>0</v>
      </c>
      <c r="N1873" s="41">
        <f t="shared" si="161"/>
        <v>0</v>
      </c>
      <c r="O1873" s="41">
        <v>0</v>
      </c>
      <c r="P1873" s="41">
        <v>0</v>
      </c>
      <c r="Q1873" s="41">
        <v>0</v>
      </c>
      <c r="R1873" s="52">
        <v>45658</v>
      </c>
      <c r="S1873" s="52">
        <v>46022</v>
      </c>
    </row>
    <row r="1874" spans="1:19" ht="20.25" x14ac:dyDescent="0.3">
      <c r="A1874" s="39">
        <v>228</v>
      </c>
      <c r="B1874" s="40" t="s">
        <v>1665</v>
      </c>
      <c r="C1874" s="50">
        <v>37402</v>
      </c>
      <c r="D1874" s="39" t="s">
        <v>1897</v>
      </c>
      <c r="E1874" s="39">
        <v>1977</v>
      </c>
      <c r="F1874" s="39" t="s">
        <v>2122</v>
      </c>
      <c r="G1874" s="51" t="s">
        <v>2089</v>
      </c>
      <c r="H1874" s="39">
        <v>5</v>
      </c>
      <c r="I1874" s="39">
        <v>2</v>
      </c>
      <c r="J1874" s="39">
        <v>0</v>
      </c>
      <c r="K1874" s="39">
        <v>1967.1</v>
      </c>
      <c r="L1874" s="39" t="s">
        <v>2122</v>
      </c>
      <c r="M1874" s="41">
        <v>0</v>
      </c>
      <c r="N1874" s="41">
        <f t="shared" si="161"/>
        <v>0</v>
      </c>
      <c r="O1874" s="41">
        <v>0</v>
      </c>
      <c r="P1874" s="41">
        <v>0</v>
      </c>
      <c r="Q1874" s="41">
        <v>0</v>
      </c>
      <c r="R1874" s="52">
        <v>45658</v>
      </c>
      <c r="S1874" s="52">
        <v>46022</v>
      </c>
    </row>
    <row r="1875" spans="1:19" ht="20.25" x14ac:dyDescent="0.3">
      <c r="A1875" s="39">
        <v>229</v>
      </c>
      <c r="B1875" s="40" t="s">
        <v>1666</v>
      </c>
      <c r="C1875" s="50">
        <v>37403</v>
      </c>
      <c r="D1875" s="39" t="s">
        <v>1897</v>
      </c>
      <c r="E1875" s="39">
        <v>1977</v>
      </c>
      <c r="F1875" s="39" t="s">
        <v>2122</v>
      </c>
      <c r="G1875" s="51" t="s">
        <v>2088</v>
      </c>
      <c r="H1875" s="39">
        <v>5</v>
      </c>
      <c r="I1875" s="39">
        <v>2</v>
      </c>
      <c r="J1875" s="39">
        <v>0</v>
      </c>
      <c r="K1875" s="39">
        <v>1468.8</v>
      </c>
      <c r="L1875" s="39" t="s">
        <v>2122</v>
      </c>
      <c r="M1875" s="41">
        <v>0</v>
      </c>
      <c r="N1875" s="41">
        <f t="shared" si="161"/>
        <v>0</v>
      </c>
      <c r="O1875" s="41">
        <v>0</v>
      </c>
      <c r="P1875" s="41">
        <v>0</v>
      </c>
      <c r="Q1875" s="41">
        <v>0</v>
      </c>
      <c r="R1875" s="52">
        <v>45658</v>
      </c>
      <c r="S1875" s="52">
        <v>46022</v>
      </c>
    </row>
    <row r="1876" spans="1:19" ht="20.25" x14ac:dyDescent="0.3">
      <c r="A1876" s="39">
        <v>230</v>
      </c>
      <c r="B1876" s="40" t="s">
        <v>1667</v>
      </c>
      <c r="C1876" s="50">
        <v>45281</v>
      </c>
      <c r="D1876" s="39" t="s">
        <v>1897</v>
      </c>
      <c r="E1876" s="39">
        <v>1977</v>
      </c>
      <c r="F1876" s="39" t="s">
        <v>2122</v>
      </c>
      <c r="G1876" s="51" t="s">
        <v>2088</v>
      </c>
      <c r="H1876" s="39">
        <v>5</v>
      </c>
      <c r="I1876" s="39">
        <v>2</v>
      </c>
      <c r="J1876" s="39">
        <v>0</v>
      </c>
      <c r="K1876" s="39">
        <v>1466.7</v>
      </c>
      <c r="L1876" s="39" t="s">
        <v>2122</v>
      </c>
      <c r="M1876" s="41">
        <v>0</v>
      </c>
      <c r="N1876" s="41">
        <f t="shared" si="161"/>
        <v>0</v>
      </c>
      <c r="O1876" s="41">
        <v>0</v>
      </c>
      <c r="P1876" s="41">
        <v>0</v>
      </c>
      <c r="Q1876" s="41">
        <v>0</v>
      </c>
      <c r="R1876" s="52">
        <v>45658</v>
      </c>
      <c r="S1876" s="52">
        <v>46022</v>
      </c>
    </row>
    <row r="1877" spans="1:19" ht="20.25" x14ac:dyDescent="0.25">
      <c r="A1877" s="42" t="s">
        <v>22</v>
      </c>
      <c r="B1877" s="42"/>
      <c r="C1877" s="53" t="s">
        <v>172</v>
      </c>
      <c r="D1877" s="53" t="s">
        <v>172</v>
      </c>
      <c r="E1877" s="53" t="s">
        <v>172</v>
      </c>
      <c r="F1877" s="53" t="s">
        <v>172</v>
      </c>
      <c r="G1877" s="53" t="s">
        <v>172</v>
      </c>
      <c r="H1877" s="53" t="s">
        <v>172</v>
      </c>
      <c r="I1877" s="53" t="s">
        <v>172</v>
      </c>
      <c r="J1877" s="45">
        <f>SUM(J1873:J1876)</f>
        <v>0</v>
      </c>
      <c r="K1877" s="45">
        <f t="shared" ref="K1877:Q1877" si="163">SUM(K1873:K1876)</f>
        <v>9310.4</v>
      </c>
      <c r="L1877" s="45">
        <f t="shared" si="163"/>
        <v>0</v>
      </c>
      <c r="M1877" s="45">
        <f t="shared" si="163"/>
        <v>0</v>
      </c>
      <c r="N1877" s="45">
        <f t="shared" si="163"/>
        <v>0</v>
      </c>
      <c r="O1877" s="45">
        <f t="shared" si="163"/>
        <v>0</v>
      </c>
      <c r="P1877" s="45">
        <f t="shared" si="163"/>
        <v>0</v>
      </c>
      <c r="Q1877" s="45">
        <f t="shared" si="163"/>
        <v>0</v>
      </c>
      <c r="R1877" s="53" t="s">
        <v>172</v>
      </c>
      <c r="S1877" s="53" t="s">
        <v>172</v>
      </c>
    </row>
    <row r="1878" spans="1:19" ht="20.25" x14ac:dyDescent="0.3">
      <c r="A1878" s="463" t="s">
        <v>2020</v>
      </c>
      <c r="B1878" s="463"/>
      <c r="C1878" s="463"/>
      <c r="D1878" s="463"/>
      <c r="E1878" s="463"/>
      <c r="F1878" s="463"/>
      <c r="G1878" s="463"/>
      <c r="H1878" s="463"/>
      <c r="I1878" s="463"/>
      <c r="J1878" s="463"/>
      <c r="K1878" s="463"/>
      <c r="L1878" s="463"/>
      <c r="M1878" s="463"/>
      <c r="N1878" s="463"/>
      <c r="O1878" s="463"/>
      <c r="P1878" s="463"/>
      <c r="Q1878" s="463"/>
      <c r="R1878" s="463"/>
      <c r="S1878" s="464"/>
    </row>
    <row r="1879" spans="1:19" ht="20.25" x14ac:dyDescent="0.3">
      <c r="A1879" s="39">
        <v>231</v>
      </c>
      <c r="B1879" s="40" t="s">
        <v>1345</v>
      </c>
      <c r="C1879" s="50">
        <v>37434</v>
      </c>
      <c r="D1879" s="39" t="s">
        <v>1896</v>
      </c>
      <c r="E1879" s="39">
        <v>1968</v>
      </c>
      <c r="F1879" s="39" t="s">
        <v>2122</v>
      </c>
      <c r="G1879" s="51" t="s">
        <v>2089</v>
      </c>
      <c r="H1879" s="39">
        <v>4</v>
      </c>
      <c r="I1879" s="39">
        <v>3</v>
      </c>
      <c r="J1879" s="39">
        <v>0</v>
      </c>
      <c r="K1879" s="39">
        <v>3359.19</v>
      </c>
      <c r="L1879" s="39">
        <v>1962.13</v>
      </c>
      <c r="M1879" s="41">
        <v>0</v>
      </c>
      <c r="N1879" s="41">
        <f t="shared" si="161"/>
        <v>0</v>
      </c>
      <c r="O1879" s="41">
        <v>0</v>
      </c>
      <c r="P1879" s="41">
        <v>0</v>
      </c>
      <c r="Q1879" s="41">
        <v>0</v>
      </c>
      <c r="R1879" s="52">
        <v>45658</v>
      </c>
      <c r="S1879" s="52">
        <v>46022</v>
      </c>
    </row>
    <row r="1880" spans="1:19" ht="20.25" x14ac:dyDescent="0.3">
      <c r="A1880" s="39">
        <v>232</v>
      </c>
      <c r="B1880" s="40" t="s">
        <v>1346</v>
      </c>
      <c r="C1880" s="50">
        <v>37445</v>
      </c>
      <c r="D1880" s="39" t="s">
        <v>1896</v>
      </c>
      <c r="E1880" s="39">
        <v>1939</v>
      </c>
      <c r="F1880" s="39" t="s">
        <v>2122</v>
      </c>
      <c r="G1880" s="51" t="s">
        <v>2094</v>
      </c>
      <c r="H1880" s="39">
        <v>2</v>
      </c>
      <c r="I1880" s="39">
        <v>3</v>
      </c>
      <c r="J1880" s="39">
        <v>0</v>
      </c>
      <c r="K1880" s="39">
        <v>1489.41</v>
      </c>
      <c r="L1880" s="39">
        <v>783.40000000000009</v>
      </c>
      <c r="M1880" s="41">
        <v>0</v>
      </c>
      <c r="N1880" s="41">
        <f t="shared" si="161"/>
        <v>0</v>
      </c>
      <c r="O1880" s="41">
        <v>0</v>
      </c>
      <c r="P1880" s="41">
        <v>0</v>
      </c>
      <c r="Q1880" s="41">
        <v>0</v>
      </c>
      <c r="R1880" s="52">
        <v>45658</v>
      </c>
      <c r="S1880" s="52">
        <v>46022</v>
      </c>
    </row>
    <row r="1881" spans="1:19" ht="20.25" x14ac:dyDescent="0.3">
      <c r="A1881" s="39">
        <v>233</v>
      </c>
      <c r="B1881" s="40" t="s">
        <v>1347</v>
      </c>
      <c r="C1881" s="50">
        <v>37447</v>
      </c>
      <c r="D1881" s="39" t="s">
        <v>1896</v>
      </c>
      <c r="E1881" s="39">
        <v>1971</v>
      </c>
      <c r="F1881" s="39" t="s">
        <v>2122</v>
      </c>
      <c r="G1881" s="51" t="s">
        <v>2089</v>
      </c>
      <c r="H1881" s="39">
        <v>4</v>
      </c>
      <c r="I1881" s="39">
        <v>3</v>
      </c>
      <c r="J1881" s="39">
        <v>0</v>
      </c>
      <c r="K1881" s="39">
        <v>2706.2</v>
      </c>
      <c r="L1881" s="39">
        <v>1919.2</v>
      </c>
      <c r="M1881" s="41">
        <v>0</v>
      </c>
      <c r="N1881" s="41">
        <f t="shared" si="161"/>
        <v>0</v>
      </c>
      <c r="O1881" s="41">
        <v>0</v>
      </c>
      <c r="P1881" s="41">
        <v>0</v>
      </c>
      <c r="Q1881" s="41">
        <v>0</v>
      </c>
      <c r="R1881" s="52">
        <v>45658</v>
      </c>
      <c r="S1881" s="52">
        <v>46022</v>
      </c>
    </row>
    <row r="1882" spans="1:19" ht="20.25" x14ac:dyDescent="0.3">
      <c r="A1882" s="39">
        <v>234</v>
      </c>
      <c r="B1882" s="40" t="s">
        <v>1348</v>
      </c>
      <c r="C1882" s="50">
        <v>37449</v>
      </c>
      <c r="D1882" s="39" t="s">
        <v>1896</v>
      </c>
      <c r="E1882" s="39">
        <v>1968</v>
      </c>
      <c r="F1882" s="39" t="s">
        <v>2122</v>
      </c>
      <c r="G1882" s="51" t="s">
        <v>2089</v>
      </c>
      <c r="H1882" s="39">
        <v>4</v>
      </c>
      <c r="I1882" s="39">
        <v>3</v>
      </c>
      <c r="J1882" s="39">
        <v>0</v>
      </c>
      <c r="K1882" s="39">
        <v>2461.08</v>
      </c>
      <c r="L1882" s="39">
        <v>1544.97</v>
      </c>
      <c r="M1882" s="41">
        <v>0</v>
      </c>
      <c r="N1882" s="41">
        <f t="shared" si="161"/>
        <v>0</v>
      </c>
      <c r="O1882" s="41">
        <v>0</v>
      </c>
      <c r="P1882" s="41">
        <v>0</v>
      </c>
      <c r="Q1882" s="41">
        <v>0</v>
      </c>
      <c r="R1882" s="52">
        <v>45658</v>
      </c>
      <c r="S1882" s="52">
        <v>46022</v>
      </c>
    </row>
    <row r="1883" spans="1:19" ht="20.25" x14ac:dyDescent="0.3">
      <c r="A1883" s="39">
        <v>235</v>
      </c>
      <c r="B1883" s="40" t="s">
        <v>1349</v>
      </c>
      <c r="C1883" s="50">
        <v>37451</v>
      </c>
      <c r="D1883" s="39" t="s">
        <v>1896</v>
      </c>
      <c r="E1883" s="39">
        <v>1972</v>
      </c>
      <c r="F1883" s="39" t="s">
        <v>2122</v>
      </c>
      <c r="G1883" s="51" t="s">
        <v>2089</v>
      </c>
      <c r="H1883" s="39">
        <v>5</v>
      </c>
      <c r="I1883" s="39">
        <v>3</v>
      </c>
      <c r="J1883" s="39">
        <v>0</v>
      </c>
      <c r="K1883" s="39">
        <v>4098.1499999999996</v>
      </c>
      <c r="L1883" s="39">
        <v>2536.89</v>
      </c>
      <c r="M1883" s="41">
        <v>0</v>
      </c>
      <c r="N1883" s="41">
        <f t="shared" si="161"/>
        <v>0</v>
      </c>
      <c r="O1883" s="41">
        <v>0</v>
      </c>
      <c r="P1883" s="41">
        <v>0</v>
      </c>
      <c r="Q1883" s="41">
        <v>0</v>
      </c>
      <c r="R1883" s="52">
        <v>45658</v>
      </c>
      <c r="S1883" s="52">
        <v>46022</v>
      </c>
    </row>
    <row r="1884" spans="1:19" ht="20.25" x14ac:dyDescent="0.3">
      <c r="A1884" s="39">
        <v>236</v>
      </c>
      <c r="B1884" s="40" t="s">
        <v>1351</v>
      </c>
      <c r="C1884" s="50">
        <v>37494</v>
      </c>
      <c r="D1884" s="39" t="s">
        <v>1896</v>
      </c>
      <c r="E1884" s="39">
        <v>1940</v>
      </c>
      <c r="F1884" s="39" t="s">
        <v>2122</v>
      </c>
      <c r="G1884" s="51" t="s">
        <v>2104</v>
      </c>
      <c r="H1884" s="39">
        <v>3</v>
      </c>
      <c r="I1884" s="39">
        <v>3</v>
      </c>
      <c r="J1884" s="39">
        <v>0</v>
      </c>
      <c r="K1884" s="39">
        <v>2452.33</v>
      </c>
      <c r="L1884" s="39">
        <v>1311.78</v>
      </c>
      <c r="M1884" s="41">
        <v>0</v>
      </c>
      <c r="N1884" s="41">
        <f t="shared" si="161"/>
        <v>0</v>
      </c>
      <c r="O1884" s="41">
        <v>0</v>
      </c>
      <c r="P1884" s="41">
        <v>0</v>
      </c>
      <c r="Q1884" s="41">
        <v>0</v>
      </c>
      <c r="R1884" s="52">
        <v>45658</v>
      </c>
      <c r="S1884" s="52">
        <v>46022</v>
      </c>
    </row>
    <row r="1885" spans="1:19" ht="20.25" x14ac:dyDescent="0.3">
      <c r="A1885" s="39">
        <v>237</v>
      </c>
      <c r="B1885" s="40" t="s">
        <v>479</v>
      </c>
      <c r="C1885" s="50">
        <v>37416</v>
      </c>
      <c r="D1885" s="39" t="s">
        <v>1896</v>
      </c>
      <c r="E1885" s="39">
        <v>1956</v>
      </c>
      <c r="F1885" s="39" t="s">
        <v>2122</v>
      </c>
      <c r="G1885" s="51" t="s">
        <v>2089</v>
      </c>
      <c r="H1885" s="39">
        <v>2</v>
      </c>
      <c r="I1885" s="39">
        <v>1</v>
      </c>
      <c r="J1885" s="39">
        <v>0</v>
      </c>
      <c r="K1885" s="39">
        <v>669.04</v>
      </c>
      <c r="L1885" s="39">
        <v>381.8</v>
      </c>
      <c r="M1885" s="41">
        <v>0</v>
      </c>
      <c r="N1885" s="41">
        <f t="shared" si="161"/>
        <v>0</v>
      </c>
      <c r="O1885" s="41">
        <v>0</v>
      </c>
      <c r="P1885" s="41">
        <v>0</v>
      </c>
      <c r="Q1885" s="41">
        <v>0</v>
      </c>
      <c r="R1885" s="52">
        <v>45658</v>
      </c>
      <c r="S1885" s="52">
        <v>46022</v>
      </c>
    </row>
    <row r="1886" spans="1:19" ht="20.25" x14ac:dyDescent="0.3">
      <c r="A1886" s="39">
        <v>238</v>
      </c>
      <c r="B1886" s="40" t="s">
        <v>480</v>
      </c>
      <c r="C1886" s="50">
        <v>37452</v>
      </c>
      <c r="D1886" s="39" t="s">
        <v>1896</v>
      </c>
      <c r="E1886" s="39">
        <v>1961</v>
      </c>
      <c r="F1886" s="39" t="s">
        <v>2122</v>
      </c>
      <c r="G1886" s="51" t="s">
        <v>2089</v>
      </c>
      <c r="H1886" s="39">
        <v>2</v>
      </c>
      <c r="I1886" s="39">
        <v>1</v>
      </c>
      <c r="J1886" s="39">
        <v>0</v>
      </c>
      <c r="K1886" s="39">
        <v>945.96</v>
      </c>
      <c r="L1886" s="39">
        <v>490.23</v>
      </c>
      <c r="M1886" s="41">
        <v>0</v>
      </c>
      <c r="N1886" s="41">
        <f t="shared" si="161"/>
        <v>0</v>
      </c>
      <c r="O1886" s="41">
        <v>0</v>
      </c>
      <c r="P1886" s="41">
        <v>0</v>
      </c>
      <c r="Q1886" s="41">
        <v>0</v>
      </c>
      <c r="R1886" s="52">
        <v>45658</v>
      </c>
      <c r="S1886" s="52">
        <v>46022</v>
      </c>
    </row>
    <row r="1887" spans="1:19" ht="20.25" x14ac:dyDescent="0.3">
      <c r="A1887" s="39">
        <v>239</v>
      </c>
      <c r="B1887" s="40" t="s">
        <v>1025</v>
      </c>
      <c r="C1887" s="50">
        <v>37456</v>
      </c>
      <c r="D1887" s="39" t="s">
        <v>1896</v>
      </c>
      <c r="E1887" s="39">
        <v>1960</v>
      </c>
      <c r="F1887" s="39" t="s">
        <v>2122</v>
      </c>
      <c r="G1887" s="51" t="s">
        <v>2089</v>
      </c>
      <c r="H1887" s="39">
        <v>2</v>
      </c>
      <c r="I1887" s="39">
        <v>1</v>
      </c>
      <c r="J1887" s="39">
        <v>0</v>
      </c>
      <c r="K1887" s="39">
        <v>708.68</v>
      </c>
      <c r="L1887" s="39">
        <v>316.52</v>
      </c>
      <c r="M1887" s="41">
        <v>0</v>
      </c>
      <c r="N1887" s="41">
        <f t="shared" si="161"/>
        <v>0</v>
      </c>
      <c r="O1887" s="41">
        <v>0</v>
      </c>
      <c r="P1887" s="41">
        <v>0</v>
      </c>
      <c r="Q1887" s="41">
        <v>0</v>
      </c>
      <c r="R1887" s="52">
        <v>45658</v>
      </c>
      <c r="S1887" s="52">
        <v>46022</v>
      </c>
    </row>
    <row r="1888" spans="1:19" ht="20.25" x14ac:dyDescent="0.3">
      <c r="A1888" s="39">
        <v>240</v>
      </c>
      <c r="B1888" s="40" t="s">
        <v>1026</v>
      </c>
      <c r="C1888" s="50">
        <v>37484</v>
      </c>
      <c r="D1888" s="39" t="s">
        <v>1896</v>
      </c>
      <c r="E1888" s="39">
        <v>1960</v>
      </c>
      <c r="F1888" s="39" t="s">
        <v>2122</v>
      </c>
      <c r="G1888" s="51" t="s">
        <v>2089</v>
      </c>
      <c r="H1888" s="39">
        <v>2</v>
      </c>
      <c r="I1888" s="39">
        <v>2</v>
      </c>
      <c r="J1888" s="39">
        <v>0</v>
      </c>
      <c r="K1888" s="39">
        <v>1436.2</v>
      </c>
      <c r="L1888" s="39">
        <v>636.38</v>
      </c>
      <c r="M1888" s="41">
        <v>0</v>
      </c>
      <c r="N1888" s="41">
        <f t="shared" si="161"/>
        <v>0</v>
      </c>
      <c r="O1888" s="41">
        <v>0</v>
      </c>
      <c r="P1888" s="41">
        <v>0</v>
      </c>
      <c r="Q1888" s="41">
        <v>0</v>
      </c>
      <c r="R1888" s="52">
        <v>45658</v>
      </c>
      <c r="S1888" s="52">
        <v>46022</v>
      </c>
    </row>
    <row r="1889" spans="1:19" ht="20.25" x14ac:dyDescent="0.25">
      <c r="A1889" s="42" t="s">
        <v>22</v>
      </c>
      <c r="B1889" s="40"/>
      <c r="C1889" s="53" t="s">
        <v>172</v>
      </c>
      <c r="D1889" s="53" t="s">
        <v>172</v>
      </c>
      <c r="E1889" s="53" t="s">
        <v>172</v>
      </c>
      <c r="F1889" s="53" t="s">
        <v>172</v>
      </c>
      <c r="G1889" s="53" t="s">
        <v>172</v>
      </c>
      <c r="H1889" s="53" t="s">
        <v>172</v>
      </c>
      <c r="I1889" s="53" t="s">
        <v>172</v>
      </c>
      <c r="J1889" s="45">
        <f>SUM(J1879:J1888)</f>
        <v>0</v>
      </c>
      <c r="K1889" s="45">
        <f t="shared" ref="K1889:Q1889" si="164">SUM(K1879:K1888)</f>
        <v>20326.240000000002</v>
      </c>
      <c r="L1889" s="45">
        <f t="shared" si="164"/>
        <v>11883.3</v>
      </c>
      <c r="M1889" s="45">
        <f t="shared" si="164"/>
        <v>0</v>
      </c>
      <c r="N1889" s="45">
        <f t="shared" si="164"/>
        <v>0</v>
      </c>
      <c r="O1889" s="45">
        <f t="shared" si="164"/>
        <v>0</v>
      </c>
      <c r="P1889" s="45">
        <f t="shared" si="164"/>
        <v>0</v>
      </c>
      <c r="Q1889" s="45">
        <f t="shared" si="164"/>
        <v>0</v>
      </c>
      <c r="R1889" s="53" t="s">
        <v>172</v>
      </c>
      <c r="S1889" s="53" t="s">
        <v>172</v>
      </c>
    </row>
    <row r="1890" spans="1:19" ht="20.25" x14ac:dyDescent="0.3">
      <c r="A1890" s="463" t="s">
        <v>1912</v>
      </c>
      <c r="B1890" s="463"/>
      <c r="C1890" s="463"/>
      <c r="D1890" s="463"/>
      <c r="E1890" s="463"/>
      <c r="F1890" s="463"/>
      <c r="G1890" s="463"/>
      <c r="H1890" s="463"/>
      <c r="I1890" s="463"/>
      <c r="J1890" s="463"/>
      <c r="K1890" s="463"/>
      <c r="L1890" s="463"/>
      <c r="M1890" s="463"/>
      <c r="N1890" s="463"/>
      <c r="O1890" s="463"/>
      <c r="P1890" s="463"/>
      <c r="Q1890" s="463"/>
      <c r="R1890" s="463"/>
      <c r="S1890" s="464"/>
    </row>
    <row r="1891" spans="1:19" ht="20.25" x14ac:dyDescent="0.3">
      <c r="A1891" s="39">
        <v>241</v>
      </c>
      <c r="B1891" s="40" t="s">
        <v>1352</v>
      </c>
      <c r="C1891" s="50">
        <v>37662</v>
      </c>
      <c r="D1891" s="39" t="s">
        <v>1896</v>
      </c>
      <c r="E1891" s="39">
        <v>1974</v>
      </c>
      <c r="F1891" s="39" t="s">
        <v>2122</v>
      </c>
      <c r="G1891" s="51" t="s">
        <v>2088</v>
      </c>
      <c r="H1891" s="39">
        <v>5</v>
      </c>
      <c r="I1891" s="39">
        <v>4</v>
      </c>
      <c r="J1891" s="39">
        <v>0</v>
      </c>
      <c r="K1891" s="39">
        <v>3111.3</v>
      </c>
      <c r="L1891" s="39">
        <v>3089.32</v>
      </c>
      <c r="M1891" s="41">
        <v>0</v>
      </c>
      <c r="N1891" s="41">
        <f t="shared" si="161"/>
        <v>0</v>
      </c>
      <c r="O1891" s="41">
        <v>0</v>
      </c>
      <c r="P1891" s="41">
        <v>0</v>
      </c>
      <c r="Q1891" s="41">
        <v>0</v>
      </c>
      <c r="R1891" s="52">
        <v>45658</v>
      </c>
      <c r="S1891" s="52">
        <v>46022</v>
      </c>
    </row>
    <row r="1892" spans="1:19" ht="20.25" x14ac:dyDescent="0.3">
      <c r="A1892" s="39">
        <v>242</v>
      </c>
      <c r="B1892" s="40" t="s">
        <v>1353</v>
      </c>
      <c r="C1892" s="50">
        <v>37689</v>
      </c>
      <c r="D1892" s="39" t="s">
        <v>1896</v>
      </c>
      <c r="E1892" s="39">
        <v>1952</v>
      </c>
      <c r="F1892" s="39" t="s">
        <v>2122</v>
      </c>
      <c r="G1892" s="51" t="s">
        <v>2094</v>
      </c>
      <c r="H1892" s="39">
        <v>2</v>
      </c>
      <c r="I1892" s="39">
        <v>1</v>
      </c>
      <c r="J1892" s="39">
        <v>0</v>
      </c>
      <c r="K1892" s="39">
        <v>391.6</v>
      </c>
      <c r="L1892" s="39">
        <v>409.6</v>
      </c>
      <c r="M1892" s="41">
        <v>0</v>
      </c>
      <c r="N1892" s="41">
        <f t="shared" si="161"/>
        <v>0</v>
      </c>
      <c r="O1892" s="41">
        <v>0</v>
      </c>
      <c r="P1892" s="41">
        <v>0</v>
      </c>
      <c r="Q1892" s="41">
        <v>0</v>
      </c>
      <c r="R1892" s="52">
        <v>45658</v>
      </c>
      <c r="S1892" s="52">
        <v>46022</v>
      </c>
    </row>
    <row r="1893" spans="1:19" ht="20.25" x14ac:dyDescent="0.3">
      <c r="A1893" s="39">
        <v>243</v>
      </c>
      <c r="B1893" s="40" t="s">
        <v>1627</v>
      </c>
      <c r="C1893" s="50">
        <v>46894</v>
      </c>
      <c r="D1893" s="39" t="s">
        <v>1896</v>
      </c>
      <c r="E1893" s="39">
        <v>1965</v>
      </c>
      <c r="F1893" s="39" t="s">
        <v>2122</v>
      </c>
      <c r="G1893" s="51" t="s">
        <v>2099</v>
      </c>
      <c r="H1893" s="39">
        <v>2</v>
      </c>
      <c r="I1893" s="39">
        <v>2</v>
      </c>
      <c r="J1893" s="39">
        <v>0</v>
      </c>
      <c r="K1893" s="39">
        <v>559</v>
      </c>
      <c r="L1893" s="39">
        <v>531.9</v>
      </c>
      <c r="M1893" s="41">
        <v>0</v>
      </c>
      <c r="N1893" s="41">
        <f t="shared" si="161"/>
        <v>0</v>
      </c>
      <c r="O1893" s="41">
        <v>0</v>
      </c>
      <c r="P1893" s="41">
        <v>0</v>
      </c>
      <c r="Q1893" s="41">
        <v>0</v>
      </c>
      <c r="R1893" s="52">
        <v>45658</v>
      </c>
      <c r="S1893" s="52">
        <v>46022</v>
      </c>
    </row>
    <row r="1894" spans="1:19" ht="20.25" x14ac:dyDescent="0.3">
      <c r="A1894" s="39">
        <v>244</v>
      </c>
      <c r="B1894" s="40" t="s">
        <v>1354</v>
      </c>
      <c r="C1894" s="50">
        <v>37707</v>
      </c>
      <c r="D1894" s="39" t="s">
        <v>1896</v>
      </c>
      <c r="E1894" s="39">
        <v>1961</v>
      </c>
      <c r="F1894" s="39" t="s">
        <v>2122</v>
      </c>
      <c r="G1894" s="51" t="s">
        <v>2094</v>
      </c>
      <c r="H1894" s="39">
        <v>2</v>
      </c>
      <c r="I1894" s="39">
        <v>1</v>
      </c>
      <c r="J1894" s="39">
        <v>0</v>
      </c>
      <c r="K1894" s="39">
        <v>450.8</v>
      </c>
      <c r="L1894" s="39">
        <v>397.1</v>
      </c>
      <c r="M1894" s="41">
        <v>0</v>
      </c>
      <c r="N1894" s="41">
        <f t="shared" si="161"/>
        <v>0</v>
      </c>
      <c r="O1894" s="41">
        <v>0</v>
      </c>
      <c r="P1894" s="41">
        <v>0</v>
      </c>
      <c r="Q1894" s="41">
        <v>0</v>
      </c>
      <c r="R1894" s="52">
        <v>45658</v>
      </c>
      <c r="S1894" s="52">
        <v>46022</v>
      </c>
    </row>
    <row r="1895" spans="1:19" ht="20.25" x14ac:dyDescent="0.3">
      <c r="A1895" s="39">
        <v>245</v>
      </c>
      <c r="B1895" s="40" t="s">
        <v>1355</v>
      </c>
      <c r="C1895" s="50">
        <v>37703</v>
      </c>
      <c r="D1895" s="39" t="s">
        <v>1896</v>
      </c>
      <c r="E1895" s="39">
        <v>1960</v>
      </c>
      <c r="F1895" s="39" t="s">
        <v>2122</v>
      </c>
      <c r="G1895" s="51" t="s">
        <v>2094</v>
      </c>
      <c r="H1895" s="39">
        <v>2</v>
      </c>
      <c r="I1895" s="39">
        <v>1</v>
      </c>
      <c r="J1895" s="39">
        <v>0</v>
      </c>
      <c r="K1895" s="39">
        <v>316.60000000000002</v>
      </c>
      <c r="L1895" s="39">
        <v>270.89999999999998</v>
      </c>
      <c r="M1895" s="41">
        <v>0</v>
      </c>
      <c r="N1895" s="41">
        <f t="shared" si="161"/>
        <v>0</v>
      </c>
      <c r="O1895" s="41">
        <v>0</v>
      </c>
      <c r="P1895" s="41">
        <v>0</v>
      </c>
      <c r="Q1895" s="41">
        <v>0</v>
      </c>
      <c r="R1895" s="52">
        <v>45658</v>
      </c>
      <c r="S1895" s="52">
        <v>46022</v>
      </c>
    </row>
    <row r="1896" spans="1:19" ht="20.25" x14ac:dyDescent="0.3">
      <c r="A1896" s="39">
        <v>246</v>
      </c>
      <c r="B1896" s="40" t="s">
        <v>1356</v>
      </c>
      <c r="C1896" s="50">
        <v>37709</v>
      </c>
      <c r="D1896" s="39" t="s">
        <v>1896</v>
      </c>
      <c r="E1896" s="39">
        <v>1970</v>
      </c>
      <c r="F1896" s="39" t="s">
        <v>2122</v>
      </c>
      <c r="G1896" s="51" t="s">
        <v>2089</v>
      </c>
      <c r="H1896" s="39">
        <v>5</v>
      </c>
      <c r="I1896" s="39">
        <v>3</v>
      </c>
      <c r="J1896" s="39">
        <v>0</v>
      </c>
      <c r="K1896" s="39">
        <v>2133.1999999999998</v>
      </c>
      <c r="L1896" s="39">
        <v>1985.3</v>
      </c>
      <c r="M1896" s="41">
        <v>0</v>
      </c>
      <c r="N1896" s="41">
        <f t="shared" si="161"/>
        <v>0</v>
      </c>
      <c r="O1896" s="41">
        <v>0</v>
      </c>
      <c r="P1896" s="41">
        <v>0</v>
      </c>
      <c r="Q1896" s="41">
        <v>0</v>
      </c>
      <c r="R1896" s="52">
        <v>45658</v>
      </c>
      <c r="S1896" s="52">
        <v>46022</v>
      </c>
    </row>
    <row r="1897" spans="1:19" ht="20.25" x14ac:dyDescent="0.3">
      <c r="A1897" s="39">
        <v>247</v>
      </c>
      <c r="B1897" s="40" t="s">
        <v>1357</v>
      </c>
      <c r="C1897" s="50">
        <v>37530</v>
      </c>
      <c r="D1897" s="39" t="s">
        <v>1896</v>
      </c>
      <c r="E1897" s="39">
        <v>1970</v>
      </c>
      <c r="F1897" s="39" t="s">
        <v>2122</v>
      </c>
      <c r="G1897" s="51" t="s">
        <v>2089</v>
      </c>
      <c r="H1897" s="39">
        <v>5</v>
      </c>
      <c r="I1897" s="39">
        <v>4</v>
      </c>
      <c r="J1897" s="39">
        <v>0</v>
      </c>
      <c r="K1897" s="39">
        <v>3382</v>
      </c>
      <c r="L1897" s="39">
        <v>3149.38</v>
      </c>
      <c r="M1897" s="41">
        <v>0</v>
      </c>
      <c r="N1897" s="41">
        <f t="shared" si="161"/>
        <v>0</v>
      </c>
      <c r="O1897" s="41">
        <v>0</v>
      </c>
      <c r="P1897" s="41">
        <v>0</v>
      </c>
      <c r="Q1897" s="41">
        <v>0</v>
      </c>
      <c r="R1897" s="52">
        <v>45658</v>
      </c>
      <c r="S1897" s="52">
        <v>46022</v>
      </c>
    </row>
    <row r="1898" spans="1:19" ht="20.25" x14ac:dyDescent="0.3">
      <c r="A1898" s="39">
        <v>248</v>
      </c>
      <c r="B1898" s="40" t="s">
        <v>1358</v>
      </c>
      <c r="C1898" s="50">
        <v>37531</v>
      </c>
      <c r="D1898" s="39" t="s">
        <v>1896</v>
      </c>
      <c r="E1898" s="39">
        <v>1970</v>
      </c>
      <c r="F1898" s="39" t="s">
        <v>2122</v>
      </c>
      <c r="G1898" s="51" t="s">
        <v>2089</v>
      </c>
      <c r="H1898" s="39">
        <v>5</v>
      </c>
      <c r="I1898" s="39">
        <v>2</v>
      </c>
      <c r="J1898" s="39">
        <v>0</v>
      </c>
      <c r="K1898" s="39">
        <v>1642.6</v>
      </c>
      <c r="L1898" s="39">
        <v>1587.1</v>
      </c>
      <c r="M1898" s="41">
        <v>3323438.68</v>
      </c>
      <c r="N1898" s="41">
        <f t="shared" si="161"/>
        <v>3323438.68</v>
      </c>
      <c r="O1898" s="41">
        <v>0</v>
      </c>
      <c r="P1898" s="41">
        <v>0</v>
      </c>
      <c r="Q1898" s="41">
        <v>0</v>
      </c>
      <c r="R1898" s="52">
        <v>45658</v>
      </c>
      <c r="S1898" s="52">
        <v>46022</v>
      </c>
    </row>
    <row r="1899" spans="1:19" ht="20.25" x14ac:dyDescent="0.3">
      <c r="A1899" s="39">
        <v>249</v>
      </c>
      <c r="B1899" s="40" t="s">
        <v>1359</v>
      </c>
      <c r="C1899" s="50">
        <v>37532</v>
      </c>
      <c r="D1899" s="39" t="s">
        <v>1896</v>
      </c>
      <c r="E1899" s="39">
        <v>1969</v>
      </c>
      <c r="F1899" s="39" t="s">
        <v>2122</v>
      </c>
      <c r="G1899" s="51" t="s">
        <v>2089</v>
      </c>
      <c r="H1899" s="39">
        <v>5</v>
      </c>
      <c r="I1899" s="39">
        <v>4</v>
      </c>
      <c r="J1899" s="39">
        <v>0</v>
      </c>
      <c r="K1899" s="39">
        <v>3285</v>
      </c>
      <c r="L1899" s="39">
        <v>3082.45</v>
      </c>
      <c r="M1899" s="41">
        <v>3258125.77</v>
      </c>
      <c r="N1899" s="41">
        <f t="shared" si="161"/>
        <v>3258125.77</v>
      </c>
      <c r="O1899" s="41">
        <v>0</v>
      </c>
      <c r="P1899" s="41">
        <v>0</v>
      </c>
      <c r="Q1899" s="41">
        <v>0</v>
      </c>
      <c r="R1899" s="52">
        <v>45658</v>
      </c>
      <c r="S1899" s="52">
        <v>46022</v>
      </c>
    </row>
    <row r="1900" spans="1:19" ht="20.25" x14ac:dyDescent="0.3">
      <c r="A1900" s="39">
        <v>250</v>
      </c>
      <c r="B1900" s="40" t="s">
        <v>1360</v>
      </c>
      <c r="C1900" s="50">
        <v>37534</v>
      </c>
      <c r="D1900" s="39" t="s">
        <v>1896</v>
      </c>
      <c r="E1900" s="39">
        <v>1969</v>
      </c>
      <c r="F1900" s="39" t="s">
        <v>2122</v>
      </c>
      <c r="G1900" s="51" t="s">
        <v>2089</v>
      </c>
      <c r="H1900" s="39">
        <v>5</v>
      </c>
      <c r="I1900" s="39">
        <v>2</v>
      </c>
      <c r="J1900" s="39">
        <v>0</v>
      </c>
      <c r="K1900" s="39">
        <v>1698.5</v>
      </c>
      <c r="L1900" s="39">
        <v>1461.02</v>
      </c>
      <c r="M1900" s="41">
        <v>3435980.5</v>
      </c>
      <c r="N1900" s="41">
        <f t="shared" si="161"/>
        <v>3435980.5</v>
      </c>
      <c r="O1900" s="41">
        <v>0</v>
      </c>
      <c r="P1900" s="41">
        <v>0</v>
      </c>
      <c r="Q1900" s="41">
        <v>0</v>
      </c>
      <c r="R1900" s="52">
        <v>45658</v>
      </c>
      <c r="S1900" s="52">
        <v>46022</v>
      </c>
    </row>
    <row r="1901" spans="1:19" ht="20.25" x14ac:dyDescent="0.25">
      <c r="A1901" s="42" t="s">
        <v>22</v>
      </c>
      <c r="B1901" s="42"/>
      <c r="C1901" s="53" t="s">
        <v>172</v>
      </c>
      <c r="D1901" s="53" t="s">
        <v>172</v>
      </c>
      <c r="E1901" s="53" t="s">
        <v>172</v>
      </c>
      <c r="F1901" s="53" t="s">
        <v>172</v>
      </c>
      <c r="G1901" s="53" t="s">
        <v>172</v>
      </c>
      <c r="H1901" s="53" t="s">
        <v>172</v>
      </c>
      <c r="I1901" s="53" t="s">
        <v>172</v>
      </c>
      <c r="J1901" s="45">
        <f>SUM(J1891:J1900)</f>
        <v>0</v>
      </c>
      <c r="K1901" s="45">
        <f t="shared" ref="K1901:Q1901" si="165">SUM(K1891:K1900)</f>
        <v>16970.599999999999</v>
      </c>
      <c r="L1901" s="45">
        <f t="shared" si="165"/>
        <v>15964.07</v>
      </c>
      <c r="M1901" s="45">
        <f t="shared" si="165"/>
        <v>10017544.949999999</v>
      </c>
      <c r="N1901" s="45">
        <f t="shared" si="165"/>
        <v>10017544.949999999</v>
      </c>
      <c r="O1901" s="45">
        <f t="shared" si="165"/>
        <v>0</v>
      </c>
      <c r="P1901" s="45">
        <f t="shared" si="165"/>
        <v>0</v>
      </c>
      <c r="Q1901" s="45">
        <f t="shared" si="165"/>
        <v>0</v>
      </c>
      <c r="R1901" s="53" t="s">
        <v>172</v>
      </c>
      <c r="S1901" s="53" t="s">
        <v>172</v>
      </c>
    </row>
    <row r="1902" spans="1:19" ht="20.25" x14ac:dyDescent="0.3">
      <c r="A1902" s="463" t="s">
        <v>1913</v>
      </c>
      <c r="B1902" s="463"/>
      <c r="C1902" s="463"/>
      <c r="D1902" s="463"/>
      <c r="E1902" s="463"/>
      <c r="F1902" s="463"/>
      <c r="G1902" s="463"/>
      <c r="H1902" s="463"/>
      <c r="I1902" s="463"/>
      <c r="J1902" s="463"/>
      <c r="K1902" s="463"/>
      <c r="L1902" s="463"/>
      <c r="M1902" s="463"/>
      <c r="N1902" s="463"/>
      <c r="O1902" s="463"/>
      <c r="P1902" s="463"/>
      <c r="Q1902" s="463"/>
      <c r="R1902" s="463"/>
      <c r="S1902" s="464"/>
    </row>
    <row r="1903" spans="1:19" ht="20.25" x14ac:dyDescent="0.3">
      <c r="A1903" s="39">
        <v>251</v>
      </c>
      <c r="B1903" s="43" t="s">
        <v>1361</v>
      </c>
      <c r="C1903" s="50">
        <v>37979</v>
      </c>
      <c r="D1903" s="39" t="s">
        <v>1896</v>
      </c>
      <c r="E1903" s="39">
        <v>1957</v>
      </c>
      <c r="F1903" s="39" t="s">
        <v>2122</v>
      </c>
      <c r="G1903" s="51" t="s">
        <v>2090</v>
      </c>
      <c r="H1903" s="39">
        <v>2</v>
      </c>
      <c r="I1903" s="39">
        <v>2</v>
      </c>
      <c r="J1903" s="39">
        <v>0</v>
      </c>
      <c r="K1903" s="39">
        <v>708.02</v>
      </c>
      <c r="L1903" s="39">
        <v>739.25</v>
      </c>
      <c r="M1903" s="41">
        <v>0</v>
      </c>
      <c r="N1903" s="41">
        <f t="shared" si="161"/>
        <v>0</v>
      </c>
      <c r="O1903" s="41">
        <v>0</v>
      </c>
      <c r="P1903" s="41">
        <v>0</v>
      </c>
      <c r="Q1903" s="41">
        <v>0</v>
      </c>
      <c r="R1903" s="52">
        <v>45658</v>
      </c>
      <c r="S1903" s="52">
        <v>46022</v>
      </c>
    </row>
    <row r="1904" spans="1:19" ht="20.25" x14ac:dyDescent="0.3">
      <c r="A1904" s="39">
        <v>252</v>
      </c>
      <c r="B1904" s="43" t="s">
        <v>1362</v>
      </c>
      <c r="C1904" s="50">
        <v>37981</v>
      </c>
      <c r="D1904" s="39" t="s">
        <v>1896</v>
      </c>
      <c r="E1904" s="39">
        <v>1956</v>
      </c>
      <c r="F1904" s="39" t="s">
        <v>2122</v>
      </c>
      <c r="G1904" s="51" t="s">
        <v>2090</v>
      </c>
      <c r="H1904" s="39">
        <v>2</v>
      </c>
      <c r="I1904" s="39">
        <v>2</v>
      </c>
      <c r="J1904" s="39">
        <v>0</v>
      </c>
      <c r="K1904" s="39">
        <v>1208.73</v>
      </c>
      <c r="L1904" s="39">
        <v>710.49</v>
      </c>
      <c r="M1904" s="41">
        <v>0</v>
      </c>
      <c r="N1904" s="41">
        <f t="shared" si="161"/>
        <v>0</v>
      </c>
      <c r="O1904" s="41">
        <v>0</v>
      </c>
      <c r="P1904" s="41">
        <v>0</v>
      </c>
      <c r="Q1904" s="41">
        <v>0</v>
      </c>
      <c r="R1904" s="52">
        <v>45658</v>
      </c>
      <c r="S1904" s="52">
        <v>46022</v>
      </c>
    </row>
    <row r="1905" spans="1:19" ht="20.25" x14ac:dyDescent="0.3">
      <c r="A1905" s="39">
        <v>253</v>
      </c>
      <c r="B1905" s="43" t="s">
        <v>57</v>
      </c>
      <c r="C1905" s="50">
        <v>38073</v>
      </c>
      <c r="D1905" s="39" t="s">
        <v>1896</v>
      </c>
      <c r="E1905" s="39">
        <v>1956</v>
      </c>
      <c r="F1905" s="39">
        <v>2021</v>
      </c>
      <c r="G1905" s="51" t="s">
        <v>2097</v>
      </c>
      <c r="H1905" s="39">
        <v>2</v>
      </c>
      <c r="I1905" s="39">
        <v>2</v>
      </c>
      <c r="J1905" s="39">
        <v>0</v>
      </c>
      <c r="K1905" s="39">
        <v>713.85</v>
      </c>
      <c r="L1905" s="39">
        <v>717.62</v>
      </c>
      <c r="M1905" s="41">
        <v>0</v>
      </c>
      <c r="N1905" s="41">
        <f t="shared" si="161"/>
        <v>0</v>
      </c>
      <c r="O1905" s="41">
        <v>0</v>
      </c>
      <c r="P1905" s="41">
        <v>0</v>
      </c>
      <c r="Q1905" s="41">
        <v>0</v>
      </c>
      <c r="R1905" s="52">
        <v>45658</v>
      </c>
      <c r="S1905" s="52">
        <v>46022</v>
      </c>
    </row>
    <row r="1906" spans="1:19" ht="20.25" x14ac:dyDescent="0.25">
      <c r="A1906" s="42" t="s">
        <v>22</v>
      </c>
      <c r="B1906" s="42"/>
      <c r="C1906" s="53" t="s">
        <v>172</v>
      </c>
      <c r="D1906" s="53" t="s">
        <v>172</v>
      </c>
      <c r="E1906" s="53" t="s">
        <v>172</v>
      </c>
      <c r="F1906" s="53" t="s">
        <v>172</v>
      </c>
      <c r="G1906" s="53" t="s">
        <v>172</v>
      </c>
      <c r="H1906" s="53" t="s">
        <v>172</v>
      </c>
      <c r="I1906" s="53" t="s">
        <v>172</v>
      </c>
      <c r="J1906" s="45">
        <f>SUM(J1903:J1905)</f>
        <v>0</v>
      </c>
      <c r="K1906" s="45">
        <f t="shared" ref="K1906:Q1906" si="166">SUM(K1903:K1905)</f>
        <v>2630.6</v>
      </c>
      <c r="L1906" s="45">
        <f t="shared" si="166"/>
        <v>2167.36</v>
      </c>
      <c r="M1906" s="45">
        <f t="shared" si="166"/>
        <v>0</v>
      </c>
      <c r="N1906" s="45">
        <f t="shared" si="166"/>
        <v>0</v>
      </c>
      <c r="O1906" s="45">
        <f t="shared" si="166"/>
        <v>0</v>
      </c>
      <c r="P1906" s="45">
        <f t="shared" si="166"/>
        <v>0</v>
      </c>
      <c r="Q1906" s="45">
        <f t="shared" si="166"/>
        <v>0</v>
      </c>
      <c r="R1906" s="53" t="s">
        <v>172</v>
      </c>
      <c r="S1906" s="53" t="s">
        <v>172</v>
      </c>
    </row>
    <row r="1907" spans="1:19" ht="20.25" x14ac:dyDescent="0.3">
      <c r="A1907" s="463" t="s">
        <v>1914</v>
      </c>
      <c r="B1907" s="463"/>
      <c r="C1907" s="463"/>
      <c r="D1907" s="463"/>
      <c r="E1907" s="463"/>
      <c r="F1907" s="463"/>
      <c r="G1907" s="463"/>
      <c r="H1907" s="463"/>
      <c r="I1907" s="463"/>
      <c r="J1907" s="463"/>
      <c r="K1907" s="463"/>
      <c r="L1907" s="463"/>
      <c r="M1907" s="463"/>
      <c r="N1907" s="463"/>
      <c r="O1907" s="463"/>
      <c r="P1907" s="463"/>
      <c r="Q1907" s="463"/>
      <c r="R1907" s="463"/>
      <c r="S1907" s="464"/>
    </row>
    <row r="1908" spans="1:19" ht="20.25" x14ac:dyDescent="0.3">
      <c r="A1908" s="39">
        <v>256</v>
      </c>
      <c r="B1908" s="43" t="s">
        <v>1363</v>
      </c>
      <c r="C1908" s="50">
        <v>38809</v>
      </c>
      <c r="D1908" s="39" t="s">
        <v>1896</v>
      </c>
      <c r="E1908" s="39">
        <v>1984</v>
      </c>
      <c r="F1908" s="39">
        <v>2018</v>
      </c>
      <c r="G1908" s="51" t="s">
        <v>2088</v>
      </c>
      <c r="H1908" s="39">
        <v>9</v>
      </c>
      <c r="I1908" s="39">
        <v>9</v>
      </c>
      <c r="J1908" s="39">
        <v>0</v>
      </c>
      <c r="K1908" s="39">
        <v>22456.3</v>
      </c>
      <c r="L1908" s="39">
        <v>18788.099999999999</v>
      </c>
      <c r="M1908" s="41">
        <v>0</v>
      </c>
      <c r="N1908" s="41">
        <f t="shared" si="161"/>
        <v>0</v>
      </c>
      <c r="O1908" s="41">
        <v>0</v>
      </c>
      <c r="P1908" s="41">
        <v>0</v>
      </c>
      <c r="Q1908" s="41">
        <v>0</v>
      </c>
      <c r="R1908" s="52">
        <v>45658</v>
      </c>
      <c r="S1908" s="52">
        <v>46022</v>
      </c>
    </row>
    <row r="1909" spans="1:19" ht="20.25" x14ac:dyDescent="0.3">
      <c r="A1909" s="39">
        <v>257</v>
      </c>
      <c r="B1909" s="43" t="s">
        <v>1364</v>
      </c>
      <c r="C1909" s="50">
        <v>38771</v>
      </c>
      <c r="D1909" s="39" t="s">
        <v>1896</v>
      </c>
      <c r="E1909" s="39">
        <v>1978</v>
      </c>
      <c r="F1909" s="39">
        <v>2019</v>
      </c>
      <c r="G1909" s="51" t="s">
        <v>2088</v>
      </c>
      <c r="H1909" s="39">
        <v>9</v>
      </c>
      <c r="I1909" s="39">
        <v>3</v>
      </c>
      <c r="J1909" s="39">
        <v>0</v>
      </c>
      <c r="K1909" s="39">
        <v>8336.99</v>
      </c>
      <c r="L1909" s="39">
        <v>6226.86</v>
      </c>
      <c r="M1909" s="41">
        <v>0</v>
      </c>
      <c r="N1909" s="41">
        <f t="shared" si="161"/>
        <v>0</v>
      </c>
      <c r="O1909" s="41">
        <v>0</v>
      </c>
      <c r="P1909" s="41">
        <v>0</v>
      </c>
      <c r="Q1909" s="41">
        <v>0</v>
      </c>
      <c r="R1909" s="52">
        <v>45658</v>
      </c>
      <c r="S1909" s="52">
        <v>46022</v>
      </c>
    </row>
    <row r="1910" spans="1:19" ht="20.25" x14ac:dyDescent="0.3">
      <c r="A1910" s="39">
        <v>258</v>
      </c>
      <c r="B1910" s="43" t="s">
        <v>1365</v>
      </c>
      <c r="C1910" s="50">
        <v>38454</v>
      </c>
      <c r="D1910" s="39" t="s">
        <v>1896</v>
      </c>
      <c r="E1910" s="39">
        <v>1975</v>
      </c>
      <c r="F1910" s="39" t="s">
        <v>2122</v>
      </c>
      <c r="G1910" s="51" t="s">
        <v>2088</v>
      </c>
      <c r="H1910" s="39">
        <v>5</v>
      </c>
      <c r="I1910" s="39">
        <v>8</v>
      </c>
      <c r="J1910" s="39">
        <v>0</v>
      </c>
      <c r="K1910" s="39">
        <v>7961.46</v>
      </c>
      <c r="L1910" s="39">
        <v>5943.89</v>
      </c>
      <c r="M1910" s="41">
        <v>0</v>
      </c>
      <c r="N1910" s="41">
        <f t="shared" si="161"/>
        <v>0</v>
      </c>
      <c r="O1910" s="41">
        <v>0</v>
      </c>
      <c r="P1910" s="41">
        <v>0</v>
      </c>
      <c r="Q1910" s="41">
        <v>0</v>
      </c>
      <c r="R1910" s="52">
        <v>45658</v>
      </c>
      <c r="S1910" s="52">
        <v>46022</v>
      </c>
    </row>
    <row r="1911" spans="1:19" ht="20.25" x14ac:dyDescent="0.3">
      <c r="A1911" s="39">
        <v>259</v>
      </c>
      <c r="B1911" s="43" t="s">
        <v>1366</v>
      </c>
      <c r="C1911" s="50">
        <v>38456</v>
      </c>
      <c r="D1911" s="39" t="s">
        <v>1896</v>
      </c>
      <c r="E1911" s="39">
        <v>1975</v>
      </c>
      <c r="F1911" s="39" t="s">
        <v>2122</v>
      </c>
      <c r="G1911" s="51" t="s">
        <v>2088</v>
      </c>
      <c r="H1911" s="39">
        <v>5</v>
      </c>
      <c r="I1911" s="39">
        <v>8</v>
      </c>
      <c r="J1911" s="39">
        <v>0</v>
      </c>
      <c r="K1911" s="39">
        <v>7895.84</v>
      </c>
      <c r="L1911" s="39">
        <v>5998</v>
      </c>
      <c r="M1911" s="41">
        <v>0</v>
      </c>
      <c r="N1911" s="41">
        <f t="shared" si="161"/>
        <v>0</v>
      </c>
      <c r="O1911" s="41">
        <v>0</v>
      </c>
      <c r="P1911" s="41">
        <v>0</v>
      </c>
      <c r="Q1911" s="41">
        <v>0</v>
      </c>
      <c r="R1911" s="52">
        <v>45658</v>
      </c>
      <c r="S1911" s="52">
        <v>46022</v>
      </c>
    </row>
    <row r="1912" spans="1:19" ht="20.25" x14ac:dyDescent="0.25">
      <c r="A1912" s="42" t="s">
        <v>22</v>
      </c>
      <c r="B1912" s="42"/>
      <c r="C1912" s="53" t="s">
        <v>172</v>
      </c>
      <c r="D1912" s="53" t="s">
        <v>172</v>
      </c>
      <c r="E1912" s="53" t="s">
        <v>172</v>
      </c>
      <c r="F1912" s="53" t="s">
        <v>172</v>
      </c>
      <c r="G1912" s="53" t="s">
        <v>172</v>
      </c>
      <c r="H1912" s="53" t="s">
        <v>172</v>
      </c>
      <c r="I1912" s="53" t="s">
        <v>172</v>
      </c>
      <c r="J1912" s="45">
        <f>SUM(J1908:J1911)</f>
        <v>0</v>
      </c>
      <c r="K1912" s="45">
        <f t="shared" ref="K1912:Q1912" si="167">SUM(K1908:K1911)</f>
        <v>46650.59</v>
      </c>
      <c r="L1912" s="45">
        <f t="shared" si="167"/>
        <v>36956.85</v>
      </c>
      <c r="M1912" s="45">
        <f t="shared" si="167"/>
        <v>0</v>
      </c>
      <c r="N1912" s="45">
        <f t="shared" si="167"/>
        <v>0</v>
      </c>
      <c r="O1912" s="45">
        <f t="shared" si="167"/>
        <v>0</v>
      </c>
      <c r="P1912" s="45">
        <f t="shared" si="167"/>
        <v>0</v>
      </c>
      <c r="Q1912" s="45">
        <f t="shared" si="167"/>
        <v>0</v>
      </c>
      <c r="R1912" s="53" t="s">
        <v>172</v>
      </c>
      <c r="S1912" s="53" t="s">
        <v>172</v>
      </c>
    </row>
    <row r="1913" spans="1:19" ht="20.25" x14ac:dyDescent="0.3">
      <c r="A1913" s="463" t="s">
        <v>1915</v>
      </c>
      <c r="B1913" s="463"/>
      <c r="C1913" s="463"/>
      <c r="D1913" s="463"/>
      <c r="E1913" s="463"/>
      <c r="F1913" s="463"/>
      <c r="G1913" s="463"/>
      <c r="H1913" s="463"/>
      <c r="I1913" s="463"/>
      <c r="J1913" s="463"/>
      <c r="K1913" s="463"/>
      <c r="L1913" s="463"/>
      <c r="M1913" s="463"/>
      <c r="N1913" s="463"/>
      <c r="O1913" s="463"/>
      <c r="P1913" s="463"/>
      <c r="Q1913" s="463"/>
      <c r="R1913" s="463"/>
      <c r="S1913" s="464"/>
    </row>
    <row r="1914" spans="1:19" ht="20.25" x14ac:dyDescent="0.3">
      <c r="A1914" s="39">
        <v>260</v>
      </c>
      <c r="B1914" s="40" t="s">
        <v>1369</v>
      </c>
      <c r="C1914" s="50">
        <v>39013</v>
      </c>
      <c r="D1914" s="39" t="s">
        <v>1896</v>
      </c>
      <c r="E1914" s="39">
        <v>1950</v>
      </c>
      <c r="F1914" s="39" t="s">
        <v>2122</v>
      </c>
      <c r="G1914" s="51" t="s">
        <v>2089</v>
      </c>
      <c r="H1914" s="39">
        <v>2</v>
      </c>
      <c r="I1914" s="39">
        <v>2</v>
      </c>
      <c r="J1914" s="39">
        <v>0</v>
      </c>
      <c r="K1914" s="39">
        <v>889</v>
      </c>
      <c r="L1914" s="39">
        <v>874.9</v>
      </c>
      <c r="M1914" s="41">
        <v>0</v>
      </c>
      <c r="N1914" s="41">
        <f t="shared" si="161"/>
        <v>0</v>
      </c>
      <c r="O1914" s="41">
        <v>0</v>
      </c>
      <c r="P1914" s="41">
        <v>0</v>
      </c>
      <c r="Q1914" s="41">
        <v>0</v>
      </c>
      <c r="R1914" s="52">
        <v>45658</v>
      </c>
      <c r="S1914" s="52">
        <v>46022</v>
      </c>
    </row>
    <row r="1915" spans="1:19" ht="20.25" x14ac:dyDescent="0.3">
      <c r="A1915" s="39">
        <v>261</v>
      </c>
      <c r="B1915" s="40" t="s">
        <v>1370</v>
      </c>
      <c r="C1915" s="50">
        <v>39014</v>
      </c>
      <c r="D1915" s="39" t="s">
        <v>1896</v>
      </c>
      <c r="E1915" s="39">
        <v>1950</v>
      </c>
      <c r="F1915" s="39" t="s">
        <v>2122</v>
      </c>
      <c r="G1915" s="51" t="s">
        <v>2089</v>
      </c>
      <c r="H1915" s="39">
        <v>2</v>
      </c>
      <c r="I1915" s="39">
        <v>2</v>
      </c>
      <c r="J1915" s="39">
        <v>0</v>
      </c>
      <c r="K1915" s="39">
        <v>539.79999999999995</v>
      </c>
      <c r="L1915" s="39">
        <v>520.70000000000005</v>
      </c>
      <c r="M1915" s="41">
        <v>67272</v>
      </c>
      <c r="N1915" s="41">
        <f t="shared" si="161"/>
        <v>67272</v>
      </c>
      <c r="O1915" s="41">
        <v>0</v>
      </c>
      <c r="P1915" s="41">
        <v>0</v>
      </c>
      <c r="Q1915" s="41">
        <v>0</v>
      </c>
      <c r="R1915" s="52">
        <v>45658</v>
      </c>
      <c r="S1915" s="52">
        <v>46022</v>
      </c>
    </row>
    <row r="1916" spans="1:19" ht="20.25" x14ac:dyDescent="0.3">
      <c r="A1916" s="39">
        <v>262</v>
      </c>
      <c r="B1916" s="40" t="s">
        <v>1371</v>
      </c>
      <c r="C1916" s="50">
        <v>38999</v>
      </c>
      <c r="D1916" s="39" t="s">
        <v>1896</v>
      </c>
      <c r="E1916" s="39">
        <v>1957</v>
      </c>
      <c r="F1916" s="39" t="s">
        <v>2122</v>
      </c>
      <c r="G1916" s="51" t="s">
        <v>2089</v>
      </c>
      <c r="H1916" s="39">
        <v>5</v>
      </c>
      <c r="I1916" s="39">
        <v>2</v>
      </c>
      <c r="J1916" s="39">
        <v>0</v>
      </c>
      <c r="K1916" s="39">
        <v>2273.9</v>
      </c>
      <c r="L1916" s="39">
        <v>2072.8000000000002</v>
      </c>
      <c r="M1916" s="41">
        <v>63408</v>
      </c>
      <c r="N1916" s="41">
        <f t="shared" si="161"/>
        <v>63408</v>
      </c>
      <c r="O1916" s="41">
        <v>0</v>
      </c>
      <c r="P1916" s="41">
        <v>0</v>
      </c>
      <c r="Q1916" s="41">
        <v>0</v>
      </c>
      <c r="R1916" s="52">
        <v>45658</v>
      </c>
      <c r="S1916" s="52">
        <v>46022</v>
      </c>
    </row>
    <row r="1917" spans="1:19" ht="20.25" x14ac:dyDescent="0.3">
      <c r="A1917" s="39">
        <v>263</v>
      </c>
      <c r="B1917" s="40" t="s">
        <v>1372</v>
      </c>
      <c r="C1917" s="50">
        <v>39015</v>
      </c>
      <c r="D1917" s="39" t="s">
        <v>1896</v>
      </c>
      <c r="E1917" s="39">
        <v>1967</v>
      </c>
      <c r="F1917" s="39" t="s">
        <v>2122</v>
      </c>
      <c r="G1917" s="51" t="s">
        <v>2089</v>
      </c>
      <c r="H1917" s="39">
        <v>4</v>
      </c>
      <c r="I1917" s="39">
        <v>4</v>
      </c>
      <c r="J1917" s="39">
        <v>0</v>
      </c>
      <c r="K1917" s="39">
        <v>3035.3</v>
      </c>
      <c r="L1917" s="39">
        <v>3010.2</v>
      </c>
      <c r="M1917" s="41">
        <v>0</v>
      </c>
      <c r="N1917" s="41">
        <f t="shared" si="161"/>
        <v>0</v>
      </c>
      <c r="O1917" s="41">
        <v>0</v>
      </c>
      <c r="P1917" s="41">
        <v>0</v>
      </c>
      <c r="Q1917" s="41">
        <v>0</v>
      </c>
      <c r="R1917" s="52">
        <v>45658</v>
      </c>
      <c r="S1917" s="52">
        <v>46022</v>
      </c>
    </row>
    <row r="1918" spans="1:19" ht="20.25" x14ac:dyDescent="0.3">
      <c r="A1918" s="39">
        <v>264</v>
      </c>
      <c r="B1918" s="40" t="s">
        <v>1373</v>
      </c>
      <c r="C1918" s="50">
        <v>39023</v>
      </c>
      <c r="D1918" s="39" t="s">
        <v>1896</v>
      </c>
      <c r="E1918" s="39">
        <v>1963</v>
      </c>
      <c r="F1918" s="39" t="s">
        <v>2122</v>
      </c>
      <c r="G1918" s="51" t="s">
        <v>2094</v>
      </c>
      <c r="H1918" s="39">
        <v>5</v>
      </c>
      <c r="I1918" s="39">
        <v>2</v>
      </c>
      <c r="J1918" s="39">
        <v>0</v>
      </c>
      <c r="K1918" s="39">
        <v>1321.1</v>
      </c>
      <c r="L1918" s="39">
        <v>1240.8</v>
      </c>
      <c r="M1918" s="41">
        <v>0</v>
      </c>
      <c r="N1918" s="41">
        <f t="shared" si="161"/>
        <v>0</v>
      </c>
      <c r="O1918" s="41">
        <v>0</v>
      </c>
      <c r="P1918" s="41">
        <v>0</v>
      </c>
      <c r="Q1918" s="41">
        <v>0</v>
      </c>
      <c r="R1918" s="52">
        <v>45658</v>
      </c>
      <c r="S1918" s="52">
        <v>46022</v>
      </c>
    </row>
    <row r="1919" spans="1:19" ht="20.25" x14ac:dyDescent="0.3">
      <c r="A1919" s="39">
        <v>265</v>
      </c>
      <c r="B1919" s="40" t="s">
        <v>1374</v>
      </c>
      <c r="C1919" s="50">
        <v>39030</v>
      </c>
      <c r="D1919" s="39" t="s">
        <v>1896</v>
      </c>
      <c r="E1919" s="39">
        <v>1954</v>
      </c>
      <c r="F1919" s="39" t="s">
        <v>2122</v>
      </c>
      <c r="G1919" s="51" t="s">
        <v>2105</v>
      </c>
      <c r="H1919" s="39">
        <v>2</v>
      </c>
      <c r="I1919" s="39">
        <v>1</v>
      </c>
      <c r="J1919" s="39">
        <v>0</v>
      </c>
      <c r="K1919" s="39">
        <v>681</v>
      </c>
      <c r="L1919" s="39">
        <v>429.7</v>
      </c>
      <c r="M1919" s="41">
        <v>0</v>
      </c>
      <c r="N1919" s="41">
        <f t="shared" si="161"/>
        <v>0</v>
      </c>
      <c r="O1919" s="41">
        <v>0</v>
      </c>
      <c r="P1919" s="41">
        <v>0</v>
      </c>
      <c r="Q1919" s="41">
        <v>0</v>
      </c>
      <c r="R1919" s="52">
        <v>45658</v>
      </c>
      <c r="S1919" s="52">
        <v>46022</v>
      </c>
    </row>
    <row r="1920" spans="1:19" ht="20.25" x14ac:dyDescent="0.3">
      <c r="A1920" s="39">
        <v>266</v>
      </c>
      <c r="B1920" s="40" t="s">
        <v>1375</v>
      </c>
      <c r="C1920" s="50">
        <v>38907</v>
      </c>
      <c r="D1920" s="39" t="s">
        <v>1896</v>
      </c>
      <c r="E1920" s="39">
        <v>1960</v>
      </c>
      <c r="F1920" s="39" t="s">
        <v>2122</v>
      </c>
      <c r="G1920" s="51" t="s">
        <v>2094</v>
      </c>
      <c r="H1920" s="39">
        <v>2</v>
      </c>
      <c r="I1920" s="39">
        <v>1</v>
      </c>
      <c r="J1920" s="39">
        <v>0</v>
      </c>
      <c r="K1920" s="39">
        <v>935.12</v>
      </c>
      <c r="L1920" s="39">
        <v>403.77</v>
      </c>
      <c r="M1920" s="41">
        <v>0</v>
      </c>
      <c r="N1920" s="41">
        <f t="shared" si="161"/>
        <v>0</v>
      </c>
      <c r="O1920" s="41">
        <v>0</v>
      </c>
      <c r="P1920" s="41">
        <v>0</v>
      </c>
      <c r="Q1920" s="41">
        <v>0</v>
      </c>
      <c r="R1920" s="52">
        <v>45658</v>
      </c>
      <c r="S1920" s="52">
        <v>46022</v>
      </c>
    </row>
    <row r="1921" spans="1:19" ht="20.25" x14ac:dyDescent="0.3">
      <c r="A1921" s="39">
        <v>267</v>
      </c>
      <c r="B1921" s="40" t="s">
        <v>1377</v>
      </c>
      <c r="C1921" s="50">
        <v>39077</v>
      </c>
      <c r="D1921" s="39" t="s">
        <v>1896</v>
      </c>
      <c r="E1921" s="39">
        <v>1959</v>
      </c>
      <c r="F1921" s="39" t="s">
        <v>2122</v>
      </c>
      <c r="G1921" s="51" t="s">
        <v>2089</v>
      </c>
      <c r="H1921" s="39">
        <v>2</v>
      </c>
      <c r="I1921" s="39">
        <v>1</v>
      </c>
      <c r="J1921" s="39">
        <v>0</v>
      </c>
      <c r="K1921" s="39">
        <v>1020.72</v>
      </c>
      <c r="L1921" s="39">
        <v>387.52</v>
      </c>
      <c r="M1921" s="41">
        <v>0</v>
      </c>
      <c r="N1921" s="41">
        <f t="shared" si="161"/>
        <v>0</v>
      </c>
      <c r="O1921" s="41">
        <v>0</v>
      </c>
      <c r="P1921" s="41">
        <v>0</v>
      </c>
      <c r="Q1921" s="41">
        <v>0</v>
      </c>
      <c r="R1921" s="52">
        <v>45658</v>
      </c>
      <c r="S1921" s="52">
        <v>46022</v>
      </c>
    </row>
    <row r="1922" spans="1:19" ht="20.25" x14ac:dyDescent="0.3">
      <c r="A1922" s="39">
        <v>268</v>
      </c>
      <c r="B1922" s="40" t="s">
        <v>1378</v>
      </c>
      <c r="C1922" s="50">
        <v>39146</v>
      </c>
      <c r="D1922" s="39" t="s">
        <v>1896</v>
      </c>
      <c r="E1922" s="39">
        <v>1950</v>
      </c>
      <c r="F1922" s="39" t="s">
        <v>2122</v>
      </c>
      <c r="G1922" s="51" t="s">
        <v>2094</v>
      </c>
      <c r="H1922" s="39">
        <v>2</v>
      </c>
      <c r="I1922" s="39">
        <v>1</v>
      </c>
      <c r="J1922" s="39">
        <v>0</v>
      </c>
      <c r="K1922" s="39">
        <v>480.29</v>
      </c>
      <c r="L1922" s="39">
        <v>428.89</v>
      </c>
      <c r="M1922" s="41">
        <v>0</v>
      </c>
      <c r="N1922" s="41">
        <f t="shared" si="161"/>
        <v>0</v>
      </c>
      <c r="O1922" s="41">
        <v>0</v>
      </c>
      <c r="P1922" s="41">
        <v>0</v>
      </c>
      <c r="Q1922" s="41">
        <v>0</v>
      </c>
      <c r="R1922" s="52">
        <v>45658</v>
      </c>
      <c r="S1922" s="52">
        <v>46022</v>
      </c>
    </row>
    <row r="1923" spans="1:19" ht="20.25" x14ac:dyDescent="0.3">
      <c r="A1923" s="39">
        <v>269</v>
      </c>
      <c r="B1923" s="40" t="s">
        <v>1379</v>
      </c>
      <c r="C1923" s="50">
        <v>39152</v>
      </c>
      <c r="D1923" s="39" t="s">
        <v>1896</v>
      </c>
      <c r="E1923" s="39">
        <v>1950</v>
      </c>
      <c r="F1923" s="39" t="s">
        <v>2122</v>
      </c>
      <c r="G1923" s="51" t="s">
        <v>2090</v>
      </c>
      <c r="H1923" s="39">
        <v>2</v>
      </c>
      <c r="I1923" s="39">
        <v>2</v>
      </c>
      <c r="J1923" s="39">
        <v>0</v>
      </c>
      <c r="K1923" s="39">
        <v>554.9</v>
      </c>
      <c r="L1923" s="39">
        <v>527</v>
      </c>
      <c r="M1923" s="41">
        <v>0</v>
      </c>
      <c r="N1923" s="41">
        <f t="shared" si="161"/>
        <v>0</v>
      </c>
      <c r="O1923" s="41">
        <v>0</v>
      </c>
      <c r="P1923" s="41">
        <v>0</v>
      </c>
      <c r="Q1923" s="41">
        <v>0</v>
      </c>
      <c r="R1923" s="52">
        <v>45658</v>
      </c>
      <c r="S1923" s="52">
        <v>46022</v>
      </c>
    </row>
    <row r="1924" spans="1:19" ht="20.25" x14ac:dyDescent="0.3">
      <c r="A1924" s="39">
        <v>270</v>
      </c>
      <c r="B1924" s="40" t="s">
        <v>1380</v>
      </c>
      <c r="C1924" s="50">
        <v>38935</v>
      </c>
      <c r="D1924" s="39" t="s">
        <v>1896</v>
      </c>
      <c r="E1924" s="39">
        <v>1957</v>
      </c>
      <c r="F1924" s="39" t="s">
        <v>2122</v>
      </c>
      <c r="G1924" s="51" t="s">
        <v>2094</v>
      </c>
      <c r="H1924" s="39">
        <v>2</v>
      </c>
      <c r="I1924" s="39">
        <v>1</v>
      </c>
      <c r="J1924" s="39">
        <v>0</v>
      </c>
      <c r="K1924" s="39">
        <v>428</v>
      </c>
      <c r="L1924" s="39">
        <v>400</v>
      </c>
      <c r="M1924" s="41">
        <v>0</v>
      </c>
      <c r="N1924" s="41">
        <f t="shared" ref="N1924:N1986" si="168">M1924</f>
        <v>0</v>
      </c>
      <c r="O1924" s="41">
        <v>0</v>
      </c>
      <c r="P1924" s="41">
        <v>0</v>
      </c>
      <c r="Q1924" s="41">
        <v>0</v>
      </c>
      <c r="R1924" s="52">
        <v>45658</v>
      </c>
      <c r="S1924" s="52">
        <v>46022</v>
      </c>
    </row>
    <row r="1925" spans="1:19" ht="20.25" x14ac:dyDescent="0.3">
      <c r="A1925" s="39">
        <v>271</v>
      </c>
      <c r="B1925" s="40" t="s">
        <v>1381</v>
      </c>
      <c r="C1925" s="50">
        <v>39347</v>
      </c>
      <c r="D1925" s="39" t="s">
        <v>1896</v>
      </c>
      <c r="E1925" s="39">
        <v>1972</v>
      </c>
      <c r="F1925" s="39" t="s">
        <v>2122</v>
      </c>
      <c r="G1925" s="51" t="s">
        <v>2089</v>
      </c>
      <c r="H1925" s="39">
        <v>5</v>
      </c>
      <c r="I1925" s="39">
        <v>3</v>
      </c>
      <c r="J1925" s="39">
        <v>0</v>
      </c>
      <c r="K1925" s="39">
        <v>2731.3</v>
      </c>
      <c r="L1925" s="39">
        <v>2583.6999999999998</v>
      </c>
      <c r="M1925" s="41">
        <v>0</v>
      </c>
      <c r="N1925" s="41">
        <f t="shared" si="168"/>
        <v>0</v>
      </c>
      <c r="O1925" s="41">
        <v>0</v>
      </c>
      <c r="P1925" s="41">
        <v>0</v>
      </c>
      <c r="Q1925" s="41">
        <v>0</v>
      </c>
      <c r="R1925" s="52">
        <v>45658</v>
      </c>
      <c r="S1925" s="52">
        <v>46022</v>
      </c>
    </row>
    <row r="1926" spans="1:19" ht="20.25" x14ac:dyDescent="0.25">
      <c r="A1926" s="49" t="s">
        <v>22</v>
      </c>
      <c r="B1926" s="49"/>
      <c r="C1926" s="53" t="s">
        <v>172</v>
      </c>
      <c r="D1926" s="53" t="s">
        <v>172</v>
      </c>
      <c r="E1926" s="53" t="s">
        <v>172</v>
      </c>
      <c r="F1926" s="53" t="s">
        <v>172</v>
      </c>
      <c r="G1926" s="53" t="s">
        <v>172</v>
      </c>
      <c r="H1926" s="53" t="s">
        <v>172</v>
      </c>
      <c r="I1926" s="53" t="s">
        <v>172</v>
      </c>
      <c r="J1926" s="45">
        <f>SUM(J1914:J1925)</f>
        <v>0</v>
      </c>
      <c r="K1926" s="45">
        <f t="shared" ref="K1926:Q1926" si="169">SUM(K1914:K1925)</f>
        <v>14890.43</v>
      </c>
      <c r="L1926" s="45">
        <f t="shared" si="169"/>
        <v>12879.98</v>
      </c>
      <c r="M1926" s="45">
        <f t="shared" si="169"/>
        <v>130680</v>
      </c>
      <c r="N1926" s="45">
        <f t="shared" si="169"/>
        <v>130680</v>
      </c>
      <c r="O1926" s="45">
        <f t="shared" si="169"/>
        <v>0</v>
      </c>
      <c r="P1926" s="45">
        <f t="shared" si="169"/>
        <v>0</v>
      </c>
      <c r="Q1926" s="45">
        <f t="shared" si="169"/>
        <v>0</v>
      </c>
      <c r="R1926" s="53" t="s">
        <v>172</v>
      </c>
      <c r="S1926" s="53" t="s">
        <v>172</v>
      </c>
    </row>
    <row r="1927" spans="1:19" ht="20.25" x14ac:dyDescent="0.3">
      <c r="A1927" s="455" t="s">
        <v>2021</v>
      </c>
      <c r="B1927" s="455"/>
      <c r="C1927" s="455"/>
      <c r="D1927" s="455"/>
      <c r="E1927" s="455"/>
      <c r="F1927" s="455"/>
      <c r="G1927" s="455"/>
      <c r="H1927" s="455"/>
      <c r="I1927" s="455"/>
      <c r="J1927" s="455"/>
      <c r="K1927" s="455"/>
      <c r="L1927" s="455"/>
      <c r="M1927" s="455"/>
      <c r="N1927" s="455"/>
      <c r="O1927" s="455"/>
      <c r="P1927" s="455"/>
      <c r="Q1927" s="455"/>
      <c r="R1927" s="455"/>
      <c r="S1927" s="456"/>
    </row>
    <row r="1928" spans="1:19" ht="20.25" x14ac:dyDescent="0.3">
      <c r="A1928" s="457" t="s">
        <v>2022</v>
      </c>
      <c r="B1928" s="457"/>
      <c r="C1928" s="457"/>
      <c r="D1928" s="457"/>
      <c r="E1928" s="457"/>
      <c r="F1928" s="457"/>
      <c r="G1928" s="457"/>
      <c r="H1928" s="457"/>
      <c r="I1928" s="457"/>
      <c r="J1928" s="457"/>
      <c r="K1928" s="457"/>
      <c r="L1928" s="457"/>
      <c r="M1928" s="457"/>
      <c r="N1928" s="457"/>
      <c r="O1928" s="457"/>
      <c r="P1928" s="457"/>
      <c r="Q1928" s="457"/>
      <c r="R1928" s="457"/>
      <c r="S1928" s="458"/>
    </row>
    <row r="1929" spans="1:19" ht="20.25" x14ac:dyDescent="0.3">
      <c r="A1929" s="39">
        <v>272</v>
      </c>
      <c r="B1929" s="43" t="s">
        <v>1382</v>
      </c>
      <c r="C1929" s="50">
        <v>39354</v>
      </c>
      <c r="D1929" s="39" t="s">
        <v>1896</v>
      </c>
      <c r="E1929" s="39">
        <v>1995</v>
      </c>
      <c r="F1929" s="39" t="s">
        <v>2122</v>
      </c>
      <c r="G1929" s="51" t="s">
        <v>2094</v>
      </c>
      <c r="H1929" s="39">
        <v>2</v>
      </c>
      <c r="I1929" s="39">
        <v>2</v>
      </c>
      <c r="J1929" s="39">
        <v>0</v>
      </c>
      <c r="K1929" s="39">
        <v>525.1</v>
      </c>
      <c r="L1929" s="39">
        <v>474.5</v>
      </c>
      <c r="M1929" s="41">
        <v>0</v>
      </c>
      <c r="N1929" s="41">
        <f t="shared" si="168"/>
        <v>0</v>
      </c>
      <c r="O1929" s="41">
        <v>0</v>
      </c>
      <c r="P1929" s="41">
        <v>0</v>
      </c>
      <c r="Q1929" s="41">
        <v>0</v>
      </c>
      <c r="R1929" s="52">
        <v>45658</v>
      </c>
      <c r="S1929" s="52">
        <v>46022</v>
      </c>
    </row>
    <row r="1930" spans="1:19" ht="20.25" x14ac:dyDescent="0.3">
      <c r="A1930" s="39">
        <v>273</v>
      </c>
      <c r="B1930" s="43" t="s">
        <v>1383</v>
      </c>
      <c r="C1930" s="50">
        <v>39368</v>
      </c>
      <c r="D1930" s="39" t="s">
        <v>1896</v>
      </c>
      <c r="E1930" s="39">
        <v>1986</v>
      </c>
      <c r="F1930" s="39" t="s">
        <v>2122</v>
      </c>
      <c r="G1930" s="51" t="s">
        <v>2088</v>
      </c>
      <c r="H1930" s="39">
        <v>3</v>
      </c>
      <c r="I1930" s="39">
        <v>3</v>
      </c>
      <c r="J1930" s="39">
        <v>0</v>
      </c>
      <c r="K1930" s="39">
        <v>1217.0899999999999</v>
      </c>
      <c r="L1930" s="39">
        <v>1229.3</v>
      </c>
      <c r="M1930" s="41">
        <v>0</v>
      </c>
      <c r="N1930" s="41">
        <f t="shared" si="168"/>
        <v>0</v>
      </c>
      <c r="O1930" s="41">
        <v>0</v>
      </c>
      <c r="P1930" s="41">
        <v>0</v>
      </c>
      <c r="Q1930" s="41">
        <v>0</v>
      </c>
      <c r="R1930" s="52">
        <v>45658</v>
      </c>
      <c r="S1930" s="52">
        <v>46022</v>
      </c>
    </row>
    <row r="1931" spans="1:19" ht="20.25" x14ac:dyDescent="0.25">
      <c r="A1931" s="42" t="s">
        <v>22</v>
      </c>
      <c r="B1931" s="42"/>
      <c r="C1931" s="53" t="s">
        <v>172</v>
      </c>
      <c r="D1931" s="53" t="s">
        <v>172</v>
      </c>
      <c r="E1931" s="53" t="s">
        <v>172</v>
      </c>
      <c r="F1931" s="53" t="s">
        <v>172</v>
      </c>
      <c r="G1931" s="53" t="s">
        <v>172</v>
      </c>
      <c r="H1931" s="53" t="s">
        <v>172</v>
      </c>
      <c r="I1931" s="53" t="s">
        <v>172</v>
      </c>
      <c r="J1931" s="45">
        <f>SUM(J1929:J1930)</f>
        <v>0</v>
      </c>
      <c r="K1931" s="45">
        <f t="shared" ref="K1931:Q1931" si="170">SUM(K1929:K1930)</f>
        <v>1742.19</v>
      </c>
      <c r="L1931" s="45">
        <f t="shared" si="170"/>
        <v>1703.8</v>
      </c>
      <c r="M1931" s="45">
        <f t="shared" si="170"/>
        <v>0</v>
      </c>
      <c r="N1931" s="45">
        <f t="shared" si="170"/>
        <v>0</v>
      </c>
      <c r="O1931" s="45">
        <f t="shared" si="170"/>
        <v>0</v>
      </c>
      <c r="P1931" s="45">
        <f t="shared" si="170"/>
        <v>0</v>
      </c>
      <c r="Q1931" s="45">
        <f t="shared" si="170"/>
        <v>0</v>
      </c>
      <c r="R1931" s="53" t="s">
        <v>172</v>
      </c>
      <c r="S1931" s="53" t="s">
        <v>172</v>
      </c>
    </row>
    <row r="1932" spans="1:19" ht="20.25" x14ac:dyDescent="0.3">
      <c r="A1932" s="463" t="s">
        <v>2023</v>
      </c>
      <c r="B1932" s="463"/>
      <c r="C1932" s="463"/>
      <c r="D1932" s="463"/>
      <c r="E1932" s="463"/>
      <c r="F1932" s="463"/>
      <c r="G1932" s="463"/>
      <c r="H1932" s="463"/>
      <c r="I1932" s="463"/>
      <c r="J1932" s="463"/>
      <c r="K1932" s="463"/>
      <c r="L1932" s="463"/>
      <c r="M1932" s="463"/>
      <c r="N1932" s="463"/>
      <c r="O1932" s="463"/>
      <c r="P1932" s="463"/>
      <c r="Q1932" s="463"/>
      <c r="R1932" s="463"/>
      <c r="S1932" s="464"/>
    </row>
    <row r="1933" spans="1:19" ht="20.25" x14ac:dyDescent="0.3">
      <c r="A1933" s="39">
        <v>274</v>
      </c>
      <c r="B1933" s="43" t="s">
        <v>1384</v>
      </c>
      <c r="C1933" s="50">
        <v>46295</v>
      </c>
      <c r="D1933" s="39" t="s">
        <v>1896</v>
      </c>
      <c r="E1933" s="39">
        <v>1978</v>
      </c>
      <c r="F1933" s="39" t="s">
        <v>2122</v>
      </c>
      <c r="G1933" s="51" t="s">
        <v>2100</v>
      </c>
      <c r="H1933" s="39">
        <v>2</v>
      </c>
      <c r="I1933" s="39">
        <v>2</v>
      </c>
      <c r="J1933" s="39">
        <v>0</v>
      </c>
      <c r="K1933" s="39">
        <v>538.51</v>
      </c>
      <c r="L1933" s="39">
        <v>501.2</v>
      </c>
      <c r="M1933" s="41">
        <v>0</v>
      </c>
      <c r="N1933" s="41">
        <f t="shared" si="168"/>
        <v>0</v>
      </c>
      <c r="O1933" s="41">
        <v>0</v>
      </c>
      <c r="P1933" s="41">
        <v>0</v>
      </c>
      <c r="Q1933" s="41">
        <v>0</v>
      </c>
      <c r="R1933" s="52">
        <v>45658</v>
      </c>
      <c r="S1933" s="52">
        <v>46022</v>
      </c>
    </row>
    <row r="1934" spans="1:19" ht="20.25" x14ac:dyDescent="0.25">
      <c r="A1934" s="42" t="s">
        <v>22</v>
      </c>
      <c r="B1934" s="42"/>
      <c r="C1934" s="53" t="s">
        <v>172</v>
      </c>
      <c r="D1934" s="53" t="s">
        <v>172</v>
      </c>
      <c r="E1934" s="53" t="s">
        <v>172</v>
      </c>
      <c r="F1934" s="53" t="s">
        <v>172</v>
      </c>
      <c r="G1934" s="53" t="s">
        <v>172</v>
      </c>
      <c r="H1934" s="53" t="s">
        <v>172</v>
      </c>
      <c r="I1934" s="53" t="s">
        <v>172</v>
      </c>
      <c r="J1934" s="45">
        <f>SUM(J1933)</f>
        <v>0</v>
      </c>
      <c r="K1934" s="45">
        <f t="shared" ref="K1934:Q1934" si="171">SUM(K1933)</f>
        <v>538.51</v>
      </c>
      <c r="L1934" s="45">
        <f t="shared" si="171"/>
        <v>501.2</v>
      </c>
      <c r="M1934" s="45">
        <f t="shared" si="171"/>
        <v>0</v>
      </c>
      <c r="N1934" s="45">
        <f t="shared" si="171"/>
        <v>0</v>
      </c>
      <c r="O1934" s="45">
        <f t="shared" si="171"/>
        <v>0</v>
      </c>
      <c r="P1934" s="45">
        <f t="shared" si="171"/>
        <v>0</v>
      </c>
      <c r="Q1934" s="45">
        <f t="shared" si="171"/>
        <v>0</v>
      </c>
      <c r="R1934" s="53" t="s">
        <v>172</v>
      </c>
      <c r="S1934" s="53" t="s">
        <v>172</v>
      </c>
    </row>
    <row r="1935" spans="1:19" ht="20.25" x14ac:dyDescent="0.25">
      <c r="A1935" s="49" t="s">
        <v>34</v>
      </c>
      <c r="B1935" s="49"/>
      <c r="C1935" s="53" t="s">
        <v>172</v>
      </c>
      <c r="D1935" s="53" t="s">
        <v>172</v>
      </c>
      <c r="E1935" s="53" t="s">
        <v>172</v>
      </c>
      <c r="F1935" s="53" t="s">
        <v>172</v>
      </c>
      <c r="G1935" s="53" t="s">
        <v>172</v>
      </c>
      <c r="H1935" s="53" t="s">
        <v>172</v>
      </c>
      <c r="I1935" s="53" t="s">
        <v>172</v>
      </c>
      <c r="J1935" s="45">
        <f>J1931+J1934</f>
        <v>0</v>
      </c>
      <c r="K1935" s="45">
        <f t="shared" ref="K1935:Q1935" si="172">K1931+K1934</f>
        <v>2280.6999999999998</v>
      </c>
      <c r="L1935" s="45">
        <f t="shared" si="172"/>
        <v>2205</v>
      </c>
      <c r="M1935" s="45">
        <f t="shared" si="172"/>
        <v>0</v>
      </c>
      <c r="N1935" s="45">
        <f t="shared" si="172"/>
        <v>0</v>
      </c>
      <c r="O1935" s="45">
        <f t="shared" si="172"/>
        <v>0</v>
      </c>
      <c r="P1935" s="45">
        <f t="shared" si="172"/>
        <v>0</v>
      </c>
      <c r="Q1935" s="45">
        <f t="shared" si="172"/>
        <v>0</v>
      </c>
      <c r="R1935" s="53" t="s">
        <v>172</v>
      </c>
      <c r="S1935" s="53" t="s">
        <v>172</v>
      </c>
    </row>
    <row r="1936" spans="1:19" ht="20.25" x14ac:dyDescent="0.3">
      <c r="A1936" s="455" t="s">
        <v>2024</v>
      </c>
      <c r="B1936" s="455"/>
      <c r="C1936" s="455"/>
      <c r="D1936" s="455"/>
      <c r="E1936" s="455"/>
      <c r="F1936" s="455"/>
      <c r="G1936" s="455"/>
      <c r="H1936" s="455"/>
      <c r="I1936" s="455"/>
      <c r="J1936" s="455"/>
      <c r="K1936" s="455"/>
      <c r="L1936" s="455"/>
      <c r="M1936" s="455"/>
      <c r="N1936" s="455"/>
      <c r="O1936" s="455"/>
      <c r="P1936" s="455"/>
      <c r="Q1936" s="455"/>
      <c r="R1936" s="455"/>
      <c r="S1936" s="456"/>
    </row>
    <row r="1937" spans="1:19" ht="20.25" x14ac:dyDescent="0.3">
      <c r="A1937" s="457" t="s">
        <v>2025</v>
      </c>
      <c r="B1937" s="457"/>
      <c r="C1937" s="457"/>
      <c r="D1937" s="457"/>
      <c r="E1937" s="457"/>
      <c r="F1937" s="457"/>
      <c r="G1937" s="457"/>
      <c r="H1937" s="457"/>
      <c r="I1937" s="457"/>
      <c r="J1937" s="457"/>
      <c r="K1937" s="457"/>
      <c r="L1937" s="457"/>
      <c r="M1937" s="457"/>
      <c r="N1937" s="457"/>
      <c r="O1937" s="457"/>
      <c r="P1937" s="457"/>
      <c r="Q1937" s="457"/>
      <c r="R1937" s="457"/>
      <c r="S1937" s="458"/>
    </row>
    <row r="1938" spans="1:19" ht="20.25" x14ac:dyDescent="0.3">
      <c r="A1938" s="39">
        <v>275</v>
      </c>
      <c r="B1938" s="43" t="s">
        <v>617</v>
      </c>
      <c r="C1938" s="50">
        <v>41054</v>
      </c>
      <c r="D1938" s="39" t="s">
        <v>1896</v>
      </c>
      <c r="E1938" s="39">
        <v>1983</v>
      </c>
      <c r="F1938" s="39" t="s">
        <v>2122</v>
      </c>
      <c r="G1938" s="51" t="s">
        <v>2088</v>
      </c>
      <c r="H1938" s="39">
        <v>5</v>
      </c>
      <c r="I1938" s="39">
        <v>4</v>
      </c>
      <c r="J1938" s="39">
        <v>0</v>
      </c>
      <c r="K1938" s="39">
        <v>4139.0600000000004</v>
      </c>
      <c r="L1938" s="39">
        <v>3743.4</v>
      </c>
      <c r="M1938" s="41">
        <v>132920.4</v>
      </c>
      <c r="N1938" s="41">
        <f t="shared" si="168"/>
        <v>132920.4</v>
      </c>
      <c r="O1938" s="41">
        <v>0</v>
      </c>
      <c r="P1938" s="41">
        <v>0</v>
      </c>
      <c r="Q1938" s="41">
        <v>0</v>
      </c>
      <c r="R1938" s="52">
        <v>45658</v>
      </c>
      <c r="S1938" s="52">
        <v>46022</v>
      </c>
    </row>
    <row r="1939" spans="1:19" ht="20.25" x14ac:dyDescent="0.3">
      <c r="A1939" s="39">
        <v>276</v>
      </c>
      <c r="B1939" s="40" t="s">
        <v>618</v>
      </c>
      <c r="C1939" s="50">
        <v>41056</v>
      </c>
      <c r="D1939" s="39" t="s">
        <v>1896</v>
      </c>
      <c r="E1939" s="39">
        <v>1985</v>
      </c>
      <c r="F1939" s="39" t="s">
        <v>2122</v>
      </c>
      <c r="G1939" s="51" t="s">
        <v>2088</v>
      </c>
      <c r="H1939" s="39">
        <v>5</v>
      </c>
      <c r="I1939" s="39">
        <v>4</v>
      </c>
      <c r="J1939" s="39">
        <v>0</v>
      </c>
      <c r="K1939" s="39">
        <v>4180.55</v>
      </c>
      <c r="L1939" s="39">
        <v>3594.4</v>
      </c>
      <c r="M1939" s="41">
        <v>135238.79999999999</v>
      </c>
      <c r="N1939" s="41">
        <f t="shared" si="168"/>
        <v>135238.79999999999</v>
      </c>
      <c r="O1939" s="41">
        <v>0</v>
      </c>
      <c r="P1939" s="41">
        <v>0</v>
      </c>
      <c r="Q1939" s="41">
        <v>0</v>
      </c>
      <c r="R1939" s="52">
        <v>45658</v>
      </c>
      <c r="S1939" s="52">
        <v>46022</v>
      </c>
    </row>
    <row r="1940" spans="1:19" ht="20.25" x14ac:dyDescent="0.3">
      <c r="A1940" s="39">
        <v>277</v>
      </c>
      <c r="B1940" s="40" t="s">
        <v>619</v>
      </c>
      <c r="C1940" s="50">
        <v>41057</v>
      </c>
      <c r="D1940" s="39" t="s">
        <v>1896</v>
      </c>
      <c r="E1940" s="39">
        <v>1981</v>
      </c>
      <c r="F1940" s="39" t="s">
        <v>2122</v>
      </c>
      <c r="G1940" s="51" t="s">
        <v>2088</v>
      </c>
      <c r="H1940" s="39">
        <v>6</v>
      </c>
      <c r="I1940" s="39">
        <v>4</v>
      </c>
      <c r="J1940" s="39">
        <v>0</v>
      </c>
      <c r="K1940" s="39">
        <v>4759.38</v>
      </c>
      <c r="L1940" s="39">
        <v>4326.95</v>
      </c>
      <c r="M1940" s="41">
        <v>1556289.28</v>
      </c>
      <c r="N1940" s="41">
        <f t="shared" si="168"/>
        <v>1556289.28</v>
      </c>
      <c r="O1940" s="41">
        <v>0</v>
      </c>
      <c r="P1940" s="41">
        <v>0</v>
      </c>
      <c r="Q1940" s="41">
        <v>0</v>
      </c>
      <c r="R1940" s="52">
        <v>45658</v>
      </c>
      <c r="S1940" s="52">
        <v>46022</v>
      </c>
    </row>
    <row r="1941" spans="1:19" ht="20.25" x14ac:dyDescent="0.3">
      <c r="A1941" s="39">
        <v>278</v>
      </c>
      <c r="B1941" s="43" t="s">
        <v>620</v>
      </c>
      <c r="C1941" s="50">
        <v>41059</v>
      </c>
      <c r="D1941" s="39" t="s">
        <v>1896</v>
      </c>
      <c r="E1941" s="39">
        <v>1984</v>
      </c>
      <c r="F1941" s="39" t="s">
        <v>2122</v>
      </c>
      <c r="G1941" s="51" t="s">
        <v>2088</v>
      </c>
      <c r="H1941" s="39">
        <v>5</v>
      </c>
      <c r="I1941" s="39">
        <v>4</v>
      </c>
      <c r="J1941" s="39">
        <v>0</v>
      </c>
      <c r="K1941" s="39">
        <v>4190.7</v>
      </c>
      <c r="L1941" s="39">
        <v>3231.6</v>
      </c>
      <c r="M1941" s="41">
        <v>128282.4</v>
      </c>
      <c r="N1941" s="41">
        <f t="shared" si="168"/>
        <v>128282.4</v>
      </c>
      <c r="O1941" s="41">
        <v>0</v>
      </c>
      <c r="P1941" s="41">
        <v>0</v>
      </c>
      <c r="Q1941" s="41">
        <v>0</v>
      </c>
      <c r="R1941" s="52">
        <v>45658</v>
      </c>
      <c r="S1941" s="52">
        <v>46022</v>
      </c>
    </row>
    <row r="1942" spans="1:19" ht="20.25" x14ac:dyDescent="0.3">
      <c r="A1942" s="39">
        <v>279</v>
      </c>
      <c r="B1942" s="43" t="s">
        <v>614</v>
      </c>
      <c r="C1942" s="50">
        <v>41103</v>
      </c>
      <c r="D1942" s="39" t="s">
        <v>1896</v>
      </c>
      <c r="E1942" s="39">
        <v>1983</v>
      </c>
      <c r="F1942" s="39" t="s">
        <v>2122</v>
      </c>
      <c r="G1942" s="51" t="s">
        <v>2088</v>
      </c>
      <c r="H1942" s="39">
        <v>6</v>
      </c>
      <c r="I1942" s="39">
        <v>4</v>
      </c>
      <c r="J1942" s="39">
        <v>0</v>
      </c>
      <c r="K1942" s="39">
        <v>4551.3999999999996</v>
      </c>
      <c r="L1942" s="39">
        <v>3788.25</v>
      </c>
      <c r="M1942" s="41">
        <v>0</v>
      </c>
      <c r="N1942" s="41">
        <f t="shared" si="168"/>
        <v>0</v>
      </c>
      <c r="O1942" s="41">
        <v>0</v>
      </c>
      <c r="P1942" s="41">
        <v>0</v>
      </c>
      <c r="Q1942" s="41">
        <v>0</v>
      </c>
      <c r="R1942" s="52">
        <v>45658</v>
      </c>
      <c r="S1942" s="52">
        <v>46022</v>
      </c>
    </row>
    <row r="1943" spans="1:19" ht="20.25" x14ac:dyDescent="0.3">
      <c r="A1943" s="39">
        <v>280</v>
      </c>
      <c r="B1943" s="40" t="s">
        <v>615</v>
      </c>
      <c r="C1943" s="50">
        <v>41110</v>
      </c>
      <c r="D1943" s="39" t="s">
        <v>1896</v>
      </c>
      <c r="E1943" s="39">
        <v>1982</v>
      </c>
      <c r="F1943" s="39" t="s">
        <v>2122</v>
      </c>
      <c r="G1943" s="51" t="s">
        <v>2088</v>
      </c>
      <c r="H1943" s="39">
        <v>5</v>
      </c>
      <c r="I1943" s="39">
        <v>4</v>
      </c>
      <c r="J1943" s="39">
        <v>0</v>
      </c>
      <c r="K1943" s="39">
        <v>4089</v>
      </c>
      <c r="L1943" s="39">
        <v>3503.4</v>
      </c>
      <c r="M1943" s="41">
        <v>0</v>
      </c>
      <c r="N1943" s="41">
        <f t="shared" si="168"/>
        <v>0</v>
      </c>
      <c r="O1943" s="41">
        <v>0</v>
      </c>
      <c r="P1943" s="41">
        <v>0</v>
      </c>
      <c r="Q1943" s="41">
        <v>0</v>
      </c>
      <c r="R1943" s="52">
        <v>45658</v>
      </c>
      <c r="S1943" s="52">
        <v>46022</v>
      </c>
    </row>
    <row r="1944" spans="1:19" ht="20.25" x14ac:dyDescent="0.3">
      <c r="A1944" s="39">
        <v>281</v>
      </c>
      <c r="B1944" s="40" t="s">
        <v>1079</v>
      </c>
      <c r="C1944" s="50">
        <v>41102</v>
      </c>
      <c r="D1944" s="39" t="s">
        <v>1896</v>
      </c>
      <c r="E1944" s="39">
        <v>1983</v>
      </c>
      <c r="F1944" s="39" t="s">
        <v>2122</v>
      </c>
      <c r="G1944" s="51" t="s">
        <v>2088</v>
      </c>
      <c r="H1944" s="39">
        <v>5</v>
      </c>
      <c r="I1944" s="39">
        <v>4</v>
      </c>
      <c r="J1944" s="39">
        <v>0</v>
      </c>
      <c r="K1944" s="39">
        <v>4148</v>
      </c>
      <c r="L1944" s="39">
        <v>3402.4</v>
      </c>
      <c r="M1944" s="41">
        <v>0</v>
      </c>
      <c r="N1944" s="41">
        <f t="shared" si="168"/>
        <v>0</v>
      </c>
      <c r="O1944" s="41">
        <v>0</v>
      </c>
      <c r="P1944" s="41">
        <v>0</v>
      </c>
      <c r="Q1944" s="41">
        <v>0</v>
      </c>
      <c r="R1944" s="52">
        <v>45658</v>
      </c>
      <c r="S1944" s="52">
        <v>46022</v>
      </c>
    </row>
    <row r="1945" spans="1:19" ht="20.25" x14ac:dyDescent="0.25">
      <c r="A1945" s="42" t="s">
        <v>22</v>
      </c>
      <c r="B1945" s="42"/>
      <c r="C1945" s="53" t="s">
        <v>172</v>
      </c>
      <c r="D1945" s="53" t="s">
        <v>172</v>
      </c>
      <c r="E1945" s="53" t="s">
        <v>172</v>
      </c>
      <c r="F1945" s="53" t="s">
        <v>172</v>
      </c>
      <c r="G1945" s="53" t="s">
        <v>172</v>
      </c>
      <c r="H1945" s="53" t="s">
        <v>172</v>
      </c>
      <c r="I1945" s="53" t="s">
        <v>172</v>
      </c>
      <c r="J1945" s="45">
        <f>SUM(J1938:J1944)</f>
        <v>0</v>
      </c>
      <c r="K1945" s="45">
        <f t="shared" ref="K1945:Q1945" si="173">SUM(K1938:K1944)</f>
        <v>30058.090000000004</v>
      </c>
      <c r="L1945" s="45">
        <f t="shared" si="173"/>
        <v>25590.400000000001</v>
      </c>
      <c r="M1945" s="45">
        <f t="shared" si="173"/>
        <v>1952730.88</v>
      </c>
      <c r="N1945" s="45">
        <f t="shared" si="173"/>
        <v>1952730.88</v>
      </c>
      <c r="O1945" s="45">
        <f t="shared" si="173"/>
        <v>0</v>
      </c>
      <c r="P1945" s="45">
        <f t="shared" si="173"/>
        <v>0</v>
      </c>
      <c r="Q1945" s="45">
        <f t="shared" si="173"/>
        <v>0</v>
      </c>
      <c r="R1945" s="53" t="s">
        <v>172</v>
      </c>
      <c r="S1945" s="53" t="s">
        <v>172</v>
      </c>
    </row>
    <row r="1946" spans="1:19" ht="20.25" x14ac:dyDescent="0.3">
      <c r="A1946" s="463" t="s">
        <v>2026</v>
      </c>
      <c r="B1946" s="463"/>
      <c r="C1946" s="463"/>
      <c r="D1946" s="463"/>
      <c r="E1946" s="463"/>
      <c r="F1946" s="463"/>
      <c r="G1946" s="463"/>
      <c r="H1946" s="463"/>
      <c r="I1946" s="463"/>
      <c r="J1946" s="463"/>
      <c r="K1946" s="463"/>
      <c r="L1946" s="463"/>
      <c r="M1946" s="463"/>
      <c r="N1946" s="463"/>
      <c r="O1946" s="463"/>
      <c r="P1946" s="463"/>
      <c r="Q1946" s="463"/>
      <c r="R1946" s="463"/>
      <c r="S1946" s="464"/>
    </row>
    <row r="1947" spans="1:19" ht="20.25" x14ac:dyDescent="0.3">
      <c r="A1947" s="39">
        <v>282</v>
      </c>
      <c r="B1947" s="40" t="s">
        <v>623</v>
      </c>
      <c r="C1947" s="50">
        <v>41140</v>
      </c>
      <c r="D1947" s="39" t="s">
        <v>1896</v>
      </c>
      <c r="E1947" s="39">
        <v>1986</v>
      </c>
      <c r="F1947" s="39" t="s">
        <v>2122</v>
      </c>
      <c r="G1947" s="51" t="s">
        <v>2094</v>
      </c>
      <c r="H1947" s="39">
        <v>2</v>
      </c>
      <c r="I1947" s="39">
        <v>3</v>
      </c>
      <c r="J1947" s="39">
        <v>0</v>
      </c>
      <c r="K1947" s="39">
        <v>779.1</v>
      </c>
      <c r="L1947" s="39">
        <v>718.2</v>
      </c>
      <c r="M1947" s="41">
        <v>0</v>
      </c>
      <c r="N1947" s="41">
        <f t="shared" si="168"/>
        <v>0</v>
      </c>
      <c r="O1947" s="41">
        <v>0</v>
      </c>
      <c r="P1947" s="41">
        <v>0</v>
      </c>
      <c r="Q1947" s="41">
        <v>0</v>
      </c>
      <c r="R1947" s="52">
        <v>45658</v>
      </c>
      <c r="S1947" s="52">
        <v>46022</v>
      </c>
    </row>
    <row r="1948" spans="1:19" ht="20.25" x14ac:dyDescent="0.25">
      <c r="A1948" s="42" t="s">
        <v>22</v>
      </c>
      <c r="B1948" s="42"/>
      <c r="C1948" s="53" t="s">
        <v>172</v>
      </c>
      <c r="D1948" s="53" t="s">
        <v>172</v>
      </c>
      <c r="E1948" s="53" t="s">
        <v>172</v>
      </c>
      <c r="F1948" s="53" t="s">
        <v>172</v>
      </c>
      <c r="G1948" s="53" t="s">
        <v>172</v>
      </c>
      <c r="H1948" s="53" t="s">
        <v>172</v>
      </c>
      <c r="I1948" s="53" t="s">
        <v>172</v>
      </c>
      <c r="J1948" s="45">
        <f>SUM(J1947)</f>
        <v>0</v>
      </c>
      <c r="K1948" s="45">
        <f t="shared" ref="K1948:Q1948" si="174">SUM(K1947)</f>
        <v>779.1</v>
      </c>
      <c r="L1948" s="45">
        <f t="shared" si="174"/>
        <v>718.2</v>
      </c>
      <c r="M1948" s="45">
        <f t="shared" si="174"/>
        <v>0</v>
      </c>
      <c r="N1948" s="45">
        <f t="shared" si="174"/>
        <v>0</v>
      </c>
      <c r="O1948" s="45">
        <f t="shared" si="174"/>
        <v>0</v>
      </c>
      <c r="P1948" s="45">
        <f t="shared" si="174"/>
        <v>0</v>
      </c>
      <c r="Q1948" s="45">
        <f t="shared" si="174"/>
        <v>0</v>
      </c>
      <c r="R1948" s="53" t="s">
        <v>172</v>
      </c>
      <c r="S1948" s="53" t="s">
        <v>172</v>
      </c>
    </row>
    <row r="1949" spans="1:19" ht="20.25" x14ac:dyDescent="0.25">
      <c r="A1949" s="49" t="s">
        <v>34</v>
      </c>
      <c r="B1949" s="49"/>
      <c r="C1949" s="53" t="s">
        <v>172</v>
      </c>
      <c r="D1949" s="53" t="s">
        <v>172</v>
      </c>
      <c r="E1949" s="53" t="s">
        <v>172</v>
      </c>
      <c r="F1949" s="53" t="s">
        <v>172</v>
      </c>
      <c r="G1949" s="53" t="s">
        <v>172</v>
      </c>
      <c r="H1949" s="53" t="s">
        <v>172</v>
      </c>
      <c r="I1949" s="53" t="s">
        <v>172</v>
      </c>
      <c r="J1949" s="45">
        <f>J1945+J1948</f>
        <v>0</v>
      </c>
      <c r="K1949" s="45">
        <f t="shared" ref="K1949:Q1949" si="175">K1945+K1948</f>
        <v>30837.190000000002</v>
      </c>
      <c r="L1949" s="45">
        <f t="shared" si="175"/>
        <v>26308.600000000002</v>
      </c>
      <c r="M1949" s="45">
        <f t="shared" si="175"/>
        <v>1952730.88</v>
      </c>
      <c r="N1949" s="45">
        <f t="shared" si="175"/>
        <v>1952730.88</v>
      </c>
      <c r="O1949" s="45">
        <f t="shared" si="175"/>
        <v>0</v>
      </c>
      <c r="P1949" s="45">
        <f t="shared" si="175"/>
        <v>0</v>
      </c>
      <c r="Q1949" s="45">
        <f t="shared" si="175"/>
        <v>0</v>
      </c>
      <c r="R1949" s="53" t="s">
        <v>172</v>
      </c>
      <c r="S1949" s="53" t="s">
        <v>172</v>
      </c>
    </row>
    <row r="1950" spans="1:19" ht="20.25" x14ac:dyDescent="0.3">
      <c r="A1950" s="455" t="s">
        <v>1987</v>
      </c>
      <c r="B1950" s="455"/>
      <c r="C1950" s="455"/>
      <c r="D1950" s="455"/>
      <c r="E1950" s="455"/>
      <c r="F1950" s="455"/>
      <c r="G1950" s="455"/>
      <c r="H1950" s="455"/>
      <c r="I1950" s="455"/>
      <c r="J1950" s="455"/>
      <c r="K1950" s="455"/>
      <c r="L1950" s="455"/>
      <c r="M1950" s="455"/>
      <c r="N1950" s="455"/>
      <c r="O1950" s="455"/>
      <c r="P1950" s="455"/>
      <c r="Q1950" s="455"/>
      <c r="R1950" s="455"/>
      <c r="S1950" s="456"/>
    </row>
    <row r="1951" spans="1:19" ht="20.25" x14ac:dyDescent="0.3">
      <c r="A1951" s="457" t="s">
        <v>1988</v>
      </c>
      <c r="B1951" s="457"/>
      <c r="C1951" s="457"/>
      <c r="D1951" s="457"/>
      <c r="E1951" s="457"/>
      <c r="F1951" s="457"/>
      <c r="G1951" s="457"/>
      <c r="H1951" s="457"/>
      <c r="I1951" s="457"/>
      <c r="J1951" s="457"/>
      <c r="K1951" s="457"/>
      <c r="L1951" s="457"/>
      <c r="M1951" s="457"/>
      <c r="N1951" s="457"/>
      <c r="O1951" s="457"/>
      <c r="P1951" s="457"/>
      <c r="Q1951" s="457"/>
      <c r="R1951" s="457"/>
      <c r="S1951" s="458"/>
    </row>
    <row r="1952" spans="1:19" ht="20.25" x14ac:dyDescent="0.3">
      <c r="A1952" s="39">
        <v>283</v>
      </c>
      <c r="B1952" s="43" t="s">
        <v>1389</v>
      </c>
      <c r="C1952" s="50">
        <v>41491</v>
      </c>
      <c r="D1952" s="39" t="s">
        <v>1896</v>
      </c>
      <c r="E1952" s="39">
        <v>1969</v>
      </c>
      <c r="F1952" s="39" t="s">
        <v>2122</v>
      </c>
      <c r="G1952" s="51" t="s">
        <v>2094</v>
      </c>
      <c r="H1952" s="39">
        <v>2</v>
      </c>
      <c r="I1952" s="39">
        <v>3</v>
      </c>
      <c r="J1952" s="39">
        <v>0</v>
      </c>
      <c r="K1952" s="39">
        <v>599.29999999999995</v>
      </c>
      <c r="L1952" s="39">
        <v>584.5</v>
      </c>
      <c r="M1952" s="41">
        <v>0</v>
      </c>
      <c r="N1952" s="41">
        <f t="shared" si="168"/>
        <v>0</v>
      </c>
      <c r="O1952" s="41">
        <v>0</v>
      </c>
      <c r="P1952" s="41">
        <v>0</v>
      </c>
      <c r="Q1952" s="41">
        <v>0</v>
      </c>
      <c r="R1952" s="52">
        <v>45658</v>
      </c>
      <c r="S1952" s="52">
        <v>46022</v>
      </c>
    </row>
    <row r="1953" spans="1:19" ht="20.25" x14ac:dyDescent="0.3">
      <c r="A1953" s="39">
        <v>284</v>
      </c>
      <c r="B1953" s="43" t="s">
        <v>1391</v>
      </c>
      <c r="C1953" s="50">
        <v>41490</v>
      </c>
      <c r="D1953" s="39" t="s">
        <v>1896</v>
      </c>
      <c r="E1953" s="39">
        <v>1967</v>
      </c>
      <c r="F1953" s="39" t="s">
        <v>2122</v>
      </c>
      <c r="G1953" s="51" t="s">
        <v>2094</v>
      </c>
      <c r="H1953" s="39">
        <v>2</v>
      </c>
      <c r="I1953" s="39">
        <v>3</v>
      </c>
      <c r="J1953" s="39">
        <v>0</v>
      </c>
      <c r="K1953" s="39">
        <v>598.9</v>
      </c>
      <c r="L1953" s="39">
        <v>524.29999999999995</v>
      </c>
      <c r="M1953" s="41">
        <v>0</v>
      </c>
      <c r="N1953" s="41">
        <f t="shared" si="168"/>
        <v>0</v>
      </c>
      <c r="O1953" s="41">
        <v>0</v>
      </c>
      <c r="P1953" s="41">
        <v>0</v>
      </c>
      <c r="Q1953" s="41">
        <v>0</v>
      </c>
      <c r="R1953" s="52">
        <v>45658</v>
      </c>
      <c r="S1953" s="52">
        <v>46022</v>
      </c>
    </row>
    <row r="1954" spans="1:19" ht="20.25" x14ac:dyDescent="0.3">
      <c r="A1954" s="39">
        <v>285</v>
      </c>
      <c r="B1954" s="43" t="s">
        <v>1392</v>
      </c>
      <c r="C1954" s="50">
        <v>41508</v>
      </c>
      <c r="D1954" s="39" t="s">
        <v>1896</v>
      </c>
      <c r="E1954" s="39">
        <v>1968</v>
      </c>
      <c r="F1954" s="39" t="s">
        <v>2122</v>
      </c>
      <c r="G1954" s="51" t="s">
        <v>2094</v>
      </c>
      <c r="H1954" s="39">
        <v>2</v>
      </c>
      <c r="I1954" s="39">
        <v>3</v>
      </c>
      <c r="J1954" s="39">
        <v>0</v>
      </c>
      <c r="K1954" s="39">
        <v>597.5</v>
      </c>
      <c r="L1954" s="39">
        <v>526.30000000000007</v>
      </c>
      <c r="M1954" s="41">
        <v>0</v>
      </c>
      <c r="N1954" s="41">
        <f t="shared" si="168"/>
        <v>0</v>
      </c>
      <c r="O1954" s="41">
        <v>0</v>
      </c>
      <c r="P1954" s="41">
        <v>0</v>
      </c>
      <c r="Q1954" s="41">
        <v>0</v>
      </c>
      <c r="R1954" s="52">
        <v>45658</v>
      </c>
      <c r="S1954" s="52">
        <v>46022</v>
      </c>
    </row>
    <row r="1955" spans="1:19" ht="20.25" x14ac:dyDescent="0.25">
      <c r="A1955" s="42" t="s">
        <v>22</v>
      </c>
      <c r="B1955" s="42"/>
      <c r="C1955" s="53" t="s">
        <v>172</v>
      </c>
      <c r="D1955" s="53" t="s">
        <v>172</v>
      </c>
      <c r="E1955" s="53" t="s">
        <v>172</v>
      </c>
      <c r="F1955" s="53" t="s">
        <v>172</v>
      </c>
      <c r="G1955" s="53" t="s">
        <v>172</v>
      </c>
      <c r="H1955" s="53" t="s">
        <v>172</v>
      </c>
      <c r="I1955" s="53" t="s">
        <v>172</v>
      </c>
      <c r="J1955" s="45">
        <f>SUM(J1952:J1954)</f>
        <v>0</v>
      </c>
      <c r="K1955" s="45">
        <f t="shared" ref="K1955:Q1955" si="176">SUM(K1952:K1954)</f>
        <v>1795.6999999999998</v>
      </c>
      <c r="L1955" s="45">
        <f t="shared" si="176"/>
        <v>1635.1</v>
      </c>
      <c r="M1955" s="45">
        <f t="shared" si="176"/>
        <v>0</v>
      </c>
      <c r="N1955" s="45">
        <f t="shared" si="176"/>
        <v>0</v>
      </c>
      <c r="O1955" s="45">
        <f t="shared" si="176"/>
        <v>0</v>
      </c>
      <c r="P1955" s="45">
        <f t="shared" si="176"/>
        <v>0</v>
      </c>
      <c r="Q1955" s="45">
        <f t="shared" si="176"/>
        <v>0</v>
      </c>
      <c r="R1955" s="53" t="s">
        <v>172</v>
      </c>
      <c r="S1955" s="53" t="s">
        <v>172</v>
      </c>
    </row>
    <row r="1956" spans="1:19" ht="20.25" x14ac:dyDescent="0.25">
      <c r="A1956" s="49" t="s">
        <v>34</v>
      </c>
      <c r="B1956" s="49"/>
      <c r="C1956" s="53" t="s">
        <v>172</v>
      </c>
      <c r="D1956" s="53" t="s">
        <v>172</v>
      </c>
      <c r="E1956" s="53" t="s">
        <v>172</v>
      </c>
      <c r="F1956" s="53" t="s">
        <v>172</v>
      </c>
      <c r="G1956" s="53" t="s">
        <v>172</v>
      </c>
      <c r="H1956" s="53" t="s">
        <v>172</v>
      </c>
      <c r="I1956" s="53" t="s">
        <v>172</v>
      </c>
      <c r="J1956" s="45">
        <f>J1955</f>
        <v>0</v>
      </c>
      <c r="K1956" s="45">
        <f t="shared" ref="K1956:Q1956" si="177">K1955</f>
        <v>1795.6999999999998</v>
      </c>
      <c r="L1956" s="45">
        <f t="shared" si="177"/>
        <v>1635.1</v>
      </c>
      <c r="M1956" s="45">
        <f t="shared" si="177"/>
        <v>0</v>
      </c>
      <c r="N1956" s="45">
        <f t="shared" si="177"/>
        <v>0</v>
      </c>
      <c r="O1956" s="45">
        <f t="shared" si="177"/>
        <v>0</v>
      </c>
      <c r="P1956" s="45">
        <f t="shared" si="177"/>
        <v>0</v>
      </c>
      <c r="Q1956" s="45">
        <f t="shared" si="177"/>
        <v>0</v>
      </c>
      <c r="R1956" s="53" t="s">
        <v>172</v>
      </c>
      <c r="S1956" s="53" t="s">
        <v>172</v>
      </c>
    </row>
    <row r="1957" spans="1:19" ht="20.25" x14ac:dyDescent="0.3">
      <c r="A1957" s="455" t="s">
        <v>2027</v>
      </c>
      <c r="B1957" s="455"/>
      <c r="C1957" s="455"/>
      <c r="D1957" s="455"/>
      <c r="E1957" s="455"/>
      <c r="F1957" s="455"/>
      <c r="G1957" s="455"/>
      <c r="H1957" s="455"/>
      <c r="I1957" s="455"/>
      <c r="J1957" s="455"/>
      <c r="K1957" s="455"/>
      <c r="L1957" s="455"/>
      <c r="M1957" s="455"/>
      <c r="N1957" s="455"/>
      <c r="O1957" s="455"/>
      <c r="P1957" s="455"/>
      <c r="Q1957" s="455"/>
      <c r="R1957" s="455"/>
      <c r="S1957" s="456"/>
    </row>
    <row r="1958" spans="1:19" ht="20.25" x14ac:dyDescent="0.3">
      <c r="A1958" s="457" t="s">
        <v>2028</v>
      </c>
      <c r="B1958" s="457"/>
      <c r="C1958" s="457"/>
      <c r="D1958" s="457"/>
      <c r="E1958" s="457"/>
      <c r="F1958" s="457"/>
      <c r="G1958" s="457"/>
      <c r="H1958" s="457"/>
      <c r="I1958" s="457"/>
      <c r="J1958" s="457"/>
      <c r="K1958" s="457"/>
      <c r="L1958" s="457"/>
      <c r="M1958" s="457"/>
      <c r="N1958" s="457"/>
      <c r="O1958" s="457"/>
      <c r="P1958" s="457"/>
      <c r="Q1958" s="457"/>
      <c r="R1958" s="457"/>
      <c r="S1958" s="458"/>
    </row>
    <row r="1959" spans="1:19" ht="20.25" x14ac:dyDescent="0.3">
      <c r="A1959" s="39">
        <v>286</v>
      </c>
      <c r="B1959" s="43" t="s">
        <v>1396</v>
      </c>
      <c r="C1959" s="50">
        <v>41822</v>
      </c>
      <c r="D1959" s="39" t="s">
        <v>1896</v>
      </c>
      <c r="E1959" s="39">
        <v>1981</v>
      </c>
      <c r="F1959" s="39" t="s">
        <v>2122</v>
      </c>
      <c r="G1959" s="51" t="s">
        <v>2089</v>
      </c>
      <c r="H1959" s="39">
        <v>2</v>
      </c>
      <c r="I1959" s="39">
        <v>3</v>
      </c>
      <c r="J1959" s="39">
        <v>0</v>
      </c>
      <c r="K1959" s="39">
        <v>1073.4000000000001</v>
      </c>
      <c r="L1959" s="39">
        <v>747.77</v>
      </c>
      <c r="M1959" s="41">
        <v>0</v>
      </c>
      <c r="N1959" s="41">
        <f t="shared" si="168"/>
        <v>0</v>
      </c>
      <c r="O1959" s="41">
        <v>0</v>
      </c>
      <c r="P1959" s="41">
        <v>0</v>
      </c>
      <c r="Q1959" s="41">
        <v>0</v>
      </c>
      <c r="R1959" s="52">
        <v>45658</v>
      </c>
      <c r="S1959" s="52">
        <v>46022</v>
      </c>
    </row>
    <row r="1960" spans="1:19" ht="20.25" x14ac:dyDescent="0.3">
      <c r="A1960" s="39">
        <v>287</v>
      </c>
      <c r="B1960" s="43" t="s">
        <v>1397</v>
      </c>
      <c r="C1960" s="50">
        <v>41823</v>
      </c>
      <c r="D1960" s="39" t="s">
        <v>1896</v>
      </c>
      <c r="E1960" s="39">
        <v>1981</v>
      </c>
      <c r="F1960" s="39" t="s">
        <v>2122</v>
      </c>
      <c r="G1960" s="51" t="s">
        <v>2089</v>
      </c>
      <c r="H1960" s="39">
        <v>2</v>
      </c>
      <c r="I1960" s="39">
        <v>3</v>
      </c>
      <c r="J1960" s="39">
        <v>0</v>
      </c>
      <c r="K1960" s="39">
        <v>1108.5999999999999</v>
      </c>
      <c r="L1960" s="39">
        <v>734.5</v>
      </c>
      <c r="M1960" s="41">
        <v>0</v>
      </c>
      <c r="N1960" s="41">
        <f t="shared" si="168"/>
        <v>0</v>
      </c>
      <c r="O1960" s="41">
        <v>0</v>
      </c>
      <c r="P1960" s="41">
        <v>0</v>
      </c>
      <c r="Q1960" s="41">
        <v>0</v>
      </c>
      <c r="R1960" s="52">
        <v>45658</v>
      </c>
      <c r="S1960" s="52">
        <v>46022</v>
      </c>
    </row>
    <row r="1961" spans="1:19" ht="20.25" x14ac:dyDescent="0.3">
      <c r="A1961" s="39">
        <v>288</v>
      </c>
      <c r="B1961" s="43" t="s">
        <v>2127</v>
      </c>
      <c r="C1961" s="50">
        <v>41824</v>
      </c>
      <c r="D1961" s="39" t="s">
        <v>1897</v>
      </c>
      <c r="E1961" s="39">
        <v>1985</v>
      </c>
      <c r="F1961" s="39" t="s">
        <v>2122</v>
      </c>
      <c r="G1961" s="51" t="s">
        <v>2089</v>
      </c>
      <c r="H1961" s="39">
        <v>2</v>
      </c>
      <c r="I1961" s="39">
        <v>3</v>
      </c>
      <c r="J1961" s="39">
        <v>0</v>
      </c>
      <c r="K1961" s="39">
        <v>997.7</v>
      </c>
      <c r="L1961" s="39" t="s">
        <v>2122</v>
      </c>
      <c r="M1961" s="41">
        <v>0</v>
      </c>
      <c r="N1961" s="41">
        <f t="shared" si="168"/>
        <v>0</v>
      </c>
      <c r="O1961" s="41">
        <v>0</v>
      </c>
      <c r="P1961" s="41">
        <v>0</v>
      </c>
      <c r="Q1961" s="41">
        <v>0</v>
      </c>
      <c r="R1961" s="52">
        <v>45658</v>
      </c>
      <c r="S1961" s="52">
        <v>46022</v>
      </c>
    </row>
    <row r="1962" spans="1:19" ht="20.25" x14ac:dyDescent="0.3">
      <c r="A1962" s="39">
        <v>289</v>
      </c>
      <c r="B1962" s="43" t="s">
        <v>1669</v>
      </c>
      <c r="C1962" s="50">
        <v>41825</v>
      </c>
      <c r="D1962" s="39" t="s">
        <v>1897</v>
      </c>
      <c r="E1962" s="39">
        <v>1981</v>
      </c>
      <c r="F1962" s="39" t="s">
        <v>2122</v>
      </c>
      <c r="G1962" s="51" t="s">
        <v>2089</v>
      </c>
      <c r="H1962" s="39">
        <v>2</v>
      </c>
      <c r="I1962" s="39">
        <v>3</v>
      </c>
      <c r="J1962" s="39">
        <v>0</v>
      </c>
      <c r="K1962" s="39">
        <v>1097.2</v>
      </c>
      <c r="L1962" s="39" t="s">
        <v>2122</v>
      </c>
      <c r="M1962" s="41">
        <v>0</v>
      </c>
      <c r="N1962" s="41">
        <f t="shared" si="168"/>
        <v>0</v>
      </c>
      <c r="O1962" s="41">
        <v>0</v>
      </c>
      <c r="P1962" s="41">
        <v>0</v>
      </c>
      <c r="Q1962" s="41">
        <v>0</v>
      </c>
      <c r="R1962" s="52">
        <v>45658</v>
      </c>
      <c r="S1962" s="52">
        <v>46022</v>
      </c>
    </row>
    <row r="1963" spans="1:19" ht="20.25" x14ac:dyDescent="0.3">
      <c r="A1963" s="39">
        <v>290</v>
      </c>
      <c r="B1963" s="43" t="s">
        <v>1398</v>
      </c>
      <c r="C1963" s="50">
        <v>41826</v>
      </c>
      <c r="D1963" s="39" t="s">
        <v>1896</v>
      </c>
      <c r="E1963" s="39">
        <v>1981</v>
      </c>
      <c r="F1963" s="39" t="s">
        <v>2122</v>
      </c>
      <c r="G1963" s="51" t="s">
        <v>2089</v>
      </c>
      <c r="H1963" s="39">
        <v>2</v>
      </c>
      <c r="I1963" s="39">
        <v>3</v>
      </c>
      <c r="J1963" s="39">
        <v>0</v>
      </c>
      <c r="K1963" s="39">
        <v>988.9</v>
      </c>
      <c r="L1963" s="39">
        <v>725.25</v>
      </c>
      <c r="M1963" s="41">
        <v>0</v>
      </c>
      <c r="N1963" s="41">
        <f t="shared" si="168"/>
        <v>0</v>
      </c>
      <c r="O1963" s="41">
        <v>0</v>
      </c>
      <c r="P1963" s="41">
        <v>0</v>
      </c>
      <c r="Q1963" s="41">
        <v>0</v>
      </c>
      <c r="R1963" s="52">
        <v>45658</v>
      </c>
      <c r="S1963" s="52">
        <v>46022</v>
      </c>
    </row>
    <row r="1964" spans="1:19" ht="20.25" x14ac:dyDescent="0.3">
      <c r="A1964" s="39">
        <v>291</v>
      </c>
      <c r="B1964" s="43" t="s">
        <v>1399</v>
      </c>
      <c r="C1964" s="50">
        <v>41827</v>
      </c>
      <c r="D1964" s="39" t="s">
        <v>1896</v>
      </c>
      <c r="E1964" s="39">
        <v>1981</v>
      </c>
      <c r="F1964" s="39" t="s">
        <v>2122</v>
      </c>
      <c r="G1964" s="51" t="s">
        <v>2089</v>
      </c>
      <c r="H1964" s="39">
        <v>2</v>
      </c>
      <c r="I1964" s="39">
        <v>3</v>
      </c>
      <c r="J1964" s="39">
        <v>0</v>
      </c>
      <c r="K1964" s="39">
        <v>1069.4000000000001</v>
      </c>
      <c r="L1964" s="39">
        <v>745.48</v>
      </c>
      <c r="M1964" s="41">
        <v>0</v>
      </c>
      <c r="N1964" s="41">
        <f t="shared" si="168"/>
        <v>0</v>
      </c>
      <c r="O1964" s="41">
        <v>0</v>
      </c>
      <c r="P1964" s="41">
        <v>0</v>
      </c>
      <c r="Q1964" s="41">
        <v>0</v>
      </c>
      <c r="R1964" s="52">
        <v>45658</v>
      </c>
      <c r="S1964" s="52">
        <v>46022</v>
      </c>
    </row>
    <row r="1965" spans="1:19" ht="20.25" x14ac:dyDescent="0.3">
      <c r="A1965" s="39">
        <v>292</v>
      </c>
      <c r="B1965" s="43" t="s">
        <v>2126</v>
      </c>
      <c r="C1965" s="50">
        <v>41828</v>
      </c>
      <c r="D1965" s="39" t="s">
        <v>1897</v>
      </c>
      <c r="E1965" s="39">
        <v>1981</v>
      </c>
      <c r="F1965" s="39" t="s">
        <v>2122</v>
      </c>
      <c r="G1965" s="51" t="s">
        <v>2089</v>
      </c>
      <c r="H1965" s="39">
        <v>2</v>
      </c>
      <c r="I1965" s="39">
        <v>3</v>
      </c>
      <c r="J1965" s="39">
        <v>0</v>
      </c>
      <c r="K1965" s="39">
        <v>1182.5999999999999</v>
      </c>
      <c r="L1965" s="39" t="s">
        <v>2122</v>
      </c>
      <c r="M1965" s="41">
        <v>0</v>
      </c>
      <c r="N1965" s="41">
        <f t="shared" si="168"/>
        <v>0</v>
      </c>
      <c r="O1965" s="41">
        <v>0</v>
      </c>
      <c r="P1965" s="41">
        <v>0</v>
      </c>
      <c r="Q1965" s="41">
        <v>0</v>
      </c>
      <c r="R1965" s="52">
        <v>45658</v>
      </c>
      <c r="S1965" s="52">
        <v>46022</v>
      </c>
    </row>
    <row r="1966" spans="1:19" ht="20.25" x14ac:dyDescent="0.3">
      <c r="A1966" s="39">
        <v>293</v>
      </c>
      <c r="B1966" s="43" t="s">
        <v>1400</v>
      </c>
      <c r="C1966" s="50">
        <v>41829</v>
      </c>
      <c r="D1966" s="39" t="s">
        <v>1896</v>
      </c>
      <c r="E1966" s="39">
        <v>1981</v>
      </c>
      <c r="F1966" s="39" t="s">
        <v>2122</v>
      </c>
      <c r="G1966" s="51" t="s">
        <v>2089</v>
      </c>
      <c r="H1966" s="39">
        <v>2</v>
      </c>
      <c r="I1966" s="39">
        <v>3</v>
      </c>
      <c r="J1966" s="39">
        <v>0</v>
      </c>
      <c r="K1966" s="39">
        <v>1203.8</v>
      </c>
      <c r="L1966" s="39">
        <v>734.24</v>
      </c>
      <c r="M1966" s="41">
        <v>0</v>
      </c>
      <c r="N1966" s="41">
        <f t="shared" si="168"/>
        <v>0</v>
      </c>
      <c r="O1966" s="41">
        <v>0</v>
      </c>
      <c r="P1966" s="41">
        <v>0</v>
      </c>
      <c r="Q1966" s="41">
        <v>0</v>
      </c>
      <c r="R1966" s="52">
        <v>45658</v>
      </c>
      <c r="S1966" s="52">
        <v>46022</v>
      </c>
    </row>
    <row r="1967" spans="1:19" ht="20.25" x14ac:dyDescent="0.3">
      <c r="A1967" s="39">
        <v>294</v>
      </c>
      <c r="B1967" s="43" t="s">
        <v>1670</v>
      </c>
      <c r="C1967" s="50">
        <v>41832</v>
      </c>
      <c r="D1967" s="39" t="s">
        <v>1897</v>
      </c>
      <c r="E1967" s="39">
        <v>1981</v>
      </c>
      <c r="F1967" s="39" t="s">
        <v>2122</v>
      </c>
      <c r="G1967" s="51" t="s">
        <v>2089</v>
      </c>
      <c r="H1967" s="39">
        <v>2</v>
      </c>
      <c r="I1967" s="39">
        <v>3</v>
      </c>
      <c r="J1967" s="39">
        <v>0</v>
      </c>
      <c r="K1967" s="39">
        <v>1202.7</v>
      </c>
      <c r="L1967" s="39" t="s">
        <v>2122</v>
      </c>
      <c r="M1967" s="41">
        <v>0</v>
      </c>
      <c r="N1967" s="41">
        <f t="shared" si="168"/>
        <v>0</v>
      </c>
      <c r="O1967" s="41">
        <v>0</v>
      </c>
      <c r="P1967" s="41">
        <v>0</v>
      </c>
      <c r="Q1967" s="41">
        <v>0</v>
      </c>
      <c r="R1967" s="52">
        <v>45658</v>
      </c>
      <c r="S1967" s="52">
        <v>46022</v>
      </c>
    </row>
    <row r="1968" spans="1:19" ht="20.25" x14ac:dyDescent="0.3">
      <c r="A1968" s="39">
        <v>295</v>
      </c>
      <c r="B1968" s="43" t="s">
        <v>1671</v>
      </c>
      <c r="C1968" s="50">
        <v>41833</v>
      </c>
      <c r="D1968" s="39" t="s">
        <v>1897</v>
      </c>
      <c r="E1968" s="39">
        <v>1981</v>
      </c>
      <c r="F1968" s="39" t="s">
        <v>2122</v>
      </c>
      <c r="G1968" s="51" t="s">
        <v>2089</v>
      </c>
      <c r="H1968" s="39">
        <v>2</v>
      </c>
      <c r="I1968" s="39">
        <v>3</v>
      </c>
      <c r="J1968" s="39">
        <v>0</v>
      </c>
      <c r="K1968" s="39">
        <v>1213.8</v>
      </c>
      <c r="L1968" s="39" t="s">
        <v>2122</v>
      </c>
      <c r="M1968" s="41">
        <v>0</v>
      </c>
      <c r="N1968" s="41">
        <f t="shared" si="168"/>
        <v>0</v>
      </c>
      <c r="O1968" s="41">
        <v>0</v>
      </c>
      <c r="P1968" s="41">
        <v>0</v>
      </c>
      <c r="Q1968" s="41">
        <v>0</v>
      </c>
      <c r="R1968" s="52">
        <v>45658</v>
      </c>
      <c r="S1968" s="52">
        <v>46022</v>
      </c>
    </row>
    <row r="1969" spans="1:19" ht="20.25" x14ac:dyDescent="0.3">
      <c r="A1969" s="39">
        <v>296</v>
      </c>
      <c r="B1969" s="43" t="s">
        <v>1401</v>
      </c>
      <c r="C1969" s="50">
        <v>41834</v>
      </c>
      <c r="D1969" s="39" t="s">
        <v>1896</v>
      </c>
      <c r="E1969" s="39">
        <v>1981</v>
      </c>
      <c r="F1969" s="39" t="s">
        <v>2122</v>
      </c>
      <c r="G1969" s="51" t="s">
        <v>2089</v>
      </c>
      <c r="H1969" s="39">
        <v>2</v>
      </c>
      <c r="I1969" s="39">
        <v>3</v>
      </c>
      <c r="J1969" s="39">
        <v>0</v>
      </c>
      <c r="K1969" s="39">
        <v>1198.7</v>
      </c>
      <c r="L1969" s="39">
        <v>740.65</v>
      </c>
      <c r="M1969" s="41">
        <v>0</v>
      </c>
      <c r="N1969" s="41">
        <f t="shared" si="168"/>
        <v>0</v>
      </c>
      <c r="O1969" s="41">
        <v>0</v>
      </c>
      <c r="P1969" s="41">
        <v>0</v>
      </c>
      <c r="Q1969" s="41">
        <v>0</v>
      </c>
      <c r="R1969" s="52">
        <v>45658</v>
      </c>
      <c r="S1969" s="52">
        <v>46022</v>
      </c>
    </row>
    <row r="1970" spans="1:19" ht="20.25" x14ac:dyDescent="0.3">
      <c r="A1970" s="39">
        <v>297</v>
      </c>
      <c r="B1970" s="43" t="s">
        <v>1402</v>
      </c>
      <c r="C1970" s="50">
        <v>41839</v>
      </c>
      <c r="D1970" s="39" t="s">
        <v>1896</v>
      </c>
      <c r="E1970" s="39">
        <v>1985</v>
      </c>
      <c r="F1970" s="39" t="s">
        <v>2122</v>
      </c>
      <c r="G1970" s="51" t="s">
        <v>2089</v>
      </c>
      <c r="H1970" s="39">
        <v>2</v>
      </c>
      <c r="I1970" s="39">
        <v>3</v>
      </c>
      <c r="J1970" s="39">
        <v>0</v>
      </c>
      <c r="K1970" s="39">
        <v>1208.4000000000001</v>
      </c>
      <c r="L1970" s="39">
        <v>751.7</v>
      </c>
      <c r="M1970" s="41">
        <v>0</v>
      </c>
      <c r="N1970" s="41">
        <f t="shared" si="168"/>
        <v>0</v>
      </c>
      <c r="O1970" s="41">
        <v>0</v>
      </c>
      <c r="P1970" s="41">
        <v>0</v>
      </c>
      <c r="Q1970" s="41">
        <v>0</v>
      </c>
      <c r="R1970" s="52">
        <v>45658</v>
      </c>
      <c r="S1970" s="52">
        <v>46022</v>
      </c>
    </row>
    <row r="1971" spans="1:19" ht="20.25" x14ac:dyDescent="0.25">
      <c r="A1971" s="42" t="s">
        <v>22</v>
      </c>
      <c r="B1971" s="42"/>
      <c r="C1971" s="53" t="s">
        <v>172</v>
      </c>
      <c r="D1971" s="53" t="s">
        <v>172</v>
      </c>
      <c r="E1971" s="53" t="s">
        <v>172</v>
      </c>
      <c r="F1971" s="53" t="s">
        <v>172</v>
      </c>
      <c r="G1971" s="53" t="s">
        <v>172</v>
      </c>
      <c r="H1971" s="53" t="s">
        <v>172</v>
      </c>
      <c r="I1971" s="53" t="s">
        <v>172</v>
      </c>
      <c r="J1971" s="45">
        <f>SUM(J1959:J1970)</f>
        <v>0</v>
      </c>
      <c r="K1971" s="45">
        <f t="shared" ref="K1971:Q1971" si="178">SUM(K1959:K1970)</f>
        <v>13545.199999999999</v>
      </c>
      <c r="L1971" s="45">
        <f t="shared" si="178"/>
        <v>5179.5899999999992</v>
      </c>
      <c r="M1971" s="45">
        <f t="shared" si="178"/>
        <v>0</v>
      </c>
      <c r="N1971" s="45">
        <f t="shared" si="178"/>
        <v>0</v>
      </c>
      <c r="O1971" s="45">
        <f t="shared" si="178"/>
        <v>0</v>
      </c>
      <c r="P1971" s="45">
        <f t="shared" si="178"/>
        <v>0</v>
      </c>
      <c r="Q1971" s="45">
        <f t="shared" si="178"/>
        <v>0</v>
      </c>
      <c r="R1971" s="53" t="s">
        <v>172</v>
      </c>
      <c r="S1971" s="53" t="s">
        <v>172</v>
      </c>
    </row>
    <row r="1972" spans="1:19" ht="20.25" x14ac:dyDescent="0.3">
      <c r="A1972" s="463" t="s">
        <v>2029</v>
      </c>
      <c r="B1972" s="463"/>
      <c r="C1972" s="463"/>
      <c r="D1972" s="463"/>
      <c r="E1972" s="463"/>
      <c r="F1972" s="463"/>
      <c r="G1972" s="463"/>
      <c r="H1972" s="463"/>
      <c r="I1972" s="463"/>
      <c r="J1972" s="463"/>
      <c r="K1972" s="463"/>
      <c r="L1972" s="463"/>
      <c r="M1972" s="463"/>
      <c r="N1972" s="463"/>
      <c r="O1972" s="463"/>
      <c r="P1972" s="463"/>
      <c r="Q1972" s="463"/>
      <c r="R1972" s="463"/>
      <c r="S1972" s="464"/>
    </row>
    <row r="1973" spans="1:19" ht="20.25" x14ac:dyDescent="0.3">
      <c r="A1973" s="39">
        <v>298</v>
      </c>
      <c r="B1973" s="43" t="s">
        <v>1403</v>
      </c>
      <c r="C1973" s="50">
        <v>41870</v>
      </c>
      <c r="D1973" s="39" t="s">
        <v>1896</v>
      </c>
      <c r="E1973" s="39">
        <v>1980</v>
      </c>
      <c r="F1973" s="39" t="s">
        <v>2122</v>
      </c>
      <c r="G1973" s="51" t="s">
        <v>2089</v>
      </c>
      <c r="H1973" s="39">
        <v>5</v>
      </c>
      <c r="I1973" s="39">
        <v>1</v>
      </c>
      <c r="J1973" s="39">
        <v>0</v>
      </c>
      <c r="K1973" s="39">
        <v>1246.82</v>
      </c>
      <c r="L1973" s="39">
        <v>829.5</v>
      </c>
      <c r="M1973" s="41">
        <v>0</v>
      </c>
      <c r="N1973" s="41">
        <f t="shared" si="168"/>
        <v>0</v>
      </c>
      <c r="O1973" s="41">
        <v>0</v>
      </c>
      <c r="P1973" s="41">
        <v>0</v>
      </c>
      <c r="Q1973" s="41">
        <v>0</v>
      </c>
      <c r="R1973" s="52">
        <v>45658</v>
      </c>
      <c r="S1973" s="52">
        <v>46022</v>
      </c>
    </row>
    <row r="1974" spans="1:19" ht="20.25" x14ac:dyDescent="0.3">
      <c r="A1974" s="39">
        <v>299</v>
      </c>
      <c r="B1974" s="43" t="s">
        <v>1404</v>
      </c>
      <c r="C1974" s="50">
        <v>41866</v>
      </c>
      <c r="D1974" s="39" t="s">
        <v>1896</v>
      </c>
      <c r="E1974" s="39">
        <v>1991</v>
      </c>
      <c r="F1974" s="39" t="s">
        <v>2122</v>
      </c>
      <c r="G1974" s="51" t="s">
        <v>2089</v>
      </c>
      <c r="H1974" s="39">
        <v>5</v>
      </c>
      <c r="I1974" s="39">
        <v>2</v>
      </c>
      <c r="J1974" s="39">
        <v>0</v>
      </c>
      <c r="K1974" s="39">
        <v>2954.24</v>
      </c>
      <c r="L1974" s="39">
        <v>1838.3</v>
      </c>
      <c r="M1974" s="41">
        <v>0</v>
      </c>
      <c r="N1974" s="41">
        <f t="shared" si="168"/>
        <v>0</v>
      </c>
      <c r="O1974" s="41">
        <v>0</v>
      </c>
      <c r="P1974" s="41">
        <v>0</v>
      </c>
      <c r="Q1974" s="41">
        <v>0</v>
      </c>
      <c r="R1974" s="52">
        <v>45658</v>
      </c>
      <c r="S1974" s="52">
        <v>46022</v>
      </c>
    </row>
    <row r="1975" spans="1:19" ht="20.25" x14ac:dyDescent="0.25">
      <c r="A1975" s="42" t="s">
        <v>22</v>
      </c>
      <c r="B1975" s="42"/>
      <c r="C1975" s="53" t="s">
        <v>172</v>
      </c>
      <c r="D1975" s="53" t="s">
        <v>172</v>
      </c>
      <c r="E1975" s="53" t="s">
        <v>172</v>
      </c>
      <c r="F1975" s="53" t="s">
        <v>172</v>
      </c>
      <c r="G1975" s="53" t="s">
        <v>172</v>
      </c>
      <c r="H1975" s="53" t="s">
        <v>172</v>
      </c>
      <c r="I1975" s="53" t="s">
        <v>172</v>
      </c>
      <c r="J1975" s="45">
        <f>SUM(J1973:J1974)</f>
        <v>0</v>
      </c>
      <c r="K1975" s="45">
        <f t="shared" ref="K1975:Q1975" si="179">SUM(K1973:K1974)</f>
        <v>4201.0599999999995</v>
      </c>
      <c r="L1975" s="45">
        <f t="shared" si="179"/>
        <v>2667.8</v>
      </c>
      <c r="M1975" s="45">
        <f t="shared" si="179"/>
        <v>0</v>
      </c>
      <c r="N1975" s="45">
        <f t="shared" si="179"/>
        <v>0</v>
      </c>
      <c r="O1975" s="45">
        <f t="shared" si="179"/>
        <v>0</v>
      </c>
      <c r="P1975" s="45">
        <f t="shared" si="179"/>
        <v>0</v>
      </c>
      <c r="Q1975" s="45">
        <f t="shared" si="179"/>
        <v>0</v>
      </c>
      <c r="R1975" s="53" t="s">
        <v>172</v>
      </c>
      <c r="S1975" s="53" t="s">
        <v>172</v>
      </c>
    </row>
    <row r="1976" spans="1:19" ht="20.25" x14ac:dyDescent="0.25">
      <c r="A1976" s="49" t="s">
        <v>34</v>
      </c>
      <c r="B1976" s="49"/>
      <c r="C1976" s="53" t="s">
        <v>172</v>
      </c>
      <c r="D1976" s="53" t="s">
        <v>172</v>
      </c>
      <c r="E1976" s="53" t="s">
        <v>172</v>
      </c>
      <c r="F1976" s="53" t="s">
        <v>172</v>
      </c>
      <c r="G1976" s="53" t="s">
        <v>172</v>
      </c>
      <c r="H1976" s="53" t="s">
        <v>172</v>
      </c>
      <c r="I1976" s="53" t="s">
        <v>172</v>
      </c>
      <c r="J1976" s="45">
        <f>J1971+J1975</f>
        <v>0</v>
      </c>
      <c r="K1976" s="45">
        <f t="shared" ref="K1976:Q1976" si="180">K1971+K1975</f>
        <v>17746.259999999998</v>
      </c>
      <c r="L1976" s="45">
        <f t="shared" si="180"/>
        <v>7847.3899999999994</v>
      </c>
      <c r="M1976" s="45">
        <f t="shared" si="180"/>
        <v>0</v>
      </c>
      <c r="N1976" s="45">
        <f t="shared" si="180"/>
        <v>0</v>
      </c>
      <c r="O1976" s="45">
        <f t="shared" si="180"/>
        <v>0</v>
      </c>
      <c r="P1976" s="45">
        <f t="shared" si="180"/>
        <v>0</v>
      </c>
      <c r="Q1976" s="45">
        <f t="shared" si="180"/>
        <v>0</v>
      </c>
      <c r="R1976" s="53" t="s">
        <v>172</v>
      </c>
      <c r="S1976" s="53" t="s">
        <v>172</v>
      </c>
    </row>
    <row r="1977" spans="1:19" ht="20.25" x14ac:dyDescent="0.3">
      <c r="A1977" s="455" t="s">
        <v>2030</v>
      </c>
      <c r="B1977" s="455"/>
      <c r="C1977" s="455"/>
      <c r="D1977" s="455"/>
      <c r="E1977" s="455"/>
      <c r="F1977" s="455"/>
      <c r="G1977" s="455"/>
      <c r="H1977" s="455"/>
      <c r="I1977" s="455"/>
      <c r="J1977" s="455"/>
      <c r="K1977" s="455"/>
      <c r="L1977" s="455"/>
      <c r="M1977" s="455"/>
      <c r="N1977" s="455"/>
      <c r="O1977" s="455"/>
      <c r="P1977" s="455"/>
      <c r="Q1977" s="455"/>
      <c r="R1977" s="455"/>
      <c r="S1977" s="456"/>
    </row>
    <row r="1978" spans="1:19" ht="20.25" x14ac:dyDescent="0.3">
      <c r="A1978" s="457" t="s">
        <v>2031</v>
      </c>
      <c r="B1978" s="457"/>
      <c r="C1978" s="457"/>
      <c r="D1978" s="457"/>
      <c r="E1978" s="457"/>
      <c r="F1978" s="457"/>
      <c r="G1978" s="457"/>
      <c r="H1978" s="457"/>
      <c r="I1978" s="457"/>
      <c r="J1978" s="457"/>
      <c r="K1978" s="457"/>
      <c r="L1978" s="457"/>
      <c r="M1978" s="457"/>
      <c r="N1978" s="457"/>
      <c r="O1978" s="457"/>
      <c r="P1978" s="457"/>
      <c r="Q1978" s="457"/>
      <c r="R1978" s="457"/>
      <c r="S1978" s="458"/>
    </row>
    <row r="1979" spans="1:19" ht="20.25" x14ac:dyDescent="0.3">
      <c r="A1979" s="39">
        <v>300</v>
      </c>
      <c r="B1979" s="43" t="s">
        <v>1405</v>
      </c>
      <c r="C1979" s="50">
        <v>41394</v>
      </c>
      <c r="D1979" s="39" t="s">
        <v>1896</v>
      </c>
      <c r="E1979" s="39">
        <v>1974</v>
      </c>
      <c r="F1979" s="39" t="s">
        <v>2122</v>
      </c>
      <c r="G1979" s="51" t="s">
        <v>2088</v>
      </c>
      <c r="H1979" s="39">
        <v>5</v>
      </c>
      <c r="I1979" s="39">
        <v>4</v>
      </c>
      <c r="J1979" s="39">
        <v>0</v>
      </c>
      <c r="K1979" s="39">
        <v>5456.75</v>
      </c>
      <c r="L1979" s="39">
        <v>3449.91</v>
      </c>
      <c r="M1979" s="41">
        <v>0</v>
      </c>
      <c r="N1979" s="41">
        <f t="shared" si="168"/>
        <v>0</v>
      </c>
      <c r="O1979" s="41">
        <v>0</v>
      </c>
      <c r="P1979" s="41">
        <v>0</v>
      </c>
      <c r="Q1979" s="41">
        <v>0</v>
      </c>
      <c r="R1979" s="52">
        <v>45658</v>
      </c>
      <c r="S1979" s="52">
        <v>46022</v>
      </c>
    </row>
    <row r="1980" spans="1:19" ht="20.25" x14ac:dyDescent="0.3">
      <c r="A1980" s="39">
        <v>301</v>
      </c>
      <c r="B1980" s="43" t="s">
        <v>1406</v>
      </c>
      <c r="C1980" s="50">
        <v>41397</v>
      </c>
      <c r="D1980" s="39" t="s">
        <v>1896</v>
      </c>
      <c r="E1980" s="39">
        <v>1973</v>
      </c>
      <c r="F1980" s="39" t="s">
        <v>2122</v>
      </c>
      <c r="G1980" s="51" t="s">
        <v>2088</v>
      </c>
      <c r="H1980" s="39">
        <v>5</v>
      </c>
      <c r="I1980" s="39">
        <v>4</v>
      </c>
      <c r="J1980" s="39">
        <v>0</v>
      </c>
      <c r="K1980" s="39">
        <v>5479.4</v>
      </c>
      <c r="L1980" s="39">
        <v>3560.53</v>
      </c>
      <c r="M1980" s="41">
        <v>0</v>
      </c>
      <c r="N1980" s="41">
        <f t="shared" si="168"/>
        <v>0</v>
      </c>
      <c r="O1980" s="41">
        <v>0</v>
      </c>
      <c r="P1980" s="41">
        <v>0</v>
      </c>
      <c r="Q1980" s="41">
        <v>0</v>
      </c>
      <c r="R1980" s="52">
        <v>45658</v>
      </c>
      <c r="S1980" s="52">
        <v>46022</v>
      </c>
    </row>
    <row r="1981" spans="1:19" ht="20.25" x14ac:dyDescent="0.3">
      <c r="A1981" s="39">
        <v>302</v>
      </c>
      <c r="B1981" s="43" t="s">
        <v>1407</v>
      </c>
      <c r="C1981" s="50">
        <v>41398</v>
      </c>
      <c r="D1981" s="39" t="s">
        <v>1896</v>
      </c>
      <c r="E1981" s="39">
        <v>1980</v>
      </c>
      <c r="F1981" s="39" t="s">
        <v>2122</v>
      </c>
      <c r="G1981" s="51" t="s">
        <v>2088</v>
      </c>
      <c r="H1981" s="39">
        <v>5</v>
      </c>
      <c r="I1981" s="39">
        <v>4</v>
      </c>
      <c r="J1981" s="39">
        <v>0</v>
      </c>
      <c r="K1981" s="39">
        <v>6648.67</v>
      </c>
      <c r="L1981" s="39">
        <v>4253.49</v>
      </c>
      <c r="M1981" s="41">
        <v>0</v>
      </c>
      <c r="N1981" s="41">
        <f t="shared" si="168"/>
        <v>0</v>
      </c>
      <c r="O1981" s="41">
        <v>0</v>
      </c>
      <c r="P1981" s="41">
        <v>0</v>
      </c>
      <c r="Q1981" s="41">
        <v>0</v>
      </c>
      <c r="R1981" s="52">
        <v>45658</v>
      </c>
      <c r="S1981" s="52">
        <v>46022</v>
      </c>
    </row>
    <row r="1982" spans="1:19" ht="20.25" x14ac:dyDescent="0.3">
      <c r="A1982" s="39">
        <v>303</v>
      </c>
      <c r="B1982" s="43" t="s">
        <v>1408</v>
      </c>
      <c r="C1982" s="50">
        <v>41399</v>
      </c>
      <c r="D1982" s="39" t="s">
        <v>1896</v>
      </c>
      <c r="E1982" s="39">
        <v>1971</v>
      </c>
      <c r="F1982" s="39" t="s">
        <v>2122</v>
      </c>
      <c r="G1982" s="51" t="s">
        <v>2088</v>
      </c>
      <c r="H1982" s="39">
        <v>5</v>
      </c>
      <c r="I1982" s="39">
        <v>4</v>
      </c>
      <c r="J1982" s="39">
        <v>0</v>
      </c>
      <c r="K1982" s="39">
        <v>7454.8</v>
      </c>
      <c r="L1982" s="39">
        <v>3927.81</v>
      </c>
      <c r="M1982" s="41">
        <v>0</v>
      </c>
      <c r="N1982" s="41">
        <f t="shared" si="168"/>
        <v>0</v>
      </c>
      <c r="O1982" s="41">
        <v>0</v>
      </c>
      <c r="P1982" s="41">
        <v>0</v>
      </c>
      <c r="Q1982" s="41">
        <v>0</v>
      </c>
      <c r="R1982" s="52">
        <v>45658</v>
      </c>
      <c r="S1982" s="52">
        <v>46022</v>
      </c>
    </row>
    <row r="1983" spans="1:19" ht="20.25" x14ac:dyDescent="0.3">
      <c r="A1983" s="39">
        <v>304</v>
      </c>
      <c r="B1983" s="43" t="s">
        <v>1409</v>
      </c>
      <c r="C1983" s="50">
        <v>41412</v>
      </c>
      <c r="D1983" s="39" t="s">
        <v>1896</v>
      </c>
      <c r="E1983" s="39">
        <v>1970</v>
      </c>
      <c r="F1983" s="39" t="s">
        <v>2122</v>
      </c>
      <c r="G1983" s="51" t="s">
        <v>2089</v>
      </c>
      <c r="H1983" s="39">
        <v>5</v>
      </c>
      <c r="I1983" s="39">
        <v>4</v>
      </c>
      <c r="J1983" s="39">
        <v>0</v>
      </c>
      <c r="K1983" s="39">
        <v>5270.01</v>
      </c>
      <c r="L1983" s="39">
        <v>3482.2</v>
      </c>
      <c r="M1983" s="41">
        <v>0</v>
      </c>
      <c r="N1983" s="41">
        <f t="shared" si="168"/>
        <v>0</v>
      </c>
      <c r="O1983" s="41">
        <v>0</v>
      </c>
      <c r="P1983" s="41">
        <v>0</v>
      </c>
      <c r="Q1983" s="41">
        <v>0</v>
      </c>
      <c r="R1983" s="52">
        <v>45658</v>
      </c>
      <c r="S1983" s="52">
        <v>46022</v>
      </c>
    </row>
    <row r="1984" spans="1:19" ht="20.25" x14ac:dyDescent="0.3">
      <c r="A1984" s="39">
        <v>305</v>
      </c>
      <c r="B1984" s="43" t="s">
        <v>1410</v>
      </c>
      <c r="C1984" s="50">
        <v>41413</v>
      </c>
      <c r="D1984" s="39" t="s">
        <v>1896</v>
      </c>
      <c r="E1984" s="39">
        <v>1967</v>
      </c>
      <c r="F1984" s="39" t="s">
        <v>2122</v>
      </c>
      <c r="G1984" s="51" t="s">
        <v>2089</v>
      </c>
      <c r="H1984" s="39">
        <v>5</v>
      </c>
      <c r="I1984" s="39">
        <v>4</v>
      </c>
      <c r="J1984" s="39">
        <v>0</v>
      </c>
      <c r="K1984" s="39">
        <v>5330.65</v>
      </c>
      <c r="L1984" s="39">
        <v>3359.8</v>
      </c>
      <c r="M1984" s="41">
        <v>0</v>
      </c>
      <c r="N1984" s="41">
        <f t="shared" si="168"/>
        <v>0</v>
      </c>
      <c r="O1984" s="41">
        <v>0</v>
      </c>
      <c r="P1984" s="41">
        <v>0</v>
      </c>
      <c r="Q1984" s="41">
        <v>0</v>
      </c>
      <c r="R1984" s="52">
        <v>45658</v>
      </c>
      <c r="S1984" s="52">
        <v>46022</v>
      </c>
    </row>
    <row r="1985" spans="1:19" ht="20.25" x14ac:dyDescent="0.3">
      <c r="A1985" s="39">
        <v>306</v>
      </c>
      <c r="B1985" s="43" t="s">
        <v>1411</v>
      </c>
      <c r="C1985" s="50">
        <v>41414</v>
      </c>
      <c r="D1985" s="39" t="s">
        <v>1896</v>
      </c>
      <c r="E1985" s="39">
        <v>1974</v>
      </c>
      <c r="F1985" s="39" t="s">
        <v>2122</v>
      </c>
      <c r="G1985" s="51" t="s">
        <v>2088</v>
      </c>
      <c r="H1985" s="39">
        <v>5</v>
      </c>
      <c r="I1985" s="39">
        <v>4</v>
      </c>
      <c r="J1985" s="39">
        <v>0</v>
      </c>
      <c r="K1985" s="39">
        <v>4074.1</v>
      </c>
      <c r="L1985" s="39">
        <v>2817.98</v>
      </c>
      <c r="M1985" s="41">
        <v>0</v>
      </c>
      <c r="N1985" s="41">
        <f t="shared" si="168"/>
        <v>0</v>
      </c>
      <c r="O1985" s="41">
        <v>0</v>
      </c>
      <c r="P1985" s="41">
        <v>0</v>
      </c>
      <c r="Q1985" s="41">
        <v>0</v>
      </c>
      <c r="R1985" s="52">
        <v>45658</v>
      </c>
      <c r="S1985" s="52">
        <v>46022</v>
      </c>
    </row>
    <row r="1986" spans="1:19" ht="20.25" x14ac:dyDescent="0.3">
      <c r="A1986" s="39">
        <v>307</v>
      </c>
      <c r="B1986" s="43" t="s">
        <v>1412</v>
      </c>
      <c r="C1986" s="50">
        <v>41417</v>
      </c>
      <c r="D1986" s="39" t="s">
        <v>1896</v>
      </c>
      <c r="E1986" s="39">
        <v>1967</v>
      </c>
      <c r="F1986" s="39" t="s">
        <v>2122</v>
      </c>
      <c r="G1986" s="51" t="s">
        <v>2089</v>
      </c>
      <c r="H1986" s="39">
        <v>5</v>
      </c>
      <c r="I1986" s="39">
        <v>4</v>
      </c>
      <c r="J1986" s="39">
        <v>0</v>
      </c>
      <c r="K1986" s="39">
        <v>5047.7</v>
      </c>
      <c r="L1986" s="39">
        <v>3344.14</v>
      </c>
      <c r="M1986" s="41">
        <v>0</v>
      </c>
      <c r="N1986" s="41">
        <f t="shared" si="168"/>
        <v>0</v>
      </c>
      <c r="O1986" s="41">
        <v>0</v>
      </c>
      <c r="P1986" s="41">
        <v>0</v>
      </c>
      <c r="Q1986" s="41">
        <v>0</v>
      </c>
      <c r="R1986" s="52">
        <v>45658</v>
      </c>
      <c r="S1986" s="52">
        <v>46022</v>
      </c>
    </row>
    <row r="1987" spans="1:19" ht="20.25" x14ac:dyDescent="0.25">
      <c r="A1987" s="42" t="s">
        <v>22</v>
      </c>
      <c r="B1987" s="42"/>
      <c r="C1987" s="53" t="s">
        <v>172</v>
      </c>
      <c r="D1987" s="53" t="s">
        <v>172</v>
      </c>
      <c r="E1987" s="53" t="s">
        <v>172</v>
      </c>
      <c r="F1987" s="53" t="s">
        <v>172</v>
      </c>
      <c r="G1987" s="53" t="s">
        <v>172</v>
      </c>
      <c r="H1987" s="53" t="s">
        <v>172</v>
      </c>
      <c r="I1987" s="53" t="s">
        <v>172</v>
      </c>
      <c r="J1987" s="45">
        <f>SUM(J1979:J1986)</f>
        <v>0</v>
      </c>
      <c r="K1987" s="45">
        <f t="shared" ref="K1987:Q1987" si="181">SUM(K1979:K1986)</f>
        <v>44762.079999999994</v>
      </c>
      <c r="L1987" s="45">
        <f t="shared" si="181"/>
        <v>28195.859999999997</v>
      </c>
      <c r="M1987" s="45">
        <f t="shared" si="181"/>
        <v>0</v>
      </c>
      <c r="N1987" s="45">
        <f t="shared" si="181"/>
        <v>0</v>
      </c>
      <c r="O1987" s="45">
        <f t="shared" si="181"/>
        <v>0</v>
      </c>
      <c r="P1987" s="45">
        <f t="shared" si="181"/>
        <v>0</v>
      </c>
      <c r="Q1987" s="45">
        <f t="shared" si="181"/>
        <v>0</v>
      </c>
      <c r="R1987" s="53" t="s">
        <v>172</v>
      </c>
      <c r="S1987" s="53" t="s">
        <v>172</v>
      </c>
    </row>
    <row r="1988" spans="1:19" ht="20.25" x14ac:dyDescent="0.25">
      <c r="A1988" s="49" t="s">
        <v>34</v>
      </c>
      <c r="B1988" s="49"/>
      <c r="C1988" s="53" t="s">
        <v>172</v>
      </c>
      <c r="D1988" s="53" t="s">
        <v>172</v>
      </c>
      <c r="E1988" s="53" t="s">
        <v>172</v>
      </c>
      <c r="F1988" s="53" t="s">
        <v>172</v>
      </c>
      <c r="G1988" s="53" t="s">
        <v>172</v>
      </c>
      <c r="H1988" s="53" t="s">
        <v>172</v>
      </c>
      <c r="I1988" s="53" t="s">
        <v>172</v>
      </c>
      <c r="J1988" s="45">
        <f>J1987</f>
        <v>0</v>
      </c>
      <c r="K1988" s="45">
        <f t="shared" ref="K1988:Q1988" si="182">K1987</f>
        <v>44762.079999999994</v>
      </c>
      <c r="L1988" s="45">
        <f t="shared" si="182"/>
        <v>28195.859999999997</v>
      </c>
      <c r="M1988" s="45">
        <f t="shared" si="182"/>
        <v>0</v>
      </c>
      <c r="N1988" s="45">
        <f t="shared" si="182"/>
        <v>0</v>
      </c>
      <c r="O1988" s="45">
        <f t="shared" si="182"/>
        <v>0</v>
      </c>
      <c r="P1988" s="45">
        <f t="shared" si="182"/>
        <v>0</v>
      </c>
      <c r="Q1988" s="45">
        <f t="shared" si="182"/>
        <v>0</v>
      </c>
      <c r="R1988" s="53" t="s">
        <v>172</v>
      </c>
      <c r="S1988" s="53" t="s">
        <v>172</v>
      </c>
    </row>
    <row r="1989" spans="1:19" ht="20.25" x14ac:dyDescent="0.3">
      <c r="A1989" s="455" t="s">
        <v>2032</v>
      </c>
      <c r="B1989" s="455"/>
      <c r="C1989" s="455"/>
      <c r="D1989" s="455"/>
      <c r="E1989" s="455"/>
      <c r="F1989" s="455"/>
      <c r="G1989" s="455"/>
      <c r="H1989" s="455"/>
      <c r="I1989" s="455"/>
      <c r="J1989" s="455"/>
      <c r="K1989" s="455"/>
      <c r="L1989" s="455"/>
      <c r="M1989" s="455"/>
      <c r="N1989" s="455"/>
      <c r="O1989" s="455"/>
      <c r="P1989" s="455"/>
      <c r="Q1989" s="455"/>
      <c r="R1989" s="455"/>
      <c r="S1989" s="456"/>
    </row>
    <row r="1990" spans="1:19" ht="20.25" x14ac:dyDescent="0.3">
      <c r="A1990" s="457" t="s">
        <v>2033</v>
      </c>
      <c r="B1990" s="457"/>
      <c r="C1990" s="457"/>
      <c r="D1990" s="457"/>
      <c r="E1990" s="457"/>
      <c r="F1990" s="457"/>
      <c r="G1990" s="457"/>
      <c r="H1990" s="457"/>
      <c r="I1990" s="457"/>
      <c r="J1990" s="457"/>
      <c r="K1990" s="457"/>
      <c r="L1990" s="457"/>
      <c r="M1990" s="457"/>
      <c r="N1990" s="457"/>
      <c r="O1990" s="457"/>
      <c r="P1990" s="457"/>
      <c r="Q1990" s="457"/>
      <c r="R1990" s="457"/>
      <c r="S1990" s="458"/>
    </row>
    <row r="1991" spans="1:19" ht="20.25" x14ac:dyDescent="0.3">
      <c r="A1991" s="39">
        <v>308</v>
      </c>
      <c r="B1991" s="40" t="s">
        <v>1415</v>
      </c>
      <c r="C1991" s="50">
        <v>41585</v>
      </c>
      <c r="D1991" s="39" t="s">
        <v>1896</v>
      </c>
      <c r="E1991" s="39">
        <v>1992</v>
      </c>
      <c r="F1991" s="39" t="s">
        <v>2122</v>
      </c>
      <c r="G1991" s="51" t="s">
        <v>2088</v>
      </c>
      <c r="H1991" s="39">
        <v>3</v>
      </c>
      <c r="I1991" s="39">
        <v>4</v>
      </c>
      <c r="J1991" s="39">
        <v>0</v>
      </c>
      <c r="K1991" s="39">
        <v>2083.6799999999998</v>
      </c>
      <c r="L1991" s="39">
        <v>2049.89</v>
      </c>
      <c r="M1991" s="41">
        <v>0</v>
      </c>
      <c r="N1991" s="41">
        <f t="shared" ref="N1991:N2051" si="183">M1991</f>
        <v>0</v>
      </c>
      <c r="O1991" s="41">
        <v>0</v>
      </c>
      <c r="P1991" s="41">
        <v>0</v>
      </c>
      <c r="Q1991" s="41">
        <v>0</v>
      </c>
      <c r="R1991" s="52">
        <v>45658</v>
      </c>
      <c r="S1991" s="52">
        <v>46022</v>
      </c>
    </row>
    <row r="1992" spans="1:19" ht="20.25" x14ac:dyDescent="0.3">
      <c r="A1992" s="39">
        <v>309</v>
      </c>
      <c r="B1992" s="40" t="s">
        <v>1416</v>
      </c>
      <c r="C1992" s="50">
        <v>41586</v>
      </c>
      <c r="D1992" s="39" t="s">
        <v>1896</v>
      </c>
      <c r="E1992" s="39">
        <v>1992</v>
      </c>
      <c r="F1992" s="39" t="s">
        <v>2122</v>
      </c>
      <c r="G1992" s="51" t="s">
        <v>2088</v>
      </c>
      <c r="H1992" s="39">
        <v>3</v>
      </c>
      <c r="I1992" s="39">
        <v>3</v>
      </c>
      <c r="J1992" s="39">
        <v>0</v>
      </c>
      <c r="K1992" s="39">
        <v>1572.01</v>
      </c>
      <c r="L1992" s="39">
        <v>1572.1</v>
      </c>
      <c r="M1992" s="41">
        <v>0</v>
      </c>
      <c r="N1992" s="41">
        <f t="shared" si="183"/>
        <v>0</v>
      </c>
      <c r="O1992" s="41">
        <v>0</v>
      </c>
      <c r="P1992" s="41">
        <v>0</v>
      </c>
      <c r="Q1992" s="41">
        <v>0</v>
      </c>
      <c r="R1992" s="52">
        <v>45658</v>
      </c>
      <c r="S1992" s="52">
        <v>46022</v>
      </c>
    </row>
    <row r="1993" spans="1:19" ht="20.25" x14ac:dyDescent="0.3">
      <c r="A1993" s="39">
        <v>310</v>
      </c>
      <c r="B1993" s="40" t="s">
        <v>1417</v>
      </c>
      <c r="C1993" s="50">
        <v>41587</v>
      </c>
      <c r="D1993" s="39" t="s">
        <v>1896</v>
      </c>
      <c r="E1993" s="39">
        <v>2002</v>
      </c>
      <c r="F1993" s="39" t="s">
        <v>2122</v>
      </c>
      <c r="G1993" s="51" t="s">
        <v>2088</v>
      </c>
      <c r="H1993" s="39">
        <v>3</v>
      </c>
      <c r="I1993" s="39">
        <v>2</v>
      </c>
      <c r="J1993" s="39">
        <v>0</v>
      </c>
      <c r="K1993" s="39">
        <v>1033.5</v>
      </c>
      <c r="L1993" s="39">
        <v>1033.5999999999999</v>
      </c>
      <c r="M1993" s="41">
        <v>0</v>
      </c>
      <c r="N1993" s="41">
        <f t="shared" si="183"/>
        <v>0</v>
      </c>
      <c r="O1993" s="41">
        <v>0</v>
      </c>
      <c r="P1993" s="41">
        <v>0</v>
      </c>
      <c r="Q1993" s="41">
        <v>0</v>
      </c>
      <c r="R1993" s="52">
        <v>45658</v>
      </c>
      <c r="S1993" s="52">
        <v>46022</v>
      </c>
    </row>
    <row r="1994" spans="1:19" ht="20.25" x14ac:dyDescent="0.3">
      <c r="A1994" s="39">
        <v>311</v>
      </c>
      <c r="B1994" s="40" t="s">
        <v>1418</v>
      </c>
      <c r="C1994" s="50">
        <v>41588</v>
      </c>
      <c r="D1994" s="39" t="s">
        <v>1896</v>
      </c>
      <c r="E1994" s="39">
        <v>2002</v>
      </c>
      <c r="F1994" s="39" t="s">
        <v>2122</v>
      </c>
      <c r="G1994" s="51" t="s">
        <v>2088</v>
      </c>
      <c r="H1994" s="39">
        <v>3</v>
      </c>
      <c r="I1994" s="39">
        <v>3</v>
      </c>
      <c r="J1994" s="39">
        <v>0</v>
      </c>
      <c r="K1994" s="39">
        <v>1014.2</v>
      </c>
      <c r="L1994" s="39">
        <v>1546.9</v>
      </c>
      <c r="M1994" s="41">
        <v>0</v>
      </c>
      <c r="N1994" s="41">
        <f t="shared" si="183"/>
        <v>0</v>
      </c>
      <c r="O1994" s="41">
        <v>0</v>
      </c>
      <c r="P1994" s="41">
        <v>0</v>
      </c>
      <c r="Q1994" s="41">
        <v>0</v>
      </c>
      <c r="R1994" s="52">
        <v>45658</v>
      </c>
      <c r="S1994" s="52">
        <v>46022</v>
      </c>
    </row>
    <row r="1995" spans="1:19" ht="20.25" x14ac:dyDescent="0.3">
      <c r="A1995" s="39">
        <v>312</v>
      </c>
      <c r="B1995" s="40" t="s">
        <v>1419</v>
      </c>
      <c r="C1995" s="50">
        <v>41591</v>
      </c>
      <c r="D1995" s="39" t="s">
        <v>1896</v>
      </c>
      <c r="E1995" s="39">
        <v>1986</v>
      </c>
      <c r="F1995" s="39" t="s">
        <v>2122</v>
      </c>
      <c r="G1995" s="51" t="s">
        <v>2088</v>
      </c>
      <c r="H1995" s="39">
        <v>3</v>
      </c>
      <c r="I1995" s="39">
        <v>4</v>
      </c>
      <c r="J1995" s="39">
        <v>0</v>
      </c>
      <c r="K1995" s="39">
        <v>2087.6999999999998</v>
      </c>
      <c r="L1995" s="39">
        <v>2089.9</v>
      </c>
      <c r="M1995" s="41">
        <v>0</v>
      </c>
      <c r="N1995" s="41">
        <f t="shared" si="183"/>
        <v>0</v>
      </c>
      <c r="O1995" s="41">
        <v>0</v>
      </c>
      <c r="P1995" s="41">
        <v>0</v>
      </c>
      <c r="Q1995" s="41">
        <v>0</v>
      </c>
      <c r="R1995" s="52">
        <v>45658</v>
      </c>
      <c r="S1995" s="52">
        <v>46022</v>
      </c>
    </row>
    <row r="1996" spans="1:19" ht="20.25" x14ac:dyDescent="0.25">
      <c r="A1996" s="42" t="s">
        <v>22</v>
      </c>
      <c r="B1996" s="42"/>
      <c r="C1996" s="53" t="s">
        <v>172</v>
      </c>
      <c r="D1996" s="53" t="s">
        <v>172</v>
      </c>
      <c r="E1996" s="53" t="s">
        <v>172</v>
      </c>
      <c r="F1996" s="53" t="s">
        <v>172</v>
      </c>
      <c r="G1996" s="53" t="s">
        <v>172</v>
      </c>
      <c r="H1996" s="53" t="s">
        <v>172</v>
      </c>
      <c r="I1996" s="53" t="s">
        <v>172</v>
      </c>
      <c r="J1996" s="45">
        <f>SUM(J1991:J1995)</f>
        <v>0</v>
      </c>
      <c r="K1996" s="45">
        <f t="shared" ref="K1996:Q1996" si="184">SUM(K1991:K1995)</f>
        <v>7791.0899999999992</v>
      </c>
      <c r="L1996" s="45">
        <f t="shared" si="184"/>
        <v>8292.39</v>
      </c>
      <c r="M1996" s="45">
        <f t="shared" si="184"/>
        <v>0</v>
      </c>
      <c r="N1996" s="45">
        <f t="shared" si="184"/>
        <v>0</v>
      </c>
      <c r="O1996" s="45">
        <f t="shared" si="184"/>
        <v>0</v>
      </c>
      <c r="P1996" s="45">
        <f t="shared" si="184"/>
        <v>0</v>
      </c>
      <c r="Q1996" s="45">
        <f t="shared" si="184"/>
        <v>0</v>
      </c>
      <c r="R1996" s="53" t="s">
        <v>172</v>
      </c>
      <c r="S1996" s="53" t="s">
        <v>172</v>
      </c>
    </row>
    <row r="1997" spans="1:19" ht="20.25" x14ac:dyDescent="0.3">
      <c r="A1997" s="463" t="s">
        <v>2034</v>
      </c>
      <c r="B1997" s="463"/>
      <c r="C1997" s="463"/>
      <c r="D1997" s="463"/>
      <c r="E1997" s="463"/>
      <c r="F1997" s="463"/>
      <c r="G1997" s="463"/>
      <c r="H1997" s="463"/>
      <c r="I1997" s="463"/>
      <c r="J1997" s="463"/>
      <c r="K1997" s="463"/>
      <c r="L1997" s="463"/>
      <c r="M1997" s="463"/>
      <c r="N1997" s="463"/>
      <c r="O1997" s="463"/>
      <c r="P1997" s="463"/>
      <c r="Q1997" s="463"/>
      <c r="R1997" s="463"/>
      <c r="S1997" s="464"/>
    </row>
    <row r="1998" spans="1:19" ht="20.25" x14ac:dyDescent="0.3">
      <c r="A1998" s="39">
        <v>313</v>
      </c>
      <c r="B1998" s="43" t="s">
        <v>1426</v>
      </c>
      <c r="C1998" s="50">
        <v>46689</v>
      </c>
      <c r="D1998" s="39" t="s">
        <v>1896</v>
      </c>
      <c r="E1998" s="39">
        <v>2013</v>
      </c>
      <c r="F1998" s="39" t="s">
        <v>2122</v>
      </c>
      <c r="G1998" s="51" t="s">
        <v>2099</v>
      </c>
      <c r="H1998" s="39">
        <v>3</v>
      </c>
      <c r="I1998" s="39">
        <v>2</v>
      </c>
      <c r="J1998" s="39">
        <v>0</v>
      </c>
      <c r="K1998" s="39">
        <v>1720.2</v>
      </c>
      <c r="L1998" s="39">
        <v>1272.0999999999999</v>
      </c>
      <c r="M1998" s="41">
        <v>0</v>
      </c>
      <c r="N1998" s="41">
        <f t="shared" si="183"/>
        <v>0</v>
      </c>
      <c r="O1998" s="41">
        <v>0</v>
      </c>
      <c r="P1998" s="41">
        <v>0</v>
      </c>
      <c r="Q1998" s="41">
        <v>0</v>
      </c>
      <c r="R1998" s="52">
        <v>45658</v>
      </c>
      <c r="S1998" s="52">
        <v>46022</v>
      </c>
    </row>
    <row r="1999" spans="1:19" ht="20.25" x14ac:dyDescent="0.3">
      <c r="A1999" s="39">
        <v>314</v>
      </c>
      <c r="B1999" s="43" t="s">
        <v>1427</v>
      </c>
      <c r="C1999" s="50">
        <v>46690</v>
      </c>
      <c r="D1999" s="39" t="s">
        <v>1896</v>
      </c>
      <c r="E1999" s="39">
        <v>2013</v>
      </c>
      <c r="F1999" s="39" t="s">
        <v>2122</v>
      </c>
      <c r="G1999" s="51" t="s">
        <v>2099</v>
      </c>
      <c r="H1999" s="39">
        <v>3</v>
      </c>
      <c r="I1999" s="39">
        <v>2</v>
      </c>
      <c r="J1999" s="39">
        <v>0</v>
      </c>
      <c r="K1999" s="39">
        <v>1467.8</v>
      </c>
      <c r="L1999" s="39">
        <v>1280.98</v>
      </c>
      <c r="M1999" s="41">
        <v>0</v>
      </c>
      <c r="N1999" s="41">
        <f t="shared" si="183"/>
        <v>0</v>
      </c>
      <c r="O1999" s="41">
        <v>0</v>
      </c>
      <c r="P1999" s="41">
        <v>0</v>
      </c>
      <c r="Q1999" s="41">
        <v>0</v>
      </c>
      <c r="R1999" s="52">
        <v>45658</v>
      </c>
      <c r="S1999" s="52">
        <v>46022</v>
      </c>
    </row>
    <row r="2000" spans="1:19" ht="20.25" x14ac:dyDescent="0.3">
      <c r="A2000" s="39">
        <v>315</v>
      </c>
      <c r="B2000" s="43" t="s">
        <v>1428</v>
      </c>
      <c r="C2000" s="50">
        <v>46691</v>
      </c>
      <c r="D2000" s="39" t="s">
        <v>1896</v>
      </c>
      <c r="E2000" s="39">
        <v>2013</v>
      </c>
      <c r="F2000" s="39" t="s">
        <v>2122</v>
      </c>
      <c r="G2000" s="51" t="s">
        <v>2099</v>
      </c>
      <c r="H2000" s="39">
        <v>3</v>
      </c>
      <c r="I2000" s="39">
        <v>2</v>
      </c>
      <c r="J2000" s="39">
        <v>0</v>
      </c>
      <c r="K2000" s="39">
        <v>1459.3</v>
      </c>
      <c r="L2000" s="39">
        <v>1272.3</v>
      </c>
      <c r="M2000" s="41">
        <v>0</v>
      </c>
      <c r="N2000" s="41">
        <f t="shared" si="183"/>
        <v>0</v>
      </c>
      <c r="O2000" s="41">
        <v>0</v>
      </c>
      <c r="P2000" s="41">
        <v>0</v>
      </c>
      <c r="Q2000" s="41">
        <v>0</v>
      </c>
      <c r="R2000" s="52">
        <v>45658</v>
      </c>
      <c r="S2000" s="52">
        <v>46022</v>
      </c>
    </row>
    <row r="2001" spans="1:19" ht="20.25" x14ac:dyDescent="0.3">
      <c r="A2001" s="39">
        <v>316</v>
      </c>
      <c r="B2001" s="43" t="s">
        <v>1429</v>
      </c>
      <c r="C2001" s="50">
        <v>55269</v>
      </c>
      <c r="D2001" s="39" t="s">
        <v>1896</v>
      </c>
      <c r="E2001" s="39">
        <v>2015</v>
      </c>
      <c r="F2001" s="39" t="s">
        <v>2122</v>
      </c>
      <c r="G2001" s="51" t="s">
        <v>2092</v>
      </c>
      <c r="H2001" s="39">
        <v>5</v>
      </c>
      <c r="I2001" s="39">
        <v>2</v>
      </c>
      <c r="J2001" s="39">
        <v>0</v>
      </c>
      <c r="K2001" s="39">
        <v>3018.1</v>
      </c>
      <c r="L2001" s="39">
        <v>2606</v>
      </c>
      <c r="M2001" s="41">
        <v>0</v>
      </c>
      <c r="N2001" s="41">
        <f t="shared" si="183"/>
        <v>0</v>
      </c>
      <c r="O2001" s="41">
        <v>0</v>
      </c>
      <c r="P2001" s="41">
        <v>0</v>
      </c>
      <c r="Q2001" s="41">
        <v>0</v>
      </c>
      <c r="R2001" s="52">
        <v>45658</v>
      </c>
      <c r="S2001" s="52">
        <v>46022</v>
      </c>
    </row>
    <row r="2002" spans="1:19" ht="20.25" x14ac:dyDescent="0.3">
      <c r="A2002" s="39">
        <v>317</v>
      </c>
      <c r="B2002" s="43" t="s">
        <v>1430</v>
      </c>
      <c r="C2002" s="50">
        <v>55059</v>
      </c>
      <c r="D2002" s="39" t="s">
        <v>1896</v>
      </c>
      <c r="E2002" s="39">
        <v>2015</v>
      </c>
      <c r="F2002" s="39" t="s">
        <v>2122</v>
      </c>
      <c r="G2002" s="51" t="s">
        <v>2092</v>
      </c>
      <c r="H2002" s="39">
        <v>5</v>
      </c>
      <c r="I2002" s="39">
        <v>2</v>
      </c>
      <c r="J2002" s="39">
        <v>0</v>
      </c>
      <c r="K2002" s="39">
        <v>3012.2</v>
      </c>
      <c r="L2002" s="39">
        <v>2496.5</v>
      </c>
      <c r="M2002" s="41">
        <v>0</v>
      </c>
      <c r="N2002" s="41">
        <f t="shared" si="183"/>
        <v>0</v>
      </c>
      <c r="O2002" s="41">
        <v>0</v>
      </c>
      <c r="P2002" s="41">
        <v>0</v>
      </c>
      <c r="Q2002" s="41">
        <v>0</v>
      </c>
      <c r="R2002" s="52">
        <v>45658</v>
      </c>
      <c r="S2002" s="52">
        <v>46022</v>
      </c>
    </row>
    <row r="2003" spans="1:19" ht="20.25" x14ac:dyDescent="0.3">
      <c r="A2003" s="39">
        <v>318</v>
      </c>
      <c r="B2003" s="43" t="s">
        <v>1432</v>
      </c>
      <c r="C2003" s="50">
        <v>41732</v>
      </c>
      <c r="D2003" s="39" t="s">
        <v>1896</v>
      </c>
      <c r="E2003" s="39">
        <v>2010</v>
      </c>
      <c r="F2003" s="39" t="s">
        <v>2122</v>
      </c>
      <c r="G2003" s="51" t="s">
        <v>2097</v>
      </c>
      <c r="H2003" s="39">
        <v>3</v>
      </c>
      <c r="I2003" s="39">
        <v>2</v>
      </c>
      <c r="J2003" s="39">
        <v>0</v>
      </c>
      <c r="K2003" s="39">
        <v>2407.5</v>
      </c>
      <c r="L2003" s="39">
        <v>1575.9</v>
      </c>
      <c r="M2003" s="41">
        <v>0</v>
      </c>
      <c r="N2003" s="41">
        <f t="shared" si="183"/>
        <v>0</v>
      </c>
      <c r="O2003" s="41">
        <v>0</v>
      </c>
      <c r="P2003" s="41">
        <v>0</v>
      </c>
      <c r="Q2003" s="41">
        <v>0</v>
      </c>
      <c r="R2003" s="52">
        <v>45658</v>
      </c>
      <c r="S2003" s="52">
        <v>46022</v>
      </c>
    </row>
    <row r="2004" spans="1:19" ht="20.25" x14ac:dyDescent="0.25">
      <c r="A2004" s="42" t="s">
        <v>22</v>
      </c>
      <c r="B2004" s="42"/>
      <c r="C2004" s="53" t="s">
        <v>172</v>
      </c>
      <c r="D2004" s="53" t="s">
        <v>172</v>
      </c>
      <c r="E2004" s="53" t="s">
        <v>172</v>
      </c>
      <c r="F2004" s="53" t="s">
        <v>172</v>
      </c>
      <c r="G2004" s="53" t="s">
        <v>172</v>
      </c>
      <c r="H2004" s="53" t="s">
        <v>172</v>
      </c>
      <c r="I2004" s="53" t="s">
        <v>172</v>
      </c>
      <c r="J2004" s="45">
        <f>SUM(J1998:J2003)</f>
        <v>0</v>
      </c>
      <c r="K2004" s="45">
        <f t="shared" ref="K2004:Q2004" si="185">SUM(K1998:K2003)</f>
        <v>13085.099999999999</v>
      </c>
      <c r="L2004" s="45">
        <f t="shared" si="185"/>
        <v>10503.78</v>
      </c>
      <c r="M2004" s="45">
        <f t="shared" si="185"/>
        <v>0</v>
      </c>
      <c r="N2004" s="45">
        <f t="shared" si="185"/>
        <v>0</v>
      </c>
      <c r="O2004" s="45">
        <f t="shared" si="185"/>
        <v>0</v>
      </c>
      <c r="P2004" s="45">
        <f t="shared" si="185"/>
        <v>0</v>
      </c>
      <c r="Q2004" s="45">
        <f t="shared" si="185"/>
        <v>0</v>
      </c>
      <c r="R2004" s="53" t="s">
        <v>172</v>
      </c>
      <c r="S2004" s="53" t="s">
        <v>172</v>
      </c>
    </row>
    <row r="2005" spans="1:19" ht="20.25" x14ac:dyDescent="0.3">
      <c r="A2005" s="463" t="s">
        <v>2035</v>
      </c>
      <c r="B2005" s="463"/>
      <c r="C2005" s="463"/>
      <c r="D2005" s="463"/>
      <c r="E2005" s="463"/>
      <c r="F2005" s="463"/>
      <c r="G2005" s="463"/>
      <c r="H2005" s="463"/>
      <c r="I2005" s="463"/>
      <c r="J2005" s="463"/>
      <c r="K2005" s="463"/>
      <c r="L2005" s="463"/>
      <c r="M2005" s="463"/>
      <c r="N2005" s="463"/>
      <c r="O2005" s="463"/>
      <c r="P2005" s="463"/>
      <c r="Q2005" s="463"/>
      <c r="R2005" s="463"/>
      <c r="S2005" s="464"/>
    </row>
    <row r="2006" spans="1:19" ht="20.25" x14ac:dyDescent="0.3">
      <c r="A2006" s="39">
        <v>319</v>
      </c>
      <c r="B2006" s="43" t="s">
        <v>1438</v>
      </c>
      <c r="C2006" s="50">
        <v>41569</v>
      </c>
      <c r="D2006" s="39" t="s">
        <v>1896</v>
      </c>
      <c r="E2006" s="39">
        <v>1993</v>
      </c>
      <c r="F2006" s="39" t="s">
        <v>2122</v>
      </c>
      <c r="G2006" s="51" t="s">
        <v>2088</v>
      </c>
      <c r="H2006" s="39">
        <v>5</v>
      </c>
      <c r="I2006" s="39">
        <v>5</v>
      </c>
      <c r="J2006" s="39">
        <v>0</v>
      </c>
      <c r="K2006" s="39">
        <v>10205.5</v>
      </c>
      <c r="L2006" s="39">
        <v>5988.0999999999995</v>
      </c>
      <c r="M2006" s="41">
        <v>0</v>
      </c>
      <c r="N2006" s="41">
        <f t="shared" si="183"/>
        <v>0</v>
      </c>
      <c r="O2006" s="41">
        <v>0</v>
      </c>
      <c r="P2006" s="41">
        <v>0</v>
      </c>
      <c r="Q2006" s="41">
        <v>0</v>
      </c>
      <c r="R2006" s="52">
        <v>45658</v>
      </c>
      <c r="S2006" s="52">
        <v>46022</v>
      </c>
    </row>
    <row r="2007" spans="1:19" ht="20.25" x14ac:dyDescent="0.25">
      <c r="A2007" s="42" t="s">
        <v>22</v>
      </c>
      <c r="B2007" s="42"/>
      <c r="C2007" s="53" t="s">
        <v>172</v>
      </c>
      <c r="D2007" s="53" t="s">
        <v>172</v>
      </c>
      <c r="E2007" s="53" t="s">
        <v>172</v>
      </c>
      <c r="F2007" s="53" t="s">
        <v>172</v>
      </c>
      <c r="G2007" s="53" t="s">
        <v>172</v>
      </c>
      <c r="H2007" s="53" t="s">
        <v>172</v>
      </c>
      <c r="I2007" s="53" t="s">
        <v>172</v>
      </c>
      <c r="J2007" s="45">
        <f>SUM(J2006)</f>
        <v>0</v>
      </c>
      <c r="K2007" s="45">
        <f t="shared" ref="K2007:Q2007" si="186">SUM(K2006)</f>
        <v>10205.5</v>
      </c>
      <c r="L2007" s="45">
        <f t="shared" si="186"/>
        <v>5988.0999999999995</v>
      </c>
      <c r="M2007" s="45">
        <f t="shared" si="186"/>
        <v>0</v>
      </c>
      <c r="N2007" s="45">
        <f t="shared" si="186"/>
        <v>0</v>
      </c>
      <c r="O2007" s="45">
        <f t="shared" si="186"/>
        <v>0</v>
      </c>
      <c r="P2007" s="45">
        <f t="shared" si="186"/>
        <v>0</v>
      </c>
      <c r="Q2007" s="45">
        <f t="shared" si="186"/>
        <v>0</v>
      </c>
      <c r="R2007" s="53" t="s">
        <v>172</v>
      </c>
      <c r="S2007" s="53" t="s">
        <v>172</v>
      </c>
    </row>
    <row r="2008" spans="1:19" ht="20.25" x14ac:dyDescent="0.3">
      <c r="A2008" s="463" t="s">
        <v>2036</v>
      </c>
      <c r="B2008" s="463"/>
      <c r="C2008" s="463"/>
      <c r="D2008" s="463"/>
      <c r="E2008" s="463"/>
      <c r="F2008" s="463"/>
      <c r="G2008" s="463"/>
      <c r="H2008" s="463"/>
      <c r="I2008" s="463"/>
      <c r="J2008" s="463"/>
      <c r="K2008" s="463"/>
      <c r="L2008" s="463"/>
      <c r="M2008" s="463"/>
      <c r="N2008" s="463"/>
      <c r="O2008" s="463"/>
      <c r="P2008" s="463"/>
      <c r="Q2008" s="463"/>
      <c r="R2008" s="463"/>
      <c r="S2008" s="464"/>
    </row>
    <row r="2009" spans="1:19" ht="20.25" x14ac:dyDescent="0.3">
      <c r="A2009" s="39">
        <v>320</v>
      </c>
      <c r="B2009" s="43" t="s">
        <v>1440</v>
      </c>
      <c r="C2009" s="50">
        <v>41574</v>
      </c>
      <c r="D2009" s="39" t="s">
        <v>1896</v>
      </c>
      <c r="E2009" s="39">
        <v>1982</v>
      </c>
      <c r="F2009" s="39" t="s">
        <v>2122</v>
      </c>
      <c r="G2009" s="51" t="s">
        <v>2088</v>
      </c>
      <c r="H2009" s="39">
        <v>2</v>
      </c>
      <c r="I2009" s="39">
        <v>2</v>
      </c>
      <c r="J2009" s="39">
        <v>0</v>
      </c>
      <c r="K2009" s="39">
        <v>1759.94</v>
      </c>
      <c r="L2009" s="39">
        <v>691.30000000000007</v>
      </c>
      <c r="M2009" s="41">
        <v>0</v>
      </c>
      <c r="N2009" s="41">
        <f t="shared" si="183"/>
        <v>0</v>
      </c>
      <c r="O2009" s="41">
        <v>0</v>
      </c>
      <c r="P2009" s="41">
        <v>0</v>
      </c>
      <c r="Q2009" s="41">
        <v>0</v>
      </c>
      <c r="R2009" s="52">
        <v>45658</v>
      </c>
      <c r="S2009" s="52">
        <v>46022</v>
      </c>
    </row>
    <row r="2010" spans="1:19" ht="20.25" x14ac:dyDescent="0.3">
      <c r="A2010" s="39">
        <v>321</v>
      </c>
      <c r="B2010" s="43" t="s">
        <v>1439</v>
      </c>
      <c r="C2010" s="50">
        <v>55877</v>
      </c>
      <c r="D2010" s="39" t="s">
        <v>1896</v>
      </c>
      <c r="E2010" s="39">
        <v>1991</v>
      </c>
      <c r="F2010" s="39" t="s">
        <v>2122</v>
      </c>
      <c r="G2010" s="51" t="s">
        <v>2089</v>
      </c>
      <c r="H2010" s="39">
        <v>1</v>
      </c>
      <c r="I2010" s="39">
        <v>1</v>
      </c>
      <c r="J2010" s="39">
        <v>0</v>
      </c>
      <c r="K2010" s="39">
        <v>675.6</v>
      </c>
      <c r="L2010" s="39">
        <v>216.68</v>
      </c>
      <c r="M2010" s="41">
        <v>0</v>
      </c>
      <c r="N2010" s="41">
        <f t="shared" si="183"/>
        <v>0</v>
      </c>
      <c r="O2010" s="41">
        <v>0</v>
      </c>
      <c r="P2010" s="41">
        <v>0</v>
      </c>
      <c r="Q2010" s="41">
        <v>0</v>
      </c>
      <c r="R2010" s="52">
        <v>45658</v>
      </c>
      <c r="S2010" s="52">
        <v>46022</v>
      </c>
    </row>
    <row r="2011" spans="1:19" ht="20.25" x14ac:dyDescent="0.25">
      <c r="A2011" s="42" t="s">
        <v>22</v>
      </c>
      <c r="B2011" s="42"/>
      <c r="C2011" s="53" t="s">
        <v>172</v>
      </c>
      <c r="D2011" s="53" t="s">
        <v>172</v>
      </c>
      <c r="E2011" s="53" t="s">
        <v>172</v>
      </c>
      <c r="F2011" s="53" t="s">
        <v>172</v>
      </c>
      <c r="G2011" s="53" t="s">
        <v>172</v>
      </c>
      <c r="H2011" s="53" t="s">
        <v>172</v>
      </c>
      <c r="I2011" s="53" t="s">
        <v>172</v>
      </c>
      <c r="J2011" s="45">
        <f>SUM(J2009:J2010)</f>
        <v>0</v>
      </c>
      <c r="K2011" s="45">
        <f t="shared" ref="K2011:Q2011" si="187">SUM(K2009:K2010)</f>
        <v>2435.54</v>
      </c>
      <c r="L2011" s="45">
        <f t="shared" si="187"/>
        <v>907.98</v>
      </c>
      <c r="M2011" s="45">
        <f t="shared" si="187"/>
        <v>0</v>
      </c>
      <c r="N2011" s="45">
        <f t="shared" si="187"/>
        <v>0</v>
      </c>
      <c r="O2011" s="45">
        <f t="shared" si="187"/>
        <v>0</v>
      </c>
      <c r="P2011" s="45">
        <f t="shared" si="187"/>
        <v>0</v>
      </c>
      <c r="Q2011" s="45">
        <f t="shared" si="187"/>
        <v>0</v>
      </c>
      <c r="R2011" s="53" t="s">
        <v>172</v>
      </c>
      <c r="S2011" s="53" t="s">
        <v>172</v>
      </c>
    </row>
    <row r="2012" spans="1:19" ht="20.25" x14ac:dyDescent="0.3">
      <c r="A2012" s="463" t="s">
        <v>2037</v>
      </c>
      <c r="B2012" s="463"/>
      <c r="C2012" s="463"/>
      <c r="D2012" s="463"/>
      <c r="E2012" s="463"/>
      <c r="F2012" s="463"/>
      <c r="G2012" s="463"/>
      <c r="H2012" s="463"/>
      <c r="I2012" s="463"/>
      <c r="J2012" s="463"/>
      <c r="K2012" s="463"/>
      <c r="L2012" s="463"/>
      <c r="M2012" s="463"/>
      <c r="N2012" s="463"/>
      <c r="O2012" s="463"/>
      <c r="P2012" s="463"/>
      <c r="Q2012" s="463"/>
      <c r="R2012" s="463"/>
      <c r="S2012" s="464"/>
    </row>
    <row r="2013" spans="1:19" ht="20.25" x14ac:dyDescent="0.3">
      <c r="A2013" s="39">
        <v>322</v>
      </c>
      <c r="B2013" s="43" t="s">
        <v>1441</v>
      </c>
      <c r="C2013" s="50">
        <v>41760</v>
      </c>
      <c r="D2013" s="39" t="s">
        <v>1896</v>
      </c>
      <c r="E2013" s="39">
        <v>1978</v>
      </c>
      <c r="F2013" s="39" t="s">
        <v>2122</v>
      </c>
      <c r="G2013" s="51" t="s">
        <v>2094</v>
      </c>
      <c r="H2013" s="39">
        <v>2</v>
      </c>
      <c r="I2013" s="39">
        <v>2</v>
      </c>
      <c r="J2013" s="39">
        <v>0</v>
      </c>
      <c r="K2013" s="39">
        <v>782.7</v>
      </c>
      <c r="L2013" s="39">
        <v>489.9</v>
      </c>
      <c r="M2013" s="41">
        <v>0</v>
      </c>
      <c r="N2013" s="41">
        <f t="shared" si="183"/>
        <v>0</v>
      </c>
      <c r="O2013" s="41">
        <v>0</v>
      </c>
      <c r="P2013" s="41">
        <v>0</v>
      </c>
      <c r="Q2013" s="41">
        <v>0</v>
      </c>
      <c r="R2013" s="52">
        <v>45658</v>
      </c>
      <c r="S2013" s="52">
        <v>46022</v>
      </c>
    </row>
    <row r="2014" spans="1:19" ht="20.25" x14ac:dyDescent="0.25">
      <c r="A2014" s="42" t="s">
        <v>22</v>
      </c>
      <c r="B2014" s="42"/>
      <c r="C2014" s="53" t="s">
        <v>172</v>
      </c>
      <c r="D2014" s="53" t="s">
        <v>172</v>
      </c>
      <c r="E2014" s="53" t="s">
        <v>172</v>
      </c>
      <c r="F2014" s="53" t="s">
        <v>172</v>
      </c>
      <c r="G2014" s="53" t="s">
        <v>172</v>
      </c>
      <c r="H2014" s="53" t="s">
        <v>172</v>
      </c>
      <c r="I2014" s="53" t="s">
        <v>172</v>
      </c>
      <c r="J2014" s="45">
        <f>SUM(J2013)</f>
        <v>0</v>
      </c>
      <c r="K2014" s="45">
        <f t="shared" ref="K2014:Q2014" si="188">SUM(K2013)</f>
        <v>782.7</v>
      </c>
      <c r="L2014" s="45">
        <f t="shared" si="188"/>
        <v>489.9</v>
      </c>
      <c r="M2014" s="45">
        <f t="shared" si="188"/>
        <v>0</v>
      </c>
      <c r="N2014" s="45">
        <f t="shared" si="188"/>
        <v>0</v>
      </c>
      <c r="O2014" s="45">
        <f t="shared" si="188"/>
        <v>0</v>
      </c>
      <c r="P2014" s="45">
        <f t="shared" si="188"/>
        <v>0</v>
      </c>
      <c r="Q2014" s="45">
        <f t="shared" si="188"/>
        <v>0</v>
      </c>
      <c r="R2014" s="53" t="s">
        <v>172</v>
      </c>
      <c r="S2014" s="53" t="s">
        <v>172</v>
      </c>
    </row>
    <row r="2015" spans="1:19" ht="20.25" x14ac:dyDescent="0.3">
      <c r="A2015" s="463" t="s">
        <v>2038</v>
      </c>
      <c r="B2015" s="463"/>
      <c r="C2015" s="463"/>
      <c r="D2015" s="463"/>
      <c r="E2015" s="463"/>
      <c r="F2015" s="463"/>
      <c r="G2015" s="463"/>
      <c r="H2015" s="463"/>
      <c r="I2015" s="463"/>
      <c r="J2015" s="463"/>
      <c r="K2015" s="463"/>
      <c r="L2015" s="463"/>
      <c r="M2015" s="463"/>
      <c r="N2015" s="463"/>
      <c r="O2015" s="463"/>
      <c r="P2015" s="463"/>
      <c r="Q2015" s="463"/>
      <c r="R2015" s="463"/>
      <c r="S2015" s="464"/>
    </row>
    <row r="2016" spans="1:19" ht="20.25" x14ac:dyDescent="0.3">
      <c r="A2016" s="39">
        <v>323</v>
      </c>
      <c r="B2016" s="43" t="s">
        <v>1442</v>
      </c>
      <c r="C2016" s="50">
        <v>41770</v>
      </c>
      <c r="D2016" s="39" t="s">
        <v>1896</v>
      </c>
      <c r="E2016" s="39">
        <v>1984</v>
      </c>
      <c r="F2016" s="39" t="s">
        <v>2122</v>
      </c>
      <c r="G2016" s="51" t="s">
        <v>2089</v>
      </c>
      <c r="H2016" s="39">
        <v>2</v>
      </c>
      <c r="I2016" s="39">
        <v>2</v>
      </c>
      <c r="J2016" s="39">
        <v>0</v>
      </c>
      <c r="K2016" s="39">
        <v>585.4</v>
      </c>
      <c r="L2016" s="39">
        <v>575.5</v>
      </c>
      <c r="M2016" s="41">
        <v>0</v>
      </c>
      <c r="N2016" s="41">
        <f t="shared" si="183"/>
        <v>0</v>
      </c>
      <c r="O2016" s="41">
        <v>0</v>
      </c>
      <c r="P2016" s="41">
        <v>0</v>
      </c>
      <c r="Q2016" s="41">
        <v>0</v>
      </c>
      <c r="R2016" s="52">
        <v>45658</v>
      </c>
      <c r="S2016" s="52">
        <v>46022</v>
      </c>
    </row>
    <row r="2017" spans="1:19" ht="20.25" x14ac:dyDescent="0.3">
      <c r="A2017" s="39">
        <v>324</v>
      </c>
      <c r="B2017" s="43" t="s">
        <v>1443</v>
      </c>
      <c r="C2017" s="50">
        <v>41772</v>
      </c>
      <c r="D2017" s="39" t="s">
        <v>1896</v>
      </c>
      <c r="E2017" s="39">
        <v>1984</v>
      </c>
      <c r="F2017" s="39" t="s">
        <v>2122</v>
      </c>
      <c r="G2017" s="51" t="s">
        <v>2089</v>
      </c>
      <c r="H2017" s="39">
        <v>2</v>
      </c>
      <c r="I2017" s="39">
        <v>2</v>
      </c>
      <c r="J2017" s="39">
        <v>0</v>
      </c>
      <c r="K2017" s="39">
        <v>629.6</v>
      </c>
      <c r="L2017" s="39">
        <v>563.29999999999995</v>
      </c>
      <c r="M2017" s="41">
        <v>0</v>
      </c>
      <c r="N2017" s="41">
        <f t="shared" si="183"/>
        <v>0</v>
      </c>
      <c r="O2017" s="41">
        <v>0</v>
      </c>
      <c r="P2017" s="41">
        <v>0</v>
      </c>
      <c r="Q2017" s="41">
        <v>0</v>
      </c>
      <c r="R2017" s="52">
        <v>45658</v>
      </c>
      <c r="S2017" s="52">
        <v>46022</v>
      </c>
    </row>
    <row r="2018" spans="1:19" ht="20.25" x14ac:dyDescent="0.3">
      <c r="A2018" s="39">
        <v>325</v>
      </c>
      <c r="B2018" s="43" t="s">
        <v>1444</v>
      </c>
      <c r="C2018" s="50">
        <v>41774</v>
      </c>
      <c r="D2018" s="39" t="s">
        <v>1896</v>
      </c>
      <c r="E2018" s="39">
        <v>1999</v>
      </c>
      <c r="F2018" s="39" t="s">
        <v>2122</v>
      </c>
      <c r="G2018" s="51" t="s">
        <v>2094</v>
      </c>
      <c r="H2018" s="39">
        <v>2</v>
      </c>
      <c r="I2018" s="39">
        <v>2</v>
      </c>
      <c r="J2018" s="39">
        <v>0</v>
      </c>
      <c r="K2018" s="39">
        <v>397.02</v>
      </c>
      <c r="L2018" s="39">
        <v>390.3</v>
      </c>
      <c r="M2018" s="41">
        <v>0</v>
      </c>
      <c r="N2018" s="41">
        <f t="shared" si="183"/>
        <v>0</v>
      </c>
      <c r="O2018" s="41">
        <v>0</v>
      </c>
      <c r="P2018" s="41">
        <v>0</v>
      </c>
      <c r="Q2018" s="41">
        <v>0</v>
      </c>
      <c r="R2018" s="52">
        <v>45658</v>
      </c>
      <c r="S2018" s="52">
        <v>46022</v>
      </c>
    </row>
    <row r="2019" spans="1:19" ht="20.25" x14ac:dyDescent="0.3">
      <c r="A2019" s="39">
        <v>326</v>
      </c>
      <c r="B2019" s="43" t="s">
        <v>1445</v>
      </c>
      <c r="C2019" s="50">
        <v>41778</v>
      </c>
      <c r="D2019" s="39" t="s">
        <v>1896</v>
      </c>
      <c r="E2019" s="39">
        <v>1992</v>
      </c>
      <c r="F2019" s="39" t="s">
        <v>2122</v>
      </c>
      <c r="G2019" s="51" t="s">
        <v>2089</v>
      </c>
      <c r="H2019" s="39">
        <v>5</v>
      </c>
      <c r="I2019" s="39">
        <v>2</v>
      </c>
      <c r="J2019" s="39">
        <v>0</v>
      </c>
      <c r="K2019" s="39">
        <v>1931.8</v>
      </c>
      <c r="L2019" s="39">
        <v>1923.7</v>
      </c>
      <c r="M2019" s="41">
        <v>0</v>
      </c>
      <c r="N2019" s="41">
        <f t="shared" si="183"/>
        <v>0</v>
      </c>
      <c r="O2019" s="41">
        <v>0</v>
      </c>
      <c r="P2019" s="41">
        <v>0</v>
      </c>
      <c r="Q2019" s="41">
        <v>0</v>
      </c>
      <c r="R2019" s="52">
        <v>45658</v>
      </c>
      <c r="S2019" s="52">
        <v>46022</v>
      </c>
    </row>
    <row r="2020" spans="1:19" ht="20.25" x14ac:dyDescent="0.3">
      <c r="A2020" s="39">
        <v>327</v>
      </c>
      <c r="B2020" s="43" t="s">
        <v>1446</v>
      </c>
      <c r="C2020" s="50">
        <v>41779</v>
      </c>
      <c r="D2020" s="39" t="s">
        <v>1896</v>
      </c>
      <c r="E2020" s="39">
        <v>1992</v>
      </c>
      <c r="F2020" s="39" t="s">
        <v>2122</v>
      </c>
      <c r="G2020" s="51" t="s">
        <v>2089</v>
      </c>
      <c r="H2020" s="39">
        <v>5</v>
      </c>
      <c r="I2020" s="39">
        <v>2</v>
      </c>
      <c r="J2020" s="39">
        <v>0</v>
      </c>
      <c r="K2020" s="39">
        <v>2130.4</v>
      </c>
      <c r="L2020" s="39">
        <v>2083.4499999999998</v>
      </c>
      <c r="M2020" s="41">
        <v>0</v>
      </c>
      <c r="N2020" s="41">
        <f t="shared" si="183"/>
        <v>0</v>
      </c>
      <c r="O2020" s="41">
        <v>0</v>
      </c>
      <c r="P2020" s="41">
        <v>0</v>
      </c>
      <c r="Q2020" s="41">
        <v>0</v>
      </c>
      <c r="R2020" s="52">
        <v>45658</v>
      </c>
      <c r="S2020" s="52">
        <v>46022</v>
      </c>
    </row>
    <row r="2021" spans="1:19" ht="20.25" x14ac:dyDescent="0.3">
      <c r="A2021" s="39">
        <v>328</v>
      </c>
      <c r="B2021" s="43" t="s">
        <v>1447</v>
      </c>
      <c r="C2021" s="50">
        <v>41782</v>
      </c>
      <c r="D2021" s="39" t="s">
        <v>1896</v>
      </c>
      <c r="E2021" s="39">
        <v>2012</v>
      </c>
      <c r="F2021" s="39" t="s">
        <v>2122</v>
      </c>
      <c r="G2021" s="51" t="s">
        <v>2089</v>
      </c>
      <c r="H2021" s="39">
        <v>3</v>
      </c>
      <c r="I2021" s="39">
        <v>2</v>
      </c>
      <c r="J2021" s="39">
        <v>0</v>
      </c>
      <c r="K2021" s="39">
        <v>628</v>
      </c>
      <c r="L2021" s="39">
        <v>822.8</v>
      </c>
      <c r="M2021" s="41">
        <v>0</v>
      </c>
      <c r="N2021" s="41">
        <f t="shared" si="183"/>
        <v>0</v>
      </c>
      <c r="O2021" s="41">
        <v>0</v>
      </c>
      <c r="P2021" s="41">
        <v>0</v>
      </c>
      <c r="Q2021" s="41">
        <v>0</v>
      </c>
      <c r="R2021" s="52">
        <v>45658</v>
      </c>
      <c r="S2021" s="52">
        <v>46022</v>
      </c>
    </row>
    <row r="2022" spans="1:19" ht="20.25" x14ac:dyDescent="0.25">
      <c r="A2022" s="42" t="s">
        <v>22</v>
      </c>
      <c r="B2022" s="42"/>
      <c r="C2022" s="53" t="s">
        <v>172</v>
      </c>
      <c r="D2022" s="53" t="s">
        <v>172</v>
      </c>
      <c r="E2022" s="53" t="s">
        <v>172</v>
      </c>
      <c r="F2022" s="53" t="s">
        <v>172</v>
      </c>
      <c r="G2022" s="53" t="s">
        <v>172</v>
      </c>
      <c r="H2022" s="53" t="s">
        <v>172</v>
      </c>
      <c r="I2022" s="53" t="s">
        <v>172</v>
      </c>
      <c r="J2022" s="45">
        <f>SUM(J2016:J2021)</f>
        <v>0</v>
      </c>
      <c r="K2022" s="45">
        <f t="shared" ref="K2022:Q2022" si="189">SUM(K2016:K2021)</f>
        <v>6302.2199999999993</v>
      </c>
      <c r="L2022" s="45">
        <f t="shared" si="189"/>
        <v>6359.05</v>
      </c>
      <c r="M2022" s="45">
        <f t="shared" si="189"/>
        <v>0</v>
      </c>
      <c r="N2022" s="45">
        <f t="shared" si="189"/>
        <v>0</v>
      </c>
      <c r="O2022" s="45">
        <f t="shared" si="189"/>
        <v>0</v>
      </c>
      <c r="P2022" s="45">
        <f t="shared" si="189"/>
        <v>0</v>
      </c>
      <c r="Q2022" s="45">
        <f t="shared" si="189"/>
        <v>0</v>
      </c>
      <c r="R2022" s="53" t="s">
        <v>172</v>
      </c>
      <c r="S2022" s="53" t="s">
        <v>172</v>
      </c>
    </row>
    <row r="2023" spans="1:19" ht="20.25" x14ac:dyDescent="0.3">
      <c r="A2023" s="463" t="s">
        <v>2039</v>
      </c>
      <c r="B2023" s="463"/>
      <c r="C2023" s="463"/>
      <c r="D2023" s="463"/>
      <c r="E2023" s="463"/>
      <c r="F2023" s="463"/>
      <c r="G2023" s="463"/>
      <c r="H2023" s="463"/>
      <c r="I2023" s="463"/>
      <c r="J2023" s="463"/>
      <c r="K2023" s="463"/>
      <c r="L2023" s="463"/>
      <c r="M2023" s="463"/>
      <c r="N2023" s="463"/>
      <c r="O2023" s="463"/>
      <c r="P2023" s="463"/>
      <c r="Q2023" s="463"/>
      <c r="R2023" s="463"/>
      <c r="S2023" s="464"/>
    </row>
    <row r="2024" spans="1:19" ht="20.25" x14ac:dyDescent="0.3">
      <c r="A2024" s="39">
        <v>329</v>
      </c>
      <c r="B2024" s="43" t="s">
        <v>1448</v>
      </c>
      <c r="C2024" s="50">
        <v>41795</v>
      </c>
      <c r="D2024" s="39" t="s">
        <v>1896</v>
      </c>
      <c r="E2024" s="39">
        <v>1986</v>
      </c>
      <c r="F2024" s="39" t="s">
        <v>2122</v>
      </c>
      <c r="G2024" s="51" t="s">
        <v>2089</v>
      </c>
      <c r="H2024" s="39">
        <v>4</v>
      </c>
      <c r="I2024" s="39">
        <v>3</v>
      </c>
      <c r="J2024" s="39">
        <v>0</v>
      </c>
      <c r="K2024" s="39">
        <v>2297.5</v>
      </c>
      <c r="L2024" s="39">
        <v>2275.6</v>
      </c>
      <c r="M2024" s="41">
        <v>0</v>
      </c>
      <c r="N2024" s="41">
        <f t="shared" si="183"/>
        <v>0</v>
      </c>
      <c r="O2024" s="41">
        <v>0</v>
      </c>
      <c r="P2024" s="41">
        <v>0</v>
      </c>
      <c r="Q2024" s="41">
        <v>0</v>
      </c>
      <c r="R2024" s="52">
        <v>45658</v>
      </c>
      <c r="S2024" s="52">
        <v>46022</v>
      </c>
    </row>
    <row r="2025" spans="1:19" ht="20.25" x14ac:dyDescent="0.3">
      <c r="A2025" s="39">
        <v>330</v>
      </c>
      <c r="B2025" s="43" t="s">
        <v>1449</v>
      </c>
      <c r="C2025" s="50">
        <v>41789</v>
      </c>
      <c r="D2025" s="39" t="s">
        <v>1896</v>
      </c>
      <c r="E2025" s="39">
        <v>1989</v>
      </c>
      <c r="F2025" s="39" t="s">
        <v>2122</v>
      </c>
      <c r="G2025" s="51" t="s">
        <v>2094</v>
      </c>
      <c r="H2025" s="39">
        <v>2</v>
      </c>
      <c r="I2025" s="39">
        <v>2</v>
      </c>
      <c r="J2025" s="39">
        <v>0</v>
      </c>
      <c r="K2025" s="39">
        <v>552.70000000000005</v>
      </c>
      <c r="L2025" s="39">
        <v>582.59999999999991</v>
      </c>
      <c r="M2025" s="41">
        <v>0</v>
      </c>
      <c r="N2025" s="41">
        <f t="shared" si="183"/>
        <v>0</v>
      </c>
      <c r="O2025" s="41">
        <v>0</v>
      </c>
      <c r="P2025" s="41">
        <v>0</v>
      </c>
      <c r="Q2025" s="41">
        <v>0</v>
      </c>
      <c r="R2025" s="52">
        <v>45658</v>
      </c>
      <c r="S2025" s="52">
        <v>46022</v>
      </c>
    </row>
    <row r="2026" spans="1:19" ht="20.25" x14ac:dyDescent="0.3">
      <c r="A2026" s="39">
        <v>331</v>
      </c>
      <c r="B2026" s="43" t="s">
        <v>1451</v>
      </c>
      <c r="C2026" s="50">
        <v>41790</v>
      </c>
      <c r="D2026" s="39" t="s">
        <v>1896</v>
      </c>
      <c r="E2026" s="39">
        <v>1989</v>
      </c>
      <c r="F2026" s="39" t="s">
        <v>2122</v>
      </c>
      <c r="G2026" s="51" t="s">
        <v>2089</v>
      </c>
      <c r="H2026" s="39">
        <v>2</v>
      </c>
      <c r="I2026" s="39">
        <v>1</v>
      </c>
      <c r="J2026" s="39">
        <v>0</v>
      </c>
      <c r="K2026" s="39">
        <v>277.3</v>
      </c>
      <c r="L2026" s="39">
        <v>267.5</v>
      </c>
      <c r="M2026" s="41">
        <v>0</v>
      </c>
      <c r="N2026" s="41">
        <f t="shared" si="183"/>
        <v>0</v>
      </c>
      <c r="O2026" s="41">
        <v>0</v>
      </c>
      <c r="P2026" s="41">
        <v>0</v>
      </c>
      <c r="Q2026" s="41">
        <v>0</v>
      </c>
      <c r="R2026" s="52">
        <v>45658</v>
      </c>
      <c r="S2026" s="52">
        <v>46022</v>
      </c>
    </row>
    <row r="2027" spans="1:19" ht="20.25" x14ac:dyDescent="0.25">
      <c r="A2027" s="42" t="s">
        <v>22</v>
      </c>
      <c r="B2027" s="42"/>
      <c r="C2027" s="53" t="s">
        <v>172</v>
      </c>
      <c r="D2027" s="53" t="s">
        <v>172</v>
      </c>
      <c r="E2027" s="53" t="s">
        <v>172</v>
      </c>
      <c r="F2027" s="53" t="s">
        <v>172</v>
      </c>
      <c r="G2027" s="53" t="s">
        <v>172</v>
      </c>
      <c r="H2027" s="53" t="s">
        <v>172</v>
      </c>
      <c r="I2027" s="53" t="s">
        <v>172</v>
      </c>
      <c r="J2027" s="45">
        <f>SUM(J2024:J2026)</f>
        <v>0</v>
      </c>
      <c r="K2027" s="45">
        <f t="shared" ref="K2027:Q2027" si="190">SUM(K2024:K2026)</f>
        <v>3127.5</v>
      </c>
      <c r="L2027" s="45">
        <f t="shared" si="190"/>
        <v>3125.7</v>
      </c>
      <c r="M2027" s="45">
        <f t="shared" si="190"/>
        <v>0</v>
      </c>
      <c r="N2027" s="45">
        <f t="shared" si="190"/>
        <v>0</v>
      </c>
      <c r="O2027" s="45">
        <f t="shared" si="190"/>
        <v>0</v>
      </c>
      <c r="P2027" s="45">
        <f t="shared" si="190"/>
        <v>0</v>
      </c>
      <c r="Q2027" s="45">
        <f t="shared" si="190"/>
        <v>0</v>
      </c>
      <c r="R2027" s="53" t="s">
        <v>172</v>
      </c>
      <c r="S2027" s="53" t="s">
        <v>172</v>
      </c>
    </row>
    <row r="2028" spans="1:19" ht="20.25" x14ac:dyDescent="0.25">
      <c r="A2028" s="49" t="s">
        <v>34</v>
      </c>
      <c r="B2028" s="49"/>
      <c r="C2028" s="53" t="s">
        <v>172</v>
      </c>
      <c r="D2028" s="53" t="s">
        <v>172</v>
      </c>
      <c r="E2028" s="53" t="s">
        <v>172</v>
      </c>
      <c r="F2028" s="53" t="s">
        <v>172</v>
      </c>
      <c r="G2028" s="53" t="s">
        <v>172</v>
      </c>
      <c r="H2028" s="53" t="s">
        <v>172</v>
      </c>
      <c r="I2028" s="53" t="s">
        <v>172</v>
      </c>
      <c r="J2028" s="45">
        <f>J2027</f>
        <v>0</v>
      </c>
      <c r="K2028" s="45">
        <f t="shared" ref="K2028:Q2028" si="191">K2027</f>
        <v>3127.5</v>
      </c>
      <c r="L2028" s="45">
        <f t="shared" si="191"/>
        <v>3125.7</v>
      </c>
      <c r="M2028" s="45">
        <f t="shared" si="191"/>
        <v>0</v>
      </c>
      <c r="N2028" s="45">
        <f t="shared" si="191"/>
        <v>0</v>
      </c>
      <c r="O2028" s="45">
        <f t="shared" si="191"/>
        <v>0</v>
      </c>
      <c r="P2028" s="45">
        <f t="shared" si="191"/>
        <v>0</v>
      </c>
      <c r="Q2028" s="45">
        <f t="shared" si="191"/>
        <v>0</v>
      </c>
      <c r="R2028" s="53" t="s">
        <v>172</v>
      </c>
      <c r="S2028" s="53" t="s">
        <v>172</v>
      </c>
    </row>
    <row r="2029" spans="1:19" ht="20.25" x14ac:dyDescent="0.3">
      <c r="A2029" s="455" t="s">
        <v>2040</v>
      </c>
      <c r="B2029" s="455"/>
      <c r="C2029" s="455"/>
      <c r="D2029" s="455"/>
      <c r="E2029" s="455"/>
      <c r="F2029" s="455"/>
      <c r="G2029" s="455"/>
      <c r="H2029" s="455"/>
      <c r="I2029" s="455"/>
      <c r="J2029" s="455"/>
      <c r="K2029" s="455"/>
      <c r="L2029" s="455"/>
      <c r="M2029" s="455"/>
      <c r="N2029" s="455"/>
      <c r="O2029" s="455"/>
      <c r="P2029" s="455"/>
      <c r="Q2029" s="455"/>
      <c r="R2029" s="455"/>
      <c r="S2029" s="456"/>
    </row>
    <row r="2030" spans="1:19" ht="20.25" x14ac:dyDescent="0.3">
      <c r="A2030" s="457" t="s">
        <v>2041</v>
      </c>
      <c r="B2030" s="457"/>
      <c r="C2030" s="457"/>
      <c r="D2030" s="457"/>
      <c r="E2030" s="457"/>
      <c r="F2030" s="457"/>
      <c r="G2030" s="457"/>
      <c r="H2030" s="457"/>
      <c r="I2030" s="457"/>
      <c r="J2030" s="457"/>
      <c r="K2030" s="457"/>
      <c r="L2030" s="457"/>
      <c r="M2030" s="457"/>
      <c r="N2030" s="457"/>
      <c r="O2030" s="457"/>
      <c r="P2030" s="457"/>
      <c r="Q2030" s="457"/>
      <c r="R2030" s="457"/>
      <c r="S2030" s="458"/>
    </row>
    <row r="2031" spans="1:19" ht="20.25" x14ac:dyDescent="0.3">
      <c r="A2031" s="39">
        <v>332</v>
      </c>
      <c r="B2031" s="43" t="s">
        <v>1452</v>
      </c>
      <c r="C2031" s="50">
        <v>42154</v>
      </c>
      <c r="D2031" s="39" t="s">
        <v>1896</v>
      </c>
      <c r="E2031" s="39">
        <v>1965</v>
      </c>
      <c r="F2031" s="39" t="s">
        <v>2122</v>
      </c>
      <c r="G2031" s="51" t="s">
        <v>2094</v>
      </c>
      <c r="H2031" s="39">
        <v>2</v>
      </c>
      <c r="I2031" s="39">
        <v>3</v>
      </c>
      <c r="J2031" s="39">
        <v>0</v>
      </c>
      <c r="K2031" s="39">
        <v>643.70000000000005</v>
      </c>
      <c r="L2031" s="39">
        <v>384.3</v>
      </c>
      <c r="M2031" s="41">
        <v>0</v>
      </c>
      <c r="N2031" s="41">
        <f t="shared" si="183"/>
        <v>0</v>
      </c>
      <c r="O2031" s="41">
        <v>0</v>
      </c>
      <c r="P2031" s="41">
        <v>0</v>
      </c>
      <c r="Q2031" s="41">
        <v>0</v>
      </c>
      <c r="R2031" s="52">
        <v>45658</v>
      </c>
      <c r="S2031" s="52">
        <v>46022</v>
      </c>
    </row>
    <row r="2032" spans="1:19" ht="20.25" x14ac:dyDescent="0.25">
      <c r="A2032" s="42" t="s">
        <v>22</v>
      </c>
      <c r="B2032" s="42"/>
      <c r="C2032" s="53" t="s">
        <v>172</v>
      </c>
      <c r="D2032" s="53" t="s">
        <v>172</v>
      </c>
      <c r="E2032" s="53" t="s">
        <v>172</v>
      </c>
      <c r="F2032" s="53" t="s">
        <v>172</v>
      </c>
      <c r="G2032" s="53" t="s">
        <v>172</v>
      </c>
      <c r="H2032" s="53" t="s">
        <v>172</v>
      </c>
      <c r="I2032" s="53" t="s">
        <v>172</v>
      </c>
      <c r="J2032" s="45">
        <f>SUM(J2031)</f>
        <v>0</v>
      </c>
      <c r="K2032" s="45">
        <f t="shared" ref="K2032:Q2032" si="192">SUM(K2031)</f>
        <v>643.70000000000005</v>
      </c>
      <c r="L2032" s="45">
        <f t="shared" si="192"/>
        <v>384.3</v>
      </c>
      <c r="M2032" s="45">
        <f t="shared" si="192"/>
        <v>0</v>
      </c>
      <c r="N2032" s="45">
        <f t="shared" si="192"/>
        <v>0</v>
      </c>
      <c r="O2032" s="45">
        <f t="shared" si="192"/>
        <v>0</v>
      </c>
      <c r="P2032" s="45">
        <f t="shared" si="192"/>
        <v>0</v>
      </c>
      <c r="Q2032" s="45">
        <f t="shared" si="192"/>
        <v>0</v>
      </c>
      <c r="R2032" s="53" t="s">
        <v>172</v>
      </c>
      <c r="S2032" s="53" t="s">
        <v>172</v>
      </c>
    </row>
    <row r="2033" spans="1:19" ht="20.25" x14ac:dyDescent="0.3">
      <c r="A2033" s="463" t="s">
        <v>2042</v>
      </c>
      <c r="B2033" s="463"/>
      <c r="C2033" s="463"/>
      <c r="D2033" s="463"/>
      <c r="E2033" s="463"/>
      <c r="F2033" s="463"/>
      <c r="G2033" s="463"/>
      <c r="H2033" s="463"/>
      <c r="I2033" s="463"/>
      <c r="J2033" s="463"/>
      <c r="K2033" s="463"/>
      <c r="L2033" s="463"/>
      <c r="M2033" s="463"/>
      <c r="N2033" s="463"/>
      <c r="O2033" s="463"/>
      <c r="P2033" s="463"/>
      <c r="Q2033" s="463"/>
      <c r="R2033" s="463"/>
      <c r="S2033" s="464"/>
    </row>
    <row r="2034" spans="1:19" ht="20.25" x14ac:dyDescent="0.3">
      <c r="A2034" s="39">
        <v>333</v>
      </c>
      <c r="B2034" s="43" t="s">
        <v>1453</v>
      </c>
      <c r="C2034" s="50">
        <v>42142</v>
      </c>
      <c r="D2034" s="39" t="s">
        <v>1896</v>
      </c>
      <c r="E2034" s="39">
        <v>1973</v>
      </c>
      <c r="F2034" s="39">
        <v>0</v>
      </c>
      <c r="G2034" s="51" t="s">
        <v>2089</v>
      </c>
      <c r="H2034" s="39">
        <v>2</v>
      </c>
      <c r="I2034" s="39">
        <v>2</v>
      </c>
      <c r="J2034" s="39">
        <v>0</v>
      </c>
      <c r="K2034" s="39">
        <v>531</v>
      </c>
      <c r="L2034" s="39">
        <v>469.52</v>
      </c>
      <c r="M2034" s="41">
        <v>0</v>
      </c>
      <c r="N2034" s="41">
        <f t="shared" si="183"/>
        <v>0</v>
      </c>
      <c r="O2034" s="41">
        <v>0</v>
      </c>
      <c r="P2034" s="41">
        <v>0</v>
      </c>
      <c r="Q2034" s="41">
        <v>0</v>
      </c>
      <c r="R2034" s="52">
        <v>45658</v>
      </c>
      <c r="S2034" s="52">
        <v>46022</v>
      </c>
    </row>
    <row r="2035" spans="1:19" ht="20.25" x14ac:dyDescent="0.25">
      <c r="A2035" s="42" t="s">
        <v>22</v>
      </c>
      <c r="B2035" s="42"/>
      <c r="C2035" s="53" t="s">
        <v>172</v>
      </c>
      <c r="D2035" s="53" t="s">
        <v>172</v>
      </c>
      <c r="E2035" s="53" t="s">
        <v>172</v>
      </c>
      <c r="F2035" s="53" t="s">
        <v>172</v>
      </c>
      <c r="G2035" s="53" t="s">
        <v>172</v>
      </c>
      <c r="H2035" s="53" t="s">
        <v>172</v>
      </c>
      <c r="I2035" s="53" t="s">
        <v>172</v>
      </c>
      <c r="J2035" s="45">
        <f>SUM(J2034)</f>
        <v>0</v>
      </c>
      <c r="K2035" s="45">
        <f t="shared" ref="K2035:Q2035" si="193">SUM(K2034)</f>
        <v>531</v>
      </c>
      <c r="L2035" s="45">
        <f t="shared" si="193"/>
        <v>469.52</v>
      </c>
      <c r="M2035" s="45">
        <f t="shared" si="193"/>
        <v>0</v>
      </c>
      <c r="N2035" s="45">
        <f t="shared" si="193"/>
        <v>0</v>
      </c>
      <c r="O2035" s="45">
        <f t="shared" si="193"/>
        <v>0</v>
      </c>
      <c r="P2035" s="45">
        <f t="shared" si="193"/>
        <v>0</v>
      </c>
      <c r="Q2035" s="45">
        <f t="shared" si="193"/>
        <v>0</v>
      </c>
      <c r="R2035" s="53" t="s">
        <v>172</v>
      </c>
      <c r="S2035" s="53" t="s">
        <v>172</v>
      </c>
    </row>
    <row r="2036" spans="1:19" ht="20.25" x14ac:dyDescent="0.25">
      <c r="A2036" s="49" t="s">
        <v>34</v>
      </c>
      <c r="B2036" s="49"/>
      <c r="C2036" s="53" t="s">
        <v>172</v>
      </c>
      <c r="D2036" s="53" t="s">
        <v>172</v>
      </c>
      <c r="E2036" s="53" t="s">
        <v>172</v>
      </c>
      <c r="F2036" s="53" t="s">
        <v>172</v>
      </c>
      <c r="G2036" s="53" t="s">
        <v>172</v>
      </c>
      <c r="H2036" s="53" t="s">
        <v>172</v>
      </c>
      <c r="I2036" s="53" t="s">
        <v>172</v>
      </c>
      <c r="J2036" s="45">
        <f>J2035</f>
        <v>0</v>
      </c>
      <c r="K2036" s="45">
        <f t="shared" ref="K2036:Q2036" si="194">K2035</f>
        <v>531</v>
      </c>
      <c r="L2036" s="45">
        <f t="shared" si="194"/>
        <v>469.52</v>
      </c>
      <c r="M2036" s="45">
        <f t="shared" si="194"/>
        <v>0</v>
      </c>
      <c r="N2036" s="45">
        <f t="shared" si="194"/>
        <v>0</v>
      </c>
      <c r="O2036" s="45">
        <f t="shared" si="194"/>
        <v>0</v>
      </c>
      <c r="P2036" s="45">
        <f t="shared" si="194"/>
        <v>0</v>
      </c>
      <c r="Q2036" s="45">
        <f t="shared" si="194"/>
        <v>0</v>
      </c>
      <c r="R2036" s="53" t="s">
        <v>172</v>
      </c>
      <c r="S2036" s="53" t="s">
        <v>172</v>
      </c>
    </row>
    <row r="2037" spans="1:19" ht="20.25" x14ac:dyDescent="0.3">
      <c r="A2037" s="455" t="s">
        <v>2043</v>
      </c>
      <c r="B2037" s="455"/>
      <c r="C2037" s="455"/>
      <c r="D2037" s="455"/>
      <c r="E2037" s="455"/>
      <c r="F2037" s="455"/>
      <c r="G2037" s="455"/>
      <c r="H2037" s="455"/>
      <c r="I2037" s="455"/>
      <c r="J2037" s="455"/>
      <c r="K2037" s="455"/>
      <c r="L2037" s="455"/>
      <c r="M2037" s="455"/>
      <c r="N2037" s="455"/>
      <c r="O2037" s="455"/>
      <c r="P2037" s="455"/>
      <c r="Q2037" s="455"/>
      <c r="R2037" s="455"/>
      <c r="S2037" s="456"/>
    </row>
    <row r="2038" spans="1:19" ht="20.25" x14ac:dyDescent="0.3">
      <c r="A2038" s="457" t="s">
        <v>2044</v>
      </c>
      <c r="B2038" s="457"/>
      <c r="C2038" s="457"/>
      <c r="D2038" s="457"/>
      <c r="E2038" s="457"/>
      <c r="F2038" s="457"/>
      <c r="G2038" s="457"/>
      <c r="H2038" s="457"/>
      <c r="I2038" s="457"/>
      <c r="J2038" s="457"/>
      <c r="K2038" s="457"/>
      <c r="L2038" s="457"/>
      <c r="M2038" s="457"/>
      <c r="N2038" s="457"/>
      <c r="O2038" s="457"/>
      <c r="P2038" s="457"/>
      <c r="Q2038" s="457"/>
      <c r="R2038" s="457"/>
      <c r="S2038" s="458"/>
    </row>
    <row r="2039" spans="1:19" ht="20.25" x14ac:dyDescent="0.3">
      <c r="A2039" s="39">
        <v>334</v>
      </c>
      <c r="B2039" s="40" t="s">
        <v>1456</v>
      </c>
      <c r="C2039" s="50">
        <v>42392</v>
      </c>
      <c r="D2039" s="39" t="s">
        <v>1896</v>
      </c>
      <c r="E2039" s="39">
        <v>1962</v>
      </c>
      <c r="F2039" s="39" t="s">
        <v>2122</v>
      </c>
      <c r="G2039" s="51" t="s">
        <v>2094</v>
      </c>
      <c r="H2039" s="39">
        <v>3</v>
      </c>
      <c r="I2039" s="39">
        <v>2</v>
      </c>
      <c r="J2039" s="39">
        <v>0</v>
      </c>
      <c r="K2039" s="39">
        <v>827.3</v>
      </c>
      <c r="L2039" s="39">
        <v>624.6</v>
      </c>
      <c r="M2039" s="41">
        <v>0</v>
      </c>
      <c r="N2039" s="41">
        <f t="shared" si="183"/>
        <v>0</v>
      </c>
      <c r="O2039" s="41">
        <v>0</v>
      </c>
      <c r="P2039" s="41">
        <v>0</v>
      </c>
      <c r="Q2039" s="41">
        <v>0</v>
      </c>
      <c r="R2039" s="52">
        <v>45658</v>
      </c>
      <c r="S2039" s="52">
        <v>46022</v>
      </c>
    </row>
    <row r="2040" spans="1:19" ht="20.25" x14ac:dyDescent="0.3">
      <c r="A2040" s="39">
        <v>335</v>
      </c>
      <c r="B2040" s="40" t="s">
        <v>1457</v>
      </c>
      <c r="C2040" s="50">
        <v>42403</v>
      </c>
      <c r="D2040" s="39" t="s">
        <v>1896</v>
      </c>
      <c r="E2040" s="39">
        <v>1967</v>
      </c>
      <c r="F2040" s="39" t="s">
        <v>2122</v>
      </c>
      <c r="G2040" s="51" t="s">
        <v>2089</v>
      </c>
      <c r="H2040" s="39">
        <v>4</v>
      </c>
      <c r="I2040" s="39">
        <v>4</v>
      </c>
      <c r="J2040" s="39">
        <v>0</v>
      </c>
      <c r="K2040" s="39">
        <v>3506.1</v>
      </c>
      <c r="L2040" s="39">
        <v>2538.6</v>
      </c>
      <c r="M2040" s="41">
        <v>0</v>
      </c>
      <c r="N2040" s="41">
        <f t="shared" si="183"/>
        <v>0</v>
      </c>
      <c r="O2040" s="41">
        <v>0</v>
      </c>
      <c r="P2040" s="41">
        <v>0</v>
      </c>
      <c r="Q2040" s="41">
        <v>0</v>
      </c>
      <c r="R2040" s="52">
        <v>45658</v>
      </c>
      <c r="S2040" s="52">
        <v>46022</v>
      </c>
    </row>
    <row r="2041" spans="1:19" ht="20.25" x14ac:dyDescent="0.3">
      <c r="A2041" s="39">
        <v>336</v>
      </c>
      <c r="B2041" s="40" t="s">
        <v>1458</v>
      </c>
      <c r="C2041" s="50">
        <v>42404</v>
      </c>
      <c r="D2041" s="39" t="s">
        <v>1896</v>
      </c>
      <c r="E2041" s="39">
        <v>1967</v>
      </c>
      <c r="F2041" s="39" t="s">
        <v>2122</v>
      </c>
      <c r="G2041" s="51" t="s">
        <v>2089</v>
      </c>
      <c r="H2041" s="39">
        <v>4</v>
      </c>
      <c r="I2041" s="39">
        <v>4</v>
      </c>
      <c r="J2041" s="39">
        <v>0</v>
      </c>
      <c r="K2041" s="39">
        <v>3501.3</v>
      </c>
      <c r="L2041" s="39">
        <v>2489.02</v>
      </c>
      <c r="M2041" s="41">
        <v>0</v>
      </c>
      <c r="N2041" s="41">
        <f t="shared" si="183"/>
        <v>0</v>
      </c>
      <c r="O2041" s="41">
        <v>0</v>
      </c>
      <c r="P2041" s="41">
        <v>0</v>
      </c>
      <c r="Q2041" s="41">
        <v>0</v>
      </c>
      <c r="R2041" s="52">
        <v>45658</v>
      </c>
      <c r="S2041" s="52">
        <v>46022</v>
      </c>
    </row>
    <row r="2042" spans="1:19" ht="20.25" x14ac:dyDescent="0.3">
      <c r="A2042" s="39">
        <v>337</v>
      </c>
      <c r="B2042" s="40" t="s">
        <v>1459</v>
      </c>
      <c r="C2042" s="50">
        <v>42405</v>
      </c>
      <c r="D2042" s="39" t="s">
        <v>1896</v>
      </c>
      <c r="E2042" s="39">
        <v>1967</v>
      </c>
      <c r="F2042" s="39" t="s">
        <v>2122</v>
      </c>
      <c r="G2042" s="51" t="s">
        <v>2089</v>
      </c>
      <c r="H2042" s="39">
        <v>5</v>
      </c>
      <c r="I2042" s="39">
        <v>1</v>
      </c>
      <c r="J2042" s="39">
        <v>0</v>
      </c>
      <c r="K2042" s="39">
        <v>3455.11</v>
      </c>
      <c r="L2042" s="39">
        <v>2026.1</v>
      </c>
      <c r="M2042" s="41">
        <v>0</v>
      </c>
      <c r="N2042" s="41">
        <f t="shared" si="183"/>
        <v>0</v>
      </c>
      <c r="O2042" s="41">
        <v>0</v>
      </c>
      <c r="P2042" s="41">
        <v>0</v>
      </c>
      <c r="Q2042" s="41">
        <v>0</v>
      </c>
      <c r="R2042" s="52">
        <v>45658</v>
      </c>
      <c r="S2042" s="52">
        <v>46022</v>
      </c>
    </row>
    <row r="2043" spans="1:19" ht="20.25" x14ac:dyDescent="0.3">
      <c r="A2043" s="39">
        <v>338</v>
      </c>
      <c r="B2043" s="40" t="s">
        <v>1460</v>
      </c>
      <c r="C2043" s="50">
        <v>42412</v>
      </c>
      <c r="D2043" s="39" t="s">
        <v>1896</v>
      </c>
      <c r="E2043" s="39">
        <v>1963</v>
      </c>
      <c r="F2043" s="39" t="s">
        <v>2122</v>
      </c>
      <c r="G2043" s="51" t="s">
        <v>2094</v>
      </c>
      <c r="H2043" s="39">
        <v>3</v>
      </c>
      <c r="I2043" s="39">
        <v>2</v>
      </c>
      <c r="J2043" s="39">
        <v>0</v>
      </c>
      <c r="K2043" s="39">
        <v>683.5</v>
      </c>
      <c r="L2043" s="39">
        <v>589.6</v>
      </c>
      <c r="M2043" s="41">
        <v>0</v>
      </c>
      <c r="N2043" s="41">
        <f t="shared" si="183"/>
        <v>0</v>
      </c>
      <c r="O2043" s="41">
        <v>0</v>
      </c>
      <c r="P2043" s="41">
        <v>0</v>
      </c>
      <c r="Q2043" s="41">
        <v>0</v>
      </c>
      <c r="R2043" s="52">
        <v>45658</v>
      </c>
      <c r="S2043" s="52">
        <v>46022</v>
      </c>
    </row>
    <row r="2044" spans="1:19" ht="20.25" x14ac:dyDescent="0.3">
      <c r="A2044" s="39">
        <v>339</v>
      </c>
      <c r="B2044" s="40" t="s">
        <v>1672</v>
      </c>
      <c r="C2044" s="50">
        <v>42461</v>
      </c>
      <c r="D2044" s="39" t="s">
        <v>1897</v>
      </c>
      <c r="E2044" s="39">
        <v>1972</v>
      </c>
      <c r="F2044" s="39" t="s">
        <v>2122</v>
      </c>
      <c r="G2044" s="51" t="s">
        <v>2088</v>
      </c>
      <c r="H2044" s="39">
        <v>5</v>
      </c>
      <c r="I2044" s="39">
        <v>7</v>
      </c>
      <c r="J2044" s="39">
        <v>0</v>
      </c>
      <c r="K2044" s="39">
        <v>6738.8</v>
      </c>
      <c r="L2044" s="39" t="s">
        <v>2122</v>
      </c>
      <c r="M2044" s="41">
        <v>0</v>
      </c>
      <c r="N2044" s="41">
        <f t="shared" si="183"/>
        <v>0</v>
      </c>
      <c r="O2044" s="41">
        <v>0</v>
      </c>
      <c r="P2044" s="41">
        <v>0</v>
      </c>
      <c r="Q2044" s="41">
        <v>0</v>
      </c>
      <c r="R2044" s="52">
        <v>45658</v>
      </c>
      <c r="S2044" s="52">
        <v>46022</v>
      </c>
    </row>
    <row r="2045" spans="1:19" ht="20.25" x14ac:dyDescent="0.3">
      <c r="A2045" s="39">
        <v>340</v>
      </c>
      <c r="B2045" s="40" t="s">
        <v>1461</v>
      </c>
      <c r="C2045" s="50">
        <v>42463</v>
      </c>
      <c r="D2045" s="39" t="s">
        <v>1896</v>
      </c>
      <c r="E2045" s="39">
        <v>1974</v>
      </c>
      <c r="F2045" s="39" t="s">
        <v>2122</v>
      </c>
      <c r="G2045" s="51" t="s">
        <v>2088</v>
      </c>
      <c r="H2045" s="39">
        <v>5</v>
      </c>
      <c r="I2045" s="39">
        <v>8</v>
      </c>
      <c r="J2045" s="39">
        <v>0</v>
      </c>
      <c r="K2045" s="39">
        <v>7702.6</v>
      </c>
      <c r="L2045" s="39">
        <v>5674.9000000000005</v>
      </c>
      <c r="M2045" s="41">
        <v>0</v>
      </c>
      <c r="N2045" s="41">
        <f t="shared" si="183"/>
        <v>0</v>
      </c>
      <c r="O2045" s="41">
        <v>0</v>
      </c>
      <c r="P2045" s="41">
        <v>0</v>
      </c>
      <c r="Q2045" s="41">
        <v>0</v>
      </c>
      <c r="R2045" s="52">
        <v>45658</v>
      </c>
      <c r="S2045" s="52">
        <v>46022</v>
      </c>
    </row>
    <row r="2046" spans="1:19" ht="20.25" x14ac:dyDescent="0.3">
      <c r="A2046" s="39">
        <v>341</v>
      </c>
      <c r="B2046" s="40" t="s">
        <v>1462</v>
      </c>
      <c r="C2046" s="50">
        <v>42464</v>
      </c>
      <c r="D2046" s="39" t="s">
        <v>1896</v>
      </c>
      <c r="E2046" s="39">
        <v>1976</v>
      </c>
      <c r="F2046" s="39" t="s">
        <v>2122</v>
      </c>
      <c r="G2046" s="51" t="s">
        <v>2088</v>
      </c>
      <c r="H2046" s="39">
        <v>5</v>
      </c>
      <c r="I2046" s="39">
        <v>8</v>
      </c>
      <c r="J2046" s="39">
        <v>0</v>
      </c>
      <c r="K2046" s="39">
        <v>7742.9</v>
      </c>
      <c r="L2046" s="39">
        <v>5928.6</v>
      </c>
      <c r="M2046" s="41">
        <v>0</v>
      </c>
      <c r="N2046" s="41">
        <f t="shared" si="183"/>
        <v>0</v>
      </c>
      <c r="O2046" s="41">
        <v>0</v>
      </c>
      <c r="P2046" s="41">
        <v>0</v>
      </c>
      <c r="Q2046" s="41">
        <v>0</v>
      </c>
      <c r="R2046" s="52">
        <v>45658</v>
      </c>
      <c r="S2046" s="52">
        <v>46022</v>
      </c>
    </row>
    <row r="2047" spans="1:19" ht="20.25" x14ac:dyDescent="0.3">
      <c r="A2047" s="39">
        <v>342</v>
      </c>
      <c r="B2047" s="40" t="s">
        <v>1463</v>
      </c>
      <c r="C2047" s="50">
        <v>42489</v>
      </c>
      <c r="D2047" s="39" t="s">
        <v>1896</v>
      </c>
      <c r="E2047" s="39">
        <v>1975</v>
      </c>
      <c r="F2047" s="39" t="s">
        <v>2122</v>
      </c>
      <c r="G2047" s="51" t="s">
        <v>2088</v>
      </c>
      <c r="H2047" s="39">
        <v>5</v>
      </c>
      <c r="I2047" s="39">
        <v>8</v>
      </c>
      <c r="J2047" s="39">
        <v>0</v>
      </c>
      <c r="K2047" s="39">
        <v>7648</v>
      </c>
      <c r="L2047" s="39">
        <v>5751.4</v>
      </c>
      <c r="M2047" s="41">
        <v>0</v>
      </c>
      <c r="N2047" s="41">
        <f t="shared" si="183"/>
        <v>0</v>
      </c>
      <c r="O2047" s="41">
        <v>0</v>
      </c>
      <c r="P2047" s="41">
        <v>0</v>
      </c>
      <c r="Q2047" s="41">
        <v>0</v>
      </c>
      <c r="R2047" s="52">
        <v>45658</v>
      </c>
      <c r="S2047" s="52">
        <v>46022</v>
      </c>
    </row>
    <row r="2048" spans="1:19" ht="20.25" x14ac:dyDescent="0.3">
      <c r="A2048" s="39">
        <v>343</v>
      </c>
      <c r="B2048" s="40" t="s">
        <v>1464</v>
      </c>
      <c r="C2048" s="50">
        <v>42485</v>
      </c>
      <c r="D2048" s="39" t="s">
        <v>1896</v>
      </c>
      <c r="E2048" s="39">
        <v>1971</v>
      </c>
      <c r="F2048" s="39" t="s">
        <v>2122</v>
      </c>
      <c r="G2048" s="51" t="s">
        <v>2088</v>
      </c>
      <c r="H2048" s="39">
        <v>5</v>
      </c>
      <c r="I2048" s="39">
        <v>6</v>
      </c>
      <c r="J2048" s="39">
        <v>0</v>
      </c>
      <c r="K2048" s="39">
        <v>5887.1</v>
      </c>
      <c r="L2048" s="39">
        <v>4448.7000000000007</v>
      </c>
      <c r="M2048" s="41">
        <v>0</v>
      </c>
      <c r="N2048" s="41">
        <f t="shared" si="183"/>
        <v>0</v>
      </c>
      <c r="O2048" s="41">
        <v>0</v>
      </c>
      <c r="P2048" s="41">
        <v>0</v>
      </c>
      <c r="Q2048" s="41">
        <v>0</v>
      </c>
      <c r="R2048" s="52">
        <v>45658</v>
      </c>
      <c r="S2048" s="52">
        <v>46022</v>
      </c>
    </row>
    <row r="2049" spans="1:19" ht="20.25" x14ac:dyDescent="0.3">
      <c r="A2049" s="39">
        <v>344</v>
      </c>
      <c r="B2049" s="40" t="s">
        <v>1465</v>
      </c>
      <c r="C2049" s="50">
        <v>42499</v>
      </c>
      <c r="D2049" s="39" t="s">
        <v>1896</v>
      </c>
      <c r="E2049" s="39">
        <v>1975</v>
      </c>
      <c r="F2049" s="39" t="s">
        <v>2122</v>
      </c>
      <c r="G2049" s="51" t="s">
        <v>2089</v>
      </c>
      <c r="H2049" s="39">
        <v>5</v>
      </c>
      <c r="I2049" s="39">
        <v>6</v>
      </c>
      <c r="J2049" s="39">
        <v>0</v>
      </c>
      <c r="K2049" s="39">
        <v>6121.3</v>
      </c>
      <c r="L2049" s="39">
        <v>4580.1000000000004</v>
      </c>
      <c r="M2049" s="41">
        <v>0</v>
      </c>
      <c r="N2049" s="41">
        <f t="shared" si="183"/>
        <v>0</v>
      </c>
      <c r="O2049" s="41">
        <v>0</v>
      </c>
      <c r="P2049" s="41">
        <v>0</v>
      </c>
      <c r="Q2049" s="41">
        <v>0</v>
      </c>
      <c r="R2049" s="52">
        <v>45658</v>
      </c>
      <c r="S2049" s="52">
        <v>46022</v>
      </c>
    </row>
    <row r="2050" spans="1:19" ht="20.25" x14ac:dyDescent="0.3">
      <c r="A2050" s="39">
        <v>345</v>
      </c>
      <c r="B2050" s="40" t="s">
        <v>1466</v>
      </c>
      <c r="C2050" s="50">
        <v>42496</v>
      </c>
      <c r="D2050" s="39" t="s">
        <v>1896</v>
      </c>
      <c r="E2050" s="39">
        <v>1972</v>
      </c>
      <c r="F2050" s="39" t="s">
        <v>2122</v>
      </c>
      <c r="G2050" s="51" t="s">
        <v>2089</v>
      </c>
      <c r="H2050" s="39">
        <v>5</v>
      </c>
      <c r="I2050" s="39">
        <v>4</v>
      </c>
      <c r="J2050" s="39">
        <v>0</v>
      </c>
      <c r="K2050" s="39">
        <v>4369.5</v>
      </c>
      <c r="L2050" s="39">
        <v>3326.25</v>
      </c>
      <c r="M2050" s="41">
        <v>0</v>
      </c>
      <c r="N2050" s="41">
        <f t="shared" si="183"/>
        <v>0</v>
      </c>
      <c r="O2050" s="41">
        <v>0</v>
      </c>
      <c r="P2050" s="41">
        <v>0</v>
      </c>
      <c r="Q2050" s="41">
        <v>0</v>
      </c>
      <c r="R2050" s="52">
        <v>45658</v>
      </c>
      <c r="S2050" s="52">
        <v>46022</v>
      </c>
    </row>
    <row r="2051" spans="1:19" ht="20.25" x14ac:dyDescent="0.3">
      <c r="A2051" s="39">
        <v>346</v>
      </c>
      <c r="B2051" s="40" t="s">
        <v>1467</v>
      </c>
      <c r="C2051" s="50">
        <v>42504</v>
      </c>
      <c r="D2051" s="39" t="s">
        <v>1896</v>
      </c>
      <c r="E2051" s="39">
        <v>1983</v>
      </c>
      <c r="F2051" s="39">
        <v>2018</v>
      </c>
      <c r="G2051" s="51" t="s">
        <v>2089</v>
      </c>
      <c r="H2051" s="39">
        <v>9</v>
      </c>
      <c r="I2051" s="39">
        <v>1</v>
      </c>
      <c r="J2051" s="39">
        <v>0</v>
      </c>
      <c r="K2051" s="39">
        <v>3995.6</v>
      </c>
      <c r="L2051" s="39">
        <v>3622.2</v>
      </c>
      <c r="M2051" s="41">
        <v>0</v>
      </c>
      <c r="N2051" s="41">
        <f t="shared" si="183"/>
        <v>0</v>
      </c>
      <c r="O2051" s="41">
        <v>0</v>
      </c>
      <c r="P2051" s="41">
        <v>0</v>
      </c>
      <c r="Q2051" s="41">
        <v>0</v>
      </c>
      <c r="R2051" s="52">
        <v>45658</v>
      </c>
      <c r="S2051" s="52">
        <v>46022</v>
      </c>
    </row>
    <row r="2052" spans="1:19" ht="20.25" x14ac:dyDescent="0.25">
      <c r="A2052" s="42" t="s">
        <v>22</v>
      </c>
      <c r="B2052" s="42"/>
      <c r="C2052" s="53" t="s">
        <v>172</v>
      </c>
      <c r="D2052" s="53" t="s">
        <v>172</v>
      </c>
      <c r="E2052" s="53" t="s">
        <v>172</v>
      </c>
      <c r="F2052" s="53" t="s">
        <v>172</v>
      </c>
      <c r="G2052" s="53" t="s">
        <v>172</v>
      </c>
      <c r="H2052" s="53" t="s">
        <v>172</v>
      </c>
      <c r="I2052" s="53" t="s">
        <v>172</v>
      </c>
      <c r="J2052" s="45">
        <f>SUM(J2039:J2051)</f>
        <v>0</v>
      </c>
      <c r="K2052" s="45">
        <f t="shared" ref="K2052:Q2052" si="195">SUM(K2039:K2051)</f>
        <v>62179.11</v>
      </c>
      <c r="L2052" s="45">
        <f t="shared" si="195"/>
        <v>41600.07</v>
      </c>
      <c r="M2052" s="45">
        <f t="shared" si="195"/>
        <v>0</v>
      </c>
      <c r="N2052" s="45">
        <f t="shared" si="195"/>
        <v>0</v>
      </c>
      <c r="O2052" s="45">
        <f t="shared" si="195"/>
        <v>0</v>
      </c>
      <c r="P2052" s="45">
        <f t="shared" si="195"/>
        <v>0</v>
      </c>
      <c r="Q2052" s="45">
        <f t="shared" si="195"/>
        <v>0</v>
      </c>
      <c r="R2052" s="53" t="s">
        <v>172</v>
      </c>
      <c r="S2052" s="53" t="s">
        <v>172</v>
      </c>
    </row>
    <row r="2053" spans="1:19" ht="20.25" x14ac:dyDescent="0.3">
      <c r="A2053" s="463" t="s">
        <v>2045</v>
      </c>
      <c r="B2053" s="463"/>
      <c r="C2053" s="463"/>
      <c r="D2053" s="463"/>
      <c r="E2053" s="463"/>
      <c r="F2053" s="463"/>
      <c r="G2053" s="463"/>
      <c r="H2053" s="463"/>
      <c r="I2053" s="463"/>
      <c r="J2053" s="463"/>
      <c r="K2053" s="463"/>
      <c r="L2053" s="463"/>
      <c r="M2053" s="463"/>
      <c r="N2053" s="463"/>
      <c r="O2053" s="463"/>
      <c r="P2053" s="463"/>
      <c r="Q2053" s="463"/>
      <c r="R2053" s="463"/>
      <c r="S2053" s="464"/>
    </row>
    <row r="2054" spans="1:19" ht="20.25" x14ac:dyDescent="0.3">
      <c r="A2054" s="39">
        <v>347</v>
      </c>
      <c r="B2054" s="40" t="s">
        <v>1468</v>
      </c>
      <c r="C2054" s="50">
        <v>42577</v>
      </c>
      <c r="D2054" s="39" t="s">
        <v>1896</v>
      </c>
      <c r="E2054" s="39">
        <v>1975</v>
      </c>
      <c r="F2054" s="39" t="s">
        <v>2122</v>
      </c>
      <c r="G2054" s="51" t="s">
        <v>2088</v>
      </c>
      <c r="H2054" s="39">
        <v>5</v>
      </c>
      <c r="I2054" s="39">
        <v>4</v>
      </c>
      <c r="J2054" s="39">
        <v>0</v>
      </c>
      <c r="K2054" s="39">
        <v>4401.8999999999996</v>
      </c>
      <c r="L2054" s="39">
        <v>2781.3</v>
      </c>
      <c r="M2054" s="41">
        <v>0</v>
      </c>
      <c r="N2054" s="41">
        <f t="shared" ref="N2054:N2115" si="196">M2054</f>
        <v>0</v>
      </c>
      <c r="O2054" s="41">
        <v>0</v>
      </c>
      <c r="P2054" s="41">
        <v>0</v>
      </c>
      <c r="Q2054" s="41">
        <v>0</v>
      </c>
      <c r="R2054" s="52">
        <v>45658</v>
      </c>
      <c r="S2054" s="52">
        <v>46022</v>
      </c>
    </row>
    <row r="2055" spans="1:19" ht="20.25" x14ac:dyDescent="0.25">
      <c r="A2055" s="42" t="s">
        <v>22</v>
      </c>
      <c r="B2055" s="42"/>
      <c r="C2055" s="53" t="s">
        <v>172</v>
      </c>
      <c r="D2055" s="53" t="s">
        <v>172</v>
      </c>
      <c r="E2055" s="53" t="s">
        <v>172</v>
      </c>
      <c r="F2055" s="53" t="s">
        <v>172</v>
      </c>
      <c r="G2055" s="53" t="s">
        <v>172</v>
      </c>
      <c r="H2055" s="53" t="s">
        <v>172</v>
      </c>
      <c r="I2055" s="53" t="s">
        <v>172</v>
      </c>
      <c r="J2055" s="45">
        <f>SUM(J2054)</f>
        <v>0</v>
      </c>
      <c r="K2055" s="45">
        <f t="shared" ref="K2055:Q2055" si="197">SUM(K2054)</f>
        <v>4401.8999999999996</v>
      </c>
      <c r="L2055" s="45">
        <f t="shared" si="197"/>
        <v>2781.3</v>
      </c>
      <c r="M2055" s="45">
        <f t="shared" si="197"/>
        <v>0</v>
      </c>
      <c r="N2055" s="45">
        <f t="shared" si="197"/>
        <v>0</v>
      </c>
      <c r="O2055" s="45">
        <f t="shared" si="197"/>
        <v>0</v>
      </c>
      <c r="P2055" s="45">
        <f t="shared" si="197"/>
        <v>0</v>
      </c>
      <c r="Q2055" s="45">
        <f t="shared" si="197"/>
        <v>0</v>
      </c>
      <c r="R2055" s="53" t="s">
        <v>172</v>
      </c>
      <c r="S2055" s="53" t="s">
        <v>172</v>
      </c>
    </row>
    <row r="2056" spans="1:19" ht="20.25" x14ac:dyDescent="0.25">
      <c r="A2056" s="49" t="s">
        <v>34</v>
      </c>
      <c r="B2056" s="49"/>
      <c r="C2056" s="53" t="s">
        <v>172</v>
      </c>
      <c r="D2056" s="53" t="s">
        <v>172</v>
      </c>
      <c r="E2056" s="53" t="s">
        <v>172</v>
      </c>
      <c r="F2056" s="53" t="s">
        <v>172</v>
      </c>
      <c r="G2056" s="53" t="s">
        <v>172</v>
      </c>
      <c r="H2056" s="53" t="s">
        <v>172</v>
      </c>
      <c r="I2056" s="53" t="s">
        <v>172</v>
      </c>
      <c r="J2056" s="45">
        <f>J2055</f>
        <v>0</v>
      </c>
      <c r="K2056" s="45">
        <f t="shared" ref="K2056:Q2056" si="198">K2055</f>
        <v>4401.8999999999996</v>
      </c>
      <c r="L2056" s="45">
        <f t="shared" si="198"/>
        <v>2781.3</v>
      </c>
      <c r="M2056" s="45">
        <f t="shared" si="198"/>
        <v>0</v>
      </c>
      <c r="N2056" s="45">
        <f t="shared" si="198"/>
        <v>0</v>
      </c>
      <c r="O2056" s="45">
        <f t="shared" si="198"/>
        <v>0</v>
      </c>
      <c r="P2056" s="45">
        <f t="shared" si="198"/>
        <v>0</v>
      </c>
      <c r="Q2056" s="45">
        <f t="shared" si="198"/>
        <v>0</v>
      </c>
      <c r="R2056" s="53" t="s">
        <v>172</v>
      </c>
      <c r="S2056" s="53" t="s">
        <v>172</v>
      </c>
    </row>
    <row r="2057" spans="1:19" ht="20.25" x14ac:dyDescent="0.3">
      <c r="A2057" s="455" t="s">
        <v>2046</v>
      </c>
      <c r="B2057" s="455"/>
      <c r="C2057" s="455"/>
      <c r="D2057" s="455"/>
      <c r="E2057" s="455"/>
      <c r="F2057" s="455"/>
      <c r="G2057" s="455"/>
      <c r="H2057" s="455"/>
      <c r="I2057" s="455"/>
      <c r="J2057" s="455"/>
      <c r="K2057" s="455"/>
      <c r="L2057" s="455"/>
      <c r="M2057" s="455"/>
      <c r="N2057" s="455"/>
      <c r="O2057" s="455"/>
      <c r="P2057" s="455"/>
      <c r="Q2057" s="455"/>
      <c r="R2057" s="455"/>
      <c r="S2057" s="456"/>
    </row>
    <row r="2058" spans="1:19" ht="20.25" x14ac:dyDescent="0.3">
      <c r="A2058" s="457" t="s">
        <v>2047</v>
      </c>
      <c r="B2058" s="457"/>
      <c r="C2058" s="457"/>
      <c r="D2058" s="457"/>
      <c r="E2058" s="457"/>
      <c r="F2058" s="457"/>
      <c r="G2058" s="457"/>
      <c r="H2058" s="457"/>
      <c r="I2058" s="457"/>
      <c r="J2058" s="457"/>
      <c r="K2058" s="457"/>
      <c r="L2058" s="457"/>
      <c r="M2058" s="457"/>
      <c r="N2058" s="457"/>
      <c r="O2058" s="457"/>
      <c r="P2058" s="457"/>
      <c r="Q2058" s="457"/>
      <c r="R2058" s="457"/>
      <c r="S2058" s="458"/>
    </row>
    <row r="2059" spans="1:19" ht="20.25" x14ac:dyDescent="0.3">
      <c r="A2059" s="39">
        <v>348</v>
      </c>
      <c r="B2059" s="40" t="s">
        <v>1536</v>
      </c>
      <c r="C2059" s="50">
        <v>41455</v>
      </c>
      <c r="D2059" s="39" t="s">
        <v>1896</v>
      </c>
      <c r="E2059" s="39">
        <v>1976</v>
      </c>
      <c r="F2059" s="39" t="s">
        <v>2122</v>
      </c>
      <c r="G2059" s="51" t="s">
        <v>2094</v>
      </c>
      <c r="H2059" s="39">
        <v>2</v>
      </c>
      <c r="I2059" s="39">
        <v>3</v>
      </c>
      <c r="J2059" s="39">
        <v>0</v>
      </c>
      <c r="K2059" s="39">
        <v>768</v>
      </c>
      <c r="L2059" s="39">
        <v>533.15</v>
      </c>
      <c r="M2059" s="41">
        <v>0</v>
      </c>
      <c r="N2059" s="41">
        <f t="shared" si="196"/>
        <v>0</v>
      </c>
      <c r="O2059" s="41">
        <v>0</v>
      </c>
      <c r="P2059" s="41">
        <v>0</v>
      </c>
      <c r="Q2059" s="41">
        <v>0</v>
      </c>
      <c r="R2059" s="52">
        <v>45658</v>
      </c>
      <c r="S2059" s="52">
        <v>46022</v>
      </c>
    </row>
    <row r="2060" spans="1:19" ht="20.25" x14ac:dyDescent="0.25">
      <c r="A2060" s="42" t="s">
        <v>22</v>
      </c>
      <c r="B2060" s="42"/>
      <c r="C2060" s="53" t="s">
        <v>172</v>
      </c>
      <c r="D2060" s="53" t="s">
        <v>172</v>
      </c>
      <c r="E2060" s="53" t="s">
        <v>172</v>
      </c>
      <c r="F2060" s="53" t="s">
        <v>172</v>
      </c>
      <c r="G2060" s="53" t="s">
        <v>172</v>
      </c>
      <c r="H2060" s="53" t="s">
        <v>172</v>
      </c>
      <c r="I2060" s="53" t="s">
        <v>172</v>
      </c>
      <c r="J2060" s="45">
        <f>SUM(J2059)</f>
        <v>0</v>
      </c>
      <c r="K2060" s="45">
        <f t="shared" ref="K2060:Q2060" si="199">SUM(K2059)</f>
        <v>768</v>
      </c>
      <c r="L2060" s="45">
        <f t="shared" si="199"/>
        <v>533.15</v>
      </c>
      <c r="M2060" s="45">
        <f t="shared" si="199"/>
        <v>0</v>
      </c>
      <c r="N2060" s="45">
        <f t="shared" si="199"/>
        <v>0</v>
      </c>
      <c r="O2060" s="45">
        <f t="shared" si="199"/>
        <v>0</v>
      </c>
      <c r="P2060" s="45">
        <f t="shared" si="199"/>
        <v>0</v>
      </c>
      <c r="Q2060" s="45">
        <f t="shared" si="199"/>
        <v>0</v>
      </c>
      <c r="R2060" s="53" t="s">
        <v>172</v>
      </c>
      <c r="S2060" s="53" t="s">
        <v>172</v>
      </c>
    </row>
    <row r="2061" spans="1:19" ht="20.25" x14ac:dyDescent="0.25">
      <c r="A2061" s="49" t="s">
        <v>34</v>
      </c>
      <c r="B2061" s="49"/>
      <c r="C2061" s="53" t="s">
        <v>172</v>
      </c>
      <c r="D2061" s="53" t="s">
        <v>172</v>
      </c>
      <c r="E2061" s="53" t="s">
        <v>172</v>
      </c>
      <c r="F2061" s="53" t="s">
        <v>172</v>
      </c>
      <c r="G2061" s="53" t="s">
        <v>172</v>
      </c>
      <c r="H2061" s="53" t="s">
        <v>172</v>
      </c>
      <c r="I2061" s="53" t="s">
        <v>172</v>
      </c>
      <c r="J2061" s="45">
        <f>J2060</f>
        <v>0</v>
      </c>
      <c r="K2061" s="45">
        <f t="shared" ref="K2061:Q2061" si="200">K2060</f>
        <v>768</v>
      </c>
      <c r="L2061" s="45">
        <f t="shared" si="200"/>
        <v>533.15</v>
      </c>
      <c r="M2061" s="45">
        <f t="shared" si="200"/>
        <v>0</v>
      </c>
      <c r="N2061" s="45">
        <f t="shared" si="200"/>
        <v>0</v>
      </c>
      <c r="O2061" s="45">
        <f t="shared" si="200"/>
        <v>0</v>
      </c>
      <c r="P2061" s="45">
        <f t="shared" si="200"/>
        <v>0</v>
      </c>
      <c r="Q2061" s="45">
        <f t="shared" si="200"/>
        <v>0</v>
      </c>
      <c r="R2061" s="53" t="s">
        <v>172</v>
      </c>
      <c r="S2061" s="53" t="s">
        <v>172</v>
      </c>
    </row>
    <row r="2062" spans="1:19" ht="20.25" x14ac:dyDescent="0.3">
      <c r="A2062" s="455" t="s">
        <v>2048</v>
      </c>
      <c r="B2062" s="455"/>
      <c r="C2062" s="455"/>
      <c r="D2062" s="455"/>
      <c r="E2062" s="455"/>
      <c r="F2062" s="455"/>
      <c r="G2062" s="455"/>
      <c r="H2062" s="455"/>
      <c r="I2062" s="455"/>
      <c r="J2062" s="455"/>
      <c r="K2062" s="455"/>
      <c r="L2062" s="455"/>
      <c r="M2062" s="455"/>
      <c r="N2062" s="455"/>
      <c r="O2062" s="455"/>
      <c r="P2062" s="455"/>
      <c r="Q2062" s="455"/>
      <c r="R2062" s="455"/>
      <c r="S2062" s="456"/>
    </row>
    <row r="2063" spans="1:19" ht="20.25" x14ac:dyDescent="0.3">
      <c r="A2063" s="457" t="s">
        <v>2049</v>
      </c>
      <c r="B2063" s="457"/>
      <c r="C2063" s="457"/>
      <c r="D2063" s="457"/>
      <c r="E2063" s="457"/>
      <c r="F2063" s="457"/>
      <c r="G2063" s="457"/>
      <c r="H2063" s="457"/>
      <c r="I2063" s="457"/>
      <c r="J2063" s="457"/>
      <c r="K2063" s="457"/>
      <c r="L2063" s="457"/>
      <c r="M2063" s="457"/>
      <c r="N2063" s="457"/>
      <c r="O2063" s="457"/>
      <c r="P2063" s="457"/>
      <c r="Q2063" s="457"/>
      <c r="R2063" s="457"/>
      <c r="S2063" s="458"/>
    </row>
    <row r="2064" spans="1:19" ht="20.25" x14ac:dyDescent="0.3">
      <c r="A2064" s="39">
        <v>349</v>
      </c>
      <c r="B2064" s="40" t="s">
        <v>698</v>
      </c>
      <c r="C2064" s="50">
        <v>42204</v>
      </c>
      <c r="D2064" s="39" t="s">
        <v>1896</v>
      </c>
      <c r="E2064" s="39">
        <v>1979</v>
      </c>
      <c r="F2064" s="39" t="s">
        <v>2122</v>
      </c>
      <c r="G2064" s="51" t="s">
        <v>2096</v>
      </c>
      <c r="H2064" s="39">
        <v>2</v>
      </c>
      <c r="I2064" s="39">
        <v>2</v>
      </c>
      <c r="J2064" s="39">
        <v>0</v>
      </c>
      <c r="K2064" s="39">
        <v>897</v>
      </c>
      <c r="L2064" s="39">
        <v>552.24</v>
      </c>
      <c r="M2064" s="41">
        <v>0</v>
      </c>
      <c r="N2064" s="41">
        <f t="shared" si="196"/>
        <v>0</v>
      </c>
      <c r="O2064" s="41">
        <v>0</v>
      </c>
      <c r="P2064" s="41">
        <v>0</v>
      </c>
      <c r="Q2064" s="41">
        <v>0</v>
      </c>
      <c r="R2064" s="52">
        <v>45658</v>
      </c>
      <c r="S2064" s="52">
        <v>46022</v>
      </c>
    </row>
    <row r="2065" spans="1:19" ht="20.25" x14ac:dyDescent="0.25">
      <c r="A2065" s="42" t="s">
        <v>22</v>
      </c>
      <c r="B2065" s="42"/>
      <c r="C2065" s="53" t="s">
        <v>172</v>
      </c>
      <c r="D2065" s="53" t="s">
        <v>172</v>
      </c>
      <c r="E2065" s="53" t="s">
        <v>172</v>
      </c>
      <c r="F2065" s="53" t="s">
        <v>172</v>
      </c>
      <c r="G2065" s="53" t="s">
        <v>172</v>
      </c>
      <c r="H2065" s="53" t="s">
        <v>172</v>
      </c>
      <c r="I2065" s="53" t="s">
        <v>172</v>
      </c>
      <c r="J2065" s="45">
        <f>SUM(J2064)</f>
        <v>0</v>
      </c>
      <c r="K2065" s="45">
        <f t="shared" ref="K2065:Q2065" si="201">SUM(K2064)</f>
        <v>897</v>
      </c>
      <c r="L2065" s="45">
        <f t="shared" si="201"/>
        <v>552.24</v>
      </c>
      <c r="M2065" s="45">
        <f t="shared" si="201"/>
        <v>0</v>
      </c>
      <c r="N2065" s="45">
        <f t="shared" si="201"/>
        <v>0</v>
      </c>
      <c r="O2065" s="45">
        <f t="shared" si="201"/>
        <v>0</v>
      </c>
      <c r="P2065" s="45">
        <f t="shared" si="201"/>
        <v>0</v>
      </c>
      <c r="Q2065" s="45">
        <f t="shared" si="201"/>
        <v>0</v>
      </c>
      <c r="R2065" s="53" t="s">
        <v>172</v>
      </c>
      <c r="S2065" s="53" t="s">
        <v>172</v>
      </c>
    </row>
    <row r="2066" spans="1:19" ht="20.25" x14ac:dyDescent="0.25">
      <c r="A2066" s="49" t="s">
        <v>34</v>
      </c>
      <c r="B2066" s="49"/>
      <c r="C2066" s="53" t="s">
        <v>172</v>
      </c>
      <c r="D2066" s="53" t="s">
        <v>172</v>
      </c>
      <c r="E2066" s="53" t="s">
        <v>172</v>
      </c>
      <c r="F2066" s="53" t="s">
        <v>172</v>
      </c>
      <c r="G2066" s="53" t="s">
        <v>172</v>
      </c>
      <c r="H2066" s="53" t="s">
        <v>172</v>
      </c>
      <c r="I2066" s="53" t="s">
        <v>172</v>
      </c>
      <c r="J2066" s="45">
        <f>J2065</f>
        <v>0</v>
      </c>
      <c r="K2066" s="45">
        <f t="shared" ref="K2066:Q2066" si="202">K2065</f>
        <v>897</v>
      </c>
      <c r="L2066" s="45">
        <f t="shared" si="202"/>
        <v>552.24</v>
      </c>
      <c r="M2066" s="45">
        <f t="shared" si="202"/>
        <v>0</v>
      </c>
      <c r="N2066" s="45">
        <f t="shared" si="202"/>
        <v>0</v>
      </c>
      <c r="O2066" s="45">
        <f t="shared" si="202"/>
        <v>0</v>
      </c>
      <c r="P2066" s="45">
        <f t="shared" si="202"/>
        <v>0</v>
      </c>
      <c r="Q2066" s="45">
        <f t="shared" si="202"/>
        <v>0</v>
      </c>
      <c r="R2066" s="53" t="s">
        <v>172</v>
      </c>
      <c r="S2066" s="53" t="s">
        <v>172</v>
      </c>
    </row>
    <row r="2067" spans="1:19" ht="20.25" x14ac:dyDescent="0.3">
      <c r="A2067" s="455" t="s">
        <v>2050</v>
      </c>
      <c r="B2067" s="455"/>
      <c r="C2067" s="455"/>
      <c r="D2067" s="455"/>
      <c r="E2067" s="455"/>
      <c r="F2067" s="455"/>
      <c r="G2067" s="455"/>
      <c r="H2067" s="455"/>
      <c r="I2067" s="455"/>
      <c r="J2067" s="455"/>
      <c r="K2067" s="455"/>
      <c r="L2067" s="455"/>
      <c r="M2067" s="455"/>
      <c r="N2067" s="455"/>
      <c r="O2067" s="455"/>
      <c r="P2067" s="455"/>
      <c r="Q2067" s="455"/>
      <c r="R2067" s="455"/>
      <c r="S2067" s="456"/>
    </row>
    <row r="2068" spans="1:19" ht="20.25" x14ac:dyDescent="0.3">
      <c r="A2068" s="457" t="s">
        <v>2051</v>
      </c>
      <c r="B2068" s="457"/>
      <c r="C2068" s="457"/>
      <c r="D2068" s="457"/>
      <c r="E2068" s="457"/>
      <c r="F2068" s="457"/>
      <c r="G2068" s="457"/>
      <c r="H2068" s="457"/>
      <c r="I2068" s="457"/>
      <c r="J2068" s="457"/>
      <c r="K2068" s="457"/>
      <c r="L2068" s="457"/>
      <c r="M2068" s="457"/>
      <c r="N2068" s="457"/>
      <c r="O2068" s="457"/>
      <c r="P2068" s="457"/>
      <c r="Q2068" s="457"/>
      <c r="R2068" s="457"/>
      <c r="S2068" s="458"/>
    </row>
    <row r="2069" spans="1:19" ht="20.25" x14ac:dyDescent="0.3">
      <c r="A2069" s="39">
        <v>350</v>
      </c>
      <c r="B2069" s="40" t="s">
        <v>1477</v>
      </c>
      <c r="C2069" s="50">
        <v>43541</v>
      </c>
      <c r="D2069" s="39" t="s">
        <v>1896</v>
      </c>
      <c r="E2069" s="39">
        <v>1975</v>
      </c>
      <c r="F2069" s="39" t="s">
        <v>2122</v>
      </c>
      <c r="G2069" s="51" t="s">
        <v>2089</v>
      </c>
      <c r="H2069" s="39">
        <v>2</v>
      </c>
      <c r="I2069" s="39">
        <v>1</v>
      </c>
      <c r="J2069" s="39">
        <v>0</v>
      </c>
      <c r="K2069" s="39">
        <v>377.1</v>
      </c>
      <c r="L2069" s="39">
        <v>350.4</v>
      </c>
      <c r="M2069" s="41">
        <v>0</v>
      </c>
      <c r="N2069" s="41">
        <f t="shared" si="196"/>
        <v>0</v>
      </c>
      <c r="O2069" s="41">
        <v>0</v>
      </c>
      <c r="P2069" s="41">
        <v>0</v>
      </c>
      <c r="Q2069" s="41">
        <v>0</v>
      </c>
      <c r="R2069" s="52">
        <v>45658</v>
      </c>
      <c r="S2069" s="52">
        <v>46022</v>
      </c>
    </row>
    <row r="2070" spans="1:19" ht="20.25" x14ac:dyDescent="0.25">
      <c r="A2070" s="42" t="s">
        <v>22</v>
      </c>
      <c r="B2070" s="42"/>
      <c r="C2070" s="53" t="s">
        <v>172</v>
      </c>
      <c r="D2070" s="53" t="s">
        <v>172</v>
      </c>
      <c r="E2070" s="53" t="s">
        <v>172</v>
      </c>
      <c r="F2070" s="53" t="s">
        <v>172</v>
      </c>
      <c r="G2070" s="53" t="s">
        <v>172</v>
      </c>
      <c r="H2070" s="53" t="s">
        <v>172</v>
      </c>
      <c r="I2070" s="53" t="s">
        <v>172</v>
      </c>
      <c r="J2070" s="45">
        <f>SUM(J2069)</f>
        <v>0</v>
      </c>
      <c r="K2070" s="45">
        <f t="shared" ref="K2070:Q2070" si="203">SUM(K2069)</f>
        <v>377.1</v>
      </c>
      <c r="L2070" s="45">
        <f t="shared" si="203"/>
        <v>350.4</v>
      </c>
      <c r="M2070" s="45">
        <f t="shared" si="203"/>
        <v>0</v>
      </c>
      <c r="N2070" s="45">
        <f t="shared" si="203"/>
        <v>0</v>
      </c>
      <c r="O2070" s="45">
        <f t="shared" si="203"/>
        <v>0</v>
      </c>
      <c r="P2070" s="45">
        <f t="shared" si="203"/>
        <v>0</v>
      </c>
      <c r="Q2070" s="45">
        <f t="shared" si="203"/>
        <v>0</v>
      </c>
      <c r="R2070" s="53" t="s">
        <v>172</v>
      </c>
      <c r="S2070" s="53" t="s">
        <v>172</v>
      </c>
    </row>
    <row r="2071" spans="1:19" ht="20.25" x14ac:dyDescent="0.3">
      <c r="A2071" s="463" t="s">
        <v>2052</v>
      </c>
      <c r="B2071" s="463"/>
      <c r="C2071" s="463"/>
      <c r="D2071" s="463"/>
      <c r="E2071" s="463"/>
      <c r="F2071" s="463"/>
      <c r="G2071" s="463"/>
      <c r="H2071" s="463"/>
      <c r="I2071" s="463"/>
      <c r="J2071" s="463"/>
      <c r="K2071" s="463"/>
      <c r="L2071" s="463"/>
      <c r="M2071" s="463"/>
      <c r="N2071" s="463"/>
      <c r="O2071" s="463"/>
      <c r="P2071" s="463"/>
      <c r="Q2071" s="463"/>
      <c r="R2071" s="463"/>
      <c r="S2071" s="464"/>
    </row>
    <row r="2072" spans="1:19" ht="20.25" x14ac:dyDescent="0.3">
      <c r="A2072" s="39">
        <v>351</v>
      </c>
      <c r="B2072" s="43" t="s">
        <v>1478</v>
      </c>
      <c r="C2072" s="50">
        <v>43342</v>
      </c>
      <c r="D2072" s="39" t="s">
        <v>1896</v>
      </c>
      <c r="E2072" s="39">
        <v>1961</v>
      </c>
      <c r="F2072" s="39" t="s">
        <v>2122</v>
      </c>
      <c r="G2072" s="51" t="s">
        <v>2089</v>
      </c>
      <c r="H2072" s="39">
        <v>3</v>
      </c>
      <c r="I2072" s="39">
        <v>2</v>
      </c>
      <c r="J2072" s="39">
        <v>0</v>
      </c>
      <c r="K2072" s="39">
        <v>1900.2</v>
      </c>
      <c r="L2072" s="39">
        <v>928.6</v>
      </c>
      <c r="M2072" s="41">
        <v>0</v>
      </c>
      <c r="N2072" s="41">
        <f t="shared" si="196"/>
        <v>0</v>
      </c>
      <c r="O2072" s="41">
        <v>0</v>
      </c>
      <c r="P2072" s="41">
        <v>0</v>
      </c>
      <c r="Q2072" s="41">
        <v>0</v>
      </c>
      <c r="R2072" s="52">
        <v>45658</v>
      </c>
      <c r="S2072" s="52">
        <v>46022</v>
      </c>
    </row>
    <row r="2073" spans="1:19" ht="20.25" x14ac:dyDescent="0.3">
      <c r="A2073" s="39">
        <v>352</v>
      </c>
      <c r="B2073" s="43" t="s">
        <v>1479</v>
      </c>
      <c r="C2073" s="50">
        <v>43297</v>
      </c>
      <c r="D2073" s="39" t="s">
        <v>1896</v>
      </c>
      <c r="E2073" s="39">
        <v>1957</v>
      </c>
      <c r="F2073" s="39" t="s">
        <v>2122</v>
      </c>
      <c r="G2073" s="51" t="s">
        <v>2089</v>
      </c>
      <c r="H2073" s="39">
        <v>2</v>
      </c>
      <c r="I2073" s="39">
        <v>2</v>
      </c>
      <c r="J2073" s="39">
        <v>0</v>
      </c>
      <c r="K2073" s="39">
        <v>736.8</v>
      </c>
      <c r="L2073" s="39">
        <v>388.1</v>
      </c>
      <c r="M2073" s="41">
        <v>0</v>
      </c>
      <c r="N2073" s="41">
        <f t="shared" si="196"/>
        <v>0</v>
      </c>
      <c r="O2073" s="41">
        <v>0</v>
      </c>
      <c r="P2073" s="41">
        <v>0</v>
      </c>
      <c r="Q2073" s="41">
        <v>0</v>
      </c>
      <c r="R2073" s="52">
        <v>45658</v>
      </c>
      <c r="S2073" s="52">
        <v>46022</v>
      </c>
    </row>
    <row r="2074" spans="1:19" ht="20.25" x14ac:dyDescent="0.3">
      <c r="A2074" s="39">
        <v>353</v>
      </c>
      <c r="B2074" s="43" t="s">
        <v>1480</v>
      </c>
      <c r="C2074" s="50">
        <v>43358</v>
      </c>
      <c r="D2074" s="39" t="s">
        <v>1896</v>
      </c>
      <c r="E2074" s="39">
        <v>1940</v>
      </c>
      <c r="F2074" s="39" t="s">
        <v>2122</v>
      </c>
      <c r="G2074" s="51" t="s">
        <v>2094</v>
      </c>
      <c r="H2074" s="39">
        <v>2</v>
      </c>
      <c r="I2074" s="39">
        <v>1</v>
      </c>
      <c r="J2074" s="39">
        <v>0</v>
      </c>
      <c r="K2074" s="39">
        <v>899.2</v>
      </c>
      <c r="L2074" s="39">
        <v>463.4</v>
      </c>
      <c r="M2074" s="41">
        <v>0</v>
      </c>
      <c r="N2074" s="41">
        <f t="shared" si="196"/>
        <v>0</v>
      </c>
      <c r="O2074" s="41">
        <v>0</v>
      </c>
      <c r="P2074" s="41">
        <v>0</v>
      </c>
      <c r="Q2074" s="41">
        <v>0</v>
      </c>
      <c r="R2074" s="52">
        <v>45658</v>
      </c>
      <c r="S2074" s="52">
        <v>46022</v>
      </c>
    </row>
    <row r="2075" spans="1:19" ht="20.25" x14ac:dyDescent="0.3">
      <c r="A2075" s="39">
        <v>354</v>
      </c>
      <c r="B2075" s="43" t="s">
        <v>1481</v>
      </c>
      <c r="C2075" s="50">
        <v>43365</v>
      </c>
      <c r="D2075" s="39" t="s">
        <v>1896</v>
      </c>
      <c r="E2075" s="39">
        <v>1953</v>
      </c>
      <c r="F2075" s="39" t="s">
        <v>2122</v>
      </c>
      <c r="G2075" s="51" t="s">
        <v>2094</v>
      </c>
      <c r="H2075" s="39">
        <v>2</v>
      </c>
      <c r="I2075" s="39">
        <v>2</v>
      </c>
      <c r="J2075" s="39">
        <v>0</v>
      </c>
      <c r="K2075" s="39">
        <v>727.2</v>
      </c>
      <c r="L2075" s="39">
        <v>401.7</v>
      </c>
      <c r="M2075" s="41">
        <v>0</v>
      </c>
      <c r="N2075" s="41">
        <f t="shared" si="196"/>
        <v>0</v>
      </c>
      <c r="O2075" s="41">
        <v>0</v>
      </c>
      <c r="P2075" s="41">
        <v>0</v>
      </c>
      <c r="Q2075" s="41">
        <v>0</v>
      </c>
      <c r="R2075" s="52">
        <v>45658</v>
      </c>
      <c r="S2075" s="52">
        <v>46022</v>
      </c>
    </row>
    <row r="2076" spans="1:19" ht="20.25" x14ac:dyDescent="0.3">
      <c r="A2076" s="39">
        <v>355</v>
      </c>
      <c r="B2076" s="43" t="s">
        <v>1482</v>
      </c>
      <c r="C2076" s="50">
        <v>43366</v>
      </c>
      <c r="D2076" s="39" t="s">
        <v>1896</v>
      </c>
      <c r="E2076" s="39">
        <v>1956</v>
      </c>
      <c r="F2076" s="39" t="s">
        <v>2122</v>
      </c>
      <c r="G2076" s="51" t="s">
        <v>2090</v>
      </c>
      <c r="H2076" s="39">
        <v>2</v>
      </c>
      <c r="I2076" s="39">
        <v>2</v>
      </c>
      <c r="J2076" s="39">
        <v>0</v>
      </c>
      <c r="K2076" s="39">
        <v>722.6</v>
      </c>
      <c r="L2076" s="39">
        <v>380.4</v>
      </c>
      <c r="M2076" s="41">
        <v>0</v>
      </c>
      <c r="N2076" s="41">
        <f t="shared" si="196"/>
        <v>0</v>
      </c>
      <c r="O2076" s="41">
        <v>0</v>
      </c>
      <c r="P2076" s="41">
        <v>0</v>
      </c>
      <c r="Q2076" s="41">
        <v>0</v>
      </c>
      <c r="R2076" s="52">
        <v>45658</v>
      </c>
      <c r="S2076" s="52">
        <v>46022</v>
      </c>
    </row>
    <row r="2077" spans="1:19" ht="20.25" x14ac:dyDescent="0.3">
      <c r="A2077" s="39">
        <v>356</v>
      </c>
      <c r="B2077" s="43" t="s">
        <v>1483</v>
      </c>
      <c r="C2077" s="50">
        <v>43402</v>
      </c>
      <c r="D2077" s="39" t="s">
        <v>1896</v>
      </c>
      <c r="E2077" s="39">
        <v>1962</v>
      </c>
      <c r="F2077" s="39" t="s">
        <v>2122</v>
      </c>
      <c r="G2077" s="51" t="s">
        <v>2089</v>
      </c>
      <c r="H2077" s="39">
        <v>2</v>
      </c>
      <c r="I2077" s="39">
        <v>1</v>
      </c>
      <c r="J2077" s="39">
        <v>0</v>
      </c>
      <c r="K2077" s="39">
        <v>1066.5999999999999</v>
      </c>
      <c r="L2077" s="39">
        <v>506.2</v>
      </c>
      <c r="M2077" s="41">
        <v>0</v>
      </c>
      <c r="N2077" s="41">
        <f t="shared" si="196"/>
        <v>0</v>
      </c>
      <c r="O2077" s="41">
        <v>0</v>
      </c>
      <c r="P2077" s="41">
        <v>0</v>
      </c>
      <c r="Q2077" s="41">
        <v>0</v>
      </c>
      <c r="R2077" s="52">
        <v>45658</v>
      </c>
      <c r="S2077" s="52">
        <v>46022</v>
      </c>
    </row>
    <row r="2078" spans="1:19" ht="20.25" x14ac:dyDescent="0.3">
      <c r="A2078" s="39">
        <v>357</v>
      </c>
      <c r="B2078" s="40" t="s">
        <v>1484</v>
      </c>
      <c r="C2078" s="50">
        <v>43446</v>
      </c>
      <c r="D2078" s="39" t="s">
        <v>1896</v>
      </c>
      <c r="E2078" s="39">
        <v>1958</v>
      </c>
      <c r="F2078" s="39" t="s">
        <v>2122</v>
      </c>
      <c r="G2078" s="51" t="s">
        <v>2089</v>
      </c>
      <c r="H2078" s="39">
        <v>3</v>
      </c>
      <c r="I2078" s="39">
        <v>3</v>
      </c>
      <c r="J2078" s="39">
        <v>0</v>
      </c>
      <c r="K2078" s="39">
        <v>3380.31</v>
      </c>
      <c r="L2078" s="39">
        <v>1646.7</v>
      </c>
      <c r="M2078" s="41">
        <v>0</v>
      </c>
      <c r="N2078" s="41">
        <f t="shared" si="196"/>
        <v>0</v>
      </c>
      <c r="O2078" s="41">
        <v>0</v>
      </c>
      <c r="P2078" s="41">
        <v>0</v>
      </c>
      <c r="Q2078" s="41">
        <v>0</v>
      </c>
      <c r="R2078" s="52">
        <v>45658</v>
      </c>
      <c r="S2078" s="52">
        <v>46022</v>
      </c>
    </row>
    <row r="2079" spans="1:19" ht="20.25" x14ac:dyDescent="0.3">
      <c r="A2079" s="39">
        <v>358</v>
      </c>
      <c r="B2079" s="40" t="s">
        <v>1485</v>
      </c>
      <c r="C2079" s="50">
        <v>43447</v>
      </c>
      <c r="D2079" s="39" t="s">
        <v>1896</v>
      </c>
      <c r="E2079" s="39">
        <v>1953</v>
      </c>
      <c r="F2079" s="39" t="s">
        <v>2122</v>
      </c>
      <c r="G2079" s="51" t="s">
        <v>2090</v>
      </c>
      <c r="H2079" s="39">
        <v>2</v>
      </c>
      <c r="I2079" s="39">
        <v>1</v>
      </c>
      <c r="J2079" s="39">
        <v>0</v>
      </c>
      <c r="K2079" s="39">
        <v>676.4</v>
      </c>
      <c r="L2079" s="39">
        <v>366.3</v>
      </c>
      <c r="M2079" s="41">
        <v>0</v>
      </c>
      <c r="N2079" s="41">
        <f t="shared" si="196"/>
        <v>0</v>
      </c>
      <c r="O2079" s="41">
        <v>0</v>
      </c>
      <c r="P2079" s="41">
        <v>0</v>
      </c>
      <c r="Q2079" s="41">
        <v>0</v>
      </c>
      <c r="R2079" s="52">
        <v>45658</v>
      </c>
      <c r="S2079" s="52">
        <v>46022</v>
      </c>
    </row>
    <row r="2080" spans="1:19" ht="20.25" x14ac:dyDescent="0.3">
      <c r="A2080" s="39">
        <v>359</v>
      </c>
      <c r="B2080" s="40" t="s">
        <v>1486</v>
      </c>
      <c r="C2080" s="50">
        <v>43417</v>
      </c>
      <c r="D2080" s="39" t="s">
        <v>1896</v>
      </c>
      <c r="E2080" s="39">
        <v>1957</v>
      </c>
      <c r="F2080" s="39" t="s">
        <v>2122</v>
      </c>
      <c r="G2080" s="51" t="s">
        <v>2089</v>
      </c>
      <c r="H2080" s="39">
        <v>2</v>
      </c>
      <c r="I2080" s="39">
        <v>2</v>
      </c>
      <c r="J2080" s="39">
        <v>0</v>
      </c>
      <c r="K2080" s="39">
        <v>742.5</v>
      </c>
      <c r="L2080" s="39">
        <v>379.6</v>
      </c>
      <c r="M2080" s="41">
        <v>0</v>
      </c>
      <c r="N2080" s="41">
        <f t="shared" si="196"/>
        <v>0</v>
      </c>
      <c r="O2080" s="41">
        <v>0</v>
      </c>
      <c r="P2080" s="41">
        <v>0</v>
      </c>
      <c r="Q2080" s="41">
        <v>0</v>
      </c>
      <c r="R2080" s="52">
        <v>45658</v>
      </c>
      <c r="S2080" s="52">
        <v>46022</v>
      </c>
    </row>
    <row r="2081" spans="1:19" ht="20.25" x14ac:dyDescent="0.3">
      <c r="A2081" s="39">
        <v>360</v>
      </c>
      <c r="B2081" s="40" t="s">
        <v>1487</v>
      </c>
      <c r="C2081" s="50">
        <v>43491</v>
      </c>
      <c r="D2081" s="39" t="s">
        <v>1896</v>
      </c>
      <c r="E2081" s="39">
        <v>1955</v>
      </c>
      <c r="F2081" s="39" t="s">
        <v>2122</v>
      </c>
      <c r="G2081" s="51" t="s">
        <v>2090</v>
      </c>
      <c r="H2081" s="39">
        <v>2</v>
      </c>
      <c r="I2081" s="39">
        <v>2</v>
      </c>
      <c r="J2081" s="39">
        <v>0</v>
      </c>
      <c r="K2081" s="39">
        <v>705.7</v>
      </c>
      <c r="L2081" s="39">
        <v>414.2</v>
      </c>
      <c r="M2081" s="41">
        <v>0</v>
      </c>
      <c r="N2081" s="41">
        <f t="shared" si="196"/>
        <v>0</v>
      </c>
      <c r="O2081" s="41">
        <v>0</v>
      </c>
      <c r="P2081" s="41">
        <v>0</v>
      </c>
      <c r="Q2081" s="41">
        <v>0</v>
      </c>
      <c r="R2081" s="52">
        <v>45658</v>
      </c>
      <c r="S2081" s="52">
        <v>46022</v>
      </c>
    </row>
    <row r="2082" spans="1:19" ht="20.25" x14ac:dyDescent="0.3">
      <c r="A2082" s="39">
        <v>361</v>
      </c>
      <c r="B2082" s="40" t="s">
        <v>70</v>
      </c>
      <c r="C2082" s="50">
        <v>43493</v>
      </c>
      <c r="D2082" s="39" t="s">
        <v>1896</v>
      </c>
      <c r="E2082" s="39">
        <v>1956</v>
      </c>
      <c r="F2082" s="39" t="s">
        <v>2122</v>
      </c>
      <c r="G2082" s="51" t="s">
        <v>2090</v>
      </c>
      <c r="H2082" s="39">
        <v>2</v>
      </c>
      <c r="I2082" s="39">
        <v>2</v>
      </c>
      <c r="J2082" s="39">
        <v>0</v>
      </c>
      <c r="K2082" s="39">
        <v>713.2</v>
      </c>
      <c r="L2082" s="39">
        <v>396.7</v>
      </c>
      <c r="M2082" s="41">
        <v>0</v>
      </c>
      <c r="N2082" s="41">
        <f t="shared" si="196"/>
        <v>0</v>
      </c>
      <c r="O2082" s="41">
        <v>0</v>
      </c>
      <c r="P2082" s="41">
        <v>0</v>
      </c>
      <c r="Q2082" s="41">
        <v>0</v>
      </c>
      <c r="R2082" s="52">
        <v>45658</v>
      </c>
      <c r="S2082" s="52">
        <v>46022</v>
      </c>
    </row>
    <row r="2083" spans="1:19" ht="20.25" x14ac:dyDescent="0.3">
      <c r="A2083" s="39">
        <v>362</v>
      </c>
      <c r="B2083" s="40" t="s">
        <v>1488</v>
      </c>
      <c r="C2083" s="50">
        <v>43521</v>
      </c>
      <c r="D2083" s="39" t="s">
        <v>1896</v>
      </c>
      <c r="E2083" s="39">
        <v>1956</v>
      </c>
      <c r="F2083" s="39" t="s">
        <v>2122</v>
      </c>
      <c r="G2083" s="51" t="s">
        <v>2089</v>
      </c>
      <c r="H2083" s="39">
        <v>2</v>
      </c>
      <c r="I2083" s="39">
        <v>2</v>
      </c>
      <c r="J2083" s="39">
        <v>0</v>
      </c>
      <c r="K2083" s="39">
        <v>1965.2</v>
      </c>
      <c r="L2083" s="39">
        <v>730.5</v>
      </c>
      <c r="M2083" s="41">
        <v>0</v>
      </c>
      <c r="N2083" s="41">
        <f t="shared" si="196"/>
        <v>0</v>
      </c>
      <c r="O2083" s="41">
        <v>0</v>
      </c>
      <c r="P2083" s="41">
        <v>0</v>
      </c>
      <c r="Q2083" s="41">
        <v>0</v>
      </c>
      <c r="R2083" s="52">
        <v>45658</v>
      </c>
      <c r="S2083" s="52">
        <v>46022</v>
      </c>
    </row>
    <row r="2084" spans="1:19" ht="20.25" x14ac:dyDescent="0.3">
      <c r="A2084" s="39">
        <v>363</v>
      </c>
      <c r="B2084" s="40" t="s">
        <v>1489</v>
      </c>
      <c r="C2084" s="50">
        <v>43290</v>
      </c>
      <c r="D2084" s="39" t="s">
        <v>1896</v>
      </c>
      <c r="E2084" s="39">
        <v>1959</v>
      </c>
      <c r="F2084" s="39" t="s">
        <v>2122</v>
      </c>
      <c r="G2084" s="51" t="s">
        <v>2094</v>
      </c>
      <c r="H2084" s="39">
        <v>2</v>
      </c>
      <c r="I2084" s="39">
        <v>2</v>
      </c>
      <c r="J2084" s="39">
        <v>0</v>
      </c>
      <c r="K2084" s="39">
        <v>823</v>
      </c>
      <c r="L2084" s="39">
        <v>415</v>
      </c>
      <c r="M2084" s="41">
        <v>0</v>
      </c>
      <c r="N2084" s="41">
        <f t="shared" si="196"/>
        <v>0</v>
      </c>
      <c r="O2084" s="41">
        <v>0</v>
      </c>
      <c r="P2084" s="41">
        <v>0</v>
      </c>
      <c r="Q2084" s="41">
        <v>0</v>
      </c>
      <c r="R2084" s="52">
        <v>45658</v>
      </c>
      <c r="S2084" s="52">
        <v>46022</v>
      </c>
    </row>
    <row r="2085" spans="1:19" ht="20.25" x14ac:dyDescent="0.25">
      <c r="A2085" s="42" t="s">
        <v>22</v>
      </c>
      <c r="B2085" s="42"/>
      <c r="C2085" s="53" t="s">
        <v>172</v>
      </c>
      <c r="D2085" s="53" t="s">
        <v>172</v>
      </c>
      <c r="E2085" s="53" t="s">
        <v>172</v>
      </c>
      <c r="F2085" s="53" t="s">
        <v>172</v>
      </c>
      <c r="G2085" s="53" t="s">
        <v>172</v>
      </c>
      <c r="H2085" s="53" t="s">
        <v>172</v>
      </c>
      <c r="I2085" s="53" t="s">
        <v>172</v>
      </c>
      <c r="J2085" s="45">
        <f>SUM(J2072:J2084)</f>
        <v>0</v>
      </c>
      <c r="K2085" s="45">
        <f t="shared" ref="K2085:Q2085" si="204">SUM(K2072:K2084)</f>
        <v>15058.910000000002</v>
      </c>
      <c r="L2085" s="45">
        <f t="shared" si="204"/>
        <v>7417.4</v>
      </c>
      <c r="M2085" s="45">
        <f t="shared" si="204"/>
        <v>0</v>
      </c>
      <c r="N2085" s="45">
        <f t="shared" si="204"/>
        <v>0</v>
      </c>
      <c r="O2085" s="45">
        <f t="shared" si="204"/>
        <v>0</v>
      </c>
      <c r="P2085" s="45">
        <f t="shared" si="204"/>
        <v>0</v>
      </c>
      <c r="Q2085" s="45">
        <f t="shared" si="204"/>
        <v>0</v>
      </c>
      <c r="R2085" s="53" t="s">
        <v>172</v>
      </c>
      <c r="S2085" s="53" t="s">
        <v>172</v>
      </c>
    </row>
    <row r="2086" spans="1:19" ht="20.25" x14ac:dyDescent="0.25">
      <c r="A2086" s="49" t="s">
        <v>34</v>
      </c>
      <c r="B2086" s="49"/>
      <c r="C2086" s="53" t="s">
        <v>172</v>
      </c>
      <c r="D2086" s="53" t="s">
        <v>172</v>
      </c>
      <c r="E2086" s="53" t="s">
        <v>172</v>
      </c>
      <c r="F2086" s="53" t="s">
        <v>172</v>
      </c>
      <c r="G2086" s="53" t="s">
        <v>172</v>
      </c>
      <c r="H2086" s="53" t="s">
        <v>172</v>
      </c>
      <c r="I2086" s="53" t="s">
        <v>172</v>
      </c>
      <c r="J2086" s="45">
        <f>J2070+J2085</f>
        <v>0</v>
      </c>
      <c r="K2086" s="45">
        <f t="shared" ref="K2086:Q2086" si="205">K2070+K2085</f>
        <v>15436.010000000002</v>
      </c>
      <c r="L2086" s="45">
        <f t="shared" si="205"/>
        <v>7767.7999999999993</v>
      </c>
      <c r="M2086" s="45">
        <f t="shared" si="205"/>
        <v>0</v>
      </c>
      <c r="N2086" s="45">
        <f t="shared" si="205"/>
        <v>0</v>
      </c>
      <c r="O2086" s="45">
        <f t="shared" si="205"/>
        <v>0</v>
      </c>
      <c r="P2086" s="45">
        <f t="shared" si="205"/>
        <v>0</v>
      </c>
      <c r="Q2086" s="45">
        <f t="shared" si="205"/>
        <v>0</v>
      </c>
      <c r="R2086" s="53" t="s">
        <v>172</v>
      </c>
      <c r="S2086" s="53" t="s">
        <v>172</v>
      </c>
    </row>
    <row r="2087" spans="1:19" ht="20.25" x14ac:dyDescent="0.3">
      <c r="A2087" s="455" t="s">
        <v>1938</v>
      </c>
      <c r="B2087" s="455"/>
      <c r="C2087" s="455"/>
      <c r="D2087" s="455"/>
      <c r="E2087" s="455"/>
      <c r="F2087" s="455"/>
      <c r="G2087" s="455"/>
      <c r="H2087" s="455"/>
      <c r="I2087" s="455"/>
      <c r="J2087" s="455"/>
      <c r="K2087" s="455"/>
      <c r="L2087" s="455"/>
      <c r="M2087" s="455"/>
      <c r="N2087" s="455"/>
      <c r="O2087" s="455"/>
      <c r="P2087" s="455"/>
      <c r="Q2087" s="455"/>
      <c r="R2087" s="455"/>
      <c r="S2087" s="456"/>
    </row>
    <row r="2088" spans="1:19" ht="20.25" x14ac:dyDescent="0.3">
      <c r="A2088" s="457" t="s">
        <v>1939</v>
      </c>
      <c r="B2088" s="457"/>
      <c r="C2088" s="457"/>
      <c r="D2088" s="457"/>
      <c r="E2088" s="457"/>
      <c r="F2088" s="457"/>
      <c r="G2088" s="457"/>
      <c r="H2088" s="457"/>
      <c r="I2088" s="457"/>
      <c r="J2088" s="457"/>
      <c r="K2088" s="457"/>
      <c r="L2088" s="457"/>
      <c r="M2088" s="457"/>
      <c r="N2088" s="457"/>
      <c r="O2088" s="457"/>
      <c r="P2088" s="457"/>
      <c r="Q2088" s="457"/>
      <c r="R2088" s="457"/>
      <c r="S2088" s="458"/>
    </row>
    <row r="2089" spans="1:19" ht="20.25" x14ac:dyDescent="0.3">
      <c r="A2089" s="39">
        <v>364</v>
      </c>
      <c r="B2089" s="40" t="s">
        <v>1475</v>
      </c>
      <c r="C2089" s="50">
        <v>42676</v>
      </c>
      <c r="D2089" s="39" t="s">
        <v>1896</v>
      </c>
      <c r="E2089" s="39">
        <v>1958</v>
      </c>
      <c r="F2089" s="39" t="s">
        <v>2122</v>
      </c>
      <c r="G2089" s="51" t="s">
        <v>2089</v>
      </c>
      <c r="H2089" s="39">
        <v>2</v>
      </c>
      <c r="I2089" s="39">
        <v>1</v>
      </c>
      <c r="J2089" s="39">
        <v>0</v>
      </c>
      <c r="K2089" s="39">
        <v>645</v>
      </c>
      <c r="L2089" s="39">
        <v>429.61</v>
      </c>
      <c r="M2089" s="41">
        <v>0</v>
      </c>
      <c r="N2089" s="41">
        <f t="shared" si="196"/>
        <v>0</v>
      </c>
      <c r="O2089" s="41">
        <v>0</v>
      </c>
      <c r="P2089" s="41">
        <v>0</v>
      </c>
      <c r="Q2089" s="41">
        <v>0</v>
      </c>
      <c r="R2089" s="52">
        <v>45658</v>
      </c>
      <c r="S2089" s="52">
        <v>46022</v>
      </c>
    </row>
    <row r="2090" spans="1:19" ht="20.25" x14ac:dyDescent="0.3">
      <c r="A2090" s="39">
        <v>365</v>
      </c>
      <c r="B2090" s="40" t="s">
        <v>1476</v>
      </c>
      <c r="C2090" s="50">
        <v>42677</v>
      </c>
      <c r="D2090" s="39" t="s">
        <v>1896</v>
      </c>
      <c r="E2090" s="39">
        <v>1959</v>
      </c>
      <c r="F2090" s="39" t="s">
        <v>2122</v>
      </c>
      <c r="G2090" s="51" t="s">
        <v>2089</v>
      </c>
      <c r="H2090" s="39">
        <v>2</v>
      </c>
      <c r="I2090" s="39">
        <v>1</v>
      </c>
      <c r="J2090" s="39">
        <v>0</v>
      </c>
      <c r="K2090" s="39">
        <v>647.85</v>
      </c>
      <c r="L2090" s="39">
        <v>431.2</v>
      </c>
      <c r="M2090" s="41">
        <v>0</v>
      </c>
      <c r="N2090" s="41">
        <f t="shared" si="196"/>
        <v>0</v>
      </c>
      <c r="O2090" s="41">
        <v>0</v>
      </c>
      <c r="P2090" s="41">
        <v>0</v>
      </c>
      <c r="Q2090" s="41">
        <v>0</v>
      </c>
      <c r="R2090" s="52">
        <v>45658</v>
      </c>
      <c r="S2090" s="52">
        <v>46022</v>
      </c>
    </row>
    <row r="2091" spans="1:19" ht="20.25" x14ac:dyDescent="0.3">
      <c r="A2091" s="39">
        <v>366</v>
      </c>
      <c r="B2091" s="40" t="s">
        <v>1469</v>
      </c>
      <c r="C2091" s="50">
        <v>42783</v>
      </c>
      <c r="D2091" s="39" t="s">
        <v>1896</v>
      </c>
      <c r="E2091" s="39">
        <v>1958</v>
      </c>
      <c r="F2091" s="39" t="s">
        <v>2122</v>
      </c>
      <c r="G2091" s="51" t="s">
        <v>2089</v>
      </c>
      <c r="H2091" s="39">
        <v>2</v>
      </c>
      <c r="I2091" s="39">
        <v>2</v>
      </c>
      <c r="J2091" s="39">
        <v>0</v>
      </c>
      <c r="K2091" s="39">
        <v>925.7</v>
      </c>
      <c r="L2091" s="39">
        <v>617.73</v>
      </c>
      <c r="M2091" s="41">
        <v>0</v>
      </c>
      <c r="N2091" s="41">
        <f t="shared" si="196"/>
        <v>0</v>
      </c>
      <c r="O2091" s="41">
        <v>0</v>
      </c>
      <c r="P2091" s="41">
        <v>0</v>
      </c>
      <c r="Q2091" s="41">
        <v>0</v>
      </c>
      <c r="R2091" s="52">
        <v>45658</v>
      </c>
      <c r="S2091" s="52">
        <v>46022</v>
      </c>
    </row>
    <row r="2092" spans="1:19" ht="20.25" x14ac:dyDescent="0.3">
      <c r="A2092" s="39">
        <v>367</v>
      </c>
      <c r="B2092" s="40" t="s">
        <v>1470</v>
      </c>
      <c r="C2092" s="50">
        <v>42776</v>
      </c>
      <c r="D2092" s="39" t="s">
        <v>1896</v>
      </c>
      <c r="E2092" s="39">
        <v>1962</v>
      </c>
      <c r="F2092" s="39" t="s">
        <v>2122</v>
      </c>
      <c r="G2092" s="51" t="s">
        <v>2089</v>
      </c>
      <c r="H2092" s="39">
        <v>2</v>
      </c>
      <c r="I2092" s="39">
        <v>2</v>
      </c>
      <c r="J2092" s="39">
        <v>0</v>
      </c>
      <c r="K2092" s="39">
        <v>951.75</v>
      </c>
      <c r="L2092" s="39">
        <v>591.13</v>
      </c>
      <c r="M2092" s="41">
        <v>0</v>
      </c>
      <c r="N2092" s="41">
        <f t="shared" si="196"/>
        <v>0</v>
      </c>
      <c r="O2092" s="41">
        <v>0</v>
      </c>
      <c r="P2092" s="41">
        <v>0</v>
      </c>
      <c r="Q2092" s="41">
        <v>0</v>
      </c>
      <c r="R2092" s="52">
        <v>45658</v>
      </c>
      <c r="S2092" s="52">
        <v>46022</v>
      </c>
    </row>
    <row r="2093" spans="1:19" ht="20.25" x14ac:dyDescent="0.3">
      <c r="A2093" s="39">
        <v>368</v>
      </c>
      <c r="B2093" s="40" t="s">
        <v>1471</v>
      </c>
      <c r="C2093" s="50">
        <v>42778</v>
      </c>
      <c r="D2093" s="39" t="s">
        <v>1896</v>
      </c>
      <c r="E2093" s="39">
        <v>1962</v>
      </c>
      <c r="F2093" s="39" t="s">
        <v>2122</v>
      </c>
      <c r="G2093" s="51" t="s">
        <v>2089</v>
      </c>
      <c r="H2093" s="39">
        <v>2</v>
      </c>
      <c r="I2093" s="39">
        <v>2</v>
      </c>
      <c r="J2093" s="39">
        <v>0</v>
      </c>
      <c r="K2093" s="39">
        <v>952.8</v>
      </c>
      <c r="L2093" s="39">
        <v>635.5</v>
      </c>
      <c r="M2093" s="41">
        <v>0</v>
      </c>
      <c r="N2093" s="41">
        <f t="shared" si="196"/>
        <v>0</v>
      </c>
      <c r="O2093" s="41">
        <v>0</v>
      </c>
      <c r="P2093" s="41">
        <v>0</v>
      </c>
      <c r="Q2093" s="41">
        <v>0</v>
      </c>
      <c r="R2093" s="52">
        <v>45658</v>
      </c>
      <c r="S2093" s="52">
        <v>46022</v>
      </c>
    </row>
    <row r="2094" spans="1:19" ht="20.25" x14ac:dyDescent="0.3">
      <c r="A2094" s="39">
        <v>369</v>
      </c>
      <c r="B2094" s="40" t="s">
        <v>1472</v>
      </c>
      <c r="C2094" s="50">
        <v>42782</v>
      </c>
      <c r="D2094" s="39" t="s">
        <v>1896</v>
      </c>
      <c r="E2094" s="39">
        <v>1961</v>
      </c>
      <c r="F2094" s="39" t="s">
        <v>2122</v>
      </c>
      <c r="G2094" s="51" t="s">
        <v>2089</v>
      </c>
      <c r="H2094" s="39">
        <v>2</v>
      </c>
      <c r="I2094" s="39">
        <v>2</v>
      </c>
      <c r="J2094" s="39">
        <v>0</v>
      </c>
      <c r="K2094" s="39">
        <v>938.55</v>
      </c>
      <c r="L2094" s="39">
        <v>619.86</v>
      </c>
      <c r="M2094" s="41">
        <v>0</v>
      </c>
      <c r="N2094" s="41">
        <f t="shared" si="196"/>
        <v>0</v>
      </c>
      <c r="O2094" s="41">
        <v>0</v>
      </c>
      <c r="P2094" s="41">
        <v>0</v>
      </c>
      <c r="Q2094" s="41">
        <v>0</v>
      </c>
      <c r="R2094" s="52">
        <v>45658</v>
      </c>
      <c r="S2094" s="52">
        <v>46022</v>
      </c>
    </row>
    <row r="2095" spans="1:19" ht="20.25" x14ac:dyDescent="0.3">
      <c r="A2095" s="39">
        <v>370</v>
      </c>
      <c r="B2095" s="40" t="s">
        <v>664</v>
      </c>
      <c r="C2095" s="50">
        <v>42811</v>
      </c>
      <c r="D2095" s="39" t="s">
        <v>1896</v>
      </c>
      <c r="E2095" s="39">
        <v>1960</v>
      </c>
      <c r="F2095" s="39" t="s">
        <v>2122</v>
      </c>
      <c r="G2095" s="51" t="s">
        <v>2089</v>
      </c>
      <c r="H2095" s="39">
        <v>2</v>
      </c>
      <c r="I2095" s="39">
        <v>2</v>
      </c>
      <c r="J2095" s="39">
        <v>0</v>
      </c>
      <c r="K2095" s="39">
        <v>1814.78</v>
      </c>
      <c r="L2095" s="39">
        <v>1386.3</v>
      </c>
      <c r="M2095" s="41">
        <v>0</v>
      </c>
      <c r="N2095" s="41">
        <f t="shared" si="196"/>
        <v>0</v>
      </c>
      <c r="O2095" s="41">
        <v>0</v>
      </c>
      <c r="P2095" s="41">
        <v>0</v>
      </c>
      <c r="Q2095" s="41">
        <v>0</v>
      </c>
      <c r="R2095" s="52">
        <v>45658</v>
      </c>
      <c r="S2095" s="52">
        <v>46022</v>
      </c>
    </row>
    <row r="2096" spans="1:19" ht="20.25" x14ac:dyDescent="0.3">
      <c r="A2096" s="39">
        <v>371</v>
      </c>
      <c r="B2096" s="40" t="s">
        <v>1473</v>
      </c>
      <c r="C2096" s="50">
        <v>42821</v>
      </c>
      <c r="D2096" s="39" t="s">
        <v>1896</v>
      </c>
      <c r="E2096" s="39">
        <v>1972</v>
      </c>
      <c r="F2096" s="39" t="s">
        <v>2122</v>
      </c>
      <c r="G2096" s="51" t="s">
        <v>2089</v>
      </c>
      <c r="H2096" s="39">
        <v>5</v>
      </c>
      <c r="I2096" s="39">
        <v>3</v>
      </c>
      <c r="J2096" s="39">
        <v>0</v>
      </c>
      <c r="K2096" s="39">
        <v>3671.5</v>
      </c>
      <c r="L2096" s="39">
        <v>3488.6</v>
      </c>
      <c r="M2096" s="41">
        <v>0</v>
      </c>
      <c r="N2096" s="41">
        <f t="shared" si="196"/>
        <v>0</v>
      </c>
      <c r="O2096" s="41">
        <v>0</v>
      </c>
      <c r="P2096" s="41">
        <v>0</v>
      </c>
      <c r="Q2096" s="41">
        <v>0</v>
      </c>
      <c r="R2096" s="52">
        <v>45658</v>
      </c>
      <c r="S2096" s="52">
        <v>46022</v>
      </c>
    </row>
    <row r="2097" spans="1:19" ht="20.25" x14ac:dyDescent="0.3">
      <c r="A2097" s="39">
        <v>372</v>
      </c>
      <c r="B2097" s="40" t="s">
        <v>1474</v>
      </c>
      <c r="C2097" s="50">
        <v>42822</v>
      </c>
      <c r="D2097" s="39" t="s">
        <v>1896</v>
      </c>
      <c r="E2097" s="39">
        <v>1970</v>
      </c>
      <c r="F2097" s="39" t="s">
        <v>2122</v>
      </c>
      <c r="G2097" s="51" t="s">
        <v>2089</v>
      </c>
      <c r="H2097" s="39">
        <v>5</v>
      </c>
      <c r="I2097" s="39">
        <v>4</v>
      </c>
      <c r="J2097" s="39">
        <v>0</v>
      </c>
      <c r="K2097" s="39">
        <v>4482.66</v>
      </c>
      <c r="L2097" s="39">
        <v>3193.26</v>
      </c>
      <c r="M2097" s="41">
        <v>0</v>
      </c>
      <c r="N2097" s="41">
        <f t="shared" si="196"/>
        <v>0</v>
      </c>
      <c r="O2097" s="41">
        <v>0</v>
      </c>
      <c r="P2097" s="41">
        <v>0</v>
      </c>
      <c r="Q2097" s="41">
        <v>0</v>
      </c>
      <c r="R2097" s="52">
        <v>45658</v>
      </c>
      <c r="S2097" s="52">
        <v>46022</v>
      </c>
    </row>
    <row r="2098" spans="1:19" ht="20.25" x14ac:dyDescent="0.25">
      <c r="A2098" s="42" t="s">
        <v>22</v>
      </c>
      <c r="B2098" s="42"/>
      <c r="C2098" s="53" t="s">
        <v>172</v>
      </c>
      <c r="D2098" s="53" t="s">
        <v>172</v>
      </c>
      <c r="E2098" s="53" t="s">
        <v>172</v>
      </c>
      <c r="F2098" s="53" t="s">
        <v>172</v>
      </c>
      <c r="G2098" s="53" t="s">
        <v>172</v>
      </c>
      <c r="H2098" s="53" t="s">
        <v>172</v>
      </c>
      <c r="I2098" s="53" t="s">
        <v>172</v>
      </c>
      <c r="J2098" s="45">
        <f>SUM(J2089:J2097)</f>
        <v>0</v>
      </c>
      <c r="K2098" s="45">
        <f t="shared" ref="K2098:Q2098" si="206">SUM(K2089:K2097)</f>
        <v>15030.59</v>
      </c>
      <c r="L2098" s="45">
        <f t="shared" si="206"/>
        <v>11393.19</v>
      </c>
      <c r="M2098" s="45">
        <f t="shared" si="206"/>
        <v>0</v>
      </c>
      <c r="N2098" s="45">
        <f t="shared" si="206"/>
        <v>0</v>
      </c>
      <c r="O2098" s="45">
        <f t="shared" si="206"/>
        <v>0</v>
      </c>
      <c r="P2098" s="45">
        <f t="shared" si="206"/>
        <v>0</v>
      </c>
      <c r="Q2098" s="45">
        <f t="shared" si="206"/>
        <v>0</v>
      </c>
      <c r="R2098" s="53" t="s">
        <v>172</v>
      </c>
      <c r="S2098" s="53" t="s">
        <v>172</v>
      </c>
    </row>
    <row r="2099" spans="1:19" ht="20.25" x14ac:dyDescent="0.25">
      <c r="A2099" s="49" t="s">
        <v>34</v>
      </c>
      <c r="B2099" s="49"/>
      <c r="C2099" s="53" t="s">
        <v>172</v>
      </c>
      <c r="D2099" s="53" t="s">
        <v>172</v>
      </c>
      <c r="E2099" s="53" t="s">
        <v>172</v>
      </c>
      <c r="F2099" s="53" t="s">
        <v>172</v>
      </c>
      <c r="G2099" s="53" t="s">
        <v>172</v>
      </c>
      <c r="H2099" s="53" t="s">
        <v>172</v>
      </c>
      <c r="I2099" s="53" t="s">
        <v>172</v>
      </c>
      <c r="J2099" s="45">
        <f>J2098</f>
        <v>0</v>
      </c>
      <c r="K2099" s="45">
        <f t="shared" ref="K2099:Q2099" si="207">K2098</f>
        <v>15030.59</v>
      </c>
      <c r="L2099" s="45">
        <f t="shared" si="207"/>
        <v>11393.19</v>
      </c>
      <c r="M2099" s="45">
        <f t="shared" si="207"/>
        <v>0</v>
      </c>
      <c r="N2099" s="45">
        <f t="shared" si="207"/>
        <v>0</v>
      </c>
      <c r="O2099" s="45">
        <f t="shared" si="207"/>
        <v>0</v>
      </c>
      <c r="P2099" s="45">
        <f t="shared" si="207"/>
        <v>0</v>
      </c>
      <c r="Q2099" s="45">
        <f t="shared" si="207"/>
        <v>0</v>
      </c>
      <c r="R2099" s="53" t="s">
        <v>172</v>
      </c>
      <c r="S2099" s="53" t="s">
        <v>172</v>
      </c>
    </row>
    <row r="2100" spans="1:19" ht="20.25" x14ac:dyDescent="0.3">
      <c r="A2100" s="455" t="s">
        <v>2053</v>
      </c>
      <c r="B2100" s="455"/>
      <c r="C2100" s="455"/>
      <c r="D2100" s="455"/>
      <c r="E2100" s="455"/>
      <c r="F2100" s="455"/>
      <c r="G2100" s="455"/>
      <c r="H2100" s="455"/>
      <c r="I2100" s="455"/>
      <c r="J2100" s="455"/>
      <c r="K2100" s="455"/>
      <c r="L2100" s="455"/>
      <c r="M2100" s="455"/>
      <c r="N2100" s="455"/>
      <c r="O2100" s="455"/>
      <c r="P2100" s="455"/>
      <c r="Q2100" s="455"/>
      <c r="R2100" s="455"/>
      <c r="S2100" s="456"/>
    </row>
    <row r="2101" spans="1:19" ht="20.25" x14ac:dyDescent="0.3">
      <c r="A2101" s="457" t="s">
        <v>2054</v>
      </c>
      <c r="B2101" s="457"/>
      <c r="C2101" s="457"/>
      <c r="D2101" s="457"/>
      <c r="E2101" s="457"/>
      <c r="F2101" s="457"/>
      <c r="G2101" s="457"/>
      <c r="H2101" s="457"/>
      <c r="I2101" s="457"/>
      <c r="J2101" s="457"/>
      <c r="K2101" s="457"/>
      <c r="L2101" s="457"/>
      <c r="M2101" s="457"/>
      <c r="N2101" s="457"/>
      <c r="O2101" s="457"/>
      <c r="P2101" s="457"/>
      <c r="Q2101" s="457"/>
      <c r="R2101" s="457"/>
      <c r="S2101" s="458"/>
    </row>
    <row r="2102" spans="1:19" ht="20.25" x14ac:dyDescent="0.3">
      <c r="A2102" s="39">
        <v>373</v>
      </c>
      <c r="B2102" s="40" t="s">
        <v>1490</v>
      </c>
      <c r="C2102" s="50">
        <v>42977</v>
      </c>
      <c r="D2102" s="39" t="s">
        <v>1896</v>
      </c>
      <c r="E2102" s="39">
        <v>1973</v>
      </c>
      <c r="F2102" s="39" t="s">
        <v>2122</v>
      </c>
      <c r="G2102" s="51" t="s">
        <v>2094</v>
      </c>
      <c r="H2102" s="39">
        <v>2</v>
      </c>
      <c r="I2102" s="39">
        <v>2</v>
      </c>
      <c r="J2102" s="39">
        <v>0</v>
      </c>
      <c r="K2102" s="39">
        <v>587.1</v>
      </c>
      <c r="L2102" s="39">
        <v>545.1</v>
      </c>
      <c r="M2102" s="41">
        <v>0</v>
      </c>
      <c r="N2102" s="41">
        <f t="shared" si="196"/>
        <v>0</v>
      </c>
      <c r="O2102" s="41">
        <v>0</v>
      </c>
      <c r="P2102" s="41">
        <v>0</v>
      </c>
      <c r="Q2102" s="41">
        <v>0</v>
      </c>
      <c r="R2102" s="52">
        <v>45658</v>
      </c>
      <c r="S2102" s="52">
        <v>46022</v>
      </c>
    </row>
    <row r="2103" spans="1:19" ht="20.25" x14ac:dyDescent="0.3">
      <c r="A2103" s="39">
        <v>374</v>
      </c>
      <c r="B2103" s="40" t="s">
        <v>1491</v>
      </c>
      <c r="C2103" s="50">
        <v>42978</v>
      </c>
      <c r="D2103" s="39" t="s">
        <v>1896</v>
      </c>
      <c r="E2103" s="39">
        <v>1976</v>
      </c>
      <c r="F2103" s="39" t="s">
        <v>2122</v>
      </c>
      <c r="G2103" s="51" t="s">
        <v>2094</v>
      </c>
      <c r="H2103" s="39">
        <v>2</v>
      </c>
      <c r="I2103" s="39">
        <v>2</v>
      </c>
      <c r="J2103" s="39">
        <v>0</v>
      </c>
      <c r="K2103" s="39">
        <v>531.20000000000005</v>
      </c>
      <c r="L2103" s="39">
        <v>488.4</v>
      </c>
      <c r="M2103" s="41">
        <v>0</v>
      </c>
      <c r="N2103" s="41">
        <f t="shared" si="196"/>
        <v>0</v>
      </c>
      <c r="O2103" s="41">
        <v>0</v>
      </c>
      <c r="P2103" s="41">
        <v>0</v>
      </c>
      <c r="Q2103" s="41">
        <v>0</v>
      </c>
      <c r="R2103" s="52">
        <v>45658</v>
      </c>
      <c r="S2103" s="52">
        <v>46022</v>
      </c>
    </row>
    <row r="2104" spans="1:19" ht="20.25" x14ac:dyDescent="0.3">
      <c r="A2104" s="39">
        <v>375</v>
      </c>
      <c r="B2104" s="40" t="s">
        <v>1492</v>
      </c>
      <c r="C2104" s="50">
        <v>42984</v>
      </c>
      <c r="D2104" s="39" t="s">
        <v>1896</v>
      </c>
      <c r="E2104" s="39">
        <v>1970</v>
      </c>
      <c r="F2104" s="39" t="s">
        <v>2122</v>
      </c>
      <c r="G2104" s="51" t="s">
        <v>2094</v>
      </c>
      <c r="H2104" s="39">
        <v>2</v>
      </c>
      <c r="I2104" s="39">
        <v>2</v>
      </c>
      <c r="J2104" s="39">
        <v>0</v>
      </c>
      <c r="K2104" s="39">
        <v>573.6</v>
      </c>
      <c r="L2104" s="39">
        <v>511.3</v>
      </c>
      <c r="M2104" s="41">
        <v>0</v>
      </c>
      <c r="N2104" s="41">
        <f t="shared" si="196"/>
        <v>0</v>
      </c>
      <c r="O2104" s="41">
        <v>0</v>
      </c>
      <c r="P2104" s="41">
        <v>0</v>
      </c>
      <c r="Q2104" s="41">
        <v>0</v>
      </c>
      <c r="R2104" s="52">
        <v>45658</v>
      </c>
      <c r="S2104" s="52">
        <v>46022</v>
      </c>
    </row>
    <row r="2105" spans="1:19" ht="20.25" x14ac:dyDescent="0.25">
      <c r="A2105" s="42" t="s">
        <v>22</v>
      </c>
      <c r="B2105" s="42"/>
      <c r="C2105" s="53" t="s">
        <v>172</v>
      </c>
      <c r="D2105" s="53" t="s">
        <v>172</v>
      </c>
      <c r="E2105" s="53" t="s">
        <v>172</v>
      </c>
      <c r="F2105" s="53" t="s">
        <v>172</v>
      </c>
      <c r="G2105" s="53" t="s">
        <v>172</v>
      </c>
      <c r="H2105" s="53" t="s">
        <v>172</v>
      </c>
      <c r="I2105" s="53" t="s">
        <v>172</v>
      </c>
      <c r="J2105" s="45">
        <f>SUM(J2102:J2104)</f>
        <v>0</v>
      </c>
      <c r="K2105" s="45">
        <f t="shared" ref="K2105:Q2105" si="208">SUM(K2102:K2104)</f>
        <v>1691.9</v>
      </c>
      <c r="L2105" s="45">
        <f t="shared" si="208"/>
        <v>1544.8</v>
      </c>
      <c r="M2105" s="45">
        <f t="shared" si="208"/>
        <v>0</v>
      </c>
      <c r="N2105" s="45">
        <f t="shared" si="208"/>
        <v>0</v>
      </c>
      <c r="O2105" s="45">
        <f t="shared" si="208"/>
        <v>0</v>
      </c>
      <c r="P2105" s="45">
        <f t="shared" si="208"/>
        <v>0</v>
      </c>
      <c r="Q2105" s="45">
        <f t="shared" si="208"/>
        <v>0</v>
      </c>
      <c r="R2105" s="53" t="s">
        <v>172</v>
      </c>
      <c r="S2105" s="53" t="s">
        <v>172</v>
      </c>
    </row>
    <row r="2106" spans="1:19" ht="20.25" x14ac:dyDescent="0.25">
      <c r="A2106" s="49" t="s">
        <v>34</v>
      </c>
      <c r="B2106" s="49"/>
      <c r="C2106" s="53" t="s">
        <v>172</v>
      </c>
      <c r="D2106" s="53" t="s">
        <v>172</v>
      </c>
      <c r="E2106" s="53" t="s">
        <v>172</v>
      </c>
      <c r="F2106" s="53" t="s">
        <v>172</v>
      </c>
      <c r="G2106" s="53" t="s">
        <v>172</v>
      </c>
      <c r="H2106" s="53" t="s">
        <v>172</v>
      </c>
      <c r="I2106" s="53" t="s">
        <v>172</v>
      </c>
      <c r="J2106" s="45">
        <f>J2105</f>
        <v>0</v>
      </c>
      <c r="K2106" s="45">
        <f t="shared" ref="K2106:Q2106" si="209">K2105</f>
        <v>1691.9</v>
      </c>
      <c r="L2106" s="45">
        <f t="shared" si="209"/>
        <v>1544.8</v>
      </c>
      <c r="M2106" s="45">
        <f t="shared" si="209"/>
        <v>0</v>
      </c>
      <c r="N2106" s="45">
        <f t="shared" si="209"/>
        <v>0</v>
      </c>
      <c r="O2106" s="45">
        <f t="shared" si="209"/>
        <v>0</v>
      </c>
      <c r="P2106" s="45">
        <f t="shared" si="209"/>
        <v>0</v>
      </c>
      <c r="Q2106" s="45">
        <f t="shared" si="209"/>
        <v>0</v>
      </c>
      <c r="R2106" s="53" t="s">
        <v>172</v>
      </c>
      <c r="S2106" s="53" t="s">
        <v>172</v>
      </c>
    </row>
    <row r="2107" spans="1:19" ht="20.25" x14ac:dyDescent="0.3">
      <c r="A2107" s="455" t="s">
        <v>2055</v>
      </c>
      <c r="B2107" s="455"/>
      <c r="C2107" s="455"/>
      <c r="D2107" s="455"/>
      <c r="E2107" s="455"/>
      <c r="F2107" s="455"/>
      <c r="G2107" s="455"/>
      <c r="H2107" s="455"/>
      <c r="I2107" s="455"/>
      <c r="J2107" s="455"/>
      <c r="K2107" s="455"/>
      <c r="L2107" s="455"/>
      <c r="M2107" s="455"/>
      <c r="N2107" s="455"/>
      <c r="O2107" s="455"/>
      <c r="P2107" s="455"/>
      <c r="Q2107" s="455"/>
      <c r="R2107" s="455"/>
      <c r="S2107" s="456"/>
    </row>
    <row r="2108" spans="1:19" ht="20.25" x14ac:dyDescent="0.3">
      <c r="A2108" s="457" t="s">
        <v>1552</v>
      </c>
      <c r="B2108" s="457"/>
      <c r="C2108" s="457"/>
      <c r="D2108" s="457"/>
      <c r="E2108" s="457"/>
      <c r="F2108" s="457"/>
      <c r="G2108" s="457"/>
      <c r="H2108" s="457"/>
      <c r="I2108" s="457"/>
      <c r="J2108" s="457"/>
      <c r="K2108" s="457"/>
      <c r="L2108" s="457"/>
      <c r="M2108" s="457"/>
      <c r="N2108" s="457"/>
      <c r="O2108" s="457"/>
      <c r="P2108" s="457"/>
      <c r="Q2108" s="457"/>
      <c r="R2108" s="457"/>
      <c r="S2108" s="458"/>
    </row>
    <row r="2109" spans="1:19" ht="20.25" x14ac:dyDescent="0.3">
      <c r="A2109" s="39">
        <v>376</v>
      </c>
      <c r="B2109" s="40" t="s">
        <v>701</v>
      </c>
      <c r="C2109" s="50">
        <v>43652</v>
      </c>
      <c r="D2109" s="39" t="s">
        <v>1896</v>
      </c>
      <c r="E2109" s="39">
        <v>1971</v>
      </c>
      <c r="F2109" s="39" t="s">
        <v>2122</v>
      </c>
      <c r="G2109" s="51" t="s">
        <v>2089</v>
      </c>
      <c r="H2109" s="39">
        <v>5</v>
      </c>
      <c r="I2109" s="39">
        <v>4</v>
      </c>
      <c r="J2109" s="39">
        <v>0</v>
      </c>
      <c r="K2109" s="39">
        <v>4385.8</v>
      </c>
      <c r="L2109" s="39">
        <v>3155.3</v>
      </c>
      <c r="M2109" s="41">
        <v>0</v>
      </c>
      <c r="N2109" s="41">
        <f t="shared" si="196"/>
        <v>0</v>
      </c>
      <c r="O2109" s="41">
        <v>0</v>
      </c>
      <c r="P2109" s="41">
        <v>0</v>
      </c>
      <c r="Q2109" s="41">
        <v>0</v>
      </c>
      <c r="R2109" s="52">
        <v>45658</v>
      </c>
      <c r="S2109" s="52">
        <v>46022</v>
      </c>
    </row>
    <row r="2110" spans="1:19" ht="20.25" x14ac:dyDescent="0.3">
      <c r="A2110" s="39">
        <v>377</v>
      </c>
      <c r="B2110" s="40" t="s">
        <v>702</v>
      </c>
      <c r="C2110" s="50">
        <v>43654</v>
      </c>
      <c r="D2110" s="39" t="s">
        <v>1896</v>
      </c>
      <c r="E2110" s="39">
        <v>1974</v>
      </c>
      <c r="F2110" s="39" t="s">
        <v>2122</v>
      </c>
      <c r="G2110" s="51" t="s">
        <v>2088</v>
      </c>
      <c r="H2110" s="39">
        <v>5</v>
      </c>
      <c r="I2110" s="39">
        <v>4</v>
      </c>
      <c r="J2110" s="39">
        <v>0</v>
      </c>
      <c r="K2110" s="39">
        <v>4211.8</v>
      </c>
      <c r="L2110" s="39">
        <v>2646.8</v>
      </c>
      <c r="M2110" s="41">
        <v>0</v>
      </c>
      <c r="N2110" s="41">
        <f t="shared" si="196"/>
        <v>0</v>
      </c>
      <c r="O2110" s="41">
        <v>0</v>
      </c>
      <c r="P2110" s="41">
        <v>0</v>
      </c>
      <c r="Q2110" s="41">
        <v>0</v>
      </c>
      <c r="R2110" s="52">
        <v>45658</v>
      </c>
      <c r="S2110" s="52">
        <v>46022</v>
      </c>
    </row>
    <row r="2111" spans="1:19" ht="20.25" x14ac:dyDescent="0.3">
      <c r="A2111" s="39">
        <v>378</v>
      </c>
      <c r="B2111" s="40" t="s">
        <v>1504</v>
      </c>
      <c r="C2111" s="50">
        <v>43742</v>
      </c>
      <c r="D2111" s="39" t="s">
        <v>1896</v>
      </c>
      <c r="E2111" s="39">
        <v>1975</v>
      </c>
      <c r="F2111" s="39" t="s">
        <v>2122</v>
      </c>
      <c r="G2111" s="51" t="s">
        <v>2088</v>
      </c>
      <c r="H2111" s="39">
        <v>5</v>
      </c>
      <c r="I2111" s="39">
        <v>5</v>
      </c>
      <c r="J2111" s="39">
        <v>0</v>
      </c>
      <c r="K2111" s="39">
        <v>5640.5</v>
      </c>
      <c r="L2111" s="39">
        <v>4674.1000000000004</v>
      </c>
      <c r="M2111" s="41">
        <v>0</v>
      </c>
      <c r="N2111" s="41">
        <f t="shared" si="196"/>
        <v>0</v>
      </c>
      <c r="O2111" s="41">
        <v>0</v>
      </c>
      <c r="P2111" s="41">
        <v>0</v>
      </c>
      <c r="Q2111" s="41">
        <v>0</v>
      </c>
      <c r="R2111" s="52">
        <v>45658</v>
      </c>
      <c r="S2111" s="52">
        <v>46022</v>
      </c>
    </row>
    <row r="2112" spans="1:19" ht="20.25" x14ac:dyDescent="0.25">
      <c r="A2112" s="42" t="s">
        <v>22</v>
      </c>
      <c r="B2112" s="42"/>
      <c r="C2112" s="53" t="s">
        <v>172</v>
      </c>
      <c r="D2112" s="53" t="s">
        <v>172</v>
      </c>
      <c r="E2112" s="53" t="s">
        <v>172</v>
      </c>
      <c r="F2112" s="53" t="s">
        <v>172</v>
      </c>
      <c r="G2112" s="53" t="s">
        <v>172</v>
      </c>
      <c r="H2112" s="53" t="s">
        <v>172</v>
      </c>
      <c r="I2112" s="53" t="s">
        <v>172</v>
      </c>
      <c r="J2112" s="45">
        <f>SUM(J2109:J2111)</f>
        <v>0</v>
      </c>
      <c r="K2112" s="45">
        <f t="shared" ref="K2112:Q2112" si="210">SUM(K2109:K2111)</f>
        <v>14238.1</v>
      </c>
      <c r="L2112" s="45">
        <f t="shared" si="210"/>
        <v>10476.200000000001</v>
      </c>
      <c r="M2112" s="45">
        <f t="shared" si="210"/>
        <v>0</v>
      </c>
      <c r="N2112" s="45">
        <f t="shared" si="210"/>
        <v>0</v>
      </c>
      <c r="O2112" s="45">
        <f t="shared" si="210"/>
        <v>0</v>
      </c>
      <c r="P2112" s="45">
        <f t="shared" si="210"/>
        <v>0</v>
      </c>
      <c r="Q2112" s="45">
        <f t="shared" si="210"/>
        <v>0</v>
      </c>
      <c r="R2112" s="53" t="s">
        <v>172</v>
      </c>
      <c r="S2112" s="53" t="s">
        <v>172</v>
      </c>
    </row>
    <row r="2113" spans="1:19" ht="20.25" x14ac:dyDescent="0.3">
      <c r="A2113" s="463" t="s">
        <v>2056</v>
      </c>
      <c r="B2113" s="463"/>
      <c r="C2113" s="463"/>
      <c r="D2113" s="463"/>
      <c r="E2113" s="463"/>
      <c r="F2113" s="463"/>
      <c r="G2113" s="463"/>
      <c r="H2113" s="463"/>
      <c r="I2113" s="463"/>
      <c r="J2113" s="463"/>
      <c r="K2113" s="463"/>
      <c r="L2113" s="463"/>
      <c r="M2113" s="463"/>
      <c r="N2113" s="463"/>
      <c r="O2113" s="463"/>
      <c r="P2113" s="463"/>
      <c r="Q2113" s="463"/>
      <c r="R2113" s="463"/>
      <c r="S2113" s="464"/>
    </row>
    <row r="2114" spans="1:19" ht="20.25" x14ac:dyDescent="0.3">
      <c r="A2114" s="39">
        <v>379</v>
      </c>
      <c r="B2114" s="40" t="s">
        <v>1497</v>
      </c>
      <c r="C2114" s="50">
        <v>43909</v>
      </c>
      <c r="D2114" s="39" t="s">
        <v>1896</v>
      </c>
      <c r="E2114" s="39">
        <v>1963</v>
      </c>
      <c r="F2114" s="39" t="s">
        <v>2122</v>
      </c>
      <c r="G2114" s="51" t="s">
        <v>2094</v>
      </c>
      <c r="H2114" s="39">
        <v>2</v>
      </c>
      <c r="I2114" s="39">
        <v>1</v>
      </c>
      <c r="J2114" s="39">
        <v>0</v>
      </c>
      <c r="K2114" s="39">
        <v>336.5</v>
      </c>
      <c r="L2114" s="39">
        <v>321.8</v>
      </c>
      <c r="M2114" s="41">
        <v>0</v>
      </c>
      <c r="N2114" s="41">
        <f t="shared" si="196"/>
        <v>0</v>
      </c>
      <c r="O2114" s="41">
        <v>0</v>
      </c>
      <c r="P2114" s="41">
        <v>0</v>
      </c>
      <c r="Q2114" s="41">
        <v>0</v>
      </c>
      <c r="R2114" s="52">
        <v>45658</v>
      </c>
      <c r="S2114" s="52">
        <v>46022</v>
      </c>
    </row>
    <row r="2115" spans="1:19" ht="20.25" x14ac:dyDescent="0.3">
      <c r="A2115" s="39">
        <v>380</v>
      </c>
      <c r="B2115" s="40" t="s">
        <v>1499</v>
      </c>
      <c r="C2115" s="50">
        <v>43915</v>
      </c>
      <c r="D2115" s="39" t="s">
        <v>1896</v>
      </c>
      <c r="E2115" s="39">
        <v>1965</v>
      </c>
      <c r="F2115" s="39" t="s">
        <v>2122</v>
      </c>
      <c r="G2115" s="51" t="s">
        <v>2089</v>
      </c>
      <c r="H2115" s="39">
        <v>2</v>
      </c>
      <c r="I2115" s="39">
        <v>2</v>
      </c>
      <c r="J2115" s="39">
        <v>0</v>
      </c>
      <c r="K2115" s="39">
        <v>650.4</v>
      </c>
      <c r="L2115" s="39">
        <v>627</v>
      </c>
      <c r="M2115" s="41">
        <v>0</v>
      </c>
      <c r="N2115" s="41">
        <f t="shared" si="196"/>
        <v>0</v>
      </c>
      <c r="O2115" s="41">
        <v>0</v>
      </c>
      <c r="P2115" s="41">
        <v>0</v>
      </c>
      <c r="Q2115" s="41">
        <v>0</v>
      </c>
      <c r="R2115" s="52">
        <v>45658</v>
      </c>
      <c r="S2115" s="52">
        <v>46022</v>
      </c>
    </row>
    <row r="2116" spans="1:19" ht="20.25" x14ac:dyDescent="0.3">
      <c r="A2116" s="39">
        <v>381</v>
      </c>
      <c r="B2116" s="40" t="s">
        <v>1500</v>
      </c>
      <c r="C2116" s="50">
        <v>43916</v>
      </c>
      <c r="D2116" s="39" t="s">
        <v>1896</v>
      </c>
      <c r="E2116" s="39">
        <v>1961</v>
      </c>
      <c r="F2116" s="39" t="s">
        <v>2122</v>
      </c>
      <c r="G2116" s="51" t="s">
        <v>2094</v>
      </c>
      <c r="H2116" s="39">
        <v>2</v>
      </c>
      <c r="I2116" s="39">
        <v>2</v>
      </c>
      <c r="J2116" s="39">
        <v>0</v>
      </c>
      <c r="K2116" s="39">
        <v>388.3</v>
      </c>
      <c r="L2116" s="39">
        <v>375.1</v>
      </c>
      <c r="M2116" s="41">
        <v>0</v>
      </c>
      <c r="N2116" s="41">
        <f t="shared" ref="N2116:N2179" si="211">M2116</f>
        <v>0</v>
      </c>
      <c r="O2116" s="41">
        <v>0</v>
      </c>
      <c r="P2116" s="41">
        <v>0</v>
      </c>
      <c r="Q2116" s="41">
        <v>0</v>
      </c>
      <c r="R2116" s="52">
        <v>45658</v>
      </c>
      <c r="S2116" s="52">
        <v>46022</v>
      </c>
    </row>
    <row r="2117" spans="1:19" ht="20.25" x14ac:dyDescent="0.3">
      <c r="A2117" s="39">
        <v>382</v>
      </c>
      <c r="B2117" s="40" t="s">
        <v>1502</v>
      </c>
      <c r="C2117" s="50">
        <v>43922</v>
      </c>
      <c r="D2117" s="39" t="s">
        <v>1896</v>
      </c>
      <c r="E2117" s="39">
        <v>1964</v>
      </c>
      <c r="F2117" s="39" t="s">
        <v>2122</v>
      </c>
      <c r="G2117" s="51" t="s">
        <v>2089</v>
      </c>
      <c r="H2117" s="39">
        <v>2</v>
      </c>
      <c r="I2117" s="39">
        <v>2</v>
      </c>
      <c r="J2117" s="39">
        <v>0</v>
      </c>
      <c r="K2117" s="39">
        <v>645.1</v>
      </c>
      <c r="L2117" s="39">
        <v>617</v>
      </c>
      <c r="M2117" s="41">
        <v>0</v>
      </c>
      <c r="N2117" s="41">
        <f t="shared" si="211"/>
        <v>0</v>
      </c>
      <c r="O2117" s="41">
        <v>0</v>
      </c>
      <c r="P2117" s="41">
        <v>0</v>
      </c>
      <c r="Q2117" s="41">
        <v>0</v>
      </c>
      <c r="R2117" s="52">
        <v>45658</v>
      </c>
      <c r="S2117" s="52">
        <v>46022</v>
      </c>
    </row>
    <row r="2118" spans="1:19" ht="20.25" x14ac:dyDescent="0.3">
      <c r="A2118" s="39">
        <v>383</v>
      </c>
      <c r="B2118" s="40" t="s">
        <v>715</v>
      </c>
      <c r="C2118" s="50">
        <v>43886</v>
      </c>
      <c r="D2118" s="39" t="s">
        <v>1896</v>
      </c>
      <c r="E2118" s="39">
        <v>1958</v>
      </c>
      <c r="F2118" s="39" t="s">
        <v>2122</v>
      </c>
      <c r="G2118" s="51" t="s">
        <v>2094</v>
      </c>
      <c r="H2118" s="39">
        <v>2</v>
      </c>
      <c r="I2118" s="39">
        <v>1</v>
      </c>
      <c r="J2118" s="39">
        <v>0</v>
      </c>
      <c r="K2118" s="39">
        <v>351.3</v>
      </c>
      <c r="L2118" s="39">
        <v>345</v>
      </c>
      <c r="M2118" s="41">
        <v>0</v>
      </c>
      <c r="N2118" s="41">
        <f t="shared" si="211"/>
        <v>0</v>
      </c>
      <c r="O2118" s="41">
        <v>0</v>
      </c>
      <c r="P2118" s="41">
        <v>0</v>
      </c>
      <c r="Q2118" s="41">
        <v>0</v>
      </c>
      <c r="R2118" s="52">
        <v>45658</v>
      </c>
      <c r="S2118" s="52">
        <v>46022</v>
      </c>
    </row>
    <row r="2119" spans="1:19" ht="20.25" x14ac:dyDescent="0.3">
      <c r="A2119" s="39">
        <v>384</v>
      </c>
      <c r="B2119" s="40" t="s">
        <v>716</v>
      </c>
      <c r="C2119" s="50">
        <v>43901</v>
      </c>
      <c r="D2119" s="39" t="s">
        <v>1896</v>
      </c>
      <c r="E2119" s="39">
        <v>1962</v>
      </c>
      <c r="F2119" s="39" t="s">
        <v>2122</v>
      </c>
      <c r="G2119" s="51" t="s">
        <v>2094</v>
      </c>
      <c r="H2119" s="39">
        <v>2</v>
      </c>
      <c r="I2119" s="39">
        <v>1</v>
      </c>
      <c r="J2119" s="39">
        <v>0</v>
      </c>
      <c r="K2119" s="39">
        <v>404.4</v>
      </c>
      <c r="L2119" s="39">
        <v>396.3</v>
      </c>
      <c r="M2119" s="41">
        <v>0</v>
      </c>
      <c r="N2119" s="41">
        <f t="shared" si="211"/>
        <v>0</v>
      </c>
      <c r="O2119" s="41">
        <v>0</v>
      </c>
      <c r="P2119" s="41">
        <v>0</v>
      </c>
      <c r="Q2119" s="41">
        <v>0</v>
      </c>
      <c r="R2119" s="52">
        <v>45658</v>
      </c>
      <c r="S2119" s="52">
        <v>46022</v>
      </c>
    </row>
    <row r="2120" spans="1:19" ht="20.25" x14ac:dyDescent="0.25">
      <c r="A2120" s="42" t="s">
        <v>22</v>
      </c>
      <c r="B2120" s="42"/>
      <c r="C2120" s="53" t="s">
        <v>172</v>
      </c>
      <c r="D2120" s="53" t="s">
        <v>172</v>
      </c>
      <c r="E2120" s="53" t="s">
        <v>172</v>
      </c>
      <c r="F2120" s="53" t="s">
        <v>172</v>
      </c>
      <c r="G2120" s="53" t="s">
        <v>172</v>
      </c>
      <c r="H2120" s="53" t="s">
        <v>172</v>
      </c>
      <c r="I2120" s="53" t="s">
        <v>172</v>
      </c>
      <c r="J2120" s="45">
        <f>SUM(J2114:J2119)</f>
        <v>0</v>
      </c>
      <c r="K2120" s="45">
        <f t="shared" ref="K2120:Q2120" si="212">SUM(K2114:K2119)</f>
        <v>2776.0000000000005</v>
      </c>
      <c r="L2120" s="45">
        <f t="shared" si="212"/>
        <v>2682.2000000000003</v>
      </c>
      <c r="M2120" s="45">
        <f t="shared" si="212"/>
        <v>0</v>
      </c>
      <c r="N2120" s="45">
        <f t="shared" si="212"/>
        <v>0</v>
      </c>
      <c r="O2120" s="45">
        <f t="shared" si="212"/>
        <v>0</v>
      </c>
      <c r="P2120" s="45">
        <f t="shared" si="212"/>
        <v>0</v>
      </c>
      <c r="Q2120" s="45">
        <f t="shared" si="212"/>
        <v>0</v>
      </c>
      <c r="R2120" s="53" t="s">
        <v>172</v>
      </c>
      <c r="S2120" s="53" t="s">
        <v>172</v>
      </c>
    </row>
    <row r="2121" spans="1:19" ht="20.25" x14ac:dyDescent="0.25">
      <c r="A2121" s="49" t="s">
        <v>34</v>
      </c>
      <c r="B2121" s="49"/>
      <c r="C2121" s="53" t="s">
        <v>172</v>
      </c>
      <c r="D2121" s="53" t="s">
        <v>172</v>
      </c>
      <c r="E2121" s="53" t="s">
        <v>172</v>
      </c>
      <c r="F2121" s="53" t="s">
        <v>172</v>
      </c>
      <c r="G2121" s="53" t="s">
        <v>172</v>
      </c>
      <c r="H2121" s="53" t="s">
        <v>172</v>
      </c>
      <c r="I2121" s="53" t="s">
        <v>172</v>
      </c>
      <c r="J2121" s="45">
        <f>J2112+J2120</f>
        <v>0</v>
      </c>
      <c r="K2121" s="45">
        <f t="shared" ref="K2121:Q2121" si="213">K2112+K2120</f>
        <v>17014.100000000002</v>
      </c>
      <c r="L2121" s="45">
        <f t="shared" si="213"/>
        <v>13158.400000000001</v>
      </c>
      <c r="M2121" s="45">
        <f t="shared" si="213"/>
        <v>0</v>
      </c>
      <c r="N2121" s="45">
        <f t="shared" si="213"/>
        <v>0</v>
      </c>
      <c r="O2121" s="45">
        <f t="shared" si="213"/>
        <v>0</v>
      </c>
      <c r="P2121" s="45">
        <f t="shared" si="213"/>
        <v>0</v>
      </c>
      <c r="Q2121" s="45">
        <f t="shared" si="213"/>
        <v>0</v>
      </c>
      <c r="R2121" s="53" t="s">
        <v>172</v>
      </c>
      <c r="S2121" s="53" t="s">
        <v>172</v>
      </c>
    </row>
    <row r="2122" spans="1:19" ht="20.25" x14ac:dyDescent="0.3">
      <c r="A2122" s="455" t="s">
        <v>2057</v>
      </c>
      <c r="B2122" s="455"/>
      <c r="C2122" s="455"/>
      <c r="D2122" s="455"/>
      <c r="E2122" s="455"/>
      <c r="F2122" s="455"/>
      <c r="G2122" s="455"/>
      <c r="H2122" s="455"/>
      <c r="I2122" s="455"/>
      <c r="J2122" s="455"/>
      <c r="K2122" s="455"/>
      <c r="L2122" s="455"/>
      <c r="M2122" s="455"/>
      <c r="N2122" s="455"/>
      <c r="O2122" s="455"/>
      <c r="P2122" s="455"/>
      <c r="Q2122" s="455"/>
      <c r="R2122" s="455"/>
      <c r="S2122" s="456"/>
    </row>
    <row r="2123" spans="1:19" ht="20.25" x14ac:dyDescent="0.3">
      <c r="A2123" s="457" t="s">
        <v>2123</v>
      </c>
      <c r="B2123" s="457"/>
      <c r="C2123" s="457"/>
      <c r="D2123" s="457"/>
      <c r="E2123" s="457"/>
      <c r="F2123" s="457"/>
      <c r="G2123" s="457"/>
      <c r="H2123" s="457"/>
      <c r="I2123" s="457"/>
      <c r="J2123" s="457"/>
      <c r="K2123" s="457"/>
      <c r="L2123" s="457"/>
      <c r="M2123" s="457"/>
      <c r="N2123" s="457"/>
      <c r="O2123" s="457"/>
      <c r="P2123" s="457"/>
      <c r="Q2123" s="457"/>
      <c r="R2123" s="457"/>
      <c r="S2123" s="458"/>
    </row>
    <row r="2124" spans="1:19" ht="20.25" x14ac:dyDescent="0.3">
      <c r="A2124" s="39">
        <v>254</v>
      </c>
      <c r="B2124" s="43" t="s">
        <v>1367</v>
      </c>
      <c r="C2124" s="50">
        <v>55881</v>
      </c>
      <c r="D2124" s="39" t="s">
        <v>1896</v>
      </c>
      <c r="E2124" s="39">
        <v>1965</v>
      </c>
      <c r="F2124" s="39" t="s">
        <v>2122</v>
      </c>
      <c r="G2124" s="51" t="s">
        <v>2101</v>
      </c>
      <c r="H2124" s="39">
        <v>4</v>
      </c>
      <c r="I2124" s="39">
        <v>4</v>
      </c>
      <c r="J2124" s="39">
        <v>0</v>
      </c>
      <c r="K2124" s="39">
        <v>2827</v>
      </c>
      <c r="L2124" s="39">
        <v>2027</v>
      </c>
      <c r="M2124" s="41">
        <v>0</v>
      </c>
      <c r="N2124" s="41">
        <f t="shared" si="211"/>
        <v>0</v>
      </c>
      <c r="O2124" s="41">
        <v>0</v>
      </c>
      <c r="P2124" s="41">
        <v>0</v>
      </c>
      <c r="Q2124" s="41">
        <v>0</v>
      </c>
      <c r="R2124" s="52">
        <v>45658</v>
      </c>
      <c r="S2124" s="52">
        <v>46022</v>
      </c>
    </row>
    <row r="2125" spans="1:19" ht="20.25" x14ac:dyDescent="0.3">
      <c r="A2125" s="39">
        <v>255</v>
      </c>
      <c r="B2125" s="43" t="s">
        <v>1368</v>
      </c>
      <c r="C2125" s="50">
        <v>55882</v>
      </c>
      <c r="D2125" s="39" t="s">
        <v>1896</v>
      </c>
      <c r="E2125" s="39">
        <v>1965</v>
      </c>
      <c r="F2125" s="39" t="s">
        <v>2122</v>
      </c>
      <c r="G2125" s="51" t="s">
        <v>2101</v>
      </c>
      <c r="H2125" s="39">
        <v>4</v>
      </c>
      <c r="I2125" s="39">
        <v>4</v>
      </c>
      <c r="J2125" s="39">
        <v>0</v>
      </c>
      <c r="K2125" s="39">
        <v>2827</v>
      </c>
      <c r="L2125" s="39">
        <v>2027</v>
      </c>
      <c r="M2125" s="41">
        <v>0</v>
      </c>
      <c r="N2125" s="41">
        <f t="shared" si="211"/>
        <v>0</v>
      </c>
      <c r="O2125" s="41">
        <v>0</v>
      </c>
      <c r="P2125" s="41">
        <v>0</v>
      </c>
      <c r="Q2125" s="41">
        <v>0</v>
      </c>
      <c r="R2125" s="52">
        <v>45658</v>
      </c>
      <c r="S2125" s="52">
        <v>46022</v>
      </c>
    </row>
    <row r="2126" spans="1:19" ht="20.25" x14ac:dyDescent="0.25">
      <c r="A2126" s="42" t="s">
        <v>22</v>
      </c>
      <c r="B2126" s="42"/>
      <c r="C2126" s="53" t="s">
        <v>172</v>
      </c>
      <c r="D2126" s="53" t="s">
        <v>172</v>
      </c>
      <c r="E2126" s="53" t="s">
        <v>172</v>
      </c>
      <c r="F2126" s="53" t="s">
        <v>172</v>
      </c>
      <c r="G2126" s="53" t="s">
        <v>172</v>
      </c>
      <c r="H2126" s="53" t="s">
        <v>172</v>
      </c>
      <c r="I2126" s="53" t="s">
        <v>172</v>
      </c>
      <c r="J2126" s="45">
        <f>SUM(J2124:J2125)</f>
        <v>0</v>
      </c>
      <c r="K2126" s="45">
        <f t="shared" ref="K2126:Q2126" si="214">SUM(K2124:K2125)</f>
        <v>5654</v>
      </c>
      <c r="L2126" s="45">
        <f t="shared" si="214"/>
        <v>4054</v>
      </c>
      <c r="M2126" s="45">
        <f t="shared" si="214"/>
        <v>0</v>
      </c>
      <c r="N2126" s="45">
        <f t="shared" si="214"/>
        <v>0</v>
      </c>
      <c r="O2126" s="45">
        <f t="shared" si="214"/>
        <v>0</v>
      </c>
      <c r="P2126" s="45">
        <f t="shared" si="214"/>
        <v>0</v>
      </c>
      <c r="Q2126" s="45">
        <f t="shared" si="214"/>
        <v>0</v>
      </c>
      <c r="R2126" s="53" t="s">
        <v>172</v>
      </c>
      <c r="S2126" s="53" t="s">
        <v>172</v>
      </c>
    </row>
    <row r="2127" spans="1:19" ht="20.25" x14ac:dyDescent="0.25">
      <c r="A2127" s="49" t="s">
        <v>34</v>
      </c>
      <c r="B2127" s="49"/>
      <c r="C2127" s="53" t="s">
        <v>172</v>
      </c>
      <c r="D2127" s="53" t="s">
        <v>172</v>
      </c>
      <c r="E2127" s="53" t="s">
        <v>172</v>
      </c>
      <c r="F2127" s="53" t="s">
        <v>172</v>
      </c>
      <c r="G2127" s="53" t="s">
        <v>172</v>
      </c>
      <c r="H2127" s="53" t="s">
        <v>172</v>
      </c>
      <c r="I2127" s="53" t="s">
        <v>172</v>
      </c>
      <c r="J2127" s="45">
        <f>J2126</f>
        <v>0</v>
      </c>
      <c r="K2127" s="45">
        <f t="shared" ref="K2127:Q2127" si="215">K2126</f>
        <v>5654</v>
      </c>
      <c r="L2127" s="45">
        <f t="shared" si="215"/>
        <v>4054</v>
      </c>
      <c r="M2127" s="45">
        <f t="shared" si="215"/>
        <v>0</v>
      </c>
      <c r="N2127" s="45">
        <f t="shared" si="215"/>
        <v>0</v>
      </c>
      <c r="O2127" s="45">
        <f t="shared" si="215"/>
        <v>0</v>
      </c>
      <c r="P2127" s="45">
        <f t="shared" si="215"/>
        <v>0</v>
      </c>
      <c r="Q2127" s="45">
        <f t="shared" si="215"/>
        <v>0</v>
      </c>
      <c r="R2127" s="53" t="s">
        <v>172</v>
      </c>
      <c r="S2127" s="53" t="s">
        <v>172</v>
      </c>
    </row>
    <row r="2128" spans="1:19" ht="20.25" x14ac:dyDescent="0.3">
      <c r="A2128" s="455" t="s">
        <v>2058</v>
      </c>
      <c r="B2128" s="455"/>
      <c r="C2128" s="455"/>
      <c r="D2128" s="455"/>
      <c r="E2128" s="455"/>
      <c r="F2128" s="455"/>
      <c r="G2128" s="455"/>
      <c r="H2128" s="455"/>
      <c r="I2128" s="455"/>
      <c r="J2128" s="455"/>
      <c r="K2128" s="455"/>
      <c r="L2128" s="455"/>
      <c r="M2128" s="455"/>
      <c r="N2128" s="455"/>
      <c r="O2128" s="455"/>
      <c r="P2128" s="455"/>
      <c r="Q2128" s="455"/>
      <c r="R2128" s="455"/>
      <c r="S2128" s="456"/>
    </row>
    <row r="2129" spans="1:19" ht="20.25" x14ac:dyDescent="0.3">
      <c r="A2129" s="457" t="s">
        <v>2059</v>
      </c>
      <c r="B2129" s="457"/>
      <c r="C2129" s="457"/>
      <c r="D2129" s="457"/>
      <c r="E2129" s="457"/>
      <c r="F2129" s="457"/>
      <c r="G2129" s="457"/>
      <c r="H2129" s="457"/>
      <c r="I2129" s="457"/>
      <c r="J2129" s="457"/>
      <c r="K2129" s="457"/>
      <c r="L2129" s="457"/>
      <c r="M2129" s="457"/>
      <c r="N2129" s="457"/>
      <c r="O2129" s="457"/>
      <c r="P2129" s="457"/>
      <c r="Q2129" s="457"/>
      <c r="R2129" s="457"/>
      <c r="S2129" s="458"/>
    </row>
    <row r="2130" spans="1:19" ht="20.25" x14ac:dyDescent="0.3">
      <c r="A2130" s="39">
        <v>385</v>
      </c>
      <c r="B2130" s="40" t="s">
        <v>1510</v>
      </c>
      <c r="C2130" s="50">
        <v>43953</v>
      </c>
      <c r="D2130" s="39" t="s">
        <v>1896</v>
      </c>
      <c r="E2130" s="39">
        <v>1967</v>
      </c>
      <c r="F2130" s="39" t="s">
        <v>2122</v>
      </c>
      <c r="G2130" s="51" t="s">
        <v>2088</v>
      </c>
      <c r="H2130" s="39">
        <v>2</v>
      </c>
      <c r="I2130" s="39">
        <v>2</v>
      </c>
      <c r="J2130" s="39">
        <v>0</v>
      </c>
      <c r="K2130" s="39">
        <v>647.29999999999995</v>
      </c>
      <c r="L2130" s="39">
        <v>647.1</v>
      </c>
      <c r="M2130" s="41">
        <v>0</v>
      </c>
      <c r="N2130" s="41">
        <f t="shared" si="211"/>
        <v>0</v>
      </c>
      <c r="O2130" s="41">
        <v>0</v>
      </c>
      <c r="P2130" s="41">
        <v>0</v>
      </c>
      <c r="Q2130" s="41">
        <v>0</v>
      </c>
      <c r="R2130" s="52">
        <v>45658</v>
      </c>
      <c r="S2130" s="52">
        <v>46022</v>
      </c>
    </row>
    <row r="2131" spans="1:19" ht="20.25" x14ac:dyDescent="0.3">
      <c r="A2131" s="39">
        <v>386</v>
      </c>
      <c r="B2131" s="40" t="s">
        <v>1511</v>
      </c>
      <c r="C2131" s="50">
        <v>43954</v>
      </c>
      <c r="D2131" s="39" t="s">
        <v>1896</v>
      </c>
      <c r="E2131" s="39">
        <v>1967</v>
      </c>
      <c r="F2131" s="39" t="s">
        <v>2122</v>
      </c>
      <c r="G2131" s="51" t="s">
        <v>2088</v>
      </c>
      <c r="H2131" s="39">
        <v>2</v>
      </c>
      <c r="I2131" s="39">
        <v>2</v>
      </c>
      <c r="J2131" s="39">
        <v>0</v>
      </c>
      <c r="K2131" s="39">
        <v>647.87</v>
      </c>
      <c r="L2131" s="39">
        <v>644.9</v>
      </c>
      <c r="M2131" s="41">
        <v>0</v>
      </c>
      <c r="N2131" s="41">
        <f t="shared" si="211"/>
        <v>0</v>
      </c>
      <c r="O2131" s="41">
        <v>0</v>
      </c>
      <c r="P2131" s="41">
        <v>0</v>
      </c>
      <c r="Q2131" s="41">
        <v>0</v>
      </c>
      <c r="R2131" s="52">
        <v>45658</v>
      </c>
      <c r="S2131" s="52">
        <v>46022</v>
      </c>
    </row>
    <row r="2132" spans="1:19" ht="20.25" x14ac:dyDescent="0.3">
      <c r="A2132" s="39">
        <v>387</v>
      </c>
      <c r="B2132" s="40" t="s">
        <v>1512</v>
      </c>
      <c r="C2132" s="50">
        <v>43955</v>
      </c>
      <c r="D2132" s="39" t="s">
        <v>1896</v>
      </c>
      <c r="E2132" s="39">
        <v>1967</v>
      </c>
      <c r="F2132" s="39" t="s">
        <v>2122</v>
      </c>
      <c r="G2132" s="51" t="s">
        <v>2088</v>
      </c>
      <c r="H2132" s="39">
        <v>2</v>
      </c>
      <c r="I2132" s="39">
        <v>2</v>
      </c>
      <c r="J2132" s="39">
        <v>0</v>
      </c>
      <c r="K2132" s="39">
        <v>647.09</v>
      </c>
      <c r="L2132" s="39">
        <v>647.9</v>
      </c>
      <c r="M2132" s="41">
        <v>0</v>
      </c>
      <c r="N2132" s="41">
        <f t="shared" si="211"/>
        <v>0</v>
      </c>
      <c r="O2132" s="41">
        <v>0</v>
      </c>
      <c r="P2132" s="41">
        <v>0</v>
      </c>
      <c r="Q2132" s="41">
        <v>0</v>
      </c>
      <c r="R2132" s="52">
        <v>45658</v>
      </c>
      <c r="S2132" s="52">
        <v>46022</v>
      </c>
    </row>
    <row r="2133" spans="1:19" ht="20.25" x14ac:dyDescent="0.3">
      <c r="A2133" s="39">
        <v>388</v>
      </c>
      <c r="B2133" s="40" t="s">
        <v>1513</v>
      </c>
      <c r="C2133" s="50">
        <v>43956</v>
      </c>
      <c r="D2133" s="39" t="s">
        <v>1896</v>
      </c>
      <c r="E2133" s="39">
        <v>1968</v>
      </c>
      <c r="F2133" s="39" t="s">
        <v>2122</v>
      </c>
      <c r="G2133" s="51" t="s">
        <v>2088</v>
      </c>
      <c r="H2133" s="39">
        <v>2</v>
      </c>
      <c r="I2133" s="39">
        <v>2</v>
      </c>
      <c r="J2133" s="39">
        <v>0</v>
      </c>
      <c r="K2133" s="39">
        <v>647.11</v>
      </c>
      <c r="L2133" s="39">
        <v>645.80000000000007</v>
      </c>
      <c r="M2133" s="41">
        <v>0</v>
      </c>
      <c r="N2133" s="41">
        <f t="shared" si="211"/>
        <v>0</v>
      </c>
      <c r="O2133" s="41">
        <v>0</v>
      </c>
      <c r="P2133" s="41">
        <v>0</v>
      </c>
      <c r="Q2133" s="41">
        <v>0</v>
      </c>
      <c r="R2133" s="52">
        <v>45658</v>
      </c>
      <c r="S2133" s="52">
        <v>46022</v>
      </c>
    </row>
    <row r="2134" spans="1:19" ht="20.25" x14ac:dyDescent="0.25">
      <c r="A2134" s="42" t="s">
        <v>22</v>
      </c>
      <c r="B2134" s="42"/>
      <c r="C2134" s="53" t="s">
        <v>172</v>
      </c>
      <c r="D2134" s="53" t="s">
        <v>172</v>
      </c>
      <c r="E2134" s="53" t="s">
        <v>172</v>
      </c>
      <c r="F2134" s="53" t="s">
        <v>172</v>
      </c>
      <c r="G2134" s="53" t="s">
        <v>172</v>
      </c>
      <c r="H2134" s="53" t="s">
        <v>172</v>
      </c>
      <c r="I2134" s="53" t="s">
        <v>172</v>
      </c>
      <c r="J2134" s="45">
        <f>SUM(J2130:J2133)</f>
        <v>0</v>
      </c>
      <c r="K2134" s="45">
        <f t="shared" ref="K2134:Q2134" si="216">SUM(K2130:K2133)</f>
        <v>2589.3700000000003</v>
      </c>
      <c r="L2134" s="45">
        <f t="shared" si="216"/>
        <v>2585.7000000000003</v>
      </c>
      <c r="M2134" s="45">
        <f t="shared" si="216"/>
        <v>0</v>
      </c>
      <c r="N2134" s="45">
        <f t="shared" si="216"/>
        <v>0</v>
      </c>
      <c r="O2134" s="45">
        <f t="shared" si="216"/>
        <v>0</v>
      </c>
      <c r="P2134" s="45">
        <f t="shared" si="216"/>
        <v>0</v>
      </c>
      <c r="Q2134" s="45">
        <f t="shared" si="216"/>
        <v>0</v>
      </c>
      <c r="R2134" s="53" t="s">
        <v>172</v>
      </c>
      <c r="S2134" s="53" t="s">
        <v>172</v>
      </c>
    </row>
    <row r="2135" spans="1:19" ht="20.25" x14ac:dyDescent="0.25">
      <c r="A2135" s="49" t="s">
        <v>34</v>
      </c>
      <c r="B2135" s="49"/>
      <c r="C2135" s="53" t="s">
        <v>172</v>
      </c>
      <c r="D2135" s="53" t="s">
        <v>172</v>
      </c>
      <c r="E2135" s="53" t="s">
        <v>172</v>
      </c>
      <c r="F2135" s="53" t="s">
        <v>172</v>
      </c>
      <c r="G2135" s="53" t="s">
        <v>172</v>
      </c>
      <c r="H2135" s="53" t="s">
        <v>172</v>
      </c>
      <c r="I2135" s="53" t="s">
        <v>172</v>
      </c>
      <c r="J2135" s="45">
        <f>J2134</f>
        <v>0</v>
      </c>
      <c r="K2135" s="45">
        <f t="shared" ref="K2135:Q2135" si="217">K2134</f>
        <v>2589.3700000000003</v>
      </c>
      <c r="L2135" s="45">
        <f t="shared" si="217"/>
        <v>2585.7000000000003</v>
      </c>
      <c r="M2135" s="45">
        <f t="shared" si="217"/>
        <v>0</v>
      </c>
      <c r="N2135" s="45">
        <f t="shared" si="217"/>
        <v>0</v>
      </c>
      <c r="O2135" s="45">
        <f t="shared" si="217"/>
        <v>0</v>
      </c>
      <c r="P2135" s="45">
        <f t="shared" si="217"/>
        <v>0</v>
      </c>
      <c r="Q2135" s="45">
        <f t="shared" si="217"/>
        <v>0</v>
      </c>
      <c r="R2135" s="53" t="s">
        <v>172</v>
      </c>
      <c r="S2135" s="53" t="s">
        <v>172</v>
      </c>
    </row>
    <row r="2136" spans="1:19" ht="20.25" x14ac:dyDescent="0.3">
      <c r="A2136" s="455" t="s">
        <v>2060</v>
      </c>
      <c r="B2136" s="455"/>
      <c r="C2136" s="455"/>
      <c r="D2136" s="455"/>
      <c r="E2136" s="455"/>
      <c r="F2136" s="455"/>
      <c r="G2136" s="455"/>
      <c r="H2136" s="455"/>
      <c r="I2136" s="455"/>
      <c r="J2136" s="455"/>
      <c r="K2136" s="455"/>
      <c r="L2136" s="455"/>
      <c r="M2136" s="455"/>
      <c r="N2136" s="455"/>
      <c r="O2136" s="455"/>
      <c r="P2136" s="455"/>
      <c r="Q2136" s="455"/>
      <c r="R2136" s="455"/>
      <c r="S2136" s="456"/>
    </row>
    <row r="2137" spans="1:19" ht="20.25" x14ac:dyDescent="0.3">
      <c r="A2137" s="457" t="s">
        <v>2112</v>
      </c>
      <c r="B2137" s="457"/>
      <c r="C2137" s="457"/>
      <c r="D2137" s="457"/>
      <c r="E2137" s="457"/>
      <c r="F2137" s="457"/>
      <c r="G2137" s="457"/>
      <c r="H2137" s="457"/>
      <c r="I2137" s="457"/>
      <c r="J2137" s="457"/>
      <c r="K2137" s="457"/>
      <c r="L2137" s="457"/>
      <c r="M2137" s="457"/>
      <c r="N2137" s="457"/>
      <c r="O2137" s="457"/>
      <c r="P2137" s="457"/>
      <c r="Q2137" s="457"/>
      <c r="R2137" s="457"/>
      <c r="S2137" s="458"/>
    </row>
    <row r="2138" spans="1:19" ht="20.25" x14ac:dyDescent="0.3">
      <c r="A2138" s="39">
        <v>389</v>
      </c>
      <c r="B2138" s="40" t="s">
        <v>1515</v>
      </c>
      <c r="C2138" s="50">
        <v>44423</v>
      </c>
      <c r="D2138" s="39" t="s">
        <v>1896</v>
      </c>
      <c r="E2138" s="39">
        <v>1970</v>
      </c>
      <c r="F2138" s="39" t="s">
        <v>2122</v>
      </c>
      <c r="G2138" s="51" t="s">
        <v>2089</v>
      </c>
      <c r="H2138" s="39">
        <v>3</v>
      </c>
      <c r="I2138" s="39">
        <v>2</v>
      </c>
      <c r="J2138" s="39">
        <v>0</v>
      </c>
      <c r="K2138" s="39">
        <v>1062.9000000000001</v>
      </c>
      <c r="L2138" s="39">
        <v>939.2</v>
      </c>
      <c r="M2138" s="41">
        <v>0</v>
      </c>
      <c r="N2138" s="41">
        <f t="shared" si="211"/>
        <v>0</v>
      </c>
      <c r="O2138" s="41">
        <v>0</v>
      </c>
      <c r="P2138" s="41">
        <v>0</v>
      </c>
      <c r="Q2138" s="41">
        <v>0</v>
      </c>
      <c r="R2138" s="52">
        <v>45658</v>
      </c>
      <c r="S2138" s="52">
        <v>46022</v>
      </c>
    </row>
    <row r="2139" spans="1:19" ht="20.25" x14ac:dyDescent="0.3">
      <c r="A2139" s="39">
        <v>390</v>
      </c>
      <c r="B2139" s="40" t="s">
        <v>1517</v>
      </c>
      <c r="C2139" s="50">
        <v>44447</v>
      </c>
      <c r="D2139" s="39" t="s">
        <v>1896</v>
      </c>
      <c r="E2139" s="39">
        <v>1975</v>
      </c>
      <c r="F2139" s="39" t="s">
        <v>2122</v>
      </c>
      <c r="G2139" s="51" t="s">
        <v>2089</v>
      </c>
      <c r="H2139" s="39">
        <v>5</v>
      </c>
      <c r="I2139" s="39">
        <v>6</v>
      </c>
      <c r="J2139" s="39">
        <v>0</v>
      </c>
      <c r="K2139" s="39">
        <v>5065.3999999999996</v>
      </c>
      <c r="L2139" s="39">
        <v>4446.0999999999995</v>
      </c>
      <c r="M2139" s="41">
        <v>0</v>
      </c>
      <c r="N2139" s="41">
        <f t="shared" si="211"/>
        <v>0</v>
      </c>
      <c r="O2139" s="41">
        <v>0</v>
      </c>
      <c r="P2139" s="41">
        <v>0</v>
      </c>
      <c r="Q2139" s="41">
        <v>0</v>
      </c>
      <c r="R2139" s="52">
        <v>45658</v>
      </c>
      <c r="S2139" s="52">
        <v>46022</v>
      </c>
    </row>
    <row r="2140" spans="1:19" ht="20.25" x14ac:dyDescent="0.3">
      <c r="A2140" s="39">
        <v>391</v>
      </c>
      <c r="B2140" s="40" t="s">
        <v>1140</v>
      </c>
      <c r="C2140" s="50">
        <v>44355</v>
      </c>
      <c r="D2140" s="39" t="s">
        <v>1896</v>
      </c>
      <c r="E2140" s="39">
        <v>1973</v>
      </c>
      <c r="F2140" s="39" t="s">
        <v>2122</v>
      </c>
      <c r="G2140" s="51" t="s">
        <v>2089</v>
      </c>
      <c r="H2140" s="39">
        <v>5</v>
      </c>
      <c r="I2140" s="39">
        <v>4</v>
      </c>
      <c r="J2140" s="39">
        <v>0</v>
      </c>
      <c r="K2140" s="39">
        <v>4166.3999999999996</v>
      </c>
      <c r="L2140" s="39">
        <v>3721.6</v>
      </c>
      <c r="M2140" s="41">
        <v>0</v>
      </c>
      <c r="N2140" s="41">
        <f t="shared" si="211"/>
        <v>0</v>
      </c>
      <c r="O2140" s="41">
        <v>0</v>
      </c>
      <c r="P2140" s="41">
        <v>0</v>
      </c>
      <c r="Q2140" s="41">
        <v>0</v>
      </c>
      <c r="R2140" s="52">
        <v>45658</v>
      </c>
      <c r="S2140" s="52">
        <v>46022</v>
      </c>
    </row>
    <row r="2141" spans="1:19" ht="20.25" x14ac:dyDescent="0.3">
      <c r="A2141" s="39">
        <v>392</v>
      </c>
      <c r="B2141" s="40" t="s">
        <v>73</v>
      </c>
      <c r="C2141" s="50">
        <v>44489</v>
      </c>
      <c r="D2141" s="39" t="s">
        <v>1896</v>
      </c>
      <c r="E2141" s="39">
        <v>1983</v>
      </c>
      <c r="F2141" s="39" t="s">
        <v>2122</v>
      </c>
      <c r="G2141" s="51" t="s">
        <v>2090</v>
      </c>
      <c r="H2141" s="39">
        <v>9</v>
      </c>
      <c r="I2141" s="39">
        <v>1</v>
      </c>
      <c r="J2141" s="39">
        <v>0</v>
      </c>
      <c r="K2141" s="39">
        <v>3025.3</v>
      </c>
      <c r="L2141" s="39">
        <v>2336.8000000000002</v>
      </c>
      <c r="M2141" s="41">
        <v>0</v>
      </c>
      <c r="N2141" s="41">
        <f t="shared" si="211"/>
        <v>0</v>
      </c>
      <c r="O2141" s="41">
        <v>0</v>
      </c>
      <c r="P2141" s="41">
        <v>0</v>
      </c>
      <c r="Q2141" s="41">
        <v>0</v>
      </c>
      <c r="R2141" s="52">
        <v>45658</v>
      </c>
      <c r="S2141" s="52">
        <v>46022</v>
      </c>
    </row>
    <row r="2142" spans="1:19" ht="20.25" x14ac:dyDescent="0.3">
      <c r="A2142" s="39">
        <v>393</v>
      </c>
      <c r="B2142" s="40" t="s">
        <v>738</v>
      </c>
      <c r="C2142" s="50">
        <v>44517</v>
      </c>
      <c r="D2142" s="39" t="s">
        <v>1896</v>
      </c>
      <c r="E2142" s="39">
        <v>1978</v>
      </c>
      <c r="F2142" s="39" t="s">
        <v>2122</v>
      </c>
      <c r="G2142" s="51" t="s">
        <v>2088</v>
      </c>
      <c r="H2142" s="39">
        <v>5</v>
      </c>
      <c r="I2142" s="39">
        <v>6</v>
      </c>
      <c r="J2142" s="39">
        <v>0</v>
      </c>
      <c r="K2142" s="39">
        <v>5067.8</v>
      </c>
      <c r="L2142" s="39">
        <v>4425.3999999999996</v>
      </c>
      <c r="M2142" s="41">
        <v>0</v>
      </c>
      <c r="N2142" s="41">
        <f t="shared" si="211"/>
        <v>0</v>
      </c>
      <c r="O2142" s="41">
        <v>0</v>
      </c>
      <c r="P2142" s="41">
        <v>0</v>
      </c>
      <c r="Q2142" s="41">
        <v>0</v>
      </c>
      <c r="R2142" s="52">
        <v>45658</v>
      </c>
      <c r="S2142" s="52">
        <v>46022</v>
      </c>
    </row>
    <row r="2143" spans="1:19" ht="20.25" x14ac:dyDescent="0.25">
      <c r="A2143" s="42" t="s">
        <v>22</v>
      </c>
      <c r="B2143" s="42"/>
      <c r="C2143" s="53" t="s">
        <v>172</v>
      </c>
      <c r="D2143" s="53" t="s">
        <v>172</v>
      </c>
      <c r="E2143" s="53" t="s">
        <v>172</v>
      </c>
      <c r="F2143" s="53" t="s">
        <v>172</v>
      </c>
      <c r="G2143" s="53" t="s">
        <v>172</v>
      </c>
      <c r="H2143" s="53" t="s">
        <v>172</v>
      </c>
      <c r="I2143" s="53" t="s">
        <v>172</v>
      </c>
      <c r="J2143" s="45">
        <f>SUM(J2138:J2142)</f>
        <v>0</v>
      </c>
      <c r="K2143" s="45">
        <f t="shared" ref="K2143:Q2143" si="218">SUM(K2138:K2142)</f>
        <v>18387.8</v>
      </c>
      <c r="L2143" s="45">
        <f t="shared" si="218"/>
        <v>15869.1</v>
      </c>
      <c r="M2143" s="45">
        <f t="shared" si="218"/>
        <v>0</v>
      </c>
      <c r="N2143" s="45">
        <f t="shared" si="218"/>
        <v>0</v>
      </c>
      <c r="O2143" s="45">
        <f t="shared" si="218"/>
        <v>0</v>
      </c>
      <c r="P2143" s="45">
        <f t="shared" si="218"/>
        <v>0</v>
      </c>
      <c r="Q2143" s="45">
        <f t="shared" si="218"/>
        <v>0</v>
      </c>
      <c r="R2143" s="53" t="s">
        <v>172</v>
      </c>
      <c r="S2143" s="53" t="s">
        <v>172</v>
      </c>
    </row>
    <row r="2144" spans="1:19" ht="20.25" x14ac:dyDescent="0.25">
      <c r="A2144" s="49" t="s">
        <v>34</v>
      </c>
      <c r="B2144" s="49"/>
      <c r="C2144" s="53" t="s">
        <v>172</v>
      </c>
      <c r="D2144" s="53" t="s">
        <v>172</v>
      </c>
      <c r="E2144" s="53" t="s">
        <v>172</v>
      </c>
      <c r="F2144" s="53" t="s">
        <v>172</v>
      </c>
      <c r="G2144" s="53" t="s">
        <v>172</v>
      </c>
      <c r="H2144" s="53" t="s">
        <v>172</v>
      </c>
      <c r="I2144" s="53" t="s">
        <v>172</v>
      </c>
      <c r="J2144" s="45">
        <f>J2143</f>
        <v>0</v>
      </c>
      <c r="K2144" s="45">
        <f t="shared" ref="K2144:Q2144" si="219">K2143</f>
        <v>18387.8</v>
      </c>
      <c r="L2144" s="45">
        <f t="shared" si="219"/>
        <v>15869.1</v>
      </c>
      <c r="M2144" s="45">
        <f t="shared" si="219"/>
        <v>0</v>
      </c>
      <c r="N2144" s="45">
        <f t="shared" si="219"/>
        <v>0</v>
      </c>
      <c r="O2144" s="45">
        <f t="shared" si="219"/>
        <v>0</v>
      </c>
      <c r="P2144" s="45">
        <f t="shared" si="219"/>
        <v>0</v>
      </c>
      <c r="Q2144" s="45">
        <f t="shared" si="219"/>
        <v>0</v>
      </c>
      <c r="R2144" s="53" t="s">
        <v>172</v>
      </c>
      <c r="S2144" s="53" t="s">
        <v>172</v>
      </c>
    </row>
    <row r="2145" spans="1:19" ht="20.25" x14ac:dyDescent="0.3">
      <c r="A2145" s="455" t="s">
        <v>2113</v>
      </c>
      <c r="B2145" s="455"/>
      <c r="C2145" s="455"/>
      <c r="D2145" s="455"/>
      <c r="E2145" s="455"/>
      <c r="F2145" s="455"/>
      <c r="G2145" s="455"/>
      <c r="H2145" s="455"/>
      <c r="I2145" s="455"/>
      <c r="J2145" s="455"/>
      <c r="K2145" s="455"/>
      <c r="L2145" s="455"/>
      <c r="M2145" s="455"/>
      <c r="N2145" s="455"/>
      <c r="O2145" s="455"/>
      <c r="P2145" s="455"/>
      <c r="Q2145" s="455"/>
      <c r="R2145" s="455"/>
      <c r="S2145" s="456"/>
    </row>
    <row r="2146" spans="1:19" ht="20.25" x14ac:dyDescent="0.3">
      <c r="A2146" s="457" t="s">
        <v>2114</v>
      </c>
      <c r="B2146" s="457"/>
      <c r="C2146" s="457"/>
      <c r="D2146" s="457"/>
      <c r="E2146" s="457"/>
      <c r="F2146" s="457"/>
      <c r="G2146" s="457"/>
      <c r="H2146" s="457"/>
      <c r="I2146" s="457"/>
      <c r="J2146" s="457"/>
      <c r="K2146" s="457"/>
      <c r="L2146" s="457"/>
      <c r="M2146" s="457"/>
      <c r="N2146" s="457"/>
      <c r="O2146" s="457"/>
      <c r="P2146" s="457"/>
      <c r="Q2146" s="457"/>
      <c r="R2146" s="457"/>
      <c r="S2146" s="458"/>
    </row>
    <row r="2147" spans="1:19" ht="20.25" x14ac:dyDescent="0.3">
      <c r="A2147" s="39">
        <v>394</v>
      </c>
      <c r="B2147" s="43" t="s">
        <v>752</v>
      </c>
      <c r="C2147" s="50">
        <v>44757</v>
      </c>
      <c r="D2147" s="39" t="s">
        <v>1896</v>
      </c>
      <c r="E2147" s="39">
        <v>1969</v>
      </c>
      <c r="F2147" s="39" t="s">
        <v>2122</v>
      </c>
      <c r="G2147" s="51" t="s">
        <v>2089</v>
      </c>
      <c r="H2147" s="39">
        <v>4</v>
      </c>
      <c r="I2147" s="39">
        <v>2</v>
      </c>
      <c r="J2147" s="39">
        <v>0</v>
      </c>
      <c r="K2147" s="39">
        <v>2302</v>
      </c>
      <c r="L2147" s="39">
        <v>1271.9000000000001</v>
      </c>
      <c r="M2147" s="41">
        <v>0</v>
      </c>
      <c r="N2147" s="41">
        <f t="shared" si="211"/>
        <v>0</v>
      </c>
      <c r="O2147" s="41">
        <v>0</v>
      </c>
      <c r="P2147" s="41">
        <v>0</v>
      </c>
      <c r="Q2147" s="41">
        <v>0</v>
      </c>
      <c r="R2147" s="52">
        <v>45658</v>
      </c>
      <c r="S2147" s="52">
        <v>46022</v>
      </c>
    </row>
    <row r="2148" spans="1:19" ht="20.25" x14ac:dyDescent="0.25">
      <c r="A2148" s="42" t="s">
        <v>22</v>
      </c>
      <c r="B2148" s="42"/>
      <c r="C2148" s="53" t="s">
        <v>172</v>
      </c>
      <c r="D2148" s="53" t="s">
        <v>172</v>
      </c>
      <c r="E2148" s="53" t="s">
        <v>172</v>
      </c>
      <c r="F2148" s="53" t="s">
        <v>172</v>
      </c>
      <c r="G2148" s="53" t="s">
        <v>172</v>
      </c>
      <c r="H2148" s="53" t="s">
        <v>172</v>
      </c>
      <c r="I2148" s="53" t="s">
        <v>172</v>
      </c>
      <c r="J2148" s="45">
        <f>SUM(J2147)</f>
        <v>0</v>
      </c>
      <c r="K2148" s="45">
        <f t="shared" ref="K2148:Q2148" si="220">SUM(K2147)</f>
        <v>2302</v>
      </c>
      <c r="L2148" s="45">
        <f t="shared" si="220"/>
        <v>1271.9000000000001</v>
      </c>
      <c r="M2148" s="45">
        <f t="shared" si="220"/>
        <v>0</v>
      </c>
      <c r="N2148" s="45">
        <f t="shared" si="220"/>
        <v>0</v>
      </c>
      <c r="O2148" s="45">
        <f t="shared" si="220"/>
        <v>0</v>
      </c>
      <c r="P2148" s="45">
        <f t="shared" si="220"/>
        <v>0</v>
      </c>
      <c r="Q2148" s="45">
        <f t="shared" si="220"/>
        <v>0</v>
      </c>
      <c r="R2148" s="53" t="s">
        <v>172</v>
      </c>
      <c r="S2148" s="53" t="s">
        <v>172</v>
      </c>
    </row>
    <row r="2149" spans="1:19" ht="20.25" x14ac:dyDescent="0.25">
      <c r="A2149" s="49" t="s">
        <v>34</v>
      </c>
      <c r="B2149" s="49"/>
      <c r="C2149" s="53" t="s">
        <v>172</v>
      </c>
      <c r="D2149" s="53" t="s">
        <v>172</v>
      </c>
      <c r="E2149" s="53" t="s">
        <v>172</v>
      </c>
      <c r="F2149" s="53" t="s">
        <v>172</v>
      </c>
      <c r="G2149" s="53" t="s">
        <v>172</v>
      </c>
      <c r="H2149" s="53" t="s">
        <v>172</v>
      </c>
      <c r="I2149" s="53" t="s">
        <v>172</v>
      </c>
      <c r="J2149" s="45">
        <f>J2148</f>
        <v>0</v>
      </c>
      <c r="K2149" s="45">
        <f t="shared" ref="K2149:Q2149" si="221">K2148</f>
        <v>2302</v>
      </c>
      <c r="L2149" s="45">
        <f t="shared" si="221"/>
        <v>1271.9000000000001</v>
      </c>
      <c r="M2149" s="45">
        <f t="shared" si="221"/>
        <v>0</v>
      </c>
      <c r="N2149" s="45">
        <f t="shared" si="221"/>
        <v>0</v>
      </c>
      <c r="O2149" s="45">
        <f t="shared" si="221"/>
        <v>0</v>
      </c>
      <c r="P2149" s="45">
        <f t="shared" si="221"/>
        <v>0</v>
      </c>
      <c r="Q2149" s="45">
        <f t="shared" si="221"/>
        <v>0</v>
      </c>
      <c r="R2149" s="53" t="s">
        <v>172</v>
      </c>
      <c r="S2149" s="53" t="s">
        <v>172</v>
      </c>
    </row>
    <row r="2150" spans="1:19" ht="20.25" x14ac:dyDescent="0.3">
      <c r="A2150" s="455" t="s">
        <v>2115</v>
      </c>
      <c r="B2150" s="455"/>
      <c r="C2150" s="455"/>
      <c r="D2150" s="455"/>
      <c r="E2150" s="455"/>
      <c r="F2150" s="455"/>
      <c r="G2150" s="455"/>
      <c r="H2150" s="455"/>
      <c r="I2150" s="455"/>
      <c r="J2150" s="455"/>
      <c r="K2150" s="455"/>
      <c r="L2150" s="455"/>
      <c r="M2150" s="455"/>
      <c r="N2150" s="455"/>
      <c r="O2150" s="455"/>
      <c r="P2150" s="455"/>
      <c r="Q2150" s="455"/>
      <c r="R2150" s="455"/>
      <c r="S2150" s="456"/>
    </row>
    <row r="2151" spans="1:19" ht="20.25" x14ac:dyDescent="0.3">
      <c r="A2151" s="457" t="s">
        <v>2116</v>
      </c>
      <c r="B2151" s="457"/>
      <c r="C2151" s="457"/>
      <c r="D2151" s="457"/>
      <c r="E2151" s="457"/>
      <c r="F2151" s="457"/>
      <c r="G2151" s="457"/>
      <c r="H2151" s="457"/>
      <c r="I2151" s="457"/>
      <c r="J2151" s="457"/>
      <c r="K2151" s="457"/>
      <c r="L2151" s="457"/>
      <c r="M2151" s="457"/>
      <c r="N2151" s="457"/>
      <c r="O2151" s="457"/>
      <c r="P2151" s="457"/>
      <c r="Q2151" s="457"/>
      <c r="R2151" s="457"/>
      <c r="S2151" s="458"/>
    </row>
    <row r="2152" spans="1:19" ht="20.25" x14ac:dyDescent="0.3">
      <c r="A2152" s="39">
        <v>395</v>
      </c>
      <c r="B2152" s="43" t="s">
        <v>1521</v>
      </c>
      <c r="C2152" s="50">
        <v>44678</v>
      </c>
      <c r="D2152" s="39" t="s">
        <v>1896</v>
      </c>
      <c r="E2152" s="39">
        <v>1976</v>
      </c>
      <c r="F2152" s="39" t="s">
        <v>2122</v>
      </c>
      <c r="G2152" s="51" t="s">
        <v>2089</v>
      </c>
      <c r="H2152" s="39">
        <v>2</v>
      </c>
      <c r="I2152" s="39">
        <v>3</v>
      </c>
      <c r="J2152" s="39">
        <v>0</v>
      </c>
      <c r="K2152" s="39">
        <v>1300.4000000000001</v>
      </c>
      <c r="L2152" s="39">
        <v>763.3</v>
      </c>
      <c r="M2152" s="41">
        <v>0</v>
      </c>
      <c r="N2152" s="41">
        <f t="shared" si="211"/>
        <v>0</v>
      </c>
      <c r="O2152" s="41">
        <v>0</v>
      </c>
      <c r="P2152" s="41">
        <v>0</v>
      </c>
      <c r="Q2152" s="41">
        <v>0</v>
      </c>
      <c r="R2152" s="52">
        <v>45658</v>
      </c>
      <c r="S2152" s="52">
        <v>46022</v>
      </c>
    </row>
    <row r="2153" spans="1:19" ht="20.25" x14ac:dyDescent="0.3">
      <c r="A2153" s="39">
        <v>396</v>
      </c>
      <c r="B2153" s="43" t="s">
        <v>1522</v>
      </c>
      <c r="C2153" s="50">
        <v>44684</v>
      </c>
      <c r="D2153" s="39" t="s">
        <v>1896</v>
      </c>
      <c r="E2153" s="39">
        <v>1989</v>
      </c>
      <c r="F2153" s="39" t="s">
        <v>2122</v>
      </c>
      <c r="G2153" s="51" t="s">
        <v>2089</v>
      </c>
      <c r="H2153" s="39">
        <v>2</v>
      </c>
      <c r="I2153" s="39">
        <v>3</v>
      </c>
      <c r="J2153" s="39">
        <v>0</v>
      </c>
      <c r="K2153" s="39">
        <v>1790.32</v>
      </c>
      <c r="L2153" s="39">
        <v>1000.2</v>
      </c>
      <c r="M2153" s="41">
        <v>0</v>
      </c>
      <c r="N2153" s="41">
        <f t="shared" si="211"/>
        <v>0</v>
      </c>
      <c r="O2153" s="41">
        <v>0</v>
      </c>
      <c r="P2153" s="41">
        <v>0</v>
      </c>
      <c r="Q2153" s="41">
        <v>0</v>
      </c>
      <c r="R2153" s="52">
        <v>45658</v>
      </c>
      <c r="S2153" s="52">
        <v>46022</v>
      </c>
    </row>
    <row r="2154" spans="1:19" ht="20.25" x14ac:dyDescent="0.25">
      <c r="A2154" s="42" t="s">
        <v>22</v>
      </c>
      <c r="B2154" s="42"/>
      <c r="C2154" s="53" t="s">
        <v>172</v>
      </c>
      <c r="D2154" s="53" t="s">
        <v>172</v>
      </c>
      <c r="E2154" s="53" t="s">
        <v>172</v>
      </c>
      <c r="F2154" s="53" t="s">
        <v>172</v>
      </c>
      <c r="G2154" s="53" t="s">
        <v>172</v>
      </c>
      <c r="H2154" s="53" t="s">
        <v>172</v>
      </c>
      <c r="I2154" s="53" t="s">
        <v>172</v>
      </c>
      <c r="J2154" s="45">
        <f>SUM(J2152:J2153)</f>
        <v>0</v>
      </c>
      <c r="K2154" s="45">
        <f t="shared" ref="K2154:Q2154" si="222">SUM(K2152:K2153)</f>
        <v>3090.7200000000003</v>
      </c>
      <c r="L2154" s="45">
        <f t="shared" si="222"/>
        <v>1763.5</v>
      </c>
      <c r="M2154" s="45">
        <f t="shared" si="222"/>
        <v>0</v>
      </c>
      <c r="N2154" s="45">
        <f t="shared" si="222"/>
        <v>0</v>
      </c>
      <c r="O2154" s="45">
        <f t="shared" si="222"/>
        <v>0</v>
      </c>
      <c r="P2154" s="45">
        <f t="shared" si="222"/>
        <v>0</v>
      </c>
      <c r="Q2154" s="45">
        <f t="shared" si="222"/>
        <v>0</v>
      </c>
      <c r="R2154" s="53" t="s">
        <v>172</v>
      </c>
      <c r="S2154" s="53" t="s">
        <v>172</v>
      </c>
    </row>
    <row r="2155" spans="1:19" ht="20.25" x14ac:dyDescent="0.25">
      <c r="A2155" s="49" t="s">
        <v>34</v>
      </c>
      <c r="B2155" s="49"/>
      <c r="C2155" s="53" t="s">
        <v>172</v>
      </c>
      <c r="D2155" s="53" t="s">
        <v>172</v>
      </c>
      <c r="E2155" s="53" t="s">
        <v>172</v>
      </c>
      <c r="F2155" s="53" t="s">
        <v>172</v>
      </c>
      <c r="G2155" s="53" t="s">
        <v>172</v>
      </c>
      <c r="H2155" s="53" t="s">
        <v>172</v>
      </c>
      <c r="I2155" s="53" t="s">
        <v>172</v>
      </c>
      <c r="J2155" s="45">
        <f>J2154</f>
        <v>0</v>
      </c>
      <c r="K2155" s="45">
        <f t="shared" ref="K2155:Q2155" si="223">K2154</f>
        <v>3090.7200000000003</v>
      </c>
      <c r="L2155" s="45">
        <f t="shared" si="223"/>
        <v>1763.5</v>
      </c>
      <c r="M2155" s="45">
        <f t="shared" si="223"/>
        <v>0</v>
      </c>
      <c r="N2155" s="45">
        <f t="shared" si="223"/>
        <v>0</v>
      </c>
      <c r="O2155" s="45">
        <f t="shared" si="223"/>
        <v>0</v>
      </c>
      <c r="P2155" s="45">
        <f t="shared" si="223"/>
        <v>0</v>
      </c>
      <c r="Q2155" s="45">
        <f t="shared" si="223"/>
        <v>0</v>
      </c>
      <c r="R2155" s="53" t="s">
        <v>172</v>
      </c>
      <c r="S2155" s="53" t="s">
        <v>172</v>
      </c>
    </row>
    <row r="2156" spans="1:19" ht="20.25" x14ac:dyDescent="0.3">
      <c r="A2156" s="455" t="s">
        <v>1962</v>
      </c>
      <c r="B2156" s="455"/>
      <c r="C2156" s="455"/>
      <c r="D2156" s="455"/>
      <c r="E2156" s="455"/>
      <c r="F2156" s="455"/>
      <c r="G2156" s="455"/>
      <c r="H2156" s="455"/>
      <c r="I2156" s="455"/>
      <c r="J2156" s="455"/>
      <c r="K2156" s="455"/>
      <c r="L2156" s="455"/>
      <c r="M2156" s="455"/>
      <c r="N2156" s="455"/>
      <c r="O2156" s="455"/>
      <c r="P2156" s="455"/>
      <c r="Q2156" s="455"/>
      <c r="R2156" s="455"/>
      <c r="S2156" s="456"/>
    </row>
    <row r="2157" spans="1:19" ht="20.25" x14ac:dyDescent="0.3">
      <c r="A2157" s="457" t="s">
        <v>1963</v>
      </c>
      <c r="B2157" s="457"/>
      <c r="C2157" s="457"/>
      <c r="D2157" s="457"/>
      <c r="E2157" s="457"/>
      <c r="F2157" s="457"/>
      <c r="G2157" s="457"/>
      <c r="H2157" s="457"/>
      <c r="I2157" s="457"/>
      <c r="J2157" s="457"/>
      <c r="K2157" s="457"/>
      <c r="L2157" s="457"/>
      <c r="M2157" s="457"/>
      <c r="N2157" s="457"/>
      <c r="O2157" s="457"/>
      <c r="P2157" s="457"/>
      <c r="Q2157" s="457"/>
      <c r="R2157" s="457"/>
      <c r="S2157" s="458"/>
    </row>
    <row r="2158" spans="1:19" ht="20.25" x14ac:dyDescent="0.3">
      <c r="A2158" s="39">
        <v>397</v>
      </c>
      <c r="B2158" s="43" t="s">
        <v>1523</v>
      </c>
      <c r="C2158" s="50">
        <v>44716</v>
      </c>
      <c r="D2158" s="39" t="s">
        <v>1896</v>
      </c>
      <c r="E2158" s="39">
        <v>1986</v>
      </c>
      <c r="F2158" s="39" t="s">
        <v>2122</v>
      </c>
      <c r="G2158" s="51" t="s">
        <v>2088</v>
      </c>
      <c r="H2158" s="39">
        <v>5</v>
      </c>
      <c r="I2158" s="39">
        <v>8</v>
      </c>
      <c r="J2158" s="39">
        <v>0</v>
      </c>
      <c r="K2158" s="39">
        <v>6012.9</v>
      </c>
      <c r="L2158" s="39">
        <v>5577.93</v>
      </c>
      <c r="M2158" s="41">
        <v>0</v>
      </c>
      <c r="N2158" s="41">
        <f t="shared" si="211"/>
        <v>0</v>
      </c>
      <c r="O2158" s="41">
        <v>0</v>
      </c>
      <c r="P2158" s="41">
        <v>0</v>
      </c>
      <c r="Q2158" s="41">
        <v>0</v>
      </c>
      <c r="R2158" s="52">
        <v>45658</v>
      </c>
      <c r="S2158" s="52">
        <v>46022</v>
      </c>
    </row>
    <row r="2159" spans="1:19" ht="20.25" x14ac:dyDescent="0.25">
      <c r="A2159" s="42" t="s">
        <v>22</v>
      </c>
      <c r="B2159" s="42"/>
      <c r="C2159" s="53" t="s">
        <v>172</v>
      </c>
      <c r="D2159" s="53" t="s">
        <v>172</v>
      </c>
      <c r="E2159" s="53" t="s">
        <v>172</v>
      </c>
      <c r="F2159" s="53" t="s">
        <v>172</v>
      </c>
      <c r="G2159" s="53" t="s">
        <v>172</v>
      </c>
      <c r="H2159" s="53" t="s">
        <v>172</v>
      </c>
      <c r="I2159" s="53" t="s">
        <v>172</v>
      </c>
      <c r="J2159" s="45">
        <f>SUM(J2158)</f>
        <v>0</v>
      </c>
      <c r="K2159" s="45">
        <f t="shared" ref="K2159:Q2159" si="224">SUM(K2158)</f>
        <v>6012.9</v>
      </c>
      <c r="L2159" s="45">
        <f t="shared" si="224"/>
        <v>5577.93</v>
      </c>
      <c r="M2159" s="45">
        <f t="shared" si="224"/>
        <v>0</v>
      </c>
      <c r="N2159" s="45">
        <f t="shared" si="224"/>
        <v>0</v>
      </c>
      <c r="O2159" s="45">
        <f t="shared" si="224"/>
        <v>0</v>
      </c>
      <c r="P2159" s="45">
        <f t="shared" si="224"/>
        <v>0</v>
      </c>
      <c r="Q2159" s="45">
        <f t="shared" si="224"/>
        <v>0</v>
      </c>
      <c r="R2159" s="53" t="s">
        <v>172</v>
      </c>
      <c r="S2159" s="53" t="s">
        <v>172</v>
      </c>
    </row>
    <row r="2160" spans="1:19" ht="20.25" x14ac:dyDescent="0.25">
      <c r="A2160" s="49" t="s">
        <v>34</v>
      </c>
      <c r="B2160" s="49"/>
      <c r="C2160" s="53" t="s">
        <v>172</v>
      </c>
      <c r="D2160" s="53" t="s">
        <v>172</v>
      </c>
      <c r="E2160" s="53" t="s">
        <v>172</v>
      </c>
      <c r="F2160" s="53" t="s">
        <v>172</v>
      </c>
      <c r="G2160" s="53" t="s">
        <v>172</v>
      </c>
      <c r="H2160" s="53" t="s">
        <v>172</v>
      </c>
      <c r="I2160" s="53" t="s">
        <v>172</v>
      </c>
      <c r="J2160" s="45">
        <f>J2159</f>
        <v>0</v>
      </c>
      <c r="K2160" s="45">
        <f t="shared" ref="K2160:Q2160" si="225">K2159</f>
        <v>6012.9</v>
      </c>
      <c r="L2160" s="45">
        <f t="shared" si="225"/>
        <v>5577.93</v>
      </c>
      <c r="M2160" s="45">
        <f t="shared" si="225"/>
        <v>0</v>
      </c>
      <c r="N2160" s="45">
        <f t="shared" si="225"/>
        <v>0</v>
      </c>
      <c r="O2160" s="45">
        <f t="shared" si="225"/>
        <v>0</v>
      </c>
      <c r="P2160" s="45">
        <f t="shared" si="225"/>
        <v>0</v>
      </c>
      <c r="Q2160" s="45">
        <f t="shared" si="225"/>
        <v>0</v>
      </c>
      <c r="R2160" s="53" t="s">
        <v>172</v>
      </c>
      <c r="S2160" s="53" t="s">
        <v>172</v>
      </c>
    </row>
    <row r="2161" spans="1:19" ht="20.25" x14ac:dyDescent="0.3">
      <c r="A2161" s="455" t="s">
        <v>2117</v>
      </c>
      <c r="B2161" s="455"/>
      <c r="C2161" s="455"/>
      <c r="D2161" s="455"/>
      <c r="E2161" s="455"/>
      <c r="F2161" s="455"/>
      <c r="G2161" s="455"/>
      <c r="H2161" s="455"/>
      <c r="I2161" s="455"/>
      <c r="J2161" s="455"/>
      <c r="K2161" s="455"/>
      <c r="L2161" s="455"/>
      <c r="M2161" s="455"/>
      <c r="N2161" s="455"/>
      <c r="O2161" s="455"/>
      <c r="P2161" s="455"/>
      <c r="Q2161" s="455"/>
      <c r="R2161" s="455"/>
      <c r="S2161" s="456"/>
    </row>
    <row r="2162" spans="1:19" ht="20.25" x14ac:dyDescent="0.3">
      <c r="A2162" s="457" t="s">
        <v>2118</v>
      </c>
      <c r="B2162" s="457"/>
      <c r="C2162" s="457"/>
      <c r="D2162" s="457"/>
      <c r="E2162" s="457"/>
      <c r="F2162" s="457"/>
      <c r="G2162" s="457"/>
      <c r="H2162" s="457"/>
      <c r="I2162" s="457"/>
      <c r="J2162" s="457"/>
      <c r="K2162" s="457"/>
      <c r="L2162" s="457"/>
      <c r="M2162" s="457"/>
      <c r="N2162" s="457"/>
      <c r="O2162" s="457"/>
      <c r="P2162" s="457"/>
      <c r="Q2162" s="457"/>
      <c r="R2162" s="457"/>
      <c r="S2162" s="458"/>
    </row>
    <row r="2163" spans="1:19" ht="20.25" x14ac:dyDescent="0.3">
      <c r="A2163" s="39">
        <v>398</v>
      </c>
      <c r="B2163" s="40" t="s">
        <v>1155</v>
      </c>
      <c r="C2163" s="50">
        <v>44906</v>
      </c>
      <c r="D2163" s="39" t="s">
        <v>1896</v>
      </c>
      <c r="E2163" s="39">
        <v>1968</v>
      </c>
      <c r="F2163" s="39" t="s">
        <v>2122</v>
      </c>
      <c r="G2163" s="51" t="s">
        <v>2088</v>
      </c>
      <c r="H2163" s="39">
        <v>4</v>
      </c>
      <c r="I2163" s="39">
        <v>3</v>
      </c>
      <c r="J2163" s="39">
        <v>0</v>
      </c>
      <c r="K2163" s="39">
        <v>3620.8</v>
      </c>
      <c r="L2163" s="39">
        <v>2283.6</v>
      </c>
      <c r="M2163" s="41">
        <v>0</v>
      </c>
      <c r="N2163" s="41">
        <f t="shared" si="211"/>
        <v>0</v>
      </c>
      <c r="O2163" s="41">
        <v>0</v>
      </c>
      <c r="P2163" s="41">
        <v>0</v>
      </c>
      <c r="Q2163" s="41">
        <v>0</v>
      </c>
      <c r="R2163" s="52">
        <v>45658</v>
      </c>
      <c r="S2163" s="52">
        <v>46022</v>
      </c>
    </row>
    <row r="2164" spans="1:19" ht="20.25" x14ac:dyDescent="0.3">
      <c r="A2164" s="39">
        <v>399</v>
      </c>
      <c r="B2164" s="40" t="s">
        <v>1156</v>
      </c>
      <c r="C2164" s="50">
        <v>44907</v>
      </c>
      <c r="D2164" s="39" t="s">
        <v>1896</v>
      </c>
      <c r="E2164" s="39">
        <v>1968</v>
      </c>
      <c r="F2164" s="39" t="s">
        <v>2122</v>
      </c>
      <c r="G2164" s="51" t="s">
        <v>2088</v>
      </c>
      <c r="H2164" s="39">
        <v>4</v>
      </c>
      <c r="I2164" s="39">
        <v>3</v>
      </c>
      <c r="J2164" s="39">
        <v>0</v>
      </c>
      <c r="K2164" s="39">
        <v>3291.8</v>
      </c>
      <c r="L2164" s="39">
        <v>2109.1</v>
      </c>
      <c r="M2164" s="41">
        <v>0</v>
      </c>
      <c r="N2164" s="41">
        <f t="shared" si="211"/>
        <v>0</v>
      </c>
      <c r="O2164" s="41">
        <v>0</v>
      </c>
      <c r="P2164" s="41">
        <v>0</v>
      </c>
      <c r="Q2164" s="41">
        <v>0</v>
      </c>
      <c r="R2164" s="52">
        <v>45658</v>
      </c>
      <c r="S2164" s="52">
        <v>46022</v>
      </c>
    </row>
    <row r="2165" spans="1:19" ht="20.25" x14ac:dyDescent="0.3">
      <c r="A2165" s="39">
        <v>400</v>
      </c>
      <c r="B2165" s="40" t="s">
        <v>1157</v>
      </c>
      <c r="C2165" s="50">
        <v>44910</v>
      </c>
      <c r="D2165" s="39" t="s">
        <v>1896</v>
      </c>
      <c r="E2165" s="39">
        <v>1968</v>
      </c>
      <c r="F2165" s="39" t="s">
        <v>2122</v>
      </c>
      <c r="G2165" s="51" t="s">
        <v>2088</v>
      </c>
      <c r="H2165" s="39">
        <v>4</v>
      </c>
      <c r="I2165" s="39">
        <v>3</v>
      </c>
      <c r="J2165" s="39">
        <v>0</v>
      </c>
      <c r="K2165" s="39">
        <v>3290.5</v>
      </c>
      <c r="L2165" s="39">
        <v>2058.1999999999998</v>
      </c>
      <c r="M2165" s="41">
        <v>0</v>
      </c>
      <c r="N2165" s="41">
        <f t="shared" si="211"/>
        <v>0</v>
      </c>
      <c r="O2165" s="41">
        <v>0</v>
      </c>
      <c r="P2165" s="41">
        <v>0</v>
      </c>
      <c r="Q2165" s="41">
        <v>0</v>
      </c>
      <c r="R2165" s="52">
        <v>45658</v>
      </c>
      <c r="S2165" s="52">
        <v>46022</v>
      </c>
    </row>
    <row r="2166" spans="1:19" ht="20.25" x14ac:dyDescent="0.3">
      <c r="A2166" s="39">
        <v>401</v>
      </c>
      <c r="B2166" s="40" t="s">
        <v>1146</v>
      </c>
      <c r="C2166" s="50">
        <v>44929</v>
      </c>
      <c r="D2166" s="39" t="s">
        <v>1896</v>
      </c>
      <c r="E2166" s="39">
        <v>1959</v>
      </c>
      <c r="F2166" s="39" t="s">
        <v>2122</v>
      </c>
      <c r="G2166" s="51" t="s">
        <v>2094</v>
      </c>
      <c r="H2166" s="39">
        <v>2</v>
      </c>
      <c r="I2166" s="39">
        <v>1</v>
      </c>
      <c r="J2166" s="39">
        <v>0</v>
      </c>
      <c r="K2166" s="39">
        <v>687.4</v>
      </c>
      <c r="L2166" s="39">
        <v>404.2</v>
      </c>
      <c r="M2166" s="41">
        <v>0</v>
      </c>
      <c r="N2166" s="41">
        <f t="shared" si="211"/>
        <v>0</v>
      </c>
      <c r="O2166" s="41">
        <v>0</v>
      </c>
      <c r="P2166" s="41">
        <v>0</v>
      </c>
      <c r="Q2166" s="41">
        <v>0</v>
      </c>
      <c r="R2166" s="52">
        <v>45658</v>
      </c>
      <c r="S2166" s="52">
        <v>46022</v>
      </c>
    </row>
    <row r="2167" spans="1:19" ht="20.25" x14ac:dyDescent="0.3">
      <c r="A2167" s="39">
        <v>402</v>
      </c>
      <c r="B2167" s="40" t="s">
        <v>1147</v>
      </c>
      <c r="C2167" s="50">
        <v>44930</v>
      </c>
      <c r="D2167" s="39" t="s">
        <v>1896</v>
      </c>
      <c r="E2167" s="39">
        <v>1959</v>
      </c>
      <c r="F2167" s="39" t="s">
        <v>2122</v>
      </c>
      <c r="G2167" s="51" t="s">
        <v>2094</v>
      </c>
      <c r="H2167" s="39">
        <v>2</v>
      </c>
      <c r="I2167" s="39">
        <v>1</v>
      </c>
      <c r="J2167" s="39">
        <v>0</v>
      </c>
      <c r="K2167" s="39">
        <v>701</v>
      </c>
      <c r="L2167" s="39">
        <v>416.9</v>
      </c>
      <c r="M2167" s="41">
        <v>0</v>
      </c>
      <c r="N2167" s="41">
        <f t="shared" si="211"/>
        <v>0</v>
      </c>
      <c r="O2167" s="41">
        <v>0</v>
      </c>
      <c r="P2167" s="41">
        <v>0</v>
      </c>
      <c r="Q2167" s="41">
        <v>0</v>
      </c>
      <c r="R2167" s="52">
        <v>45658</v>
      </c>
      <c r="S2167" s="52">
        <v>46022</v>
      </c>
    </row>
    <row r="2168" spans="1:19" ht="20.25" x14ac:dyDescent="0.3">
      <c r="A2168" s="39">
        <v>403</v>
      </c>
      <c r="B2168" s="40" t="s">
        <v>1158</v>
      </c>
      <c r="C2168" s="50">
        <v>44938</v>
      </c>
      <c r="D2168" s="39" t="s">
        <v>1896</v>
      </c>
      <c r="E2168" s="39">
        <v>1960</v>
      </c>
      <c r="F2168" s="39" t="s">
        <v>2122</v>
      </c>
      <c r="G2168" s="51" t="s">
        <v>2094</v>
      </c>
      <c r="H2168" s="39">
        <v>2</v>
      </c>
      <c r="I2168" s="39">
        <v>1</v>
      </c>
      <c r="J2168" s="39">
        <v>0</v>
      </c>
      <c r="K2168" s="39">
        <v>701.1</v>
      </c>
      <c r="L2168" s="39">
        <v>415.4</v>
      </c>
      <c r="M2168" s="41">
        <v>0</v>
      </c>
      <c r="N2168" s="41">
        <f t="shared" si="211"/>
        <v>0</v>
      </c>
      <c r="O2168" s="41">
        <v>0</v>
      </c>
      <c r="P2168" s="41">
        <v>0</v>
      </c>
      <c r="Q2168" s="41">
        <v>0</v>
      </c>
      <c r="R2168" s="52">
        <v>45658</v>
      </c>
      <c r="S2168" s="52">
        <v>46022</v>
      </c>
    </row>
    <row r="2169" spans="1:19" ht="20.25" x14ac:dyDescent="0.3">
      <c r="A2169" s="39">
        <v>404</v>
      </c>
      <c r="B2169" s="40" t="s">
        <v>756</v>
      </c>
      <c r="C2169" s="50">
        <v>44957</v>
      </c>
      <c r="D2169" s="39" t="s">
        <v>1896</v>
      </c>
      <c r="E2169" s="39">
        <v>1962</v>
      </c>
      <c r="F2169" s="39">
        <v>2017</v>
      </c>
      <c r="G2169" s="51" t="s">
        <v>2088</v>
      </c>
      <c r="H2169" s="39">
        <v>4</v>
      </c>
      <c r="I2169" s="39">
        <v>3</v>
      </c>
      <c r="J2169" s="39">
        <v>0</v>
      </c>
      <c r="K2169" s="39">
        <v>3428.6</v>
      </c>
      <c r="L2169" s="39">
        <v>2050.4</v>
      </c>
      <c r="M2169" s="41">
        <v>0</v>
      </c>
      <c r="N2169" s="41">
        <f t="shared" si="211"/>
        <v>0</v>
      </c>
      <c r="O2169" s="41">
        <v>0</v>
      </c>
      <c r="P2169" s="41">
        <v>0</v>
      </c>
      <c r="Q2169" s="41">
        <v>0</v>
      </c>
      <c r="R2169" s="52">
        <v>45658</v>
      </c>
      <c r="S2169" s="52">
        <v>46022</v>
      </c>
    </row>
    <row r="2170" spans="1:19" ht="20.25" x14ac:dyDescent="0.3">
      <c r="A2170" s="39">
        <v>405</v>
      </c>
      <c r="B2170" s="40" t="s">
        <v>1571</v>
      </c>
      <c r="C2170" s="50">
        <v>44998</v>
      </c>
      <c r="D2170" s="39" t="s">
        <v>1896</v>
      </c>
      <c r="E2170" s="39">
        <v>1963</v>
      </c>
      <c r="F2170" s="39">
        <v>2015</v>
      </c>
      <c r="G2170" s="51" t="s">
        <v>2088</v>
      </c>
      <c r="H2170" s="39">
        <v>4</v>
      </c>
      <c r="I2170" s="39">
        <v>3</v>
      </c>
      <c r="J2170" s="39">
        <v>0</v>
      </c>
      <c r="K2170" s="39">
        <v>3441.1</v>
      </c>
      <c r="L2170" s="39">
        <v>2089.4</v>
      </c>
      <c r="M2170" s="41">
        <v>0</v>
      </c>
      <c r="N2170" s="41">
        <f t="shared" si="211"/>
        <v>0</v>
      </c>
      <c r="O2170" s="41">
        <v>0</v>
      </c>
      <c r="P2170" s="41">
        <v>0</v>
      </c>
      <c r="Q2170" s="41">
        <v>0</v>
      </c>
      <c r="R2170" s="52">
        <v>45658</v>
      </c>
      <c r="S2170" s="52">
        <v>46022</v>
      </c>
    </row>
    <row r="2171" spans="1:19" ht="20.25" x14ac:dyDescent="0.3">
      <c r="A2171" s="39">
        <v>406</v>
      </c>
      <c r="B2171" s="40" t="s">
        <v>1572</v>
      </c>
      <c r="C2171" s="50">
        <v>45015</v>
      </c>
      <c r="D2171" s="39" t="s">
        <v>1896</v>
      </c>
      <c r="E2171" s="39">
        <v>1966</v>
      </c>
      <c r="F2171" s="39">
        <v>2016</v>
      </c>
      <c r="G2171" s="51" t="s">
        <v>2088</v>
      </c>
      <c r="H2171" s="39">
        <v>4</v>
      </c>
      <c r="I2171" s="39">
        <v>3</v>
      </c>
      <c r="J2171" s="39">
        <v>0</v>
      </c>
      <c r="K2171" s="39">
        <v>3755.9</v>
      </c>
      <c r="L2171" s="39">
        <v>2339</v>
      </c>
      <c r="M2171" s="41">
        <v>0</v>
      </c>
      <c r="N2171" s="41">
        <f t="shared" si="211"/>
        <v>0</v>
      </c>
      <c r="O2171" s="41">
        <v>0</v>
      </c>
      <c r="P2171" s="41">
        <v>0</v>
      </c>
      <c r="Q2171" s="41">
        <v>0</v>
      </c>
      <c r="R2171" s="52">
        <v>45658</v>
      </c>
      <c r="S2171" s="52">
        <v>46022</v>
      </c>
    </row>
    <row r="2172" spans="1:19" ht="20.25" x14ac:dyDescent="0.3">
      <c r="A2172" s="39">
        <v>407</v>
      </c>
      <c r="B2172" s="40" t="s">
        <v>1628</v>
      </c>
      <c r="C2172" s="50">
        <v>45000</v>
      </c>
      <c r="D2172" s="39" t="s">
        <v>1896</v>
      </c>
      <c r="E2172" s="39">
        <v>1964</v>
      </c>
      <c r="F2172" s="39">
        <v>2016</v>
      </c>
      <c r="G2172" s="51" t="s">
        <v>2088</v>
      </c>
      <c r="H2172" s="39">
        <v>4</v>
      </c>
      <c r="I2172" s="39">
        <v>3</v>
      </c>
      <c r="J2172" s="39">
        <v>0</v>
      </c>
      <c r="K2172" s="39">
        <v>3440.5</v>
      </c>
      <c r="L2172" s="39">
        <v>2036.4</v>
      </c>
      <c r="M2172" s="41">
        <v>0</v>
      </c>
      <c r="N2172" s="41">
        <f t="shared" si="211"/>
        <v>0</v>
      </c>
      <c r="O2172" s="41">
        <v>0</v>
      </c>
      <c r="P2172" s="41">
        <v>0</v>
      </c>
      <c r="Q2172" s="41">
        <v>0</v>
      </c>
      <c r="R2172" s="52">
        <v>45658</v>
      </c>
      <c r="S2172" s="52">
        <v>46022</v>
      </c>
    </row>
    <row r="2173" spans="1:19" ht="20.25" x14ac:dyDescent="0.3">
      <c r="A2173" s="39">
        <v>408</v>
      </c>
      <c r="B2173" s="40" t="s">
        <v>755</v>
      </c>
      <c r="C2173" s="50">
        <v>44953</v>
      </c>
      <c r="D2173" s="39" t="s">
        <v>1896</v>
      </c>
      <c r="E2173" s="39">
        <v>1961</v>
      </c>
      <c r="F2173" s="39">
        <v>2016</v>
      </c>
      <c r="G2173" s="51" t="s">
        <v>2088</v>
      </c>
      <c r="H2173" s="39">
        <v>4</v>
      </c>
      <c r="I2173" s="39">
        <v>3</v>
      </c>
      <c r="J2173" s="39">
        <v>0</v>
      </c>
      <c r="K2173" s="39">
        <v>3405.2</v>
      </c>
      <c r="L2173" s="39">
        <v>2072.0500000000002</v>
      </c>
      <c r="M2173" s="41">
        <v>0</v>
      </c>
      <c r="N2173" s="41">
        <f t="shared" si="211"/>
        <v>0</v>
      </c>
      <c r="O2173" s="41">
        <v>0</v>
      </c>
      <c r="P2173" s="41">
        <v>0</v>
      </c>
      <c r="Q2173" s="41">
        <v>0</v>
      </c>
      <c r="R2173" s="52">
        <v>45658</v>
      </c>
      <c r="S2173" s="52">
        <v>46022</v>
      </c>
    </row>
    <row r="2174" spans="1:19" ht="20.25" x14ac:dyDescent="0.3">
      <c r="A2174" s="39">
        <v>409</v>
      </c>
      <c r="B2174" s="40" t="s">
        <v>757</v>
      </c>
      <c r="C2174" s="50">
        <v>44958</v>
      </c>
      <c r="D2174" s="39" t="s">
        <v>1896</v>
      </c>
      <c r="E2174" s="39">
        <v>1962</v>
      </c>
      <c r="F2174" s="39">
        <v>2017</v>
      </c>
      <c r="G2174" s="51" t="s">
        <v>2088</v>
      </c>
      <c r="H2174" s="39">
        <v>4</v>
      </c>
      <c r="I2174" s="39">
        <v>3</v>
      </c>
      <c r="J2174" s="39">
        <v>0</v>
      </c>
      <c r="K2174" s="39">
        <v>3361.7</v>
      </c>
      <c r="L2174" s="39">
        <v>2062.9</v>
      </c>
      <c r="M2174" s="41">
        <v>0</v>
      </c>
      <c r="N2174" s="41">
        <f t="shared" si="211"/>
        <v>0</v>
      </c>
      <c r="O2174" s="41">
        <v>0</v>
      </c>
      <c r="P2174" s="41">
        <v>0</v>
      </c>
      <c r="Q2174" s="41">
        <v>0</v>
      </c>
      <c r="R2174" s="52">
        <v>45658</v>
      </c>
      <c r="S2174" s="52">
        <v>46022</v>
      </c>
    </row>
    <row r="2175" spans="1:19" ht="20.25" x14ac:dyDescent="0.3">
      <c r="A2175" s="39">
        <v>410</v>
      </c>
      <c r="B2175" s="40" t="s">
        <v>1629</v>
      </c>
      <c r="C2175" s="50">
        <v>44959</v>
      </c>
      <c r="D2175" s="39" t="s">
        <v>1896</v>
      </c>
      <c r="E2175" s="39">
        <v>1961</v>
      </c>
      <c r="F2175" s="39">
        <v>2017</v>
      </c>
      <c r="G2175" s="51" t="s">
        <v>2088</v>
      </c>
      <c r="H2175" s="39">
        <v>4</v>
      </c>
      <c r="I2175" s="39">
        <v>3</v>
      </c>
      <c r="J2175" s="39">
        <v>0</v>
      </c>
      <c r="K2175" s="39">
        <v>3395.1</v>
      </c>
      <c r="L2175" s="39">
        <v>2064</v>
      </c>
      <c r="M2175" s="41">
        <v>0</v>
      </c>
      <c r="N2175" s="41">
        <f t="shared" si="211"/>
        <v>0</v>
      </c>
      <c r="O2175" s="41">
        <v>0</v>
      </c>
      <c r="P2175" s="41">
        <v>0</v>
      </c>
      <c r="Q2175" s="41">
        <v>0</v>
      </c>
      <c r="R2175" s="52">
        <v>45658</v>
      </c>
      <c r="S2175" s="52">
        <v>46022</v>
      </c>
    </row>
    <row r="2176" spans="1:19" ht="20.25" x14ac:dyDescent="0.3">
      <c r="A2176" s="39">
        <v>411</v>
      </c>
      <c r="B2176" s="40" t="s">
        <v>1630</v>
      </c>
      <c r="C2176" s="50">
        <v>45014</v>
      </c>
      <c r="D2176" s="39" t="s">
        <v>1896</v>
      </c>
      <c r="E2176" s="39">
        <v>1966</v>
      </c>
      <c r="F2176" s="39">
        <v>2016</v>
      </c>
      <c r="G2176" s="51" t="s">
        <v>2088</v>
      </c>
      <c r="H2176" s="39">
        <v>4</v>
      </c>
      <c r="I2176" s="39">
        <v>3</v>
      </c>
      <c r="J2176" s="39">
        <v>0</v>
      </c>
      <c r="K2176" s="39">
        <v>3402.4</v>
      </c>
      <c r="L2176" s="39">
        <v>2051.1</v>
      </c>
      <c r="M2176" s="41">
        <v>0</v>
      </c>
      <c r="N2176" s="41">
        <f t="shared" si="211"/>
        <v>0</v>
      </c>
      <c r="O2176" s="41">
        <v>0</v>
      </c>
      <c r="P2176" s="41">
        <v>0</v>
      </c>
      <c r="Q2176" s="41">
        <v>0</v>
      </c>
      <c r="R2176" s="52">
        <v>45658</v>
      </c>
      <c r="S2176" s="52">
        <v>46022</v>
      </c>
    </row>
    <row r="2177" spans="1:19" ht="20.25" x14ac:dyDescent="0.3">
      <c r="A2177" s="39">
        <v>412</v>
      </c>
      <c r="B2177" s="40" t="s">
        <v>1631</v>
      </c>
      <c r="C2177" s="50">
        <v>45016</v>
      </c>
      <c r="D2177" s="39" t="s">
        <v>1896</v>
      </c>
      <c r="E2177" s="39">
        <v>1967</v>
      </c>
      <c r="F2177" s="39">
        <v>2016</v>
      </c>
      <c r="G2177" s="51" t="s">
        <v>2088</v>
      </c>
      <c r="H2177" s="39">
        <v>4</v>
      </c>
      <c r="I2177" s="39">
        <v>3</v>
      </c>
      <c r="J2177" s="39">
        <v>0</v>
      </c>
      <c r="K2177" s="39">
        <v>3769.2</v>
      </c>
      <c r="L2177" s="39">
        <v>2294.6</v>
      </c>
      <c r="M2177" s="41">
        <v>0</v>
      </c>
      <c r="N2177" s="41">
        <f t="shared" si="211"/>
        <v>0</v>
      </c>
      <c r="O2177" s="41">
        <v>0</v>
      </c>
      <c r="P2177" s="41">
        <v>0</v>
      </c>
      <c r="Q2177" s="41">
        <v>0</v>
      </c>
      <c r="R2177" s="52">
        <v>45658</v>
      </c>
      <c r="S2177" s="52">
        <v>46022</v>
      </c>
    </row>
    <row r="2178" spans="1:19" ht="20.25" x14ac:dyDescent="0.3">
      <c r="A2178" s="39">
        <v>413</v>
      </c>
      <c r="B2178" s="40" t="s">
        <v>1632</v>
      </c>
      <c r="C2178" s="50">
        <v>45018</v>
      </c>
      <c r="D2178" s="39" t="s">
        <v>1896</v>
      </c>
      <c r="E2178" s="39">
        <v>1967</v>
      </c>
      <c r="F2178" s="39">
        <v>2015</v>
      </c>
      <c r="G2178" s="51" t="s">
        <v>2088</v>
      </c>
      <c r="H2178" s="39">
        <v>4</v>
      </c>
      <c r="I2178" s="39">
        <v>3</v>
      </c>
      <c r="J2178" s="39">
        <v>0</v>
      </c>
      <c r="K2178" s="39">
        <v>3752.5</v>
      </c>
      <c r="L2178" s="39">
        <v>2266.4499999999998</v>
      </c>
      <c r="M2178" s="41">
        <v>0</v>
      </c>
      <c r="N2178" s="41">
        <f t="shared" si="211"/>
        <v>0</v>
      </c>
      <c r="O2178" s="41">
        <v>0</v>
      </c>
      <c r="P2178" s="41">
        <v>0</v>
      </c>
      <c r="Q2178" s="41">
        <v>0</v>
      </c>
      <c r="R2178" s="52">
        <v>45658</v>
      </c>
      <c r="S2178" s="52">
        <v>46022</v>
      </c>
    </row>
    <row r="2179" spans="1:19" ht="20.25" x14ac:dyDescent="0.3">
      <c r="A2179" s="39">
        <v>414</v>
      </c>
      <c r="B2179" s="40" t="s">
        <v>1633</v>
      </c>
      <c r="C2179" s="50">
        <v>45001</v>
      </c>
      <c r="D2179" s="39" t="s">
        <v>1896</v>
      </c>
      <c r="E2179" s="39">
        <v>1963</v>
      </c>
      <c r="F2179" s="39">
        <v>2017</v>
      </c>
      <c r="G2179" s="51" t="s">
        <v>2088</v>
      </c>
      <c r="H2179" s="39">
        <v>4</v>
      </c>
      <c r="I2179" s="39">
        <v>3</v>
      </c>
      <c r="J2179" s="39">
        <v>0</v>
      </c>
      <c r="K2179" s="39">
        <v>3771.5</v>
      </c>
      <c r="L2179" s="39">
        <v>2278.9</v>
      </c>
      <c r="M2179" s="41">
        <v>0</v>
      </c>
      <c r="N2179" s="41">
        <f t="shared" si="211"/>
        <v>0</v>
      </c>
      <c r="O2179" s="41">
        <v>0</v>
      </c>
      <c r="P2179" s="41">
        <v>0</v>
      </c>
      <c r="Q2179" s="41">
        <v>0</v>
      </c>
      <c r="R2179" s="52">
        <v>45658</v>
      </c>
      <c r="S2179" s="52">
        <v>46022</v>
      </c>
    </row>
    <row r="2180" spans="1:19" ht="20.25" x14ac:dyDescent="0.3">
      <c r="A2180" s="39">
        <v>415</v>
      </c>
      <c r="B2180" s="40" t="s">
        <v>1634</v>
      </c>
      <c r="C2180" s="50">
        <v>45002</v>
      </c>
      <c r="D2180" s="39" t="s">
        <v>1896</v>
      </c>
      <c r="E2180" s="39">
        <v>1962</v>
      </c>
      <c r="F2180" s="39">
        <v>2017</v>
      </c>
      <c r="G2180" s="51" t="s">
        <v>2088</v>
      </c>
      <c r="H2180" s="39">
        <v>4</v>
      </c>
      <c r="I2180" s="39">
        <v>3</v>
      </c>
      <c r="J2180" s="39">
        <v>0</v>
      </c>
      <c r="K2180" s="39">
        <v>3434.7</v>
      </c>
      <c r="L2180" s="39">
        <v>2031.6</v>
      </c>
      <c r="M2180" s="41">
        <v>0</v>
      </c>
      <c r="N2180" s="41">
        <f>M2180</f>
        <v>0</v>
      </c>
      <c r="O2180" s="41">
        <v>0</v>
      </c>
      <c r="P2180" s="41">
        <v>0</v>
      </c>
      <c r="Q2180" s="41">
        <v>0</v>
      </c>
      <c r="R2180" s="52">
        <v>45658</v>
      </c>
      <c r="S2180" s="52">
        <v>46022</v>
      </c>
    </row>
    <row r="2181" spans="1:19" ht="20.25" x14ac:dyDescent="0.3">
      <c r="A2181" s="39">
        <v>416</v>
      </c>
      <c r="B2181" s="40" t="s">
        <v>758</v>
      </c>
      <c r="C2181" s="50">
        <v>45004</v>
      </c>
      <c r="D2181" s="39" t="s">
        <v>1896</v>
      </c>
      <c r="E2181" s="39">
        <v>1964</v>
      </c>
      <c r="F2181" s="39">
        <v>2017</v>
      </c>
      <c r="G2181" s="51" t="s">
        <v>2088</v>
      </c>
      <c r="H2181" s="39">
        <v>4</v>
      </c>
      <c r="I2181" s="39">
        <v>3</v>
      </c>
      <c r="J2181" s="39">
        <v>0</v>
      </c>
      <c r="K2181" s="39">
        <v>3470</v>
      </c>
      <c r="L2181" s="39">
        <v>2083.5</v>
      </c>
      <c r="M2181" s="41">
        <v>0</v>
      </c>
      <c r="N2181" s="41">
        <f>M2181</f>
        <v>0</v>
      </c>
      <c r="O2181" s="41">
        <v>0</v>
      </c>
      <c r="P2181" s="41">
        <v>0</v>
      </c>
      <c r="Q2181" s="41">
        <v>0</v>
      </c>
      <c r="R2181" s="52">
        <v>45658</v>
      </c>
      <c r="S2181" s="52">
        <v>46022</v>
      </c>
    </row>
    <row r="2182" spans="1:19" ht="20.25" x14ac:dyDescent="0.25">
      <c r="A2182" s="42" t="s">
        <v>22</v>
      </c>
      <c r="B2182" s="42"/>
      <c r="C2182" s="53" t="s">
        <v>172</v>
      </c>
      <c r="D2182" s="53" t="s">
        <v>172</v>
      </c>
      <c r="E2182" s="53" t="s">
        <v>172</v>
      </c>
      <c r="F2182" s="53" t="s">
        <v>172</v>
      </c>
      <c r="G2182" s="53" t="s">
        <v>172</v>
      </c>
      <c r="H2182" s="53" t="s">
        <v>172</v>
      </c>
      <c r="I2182" s="53" t="s">
        <v>172</v>
      </c>
      <c r="J2182" s="68">
        <f>SUM(J2163:J2181)</f>
        <v>0</v>
      </c>
      <c r="K2182" s="45">
        <f t="shared" ref="K2182:Q2182" si="226">SUM(K2163:K2181)</f>
        <v>58120.999999999993</v>
      </c>
      <c r="L2182" s="45">
        <f t="shared" si="226"/>
        <v>35407.699999999997</v>
      </c>
      <c r="M2182" s="45">
        <f t="shared" si="226"/>
        <v>0</v>
      </c>
      <c r="N2182" s="45">
        <f t="shared" si="226"/>
        <v>0</v>
      </c>
      <c r="O2182" s="45">
        <f t="shared" si="226"/>
        <v>0</v>
      </c>
      <c r="P2182" s="45">
        <f t="shared" si="226"/>
        <v>0</v>
      </c>
      <c r="Q2182" s="45">
        <f t="shared" si="226"/>
        <v>0</v>
      </c>
      <c r="R2182" s="53" t="s">
        <v>172</v>
      </c>
      <c r="S2182" s="53" t="s">
        <v>172</v>
      </c>
    </row>
    <row r="2183" spans="1:19" ht="20.25" x14ac:dyDescent="0.25">
      <c r="A2183" s="49" t="s">
        <v>34</v>
      </c>
      <c r="B2183" s="49"/>
      <c r="C2183" s="53" t="s">
        <v>172</v>
      </c>
      <c r="D2183" s="53" t="s">
        <v>172</v>
      </c>
      <c r="E2183" s="53" t="s">
        <v>172</v>
      </c>
      <c r="F2183" s="53" t="s">
        <v>172</v>
      </c>
      <c r="G2183" s="53" t="s">
        <v>172</v>
      </c>
      <c r="H2183" s="53" t="s">
        <v>172</v>
      </c>
      <c r="I2183" s="53" t="s">
        <v>172</v>
      </c>
      <c r="J2183" s="68">
        <f>J2182</f>
        <v>0</v>
      </c>
      <c r="K2183" s="45">
        <f t="shared" ref="K2183:Q2183" si="227">K2182</f>
        <v>58120.999999999993</v>
      </c>
      <c r="L2183" s="45">
        <f t="shared" si="227"/>
        <v>35407.699999999997</v>
      </c>
      <c r="M2183" s="45">
        <f t="shared" si="227"/>
        <v>0</v>
      </c>
      <c r="N2183" s="45">
        <f t="shared" si="227"/>
        <v>0</v>
      </c>
      <c r="O2183" s="45">
        <f t="shared" si="227"/>
        <v>0</v>
      </c>
      <c r="P2183" s="45">
        <f t="shared" si="227"/>
        <v>0</v>
      </c>
      <c r="Q2183" s="45">
        <f t="shared" si="227"/>
        <v>0</v>
      </c>
      <c r="R2183" s="53" t="s">
        <v>172</v>
      </c>
      <c r="S2183" s="53" t="s">
        <v>172</v>
      </c>
    </row>
    <row r="2184" spans="1:19" ht="20.25" x14ac:dyDescent="0.25">
      <c r="A2184" s="465" t="s">
        <v>84</v>
      </c>
      <c r="B2184" s="466"/>
      <c r="C2184" s="53" t="s">
        <v>172</v>
      </c>
      <c r="D2184" s="53" t="s">
        <v>172</v>
      </c>
      <c r="E2184" s="53" t="s">
        <v>172</v>
      </c>
      <c r="F2184" s="53" t="s">
        <v>172</v>
      </c>
      <c r="G2184" s="53" t="s">
        <v>172</v>
      </c>
      <c r="H2184" s="53" t="s">
        <v>172</v>
      </c>
      <c r="I2184" s="53" t="s">
        <v>172</v>
      </c>
      <c r="J2184" s="68">
        <f t="shared" ref="J2184:Q2184" si="228">J1714+J1717+J1871+J1877+J1889+J1901+J1906+J1912+J1926+J1935+J1949+J1956+J1976+J1988+J2028+J2036+J2056+J2061+J2066+J2086+J2099+J2106+J2121+J2127+J2135+J2144+J2149+J2155+J2160+J2183</f>
        <v>0</v>
      </c>
      <c r="K2184" s="45">
        <f t="shared" si="228"/>
        <v>1036721.12</v>
      </c>
      <c r="L2184" s="45">
        <f t="shared" si="228"/>
        <v>644319.84</v>
      </c>
      <c r="M2184" s="45">
        <f t="shared" si="228"/>
        <v>12100955.829999998</v>
      </c>
      <c r="N2184" s="45">
        <f t="shared" si="228"/>
        <v>12100955.829999998</v>
      </c>
      <c r="O2184" s="45">
        <f t="shared" si="228"/>
        <v>0</v>
      </c>
      <c r="P2184" s="45">
        <f t="shared" si="228"/>
        <v>0</v>
      </c>
      <c r="Q2184" s="45">
        <f t="shared" si="228"/>
        <v>0</v>
      </c>
      <c r="R2184" s="53" t="s">
        <v>172</v>
      </c>
      <c r="S2184" s="53" t="s">
        <v>172</v>
      </c>
    </row>
    <row r="2185" spans="1:19" ht="20.25" x14ac:dyDescent="0.25">
      <c r="A2185" s="465" t="s">
        <v>76</v>
      </c>
      <c r="B2185" s="466"/>
      <c r="C2185" s="53" t="s">
        <v>172</v>
      </c>
      <c r="D2185" s="53" t="s">
        <v>172</v>
      </c>
      <c r="E2185" s="53" t="s">
        <v>172</v>
      </c>
      <c r="F2185" s="53" t="s">
        <v>172</v>
      </c>
      <c r="G2185" s="53" t="s">
        <v>172</v>
      </c>
      <c r="H2185" s="53" t="s">
        <v>172</v>
      </c>
      <c r="I2185" s="53" t="s">
        <v>172</v>
      </c>
      <c r="J2185" s="68">
        <f t="shared" ref="J2185:Q2185" si="229">J1032</f>
        <v>293</v>
      </c>
      <c r="K2185" s="45">
        <f t="shared" si="229"/>
        <v>3593261.1699999985</v>
      </c>
      <c r="L2185" s="45">
        <f t="shared" si="229"/>
        <v>2487713.1210000007</v>
      </c>
      <c r="M2185" s="45">
        <f t="shared" si="229"/>
        <v>3278490958.2791891</v>
      </c>
      <c r="N2185" s="45">
        <f t="shared" si="229"/>
        <v>3278490958.2791891</v>
      </c>
      <c r="O2185" s="45">
        <f t="shared" si="229"/>
        <v>0</v>
      </c>
      <c r="P2185" s="45">
        <f t="shared" si="229"/>
        <v>0</v>
      </c>
      <c r="Q2185" s="45">
        <f t="shared" si="229"/>
        <v>0</v>
      </c>
      <c r="R2185" s="53" t="s">
        <v>172</v>
      </c>
      <c r="S2185" s="53" t="s">
        <v>172</v>
      </c>
    </row>
    <row r="2186" spans="1:19" ht="20.25" x14ac:dyDescent="0.25">
      <c r="A2186" s="465" t="s">
        <v>77</v>
      </c>
      <c r="B2186" s="466"/>
      <c r="C2186" s="53" t="s">
        <v>172</v>
      </c>
      <c r="D2186" s="53" t="s">
        <v>172</v>
      </c>
      <c r="E2186" s="53" t="s">
        <v>172</v>
      </c>
      <c r="F2186" s="53" t="s">
        <v>172</v>
      </c>
      <c r="G2186" s="53" t="s">
        <v>172</v>
      </c>
      <c r="H2186" s="53" t="s">
        <v>172</v>
      </c>
      <c r="I2186" s="53" t="s">
        <v>172</v>
      </c>
      <c r="J2186" s="68">
        <f t="shared" ref="J2186:Q2186" si="230">J1639</f>
        <v>0</v>
      </c>
      <c r="K2186" s="45">
        <f t="shared" si="230"/>
        <v>1218775.9999999995</v>
      </c>
      <c r="L2186" s="45">
        <f t="shared" si="230"/>
        <v>813852.86699999985</v>
      </c>
      <c r="M2186" s="45">
        <f t="shared" si="230"/>
        <v>337676005.75395</v>
      </c>
      <c r="N2186" s="45">
        <f t="shared" si="230"/>
        <v>337676005.75395</v>
      </c>
      <c r="O2186" s="45">
        <f t="shared" si="230"/>
        <v>0</v>
      </c>
      <c r="P2186" s="45">
        <f t="shared" si="230"/>
        <v>0</v>
      </c>
      <c r="Q2186" s="45">
        <f t="shared" si="230"/>
        <v>0</v>
      </c>
      <c r="R2186" s="53" t="s">
        <v>172</v>
      </c>
      <c r="S2186" s="53" t="s">
        <v>172</v>
      </c>
    </row>
    <row r="2187" spans="1:19" ht="20.25" x14ac:dyDescent="0.25">
      <c r="A2187" s="465" t="s">
        <v>78</v>
      </c>
      <c r="B2187" s="466"/>
      <c r="C2187" s="53" t="s">
        <v>172</v>
      </c>
      <c r="D2187" s="53" t="s">
        <v>172</v>
      </c>
      <c r="E2187" s="53" t="s">
        <v>172</v>
      </c>
      <c r="F2187" s="53" t="s">
        <v>172</v>
      </c>
      <c r="G2187" s="53" t="s">
        <v>172</v>
      </c>
      <c r="H2187" s="53" t="s">
        <v>172</v>
      </c>
      <c r="I2187" s="53" t="s">
        <v>172</v>
      </c>
      <c r="J2187" s="68">
        <f>J2184</f>
        <v>0</v>
      </c>
      <c r="K2187" s="45">
        <f t="shared" ref="K2187:Q2187" si="231">K2184</f>
        <v>1036721.12</v>
      </c>
      <c r="L2187" s="45">
        <f t="shared" si="231"/>
        <v>644319.84</v>
      </c>
      <c r="M2187" s="45">
        <f t="shared" si="231"/>
        <v>12100955.829999998</v>
      </c>
      <c r="N2187" s="45">
        <f t="shared" si="231"/>
        <v>12100955.829999998</v>
      </c>
      <c r="O2187" s="45">
        <f t="shared" si="231"/>
        <v>0</v>
      </c>
      <c r="P2187" s="45">
        <f t="shared" si="231"/>
        <v>0</v>
      </c>
      <c r="Q2187" s="45">
        <f t="shared" si="231"/>
        <v>0</v>
      </c>
      <c r="R2187" s="53" t="s">
        <v>172</v>
      </c>
      <c r="S2187" s="53" t="s">
        <v>172</v>
      </c>
    </row>
    <row r="2188" spans="1:19" ht="20.25" x14ac:dyDescent="0.25">
      <c r="A2188" s="465" t="s">
        <v>1553</v>
      </c>
      <c r="B2188" s="466"/>
      <c r="C2188" s="53" t="s">
        <v>172</v>
      </c>
      <c r="D2188" s="53" t="s">
        <v>172</v>
      </c>
      <c r="E2188" s="53" t="s">
        <v>172</v>
      </c>
      <c r="F2188" s="53" t="s">
        <v>172</v>
      </c>
      <c r="G2188" s="53" t="s">
        <v>172</v>
      </c>
      <c r="H2188" s="53" t="s">
        <v>172</v>
      </c>
      <c r="I2188" s="53" t="s">
        <v>172</v>
      </c>
      <c r="J2188" s="68">
        <f>J2185+J2186+J2187</f>
        <v>293</v>
      </c>
      <c r="K2188" s="45">
        <f t="shared" ref="K2188:Q2188" si="232">K2185+K2186+K2187</f>
        <v>5848758.2899999982</v>
      </c>
      <c r="L2188" s="45">
        <f t="shared" si="232"/>
        <v>3945885.8280000007</v>
      </c>
      <c r="M2188" s="45">
        <f t="shared" si="232"/>
        <v>3628267919.8631392</v>
      </c>
      <c r="N2188" s="45">
        <f t="shared" si="232"/>
        <v>3628267919.8631392</v>
      </c>
      <c r="O2188" s="45">
        <f t="shared" si="232"/>
        <v>0</v>
      </c>
      <c r="P2188" s="45">
        <f t="shared" si="232"/>
        <v>0</v>
      </c>
      <c r="Q2188" s="45">
        <f t="shared" si="232"/>
        <v>0</v>
      </c>
      <c r="R2188" s="53" t="s">
        <v>172</v>
      </c>
      <c r="S2188" s="53" t="s">
        <v>172</v>
      </c>
    </row>
  </sheetData>
  <autoFilter ref="A10:S2188"/>
  <sortState ref="B1528:S1544">
    <sortCondition ref="B1528"/>
  </sortState>
  <mergeCells count="221">
    <mergeCell ref="A2137:S2137"/>
    <mergeCell ref="A2145:S2145"/>
    <mergeCell ref="A2146:S2146"/>
    <mergeCell ref="A2150:S2150"/>
    <mergeCell ref="A2151:S2151"/>
    <mergeCell ref="A2156:S2156"/>
    <mergeCell ref="A2157:S2157"/>
    <mergeCell ref="A2161:S2161"/>
    <mergeCell ref="A2162:S2162"/>
    <mergeCell ref="A2101:S2101"/>
    <mergeCell ref="A2107:S2107"/>
    <mergeCell ref="A2108:S2108"/>
    <mergeCell ref="A2113:S2113"/>
    <mergeCell ref="A2122:S2122"/>
    <mergeCell ref="A2123:S2123"/>
    <mergeCell ref="A2128:S2128"/>
    <mergeCell ref="A2129:S2129"/>
    <mergeCell ref="A2136:S2136"/>
    <mergeCell ref="A2058:S2058"/>
    <mergeCell ref="A2062:S2062"/>
    <mergeCell ref="A2063:S2063"/>
    <mergeCell ref="A2067:S2067"/>
    <mergeCell ref="A2068:S2068"/>
    <mergeCell ref="A2071:S2071"/>
    <mergeCell ref="A2087:S2087"/>
    <mergeCell ref="A2088:S2088"/>
    <mergeCell ref="A2100:S2100"/>
    <mergeCell ref="A2015:S2015"/>
    <mergeCell ref="A2023:S2023"/>
    <mergeCell ref="A2029:S2029"/>
    <mergeCell ref="A2030:S2030"/>
    <mergeCell ref="A2033:S2033"/>
    <mergeCell ref="A2037:S2037"/>
    <mergeCell ref="A2038:S2038"/>
    <mergeCell ref="A2053:S2053"/>
    <mergeCell ref="A2057:S2057"/>
    <mergeCell ref="A1972:S1972"/>
    <mergeCell ref="A1977:S1977"/>
    <mergeCell ref="A1978:S1978"/>
    <mergeCell ref="A1989:S1989"/>
    <mergeCell ref="A1990:S1990"/>
    <mergeCell ref="A1997:S1997"/>
    <mergeCell ref="A2005:S2005"/>
    <mergeCell ref="A2008:S2008"/>
    <mergeCell ref="A2012:S2012"/>
    <mergeCell ref="A1928:S1928"/>
    <mergeCell ref="A1932:S1932"/>
    <mergeCell ref="A1936:S1936"/>
    <mergeCell ref="A1937:S1937"/>
    <mergeCell ref="A1946:S1946"/>
    <mergeCell ref="A1950:S1950"/>
    <mergeCell ref="A1951:S1951"/>
    <mergeCell ref="A1957:S1957"/>
    <mergeCell ref="A1958:S1958"/>
    <mergeCell ref="A1715:S1715"/>
    <mergeCell ref="A1718:S1718"/>
    <mergeCell ref="A1872:S1872"/>
    <mergeCell ref="A1878:S1878"/>
    <mergeCell ref="A1890:S1890"/>
    <mergeCell ref="A1902:S1902"/>
    <mergeCell ref="A1907:S1907"/>
    <mergeCell ref="A1913:S1913"/>
    <mergeCell ref="A1927:S1927"/>
    <mergeCell ref="A1606:S1606"/>
    <mergeCell ref="A1607:S1607"/>
    <mergeCell ref="A1613:S1613"/>
    <mergeCell ref="A1617:S1617"/>
    <mergeCell ref="A1618:S1618"/>
    <mergeCell ref="A1631:S1631"/>
    <mergeCell ref="A1632:S1632"/>
    <mergeCell ref="A1640:S1640"/>
    <mergeCell ref="A1641:S1641"/>
    <mergeCell ref="A1556:S1556"/>
    <mergeCell ref="A1572:S1572"/>
    <mergeCell ref="A1573:S1573"/>
    <mergeCell ref="A1577:S1577"/>
    <mergeCell ref="A1582:S1582"/>
    <mergeCell ref="A1585:S1585"/>
    <mergeCell ref="A1590:S1590"/>
    <mergeCell ref="A1591:S1591"/>
    <mergeCell ref="A1595:S1595"/>
    <mergeCell ref="A1495:S1495"/>
    <mergeCell ref="A1496:S1496"/>
    <mergeCell ref="A1510:S1510"/>
    <mergeCell ref="A1511:S1511"/>
    <mergeCell ref="A1517:S1517"/>
    <mergeCell ref="A1537:S1537"/>
    <mergeCell ref="A1538:S1538"/>
    <mergeCell ref="A1545:S1545"/>
    <mergeCell ref="A1546:S1546"/>
    <mergeCell ref="A1454:S1454"/>
    <mergeCell ref="A1455:S1455"/>
    <mergeCell ref="A1460:S1460"/>
    <mergeCell ref="A1461:S1461"/>
    <mergeCell ref="A1467:S1467"/>
    <mergeCell ref="A1468:S1468"/>
    <mergeCell ref="A1476:S1476"/>
    <mergeCell ref="A1477:S1477"/>
    <mergeCell ref="A1480:S1480"/>
    <mergeCell ref="A1402:S1402"/>
    <mergeCell ref="A1403:S1403"/>
    <mergeCell ref="A1407:S1407"/>
    <mergeCell ref="A1423:S1423"/>
    <mergeCell ref="A1424:S1424"/>
    <mergeCell ref="A1437:S1437"/>
    <mergeCell ref="A1438:S1438"/>
    <mergeCell ref="A1442:S1442"/>
    <mergeCell ref="A1445:S1445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A2188:B2188"/>
    <mergeCell ref="M6:Q6"/>
    <mergeCell ref="A2184:B2184"/>
    <mergeCell ref="A2185:B2185"/>
    <mergeCell ref="A2186:B2186"/>
    <mergeCell ref="A2187:B2187"/>
    <mergeCell ref="H6:H9"/>
    <mergeCell ref="I6:I9"/>
    <mergeCell ref="J6:J9"/>
    <mergeCell ref="K6:K8"/>
    <mergeCell ref="L6:L8"/>
    <mergeCell ref="A11:S11"/>
    <mergeCell ref="A12:S12"/>
    <mergeCell ref="A127:S127"/>
    <mergeCell ref="A288:S288"/>
    <mergeCell ref="A314:S314"/>
    <mergeCell ref="A1034:S1034"/>
    <mergeCell ref="A1094:S1094"/>
    <mergeCell ref="A1118:S1118"/>
    <mergeCell ref="A1342:S1342"/>
    <mergeCell ref="A1350:S1350"/>
    <mergeCell ref="A1365:S1365"/>
    <mergeCell ref="A1377:S1377"/>
    <mergeCell ref="A1383:S1383"/>
    <mergeCell ref="A712:S712"/>
    <mergeCell ref="A717:S717"/>
    <mergeCell ref="A718:S718"/>
    <mergeCell ref="A722:S722"/>
    <mergeCell ref="A723:S723"/>
    <mergeCell ref="A532:S532"/>
    <mergeCell ref="A541:S541"/>
    <mergeCell ref="A549:S549"/>
    <mergeCell ref="A628:S628"/>
    <mergeCell ref="A687:S687"/>
    <mergeCell ref="A761:S761"/>
    <mergeCell ref="A767:S767"/>
    <mergeCell ref="A768:S768"/>
    <mergeCell ref="A773:S773"/>
    <mergeCell ref="A777:S777"/>
    <mergeCell ref="A728:S728"/>
    <mergeCell ref="A729:S729"/>
    <mergeCell ref="A735:S735"/>
    <mergeCell ref="A746:S746"/>
    <mergeCell ref="A760:S760"/>
    <mergeCell ref="A793:S793"/>
    <mergeCell ref="A796:S796"/>
    <mergeCell ref="A804:S804"/>
    <mergeCell ref="A807:S807"/>
    <mergeCell ref="A810:S810"/>
    <mergeCell ref="A778:S778"/>
    <mergeCell ref="A781:S781"/>
    <mergeCell ref="A786:S786"/>
    <mergeCell ref="A787:S787"/>
    <mergeCell ref="A790:S790"/>
    <mergeCell ref="A840:S840"/>
    <mergeCell ref="A841:S841"/>
    <mergeCell ref="A844:S844"/>
    <mergeCell ref="A853:S853"/>
    <mergeCell ref="A860:S860"/>
    <mergeCell ref="A814:S814"/>
    <mergeCell ref="A815:S815"/>
    <mergeCell ref="A820:S820"/>
    <mergeCell ref="A821:S821"/>
    <mergeCell ref="A826:S826"/>
    <mergeCell ref="A901:S901"/>
    <mergeCell ref="A902:S902"/>
    <mergeCell ref="A918:S918"/>
    <mergeCell ref="A921:S921"/>
    <mergeCell ref="A925:S925"/>
    <mergeCell ref="A861:S861"/>
    <mergeCell ref="A879:S879"/>
    <mergeCell ref="A880:S880"/>
    <mergeCell ref="A896:S896"/>
    <mergeCell ref="A897:S897"/>
    <mergeCell ref="A941:S941"/>
    <mergeCell ref="A945:S945"/>
    <mergeCell ref="A949:S949"/>
    <mergeCell ref="A950:S950"/>
    <mergeCell ref="A960:S960"/>
    <mergeCell ref="A926:S926"/>
    <mergeCell ref="A929:S929"/>
    <mergeCell ref="A932:S932"/>
    <mergeCell ref="A936:S936"/>
    <mergeCell ref="A937:S937"/>
    <mergeCell ref="A1027:S1027"/>
    <mergeCell ref="A1028:S1028"/>
    <mergeCell ref="A1033:S1033"/>
    <mergeCell ref="A994:S994"/>
    <mergeCell ref="A995:S995"/>
    <mergeCell ref="A1001:S1001"/>
    <mergeCell ref="A1006:S1006"/>
    <mergeCell ref="A1007:S1007"/>
    <mergeCell ref="A961:S961"/>
    <mergeCell ref="A964:S964"/>
    <mergeCell ref="A979:S979"/>
    <mergeCell ref="A986:S986"/>
    <mergeCell ref="A987:S987"/>
  </mergeCells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headerFooter differentFirst="1">
    <oddHeader>&amp;C&amp;18&amp;P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selection activeCell="A37" sqref="A37:A100"/>
    </sheetView>
  </sheetViews>
  <sheetFormatPr defaultRowHeight="15" x14ac:dyDescent="0.25"/>
  <cols>
    <col min="1" max="1" width="57.85546875" bestFit="1" customWidth="1"/>
    <col min="3" max="3" width="30.5703125" customWidth="1"/>
  </cols>
  <sheetData>
    <row r="1" spans="1:10" x14ac:dyDescent="0.25">
      <c r="F1">
        <v>2023</v>
      </c>
      <c r="G1">
        <v>2024</v>
      </c>
      <c r="H1">
        <v>2025</v>
      </c>
    </row>
    <row r="2" spans="1:10" s="71" customFormat="1" x14ac:dyDescent="0.25">
      <c r="A2" s="71" t="s">
        <v>1737</v>
      </c>
      <c r="B2" s="71">
        <v>33284</v>
      </c>
      <c r="C2" s="71" t="s">
        <v>2825</v>
      </c>
      <c r="J2" s="71">
        <v>1</v>
      </c>
    </row>
    <row r="3" spans="1:10" s="71" customFormat="1" x14ac:dyDescent="0.25">
      <c r="A3" s="71" t="s">
        <v>2813</v>
      </c>
      <c r="B3" s="71">
        <v>32445</v>
      </c>
      <c r="C3" s="71" t="s">
        <v>2825</v>
      </c>
      <c r="G3" s="71">
        <v>1</v>
      </c>
      <c r="H3" s="71">
        <v>1</v>
      </c>
      <c r="J3" s="71">
        <v>2</v>
      </c>
    </row>
    <row r="4" spans="1:10" s="71" customFormat="1" x14ac:dyDescent="0.25">
      <c r="A4" s="71" t="s">
        <v>2420</v>
      </c>
      <c r="B4" s="71">
        <v>35250</v>
      </c>
      <c r="C4" s="71" t="s">
        <v>2825</v>
      </c>
      <c r="G4" s="71">
        <v>1</v>
      </c>
      <c r="J4" s="71">
        <v>3</v>
      </c>
    </row>
    <row r="5" spans="1:10" s="71" customFormat="1" x14ac:dyDescent="0.25">
      <c r="A5" s="71" t="s">
        <v>956</v>
      </c>
      <c r="B5" s="71">
        <v>36316</v>
      </c>
      <c r="C5" s="71" t="s">
        <v>2825</v>
      </c>
      <c r="G5" s="71">
        <v>1</v>
      </c>
      <c r="J5" s="71">
        <v>4</v>
      </c>
    </row>
    <row r="6" spans="1:10" s="71" customFormat="1" x14ac:dyDescent="0.25">
      <c r="A6" s="71" t="s">
        <v>957</v>
      </c>
      <c r="B6" s="71">
        <v>36317</v>
      </c>
      <c r="C6" s="71" t="s">
        <v>2825</v>
      </c>
      <c r="G6" s="71">
        <v>1</v>
      </c>
      <c r="J6" s="71">
        <v>5</v>
      </c>
    </row>
    <row r="7" spans="1:10" s="71" customFormat="1" x14ac:dyDescent="0.25">
      <c r="A7" s="71" t="s">
        <v>1133</v>
      </c>
      <c r="B7" s="71">
        <v>43838</v>
      </c>
      <c r="C7" s="71" t="s">
        <v>2825</v>
      </c>
      <c r="J7" s="71">
        <v>6</v>
      </c>
    </row>
    <row r="8" spans="1:10" s="71" customFormat="1" x14ac:dyDescent="0.25">
      <c r="A8" s="71" t="s">
        <v>1134</v>
      </c>
      <c r="B8" s="71">
        <v>43839</v>
      </c>
      <c r="C8" s="71" t="s">
        <v>2825</v>
      </c>
      <c r="J8" s="71">
        <v>7</v>
      </c>
    </row>
    <row r="9" spans="1:10" s="71" customFormat="1" x14ac:dyDescent="0.25">
      <c r="A9" s="71" t="s">
        <v>828</v>
      </c>
      <c r="B9" s="71">
        <v>33516</v>
      </c>
      <c r="C9" s="71" t="s">
        <v>2825</v>
      </c>
      <c r="J9" s="71">
        <v>8</v>
      </c>
    </row>
    <row r="10" spans="1:10" s="71" customFormat="1" x14ac:dyDescent="0.25">
      <c r="A10" s="71" t="s">
        <v>970</v>
      </c>
      <c r="B10" s="71">
        <v>32437</v>
      </c>
      <c r="C10" s="71" t="s">
        <v>2825</v>
      </c>
      <c r="J10" s="71">
        <v>9</v>
      </c>
    </row>
    <row r="11" spans="1:10" s="71" customFormat="1" x14ac:dyDescent="0.25">
      <c r="A11" s="71" t="s">
        <v>964</v>
      </c>
      <c r="B11" s="71">
        <v>32411</v>
      </c>
      <c r="C11" s="71" t="s">
        <v>2825</v>
      </c>
      <c r="J11" s="71">
        <v>10</v>
      </c>
    </row>
    <row r="12" spans="1:10" s="71" customFormat="1" x14ac:dyDescent="0.25">
      <c r="A12" s="71" t="s">
        <v>1414</v>
      </c>
      <c r="B12" s="71">
        <v>41549</v>
      </c>
      <c r="C12" s="71" t="s">
        <v>2825</v>
      </c>
      <c r="J12" s="71">
        <v>11</v>
      </c>
    </row>
    <row r="13" spans="1:10" s="71" customFormat="1" x14ac:dyDescent="0.25">
      <c r="A13" s="71" t="s">
        <v>2625</v>
      </c>
      <c r="B13" s="71">
        <v>37712</v>
      </c>
      <c r="C13" s="71" t="s">
        <v>2825</v>
      </c>
      <c r="J13" s="71">
        <v>12</v>
      </c>
    </row>
    <row r="14" spans="1:10" s="71" customFormat="1" x14ac:dyDescent="0.25">
      <c r="A14" s="71" t="s">
        <v>2293</v>
      </c>
      <c r="B14" s="71">
        <v>40882</v>
      </c>
      <c r="C14" s="71" t="s">
        <v>2825</v>
      </c>
      <c r="J14" s="71">
        <v>13</v>
      </c>
    </row>
    <row r="15" spans="1:10" s="71" customFormat="1" x14ac:dyDescent="0.25">
      <c r="A15" s="71" t="s">
        <v>753</v>
      </c>
      <c r="B15" s="71">
        <v>44747</v>
      </c>
      <c r="C15" s="71" t="s">
        <v>2825</v>
      </c>
      <c r="J15" s="71">
        <v>14</v>
      </c>
    </row>
    <row r="16" spans="1:10" s="71" customFormat="1" x14ac:dyDescent="0.25">
      <c r="A16" s="71" t="s">
        <v>2288</v>
      </c>
      <c r="B16" s="71">
        <v>40865</v>
      </c>
      <c r="C16" s="71" t="s">
        <v>2825</v>
      </c>
      <c r="J16" s="71">
        <v>15</v>
      </c>
    </row>
    <row r="17" spans="1:10" s="71" customFormat="1" x14ac:dyDescent="0.25">
      <c r="A17" s="71" t="s">
        <v>2289</v>
      </c>
      <c r="B17" s="71">
        <v>40944</v>
      </c>
      <c r="C17" s="71" t="s">
        <v>2825</v>
      </c>
      <c r="J17" s="71">
        <v>16</v>
      </c>
    </row>
    <row r="18" spans="1:10" x14ac:dyDescent="0.25">
      <c r="A18" s="71" t="s">
        <v>2290</v>
      </c>
      <c r="B18" s="71">
        <v>40852</v>
      </c>
      <c r="C18" s="71" t="s">
        <v>2825</v>
      </c>
      <c r="D18" s="71"/>
      <c r="E18" s="71"/>
      <c r="F18" s="71"/>
      <c r="G18" s="71"/>
      <c r="H18" s="71"/>
      <c r="I18" s="71"/>
      <c r="J18" s="71">
        <v>18</v>
      </c>
    </row>
    <row r="19" spans="1:10" s="71" customFormat="1" x14ac:dyDescent="0.25">
      <c r="A19" s="71" t="s">
        <v>962</v>
      </c>
      <c r="B19" s="71">
        <v>32401</v>
      </c>
      <c r="C19" s="71" t="s">
        <v>2825</v>
      </c>
      <c r="J19" s="71">
        <v>19</v>
      </c>
    </row>
    <row r="20" spans="1:10" s="71" customFormat="1" x14ac:dyDescent="0.25">
      <c r="A20" s="71" t="s">
        <v>2627</v>
      </c>
      <c r="B20" s="71">
        <v>33517</v>
      </c>
      <c r="C20" s="71" t="s">
        <v>2825</v>
      </c>
      <c r="G20" s="71">
        <v>1</v>
      </c>
      <c r="H20" s="71">
        <v>1</v>
      </c>
      <c r="J20" s="71">
        <v>20</v>
      </c>
    </row>
    <row r="21" spans="1:10" s="71" customFormat="1" x14ac:dyDescent="0.25">
      <c r="A21" s="71" t="s">
        <v>2315</v>
      </c>
      <c r="B21" s="71">
        <v>32465</v>
      </c>
      <c r="C21" s="71" t="s">
        <v>2825</v>
      </c>
      <c r="J21" s="71">
        <v>21</v>
      </c>
    </row>
    <row r="22" spans="1:10" s="71" customFormat="1" x14ac:dyDescent="0.25">
      <c r="A22" s="71" t="s">
        <v>2613</v>
      </c>
      <c r="B22" s="71">
        <v>32732</v>
      </c>
      <c r="C22" s="71" t="s">
        <v>2825</v>
      </c>
      <c r="J22" s="71">
        <v>22</v>
      </c>
    </row>
    <row r="23" spans="1:10" s="71" customFormat="1" x14ac:dyDescent="0.25">
      <c r="A23" s="71" t="s">
        <v>961</v>
      </c>
      <c r="B23" s="71">
        <v>32399</v>
      </c>
      <c r="C23" s="71" t="s">
        <v>2825</v>
      </c>
      <c r="J23" s="71">
        <v>23</v>
      </c>
    </row>
    <row r="24" spans="1:10" s="71" customFormat="1" x14ac:dyDescent="0.25">
      <c r="A24" s="71" t="s">
        <v>504</v>
      </c>
      <c r="B24" s="71">
        <v>37817</v>
      </c>
      <c r="C24" s="71" t="s">
        <v>2825</v>
      </c>
      <c r="D24" s="71" t="s">
        <v>2866</v>
      </c>
      <c r="J24" s="71">
        <v>31</v>
      </c>
    </row>
    <row r="25" spans="1:10" x14ac:dyDescent="0.25">
      <c r="A25" s="71" t="s">
        <v>1044</v>
      </c>
      <c r="B25" s="71">
        <v>38442</v>
      </c>
      <c r="C25" s="71" t="s">
        <v>2825</v>
      </c>
      <c r="D25" s="71" t="s">
        <v>2865</v>
      </c>
      <c r="E25" s="71"/>
      <c r="F25" s="71"/>
      <c r="G25" s="71"/>
      <c r="H25" s="71"/>
      <c r="I25" s="71"/>
      <c r="J25" s="71">
        <v>32</v>
      </c>
    </row>
    <row r="26" spans="1:10" x14ac:dyDescent="0.25">
      <c r="A26" s="71" t="s">
        <v>1143</v>
      </c>
      <c r="B26" s="71">
        <v>44412</v>
      </c>
      <c r="C26" s="71" t="s">
        <v>2825</v>
      </c>
      <c r="D26" s="71"/>
      <c r="E26" s="71"/>
      <c r="F26" s="71"/>
      <c r="G26" s="71"/>
      <c r="H26" s="71"/>
      <c r="I26" s="71"/>
      <c r="J26" s="71">
        <v>33</v>
      </c>
    </row>
    <row r="27" spans="1:10" x14ac:dyDescent="0.25">
      <c r="A27" s="71" t="s">
        <v>1516</v>
      </c>
      <c r="B27" s="71">
        <v>44410</v>
      </c>
      <c r="C27" s="71" t="s">
        <v>2825</v>
      </c>
      <c r="D27" s="71"/>
      <c r="E27" s="71"/>
      <c r="F27" s="71"/>
      <c r="G27" s="71"/>
      <c r="H27" s="71"/>
      <c r="I27" s="71"/>
      <c r="J27" s="71">
        <v>34</v>
      </c>
    </row>
    <row r="28" spans="1:10" x14ac:dyDescent="0.25">
      <c r="A28" s="71" t="s">
        <v>1514</v>
      </c>
      <c r="B28" s="71">
        <v>44422</v>
      </c>
      <c r="C28" s="71" t="s">
        <v>2825</v>
      </c>
      <c r="D28" s="71"/>
      <c r="E28" s="71"/>
      <c r="F28" s="71"/>
      <c r="G28" s="71"/>
      <c r="H28" s="71"/>
      <c r="I28" s="71"/>
      <c r="J28" s="71">
        <v>35</v>
      </c>
    </row>
    <row r="29" spans="1:10" x14ac:dyDescent="0.25">
      <c r="A29" s="71" t="s">
        <v>1127</v>
      </c>
      <c r="B29" s="71">
        <v>43292</v>
      </c>
      <c r="C29" s="71" t="s">
        <v>2825</v>
      </c>
      <c r="D29" s="71"/>
      <c r="E29" s="71"/>
      <c r="F29" s="71"/>
      <c r="G29" s="71"/>
      <c r="H29" s="71"/>
      <c r="I29" s="71"/>
      <c r="J29" s="71">
        <v>36</v>
      </c>
    </row>
    <row r="30" spans="1:10" x14ac:dyDescent="0.25">
      <c r="A30" s="71" t="s">
        <v>2357</v>
      </c>
      <c r="B30" s="71">
        <v>44442</v>
      </c>
      <c r="C30" s="71" t="s">
        <v>2825</v>
      </c>
      <c r="D30" s="71"/>
      <c r="E30" s="71"/>
      <c r="F30" s="71"/>
      <c r="G30" s="71"/>
      <c r="H30" s="71"/>
      <c r="I30" s="71"/>
      <c r="J30" s="71">
        <v>37</v>
      </c>
    </row>
    <row r="31" spans="1:10" x14ac:dyDescent="0.25">
      <c r="A31" s="71" t="s">
        <v>1121</v>
      </c>
      <c r="B31" s="71">
        <v>43300</v>
      </c>
      <c r="C31" s="71" t="s">
        <v>2825</v>
      </c>
      <c r="D31" s="71"/>
      <c r="E31" s="71"/>
      <c r="F31" s="71"/>
      <c r="G31" s="71"/>
      <c r="H31" s="71"/>
      <c r="I31" s="71"/>
      <c r="J31" s="71">
        <v>38</v>
      </c>
    </row>
    <row r="32" spans="1:10" s="71" customFormat="1" x14ac:dyDescent="0.25">
      <c r="A32" s="71" t="s">
        <v>1120</v>
      </c>
      <c r="B32" s="71">
        <v>43299</v>
      </c>
      <c r="C32" s="71" t="s">
        <v>2825</v>
      </c>
      <c r="J32" s="71">
        <v>39</v>
      </c>
    </row>
    <row r="33" spans="1:10" s="71" customFormat="1" x14ac:dyDescent="0.25">
      <c r="A33" s="71" t="s">
        <v>1125</v>
      </c>
      <c r="B33" s="71">
        <v>43280</v>
      </c>
      <c r="C33" s="71" t="s">
        <v>2825</v>
      </c>
      <c r="J33" s="71">
        <v>40</v>
      </c>
    </row>
    <row r="34" spans="1:10" s="71" customFormat="1" x14ac:dyDescent="0.25">
      <c r="A34" s="71" t="s">
        <v>2630</v>
      </c>
      <c r="B34" s="71">
        <v>34293</v>
      </c>
      <c r="C34" s="71" t="s">
        <v>2825</v>
      </c>
      <c r="J34" s="71">
        <v>41</v>
      </c>
    </row>
    <row r="35" spans="1:10" s="71" customFormat="1" x14ac:dyDescent="0.25">
      <c r="A35" s="71" t="s">
        <v>2624</v>
      </c>
      <c r="B35" s="71">
        <v>42456</v>
      </c>
      <c r="C35" s="71" t="s">
        <v>2825</v>
      </c>
      <c r="J35" s="71">
        <v>43</v>
      </c>
    </row>
    <row r="36" spans="1:10" s="71" customFormat="1" x14ac:dyDescent="0.25">
      <c r="A36" s="71" t="s">
        <v>931</v>
      </c>
      <c r="B36" s="71">
        <v>32678</v>
      </c>
      <c r="C36" s="71" t="s">
        <v>2825</v>
      </c>
      <c r="J36" s="71">
        <v>44</v>
      </c>
    </row>
    <row r="37" spans="1:10" s="71" customFormat="1" x14ac:dyDescent="0.25">
      <c r="A37" t="s">
        <v>1314</v>
      </c>
      <c r="B37">
        <v>36844</v>
      </c>
      <c r="C37" t="s">
        <v>2825</v>
      </c>
      <c r="D37"/>
      <c r="E37"/>
      <c r="F37"/>
      <c r="G37">
        <v>1</v>
      </c>
      <c r="H37"/>
      <c r="I37"/>
      <c r="J37">
        <v>17</v>
      </c>
    </row>
    <row r="38" spans="1:10" s="71" customFormat="1" x14ac:dyDescent="0.25">
      <c r="A38" t="s">
        <v>743</v>
      </c>
      <c r="B38">
        <v>44819</v>
      </c>
      <c r="C38" t="s">
        <v>2825</v>
      </c>
      <c r="D38"/>
      <c r="E38"/>
      <c r="F38"/>
      <c r="G38">
        <v>1</v>
      </c>
      <c r="H38"/>
      <c r="I38"/>
      <c r="J38">
        <v>24</v>
      </c>
    </row>
    <row r="39" spans="1:10" s="71" customFormat="1" x14ac:dyDescent="0.25">
      <c r="A39" t="s">
        <v>744</v>
      </c>
      <c r="B39">
        <v>44820</v>
      </c>
      <c r="C39" t="s">
        <v>2825</v>
      </c>
      <c r="D39"/>
      <c r="E39"/>
      <c r="F39"/>
      <c r="G39">
        <v>1</v>
      </c>
      <c r="H39"/>
      <c r="I39"/>
      <c r="J39">
        <v>25</v>
      </c>
    </row>
    <row r="40" spans="1:10" s="71" customFormat="1" x14ac:dyDescent="0.25">
      <c r="A40" t="s">
        <v>684</v>
      </c>
      <c r="B40">
        <v>43519</v>
      </c>
      <c r="C40" t="s">
        <v>2825</v>
      </c>
      <c r="D40"/>
      <c r="E40"/>
      <c r="F40"/>
      <c r="G40">
        <v>1</v>
      </c>
      <c r="H40"/>
      <c r="I40"/>
      <c r="J40">
        <v>26</v>
      </c>
    </row>
    <row r="41" spans="1:10" s="71" customFormat="1" x14ac:dyDescent="0.25">
      <c r="A41" t="s">
        <v>1707</v>
      </c>
      <c r="B41">
        <v>36955</v>
      </c>
      <c r="C41" t="s">
        <v>2825</v>
      </c>
      <c r="D41"/>
      <c r="E41"/>
      <c r="F41"/>
      <c r="G41">
        <v>1</v>
      </c>
      <c r="H41"/>
      <c r="I41"/>
      <c r="J41">
        <v>27</v>
      </c>
    </row>
    <row r="42" spans="1:10" s="71" customFormat="1" x14ac:dyDescent="0.25">
      <c r="A42" t="s">
        <v>1753</v>
      </c>
      <c r="B42">
        <v>34748</v>
      </c>
      <c r="C42" t="s">
        <v>2825</v>
      </c>
      <c r="D42"/>
      <c r="E42"/>
      <c r="F42"/>
      <c r="G42">
        <v>1</v>
      </c>
      <c r="H42"/>
      <c r="I42"/>
      <c r="J42">
        <v>28</v>
      </c>
    </row>
    <row r="43" spans="1:10" x14ac:dyDescent="0.25">
      <c r="A43" t="s">
        <v>1682</v>
      </c>
      <c r="B43">
        <v>34514</v>
      </c>
      <c r="C43" t="s">
        <v>2825</v>
      </c>
      <c r="G43">
        <v>1</v>
      </c>
      <c r="J43">
        <v>29</v>
      </c>
    </row>
    <row r="44" spans="1:10" s="71" customFormat="1" x14ac:dyDescent="0.25">
      <c r="A44" t="s">
        <v>429</v>
      </c>
      <c r="B44">
        <v>36557</v>
      </c>
      <c r="C44" t="s">
        <v>2825</v>
      </c>
      <c r="D44"/>
      <c r="E44"/>
      <c r="F44"/>
      <c r="G44">
        <v>1</v>
      </c>
      <c r="H44"/>
      <c r="I44"/>
      <c r="J44">
        <v>30</v>
      </c>
    </row>
    <row r="45" spans="1:10" s="71" customFormat="1" x14ac:dyDescent="0.25">
      <c r="A45" t="s">
        <v>557</v>
      </c>
      <c r="B45">
        <v>38630</v>
      </c>
      <c r="C45" t="s">
        <v>2825</v>
      </c>
      <c r="D45" t="s">
        <v>2867</v>
      </c>
      <c r="E45"/>
      <c r="F45"/>
      <c r="G45">
        <v>1</v>
      </c>
      <c r="H45"/>
      <c r="I45"/>
      <c r="J45">
        <v>42</v>
      </c>
    </row>
    <row r="46" spans="1:10" x14ac:dyDescent="0.25">
      <c r="A46" t="s">
        <v>1040</v>
      </c>
      <c r="B46">
        <v>38053</v>
      </c>
      <c r="C46" t="s">
        <v>2825</v>
      </c>
      <c r="D46" t="s">
        <v>2534</v>
      </c>
      <c r="J46">
        <v>45</v>
      </c>
    </row>
    <row r="47" spans="1:10" x14ac:dyDescent="0.25">
      <c r="A47" t="s">
        <v>1854</v>
      </c>
      <c r="B47">
        <v>38118</v>
      </c>
      <c r="C47" t="s">
        <v>2825</v>
      </c>
      <c r="D47" t="s">
        <v>2649</v>
      </c>
      <c r="J47">
        <v>46</v>
      </c>
    </row>
    <row r="48" spans="1:10" x14ac:dyDescent="0.25">
      <c r="A48" t="s">
        <v>1855</v>
      </c>
      <c r="B48">
        <v>37893</v>
      </c>
      <c r="C48" t="s">
        <v>2825</v>
      </c>
      <c r="D48" t="s">
        <v>2649</v>
      </c>
      <c r="J48">
        <v>47</v>
      </c>
    </row>
    <row r="49" spans="1:10" x14ac:dyDescent="0.25">
      <c r="A49" t="s">
        <v>1864</v>
      </c>
      <c r="B49">
        <v>38441</v>
      </c>
      <c r="C49" t="s">
        <v>2825</v>
      </c>
      <c r="D49" t="s">
        <v>2869</v>
      </c>
      <c r="J49">
        <v>48</v>
      </c>
    </row>
    <row r="50" spans="1:10" x14ac:dyDescent="0.25">
      <c r="A50" t="s">
        <v>2344</v>
      </c>
      <c r="B50">
        <v>38281</v>
      </c>
      <c r="C50" t="s">
        <v>2825</v>
      </c>
      <c r="D50" t="s">
        <v>2869</v>
      </c>
      <c r="J50">
        <v>49</v>
      </c>
    </row>
    <row r="51" spans="1:10" x14ac:dyDescent="0.25">
      <c r="A51" t="s">
        <v>2345</v>
      </c>
      <c r="B51">
        <v>37881</v>
      </c>
      <c r="C51" t="s">
        <v>2825</v>
      </c>
      <c r="D51" t="s">
        <v>2869</v>
      </c>
      <c r="J51">
        <v>50</v>
      </c>
    </row>
    <row r="52" spans="1:10" x14ac:dyDescent="0.25">
      <c r="A52" t="s">
        <v>2743</v>
      </c>
      <c r="B52">
        <v>38202</v>
      </c>
      <c r="C52" t="s">
        <v>2825</v>
      </c>
      <c r="D52" t="s">
        <v>2869</v>
      </c>
      <c r="J52">
        <v>51</v>
      </c>
    </row>
    <row r="53" spans="1:10" x14ac:dyDescent="0.25">
      <c r="A53" t="s">
        <v>175</v>
      </c>
      <c r="B53">
        <v>30779</v>
      </c>
      <c r="C53" t="s">
        <v>2870</v>
      </c>
      <c r="D53" t="s">
        <v>175</v>
      </c>
      <c r="J53">
        <v>52</v>
      </c>
    </row>
    <row r="54" spans="1:10" x14ac:dyDescent="0.25">
      <c r="A54" t="s">
        <v>178</v>
      </c>
      <c r="B54">
        <v>30792</v>
      </c>
      <c r="C54" t="s">
        <v>2870</v>
      </c>
      <c r="D54" t="s">
        <v>178</v>
      </c>
      <c r="J54">
        <v>53</v>
      </c>
    </row>
    <row r="55" spans="1:10" x14ac:dyDescent="0.25">
      <c r="A55" t="s">
        <v>179</v>
      </c>
      <c r="B55">
        <v>30794</v>
      </c>
      <c r="C55" t="s">
        <v>2870</v>
      </c>
      <c r="D55" t="s">
        <v>179</v>
      </c>
      <c r="J55">
        <v>54</v>
      </c>
    </row>
    <row r="56" spans="1:10" x14ac:dyDescent="0.25">
      <c r="A56" t="s">
        <v>180</v>
      </c>
      <c r="B56">
        <v>30797</v>
      </c>
      <c r="C56" t="s">
        <v>2870</v>
      </c>
      <c r="D56" t="s">
        <v>180</v>
      </c>
      <c r="J56">
        <v>55</v>
      </c>
    </row>
    <row r="57" spans="1:10" x14ac:dyDescent="0.25">
      <c r="A57" t="s">
        <v>181</v>
      </c>
      <c r="B57">
        <v>30798</v>
      </c>
      <c r="C57" t="s">
        <v>2870</v>
      </c>
      <c r="D57" t="s">
        <v>181</v>
      </c>
      <c r="J57">
        <v>56</v>
      </c>
    </row>
    <row r="58" spans="1:10" x14ac:dyDescent="0.25">
      <c r="A58" t="s">
        <v>182</v>
      </c>
      <c r="B58">
        <v>30799</v>
      </c>
      <c r="C58" t="s">
        <v>2870</v>
      </c>
      <c r="D58" t="s">
        <v>182</v>
      </c>
      <c r="J58">
        <v>57</v>
      </c>
    </row>
    <row r="59" spans="1:10" x14ac:dyDescent="0.25">
      <c r="A59" t="s">
        <v>190</v>
      </c>
      <c r="B59">
        <v>30935</v>
      </c>
      <c r="C59" t="s">
        <v>2870</v>
      </c>
      <c r="D59" t="s">
        <v>190</v>
      </c>
      <c r="J59">
        <v>58</v>
      </c>
    </row>
    <row r="60" spans="1:10" x14ac:dyDescent="0.25">
      <c r="A60" t="s">
        <v>202</v>
      </c>
      <c r="B60">
        <v>31006</v>
      </c>
      <c r="C60" t="s">
        <v>2870</v>
      </c>
      <c r="D60" t="s">
        <v>202</v>
      </c>
      <c r="J60">
        <v>59</v>
      </c>
    </row>
    <row r="61" spans="1:10" x14ac:dyDescent="0.25">
      <c r="A61" t="s">
        <v>203</v>
      </c>
      <c r="B61">
        <v>31004</v>
      </c>
      <c r="C61" t="s">
        <v>2870</v>
      </c>
      <c r="D61" t="s">
        <v>203</v>
      </c>
      <c r="J61">
        <v>60</v>
      </c>
    </row>
    <row r="62" spans="1:10" x14ac:dyDescent="0.25">
      <c r="A62" t="s">
        <v>204</v>
      </c>
      <c r="B62">
        <v>31029</v>
      </c>
      <c r="C62" t="s">
        <v>2870</v>
      </c>
      <c r="D62" t="s">
        <v>204</v>
      </c>
      <c r="J62">
        <v>61</v>
      </c>
    </row>
    <row r="63" spans="1:10" x14ac:dyDescent="0.25">
      <c r="A63" t="s">
        <v>207</v>
      </c>
      <c r="B63">
        <v>31064</v>
      </c>
      <c r="C63" t="s">
        <v>2870</v>
      </c>
      <c r="D63" t="s">
        <v>207</v>
      </c>
      <c r="J63">
        <v>62</v>
      </c>
    </row>
    <row r="64" spans="1:10" x14ac:dyDescent="0.25">
      <c r="A64" t="s">
        <v>208</v>
      </c>
      <c r="B64">
        <v>31073</v>
      </c>
      <c r="C64" t="s">
        <v>2870</v>
      </c>
      <c r="D64" t="s">
        <v>208</v>
      </c>
      <c r="J64">
        <v>63</v>
      </c>
    </row>
    <row r="65" spans="1:10" x14ac:dyDescent="0.25">
      <c r="A65" t="s">
        <v>232</v>
      </c>
      <c r="B65">
        <v>31392</v>
      </c>
      <c r="C65" t="s">
        <v>2870</v>
      </c>
      <c r="D65" t="s">
        <v>232</v>
      </c>
      <c r="J65">
        <v>64</v>
      </c>
    </row>
    <row r="66" spans="1:10" x14ac:dyDescent="0.25">
      <c r="A66" t="s">
        <v>233</v>
      </c>
      <c r="B66">
        <v>31394</v>
      </c>
      <c r="C66" t="s">
        <v>2870</v>
      </c>
      <c r="D66" t="s">
        <v>233</v>
      </c>
      <c r="J66">
        <v>65</v>
      </c>
    </row>
    <row r="67" spans="1:10" x14ac:dyDescent="0.25">
      <c r="A67" t="s">
        <v>277</v>
      </c>
      <c r="B67">
        <v>31586</v>
      </c>
      <c r="C67" t="s">
        <v>2870</v>
      </c>
      <c r="D67" t="s">
        <v>277</v>
      </c>
      <c r="J67">
        <v>66</v>
      </c>
    </row>
    <row r="68" spans="1:10" x14ac:dyDescent="0.25">
      <c r="A68" t="s">
        <v>323</v>
      </c>
      <c r="B68">
        <v>32056</v>
      </c>
      <c r="C68" t="s">
        <v>2870</v>
      </c>
      <c r="D68" t="s">
        <v>323</v>
      </c>
      <c r="J68">
        <v>67</v>
      </c>
    </row>
    <row r="69" spans="1:10" x14ac:dyDescent="0.25">
      <c r="A69" t="s">
        <v>325</v>
      </c>
      <c r="B69">
        <v>32052</v>
      </c>
      <c r="C69" t="s">
        <v>2870</v>
      </c>
      <c r="D69" t="s">
        <v>325</v>
      </c>
      <c r="J69">
        <v>68</v>
      </c>
    </row>
    <row r="70" spans="1:10" x14ac:dyDescent="0.25">
      <c r="A70" t="s">
        <v>187</v>
      </c>
      <c r="B70">
        <v>30817</v>
      </c>
      <c r="C70" t="s">
        <v>2870</v>
      </c>
      <c r="D70" t="s">
        <v>187</v>
      </c>
      <c r="J70">
        <v>69</v>
      </c>
    </row>
    <row r="71" spans="1:10" x14ac:dyDescent="0.25">
      <c r="A71" t="s">
        <v>189</v>
      </c>
      <c r="B71">
        <v>30821</v>
      </c>
      <c r="C71" t="s">
        <v>2870</v>
      </c>
      <c r="D71" t="s">
        <v>189</v>
      </c>
      <c r="J71">
        <v>70</v>
      </c>
    </row>
    <row r="72" spans="1:10" x14ac:dyDescent="0.25">
      <c r="A72" t="s">
        <v>183</v>
      </c>
      <c r="B72">
        <v>30832</v>
      </c>
      <c r="C72" t="s">
        <v>2870</v>
      </c>
      <c r="D72" t="s">
        <v>183</v>
      </c>
      <c r="J72">
        <v>71</v>
      </c>
    </row>
    <row r="73" spans="1:10" x14ac:dyDescent="0.25">
      <c r="A73" t="s">
        <v>184</v>
      </c>
      <c r="B73">
        <v>30828</v>
      </c>
      <c r="C73" t="s">
        <v>2870</v>
      </c>
      <c r="D73" t="s">
        <v>184</v>
      </c>
      <c r="J73">
        <v>72</v>
      </c>
    </row>
    <row r="74" spans="1:10" x14ac:dyDescent="0.25">
      <c r="A74" t="s">
        <v>185</v>
      </c>
      <c r="B74">
        <v>30830</v>
      </c>
      <c r="C74" t="s">
        <v>2870</v>
      </c>
      <c r="D74" t="s">
        <v>185</v>
      </c>
      <c r="J74">
        <v>73</v>
      </c>
    </row>
    <row r="75" spans="1:10" x14ac:dyDescent="0.25">
      <c r="A75" t="s">
        <v>191</v>
      </c>
      <c r="B75">
        <v>30972</v>
      </c>
      <c r="C75" t="s">
        <v>2870</v>
      </c>
      <c r="D75" t="s">
        <v>191</v>
      </c>
      <c r="J75">
        <v>74</v>
      </c>
    </row>
    <row r="76" spans="1:10" x14ac:dyDescent="0.25">
      <c r="A76" t="s">
        <v>193</v>
      </c>
      <c r="B76">
        <v>30974</v>
      </c>
      <c r="C76" t="s">
        <v>2870</v>
      </c>
      <c r="D76" t="s">
        <v>193</v>
      </c>
      <c r="J76">
        <v>75</v>
      </c>
    </row>
    <row r="77" spans="1:10" x14ac:dyDescent="0.25">
      <c r="A77" t="s">
        <v>197</v>
      </c>
      <c r="B77">
        <v>30985</v>
      </c>
      <c r="C77" t="s">
        <v>2870</v>
      </c>
      <c r="D77" t="s">
        <v>197</v>
      </c>
      <c r="J77">
        <v>76</v>
      </c>
    </row>
    <row r="78" spans="1:10" x14ac:dyDescent="0.25">
      <c r="A78" t="s">
        <v>198</v>
      </c>
      <c r="B78">
        <v>30989</v>
      </c>
      <c r="C78" t="s">
        <v>2870</v>
      </c>
      <c r="D78" t="s">
        <v>198</v>
      </c>
      <c r="J78">
        <v>77</v>
      </c>
    </row>
    <row r="79" spans="1:10" x14ac:dyDescent="0.25">
      <c r="A79" t="s">
        <v>199</v>
      </c>
      <c r="B79">
        <v>30993</v>
      </c>
      <c r="C79" t="s">
        <v>2870</v>
      </c>
      <c r="D79" t="s">
        <v>199</v>
      </c>
      <c r="J79">
        <v>78</v>
      </c>
    </row>
    <row r="80" spans="1:10" x14ac:dyDescent="0.25">
      <c r="A80" t="s">
        <v>200</v>
      </c>
      <c r="B80">
        <v>30996</v>
      </c>
      <c r="C80" t="s">
        <v>2870</v>
      </c>
      <c r="D80" t="s">
        <v>200</v>
      </c>
      <c r="J80">
        <v>79</v>
      </c>
    </row>
    <row r="81" spans="1:10" x14ac:dyDescent="0.25">
      <c r="A81" t="s">
        <v>201</v>
      </c>
      <c r="B81">
        <v>30997</v>
      </c>
      <c r="C81" t="s">
        <v>2870</v>
      </c>
      <c r="D81" t="s">
        <v>201</v>
      </c>
      <c r="J81">
        <v>80</v>
      </c>
    </row>
    <row r="82" spans="1:10" x14ac:dyDescent="0.25">
      <c r="A82" t="s">
        <v>217</v>
      </c>
      <c r="B82">
        <v>31215</v>
      </c>
      <c r="C82" t="s">
        <v>2870</v>
      </c>
      <c r="D82" t="s">
        <v>217</v>
      </c>
      <c r="J82">
        <v>81</v>
      </c>
    </row>
    <row r="83" spans="1:10" x14ac:dyDescent="0.25">
      <c r="A83" t="s">
        <v>253</v>
      </c>
      <c r="B83">
        <v>31526</v>
      </c>
      <c r="C83" t="s">
        <v>2870</v>
      </c>
      <c r="D83" t="s">
        <v>253</v>
      </c>
      <c r="J83">
        <v>82</v>
      </c>
    </row>
    <row r="84" spans="1:10" x14ac:dyDescent="0.25">
      <c r="A84" t="s">
        <v>254</v>
      </c>
      <c r="B84">
        <v>31529</v>
      </c>
      <c r="C84" t="s">
        <v>2870</v>
      </c>
      <c r="D84" t="s">
        <v>254</v>
      </c>
      <c r="J84">
        <v>83</v>
      </c>
    </row>
    <row r="85" spans="1:10" x14ac:dyDescent="0.25">
      <c r="A85" t="s">
        <v>255</v>
      </c>
      <c r="B85">
        <v>31534</v>
      </c>
      <c r="C85" t="s">
        <v>2870</v>
      </c>
      <c r="D85" t="s">
        <v>255</v>
      </c>
      <c r="J85">
        <v>84</v>
      </c>
    </row>
    <row r="86" spans="1:10" x14ac:dyDescent="0.25">
      <c r="A86" t="s">
        <v>256</v>
      </c>
      <c r="B86">
        <v>31536</v>
      </c>
      <c r="C86" t="s">
        <v>2870</v>
      </c>
      <c r="D86" t="s">
        <v>256</v>
      </c>
      <c r="J86">
        <v>85</v>
      </c>
    </row>
    <row r="87" spans="1:10" x14ac:dyDescent="0.25">
      <c r="A87" t="s">
        <v>257</v>
      </c>
      <c r="B87">
        <v>31538</v>
      </c>
      <c r="C87" t="s">
        <v>2870</v>
      </c>
      <c r="D87" t="s">
        <v>257</v>
      </c>
      <c r="J87">
        <v>86</v>
      </c>
    </row>
    <row r="88" spans="1:10" x14ac:dyDescent="0.25">
      <c r="A88" t="s">
        <v>258</v>
      </c>
      <c r="B88">
        <v>31541</v>
      </c>
      <c r="C88" t="s">
        <v>2870</v>
      </c>
      <c r="D88" t="s">
        <v>258</v>
      </c>
      <c r="J88">
        <v>87</v>
      </c>
    </row>
    <row r="89" spans="1:10" x14ac:dyDescent="0.25">
      <c r="A89" t="s">
        <v>259</v>
      </c>
      <c r="B89">
        <v>31542</v>
      </c>
      <c r="C89" t="s">
        <v>2870</v>
      </c>
      <c r="D89" t="s">
        <v>259</v>
      </c>
      <c r="J89">
        <v>88</v>
      </c>
    </row>
    <row r="90" spans="1:10" x14ac:dyDescent="0.25">
      <c r="A90" t="s">
        <v>260</v>
      </c>
      <c r="B90">
        <v>31543</v>
      </c>
      <c r="C90" t="s">
        <v>2870</v>
      </c>
      <c r="D90" t="s">
        <v>260</v>
      </c>
      <c r="J90">
        <v>89</v>
      </c>
    </row>
    <row r="91" spans="1:10" x14ac:dyDescent="0.25">
      <c r="A91" t="s">
        <v>206</v>
      </c>
      <c r="B91">
        <v>30613</v>
      </c>
      <c r="C91" t="s">
        <v>2870</v>
      </c>
      <c r="D91" t="s">
        <v>206</v>
      </c>
      <c r="J91">
        <v>90</v>
      </c>
    </row>
    <row r="92" spans="1:10" x14ac:dyDescent="0.25">
      <c r="A92" t="s">
        <v>227</v>
      </c>
      <c r="B92">
        <v>30626</v>
      </c>
      <c r="C92" t="s">
        <v>2870</v>
      </c>
      <c r="D92" t="s">
        <v>227</v>
      </c>
      <c r="J92">
        <v>91</v>
      </c>
    </row>
    <row r="93" spans="1:10" x14ac:dyDescent="0.25">
      <c r="A93" t="s">
        <v>316</v>
      </c>
      <c r="B93">
        <v>31896</v>
      </c>
      <c r="C93" t="s">
        <v>2870</v>
      </c>
      <c r="D93" t="s">
        <v>316</v>
      </c>
      <c r="J93">
        <v>92</v>
      </c>
    </row>
    <row r="94" spans="1:10" x14ac:dyDescent="0.25">
      <c r="A94" t="s">
        <v>173</v>
      </c>
      <c r="B94">
        <v>30722</v>
      </c>
      <c r="C94" t="s">
        <v>2870</v>
      </c>
      <c r="D94" t="s">
        <v>173</v>
      </c>
      <c r="J94">
        <v>93</v>
      </c>
    </row>
    <row r="95" spans="1:10" x14ac:dyDescent="0.25">
      <c r="A95" t="s">
        <v>174</v>
      </c>
      <c r="B95">
        <v>30723</v>
      </c>
      <c r="C95" t="s">
        <v>2870</v>
      </c>
      <c r="D95" t="s">
        <v>174</v>
      </c>
      <c r="J95">
        <v>94</v>
      </c>
    </row>
    <row r="96" spans="1:10" x14ac:dyDescent="0.25">
      <c r="A96" t="s">
        <v>321</v>
      </c>
      <c r="B96">
        <v>32020</v>
      </c>
      <c r="C96" t="s">
        <v>2870</v>
      </c>
      <c r="D96" t="s">
        <v>321</v>
      </c>
      <c r="J96">
        <v>95</v>
      </c>
    </row>
    <row r="97" spans="1:10" x14ac:dyDescent="0.25">
      <c r="A97" t="s">
        <v>327</v>
      </c>
      <c r="B97">
        <v>32090</v>
      </c>
      <c r="C97" t="s">
        <v>2870</v>
      </c>
      <c r="D97" t="s">
        <v>327</v>
      </c>
      <c r="J97">
        <v>96</v>
      </c>
    </row>
    <row r="98" spans="1:10" x14ac:dyDescent="0.25">
      <c r="A98" t="s">
        <v>210</v>
      </c>
      <c r="B98">
        <v>31180</v>
      </c>
      <c r="C98" t="s">
        <v>2870</v>
      </c>
      <c r="D98" t="s">
        <v>210</v>
      </c>
      <c r="J98">
        <v>97</v>
      </c>
    </row>
    <row r="99" spans="1:10" x14ac:dyDescent="0.25">
      <c r="A99" t="s">
        <v>2426</v>
      </c>
      <c r="B99">
        <v>31469</v>
      </c>
      <c r="C99" t="s">
        <v>2870</v>
      </c>
      <c r="D99" t="s">
        <v>2426</v>
      </c>
      <c r="J99">
        <v>98</v>
      </c>
    </row>
    <row r="100" spans="1:10" x14ac:dyDescent="0.25">
      <c r="A100" t="s">
        <v>331</v>
      </c>
      <c r="B100">
        <v>32112</v>
      </c>
      <c r="C100" t="s">
        <v>2870</v>
      </c>
      <c r="D100" t="s">
        <v>331</v>
      </c>
      <c r="J100">
        <v>99</v>
      </c>
    </row>
  </sheetData>
  <autoFilter ref="A1:J1">
    <sortState ref="A2:J100">
      <sortCondition sortBy="cellColor" ref="A1" dxfId="106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1"/>
  <sheetViews>
    <sheetView workbookViewId="0">
      <selection activeCell="A2" sqref="A2:A81"/>
    </sheetView>
  </sheetViews>
  <sheetFormatPr defaultRowHeight="15" x14ac:dyDescent="0.25"/>
  <cols>
    <col min="1" max="1" width="38.28515625" customWidth="1"/>
    <col min="3" max="3" width="15.42578125" customWidth="1"/>
  </cols>
  <sheetData>
    <row r="2" spans="1:3" x14ac:dyDescent="0.25">
      <c r="A2" t="s">
        <v>50</v>
      </c>
      <c r="B2">
        <v>33745</v>
      </c>
    </row>
    <row r="3" spans="1:3" x14ac:dyDescent="0.25">
      <c r="A3" t="s">
        <v>2424</v>
      </c>
      <c r="B3">
        <v>41119</v>
      </c>
    </row>
    <row r="4" spans="1:3" x14ac:dyDescent="0.25">
      <c r="A4" t="s">
        <v>2348</v>
      </c>
      <c r="B4">
        <v>41129</v>
      </c>
    </row>
    <row r="5" spans="1:3" x14ac:dyDescent="0.25">
      <c r="A5" t="s">
        <v>2349</v>
      </c>
      <c r="B5">
        <v>41130</v>
      </c>
    </row>
    <row r="6" spans="1:3" x14ac:dyDescent="0.25">
      <c r="A6" t="s">
        <v>2350</v>
      </c>
      <c r="B6">
        <v>41120</v>
      </c>
    </row>
    <row r="7" spans="1:3" x14ac:dyDescent="0.25">
      <c r="A7" t="s">
        <v>2351</v>
      </c>
      <c r="B7">
        <v>41121</v>
      </c>
    </row>
    <row r="8" spans="1:3" x14ac:dyDescent="0.25">
      <c r="A8" t="s">
        <v>1419</v>
      </c>
      <c r="B8">
        <v>41591</v>
      </c>
      <c r="C8" s="6" t="s">
        <v>2767</v>
      </c>
    </row>
    <row r="9" spans="1:3" x14ac:dyDescent="0.25">
      <c r="A9" t="s">
        <v>1353</v>
      </c>
      <c r="B9">
        <v>37689</v>
      </c>
      <c r="C9" s="6" t="s">
        <v>2767</v>
      </c>
    </row>
    <row r="10" spans="1:3" x14ac:dyDescent="0.25">
      <c r="A10" t="s">
        <v>2323</v>
      </c>
      <c r="B10">
        <v>35402</v>
      </c>
      <c r="C10" s="6" t="s">
        <v>2768</v>
      </c>
    </row>
    <row r="11" spans="1:3" x14ac:dyDescent="0.25">
      <c r="A11" t="s">
        <v>2325</v>
      </c>
      <c r="B11">
        <v>35577</v>
      </c>
      <c r="C11" s="6" t="s">
        <v>2768</v>
      </c>
    </row>
    <row r="12" spans="1:3" x14ac:dyDescent="0.25">
      <c r="A12" t="s">
        <v>1507</v>
      </c>
      <c r="B12">
        <v>43784</v>
      </c>
      <c r="C12" s="6" t="s">
        <v>2768</v>
      </c>
    </row>
    <row r="13" spans="1:3" x14ac:dyDescent="0.25">
      <c r="A13" t="s">
        <v>1524</v>
      </c>
      <c r="B13">
        <v>45011</v>
      </c>
      <c r="C13" s="6" t="s">
        <v>2768</v>
      </c>
    </row>
    <row r="14" spans="1:3" x14ac:dyDescent="0.25">
      <c r="A14" t="s">
        <v>1525</v>
      </c>
      <c r="B14">
        <v>45012</v>
      </c>
      <c r="C14" s="6" t="s">
        <v>2768</v>
      </c>
    </row>
    <row r="15" spans="1:3" x14ac:dyDescent="0.25">
      <c r="A15" t="s">
        <v>1526</v>
      </c>
      <c r="B15">
        <v>45020</v>
      </c>
      <c r="C15" s="6" t="s">
        <v>2768</v>
      </c>
    </row>
    <row r="16" spans="1:3" x14ac:dyDescent="0.25">
      <c r="A16" t="s">
        <v>1694</v>
      </c>
      <c r="B16">
        <v>36486</v>
      </c>
      <c r="C16" s="6" t="s">
        <v>2769</v>
      </c>
    </row>
    <row r="17" spans="1:3" x14ac:dyDescent="0.25">
      <c r="A17" t="s">
        <v>1709</v>
      </c>
      <c r="B17">
        <v>37062</v>
      </c>
      <c r="C17" s="6" t="s">
        <v>2769</v>
      </c>
    </row>
    <row r="18" spans="1:3" x14ac:dyDescent="0.25">
      <c r="A18" t="s">
        <v>1112</v>
      </c>
      <c r="B18">
        <v>42675</v>
      </c>
    </row>
    <row r="19" spans="1:3" x14ac:dyDescent="0.25">
      <c r="A19" t="s">
        <v>708</v>
      </c>
      <c r="B19">
        <v>43853</v>
      </c>
    </row>
    <row r="20" spans="1:3" x14ac:dyDescent="0.25">
      <c r="A20" t="s">
        <v>709</v>
      </c>
      <c r="B20">
        <v>43854</v>
      </c>
    </row>
    <row r="21" spans="1:3" x14ac:dyDescent="0.25">
      <c r="A21" t="s">
        <v>710</v>
      </c>
      <c r="B21">
        <v>43855</v>
      </c>
    </row>
    <row r="22" spans="1:3" x14ac:dyDescent="0.25">
      <c r="A22" t="s">
        <v>711</v>
      </c>
      <c r="B22">
        <v>43856</v>
      </c>
    </row>
    <row r="23" spans="1:3" x14ac:dyDescent="0.25">
      <c r="A23" t="s">
        <v>645</v>
      </c>
      <c r="B23">
        <v>42112</v>
      </c>
    </row>
    <row r="24" spans="1:3" x14ac:dyDescent="0.25">
      <c r="A24" t="s">
        <v>656</v>
      </c>
      <c r="B24">
        <v>42135</v>
      </c>
    </row>
    <row r="25" spans="1:3" x14ac:dyDescent="0.25">
      <c r="A25" t="s">
        <v>712</v>
      </c>
      <c r="B25">
        <v>43890</v>
      </c>
    </row>
    <row r="26" spans="1:3" x14ac:dyDescent="0.25">
      <c r="A26" t="s">
        <v>713</v>
      </c>
      <c r="B26">
        <v>43884</v>
      </c>
    </row>
    <row r="27" spans="1:3" x14ac:dyDescent="0.25">
      <c r="A27" t="s">
        <v>714</v>
      </c>
      <c r="B27">
        <v>43885</v>
      </c>
    </row>
    <row r="28" spans="1:3" x14ac:dyDescent="0.25">
      <c r="A28" t="s">
        <v>387</v>
      </c>
      <c r="B28">
        <v>35768</v>
      </c>
    </row>
    <row r="29" spans="1:3" x14ac:dyDescent="0.25">
      <c r="A29" t="s">
        <v>1496</v>
      </c>
      <c r="B29">
        <v>43862</v>
      </c>
    </row>
    <row r="30" spans="1:3" x14ac:dyDescent="0.25">
      <c r="A30" t="s">
        <v>1498</v>
      </c>
      <c r="B30">
        <v>43911</v>
      </c>
    </row>
    <row r="31" spans="1:3" x14ac:dyDescent="0.25">
      <c r="A31" t="s">
        <v>1495</v>
      </c>
      <c r="B31">
        <v>43876</v>
      </c>
    </row>
    <row r="32" spans="1:3" x14ac:dyDescent="0.25">
      <c r="A32" t="s">
        <v>1063</v>
      </c>
      <c r="B32">
        <v>41038</v>
      </c>
    </row>
    <row r="33" spans="1:2" x14ac:dyDescent="0.25">
      <c r="A33" t="s">
        <v>1064</v>
      </c>
      <c r="B33">
        <v>41045</v>
      </c>
    </row>
    <row r="34" spans="1:2" x14ac:dyDescent="0.25">
      <c r="A34" t="s">
        <v>2319</v>
      </c>
      <c r="B34">
        <v>33984</v>
      </c>
    </row>
    <row r="35" spans="1:2" x14ac:dyDescent="0.25">
      <c r="A35" t="s">
        <v>2322</v>
      </c>
      <c r="B35">
        <v>34558</v>
      </c>
    </row>
    <row r="36" spans="1:2" x14ac:dyDescent="0.25">
      <c r="A36" t="s">
        <v>488</v>
      </c>
      <c r="B36">
        <v>37752</v>
      </c>
    </row>
    <row r="37" spans="1:2" x14ac:dyDescent="0.25">
      <c r="A37" t="s">
        <v>905</v>
      </c>
      <c r="B37">
        <v>33160</v>
      </c>
    </row>
    <row r="38" spans="1:2" x14ac:dyDescent="0.25">
      <c r="A38" t="s">
        <v>1535</v>
      </c>
      <c r="B38">
        <v>35690</v>
      </c>
    </row>
    <row r="39" spans="1:2" x14ac:dyDescent="0.25">
      <c r="A39" t="s">
        <v>1108</v>
      </c>
      <c r="B39">
        <v>42697</v>
      </c>
    </row>
    <row r="40" spans="1:2" x14ac:dyDescent="0.25">
      <c r="A40" t="s">
        <v>887</v>
      </c>
      <c r="B40">
        <v>55315</v>
      </c>
    </row>
    <row r="41" spans="1:2" x14ac:dyDescent="0.25">
      <c r="A41" t="s">
        <v>904</v>
      </c>
      <c r="B41">
        <v>33159</v>
      </c>
    </row>
    <row r="42" spans="1:2" x14ac:dyDescent="0.25">
      <c r="A42" t="s">
        <v>946</v>
      </c>
      <c r="B42">
        <v>36288</v>
      </c>
    </row>
    <row r="43" spans="1:2" x14ac:dyDescent="0.25">
      <c r="A43" t="s">
        <v>989</v>
      </c>
      <c r="B43">
        <v>36494</v>
      </c>
    </row>
    <row r="44" spans="1:2" x14ac:dyDescent="0.25">
      <c r="A44" t="s">
        <v>2316</v>
      </c>
      <c r="B44">
        <v>33691</v>
      </c>
    </row>
    <row r="45" spans="1:2" x14ac:dyDescent="0.25">
      <c r="A45" t="s">
        <v>923</v>
      </c>
      <c r="B45">
        <v>35765</v>
      </c>
    </row>
    <row r="46" spans="1:2" x14ac:dyDescent="0.25">
      <c r="A46" t="s">
        <v>2313</v>
      </c>
      <c r="B46">
        <v>33140</v>
      </c>
    </row>
    <row r="47" spans="1:2" x14ac:dyDescent="0.25">
      <c r="A47" t="s">
        <v>852</v>
      </c>
      <c r="B47">
        <v>34012</v>
      </c>
    </row>
    <row r="48" spans="1:2" x14ac:dyDescent="0.25">
      <c r="A48" t="s">
        <v>857</v>
      </c>
      <c r="B48">
        <v>34018</v>
      </c>
    </row>
    <row r="49" spans="1:2" x14ac:dyDescent="0.25">
      <c r="A49" t="s">
        <v>859</v>
      </c>
      <c r="B49">
        <v>34020</v>
      </c>
    </row>
    <row r="50" spans="1:2" x14ac:dyDescent="0.25">
      <c r="A50" t="s">
        <v>868</v>
      </c>
      <c r="B50">
        <v>33966</v>
      </c>
    </row>
    <row r="51" spans="1:2" x14ac:dyDescent="0.25">
      <c r="A51" t="s">
        <v>869</v>
      </c>
      <c r="B51">
        <v>33968</v>
      </c>
    </row>
    <row r="52" spans="1:2" x14ac:dyDescent="0.25">
      <c r="A52" t="s">
        <v>871</v>
      </c>
      <c r="B52">
        <v>33976</v>
      </c>
    </row>
    <row r="53" spans="1:2" x14ac:dyDescent="0.25">
      <c r="A53" t="s">
        <v>879</v>
      </c>
      <c r="B53">
        <v>34233</v>
      </c>
    </row>
    <row r="54" spans="1:2" x14ac:dyDescent="0.25">
      <c r="A54" t="s">
        <v>948</v>
      </c>
      <c r="B54">
        <v>36351</v>
      </c>
    </row>
    <row r="55" spans="1:2" x14ac:dyDescent="0.25">
      <c r="A55" t="s">
        <v>994</v>
      </c>
      <c r="B55">
        <v>36512</v>
      </c>
    </row>
    <row r="56" spans="1:2" x14ac:dyDescent="0.25">
      <c r="A56" t="s">
        <v>913</v>
      </c>
      <c r="B56">
        <v>35737</v>
      </c>
    </row>
    <row r="57" spans="1:2" x14ac:dyDescent="0.25">
      <c r="A57" t="s">
        <v>42</v>
      </c>
      <c r="B57">
        <v>43689</v>
      </c>
    </row>
    <row r="58" spans="1:2" x14ac:dyDescent="0.25">
      <c r="A58" t="s">
        <v>1506</v>
      </c>
      <c r="B58">
        <v>43787</v>
      </c>
    </row>
    <row r="59" spans="1:2" x14ac:dyDescent="0.25">
      <c r="A59" t="s">
        <v>1003</v>
      </c>
      <c r="B59">
        <v>36791</v>
      </c>
    </row>
    <row r="60" spans="1:2" x14ac:dyDescent="0.25">
      <c r="A60" t="s">
        <v>912</v>
      </c>
      <c r="B60">
        <v>54925</v>
      </c>
    </row>
    <row r="61" spans="1:2" x14ac:dyDescent="0.25">
      <c r="A61" t="s">
        <v>1030</v>
      </c>
      <c r="B61">
        <v>46750</v>
      </c>
    </row>
    <row r="62" spans="1:2" x14ac:dyDescent="0.25">
      <c r="A62" t="s">
        <v>955</v>
      </c>
      <c r="B62">
        <v>36395</v>
      </c>
    </row>
    <row r="63" spans="1:2" x14ac:dyDescent="0.25">
      <c r="A63" t="s">
        <v>1009</v>
      </c>
      <c r="B63">
        <v>37032</v>
      </c>
    </row>
    <row r="64" spans="1:2" x14ac:dyDescent="0.25">
      <c r="A64" t="s">
        <v>900</v>
      </c>
      <c r="B64">
        <v>34578</v>
      </c>
    </row>
    <row r="65" spans="1:2" x14ac:dyDescent="0.25">
      <c r="A65" t="s">
        <v>1019</v>
      </c>
      <c r="B65">
        <v>33041</v>
      </c>
    </row>
    <row r="66" spans="1:2" x14ac:dyDescent="0.25">
      <c r="A66" t="s">
        <v>1021</v>
      </c>
      <c r="B66">
        <v>33049</v>
      </c>
    </row>
    <row r="67" spans="1:2" x14ac:dyDescent="0.25">
      <c r="A67" t="s">
        <v>1023</v>
      </c>
      <c r="B67">
        <v>33067</v>
      </c>
    </row>
    <row r="68" spans="1:2" x14ac:dyDescent="0.25">
      <c r="A68" t="s">
        <v>1062</v>
      </c>
      <c r="B68">
        <v>38968</v>
      </c>
    </row>
    <row r="69" spans="1:2" x14ac:dyDescent="0.25">
      <c r="A69" t="s">
        <v>898</v>
      </c>
      <c r="B69">
        <v>34575</v>
      </c>
    </row>
    <row r="70" spans="1:2" x14ac:dyDescent="0.25">
      <c r="A70" t="s">
        <v>1166</v>
      </c>
      <c r="B70">
        <v>44996</v>
      </c>
    </row>
    <row r="71" spans="1:2" x14ac:dyDescent="0.25">
      <c r="A71" t="s">
        <v>1527</v>
      </c>
      <c r="B71">
        <v>45021</v>
      </c>
    </row>
    <row r="72" spans="1:2" x14ac:dyDescent="0.25">
      <c r="A72" t="s">
        <v>1528</v>
      </c>
      <c r="B72">
        <v>45022</v>
      </c>
    </row>
    <row r="73" spans="1:2" x14ac:dyDescent="0.25">
      <c r="A73" t="s">
        <v>678</v>
      </c>
      <c r="B73">
        <v>43380</v>
      </c>
    </row>
    <row r="74" spans="1:2" x14ac:dyDescent="0.25">
      <c r="A74" t="s">
        <v>2626</v>
      </c>
      <c r="B74">
        <v>45205</v>
      </c>
    </row>
    <row r="75" spans="1:2" x14ac:dyDescent="0.25">
      <c r="A75" t="s">
        <v>426</v>
      </c>
      <c r="B75">
        <v>32432</v>
      </c>
    </row>
    <row r="76" spans="1:2" x14ac:dyDescent="0.25">
      <c r="A76" t="s">
        <v>67</v>
      </c>
      <c r="B76">
        <v>32713</v>
      </c>
    </row>
    <row r="78" spans="1:2" x14ac:dyDescent="0.25">
      <c r="A78" t="s">
        <v>524</v>
      </c>
      <c r="B78">
        <v>37935</v>
      </c>
    </row>
    <row r="79" spans="1:2" x14ac:dyDescent="0.25">
      <c r="A79" t="s">
        <v>529</v>
      </c>
      <c r="B79">
        <v>38349</v>
      </c>
    </row>
    <row r="80" spans="1:2" x14ac:dyDescent="0.25">
      <c r="A80" t="s">
        <v>2346</v>
      </c>
      <c r="B80">
        <v>38348</v>
      </c>
    </row>
    <row r="81" spans="1:2" x14ac:dyDescent="0.25">
      <c r="A81" t="s">
        <v>518</v>
      </c>
      <c r="B81">
        <v>38161</v>
      </c>
    </row>
  </sheetData>
  <conditionalFormatting sqref="B1:B1048576">
    <cfRule type="duplicateValues" dxfId="98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"/>
  <sheetViews>
    <sheetView topLeftCell="A94" zoomScale="40" zoomScaleNormal="40" workbookViewId="0">
      <selection activeCell="X6" sqref="X6:X150"/>
    </sheetView>
  </sheetViews>
  <sheetFormatPr defaultRowHeight="15" x14ac:dyDescent="0.25"/>
  <cols>
    <col min="1" max="1" width="12.7109375" customWidth="1"/>
    <col min="2" max="2" width="79.7109375" customWidth="1"/>
    <col min="3" max="4" width="26.42578125" customWidth="1"/>
    <col min="5" max="5" width="26.85546875" customWidth="1"/>
    <col min="6" max="6" width="26.28515625" customWidth="1"/>
    <col min="7" max="7" width="23.42578125" customWidth="1"/>
    <col min="8" max="8" width="23.7109375" customWidth="1"/>
    <col min="9" max="9" width="25.5703125" customWidth="1"/>
    <col min="10" max="10" width="22.28515625" customWidth="1"/>
    <col min="11" max="11" width="22" customWidth="1"/>
    <col min="12" max="12" width="25.5703125" customWidth="1"/>
    <col min="13" max="13" width="20.85546875" customWidth="1"/>
    <col min="14" max="14" width="23.7109375" customWidth="1"/>
    <col min="15" max="15" width="28.28515625" customWidth="1"/>
    <col min="16" max="16" width="24.140625" customWidth="1"/>
    <col min="17" max="17" width="26.7109375" customWidth="1"/>
    <col min="18" max="18" width="28" customWidth="1"/>
    <col min="19" max="19" width="20.85546875" customWidth="1"/>
    <col min="20" max="20" width="23.42578125" customWidth="1"/>
    <col min="21" max="21" width="25.85546875" customWidth="1"/>
    <col min="22" max="22" width="22.28515625" customWidth="1"/>
    <col min="23" max="23" width="20.85546875" customWidth="1"/>
    <col min="24" max="24" width="23" customWidth="1"/>
  </cols>
  <sheetData>
    <row r="1" spans="1:24" ht="15.75" x14ac:dyDescent="0.25">
      <c r="A1" s="122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ht="204.75" x14ac:dyDescent="0.25">
      <c r="A2" s="5" t="s">
        <v>1</v>
      </c>
      <c r="B2" s="3" t="s">
        <v>2</v>
      </c>
      <c r="C2" s="3" t="s">
        <v>3</v>
      </c>
      <c r="D2" s="3" t="s">
        <v>2765</v>
      </c>
      <c r="E2" s="4" t="s">
        <v>2761</v>
      </c>
      <c r="F2" s="3" t="s">
        <v>2760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4" t="s">
        <v>11</v>
      </c>
      <c r="O2" s="3" t="s">
        <v>12</v>
      </c>
      <c r="P2" s="3" t="s">
        <v>13</v>
      </c>
      <c r="Q2" s="3" t="s">
        <v>14</v>
      </c>
      <c r="R2" s="3" t="s">
        <v>15</v>
      </c>
      <c r="S2" s="3" t="s">
        <v>16</v>
      </c>
      <c r="T2" s="3" t="s">
        <v>17</v>
      </c>
      <c r="U2" s="3" t="s">
        <v>18</v>
      </c>
      <c r="V2" s="3" t="s">
        <v>19</v>
      </c>
      <c r="W2" s="3" t="s">
        <v>20</v>
      </c>
      <c r="X2" s="32" t="s">
        <v>21</v>
      </c>
    </row>
    <row r="3" spans="1:24" ht="15.75" x14ac:dyDescent="0.25">
      <c r="A3" s="8">
        <v>1</v>
      </c>
      <c r="B3" s="9">
        <v>2</v>
      </c>
      <c r="C3" s="8">
        <v>3</v>
      </c>
      <c r="D3" s="8"/>
      <c r="E3" s="10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10">
        <v>13</v>
      </c>
      <c r="O3" s="8">
        <v>14</v>
      </c>
      <c r="P3" s="8">
        <v>15</v>
      </c>
      <c r="Q3" s="8">
        <v>16</v>
      </c>
      <c r="R3" s="8">
        <v>17</v>
      </c>
      <c r="S3" s="8">
        <v>18</v>
      </c>
      <c r="T3" s="8">
        <v>19</v>
      </c>
      <c r="U3" s="8">
        <v>20</v>
      </c>
      <c r="V3" s="8">
        <v>21</v>
      </c>
      <c r="W3" s="8">
        <v>22</v>
      </c>
      <c r="X3" s="11">
        <v>23</v>
      </c>
    </row>
    <row r="4" spans="1:24" ht="20.25" x14ac:dyDescent="0.25">
      <c r="A4" s="33"/>
      <c r="B4" s="33"/>
      <c r="C4" s="33"/>
      <c r="D4" s="33"/>
      <c r="E4" s="33"/>
      <c r="F4" s="33"/>
      <c r="G4" s="34"/>
      <c r="H4" s="34"/>
      <c r="I4" s="34"/>
      <c r="J4" s="34"/>
      <c r="K4" s="34"/>
      <c r="L4" s="33" t="s">
        <v>81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4" ht="20.25" x14ac:dyDescent="0.3">
      <c r="A5" s="7"/>
      <c r="B5" s="35"/>
      <c r="C5" s="36"/>
      <c r="D5" s="36"/>
      <c r="E5" s="36"/>
      <c r="F5" s="36"/>
      <c r="G5" s="37"/>
      <c r="H5" s="37"/>
      <c r="I5" s="37"/>
      <c r="J5" s="37"/>
      <c r="K5" s="37"/>
      <c r="L5" s="37" t="s">
        <v>1907</v>
      </c>
      <c r="M5" s="38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</row>
    <row r="6" spans="1:24" ht="20.25" x14ac:dyDescent="0.3">
      <c r="A6" s="72">
        <v>1</v>
      </c>
      <c r="B6" s="73" t="s">
        <v>85</v>
      </c>
      <c r="C6" s="72">
        <v>40339</v>
      </c>
      <c r="D6" s="72" t="s">
        <v>2762</v>
      </c>
      <c r="E6" s="74">
        <f t="shared" ref="E6:E36" si="0">SUM(G6:X6)</f>
        <v>9312807.7300000004</v>
      </c>
      <c r="F6" s="74">
        <f t="shared" ref="F6:F69" si="1">SUM(G6:W6)</f>
        <v>9204917.620000001</v>
      </c>
      <c r="G6" s="75">
        <v>3915242.4</v>
      </c>
      <c r="H6" s="76">
        <v>0</v>
      </c>
      <c r="I6" s="74">
        <v>0</v>
      </c>
      <c r="J6" s="74">
        <v>0</v>
      </c>
      <c r="K6" s="77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3764255.22</v>
      </c>
      <c r="R6" s="74">
        <v>0</v>
      </c>
      <c r="S6" s="74">
        <v>0</v>
      </c>
      <c r="T6" s="74">
        <v>1525420</v>
      </c>
      <c r="U6" s="78">
        <v>0</v>
      </c>
      <c r="V6" s="78">
        <v>0</v>
      </c>
      <c r="W6" s="78">
        <v>0</v>
      </c>
      <c r="X6" s="78">
        <v>107890.11</v>
      </c>
    </row>
    <row r="7" spans="1:24" ht="20.25" x14ac:dyDescent="0.3">
      <c r="A7" s="72">
        <f t="shared" ref="A7:A70" si="2">A6+1</f>
        <v>2</v>
      </c>
      <c r="B7" s="73" t="s">
        <v>86</v>
      </c>
      <c r="C7" s="72">
        <v>40350</v>
      </c>
      <c r="D7" s="72" t="s">
        <v>2762</v>
      </c>
      <c r="E7" s="74">
        <f t="shared" si="0"/>
        <v>10248011.890000001</v>
      </c>
      <c r="F7" s="74">
        <f t="shared" si="1"/>
        <v>10129704.23</v>
      </c>
      <c r="G7" s="75">
        <v>3915242.4</v>
      </c>
      <c r="H7" s="76">
        <v>0</v>
      </c>
      <c r="I7" s="74">
        <v>0</v>
      </c>
      <c r="J7" s="74">
        <v>0</v>
      </c>
      <c r="K7" s="77">
        <v>0</v>
      </c>
      <c r="L7" s="74">
        <v>0</v>
      </c>
      <c r="M7" s="74">
        <v>0</v>
      </c>
      <c r="N7" s="74">
        <v>0</v>
      </c>
      <c r="O7" s="74">
        <v>0</v>
      </c>
      <c r="P7" s="74">
        <v>1084350</v>
      </c>
      <c r="Q7" s="74">
        <v>4034425.43</v>
      </c>
      <c r="R7" s="74">
        <v>0</v>
      </c>
      <c r="S7" s="74">
        <v>0</v>
      </c>
      <c r="T7" s="74">
        <v>1095686.3999999999</v>
      </c>
      <c r="U7" s="78">
        <v>0</v>
      </c>
      <c r="V7" s="78">
        <v>0</v>
      </c>
      <c r="W7" s="78">
        <v>0</v>
      </c>
      <c r="X7" s="78">
        <v>118307.66</v>
      </c>
    </row>
    <row r="8" spans="1:24" ht="20.25" x14ac:dyDescent="0.3">
      <c r="A8" s="72">
        <f t="shared" si="2"/>
        <v>3</v>
      </c>
      <c r="B8" s="73" t="s">
        <v>45</v>
      </c>
      <c r="C8" s="72">
        <v>40361</v>
      </c>
      <c r="D8" s="72" t="s">
        <v>2766</v>
      </c>
      <c r="E8" s="74">
        <f t="shared" si="0"/>
        <v>63516.59</v>
      </c>
      <c r="F8" s="74">
        <f t="shared" si="1"/>
        <v>63516.59</v>
      </c>
      <c r="G8" s="75">
        <v>0</v>
      </c>
      <c r="H8" s="76">
        <v>0</v>
      </c>
      <c r="I8" s="74">
        <v>0</v>
      </c>
      <c r="J8" s="74">
        <v>0</v>
      </c>
      <c r="K8" s="77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8">
        <v>63516.59</v>
      </c>
      <c r="V8" s="78">
        <v>0</v>
      </c>
      <c r="W8" s="78">
        <v>0</v>
      </c>
      <c r="X8" s="78">
        <v>0</v>
      </c>
    </row>
    <row r="9" spans="1:24" ht="20.25" x14ac:dyDescent="0.3">
      <c r="A9" s="72">
        <f t="shared" si="2"/>
        <v>4</v>
      </c>
      <c r="B9" s="79" t="s">
        <v>88</v>
      </c>
      <c r="C9" s="72">
        <v>40548</v>
      </c>
      <c r="D9" s="72" t="s">
        <v>2762</v>
      </c>
      <c r="E9" s="74">
        <f t="shared" si="0"/>
        <v>10363092.879999999</v>
      </c>
      <c r="F9" s="74">
        <f t="shared" si="1"/>
        <v>10248540.51</v>
      </c>
      <c r="G9" s="75">
        <v>3944763.6</v>
      </c>
      <c r="H9" s="76">
        <v>0</v>
      </c>
      <c r="I9" s="74">
        <v>0</v>
      </c>
      <c r="J9" s="74">
        <v>0</v>
      </c>
      <c r="K9" s="77">
        <v>0</v>
      </c>
      <c r="L9" s="74">
        <v>0</v>
      </c>
      <c r="M9" s="74">
        <v>0</v>
      </c>
      <c r="N9" s="74">
        <v>0</v>
      </c>
      <c r="O9" s="74">
        <v>5098886.91</v>
      </c>
      <c r="P9" s="74">
        <v>0</v>
      </c>
      <c r="Q9" s="74">
        <v>0</v>
      </c>
      <c r="R9" s="74">
        <v>0</v>
      </c>
      <c r="S9" s="74">
        <v>0</v>
      </c>
      <c r="T9" s="74">
        <v>1204890</v>
      </c>
      <c r="U9" s="78">
        <v>0</v>
      </c>
      <c r="V9" s="78">
        <v>0</v>
      </c>
      <c r="W9" s="78">
        <v>0</v>
      </c>
      <c r="X9" s="78">
        <v>114552.37</v>
      </c>
    </row>
    <row r="10" spans="1:24" ht="20.25" x14ac:dyDescent="0.3">
      <c r="A10" s="72">
        <f t="shared" si="2"/>
        <v>5</v>
      </c>
      <c r="B10" s="73" t="s">
        <v>89</v>
      </c>
      <c r="C10" s="72">
        <v>39571</v>
      </c>
      <c r="D10" s="72" t="s">
        <v>2766</v>
      </c>
      <c r="E10" s="74">
        <f t="shared" si="0"/>
        <v>2449982.0499999998</v>
      </c>
      <c r="F10" s="74">
        <f t="shared" si="1"/>
        <v>2412243.5699999998</v>
      </c>
      <c r="G10" s="75">
        <v>0</v>
      </c>
      <c r="H10" s="76">
        <v>0</v>
      </c>
      <c r="I10" s="74">
        <v>2412243.5699999998</v>
      </c>
      <c r="J10" s="74">
        <v>0</v>
      </c>
      <c r="K10" s="77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8">
        <v>0</v>
      </c>
      <c r="V10" s="78">
        <v>0</v>
      </c>
      <c r="W10" s="78">
        <v>0</v>
      </c>
      <c r="X10" s="78">
        <v>37738.480000000003</v>
      </c>
    </row>
    <row r="11" spans="1:24" ht="20.25" x14ac:dyDescent="0.3">
      <c r="A11" s="72">
        <f t="shared" si="2"/>
        <v>6</v>
      </c>
      <c r="B11" s="73" t="s">
        <v>90</v>
      </c>
      <c r="C11" s="72">
        <v>39594</v>
      </c>
      <c r="D11" s="72" t="s">
        <v>2762</v>
      </c>
      <c r="E11" s="74">
        <f t="shared" si="0"/>
        <v>8795463.7100000009</v>
      </c>
      <c r="F11" s="74">
        <f t="shared" si="1"/>
        <v>8692973.9000000004</v>
      </c>
      <c r="G11" s="75">
        <v>3927512.4</v>
      </c>
      <c r="H11" s="76">
        <v>0</v>
      </c>
      <c r="I11" s="74">
        <v>0</v>
      </c>
      <c r="J11" s="74">
        <v>0</v>
      </c>
      <c r="K11" s="77">
        <v>0</v>
      </c>
      <c r="L11" s="74">
        <v>0</v>
      </c>
      <c r="M11" s="74">
        <v>0</v>
      </c>
      <c r="N11" s="74">
        <v>0</v>
      </c>
      <c r="O11" s="74">
        <v>0</v>
      </c>
      <c r="P11" s="74">
        <v>1084350</v>
      </c>
      <c r="Q11" s="74">
        <v>3681111.5</v>
      </c>
      <c r="R11" s="74">
        <v>0</v>
      </c>
      <c r="S11" s="74">
        <v>0</v>
      </c>
      <c r="T11" s="74">
        <v>0</v>
      </c>
      <c r="U11" s="78">
        <v>0</v>
      </c>
      <c r="V11" s="78">
        <v>0</v>
      </c>
      <c r="W11" s="78">
        <v>0</v>
      </c>
      <c r="X11" s="78">
        <v>102489.81</v>
      </c>
    </row>
    <row r="12" spans="1:24" ht="20.25" x14ac:dyDescent="0.3">
      <c r="A12" s="72">
        <f t="shared" si="2"/>
        <v>7</v>
      </c>
      <c r="B12" s="73" t="s">
        <v>91</v>
      </c>
      <c r="C12" s="72">
        <v>39596</v>
      </c>
      <c r="D12" s="72" t="s">
        <v>2762</v>
      </c>
      <c r="E12" s="74">
        <f t="shared" si="0"/>
        <v>11984635.42</v>
      </c>
      <c r="F12" s="74">
        <f t="shared" si="1"/>
        <v>11848903.050000001</v>
      </c>
      <c r="G12" s="75">
        <v>4747490.4000000004</v>
      </c>
      <c r="H12" s="76">
        <v>0</v>
      </c>
      <c r="I12" s="74">
        <v>0</v>
      </c>
      <c r="J12" s="74">
        <v>0</v>
      </c>
      <c r="K12" s="77">
        <v>0</v>
      </c>
      <c r="L12" s="74">
        <v>0</v>
      </c>
      <c r="M12" s="74">
        <v>0</v>
      </c>
      <c r="N12" s="74">
        <v>0</v>
      </c>
      <c r="O12" s="74">
        <v>3569860</v>
      </c>
      <c r="P12" s="74">
        <v>1287350</v>
      </c>
      <c r="Q12" s="74">
        <v>2244202.65</v>
      </c>
      <c r="R12" s="74">
        <v>0</v>
      </c>
      <c r="S12" s="74">
        <v>0</v>
      </c>
      <c r="T12" s="74">
        <v>0</v>
      </c>
      <c r="U12" s="78">
        <v>0</v>
      </c>
      <c r="V12" s="78">
        <v>0</v>
      </c>
      <c r="W12" s="78">
        <v>0</v>
      </c>
      <c r="X12" s="78">
        <v>135732.37</v>
      </c>
    </row>
    <row r="13" spans="1:24" ht="20.25" x14ac:dyDescent="0.3">
      <c r="A13" s="72">
        <f t="shared" si="2"/>
        <v>8</v>
      </c>
      <c r="B13" s="80" t="s">
        <v>39</v>
      </c>
      <c r="C13" s="72">
        <v>39588</v>
      </c>
      <c r="D13" s="72" t="s">
        <v>2763</v>
      </c>
      <c r="E13" s="74">
        <f t="shared" si="0"/>
        <v>18755274.27</v>
      </c>
      <c r="F13" s="74">
        <f t="shared" si="1"/>
        <v>18601903.609999999</v>
      </c>
      <c r="G13" s="75">
        <v>0</v>
      </c>
      <c r="H13" s="76">
        <v>7336370.4000000004</v>
      </c>
      <c r="I13" s="74">
        <v>0</v>
      </c>
      <c r="J13" s="74">
        <v>353304</v>
      </c>
      <c r="K13" s="77">
        <v>0</v>
      </c>
      <c r="L13" s="74">
        <v>0</v>
      </c>
      <c r="M13" s="74">
        <v>0</v>
      </c>
      <c r="N13" s="74">
        <v>10651005.6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8">
        <v>261223.61</v>
      </c>
      <c r="V13" s="78">
        <v>0</v>
      </c>
      <c r="W13" s="78">
        <v>0</v>
      </c>
      <c r="X13" s="78">
        <v>153370.65999999997</v>
      </c>
    </row>
    <row r="14" spans="1:24" ht="20.25" x14ac:dyDescent="0.3">
      <c r="A14" s="72">
        <f t="shared" si="2"/>
        <v>9</v>
      </c>
      <c r="B14" s="81" t="s">
        <v>92</v>
      </c>
      <c r="C14" s="72">
        <v>39610</v>
      </c>
      <c r="D14" s="72" t="s">
        <v>2762</v>
      </c>
      <c r="E14" s="74">
        <f t="shared" si="0"/>
        <v>10015623.41</v>
      </c>
      <c r="F14" s="74">
        <f t="shared" si="1"/>
        <v>9901018.8000000007</v>
      </c>
      <c r="G14" s="75">
        <v>3964162.8</v>
      </c>
      <c r="H14" s="76">
        <v>0</v>
      </c>
      <c r="I14" s="74">
        <v>0</v>
      </c>
      <c r="J14" s="74">
        <v>0</v>
      </c>
      <c r="K14" s="77">
        <v>0</v>
      </c>
      <c r="L14" s="74">
        <v>411967.2</v>
      </c>
      <c r="M14" s="74">
        <v>0</v>
      </c>
      <c r="N14" s="74">
        <v>0</v>
      </c>
      <c r="O14" s="74">
        <v>0</v>
      </c>
      <c r="P14" s="74">
        <v>1084350</v>
      </c>
      <c r="Q14" s="74">
        <v>4440538.8</v>
      </c>
      <c r="R14" s="74">
        <v>0</v>
      </c>
      <c r="S14" s="74">
        <v>0</v>
      </c>
      <c r="T14" s="74">
        <v>0</v>
      </c>
      <c r="U14" s="78">
        <v>0</v>
      </c>
      <c r="V14" s="78">
        <v>0</v>
      </c>
      <c r="W14" s="78">
        <v>0</v>
      </c>
      <c r="X14" s="78">
        <v>114604.61</v>
      </c>
    </row>
    <row r="15" spans="1:24" ht="20.25" x14ac:dyDescent="0.3">
      <c r="A15" s="72">
        <f t="shared" si="2"/>
        <v>10</v>
      </c>
      <c r="B15" s="80" t="s">
        <v>93</v>
      </c>
      <c r="C15" s="72">
        <v>39644</v>
      </c>
      <c r="D15" s="72" t="s">
        <v>2762</v>
      </c>
      <c r="E15" s="74">
        <f t="shared" si="0"/>
        <v>16065319.92</v>
      </c>
      <c r="F15" s="74">
        <f t="shared" si="1"/>
        <v>15877498.93</v>
      </c>
      <c r="G15" s="75">
        <v>5848878</v>
      </c>
      <c r="H15" s="76">
        <v>0</v>
      </c>
      <c r="I15" s="74">
        <v>0</v>
      </c>
      <c r="J15" s="74">
        <v>0</v>
      </c>
      <c r="K15" s="77">
        <v>0</v>
      </c>
      <c r="L15" s="74">
        <v>744986.4</v>
      </c>
      <c r="M15" s="74">
        <v>0</v>
      </c>
      <c r="N15" s="74">
        <v>0</v>
      </c>
      <c r="O15" s="74">
        <v>5248124.53</v>
      </c>
      <c r="P15" s="74">
        <v>1635780</v>
      </c>
      <c r="Q15" s="74">
        <v>2399730</v>
      </c>
      <c r="R15" s="74">
        <v>0</v>
      </c>
      <c r="S15" s="74">
        <v>0</v>
      </c>
      <c r="T15" s="74">
        <v>0</v>
      </c>
      <c r="U15" s="78">
        <v>0</v>
      </c>
      <c r="V15" s="78">
        <v>0</v>
      </c>
      <c r="W15" s="78">
        <v>0</v>
      </c>
      <c r="X15" s="78">
        <v>187820.99</v>
      </c>
    </row>
    <row r="16" spans="1:24" ht="20.25" x14ac:dyDescent="0.3">
      <c r="A16" s="72">
        <f t="shared" si="2"/>
        <v>11</v>
      </c>
      <c r="B16" s="80" t="s">
        <v>94</v>
      </c>
      <c r="C16" s="72">
        <v>39646</v>
      </c>
      <c r="D16" s="72" t="s">
        <v>2762</v>
      </c>
      <c r="E16" s="74">
        <f t="shared" si="0"/>
        <v>13466454.76</v>
      </c>
      <c r="F16" s="74">
        <f t="shared" si="1"/>
        <v>13318665.199999999</v>
      </c>
      <c r="G16" s="75">
        <v>4784571.5999999996</v>
      </c>
      <c r="H16" s="76">
        <v>0</v>
      </c>
      <c r="I16" s="74">
        <v>0</v>
      </c>
      <c r="J16" s="74">
        <v>0</v>
      </c>
      <c r="K16" s="77">
        <v>0</v>
      </c>
      <c r="L16" s="74">
        <v>617850</v>
      </c>
      <c r="M16" s="74">
        <v>0</v>
      </c>
      <c r="N16" s="74">
        <v>0</v>
      </c>
      <c r="O16" s="74">
        <v>5242650</v>
      </c>
      <c r="P16" s="74">
        <v>1287350</v>
      </c>
      <c r="Q16" s="74">
        <v>1386243.6</v>
      </c>
      <c r="R16" s="74">
        <v>0</v>
      </c>
      <c r="S16" s="74">
        <v>0</v>
      </c>
      <c r="T16" s="74">
        <v>0</v>
      </c>
      <c r="U16" s="78">
        <v>0</v>
      </c>
      <c r="V16" s="78">
        <v>0</v>
      </c>
      <c r="W16" s="78">
        <v>0</v>
      </c>
      <c r="X16" s="78">
        <v>147789.56</v>
      </c>
    </row>
    <row r="17" spans="1:24" ht="20.25" x14ac:dyDescent="0.3">
      <c r="A17" s="72">
        <f t="shared" si="2"/>
        <v>12</v>
      </c>
      <c r="B17" s="73" t="s">
        <v>95</v>
      </c>
      <c r="C17" s="72">
        <v>39638</v>
      </c>
      <c r="D17" s="72" t="s">
        <v>2762</v>
      </c>
      <c r="E17" s="74">
        <f t="shared" si="0"/>
        <v>14430740.76</v>
      </c>
      <c r="F17" s="74">
        <f t="shared" si="1"/>
        <v>14260550.369999999</v>
      </c>
      <c r="G17" s="75">
        <v>5850890.4000000004</v>
      </c>
      <c r="H17" s="76">
        <v>0</v>
      </c>
      <c r="I17" s="74">
        <v>0</v>
      </c>
      <c r="J17" s="74">
        <v>0</v>
      </c>
      <c r="K17" s="77">
        <v>0</v>
      </c>
      <c r="L17" s="74">
        <v>563172</v>
      </c>
      <c r="M17" s="74">
        <v>0</v>
      </c>
      <c r="N17" s="74">
        <v>0</v>
      </c>
      <c r="O17" s="74">
        <v>5102236.21</v>
      </c>
      <c r="P17" s="74">
        <v>1635780</v>
      </c>
      <c r="Q17" s="74">
        <v>1108471.76</v>
      </c>
      <c r="R17" s="74">
        <v>0</v>
      </c>
      <c r="S17" s="74">
        <v>0</v>
      </c>
      <c r="T17" s="74">
        <v>0</v>
      </c>
      <c r="U17" s="78">
        <v>0</v>
      </c>
      <c r="V17" s="78">
        <v>0</v>
      </c>
      <c r="W17" s="78">
        <v>0</v>
      </c>
      <c r="X17" s="78">
        <v>170190.39</v>
      </c>
    </row>
    <row r="18" spans="1:24" ht="20.25" x14ac:dyDescent="0.3">
      <c r="A18" s="72">
        <f t="shared" si="2"/>
        <v>13</v>
      </c>
      <c r="B18" s="73" t="s">
        <v>96</v>
      </c>
      <c r="C18" s="72">
        <v>39403</v>
      </c>
      <c r="D18" s="72" t="s">
        <v>2762</v>
      </c>
      <c r="E18" s="74">
        <f t="shared" si="0"/>
        <v>9331972.1699999999</v>
      </c>
      <c r="F18" s="74">
        <f t="shared" si="1"/>
        <v>9220764.1699999999</v>
      </c>
      <c r="G18" s="75">
        <v>3857630.83</v>
      </c>
      <c r="H18" s="76">
        <v>0</v>
      </c>
      <c r="I18" s="74">
        <v>0</v>
      </c>
      <c r="J18" s="74">
        <v>0</v>
      </c>
      <c r="K18" s="77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5363133.34</v>
      </c>
      <c r="R18" s="74">
        <v>0</v>
      </c>
      <c r="S18" s="74">
        <v>0</v>
      </c>
      <c r="T18" s="74">
        <v>0</v>
      </c>
      <c r="U18" s="78">
        <v>0</v>
      </c>
      <c r="V18" s="78">
        <v>0</v>
      </c>
      <c r="W18" s="78">
        <v>0</v>
      </c>
      <c r="X18" s="78">
        <v>111208</v>
      </c>
    </row>
    <row r="19" spans="1:24" ht="20.25" x14ac:dyDescent="0.3">
      <c r="A19" s="72">
        <f t="shared" si="2"/>
        <v>14</v>
      </c>
      <c r="B19" s="80" t="s">
        <v>97</v>
      </c>
      <c r="C19" s="72">
        <v>39501</v>
      </c>
      <c r="D19" s="72" t="s">
        <v>2762</v>
      </c>
      <c r="E19" s="74">
        <f t="shared" si="0"/>
        <v>6819230.1900000004</v>
      </c>
      <c r="F19" s="74">
        <f t="shared" si="1"/>
        <v>6739731.8800000008</v>
      </c>
      <c r="G19" s="75">
        <v>3021650.68</v>
      </c>
      <c r="H19" s="76">
        <v>0</v>
      </c>
      <c r="I19" s="74">
        <v>0</v>
      </c>
      <c r="J19" s="74">
        <v>0</v>
      </c>
      <c r="K19" s="77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3718081.2</v>
      </c>
      <c r="R19" s="74">
        <v>0</v>
      </c>
      <c r="S19" s="74">
        <v>0</v>
      </c>
      <c r="T19" s="74">
        <v>0</v>
      </c>
      <c r="U19" s="78">
        <v>0</v>
      </c>
      <c r="V19" s="78">
        <v>0</v>
      </c>
      <c r="W19" s="78">
        <v>0</v>
      </c>
      <c r="X19" s="78">
        <v>79498.31</v>
      </c>
    </row>
    <row r="20" spans="1:24" ht="20.25" x14ac:dyDescent="0.3">
      <c r="A20" s="72">
        <f t="shared" si="2"/>
        <v>15</v>
      </c>
      <c r="B20" s="80" t="s">
        <v>98</v>
      </c>
      <c r="C20" s="72">
        <v>39446</v>
      </c>
      <c r="D20" s="72" t="s">
        <v>2762</v>
      </c>
      <c r="E20" s="74">
        <f t="shared" si="0"/>
        <v>6721023.3900000006</v>
      </c>
      <c r="F20" s="74">
        <f t="shared" si="1"/>
        <v>6642228.7300000004</v>
      </c>
      <c r="G20" s="75">
        <v>3040280.4</v>
      </c>
      <c r="H20" s="76">
        <v>2924122.33</v>
      </c>
      <c r="I20" s="74">
        <v>0</v>
      </c>
      <c r="J20" s="74">
        <v>348373.2</v>
      </c>
      <c r="K20" s="77">
        <v>329452.79999999999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8">
        <v>0</v>
      </c>
      <c r="V20" s="78">
        <v>0</v>
      </c>
      <c r="W20" s="78">
        <v>0</v>
      </c>
      <c r="X20" s="78">
        <v>78794.66</v>
      </c>
    </row>
    <row r="21" spans="1:24" ht="20.25" x14ac:dyDescent="0.3">
      <c r="A21" s="72">
        <f t="shared" si="2"/>
        <v>16</v>
      </c>
      <c r="B21" s="80" t="s">
        <v>99</v>
      </c>
      <c r="C21" s="72">
        <v>39456</v>
      </c>
      <c r="D21" s="72" t="s">
        <v>2762</v>
      </c>
      <c r="E21" s="74">
        <f t="shared" si="0"/>
        <v>6702329.9199999999</v>
      </c>
      <c r="F21" s="74">
        <f t="shared" si="1"/>
        <v>6622674.7400000002</v>
      </c>
      <c r="G21" s="75">
        <v>3020726.41</v>
      </c>
      <c r="H21" s="76">
        <v>2924122.33</v>
      </c>
      <c r="I21" s="74">
        <v>0</v>
      </c>
      <c r="J21" s="74">
        <v>348373.2</v>
      </c>
      <c r="K21" s="77">
        <v>329452.79999999999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8">
        <v>0</v>
      </c>
      <c r="V21" s="78">
        <v>0</v>
      </c>
      <c r="W21" s="78">
        <v>0</v>
      </c>
      <c r="X21" s="78">
        <v>79655.179999999993</v>
      </c>
    </row>
    <row r="22" spans="1:24" ht="20.25" x14ac:dyDescent="0.3">
      <c r="A22" s="72">
        <f t="shared" si="2"/>
        <v>17</v>
      </c>
      <c r="B22" s="80" t="s">
        <v>100</v>
      </c>
      <c r="C22" s="72">
        <v>39645</v>
      </c>
      <c r="D22" s="72" t="s">
        <v>2762</v>
      </c>
      <c r="E22" s="74">
        <f t="shared" si="0"/>
        <v>6897750.75</v>
      </c>
      <c r="F22" s="74">
        <f t="shared" si="1"/>
        <v>6817745.0800000001</v>
      </c>
      <c r="G22" s="75">
        <v>3028125.28</v>
      </c>
      <c r="H22" s="76">
        <v>0</v>
      </c>
      <c r="I22" s="74">
        <v>0</v>
      </c>
      <c r="J22" s="74">
        <v>0</v>
      </c>
      <c r="K22" s="77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3169450.8</v>
      </c>
      <c r="R22" s="74">
        <v>0</v>
      </c>
      <c r="S22" s="74">
        <v>0</v>
      </c>
      <c r="T22" s="74">
        <v>620169</v>
      </c>
      <c r="U22" s="78">
        <v>0</v>
      </c>
      <c r="V22" s="78">
        <v>0</v>
      </c>
      <c r="W22" s="78">
        <v>0</v>
      </c>
      <c r="X22" s="78">
        <v>80005.67</v>
      </c>
    </row>
    <row r="23" spans="1:24" ht="20.25" x14ac:dyDescent="0.3">
      <c r="A23" s="72">
        <f t="shared" si="2"/>
        <v>18</v>
      </c>
      <c r="B23" s="80" t="s">
        <v>101</v>
      </c>
      <c r="C23" s="72">
        <v>39943</v>
      </c>
      <c r="D23" s="72" t="s">
        <v>2766</v>
      </c>
      <c r="E23" s="74">
        <f t="shared" si="0"/>
        <v>144035.63</v>
      </c>
      <c r="F23" s="74">
        <f t="shared" si="1"/>
        <v>144035.63</v>
      </c>
      <c r="G23" s="75">
        <v>0</v>
      </c>
      <c r="H23" s="76">
        <v>0</v>
      </c>
      <c r="I23" s="74">
        <v>0</v>
      </c>
      <c r="J23" s="74">
        <v>0</v>
      </c>
      <c r="K23" s="77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8">
        <v>144035.63</v>
      </c>
      <c r="V23" s="78">
        <v>0</v>
      </c>
      <c r="W23" s="78">
        <v>0</v>
      </c>
      <c r="X23" s="78">
        <v>0</v>
      </c>
    </row>
    <row r="24" spans="1:24" ht="20.25" x14ac:dyDescent="0.3">
      <c r="A24" s="72">
        <f t="shared" si="2"/>
        <v>19</v>
      </c>
      <c r="B24" s="80" t="s">
        <v>102</v>
      </c>
      <c r="C24" s="72">
        <v>39898</v>
      </c>
      <c r="D24" s="72" t="s">
        <v>2766</v>
      </c>
      <c r="E24" s="74">
        <f t="shared" si="0"/>
        <v>63394.79</v>
      </c>
      <c r="F24" s="74">
        <f t="shared" si="1"/>
        <v>63394.79</v>
      </c>
      <c r="G24" s="75">
        <v>0</v>
      </c>
      <c r="H24" s="76">
        <v>0</v>
      </c>
      <c r="I24" s="74">
        <v>0</v>
      </c>
      <c r="J24" s="74">
        <v>0</v>
      </c>
      <c r="K24" s="77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8">
        <v>63394.79</v>
      </c>
      <c r="V24" s="78">
        <v>0</v>
      </c>
      <c r="W24" s="78">
        <v>0</v>
      </c>
      <c r="X24" s="78">
        <v>0</v>
      </c>
    </row>
    <row r="25" spans="1:24" ht="20.25" x14ac:dyDescent="0.3">
      <c r="A25" s="72">
        <f t="shared" si="2"/>
        <v>20</v>
      </c>
      <c r="B25" s="80" t="s">
        <v>103</v>
      </c>
      <c r="C25" s="72">
        <v>39932</v>
      </c>
      <c r="D25" s="72" t="s">
        <v>2766</v>
      </c>
      <c r="E25" s="74">
        <f t="shared" si="0"/>
        <v>131029.07</v>
      </c>
      <c r="F25" s="74">
        <f t="shared" si="1"/>
        <v>131029.07</v>
      </c>
      <c r="G25" s="75">
        <v>0</v>
      </c>
      <c r="H25" s="76">
        <v>0</v>
      </c>
      <c r="I25" s="74">
        <v>0</v>
      </c>
      <c r="J25" s="74">
        <v>0</v>
      </c>
      <c r="K25" s="77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8">
        <v>131029.07</v>
      </c>
      <c r="V25" s="78">
        <v>0</v>
      </c>
      <c r="W25" s="78">
        <v>0</v>
      </c>
      <c r="X25" s="78">
        <v>0</v>
      </c>
    </row>
    <row r="26" spans="1:24" ht="20.25" x14ac:dyDescent="0.3">
      <c r="A26" s="72">
        <f t="shared" si="2"/>
        <v>21</v>
      </c>
      <c r="B26" s="80" t="s">
        <v>104</v>
      </c>
      <c r="C26" s="72">
        <v>40028</v>
      </c>
      <c r="D26" s="72" t="s">
        <v>2766</v>
      </c>
      <c r="E26" s="74">
        <f t="shared" si="0"/>
        <v>3969819.47</v>
      </c>
      <c r="F26" s="74">
        <f t="shared" si="1"/>
        <v>3908670.06</v>
      </c>
      <c r="G26" s="75">
        <v>0</v>
      </c>
      <c r="H26" s="76">
        <v>0</v>
      </c>
      <c r="I26" s="74">
        <v>0</v>
      </c>
      <c r="J26" s="74">
        <v>0</v>
      </c>
      <c r="K26" s="77">
        <v>0</v>
      </c>
      <c r="L26" s="74">
        <v>0</v>
      </c>
      <c r="M26" s="74">
        <v>0</v>
      </c>
      <c r="N26" s="74">
        <v>0</v>
      </c>
      <c r="O26" s="74">
        <v>3908670.06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8">
        <v>0</v>
      </c>
      <c r="V26" s="78">
        <v>0</v>
      </c>
      <c r="W26" s="78">
        <v>0</v>
      </c>
      <c r="X26" s="78">
        <v>61149.41</v>
      </c>
    </row>
    <row r="27" spans="1:24" ht="20.25" x14ac:dyDescent="0.3">
      <c r="A27" s="72">
        <f t="shared" si="2"/>
        <v>22</v>
      </c>
      <c r="B27" s="80" t="s">
        <v>105</v>
      </c>
      <c r="C27" s="72">
        <v>40009</v>
      </c>
      <c r="D27" s="72" t="s">
        <v>2766</v>
      </c>
      <c r="E27" s="74">
        <f t="shared" si="0"/>
        <v>3969819.47</v>
      </c>
      <c r="F27" s="74">
        <f t="shared" si="1"/>
        <v>3908670.06</v>
      </c>
      <c r="G27" s="75">
        <v>0</v>
      </c>
      <c r="H27" s="76">
        <v>0</v>
      </c>
      <c r="I27" s="74">
        <v>0</v>
      </c>
      <c r="J27" s="74">
        <v>0</v>
      </c>
      <c r="K27" s="77">
        <v>0</v>
      </c>
      <c r="L27" s="74">
        <v>0</v>
      </c>
      <c r="M27" s="74">
        <v>0</v>
      </c>
      <c r="N27" s="74">
        <v>0</v>
      </c>
      <c r="O27" s="74">
        <v>3908670.06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8">
        <v>0</v>
      </c>
      <c r="V27" s="78">
        <v>0</v>
      </c>
      <c r="W27" s="78">
        <v>0</v>
      </c>
      <c r="X27" s="78">
        <v>61149.41</v>
      </c>
    </row>
    <row r="28" spans="1:24" ht="20.25" x14ac:dyDescent="0.3">
      <c r="A28" s="72">
        <f t="shared" si="2"/>
        <v>23</v>
      </c>
      <c r="B28" s="73" t="s">
        <v>106</v>
      </c>
      <c r="C28" s="72">
        <v>40382</v>
      </c>
      <c r="D28" s="72" t="s">
        <v>2762</v>
      </c>
      <c r="E28" s="74">
        <f t="shared" si="0"/>
        <v>7758295.3100000005</v>
      </c>
      <c r="F28" s="74">
        <f t="shared" si="1"/>
        <v>7670206.4800000004</v>
      </c>
      <c r="G28" s="75">
        <v>2735609.98</v>
      </c>
      <c r="H28" s="76">
        <v>0</v>
      </c>
      <c r="I28" s="74">
        <v>0</v>
      </c>
      <c r="J28" s="74">
        <v>0</v>
      </c>
      <c r="K28" s="77">
        <v>0</v>
      </c>
      <c r="L28" s="74">
        <v>0</v>
      </c>
      <c r="M28" s="74">
        <v>0</v>
      </c>
      <c r="N28" s="74">
        <v>0</v>
      </c>
      <c r="O28" s="74">
        <v>3172535.89</v>
      </c>
      <c r="P28" s="74">
        <v>0</v>
      </c>
      <c r="Q28" s="74">
        <v>1762060.61</v>
      </c>
      <c r="R28" s="74">
        <v>0</v>
      </c>
      <c r="S28" s="74">
        <v>0</v>
      </c>
      <c r="T28" s="74">
        <v>0</v>
      </c>
      <c r="U28" s="78">
        <v>0</v>
      </c>
      <c r="V28" s="78">
        <v>0</v>
      </c>
      <c r="W28" s="78">
        <v>0</v>
      </c>
      <c r="X28" s="78">
        <v>88088.83</v>
      </c>
    </row>
    <row r="29" spans="1:24" ht="20.25" x14ac:dyDescent="0.3">
      <c r="A29" s="72">
        <f t="shared" si="2"/>
        <v>24</v>
      </c>
      <c r="B29" s="80" t="s">
        <v>796</v>
      </c>
      <c r="C29" s="72">
        <v>40557</v>
      </c>
      <c r="D29" s="72" t="s">
        <v>2766</v>
      </c>
      <c r="E29" s="74">
        <f t="shared" si="0"/>
        <v>1766962.17</v>
      </c>
      <c r="F29" s="74">
        <f t="shared" si="1"/>
        <v>1737233.93</v>
      </c>
      <c r="G29" s="75">
        <v>0</v>
      </c>
      <c r="H29" s="76">
        <v>0</v>
      </c>
      <c r="I29" s="74">
        <v>0</v>
      </c>
      <c r="J29" s="74">
        <v>0</v>
      </c>
      <c r="K29" s="77">
        <v>0</v>
      </c>
      <c r="L29" s="74">
        <v>0</v>
      </c>
      <c r="M29" s="74">
        <v>0</v>
      </c>
      <c r="N29" s="74">
        <v>0</v>
      </c>
      <c r="O29" s="74">
        <v>1737233.93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8">
        <v>0</v>
      </c>
      <c r="V29" s="78">
        <v>0</v>
      </c>
      <c r="W29" s="78">
        <v>0</v>
      </c>
      <c r="X29" s="78">
        <v>29728.240000000002</v>
      </c>
    </row>
    <row r="30" spans="1:24" ht="20.25" x14ac:dyDescent="0.3">
      <c r="A30" s="72">
        <f t="shared" si="2"/>
        <v>25</v>
      </c>
      <c r="B30" s="73" t="s">
        <v>107</v>
      </c>
      <c r="C30" s="72">
        <v>40681</v>
      </c>
      <c r="D30" s="72" t="s">
        <v>2762</v>
      </c>
      <c r="E30" s="74">
        <f t="shared" si="0"/>
        <v>6356339.6600000001</v>
      </c>
      <c r="F30" s="74">
        <f t="shared" si="1"/>
        <v>6282069.4100000001</v>
      </c>
      <c r="G30" s="75">
        <v>3121284</v>
      </c>
      <c r="H30" s="76">
        <v>0</v>
      </c>
      <c r="I30" s="74">
        <v>220389.6</v>
      </c>
      <c r="J30" s="74">
        <v>0</v>
      </c>
      <c r="K30" s="77">
        <v>0</v>
      </c>
      <c r="L30" s="74">
        <v>0</v>
      </c>
      <c r="M30" s="74">
        <v>0</v>
      </c>
      <c r="N30" s="74">
        <v>0</v>
      </c>
      <c r="O30" s="74">
        <v>2940395.81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8">
        <v>0</v>
      </c>
      <c r="V30" s="78">
        <v>0</v>
      </c>
      <c r="W30" s="78">
        <v>0</v>
      </c>
      <c r="X30" s="78">
        <v>74270.25</v>
      </c>
    </row>
    <row r="31" spans="1:24" ht="20.25" x14ac:dyDescent="0.3">
      <c r="A31" s="72">
        <f t="shared" si="2"/>
        <v>26</v>
      </c>
      <c r="B31" s="73" t="s">
        <v>108</v>
      </c>
      <c r="C31" s="72">
        <v>40670</v>
      </c>
      <c r="D31" s="72" t="s">
        <v>2762</v>
      </c>
      <c r="E31" s="74">
        <f t="shared" si="0"/>
        <v>5419213.3099999996</v>
      </c>
      <c r="F31" s="74">
        <f t="shared" si="1"/>
        <v>5354633.1899999995</v>
      </c>
      <c r="G31" s="75">
        <v>2767241.66</v>
      </c>
      <c r="H31" s="76">
        <v>0</v>
      </c>
      <c r="I31" s="74">
        <v>0</v>
      </c>
      <c r="J31" s="74">
        <v>0</v>
      </c>
      <c r="K31" s="77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2587391.5299999998</v>
      </c>
      <c r="R31" s="74">
        <v>0</v>
      </c>
      <c r="S31" s="74">
        <v>0</v>
      </c>
      <c r="T31" s="74">
        <v>0</v>
      </c>
      <c r="U31" s="78">
        <v>0</v>
      </c>
      <c r="V31" s="78">
        <v>0</v>
      </c>
      <c r="W31" s="78">
        <v>0</v>
      </c>
      <c r="X31" s="78">
        <v>64580.12</v>
      </c>
    </row>
    <row r="32" spans="1:24" ht="20.25" x14ac:dyDescent="0.3">
      <c r="A32" s="72">
        <f t="shared" si="2"/>
        <v>27</v>
      </c>
      <c r="B32" s="73" t="s">
        <v>109</v>
      </c>
      <c r="C32" s="72">
        <v>40672</v>
      </c>
      <c r="D32" s="72" t="s">
        <v>2762</v>
      </c>
      <c r="E32" s="74">
        <f t="shared" si="0"/>
        <v>7427312.5299999993</v>
      </c>
      <c r="F32" s="74">
        <f t="shared" si="1"/>
        <v>7341452.3499999996</v>
      </c>
      <c r="G32" s="75">
        <v>3097203.6</v>
      </c>
      <c r="H32" s="76">
        <v>0</v>
      </c>
      <c r="I32" s="74">
        <v>0</v>
      </c>
      <c r="J32" s="124">
        <v>348373.2</v>
      </c>
      <c r="K32" s="130">
        <v>329452.79999999999</v>
      </c>
      <c r="L32" s="74">
        <v>283600.8</v>
      </c>
      <c r="M32" s="74">
        <v>0</v>
      </c>
      <c r="N32" s="74">
        <v>0</v>
      </c>
      <c r="O32" s="74">
        <v>2177039.9500000002</v>
      </c>
      <c r="P32" s="74">
        <v>0</v>
      </c>
      <c r="Q32" s="74">
        <v>0</v>
      </c>
      <c r="R32" s="74">
        <v>0</v>
      </c>
      <c r="S32" s="74">
        <v>0</v>
      </c>
      <c r="T32" s="74">
        <v>1105782</v>
      </c>
      <c r="U32" s="78">
        <v>0</v>
      </c>
      <c r="V32" s="78">
        <v>0</v>
      </c>
      <c r="W32" s="78">
        <v>0</v>
      </c>
      <c r="X32" s="78">
        <v>85860.18</v>
      </c>
    </row>
    <row r="33" spans="1:24" ht="20.25" x14ac:dyDescent="0.3">
      <c r="A33" s="72">
        <f t="shared" si="2"/>
        <v>28</v>
      </c>
      <c r="B33" s="80" t="s">
        <v>110</v>
      </c>
      <c r="C33" s="72">
        <v>40674</v>
      </c>
      <c r="D33" s="72" t="s">
        <v>2762</v>
      </c>
      <c r="E33" s="74">
        <f t="shared" si="0"/>
        <v>3803072.0599999996</v>
      </c>
      <c r="F33" s="74">
        <f t="shared" si="1"/>
        <v>3758805.5999999996</v>
      </c>
      <c r="G33" s="75">
        <v>2797378.8</v>
      </c>
      <c r="H33" s="76">
        <v>0</v>
      </c>
      <c r="I33" s="74">
        <v>0</v>
      </c>
      <c r="J33" s="74">
        <v>348373.2</v>
      </c>
      <c r="K33" s="77">
        <v>329452.79999999999</v>
      </c>
      <c r="L33" s="74">
        <v>283600.8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8">
        <v>0</v>
      </c>
      <c r="V33" s="78">
        <v>0</v>
      </c>
      <c r="W33" s="78">
        <v>0</v>
      </c>
      <c r="X33" s="78">
        <v>44266.46</v>
      </c>
    </row>
    <row r="34" spans="1:24" ht="20.25" x14ac:dyDescent="0.3">
      <c r="A34" s="72">
        <f t="shared" si="2"/>
        <v>29</v>
      </c>
      <c r="B34" s="73" t="s">
        <v>111</v>
      </c>
      <c r="C34" s="72">
        <v>40675</v>
      </c>
      <c r="D34" s="72" t="s">
        <v>2762</v>
      </c>
      <c r="E34" s="74">
        <f t="shared" si="0"/>
        <v>4016879.5599999996</v>
      </c>
      <c r="F34" s="74">
        <f t="shared" si="1"/>
        <v>3941938.8</v>
      </c>
      <c r="G34" s="75">
        <v>3941938.8</v>
      </c>
      <c r="H34" s="76">
        <v>0</v>
      </c>
      <c r="I34" s="74">
        <v>0</v>
      </c>
      <c r="J34" s="74">
        <v>0</v>
      </c>
      <c r="K34" s="77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127">
        <v>0</v>
      </c>
      <c r="U34" s="78">
        <v>0</v>
      </c>
      <c r="V34" s="78">
        <v>0</v>
      </c>
      <c r="W34" s="78">
        <v>0</v>
      </c>
      <c r="X34" s="78">
        <v>74940.759999999995</v>
      </c>
    </row>
    <row r="35" spans="1:24" ht="20.25" x14ac:dyDescent="0.3">
      <c r="A35" s="72">
        <f t="shared" si="2"/>
        <v>30</v>
      </c>
      <c r="B35" s="73" t="s">
        <v>112</v>
      </c>
      <c r="C35" s="72">
        <v>40676</v>
      </c>
      <c r="D35" s="72" t="s">
        <v>2762</v>
      </c>
      <c r="E35" s="74">
        <f t="shared" si="0"/>
        <v>7023161.79</v>
      </c>
      <c r="F35" s="74">
        <f t="shared" si="1"/>
        <v>6943901.5999999996</v>
      </c>
      <c r="G35" s="75">
        <v>3988386</v>
      </c>
      <c r="H35" s="76">
        <v>0</v>
      </c>
      <c r="I35" s="74">
        <v>257079.6</v>
      </c>
      <c r="J35" s="74">
        <v>0</v>
      </c>
      <c r="K35" s="77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2698436</v>
      </c>
      <c r="U35" s="78">
        <v>0</v>
      </c>
      <c r="V35" s="78">
        <v>0</v>
      </c>
      <c r="W35" s="78">
        <v>0</v>
      </c>
      <c r="X35" s="78">
        <v>79260.19</v>
      </c>
    </row>
    <row r="36" spans="1:24" ht="20.25" x14ac:dyDescent="0.3">
      <c r="A36" s="72">
        <f t="shared" si="2"/>
        <v>31</v>
      </c>
      <c r="B36" s="73" t="s">
        <v>114</v>
      </c>
      <c r="C36" s="72">
        <v>40744</v>
      </c>
      <c r="D36" s="72" t="s">
        <v>2766</v>
      </c>
      <c r="E36" s="74">
        <f t="shared" si="0"/>
        <v>846855.46</v>
      </c>
      <c r="F36" s="74">
        <f t="shared" si="1"/>
        <v>833810.86</v>
      </c>
      <c r="G36" s="75">
        <v>0</v>
      </c>
      <c r="H36" s="76">
        <v>0</v>
      </c>
      <c r="I36" s="74">
        <v>833810.86</v>
      </c>
      <c r="J36" s="74">
        <v>0</v>
      </c>
      <c r="K36" s="77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8">
        <v>0</v>
      </c>
      <c r="V36" s="78">
        <v>0</v>
      </c>
      <c r="W36" s="78">
        <v>0</v>
      </c>
      <c r="X36" s="78">
        <v>13044.6</v>
      </c>
    </row>
    <row r="37" spans="1:24" ht="20.25" x14ac:dyDescent="0.3">
      <c r="A37" s="72">
        <f t="shared" si="2"/>
        <v>32</v>
      </c>
      <c r="B37" s="73" t="s">
        <v>115</v>
      </c>
      <c r="C37" s="72">
        <v>40745</v>
      </c>
      <c r="D37" s="72" t="s">
        <v>2766</v>
      </c>
      <c r="E37" s="74">
        <f t="shared" ref="E37:E68" si="3">SUM(G37:X37)</f>
        <v>907091.67999999993</v>
      </c>
      <c r="F37" s="74">
        <f t="shared" si="1"/>
        <v>893119.23</v>
      </c>
      <c r="G37" s="75">
        <v>0</v>
      </c>
      <c r="H37" s="76">
        <v>0</v>
      </c>
      <c r="I37" s="74">
        <v>893119.23</v>
      </c>
      <c r="J37" s="74">
        <v>0</v>
      </c>
      <c r="K37" s="77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8">
        <v>0</v>
      </c>
      <c r="V37" s="78">
        <v>0</v>
      </c>
      <c r="W37" s="78">
        <v>0</v>
      </c>
      <c r="X37" s="78">
        <v>13972.45</v>
      </c>
    </row>
    <row r="38" spans="1:24" ht="20.25" x14ac:dyDescent="0.3">
      <c r="A38" s="72">
        <f t="shared" si="2"/>
        <v>33</v>
      </c>
      <c r="B38" s="73" t="s">
        <v>116</v>
      </c>
      <c r="C38" s="72">
        <v>40808</v>
      </c>
      <c r="D38" s="72" t="s">
        <v>2762</v>
      </c>
      <c r="E38" s="74">
        <f t="shared" si="3"/>
        <v>3890515.43</v>
      </c>
      <c r="F38" s="74">
        <f t="shared" si="1"/>
        <v>3846551.2</v>
      </c>
      <c r="G38" s="75">
        <v>0</v>
      </c>
      <c r="H38" s="76">
        <v>0</v>
      </c>
      <c r="I38" s="74">
        <v>0</v>
      </c>
      <c r="J38" s="74">
        <v>0</v>
      </c>
      <c r="K38" s="77">
        <v>0</v>
      </c>
      <c r="L38" s="74">
        <v>283600.8</v>
      </c>
      <c r="M38" s="74">
        <v>0</v>
      </c>
      <c r="N38" s="74">
        <v>0</v>
      </c>
      <c r="O38" s="74">
        <v>0</v>
      </c>
      <c r="P38" s="74">
        <v>1084390</v>
      </c>
      <c r="Q38" s="74">
        <v>2478560.4</v>
      </c>
      <c r="R38" s="74">
        <v>0</v>
      </c>
      <c r="S38" s="74">
        <v>0</v>
      </c>
      <c r="T38" s="74">
        <v>0</v>
      </c>
      <c r="U38" s="78">
        <v>0</v>
      </c>
      <c r="V38" s="78">
        <v>0</v>
      </c>
      <c r="W38" s="78">
        <v>0</v>
      </c>
      <c r="X38" s="78">
        <v>43964.23</v>
      </c>
    </row>
    <row r="39" spans="1:24" ht="20.25" x14ac:dyDescent="0.3">
      <c r="A39" s="72">
        <f t="shared" si="2"/>
        <v>34</v>
      </c>
      <c r="B39" s="73" t="s">
        <v>117</v>
      </c>
      <c r="C39" s="72">
        <v>40804</v>
      </c>
      <c r="D39" s="72" t="s">
        <v>2762</v>
      </c>
      <c r="E39" s="74">
        <f t="shared" si="3"/>
        <v>6436060.830000001</v>
      </c>
      <c r="F39" s="74">
        <f t="shared" si="1"/>
        <v>6360863.1400000006</v>
      </c>
      <c r="G39" s="75">
        <v>3121065.6</v>
      </c>
      <c r="H39" s="76">
        <v>0</v>
      </c>
      <c r="I39" s="74">
        <v>0</v>
      </c>
      <c r="J39" s="74">
        <v>0</v>
      </c>
      <c r="K39" s="77">
        <v>0</v>
      </c>
      <c r="L39" s="74">
        <v>0</v>
      </c>
      <c r="M39" s="74">
        <v>0</v>
      </c>
      <c r="N39" s="74">
        <v>0</v>
      </c>
      <c r="O39" s="74">
        <v>3239797.54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8">
        <v>0</v>
      </c>
      <c r="V39" s="78">
        <v>0</v>
      </c>
      <c r="W39" s="78">
        <v>0</v>
      </c>
      <c r="X39" s="78">
        <v>75197.69</v>
      </c>
    </row>
    <row r="40" spans="1:24" ht="20.25" x14ac:dyDescent="0.3">
      <c r="A40" s="72">
        <f t="shared" si="2"/>
        <v>35</v>
      </c>
      <c r="B40" s="73" t="s">
        <v>118</v>
      </c>
      <c r="C40" s="72">
        <v>40826</v>
      </c>
      <c r="D40" s="72" t="s">
        <v>2766</v>
      </c>
      <c r="E40" s="74">
        <f t="shared" si="3"/>
        <v>1040983.42</v>
      </c>
      <c r="F40" s="74">
        <f t="shared" si="1"/>
        <v>1024948.56</v>
      </c>
      <c r="G40" s="75">
        <v>0</v>
      </c>
      <c r="H40" s="76">
        <v>0</v>
      </c>
      <c r="I40" s="74">
        <v>1024948.56</v>
      </c>
      <c r="J40" s="74">
        <v>0</v>
      </c>
      <c r="K40" s="77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8">
        <v>0</v>
      </c>
      <c r="V40" s="78">
        <v>0</v>
      </c>
      <c r="W40" s="78">
        <v>0</v>
      </c>
      <c r="X40" s="78">
        <v>16034.86</v>
      </c>
    </row>
    <row r="41" spans="1:24" ht="20.25" x14ac:dyDescent="0.3">
      <c r="A41" s="72">
        <f t="shared" si="2"/>
        <v>36</v>
      </c>
      <c r="B41" s="73" t="s">
        <v>119</v>
      </c>
      <c r="C41" s="72">
        <v>40827</v>
      </c>
      <c r="D41" s="72" t="s">
        <v>2762</v>
      </c>
      <c r="E41" s="74">
        <f t="shared" si="3"/>
        <v>14713486.010000002</v>
      </c>
      <c r="F41" s="74">
        <f t="shared" si="1"/>
        <v>14546021.710000001</v>
      </c>
      <c r="G41" s="75">
        <v>5698072.7999999998</v>
      </c>
      <c r="H41" s="76">
        <v>0</v>
      </c>
      <c r="I41" s="74">
        <v>0</v>
      </c>
      <c r="J41" s="74">
        <v>0</v>
      </c>
      <c r="K41" s="77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6265078.9100000001</v>
      </c>
      <c r="R41" s="74">
        <v>0</v>
      </c>
      <c r="S41" s="74">
        <v>0</v>
      </c>
      <c r="T41" s="74">
        <v>2582870</v>
      </c>
      <c r="U41" s="78">
        <v>0</v>
      </c>
      <c r="V41" s="78">
        <v>0</v>
      </c>
      <c r="W41" s="78">
        <v>0</v>
      </c>
      <c r="X41" s="78">
        <v>167464.29999999999</v>
      </c>
    </row>
    <row r="42" spans="1:24" ht="20.25" x14ac:dyDescent="0.3">
      <c r="A42" s="72">
        <f t="shared" si="2"/>
        <v>37</v>
      </c>
      <c r="B42" s="80" t="s">
        <v>120</v>
      </c>
      <c r="C42" s="72">
        <v>40829</v>
      </c>
      <c r="D42" s="72" t="s">
        <v>2762</v>
      </c>
      <c r="E42" s="74">
        <f t="shared" si="3"/>
        <v>12304824.610000001</v>
      </c>
      <c r="F42" s="74">
        <f t="shared" si="1"/>
        <v>12160207.73</v>
      </c>
      <c r="G42" s="123">
        <v>4732021.2</v>
      </c>
      <c r="H42" s="76">
        <v>3191387.29</v>
      </c>
      <c r="I42" s="74">
        <v>0</v>
      </c>
      <c r="J42" s="74">
        <v>390638.4</v>
      </c>
      <c r="K42" s="77">
        <v>456336</v>
      </c>
      <c r="L42" s="74">
        <v>394825.2</v>
      </c>
      <c r="M42" s="74">
        <v>0</v>
      </c>
      <c r="N42" s="74">
        <v>0</v>
      </c>
      <c r="O42" s="74">
        <v>0</v>
      </c>
      <c r="P42" s="74">
        <v>1113972</v>
      </c>
      <c r="Q42" s="74">
        <v>1881027.64</v>
      </c>
      <c r="R42" s="74">
        <v>0</v>
      </c>
      <c r="S42" s="74">
        <v>0</v>
      </c>
      <c r="T42" s="74">
        <v>0</v>
      </c>
      <c r="U42" s="78">
        <v>0</v>
      </c>
      <c r="V42" s="78">
        <v>0</v>
      </c>
      <c r="W42" s="78">
        <v>0</v>
      </c>
      <c r="X42" s="78">
        <v>144616.88</v>
      </c>
    </row>
    <row r="43" spans="1:24" ht="20.25" x14ac:dyDescent="0.3">
      <c r="A43" s="72">
        <f t="shared" si="2"/>
        <v>38</v>
      </c>
      <c r="B43" s="80" t="s">
        <v>121</v>
      </c>
      <c r="C43" s="72">
        <v>40854</v>
      </c>
      <c r="D43" s="72" t="s">
        <v>2762</v>
      </c>
      <c r="E43" s="74">
        <f t="shared" si="3"/>
        <v>7373785.9100000011</v>
      </c>
      <c r="F43" s="74">
        <f t="shared" si="1"/>
        <v>7287235.620000001</v>
      </c>
      <c r="G43" s="126">
        <v>0</v>
      </c>
      <c r="H43" s="76">
        <v>0</v>
      </c>
      <c r="I43" s="74">
        <v>0</v>
      </c>
      <c r="J43" s="124">
        <v>440056.8</v>
      </c>
      <c r="K43" s="77">
        <v>288480</v>
      </c>
      <c r="L43" s="124">
        <v>369344.4</v>
      </c>
      <c r="M43" s="74">
        <v>0</v>
      </c>
      <c r="N43" s="74">
        <v>0</v>
      </c>
      <c r="O43" s="74">
        <v>2736331.62</v>
      </c>
      <c r="P43" s="124">
        <v>923581.2</v>
      </c>
      <c r="Q43" s="74">
        <v>2529441.6</v>
      </c>
      <c r="R43" s="74">
        <v>0</v>
      </c>
      <c r="S43" s="74">
        <v>0</v>
      </c>
      <c r="T43" s="74">
        <v>0</v>
      </c>
      <c r="U43" s="78">
        <v>0</v>
      </c>
      <c r="V43" s="78">
        <v>0</v>
      </c>
      <c r="W43" s="78">
        <v>0</v>
      </c>
      <c r="X43" s="78">
        <v>86550.29</v>
      </c>
    </row>
    <row r="44" spans="1:24" ht="20.25" x14ac:dyDescent="0.3">
      <c r="A44" s="72">
        <f t="shared" si="2"/>
        <v>39</v>
      </c>
      <c r="B44" s="80" t="s">
        <v>122</v>
      </c>
      <c r="C44" s="72">
        <v>40856</v>
      </c>
      <c r="D44" s="72" t="s">
        <v>2762</v>
      </c>
      <c r="E44" s="74">
        <f t="shared" si="3"/>
        <v>9369199.4900000002</v>
      </c>
      <c r="F44" s="74">
        <f t="shared" si="1"/>
        <v>9261477.5999999996</v>
      </c>
      <c r="G44" s="75">
        <v>3949768.8</v>
      </c>
      <c r="H44" s="76">
        <v>0</v>
      </c>
      <c r="I44" s="74">
        <v>0</v>
      </c>
      <c r="J44" s="74">
        <v>0</v>
      </c>
      <c r="K44" s="77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5311708.8</v>
      </c>
      <c r="R44" s="74">
        <v>0</v>
      </c>
      <c r="S44" s="74">
        <v>0</v>
      </c>
      <c r="T44" s="74">
        <v>0</v>
      </c>
      <c r="U44" s="78">
        <v>0</v>
      </c>
      <c r="V44" s="78">
        <v>0</v>
      </c>
      <c r="W44" s="78">
        <v>0</v>
      </c>
      <c r="X44" s="78">
        <v>107721.89</v>
      </c>
    </row>
    <row r="45" spans="1:24" ht="20.25" x14ac:dyDescent="0.3">
      <c r="A45" s="72">
        <f t="shared" si="2"/>
        <v>40</v>
      </c>
      <c r="B45" s="80" t="s">
        <v>123</v>
      </c>
      <c r="C45" s="72">
        <v>40860</v>
      </c>
      <c r="D45" s="72" t="s">
        <v>2762</v>
      </c>
      <c r="E45" s="74">
        <f t="shared" si="3"/>
        <v>3895417.1800000006</v>
      </c>
      <c r="F45" s="74">
        <f t="shared" si="1"/>
        <v>3849226.4600000004</v>
      </c>
      <c r="G45" s="75">
        <v>0</v>
      </c>
      <c r="H45" s="76">
        <v>3104270.06</v>
      </c>
      <c r="I45" s="74">
        <v>0</v>
      </c>
      <c r="J45" s="74">
        <v>395269.2</v>
      </c>
      <c r="K45" s="77">
        <v>349687.2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8">
        <v>0</v>
      </c>
      <c r="V45" s="78">
        <v>0</v>
      </c>
      <c r="W45" s="78">
        <v>0</v>
      </c>
      <c r="X45" s="78">
        <v>46190.720000000001</v>
      </c>
    </row>
    <row r="46" spans="1:24" ht="20.25" x14ac:dyDescent="0.3">
      <c r="A46" s="72">
        <f t="shared" si="2"/>
        <v>41</v>
      </c>
      <c r="B46" s="80" t="s">
        <v>124</v>
      </c>
      <c r="C46" s="72">
        <v>40861</v>
      </c>
      <c r="D46" s="72" t="s">
        <v>2762</v>
      </c>
      <c r="E46" s="74">
        <f t="shared" si="3"/>
        <v>9315442.6699999999</v>
      </c>
      <c r="F46" s="74">
        <f t="shared" si="1"/>
        <v>9209589.5999999996</v>
      </c>
      <c r="G46" s="75">
        <v>3953922</v>
      </c>
      <c r="H46" s="76">
        <v>0</v>
      </c>
      <c r="I46" s="74">
        <v>0</v>
      </c>
      <c r="J46" s="74">
        <v>0</v>
      </c>
      <c r="K46" s="77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3284883.6</v>
      </c>
      <c r="R46" s="74">
        <v>0</v>
      </c>
      <c r="S46" s="74">
        <v>0</v>
      </c>
      <c r="T46" s="74">
        <v>1970784</v>
      </c>
      <c r="U46" s="78">
        <v>0</v>
      </c>
      <c r="V46" s="78">
        <v>0</v>
      </c>
      <c r="W46" s="78">
        <v>0</v>
      </c>
      <c r="X46" s="78">
        <v>105853.07</v>
      </c>
    </row>
    <row r="47" spans="1:24" ht="20.25" x14ac:dyDescent="0.3">
      <c r="A47" s="72">
        <f t="shared" si="2"/>
        <v>42</v>
      </c>
      <c r="B47" s="80" t="s">
        <v>125</v>
      </c>
      <c r="C47" s="72">
        <v>40864</v>
      </c>
      <c r="D47" s="72" t="s">
        <v>2762</v>
      </c>
      <c r="E47" s="74">
        <f t="shared" si="3"/>
        <v>7796204.0199999996</v>
      </c>
      <c r="F47" s="74">
        <f t="shared" si="1"/>
        <v>7704445.8699999992</v>
      </c>
      <c r="G47" s="123">
        <v>3058712.4</v>
      </c>
      <c r="H47" s="76">
        <v>0</v>
      </c>
      <c r="I47" s="74">
        <v>0</v>
      </c>
      <c r="J47" s="74">
        <v>0</v>
      </c>
      <c r="K47" s="77">
        <v>0</v>
      </c>
      <c r="L47" s="74">
        <v>283600.8</v>
      </c>
      <c r="M47" s="74">
        <v>0</v>
      </c>
      <c r="N47" s="74">
        <v>0</v>
      </c>
      <c r="O47" s="74">
        <v>0</v>
      </c>
      <c r="P47" s="74">
        <v>692348.4</v>
      </c>
      <c r="Q47" s="74">
        <v>3669784.27</v>
      </c>
      <c r="R47" s="74">
        <v>0</v>
      </c>
      <c r="S47" s="74">
        <v>0</v>
      </c>
      <c r="T47" s="74">
        <v>0</v>
      </c>
      <c r="U47" s="78">
        <v>0</v>
      </c>
      <c r="V47" s="78">
        <v>0</v>
      </c>
      <c r="W47" s="78">
        <v>0</v>
      </c>
      <c r="X47" s="78">
        <v>91758.15</v>
      </c>
    </row>
    <row r="48" spans="1:24" ht="20.25" x14ac:dyDescent="0.3">
      <c r="A48" s="72">
        <f t="shared" si="2"/>
        <v>43</v>
      </c>
      <c r="B48" s="73" t="s">
        <v>126</v>
      </c>
      <c r="C48" s="72">
        <v>40845</v>
      </c>
      <c r="D48" s="72" t="s">
        <v>2762</v>
      </c>
      <c r="E48" s="74">
        <f t="shared" si="3"/>
        <v>6971263.9100000011</v>
      </c>
      <c r="F48" s="74">
        <f t="shared" si="1"/>
        <v>6894923.2200000007</v>
      </c>
      <c r="G48" s="75">
        <v>0</v>
      </c>
      <c r="H48" s="76">
        <v>0</v>
      </c>
      <c r="I48" s="74">
        <v>0</v>
      </c>
      <c r="J48" s="74">
        <v>0</v>
      </c>
      <c r="K48" s="77">
        <v>0</v>
      </c>
      <c r="L48" s="74">
        <v>274467.59999999998</v>
      </c>
      <c r="M48" s="74">
        <v>0</v>
      </c>
      <c r="N48" s="74">
        <v>0</v>
      </c>
      <c r="O48" s="74">
        <v>3360004.02</v>
      </c>
      <c r="P48" s="74">
        <v>923581.2</v>
      </c>
      <c r="Q48" s="74">
        <v>2336870.3999999999</v>
      </c>
      <c r="R48" s="74">
        <v>0</v>
      </c>
      <c r="S48" s="74">
        <v>0</v>
      </c>
      <c r="T48" s="74">
        <v>0</v>
      </c>
      <c r="U48" s="78">
        <v>0</v>
      </c>
      <c r="V48" s="78">
        <v>0</v>
      </c>
      <c r="W48" s="78">
        <v>0</v>
      </c>
      <c r="X48" s="78">
        <v>76340.69</v>
      </c>
    </row>
    <row r="49" spans="1:24" ht="20.25" x14ac:dyDescent="0.3">
      <c r="A49" s="72">
        <f t="shared" si="2"/>
        <v>44</v>
      </c>
      <c r="B49" s="73" t="s">
        <v>127</v>
      </c>
      <c r="C49" s="72">
        <v>40888</v>
      </c>
      <c r="D49" s="72" t="s">
        <v>2762</v>
      </c>
      <c r="E49" s="74">
        <f t="shared" si="3"/>
        <v>6802210.9299999997</v>
      </c>
      <c r="F49" s="74">
        <f t="shared" si="1"/>
        <v>6722639.1299999999</v>
      </c>
      <c r="G49" s="75">
        <v>2990576.4</v>
      </c>
      <c r="H49" s="76">
        <v>0</v>
      </c>
      <c r="I49" s="74">
        <v>0</v>
      </c>
      <c r="J49" s="74">
        <v>0</v>
      </c>
      <c r="K49" s="77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3350562.73</v>
      </c>
      <c r="R49" s="74">
        <v>0</v>
      </c>
      <c r="S49" s="74">
        <v>0</v>
      </c>
      <c r="T49" s="74">
        <v>381500</v>
      </c>
      <c r="U49" s="78">
        <v>0</v>
      </c>
      <c r="V49" s="78">
        <v>0</v>
      </c>
      <c r="W49" s="78">
        <v>0</v>
      </c>
      <c r="X49" s="78">
        <v>79571.8</v>
      </c>
    </row>
    <row r="50" spans="1:24" ht="20.25" x14ac:dyDescent="0.3">
      <c r="A50" s="72">
        <f t="shared" si="2"/>
        <v>45</v>
      </c>
      <c r="B50" s="73" t="s">
        <v>128</v>
      </c>
      <c r="C50" s="72">
        <v>40876</v>
      </c>
      <c r="D50" s="72" t="s">
        <v>2762</v>
      </c>
      <c r="E50" s="74">
        <f t="shared" si="3"/>
        <v>10313578.969999999</v>
      </c>
      <c r="F50" s="74">
        <f t="shared" si="1"/>
        <v>10193572.43</v>
      </c>
      <c r="G50" s="75">
        <v>4012726.8</v>
      </c>
      <c r="H50" s="76">
        <v>0</v>
      </c>
      <c r="I50" s="74">
        <v>0</v>
      </c>
      <c r="J50" s="74">
        <v>0</v>
      </c>
      <c r="K50" s="77">
        <v>0</v>
      </c>
      <c r="L50" s="124">
        <v>274467.59999999998</v>
      </c>
      <c r="M50" s="74">
        <v>0</v>
      </c>
      <c r="N50" s="74">
        <v>0</v>
      </c>
      <c r="O50" s="74">
        <v>2903860.43</v>
      </c>
      <c r="P50" s="124">
        <v>772702.8</v>
      </c>
      <c r="Q50" s="74">
        <v>2229814.7999999998</v>
      </c>
      <c r="R50" s="74">
        <v>0</v>
      </c>
      <c r="S50" s="74">
        <v>0</v>
      </c>
      <c r="T50" s="74">
        <v>0</v>
      </c>
      <c r="U50" s="78">
        <v>0</v>
      </c>
      <c r="V50" s="78">
        <v>0</v>
      </c>
      <c r="W50" s="78">
        <v>0</v>
      </c>
      <c r="X50" s="78">
        <v>120006.54</v>
      </c>
    </row>
    <row r="51" spans="1:24" ht="20.25" x14ac:dyDescent="0.3">
      <c r="A51" s="72">
        <f t="shared" si="2"/>
        <v>46</v>
      </c>
      <c r="B51" s="80" t="s">
        <v>129</v>
      </c>
      <c r="C51" s="72">
        <v>40877</v>
      </c>
      <c r="D51" s="72" t="s">
        <v>2762</v>
      </c>
      <c r="E51" s="74">
        <f t="shared" si="3"/>
        <v>10377839.59</v>
      </c>
      <c r="F51" s="74">
        <f t="shared" si="1"/>
        <v>10256255.83</v>
      </c>
      <c r="G51" s="75">
        <v>0</v>
      </c>
      <c r="H51" s="125">
        <v>3489640.87</v>
      </c>
      <c r="I51" s="74">
        <v>0</v>
      </c>
      <c r="J51" s="74">
        <v>429991.2</v>
      </c>
      <c r="K51" s="77">
        <v>288480</v>
      </c>
      <c r="L51" s="74">
        <v>0</v>
      </c>
      <c r="M51" s="74">
        <v>0</v>
      </c>
      <c r="N51" s="74">
        <v>0</v>
      </c>
      <c r="O51" s="74">
        <v>2951361.36</v>
      </c>
      <c r="P51" s="74">
        <v>810932.4</v>
      </c>
      <c r="Q51" s="74">
        <v>2285850</v>
      </c>
      <c r="R51" s="74">
        <v>0</v>
      </c>
      <c r="S51" s="74">
        <v>0</v>
      </c>
      <c r="T51" s="74">
        <v>0</v>
      </c>
      <c r="U51" s="78">
        <v>0</v>
      </c>
      <c r="V51" s="78">
        <v>0</v>
      </c>
      <c r="W51" s="78">
        <v>0</v>
      </c>
      <c r="X51" s="78">
        <v>121583.76</v>
      </c>
    </row>
    <row r="52" spans="1:24" ht="20.25" x14ac:dyDescent="0.3">
      <c r="A52" s="72">
        <f t="shared" si="2"/>
        <v>47</v>
      </c>
      <c r="B52" s="80" t="s">
        <v>130</v>
      </c>
      <c r="C52" s="72">
        <v>40881</v>
      </c>
      <c r="D52" s="72" t="s">
        <v>2762</v>
      </c>
      <c r="E52" s="74">
        <f t="shared" si="3"/>
        <v>9651514.290000001</v>
      </c>
      <c r="F52" s="74">
        <f t="shared" si="1"/>
        <v>9542397.9900000002</v>
      </c>
      <c r="G52" s="75">
        <v>3914043.01</v>
      </c>
      <c r="H52" s="76">
        <v>0</v>
      </c>
      <c r="I52" s="74">
        <v>0</v>
      </c>
      <c r="J52" s="74">
        <v>0</v>
      </c>
      <c r="K52" s="77">
        <v>0</v>
      </c>
      <c r="L52" s="74">
        <v>0</v>
      </c>
      <c r="M52" s="74">
        <v>0</v>
      </c>
      <c r="N52" s="74">
        <v>0</v>
      </c>
      <c r="O52" s="74">
        <v>3348212.32</v>
      </c>
      <c r="P52" s="74">
        <v>0</v>
      </c>
      <c r="Q52" s="74">
        <v>2280142.66</v>
      </c>
      <c r="R52" s="74">
        <v>0</v>
      </c>
      <c r="S52" s="74">
        <v>0</v>
      </c>
      <c r="T52" s="74">
        <v>0</v>
      </c>
      <c r="U52" s="78">
        <v>0</v>
      </c>
      <c r="V52" s="78">
        <v>0</v>
      </c>
      <c r="W52" s="78">
        <v>0</v>
      </c>
      <c r="X52" s="78">
        <v>109116.3</v>
      </c>
    </row>
    <row r="53" spans="1:24" ht="20.25" x14ac:dyDescent="0.3">
      <c r="A53" s="72">
        <f t="shared" si="2"/>
        <v>48</v>
      </c>
      <c r="B53" s="80" t="s">
        <v>131</v>
      </c>
      <c r="C53" s="72">
        <v>40897</v>
      </c>
      <c r="D53" s="72" t="s">
        <v>2762</v>
      </c>
      <c r="E53" s="74">
        <f t="shared" si="3"/>
        <v>4874005.88</v>
      </c>
      <c r="F53" s="74">
        <f t="shared" si="1"/>
        <v>4816900.22</v>
      </c>
      <c r="G53" s="75">
        <v>0</v>
      </c>
      <c r="H53" s="76">
        <v>0</v>
      </c>
      <c r="I53" s="74">
        <v>0</v>
      </c>
      <c r="J53" s="74">
        <v>0</v>
      </c>
      <c r="K53" s="77">
        <v>0</v>
      </c>
      <c r="L53" s="74">
        <v>283600.8</v>
      </c>
      <c r="M53" s="74">
        <v>0</v>
      </c>
      <c r="N53" s="74">
        <v>0</v>
      </c>
      <c r="O53" s="74">
        <v>0</v>
      </c>
      <c r="P53" s="74">
        <v>864500</v>
      </c>
      <c r="Q53" s="74">
        <v>3668799.42</v>
      </c>
      <c r="R53" s="74">
        <v>0</v>
      </c>
      <c r="S53" s="74">
        <v>0</v>
      </c>
      <c r="T53" s="74">
        <v>0</v>
      </c>
      <c r="U53" s="78">
        <v>0</v>
      </c>
      <c r="V53" s="78">
        <v>0</v>
      </c>
      <c r="W53" s="78">
        <v>0</v>
      </c>
      <c r="X53" s="78">
        <v>57105.66</v>
      </c>
    </row>
    <row r="54" spans="1:24" ht="20.25" x14ac:dyDescent="0.3">
      <c r="A54" s="72">
        <f t="shared" si="2"/>
        <v>49</v>
      </c>
      <c r="B54" s="73" t="s">
        <v>132</v>
      </c>
      <c r="C54" s="72">
        <v>40902</v>
      </c>
      <c r="D54" s="72" t="s">
        <v>2762</v>
      </c>
      <c r="E54" s="74">
        <f t="shared" si="3"/>
        <v>1930374.8800000001</v>
      </c>
      <c r="F54" s="74">
        <f t="shared" si="1"/>
        <v>1907370.83</v>
      </c>
      <c r="G54" s="75">
        <v>1907370.83</v>
      </c>
      <c r="H54" s="76">
        <v>0</v>
      </c>
      <c r="I54" s="74">
        <v>0</v>
      </c>
      <c r="J54" s="74">
        <v>0</v>
      </c>
      <c r="K54" s="77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8">
        <v>0</v>
      </c>
      <c r="V54" s="78">
        <v>0</v>
      </c>
      <c r="W54" s="78">
        <v>0</v>
      </c>
      <c r="X54" s="78">
        <v>23004.05</v>
      </c>
    </row>
    <row r="55" spans="1:24" ht="20.25" x14ac:dyDescent="0.3">
      <c r="A55" s="72">
        <f t="shared" si="2"/>
        <v>50</v>
      </c>
      <c r="B55" s="73" t="s">
        <v>133</v>
      </c>
      <c r="C55" s="72">
        <v>40905</v>
      </c>
      <c r="D55" s="72" t="s">
        <v>2762</v>
      </c>
      <c r="E55" s="74">
        <f t="shared" si="3"/>
        <v>7018402.2399999993</v>
      </c>
      <c r="F55" s="74">
        <f t="shared" si="1"/>
        <v>6936012.9799999995</v>
      </c>
      <c r="G55" s="75">
        <v>0</v>
      </c>
      <c r="H55" s="76">
        <v>0</v>
      </c>
      <c r="I55" s="74">
        <v>0</v>
      </c>
      <c r="J55" s="74">
        <v>440056.8</v>
      </c>
      <c r="K55" s="77">
        <v>288480</v>
      </c>
      <c r="L55" s="74">
        <v>0</v>
      </c>
      <c r="M55" s="74">
        <v>0</v>
      </c>
      <c r="N55" s="74">
        <v>0</v>
      </c>
      <c r="O55" s="74">
        <v>0</v>
      </c>
      <c r="P55" s="74">
        <v>1084390</v>
      </c>
      <c r="Q55" s="74">
        <v>5123086.18</v>
      </c>
      <c r="R55" s="74">
        <v>0</v>
      </c>
      <c r="S55" s="74">
        <v>0</v>
      </c>
      <c r="T55" s="74">
        <v>0</v>
      </c>
      <c r="U55" s="78">
        <v>0</v>
      </c>
      <c r="V55" s="78">
        <v>0</v>
      </c>
      <c r="W55" s="78">
        <v>0</v>
      </c>
      <c r="X55" s="78">
        <v>82389.259999999995</v>
      </c>
    </row>
    <row r="56" spans="1:24" ht="20.25" x14ac:dyDescent="0.3">
      <c r="A56" s="72">
        <f t="shared" si="2"/>
        <v>51</v>
      </c>
      <c r="B56" s="73" t="s">
        <v>134</v>
      </c>
      <c r="C56" s="72">
        <v>40906</v>
      </c>
      <c r="D56" s="72" t="s">
        <v>2762</v>
      </c>
      <c r="E56" s="74">
        <f t="shared" si="3"/>
        <v>3392212.15</v>
      </c>
      <c r="F56" s="74">
        <f t="shared" si="1"/>
        <v>3351787.56</v>
      </c>
      <c r="G56" s="75">
        <v>1917410.62</v>
      </c>
      <c r="H56" s="76">
        <v>0</v>
      </c>
      <c r="I56" s="74">
        <v>0</v>
      </c>
      <c r="J56" s="74">
        <v>0</v>
      </c>
      <c r="K56" s="77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1434376.94</v>
      </c>
      <c r="R56" s="74">
        <v>0</v>
      </c>
      <c r="S56" s="74">
        <v>0</v>
      </c>
      <c r="T56" s="74">
        <v>0</v>
      </c>
      <c r="U56" s="78">
        <v>0</v>
      </c>
      <c r="V56" s="78">
        <v>0</v>
      </c>
      <c r="W56" s="78">
        <v>0</v>
      </c>
      <c r="X56" s="78">
        <v>40424.589999999997</v>
      </c>
    </row>
    <row r="57" spans="1:24" ht="20.25" x14ac:dyDescent="0.3">
      <c r="A57" s="72">
        <f t="shared" si="2"/>
        <v>52</v>
      </c>
      <c r="B57" s="80" t="s">
        <v>135</v>
      </c>
      <c r="C57" s="72">
        <v>40909</v>
      </c>
      <c r="D57" s="72" t="s">
        <v>2762</v>
      </c>
      <c r="E57" s="74">
        <f t="shared" si="3"/>
        <v>6340085.0099999998</v>
      </c>
      <c r="F57" s="74">
        <f t="shared" si="1"/>
        <v>6267699.2400000002</v>
      </c>
      <c r="G57" s="123">
        <v>2803633.2</v>
      </c>
      <c r="H57" s="76">
        <v>0</v>
      </c>
      <c r="I57" s="74">
        <v>0</v>
      </c>
      <c r="J57" s="74">
        <v>0</v>
      </c>
      <c r="K57" s="77">
        <v>0</v>
      </c>
      <c r="L57" s="74">
        <v>283600.8</v>
      </c>
      <c r="M57" s="74">
        <v>0</v>
      </c>
      <c r="N57" s="74">
        <v>0</v>
      </c>
      <c r="O57" s="74">
        <v>0</v>
      </c>
      <c r="P57" s="74">
        <v>616690.80000000005</v>
      </c>
      <c r="Q57" s="74">
        <v>2563774.44</v>
      </c>
      <c r="R57" s="74">
        <v>0</v>
      </c>
      <c r="S57" s="74">
        <v>0</v>
      </c>
      <c r="T57" s="74">
        <v>0</v>
      </c>
      <c r="U57" s="78">
        <v>0</v>
      </c>
      <c r="V57" s="78">
        <v>0</v>
      </c>
      <c r="W57" s="78">
        <v>0</v>
      </c>
      <c r="X57" s="78">
        <v>72385.77</v>
      </c>
    </row>
    <row r="58" spans="1:24" ht="20.25" x14ac:dyDescent="0.3">
      <c r="A58" s="72">
        <f t="shared" si="2"/>
        <v>53</v>
      </c>
      <c r="B58" s="80" t="s">
        <v>136</v>
      </c>
      <c r="C58" s="72">
        <v>39930</v>
      </c>
      <c r="D58" s="72" t="s">
        <v>2766</v>
      </c>
      <c r="E58" s="74">
        <f t="shared" si="3"/>
        <v>1304043.6400000001</v>
      </c>
      <c r="F58" s="74">
        <f t="shared" si="1"/>
        <v>1279541.78</v>
      </c>
      <c r="G58" s="75">
        <v>0</v>
      </c>
      <c r="H58" s="76">
        <v>0</v>
      </c>
      <c r="I58" s="74">
        <v>0</v>
      </c>
      <c r="J58" s="74">
        <v>0</v>
      </c>
      <c r="K58" s="77">
        <v>0</v>
      </c>
      <c r="L58" s="74">
        <v>0</v>
      </c>
      <c r="M58" s="74">
        <v>0</v>
      </c>
      <c r="N58" s="74">
        <v>0</v>
      </c>
      <c r="O58" s="74">
        <v>1279541.78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8">
        <v>0</v>
      </c>
      <c r="V58" s="78">
        <v>0</v>
      </c>
      <c r="W58" s="78">
        <v>0</v>
      </c>
      <c r="X58" s="78">
        <v>24501.86</v>
      </c>
    </row>
    <row r="59" spans="1:24" ht="20.25" x14ac:dyDescent="0.3">
      <c r="A59" s="72">
        <f t="shared" si="2"/>
        <v>54</v>
      </c>
      <c r="B59" s="73" t="s">
        <v>137</v>
      </c>
      <c r="C59" s="72">
        <v>40936</v>
      </c>
      <c r="D59" s="72" t="s">
        <v>2762</v>
      </c>
      <c r="E59" s="74">
        <f t="shared" si="3"/>
        <v>9411225.5999999996</v>
      </c>
      <c r="F59" s="74">
        <f t="shared" si="1"/>
        <v>9301537.2400000002</v>
      </c>
      <c r="G59" s="75">
        <v>1941151.61</v>
      </c>
      <c r="H59" s="76">
        <v>0</v>
      </c>
      <c r="I59" s="74">
        <v>0</v>
      </c>
      <c r="J59" s="74">
        <v>0</v>
      </c>
      <c r="K59" s="77">
        <v>0</v>
      </c>
      <c r="L59" s="74">
        <v>0</v>
      </c>
      <c r="M59" s="74">
        <v>0</v>
      </c>
      <c r="N59" s="74">
        <v>0</v>
      </c>
      <c r="O59" s="74">
        <v>2903860.43</v>
      </c>
      <c r="P59" s="74">
        <v>0</v>
      </c>
      <c r="Q59" s="74">
        <v>4456525.2</v>
      </c>
      <c r="R59" s="74">
        <v>0</v>
      </c>
      <c r="S59" s="74">
        <v>0</v>
      </c>
      <c r="T59" s="74">
        <v>0</v>
      </c>
      <c r="U59" s="78">
        <v>0</v>
      </c>
      <c r="V59" s="78">
        <v>0</v>
      </c>
      <c r="W59" s="78">
        <v>0</v>
      </c>
      <c r="X59" s="78">
        <v>109688.36</v>
      </c>
    </row>
    <row r="60" spans="1:24" ht="20.25" x14ac:dyDescent="0.3">
      <c r="A60" s="72">
        <f t="shared" si="2"/>
        <v>55</v>
      </c>
      <c r="B60" s="80" t="s">
        <v>138</v>
      </c>
      <c r="C60" s="72">
        <v>40943</v>
      </c>
      <c r="D60" s="72" t="s">
        <v>2762</v>
      </c>
      <c r="E60" s="74">
        <f t="shared" si="3"/>
        <v>7474041.4400000004</v>
      </c>
      <c r="F60" s="74">
        <f t="shared" si="1"/>
        <v>7385301.8000000007</v>
      </c>
      <c r="G60" s="75">
        <v>2335130.42</v>
      </c>
      <c r="H60" s="76">
        <v>0</v>
      </c>
      <c r="I60" s="74">
        <v>0</v>
      </c>
      <c r="J60" s="74">
        <v>0</v>
      </c>
      <c r="K60" s="77">
        <v>0</v>
      </c>
      <c r="L60" s="74">
        <v>0</v>
      </c>
      <c r="M60" s="74">
        <v>0</v>
      </c>
      <c r="N60" s="74">
        <v>0</v>
      </c>
      <c r="O60" s="74">
        <v>2735547.24</v>
      </c>
      <c r="P60" s="74">
        <v>0</v>
      </c>
      <c r="Q60" s="74">
        <v>2314624.14</v>
      </c>
      <c r="R60" s="74">
        <v>0</v>
      </c>
      <c r="S60" s="74">
        <v>0</v>
      </c>
      <c r="T60" s="74">
        <v>0</v>
      </c>
      <c r="U60" s="78">
        <v>0</v>
      </c>
      <c r="V60" s="78">
        <v>0</v>
      </c>
      <c r="W60" s="78">
        <v>0</v>
      </c>
      <c r="X60" s="78">
        <v>88739.64</v>
      </c>
    </row>
    <row r="61" spans="1:24" ht="20.25" x14ac:dyDescent="0.3">
      <c r="A61" s="72">
        <f t="shared" si="2"/>
        <v>56</v>
      </c>
      <c r="B61" s="73" t="s">
        <v>139</v>
      </c>
      <c r="C61" s="72">
        <v>39371</v>
      </c>
      <c r="D61" s="72" t="s">
        <v>2762</v>
      </c>
      <c r="E61" s="74">
        <f t="shared" si="3"/>
        <v>6987110.0300000003</v>
      </c>
      <c r="F61" s="74">
        <f t="shared" si="1"/>
        <v>6907378.8900000006</v>
      </c>
      <c r="G61" s="75">
        <v>0</v>
      </c>
      <c r="H61" s="76">
        <v>0</v>
      </c>
      <c r="I61" s="74">
        <v>0</v>
      </c>
      <c r="J61" s="74">
        <v>0</v>
      </c>
      <c r="K61" s="77">
        <v>0</v>
      </c>
      <c r="L61" s="74">
        <v>0</v>
      </c>
      <c r="M61" s="74">
        <v>0</v>
      </c>
      <c r="N61" s="74">
        <v>0</v>
      </c>
      <c r="O61" s="74">
        <v>3077420.45</v>
      </c>
      <c r="P61" s="74">
        <v>0</v>
      </c>
      <c r="Q61" s="74">
        <v>3829958.44</v>
      </c>
      <c r="R61" s="74">
        <v>0</v>
      </c>
      <c r="S61" s="74">
        <v>0</v>
      </c>
      <c r="T61" s="74">
        <v>0</v>
      </c>
      <c r="U61" s="78">
        <v>0</v>
      </c>
      <c r="V61" s="78">
        <v>0</v>
      </c>
      <c r="W61" s="78">
        <v>0</v>
      </c>
      <c r="X61" s="78">
        <v>79731.14</v>
      </c>
    </row>
    <row r="62" spans="1:24" ht="20.25" x14ac:dyDescent="0.3">
      <c r="A62" s="72">
        <f t="shared" si="2"/>
        <v>57</v>
      </c>
      <c r="B62" s="73" t="s">
        <v>140</v>
      </c>
      <c r="C62" s="72">
        <v>39372</v>
      </c>
      <c r="D62" s="72" t="s">
        <v>2762</v>
      </c>
      <c r="E62" s="74">
        <f t="shared" si="3"/>
        <v>11456582.25</v>
      </c>
      <c r="F62" s="74">
        <f t="shared" si="1"/>
        <v>11325893.640000001</v>
      </c>
      <c r="G62" s="75">
        <v>3985201.2</v>
      </c>
      <c r="H62" s="76">
        <v>0</v>
      </c>
      <c r="I62" s="74">
        <v>0</v>
      </c>
      <c r="J62" s="74">
        <v>0</v>
      </c>
      <c r="K62" s="77">
        <v>0</v>
      </c>
      <c r="L62" s="74">
        <v>0</v>
      </c>
      <c r="M62" s="74">
        <v>0</v>
      </c>
      <c r="N62" s="74">
        <v>0</v>
      </c>
      <c r="O62" s="74">
        <v>0</v>
      </c>
      <c r="P62" s="74">
        <v>1084350</v>
      </c>
      <c r="Q62" s="74">
        <v>5874842.4400000004</v>
      </c>
      <c r="R62" s="74">
        <v>0</v>
      </c>
      <c r="S62" s="74">
        <v>0</v>
      </c>
      <c r="T62" s="74">
        <v>381500</v>
      </c>
      <c r="U62" s="78">
        <v>0</v>
      </c>
      <c r="V62" s="78">
        <v>0</v>
      </c>
      <c r="W62" s="78">
        <v>0</v>
      </c>
      <c r="X62" s="78">
        <v>130688.61</v>
      </c>
    </row>
    <row r="63" spans="1:24" ht="20.25" x14ac:dyDescent="0.3">
      <c r="A63" s="72">
        <f t="shared" si="2"/>
        <v>58</v>
      </c>
      <c r="B63" s="73" t="s">
        <v>141</v>
      </c>
      <c r="C63" s="72">
        <v>40937</v>
      </c>
      <c r="D63" s="72" t="s">
        <v>2762</v>
      </c>
      <c r="E63" s="74">
        <f t="shared" si="3"/>
        <v>8011720.7700000005</v>
      </c>
      <c r="F63" s="74">
        <f t="shared" si="1"/>
        <v>7919540.4000000004</v>
      </c>
      <c r="G63" s="75">
        <v>3934059.6</v>
      </c>
      <c r="H63" s="76">
        <v>0</v>
      </c>
      <c r="I63" s="74">
        <v>0</v>
      </c>
      <c r="J63" s="74">
        <v>0</v>
      </c>
      <c r="K63" s="77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3985480.8</v>
      </c>
      <c r="R63" s="74">
        <v>0</v>
      </c>
      <c r="S63" s="74">
        <v>0</v>
      </c>
      <c r="T63" s="74">
        <v>0</v>
      </c>
      <c r="U63" s="78">
        <v>0</v>
      </c>
      <c r="V63" s="78">
        <v>0</v>
      </c>
      <c r="W63" s="78">
        <v>0</v>
      </c>
      <c r="X63" s="78">
        <v>92180.37</v>
      </c>
    </row>
    <row r="64" spans="1:24" ht="20.25" x14ac:dyDescent="0.3">
      <c r="A64" s="72">
        <f t="shared" si="2"/>
        <v>59</v>
      </c>
      <c r="B64" s="80" t="s">
        <v>142</v>
      </c>
      <c r="C64" s="72">
        <v>40938</v>
      </c>
      <c r="D64" s="72" t="s">
        <v>2762</v>
      </c>
      <c r="E64" s="74">
        <f t="shared" si="3"/>
        <v>8302411.3499999996</v>
      </c>
      <c r="F64" s="74">
        <f t="shared" si="1"/>
        <v>8205337.8799999999</v>
      </c>
      <c r="G64" s="75">
        <v>3954225.6</v>
      </c>
      <c r="H64" s="76">
        <v>3166762.28</v>
      </c>
      <c r="I64" s="74">
        <v>0</v>
      </c>
      <c r="J64" s="74">
        <v>0</v>
      </c>
      <c r="K64" s="77">
        <v>0</v>
      </c>
      <c r="L64" s="74">
        <v>0</v>
      </c>
      <c r="M64" s="74">
        <v>0</v>
      </c>
      <c r="N64" s="74">
        <v>0</v>
      </c>
      <c r="O64" s="74">
        <v>0</v>
      </c>
      <c r="P64" s="74">
        <v>1084350</v>
      </c>
      <c r="Q64" s="74">
        <v>0</v>
      </c>
      <c r="R64" s="74">
        <v>0</v>
      </c>
      <c r="S64" s="74">
        <v>0</v>
      </c>
      <c r="T64" s="74">
        <v>0</v>
      </c>
      <c r="U64" s="78">
        <v>0</v>
      </c>
      <c r="V64" s="78">
        <v>0</v>
      </c>
      <c r="W64" s="78">
        <v>0</v>
      </c>
      <c r="X64" s="78">
        <v>97073.47</v>
      </c>
    </row>
    <row r="65" spans="1:24" ht="20.25" x14ac:dyDescent="0.3">
      <c r="A65" s="72">
        <f t="shared" si="2"/>
        <v>60</v>
      </c>
      <c r="B65" s="80" t="s">
        <v>143</v>
      </c>
      <c r="C65" s="72">
        <v>40939</v>
      </c>
      <c r="D65" s="72" t="s">
        <v>2762</v>
      </c>
      <c r="E65" s="74">
        <f t="shared" si="3"/>
        <v>8312353.4800000004</v>
      </c>
      <c r="F65" s="74">
        <f t="shared" si="1"/>
        <v>8216103.0800000001</v>
      </c>
      <c r="G65" s="75">
        <v>3964990.8</v>
      </c>
      <c r="H65" s="76">
        <v>3166762.28</v>
      </c>
      <c r="I65" s="74">
        <v>0</v>
      </c>
      <c r="J65" s="74">
        <v>0</v>
      </c>
      <c r="K65" s="77">
        <v>0</v>
      </c>
      <c r="L65" s="74">
        <v>0</v>
      </c>
      <c r="M65" s="74">
        <v>0</v>
      </c>
      <c r="N65" s="74">
        <v>0</v>
      </c>
      <c r="O65" s="74">
        <v>0</v>
      </c>
      <c r="P65" s="74">
        <v>1084350</v>
      </c>
      <c r="Q65" s="127">
        <v>0</v>
      </c>
      <c r="R65" s="74">
        <v>0</v>
      </c>
      <c r="S65" s="74">
        <v>0</v>
      </c>
      <c r="T65" s="74">
        <v>0</v>
      </c>
      <c r="U65" s="78">
        <v>0</v>
      </c>
      <c r="V65" s="78">
        <v>0</v>
      </c>
      <c r="W65" s="78">
        <v>0</v>
      </c>
      <c r="X65" s="78">
        <v>96250.4</v>
      </c>
    </row>
    <row r="66" spans="1:24" ht="20.25" x14ac:dyDescent="0.3">
      <c r="A66" s="72">
        <f t="shared" si="2"/>
        <v>61</v>
      </c>
      <c r="B66" s="80" t="s">
        <v>144</v>
      </c>
      <c r="C66" s="72">
        <v>40940</v>
      </c>
      <c r="D66" s="72" t="s">
        <v>2762</v>
      </c>
      <c r="E66" s="74">
        <f t="shared" si="3"/>
        <v>9723152.0899999999</v>
      </c>
      <c r="F66" s="74">
        <f t="shared" si="1"/>
        <v>9614667.5999999996</v>
      </c>
      <c r="G66" s="75">
        <v>0</v>
      </c>
      <c r="H66" s="76">
        <v>0</v>
      </c>
      <c r="I66" s="74">
        <v>0</v>
      </c>
      <c r="J66" s="74">
        <v>0</v>
      </c>
      <c r="K66" s="77">
        <v>0</v>
      </c>
      <c r="L66" s="74">
        <v>0</v>
      </c>
      <c r="M66" s="74">
        <v>0</v>
      </c>
      <c r="N66" s="74">
        <v>0</v>
      </c>
      <c r="O66" s="74">
        <v>3700484.4</v>
      </c>
      <c r="P66" s="74">
        <v>0</v>
      </c>
      <c r="Q66" s="74">
        <v>5914183.2000000002</v>
      </c>
      <c r="R66" s="74">
        <v>0</v>
      </c>
      <c r="S66" s="74">
        <v>0</v>
      </c>
      <c r="T66" s="74">
        <v>0</v>
      </c>
      <c r="U66" s="78">
        <v>0</v>
      </c>
      <c r="V66" s="78">
        <v>0</v>
      </c>
      <c r="W66" s="78">
        <v>0</v>
      </c>
      <c r="X66" s="78">
        <v>108484.49</v>
      </c>
    </row>
    <row r="67" spans="1:24" ht="20.25" x14ac:dyDescent="0.3">
      <c r="A67" s="72">
        <f t="shared" si="2"/>
        <v>62</v>
      </c>
      <c r="B67" s="80" t="s">
        <v>145</v>
      </c>
      <c r="C67" s="72">
        <v>40941</v>
      </c>
      <c r="D67" s="72" t="s">
        <v>2762</v>
      </c>
      <c r="E67" s="74">
        <f t="shared" si="3"/>
        <v>9285728.2699999996</v>
      </c>
      <c r="F67" s="74">
        <f t="shared" si="1"/>
        <v>9177593.8200000003</v>
      </c>
      <c r="G67" s="75">
        <v>1329805.47</v>
      </c>
      <c r="H67" s="76">
        <v>0</v>
      </c>
      <c r="I67" s="74">
        <v>0</v>
      </c>
      <c r="J67" s="74">
        <v>0</v>
      </c>
      <c r="K67" s="77">
        <v>0</v>
      </c>
      <c r="L67" s="74">
        <v>0</v>
      </c>
      <c r="M67" s="74">
        <v>0</v>
      </c>
      <c r="N67" s="74">
        <v>0</v>
      </c>
      <c r="O67" s="74">
        <v>3391258.35</v>
      </c>
      <c r="P67" s="74">
        <v>0</v>
      </c>
      <c r="Q67" s="74">
        <v>4456530</v>
      </c>
      <c r="R67" s="74">
        <v>0</v>
      </c>
      <c r="S67" s="74">
        <v>0</v>
      </c>
      <c r="T67" s="74">
        <v>0</v>
      </c>
      <c r="U67" s="78">
        <v>0</v>
      </c>
      <c r="V67" s="78">
        <v>0</v>
      </c>
      <c r="W67" s="78">
        <v>0</v>
      </c>
      <c r="X67" s="78">
        <v>108134.45</v>
      </c>
    </row>
    <row r="68" spans="1:24" ht="20.25" x14ac:dyDescent="0.3">
      <c r="A68" s="72">
        <f t="shared" si="2"/>
        <v>63</v>
      </c>
      <c r="B68" s="80" t="s">
        <v>146</v>
      </c>
      <c r="C68" s="72">
        <v>40942</v>
      </c>
      <c r="D68" s="72" t="s">
        <v>2762</v>
      </c>
      <c r="E68" s="74">
        <f t="shared" si="3"/>
        <v>7766374.5599999996</v>
      </c>
      <c r="F68" s="74">
        <f t="shared" si="1"/>
        <v>7678858.3499999996</v>
      </c>
      <c r="G68" s="75">
        <v>0</v>
      </c>
      <c r="H68" s="76">
        <v>0</v>
      </c>
      <c r="I68" s="74">
        <v>0</v>
      </c>
      <c r="J68" s="74">
        <v>0</v>
      </c>
      <c r="K68" s="77">
        <v>0</v>
      </c>
      <c r="L68" s="74">
        <v>0</v>
      </c>
      <c r="M68" s="74">
        <v>0</v>
      </c>
      <c r="N68" s="74">
        <v>0</v>
      </c>
      <c r="O68" s="74">
        <v>3779664.04</v>
      </c>
      <c r="P68" s="74">
        <v>0</v>
      </c>
      <c r="Q68" s="74">
        <v>3899194.31</v>
      </c>
      <c r="R68" s="74">
        <v>0</v>
      </c>
      <c r="S68" s="74">
        <v>0</v>
      </c>
      <c r="T68" s="74">
        <v>0</v>
      </c>
      <c r="U68" s="78">
        <v>0</v>
      </c>
      <c r="V68" s="78">
        <v>0</v>
      </c>
      <c r="W68" s="78">
        <v>0</v>
      </c>
      <c r="X68" s="78">
        <v>87516.21</v>
      </c>
    </row>
    <row r="69" spans="1:24" ht="20.25" x14ac:dyDescent="0.3">
      <c r="A69" s="72">
        <f t="shared" si="2"/>
        <v>64</v>
      </c>
      <c r="B69" s="73" t="s">
        <v>1541</v>
      </c>
      <c r="C69" s="72">
        <v>39409</v>
      </c>
      <c r="D69" s="72" t="s">
        <v>2766</v>
      </c>
      <c r="E69" s="74">
        <f t="shared" ref="E69:E100" si="4">SUM(G69:X69)</f>
        <v>1377546.72</v>
      </c>
      <c r="F69" s="74">
        <f t="shared" si="1"/>
        <v>1349779.82</v>
      </c>
      <c r="G69" s="75">
        <v>0</v>
      </c>
      <c r="H69" s="76">
        <v>0</v>
      </c>
      <c r="I69" s="74">
        <v>0</v>
      </c>
      <c r="J69" s="74">
        <v>0</v>
      </c>
      <c r="K69" s="77">
        <v>0</v>
      </c>
      <c r="L69" s="74">
        <v>0</v>
      </c>
      <c r="M69" s="74">
        <v>0</v>
      </c>
      <c r="N69" s="74">
        <v>0</v>
      </c>
      <c r="O69" s="74">
        <v>1349779.82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8">
        <v>0</v>
      </c>
      <c r="V69" s="78">
        <v>0</v>
      </c>
      <c r="W69" s="78">
        <v>0</v>
      </c>
      <c r="X69" s="78">
        <v>27766.9</v>
      </c>
    </row>
    <row r="70" spans="1:24" ht="20.25" x14ac:dyDescent="0.3">
      <c r="A70" s="72">
        <f t="shared" si="2"/>
        <v>65</v>
      </c>
      <c r="B70" s="73" t="s">
        <v>147</v>
      </c>
      <c r="C70" s="72">
        <v>39383</v>
      </c>
      <c r="D70" s="72" t="s">
        <v>2762</v>
      </c>
      <c r="E70" s="74">
        <f t="shared" si="4"/>
        <v>9460924.8999999985</v>
      </c>
      <c r="F70" s="74">
        <f t="shared" ref="F70:F133" si="5">SUM(G70:W70)</f>
        <v>9352653.1999999993</v>
      </c>
      <c r="G70" s="75">
        <v>3919636.8</v>
      </c>
      <c r="H70" s="76">
        <v>0</v>
      </c>
      <c r="I70" s="74">
        <v>0</v>
      </c>
      <c r="J70" s="74">
        <v>0</v>
      </c>
      <c r="K70" s="77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4652456.4000000004</v>
      </c>
      <c r="R70" s="74">
        <v>0</v>
      </c>
      <c r="S70" s="74">
        <v>0</v>
      </c>
      <c r="T70" s="74">
        <v>780560</v>
      </c>
      <c r="U70" s="78">
        <v>0</v>
      </c>
      <c r="V70" s="78">
        <v>0</v>
      </c>
      <c r="W70" s="78">
        <v>0</v>
      </c>
      <c r="X70" s="78">
        <v>108271.7</v>
      </c>
    </row>
    <row r="71" spans="1:24" ht="20.25" x14ac:dyDescent="0.3">
      <c r="A71" s="72">
        <f t="shared" ref="A71:A134" si="6">A70+1</f>
        <v>66</v>
      </c>
      <c r="B71" s="73" t="s">
        <v>148</v>
      </c>
      <c r="C71" s="72">
        <v>39416</v>
      </c>
      <c r="D71" s="72" t="s">
        <v>2762</v>
      </c>
      <c r="E71" s="74">
        <f t="shared" si="4"/>
        <v>9390605.959999999</v>
      </c>
      <c r="F71" s="74">
        <f t="shared" si="5"/>
        <v>9284091.5999999996</v>
      </c>
      <c r="G71" s="75">
        <v>3854716.8</v>
      </c>
      <c r="H71" s="76">
        <v>0</v>
      </c>
      <c r="I71" s="74">
        <v>0</v>
      </c>
      <c r="J71" s="74">
        <v>0</v>
      </c>
      <c r="K71" s="77">
        <v>0</v>
      </c>
      <c r="L71" s="74">
        <v>0</v>
      </c>
      <c r="M71" s="74">
        <v>0</v>
      </c>
      <c r="N71" s="74">
        <v>0</v>
      </c>
      <c r="O71" s="74">
        <v>0</v>
      </c>
      <c r="P71" s="74">
        <v>1084350</v>
      </c>
      <c r="Q71" s="74">
        <v>3157054.8</v>
      </c>
      <c r="R71" s="74">
        <v>0</v>
      </c>
      <c r="S71" s="74">
        <v>0</v>
      </c>
      <c r="T71" s="74">
        <v>1187970</v>
      </c>
      <c r="U71" s="78">
        <v>0</v>
      </c>
      <c r="V71" s="78">
        <v>0</v>
      </c>
      <c r="W71" s="78">
        <v>0</v>
      </c>
      <c r="X71" s="78">
        <v>106514.36</v>
      </c>
    </row>
    <row r="72" spans="1:24" ht="20.25" x14ac:dyDescent="0.3">
      <c r="A72" s="72">
        <f t="shared" si="6"/>
        <v>67</v>
      </c>
      <c r="B72" s="73" t="s">
        <v>149</v>
      </c>
      <c r="C72" s="72">
        <v>39422</v>
      </c>
      <c r="D72" s="72" t="s">
        <v>2762</v>
      </c>
      <c r="E72" s="74">
        <f t="shared" si="4"/>
        <v>9883542.1300000008</v>
      </c>
      <c r="F72" s="74">
        <f t="shared" si="5"/>
        <v>9768451.5700000003</v>
      </c>
      <c r="G72" s="131">
        <v>3999970.8</v>
      </c>
      <c r="H72" s="76">
        <v>0</v>
      </c>
      <c r="I72" s="74">
        <v>0</v>
      </c>
      <c r="J72" s="74">
        <v>0</v>
      </c>
      <c r="K72" s="77">
        <v>0</v>
      </c>
      <c r="L72" s="74">
        <v>0</v>
      </c>
      <c r="M72" s="74">
        <v>0</v>
      </c>
      <c r="N72" s="74">
        <v>0</v>
      </c>
      <c r="O72" s="74">
        <v>2754133.28</v>
      </c>
      <c r="P72" s="74">
        <v>1084350</v>
      </c>
      <c r="Q72" s="74">
        <v>1929997.49</v>
      </c>
      <c r="R72" s="74">
        <v>0</v>
      </c>
      <c r="S72" s="74">
        <v>0</v>
      </c>
      <c r="T72" s="74">
        <v>0</v>
      </c>
      <c r="U72" s="78">
        <v>0</v>
      </c>
      <c r="V72" s="78">
        <v>0</v>
      </c>
      <c r="W72" s="78">
        <v>0</v>
      </c>
      <c r="X72" s="78">
        <v>115090.56</v>
      </c>
    </row>
    <row r="73" spans="1:24" ht="20.25" x14ac:dyDescent="0.3">
      <c r="A73" s="72">
        <f t="shared" si="6"/>
        <v>68</v>
      </c>
      <c r="B73" s="73" t="s">
        <v>150</v>
      </c>
      <c r="C73" s="72">
        <v>39442</v>
      </c>
      <c r="D73" s="72" t="s">
        <v>2766</v>
      </c>
      <c r="E73" s="74">
        <f t="shared" si="4"/>
        <v>144107.85999999999</v>
      </c>
      <c r="F73" s="74">
        <f t="shared" si="5"/>
        <v>144107.85999999999</v>
      </c>
      <c r="G73" s="75">
        <v>0</v>
      </c>
      <c r="H73" s="76">
        <v>0</v>
      </c>
      <c r="I73" s="74">
        <v>0</v>
      </c>
      <c r="J73" s="74">
        <v>0</v>
      </c>
      <c r="K73" s="77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8">
        <v>144107.85999999999</v>
      </c>
      <c r="V73" s="78">
        <v>0</v>
      </c>
      <c r="W73" s="78">
        <v>0</v>
      </c>
      <c r="X73" s="78">
        <v>0</v>
      </c>
    </row>
    <row r="74" spans="1:24" ht="20.25" x14ac:dyDescent="0.3">
      <c r="A74" s="72">
        <f t="shared" si="6"/>
        <v>69</v>
      </c>
      <c r="B74" s="73" t="s">
        <v>151</v>
      </c>
      <c r="C74" s="72">
        <v>39426</v>
      </c>
      <c r="D74" s="72" t="s">
        <v>2762</v>
      </c>
      <c r="E74" s="74">
        <f t="shared" si="4"/>
        <v>9088407.8300000019</v>
      </c>
      <c r="F74" s="74">
        <f t="shared" si="5"/>
        <v>8984475.6000000015</v>
      </c>
      <c r="G74" s="75">
        <v>4843094.4000000004</v>
      </c>
      <c r="H74" s="76">
        <v>0</v>
      </c>
      <c r="I74" s="74">
        <v>0</v>
      </c>
      <c r="J74" s="74">
        <v>0</v>
      </c>
      <c r="K74" s="77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3070621.2</v>
      </c>
      <c r="R74" s="74">
        <v>0</v>
      </c>
      <c r="S74" s="74">
        <v>0</v>
      </c>
      <c r="T74" s="74">
        <v>1070760</v>
      </c>
      <c r="U74" s="78">
        <v>0</v>
      </c>
      <c r="V74" s="78">
        <v>0</v>
      </c>
      <c r="W74" s="78">
        <v>0</v>
      </c>
      <c r="X74" s="78">
        <v>103932.23</v>
      </c>
    </row>
    <row r="75" spans="1:24" ht="20.25" x14ac:dyDescent="0.3">
      <c r="A75" s="72">
        <f t="shared" si="6"/>
        <v>70</v>
      </c>
      <c r="B75" s="73" t="s">
        <v>152</v>
      </c>
      <c r="C75" s="72">
        <v>39427</v>
      </c>
      <c r="D75" s="72" t="s">
        <v>2762</v>
      </c>
      <c r="E75" s="74">
        <f t="shared" si="4"/>
        <v>8932277.8000000007</v>
      </c>
      <c r="F75" s="74">
        <f t="shared" si="5"/>
        <v>8829284.370000001</v>
      </c>
      <c r="G75" s="75">
        <v>0</v>
      </c>
      <c r="H75" s="76">
        <v>0</v>
      </c>
      <c r="I75" s="74">
        <v>0</v>
      </c>
      <c r="J75" s="74">
        <v>0</v>
      </c>
      <c r="K75" s="77">
        <v>0</v>
      </c>
      <c r="L75" s="74">
        <v>0</v>
      </c>
      <c r="M75" s="74">
        <v>0</v>
      </c>
      <c r="N75" s="74">
        <v>0</v>
      </c>
      <c r="O75" s="74">
        <v>0</v>
      </c>
      <c r="P75" s="74">
        <v>1084350</v>
      </c>
      <c r="Q75" s="74">
        <v>5722184.3700000001</v>
      </c>
      <c r="R75" s="74">
        <v>0</v>
      </c>
      <c r="S75" s="74">
        <v>0</v>
      </c>
      <c r="T75" s="74">
        <v>2022750</v>
      </c>
      <c r="U75" s="78">
        <v>0</v>
      </c>
      <c r="V75" s="78">
        <v>0</v>
      </c>
      <c r="W75" s="78">
        <v>0</v>
      </c>
      <c r="X75" s="78">
        <v>102993.43</v>
      </c>
    </row>
    <row r="76" spans="1:24" ht="20.25" x14ac:dyDescent="0.3">
      <c r="A76" s="72">
        <f t="shared" si="6"/>
        <v>71</v>
      </c>
      <c r="B76" s="73" t="s">
        <v>153</v>
      </c>
      <c r="C76" s="72">
        <v>39429</v>
      </c>
      <c r="D76" s="72" t="s">
        <v>2762</v>
      </c>
      <c r="E76" s="74">
        <f t="shared" si="4"/>
        <v>5778228.75</v>
      </c>
      <c r="F76" s="74">
        <f t="shared" si="5"/>
        <v>5710409.25</v>
      </c>
      <c r="G76" s="75">
        <v>3522553.65</v>
      </c>
      <c r="H76" s="76">
        <v>0</v>
      </c>
      <c r="I76" s="74">
        <v>0</v>
      </c>
      <c r="J76" s="74">
        <v>0</v>
      </c>
      <c r="K76" s="77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2187855.6</v>
      </c>
      <c r="R76" s="74">
        <v>0</v>
      </c>
      <c r="S76" s="74">
        <v>0</v>
      </c>
      <c r="T76" s="74">
        <v>0</v>
      </c>
      <c r="U76" s="78">
        <v>0</v>
      </c>
      <c r="V76" s="78">
        <v>0</v>
      </c>
      <c r="W76" s="78">
        <v>0</v>
      </c>
      <c r="X76" s="78">
        <v>67819.5</v>
      </c>
    </row>
    <row r="77" spans="1:24" ht="20.25" x14ac:dyDescent="0.3">
      <c r="A77" s="72">
        <f t="shared" si="6"/>
        <v>72</v>
      </c>
      <c r="B77" s="73" t="s">
        <v>44</v>
      </c>
      <c r="C77" s="72">
        <v>39430</v>
      </c>
      <c r="D77" s="72" t="s">
        <v>2762</v>
      </c>
      <c r="E77" s="74">
        <f t="shared" si="4"/>
        <v>7229508.629999999</v>
      </c>
      <c r="F77" s="74">
        <f t="shared" si="5"/>
        <v>7145075.129999999</v>
      </c>
      <c r="G77" s="75">
        <v>4826403.5999999996</v>
      </c>
      <c r="H77" s="76">
        <v>0</v>
      </c>
      <c r="I77" s="74">
        <v>0</v>
      </c>
      <c r="J77" s="74">
        <v>0</v>
      </c>
      <c r="K77" s="77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2318671.5299999998</v>
      </c>
      <c r="R77" s="74">
        <v>0</v>
      </c>
      <c r="S77" s="74">
        <v>0</v>
      </c>
      <c r="T77" s="74">
        <v>0</v>
      </c>
      <c r="U77" s="78">
        <v>0</v>
      </c>
      <c r="V77" s="78">
        <v>0</v>
      </c>
      <c r="W77" s="78">
        <v>0</v>
      </c>
      <c r="X77" s="78">
        <v>84433.5</v>
      </c>
    </row>
    <row r="78" spans="1:24" ht="20.25" x14ac:dyDescent="0.3">
      <c r="A78" s="72">
        <f t="shared" si="6"/>
        <v>73</v>
      </c>
      <c r="B78" s="73" t="s">
        <v>154</v>
      </c>
      <c r="C78" s="72">
        <v>39417</v>
      </c>
      <c r="D78" s="72" t="s">
        <v>2762</v>
      </c>
      <c r="E78" s="74">
        <f t="shared" si="4"/>
        <v>9454803.7899999991</v>
      </c>
      <c r="F78" s="74">
        <f t="shared" si="5"/>
        <v>9349655.1999999993</v>
      </c>
      <c r="G78" s="75">
        <v>3895020</v>
      </c>
      <c r="H78" s="76">
        <v>0</v>
      </c>
      <c r="I78" s="74">
        <v>0</v>
      </c>
      <c r="J78" s="74">
        <v>0</v>
      </c>
      <c r="K78" s="77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4501435.2</v>
      </c>
      <c r="R78" s="74">
        <v>0</v>
      </c>
      <c r="S78" s="74">
        <v>0</v>
      </c>
      <c r="T78" s="74">
        <v>953200</v>
      </c>
      <c r="U78" s="78">
        <v>0</v>
      </c>
      <c r="V78" s="78">
        <v>0</v>
      </c>
      <c r="W78" s="78">
        <v>0</v>
      </c>
      <c r="X78" s="78">
        <v>105148.59</v>
      </c>
    </row>
    <row r="79" spans="1:24" ht="20.25" x14ac:dyDescent="0.3">
      <c r="A79" s="72">
        <f t="shared" si="6"/>
        <v>74</v>
      </c>
      <c r="B79" s="73" t="s">
        <v>155</v>
      </c>
      <c r="C79" s="72">
        <v>39431</v>
      </c>
      <c r="D79" s="72" t="s">
        <v>2762</v>
      </c>
      <c r="E79" s="74">
        <f t="shared" si="4"/>
        <v>6867671.9800000004</v>
      </c>
      <c r="F79" s="74">
        <f t="shared" si="5"/>
        <v>6788743.6500000004</v>
      </c>
      <c r="G79" s="75">
        <v>0</v>
      </c>
      <c r="H79" s="76">
        <v>0</v>
      </c>
      <c r="I79" s="74">
        <v>0</v>
      </c>
      <c r="J79" s="74">
        <v>0</v>
      </c>
      <c r="K79" s="77">
        <v>0</v>
      </c>
      <c r="L79" s="74">
        <v>0</v>
      </c>
      <c r="M79" s="74">
        <v>0</v>
      </c>
      <c r="N79" s="74">
        <v>0</v>
      </c>
      <c r="O79" s="74">
        <v>2817518.44</v>
      </c>
      <c r="P79" s="74">
        <v>1084350</v>
      </c>
      <c r="Q79" s="74">
        <v>2886875.21</v>
      </c>
      <c r="R79" s="74">
        <v>0</v>
      </c>
      <c r="S79" s="74">
        <v>0</v>
      </c>
      <c r="T79" s="74">
        <v>0</v>
      </c>
      <c r="U79" s="78">
        <v>0</v>
      </c>
      <c r="V79" s="78">
        <v>0</v>
      </c>
      <c r="W79" s="78">
        <v>0</v>
      </c>
      <c r="X79" s="78">
        <v>78928.33</v>
      </c>
    </row>
    <row r="80" spans="1:24" ht="20.25" x14ac:dyDescent="0.3">
      <c r="A80" s="72">
        <f t="shared" si="6"/>
        <v>75</v>
      </c>
      <c r="B80" s="73" t="s">
        <v>156</v>
      </c>
      <c r="C80" s="72">
        <v>39432</v>
      </c>
      <c r="D80" s="72" t="s">
        <v>2762</v>
      </c>
      <c r="E80" s="74">
        <f t="shared" si="4"/>
        <v>9432995.6999999993</v>
      </c>
      <c r="F80" s="74">
        <f t="shared" si="5"/>
        <v>9321996.6699999999</v>
      </c>
      <c r="G80" s="75">
        <v>3965252.4</v>
      </c>
      <c r="H80" s="76">
        <v>0</v>
      </c>
      <c r="I80" s="74">
        <v>0</v>
      </c>
      <c r="J80" s="74">
        <v>0</v>
      </c>
      <c r="K80" s="77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5356744.2699999996</v>
      </c>
      <c r="R80" s="74">
        <v>0</v>
      </c>
      <c r="S80" s="74">
        <v>0</v>
      </c>
      <c r="T80" s="74">
        <v>0</v>
      </c>
      <c r="U80" s="78">
        <v>0</v>
      </c>
      <c r="V80" s="78">
        <v>0</v>
      </c>
      <c r="W80" s="78">
        <v>0</v>
      </c>
      <c r="X80" s="78">
        <v>110999.03</v>
      </c>
    </row>
    <row r="81" spans="1:24" ht="20.25" x14ac:dyDescent="0.3">
      <c r="A81" s="72">
        <f t="shared" si="6"/>
        <v>76</v>
      </c>
      <c r="B81" s="73" t="s">
        <v>157</v>
      </c>
      <c r="C81" s="72">
        <v>39433</v>
      </c>
      <c r="D81" s="72" t="s">
        <v>2762</v>
      </c>
      <c r="E81" s="74">
        <f t="shared" si="4"/>
        <v>6857882.0499999998</v>
      </c>
      <c r="F81" s="74">
        <f t="shared" si="5"/>
        <v>6778379.0800000001</v>
      </c>
      <c r="G81" s="75">
        <v>0</v>
      </c>
      <c r="H81" s="76">
        <v>0</v>
      </c>
      <c r="I81" s="74">
        <v>0</v>
      </c>
      <c r="J81" s="74">
        <v>0</v>
      </c>
      <c r="K81" s="77">
        <v>0</v>
      </c>
      <c r="L81" s="74">
        <v>0</v>
      </c>
      <c r="M81" s="74">
        <v>0</v>
      </c>
      <c r="N81" s="74">
        <v>0</v>
      </c>
      <c r="O81" s="74">
        <v>2808453.94</v>
      </c>
      <c r="P81" s="74">
        <v>0</v>
      </c>
      <c r="Q81" s="74">
        <v>3969925.14</v>
      </c>
      <c r="R81" s="74">
        <v>0</v>
      </c>
      <c r="S81" s="74">
        <v>0</v>
      </c>
      <c r="T81" s="74">
        <v>0</v>
      </c>
      <c r="U81" s="78">
        <v>0</v>
      </c>
      <c r="V81" s="78">
        <v>0</v>
      </c>
      <c r="W81" s="78">
        <v>0</v>
      </c>
      <c r="X81" s="78">
        <v>79502.97</v>
      </c>
    </row>
    <row r="82" spans="1:24" ht="20.25" x14ac:dyDescent="0.3">
      <c r="A82" s="72">
        <f t="shared" si="6"/>
        <v>77</v>
      </c>
      <c r="B82" s="73" t="s">
        <v>158</v>
      </c>
      <c r="C82" s="72">
        <v>39434</v>
      </c>
      <c r="D82" s="72" t="s">
        <v>2762</v>
      </c>
      <c r="E82" s="74">
        <f t="shared" si="4"/>
        <v>6752329.5999999996</v>
      </c>
      <c r="F82" s="74">
        <f t="shared" si="5"/>
        <v>6673184.54</v>
      </c>
      <c r="G82" s="75">
        <v>3110514</v>
      </c>
      <c r="H82" s="76">
        <v>2601243.7400000002</v>
      </c>
      <c r="I82" s="74">
        <v>0</v>
      </c>
      <c r="J82" s="74">
        <v>348373.2</v>
      </c>
      <c r="K82" s="77">
        <v>329452.79999999999</v>
      </c>
      <c r="L82" s="74">
        <v>283600.8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8">
        <v>0</v>
      </c>
      <c r="V82" s="78">
        <v>0</v>
      </c>
      <c r="W82" s="78">
        <v>0</v>
      </c>
      <c r="X82" s="78">
        <v>79145.06</v>
      </c>
    </row>
    <row r="83" spans="1:24" ht="20.25" x14ac:dyDescent="0.3">
      <c r="A83" s="72">
        <f t="shared" si="6"/>
        <v>78</v>
      </c>
      <c r="B83" s="73" t="s">
        <v>159</v>
      </c>
      <c r="C83" s="72">
        <v>39436</v>
      </c>
      <c r="D83" s="72" t="s">
        <v>2762</v>
      </c>
      <c r="E83" s="74">
        <f t="shared" si="4"/>
        <v>8889984.7100000009</v>
      </c>
      <c r="F83" s="74">
        <f t="shared" si="5"/>
        <v>8793252.9800000004</v>
      </c>
      <c r="G83" s="75">
        <v>3900684</v>
      </c>
      <c r="H83" s="76">
        <v>0</v>
      </c>
      <c r="I83" s="74">
        <v>257079.6</v>
      </c>
      <c r="J83" s="74">
        <v>0</v>
      </c>
      <c r="K83" s="77">
        <v>0</v>
      </c>
      <c r="L83" s="74">
        <v>274467.59999999998</v>
      </c>
      <c r="M83" s="74">
        <v>0</v>
      </c>
      <c r="N83" s="74">
        <v>0</v>
      </c>
      <c r="O83" s="74">
        <v>3385023.78</v>
      </c>
      <c r="P83" s="74">
        <v>0</v>
      </c>
      <c r="Q83" s="74">
        <v>0</v>
      </c>
      <c r="R83" s="74">
        <v>0</v>
      </c>
      <c r="S83" s="74">
        <v>0</v>
      </c>
      <c r="T83" s="74">
        <v>975998</v>
      </c>
      <c r="U83" s="78">
        <v>0</v>
      </c>
      <c r="V83" s="78">
        <v>0</v>
      </c>
      <c r="W83" s="78">
        <v>0</v>
      </c>
      <c r="X83" s="78">
        <v>96731.73</v>
      </c>
    </row>
    <row r="84" spans="1:24" ht="20.25" x14ac:dyDescent="0.3">
      <c r="A84" s="72">
        <f t="shared" si="6"/>
        <v>79</v>
      </c>
      <c r="B84" s="73" t="s">
        <v>160</v>
      </c>
      <c r="C84" s="72">
        <v>39437</v>
      </c>
      <c r="D84" s="72" t="s">
        <v>2762</v>
      </c>
      <c r="E84" s="74">
        <f t="shared" si="4"/>
        <v>11844880.930000002</v>
      </c>
      <c r="F84" s="74">
        <f t="shared" si="5"/>
        <v>11704486.110000001</v>
      </c>
      <c r="G84" s="75">
        <v>4081304.4</v>
      </c>
      <c r="H84" s="76">
        <v>0</v>
      </c>
      <c r="I84" s="74">
        <v>0</v>
      </c>
      <c r="J84" s="74">
        <v>0</v>
      </c>
      <c r="K84" s="77">
        <v>0</v>
      </c>
      <c r="L84" s="74">
        <v>0</v>
      </c>
      <c r="M84" s="74">
        <v>0</v>
      </c>
      <c r="N84" s="74">
        <v>0</v>
      </c>
      <c r="O84" s="74">
        <v>3587102.49</v>
      </c>
      <c r="P84" s="74">
        <v>0</v>
      </c>
      <c r="Q84" s="74">
        <v>2613554.8199999998</v>
      </c>
      <c r="R84" s="74">
        <v>0</v>
      </c>
      <c r="S84" s="74">
        <v>0</v>
      </c>
      <c r="T84" s="74">
        <v>1422524.4</v>
      </c>
      <c r="U84" s="78">
        <v>0</v>
      </c>
      <c r="V84" s="78">
        <v>0</v>
      </c>
      <c r="W84" s="78">
        <v>0</v>
      </c>
      <c r="X84" s="78">
        <v>140394.82</v>
      </c>
    </row>
    <row r="85" spans="1:24" ht="20.25" x14ac:dyDescent="0.3">
      <c r="A85" s="72">
        <f t="shared" si="6"/>
        <v>80</v>
      </c>
      <c r="B85" s="73" t="s">
        <v>161</v>
      </c>
      <c r="C85" s="72">
        <v>39418</v>
      </c>
      <c r="D85" s="72" t="s">
        <v>2762</v>
      </c>
      <c r="E85" s="74">
        <f t="shared" si="4"/>
        <v>10413313.220000001</v>
      </c>
      <c r="F85" s="74">
        <f t="shared" si="5"/>
        <v>10295967.91</v>
      </c>
      <c r="G85" s="75">
        <v>3913969.2</v>
      </c>
      <c r="H85" s="76">
        <v>0</v>
      </c>
      <c r="I85" s="74">
        <v>0</v>
      </c>
      <c r="J85" s="74">
        <v>0</v>
      </c>
      <c r="K85" s="77">
        <v>0</v>
      </c>
      <c r="L85" s="74">
        <v>0</v>
      </c>
      <c r="M85" s="74">
        <v>0</v>
      </c>
      <c r="N85" s="74">
        <v>0</v>
      </c>
      <c r="O85" s="74">
        <v>0</v>
      </c>
      <c r="P85" s="74">
        <v>1084350</v>
      </c>
      <c r="Q85" s="74">
        <v>4220418.71</v>
      </c>
      <c r="R85" s="74">
        <v>0</v>
      </c>
      <c r="S85" s="74">
        <v>0</v>
      </c>
      <c r="T85" s="74">
        <v>1077230</v>
      </c>
      <c r="U85" s="78">
        <v>0</v>
      </c>
      <c r="V85" s="78">
        <v>0</v>
      </c>
      <c r="W85" s="78">
        <v>0</v>
      </c>
      <c r="X85" s="78">
        <v>117345.31</v>
      </c>
    </row>
    <row r="86" spans="1:24" ht="20.25" x14ac:dyDescent="0.3">
      <c r="A86" s="72">
        <f t="shared" si="6"/>
        <v>81</v>
      </c>
      <c r="B86" s="73" t="s">
        <v>162</v>
      </c>
      <c r="C86" s="72">
        <v>39438</v>
      </c>
      <c r="D86" s="72" t="s">
        <v>2762</v>
      </c>
      <c r="E86" s="74">
        <f t="shared" si="4"/>
        <v>6984116.7399999993</v>
      </c>
      <c r="F86" s="74">
        <f t="shared" si="5"/>
        <v>6904756.3499999996</v>
      </c>
      <c r="G86" s="75">
        <v>0</v>
      </c>
      <c r="H86" s="76">
        <v>0</v>
      </c>
      <c r="I86" s="74">
        <v>0</v>
      </c>
      <c r="J86" s="74">
        <v>0</v>
      </c>
      <c r="K86" s="77">
        <v>0</v>
      </c>
      <c r="L86" s="74">
        <v>0</v>
      </c>
      <c r="M86" s="74">
        <v>0</v>
      </c>
      <c r="N86" s="74">
        <v>0</v>
      </c>
      <c r="O86" s="74">
        <v>2934831.21</v>
      </c>
      <c r="P86" s="74">
        <v>0</v>
      </c>
      <c r="Q86" s="74">
        <v>3969925.14</v>
      </c>
      <c r="R86" s="74">
        <v>0</v>
      </c>
      <c r="S86" s="74">
        <v>0</v>
      </c>
      <c r="T86" s="74">
        <v>0</v>
      </c>
      <c r="U86" s="78">
        <v>0</v>
      </c>
      <c r="V86" s="78">
        <v>0</v>
      </c>
      <c r="W86" s="78">
        <v>0</v>
      </c>
      <c r="X86" s="78">
        <v>79360.39</v>
      </c>
    </row>
    <row r="87" spans="1:24" ht="20.25" x14ac:dyDescent="0.3">
      <c r="A87" s="72">
        <f t="shared" si="6"/>
        <v>82</v>
      </c>
      <c r="B87" s="73" t="s">
        <v>163</v>
      </c>
      <c r="C87" s="72">
        <v>39439</v>
      </c>
      <c r="D87" s="72" t="s">
        <v>2762</v>
      </c>
      <c r="E87" s="74">
        <f t="shared" si="4"/>
        <v>6959623.4000000004</v>
      </c>
      <c r="F87" s="74">
        <f t="shared" si="5"/>
        <v>6880488.2300000004</v>
      </c>
      <c r="G87" s="75">
        <v>0</v>
      </c>
      <c r="H87" s="76">
        <v>0</v>
      </c>
      <c r="I87" s="74">
        <v>0</v>
      </c>
      <c r="J87" s="74">
        <v>0</v>
      </c>
      <c r="K87" s="77">
        <v>0</v>
      </c>
      <c r="L87" s="74">
        <v>0</v>
      </c>
      <c r="M87" s="74">
        <v>0</v>
      </c>
      <c r="N87" s="74">
        <v>0</v>
      </c>
      <c r="O87" s="74">
        <v>2960536.17</v>
      </c>
      <c r="P87" s="74">
        <v>0</v>
      </c>
      <c r="Q87" s="74">
        <v>3919952.06</v>
      </c>
      <c r="R87" s="74">
        <v>0</v>
      </c>
      <c r="S87" s="74">
        <v>0</v>
      </c>
      <c r="T87" s="74">
        <v>0</v>
      </c>
      <c r="U87" s="78">
        <v>0</v>
      </c>
      <c r="V87" s="78">
        <v>0</v>
      </c>
      <c r="W87" s="78">
        <v>0</v>
      </c>
      <c r="X87" s="78">
        <v>79135.17</v>
      </c>
    </row>
    <row r="88" spans="1:24" ht="20.25" x14ac:dyDescent="0.3">
      <c r="A88" s="72">
        <f t="shared" si="6"/>
        <v>83</v>
      </c>
      <c r="B88" s="73" t="s">
        <v>164</v>
      </c>
      <c r="C88" s="72">
        <v>39440</v>
      </c>
      <c r="D88" s="72" t="s">
        <v>2762</v>
      </c>
      <c r="E88" s="74">
        <f t="shared" si="4"/>
        <v>6839107.4400000004</v>
      </c>
      <c r="F88" s="74">
        <f t="shared" si="5"/>
        <v>6757419.46</v>
      </c>
      <c r="G88" s="75">
        <v>3008386.66</v>
      </c>
      <c r="H88" s="76">
        <v>0</v>
      </c>
      <c r="I88" s="74">
        <v>0</v>
      </c>
      <c r="J88" s="74">
        <v>0</v>
      </c>
      <c r="K88" s="77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3749032.8</v>
      </c>
      <c r="R88" s="74">
        <v>0</v>
      </c>
      <c r="S88" s="74">
        <v>0</v>
      </c>
      <c r="T88" s="74">
        <v>0</v>
      </c>
      <c r="U88" s="78">
        <v>0</v>
      </c>
      <c r="V88" s="78">
        <v>0</v>
      </c>
      <c r="W88" s="78">
        <v>0</v>
      </c>
      <c r="X88" s="78">
        <v>81687.98</v>
      </c>
    </row>
    <row r="89" spans="1:24" ht="20.25" x14ac:dyDescent="0.3">
      <c r="A89" s="72">
        <f t="shared" si="6"/>
        <v>84</v>
      </c>
      <c r="B89" s="73" t="s">
        <v>165</v>
      </c>
      <c r="C89" s="72">
        <v>45288</v>
      </c>
      <c r="D89" s="72" t="s">
        <v>2762</v>
      </c>
      <c r="E89" s="74">
        <f t="shared" si="4"/>
        <v>19537696.23</v>
      </c>
      <c r="F89" s="74">
        <f t="shared" si="5"/>
        <v>19309731.039999999</v>
      </c>
      <c r="G89" s="75">
        <v>7499935.2000000002</v>
      </c>
      <c r="H89" s="76">
        <v>3410694.89</v>
      </c>
      <c r="I89" s="74">
        <v>0</v>
      </c>
      <c r="J89" s="74">
        <v>632640</v>
      </c>
      <c r="K89" s="77">
        <v>640629.6</v>
      </c>
      <c r="L89" s="74">
        <v>631180.80000000005</v>
      </c>
      <c r="M89" s="74">
        <v>0</v>
      </c>
      <c r="N89" s="74">
        <v>0</v>
      </c>
      <c r="O89" s="74">
        <v>0</v>
      </c>
      <c r="P89" s="74">
        <v>1685800</v>
      </c>
      <c r="Q89" s="74">
        <v>4808850.55</v>
      </c>
      <c r="R89" s="74">
        <v>0</v>
      </c>
      <c r="S89" s="74">
        <v>0</v>
      </c>
      <c r="T89" s="74">
        <v>0</v>
      </c>
      <c r="U89" s="78">
        <v>0</v>
      </c>
      <c r="V89" s="78">
        <v>0</v>
      </c>
      <c r="W89" s="78">
        <v>0</v>
      </c>
      <c r="X89" s="78">
        <v>227965.19</v>
      </c>
    </row>
    <row r="90" spans="1:24" ht="20.25" x14ac:dyDescent="0.3">
      <c r="A90" s="72">
        <f t="shared" si="6"/>
        <v>85</v>
      </c>
      <c r="B90" s="73" t="s">
        <v>166</v>
      </c>
      <c r="C90" s="72">
        <v>39419</v>
      </c>
      <c r="D90" s="72" t="s">
        <v>2762</v>
      </c>
      <c r="E90" s="74">
        <f t="shared" si="4"/>
        <v>12023151.799999999</v>
      </c>
      <c r="F90" s="74">
        <f t="shared" si="5"/>
        <v>11883033.609999999</v>
      </c>
      <c r="G90" s="75">
        <v>4856557.2</v>
      </c>
      <c r="H90" s="76">
        <v>0</v>
      </c>
      <c r="I90" s="74">
        <v>0</v>
      </c>
      <c r="J90" s="74">
        <v>0</v>
      </c>
      <c r="K90" s="77">
        <v>0</v>
      </c>
      <c r="L90" s="74">
        <v>0</v>
      </c>
      <c r="M90" s="74">
        <v>0</v>
      </c>
      <c r="N90" s="74">
        <v>0</v>
      </c>
      <c r="O90" s="74">
        <v>0</v>
      </c>
      <c r="P90" s="74">
        <v>1287190</v>
      </c>
      <c r="Q90" s="74">
        <v>5739286.4100000001</v>
      </c>
      <c r="R90" s="74">
        <v>0</v>
      </c>
      <c r="S90" s="74">
        <v>0</v>
      </c>
      <c r="T90" s="74">
        <v>0</v>
      </c>
      <c r="U90" s="78">
        <v>0</v>
      </c>
      <c r="V90" s="78">
        <v>0</v>
      </c>
      <c r="W90" s="78">
        <v>0</v>
      </c>
      <c r="X90" s="78">
        <v>140118.19</v>
      </c>
    </row>
    <row r="91" spans="1:24" ht="20.25" x14ac:dyDescent="0.3">
      <c r="A91" s="72">
        <f t="shared" si="6"/>
        <v>86</v>
      </c>
      <c r="B91" s="73" t="s">
        <v>167</v>
      </c>
      <c r="C91" s="72">
        <v>39420</v>
      </c>
      <c r="D91" s="72" t="s">
        <v>2762</v>
      </c>
      <c r="E91" s="74">
        <f t="shared" si="4"/>
        <v>6959623.4000000004</v>
      </c>
      <c r="F91" s="74">
        <f t="shared" si="5"/>
        <v>6880488.2300000004</v>
      </c>
      <c r="G91" s="75">
        <v>0</v>
      </c>
      <c r="H91" s="76">
        <v>0</v>
      </c>
      <c r="I91" s="74">
        <v>0</v>
      </c>
      <c r="J91" s="74">
        <v>0</v>
      </c>
      <c r="K91" s="77">
        <v>0</v>
      </c>
      <c r="L91" s="74">
        <v>0</v>
      </c>
      <c r="M91" s="74">
        <v>0</v>
      </c>
      <c r="N91" s="74">
        <v>0</v>
      </c>
      <c r="O91" s="74">
        <v>2960536.17</v>
      </c>
      <c r="P91" s="74">
        <v>0</v>
      </c>
      <c r="Q91" s="74">
        <v>3919952.06</v>
      </c>
      <c r="R91" s="74">
        <v>0</v>
      </c>
      <c r="S91" s="74">
        <v>0</v>
      </c>
      <c r="T91" s="74">
        <v>0</v>
      </c>
      <c r="U91" s="78">
        <v>0</v>
      </c>
      <c r="V91" s="78">
        <v>0</v>
      </c>
      <c r="W91" s="78">
        <v>0</v>
      </c>
      <c r="X91" s="78">
        <v>79135.17</v>
      </c>
    </row>
    <row r="92" spans="1:24" ht="20.25" x14ac:dyDescent="0.3">
      <c r="A92" s="72">
        <f t="shared" si="6"/>
        <v>87</v>
      </c>
      <c r="B92" s="73" t="s">
        <v>168</v>
      </c>
      <c r="C92" s="72">
        <v>39421</v>
      </c>
      <c r="D92" s="72" t="s">
        <v>2762</v>
      </c>
      <c r="E92" s="74">
        <f t="shared" si="4"/>
        <v>9306246.5700000003</v>
      </c>
      <c r="F92" s="74">
        <f t="shared" si="5"/>
        <v>9198204.6799999997</v>
      </c>
      <c r="G92" s="75">
        <v>3944088</v>
      </c>
      <c r="H92" s="76">
        <v>3166762.28</v>
      </c>
      <c r="I92" s="74">
        <v>0</v>
      </c>
      <c r="J92" s="74">
        <v>440056.8</v>
      </c>
      <c r="K92" s="77">
        <v>288480</v>
      </c>
      <c r="L92" s="74">
        <v>274467.59999999998</v>
      </c>
      <c r="M92" s="74">
        <v>0</v>
      </c>
      <c r="N92" s="74">
        <v>0</v>
      </c>
      <c r="O92" s="74">
        <v>0</v>
      </c>
      <c r="P92" s="74">
        <v>1084350</v>
      </c>
      <c r="Q92" s="74">
        <v>0</v>
      </c>
      <c r="R92" s="74">
        <v>0</v>
      </c>
      <c r="S92" s="74">
        <v>0</v>
      </c>
      <c r="T92" s="74">
        <v>0</v>
      </c>
      <c r="U92" s="78">
        <v>0</v>
      </c>
      <c r="V92" s="78">
        <v>0</v>
      </c>
      <c r="W92" s="78">
        <v>0</v>
      </c>
      <c r="X92" s="78">
        <v>108041.89</v>
      </c>
    </row>
    <row r="93" spans="1:24" ht="20.25" x14ac:dyDescent="0.3">
      <c r="A93" s="72">
        <f t="shared" si="6"/>
        <v>88</v>
      </c>
      <c r="B93" s="73" t="s">
        <v>169</v>
      </c>
      <c r="C93" s="72">
        <v>39457</v>
      </c>
      <c r="D93" s="72" t="s">
        <v>2762</v>
      </c>
      <c r="E93" s="74">
        <f t="shared" si="4"/>
        <v>11891474.050000001</v>
      </c>
      <c r="F93" s="74">
        <f t="shared" si="5"/>
        <v>11754981.25</v>
      </c>
      <c r="G93" s="75">
        <v>4745910.8</v>
      </c>
      <c r="H93" s="76">
        <v>0</v>
      </c>
      <c r="I93" s="74">
        <v>0</v>
      </c>
      <c r="J93" s="74">
        <v>0</v>
      </c>
      <c r="K93" s="77">
        <v>0</v>
      </c>
      <c r="L93" s="74">
        <v>0</v>
      </c>
      <c r="M93" s="74">
        <v>0</v>
      </c>
      <c r="N93" s="74">
        <v>0</v>
      </c>
      <c r="O93" s="74">
        <v>0</v>
      </c>
      <c r="P93" s="74">
        <v>1685800</v>
      </c>
      <c r="Q93" s="74">
        <v>3835334.45</v>
      </c>
      <c r="R93" s="74">
        <v>0</v>
      </c>
      <c r="S93" s="74">
        <v>0</v>
      </c>
      <c r="T93" s="74">
        <v>1487936</v>
      </c>
      <c r="U93" s="78">
        <v>0</v>
      </c>
      <c r="V93" s="78">
        <v>0</v>
      </c>
      <c r="W93" s="78">
        <v>0</v>
      </c>
      <c r="X93" s="78">
        <v>136492.79999999999</v>
      </c>
    </row>
    <row r="94" spans="1:24" ht="20.25" x14ac:dyDescent="0.3">
      <c r="A94" s="72">
        <f t="shared" si="6"/>
        <v>89</v>
      </c>
      <c r="B94" s="73" t="s">
        <v>170</v>
      </c>
      <c r="C94" s="72">
        <v>39491</v>
      </c>
      <c r="D94" s="72" t="s">
        <v>2762</v>
      </c>
      <c r="E94" s="74">
        <f t="shared" si="4"/>
        <v>9860497.0600000005</v>
      </c>
      <c r="F94" s="74">
        <f t="shared" si="5"/>
        <v>9747088.2599999998</v>
      </c>
      <c r="G94" s="75">
        <v>3944890.8</v>
      </c>
      <c r="H94" s="76">
        <v>0</v>
      </c>
      <c r="I94" s="74">
        <v>257079.6</v>
      </c>
      <c r="J94" s="74">
        <v>0</v>
      </c>
      <c r="K94" s="77">
        <v>0</v>
      </c>
      <c r="L94" s="74">
        <v>0</v>
      </c>
      <c r="M94" s="74">
        <v>0</v>
      </c>
      <c r="N94" s="74">
        <v>0</v>
      </c>
      <c r="O94" s="74">
        <v>2816838.04</v>
      </c>
      <c r="P94" s="74">
        <v>0</v>
      </c>
      <c r="Q94" s="74">
        <v>1087267.82</v>
      </c>
      <c r="R94" s="74">
        <v>0</v>
      </c>
      <c r="S94" s="74">
        <v>0</v>
      </c>
      <c r="T94" s="74">
        <v>1641012</v>
      </c>
      <c r="U94" s="78">
        <v>0</v>
      </c>
      <c r="V94" s="78">
        <v>0</v>
      </c>
      <c r="W94" s="78">
        <v>0</v>
      </c>
      <c r="X94" s="78">
        <v>113408.8</v>
      </c>
    </row>
    <row r="95" spans="1:24" ht="20.25" x14ac:dyDescent="0.3">
      <c r="A95" s="72">
        <f t="shared" si="6"/>
        <v>90</v>
      </c>
      <c r="B95" s="73" t="s">
        <v>171</v>
      </c>
      <c r="C95" s="72">
        <v>39487</v>
      </c>
      <c r="D95" s="72" t="s">
        <v>2762</v>
      </c>
      <c r="E95" s="74">
        <f t="shared" si="4"/>
        <v>10211290.590000002</v>
      </c>
      <c r="F95" s="74">
        <f t="shared" si="5"/>
        <v>10092516.210000001</v>
      </c>
      <c r="G95" s="75">
        <v>5115416.4000000004</v>
      </c>
      <c r="H95" s="76">
        <v>0</v>
      </c>
      <c r="I95" s="74">
        <v>0</v>
      </c>
      <c r="J95" s="74">
        <v>0</v>
      </c>
      <c r="K95" s="77">
        <v>0</v>
      </c>
      <c r="L95" s="74">
        <v>0</v>
      </c>
      <c r="M95" s="74">
        <v>0</v>
      </c>
      <c r="N95" s="74">
        <v>0</v>
      </c>
      <c r="O95" s="74">
        <v>3587102.45</v>
      </c>
      <c r="P95" s="74">
        <v>0</v>
      </c>
      <c r="Q95" s="74">
        <v>1389997.36</v>
      </c>
      <c r="R95" s="74">
        <v>0</v>
      </c>
      <c r="S95" s="74">
        <v>0</v>
      </c>
      <c r="T95" s="74">
        <v>0</v>
      </c>
      <c r="U95" s="78">
        <v>0</v>
      </c>
      <c r="V95" s="78">
        <v>0</v>
      </c>
      <c r="W95" s="78">
        <v>0</v>
      </c>
      <c r="X95" s="78">
        <v>118774.38</v>
      </c>
    </row>
    <row r="96" spans="1:24" ht="20.25" x14ac:dyDescent="0.3">
      <c r="A96" s="72">
        <f t="shared" si="6"/>
        <v>91</v>
      </c>
      <c r="B96" s="73" t="s">
        <v>1542</v>
      </c>
      <c r="C96" s="72">
        <v>39513</v>
      </c>
      <c r="D96" s="72" t="s">
        <v>2766</v>
      </c>
      <c r="E96" s="74">
        <f t="shared" si="4"/>
        <v>29804.880000000001</v>
      </c>
      <c r="F96" s="74">
        <f t="shared" si="5"/>
        <v>29804.880000000001</v>
      </c>
      <c r="G96" s="75">
        <v>0</v>
      </c>
      <c r="H96" s="76">
        <v>0</v>
      </c>
      <c r="I96" s="74">
        <v>0</v>
      </c>
      <c r="J96" s="74">
        <v>0</v>
      </c>
      <c r="K96" s="77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8">
        <v>29804.880000000001</v>
      </c>
      <c r="V96" s="78">
        <v>0</v>
      </c>
      <c r="W96" s="78">
        <v>0</v>
      </c>
      <c r="X96" s="78">
        <v>0</v>
      </c>
    </row>
    <row r="97" spans="1:24" ht="20.25" x14ac:dyDescent="0.3">
      <c r="A97" s="72">
        <f t="shared" si="6"/>
        <v>92</v>
      </c>
      <c r="B97" s="73" t="s">
        <v>1573</v>
      </c>
      <c r="C97" s="72">
        <v>40155</v>
      </c>
      <c r="D97" s="72" t="s">
        <v>2766</v>
      </c>
      <c r="E97" s="74">
        <f t="shared" si="4"/>
        <v>4766404.0699999994</v>
      </c>
      <c r="F97" s="74">
        <f t="shared" si="5"/>
        <v>4681203.7699999996</v>
      </c>
      <c r="G97" s="75">
        <v>0</v>
      </c>
      <c r="H97" s="76">
        <v>0</v>
      </c>
      <c r="I97" s="74">
        <v>0</v>
      </c>
      <c r="J97" s="74">
        <v>0</v>
      </c>
      <c r="K97" s="77">
        <v>0</v>
      </c>
      <c r="L97" s="74">
        <v>0</v>
      </c>
      <c r="M97" s="74">
        <v>0</v>
      </c>
      <c r="N97" s="74">
        <v>4572416.0999999996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8">
        <v>108787.67</v>
      </c>
      <c r="V97" s="78">
        <v>0</v>
      </c>
      <c r="W97" s="78">
        <v>0</v>
      </c>
      <c r="X97" s="78">
        <v>85200.3</v>
      </c>
    </row>
    <row r="98" spans="1:24" ht="20.25" x14ac:dyDescent="0.3">
      <c r="A98" s="72">
        <f t="shared" si="6"/>
        <v>93</v>
      </c>
      <c r="B98" s="73" t="s">
        <v>1712</v>
      </c>
      <c r="C98" s="72">
        <v>46149</v>
      </c>
      <c r="D98" s="72" t="s">
        <v>2766</v>
      </c>
      <c r="E98" s="74">
        <f t="shared" si="4"/>
        <v>4507318.66</v>
      </c>
      <c r="F98" s="74">
        <f t="shared" si="5"/>
        <v>4426979.59</v>
      </c>
      <c r="G98" s="75">
        <v>0</v>
      </c>
      <c r="H98" s="76">
        <v>0</v>
      </c>
      <c r="I98" s="74">
        <v>0</v>
      </c>
      <c r="J98" s="74">
        <v>0</v>
      </c>
      <c r="K98" s="77">
        <v>0</v>
      </c>
      <c r="L98" s="74">
        <v>0</v>
      </c>
      <c r="M98" s="74">
        <v>0</v>
      </c>
      <c r="N98" s="74">
        <v>4311530.09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8">
        <v>115449.5</v>
      </c>
      <c r="V98" s="78">
        <v>0</v>
      </c>
      <c r="W98" s="78">
        <v>0</v>
      </c>
      <c r="X98" s="78">
        <v>80339.069999999992</v>
      </c>
    </row>
    <row r="99" spans="1:24" ht="20.25" x14ac:dyDescent="0.3">
      <c r="A99" s="72">
        <f t="shared" si="6"/>
        <v>94</v>
      </c>
      <c r="B99" s="73" t="s">
        <v>1713</v>
      </c>
      <c r="C99" s="72">
        <v>39632</v>
      </c>
      <c r="D99" s="72" t="s">
        <v>2766</v>
      </c>
      <c r="E99" s="74">
        <f t="shared" si="4"/>
        <v>2751932.5900000003</v>
      </c>
      <c r="F99" s="74">
        <f t="shared" si="5"/>
        <v>2736467.3200000003</v>
      </c>
      <c r="G99" s="75">
        <v>0</v>
      </c>
      <c r="H99" s="76">
        <v>0</v>
      </c>
      <c r="I99" s="74">
        <v>0</v>
      </c>
      <c r="J99" s="74">
        <v>0</v>
      </c>
      <c r="K99" s="77">
        <v>0</v>
      </c>
      <c r="L99" s="74">
        <v>0</v>
      </c>
      <c r="M99" s="74">
        <v>0</v>
      </c>
      <c r="N99" s="74">
        <v>2663518.8000000003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8">
        <v>72948.52</v>
      </c>
      <c r="V99" s="78">
        <v>0</v>
      </c>
      <c r="W99" s="78">
        <v>0</v>
      </c>
      <c r="X99" s="78">
        <v>15465.27</v>
      </c>
    </row>
    <row r="100" spans="1:24" ht="20.25" x14ac:dyDescent="0.3">
      <c r="A100" s="72">
        <f t="shared" si="6"/>
        <v>95</v>
      </c>
      <c r="B100" s="73" t="s">
        <v>1714</v>
      </c>
      <c r="C100" s="72">
        <v>39631</v>
      </c>
      <c r="D100" s="72" t="s">
        <v>2766</v>
      </c>
      <c r="E100" s="74">
        <f t="shared" si="4"/>
        <v>2751932.6</v>
      </c>
      <c r="F100" s="74">
        <f t="shared" si="5"/>
        <v>2736467.33</v>
      </c>
      <c r="G100" s="75">
        <v>0</v>
      </c>
      <c r="H100" s="76">
        <v>0</v>
      </c>
      <c r="I100" s="74">
        <v>0</v>
      </c>
      <c r="J100" s="74">
        <v>0</v>
      </c>
      <c r="K100" s="77">
        <v>0</v>
      </c>
      <c r="L100" s="74">
        <v>0</v>
      </c>
      <c r="M100" s="74">
        <v>0</v>
      </c>
      <c r="N100" s="74">
        <v>2663521.2000000002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8">
        <v>72946.13</v>
      </c>
      <c r="V100" s="78">
        <v>0</v>
      </c>
      <c r="W100" s="78">
        <v>0</v>
      </c>
      <c r="X100" s="78">
        <v>15465.27</v>
      </c>
    </row>
    <row r="101" spans="1:24" ht="20.25" x14ac:dyDescent="0.3">
      <c r="A101" s="72">
        <f t="shared" si="6"/>
        <v>96</v>
      </c>
      <c r="B101" s="73" t="s">
        <v>1715</v>
      </c>
      <c r="C101" s="72">
        <v>40836</v>
      </c>
      <c r="D101" s="72" t="s">
        <v>2766</v>
      </c>
      <c r="E101" s="74">
        <f t="shared" ref="E101:E132" si="7">SUM(G101:X101)</f>
        <v>4499244.09</v>
      </c>
      <c r="F101" s="74">
        <f t="shared" si="5"/>
        <v>4418905.0199999996</v>
      </c>
      <c r="G101" s="75">
        <v>0</v>
      </c>
      <c r="H101" s="76">
        <v>0</v>
      </c>
      <c r="I101" s="74">
        <v>0</v>
      </c>
      <c r="J101" s="74">
        <v>0</v>
      </c>
      <c r="K101" s="77">
        <v>0</v>
      </c>
      <c r="L101" s="74">
        <v>0</v>
      </c>
      <c r="M101" s="74">
        <v>0</v>
      </c>
      <c r="N101" s="74">
        <v>4311530.09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8">
        <v>107374.93</v>
      </c>
      <c r="V101" s="78">
        <v>0</v>
      </c>
      <c r="W101" s="78">
        <v>0</v>
      </c>
      <c r="X101" s="78">
        <v>80339.069999999992</v>
      </c>
    </row>
    <row r="102" spans="1:24" ht="20.25" x14ac:dyDescent="0.3">
      <c r="A102" s="72">
        <f t="shared" si="6"/>
        <v>97</v>
      </c>
      <c r="B102" s="73" t="s">
        <v>1716</v>
      </c>
      <c r="C102" s="72">
        <v>39781</v>
      </c>
      <c r="D102" s="72" t="s">
        <v>2766</v>
      </c>
      <c r="E102" s="74">
        <f t="shared" si="7"/>
        <v>13142961.710000001</v>
      </c>
      <c r="F102" s="74">
        <f t="shared" si="5"/>
        <v>12907922.210000001</v>
      </c>
      <c r="G102" s="75">
        <v>0</v>
      </c>
      <c r="H102" s="76">
        <v>0</v>
      </c>
      <c r="I102" s="74">
        <v>0</v>
      </c>
      <c r="J102" s="74">
        <v>0</v>
      </c>
      <c r="K102" s="77">
        <v>0</v>
      </c>
      <c r="L102" s="74">
        <v>0</v>
      </c>
      <c r="M102" s="74">
        <v>0</v>
      </c>
      <c r="N102" s="74">
        <v>12613786.5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8">
        <v>294135.71000000002</v>
      </c>
      <c r="V102" s="78">
        <v>0</v>
      </c>
      <c r="W102" s="78">
        <v>0</v>
      </c>
      <c r="X102" s="78">
        <v>235039.5</v>
      </c>
    </row>
    <row r="103" spans="1:24" ht="20.25" x14ac:dyDescent="0.3">
      <c r="A103" s="72">
        <f t="shared" si="6"/>
        <v>98</v>
      </c>
      <c r="B103" s="73" t="s">
        <v>1717</v>
      </c>
      <c r="C103" s="72">
        <v>39796</v>
      </c>
      <c r="D103" s="72" t="s">
        <v>2766</v>
      </c>
      <c r="E103" s="74">
        <f t="shared" si="7"/>
        <v>10735953.879999999</v>
      </c>
      <c r="F103" s="74">
        <f t="shared" si="5"/>
        <v>10544072.77</v>
      </c>
      <c r="G103" s="75">
        <v>0</v>
      </c>
      <c r="H103" s="76">
        <v>0</v>
      </c>
      <c r="I103" s="74">
        <v>0</v>
      </c>
      <c r="J103" s="74">
        <v>0</v>
      </c>
      <c r="K103" s="77">
        <v>0</v>
      </c>
      <c r="L103" s="74">
        <v>0</v>
      </c>
      <c r="M103" s="74">
        <v>0</v>
      </c>
      <c r="N103" s="74">
        <v>10297619.57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8">
        <v>246453.2</v>
      </c>
      <c r="V103" s="78">
        <v>0</v>
      </c>
      <c r="W103" s="78">
        <v>0</v>
      </c>
      <c r="X103" s="78">
        <v>191881.11</v>
      </c>
    </row>
    <row r="104" spans="1:24" ht="20.25" x14ac:dyDescent="0.3">
      <c r="A104" s="72">
        <f t="shared" si="6"/>
        <v>99</v>
      </c>
      <c r="B104" s="73" t="s">
        <v>1895</v>
      </c>
      <c r="C104" s="72">
        <v>40991</v>
      </c>
      <c r="D104" s="72" t="s">
        <v>2762</v>
      </c>
      <c r="E104" s="74">
        <f t="shared" si="7"/>
        <v>1559914.41</v>
      </c>
      <c r="F104" s="74">
        <f t="shared" si="5"/>
        <v>1542326</v>
      </c>
      <c r="G104" s="75">
        <v>0</v>
      </c>
      <c r="H104" s="76">
        <v>0</v>
      </c>
      <c r="I104" s="74">
        <v>0</v>
      </c>
      <c r="J104" s="74">
        <v>348373.2</v>
      </c>
      <c r="K104" s="77">
        <v>329452.79999999999</v>
      </c>
      <c r="L104" s="74">
        <v>0</v>
      </c>
      <c r="M104" s="74">
        <v>0</v>
      </c>
      <c r="N104" s="74">
        <v>0</v>
      </c>
      <c r="O104" s="74">
        <v>0</v>
      </c>
      <c r="P104" s="74">
        <v>864500</v>
      </c>
      <c r="Q104" s="74">
        <v>0</v>
      </c>
      <c r="R104" s="74">
        <v>0</v>
      </c>
      <c r="S104" s="74">
        <v>0</v>
      </c>
      <c r="T104" s="74">
        <v>0</v>
      </c>
      <c r="U104" s="78">
        <v>0</v>
      </c>
      <c r="V104" s="78">
        <v>0</v>
      </c>
      <c r="W104" s="78">
        <v>0</v>
      </c>
      <c r="X104" s="78">
        <v>17588.41</v>
      </c>
    </row>
    <row r="105" spans="1:24" ht="20.25" x14ac:dyDescent="0.3">
      <c r="A105" s="72">
        <f t="shared" si="6"/>
        <v>100</v>
      </c>
      <c r="B105" s="73" t="s">
        <v>1537</v>
      </c>
      <c r="C105" s="72">
        <v>40405</v>
      </c>
      <c r="D105" s="72" t="s">
        <v>2766</v>
      </c>
      <c r="E105" s="74">
        <f t="shared" si="7"/>
        <v>2762043.15</v>
      </c>
      <c r="F105" s="74">
        <f t="shared" si="5"/>
        <v>2755919.52</v>
      </c>
      <c r="G105" s="123">
        <v>2347761.6</v>
      </c>
      <c r="H105" s="76">
        <v>0</v>
      </c>
      <c r="I105" s="74">
        <v>0</v>
      </c>
      <c r="J105" s="74">
        <v>0</v>
      </c>
      <c r="K105" s="77">
        <v>0</v>
      </c>
      <c r="L105" s="74">
        <v>291202.32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8">
        <v>116955.6</v>
      </c>
      <c r="V105" s="78">
        <v>0</v>
      </c>
      <c r="W105" s="78">
        <v>0</v>
      </c>
      <c r="X105" s="78">
        <v>6123.63</v>
      </c>
    </row>
    <row r="106" spans="1:24" ht="20.25" x14ac:dyDescent="0.3">
      <c r="A106" s="72">
        <f t="shared" si="6"/>
        <v>101</v>
      </c>
      <c r="B106" s="73" t="s">
        <v>1813</v>
      </c>
      <c r="C106" s="72">
        <v>39782</v>
      </c>
      <c r="D106" s="72" t="s">
        <v>2766</v>
      </c>
      <c r="E106" s="74">
        <f t="shared" si="7"/>
        <v>8852510.9700000007</v>
      </c>
      <c r="F106" s="74">
        <f t="shared" si="5"/>
        <v>8730558.3399999999</v>
      </c>
      <c r="G106" s="75">
        <v>0</v>
      </c>
      <c r="H106" s="76">
        <v>0</v>
      </c>
      <c r="I106" s="74">
        <v>0</v>
      </c>
      <c r="J106" s="74">
        <v>0</v>
      </c>
      <c r="K106" s="77">
        <v>0</v>
      </c>
      <c r="L106" s="74">
        <v>0</v>
      </c>
      <c r="M106" s="74">
        <v>0</v>
      </c>
      <c r="N106" s="74">
        <v>8516854.4299999997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8">
        <v>213703.91</v>
      </c>
      <c r="V106" s="78">
        <v>0</v>
      </c>
      <c r="W106" s="78">
        <v>0</v>
      </c>
      <c r="X106" s="78">
        <v>121952.63</v>
      </c>
    </row>
    <row r="107" spans="1:24" ht="20.25" x14ac:dyDescent="0.3">
      <c r="A107" s="72">
        <f t="shared" si="6"/>
        <v>102</v>
      </c>
      <c r="B107" s="73" t="s">
        <v>1814</v>
      </c>
      <c r="C107" s="72">
        <v>39783</v>
      </c>
      <c r="D107" s="72" t="s">
        <v>2766</v>
      </c>
      <c r="E107" s="74">
        <f t="shared" si="7"/>
        <v>14312832.689999999</v>
      </c>
      <c r="F107" s="74">
        <f t="shared" si="5"/>
        <v>14115198.57</v>
      </c>
      <c r="G107" s="75">
        <v>0</v>
      </c>
      <c r="H107" s="76">
        <v>0</v>
      </c>
      <c r="I107" s="74">
        <v>0</v>
      </c>
      <c r="J107" s="74">
        <v>0</v>
      </c>
      <c r="K107" s="77">
        <v>0</v>
      </c>
      <c r="L107" s="74">
        <v>0</v>
      </c>
      <c r="M107" s="74">
        <v>0</v>
      </c>
      <c r="N107" s="74">
        <v>13802252.23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8">
        <v>312946.34000000003</v>
      </c>
      <c r="V107" s="78">
        <v>0</v>
      </c>
      <c r="W107" s="78">
        <v>0</v>
      </c>
      <c r="X107" s="78">
        <v>197634.12</v>
      </c>
    </row>
    <row r="108" spans="1:24" ht="20.25" x14ac:dyDescent="0.3">
      <c r="A108" s="72">
        <f t="shared" si="6"/>
        <v>103</v>
      </c>
      <c r="B108" s="73" t="s">
        <v>1815</v>
      </c>
      <c r="C108" s="72">
        <v>39785</v>
      </c>
      <c r="D108" s="72" t="s">
        <v>2766</v>
      </c>
      <c r="E108" s="74">
        <f t="shared" si="7"/>
        <v>13965897.51</v>
      </c>
      <c r="F108" s="74">
        <f t="shared" si="5"/>
        <v>13773165.109999999</v>
      </c>
      <c r="G108" s="75">
        <v>0</v>
      </c>
      <c r="H108" s="76">
        <v>0</v>
      </c>
      <c r="I108" s="74">
        <v>0</v>
      </c>
      <c r="J108" s="74">
        <v>0</v>
      </c>
      <c r="K108" s="77">
        <v>0</v>
      </c>
      <c r="L108" s="74">
        <v>0</v>
      </c>
      <c r="M108" s="74">
        <v>0</v>
      </c>
      <c r="N108" s="74">
        <v>13459928.699999999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8">
        <v>313236.40999999997</v>
      </c>
      <c r="V108" s="78">
        <v>0</v>
      </c>
      <c r="W108" s="78">
        <v>0</v>
      </c>
      <c r="X108" s="78">
        <v>192732.4</v>
      </c>
    </row>
    <row r="109" spans="1:24" ht="20.25" x14ac:dyDescent="0.3">
      <c r="A109" s="72">
        <f t="shared" si="6"/>
        <v>104</v>
      </c>
      <c r="B109" s="73" t="s">
        <v>1816</v>
      </c>
      <c r="C109" s="72">
        <v>39784</v>
      </c>
      <c r="D109" s="72" t="s">
        <v>2766</v>
      </c>
      <c r="E109" s="74">
        <f t="shared" si="7"/>
        <v>4466107.3499999996</v>
      </c>
      <c r="F109" s="74">
        <f t="shared" si="5"/>
        <v>4386169.9799999995</v>
      </c>
      <c r="G109" s="75">
        <v>0</v>
      </c>
      <c r="H109" s="76">
        <v>0</v>
      </c>
      <c r="I109" s="74">
        <v>0</v>
      </c>
      <c r="J109" s="74">
        <v>0</v>
      </c>
      <c r="K109" s="77">
        <v>0</v>
      </c>
      <c r="L109" s="74">
        <v>0</v>
      </c>
      <c r="M109" s="74">
        <v>0</v>
      </c>
      <c r="N109" s="74">
        <v>4279394.46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8">
        <v>106775.52</v>
      </c>
      <c r="V109" s="78">
        <v>0</v>
      </c>
      <c r="W109" s="78">
        <v>0</v>
      </c>
      <c r="X109" s="78">
        <v>79937.37</v>
      </c>
    </row>
    <row r="110" spans="1:24" ht="20.25" x14ac:dyDescent="0.3">
      <c r="A110" s="72">
        <f t="shared" si="6"/>
        <v>105</v>
      </c>
      <c r="B110" s="73" t="s">
        <v>1837</v>
      </c>
      <c r="C110" s="72">
        <v>40460</v>
      </c>
      <c r="D110" s="72" t="s">
        <v>2766</v>
      </c>
      <c r="E110" s="74">
        <f t="shared" si="7"/>
        <v>1545152.4200000002</v>
      </c>
      <c r="F110" s="74">
        <f t="shared" si="5"/>
        <v>1545152.4200000002</v>
      </c>
      <c r="G110" s="75">
        <v>0</v>
      </c>
      <c r="H110" s="125">
        <v>1337229.3600000001</v>
      </c>
      <c r="I110" s="74">
        <v>0</v>
      </c>
      <c r="J110" s="74">
        <v>0</v>
      </c>
      <c r="K110" s="77">
        <v>0</v>
      </c>
      <c r="L110" s="74">
        <v>0</v>
      </c>
      <c r="M110" s="74">
        <v>0</v>
      </c>
      <c r="N110" s="74">
        <v>0</v>
      </c>
      <c r="O110" s="74">
        <v>0</v>
      </c>
      <c r="P110" s="124">
        <v>207923.06</v>
      </c>
      <c r="Q110" s="74">
        <v>0</v>
      </c>
      <c r="R110" s="74">
        <v>0</v>
      </c>
      <c r="S110" s="74">
        <v>0</v>
      </c>
      <c r="T110" s="74">
        <v>0</v>
      </c>
      <c r="U110" s="78">
        <v>0</v>
      </c>
      <c r="V110" s="78">
        <v>0</v>
      </c>
      <c r="W110" s="78">
        <v>0</v>
      </c>
      <c r="X110" s="78">
        <v>0</v>
      </c>
    </row>
    <row r="111" spans="1:24" ht="20.25" x14ac:dyDescent="0.3">
      <c r="A111" s="72">
        <f t="shared" si="6"/>
        <v>106</v>
      </c>
      <c r="B111" s="73" t="s">
        <v>1838</v>
      </c>
      <c r="C111" s="72">
        <v>40787</v>
      </c>
      <c r="D111" s="72" t="s">
        <v>2766</v>
      </c>
      <c r="E111" s="74">
        <f t="shared" si="7"/>
        <v>2877998.4399999995</v>
      </c>
      <c r="F111" s="74">
        <f t="shared" si="5"/>
        <v>2877998.4399999995</v>
      </c>
      <c r="G111" s="75">
        <v>0</v>
      </c>
      <c r="H111" s="76">
        <v>2267395.42</v>
      </c>
      <c r="I111" s="74">
        <v>0</v>
      </c>
      <c r="J111" s="74">
        <v>63565.760000000002</v>
      </c>
      <c r="K111" s="77">
        <v>104087.36</v>
      </c>
      <c r="L111" s="74">
        <v>238162.49999999997</v>
      </c>
      <c r="M111" s="74">
        <v>0</v>
      </c>
      <c r="N111" s="74">
        <v>0</v>
      </c>
      <c r="O111" s="74">
        <v>0</v>
      </c>
      <c r="P111" s="74">
        <v>204787.4</v>
      </c>
      <c r="Q111" s="74">
        <v>0</v>
      </c>
      <c r="R111" s="74">
        <v>0</v>
      </c>
      <c r="S111" s="74">
        <v>0</v>
      </c>
      <c r="T111" s="74">
        <v>0</v>
      </c>
      <c r="U111" s="78">
        <v>0</v>
      </c>
      <c r="V111" s="78">
        <v>0</v>
      </c>
      <c r="W111" s="78">
        <v>0</v>
      </c>
      <c r="X111" s="78">
        <v>0</v>
      </c>
    </row>
    <row r="112" spans="1:24" ht="20.25" x14ac:dyDescent="0.3">
      <c r="A112" s="72">
        <f t="shared" si="6"/>
        <v>107</v>
      </c>
      <c r="B112" s="73" t="s">
        <v>2130</v>
      </c>
      <c r="C112" s="72">
        <v>39602</v>
      </c>
      <c r="D112" s="72" t="s">
        <v>2766</v>
      </c>
      <c r="E112" s="74">
        <f t="shared" si="7"/>
        <v>1711844.98</v>
      </c>
      <c r="F112" s="74">
        <f t="shared" si="5"/>
        <v>1683550.02</v>
      </c>
      <c r="G112" s="75">
        <v>0</v>
      </c>
      <c r="H112" s="76">
        <v>0</v>
      </c>
      <c r="I112" s="74">
        <v>0</v>
      </c>
      <c r="J112" s="74">
        <v>0</v>
      </c>
      <c r="K112" s="77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1683550.02</v>
      </c>
      <c r="R112" s="74">
        <v>0</v>
      </c>
      <c r="S112" s="74">
        <v>0</v>
      </c>
      <c r="T112" s="74">
        <v>0</v>
      </c>
      <c r="U112" s="78">
        <v>0</v>
      </c>
      <c r="V112" s="78">
        <v>0</v>
      </c>
      <c r="W112" s="78">
        <v>0</v>
      </c>
      <c r="X112" s="78">
        <v>28294.959999999999</v>
      </c>
    </row>
    <row r="113" spans="1:24" ht="20.25" x14ac:dyDescent="0.3">
      <c r="A113" s="72">
        <f t="shared" si="6"/>
        <v>108</v>
      </c>
      <c r="B113" s="73" t="s">
        <v>2131</v>
      </c>
      <c r="C113" s="72">
        <v>39813</v>
      </c>
      <c r="D113" s="72" t="s">
        <v>2766</v>
      </c>
      <c r="E113" s="74">
        <f t="shared" si="7"/>
        <v>13046621.109999999</v>
      </c>
      <c r="F113" s="74">
        <f t="shared" si="5"/>
        <v>12812756.809999999</v>
      </c>
      <c r="G113" s="75">
        <v>0</v>
      </c>
      <c r="H113" s="76">
        <v>0</v>
      </c>
      <c r="I113" s="74">
        <v>0</v>
      </c>
      <c r="J113" s="74">
        <v>0</v>
      </c>
      <c r="K113" s="77">
        <v>0</v>
      </c>
      <c r="L113" s="74">
        <v>0</v>
      </c>
      <c r="M113" s="74">
        <v>0</v>
      </c>
      <c r="N113" s="74">
        <v>12519770.689999999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8">
        <v>292986.12</v>
      </c>
      <c r="V113" s="78">
        <v>0</v>
      </c>
      <c r="W113" s="78">
        <v>0</v>
      </c>
      <c r="X113" s="78">
        <v>233864.3</v>
      </c>
    </row>
    <row r="114" spans="1:24" ht="20.25" x14ac:dyDescent="0.3">
      <c r="A114" s="72">
        <f t="shared" si="6"/>
        <v>109</v>
      </c>
      <c r="B114" s="73" t="s">
        <v>2132</v>
      </c>
      <c r="C114" s="72">
        <v>39809</v>
      </c>
      <c r="D114" s="72" t="s">
        <v>2766</v>
      </c>
      <c r="E114" s="74">
        <f t="shared" si="7"/>
        <v>2382715.29</v>
      </c>
      <c r="F114" s="74">
        <f t="shared" si="5"/>
        <v>2340255.8199999998</v>
      </c>
      <c r="G114" s="75">
        <v>0</v>
      </c>
      <c r="H114" s="76">
        <v>0</v>
      </c>
      <c r="I114" s="74">
        <v>0</v>
      </c>
      <c r="J114" s="74">
        <v>0</v>
      </c>
      <c r="K114" s="77">
        <v>0</v>
      </c>
      <c r="L114" s="74">
        <v>0</v>
      </c>
      <c r="M114" s="74">
        <v>0</v>
      </c>
      <c r="N114" s="74">
        <v>2273039.15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8">
        <v>67216.67</v>
      </c>
      <c r="V114" s="78">
        <v>0</v>
      </c>
      <c r="W114" s="78">
        <v>0</v>
      </c>
      <c r="X114" s="78">
        <v>42459.47</v>
      </c>
    </row>
    <row r="115" spans="1:24" ht="20.25" x14ac:dyDescent="0.3">
      <c r="A115" s="72">
        <f t="shared" si="6"/>
        <v>110</v>
      </c>
      <c r="B115" s="73" t="s">
        <v>2133</v>
      </c>
      <c r="C115" s="72">
        <v>40558</v>
      </c>
      <c r="D115" s="72" t="s">
        <v>2766</v>
      </c>
      <c r="E115" s="74">
        <f t="shared" si="7"/>
        <v>1038141.6</v>
      </c>
      <c r="F115" s="74">
        <f t="shared" si="5"/>
        <v>1038141.6</v>
      </c>
      <c r="G115" s="75">
        <v>0</v>
      </c>
      <c r="H115" s="76">
        <v>0</v>
      </c>
      <c r="I115" s="74">
        <v>0</v>
      </c>
      <c r="J115" s="74">
        <v>0</v>
      </c>
      <c r="K115" s="77">
        <v>0</v>
      </c>
      <c r="L115" s="74">
        <v>0</v>
      </c>
      <c r="M115" s="74">
        <v>0</v>
      </c>
      <c r="N115" s="74">
        <v>0</v>
      </c>
      <c r="O115" s="74">
        <v>1038141.6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8">
        <v>0</v>
      </c>
      <c r="V115" s="78">
        <v>0</v>
      </c>
      <c r="W115" s="78">
        <v>0</v>
      </c>
      <c r="X115" s="78">
        <v>0</v>
      </c>
    </row>
    <row r="116" spans="1:24" ht="20.25" x14ac:dyDescent="0.3">
      <c r="A116" s="72">
        <f t="shared" si="6"/>
        <v>111</v>
      </c>
      <c r="B116" s="73" t="s">
        <v>2163</v>
      </c>
      <c r="C116" s="72">
        <v>39390</v>
      </c>
      <c r="D116" s="72" t="s">
        <v>2762</v>
      </c>
      <c r="E116" s="74">
        <f t="shared" si="7"/>
        <v>10989162.119999999</v>
      </c>
      <c r="F116" s="74">
        <f t="shared" si="5"/>
        <v>10863657.199999999</v>
      </c>
      <c r="G116" s="75">
        <v>0</v>
      </c>
      <c r="H116" s="76">
        <v>0</v>
      </c>
      <c r="I116" s="74">
        <v>0</v>
      </c>
      <c r="J116" s="74">
        <v>0</v>
      </c>
      <c r="K116" s="77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6295345.2000000002</v>
      </c>
      <c r="R116" s="74">
        <v>0</v>
      </c>
      <c r="S116" s="74">
        <v>0</v>
      </c>
      <c r="T116" s="74">
        <v>4568312</v>
      </c>
      <c r="U116" s="78">
        <v>0</v>
      </c>
      <c r="V116" s="78">
        <v>0</v>
      </c>
      <c r="W116" s="78">
        <v>0</v>
      </c>
      <c r="X116" s="78">
        <v>125504.92</v>
      </c>
    </row>
    <row r="117" spans="1:24" ht="20.25" x14ac:dyDescent="0.3">
      <c r="A117" s="72">
        <f t="shared" si="6"/>
        <v>112</v>
      </c>
      <c r="B117" s="73" t="s">
        <v>2134</v>
      </c>
      <c r="C117" s="72">
        <v>39599</v>
      </c>
      <c r="D117" s="72" t="s">
        <v>2764</v>
      </c>
      <c r="E117" s="74">
        <f t="shared" si="7"/>
        <v>2932212.71</v>
      </c>
      <c r="F117" s="74">
        <f t="shared" si="5"/>
        <v>2897728.8</v>
      </c>
      <c r="G117" s="75">
        <v>0</v>
      </c>
      <c r="H117" s="76">
        <v>2396726.4</v>
      </c>
      <c r="I117" s="74">
        <v>0</v>
      </c>
      <c r="J117" s="74">
        <v>161642.4</v>
      </c>
      <c r="K117" s="77">
        <v>339360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8">
        <v>0</v>
      </c>
      <c r="V117" s="78">
        <v>0</v>
      </c>
      <c r="W117" s="78">
        <v>0</v>
      </c>
      <c r="X117" s="78">
        <v>34483.910000000003</v>
      </c>
    </row>
    <row r="118" spans="1:24" ht="20.25" x14ac:dyDescent="0.3">
      <c r="A118" s="72">
        <f t="shared" si="6"/>
        <v>113</v>
      </c>
      <c r="B118" s="73" t="s">
        <v>2135</v>
      </c>
      <c r="C118" s="72">
        <v>40805</v>
      </c>
      <c r="D118" s="72" t="s">
        <v>2764</v>
      </c>
      <c r="E118" s="74">
        <f t="shared" si="7"/>
        <v>2544862.12</v>
      </c>
      <c r="F118" s="74">
        <f t="shared" si="5"/>
        <v>2514933.6</v>
      </c>
      <c r="G118" s="75">
        <v>0</v>
      </c>
      <c r="H118" s="76">
        <v>2514933.6</v>
      </c>
      <c r="I118" s="74">
        <v>0</v>
      </c>
      <c r="J118" s="74">
        <v>0</v>
      </c>
      <c r="K118" s="77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8">
        <v>0</v>
      </c>
      <c r="V118" s="78">
        <v>0</v>
      </c>
      <c r="W118" s="78">
        <v>0</v>
      </c>
      <c r="X118" s="78">
        <v>29928.52</v>
      </c>
    </row>
    <row r="119" spans="1:24" ht="20.25" x14ac:dyDescent="0.3">
      <c r="A119" s="72">
        <f t="shared" si="6"/>
        <v>114</v>
      </c>
      <c r="B119" s="73" t="s">
        <v>2136</v>
      </c>
      <c r="C119" s="72">
        <v>40913</v>
      </c>
      <c r="D119" s="72" t="s">
        <v>2764</v>
      </c>
      <c r="E119" s="74">
        <f t="shared" si="7"/>
        <v>1914772.02</v>
      </c>
      <c r="F119" s="74">
        <f t="shared" si="5"/>
        <v>1892253.6</v>
      </c>
      <c r="G119" s="75">
        <v>0</v>
      </c>
      <c r="H119" s="76">
        <v>1892253.6</v>
      </c>
      <c r="I119" s="74">
        <v>0</v>
      </c>
      <c r="J119" s="74">
        <v>0</v>
      </c>
      <c r="K119" s="77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8">
        <v>0</v>
      </c>
      <c r="V119" s="78">
        <v>0</v>
      </c>
      <c r="W119" s="78">
        <v>0</v>
      </c>
      <c r="X119" s="78">
        <v>22518.42</v>
      </c>
    </row>
    <row r="120" spans="1:24" ht="20.25" x14ac:dyDescent="0.3">
      <c r="A120" s="72">
        <f t="shared" si="6"/>
        <v>115</v>
      </c>
      <c r="B120" s="73" t="s">
        <v>2137</v>
      </c>
      <c r="C120" s="72">
        <v>40915</v>
      </c>
      <c r="D120" s="72" t="s">
        <v>2764</v>
      </c>
      <c r="E120" s="74">
        <f t="shared" si="7"/>
        <v>1745220.8499999999</v>
      </c>
      <c r="F120" s="74">
        <f t="shared" si="5"/>
        <v>1724696.4</v>
      </c>
      <c r="G120" s="75">
        <v>0</v>
      </c>
      <c r="H120" s="76">
        <v>1724696.4</v>
      </c>
      <c r="I120" s="74">
        <v>0</v>
      </c>
      <c r="J120" s="74">
        <v>0</v>
      </c>
      <c r="K120" s="77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8">
        <v>0</v>
      </c>
      <c r="V120" s="78">
        <v>0</v>
      </c>
      <c r="W120" s="78">
        <v>0</v>
      </c>
      <c r="X120" s="78">
        <v>20524.45</v>
      </c>
    </row>
    <row r="121" spans="1:24" ht="20.25" x14ac:dyDescent="0.3">
      <c r="A121" s="72">
        <f t="shared" si="6"/>
        <v>116</v>
      </c>
      <c r="B121" s="73" t="s">
        <v>2138</v>
      </c>
      <c r="C121" s="72">
        <v>40920</v>
      </c>
      <c r="D121" s="72" t="s">
        <v>2764</v>
      </c>
      <c r="E121" s="74">
        <f t="shared" si="7"/>
        <v>2475719.7799999998</v>
      </c>
      <c r="F121" s="74">
        <f t="shared" si="5"/>
        <v>2446604.4</v>
      </c>
      <c r="G121" s="75">
        <v>0</v>
      </c>
      <c r="H121" s="76">
        <v>2446604.4</v>
      </c>
      <c r="I121" s="74">
        <v>0</v>
      </c>
      <c r="J121" s="74">
        <v>0</v>
      </c>
      <c r="K121" s="77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8">
        <v>0</v>
      </c>
      <c r="V121" s="78">
        <v>0</v>
      </c>
      <c r="W121" s="78">
        <v>0</v>
      </c>
      <c r="X121" s="78">
        <v>29115.38</v>
      </c>
    </row>
    <row r="122" spans="1:24" ht="20.25" x14ac:dyDescent="0.3">
      <c r="A122" s="72">
        <f t="shared" si="6"/>
        <v>117</v>
      </c>
      <c r="B122" s="73" t="s">
        <v>2139</v>
      </c>
      <c r="C122" s="72">
        <v>40733</v>
      </c>
      <c r="D122" s="72" t="s">
        <v>2764</v>
      </c>
      <c r="E122" s="74">
        <f t="shared" si="7"/>
        <v>2104760.77</v>
      </c>
      <c r="F122" s="74">
        <f t="shared" si="5"/>
        <v>2080008</v>
      </c>
      <c r="G122" s="75">
        <v>0</v>
      </c>
      <c r="H122" s="76">
        <v>2080008</v>
      </c>
      <c r="I122" s="74">
        <v>0</v>
      </c>
      <c r="J122" s="74">
        <v>0</v>
      </c>
      <c r="K122" s="77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8">
        <v>0</v>
      </c>
      <c r="V122" s="78">
        <v>0</v>
      </c>
      <c r="W122" s="78">
        <v>0</v>
      </c>
      <c r="X122" s="78">
        <v>24752.77</v>
      </c>
    </row>
    <row r="123" spans="1:24" ht="20.25" x14ac:dyDescent="0.3">
      <c r="A123" s="72">
        <f t="shared" si="6"/>
        <v>118</v>
      </c>
      <c r="B123" s="73" t="s">
        <v>2140</v>
      </c>
      <c r="C123" s="72">
        <v>40725</v>
      </c>
      <c r="D123" s="72" t="s">
        <v>2764</v>
      </c>
      <c r="E123" s="74">
        <f t="shared" si="7"/>
        <v>1994744.54</v>
      </c>
      <c r="F123" s="74">
        <f t="shared" si="5"/>
        <v>1971285.6</v>
      </c>
      <c r="G123" s="75">
        <v>0</v>
      </c>
      <c r="H123" s="76">
        <v>1971285.6</v>
      </c>
      <c r="I123" s="74">
        <v>0</v>
      </c>
      <c r="J123" s="74">
        <v>0</v>
      </c>
      <c r="K123" s="77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8">
        <v>0</v>
      </c>
      <c r="V123" s="78">
        <v>0</v>
      </c>
      <c r="W123" s="78">
        <v>0</v>
      </c>
      <c r="X123" s="78">
        <v>23458.94</v>
      </c>
    </row>
    <row r="124" spans="1:24" ht="20.25" x14ac:dyDescent="0.3">
      <c r="A124" s="72">
        <f t="shared" si="6"/>
        <v>119</v>
      </c>
      <c r="B124" s="73" t="s">
        <v>2141</v>
      </c>
      <c r="C124" s="72">
        <v>40712</v>
      </c>
      <c r="D124" s="72" t="s">
        <v>2764</v>
      </c>
      <c r="E124" s="74">
        <f t="shared" si="7"/>
        <v>1233717.3699999999</v>
      </c>
      <c r="F124" s="74">
        <f t="shared" si="5"/>
        <v>1219208.3999999999</v>
      </c>
      <c r="G124" s="75">
        <v>0</v>
      </c>
      <c r="H124" s="76">
        <v>1219208.3999999999</v>
      </c>
      <c r="I124" s="74">
        <v>0</v>
      </c>
      <c r="J124" s="74">
        <v>0</v>
      </c>
      <c r="K124" s="77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8">
        <v>0</v>
      </c>
      <c r="V124" s="78">
        <v>0</v>
      </c>
      <c r="W124" s="78">
        <v>0</v>
      </c>
      <c r="X124" s="78">
        <v>14508.97</v>
      </c>
    </row>
    <row r="125" spans="1:24" ht="20.25" x14ac:dyDescent="0.3">
      <c r="A125" s="72">
        <f t="shared" si="6"/>
        <v>120</v>
      </c>
      <c r="B125" s="73" t="s">
        <v>2142</v>
      </c>
      <c r="C125" s="72">
        <v>40693</v>
      </c>
      <c r="D125" s="72" t="s">
        <v>2764</v>
      </c>
      <c r="E125" s="74">
        <f t="shared" si="7"/>
        <v>2520826.65</v>
      </c>
      <c r="F125" s="74">
        <f t="shared" si="5"/>
        <v>2491180.7999999998</v>
      </c>
      <c r="G125" s="75">
        <v>0</v>
      </c>
      <c r="H125" s="76">
        <v>2491180.7999999998</v>
      </c>
      <c r="I125" s="74">
        <v>0</v>
      </c>
      <c r="J125" s="74">
        <v>0</v>
      </c>
      <c r="K125" s="77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8">
        <v>0</v>
      </c>
      <c r="V125" s="78">
        <v>0</v>
      </c>
      <c r="W125" s="78">
        <v>0</v>
      </c>
      <c r="X125" s="78">
        <v>29645.85</v>
      </c>
    </row>
    <row r="126" spans="1:24" ht="20.25" x14ac:dyDescent="0.3">
      <c r="A126" s="72">
        <f t="shared" si="6"/>
        <v>121</v>
      </c>
      <c r="B126" s="73" t="s">
        <v>2143</v>
      </c>
      <c r="C126" s="72">
        <v>40427</v>
      </c>
      <c r="D126" s="72" t="s">
        <v>2764</v>
      </c>
      <c r="E126" s="74">
        <f t="shared" si="7"/>
        <v>954822.66</v>
      </c>
      <c r="F126" s="74">
        <f t="shared" si="5"/>
        <v>943593.6</v>
      </c>
      <c r="G126" s="75">
        <v>0</v>
      </c>
      <c r="H126" s="76">
        <v>943593.6</v>
      </c>
      <c r="I126" s="74">
        <v>0</v>
      </c>
      <c r="J126" s="74">
        <v>0</v>
      </c>
      <c r="K126" s="77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8">
        <v>0</v>
      </c>
      <c r="V126" s="78">
        <v>0</v>
      </c>
      <c r="W126" s="78">
        <v>0</v>
      </c>
      <c r="X126" s="78">
        <v>11229.06</v>
      </c>
    </row>
    <row r="127" spans="1:24" ht="20.25" x14ac:dyDescent="0.3">
      <c r="A127" s="72">
        <f t="shared" si="6"/>
        <v>122</v>
      </c>
      <c r="B127" s="73" t="s">
        <v>2144</v>
      </c>
      <c r="C127" s="72">
        <v>40471</v>
      </c>
      <c r="D127" s="72" t="s">
        <v>2764</v>
      </c>
      <c r="E127" s="74">
        <f t="shared" si="7"/>
        <v>2083070.0699999998</v>
      </c>
      <c r="F127" s="74">
        <f t="shared" si="5"/>
        <v>2058572.4</v>
      </c>
      <c r="G127" s="75">
        <v>0</v>
      </c>
      <c r="H127" s="76">
        <v>2058572.4</v>
      </c>
      <c r="I127" s="74">
        <v>0</v>
      </c>
      <c r="J127" s="74">
        <v>0</v>
      </c>
      <c r="K127" s="77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8">
        <v>0</v>
      </c>
      <c r="V127" s="78">
        <v>0</v>
      </c>
      <c r="W127" s="78">
        <v>0</v>
      </c>
      <c r="X127" s="78">
        <v>24497.67</v>
      </c>
    </row>
    <row r="128" spans="1:24" ht="20.25" x14ac:dyDescent="0.3">
      <c r="A128" s="72">
        <f t="shared" si="6"/>
        <v>123</v>
      </c>
      <c r="B128" s="73" t="s">
        <v>2145</v>
      </c>
      <c r="C128" s="72">
        <v>39996</v>
      </c>
      <c r="D128" s="72" t="s">
        <v>2764</v>
      </c>
      <c r="E128" s="74">
        <f t="shared" si="7"/>
        <v>554023.93000000005</v>
      </c>
      <c r="F128" s="74">
        <f t="shared" si="5"/>
        <v>547508.4</v>
      </c>
      <c r="G128" s="75">
        <v>0</v>
      </c>
      <c r="H128" s="76">
        <v>547508.4</v>
      </c>
      <c r="I128" s="74">
        <v>0</v>
      </c>
      <c r="J128" s="74">
        <v>0</v>
      </c>
      <c r="K128" s="77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8">
        <v>0</v>
      </c>
      <c r="V128" s="78">
        <v>0</v>
      </c>
      <c r="W128" s="78">
        <v>0</v>
      </c>
      <c r="X128" s="78">
        <v>6515.53</v>
      </c>
    </row>
    <row r="129" spans="1:24" ht="20.25" x14ac:dyDescent="0.3">
      <c r="A129" s="72">
        <f t="shared" si="6"/>
        <v>124</v>
      </c>
      <c r="B129" s="73" t="s">
        <v>2146</v>
      </c>
      <c r="C129" s="72">
        <v>40709</v>
      </c>
      <c r="D129" s="72" t="s">
        <v>2764</v>
      </c>
      <c r="E129" s="74">
        <f t="shared" si="7"/>
        <v>2083070.0799999998</v>
      </c>
      <c r="F129" s="74">
        <f t="shared" si="5"/>
        <v>2058572.4</v>
      </c>
      <c r="G129" s="75">
        <v>0</v>
      </c>
      <c r="H129" s="76">
        <v>2058572.4</v>
      </c>
      <c r="I129" s="74">
        <v>0</v>
      </c>
      <c r="J129" s="74">
        <v>0</v>
      </c>
      <c r="K129" s="77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8">
        <v>0</v>
      </c>
      <c r="V129" s="78">
        <v>0</v>
      </c>
      <c r="W129" s="78">
        <v>0</v>
      </c>
      <c r="X129" s="78">
        <v>24497.68</v>
      </c>
    </row>
    <row r="130" spans="1:24" ht="20.25" x14ac:dyDescent="0.3">
      <c r="A130" s="72">
        <f t="shared" si="6"/>
        <v>125</v>
      </c>
      <c r="B130" s="73" t="s">
        <v>2147</v>
      </c>
      <c r="C130" s="72">
        <v>40668</v>
      </c>
      <c r="D130" s="72" t="s">
        <v>2764</v>
      </c>
      <c r="E130" s="74">
        <f t="shared" si="7"/>
        <v>1939021.2100000002</v>
      </c>
      <c r="F130" s="74">
        <f t="shared" si="5"/>
        <v>1916217.6</v>
      </c>
      <c r="G130" s="75">
        <v>0</v>
      </c>
      <c r="H130" s="76">
        <v>1916217.6</v>
      </c>
      <c r="I130" s="74">
        <v>0</v>
      </c>
      <c r="J130" s="74">
        <v>0</v>
      </c>
      <c r="K130" s="77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8">
        <v>0</v>
      </c>
      <c r="V130" s="78">
        <v>0</v>
      </c>
      <c r="W130" s="78">
        <v>0</v>
      </c>
      <c r="X130" s="78">
        <v>22803.61</v>
      </c>
    </row>
    <row r="131" spans="1:24" ht="20.25" x14ac:dyDescent="0.3">
      <c r="A131" s="72">
        <f t="shared" si="6"/>
        <v>126</v>
      </c>
      <c r="B131" s="73" t="s">
        <v>2148</v>
      </c>
      <c r="C131" s="72">
        <v>40926</v>
      </c>
      <c r="D131" s="72" t="s">
        <v>2764</v>
      </c>
      <c r="E131" s="74">
        <f t="shared" si="7"/>
        <v>2475719.7799999998</v>
      </c>
      <c r="F131" s="74">
        <f t="shared" si="5"/>
        <v>2446604.4</v>
      </c>
      <c r="G131" s="75">
        <v>0</v>
      </c>
      <c r="H131" s="76">
        <v>2446604.4</v>
      </c>
      <c r="I131" s="74">
        <v>0</v>
      </c>
      <c r="J131" s="74">
        <v>0</v>
      </c>
      <c r="K131" s="77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8">
        <v>0</v>
      </c>
      <c r="V131" s="78">
        <v>0</v>
      </c>
      <c r="W131" s="78">
        <v>0</v>
      </c>
      <c r="X131" s="78">
        <v>29115.38</v>
      </c>
    </row>
    <row r="132" spans="1:24" ht="20.25" x14ac:dyDescent="0.3">
      <c r="A132" s="72">
        <f t="shared" si="6"/>
        <v>127</v>
      </c>
      <c r="B132" s="73" t="s">
        <v>2149</v>
      </c>
      <c r="C132" s="72">
        <v>40925</v>
      </c>
      <c r="D132" s="72" t="s">
        <v>2764</v>
      </c>
      <c r="E132" s="74">
        <f t="shared" si="7"/>
        <v>2501787.9500000002</v>
      </c>
      <c r="F132" s="74">
        <f t="shared" si="5"/>
        <v>2472366</v>
      </c>
      <c r="G132" s="75">
        <v>0</v>
      </c>
      <c r="H132" s="76">
        <v>2472366</v>
      </c>
      <c r="I132" s="74">
        <v>0</v>
      </c>
      <c r="J132" s="74">
        <v>0</v>
      </c>
      <c r="K132" s="77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8">
        <v>0</v>
      </c>
      <c r="V132" s="78">
        <v>0</v>
      </c>
      <c r="W132" s="78">
        <v>0</v>
      </c>
      <c r="X132" s="78">
        <v>29421.95</v>
      </c>
    </row>
    <row r="133" spans="1:24" ht="20.25" x14ac:dyDescent="0.3">
      <c r="A133" s="72">
        <f t="shared" si="6"/>
        <v>128</v>
      </c>
      <c r="B133" s="73" t="s">
        <v>2150</v>
      </c>
      <c r="C133" s="72">
        <v>40919</v>
      </c>
      <c r="D133" s="72" t="s">
        <v>2764</v>
      </c>
      <c r="E133" s="74">
        <f t="shared" ref="E133:E148" si="8">SUM(G133:X133)</f>
        <v>2402767.0300000003</v>
      </c>
      <c r="F133" s="74">
        <f t="shared" si="5"/>
        <v>2374509.6</v>
      </c>
      <c r="G133" s="75">
        <v>0</v>
      </c>
      <c r="H133" s="76">
        <v>2374509.6</v>
      </c>
      <c r="I133" s="74">
        <v>0</v>
      </c>
      <c r="J133" s="74">
        <v>0</v>
      </c>
      <c r="K133" s="77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8">
        <v>0</v>
      </c>
      <c r="V133" s="78">
        <v>0</v>
      </c>
      <c r="W133" s="78">
        <v>0</v>
      </c>
      <c r="X133" s="78">
        <v>28257.43</v>
      </c>
    </row>
    <row r="134" spans="1:24" ht="20.25" x14ac:dyDescent="0.3">
      <c r="A134" s="72">
        <f t="shared" si="6"/>
        <v>129</v>
      </c>
      <c r="B134" s="73" t="s">
        <v>2151</v>
      </c>
      <c r="C134" s="72">
        <v>40918</v>
      </c>
      <c r="D134" s="72" t="s">
        <v>2764</v>
      </c>
      <c r="E134" s="74">
        <f t="shared" si="8"/>
        <v>2475719.7799999998</v>
      </c>
      <c r="F134" s="74">
        <f t="shared" ref="F134:F150" si="9">SUM(G134:W134)</f>
        <v>2446604.4</v>
      </c>
      <c r="G134" s="75">
        <v>0</v>
      </c>
      <c r="H134" s="76">
        <v>2446604.4</v>
      </c>
      <c r="I134" s="74">
        <v>0</v>
      </c>
      <c r="J134" s="74">
        <v>0</v>
      </c>
      <c r="K134" s="77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8">
        <v>0</v>
      </c>
      <c r="V134" s="78">
        <v>0</v>
      </c>
      <c r="W134" s="78">
        <v>0</v>
      </c>
      <c r="X134" s="78">
        <v>29115.38</v>
      </c>
    </row>
    <row r="135" spans="1:24" ht="20.25" x14ac:dyDescent="0.3">
      <c r="A135" s="72">
        <f t="shared" ref="A135:A150" si="10">A134+1</f>
        <v>130</v>
      </c>
      <c r="B135" s="73" t="s">
        <v>2152</v>
      </c>
      <c r="C135" s="72">
        <v>40917</v>
      </c>
      <c r="D135" s="72" t="s">
        <v>2764</v>
      </c>
      <c r="E135" s="74">
        <f t="shared" si="8"/>
        <v>2475719.7799999998</v>
      </c>
      <c r="F135" s="74">
        <f t="shared" si="9"/>
        <v>2446604.4</v>
      </c>
      <c r="G135" s="75">
        <v>0</v>
      </c>
      <c r="H135" s="76">
        <v>2446604.4</v>
      </c>
      <c r="I135" s="74">
        <v>0</v>
      </c>
      <c r="J135" s="74">
        <v>0</v>
      </c>
      <c r="K135" s="77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8">
        <v>0</v>
      </c>
      <c r="V135" s="78">
        <v>0</v>
      </c>
      <c r="W135" s="78">
        <v>0</v>
      </c>
      <c r="X135" s="78">
        <v>29115.38</v>
      </c>
    </row>
    <row r="136" spans="1:24" ht="20.25" x14ac:dyDescent="0.3">
      <c r="A136" s="72">
        <f t="shared" si="10"/>
        <v>131</v>
      </c>
      <c r="B136" s="73" t="s">
        <v>2153</v>
      </c>
      <c r="C136" s="72">
        <v>40900</v>
      </c>
      <c r="D136" s="72" t="s">
        <v>2764</v>
      </c>
      <c r="E136" s="74">
        <f t="shared" si="8"/>
        <v>3613156.86</v>
      </c>
      <c r="F136" s="74">
        <f t="shared" si="9"/>
        <v>3570664.8</v>
      </c>
      <c r="G136" s="75">
        <v>0</v>
      </c>
      <c r="H136" s="76">
        <v>3570664.8</v>
      </c>
      <c r="I136" s="74">
        <v>0</v>
      </c>
      <c r="J136" s="74">
        <v>0</v>
      </c>
      <c r="K136" s="77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8">
        <v>0</v>
      </c>
      <c r="V136" s="78">
        <v>0</v>
      </c>
      <c r="W136" s="78">
        <v>0</v>
      </c>
      <c r="X136" s="78">
        <v>42492.06</v>
      </c>
    </row>
    <row r="137" spans="1:24" ht="20.25" x14ac:dyDescent="0.3">
      <c r="A137" s="72">
        <f t="shared" si="10"/>
        <v>132</v>
      </c>
      <c r="B137" s="73" t="s">
        <v>2154</v>
      </c>
      <c r="C137" s="72">
        <v>39386</v>
      </c>
      <c r="D137" s="72" t="s">
        <v>2764</v>
      </c>
      <c r="E137" s="74">
        <f t="shared" si="8"/>
        <v>3613156.86</v>
      </c>
      <c r="F137" s="74">
        <f t="shared" si="9"/>
        <v>3570664.8</v>
      </c>
      <c r="G137" s="75">
        <v>0</v>
      </c>
      <c r="H137" s="76">
        <v>3570664.8</v>
      </c>
      <c r="I137" s="74">
        <v>0</v>
      </c>
      <c r="J137" s="74">
        <v>0</v>
      </c>
      <c r="K137" s="77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8">
        <v>0</v>
      </c>
      <c r="V137" s="78">
        <v>0</v>
      </c>
      <c r="W137" s="78">
        <v>0</v>
      </c>
      <c r="X137" s="78">
        <v>42492.06</v>
      </c>
    </row>
    <row r="138" spans="1:24" ht="20.25" x14ac:dyDescent="0.3">
      <c r="A138" s="72">
        <f t="shared" si="10"/>
        <v>133</v>
      </c>
      <c r="B138" s="73" t="s">
        <v>2155</v>
      </c>
      <c r="C138" s="72">
        <v>40786</v>
      </c>
      <c r="D138" s="72" t="s">
        <v>2764</v>
      </c>
      <c r="E138" s="74">
        <f t="shared" si="8"/>
        <v>2965455.5</v>
      </c>
      <c r="F138" s="74">
        <f t="shared" si="9"/>
        <v>2930292</v>
      </c>
      <c r="G138" s="75">
        <v>0</v>
      </c>
      <c r="H138" s="76">
        <v>2930292</v>
      </c>
      <c r="I138" s="74">
        <v>0</v>
      </c>
      <c r="J138" s="74">
        <v>0</v>
      </c>
      <c r="K138" s="77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8">
        <v>0</v>
      </c>
      <c r="V138" s="78">
        <v>0</v>
      </c>
      <c r="W138" s="78">
        <v>0</v>
      </c>
      <c r="X138" s="78">
        <v>35163.5</v>
      </c>
    </row>
    <row r="139" spans="1:24" ht="20.25" x14ac:dyDescent="0.3">
      <c r="A139" s="72">
        <f t="shared" si="10"/>
        <v>134</v>
      </c>
      <c r="B139" s="73" t="s">
        <v>2156</v>
      </c>
      <c r="C139" s="72">
        <v>39396</v>
      </c>
      <c r="D139" s="72" t="s">
        <v>2764</v>
      </c>
      <c r="E139" s="74">
        <f t="shared" si="8"/>
        <v>3549177.51</v>
      </c>
      <c r="F139" s="74">
        <f t="shared" si="9"/>
        <v>3507092.4</v>
      </c>
      <c r="G139" s="75">
        <v>0</v>
      </c>
      <c r="H139" s="76">
        <v>3507092.4</v>
      </c>
      <c r="I139" s="74">
        <v>0</v>
      </c>
      <c r="J139" s="74">
        <v>0</v>
      </c>
      <c r="K139" s="77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8">
        <v>0</v>
      </c>
      <c r="V139" s="78">
        <v>0</v>
      </c>
      <c r="W139" s="78">
        <v>0</v>
      </c>
      <c r="X139" s="78">
        <v>42085.11</v>
      </c>
    </row>
    <row r="140" spans="1:24" ht="20.25" x14ac:dyDescent="0.3">
      <c r="A140" s="72">
        <f t="shared" si="10"/>
        <v>135</v>
      </c>
      <c r="B140" s="73" t="s">
        <v>2157</v>
      </c>
      <c r="C140" s="72">
        <v>40689</v>
      </c>
      <c r="D140" s="72" t="s">
        <v>2764</v>
      </c>
      <c r="E140" s="74">
        <f t="shared" si="8"/>
        <v>275051.88</v>
      </c>
      <c r="F140" s="74">
        <f t="shared" si="9"/>
        <v>271790.40000000002</v>
      </c>
      <c r="G140" s="75">
        <v>0</v>
      </c>
      <c r="H140" s="76">
        <v>271790.40000000002</v>
      </c>
      <c r="I140" s="74">
        <v>0</v>
      </c>
      <c r="J140" s="74">
        <v>0</v>
      </c>
      <c r="K140" s="77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8">
        <v>0</v>
      </c>
      <c r="V140" s="78">
        <v>0</v>
      </c>
      <c r="W140" s="78">
        <v>0</v>
      </c>
      <c r="X140" s="78">
        <v>3261.48</v>
      </c>
    </row>
    <row r="141" spans="1:24" ht="20.25" x14ac:dyDescent="0.3">
      <c r="A141" s="72">
        <f t="shared" si="10"/>
        <v>136</v>
      </c>
      <c r="B141" s="73" t="s">
        <v>2158</v>
      </c>
      <c r="C141" s="72">
        <v>40910</v>
      </c>
      <c r="D141" s="72" t="s">
        <v>2764</v>
      </c>
      <c r="E141" s="74">
        <f t="shared" si="8"/>
        <v>2572918.92</v>
      </c>
      <c r="F141" s="74">
        <f t="shared" si="9"/>
        <v>2542410</v>
      </c>
      <c r="G141" s="75">
        <v>0</v>
      </c>
      <c r="H141" s="76">
        <v>2542410</v>
      </c>
      <c r="I141" s="74">
        <v>0</v>
      </c>
      <c r="J141" s="74">
        <v>0</v>
      </c>
      <c r="K141" s="77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8">
        <v>0</v>
      </c>
      <c r="V141" s="78">
        <v>0</v>
      </c>
      <c r="W141" s="78">
        <v>0</v>
      </c>
      <c r="X141" s="78">
        <v>30508.92</v>
      </c>
    </row>
    <row r="142" spans="1:24" ht="20.25" x14ac:dyDescent="0.3">
      <c r="A142" s="72">
        <f t="shared" si="10"/>
        <v>137</v>
      </c>
      <c r="B142" s="73" t="s">
        <v>2159</v>
      </c>
      <c r="C142" s="72">
        <v>40855</v>
      </c>
      <c r="D142" s="72" t="s">
        <v>2764</v>
      </c>
      <c r="E142" s="74">
        <f t="shared" si="8"/>
        <v>2419930.02</v>
      </c>
      <c r="F142" s="74">
        <f t="shared" si="9"/>
        <v>2391235.2000000002</v>
      </c>
      <c r="G142" s="75">
        <v>0</v>
      </c>
      <c r="H142" s="76">
        <v>2391235.2000000002</v>
      </c>
      <c r="I142" s="74">
        <v>0</v>
      </c>
      <c r="J142" s="74">
        <v>0</v>
      </c>
      <c r="K142" s="77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8">
        <v>0</v>
      </c>
      <c r="V142" s="78">
        <v>0</v>
      </c>
      <c r="W142" s="78">
        <v>0</v>
      </c>
      <c r="X142" s="78">
        <v>28694.82</v>
      </c>
    </row>
    <row r="143" spans="1:24" ht="20.25" x14ac:dyDescent="0.3">
      <c r="A143" s="72">
        <f t="shared" si="10"/>
        <v>138</v>
      </c>
      <c r="B143" s="73" t="s">
        <v>2160</v>
      </c>
      <c r="C143" s="72">
        <v>40034</v>
      </c>
      <c r="D143" s="72" t="s">
        <v>2764</v>
      </c>
      <c r="E143" s="74">
        <f t="shared" si="8"/>
        <v>2904958.9499999997</v>
      </c>
      <c r="F143" s="74">
        <f t="shared" si="9"/>
        <v>2870512.8</v>
      </c>
      <c r="G143" s="75">
        <v>0</v>
      </c>
      <c r="H143" s="76">
        <v>2870512.8</v>
      </c>
      <c r="I143" s="74">
        <v>0</v>
      </c>
      <c r="J143" s="74">
        <v>0</v>
      </c>
      <c r="K143" s="77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8">
        <v>0</v>
      </c>
      <c r="V143" s="78">
        <v>0</v>
      </c>
      <c r="W143" s="78">
        <v>0</v>
      </c>
      <c r="X143" s="78">
        <v>34446.15</v>
      </c>
    </row>
    <row r="144" spans="1:24" ht="20.25" x14ac:dyDescent="0.3">
      <c r="A144" s="72">
        <f t="shared" si="10"/>
        <v>139</v>
      </c>
      <c r="B144" s="73" t="s">
        <v>2161</v>
      </c>
      <c r="C144" s="72">
        <v>39563</v>
      </c>
      <c r="D144" s="72" t="s">
        <v>2766</v>
      </c>
      <c r="E144" s="74">
        <f t="shared" si="8"/>
        <v>12012050.09</v>
      </c>
      <c r="F144" s="74">
        <f t="shared" si="9"/>
        <v>11874888</v>
      </c>
      <c r="G144" s="75">
        <v>0</v>
      </c>
      <c r="H144" s="76">
        <v>0</v>
      </c>
      <c r="I144" s="74">
        <v>0</v>
      </c>
      <c r="J144" s="74">
        <v>0</v>
      </c>
      <c r="K144" s="77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1083673.2</v>
      </c>
      <c r="Q144" s="74">
        <v>10791214.800000001</v>
      </c>
      <c r="R144" s="74">
        <v>0</v>
      </c>
      <c r="S144" s="74">
        <v>0</v>
      </c>
      <c r="T144" s="74">
        <v>0</v>
      </c>
      <c r="U144" s="78">
        <v>0</v>
      </c>
      <c r="V144" s="78">
        <v>0</v>
      </c>
      <c r="W144" s="78">
        <v>0</v>
      </c>
      <c r="X144" s="78">
        <v>137162.09</v>
      </c>
    </row>
    <row r="145" spans="1:24" ht="20.25" x14ac:dyDescent="0.3">
      <c r="A145" s="72">
        <f t="shared" si="10"/>
        <v>140</v>
      </c>
      <c r="B145" s="73" t="s">
        <v>2162</v>
      </c>
      <c r="C145" s="72">
        <v>39940</v>
      </c>
      <c r="D145" s="72" t="s">
        <v>2766</v>
      </c>
      <c r="E145" s="74">
        <f t="shared" si="8"/>
        <v>22918288.949999999</v>
      </c>
      <c r="F145" s="74">
        <f t="shared" si="9"/>
        <v>22613876.399999999</v>
      </c>
      <c r="G145" s="75">
        <v>0</v>
      </c>
      <c r="H145" s="76">
        <v>0</v>
      </c>
      <c r="I145" s="74">
        <v>0</v>
      </c>
      <c r="J145" s="74">
        <v>0</v>
      </c>
      <c r="K145" s="77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1814110.7999999998</v>
      </c>
      <c r="Q145" s="74">
        <v>20799765.599999998</v>
      </c>
      <c r="R145" s="74">
        <v>0</v>
      </c>
      <c r="S145" s="74">
        <v>0</v>
      </c>
      <c r="T145" s="74">
        <v>0</v>
      </c>
      <c r="U145" s="78">
        <v>0</v>
      </c>
      <c r="V145" s="78">
        <v>0</v>
      </c>
      <c r="W145" s="78">
        <v>0</v>
      </c>
      <c r="X145" s="78">
        <v>304412.55</v>
      </c>
    </row>
    <row r="146" spans="1:24" ht="20.25" x14ac:dyDescent="0.3">
      <c r="A146" s="72">
        <f t="shared" si="10"/>
        <v>141</v>
      </c>
      <c r="B146" s="80" t="s">
        <v>2276</v>
      </c>
      <c r="C146" s="72">
        <v>39575</v>
      </c>
      <c r="D146" s="72" t="s">
        <v>2766</v>
      </c>
      <c r="E146" s="74">
        <f t="shared" si="8"/>
        <v>108417.60000000001</v>
      </c>
      <c r="F146" s="74">
        <f t="shared" si="9"/>
        <v>108417.60000000001</v>
      </c>
      <c r="G146" s="75">
        <v>0</v>
      </c>
      <c r="H146" s="76">
        <v>0</v>
      </c>
      <c r="I146" s="74">
        <v>0</v>
      </c>
      <c r="J146" s="74">
        <v>0</v>
      </c>
      <c r="K146" s="77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8">
        <v>108417.60000000001</v>
      </c>
      <c r="V146" s="78">
        <v>0</v>
      </c>
      <c r="W146" s="78">
        <v>0</v>
      </c>
      <c r="X146" s="78">
        <v>0</v>
      </c>
    </row>
    <row r="147" spans="1:24" ht="20.25" x14ac:dyDescent="0.3">
      <c r="A147" s="72">
        <f t="shared" si="10"/>
        <v>142</v>
      </c>
      <c r="B147" s="73" t="s">
        <v>2675</v>
      </c>
      <c r="C147" s="72">
        <v>39827</v>
      </c>
      <c r="D147" s="72" t="s">
        <v>2766</v>
      </c>
      <c r="E147" s="74">
        <f t="shared" si="8"/>
        <v>4187620.01</v>
      </c>
      <c r="F147" s="74">
        <f t="shared" si="9"/>
        <v>4126929.86</v>
      </c>
      <c r="G147" s="75">
        <v>4126929.86</v>
      </c>
      <c r="H147" s="76">
        <v>0</v>
      </c>
      <c r="I147" s="74">
        <v>0</v>
      </c>
      <c r="J147" s="74">
        <v>0</v>
      </c>
      <c r="K147" s="77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8">
        <v>0</v>
      </c>
      <c r="V147" s="78">
        <v>0</v>
      </c>
      <c r="W147" s="78">
        <v>0</v>
      </c>
      <c r="X147" s="78">
        <v>60690.15</v>
      </c>
    </row>
    <row r="148" spans="1:24" ht="20.25" x14ac:dyDescent="0.3">
      <c r="A148" s="72">
        <f t="shared" si="10"/>
        <v>143</v>
      </c>
      <c r="B148" s="73" t="s">
        <v>2568</v>
      </c>
      <c r="C148" s="72">
        <v>40985</v>
      </c>
      <c r="D148" s="72" t="s">
        <v>2766</v>
      </c>
      <c r="E148" s="74">
        <f t="shared" si="8"/>
        <v>601687</v>
      </c>
      <c r="F148" s="74">
        <f t="shared" si="9"/>
        <v>601687</v>
      </c>
      <c r="G148" s="75">
        <v>0</v>
      </c>
      <c r="H148" s="76">
        <v>0</v>
      </c>
      <c r="I148" s="74">
        <v>0</v>
      </c>
      <c r="J148" s="74">
        <v>0</v>
      </c>
      <c r="K148" s="77">
        <v>0</v>
      </c>
      <c r="L148" s="74">
        <v>0</v>
      </c>
      <c r="M148" s="74">
        <v>0</v>
      </c>
      <c r="N148" s="74">
        <v>0</v>
      </c>
      <c r="O148" s="74">
        <v>601687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8">
        <v>0</v>
      </c>
      <c r="V148" s="78">
        <v>0</v>
      </c>
      <c r="W148" s="78">
        <v>0</v>
      </c>
      <c r="X148" s="78">
        <v>0</v>
      </c>
    </row>
    <row r="149" spans="1:24" ht="20.25" x14ac:dyDescent="0.25">
      <c r="A149" s="72">
        <f t="shared" si="10"/>
        <v>144</v>
      </c>
      <c r="B149" s="73" t="s">
        <v>2753</v>
      </c>
      <c r="C149" s="72">
        <v>39908</v>
      </c>
      <c r="D149" s="72" t="s">
        <v>2766</v>
      </c>
      <c r="E149" s="74">
        <f>SUM(G149:X149)</f>
        <v>399603.72</v>
      </c>
      <c r="F149" s="74">
        <f t="shared" si="9"/>
        <v>399603.72</v>
      </c>
      <c r="G149" s="75">
        <v>0</v>
      </c>
      <c r="H149" s="76">
        <v>0</v>
      </c>
      <c r="I149" s="74">
        <v>0</v>
      </c>
      <c r="J149" s="74">
        <v>0</v>
      </c>
      <c r="K149" s="77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399603.72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</row>
    <row r="150" spans="1:24" ht="20.25" x14ac:dyDescent="0.25">
      <c r="A150" s="72">
        <f t="shared" si="10"/>
        <v>145</v>
      </c>
      <c r="B150" s="73" t="s">
        <v>2754</v>
      </c>
      <c r="C150" s="72">
        <v>39830</v>
      </c>
      <c r="D150" s="72" t="s">
        <v>2766</v>
      </c>
      <c r="E150" s="74">
        <f>SUM(G150:X150)</f>
        <v>379240.57</v>
      </c>
      <c r="F150" s="74">
        <f t="shared" si="9"/>
        <v>379240.57</v>
      </c>
      <c r="G150" s="75">
        <v>0</v>
      </c>
      <c r="H150" s="76">
        <v>379240.57</v>
      </c>
      <c r="I150" s="74">
        <v>0</v>
      </c>
      <c r="J150" s="74">
        <v>0</v>
      </c>
      <c r="K150" s="77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</row>
    <row r="151" spans="1:24" ht="20.25" x14ac:dyDescent="0.25">
      <c r="A151" s="82" t="s">
        <v>22</v>
      </c>
      <c r="B151" s="79"/>
      <c r="C151" s="83" t="s">
        <v>172</v>
      </c>
      <c r="D151" s="83"/>
      <c r="E151" s="84">
        <f>SUM(E6:E150)</f>
        <v>904870270.55000019</v>
      </c>
      <c r="F151" s="84">
        <f t="shared" ref="F151:X151" si="11">SUM(F6:F150)</f>
        <v>894006166.37000012</v>
      </c>
      <c r="G151" s="84">
        <f t="shared" si="11"/>
        <v>230243095.37000006</v>
      </c>
      <c r="H151" s="84">
        <f t="shared" si="11"/>
        <v>102568716.90000001</v>
      </c>
      <c r="I151" s="84">
        <f t="shared" si="11"/>
        <v>6155750.6199999992</v>
      </c>
      <c r="J151" s="84">
        <f t="shared" si="11"/>
        <v>5837460.5600000005</v>
      </c>
      <c r="K151" s="84">
        <f t="shared" si="11"/>
        <v>5020736.96</v>
      </c>
      <c r="L151" s="84">
        <f t="shared" si="11"/>
        <v>7345766.8199999975</v>
      </c>
      <c r="M151" s="84">
        <f t="shared" si="11"/>
        <v>0</v>
      </c>
      <c r="N151" s="84">
        <f t="shared" si="11"/>
        <v>106936167.61</v>
      </c>
      <c r="O151" s="84">
        <f t="shared" si="11"/>
        <v>115115331.72</v>
      </c>
      <c r="P151" s="84">
        <f t="shared" si="11"/>
        <v>36579333.259999998</v>
      </c>
      <c r="Q151" s="84">
        <f t="shared" si="11"/>
        <v>244061070.48999998</v>
      </c>
      <c r="R151" s="84">
        <f t="shared" si="11"/>
        <v>0</v>
      </c>
      <c r="S151" s="84">
        <f t="shared" si="11"/>
        <v>0</v>
      </c>
      <c r="T151" s="84">
        <f t="shared" si="11"/>
        <v>30755289.799999997</v>
      </c>
      <c r="U151" s="84">
        <f t="shared" si="11"/>
        <v>3387446.2600000002</v>
      </c>
      <c r="V151" s="84">
        <f t="shared" si="11"/>
        <v>0</v>
      </c>
      <c r="W151" s="84">
        <f t="shared" si="11"/>
        <v>0</v>
      </c>
      <c r="X151" s="84">
        <f t="shared" si="11"/>
        <v>10864104.180000003</v>
      </c>
    </row>
    <row r="152" spans="1:24" ht="20.25" x14ac:dyDescent="0.25">
      <c r="A152" s="104"/>
      <c r="B152" s="104"/>
      <c r="C152" s="104"/>
      <c r="D152" s="104"/>
      <c r="E152" s="104"/>
      <c r="F152" s="104"/>
      <c r="G152" s="105"/>
      <c r="H152" s="105"/>
      <c r="I152" s="105"/>
      <c r="J152" s="105"/>
      <c r="K152" s="105"/>
      <c r="L152" s="104" t="s">
        <v>80</v>
      </c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</row>
    <row r="153" spans="1:24" ht="20.25" x14ac:dyDescent="0.3">
      <c r="A153" s="106"/>
      <c r="B153" s="107"/>
      <c r="C153" s="107"/>
      <c r="D153" s="107"/>
      <c r="E153" s="107"/>
      <c r="F153" s="107"/>
      <c r="G153" s="108"/>
      <c r="H153" s="108"/>
      <c r="I153" s="108"/>
      <c r="J153" s="108"/>
      <c r="K153" s="108"/>
      <c r="L153" s="108" t="s">
        <v>1907</v>
      </c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</row>
    <row r="154" spans="1:24" ht="20.25" x14ac:dyDescent="0.3">
      <c r="A154" s="109">
        <v>1</v>
      </c>
      <c r="B154" s="110" t="s">
        <v>759</v>
      </c>
      <c r="C154" s="109">
        <v>39778</v>
      </c>
      <c r="D154" s="109"/>
      <c r="E154" s="111">
        <f t="shared" ref="E154:E185" si="12">SUM(G154:X154)</f>
        <v>0</v>
      </c>
      <c r="F154" s="111">
        <f t="shared" ref="F154:F217" si="13">SUM(G154:W154)</f>
        <v>0</v>
      </c>
      <c r="G154" s="112">
        <v>0</v>
      </c>
      <c r="H154" s="113">
        <v>0</v>
      </c>
      <c r="I154" s="111">
        <v>0</v>
      </c>
      <c r="J154" s="111">
        <v>0</v>
      </c>
      <c r="K154" s="114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5">
        <v>0</v>
      </c>
      <c r="V154" s="115">
        <v>0</v>
      </c>
      <c r="W154" s="115">
        <v>0</v>
      </c>
      <c r="X154" s="115">
        <v>0</v>
      </c>
    </row>
    <row r="155" spans="1:24" ht="20.25" x14ac:dyDescent="0.3">
      <c r="A155" s="109">
        <f t="shared" ref="A155:A218" si="14">A154+1</f>
        <v>2</v>
      </c>
      <c r="B155" s="110" t="s">
        <v>760</v>
      </c>
      <c r="C155" s="109">
        <v>39789</v>
      </c>
      <c r="D155" s="109"/>
      <c r="E155" s="111">
        <f t="shared" si="12"/>
        <v>0</v>
      </c>
      <c r="F155" s="111">
        <f t="shared" si="13"/>
        <v>0</v>
      </c>
      <c r="G155" s="112">
        <v>0</v>
      </c>
      <c r="H155" s="113">
        <v>0</v>
      </c>
      <c r="I155" s="111">
        <v>0</v>
      </c>
      <c r="J155" s="111">
        <v>0</v>
      </c>
      <c r="K155" s="114">
        <v>0</v>
      </c>
      <c r="L155" s="111">
        <v>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5">
        <v>0</v>
      </c>
      <c r="V155" s="115">
        <v>0</v>
      </c>
      <c r="W155" s="115">
        <v>0</v>
      </c>
      <c r="X155" s="115">
        <v>0</v>
      </c>
    </row>
    <row r="156" spans="1:24" ht="20.25" x14ac:dyDescent="0.3">
      <c r="A156" s="109">
        <f t="shared" si="14"/>
        <v>3</v>
      </c>
      <c r="B156" s="110" t="s">
        <v>46</v>
      </c>
      <c r="C156" s="109">
        <v>39689</v>
      </c>
      <c r="D156" s="109"/>
      <c r="E156" s="111">
        <f t="shared" si="12"/>
        <v>0</v>
      </c>
      <c r="F156" s="111">
        <f t="shared" si="13"/>
        <v>0</v>
      </c>
      <c r="G156" s="111">
        <v>0</v>
      </c>
      <c r="H156" s="113">
        <v>0</v>
      </c>
      <c r="I156" s="111">
        <v>0</v>
      </c>
      <c r="J156" s="111">
        <v>0</v>
      </c>
      <c r="K156" s="114">
        <v>0</v>
      </c>
      <c r="L156" s="111">
        <v>0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1">
        <v>0</v>
      </c>
      <c r="S156" s="111">
        <v>0</v>
      </c>
      <c r="T156" s="111">
        <v>0</v>
      </c>
      <c r="U156" s="115">
        <v>0</v>
      </c>
      <c r="V156" s="115">
        <v>0</v>
      </c>
      <c r="W156" s="115">
        <v>0</v>
      </c>
      <c r="X156" s="115">
        <v>0</v>
      </c>
    </row>
    <row r="157" spans="1:24" ht="20.25" x14ac:dyDescent="0.3">
      <c r="A157" s="109">
        <f t="shared" si="14"/>
        <v>4</v>
      </c>
      <c r="B157" s="110" t="s">
        <v>761</v>
      </c>
      <c r="C157" s="109">
        <v>40834</v>
      </c>
      <c r="D157" s="109"/>
      <c r="E157" s="111">
        <f t="shared" si="12"/>
        <v>0</v>
      </c>
      <c r="F157" s="111">
        <f t="shared" si="13"/>
        <v>0</v>
      </c>
      <c r="G157" s="112">
        <v>0</v>
      </c>
      <c r="H157" s="113">
        <v>0</v>
      </c>
      <c r="I157" s="111">
        <v>0</v>
      </c>
      <c r="J157" s="111">
        <v>0</v>
      </c>
      <c r="K157" s="114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5">
        <v>0</v>
      </c>
      <c r="V157" s="115">
        <v>0</v>
      </c>
      <c r="W157" s="115">
        <v>0</v>
      </c>
      <c r="X157" s="115">
        <v>0</v>
      </c>
    </row>
    <row r="158" spans="1:24" ht="20.25" x14ac:dyDescent="0.3">
      <c r="A158" s="109">
        <f t="shared" si="14"/>
        <v>5</v>
      </c>
      <c r="B158" s="116" t="s">
        <v>762</v>
      </c>
      <c r="C158" s="109">
        <v>40042</v>
      </c>
      <c r="D158" s="109"/>
      <c r="E158" s="111">
        <f t="shared" si="12"/>
        <v>0</v>
      </c>
      <c r="F158" s="111">
        <f t="shared" si="13"/>
        <v>0</v>
      </c>
      <c r="G158" s="112">
        <v>0</v>
      </c>
      <c r="H158" s="113">
        <v>0</v>
      </c>
      <c r="I158" s="111">
        <v>0</v>
      </c>
      <c r="J158" s="111">
        <v>0</v>
      </c>
      <c r="K158" s="114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5">
        <v>0</v>
      </c>
      <c r="V158" s="115">
        <v>0</v>
      </c>
      <c r="W158" s="115">
        <v>0</v>
      </c>
      <c r="X158" s="115">
        <v>0</v>
      </c>
    </row>
    <row r="159" spans="1:24" ht="20.25" x14ac:dyDescent="0.3">
      <c r="A159" s="109">
        <f t="shared" si="14"/>
        <v>6</v>
      </c>
      <c r="B159" s="110" t="s">
        <v>763</v>
      </c>
      <c r="C159" s="109">
        <v>40075</v>
      </c>
      <c r="D159" s="109"/>
      <c r="E159" s="111">
        <f t="shared" si="12"/>
        <v>0</v>
      </c>
      <c r="F159" s="111">
        <f t="shared" si="13"/>
        <v>0</v>
      </c>
      <c r="G159" s="112">
        <v>0</v>
      </c>
      <c r="H159" s="113">
        <v>0</v>
      </c>
      <c r="I159" s="111">
        <v>0</v>
      </c>
      <c r="J159" s="111">
        <v>0</v>
      </c>
      <c r="K159" s="114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5">
        <v>0</v>
      </c>
      <c r="V159" s="115">
        <v>0</v>
      </c>
      <c r="W159" s="115">
        <v>0</v>
      </c>
      <c r="X159" s="115">
        <v>0</v>
      </c>
    </row>
    <row r="160" spans="1:24" ht="20.25" x14ac:dyDescent="0.3">
      <c r="A160" s="109">
        <f t="shared" si="14"/>
        <v>7</v>
      </c>
      <c r="B160" s="110" t="s">
        <v>764</v>
      </c>
      <c r="C160" s="109">
        <v>40163</v>
      </c>
      <c r="D160" s="109"/>
      <c r="E160" s="111">
        <f t="shared" si="12"/>
        <v>0</v>
      </c>
      <c r="F160" s="111">
        <f t="shared" si="13"/>
        <v>0</v>
      </c>
      <c r="G160" s="112">
        <v>0</v>
      </c>
      <c r="H160" s="113">
        <v>0</v>
      </c>
      <c r="I160" s="111">
        <v>0</v>
      </c>
      <c r="J160" s="111">
        <v>0</v>
      </c>
      <c r="K160" s="114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5">
        <v>0</v>
      </c>
      <c r="V160" s="115">
        <v>0</v>
      </c>
      <c r="W160" s="115">
        <v>0</v>
      </c>
      <c r="X160" s="115">
        <v>0</v>
      </c>
    </row>
    <row r="161" spans="1:24" ht="20.25" x14ac:dyDescent="0.3">
      <c r="A161" s="109">
        <f t="shared" si="14"/>
        <v>8</v>
      </c>
      <c r="B161" s="110" t="s">
        <v>765</v>
      </c>
      <c r="C161" s="109">
        <v>40196</v>
      </c>
      <c r="D161" s="109"/>
      <c r="E161" s="111">
        <f t="shared" si="12"/>
        <v>0</v>
      </c>
      <c r="F161" s="111">
        <f t="shared" si="13"/>
        <v>0</v>
      </c>
      <c r="G161" s="112">
        <v>0</v>
      </c>
      <c r="H161" s="113">
        <v>0</v>
      </c>
      <c r="I161" s="111">
        <v>0</v>
      </c>
      <c r="J161" s="111">
        <v>0</v>
      </c>
      <c r="K161" s="114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5">
        <v>0</v>
      </c>
      <c r="V161" s="115">
        <v>0</v>
      </c>
      <c r="W161" s="115">
        <v>0</v>
      </c>
      <c r="X161" s="115">
        <v>0</v>
      </c>
    </row>
    <row r="162" spans="1:24" ht="20.25" x14ac:dyDescent="0.3">
      <c r="A162" s="109">
        <f t="shared" si="14"/>
        <v>9</v>
      </c>
      <c r="B162" s="117" t="s">
        <v>766</v>
      </c>
      <c r="C162" s="109">
        <v>39920</v>
      </c>
      <c r="D162" s="109"/>
      <c r="E162" s="111">
        <f t="shared" si="12"/>
        <v>0</v>
      </c>
      <c r="F162" s="111">
        <f t="shared" si="13"/>
        <v>0</v>
      </c>
      <c r="G162" s="112">
        <v>0</v>
      </c>
      <c r="H162" s="113">
        <v>0</v>
      </c>
      <c r="I162" s="111">
        <v>0</v>
      </c>
      <c r="J162" s="111">
        <v>0</v>
      </c>
      <c r="K162" s="114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5">
        <v>0</v>
      </c>
      <c r="V162" s="115">
        <v>0</v>
      </c>
      <c r="W162" s="115">
        <v>0</v>
      </c>
      <c r="X162" s="115">
        <v>0</v>
      </c>
    </row>
    <row r="163" spans="1:24" ht="20.25" x14ac:dyDescent="0.3">
      <c r="A163" s="109">
        <f t="shared" si="14"/>
        <v>10</v>
      </c>
      <c r="B163" s="118" t="s">
        <v>767</v>
      </c>
      <c r="C163" s="109">
        <v>40031</v>
      </c>
      <c r="D163" s="109"/>
      <c r="E163" s="111">
        <f t="shared" si="12"/>
        <v>0</v>
      </c>
      <c r="F163" s="111">
        <f t="shared" si="13"/>
        <v>0</v>
      </c>
      <c r="G163" s="112">
        <v>0</v>
      </c>
      <c r="H163" s="113">
        <v>0</v>
      </c>
      <c r="I163" s="111">
        <v>0</v>
      </c>
      <c r="J163" s="111">
        <v>0</v>
      </c>
      <c r="K163" s="114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5">
        <v>0</v>
      </c>
      <c r="V163" s="115">
        <v>0</v>
      </c>
      <c r="W163" s="115">
        <v>0</v>
      </c>
      <c r="X163" s="115">
        <v>0</v>
      </c>
    </row>
    <row r="164" spans="1:24" ht="20.25" x14ac:dyDescent="0.3">
      <c r="A164" s="109">
        <f t="shared" si="14"/>
        <v>11</v>
      </c>
      <c r="B164" s="117" t="s">
        <v>768</v>
      </c>
      <c r="C164" s="109">
        <v>40201</v>
      </c>
      <c r="D164" s="109"/>
      <c r="E164" s="111">
        <f t="shared" si="12"/>
        <v>0</v>
      </c>
      <c r="F164" s="111">
        <f t="shared" si="13"/>
        <v>0</v>
      </c>
      <c r="G164" s="112">
        <v>0</v>
      </c>
      <c r="H164" s="113">
        <v>0</v>
      </c>
      <c r="I164" s="111">
        <v>0</v>
      </c>
      <c r="J164" s="111">
        <v>0</v>
      </c>
      <c r="K164" s="114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5">
        <v>0</v>
      </c>
      <c r="V164" s="115">
        <v>0</v>
      </c>
      <c r="W164" s="115">
        <v>0</v>
      </c>
      <c r="X164" s="115">
        <v>0</v>
      </c>
    </row>
    <row r="165" spans="1:24" ht="20.25" x14ac:dyDescent="0.3">
      <c r="A165" s="109">
        <f t="shared" si="14"/>
        <v>12</v>
      </c>
      <c r="B165" s="117" t="s">
        <v>769</v>
      </c>
      <c r="C165" s="109">
        <v>40211</v>
      </c>
      <c r="D165" s="109"/>
      <c r="E165" s="111">
        <f t="shared" si="12"/>
        <v>0</v>
      </c>
      <c r="F165" s="111">
        <f t="shared" si="13"/>
        <v>0</v>
      </c>
      <c r="G165" s="112">
        <v>0</v>
      </c>
      <c r="H165" s="113">
        <v>0</v>
      </c>
      <c r="I165" s="111">
        <v>0</v>
      </c>
      <c r="J165" s="111">
        <v>0</v>
      </c>
      <c r="K165" s="114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5">
        <v>0</v>
      </c>
      <c r="V165" s="115">
        <v>0</v>
      </c>
      <c r="W165" s="115">
        <v>0</v>
      </c>
      <c r="X165" s="115">
        <v>0</v>
      </c>
    </row>
    <row r="166" spans="1:24" ht="20.25" x14ac:dyDescent="0.3">
      <c r="A166" s="109">
        <f t="shared" si="14"/>
        <v>13</v>
      </c>
      <c r="B166" s="117" t="s">
        <v>770</v>
      </c>
      <c r="C166" s="109">
        <v>40214</v>
      </c>
      <c r="D166" s="109"/>
      <c r="E166" s="111">
        <f t="shared" si="12"/>
        <v>0</v>
      </c>
      <c r="F166" s="111">
        <f t="shared" si="13"/>
        <v>0</v>
      </c>
      <c r="G166" s="112">
        <v>0</v>
      </c>
      <c r="H166" s="113">
        <v>0</v>
      </c>
      <c r="I166" s="111">
        <v>0</v>
      </c>
      <c r="J166" s="111">
        <v>0</v>
      </c>
      <c r="K166" s="114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5">
        <v>0</v>
      </c>
      <c r="V166" s="115">
        <v>0</v>
      </c>
      <c r="W166" s="115">
        <v>0</v>
      </c>
      <c r="X166" s="115">
        <v>0</v>
      </c>
    </row>
    <row r="167" spans="1:24" ht="20.25" x14ac:dyDescent="0.3">
      <c r="A167" s="109">
        <f t="shared" si="14"/>
        <v>14</v>
      </c>
      <c r="B167" s="110" t="s">
        <v>1533</v>
      </c>
      <c r="C167" s="109">
        <v>40202</v>
      </c>
      <c r="D167" s="109"/>
      <c r="E167" s="111">
        <f t="shared" si="12"/>
        <v>0</v>
      </c>
      <c r="F167" s="111">
        <f t="shared" si="13"/>
        <v>0</v>
      </c>
      <c r="G167" s="112">
        <v>0</v>
      </c>
      <c r="H167" s="113">
        <v>0</v>
      </c>
      <c r="I167" s="111">
        <v>0</v>
      </c>
      <c r="J167" s="111">
        <v>0</v>
      </c>
      <c r="K167" s="114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5">
        <v>0</v>
      </c>
      <c r="V167" s="115">
        <v>0</v>
      </c>
      <c r="W167" s="115">
        <v>0</v>
      </c>
      <c r="X167" s="115">
        <v>0</v>
      </c>
    </row>
    <row r="168" spans="1:24" ht="20.25" x14ac:dyDescent="0.3">
      <c r="A168" s="109">
        <f t="shared" si="14"/>
        <v>15</v>
      </c>
      <c r="B168" s="110" t="s">
        <v>771</v>
      </c>
      <c r="C168" s="109">
        <v>40204</v>
      </c>
      <c r="D168" s="109"/>
      <c r="E168" s="111">
        <f t="shared" si="12"/>
        <v>0</v>
      </c>
      <c r="F168" s="111">
        <f t="shared" si="13"/>
        <v>0</v>
      </c>
      <c r="G168" s="112">
        <v>0</v>
      </c>
      <c r="H168" s="113">
        <v>0</v>
      </c>
      <c r="I168" s="111">
        <v>0</v>
      </c>
      <c r="J168" s="111">
        <v>0</v>
      </c>
      <c r="K168" s="114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5">
        <v>0</v>
      </c>
      <c r="V168" s="115">
        <v>0</v>
      </c>
      <c r="W168" s="115">
        <v>0</v>
      </c>
      <c r="X168" s="115">
        <v>0</v>
      </c>
    </row>
    <row r="169" spans="1:24" ht="20.25" x14ac:dyDescent="0.3">
      <c r="A169" s="109">
        <f t="shared" si="14"/>
        <v>16</v>
      </c>
      <c r="B169" s="117" t="s">
        <v>772</v>
      </c>
      <c r="C169" s="109">
        <v>40209</v>
      </c>
      <c r="D169" s="109"/>
      <c r="E169" s="111">
        <f t="shared" si="12"/>
        <v>0</v>
      </c>
      <c r="F169" s="111">
        <f t="shared" si="13"/>
        <v>0</v>
      </c>
      <c r="G169" s="112">
        <v>0</v>
      </c>
      <c r="H169" s="113">
        <v>0</v>
      </c>
      <c r="I169" s="111">
        <v>0</v>
      </c>
      <c r="J169" s="111">
        <v>0</v>
      </c>
      <c r="K169" s="114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5">
        <v>0</v>
      </c>
      <c r="V169" s="115">
        <v>0</v>
      </c>
      <c r="W169" s="115">
        <v>0</v>
      </c>
      <c r="X169" s="115">
        <v>0</v>
      </c>
    </row>
    <row r="170" spans="1:24" ht="20.25" x14ac:dyDescent="0.3">
      <c r="A170" s="109">
        <f t="shared" si="14"/>
        <v>17</v>
      </c>
      <c r="B170" s="117" t="s">
        <v>773</v>
      </c>
      <c r="C170" s="109">
        <v>40232</v>
      </c>
      <c r="D170" s="109"/>
      <c r="E170" s="111">
        <f t="shared" si="12"/>
        <v>0</v>
      </c>
      <c r="F170" s="111">
        <f t="shared" si="13"/>
        <v>0</v>
      </c>
      <c r="G170" s="112">
        <v>0</v>
      </c>
      <c r="H170" s="113">
        <v>0</v>
      </c>
      <c r="I170" s="111">
        <v>0</v>
      </c>
      <c r="J170" s="111">
        <v>0</v>
      </c>
      <c r="K170" s="114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5">
        <v>0</v>
      </c>
      <c r="V170" s="115">
        <v>0</v>
      </c>
      <c r="W170" s="115">
        <v>0</v>
      </c>
      <c r="X170" s="115">
        <v>0</v>
      </c>
    </row>
    <row r="171" spans="1:24" ht="20.25" x14ac:dyDescent="0.3">
      <c r="A171" s="109">
        <f t="shared" si="14"/>
        <v>18</v>
      </c>
      <c r="B171" s="117" t="s">
        <v>774</v>
      </c>
      <c r="C171" s="109">
        <v>40233</v>
      </c>
      <c r="D171" s="109"/>
      <c r="E171" s="111">
        <f t="shared" si="12"/>
        <v>0</v>
      </c>
      <c r="F171" s="111">
        <f t="shared" si="13"/>
        <v>0</v>
      </c>
      <c r="G171" s="112">
        <v>0</v>
      </c>
      <c r="H171" s="113">
        <v>0</v>
      </c>
      <c r="I171" s="111">
        <v>0</v>
      </c>
      <c r="J171" s="111">
        <v>0</v>
      </c>
      <c r="K171" s="114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5">
        <v>0</v>
      </c>
      <c r="V171" s="115">
        <v>0</v>
      </c>
      <c r="W171" s="115">
        <v>0</v>
      </c>
      <c r="X171" s="115">
        <v>0</v>
      </c>
    </row>
    <row r="172" spans="1:24" ht="20.25" x14ac:dyDescent="0.3">
      <c r="A172" s="109">
        <f t="shared" si="14"/>
        <v>19</v>
      </c>
      <c r="B172" s="117" t="s">
        <v>775</v>
      </c>
      <c r="C172" s="109">
        <v>40226</v>
      </c>
      <c r="D172" s="109"/>
      <c r="E172" s="111">
        <f t="shared" si="12"/>
        <v>0</v>
      </c>
      <c r="F172" s="111">
        <f t="shared" si="13"/>
        <v>0</v>
      </c>
      <c r="G172" s="112">
        <v>0</v>
      </c>
      <c r="H172" s="113">
        <v>0</v>
      </c>
      <c r="I172" s="111">
        <v>0</v>
      </c>
      <c r="J172" s="111">
        <v>0</v>
      </c>
      <c r="K172" s="114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5">
        <v>0</v>
      </c>
      <c r="V172" s="115">
        <v>0</v>
      </c>
      <c r="W172" s="115">
        <v>0</v>
      </c>
      <c r="X172" s="115">
        <v>0</v>
      </c>
    </row>
    <row r="173" spans="1:24" ht="20.25" x14ac:dyDescent="0.3">
      <c r="A173" s="109">
        <f t="shared" si="14"/>
        <v>20</v>
      </c>
      <c r="B173" s="117" t="s">
        <v>776</v>
      </c>
      <c r="C173" s="109">
        <v>40228</v>
      </c>
      <c r="D173" s="109"/>
      <c r="E173" s="111">
        <f t="shared" si="12"/>
        <v>0</v>
      </c>
      <c r="F173" s="111">
        <f t="shared" si="13"/>
        <v>0</v>
      </c>
      <c r="G173" s="112">
        <v>0</v>
      </c>
      <c r="H173" s="113">
        <v>0</v>
      </c>
      <c r="I173" s="111">
        <v>0</v>
      </c>
      <c r="J173" s="111">
        <v>0</v>
      </c>
      <c r="K173" s="114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5">
        <v>0</v>
      </c>
      <c r="V173" s="115">
        <v>0</v>
      </c>
      <c r="W173" s="115">
        <v>0</v>
      </c>
      <c r="X173" s="115">
        <v>0</v>
      </c>
    </row>
    <row r="174" spans="1:24" ht="20.25" x14ac:dyDescent="0.3">
      <c r="A174" s="109">
        <f t="shared" si="14"/>
        <v>21</v>
      </c>
      <c r="B174" s="117" t="s">
        <v>777</v>
      </c>
      <c r="C174" s="109">
        <v>40231</v>
      </c>
      <c r="D174" s="109"/>
      <c r="E174" s="111">
        <f t="shared" si="12"/>
        <v>0</v>
      </c>
      <c r="F174" s="111">
        <f t="shared" si="13"/>
        <v>0</v>
      </c>
      <c r="G174" s="112">
        <v>0</v>
      </c>
      <c r="H174" s="113">
        <v>0</v>
      </c>
      <c r="I174" s="111">
        <v>0</v>
      </c>
      <c r="J174" s="111">
        <v>0</v>
      </c>
      <c r="K174" s="114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5">
        <v>0</v>
      </c>
      <c r="V174" s="115">
        <v>0</v>
      </c>
      <c r="W174" s="115">
        <v>0</v>
      </c>
      <c r="X174" s="115">
        <v>0</v>
      </c>
    </row>
    <row r="175" spans="1:24" ht="20.25" x14ac:dyDescent="0.3">
      <c r="A175" s="109">
        <f t="shared" si="14"/>
        <v>22</v>
      </c>
      <c r="B175" s="117" t="s">
        <v>778</v>
      </c>
      <c r="C175" s="109">
        <v>40237</v>
      </c>
      <c r="D175" s="109"/>
      <c r="E175" s="111">
        <f t="shared" si="12"/>
        <v>0</v>
      </c>
      <c r="F175" s="111">
        <f t="shared" si="13"/>
        <v>0</v>
      </c>
      <c r="G175" s="112">
        <v>0</v>
      </c>
      <c r="H175" s="113">
        <v>0</v>
      </c>
      <c r="I175" s="111">
        <v>0</v>
      </c>
      <c r="J175" s="111">
        <v>0</v>
      </c>
      <c r="K175" s="114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5">
        <v>0</v>
      </c>
      <c r="V175" s="115">
        <v>0</v>
      </c>
      <c r="W175" s="115">
        <v>0</v>
      </c>
      <c r="X175" s="115">
        <v>0</v>
      </c>
    </row>
    <row r="176" spans="1:24" ht="20.25" x14ac:dyDescent="0.3">
      <c r="A176" s="109">
        <f t="shared" si="14"/>
        <v>23</v>
      </c>
      <c r="B176" s="117" t="s">
        <v>779</v>
      </c>
      <c r="C176" s="109">
        <v>40249</v>
      </c>
      <c r="D176" s="109"/>
      <c r="E176" s="111">
        <f t="shared" si="12"/>
        <v>0</v>
      </c>
      <c r="F176" s="111">
        <f t="shared" si="13"/>
        <v>0</v>
      </c>
      <c r="G176" s="112">
        <v>0</v>
      </c>
      <c r="H176" s="113">
        <v>0</v>
      </c>
      <c r="I176" s="111">
        <v>0</v>
      </c>
      <c r="J176" s="111">
        <v>0</v>
      </c>
      <c r="K176" s="114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5">
        <v>0</v>
      </c>
      <c r="V176" s="115">
        <v>0</v>
      </c>
      <c r="W176" s="115">
        <v>0</v>
      </c>
      <c r="X176" s="115">
        <v>0</v>
      </c>
    </row>
    <row r="177" spans="1:24" ht="20.25" x14ac:dyDescent="0.3">
      <c r="A177" s="109">
        <f t="shared" si="14"/>
        <v>24</v>
      </c>
      <c r="B177" s="117" t="s">
        <v>780</v>
      </c>
      <c r="C177" s="109">
        <v>40252</v>
      </c>
      <c r="D177" s="109"/>
      <c r="E177" s="111">
        <f t="shared" si="12"/>
        <v>0</v>
      </c>
      <c r="F177" s="111">
        <f t="shared" si="13"/>
        <v>0</v>
      </c>
      <c r="G177" s="112">
        <v>0</v>
      </c>
      <c r="H177" s="113">
        <v>0</v>
      </c>
      <c r="I177" s="111">
        <v>0</v>
      </c>
      <c r="J177" s="111">
        <v>0</v>
      </c>
      <c r="K177" s="114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5">
        <v>0</v>
      </c>
      <c r="V177" s="115">
        <v>0</v>
      </c>
      <c r="W177" s="115">
        <v>0</v>
      </c>
      <c r="X177" s="115">
        <v>0</v>
      </c>
    </row>
    <row r="178" spans="1:24" ht="20.25" x14ac:dyDescent="0.3">
      <c r="A178" s="109">
        <f t="shared" si="14"/>
        <v>25</v>
      </c>
      <c r="B178" s="117" t="s">
        <v>781</v>
      </c>
      <c r="C178" s="109">
        <v>40253</v>
      </c>
      <c r="D178" s="109"/>
      <c r="E178" s="111">
        <f t="shared" si="12"/>
        <v>0</v>
      </c>
      <c r="F178" s="111">
        <f t="shared" si="13"/>
        <v>0</v>
      </c>
      <c r="G178" s="112">
        <v>0</v>
      </c>
      <c r="H178" s="113">
        <v>0</v>
      </c>
      <c r="I178" s="111">
        <v>0</v>
      </c>
      <c r="J178" s="111">
        <v>0</v>
      </c>
      <c r="K178" s="114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5">
        <v>0</v>
      </c>
      <c r="V178" s="115">
        <v>0</v>
      </c>
      <c r="W178" s="115">
        <v>0</v>
      </c>
      <c r="X178" s="115">
        <v>0</v>
      </c>
    </row>
    <row r="179" spans="1:24" ht="20.25" x14ac:dyDescent="0.3">
      <c r="A179" s="109">
        <f t="shared" si="14"/>
        <v>26</v>
      </c>
      <c r="B179" s="110" t="s">
        <v>782</v>
      </c>
      <c r="C179" s="109">
        <v>40256</v>
      </c>
      <c r="D179" s="109"/>
      <c r="E179" s="111">
        <f t="shared" si="12"/>
        <v>0</v>
      </c>
      <c r="F179" s="111">
        <f t="shared" si="13"/>
        <v>0</v>
      </c>
      <c r="G179" s="112">
        <v>0</v>
      </c>
      <c r="H179" s="113">
        <v>0</v>
      </c>
      <c r="I179" s="111">
        <v>0</v>
      </c>
      <c r="J179" s="111">
        <v>0</v>
      </c>
      <c r="K179" s="114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5">
        <v>0</v>
      </c>
      <c r="V179" s="115">
        <v>0</v>
      </c>
      <c r="W179" s="115">
        <v>0</v>
      </c>
      <c r="X179" s="115">
        <v>0</v>
      </c>
    </row>
    <row r="180" spans="1:24" ht="20.25" x14ac:dyDescent="0.3">
      <c r="A180" s="109">
        <f t="shared" si="14"/>
        <v>27</v>
      </c>
      <c r="B180" s="117" t="s">
        <v>783</v>
      </c>
      <c r="C180" s="109">
        <v>40441</v>
      </c>
      <c r="D180" s="109"/>
      <c r="E180" s="111">
        <f t="shared" si="12"/>
        <v>0</v>
      </c>
      <c r="F180" s="111">
        <f t="shared" si="13"/>
        <v>0</v>
      </c>
      <c r="G180" s="112">
        <v>0</v>
      </c>
      <c r="H180" s="113">
        <v>0</v>
      </c>
      <c r="I180" s="111">
        <v>0</v>
      </c>
      <c r="J180" s="111">
        <v>0</v>
      </c>
      <c r="K180" s="114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5">
        <v>0</v>
      </c>
      <c r="V180" s="115">
        <v>0</v>
      </c>
      <c r="W180" s="115">
        <v>0</v>
      </c>
      <c r="X180" s="115">
        <v>0</v>
      </c>
    </row>
    <row r="181" spans="1:24" ht="20.25" x14ac:dyDescent="0.3">
      <c r="A181" s="109">
        <f t="shared" si="14"/>
        <v>28</v>
      </c>
      <c r="B181" s="110" t="s">
        <v>784</v>
      </c>
      <c r="C181" s="109">
        <v>40446</v>
      </c>
      <c r="D181" s="109"/>
      <c r="E181" s="111">
        <f t="shared" si="12"/>
        <v>0</v>
      </c>
      <c r="F181" s="111">
        <f t="shared" si="13"/>
        <v>0</v>
      </c>
      <c r="G181" s="112">
        <v>0</v>
      </c>
      <c r="H181" s="113">
        <v>0</v>
      </c>
      <c r="I181" s="111">
        <v>0</v>
      </c>
      <c r="J181" s="111">
        <v>0</v>
      </c>
      <c r="K181" s="114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5">
        <v>0</v>
      </c>
      <c r="V181" s="115">
        <v>0</v>
      </c>
      <c r="W181" s="115">
        <v>0</v>
      </c>
      <c r="X181" s="115">
        <v>0</v>
      </c>
    </row>
    <row r="182" spans="1:24" ht="20.25" x14ac:dyDescent="0.3">
      <c r="A182" s="109">
        <f t="shared" si="14"/>
        <v>29</v>
      </c>
      <c r="B182" s="110" t="s">
        <v>785</v>
      </c>
      <c r="C182" s="109">
        <v>40430</v>
      </c>
      <c r="D182" s="109"/>
      <c r="E182" s="111">
        <f t="shared" si="12"/>
        <v>0</v>
      </c>
      <c r="F182" s="111">
        <f t="shared" si="13"/>
        <v>0</v>
      </c>
      <c r="G182" s="112">
        <v>0</v>
      </c>
      <c r="H182" s="113">
        <v>0</v>
      </c>
      <c r="I182" s="111">
        <v>0</v>
      </c>
      <c r="J182" s="111">
        <v>0</v>
      </c>
      <c r="K182" s="114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5">
        <v>0</v>
      </c>
      <c r="V182" s="115">
        <v>0</v>
      </c>
      <c r="W182" s="115">
        <v>0</v>
      </c>
      <c r="X182" s="115">
        <v>0</v>
      </c>
    </row>
    <row r="183" spans="1:24" ht="20.25" x14ac:dyDescent="0.3">
      <c r="A183" s="109">
        <f t="shared" si="14"/>
        <v>30</v>
      </c>
      <c r="B183" s="110" t="s">
        <v>786</v>
      </c>
      <c r="C183" s="109">
        <v>40432</v>
      </c>
      <c r="D183" s="109"/>
      <c r="E183" s="111">
        <f t="shared" si="12"/>
        <v>0</v>
      </c>
      <c r="F183" s="111">
        <f t="shared" si="13"/>
        <v>0</v>
      </c>
      <c r="G183" s="112">
        <v>0</v>
      </c>
      <c r="H183" s="113">
        <v>0</v>
      </c>
      <c r="I183" s="111">
        <v>0</v>
      </c>
      <c r="J183" s="111">
        <v>0</v>
      </c>
      <c r="K183" s="114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5">
        <v>0</v>
      </c>
      <c r="V183" s="115">
        <v>0</v>
      </c>
      <c r="W183" s="115">
        <v>0</v>
      </c>
      <c r="X183" s="115">
        <v>0</v>
      </c>
    </row>
    <row r="184" spans="1:24" ht="20.25" x14ac:dyDescent="0.3">
      <c r="A184" s="109">
        <f t="shared" si="14"/>
        <v>31</v>
      </c>
      <c r="B184" s="110" t="s">
        <v>787</v>
      </c>
      <c r="C184" s="109">
        <v>40435</v>
      </c>
      <c r="D184" s="109"/>
      <c r="E184" s="111">
        <f t="shared" si="12"/>
        <v>0</v>
      </c>
      <c r="F184" s="111">
        <f t="shared" si="13"/>
        <v>0</v>
      </c>
      <c r="G184" s="112">
        <v>0</v>
      </c>
      <c r="H184" s="113">
        <v>0</v>
      </c>
      <c r="I184" s="111">
        <v>0</v>
      </c>
      <c r="J184" s="111">
        <v>0</v>
      </c>
      <c r="K184" s="114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5">
        <v>0</v>
      </c>
      <c r="V184" s="115">
        <v>0</v>
      </c>
      <c r="W184" s="115">
        <v>0</v>
      </c>
      <c r="X184" s="115">
        <v>0</v>
      </c>
    </row>
    <row r="185" spans="1:24" ht="20.25" x14ac:dyDescent="0.3">
      <c r="A185" s="109">
        <f t="shared" si="14"/>
        <v>32</v>
      </c>
      <c r="B185" s="117" t="s">
        <v>788</v>
      </c>
      <c r="C185" s="109">
        <v>40436</v>
      </c>
      <c r="D185" s="109"/>
      <c r="E185" s="111">
        <f t="shared" si="12"/>
        <v>0</v>
      </c>
      <c r="F185" s="111">
        <f t="shared" si="13"/>
        <v>0</v>
      </c>
      <c r="G185" s="112">
        <v>0</v>
      </c>
      <c r="H185" s="113">
        <v>0</v>
      </c>
      <c r="I185" s="111">
        <v>0</v>
      </c>
      <c r="J185" s="111">
        <v>0</v>
      </c>
      <c r="K185" s="114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5">
        <v>0</v>
      </c>
      <c r="V185" s="115">
        <v>0</v>
      </c>
      <c r="W185" s="115">
        <v>0</v>
      </c>
      <c r="X185" s="115">
        <v>0</v>
      </c>
    </row>
    <row r="186" spans="1:24" ht="20.25" x14ac:dyDescent="0.3">
      <c r="A186" s="109">
        <f t="shared" si="14"/>
        <v>33</v>
      </c>
      <c r="B186" s="110" t="s">
        <v>789</v>
      </c>
      <c r="C186" s="109">
        <v>40473</v>
      </c>
      <c r="D186" s="109"/>
      <c r="E186" s="111">
        <f t="shared" ref="E186:E217" si="15">SUM(G186:X186)</f>
        <v>0</v>
      </c>
      <c r="F186" s="111">
        <f t="shared" si="13"/>
        <v>0</v>
      </c>
      <c r="G186" s="112">
        <v>0</v>
      </c>
      <c r="H186" s="113">
        <v>0</v>
      </c>
      <c r="I186" s="111">
        <v>0</v>
      </c>
      <c r="J186" s="111">
        <v>0</v>
      </c>
      <c r="K186" s="114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5">
        <v>0</v>
      </c>
      <c r="V186" s="115">
        <v>0</v>
      </c>
      <c r="W186" s="115">
        <v>0</v>
      </c>
      <c r="X186" s="115">
        <v>0</v>
      </c>
    </row>
    <row r="187" spans="1:24" ht="20.25" x14ac:dyDescent="0.3">
      <c r="A187" s="109">
        <f t="shared" si="14"/>
        <v>34</v>
      </c>
      <c r="B187" s="110" t="s">
        <v>790</v>
      </c>
      <c r="C187" s="109">
        <v>40496</v>
      </c>
      <c r="D187" s="109"/>
      <c r="E187" s="111">
        <f t="shared" si="15"/>
        <v>0</v>
      </c>
      <c r="F187" s="111">
        <f t="shared" si="13"/>
        <v>0</v>
      </c>
      <c r="G187" s="111">
        <v>0</v>
      </c>
      <c r="H187" s="113">
        <v>0</v>
      </c>
      <c r="I187" s="111">
        <v>0</v>
      </c>
      <c r="J187" s="111">
        <v>0</v>
      </c>
      <c r="K187" s="114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5">
        <v>0</v>
      </c>
      <c r="V187" s="115">
        <v>0</v>
      </c>
      <c r="W187" s="115">
        <v>0</v>
      </c>
      <c r="X187" s="115">
        <v>0</v>
      </c>
    </row>
    <row r="188" spans="1:24" ht="20.25" x14ac:dyDescent="0.3">
      <c r="A188" s="109">
        <f t="shared" si="14"/>
        <v>35</v>
      </c>
      <c r="B188" s="110" t="s">
        <v>791</v>
      </c>
      <c r="C188" s="109">
        <v>40498</v>
      </c>
      <c r="D188" s="109"/>
      <c r="E188" s="111">
        <f t="shared" si="15"/>
        <v>0</v>
      </c>
      <c r="F188" s="111">
        <f t="shared" si="13"/>
        <v>0</v>
      </c>
      <c r="G188" s="112">
        <v>0</v>
      </c>
      <c r="H188" s="113">
        <v>0</v>
      </c>
      <c r="I188" s="111">
        <v>0</v>
      </c>
      <c r="J188" s="111">
        <v>0</v>
      </c>
      <c r="K188" s="114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5">
        <v>0</v>
      </c>
      <c r="V188" s="115">
        <v>0</v>
      </c>
      <c r="W188" s="115">
        <v>0</v>
      </c>
      <c r="X188" s="115">
        <v>0</v>
      </c>
    </row>
    <row r="189" spans="1:24" ht="20.25" x14ac:dyDescent="0.3">
      <c r="A189" s="109">
        <f t="shared" si="14"/>
        <v>36</v>
      </c>
      <c r="B189" s="110" t="s">
        <v>792</v>
      </c>
      <c r="C189" s="109">
        <v>40503</v>
      </c>
      <c r="D189" s="109"/>
      <c r="E189" s="111">
        <f t="shared" si="15"/>
        <v>0</v>
      </c>
      <c r="F189" s="111">
        <f t="shared" si="13"/>
        <v>0</v>
      </c>
      <c r="G189" s="112">
        <v>0</v>
      </c>
      <c r="H189" s="113">
        <v>0</v>
      </c>
      <c r="I189" s="111">
        <v>0</v>
      </c>
      <c r="J189" s="111">
        <v>0</v>
      </c>
      <c r="K189" s="114">
        <v>0</v>
      </c>
      <c r="L189" s="111">
        <v>0</v>
      </c>
      <c r="M189" s="111">
        <v>0</v>
      </c>
      <c r="N189" s="111">
        <v>0</v>
      </c>
      <c r="O189" s="111">
        <v>0</v>
      </c>
      <c r="P189" s="111">
        <v>0</v>
      </c>
      <c r="Q189" s="111">
        <v>0</v>
      </c>
      <c r="R189" s="111">
        <v>0</v>
      </c>
      <c r="S189" s="111">
        <v>0</v>
      </c>
      <c r="T189" s="111">
        <v>0</v>
      </c>
      <c r="U189" s="115">
        <v>0</v>
      </c>
      <c r="V189" s="115">
        <v>0</v>
      </c>
      <c r="W189" s="115">
        <v>0</v>
      </c>
      <c r="X189" s="115">
        <v>0</v>
      </c>
    </row>
    <row r="190" spans="1:24" ht="20.25" x14ac:dyDescent="0.3">
      <c r="A190" s="109">
        <f t="shared" si="14"/>
        <v>37</v>
      </c>
      <c r="B190" s="110" t="s">
        <v>793</v>
      </c>
      <c r="C190" s="109">
        <v>40522</v>
      </c>
      <c r="D190" s="109"/>
      <c r="E190" s="111">
        <f t="shared" si="15"/>
        <v>0</v>
      </c>
      <c r="F190" s="111">
        <f t="shared" si="13"/>
        <v>0</v>
      </c>
      <c r="G190" s="111">
        <v>0</v>
      </c>
      <c r="H190" s="113">
        <v>0</v>
      </c>
      <c r="I190" s="111">
        <v>0</v>
      </c>
      <c r="J190" s="111">
        <v>0</v>
      </c>
      <c r="K190" s="114">
        <v>0</v>
      </c>
      <c r="L190" s="111">
        <v>0</v>
      </c>
      <c r="M190" s="111">
        <v>0</v>
      </c>
      <c r="N190" s="111">
        <v>0</v>
      </c>
      <c r="O190" s="111">
        <v>0</v>
      </c>
      <c r="P190" s="111">
        <v>0</v>
      </c>
      <c r="Q190" s="111">
        <v>0</v>
      </c>
      <c r="R190" s="111">
        <v>0</v>
      </c>
      <c r="S190" s="111">
        <v>0</v>
      </c>
      <c r="T190" s="111">
        <v>0</v>
      </c>
      <c r="U190" s="115">
        <v>0</v>
      </c>
      <c r="V190" s="115">
        <v>0</v>
      </c>
      <c r="W190" s="115">
        <v>0</v>
      </c>
      <c r="X190" s="115">
        <v>0</v>
      </c>
    </row>
    <row r="191" spans="1:24" ht="20.25" x14ac:dyDescent="0.3">
      <c r="A191" s="109">
        <f t="shared" si="14"/>
        <v>38</v>
      </c>
      <c r="B191" s="110" t="s">
        <v>794</v>
      </c>
      <c r="C191" s="109">
        <v>40530</v>
      </c>
      <c r="D191" s="109"/>
      <c r="E191" s="111">
        <f t="shared" si="15"/>
        <v>0</v>
      </c>
      <c r="F191" s="111">
        <f t="shared" si="13"/>
        <v>0</v>
      </c>
      <c r="G191" s="112">
        <v>0</v>
      </c>
      <c r="H191" s="113">
        <v>0</v>
      </c>
      <c r="I191" s="111">
        <v>0</v>
      </c>
      <c r="J191" s="111">
        <v>0</v>
      </c>
      <c r="K191" s="114">
        <v>0</v>
      </c>
      <c r="L191" s="111">
        <v>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1">
        <v>0</v>
      </c>
      <c r="S191" s="111">
        <v>0</v>
      </c>
      <c r="T191" s="111">
        <v>0</v>
      </c>
      <c r="U191" s="115">
        <v>0</v>
      </c>
      <c r="V191" s="115">
        <v>0</v>
      </c>
      <c r="W191" s="115">
        <v>0</v>
      </c>
      <c r="X191" s="115">
        <v>0</v>
      </c>
    </row>
    <row r="192" spans="1:24" ht="20.25" x14ac:dyDescent="0.3">
      <c r="A192" s="109">
        <f t="shared" si="14"/>
        <v>39</v>
      </c>
      <c r="B192" s="110" t="s">
        <v>795</v>
      </c>
      <c r="C192" s="109">
        <v>40532</v>
      </c>
      <c r="D192" s="109"/>
      <c r="E192" s="111">
        <f t="shared" si="15"/>
        <v>0</v>
      </c>
      <c r="F192" s="111">
        <f t="shared" si="13"/>
        <v>0</v>
      </c>
      <c r="G192" s="112">
        <v>0</v>
      </c>
      <c r="H192" s="113">
        <v>0</v>
      </c>
      <c r="I192" s="111">
        <v>0</v>
      </c>
      <c r="J192" s="111">
        <v>0</v>
      </c>
      <c r="K192" s="114">
        <v>0</v>
      </c>
      <c r="L192" s="111">
        <v>0</v>
      </c>
      <c r="M192" s="111">
        <v>0</v>
      </c>
      <c r="N192" s="111">
        <v>0</v>
      </c>
      <c r="O192" s="111">
        <v>0</v>
      </c>
      <c r="P192" s="111">
        <v>0</v>
      </c>
      <c r="Q192" s="111">
        <v>0</v>
      </c>
      <c r="R192" s="111">
        <v>0</v>
      </c>
      <c r="S192" s="111">
        <v>0</v>
      </c>
      <c r="T192" s="111">
        <v>0</v>
      </c>
      <c r="U192" s="115">
        <v>0</v>
      </c>
      <c r="V192" s="115">
        <v>0</v>
      </c>
      <c r="W192" s="115">
        <v>0</v>
      </c>
      <c r="X192" s="115">
        <v>0</v>
      </c>
    </row>
    <row r="193" spans="1:24" ht="20.25" x14ac:dyDescent="0.3">
      <c r="A193" s="109">
        <f t="shared" si="14"/>
        <v>40</v>
      </c>
      <c r="B193" s="110" t="s">
        <v>797</v>
      </c>
      <c r="C193" s="109">
        <v>40560</v>
      </c>
      <c r="D193" s="109"/>
      <c r="E193" s="111">
        <f t="shared" si="15"/>
        <v>0</v>
      </c>
      <c r="F193" s="111">
        <f t="shared" si="13"/>
        <v>0</v>
      </c>
      <c r="G193" s="112">
        <v>0</v>
      </c>
      <c r="H193" s="113">
        <v>0</v>
      </c>
      <c r="I193" s="111">
        <v>0</v>
      </c>
      <c r="J193" s="111">
        <v>0</v>
      </c>
      <c r="K193" s="114">
        <v>0</v>
      </c>
      <c r="L193" s="111">
        <v>0</v>
      </c>
      <c r="M193" s="111">
        <v>0</v>
      </c>
      <c r="N193" s="111">
        <v>0</v>
      </c>
      <c r="O193" s="111">
        <v>0</v>
      </c>
      <c r="P193" s="111">
        <v>0</v>
      </c>
      <c r="Q193" s="111">
        <v>0</v>
      </c>
      <c r="R193" s="111">
        <v>0</v>
      </c>
      <c r="S193" s="111">
        <v>0</v>
      </c>
      <c r="T193" s="111">
        <v>0</v>
      </c>
      <c r="U193" s="115">
        <v>0</v>
      </c>
      <c r="V193" s="115">
        <v>0</v>
      </c>
      <c r="W193" s="115">
        <v>0</v>
      </c>
      <c r="X193" s="115">
        <v>0</v>
      </c>
    </row>
    <row r="194" spans="1:24" ht="20.25" x14ac:dyDescent="0.3">
      <c r="A194" s="109">
        <f t="shared" si="14"/>
        <v>41</v>
      </c>
      <c r="B194" s="110" t="s">
        <v>798</v>
      </c>
      <c r="C194" s="109">
        <v>40565</v>
      </c>
      <c r="D194" s="109"/>
      <c r="E194" s="111">
        <f t="shared" si="15"/>
        <v>0</v>
      </c>
      <c r="F194" s="111">
        <f t="shared" si="13"/>
        <v>0</v>
      </c>
      <c r="G194" s="112">
        <v>0</v>
      </c>
      <c r="H194" s="113">
        <v>0</v>
      </c>
      <c r="I194" s="111">
        <v>0</v>
      </c>
      <c r="J194" s="111">
        <v>0</v>
      </c>
      <c r="K194" s="114">
        <v>0</v>
      </c>
      <c r="L194" s="111">
        <v>0</v>
      </c>
      <c r="M194" s="111">
        <v>0</v>
      </c>
      <c r="N194" s="111">
        <v>0</v>
      </c>
      <c r="O194" s="111">
        <v>0</v>
      </c>
      <c r="P194" s="111">
        <v>0</v>
      </c>
      <c r="Q194" s="111">
        <v>0</v>
      </c>
      <c r="R194" s="111">
        <v>0</v>
      </c>
      <c r="S194" s="111">
        <v>0</v>
      </c>
      <c r="T194" s="111">
        <v>0</v>
      </c>
      <c r="U194" s="115">
        <v>0</v>
      </c>
      <c r="V194" s="115">
        <v>0</v>
      </c>
      <c r="W194" s="115">
        <v>0</v>
      </c>
      <c r="X194" s="115">
        <v>0</v>
      </c>
    </row>
    <row r="195" spans="1:24" ht="20.25" x14ac:dyDescent="0.3">
      <c r="A195" s="109">
        <f t="shared" si="14"/>
        <v>42</v>
      </c>
      <c r="B195" s="110" t="s">
        <v>799</v>
      </c>
      <c r="C195" s="109">
        <v>40574</v>
      </c>
      <c r="D195" s="109"/>
      <c r="E195" s="111">
        <f t="shared" si="15"/>
        <v>0</v>
      </c>
      <c r="F195" s="111">
        <f t="shared" si="13"/>
        <v>0</v>
      </c>
      <c r="G195" s="112">
        <v>0</v>
      </c>
      <c r="H195" s="113">
        <v>0</v>
      </c>
      <c r="I195" s="111">
        <v>0</v>
      </c>
      <c r="J195" s="111">
        <v>0</v>
      </c>
      <c r="K195" s="114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1">
        <v>0</v>
      </c>
      <c r="S195" s="111">
        <v>0</v>
      </c>
      <c r="T195" s="111">
        <v>0</v>
      </c>
      <c r="U195" s="115">
        <v>0</v>
      </c>
      <c r="V195" s="115">
        <v>0</v>
      </c>
      <c r="W195" s="115">
        <v>0</v>
      </c>
      <c r="X195" s="115">
        <v>0</v>
      </c>
    </row>
    <row r="196" spans="1:24" ht="20.25" x14ac:dyDescent="0.3">
      <c r="A196" s="109">
        <f t="shared" si="14"/>
        <v>43</v>
      </c>
      <c r="B196" s="117" t="s">
        <v>800</v>
      </c>
      <c r="C196" s="109">
        <v>40578</v>
      </c>
      <c r="D196" s="109"/>
      <c r="E196" s="111">
        <f t="shared" si="15"/>
        <v>0</v>
      </c>
      <c r="F196" s="111">
        <f t="shared" si="13"/>
        <v>0</v>
      </c>
      <c r="G196" s="112">
        <v>0</v>
      </c>
      <c r="H196" s="113">
        <v>0</v>
      </c>
      <c r="I196" s="111">
        <v>0</v>
      </c>
      <c r="J196" s="111">
        <v>0</v>
      </c>
      <c r="K196" s="114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1">
        <v>0</v>
      </c>
      <c r="S196" s="111">
        <v>0</v>
      </c>
      <c r="T196" s="111">
        <v>0</v>
      </c>
      <c r="U196" s="115">
        <v>0</v>
      </c>
      <c r="V196" s="115">
        <v>0</v>
      </c>
      <c r="W196" s="115">
        <v>0</v>
      </c>
      <c r="X196" s="115">
        <v>0</v>
      </c>
    </row>
    <row r="197" spans="1:24" ht="20.25" x14ac:dyDescent="0.3">
      <c r="A197" s="109">
        <f t="shared" si="14"/>
        <v>44</v>
      </c>
      <c r="B197" s="117" t="s">
        <v>801</v>
      </c>
      <c r="C197" s="109">
        <v>40552</v>
      </c>
      <c r="D197" s="109"/>
      <c r="E197" s="111">
        <f t="shared" si="15"/>
        <v>0</v>
      </c>
      <c r="F197" s="111">
        <f t="shared" si="13"/>
        <v>0</v>
      </c>
      <c r="G197" s="112">
        <v>0</v>
      </c>
      <c r="H197" s="113">
        <v>0</v>
      </c>
      <c r="I197" s="111">
        <v>0</v>
      </c>
      <c r="J197" s="111">
        <v>0</v>
      </c>
      <c r="K197" s="114">
        <v>0</v>
      </c>
      <c r="L197" s="111">
        <v>0</v>
      </c>
      <c r="M197" s="111">
        <v>0</v>
      </c>
      <c r="N197" s="111">
        <v>0</v>
      </c>
      <c r="O197" s="111">
        <v>0</v>
      </c>
      <c r="P197" s="111">
        <v>0</v>
      </c>
      <c r="Q197" s="111">
        <v>0</v>
      </c>
      <c r="R197" s="111">
        <v>0</v>
      </c>
      <c r="S197" s="111">
        <v>0</v>
      </c>
      <c r="T197" s="111">
        <v>0</v>
      </c>
      <c r="U197" s="115">
        <v>0</v>
      </c>
      <c r="V197" s="115">
        <v>0</v>
      </c>
      <c r="W197" s="115">
        <v>0</v>
      </c>
      <c r="X197" s="115">
        <v>0</v>
      </c>
    </row>
    <row r="198" spans="1:24" ht="20.25" x14ac:dyDescent="0.3">
      <c r="A198" s="109">
        <f t="shared" si="14"/>
        <v>45</v>
      </c>
      <c r="B198" s="117" t="s">
        <v>802</v>
      </c>
      <c r="C198" s="109">
        <v>40554</v>
      </c>
      <c r="D198" s="109"/>
      <c r="E198" s="111">
        <f t="shared" si="15"/>
        <v>0</v>
      </c>
      <c r="F198" s="111">
        <f t="shared" si="13"/>
        <v>0</v>
      </c>
      <c r="G198" s="112">
        <v>0</v>
      </c>
      <c r="H198" s="113">
        <v>0</v>
      </c>
      <c r="I198" s="111">
        <v>0</v>
      </c>
      <c r="J198" s="111">
        <v>0</v>
      </c>
      <c r="K198" s="114">
        <v>0</v>
      </c>
      <c r="L198" s="111">
        <v>0</v>
      </c>
      <c r="M198" s="111">
        <v>0</v>
      </c>
      <c r="N198" s="111">
        <v>0</v>
      </c>
      <c r="O198" s="111">
        <v>0</v>
      </c>
      <c r="P198" s="111">
        <v>0</v>
      </c>
      <c r="Q198" s="111">
        <v>0</v>
      </c>
      <c r="R198" s="111">
        <v>0</v>
      </c>
      <c r="S198" s="111">
        <v>0</v>
      </c>
      <c r="T198" s="111">
        <v>0</v>
      </c>
      <c r="U198" s="115">
        <v>0</v>
      </c>
      <c r="V198" s="115">
        <v>0</v>
      </c>
      <c r="W198" s="115">
        <v>0</v>
      </c>
      <c r="X198" s="115">
        <v>0</v>
      </c>
    </row>
    <row r="199" spans="1:24" ht="20.25" x14ac:dyDescent="0.3">
      <c r="A199" s="109">
        <f t="shared" si="14"/>
        <v>46</v>
      </c>
      <c r="B199" s="117" t="s">
        <v>803</v>
      </c>
      <c r="C199" s="109">
        <v>40555</v>
      </c>
      <c r="D199" s="109"/>
      <c r="E199" s="111">
        <f t="shared" si="15"/>
        <v>0</v>
      </c>
      <c r="F199" s="111">
        <f t="shared" si="13"/>
        <v>0</v>
      </c>
      <c r="G199" s="112">
        <v>0</v>
      </c>
      <c r="H199" s="113">
        <v>0</v>
      </c>
      <c r="I199" s="111">
        <v>0</v>
      </c>
      <c r="J199" s="111">
        <v>0</v>
      </c>
      <c r="K199" s="114">
        <v>0</v>
      </c>
      <c r="L199" s="111">
        <v>0</v>
      </c>
      <c r="M199" s="111">
        <v>0</v>
      </c>
      <c r="N199" s="111">
        <v>0</v>
      </c>
      <c r="O199" s="111">
        <v>0</v>
      </c>
      <c r="P199" s="111">
        <v>0</v>
      </c>
      <c r="Q199" s="111">
        <v>0</v>
      </c>
      <c r="R199" s="111">
        <v>0</v>
      </c>
      <c r="S199" s="111">
        <v>0</v>
      </c>
      <c r="T199" s="111">
        <v>0</v>
      </c>
      <c r="U199" s="115">
        <v>0</v>
      </c>
      <c r="V199" s="115">
        <v>0</v>
      </c>
      <c r="W199" s="115">
        <v>0</v>
      </c>
      <c r="X199" s="115">
        <v>0</v>
      </c>
    </row>
    <row r="200" spans="1:24" ht="20.25" x14ac:dyDescent="0.3">
      <c r="A200" s="109">
        <f t="shared" si="14"/>
        <v>47</v>
      </c>
      <c r="B200" s="117" t="s">
        <v>804</v>
      </c>
      <c r="C200" s="109">
        <v>40621</v>
      </c>
      <c r="D200" s="109"/>
      <c r="E200" s="111">
        <f t="shared" si="15"/>
        <v>0</v>
      </c>
      <c r="F200" s="111">
        <f t="shared" si="13"/>
        <v>0</v>
      </c>
      <c r="G200" s="112">
        <v>0</v>
      </c>
      <c r="H200" s="113">
        <v>0</v>
      </c>
      <c r="I200" s="111">
        <v>0</v>
      </c>
      <c r="J200" s="111">
        <v>0</v>
      </c>
      <c r="K200" s="114">
        <v>0</v>
      </c>
      <c r="L200" s="111">
        <v>0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5">
        <v>0</v>
      </c>
      <c r="V200" s="115">
        <v>0</v>
      </c>
      <c r="W200" s="115">
        <v>0</v>
      </c>
      <c r="X200" s="115">
        <v>0</v>
      </c>
    </row>
    <row r="201" spans="1:24" ht="20.25" x14ac:dyDescent="0.3">
      <c r="A201" s="109">
        <f t="shared" si="14"/>
        <v>48</v>
      </c>
      <c r="B201" s="117" t="s">
        <v>805</v>
      </c>
      <c r="C201" s="109">
        <v>40626</v>
      </c>
      <c r="D201" s="109"/>
      <c r="E201" s="111">
        <f t="shared" si="15"/>
        <v>0</v>
      </c>
      <c r="F201" s="111">
        <f t="shared" si="13"/>
        <v>0</v>
      </c>
      <c r="G201" s="112">
        <v>0</v>
      </c>
      <c r="H201" s="113">
        <v>0</v>
      </c>
      <c r="I201" s="111">
        <v>0</v>
      </c>
      <c r="J201" s="111">
        <v>0</v>
      </c>
      <c r="K201" s="114">
        <v>0</v>
      </c>
      <c r="L201" s="111">
        <v>0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5">
        <v>0</v>
      </c>
      <c r="V201" s="115">
        <v>0</v>
      </c>
      <c r="W201" s="115">
        <v>0</v>
      </c>
      <c r="X201" s="115">
        <v>0</v>
      </c>
    </row>
    <row r="202" spans="1:24" ht="20.25" x14ac:dyDescent="0.3">
      <c r="A202" s="109">
        <f t="shared" si="14"/>
        <v>49</v>
      </c>
      <c r="B202" s="110" t="s">
        <v>806</v>
      </c>
      <c r="C202" s="109">
        <v>40629</v>
      </c>
      <c r="D202" s="109"/>
      <c r="E202" s="111">
        <f t="shared" si="15"/>
        <v>0</v>
      </c>
      <c r="F202" s="111">
        <f t="shared" si="13"/>
        <v>0</v>
      </c>
      <c r="G202" s="112">
        <v>0</v>
      </c>
      <c r="H202" s="113">
        <v>0</v>
      </c>
      <c r="I202" s="111">
        <v>0</v>
      </c>
      <c r="J202" s="111">
        <v>0</v>
      </c>
      <c r="K202" s="114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5">
        <v>0</v>
      </c>
      <c r="V202" s="115">
        <v>0</v>
      </c>
      <c r="W202" s="115">
        <v>0</v>
      </c>
      <c r="X202" s="115">
        <v>0</v>
      </c>
    </row>
    <row r="203" spans="1:24" ht="20.25" x14ac:dyDescent="0.3">
      <c r="A203" s="109">
        <f t="shared" si="14"/>
        <v>50</v>
      </c>
      <c r="B203" s="110" t="s">
        <v>807</v>
      </c>
      <c r="C203" s="109">
        <v>40613</v>
      </c>
      <c r="D203" s="109"/>
      <c r="E203" s="111">
        <f t="shared" si="15"/>
        <v>0</v>
      </c>
      <c r="F203" s="111">
        <f t="shared" si="13"/>
        <v>0</v>
      </c>
      <c r="G203" s="112">
        <v>0</v>
      </c>
      <c r="H203" s="113">
        <v>0</v>
      </c>
      <c r="I203" s="111">
        <v>0</v>
      </c>
      <c r="J203" s="111">
        <v>0</v>
      </c>
      <c r="K203" s="114">
        <v>0</v>
      </c>
      <c r="L203" s="111">
        <v>0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5">
        <v>0</v>
      </c>
      <c r="V203" s="115">
        <v>0</v>
      </c>
      <c r="W203" s="115">
        <v>0</v>
      </c>
      <c r="X203" s="115">
        <v>0</v>
      </c>
    </row>
    <row r="204" spans="1:24" ht="20.25" x14ac:dyDescent="0.3">
      <c r="A204" s="109">
        <f t="shared" si="14"/>
        <v>51</v>
      </c>
      <c r="B204" s="110" t="s">
        <v>808</v>
      </c>
      <c r="C204" s="109">
        <v>40633</v>
      </c>
      <c r="D204" s="109"/>
      <c r="E204" s="111">
        <f t="shared" si="15"/>
        <v>0</v>
      </c>
      <c r="F204" s="111">
        <f t="shared" si="13"/>
        <v>0</v>
      </c>
      <c r="G204" s="112">
        <v>0</v>
      </c>
      <c r="H204" s="113">
        <v>0</v>
      </c>
      <c r="I204" s="111">
        <v>0</v>
      </c>
      <c r="J204" s="111">
        <v>0</v>
      </c>
      <c r="K204" s="114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5">
        <v>0</v>
      </c>
      <c r="V204" s="115">
        <v>0</v>
      </c>
      <c r="W204" s="115">
        <v>0</v>
      </c>
      <c r="X204" s="115">
        <v>0</v>
      </c>
    </row>
    <row r="205" spans="1:24" ht="20.25" x14ac:dyDescent="0.3">
      <c r="A205" s="109">
        <f t="shared" si="14"/>
        <v>52</v>
      </c>
      <c r="B205" s="117" t="s">
        <v>809</v>
      </c>
      <c r="C205" s="109">
        <v>40638</v>
      </c>
      <c r="D205" s="109"/>
      <c r="E205" s="111">
        <f t="shared" si="15"/>
        <v>0</v>
      </c>
      <c r="F205" s="111">
        <f t="shared" si="13"/>
        <v>0</v>
      </c>
      <c r="G205" s="112">
        <v>0</v>
      </c>
      <c r="H205" s="113">
        <v>0</v>
      </c>
      <c r="I205" s="111">
        <v>0</v>
      </c>
      <c r="J205" s="111">
        <v>0</v>
      </c>
      <c r="K205" s="114">
        <v>0</v>
      </c>
      <c r="L205" s="111">
        <v>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1">
        <v>0</v>
      </c>
      <c r="S205" s="111">
        <v>0</v>
      </c>
      <c r="T205" s="111">
        <v>0</v>
      </c>
      <c r="U205" s="115">
        <v>0</v>
      </c>
      <c r="V205" s="115">
        <v>0</v>
      </c>
      <c r="W205" s="115">
        <v>0</v>
      </c>
      <c r="X205" s="115">
        <v>0</v>
      </c>
    </row>
    <row r="206" spans="1:24" ht="20.25" x14ac:dyDescent="0.3">
      <c r="A206" s="109">
        <f t="shared" si="14"/>
        <v>53</v>
      </c>
      <c r="B206" s="117" t="s">
        <v>810</v>
      </c>
      <c r="C206" s="109">
        <v>40639</v>
      </c>
      <c r="D206" s="109"/>
      <c r="E206" s="111">
        <f t="shared" si="15"/>
        <v>0</v>
      </c>
      <c r="F206" s="111">
        <f t="shared" si="13"/>
        <v>0</v>
      </c>
      <c r="G206" s="112">
        <v>0</v>
      </c>
      <c r="H206" s="113">
        <v>0</v>
      </c>
      <c r="I206" s="111">
        <v>0</v>
      </c>
      <c r="J206" s="111">
        <v>0</v>
      </c>
      <c r="K206" s="114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5">
        <v>0</v>
      </c>
      <c r="V206" s="115">
        <v>0</v>
      </c>
      <c r="W206" s="115">
        <v>0</v>
      </c>
      <c r="X206" s="115">
        <v>0</v>
      </c>
    </row>
    <row r="207" spans="1:24" ht="20.25" x14ac:dyDescent="0.3">
      <c r="A207" s="109">
        <f t="shared" si="14"/>
        <v>54</v>
      </c>
      <c r="B207" s="117" t="s">
        <v>811</v>
      </c>
      <c r="C207" s="109">
        <v>40648</v>
      </c>
      <c r="D207" s="109"/>
      <c r="E207" s="111">
        <f t="shared" si="15"/>
        <v>0</v>
      </c>
      <c r="F207" s="111">
        <f t="shared" si="13"/>
        <v>0</v>
      </c>
      <c r="G207" s="112">
        <v>0</v>
      </c>
      <c r="H207" s="113">
        <v>0</v>
      </c>
      <c r="I207" s="111">
        <v>0</v>
      </c>
      <c r="J207" s="111">
        <v>0</v>
      </c>
      <c r="K207" s="114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5">
        <v>0</v>
      </c>
      <c r="V207" s="115">
        <v>0</v>
      </c>
      <c r="W207" s="115">
        <v>0</v>
      </c>
      <c r="X207" s="115">
        <v>0</v>
      </c>
    </row>
    <row r="208" spans="1:24" ht="20.25" x14ac:dyDescent="0.3">
      <c r="A208" s="109">
        <f t="shared" si="14"/>
        <v>55</v>
      </c>
      <c r="B208" s="110" t="s">
        <v>812</v>
      </c>
      <c r="C208" s="109">
        <v>40616</v>
      </c>
      <c r="D208" s="109"/>
      <c r="E208" s="111">
        <f t="shared" si="15"/>
        <v>0</v>
      </c>
      <c r="F208" s="111">
        <f t="shared" si="13"/>
        <v>0</v>
      </c>
      <c r="G208" s="112">
        <v>0</v>
      </c>
      <c r="H208" s="113">
        <v>0</v>
      </c>
      <c r="I208" s="111">
        <v>0</v>
      </c>
      <c r="J208" s="111">
        <v>0</v>
      </c>
      <c r="K208" s="114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5">
        <v>0</v>
      </c>
      <c r="V208" s="115">
        <v>0</v>
      </c>
      <c r="W208" s="115">
        <v>0</v>
      </c>
      <c r="X208" s="115">
        <v>0</v>
      </c>
    </row>
    <row r="209" spans="1:24" ht="20.25" x14ac:dyDescent="0.3">
      <c r="A209" s="109">
        <f t="shared" si="14"/>
        <v>56</v>
      </c>
      <c r="B209" s="110" t="s">
        <v>813</v>
      </c>
      <c r="C209" s="109">
        <v>40619</v>
      </c>
      <c r="D209" s="109"/>
      <c r="E209" s="111">
        <f t="shared" si="15"/>
        <v>0</v>
      </c>
      <c r="F209" s="111">
        <f t="shared" si="13"/>
        <v>0</v>
      </c>
      <c r="G209" s="112">
        <v>0</v>
      </c>
      <c r="H209" s="113">
        <v>0</v>
      </c>
      <c r="I209" s="111">
        <v>0</v>
      </c>
      <c r="J209" s="111">
        <v>0</v>
      </c>
      <c r="K209" s="114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5">
        <v>0</v>
      </c>
      <c r="V209" s="115">
        <v>0</v>
      </c>
      <c r="W209" s="115">
        <v>0</v>
      </c>
      <c r="X209" s="115">
        <v>0</v>
      </c>
    </row>
    <row r="210" spans="1:24" ht="20.25" x14ac:dyDescent="0.3">
      <c r="A210" s="109">
        <f t="shared" si="14"/>
        <v>57</v>
      </c>
      <c r="B210" s="110" t="s">
        <v>814</v>
      </c>
      <c r="C210" s="109">
        <v>40660</v>
      </c>
      <c r="D210" s="109"/>
      <c r="E210" s="111">
        <f t="shared" si="15"/>
        <v>0</v>
      </c>
      <c r="F210" s="111">
        <f t="shared" si="13"/>
        <v>0</v>
      </c>
      <c r="G210" s="112">
        <v>0</v>
      </c>
      <c r="H210" s="113">
        <v>0</v>
      </c>
      <c r="I210" s="111">
        <v>0</v>
      </c>
      <c r="J210" s="111">
        <v>0</v>
      </c>
      <c r="K210" s="114">
        <v>0</v>
      </c>
      <c r="L210" s="111">
        <v>0</v>
      </c>
      <c r="M210" s="111">
        <v>0</v>
      </c>
      <c r="N210" s="111">
        <v>0</v>
      </c>
      <c r="O210" s="111">
        <v>0</v>
      </c>
      <c r="P210" s="111">
        <v>0</v>
      </c>
      <c r="Q210" s="111">
        <v>0</v>
      </c>
      <c r="R210" s="111">
        <v>0</v>
      </c>
      <c r="S210" s="111">
        <v>0</v>
      </c>
      <c r="T210" s="111">
        <v>0</v>
      </c>
      <c r="U210" s="115">
        <v>0</v>
      </c>
      <c r="V210" s="115">
        <v>0</v>
      </c>
      <c r="W210" s="115">
        <v>0</v>
      </c>
      <c r="X210" s="115">
        <v>0</v>
      </c>
    </row>
    <row r="211" spans="1:24" ht="20.25" x14ac:dyDescent="0.3">
      <c r="A211" s="109">
        <f t="shared" si="14"/>
        <v>58</v>
      </c>
      <c r="B211" s="117" t="s">
        <v>815</v>
      </c>
      <c r="C211" s="109">
        <v>40756</v>
      </c>
      <c r="D211" s="109"/>
      <c r="E211" s="111">
        <f t="shared" si="15"/>
        <v>0</v>
      </c>
      <c r="F211" s="111">
        <f t="shared" si="13"/>
        <v>0</v>
      </c>
      <c r="G211" s="112">
        <v>0</v>
      </c>
      <c r="H211" s="113">
        <v>0</v>
      </c>
      <c r="I211" s="111">
        <v>0</v>
      </c>
      <c r="J211" s="111">
        <v>0</v>
      </c>
      <c r="K211" s="114">
        <v>0</v>
      </c>
      <c r="L211" s="111">
        <v>0</v>
      </c>
      <c r="M211" s="111">
        <v>0</v>
      </c>
      <c r="N211" s="111">
        <v>0</v>
      </c>
      <c r="O211" s="111">
        <v>0</v>
      </c>
      <c r="P211" s="111">
        <v>0</v>
      </c>
      <c r="Q211" s="111">
        <v>0</v>
      </c>
      <c r="R211" s="111">
        <v>0</v>
      </c>
      <c r="S211" s="111">
        <v>0</v>
      </c>
      <c r="T211" s="111">
        <v>0</v>
      </c>
      <c r="U211" s="115">
        <v>0</v>
      </c>
      <c r="V211" s="115">
        <v>0</v>
      </c>
      <c r="W211" s="115">
        <v>0</v>
      </c>
      <c r="X211" s="115">
        <v>0</v>
      </c>
    </row>
    <row r="212" spans="1:24" ht="20.25" x14ac:dyDescent="0.3">
      <c r="A212" s="109">
        <f t="shared" si="14"/>
        <v>59</v>
      </c>
      <c r="B212" s="117" t="s">
        <v>1539</v>
      </c>
      <c r="C212" s="109">
        <v>40329</v>
      </c>
      <c r="D212" s="109"/>
      <c r="E212" s="111">
        <f t="shared" si="15"/>
        <v>0</v>
      </c>
      <c r="F212" s="111">
        <f t="shared" si="13"/>
        <v>0</v>
      </c>
      <c r="G212" s="112">
        <v>0</v>
      </c>
      <c r="H212" s="113">
        <v>0</v>
      </c>
      <c r="I212" s="111">
        <v>0</v>
      </c>
      <c r="J212" s="111">
        <v>0</v>
      </c>
      <c r="K212" s="114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5">
        <v>0</v>
      </c>
      <c r="V212" s="115">
        <v>0</v>
      </c>
      <c r="W212" s="115">
        <v>0</v>
      </c>
      <c r="X212" s="115">
        <v>0</v>
      </c>
    </row>
    <row r="213" spans="1:24" ht="20.25" x14ac:dyDescent="0.3">
      <c r="A213" s="109">
        <f t="shared" si="14"/>
        <v>60</v>
      </c>
      <c r="B213" s="110" t="s">
        <v>1540</v>
      </c>
      <c r="C213" s="109">
        <v>46150</v>
      </c>
      <c r="D213" s="109"/>
      <c r="E213" s="111">
        <f t="shared" si="15"/>
        <v>0</v>
      </c>
      <c r="F213" s="111">
        <f t="shared" si="13"/>
        <v>0</v>
      </c>
      <c r="G213" s="111">
        <v>0</v>
      </c>
      <c r="H213" s="113">
        <v>0</v>
      </c>
      <c r="I213" s="111">
        <v>0</v>
      </c>
      <c r="J213" s="111">
        <v>0</v>
      </c>
      <c r="K213" s="114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5">
        <v>0</v>
      </c>
      <c r="V213" s="115">
        <v>0</v>
      </c>
      <c r="W213" s="115">
        <v>0</v>
      </c>
      <c r="X213" s="115">
        <v>0</v>
      </c>
    </row>
    <row r="214" spans="1:24" ht="20.25" x14ac:dyDescent="0.3">
      <c r="A214" s="109">
        <f t="shared" si="14"/>
        <v>61</v>
      </c>
      <c r="B214" s="110" t="s">
        <v>65</v>
      </c>
      <c r="C214" s="109">
        <v>40737</v>
      </c>
      <c r="D214" s="109"/>
      <c r="E214" s="111">
        <f t="shared" si="15"/>
        <v>0</v>
      </c>
      <c r="F214" s="111">
        <f t="shared" si="13"/>
        <v>0</v>
      </c>
      <c r="G214" s="112">
        <v>0</v>
      </c>
      <c r="H214" s="113">
        <v>0</v>
      </c>
      <c r="I214" s="111">
        <v>0</v>
      </c>
      <c r="J214" s="111">
        <v>0</v>
      </c>
      <c r="K214" s="114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5">
        <v>0</v>
      </c>
      <c r="V214" s="115">
        <v>0</v>
      </c>
      <c r="W214" s="115">
        <v>0</v>
      </c>
      <c r="X214" s="115">
        <v>0</v>
      </c>
    </row>
    <row r="215" spans="1:24" ht="20.25" x14ac:dyDescent="0.3">
      <c r="A215" s="109">
        <f t="shared" si="14"/>
        <v>62</v>
      </c>
      <c r="B215" s="110" t="s">
        <v>1882</v>
      </c>
      <c r="C215" s="109">
        <v>40986</v>
      </c>
      <c r="D215" s="109"/>
      <c r="E215" s="111">
        <f t="shared" si="15"/>
        <v>0</v>
      </c>
      <c r="F215" s="111">
        <f t="shared" si="13"/>
        <v>0</v>
      </c>
      <c r="G215" s="112">
        <v>0</v>
      </c>
      <c r="H215" s="113">
        <v>0</v>
      </c>
      <c r="I215" s="111">
        <v>0</v>
      </c>
      <c r="J215" s="111">
        <v>0</v>
      </c>
      <c r="K215" s="114">
        <v>0</v>
      </c>
      <c r="L215" s="111">
        <v>0</v>
      </c>
      <c r="M215" s="111">
        <v>0</v>
      </c>
      <c r="N215" s="112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2">
        <v>0</v>
      </c>
      <c r="V215" s="115">
        <v>0</v>
      </c>
      <c r="W215" s="115">
        <v>0</v>
      </c>
      <c r="X215" s="112">
        <v>0</v>
      </c>
    </row>
    <row r="216" spans="1:24" ht="20.25" x14ac:dyDescent="0.3">
      <c r="A216" s="109">
        <f t="shared" si="14"/>
        <v>63</v>
      </c>
      <c r="B216" s="116" t="s">
        <v>1653</v>
      </c>
      <c r="C216" s="109">
        <v>39635</v>
      </c>
      <c r="D216" s="109"/>
      <c r="E216" s="111">
        <f t="shared" si="15"/>
        <v>0</v>
      </c>
      <c r="F216" s="111">
        <f t="shared" si="13"/>
        <v>0</v>
      </c>
      <c r="G216" s="112">
        <v>0</v>
      </c>
      <c r="H216" s="113">
        <v>0</v>
      </c>
      <c r="I216" s="111">
        <v>0</v>
      </c>
      <c r="J216" s="111">
        <v>0</v>
      </c>
      <c r="K216" s="114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5">
        <v>0</v>
      </c>
      <c r="V216" s="115">
        <v>0</v>
      </c>
      <c r="W216" s="115">
        <v>0</v>
      </c>
      <c r="X216" s="115">
        <v>0</v>
      </c>
    </row>
    <row r="217" spans="1:24" ht="20.25" x14ac:dyDescent="0.3">
      <c r="A217" s="109">
        <f t="shared" si="14"/>
        <v>64</v>
      </c>
      <c r="B217" s="117" t="s">
        <v>2275</v>
      </c>
      <c r="C217" s="109">
        <v>39461</v>
      </c>
      <c r="D217" s="109"/>
      <c r="E217" s="111">
        <f t="shared" si="15"/>
        <v>0</v>
      </c>
      <c r="F217" s="111">
        <f t="shared" si="13"/>
        <v>0</v>
      </c>
      <c r="G217" s="112">
        <v>0</v>
      </c>
      <c r="H217" s="113">
        <v>0</v>
      </c>
      <c r="I217" s="111">
        <v>0</v>
      </c>
      <c r="J217" s="111">
        <v>0</v>
      </c>
      <c r="K217" s="114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5">
        <v>0</v>
      </c>
      <c r="V217" s="115">
        <v>0</v>
      </c>
      <c r="W217" s="115">
        <v>0</v>
      </c>
      <c r="X217" s="115">
        <v>0</v>
      </c>
    </row>
    <row r="218" spans="1:24" ht="20.25" x14ac:dyDescent="0.3">
      <c r="A218" s="109">
        <f t="shared" si="14"/>
        <v>65</v>
      </c>
      <c r="B218" s="117" t="s">
        <v>2276</v>
      </c>
      <c r="C218" s="109">
        <v>39575</v>
      </c>
      <c r="D218" s="109"/>
      <c r="E218" s="111">
        <f t="shared" ref="E218:E249" si="16">SUM(G218:X218)</f>
        <v>0</v>
      </c>
      <c r="F218" s="111">
        <f t="shared" ref="F218:F261" si="17">SUM(G218:W218)</f>
        <v>0</v>
      </c>
      <c r="G218" s="112">
        <v>0</v>
      </c>
      <c r="H218" s="113">
        <v>0</v>
      </c>
      <c r="I218" s="111">
        <v>0</v>
      </c>
      <c r="J218" s="111">
        <v>0</v>
      </c>
      <c r="K218" s="114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5">
        <v>0</v>
      </c>
      <c r="V218" s="115">
        <v>0</v>
      </c>
      <c r="W218" s="115">
        <v>0</v>
      </c>
      <c r="X218" s="115">
        <v>0</v>
      </c>
    </row>
    <row r="219" spans="1:24" ht="20.25" x14ac:dyDescent="0.3">
      <c r="A219" s="109">
        <f t="shared" ref="A219:A264" si="18">A218+1</f>
        <v>66</v>
      </c>
      <c r="B219" s="117" t="s">
        <v>2277</v>
      </c>
      <c r="C219" s="109">
        <v>40849</v>
      </c>
      <c r="D219" s="109"/>
      <c r="E219" s="111">
        <f t="shared" si="16"/>
        <v>0</v>
      </c>
      <c r="F219" s="111">
        <f t="shared" si="17"/>
        <v>0</v>
      </c>
      <c r="G219" s="112">
        <v>0</v>
      </c>
      <c r="H219" s="113">
        <v>0</v>
      </c>
      <c r="I219" s="111">
        <v>0</v>
      </c>
      <c r="J219" s="111">
        <v>0</v>
      </c>
      <c r="K219" s="114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5">
        <v>0</v>
      </c>
      <c r="V219" s="115">
        <v>0</v>
      </c>
      <c r="W219" s="115">
        <v>0</v>
      </c>
      <c r="X219" s="115">
        <v>0</v>
      </c>
    </row>
    <row r="220" spans="1:24" ht="20.25" x14ac:dyDescent="0.3">
      <c r="A220" s="109">
        <f t="shared" si="18"/>
        <v>67</v>
      </c>
      <c r="B220" s="117" t="s">
        <v>2278</v>
      </c>
      <c r="C220" s="109">
        <v>39459</v>
      </c>
      <c r="D220" s="109"/>
      <c r="E220" s="111">
        <f t="shared" si="16"/>
        <v>0</v>
      </c>
      <c r="F220" s="111">
        <f t="shared" si="17"/>
        <v>0</v>
      </c>
      <c r="G220" s="112">
        <v>0</v>
      </c>
      <c r="H220" s="113">
        <v>0</v>
      </c>
      <c r="I220" s="111">
        <v>0</v>
      </c>
      <c r="J220" s="111">
        <v>0</v>
      </c>
      <c r="K220" s="114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5">
        <v>0</v>
      </c>
      <c r="V220" s="115">
        <v>0</v>
      </c>
      <c r="W220" s="115">
        <v>0</v>
      </c>
      <c r="X220" s="115">
        <v>0</v>
      </c>
    </row>
    <row r="221" spans="1:24" ht="20.25" x14ac:dyDescent="0.3">
      <c r="A221" s="109">
        <f t="shared" si="18"/>
        <v>68</v>
      </c>
      <c r="B221" s="117" t="s">
        <v>2279</v>
      </c>
      <c r="C221" s="109">
        <v>39375</v>
      </c>
      <c r="D221" s="109"/>
      <c r="E221" s="111">
        <f t="shared" si="16"/>
        <v>0</v>
      </c>
      <c r="F221" s="111">
        <f t="shared" si="17"/>
        <v>0</v>
      </c>
      <c r="G221" s="112">
        <v>0</v>
      </c>
      <c r="H221" s="113">
        <v>0</v>
      </c>
      <c r="I221" s="111">
        <v>0</v>
      </c>
      <c r="J221" s="111">
        <v>0</v>
      </c>
      <c r="K221" s="114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5">
        <v>0</v>
      </c>
      <c r="V221" s="115">
        <v>0</v>
      </c>
      <c r="W221" s="115">
        <v>0</v>
      </c>
      <c r="X221" s="115">
        <v>0</v>
      </c>
    </row>
    <row r="222" spans="1:24" ht="20.25" x14ac:dyDescent="0.3">
      <c r="A222" s="109">
        <f t="shared" si="18"/>
        <v>69</v>
      </c>
      <c r="B222" s="117" t="s">
        <v>2280</v>
      </c>
      <c r="C222" s="109">
        <v>39376</v>
      </c>
      <c r="D222" s="109"/>
      <c r="E222" s="111">
        <f t="shared" si="16"/>
        <v>0</v>
      </c>
      <c r="F222" s="111">
        <f t="shared" si="17"/>
        <v>0</v>
      </c>
      <c r="G222" s="112">
        <v>0</v>
      </c>
      <c r="H222" s="113">
        <v>0</v>
      </c>
      <c r="I222" s="111">
        <v>0</v>
      </c>
      <c r="J222" s="111">
        <v>0</v>
      </c>
      <c r="K222" s="114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5">
        <v>0</v>
      </c>
      <c r="V222" s="115">
        <v>0</v>
      </c>
      <c r="W222" s="115">
        <v>0</v>
      </c>
      <c r="X222" s="115">
        <v>0</v>
      </c>
    </row>
    <row r="223" spans="1:24" ht="20.25" x14ac:dyDescent="0.3">
      <c r="A223" s="109">
        <f t="shared" si="18"/>
        <v>70</v>
      </c>
      <c r="B223" s="117" t="s">
        <v>2281</v>
      </c>
      <c r="C223" s="109">
        <v>39377</v>
      </c>
      <c r="D223" s="109"/>
      <c r="E223" s="111">
        <f t="shared" si="16"/>
        <v>0</v>
      </c>
      <c r="F223" s="111">
        <f t="shared" si="17"/>
        <v>0</v>
      </c>
      <c r="G223" s="112">
        <v>0</v>
      </c>
      <c r="H223" s="113">
        <v>0</v>
      </c>
      <c r="I223" s="111">
        <v>0</v>
      </c>
      <c r="J223" s="111">
        <v>0</v>
      </c>
      <c r="K223" s="114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5">
        <v>0</v>
      </c>
      <c r="V223" s="115">
        <v>0</v>
      </c>
      <c r="W223" s="115">
        <v>0</v>
      </c>
      <c r="X223" s="115">
        <v>0</v>
      </c>
    </row>
    <row r="224" spans="1:24" ht="20.25" x14ac:dyDescent="0.3">
      <c r="A224" s="109">
        <f t="shared" si="18"/>
        <v>71</v>
      </c>
      <c r="B224" s="117" t="s">
        <v>2282</v>
      </c>
      <c r="C224" s="109">
        <v>45289</v>
      </c>
      <c r="D224" s="109"/>
      <c r="E224" s="111">
        <f t="shared" si="16"/>
        <v>0</v>
      </c>
      <c r="F224" s="111">
        <f t="shared" si="17"/>
        <v>0</v>
      </c>
      <c r="G224" s="112">
        <v>0</v>
      </c>
      <c r="H224" s="113">
        <v>0</v>
      </c>
      <c r="I224" s="111">
        <v>0</v>
      </c>
      <c r="J224" s="111">
        <v>0</v>
      </c>
      <c r="K224" s="114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5">
        <v>0</v>
      </c>
      <c r="V224" s="115">
        <v>0</v>
      </c>
      <c r="W224" s="115">
        <v>0</v>
      </c>
      <c r="X224" s="115">
        <v>0</v>
      </c>
    </row>
    <row r="225" spans="1:24" ht="20.25" x14ac:dyDescent="0.3">
      <c r="A225" s="109">
        <f t="shared" si="18"/>
        <v>72</v>
      </c>
      <c r="B225" s="117" t="s">
        <v>2283</v>
      </c>
      <c r="C225" s="109">
        <v>39449</v>
      </c>
      <c r="D225" s="109"/>
      <c r="E225" s="111">
        <f t="shared" si="16"/>
        <v>0</v>
      </c>
      <c r="F225" s="111">
        <f t="shared" si="17"/>
        <v>0</v>
      </c>
      <c r="G225" s="112">
        <v>0</v>
      </c>
      <c r="H225" s="113">
        <v>0</v>
      </c>
      <c r="I225" s="111">
        <v>0</v>
      </c>
      <c r="J225" s="111">
        <v>0</v>
      </c>
      <c r="K225" s="114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5">
        <v>0</v>
      </c>
      <c r="V225" s="115">
        <v>0</v>
      </c>
      <c r="W225" s="115">
        <v>0</v>
      </c>
      <c r="X225" s="115">
        <v>0</v>
      </c>
    </row>
    <row r="226" spans="1:24" ht="20.25" x14ac:dyDescent="0.3">
      <c r="A226" s="109">
        <f t="shared" si="18"/>
        <v>73</v>
      </c>
      <c r="B226" s="117" t="s">
        <v>2284</v>
      </c>
      <c r="C226" s="109">
        <v>40549</v>
      </c>
      <c r="D226" s="109"/>
      <c r="E226" s="111">
        <f t="shared" si="16"/>
        <v>0</v>
      </c>
      <c r="F226" s="111">
        <f t="shared" si="17"/>
        <v>0</v>
      </c>
      <c r="G226" s="112">
        <v>0</v>
      </c>
      <c r="H226" s="113">
        <v>0</v>
      </c>
      <c r="I226" s="111">
        <v>0</v>
      </c>
      <c r="J226" s="111">
        <v>0</v>
      </c>
      <c r="K226" s="114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5">
        <v>0</v>
      </c>
      <c r="V226" s="115">
        <v>0</v>
      </c>
      <c r="W226" s="115">
        <v>0</v>
      </c>
      <c r="X226" s="115">
        <v>0</v>
      </c>
    </row>
    <row r="227" spans="1:24" ht="20.25" x14ac:dyDescent="0.3">
      <c r="A227" s="109">
        <f t="shared" si="18"/>
        <v>74</v>
      </c>
      <c r="B227" s="117" t="s">
        <v>2285</v>
      </c>
      <c r="C227" s="109">
        <v>40164</v>
      </c>
      <c r="D227" s="109"/>
      <c r="E227" s="111">
        <f t="shared" si="16"/>
        <v>0</v>
      </c>
      <c r="F227" s="111">
        <f t="shared" si="17"/>
        <v>0</v>
      </c>
      <c r="G227" s="112">
        <v>0</v>
      </c>
      <c r="H227" s="113">
        <v>0</v>
      </c>
      <c r="I227" s="111">
        <v>0</v>
      </c>
      <c r="J227" s="111">
        <v>0</v>
      </c>
      <c r="K227" s="114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5">
        <v>0</v>
      </c>
      <c r="V227" s="115">
        <v>0</v>
      </c>
      <c r="W227" s="115">
        <v>0</v>
      </c>
      <c r="X227" s="115">
        <v>0</v>
      </c>
    </row>
    <row r="228" spans="1:24" ht="20.25" x14ac:dyDescent="0.3">
      <c r="A228" s="109">
        <f t="shared" si="18"/>
        <v>75</v>
      </c>
      <c r="B228" s="117" t="s">
        <v>2286</v>
      </c>
      <c r="C228" s="109">
        <v>40785</v>
      </c>
      <c r="D228" s="109"/>
      <c r="E228" s="111">
        <f t="shared" si="16"/>
        <v>0</v>
      </c>
      <c r="F228" s="111">
        <f t="shared" si="17"/>
        <v>0</v>
      </c>
      <c r="G228" s="112">
        <v>0</v>
      </c>
      <c r="H228" s="113">
        <v>0</v>
      </c>
      <c r="I228" s="111">
        <v>0</v>
      </c>
      <c r="J228" s="111">
        <v>0</v>
      </c>
      <c r="K228" s="114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5">
        <v>0</v>
      </c>
      <c r="V228" s="115">
        <v>0</v>
      </c>
      <c r="W228" s="115">
        <v>0</v>
      </c>
      <c r="X228" s="115">
        <v>0</v>
      </c>
    </row>
    <row r="229" spans="1:24" ht="20.25" x14ac:dyDescent="0.3">
      <c r="A229" s="109">
        <f t="shared" si="18"/>
        <v>76</v>
      </c>
      <c r="B229" s="117" t="s">
        <v>2287</v>
      </c>
      <c r="C229" s="109">
        <v>39382</v>
      </c>
      <c r="D229" s="109"/>
      <c r="E229" s="111">
        <f t="shared" si="16"/>
        <v>0</v>
      </c>
      <c r="F229" s="111">
        <f t="shared" si="17"/>
        <v>0</v>
      </c>
      <c r="G229" s="112">
        <v>0</v>
      </c>
      <c r="H229" s="113">
        <v>0</v>
      </c>
      <c r="I229" s="111">
        <v>0</v>
      </c>
      <c r="J229" s="111">
        <v>0</v>
      </c>
      <c r="K229" s="114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5">
        <v>0</v>
      </c>
      <c r="V229" s="115">
        <v>0</v>
      </c>
      <c r="W229" s="115">
        <v>0</v>
      </c>
      <c r="X229" s="115">
        <v>0</v>
      </c>
    </row>
    <row r="230" spans="1:24" ht="20.25" x14ac:dyDescent="0.3">
      <c r="A230" s="109">
        <f t="shared" si="18"/>
        <v>77</v>
      </c>
      <c r="B230" s="117" t="s">
        <v>2288</v>
      </c>
      <c r="C230" s="109">
        <v>40865</v>
      </c>
      <c r="D230" s="109"/>
      <c r="E230" s="111">
        <f t="shared" si="16"/>
        <v>0</v>
      </c>
      <c r="F230" s="111">
        <f t="shared" si="17"/>
        <v>0</v>
      </c>
      <c r="G230" s="112">
        <v>0</v>
      </c>
      <c r="H230" s="113">
        <v>0</v>
      </c>
      <c r="I230" s="111">
        <v>0</v>
      </c>
      <c r="J230" s="111">
        <v>0</v>
      </c>
      <c r="K230" s="114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5">
        <v>0</v>
      </c>
      <c r="V230" s="115">
        <v>0</v>
      </c>
      <c r="W230" s="115">
        <v>0</v>
      </c>
      <c r="X230" s="115">
        <v>0</v>
      </c>
    </row>
    <row r="231" spans="1:24" ht="20.25" x14ac:dyDescent="0.3">
      <c r="A231" s="109">
        <f t="shared" si="18"/>
        <v>78</v>
      </c>
      <c r="B231" s="117" t="s">
        <v>2289</v>
      </c>
      <c r="C231" s="109">
        <v>40944</v>
      </c>
      <c r="D231" s="109"/>
      <c r="E231" s="111">
        <f t="shared" si="16"/>
        <v>0</v>
      </c>
      <c r="F231" s="111">
        <f t="shared" si="17"/>
        <v>0</v>
      </c>
      <c r="G231" s="112">
        <v>0</v>
      </c>
      <c r="H231" s="113">
        <v>0</v>
      </c>
      <c r="I231" s="111">
        <v>0</v>
      </c>
      <c r="J231" s="111">
        <v>0</v>
      </c>
      <c r="K231" s="114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5">
        <v>0</v>
      </c>
      <c r="V231" s="115">
        <v>0</v>
      </c>
      <c r="W231" s="115">
        <v>0</v>
      </c>
      <c r="X231" s="115">
        <v>0</v>
      </c>
    </row>
    <row r="232" spans="1:24" ht="20.25" x14ac:dyDescent="0.3">
      <c r="A232" s="109">
        <f t="shared" si="18"/>
        <v>79</v>
      </c>
      <c r="B232" s="117" t="s">
        <v>2290</v>
      </c>
      <c r="C232" s="109">
        <v>40852</v>
      </c>
      <c r="D232" s="109"/>
      <c r="E232" s="111">
        <f t="shared" si="16"/>
        <v>0</v>
      </c>
      <c r="F232" s="111">
        <f t="shared" si="17"/>
        <v>0</v>
      </c>
      <c r="G232" s="112">
        <v>0</v>
      </c>
      <c r="H232" s="113">
        <v>0</v>
      </c>
      <c r="I232" s="111">
        <v>0</v>
      </c>
      <c r="J232" s="111">
        <v>0</v>
      </c>
      <c r="K232" s="114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5">
        <v>0</v>
      </c>
      <c r="V232" s="115">
        <v>0</v>
      </c>
      <c r="W232" s="115">
        <v>0</v>
      </c>
      <c r="X232" s="115">
        <v>0</v>
      </c>
    </row>
    <row r="233" spans="1:24" ht="20.25" x14ac:dyDescent="0.3">
      <c r="A233" s="109">
        <f t="shared" si="18"/>
        <v>80</v>
      </c>
      <c r="B233" s="117" t="s">
        <v>2293</v>
      </c>
      <c r="C233" s="109">
        <v>40882</v>
      </c>
      <c r="D233" s="109"/>
      <c r="E233" s="111">
        <f t="shared" si="16"/>
        <v>0</v>
      </c>
      <c r="F233" s="111">
        <f t="shared" si="17"/>
        <v>0</v>
      </c>
      <c r="G233" s="112">
        <v>0</v>
      </c>
      <c r="H233" s="113">
        <v>0</v>
      </c>
      <c r="I233" s="111">
        <v>0</v>
      </c>
      <c r="J233" s="111">
        <v>0</v>
      </c>
      <c r="K233" s="114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5">
        <v>0</v>
      </c>
      <c r="V233" s="115">
        <v>0</v>
      </c>
      <c r="W233" s="115">
        <v>0</v>
      </c>
      <c r="X233" s="115">
        <v>0</v>
      </c>
    </row>
    <row r="234" spans="1:24" ht="20.25" x14ac:dyDescent="0.3">
      <c r="A234" s="109">
        <f t="shared" si="18"/>
        <v>81</v>
      </c>
      <c r="B234" s="117" t="s">
        <v>2294</v>
      </c>
      <c r="C234" s="109">
        <v>39484</v>
      </c>
      <c r="D234" s="109"/>
      <c r="E234" s="111">
        <f t="shared" si="16"/>
        <v>0</v>
      </c>
      <c r="F234" s="111">
        <f t="shared" si="17"/>
        <v>0</v>
      </c>
      <c r="G234" s="112">
        <v>0</v>
      </c>
      <c r="H234" s="113">
        <v>0</v>
      </c>
      <c r="I234" s="111">
        <v>0</v>
      </c>
      <c r="J234" s="111">
        <v>0</v>
      </c>
      <c r="K234" s="114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5">
        <v>0</v>
      </c>
      <c r="V234" s="115">
        <v>0</v>
      </c>
      <c r="W234" s="115">
        <v>0</v>
      </c>
      <c r="X234" s="115">
        <v>0</v>
      </c>
    </row>
    <row r="235" spans="1:24" ht="20.25" x14ac:dyDescent="0.3">
      <c r="A235" s="109">
        <f t="shared" si="18"/>
        <v>82</v>
      </c>
      <c r="B235" s="117" t="s">
        <v>2295</v>
      </c>
      <c r="C235" s="109">
        <v>40699</v>
      </c>
      <c r="D235" s="109"/>
      <c r="E235" s="111">
        <f t="shared" si="16"/>
        <v>0</v>
      </c>
      <c r="F235" s="111">
        <f t="shared" si="17"/>
        <v>0</v>
      </c>
      <c r="G235" s="112">
        <v>0</v>
      </c>
      <c r="H235" s="113">
        <v>0</v>
      </c>
      <c r="I235" s="111">
        <v>0</v>
      </c>
      <c r="J235" s="111">
        <v>0</v>
      </c>
      <c r="K235" s="114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5">
        <v>0</v>
      </c>
      <c r="V235" s="115">
        <v>0</v>
      </c>
      <c r="W235" s="115">
        <v>0</v>
      </c>
      <c r="X235" s="115">
        <v>0</v>
      </c>
    </row>
    <row r="236" spans="1:24" ht="20.25" x14ac:dyDescent="0.3">
      <c r="A236" s="109">
        <f t="shared" si="18"/>
        <v>83</v>
      </c>
      <c r="B236" s="117" t="s">
        <v>2296</v>
      </c>
      <c r="C236" s="109">
        <v>40791</v>
      </c>
      <c r="D236" s="109"/>
      <c r="E236" s="111">
        <f t="shared" si="16"/>
        <v>0</v>
      </c>
      <c r="F236" s="111">
        <f t="shared" si="17"/>
        <v>0</v>
      </c>
      <c r="G236" s="112">
        <v>0</v>
      </c>
      <c r="H236" s="113">
        <v>0</v>
      </c>
      <c r="I236" s="111">
        <v>0</v>
      </c>
      <c r="J236" s="111">
        <v>0</v>
      </c>
      <c r="K236" s="114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5">
        <v>0</v>
      </c>
      <c r="V236" s="115">
        <v>0</v>
      </c>
      <c r="W236" s="115">
        <v>0</v>
      </c>
      <c r="X236" s="115">
        <v>0</v>
      </c>
    </row>
    <row r="237" spans="1:24" ht="20.25" x14ac:dyDescent="0.3">
      <c r="A237" s="109">
        <f t="shared" si="18"/>
        <v>84</v>
      </c>
      <c r="B237" s="117" t="s">
        <v>2297</v>
      </c>
      <c r="C237" s="109">
        <v>40792</v>
      </c>
      <c r="D237" s="109"/>
      <c r="E237" s="111">
        <f t="shared" si="16"/>
        <v>0</v>
      </c>
      <c r="F237" s="111">
        <f t="shared" si="17"/>
        <v>0</v>
      </c>
      <c r="G237" s="112">
        <v>0</v>
      </c>
      <c r="H237" s="113">
        <v>0</v>
      </c>
      <c r="I237" s="111">
        <v>0</v>
      </c>
      <c r="J237" s="111">
        <v>0</v>
      </c>
      <c r="K237" s="114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5">
        <v>0</v>
      </c>
      <c r="V237" s="115">
        <v>0</v>
      </c>
      <c r="W237" s="115">
        <v>0</v>
      </c>
      <c r="X237" s="115">
        <v>0</v>
      </c>
    </row>
    <row r="238" spans="1:24" ht="20.25" x14ac:dyDescent="0.3">
      <c r="A238" s="109">
        <f t="shared" si="18"/>
        <v>85</v>
      </c>
      <c r="B238" s="117" t="s">
        <v>2298</v>
      </c>
      <c r="C238" s="109">
        <v>40794</v>
      </c>
      <c r="D238" s="109"/>
      <c r="E238" s="111">
        <f t="shared" si="16"/>
        <v>0</v>
      </c>
      <c r="F238" s="111">
        <f t="shared" si="17"/>
        <v>0</v>
      </c>
      <c r="G238" s="112">
        <v>0</v>
      </c>
      <c r="H238" s="113">
        <v>0</v>
      </c>
      <c r="I238" s="111">
        <v>0</v>
      </c>
      <c r="J238" s="111">
        <v>0</v>
      </c>
      <c r="K238" s="114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5">
        <v>0</v>
      </c>
      <c r="V238" s="115">
        <v>0</v>
      </c>
      <c r="W238" s="115">
        <v>0</v>
      </c>
      <c r="X238" s="115">
        <v>0</v>
      </c>
    </row>
    <row r="239" spans="1:24" ht="20.25" x14ac:dyDescent="0.3">
      <c r="A239" s="109">
        <f t="shared" si="18"/>
        <v>86</v>
      </c>
      <c r="B239" s="117" t="s">
        <v>2299</v>
      </c>
      <c r="C239" s="109">
        <v>40678</v>
      </c>
      <c r="D239" s="109"/>
      <c r="E239" s="111">
        <f t="shared" si="16"/>
        <v>0</v>
      </c>
      <c r="F239" s="111">
        <f t="shared" si="17"/>
        <v>0</v>
      </c>
      <c r="G239" s="112">
        <v>0</v>
      </c>
      <c r="H239" s="113">
        <v>0</v>
      </c>
      <c r="I239" s="111">
        <v>0</v>
      </c>
      <c r="J239" s="111">
        <v>0</v>
      </c>
      <c r="K239" s="114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5">
        <v>0</v>
      </c>
      <c r="V239" s="115">
        <v>0</v>
      </c>
      <c r="W239" s="115">
        <v>0</v>
      </c>
      <c r="X239" s="115">
        <v>0</v>
      </c>
    </row>
    <row r="240" spans="1:24" ht="20.25" x14ac:dyDescent="0.3">
      <c r="A240" s="109">
        <f t="shared" si="18"/>
        <v>87</v>
      </c>
      <c r="B240" s="117" t="s">
        <v>2300</v>
      </c>
      <c r="C240" s="109">
        <v>40795</v>
      </c>
      <c r="D240" s="109"/>
      <c r="E240" s="111">
        <f t="shared" si="16"/>
        <v>0</v>
      </c>
      <c r="F240" s="111">
        <f t="shared" si="17"/>
        <v>0</v>
      </c>
      <c r="G240" s="112">
        <v>0</v>
      </c>
      <c r="H240" s="113">
        <v>0</v>
      </c>
      <c r="I240" s="111">
        <v>0</v>
      </c>
      <c r="J240" s="111">
        <v>0</v>
      </c>
      <c r="K240" s="114">
        <v>0</v>
      </c>
      <c r="L240" s="111">
        <v>0</v>
      </c>
      <c r="M240" s="111">
        <v>0</v>
      </c>
      <c r="N240" s="111">
        <v>0</v>
      </c>
      <c r="O240" s="111">
        <v>0</v>
      </c>
      <c r="P240" s="111">
        <v>0</v>
      </c>
      <c r="Q240" s="111">
        <v>0</v>
      </c>
      <c r="R240" s="111">
        <v>0</v>
      </c>
      <c r="S240" s="111">
        <v>0</v>
      </c>
      <c r="T240" s="111">
        <v>0</v>
      </c>
      <c r="U240" s="115">
        <v>0</v>
      </c>
      <c r="V240" s="115">
        <v>0</v>
      </c>
      <c r="W240" s="115">
        <v>0</v>
      </c>
      <c r="X240" s="115">
        <v>0</v>
      </c>
    </row>
    <row r="241" spans="1:24" ht="20.25" x14ac:dyDescent="0.3">
      <c r="A241" s="109">
        <f t="shared" si="18"/>
        <v>88</v>
      </c>
      <c r="B241" s="117" t="s">
        <v>2301</v>
      </c>
      <c r="C241" s="109">
        <v>40802</v>
      </c>
      <c r="D241" s="109"/>
      <c r="E241" s="111">
        <f t="shared" si="16"/>
        <v>0</v>
      </c>
      <c r="F241" s="111">
        <f t="shared" si="17"/>
        <v>0</v>
      </c>
      <c r="G241" s="112">
        <v>0</v>
      </c>
      <c r="H241" s="113">
        <v>0</v>
      </c>
      <c r="I241" s="111">
        <v>0</v>
      </c>
      <c r="J241" s="111">
        <v>0</v>
      </c>
      <c r="K241" s="114">
        <v>0</v>
      </c>
      <c r="L241" s="111">
        <v>0</v>
      </c>
      <c r="M241" s="111">
        <v>0</v>
      </c>
      <c r="N241" s="111">
        <v>0</v>
      </c>
      <c r="O241" s="111">
        <v>0</v>
      </c>
      <c r="P241" s="111">
        <v>0</v>
      </c>
      <c r="Q241" s="111">
        <v>0</v>
      </c>
      <c r="R241" s="111">
        <v>0</v>
      </c>
      <c r="S241" s="111">
        <v>0</v>
      </c>
      <c r="T241" s="111">
        <v>0</v>
      </c>
      <c r="U241" s="115">
        <v>0</v>
      </c>
      <c r="V241" s="115">
        <v>0</v>
      </c>
      <c r="W241" s="115">
        <v>0</v>
      </c>
      <c r="X241" s="115">
        <v>0</v>
      </c>
    </row>
    <row r="242" spans="1:24" ht="20.25" x14ac:dyDescent="0.3">
      <c r="A242" s="109">
        <f t="shared" si="18"/>
        <v>89</v>
      </c>
      <c r="B242" s="117" t="s">
        <v>2302</v>
      </c>
      <c r="C242" s="109">
        <v>40828</v>
      </c>
      <c r="D242" s="109"/>
      <c r="E242" s="111">
        <f t="shared" si="16"/>
        <v>0</v>
      </c>
      <c r="F242" s="111">
        <f t="shared" si="17"/>
        <v>0</v>
      </c>
      <c r="G242" s="112">
        <v>0</v>
      </c>
      <c r="H242" s="113">
        <v>0</v>
      </c>
      <c r="I242" s="111">
        <v>0</v>
      </c>
      <c r="J242" s="111">
        <v>0</v>
      </c>
      <c r="K242" s="114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5">
        <v>0</v>
      </c>
      <c r="V242" s="115">
        <v>0</v>
      </c>
      <c r="W242" s="115">
        <v>0</v>
      </c>
      <c r="X242" s="115">
        <v>0</v>
      </c>
    </row>
    <row r="243" spans="1:24" ht="20.25" x14ac:dyDescent="0.3">
      <c r="A243" s="109">
        <f t="shared" si="18"/>
        <v>90</v>
      </c>
      <c r="B243" s="117" t="s">
        <v>2303</v>
      </c>
      <c r="C243" s="109">
        <v>40889</v>
      </c>
      <c r="D243" s="109"/>
      <c r="E243" s="111">
        <f t="shared" si="16"/>
        <v>0</v>
      </c>
      <c r="F243" s="111">
        <f t="shared" si="17"/>
        <v>0</v>
      </c>
      <c r="G243" s="112">
        <v>0</v>
      </c>
      <c r="H243" s="113">
        <v>0</v>
      </c>
      <c r="I243" s="111">
        <v>0</v>
      </c>
      <c r="J243" s="111">
        <v>0</v>
      </c>
      <c r="K243" s="114">
        <v>0</v>
      </c>
      <c r="L243" s="111">
        <v>0</v>
      </c>
      <c r="M243" s="111">
        <v>0</v>
      </c>
      <c r="N243" s="111">
        <v>0</v>
      </c>
      <c r="O243" s="111">
        <v>0</v>
      </c>
      <c r="P243" s="111">
        <v>0</v>
      </c>
      <c r="Q243" s="111">
        <v>0</v>
      </c>
      <c r="R243" s="111">
        <v>0</v>
      </c>
      <c r="S243" s="111">
        <v>0</v>
      </c>
      <c r="T243" s="111">
        <v>0</v>
      </c>
      <c r="U243" s="115">
        <v>0</v>
      </c>
      <c r="V243" s="115">
        <v>0</v>
      </c>
      <c r="W243" s="115">
        <v>0</v>
      </c>
      <c r="X243" s="115">
        <v>0</v>
      </c>
    </row>
    <row r="244" spans="1:24" ht="20.25" x14ac:dyDescent="0.3">
      <c r="A244" s="109">
        <f t="shared" si="18"/>
        <v>91</v>
      </c>
      <c r="B244" s="117" t="s">
        <v>2304</v>
      </c>
      <c r="C244" s="109">
        <v>39378</v>
      </c>
      <c r="D244" s="109"/>
      <c r="E244" s="111">
        <f t="shared" si="16"/>
        <v>0</v>
      </c>
      <c r="F244" s="111">
        <f t="shared" si="17"/>
        <v>0</v>
      </c>
      <c r="G244" s="112">
        <v>0</v>
      </c>
      <c r="H244" s="113">
        <v>0</v>
      </c>
      <c r="I244" s="111">
        <v>0</v>
      </c>
      <c r="J244" s="111">
        <v>0</v>
      </c>
      <c r="K244" s="114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5">
        <v>0</v>
      </c>
      <c r="V244" s="115">
        <v>0</v>
      </c>
      <c r="W244" s="115">
        <v>0</v>
      </c>
      <c r="X244" s="115">
        <v>0</v>
      </c>
    </row>
    <row r="245" spans="1:24" ht="20.25" x14ac:dyDescent="0.3">
      <c r="A245" s="109">
        <f t="shared" si="18"/>
        <v>92</v>
      </c>
      <c r="B245" s="117" t="s">
        <v>2305</v>
      </c>
      <c r="C245" s="109">
        <v>39455</v>
      </c>
      <c r="D245" s="109"/>
      <c r="E245" s="111">
        <f t="shared" si="16"/>
        <v>0</v>
      </c>
      <c r="F245" s="111">
        <f t="shared" si="17"/>
        <v>0</v>
      </c>
      <c r="G245" s="112">
        <v>0</v>
      </c>
      <c r="H245" s="113">
        <v>0</v>
      </c>
      <c r="I245" s="111">
        <v>0</v>
      </c>
      <c r="J245" s="111">
        <v>0</v>
      </c>
      <c r="K245" s="114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5">
        <v>0</v>
      </c>
      <c r="V245" s="115">
        <v>0</v>
      </c>
      <c r="W245" s="115">
        <v>0</v>
      </c>
      <c r="X245" s="115">
        <v>0</v>
      </c>
    </row>
    <row r="246" spans="1:24" ht="20.25" x14ac:dyDescent="0.3">
      <c r="A246" s="109">
        <f t="shared" si="18"/>
        <v>93</v>
      </c>
      <c r="B246" s="117" t="s">
        <v>2306</v>
      </c>
      <c r="C246" s="109">
        <v>40781</v>
      </c>
      <c r="D246" s="109"/>
      <c r="E246" s="111">
        <f t="shared" si="16"/>
        <v>0</v>
      </c>
      <c r="F246" s="111">
        <f t="shared" si="17"/>
        <v>0</v>
      </c>
      <c r="G246" s="112">
        <v>0</v>
      </c>
      <c r="H246" s="113">
        <v>0</v>
      </c>
      <c r="I246" s="111">
        <v>0</v>
      </c>
      <c r="J246" s="111">
        <v>0</v>
      </c>
      <c r="K246" s="114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5">
        <v>0</v>
      </c>
      <c r="V246" s="115">
        <v>0</v>
      </c>
      <c r="W246" s="115">
        <v>0</v>
      </c>
      <c r="X246" s="115">
        <v>0</v>
      </c>
    </row>
    <row r="247" spans="1:24" ht="20.25" x14ac:dyDescent="0.3">
      <c r="A247" s="109">
        <f t="shared" si="18"/>
        <v>94</v>
      </c>
      <c r="B247" s="117" t="s">
        <v>2307</v>
      </c>
      <c r="C247" s="109">
        <v>39485</v>
      </c>
      <c r="D247" s="109"/>
      <c r="E247" s="111">
        <f t="shared" si="16"/>
        <v>0</v>
      </c>
      <c r="F247" s="111">
        <f t="shared" si="17"/>
        <v>0</v>
      </c>
      <c r="G247" s="112">
        <v>0</v>
      </c>
      <c r="H247" s="113">
        <v>0</v>
      </c>
      <c r="I247" s="111">
        <v>0</v>
      </c>
      <c r="J247" s="111">
        <v>0</v>
      </c>
      <c r="K247" s="114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5">
        <v>0</v>
      </c>
      <c r="V247" s="115">
        <v>0</v>
      </c>
      <c r="W247" s="115">
        <v>0</v>
      </c>
      <c r="X247" s="115">
        <v>0</v>
      </c>
    </row>
    <row r="248" spans="1:24" ht="20.25" x14ac:dyDescent="0.3">
      <c r="A248" s="109">
        <f t="shared" si="18"/>
        <v>95</v>
      </c>
      <c r="B248" s="117" t="s">
        <v>2308</v>
      </c>
      <c r="C248" s="109">
        <v>40741</v>
      </c>
      <c r="D248" s="109"/>
      <c r="E248" s="111">
        <f t="shared" si="16"/>
        <v>0</v>
      </c>
      <c r="F248" s="111">
        <f t="shared" si="17"/>
        <v>0</v>
      </c>
      <c r="G248" s="112">
        <v>0</v>
      </c>
      <c r="H248" s="113">
        <v>0</v>
      </c>
      <c r="I248" s="111">
        <v>0</v>
      </c>
      <c r="J248" s="111">
        <v>0</v>
      </c>
      <c r="K248" s="114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5">
        <v>0</v>
      </c>
      <c r="V248" s="115">
        <v>0</v>
      </c>
      <c r="W248" s="115">
        <v>0</v>
      </c>
      <c r="X248" s="115">
        <v>0</v>
      </c>
    </row>
    <row r="249" spans="1:24" ht="20.25" x14ac:dyDescent="0.3">
      <c r="A249" s="109">
        <f t="shared" si="18"/>
        <v>96</v>
      </c>
      <c r="B249" s="117" t="s">
        <v>2309</v>
      </c>
      <c r="C249" s="109">
        <v>40811</v>
      </c>
      <c r="D249" s="109"/>
      <c r="E249" s="111">
        <f t="shared" si="16"/>
        <v>0</v>
      </c>
      <c r="F249" s="111">
        <f t="shared" si="17"/>
        <v>0</v>
      </c>
      <c r="G249" s="112">
        <v>0</v>
      </c>
      <c r="H249" s="113">
        <v>0</v>
      </c>
      <c r="I249" s="111">
        <v>0</v>
      </c>
      <c r="J249" s="111">
        <v>0</v>
      </c>
      <c r="K249" s="114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5">
        <v>0</v>
      </c>
      <c r="V249" s="115">
        <v>0</v>
      </c>
      <c r="W249" s="115">
        <v>0</v>
      </c>
      <c r="X249" s="115">
        <v>0</v>
      </c>
    </row>
    <row r="250" spans="1:24" ht="20.25" x14ac:dyDescent="0.25">
      <c r="A250" s="109">
        <f t="shared" si="18"/>
        <v>97</v>
      </c>
      <c r="B250" s="117" t="s">
        <v>2310</v>
      </c>
      <c r="C250" s="109">
        <v>39779</v>
      </c>
      <c r="D250" s="109"/>
      <c r="E250" s="111">
        <f t="shared" ref="E250:E261" si="19">SUM(G250:X250)</f>
        <v>18704834.370000001</v>
      </c>
      <c r="F250" s="111">
        <f t="shared" si="17"/>
        <v>18440365.34</v>
      </c>
      <c r="G250" s="112">
        <v>0</v>
      </c>
      <c r="H250" s="112">
        <v>0</v>
      </c>
      <c r="I250" s="112">
        <v>0</v>
      </c>
      <c r="J250" s="112">
        <v>0</v>
      </c>
      <c r="K250" s="112">
        <v>0</v>
      </c>
      <c r="L250" s="112">
        <v>0</v>
      </c>
      <c r="M250" s="112">
        <v>0</v>
      </c>
      <c r="N250" s="112">
        <v>17983894</v>
      </c>
      <c r="O250" s="112">
        <v>0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456471.34</v>
      </c>
      <c r="V250" s="112">
        <v>0</v>
      </c>
      <c r="W250" s="112">
        <v>0</v>
      </c>
      <c r="X250" s="112">
        <v>264469.03000000003</v>
      </c>
    </row>
    <row r="251" spans="1:24" ht="20.25" x14ac:dyDescent="0.25">
      <c r="A251" s="109">
        <f t="shared" si="18"/>
        <v>98</v>
      </c>
      <c r="B251" s="117" t="s">
        <v>2136</v>
      </c>
      <c r="C251" s="109">
        <v>40913</v>
      </c>
      <c r="D251" s="109"/>
      <c r="E251" s="111">
        <f t="shared" si="19"/>
        <v>0</v>
      </c>
      <c r="F251" s="111">
        <f t="shared" si="17"/>
        <v>0</v>
      </c>
      <c r="G251" s="112">
        <v>0</v>
      </c>
      <c r="H251" s="112">
        <v>0</v>
      </c>
      <c r="I251" s="112">
        <v>0</v>
      </c>
      <c r="J251" s="112">
        <v>0</v>
      </c>
      <c r="K251" s="112">
        <v>0</v>
      </c>
      <c r="L251" s="112">
        <v>0</v>
      </c>
      <c r="M251" s="112">
        <v>0</v>
      </c>
      <c r="N251" s="112">
        <v>0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0</v>
      </c>
      <c r="X251" s="112">
        <v>0</v>
      </c>
    </row>
    <row r="252" spans="1:24" ht="20.25" x14ac:dyDescent="0.25">
      <c r="A252" s="109">
        <f t="shared" si="18"/>
        <v>99</v>
      </c>
      <c r="B252" s="117" t="s">
        <v>2137</v>
      </c>
      <c r="C252" s="109">
        <v>40915</v>
      </c>
      <c r="D252" s="109"/>
      <c r="E252" s="111">
        <f t="shared" si="19"/>
        <v>0</v>
      </c>
      <c r="F252" s="111">
        <f t="shared" si="17"/>
        <v>0</v>
      </c>
      <c r="G252" s="112">
        <v>0</v>
      </c>
      <c r="H252" s="112">
        <v>0</v>
      </c>
      <c r="I252" s="112">
        <v>0</v>
      </c>
      <c r="J252" s="112">
        <v>0</v>
      </c>
      <c r="K252" s="112">
        <v>0</v>
      </c>
      <c r="L252" s="112">
        <v>0</v>
      </c>
      <c r="M252" s="112">
        <v>0</v>
      </c>
      <c r="N252" s="112">
        <v>0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0</v>
      </c>
      <c r="X252" s="112">
        <v>0</v>
      </c>
    </row>
    <row r="253" spans="1:24" ht="20.25" x14ac:dyDescent="0.25">
      <c r="A253" s="109">
        <f t="shared" si="18"/>
        <v>100</v>
      </c>
      <c r="B253" s="117" t="s">
        <v>2139</v>
      </c>
      <c r="C253" s="109">
        <v>40733</v>
      </c>
      <c r="D253" s="109"/>
      <c r="E253" s="111">
        <f t="shared" si="19"/>
        <v>0</v>
      </c>
      <c r="F253" s="111">
        <f t="shared" si="17"/>
        <v>0</v>
      </c>
      <c r="G253" s="112">
        <v>0</v>
      </c>
      <c r="H253" s="112">
        <v>0</v>
      </c>
      <c r="I253" s="112">
        <v>0</v>
      </c>
      <c r="J253" s="112">
        <v>0</v>
      </c>
      <c r="K253" s="112">
        <v>0</v>
      </c>
      <c r="L253" s="112">
        <v>0</v>
      </c>
      <c r="M253" s="112">
        <v>0</v>
      </c>
      <c r="N253" s="112">
        <v>0</v>
      </c>
      <c r="O253" s="112">
        <v>0</v>
      </c>
      <c r="P253" s="112">
        <v>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</row>
    <row r="254" spans="1:24" ht="20.25" x14ac:dyDescent="0.25">
      <c r="A254" s="109">
        <f t="shared" si="18"/>
        <v>101</v>
      </c>
      <c r="B254" s="117" t="s">
        <v>2142</v>
      </c>
      <c r="C254" s="109">
        <v>40693</v>
      </c>
      <c r="D254" s="109"/>
      <c r="E254" s="111">
        <f t="shared" si="19"/>
        <v>0</v>
      </c>
      <c r="F254" s="111">
        <f t="shared" si="17"/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</row>
    <row r="255" spans="1:24" ht="20.25" x14ac:dyDescent="0.25">
      <c r="A255" s="109">
        <f t="shared" si="18"/>
        <v>102</v>
      </c>
      <c r="B255" s="117" t="s">
        <v>2144</v>
      </c>
      <c r="C255" s="109">
        <v>40471</v>
      </c>
      <c r="D255" s="109"/>
      <c r="E255" s="111">
        <f t="shared" si="19"/>
        <v>0</v>
      </c>
      <c r="F255" s="111">
        <f t="shared" si="17"/>
        <v>0</v>
      </c>
      <c r="G255" s="112">
        <v>0</v>
      </c>
      <c r="H255" s="112">
        <v>0</v>
      </c>
      <c r="I255" s="112">
        <v>0</v>
      </c>
      <c r="J255" s="112">
        <v>0</v>
      </c>
      <c r="K255" s="112">
        <v>0</v>
      </c>
      <c r="L255" s="112">
        <v>0</v>
      </c>
      <c r="M255" s="112">
        <v>0</v>
      </c>
      <c r="N255" s="112">
        <v>0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</row>
    <row r="256" spans="1:24" ht="20.25" x14ac:dyDescent="0.25">
      <c r="A256" s="109">
        <f t="shared" si="18"/>
        <v>103</v>
      </c>
      <c r="B256" s="117" t="s">
        <v>2155</v>
      </c>
      <c r="C256" s="109">
        <v>40786</v>
      </c>
      <c r="D256" s="109"/>
      <c r="E256" s="111">
        <f t="shared" si="19"/>
        <v>0</v>
      </c>
      <c r="F256" s="111">
        <f t="shared" si="17"/>
        <v>0</v>
      </c>
      <c r="G256" s="112">
        <v>0</v>
      </c>
      <c r="H256" s="112">
        <v>0</v>
      </c>
      <c r="I256" s="112">
        <v>0</v>
      </c>
      <c r="J256" s="112">
        <v>0</v>
      </c>
      <c r="K256" s="112">
        <v>0</v>
      </c>
      <c r="L256" s="112">
        <v>0</v>
      </c>
      <c r="M256" s="112">
        <v>0</v>
      </c>
      <c r="N256" s="112">
        <v>0</v>
      </c>
      <c r="O256" s="112">
        <v>0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</row>
    <row r="257" spans="1:24" ht="20.25" x14ac:dyDescent="0.3">
      <c r="A257" s="109">
        <f t="shared" si="18"/>
        <v>104</v>
      </c>
      <c r="B257" s="110" t="s">
        <v>87</v>
      </c>
      <c r="C257" s="109">
        <v>40592</v>
      </c>
      <c r="D257" s="109"/>
      <c r="E257" s="111">
        <f t="shared" si="19"/>
        <v>1191599.1700000002</v>
      </c>
      <c r="F257" s="111">
        <f t="shared" si="17"/>
        <v>1173989.33</v>
      </c>
      <c r="G257" s="112">
        <v>0</v>
      </c>
      <c r="H257" s="113">
        <v>0</v>
      </c>
      <c r="I257" s="111">
        <v>1173989.33</v>
      </c>
      <c r="J257" s="111">
        <v>0</v>
      </c>
      <c r="K257" s="114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5">
        <v>0</v>
      </c>
      <c r="V257" s="115">
        <v>0</v>
      </c>
      <c r="W257" s="115">
        <v>0</v>
      </c>
      <c r="X257" s="115">
        <v>17609.84</v>
      </c>
    </row>
    <row r="258" spans="1:24" ht="20.25" x14ac:dyDescent="0.3">
      <c r="A258" s="109">
        <f t="shared" si="18"/>
        <v>105</v>
      </c>
      <c r="B258" s="110" t="s">
        <v>2610</v>
      </c>
      <c r="C258" s="109">
        <v>41000</v>
      </c>
      <c r="D258" s="109"/>
      <c r="E258" s="111">
        <f t="shared" si="19"/>
        <v>0</v>
      </c>
      <c r="F258" s="111">
        <f t="shared" si="17"/>
        <v>0</v>
      </c>
      <c r="G258" s="112">
        <v>0</v>
      </c>
      <c r="H258" s="113">
        <v>0</v>
      </c>
      <c r="I258" s="111">
        <v>0</v>
      </c>
      <c r="J258" s="111">
        <v>0</v>
      </c>
      <c r="K258" s="114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5">
        <v>0</v>
      </c>
      <c r="V258" s="115">
        <v>0</v>
      </c>
      <c r="W258" s="115">
        <v>0</v>
      </c>
      <c r="X258" s="115">
        <v>0</v>
      </c>
    </row>
    <row r="259" spans="1:24" ht="20.25" x14ac:dyDescent="0.3">
      <c r="A259" s="109">
        <f t="shared" si="18"/>
        <v>106</v>
      </c>
      <c r="B259" s="110" t="s">
        <v>2631</v>
      </c>
      <c r="C259" s="109">
        <v>40684</v>
      </c>
      <c r="D259" s="109"/>
      <c r="E259" s="111">
        <f t="shared" si="19"/>
        <v>1402014.5873999998</v>
      </c>
      <c r="F259" s="111">
        <f t="shared" si="17"/>
        <v>1381295.16</v>
      </c>
      <c r="G259" s="112">
        <v>0</v>
      </c>
      <c r="H259" s="113">
        <v>1381295.16</v>
      </c>
      <c r="I259" s="111">
        <v>0</v>
      </c>
      <c r="J259" s="111">
        <v>0</v>
      </c>
      <c r="K259" s="114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5">
        <v>0</v>
      </c>
      <c r="V259" s="115">
        <v>0</v>
      </c>
      <c r="W259" s="115">
        <v>0</v>
      </c>
      <c r="X259" s="115">
        <f>F259*0.015</f>
        <v>20719.427399999997</v>
      </c>
    </row>
    <row r="260" spans="1:24" ht="20.25" x14ac:dyDescent="0.3">
      <c r="A260" s="109">
        <f t="shared" si="18"/>
        <v>107</v>
      </c>
      <c r="B260" s="110" t="s">
        <v>2632</v>
      </c>
      <c r="C260" s="109">
        <v>40924</v>
      </c>
      <c r="D260" s="109"/>
      <c r="E260" s="111">
        <f t="shared" si="19"/>
        <v>0</v>
      </c>
      <c r="F260" s="111">
        <f t="shared" si="17"/>
        <v>0</v>
      </c>
      <c r="G260" s="112">
        <v>0</v>
      </c>
      <c r="H260" s="113">
        <v>0</v>
      </c>
      <c r="I260" s="111">
        <v>0</v>
      </c>
      <c r="J260" s="111">
        <v>0</v>
      </c>
      <c r="K260" s="114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5">
        <v>0</v>
      </c>
      <c r="V260" s="115">
        <v>0</v>
      </c>
      <c r="W260" s="115">
        <v>0</v>
      </c>
      <c r="X260" s="115">
        <v>0</v>
      </c>
    </row>
    <row r="261" spans="1:24" ht="20.25" x14ac:dyDescent="0.3">
      <c r="A261" s="109">
        <f t="shared" si="18"/>
        <v>108</v>
      </c>
      <c r="B261" s="110" t="s">
        <v>2633</v>
      </c>
      <c r="C261" s="109">
        <v>39466</v>
      </c>
      <c r="D261" s="109"/>
      <c r="E261" s="111">
        <f t="shared" si="19"/>
        <v>0</v>
      </c>
      <c r="F261" s="111">
        <f t="shared" si="17"/>
        <v>0</v>
      </c>
      <c r="G261" s="112">
        <v>0</v>
      </c>
      <c r="H261" s="113">
        <v>0</v>
      </c>
      <c r="I261" s="111">
        <v>0</v>
      </c>
      <c r="J261" s="111">
        <v>0</v>
      </c>
      <c r="K261" s="114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5">
        <v>0</v>
      </c>
      <c r="V261" s="115">
        <v>0</v>
      </c>
      <c r="W261" s="115">
        <v>0</v>
      </c>
      <c r="X261" s="115">
        <v>0</v>
      </c>
    </row>
    <row r="262" spans="1:24" ht="20.25" x14ac:dyDescent="0.3">
      <c r="A262" s="109">
        <f t="shared" si="18"/>
        <v>109</v>
      </c>
      <c r="B262" s="110" t="s">
        <v>2745</v>
      </c>
      <c r="C262" s="109">
        <v>40980</v>
      </c>
      <c r="D262" s="109"/>
      <c r="E262" s="111">
        <f>SUM(G262:X262)</f>
        <v>0</v>
      </c>
      <c r="F262" s="111">
        <f>SUM(G262:W262)</f>
        <v>0</v>
      </c>
      <c r="G262" s="112">
        <v>0</v>
      </c>
      <c r="H262" s="113">
        <v>0</v>
      </c>
      <c r="I262" s="111">
        <v>0</v>
      </c>
      <c r="J262" s="111">
        <v>0</v>
      </c>
      <c r="K262" s="114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5">
        <v>0</v>
      </c>
      <c r="V262" s="115">
        <v>0</v>
      </c>
      <c r="W262" s="115">
        <v>0</v>
      </c>
      <c r="X262" s="115">
        <v>0</v>
      </c>
    </row>
    <row r="263" spans="1:24" ht="20.25" x14ac:dyDescent="0.3">
      <c r="A263" s="109">
        <f t="shared" si="18"/>
        <v>110</v>
      </c>
      <c r="B263" s="110" t="s">
        <v>2746</v>
      </c>
      <c r="C263" s="109">
        <v>40981</v>
      </c>
      <c r="D263" s="109"/>
      <c r="E263" s="111">
        <f>SUM(G263:X263)</f>
        <v>0</v>
      </c>
      <c r="F263" s="111">
        <f>SUM(G263:W263)</f>
        <v>0</v>
      </c>
      <c r="G263" s="112">
        <v>0</v>
      </c>
      <c r="H263" s="113">
        <v>0</v>
      </c>
      <c r="I263" s="111">
        <v>0</v>
      </c>
      <c r="J263" s="111">
        <v>0</v>
      </c>
      <c r="K263" s="114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5">
        <v>0</v>
      </c>
      <c r="V263" s="115">
        <v>0</v>
      </c>
      <c r="W263" s="115">
        <v>0</v>
      </c>
      <c r="X263" s="115">
        <v>0</v>
      </c>
    </row>
    <row r="264" spans="1:24" ht="20.25" x14ac:dyDescent="0.3">
      <c r="A264" s="109">
        <f t="shared" si="18"/>
        <v>111</v>
      </c>
      <c r="B264" s="110" t="s">
        <v>2747</v>
      </c>
      <c r="C264" s="109">
        <v>40982</v>
      </c>
      <c r="D264" s="109"/>
      <c r="E264" s="111">
        <f>SUM(G264:X264)</f>
        <v>0</v>
      </c>
      <c r="F264" s="111">
        <f>SUM(G264:W264)</f>
        <v>0</v>
      </c>
      <c r="G264" s="112">
        <v>0</v>
      </c>
      <c r="H264" s="113">
        <v>0</v>
      </c>
      <c r="I264" s="111">
        <v>0</v>
      </c>
      <c r="J264" s="111">
        <v>0</v>
      </c>
      <c r="K264" s="114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5">
        <v>0</v>
      </c>
      <c r="V264" s="115">
        <v>0</v>
      </c>
      <c r="W264" s="115">
        <v>0</v>
      </c>
      <c r="X264" s="115">
        <v>0</v>
      </c>
    </row>
    <row r="265" spans="1:24" ht="20.25" x14ac:dyDescent="0.25">
      <c r="A265" s="119" t="s">
        <v>22</v>
      </c>
      <c r="B265" s="116"/>
      <c r="C265" s="120" t="s">
        <v>172</v>
      </c>
      <c r="D265" s="120"/>
      <c r="E265" s="121">
        <f>SUM(E154:E264)</f>
        <v>21298448.127400003</v>
      </c>
      <c r="F265" s="121">
        <f t="shared" ref="F265:X265" si="20">SUM(F154:F264)</f>
        <v>20995649.830000002</v>
      </c>
      <c r="G265" s="121">
        <f t="shared" si="20"/>
        <v>0</v>
      </c>
      <c r="H265" s="121">
        <f t="shared" si="20"/>
        <v>1381295.16</v>
      </c>
      <c r="I265" s="121">
        <f t="shared" si="20"/>
        <v>1173989.33</v>
      </c>
      <c r="J265" s="121">
        <f t="shared" si="20"/>
        <v>0</v>
      </c>
      <c r="K265" s="121">
        <f t="shared" si="20"/>
        <v>0</v>
      </c>
      <c r="L265" s="121">
        <f t="shared" si="20"/>
        <v>0</v>
      </c>
      <c r="M265" s="121">
        <f t="shared" si="20"/>
        <v>0</v>
      </c>
      <c r="N265" s="121">
        <f t="shared" si="20"/>
        <v>17983894</v>
      </c>
      <c r="O265" s="121">
        <f t="shared" si="20"/>
        <v>0</v>
      </c>
      <c r="P265" s="121">
        <f t="shared" si="20"/>
        <v>0</v>
      </c>
      <c r="Q265" s="121">
        <f t="shared" si="20"/>
        <v>0</v>
      </c>
      <c r="R265" s="121">
        <f t="shared" si="20"/>
        <v>0</v>
      </c>
      <c r="S265" s="121">
        <f t="shared" si="20"/>
        <v>0</v>
      </c>
      <c r="T265" s="121">
        <f t="shared" si="20"/>
        <v>0</v>
      </c>
      <c r="U265" s="121">
        <f t="shared" si="20"/>
        <v>456471.34</v>
      </c>
      <c r="V265" s="121">
        <f t="shared" si="20"/>
        <v>0</v>
      </c>
      <c r="W265" s="121">
        <f t="shared" si="20"/>
        <v>0</v>
      </c>
      <c r="X265" s="121">
        <f t="shared" si="20"/>
        <v>302798.29740000004</v>
      </c>
    </row>
    <row r="266" spans="1:24" ht="20.25" x14ac:dyDescent="0.3">
      <c r="A266" s="85"/>
      <c r="B266" s="85"/>
      <c r="C266" s="85"/>
      <c r="D266" s="85"/>
      <c r="E266" s="85"/>
      <c r="F266" s="85"/>
      <c r="G266" s="86"/>
      <c r="H266" s="86"/>
      <c r="I266" s="86"/>
      <c r="J266" s="86"/>
      <c r="K266" s="86"/>
      <c r="L266" s="85" t="s">
        <v>79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103"/>
    </row>
    <row r="267" spans="1:24" ht="20.25" x14ac:dyDescent="0.3">
      <c r="A267" s="87"/>
      <c r="B267" s="88"/>
      <c r="C267" s="88"/>
      <c r="D267" s="88"/>
      <c r="E267" s="88"/>
      <c r="F267" s="88"/>
      <c r="G267" s="89"/>
      <c r="H267" s="89"/>
      <c r="I267" s="89"/>
      <c r="J267" s="89"/>
      <c r="K267" s="89"/>
      <c r="L267" s="89" t="s">
        <v>1907</v>
      </c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103"/>
    </row>
    <row r="268" spans="1:24" ht="20.25" x14ac:dyDescent="0.3">
      <c r="A268" s="90">
        <v>1</v>
      </c>
      <c r="B268" s="91" t="s">
        <v>1172</v>
      </c>
      <c r="C268" s="90">
        <v>39585</v>
      </c>
      <c r="D268" s="90"/>
      <c r="E268" s="92">
        <f t="shared" ref="E268:E299" si="21">SUM(G268:X268)</f>
        <v>0</v>
      </c>
      <c r="F268" s="92">
        <f t="shared" ref="F268:F299" si="22">SUM(G268:W268)</f>
        <v>0</v>
      </c>
      <c r="G268" s="93">
        <v>0</v>
      </c>
      <c r="H268" s="94">
        <v>0</v>
      </c>
      <c r="I268" s="92">
        <v>0</v>
      </c>
      <c r="J268" s="92">
        <v>0</v>
      </c>
      <c r="K268" s="95">
        <v>0</v>
      </c>
      <c r="L268" s="92">
        <v>0</v>
      </c>
      <c r="M268" s="92">
        <v>0</v>
      </c>
      <c r="N268" s="92">
        <v>0</v>
      </c>
      <c r="O268" s="92">
        <v>0</v>
      </c>
      <c r="P268" s="92">
        <v>0</v>
      </c>
      <c r="Q268" s="92">
        <v>0</v>
      </c>
      <c r="R268" s="92">
        <v>0</v>
      </c>
      <c r="S268" s="92">
        <v>0</v>
      </c>
      <c r="T268" s="92">
        <v>0</v>
      </c>
      <c r="U268" s="96">
        <v>0</v>
      </c>
      <c r="V268" s="96">
        <v>0</v>
      </c>
      <c r="W268" s="96">
        <v>0</v>
      </c>
      <c r="X268" s="96">
        <v>0</v>
      </c>
    </row>
    <row r="269" spans="1:24" ht="20.25" x14ac:dyDescent="0.3">
      <c r="A269" s="90">
        <f t="shared" ref="A269:A332" si="23">A268+1</f>
        <v>2</v>
      </c>
      <c r="B269" s="91" t="s">
        <v>1173</v>
      </c>
      <c r="C269" s="90">
        <v>40614</v>
      </c>
      <c r="D269" s="90"/>
      <c r="E269" s="92">
        <f t="shared" si="21"/>
        <v>0</v>
      </c>
      <c r="F269" s="92">
        <f t="shared" si="22"/>
        <v>0</v>
      </c>
      <c r="G269" s="93">
        <v>0</v>
      </c>
      <c r="H269" s="94">
        <v>0</v>
      </c>
      <c r="I269" s="92">
        <v>0</v>
      </c>
      <c r="J269" s="92">
        <v>0</v>
      </c>
      <c r="K269" s="95">
        <v>0</v>
      </c>
      <c r="L269" s="92">
        <v>0</v>
      </c>
      <c r="M269" s="92">
        <v>0</v>
      </c>
      <c r="N269" s="92">
        <v>0</v>
      </c>
      <c r="O269" s="92">
        <v>0</v>
      </c>
      <c r="P269" s="92">
        <v>0</v>
      </c>
      <c r="Q269" s="92">
        <v>0</v>
      </c>
      <c r="R269" s="92">
        <v>0</v>
      </c>
      <c r="S269" s="92">
        <v>0</v>
      </c>
      <c r="T269" s="92">
        <v>0</v>
      </c>
      <c r="U269" s="96">
        <v>0</v>
      </c>
      <c r="V269" s="96">
        <v>0</v>
      </c>
      <c r="W269" s="96">
        <v>0</v>
      </c>
      <c r="X269" s="96">
        <v>0</v>
      </c>
    </row>
    <row r="270" spans="1:24" ht="20.25" x14ac:dyDescent="0.3">
      <c r="A270" s="90">
        <f t="shared" si="23"/>
        <v>3</v>
      </c>
      <c r="B270" s="91" t="s">
        <v>1174</v>
      </c>
      <c r="C270" s="90">
        <v>40647</v>
      </c>
      <c r="D270" s="90"/>
      <c r="E270" s="92">
        <f t="shared" si="21"/>
        <v>0</v>
      </c>
      <c r="F270" s="92">
        <f t="shared" si="22"/>
        <v>0</v>
      </c>
      <c r="G270" s="92">
        <v>0</v>
      </c>
      <c r="H270" s="94">
        <v>0</v>
      </c>
      <c r="I270" s="92">
        <v>0</v>
      </c>
      <c r="J270" s="92">
        <v>0</v>
      </c>
      <c r="K270" s="95">
        <v>0</v>
      </c>
      <c r="L270" s="92">
        <v>0</v>
      </c>
      <c r="M270" s="92">
        <v>0</v>
      </c>
      <c r="N270" s="92">
        <v>0</v>
      </c>
      <c r="O270" s="92">
        <v>0</v>
      </c>
      <c r="P270" s="92">
        <v>0</v>
      </c>
      <c r="Q270" s="92">
        <v>0</v>
      </c>
      <c r="R270" s="92">
        <v>0</v>
      </c>
      <c r="S270" s="92">
        <v>0</v>
      </c>
      <c r="T270" s="92">
        <v>0</v>
      </c>
      <c r="U270" s="96">
        <v>0</v>
      </c>
      <c r="V270" s="96">
        <v>0</v>
      </c>
      <c r="W270" s="96">
        <v>0</v>
      </c>
      <c r="X270" s="96">
        <v>0</v>
      </c>
    </row>
    <row r="271" spans="1:24" ht="20.25" x14ac:dyDescent="0.3">
      <c r="A271" s="90">
        <f t="shared" si="23"/>
        <v>4</v>
      </c>
      <c r="B271" s="91" t="s">
        <v>1175</v>
      </c>
      <c r="C271" s="90">
        <v>39650</v>
      </c>
      <c r="D271" s="90"/>
      <c r="E271" s="92">
        <f t="shared" si="21"/>
        <v>0</v>
      </c>
      <c r="F271" s="92">
        <f t="shared" si="22"/>
        <v>0</v>
      </c>
      <c r="G271" s="93">
        <v>0</v>
      </c>
      <c r="H271" s="94">
        <v>0</v>
      </c>
      <c r="I271" s="92">
        <v>0</v>
      </c>
      <c r="J271" s="92">
        <v>0</v>
      </c>
      <c r="K271" s="95">
        <v>0</v>
      </c>
      <c r="L271" s="92">
        <v>0</v>
      </c>
      <c r="M271" s="92">
        <v>0</v>
      </c>
      <c r="N271" s="92">
        <v>0</v>
      </c>
      <c r="O271" s="92">
        <v>0</v>
      </c>
      <c r="P271" s="92">
        <v>0</v>
      </c>
      <c r="Q271" s="92">
        <v>0</v>
      </c>
      <c r="R271" s="92">
        <v>0</v>
      </c>
      <c r="S271" s="92">
        <v>0</v>
      </c>
      <c r="T271" s="92">
        <v>0</v>
      </c>
      <c r="U271" s="96">
        <v>0</v>
      </c>
      <c r="V271" s="96">
        <v>0</v>
      </c>
      <c r="W271" s="96">
        <v>0</v>
      </c>
      <c r="X271" s="96">
        <v>0</v>
      </c>
    </row>
    <row r="272" spans="1:24" ht="20.25" x14ac:dyDescent="0.3">
      <c r="A272" s="90">
        <f t="shared" si="23"/>
        <v>5</v>
      </c>
      <c r="B272" s="91" t="s">
        <v>1176</v>
      </c>
      <c r="C272" s="90">
        <v>39651</v>
      </c>
      <c r="D272" s="90"/>
      <c r="E272" s="92">
        <f t="shared" si="21"/>
        <v>0</v>
      </c>
      <c r="F272" s="92">
        <f t="shared" si="22"/>
        <v>0</v>
      </c>
      <c r="G272" s="93">
        <v>0</v>
      </c>
      <c r="H272" s="94">
        <v>0</v>
      </c>
      <c r="I272" s="92">
        <v>0</v>
      </c>
      <c r="J272" s="92">
        <v>0</v>
      </c>
      <c r="K272" s="95">
        <v>0</v>
      </c>
      <c r="L272" s="92">
        <v>0</v>
      </c>
      <c r="M272" s="92">
        <v>0</v>
      </c>
      <c r="N272" s="92">
        <v>0</v>
      </c>
      <c r="O272" s="92">
        <v>0</v>
      </c>
      <c r="P272" s="92">
        <v>0</v>
      </c>
      <c r="Q272" s="92">
        <v>0</v>
      </c>
      <c r="R272" s="92">
        <v>0</v>
      </c>
      <c r="S272" s="92">
        <v>0</v>
      </c>
      <c r="T272" s="92">
        <v>0</v>
      </c>
      <c r="U272" s="96">
        <v>0</v>
      </c>
      <c r="V272" s="96">
        <v>0</v>
      </c>
      <c r="W272" s="96">
        <v>0</v>
      </c>
      <c r="X272" s="96">
        <v>0</v>
      </c>
    </row>
    <row r="273" spans="1:24" ht="20.25" x14ac:dyDescent="0.3">
      <c r="A273" s="90">
        <f t="shared" si="23"/>
        <v>6</v>
      </c>
      <c r="B273" s="91" t="s">
        <v>1177</v>
      </c>
      <c r="C273" s="90">
        <v>39657</v>
      </c>
      <c r="D273" s="90"/>
      <c r="E273" s="92">
        <f t="shared" si="21"/>
        <v>0</v>
      </c>
      <c r="F273" s="92">
        <f t="shared" si="22"/>
        <v>0</v>
      </c>
      <c r="G273" s="92">
        <v>0</v>
      </c>
      <c r="H273" s="94">
        <v>0</v>
      </c>
      <c r="I273" s="92">
        <v>0</v>
      </c>
      <c r="J273" s="92">
        <v>0</v>
      </c>
      <c r="K273" s="95">
        <v>0</v>
      </c>
      <c r="L273" s="92">
        <v>0</v>
      </c>
      <c r="M273" s="92">
        <v>0</v>
      </c>
      <c r="N273" s="92">
        <v>0</v>
      </c>
      <c r="O273" s="92">
        <v>0</v>
      </c>
      <c r="P273" s="92">
        <v>0</v>
      </c>
      <c r="Q273" s="92">
        <v>0</v>
      </c>
      <c r="R273" s="92">
        <v>0</v>
      </c>
      <c r="S273" s="92">
        <v>0</v>
      </c>
      <c r="T273" s="92">
        <v>0</v>
      </c>
      <c r="U273" s="96">
        <v>0</v>
      </c>
      <c r="V273" s="96">
        <v>0</v>
      </c>
      <c r="W273" s="96">
        <v>0</v>
      </c>
      <c r="X273" s="96">
        <v>0</v>
      </c>
    </row>
    <row r="274" spans="1:24" ht="20.25" x14ac:dyDescent="0.3">
      <c r="A274" s="90">
        <f t="shared" si="23"/>
        <v>7</v>
      </c>
      <c r="B274" s="91" t="s">
        <v>1178</v>
      </c>
      <c r="C274" s="90">
        <v>39659</v>
      </c>
      <c r="D274" s="90"/>
      <c r="E274" s="92">
        <f t="shared" si="21"/>
        <v>0</v>
      </c>
      <c r="F274" s="92">
        <f t="shared" si="22"/>
        <v>0</v>
      </c>
      <c r="G274" s="93">
        <v>0</v>
      </c>
      <c r="H274" s="94">
        <v>0</v>
      </c>
      <c r="I274" s="92">
        <v>0</v>
      </c>
      <c r="J274" s="92">
        <v>0</v>
      </c>
      <c r="K274" s="95">
        <v>0</v>
      </c>
      <c r="L274" s="92">
        <v>0</v>
      </c>
      <c r="M274" s="92">
        <v>0</v>
      </c>
      <c r="N274" s="92">
        <v>0</v>
      </c>
      <c r="O274" s="92">
        <v>0</v>
      </c>
      <c r="P274" s="92">
        <v>0</v>
      </c>
      <c r="Q274" s="92">
        <v>0</v>
      </c>
      <c r="R274" s="92">
        <v>0</v>
      </c>
      <c r="S274" s="92">
        <v>0</v>
      </c>
      <c r="T274" s="92">
        <v>0</v>
      </c>
      <c r="U274" s="96">
        <v>0</v>
      </c>
      <c r="V274" s="96">
        <v>0</v>
      </c>
      <c r="W274" s="96">
        <v>0</v>
      </c>
      <c r="X274" s="96">
        <v>0</v>
      </c>
    </row>
    <row r="275" spans="1:24" ht="20.25" x14ac:dyDescent="0.3">
      <c r="A275" s="90">
        <f t="shared" si="23"/>
        <v>8</v>
      </c>
      <c r="B275" s="98" t="s">
        <v>1179</v>
      </c>
      <c r="C275" s="90">
        <v>40098</v>
      </c>
      <c r="D275" s="90"/>
      <c r="E275" s="92">
        <f t="shared" si="21"/>
        <v>0</v>
      </c>
      <c r="F275" s="92">
        <f t="shared" si="22"/>
        <v>0</v>
      </c>
      <c r="G275" s="93">
        <v>0</v>
      </c>
      <c r="H275" s="94">
        <v>0</v>
      </c>
      <c r="I275" s="92">
        <v>0</v>
      </c>
      <c r="J275" s="92">
        <v>0</v>
      </c>
      <c r="K275" s="95">
        <v>0</v>
      </c>
      <c r="L275" s="92">
        <v>0</v>
      </c>
      <c r="M275" s="92">
        <v>0</v>
      </c>
      <c r="N275" s="92">
        <v>0</v>
      </c>
      <c r="O275" s="92">
        <v>0</v>
      </c>
      <c r="P275" s="92">
        <v>0</v>
      </c>
      <c r="Q275" s="92">
        <v>0</v>
      </c>
      <c r="R275" s="92">
        <v>0</v>
      </c>
      <c r="S275" s="92">
        <v>0</v>
      </c>
      <c r="T275" s="92">
        <v>0</v>
      </c>
      <c r="U275" s="96">
        <v>0</v>
      </c>
      <c r="V275" s="96">
        <v>0</v>
      </c>
      <c r="W275" s="96">
        <v>0</v>
      </c>
      <c r="X275" s="96">
        <v>0</v>
      </c>
    </row>
    <row r="276" spans="1:24" ht="20.25" x14ac:dyDescent="0.3">
      <c r="A276" s="90">
        <f t="shared" si="23"/>
        <v>9</v>
      </c>
      <c r="B276" s="99" t="s">
        <v>1180</v>
      </c>
      <c r="C276" s="90">
        <v>40085</v>
      </c>
      <c r="D276" s="90"/>
      <c r="E276" s="92">
        <f t="shared" si="21"/>
        <v>0</v>
      </c>
      <c r="F276" s="92">
        <f t="shared" si="22"/>
        <v>0</v>
      </c>
      <c r="G276" s="93">
        <v>0</v>
      </c>
      <c r="H276" s="94">
        <v>0</v>
      </c>
      <c r="I276" s="92">
        <v>0</v>
      </c>
      <c r="J276" s="92">
        <v>0</v>
      </c>
      <c r="K276" s="95">
        <v>0</v>
      </c>
      <c r="L276" s="92">
        <v>0</v>
      </c>
      <c r="M276" s="92">
        <v>0</v>
      </c>
      <c r="N276" s="92">
        <v>0</v>
      </c>
      <c r="O276" s="92">
        <v>0</v>
      </c>
      <c r="P276" s="92">
        <v>0</v>
      </c>
      <c r="Q276" s="92">
        <v>0</v>
      </c>
      <c r="R276" s="92">
        <v>0</v>
      </c>
      <c r="S276" s="92">
        <v>0</v>
      </c>
      <c r="T276" s="92">
        <v>0</v>
      </c>
      <c r="U276" s="96">
        <v>0</v>
      </c>
      <c r="V276" s="96">
        <v>0</v>
      </c>
      <c r="W276" s="96">
        <v>0</v>
      </c>
      <c r="X276" s="96">
        <v>0</v>
      </c>
    </row>
    <row r="277" spans="1:24" ht="20.25" x14ac:dyDescent="0.3">
      <c r="A277" s="90">
        <f t="shared" si="23"/>
        <v>10</v>
      </c>
      <c r="B277" s="98" t="s">
        <v>1181</v>
      </c>
      <c r="C277" s="90">
        <v>40138</v>
      </c>
      <c r="D277" s="90"/>
      <c r="E277" s="92">
        <f t="shared" si="21"/>
        <v>0</v>
      </c>
      <c r="F277" s="92">
        <f t="shared" si="22"/>
        <v>0</v>
      </c>
      <c r="G277" s="93">
        <v>0</v>
      </c>
      <c r="H277" s="94">
        <v>0</v>
      </c>
      <c r="I277" s="92">
        <v>0</v>
      </c>
      <c r="J277" s="92">
        <v>0</v>
      </c>
      <c r="K277" s="95">
        <v>0</v>
      </c>
      <c r="L277" s="92">
        <v>0</v>
      </c>
      <c r="M277" s="92">
        <v>0</v>
      </c>
      <c r="N277" s="92">
        <v>0</v>
      </c>
      <c r="O277" s="92">
        <v>0</v>
      </c>
      <c r="P277" s="92">
        <v>0</v>
      </c>
      <c r="Q277" s="92">
        <v>0</v>
      </c>
      <c r="R277" s="92">
        <v>0</v>
      </c>
      <c r="S277" s="92">
        <v>0</v>
      </c>
      <c r="T277" s="92">
        <v>0</v>
      </c>
      <c r="U277" s="96">
        <v>0</v>
      </c>
      <c r="V277" s="96">
        <v>0</v>
      </c>
      <c r="W277" s="96">
        <v>0</v>
      </c>
      <c r="X277" s="96">
        <v>0</v>
      </c>
    </row>
    <row r="278" spans="1:24" ht="20.25" x14ac:dyDescent="0.3">
      <c r="A278" s="90">
        <f t="shared" si="23"/>
        <v>11</v>
      </c>
      <c r="B278" s="91" t="s">
        <v>1182</v>
      </c>
      <c r="C278" s="90">
        <v>40385</v>
      </c>
      <c r="D278" s="90"/>
      <c r="E278" s="92">
        <f t="shared" si="21"/>
        <v>0</v>
      </c>
      <c r="F278" s="92">
        <f t="shared" si="22"/>
        <v>0</v>
      </c>
      <c r="G278" s="93">
        <v>0</v>
      </c>
      <c r="H278" s="94">
        <v>0</v>
      </c>
      <c r="I278" s="92">
        <v>0</v>
      </c>
      <c r="J278" s="92">
        <v>0</v>
      </c>
      <c r="K278" s="95">
        <v>0</v>
      </c>
      <c r="L278" s="92">
        <v>0</v>
      </c>
      <c r="M278" s="92">
        <v>0</v>
      </c>
      <c r="N278" s="92">
        <v>0</v>
      </c>
      <c r="O278" s="92">
        <v>0</v>
      </c>
      <c r="P278" s="92">
        <v>0</v>
      </c>
      <c r="Q278" s="92">
        <v>0</v>
      </c>
      <c r="R278" s="92">
        <v>0</v>
      </c>
      <c r="S278" s="92">
        <v>0</v>
      </c>
      <c r="T278" s="92">
        <v>0</v>
      </c>
      <c r="U278" s="96">
        <v>0</v>
      </c>
      <c r="V278" s="96">
        <v>0</v>
      </c>
      <c r="W278" s="96">
        <v>0</v>
      </c>
      <c r="X278" s="96">
        <v>0</v>
      </c>
    </row>
    <row r="279" spans="1:24" ht="20.25" x14ac:dyDescent="0.3">
      <c r="A279" s="90">
        <f t="shared" si="23"/>
        <v>12</v>
      </c>
      <c r="B279" s="91" t="s">
        <v>1183</v>
      </c>
      <c r="C279" s="90">
        <v>40550</v>
      </c>
      <c r="D279" s="90"/>
      <c r="E279" s="92">
        <f t="shared" si="21"/>
        <v>0</v>
      </c>
      <c r="F279" s="92">
        <f t="shared" si="22"/>
        <v>0</v>
      </c>
      <c r="G279" s="93">
        <v>0</v>
      </c>
      <c r="H279" s="94">
        <v>0</v>
      </c>
      <c r="I279" s="92">
        <v>0</v>
      </c>
      <c r="J279" s="92">
        <v>0</v>
      </c>
      <c r="K279" s="95">
        <v>0</v>
      </c>
      <c r="L279" s="92">
        <v>0</v>
      </c>
      <c r="M279" s="92">
        <v>0</v>
      </c>
      <c r="N279" s="92">
        <v>0</v>
      </c>
      <c r="O279" s="92">
        <v>0</v>
      </c>
      <c r="P279" s="92">
        <v>0</v>
      </c>
      <c r="Q279" s="92">
        <v>0</v>
      </c>
      <c r="R279" s="92">
        <v>0</v>
      </c>
      <c r="S279" s="92">
        <v>0</v>
      </c>
      <c r="T279" s="92">
        <v>0</v>
      </c>
      <c r="U279" s="96">
        <v>0</v>
      </c>
      <c r="V279" s="96">
        <v>0</v>
      </c>
      <c r="W279" s="96">
        <v>0</v>
      </c>
      <c r="X279" s="96">
        <v>0</v>
      </c>
    </row>
    <row r="280" spans="1:24" ht="20.25" x14ac:dyDescent="0.3">
      <c r="A280" s="90">
        <f t="shared" si="23"/>
        <v>13</v>
      </c>
      <c r="B280" s="98" t="s">
        <v>1184</v>
      </c>
      <c r="C280" s="90">
        <v>40656</v>
      </c>
      <c r="D280" s="90"/>
      <c r="E280" s="92">
        <f t="shared" si="21"/>
        <v>0</v>
      </c>
      <c r="F280" s="92">
        <f t="shared" si="22"/>
        <v>0</v>
      </c>
      <c r="G280" s="93">
        <v>0</v>
      </c>
      <c r="H280" s="94">
        <v>0</v>
      </c>
      <c r="I280" s="92">
        <v>0</v>
      </c>
      <c r="J280" s="92">
        <v>0</v>
      </c>
      <c r="K280" s="95">
        <v>0</v>
      </c>
      <c r="L280" s="92">
        <v>0</v>
      </c>
      <c r="M280" s="92">
        <v>0</v>
      </c>
      <c r="N280" s="92">
        <v>0</v>
      </c>
      <c r="O280" s="92">
        <v>0</v>
      </c>
      <c r="P280" s="92">
        <v>0</v>
      </c>
      <c r="Q280" s="92">
        <v>0</v>
      </c>
      <c r="R280" s="92">
        <v>0</v>
      </c>
      <c r="S280" s="92">
        <v>0</v>
      </c>
      <c r="T280" s="92">
        <v>0</v>
      </c>
      <c r="U280" s="96">
        <v>0</v>
      </c>
      <c r="V280" s="96">
        <v>0</v>
      </c>
      <c r="W280" s="96">
        <v>0</v>
      </c>
      <c r="X280" s="96">
        <v>0</v>
      </c>
    </row>
    <row r="281" spans="1:24" ht="20.25" x14ac:dyDescent="0.3">
      <c r="A281" s="90">
        <f t="shared" si="23"/>
        <v>14</v>
      </c>
      <c r="B281" s="98" t="s">
        <v>1185</v>
      </c>
      <c r="C281" s="90">
        <v>40659</v>
      </c>
      <c r="D281" s="90"/>
      <c r="E281" s="92">
        <f t="shared" si="21"/>
        <v>0</v>
      </c>
      <c r="F281" s="92">
        <f t="shared" si="22"/>
        <v>0</v>
      </c>
      <c r="G281" s="93">
        <v>0</v>
      </c>
      <c r="H281" s="94">
        <v>0</v>
      </c>
      <c r="I281" s="92">
        <v>0</v>
      </c>
      <c r="J281" s="92">
        <v>0</v>
      </c>
      <c r="K281" s="95">
        <v>0</v>
      </c>
      <c r="L281" s="92">
        <v>0</v>
      </c>
      <c r="M281" s="92">
        <v>0</v>
      </c>
      <c r="N281" s="92">
        <v>0</v>
      </c>
      <c r="O281" s="92">
        <v>0</v>
      </c>
      <c r="P281" s="92">
        <v>0</v>
      </c>
      <c r="Q281" s="92">
        <v>0</v>
      </c>
      <c r="R281" s="92">
        <v>0</v>
      </c>
      <c r="S281" s="92">
        <v>0</v>
      </c>
      <c r="T281" s="92">
        <v>0</v>
      </c>
      <c r="U281" s="96">
        <v>0</v>
      </c>
      <c r="V281" s="96">
        <v>0</v>
      </c>
      <c r="W281" s="96">
        <v>0</v>
      </c>
      <c r="X281" s="96">
        <v>0</v>
      </c>
    </row>
    <row r="282" spans="1:24" ht="20.25" x14ac:dyDescent="0.3">
      <c r="A282" s="90">
        <f t="shared" si="23"/>
        <v>15</v>
      </c>
      <c r="B282" s="98" t="s">
        <v>1186</v>
      </c>
      <c r="C282" s="90">
        <v>40662</v>
      </c>
      <c r="D282" s="90"/>
      <c r="E282" s="92">
        <f t="shared" si="21"/>
        <v>0</v>
      </c>
      <c r="F282" s="92">
        <f t="shared" si="22"/>
        <v>0</v>
      </c>
      <c r="G282" s="93">
        <v>0</v>
      </c>
      <c r="H282" s="94">
        <v>0</v>
      </c>
      <c r="I282" s="92">
        <v>0</v>
      </c>
      <c r="J282" s="92">
        <v>0</v>
      </c>
      <c r="K282" s="95">
        <v>0</v>
      </c>
      <c r="L282" s="92">
        <v>0</v>
      </c>
      <c r="M282" s="92">
        <v>0</v>
      </c>
      <c r="N282" s="92">
        <v>0</v>
      </c>
      <c r="O282" s="92">
        <v>0</v>
      </c>
      <c r="P282" s="92">
        <v>0</v>
      </c>
      <c r="Q282" s="92">
        <v>0</v>
      </c>
      <c r="R282" s="92">
        <v>0</v>
      </c>
      <c r="S282" s="92">
        <v>0</v>
      </c>
      <c r="T282" s="92">
        <v>0</v>
      </c>
      <c r="U282" s="96">
        <v>0</v>
      </c>
      <c r="V282" s="96">
        <v>0</v>
      </c>
      <c r="W282" s="96">
        <v>0</v>
      </c>
      <c r="X282" s="96">
        <v>0</v>
      </c>
    </row>
    <row r="283" spans="1:24" ht="20.25" x14ac:dyDescent="0.3">
      <c r="A283" s="90">
        <f t="shared" si="23"/>
        <v>16</v>
      </c>
      <c r="B283" s="98" t="s">
        <v>1187</v>
      </c>
      <c r="C283" s="90">
        <v>40663</v>
      </c>
      <c r="D283" s="90"/>
      <c r="E283" s="92">
        <f t="shared" si="21"/>
        <v>0</v>
      </c>
      <c r="F283" s="92">
        <f t="shared" si="22"/>
        <v>0</v>
      </c>
      <c r="G283" s="93">
        <v>0</v>
      </c>
      <c r="H283" s="94">
        <v>0</v>
      </c>
      <c r="I283" s="92">
        <v>0</v>
      </c>
      <c r="J283" s="92">
        <v>0</v>
      </c>
      <c r="K283" s="95">
        <v>0</v>
      </c>
      <c r="L283" s="92">
        <v>0</v>
      </c>
      <c r="M283" s="92">
        <v>0</v>
      </c>
      <c r="N283" s="92">
        <v>0</v>
      </c>
      <c r="O283" s="92">
        <v>0</v>
      </c>
      <c r="P283" s="92">
        <v>0</v>
      </c>
      <c r="Q283" s="92">
        <v>0</v>
      </c>
      <c r="R283" s="92">
        <v>0</v>
      </c>
      <c r="S283" s="92">
        <v>0</v>
      </c>
      <c r="T283" s="92">
        <v>0</v>
      </c>
      <c r="U283" s="96">
        <v>0</v>
      </c>
      <c r="V283" s="96">
        <v>0</v>
      </c>
      <c r="W283" s="96">
        <v>0</v>
      </c>
      <c r="X283" s="96">
        <v>0</v>
      </c>
    </row>
    <row r="284" spans="1:24" ht="20.25" x14ac:dyDescent="0.3">
      <c r="A284" s="90">
        <f t="shared" si="23"/>
        <v>17</v>
      </c>
      <c r="B284" s="98" t="s">
        <v>1188</v>
      </c>
      <c r="C284" s="90">
        <v>40664</v>
      </c>
      <c r="D284" s="90"/>
      <c r="E284" s="92">
        <f t="shared" si="21"/>
        <v>0</v>
      </c>
      <c r="F284" s="92">
        <f t="shared" si="22"/>
        <v>0</v>
      </c>
      <c r="G284" s="93">
        <v>0</v>
      </c>
      <c r="H284" s="94">
        <v>0</v>
      </c>
      <c r="I284" s="92">
        <v>0</v>
      </c>
      <c r="J284" s="92">
        <v>0</v>
      </c>
      <c r="K284" s="95">
        <v>0</v>
      </c>
      <c r="L284" s="92">
        <v>0</v>
      </c>
      <c r="M284" s="92">
        <v>0</v>
      </c>
      <c r="N284" s="92">
        <v>0</v>
      </c>
      <c r="O284" s="92">
        <v>0</v>
      </c>
      <c r="P284" s="92">
        <v>0</v>
      </c>
      <c r="Q284" s="92">
        <v>0</v>
      </c>
      <c r="R284" s="92">
        <v>0</v>
      </c>
      <c r="S284" s="92">
        <v>0</v>
      </c>
      <c r="T284" s="92">
        <v>0</v>
      </c>
      <c r="U284" s="96">
        <v>0</v>
      </c>
      <c r="V284" s="96">
        <v>0</v>
      </c>
      <c r="W284" s="96">
        <v>0</v>
      </c>
      <c r="X284" s="96">
        <v>0</v>
      </c>
    </row>
    <row r="285" spans="1:24" ht="20.25" x14ac:dyDescent="0.3">
      <c r="A285" s="90">
        <f t="shared" si="23"/>
        <v>18</v>
      </c>
      <c r="B285" s="98" t="s">
        <v>1189</v>
      </c>
      <c r="C285" s="90">
        <v>40665</v>
      </c>
      <c r="D285" s="90"/>
      <c r="E285" s="92">
        <f t="shared" si="21"/>
        <v>0</v>
      </c>
      <c r="F285" s="92">
        <f t="shared" si="22"/>
        <v>0</v>
      </c>
      <c r="G285" s="93">
        <v>0</v>
      </c>
      <c r="H285" s="94">
        <v>0</v>
      </c>
      <c r="I285" s="92">
        <v>0</v>
      </c>
      <c r="J285" s="92">
        <v>0</v>
      </c>
      <c r="K285" s="95">
        <v>0</v>
      </c>
      <c r="L285" s="92">
        <v>0</v>
      </c>
      <c r="M285" s="92">
        <v>0</v>
      </c>
      <c r="N285" s="92">
        <v>0</v>
      </c>
      <c r="O285" s="92">
        <v>0</v>
      </c>
      <c r="P285" s="92">
        <v>0</v>
      </c>
      <c r="Q285" s="92">
        <v>0</v>
      </c>
      <c r="R285" s="92">
        <v>0</v>
      </c>
      <c r="S285" s="92">
        <v>0</v>
      </c>
      <c r="T285" s="92">
        <v>0</v>
      </c>
      <c r="U285" s="96">
        <v>0</v>
      </c>
      <c r="V285" s="96">
        <v>0</v>
      </c>
      <c r="W285" s="96">
        <v>0</v>
      </c>
      <c r="X285" s="96">
        <v>0</v>
      </c>
    </row>
    <row r="286" spans="1:24" ht="20.25" x14ac:dyDescent="0.3">
      <c r="A286" s="90">
        <f t="shared" si="23"/>
        <v>19</v>
      </c>
      <c r="B286" s="98" t="s">
        <v>1190</v>
      </c>
      <c r="C286" s="90">
        <v>40666</v>
      </c>
      <c r="D286" s="90"/>
      <c r="E286" s="92">
        <f t="shared" si="21"/>
        <v>0</v>
      </c>
      <c r="F286" s="92">
        <f t="shared" si="22"/>
        <v>0</v>
      </c>
      <c r="G286" s="93">
        <v>0</v>
      </c>
      <c r="H286" s="94">
        <v>0</v>
      </c>
      <c r="I286" s="92">
        <v>0</v>
      </c>
      <c r="J286" s="92">
        <v>0</v>
      </c>
      <c r="K286" s="95">
        <v>0</v>
      </c>
      <c r="L286" s="92">
        <v>0</v>
      </c>
      <c r="M286" s="92">
        <v>0</v>
      </c>
      <c r="N286" s="92">
        <v>0</v>
      </c>
      <c r="O286" s="92">
        <v>0</v>
      </c>
      <c r="P286" s="92">
        <v>0</v>
      </c>
      <c r="Q286" s="92">
        <v>0</v>
      </c>
      <c r="R286" s="92">
        <v>0</v>
      </c>
      <c r="S286" s="92">
        <v>0</v>
      </c>
      <c r="T286" s="92">
        <v>0</v>
      </c>
      <c r="U286" s="96">
        <v>0</v>
      </c>
      <c r="V286" s="96">
        <v>0</v>
      </c>
      <c r="W286" s="96">
        <v>0</v>
      </c>
      <c r="X286" s="96">
        <v>0</v>
      </c>
    </row>
    <row r="287" spans="1:24" ht="20.25" x14ac:dyDescent="0.3">
      <c r="A287" s="90">
        <f t="shared" si="23"/>
        <v>20</v>
      </c>
      <c r="B287" s="98" t="s">
        <v>1191</v>
      </c>
      <c r="C287" s="90">
        <v>40667</v>
      </c>
      <c r="D287" s="90"/>
      <c r="E287" s="92">
        <f t="shared" si="21"/>
        <v>0</v>
      </c>
      <c r="F287" s="92">
        <f t="shared" si="22"/>
        <v>0</v>
      </c>
      <c r="G287" s="93">
        <v>0</v>
      </c>
      <c r="H287" s="94">
        <v>0</v>
      </c>
      <c r="I287" s="92">
        <v>0</v>
      </c>
      <c r="J287" s="92">
        <v>0</v>
      </c>
      <c r="K287" s="95">
        <v>0</v>
      </c>
      <c r="L287" s="92">
        <v>0</v>
      </c>
      <c r="M287" s="92">
        <v>0</v>
      </c>
      <c r="N287" s="92">
        <v>0</v>
      </c>
      <c r="O287" s="92">
        <v>0</v>
      </c>
      <c r="P287" s="92">
        <v>0</v>
      </c>
      <c r="Q287" s="92">
        <v>0</v>
      </c>
      <c r="R287" s="92">
        <v>0</v>
      </c>
      <c r="S287" s="92">
        <v>0</v>
      </c>
      <c r="T287" s="92">
        <v>0</v>
      </c>
      <c r="U287" s="96">
        <v>0</v>
      </c>
      <c r="V287" s="96">
        <v>0</v>
      </c>
      <c r="W287" s="96">
        <v>0</v>
      </c>
      <c r="X287" s="96">
        <v>0</v>
      </c>
    </row>
    <row r="288" spans="1:24" ht="20.25" x14ac:dyDescent="0.3">
      <c r="A288" s="90">
        <f t="shared" si="23"/>
        <v>21</v>
      </c>
      <c r="B288" s="98" t="s">
        <v>1192</v>
      </c>
      <c r="C288" s="90">
        <v>40652</v>
      </c>
      <c r="D288" s="90"/>
      <c r="E288" s="92">
        <f t="shared" si="21"/>
        <v>0</v>
      </c>
      <c r="F288" s="92">
        <f t="shared" si="22"/>
        <v>0</v>
      </c>
      <c r="G288" s="93">
        <v>0</v>
      </c>
      <c r="H288" s="94">
        <v>0</v>
      </c>
      <c r="I288" s="92">
        <v>0</v>
      </c>
      <c r="J288" s="92">
        <v>0</v>
      </c>
      <c r="K288" s="95">
        <v>0</v>
      </c>
      <c r="L288" s="92">
        <v>0</v>
      </c>
      <c r="M288" s="92">
        <v>0</v>
      </c>
      <c r="N288" s="92">
        <v>0</v>
      </c>
      <c r="O288" s="92">
        <v>0</v>
      </c>
      <c r="P288" s="92">
        <v>0</v>
      </c>
      <c r="Q288" s="92">
        <v>0</v>
      </c>
      <c r="R288" s="92">
        <v>0</v>
      </c>
      <c r="S288" s="92">
        <v>0</v>
      </c>
      <c r="T288" s="92">
        <v>0</v>
      </c>
      <c r="U288" s="96">
        <v>0</v>
      </c>
      <c r="V288" s="96">
        <v>0</v>
      </c>
      <c r="W288" s="96">
        <v>0</v>
      </c>
      <c r="X288" s="96">
        <v>0</v>
      </c>
    </row>
    <row r="289" spans="1:24" ht="20.25" x14ac:dyDescent="0.3">
      <c r="A289" s="90">
        <f t="shared" si="23"/>
        <v>22</v>
      </c>
      <c r="B289" s="98" t="s">
        <v>1193</v>
      </c>
      <c r="C289" s="90">
        <v>40654</v>
      </c>
      <c r="D289" s="90"/>
      <c r="E289" s="92">
        <f t="shared" si="21"/>
        <v>0</v>
      </c>
      <c r="F289" s="92">
        <f t="shared" si="22"/>
        <v>0</v>
      </c>
      <c r="G289" s="93">
        <v>0</v>
      </c>
      <c r="H289" s="94">
        <v>0</v>
      </c>
      <c r="I289" s="92">
        <v>0</v>
      </c>
      <c r="J289" s="92">
        <v>0</v>
      </c>
      <c r="K289" s="95">
        <v>0</v>
      </c>
      <c r="L289" s="92">
        <v>0</v>
      </c>
      <c r="M289" s="92">
        <v>0</v>
      </c>
      <c r="N289" s="92">
        <v>0</v>
      </c>
      <c r="O289" s="92">
        <v>0</v>
      </c>
      <c r="P289" s="92">
        <v>0</v>
      </c>
      <c r="Q289" s="92">
        <v>0</v>
      </c>
      <c r="R289" s="92">
        <v>0</v>
      </c>
      <c r="S289" s="92">
        <v>0</v>
      </c>
      <c r="T289" s="92">
        <v>0</v>
      </c>
      <c r="U289" s="96">
        <v>0</v>
      </c>
      <c r="V289" s="96">
        <v>0</v>
      </c>
      <c r="W289" s="96">
        <v>0</v>
      </c>
      <c r="X289" s="96">
        <v>0</v>
      </c>
    </row>
    <row r="290" spans="1:24" ht="20.25" x14ac:dyDescent="0.3">
      <c r="A290" s="90">
        <f t="shared" si="23"/>
        <v>23</v>
      </c>
      <c r="B290" s="91" t="s">
        <v>1194</v>
      </c>
      <c r="C290" s="90">
        <v>40695</v>
      </c>
      <c r="D290" s="90"/>
      <c r="E290" s="92">
        <f t="shared" si="21"/>
        <v>0</v>
      </c>
      <c r="F290" s="92">
        <f t="shared" si="22"/>
        <v>0</v>
      </c>
      <c r="G290" s="93">
        <v>0</v>
      </c>
      <c r="H290" s="94">
        <v>0</v>
      </c>
      <c r="I290" s="92">
        <v>0</v>
      </c>
      <c r="J290" s="92">
        <v>0</v>
      </c>
      <c r="K290" s="95">
        <v>0</v>
      </c>
      <c r="L290" s="92">
        <v>0</v>
      </c>
      <c r="M290" s="92">
        <v>0</v>
      </c>
      <c r="N290" s="92">
        <v>0</v>
      </c>
      <c r="O290" s="92">
        <v>0</v>
      </c>
      <c r="P290" s="92">
        <v>0</v>
      </c>
      <c r="Q290" s="92">
        <v>0</v>
      </c>
      <c r="R290" s="92">
        <v>0</v>
      </c>
      <c r="S290" s="92">
        <v>0</v>
      </c>
      <c r="T290" s="92">
        <v>0</v>
      </c>
      <c r="U290" s="96">
        <v>0</v>
      </c>
      <c r="V290" s="96">
        <v>0</v>
      </c>
      <c r="W290" s="96">
        <v>0</v>
      </c>
      <c r="X290" s="96">
        <v>0</v>
      </c>
    </row>
    <row r="291" spans="1:24" ht="20.25" x14ac:dyDescent="0.3">
      <c r="A291" s="90">
        <f t="shared" si="23"/>
        <v>24</v>
      </c>
      <c r="B291" s="98" t="s">
        <v>1195</v>
      </c>
      <c r="C291" s="90">
        <v>40686</v>
      </c>
      <c r="D291" s="90"/>
      <c r="E291" s="92">
        <f t="shared" si="21"/>
        <v>0</v>
      </c>
      <c r="F291" s="92">
        <f t="shared" si="22"/>
        <v>0</v>
      </c>
      <c r="G291" s="93">
        <v>0</v>
      </c>
      <c r="H291" s="94">
        <v>0</v>
      </c>
      <c r="I291" s="92">
        <v>0</v>
      </c>
      <c r="J291" s="92">
        <v>0</v>
      </c>
      <c r="K291" s="95">
        <v>0</v>
      </c>
      <c r="L291" s="92">
        <v>0</v>
      </c>
      <c r="M291" s="92">
        <v>0</v>
      </c>
      <c r="N291" s="92">
        <v>0</v>
      </c>
      <c r="O291" s="92">
        <v>0</v>
      </c>
      <c r="P291" s="92">
        <v>0</v>
      </c>
      <c r="Q291" s="92">
        <v>0</v>
      </c>
      <c r="R291" s="92">
        <v>0</v>
      </c>
      <c r="S291" s="92">
        <v>0</v>
      </c>
      <c r="T291" s="92">
        <v>0</v>
      </c>
      <c r="U291" s="96">
        <v>0</v>
      </c>
      <c r="V291" s="96">
        <v>0</v>
      </c>
      <c r="W291" s="96">
        <v>0</v>
      </c>
      <c r="X291" s="96">
        <v>0</v>
      </c>
    </row>
    <row r="292" spans="1:24" ht="20.25" x14ac:dyDescent="0.3">
      <c r="A292" s="90">
        <f t="shared" si="23"/>
        <v>25</v>
      </c>
      <c r="B292" s="91" t="s">
        <v>1196</v>
      </c>
      <c r="C292" s="90">
        <v>40687</v>
      </c>
      <c r="D292" s="90"/>
      <c r="E292" s="92">
        <f t="shared" si="21"/>
        <v>0</v>
      </c>
      <c r="F292" s="92">
        <f t="shared" si="22"/>
        <v>0</v>
      </c>
      <c r="G292" s="93">
        <v>0</v>
      </c>
      <c r="H292" s="94">
        <v>0</v>
      </c>
      <c r="I292" s="92">
        <v>0</v>
      </c>
      <c r="J292" s="92">
        <v>0</v>
      </c>
      <c r="K292" s="95">
        <v>0</v>
      </c>
      <c r="L292" s="92">
        <v>0</v>
      </c>
      <c r="M292" s="92">
        <v>0</v>
      </c>
      <c r="N292" s="92">
        <v>0</v>
      </c>
      <c r="O292" s="92">
        <v>0</v>
      </c>
      <c r="P292" s="92">
        <v>0</v>
      </c>
      <c r="Q292" s="92">
        <v>0</v>
      </c>
      <c r="R292" s="92">
        <v>0</v>
      </c>
      <c r="S292" s="92">
        <v>0</v>
      </c>
      <c r="T292" s="92">
        <v>0</v>
      </c>
      <c r="U292" s="96">
        <v>0</v>
      </c>
      <c r="V292" s="96">
        <v>0</v>
      </c>
      <c r="W292" s="96">
        <v>0</v>
      </c>
      <c r="X292" s="96">
        <v>0</v>
      </c>
    </row>
    <row r="293" spans="1:24" ht="20.25" x14ac:dyDescent="0.3">
      <c r="A293" s="90">
        <f t="shared" si="23"/>
        <v>26</v>
      </c>
      <c r="B293" s="91" t="s">
        <v>1197</v>
      </c>
      <c r="C293" s="90">
        <v>40694</v>
      </c>
      <c r="D293" s="90"/>
      <c r="E293" s="92">
        <f t="shared" si="21"/>
        <v>0</v>
      </c>
      <c r="F293" s="92">
        <f t="shared" si="22"/>
        <v>0</v>
      </c>
      <c r="G293" s="93">
        <v>0</v>
      </c>
      <c r="H293" s="94">
        <v>0</v>
      </c>
      <c r="I293" s="92">
        <v>0</v>
      </c>
      <c r="J293" s="92">
        <v>0</v>
      </c>
      <c r="K293" s="95">
        <v>0</v>
      </c>
      <c r="L293" s="92">
        <v>0</v>
      </c>
      <c r="M293" s="92">
        <v>0</v>
      </c>
      <c r="N293" s="92">
        <v>0</v>
      </c>
      <c r="O293" s="92">
        <v>0</v>
      </c>
      <c r="P293" s="92">
        <v>0</v>
      </c>
      <c r="Q293" s="92">
        <v>0</v>
      </c>
      <c r="R293" s="92">
        <v>0</v>
      </c>
      <c r="S293" s="92">
        <v>0</v>
      </c>
      <c r="T293" s="92">
        <v>0</v>
      </c>
      <c r="U293" s="96">
        <v>0</v>
      </c>
      <c r="V293" s="96">
        <v>0</v>
      </c>
      <c r="W293" s="96">
        <v>0</v>
      </c>
      <c r="X293" s="96">
        <v>0</v>
      </c>
    </row>
    <row r="294" spans="1:24" ht="20.25" x14ac:dyDescent="0.3">
      <c r="A294" s="90">
        <f t="shared" si="23"/>
        <v>27</v>
      </c>
      <c r="B294" s="91" t="s">
        <v>1198</v>
      </c>
      <c r="C294" s="90">
        <v>40697</v>
      </c>
      <c r="D294" s="90"/>
      <c r="E294" s="92">
        <f t="shared" si="21"/>
        <v>0</v>
      </c>
      <c r="F294" s="92">
        <f t="shared" si="22"/>
        <v>0</v>
      </c>
      <c r="G294" s="93">
        <v>0</v>
      </c>
      <c r="H294" s="94">
        <v>0</v>
      </c>
      <c r="I294" s="92">
        <v>0</v>
      </c>
      <c r="J294" s="92">
        <v>0</v>
      </c>
      <c r="K294" s="95">
        <v>0</v>
      </c>
      <c r="L294" s="92">
        <v>0</v>
      </c>
      <c r="M294" s="92">
        <v>0</v>
      </c>
      <c r="N294" s="92">
        <v>0</v>
      </c>
      <c r="O294" s="92">
        <v>0</v>
      </c>
      <c r="P294" s="92">
        <v>0</v>
      </c>
      <c r="Q294" s="92">
        <v>0</v>
      </c>
      <c r="R294" s="92">
        <v>0</v>
      </c>
      <c r="S294" s="92">
        <v>0</v>
      </c>
      <c r="T294" s="92">
        <v>0</v>
      </c>
      <c r="U294" s="96">
        <v>0</v>
      </c>
      <c r="V294" s="96">
        <v>0</v>
      </c>
      <c r="W294" s="96">
        <v>0</v>
      </c>
      <c r="X294" s="96">
        <v>0</v>
      </c>
    </row>
    <row r="295" spans="1:24" ht="20.25" x14ac:dyDescent="0.3">
      <c r="A295" s="90">
        <f t="shared" si="23"/>
        <v>28</v>
      </c>
      <c r="B295" s="91" t="s">
        <v>1199</v>
      </c>
      <c r="C295" s="90">
        <v>40707</v>
      </c>
      <c r="D295" s="90"/>
      <c r="E295" s="92">
        <f t="shared" si="21"/>
        <v>0</v>
      </c>
      <c r="F295" s="92">
        <f t="shared" si="22"/>
        <v>0</v>
      </c>
      <c r="G295" s="93">
        <v>0</v>
      </c>
      <c r="H295" s="94">
        <v>0</v>
      </c>
      <c r="I295" s="92">
        <v>0</v>
      </c>
      <c r="J295" s="92">
        <v>0</v>
      </c>
      <c r="K295" s="95">
        <v>0</v>
      </c>
      <c r="L295" s="92">
        <v>0</v>
      </c>
      <c r="M295" s="92">
        <v>0</v>
      </c>
      <c r="N295" s="92">
        <v>0</v>
      </c>
      <c r="O295" s="92">
        <v>0</v>
      </c>
      <c r="P295" s="92">
        <v>0</v>
      </c>
      <c r="Q295" s="92">
        <v>0</v>
      </c>
      <c r="R295" s="92">
        <v>0</v>
      </c>
      <c r="S295" s="92">
        <v>0</v>
      </c>
      <c r="T295" s="92">
        <v>0</v>
      </c>
      <c r="U295" s="96">
        <v>0</v>
      </c>
      <c r="V295" s="96">
        <v>0</v>
      </c>
      <c r="W295" s="96">
        <v>0</v>
      </c>
      <c r="X295" s="96">
        <v>0</v>
      </c>
    </row>
    <row r="296" spans="1:24" ht="20.25" x14ac:dyDescent="0.3">
      <c r="A296" s="90">
        <f t="shared" si="23"/>
        <v>29</v>
      </c>
      <c r="B296" s="98" t="s">
        <v>1200</v>
      </c>
      <c r="C296" s="90">
        <v>40700</v>
      </c>
      <c r="D296" s="90"/>
      <c r="E296" s="92">
        <f t="shared" si="21"/>
        <v>0</v>
      </c>
      <c r="F296" s="92">
        <f t="shared" si="22"/>
        <v>0</v>
      </c>
      <c r="G296" s="93">
        <v>0</v>
      </c>
      <c r="H296" s="94">
        <v>0</v>
      </c>
      <c r="I296" s="92">
        <v>0</v>
      </c>
      <c r="J296" s="92">
        <v>0</v>
      </c>
      <c r="K296" s="95">
        <v>0</v>
      </c>
      <c r="L296" s="92">
        <v>0</v>
      </c>
      <c r="M296" s="92">
        <v>0</v>
      </c>
      <c r="N296" s="92">
        <v>0</v>
      </c>
      <c r="O296" s="92">
        <v>0</v>
      </c>
      <c r="P296" s="92">
        <v>0</v>
      </c>
      <c r="Q296" s="92">
        <v>0</v>
      </c>
      <c r="R296" s="92">
        <v>0</v>
      </c>
      <c r="S296" s="92">
        <v>0</v>
      </c>
      <c r="T296" s="92">
        <v>0</v>
      </c>
      <c r="U296" s="96">
        <v>0</v>
      </c>
      <c r="V296" s="96">
        <v>0</v>
      </c>
      <c r="W296" s="96">
        <v>0</v>
      </c>
      <c r="X296" s="96">
        <v>0</v>
      </c>
    </row>
    <row r="297" spans="1:24" ht="20.25" x14ac:dyDescent="0.3">
      <c r="A297" s="90">
        <f t="shared" si="23"/>
        <v>30</v>
      </c>
      <c r="B297" s="91" t="s">
        <v>1201</v>
      </c>
      <c r="C297" s="90">
        <v>40704</v>
      </c>
      <c r="D297" s="90"/>
      <c r="E297" s="92">
        <f t="shared" si="21"/>
        <v>0</v>
      </c>
      <c r="F297" s="92">
        <f t="shared" si="22"/>
        <v>0</v>
      </c>
      <c r="G297" s="93">
        <v>0</v>
      </c>
      <c r="H297" s="94">
        <v>0</v>
      </c>
      <c r="I297" s="92">
        <v>0</v>
      </c>
      <c r="J297" s="92">
        <v>0</v>
      </c>
      <c r="K297" s="95">
        <v>0</v>
      </c>
      <c r="L297" s="92">
        <v>0</v>
      </c>
      <c r="M297" s="92">
        <v>0</v>
      </c>
      <c r="N297" s="92">
        <v>0</v>
      </c>
      <c r="O297" s="92">
        <v>0</v>
      </c>
      <c r="P297" s="92">
        <v>0</v>
      </c>
      <c r="Q297" s="92">
        <v>0</v>
      </c>
      <c r="R297" s="92">
        <v>0</v>
      </c>
      <c r="S297" s="92">
        <v>0</v>
      </c>
      <c r="T297" s="92">
        <v>0</v>
      </c>
      <c r="U297" s="96">
        <v>0</v>
      </c>
      <c r="V297" s="96">
        <v>0</v>
      </c>
      <c r="W297" s="96">
        <v>0</v>
      </c>
      <c r="X297" s="96">
        <v>0</v>
      </c>
    </row>
    <row r="298" spans="1:24" ht="20.25" x14ac:dyDescent="0.3">
      <c r="A298" s="90">
        <f t="shared" si="23"/>
        <v>31</v>
      </c>
      <c r="B298" s="91" t="s">
        <v>1202</v>
      </c>
      <c r="C298" s="90">
        <v>40705</v>
      </c>
      <c r="D298" s="90"/>
      <c r="E298" s="92">
        <f t="shared" si="21"/>
        <v>0</v>
      </c>
      <c r="F298" s="92">
        <f t="shared" si="22"/>
        <v>0</v>
      </c>
      <c r="G298" s="93">
        <v>0</v>
      </c>
      <c r="H298" s="94">
        <v>0</v>
      </c>
      <c r="I298" s="92">
        <v>0</v>
      </c>
      <c r="J298" s="92">
        <v>0</v>
      </c>
      <c r="K298" s="95">
        <v>0</v>
      </c>
      <c r="L298" s="92">
        <v>0</v>
      </c>
      <c r="M298" s="92">
        <v>0</v>
      </c>
      <c r="N298" s="92">
        <v>0</v>
      </c>
      <c r="O298" s="92">
        <v>0</v>
      </c>
      <c r="P298" s="92">
        <v>0</v>
      </c>
      <c r="Q298" s="92">
        <v>0</v>
      </c>
      <c r="R298" s="92">
        <v>0</v>
      </c>
      <c r="S298" s="92">
        <v>0</v>
      </c>
      <c r="T298" s="92">
        <v>0</v>
      </c>
      <c r="U298" s="96">
        <v>0</v>
      </c>
      <c r="V298" s="96">
        <v>0</v>
      </c>
      <c r="W298" s="96">
        <v>0</v>
      </c>
      <c r="X298" s="96">
        <v>0</v>
      </c>
    </row>
    <row r="299" spans="1:24" ht="20.25" x14ac:dyDescent="0.3">
      <c r="A299" s="90">
        <f t="shared" si="23"/>
        <v>32</v>
      </c>
      <c r="B299" s="91" t="s">
        <v>1203</v>
      </c>
      <c r="C299" s="90">
        <v>40706</v>
      </c>
      <c r="D299" s="90"/>
      <c r="E299" s="92">
        <f t="shared" si="21"/>
        <v>0</v>
      </c>
      <c r="F299" s="92">
        <f t="shared" si="22"/>
        <v>0</v>
      </c>
      <c r="G299" s="93">
        <v>0</v>
      </c>
      <c r="H299" s="94">
        <v>0</v>
      </c>
      <c r="I299" s="92">
        <v>0</v>
      </c>
      <c r="J299" s="92">
        <v>0</v>
      </c>
      <c r="K299" s="95">
        <v>0</v>
      </c>
      <c r="L299" s="92">
        <v>0</v>
      </c>
      <c r="M299" s="92">
        <v>0</v>
      </c>
      <c r="N299" s="92">
        <v>0</v>
      </c>
      <c r="O299" s="92">
        <v>0</v>
      </c>
      <c r="P299" s="92">
        <v>0</v>
      </c>
      <c r="Q299" s="92">
        <v>0</v>
      </c>
      <c r="R299" s="92">
        <v>0</v>
      </c>
      <c r="S299" s="92">
        <v>0</v>
      </c>
      <c r="T299" s="92">
        <v>0</v>
      </c>
      <c r="U299" s="96">
        <v>0</v>
      </c>
      <c r="V299" s="96">
        <v>0</v>
      </c>
      <c r="W299" s="96">
        <v>0</v>
      </c>
      <c r="X299" s="96">
        <v>0</v>
      </c>
    </row>
    <row r="300" spans="1:24" ht="20.25" x14ac:dyDescent="0.3">
      <c r="A300" s="90">
        <f t="shared" si="23"/>
        <v>33</v>
      </c>
      <c r="B300" s="91" t="s">
        <v>1204</v>
      </c>
      <c r="C300" s="90">
        <v>40727</v>
      </c>
      <c r="D300" s="90"/>
      <c r="E300" s="92">
        <f t="shared" ref="E300:E331" si="24">SUM(G300:X300)</f>
        <v>0</v>
      </c>
      <c r="F300" s="92">
        <f t="shared" ref="F300:F341" si="25">SUM(G300:W300)</f>
        <v>0</v>
      </c>
      <c r="G300" s="93">
        <v>0</v>
      </c>
      <c r="H300" s="94">
        <v>0</v>
      </c>
      <c r="I300" s="92">
        <v>0</v>
      </c>
      <c r="J300" s="92">
        <v>0</v>
      </c>
      <c r="K300" s="95">
        <v>0</v>
      </c>
      <c r="L300" s="92">
        <v>0</v>
      </c>
      <c r="M300" s="92">
        <v>0</v>
      </c>
      <c r="N300" s="92">
        <v>0</v>
      </c>
      <c r="O300" s="92">
        <v>0</v>
      </c>
      <c r="P300" s="92">
        <v>0</v>
      </c>
      <c r="Q300" s="92">
        <v>0</v>
      </c>
      <c r="R300" s="92">
        <v>0</v>
      </c>
      <c r="S300" s="92">
        <v>0</v>
      </c>
      <c r="T300" s="92">
        <v>0</v>
      </c>
      <c r="U300" s="96">
        <v>0</v>
      </c>
      <c r="V300" s="96">
        <v>0</v>
      </c>
      <c r="W300" s="96">
        <v>0</v>
      </c>
      <c r="X300" s="96">
        <v>0</v>
      </c>
    </row>
    <row r="301" spans="1:24" ht="20.25" x14ac:dyDescent="0.3">
      <c r="A301" s="90">
        <f t="shared" si="23"/>
        <v>34</v>
      </c>
      <c r="B301" s="91" t="s">
        <v>1205</v>
      </c>
      <c r="C301" s="90">
        <v>40719</v>
      </c>
      <c r="D301" s="90"/>
      <c r="E301" s="92">
        <f t="shared" si="24"/>
        <v>0</v>
      </c>
      <c r="F301" s="92">
        <f t="shared" si="25"/>
        <v>0</v>
      </c>
      <c r="G301" s="93">
        <v>0</v>
      </c>
      <c r="H301" s="94">
        <v>0</v>
      </c>
      <c r="I301" s="92">
        <v>0</v>
      </c>
      <c r="J301" s="92">
        <v>0</v>
      </c>
      <c r="K301" s="95">
        <v>0</v>
      </c>
      <c r="L301" s="92">
        <v>0</v>
      </c>
      <c r="M301" s="92">
        <v>0</v>
      </c>
      <c r="N301" s="92">
        <v>0</v>
      </c>
      <c r="O301" s="92">
        <v>0</v>
      </c>
      <c r="P301" s="92">
        <v>0</v>
      </c>
      <c r="Q301" s="92">
        <v>0</v>
      </c>
      <c r="R301" s="92">
        <v>0</v>
      </c>
      <c r="S301" s="92">
        <v>0</v>
      </c>
      <c r="T301" s="92">
        <v>0</v>
      </c>
      <c r="U301" s="96">
        <v>0</v>
      </c>
      <c r="V301" s="96">
        <v>0</v>
      </c>
      <c r="W301" s="96">
        <v>0</v>
      </c>
      <c r="X301" s="96">
        <v>0</v>
      </c>
    </row>
    <row r="302" spans="1:24" ht="20.25" x14ac:dyDescent="0.3">
      <c r="A302" s="90">
        <f t="shared" si="23"/>
        <v>35</v>
      </c>
      <c r="B302" s="91" t="s">
        <v>1206</v>
      </c>
      <c r="C302" s="90">
        <v>40748</v>
      </c>
      <c r="D302" s="90"/>
      <c r="E302" s="92">
        <f t="shared" si="24"/>
        <v>0</v>
      </c>
      <c r="F302" s="92">
        <f t="shared" si="25"/>
        <v>0</v>
      </c>
      <c r="G302" s="93">
        <v>0</v>
      </c>
      <c r="H302" s="94">
        <v>0</v>
      </c>
      <c r="I302" s="92">
        <v>0</v>
      </c>
      <c r="J302" s="92">
        <v>0</v>
      </c>
      <c r="K302" s="95">
        <v>0</v>
      </c>
      <c r="L302" s="92">
        <v>0</v>
      </c>
      <c r="M302" s="92">
        <v>0</v>
      </c>
      <c r="N302" s="92">
        <v>0</v>
      </c>
      <c r="O302" s="92">
        <v>0</v>
      </c>
      <c r="P302" s="92">
        <v>0</v>
      </c>
      <c r="Q302" s="92">
        <v>0</v>
      </c>
      <c r="R302" s="92">
        <v>0</v>
      </c>
      <c r="S302" s="92">
        <v>0</v>
      </c>
      <c r="T302" s="92">
        <v>0</v>
      </c>
      <c r="U302" s="96">
        <v>0</v>
      </c>
      <c r="V302" s="96">
        <v>0</v>
      </c>
      <c r="W302" s="96">
        <v>0</v>
      </c>
      <c r="X302" s="96">
        <v>0</v>
      </c>
    </row>
    <row r="303" spans="1:24" ht="20.25" x14ac:dyDescent="0.3">
      <c r="A303" s="90">
        <f t="shared" si="23"/>
        <v>36</v>
      </c>
      <c r="B303" s="91" t="s">
        <v>1207</v>
      </c>
      <c r="C303" s="90">
        <v>40754</v>
      </c>
      <c r="D303" s="90"/>
      <c r="E303" s="92">
        <f t="shared" si="24"/>
        <v>0</v>
      </c>
      <c r="F303" s="92">
        <f t="shared" si="25"/>
        <v>0</v>
      </c>
      <c r="G303" s="93">
        <v>0</v>
      </c>
      <c r="H303" s="94">
        <v>0</v>
      </c>
      <c r="I303" s="92">
        <v>0</v>
      </c>
      <c r="J303" s="92">
        <v>0</v>
      </c>
      <c r="K303" s="95">
        <v>0</v>
      </c>
      <c r="L303" s="92">
        <v>0</v>
      </c>
      <c r="M303" s="92">
        <v>0</v>
      </c>
      <c r="N303" s="92">
        <v>0</v>
      </c>
      <c r="O303" s="92">
        <v>0</v>
      </c>
      <c r="P303" s="92">
        <v>0</v>
      </c>
      <c r="Q303" s="92">
        <v>0</v>
      </c>
      <c r="R303" s="92">
        <v>0</v>
      </c>
      <c r="S303" s="92">
        <v>0</v>
      </c>
      <c r="T303" s="92">
        <v>0</v>
      </c>
      <c r="U303" s="96">
        <v>0</v>
      </c>
      <c r="V303" s="96">
        <v>0</v>
      </c>
      <c r="W303" s="96">
        <v>0</v>
      </c>
      <c r="X303" s="96">
        <v>0</v>
      </c>
    </row>
    <row r="304" spans="1:24" ht="20.25" x14ac:dyDescent="0.3">
      <c r="A304" s="90">
        <f t="shared" si="23"/>
        <v>37</v>
      </c>
      <c r="B304" s="91" t="s">
        <v>1208</v>
      </c>
      <c r="C304" s="90">
        <v>40780</v>
      </c>
      <c r="D304" s="90"/>
      <c r="E304" s="92">
        <f t="shared" si="24"/>
        <v>0</v>
      </c>
      <c r="F304" s="92">
        <f t="shared" si="25"/>
        <v>0</v>
      </c>
      <c r="G304" s="93">
        <v>0</v>
      </c>
      <c r="H304" s="94">
        <v>0</v>
      </c>
      <c r="I304" s="92">
        <v>0</v>
      </c>
      <c r="J304" s="92">
        <v>0</v>
      </c>
      <c r="K304" s="95">
        <v>0</v>
      </c>
      <c r="L304" s="92">
        <v>0</v>
      </c>
      <c r="M304" s="92">
        <v>0</v>
      </c>
      <c r="N304" s="92">
        <v>0</v>
      </c>
      <c r="O304" s="92">
        <v>0</v>
      </c>
      <c r="P304" s="92">
        <v>0</v>
      </c>
      <c r="Q304" s="92">
        <v>0</v>
      </c>
      <c r="R304" s="92">
        <v>0</v>
      </c>
      <c r="S304" s="92">
        <v>0</v>
      </c>
      <c r="T304" s="92">
        <v>0</v>
      </c>
      <c r="U304" s="96">
        <v>0</v>
      </c>
      <c r="V304" s="96">
        <v>0</v>
      </c>
      <c r="W304" s="96">
        <v>0</v>
      </c>
      <c r="X304" s="96">
        <v>0</v>
      </c>
    </row>
    <row r="305" spans="1:24" ht="20.25" x14ac:dyDescent="0.3">
      <c r="A305" s="90">
        <f t="shared" si="23"/>
        <v>38</v>
      </c>
      <c r="B305" s="91" t="s">
        <v>1209</v>
      </c>
      <c r="C305" s="90">
        <v>40771</v>
      </c>
      <c r="D305" s="90"/>
      <c r="E305" s="92">
        <f t="shared" si="24"/>
        <v>0</v>
      </c>
      <c r="F305" s="92">
        <f t="shared" si="25"/>
        <v>0</v>
      </c>
      <c r="G305" s="93">
        <v>0</v>
      </c>
      <c r="H305" s="94">
        <v>0</v>
      </c>
      <c r="I305" s="92">
        <v>0</v>
      </c>
      <c r="J305" s="92">
        <v>0</v>
      </c>
      <c r="K305" s="95">
        <v>0</v>
      </c>
      <c r="L305" s="92">
        <v>0</v>
      </c>
      <c r="M305" s="92">
        <v>0</v>
      </c>
      <c r="N305" s="92">
        <v>0</v>
      </c>
      <c r="O305" s="92">
        <v>0</v>
      </c>
      <c r="P305" s="92">
        <v>0</v>
      </c>
      <c r="Q305" s="92">
        <v>0</v>
      </c>
      <c r="R305" s="92">
        <v>0</v>
      </c>
      <c r="S305" s="92">
        <v>0</v>
      </c>
      <c r="T305" s="92">
        <v>0</v>
      </c>
      <c r="U305" s="96">
        <v>0</v>
      </c>
      <c r="V305" s="96">
        <v>0</v>
      </c>
      <c r="W305" s="96">
        <v>0</v>
      </c>
      <c r="X305" s="96">
        <v>0</v>
      </c>
    </row>
    <row r="306" spans="1:24" ht="20.25" x14ac:dyDescent="0.3">
      <c r="A306" s="90">
        <f t="shared" si="23"/>
        <v>39</v>
      </c>
      <c r="B306" s="91" t="s">
        <v>1210</v>
      </c>
      <c r="C306" s="90">
        <v>40793</v>
      </c>
      <c r="D306" s="90"/>
      <c r="E306" s="92">
        <f t="shared" si="24"/>
        <v>0</v>
      </c>
      <c r="F306" s="92">
        <f t="shared" si="25"/>
        <v>0</v>
      </c>
      <c r="G306" s="92">
        <v>0</v>
      </c>
      <c r="H306" s="94">
        <v>0</v>
      </c>
      <c r="I306" s="92">
        <v>0</v>
      </c>
      <c r="J306" s="92">
        <v>0</v>
      </c>
      <c r="K306" s="95">
        <v>0</v>
      </c>
      <c r="L306" s="92">
        <v>0</v>
      </c>
      <c r="M306" s="92">
        <v>0</v>
      </c>
      <c r="N306" s="92">
        <v>0</v>
      </c>
      <c r="O306" s="92">
        <v>0</v>
      </c>
      <c r="P306" s="92">
        <v>0</v>
      </c>
      <c r="Q306" s="92">
        <v>0</v>
      </c>
      <c r="R306" s="92">
        <v>0</v>
      </c>
      <c r="S306" s="92">
        <v>0</v>
      </c>
      <c r="T306" s="92">
        <v>0</v>
      </c>
      <c r="U306" s="96">
        <v>0</v>
      </c>
      <c r="V306" s="96">
        <v>0</v>
      </c>
      <c r="W306" s="96">
        <v>0</v>
      </c>
      <c r="X306" s="96">
        <v>0</v>
      </c>
    </row>
    <row r="307" spans="1:24" ht="20.25" x14ac:dyDescent="0.3">
      <c r="A307" s="90">
        <f t="shared" si="23"/>
        <v>40</v>
      </c>
      <c r="B307" s="98" t="s">
        <v>1211</v>
      </c>
      <c r="C307" s="90">
        <v>40796</v>
      </c>
      <c r="D307" s="90"/>
      <c r="E307" s="92">
        <f t="shared" si="24"/>
        <v>0</v>
      </c>
      <c r="F307" s="92">
        <f t="shared" si="25"/>
        <v>0</v>
      </c>
      <c r="G307" s="93">
        <v>0</v>
      </c>
      <c r="H307" s="94">
        <v>0</v>
      </c>
      <c r="I307" s="92">
        <v>0</v>
      </c>
      <c r="J307" s="92">
        <v>0</v>
      </c>
      <c r="K307" s="95">
        <v>0</v>
      </c>
      <c r="L307" s="92">
        <v>0</v>
      </c>
      <c r="M307" s="92">
        <v>0</v>
      </c>
      <c r="N307" s="92">
        <v>0</v>
      </c>
      <c r="O307" s="92">
        <v>0</v>
      </c>
      <c r="P307" s="92">
        <v>0</v>
      </c>
      <c r="Q307" s="92">
        <v>0</v>
      </c>
      <c r="R307" s="92">
        <v>0</v>
      </c>
      <c r="S307" s="92">
        <v>0</v>
      </c>
      <c r="T307" s="92">
        <v>0</v>
      </c>
      <c r="U307" s="96">
        <v>0</v>
      </c>
      <c r="V307" s="96">
        <v>0</v>
      </c>
      <c r="W307" s="96">
        <v>0</v>
      </c>
      <c r="X307" s="96">
        <v>0</v>
      </c>
    </row>
    <row r="308" spans="1:24" ht="20.25" x14ac:dyDescent="0.3">
      <c r="A308" s="90">
        <f t="shared" si="23"/>
        <v>41</v>
      </c>
      <c r="B308" s="98" t="s">
        <v>1212</v>
      </c>
      <c r="C308" s="90">
        <v>40788</v>
      </c>
      <c r="D308" s="90"/>
      <c r="E308" s="92">
        <f t="shared" si="24"/>
        <v>0</v>
      </c>
      <c r="F308" s="92">
        <f t="shared" si="25"/>
        <v>0</v>
      </c>
      <c r="G308" s="93">
        <v>0</v>
      </c>
      <c r="H308" s="94">
        <v>0</v>
      </c>
      <c r="I308" s="92">
        <v>0</v>
      </c>
      <c r="J308" s="92">
        <v>0</v>
      </c>
      <c r="K308" s="95">
        <v>0</v>
      </c>
      <c r="L308" s="92">
        <v>0</v>
      </c>
      <c r="M308" s="92">
        <v>0</v>
      </c>
      <c r="N308" s="92">
        <v>0</v>
      </c>
      <c r="O308" s="92">
        <v>0</v>
      </c>
      <c r="P308" s="92">
        <v>0</v>
      </c>
      <c r="Q308" s="92">
        <v>0</v>
      </c>
      <c r="R308" s="92">
        <v>0</v>
      </c>
      <c r="S308" s="92">
        <v>0</v>
      </c>
      <c r="T308" s="92">
        <v>0</v>
      </c>
      <c r="U308" s="96">
        <v>0</v>
      </c>
      <c r="V308" s="96">
        <v>0</v>
      </c>
      <c r="W308" s="96">
        <v>0</v>
      </c>
      <c r="X308" s="96">
        <v>0</v>
      </c>
    </row>
    <row r="309" spans="1:24" ht="20.25" x14ac:dyDescent="0.3">
      <c r="A309" s="90">
        <f t="shared" si="23"/>
        <v>42</v>
      </c>
      <c r="B309" s="98" t="s">
        <v>1213</v>
      </c>
      <c r="C309" s="90">
        <v>40789</v>
      </c>
      <c r="D309" s="90"/>
      <c r="E309" s="92">
        <f t="shared" si="24"/>
        <v>0</v>
      </c>
      <c r="F309" s="92">
        <f t="shared" si="25"/>
        <v>0</v>
      </c>
      <c r="G309" s="93">
        <v>0</v>
      </c>
      <c r="H309" s="94">
        <v>0</v>
      </c>
      <c r="I309" s="92">
        <v>0</v>
      </c>
      <c r="J309" s="92">
        <v>0</v>
      </c>
      <c r="K309" s="95">
        <v>0</v>
      </c>
      <c r="L309" s="92">
        <v>0</v>
      </c>
      <c r="M309" s="92">
        <v>0</v>
      </c>
      <c r="N309" s="92">
        <v>0</v>
      </c>
      <c r="O309" s="92">
        <v>0</v>
      </c>
      <c r="P309" s="92">
        <v>0</v>
      </c>
      <c r="Q309" s="92">
        <v>0</v>
      </c>
      <c r="R309" s="92">
        <v>0</v>
      </c>
      <c r="S309" s="92">
        <v>0</v>
      </c>
      <c r="T309" s="92">
        <v>0</v>
      </c>
      <c r="U309" s="96">
        <v>0</v>
      </c>
      <c r="V309" s="96">
        <v>0</v>
      </c>
      <c r="W309" s="96">
        <v>0</v>
      </c>
      <c r="X309" s="96">
        <v>0</v>
      </c>
    </row>
    <row r="310" spans="1:24" ht="20.25" x14ac:dyDescent="0.3">
      <c r="A310" s="90">
        <f t="shared" si="23"/>
        <v>43</v>
      </c>
      <c r="B310" s="98" t="s">
        <v>1214</v>
      </c>
      <c r="C310" s="90">
        <v>40813</v>
      </c>
      <c r="D310" s="90"/>
      <c r="E310" s="92">
        <f t="shared" si="24"/>
        <v>0</v>
      </c>
      <c r="F310" s="92">
        <f t="shared" si="25"/>
        <v>0</v>
      </c>
      <c r="G310" s="93">
        <v>0</v>
      </c>
      <c r="H310" s="94">
        <v>0</v>
      </c>
      <c r="I310" s="92">
        <v>0</v>
      </c>
      <c r="J310" s="92">
        <v>0</v>
      </c>
      <c r="K310" s="95">
        <v>0</v>
      </c>
      <c r="L310" s="92">
        <v>0</v>
      </c>
      <c r="M310" s="92">
        <v>0</v>
      </c>
      <c r="N310" s="92">
        <v>0</v>
      </c>
      <c r="O310" s="92">
        <v>0</v>
      </c>
      <c r="P310" s="92">
        <v>0</v>
      </c>
      <c r="Q310" s="92">
        <v>0</v>
      </c>
      <c r="R310" s="92">
        <v>0</v>
      </c>
      <c r="S310" s="92">
        <v>0</v>
      </c>
      <c r="T310" s="92">
        <v>0</v>
      </c>
      <c r="U310" s="96">
        <v>0</v>
      </c>
      <c r="V310" s="96">
        <v>0</v>
      </c>
      <c r="W310" s="96">
        <v>0</v>
      </c>
      <c r="X310" s="96">
        <v>0</v>
      </c>
    </row>
    <row r="311" spans="1:24" ht="20.25" x14ac:dyDescent="0.3">
      <c r="A311" s="90">
        <f t="shared" si="23"/>
        <v>44</v>
      </c>
      <c r="B311" s="98" t="s">
        <v>1215</v>
      </c>
      <c r="C311" s="90">
        <v>39387</v>
      </c>
      <c r="D311" s="90"/>
      <c r="E311" s="92">
        <f t="shared" si="24"/>
        <v>0</v>
      </c>
      <c r="F311" s="92">
        <f t="shared" si="25"/>
        <v>0</v>
      </c>
      <c r="G311" s="93">
        <v>0</v>
      </c>
      <c r="H311" s="94">
        <v>0</v>
      </c>
      <c r="I311" s="92">
        <v>0</v>
      </c>
      <c r="J311" s="92">
        <v>0</v>
      </c>
      <c r="K311" s="95">
        <v>0</v>
      </c>
      <c r="L311" s="92">
        <v>0</v>
      </c>
      <c r="M311" s="92">
        <v>0</v>
      </c>
      <c r="N311" s="92">
        <v>0</v>
      </c>
      <c r="O311" s="92">
        <v>0</v>
      </c>
      <c r="P311" s="92">
        <v>0</v>
      </c>
      <c r="Q311" s="92">
        <v>0</v>
      </c>
      <c r="R311" s="92">
        <v>0</v>
      </c>
      <c r="S311" s="92">
        <v>0</v>
      </c>
      <c r="T311" s="92">
        <v>0</v>
      </c>
      <c r="U311" s="96">
        <v>0</v>
      </c>
      <c r="V311" s="96">
        <v>0</v>
      </c>
      <c r="W311" s="96">
        <v>0</v>
      </c>
      <c r="X311" s="96">
        <v>0</v>
      </c>
    </row>
    <row r="312" spans="1:24" ht="20.25" x14ac:dyDescent="0.3">
      <c r="A312" s="90">
        <f t="shared" si="23"/>
        <v>45</v>
      </c>
      <c r="B312" s="98" t="s">
        <v>1216</v>
      </c>
      <c r="C312" s="90">
        <v>39423</v>
      </c>
      <c r="D312" s="90"/>
      <c r="E312" s="92">
        <f t="shared" si="24"/>
        <v>0</v>
      </c>
      <c r="F312" s="92">
        <f t="shared" si="25"/>
        <v>0</v>
      </c>
      <c r="G312" s="92">
        <v>0</v>
      </c>
      <c r="H312" s="94">
        <v>0</v>
      </c>
      <c r="I312" s="92">
        <v>0</v>
      </c>
      <c r="J312" s="92">
        <v>0</v>
      </c>
      <c r="K312" s="95">
        <v>0</v>
      </c>
      <c r="L312" s="92">
        <v>0</v>
      </c>
      <c r="M312" s="92">
        <v>0</v>
      </c>
      <c r="N312" s="92">
        <v>0</v>
      </c>
      <c r="O312" s="92">
        <v>0</v>
      </c>
      <c r="P312" s="92">
        <v>0</v>
      </c>
      <c r="Q312" s="92">
        <v>0</v>
      </c>
      <c r="R312" s="92">
        <v>0</v>
      </c>
      <c r="S312" s="92">
        <v>0</v>
      </c>
      <c r="T312" s="92">
        <v>0</v>
      </c>
      <c r="U312" s="96">
        <v>0</v>
      </c>
      <c r="V312" s="96">
        <v>0</v>
      </c>
      <c r="W312" s="96">
        <v>0</v>
      </c>
      <c r="X312" s="96">
        <v>0</v>
      </c>
    </row>
    <row r="313" spans="1:24" ht="20.25" x14ac:dyDescent="0.3">
      <c r="A313" s="90">
        <f t="shared" si="23"/>
        <v>46</v>
      </c>
      <c r="B313" s="91" t="s">
        <v>1217</v>
      </c>
      <c r="C313" s="90">
        <v>39425</v>
      </c>
      <c r="D313" s="90"/>
      <c r="E313" s="92">
        <f t="shared" si="24"/>
        <v>0</v>
      </c>
      <c r="F313" s="92">
        <f t="shared" si="25"/>
        <v>0</v>
      </c>
      <c r="G313" s="93">
        <v>0</v>
      </c>
      <c r="H313" s="94">
        <v>0</v>
      </c>
      <c r="I313" s="92">
        <v>0</v>
      </c>
      <c r="J313" s="92">
        <v>0</v>
      </c>
      <c r="K313" s="95">
        <v>0</v>
      </c>
      <c r="L313" s="92">
        <v>0</v>
      </c>
      <c r="M313" s="92">
        <v>0</v>
      </c>
      <c r="N313" s="92">
        <v>0</v>
      </c>
      <c r="O313" s="92">
        <v>0</v>
      </c>
      <c r="P313" s="92">
        <v>0</v>
      </c>
      <c r="Q313" s="92">
        <v>0</v>
      </c>
      <c r="R313" s="92">
        <v>0</v>
      </c>
      <c r="S313" s="92">
        <v>0</v>
      </c>
      <c r="T313" s="92">
        <v>0</v>
      </c>
      <c r="U313" s="96">
        <v>0</v>
      </c>
      <c r="V313" s="96">
        <v>0</v>
      </c>
      <c r="W313" s="96">
        <v>0</v>
      </c>
      <c r="X313" s="96">
        <v>0</v>
      </c>
    </row>
    <row r="314" spans="1:24" ht="20.25" x14ac:dyDescent="0.3">
      <c r="A314" s="90">
        <f t="shared" si="23"/>
        <v>47</v>
      </c>
      <c r="B314" s="91" t="s">
        <v>1218</v>
      </c>
      <c r="C314" s="90">
        <v>39530</v>
      </c>
      <c r="D314" s="90"/>
      <c r="E314" s="92">
        <f t="shared" si="24"/>
        <v>0</v>
      </c>
      <c r="F314" s="92">
        <f t="shared" si="25"/>
        <v>0</v>
      </c>
      <c r="G314" s="93">
        <v>0</v>
      </c>
      <c r="H314" s="94">
        <v>0</v>
      </c>
      <c r="I314" s="92">
        <v>0</v>
      </c>
      <c r="J314" s="92">
        <v>0</v>
      </c>
      <c r="K314" s="95">
        <v>0</v>
      </c>
      <c r="L314" s="92">
        <v>0</v>
      </c>
      <c r="M314" s="92">
        <v>0</v>
      </c>
      <c r="N314" s="92">
        <v>0</v>
      </c>
      <c r="O314" s="92">
        <v>0</v>
      </c>
      <c r="P314" s="92">
        <v>0</v>
      </c>
      <c r="Q314" s="92">
        <v>0</v>
      </c>
      <c r="R314" s="92">
        <v>0</v>
      </c>
      <c r="S314" s="92">
        <v>0</v>
      </c>
      <c r="T314" s="92">
        <v>0</v>
      </c>
      <c r="U314" s="96">
        <v>0</v>
      </c>
      <c r="V314" s="96">
        <v>0</v>
      </c>
      <c r="W314" s="96">
        <v>0</v>
      </c>
      <c r="X314" s="96">
        <v>0</v>
      </c>
    </row>
    <row r="315" spans="1:24" ht="20.25" x14ac:dyDescent="0.3">
      <c r="A315" s="90">
        <f t="shared" si="23"/>
        <v>48</v>
      </c>
      <c r="B315" s="91" t="s">
        <v>1591</v>
      </c>
      <c r="C315" s="90">
        <v>40416</v>
      </c>
      <c r="D315" s="90"/>
      <c r="E315" s="92">
        <f t="shared" si="24"/>
        <v>0</v>
      </c>
      <c r="F315" s="92">
        <f t="shared" si="25"/>
        <v>0</v>
      </c>
      <c r="G315" s="93">
        <v>0</v>
      </c>
      <c r="H315" s="94">
        <v>0</v>
      </c>
      <c r="I315" s="92">
        <v>0</v>
      </c>
      <c r="J315" s="92">
        <v>0</v>
      </c>
      <c r="K315" s="95">
        <v>0</v>
      </c>
      <c r="L315" s="92">
        <v>0</v>
      </c>
      <c r="M315" s="92">
        <v>0</v>
      </c>
      <c r="N315" s="92">
        <v>0</v>
      </c>
      <c r="O315" s="92">
        <v>0</v>
      </c>
      <c r="P315" s="92">
        <v>0</v>
      </c>
      <c r="Q315" s="92">
        <v>0</v>
      </c>
      <c r="R315" s="92">
        <v>0</v>
      </c>
      <c r="S315" s="92">
        <v>0</v>
      </c>
      <c r="T315" s="92">
        <v>0</v>
      </c>
      <c r="U315" s="96">
        <v>0</v>
      </c>
      <c r="V315" s="96">
        <v>0</v>
      </c>
      <c r="W315" s="96">
        <v>0</v>
      </c>
      <c r="X315" s="96">
        <v>0</v>
      </c>
    </row>
    <row r="316" spans="1:24" ht="20.25" x14ac:dyDescent="0.3">
      <c r="A316" s="90">
        <f t="shared" si="23"/>
        <v>49</v>
      </c>
      <c r="B316" s="91" t="s">
        <v>1592</v>
      </c>
      <c r="C316" s="90">
        <v>39512</v>
      </c>
      <c r="D316" s="90"/>
      <c r="E316" s="92">
        <f t="shared" si="24"/>
        <v>0</v>
      </c>
      <c r="F316" s="92">
        <f t="shared" si="25"/>
        <v>0</v>
      </c>
      <c r="G316" s="93">
        <v>0</v>
      </c>
      <c r="H316" s="94">
        <v>0</v>
      </c>
      <c r="I316" s="92">
        <v>0</v>
      </c>
      <c r="J316" s="92">
        <v>0</v>
      </c>
      <c r="K316" s="95">
        <v>0</v>
      </c>
      <c r="L316" s="92">
        <v>0</v>
      </c>
      <c r="M316" s="92">
        <v>0</v>
      </c>
      <c r="N316" s="92">
        <v>0</v>
      </c>
      <c r="O316" s="92">
        <v>0</v>
      </c>
      <c r="P316" s="92">
        <v>0</v>
      </c>
      <c r="Q316" s="92">
        <v>0</v>
      </c>
      <c r="R316" s="92">
        <v>0</v>
      </c>
      <c r="S316" s="92">
        <v>0</v>
      </c>
      <c r="T316" s="92">
        <v>0</v>
      </c>
      <c r="U316" s="96">
        <v>0</v>
      </c>
      <c r="V316" s="96">
        <v>0</v>
      </c>
      <c r="W316" s="96">
        <v>0</v>
      </c>
      <c r="X316" s="96">
        <v>0</v>
      </c>
    </row>
    <row r="317" spans="1:24" ht="20.25" x14ac:dyDescent="0.3">
      <c r="A317" s="90">
        <f t="shared" si="23"/>
        <v>50</v>
      </c>
      <c r="B317" s="91" t="s">
        <v>1593</v>
      </c>
      <c r="C317" s="90">
        <v>39590</v>
      </c>
      <c r="D317" s="90"/>
      <c r="E317" s="92">
        <f t="shared" si="24"/>
        <v>0</v>
      </c>
      <c r="F317" s="92">
        <f t="shared" si="25"/>
        <v>0</v>
      </c>
      <c r="G317" s="93">
        <v>0</v>
      </c>
      <c r="H317" s="94">
        <v>0</v>
      </c>
      <c r="I317" s="92">
        <v>0</v>
      </c>
      <c r="J317" s="92">
        <v>0</v>
      </c>
      <c r="K317" s="95">
        <v>0</v>
      </c>
      <c r="L317" s="92">
        <v>0</v>
      </c>
      <c r="M317" s="92">
        <v>0</v>
      </c>
      <c r="N317" s="92">
        <v>0</v>
      </c>
      <c r="O317" s="92">
        <v>0</v>
      </c>
      <c r="P317" s="92">
        <v>0</v>
      </c>
      <c r="Q317" s="92">
        <v>0</v>
      </c>
      <c r="R317" s="92">
        <v>0</v>
      </c>
      <c r="S317" s="92">
        <v>0</v>
      </c>
      <c r="T317" s="92">
        <v>0</v>
      </c>
      <c r="U317" s="96">
        <v>0</v>
      </c>
      <c r="V317" s="96">
        <v>0</v>
      </c>
      <c r="W317" s="96">
        <v>0</v>
      </c>
      <c r="X317" s="96">
        <v>0</v>
      </c>
    </row>
    <row r="318" spans="1:24" ht="20.25" x14ac:dyDescent="0.3">
      <c r="A318" s="90">
        <f t="shared" si="23"/>
        <v>51</v>
      </c>
      <c r="B318" s="91" t="s">
        <v>47</v>
      </c>
      <c r="C318" s="90">
        <v>40479</v>
      </c>
      <c r="D318" s="90"/>
      <c r="E318" s="92">
        <f t="shared" si="24"/>
        <v>0</v>
      </c>
      <c r="F318" s="92">
        <f t="shared" si="25"/>
        <v>0</v>
      </c>
      <c r="G318" s="93">
        <v>0</v>
      </c>
      <c r="H318" s="94">
        <v>0</v>
      </c>
      <c r="I318" s="92">
        <v>0</v>
      </c>
      <c r="J318" s="92">
        <v>0</v>
      </c>
      <c r="K318" s="95">
        <v>0</v>
      </c>
      <c r="L318" s="92">
        <v>0</v>
      </c>
      <c r="M318" s="92">
        <v>0</v>
      </c>
      <c r="N318" s="92">
        <v>0</v>
      </c>
      <c r="O318" s="92">
        <v>0</v>
      </c>
      <c r="P318" s="92">
        <v>0</v>
      </c>
      <c r="Q318" s="92">
        <v>0</v>
      </c>
      <c r="R318" s="92">
        <v>0</v>
      </c>
      <c r="S318" s="92">
        <v>0</v>
      </c>
      <c r="T318" s="92">
        <v>0</v>
      </c>
      <c r="U318" s="96">
        <v>0</v>
      </c>
      <c r="V318" s="96">
        <v>0</v>
      </c>
      <c r="W318" s="96">
        <v>0</v>
      </c>
      <c r="X318" s="96">
        <v>0</v>
      </c>
    </row>
    <row r="319" spans="1:24" ht="20.25" x14ac:dyDescent="0.3">
      <c r="A319" s="90">
        <f t="shared" si="23"/>
        <v>52</v>
      </c>
      <c r="B319" s="91" t="s">
        <v>48</v>
      </c>
      <c r="C319" s="90">
        <v>40481</v>
      </c>
      <c r="D319" s="90"/>
      <c r="E319" s="92">
        <f t="shared" si="24"/>
        <v>0</v>
      </c>
      <c r="F319" s="92">
        <f t="shared" si="25"/>
        <v>0</v>
      </c>
      <c r="G319" s="93">
        <v>0</v>
      </c>
      <c r="H319" s="94">
        <v>0</v>
      </c>
      <c r="I319" s="92">
        <v>0</v>
      </c>
      <c r="J319" s="92">
        <v>0</v>
      </c>
      <c r="K319" s="95">
        <v>0</v>
      </c>
      <c r="L319" s="92">
        <v>0</v>
      </c>
      <c r="M319" s="92">
        <v>0</v>
      </c>
      <c r="N319" s="92">
        <v>0</v>
      </c>
      <c r="O319" s="92">
        <v>0</v>
      </c>
      <c r="P319" s="92">
        <v>0</v>
      </c>
      <c r="Q319" s="92">
        <v>0</v>
      </c>
      <c r="R319" s="92">
        <v>0</v>
      </c>
      <c r="S319" s="92">
        <v>0</v>
      </c>
      <c r="T319" s="92">
        <v>0</v>
      </c>
      <c r="U319" s="96">
        <v>0</v>
      </c>
      <c r="V319" s="96">
        <v>0</v>
      </c>
      <c r="W319" s="96">
        <v>0</v>
      </c>
      <c r="X319" s="96">
        <v>0</v>
      </c>
    </row>
    <row r="320" spans="1:24" ht="20.25" x14ac:dyDescent="0.3">
      <c r="A320" s="90">
        <f t="shared" si="23"/>
        <v>53</v>
      </c>
      <c r="B320" s="91" t="s">
        <v>1594</v>
      </c>
      <c r="C320" s="90">
        <v>39623</v>
      </c>
      <c r="D320" s="90"/>
      <c r="E320" s="92">
        <f t="shared" si="24"/>
        <v>0</v>
      </c>
      <c r="F320" s="92">
        <f t="shared" si="25"/>
        <v>0</v>
      </c>
      <c r="G320" s="93">
        <v>0</v>
      </c>
      <c r="H320" s="94">
        <v>0</v>
      </c>
      <c r="I320" s="92">
        <v>0</v>
      </c>
      <c r="J320" s="92">
        <v>0</v>
      </c>
      <c r="K320" s="95">
        <v>0</v>
      </c>
      <c r="L320" s="92">
        <v>0</v>
      </c>
      <c r="M320" s="92">
        <v>0</v>
      </c>
      <c r="N320" s="92">
        <v>0</v>
      </c>
      <c r="O320" s="92">
        <v>0</v>
      </c>
      <c r="P320" s="92">
        <v>0</v>
      </c>
      <c r="Q320" s="92">
        <v>0</v>
      </c>
      <c r="R320" s="92">
        <v>0</v>
      </c>
      <c r="S320" s="92">
        <v>0</v>
      </c>
      <c r="T320" s="92">
        <v>0</v>
      </c>
      <c r="U320" s="96">
        <v>0</v>
      </c>
      <c r="V320" s="96">
        <v>0</v>
      </c>
      <c r="W320" s="96">
        <v>0</v>
      </c>
      <c r="X320" s="96">
        <v>0</v>
      </c>
    </row>
    <row r="321" spans="1:24" ht="20.25" x14ac:dyDescent="0.3">
      <c r="A321" s="90">
        <f t="shared" si="23"/>
        <v>54</v>
      </c>
      <c r="B321" s="91" t="s">
        <v>1595</v>
      </c>
      <c r="C321" s="90">
        <v>40023</v>
      </c>
      <c r="D321" s="90"/>
      <c r="E321" s="92">
        <f t="shared" si="24"/>
        <v>0</v>
      </c>
      <c r="F321" s="92">
        <f t="shared" si="25"/>
        <v>0</v>
      </c>
      <c r="G321" s="93">
        <v>0</v>
      </c>
      <c r="H321" s="94">
        <v>0</v>
      </c>
      <c r="I321" s="92">
        <v>0</v>
      </c>
      <c r="J321" s="92">
        <v>0</v>
      </c>
      <c r="K321" s="95">
        <v>0</v>
      </c>
      <c r="L321" s="92">
        <v>0</v>
      </c>
      <c r="M321" s="92">
        <v>0</v>
      </c>
      <c r="N321" s="92">
        <v>0</v>
      </c>
      <c r="O321" s="92">
        <v>0</v>
      </c>
      <c r="P321" s="92">
        <v>0</v>
      </c>
      <c r="Q321" s="92">
        <v>0</v>
      </c>
      <c r="R321" s="92">
        <v>0</v>
      </c>
      <c r="S321" s="92">
        <v>0</v>
      </c>
      <c r="T321" s="92">
        <v>0</v>
      </c>
      <c r="U321" s="96">
        <v>0</v>
      </c>
      <c r="V321" s="96">
        <v>0</v>
      </c>
      <c r="W321" s="96">
        <v>0</v>
      </c>
      <c r="X321" s="96">
        <v>0</v>
      </c>
    </row>
    <row r="322" spans="1:24" ht="20.25" x14ac:dyDescent="0.3">
      <c r="A322" s="90">
        <f t="shared" si="23"/>
        <v>55</v>
      </c>
      <c r="B322" s="91" t="s">
        <v>1596</v>
      </c>
      <c r="C322" s="90">
        <v>40024</v>
      </c>
      <c r="D322" s="90"/>
      <c r="E322" s="92">
        <f t="shared" si="24"/>
        <v>0</v>
      </c>
      <c r="F322" s="92">
        <f t="shared" si="25"/>
        <v>0</v>
      </c>
      <c r="G322" s="93">
        <v>0</v>
      </c>
      <c r="H322" s="94">
        <v>0</v>
      </c>
      <c r="I322" s="92">
        <v>0</v>
      </c>
      <c r="J322" s="92">
        <v>0</v>
      </c>
      <c r="K322" s="95">
        <v>0</v>
      </c>
      <c r="L322" s="92">
        <v>0</v>
      </c>
      <c r="M322" s="92">
        <v>0</v>
      </c>
      <c r="N322" s="92">
        <v>0</v>
      </c>
      <c r="O322" s="92">
        <v>0</v>
      </c>
      <c r="P322" s="92">
        <v>0</v>
      </c>
      <c r="Q322" s="92">
        <v>0</v>
      </c>
      <c r="R322" s="92">
        <v>0</v>
      </c>
      <c r="S322" s="92">
        <v>0</v>
      </c>
      <c r="T322" s="92">
        <v>0</v>
      </c>
      <c r="U322" s="96">
        <v>0</v>
      </c>
      <c r="V322" s="96">
        <v>0</v>
      </c>
      <c r="W322" s="96">
        <v>0</v>
      </c>
      <c r="X322" s="96">
        <v>0</v>
      </c>
    </row>
    <row r="323" spans="1:24" ht="20.25" x14ac:dyDescent="0.3">
      <c r="A323" s="90">
        <f t="shared" si="23"/>
        <v>56</v>
      </c>
      <c r="B323" s="91" t="s">
        <v>1597</v>
      </c>
      <c r="C323" s="90">
        <v>40127</v>
      </c>
      <c r="D323" s="90"/>
      <c r="E323" s="92">
        <f t="shared" si="24"/>
        <v>0</v>
      </c>
      <c r="F323" s="92">
        <f t="shared" si="25"/>
        <v>0</v>
      </c>
      <c r="G323" s="93">
        <v>0</v>
      </c>
      <c r="H323" s="94">
        <v>0</v>
      </c>
      <c r="I323" s="92">
        <v>0</v>
      </c>
      <c r="J323" s="92">
        <v>0</v>
      </c>
      <c r="K323" s="95">
        <v>0</v>
      </c>
      <c r="L323" s="92">
        <v>0</v>
      </c>
      <c r="M323" s="92">
        <v>0</v>
      </c>
      <c r="N323" s="92">
        <v>0</v>
      </c>
      <c r="O323" s="92">
        <v>0</v>
      </c>
      <c r="P323" s="92">
        <v>0</v>
      </c>
      <c r="Q323" s="92">
        <v>0</v>
      </c>
      <c r="R323" s="92">
        <v>0</v>
      </c>
      <c r="S323" s="92">
        <v>0</v>
      </c>
      <c r="T323" s="92">
        <v>0</v>
      </c>
      <c r="U323" s="96">
        <v>0</v>
      </c>
      <c r="V323" s="96">
        <v>0</v>
      </c>
      <c r="W323" s="96">
        <v>0</v>
      </c>
      <c r="X323" s="96">
        <v>0</v>
      </c>
    </row>
    <row r="324" spans="1:24" ht="20.25" x14ac:dyDescent="0.3">
      <c r="A324" s="90">
        <f t="shared" si="23"/>
        <v>57</v>
      </c>
      <c r="B324" s="91" t="s">
        <v>1598</v>
      </c>
      <c r="C324" s="90">
        <v>40128</v>
      </c>
      <c r="D324" s="90"/>
      <c r="E324" s="92">
        <f t="shared" si="24"/>
        <v>0</v>
      </c>
      <c r="F324" s="92">
        <f t="shared" si="25"/>
        <v>0</v>
      </c>
      <c r="G324" s="93">
        <v>0</v>
      </c>
      <c r="H324" s="94">
        <v>0</v>
      </c>
      <c r="I324" s="92">
        <v>0</v>
      </c>
      <c r="J324" s="92">
        <v>0</v>
      </c>
      <c r="K324" s="95">
        <v>0</v>
      </c>
      <c r="L324" s="92">
        <v>0</v>
      </c>
      <c r="M324" s="92">
        <v>0</v>
      </c>
      <c r="N324" s="92">
        <v>0</v>
      </c>
      <c r="O324" s="92">
        <v>0</v>
      </c>
      <c r="P324" s="92">
        <v>0</v>
      </c>
      <c r="Q324" s="92">
        <v>0</v>
      </c>
      <c r="R324" s="92">
        <v>0</v>
      </c>
      <c r="S324" s="92">
        <v>0</v>
      </c>
      <c r="T324" s="92">
        <v>0</v>
      </c>
      <c r="U324" s="96">
        <v>0</v>
      </c>
      <c r="V324" s="96">
        <v>0</v>
      </c>
      <c r="W324" s="96">
        <v>0</v>
      </c>
      <c r="X324" s="96">
        <v>0</v>
      </c>
    </row>
    <row r="325" spans="1:24" ht="20.25" x14ac:dyDescent="0.3">
      <c r="A325" s="90">
        <f t="shared" si="23"/>
        <v>58</v>
      </c>
      <c r="B325" s="91" t="s">
        <v>1599</v>
      </c>
      <c r="C325" s="90">
        <v>40129</v>
      </c>
      <c r="D325" s="90"/>
      <c r="E325" s="92">
        <f t="shared" si="24"/>
        <v>0</v>
      </c>
      <c r="F325" s="92">
        <f t="shared" si="25"/>
        <v>0</v>
      </c>
      <c r="G325" s="93">
        <v>0</v>
      </c>
      <c r="H325" s="94">
        <v>0</v>
      </c>
      <c r="I325" s="92">
        <v>0</v>
      </c>
      <c r="J325" s="92">
        <v>0</v>
      </c>
      <c r="K325" s="95">
        <v>0</v>
      </c>
      <c r="L325" s="92">
        <v>0</v>
      </c>
      <c r="M325" s="92">
        <v>0</v>
      </c>
      <c r="N325" s="92">
        <v>0</v>
      </c>
      <c r="O325" s="92">
        <v>0</v>
      </c>
      <c r="P325" s="92">
        <v>0</v>
      </c>
      <c r="Q325" s="92">
        <v>0</v>
      </c>
      <c r="R325" s="92">
        <v>0</v>
      </c>
      <c r="S325" s="92">
        <v>0</v>
      </c>
      <c r="T325" s="92">
        <v>0</v>
      </c>
      <c r="U325" s="96">
        <v>0</v>
      </c>
      <c r="V325" s="96">
        <v>0</v>
      </c>
      <c r="W325" s="96">
        <v>0</v>
      </c>
      <c r="X325" s="96">
        <v>0</v>
      </c>
    </row>
    <row r="326" spans="1:24" ht="20.25" x14ac:dyDescent="0.3">
      <c r="A326" s="90">
        <f t="shared" si="23"/>
        <v>59</v>
      </c>
      <c r="B326" s="91" t="s">
        <v>1600</v>
      </c>
      <c r="C326" s="90">
        <v>40774</v>
      </c>
      <c r="D326" s="90"/>
      <c r="E326" s="92">
        <f t="shared" si="24"/>
        <v>0</v>
      </c>
      <c r="F326" s="92">
        <f t="shared" si="25"/>
        <v>0</v>
      </c>
      <c r="G326" s="93">
        <v>0</v>
      </c>
      <c r="H326" s="94">
        <v>0</v>
      </c>
      <c r="I326" s="92">
        <v>0</v>
      </c>
      <c r="J326" s="92">
        <v>0</v>
      </c>
      <c r="K326" s="95">
        <v>0</v>
      </c>
      <c r="L326" s="92">
        <v>0</v>
      </c>
      <c r="M326" s="92">
        <v>0</v>
      </c>
      <c r="N326" s="92">
        <v>0</v>
      </c>
      <c r="O326" s="92">
        <v>0</v>
      </c>
      <c r="P326" s="92">
        <v>0</v>
      </c>
      <c r="Q326" s="92">
        <v>0</v>
      </c>
      <c r="R326" s="92">
        <v>0</v>
      </c>
      <c r="S326" s="92">
        <v>0</v>
      </c>
      <c r="T326" s="92">
        <v>0</v>
      </c>
      <c r="U326" s="96">
        <v>0</v>
      </c>
      <c r="V326" s="96">
        <v>0</v>
      </c>
      <c r="W326" s="96">
        <v>0</v>
      </c>
      <c r="X326" s="96">
        <v>0</v>
      </c>
    </row>
    <row r="327" spans="1:24" ht="20.25" x14ac:dyDescent="0.3">
      <c r="A327" s="90">
        <f t="shared" si="23"/>
        <v>60</v>
      </c>
      <c r="B327" s="91" t="s">
        <v>1601</v>
      </c>
      <c r="C327" s="90">
        <v>40728</v>
      </c>
      <c r="D327" s="90"/>
      <c r="E327" s="92">
        <f t="shared" si="24"/>
        <v>0</v>
      </c>
      <c r="F327" s="92">
        <f t="shared" si="25"/>
        <v>0</v>
      </c>
      <c r="G327" s="93">
        <v>0</v>
      </c>
      <c r="H327" s="94">
        <v>0</v>
      </c>
      <c r="I327" s="92">
        <v>0</v>
      </c>
      <c r="J327" s="92">
        <v>0</v>
      </c>
      <c r="K327" s="95">
        <v>0</v>
      </c>
      <c r="L327" s="92">
        <v>0</v>
      </c>
      <c r="M327" s="92">
        <v>0</v>
      </c>
      <c r="N327" s="92">
        <v>0</v>
      </c>
      <c r="O327" s="92">
        <v>0</v>
      </c>
      <c r="P327" s="92">
        <v>0</v>
      </c>
      <c r="Q327" s="92">
        <v>0</v>
      </c>
      <c r="R327" s="92">
        <v>0</v>
      </c>
      <c r="S327" s="92">
        <v>0</v>
      </c>
      <c r="T327" s="92">
        <v>0</v>
      </c>
      <c r="U327" s="96">
        <v>0</v>
      </c>
      <c r="V327" s="96">
        <v>0</v>
      </c>
      <c r="W327" s="96">
        <v>0</v>
      </c>
      <c r="X327" s="96">
        <v>0</v>
      </c>
    </row>
    <row r="328" spans="1:24" ht="20.25" x14ac:dyDescent="0.3">
      <c r="A328" s="90">
        <f t="shared" si="23"/>
        <v>61</v>
      </c>
      <c r="B328" s="91" t="s">
        <v>1602</v>
      </c>
      <c r="C328" s="90">
        <v>40716</v>
      </c>
      <c r="D328" s="90"/>
      <c r="E328" s="92">
        <f t="shared" si="24"/>
        <v>0</v>
      </c>
      <c r="F328" s="92">
        <f t="shared" si="25"/>
        <v>0</v>
      </c>
      <c r="G328" s="93">
        <v>0</v>
      </c>
      <c r="H328" s="94">
        <v>0</v>
      </c>
      <c r="I328" s="92">
        <v>0</v>
      </c>
      <c r="J328" s="92">
        <v>0</v>
      </c>
      <c r="K328" s="95">
        <v>0</v>
      </c>
      <c r="L328" s="92">
        <v>0</v>
      </c>
      <c r="M328" s="92">
        <v>0</v>
      </c>
      <c r="N328" s="92">
        <v>0</v>
      </c>
      <c r="O328" s="92">
        <v>0</v>
      </c>
      <c r="P328" s="92">
        <v>0</v>
      </c>
      <c r="Q328" s="92">
        <v>0</v>
      </c>
      <c r="R328" s="92">
        <v>0</v>
      </c>
      <c r="S328" s="92">
        <v>0</v>
      </c>
      <c r="T328" s="92">
        <v>0</v>
      </c>
      <c r="U328" s="96">
        <v>0</v>
      </c>
      <c r="V328" s="96">
        <v>0</v>
      </c>
      <c r="W328" s="96">
        <v>0</v>
      </c>
      <c r="X328" s="96">
        <v>0</v>
      </c>
    </row>
    <row r="329" spans="1:24" ht="20.25" x14ac:dyDescent="0.3">
      <c r="A329" s="90">
        <f t="shared" si="23"/>
        <v>62</v>
      </c>
      <c r="B329" s="91" t="s">
        <v>1603</v>
      </c>
      <c r="C329" s="90">
        <v>40784</v>
      </c>
      <c r="D329" s="90"/>
      <c r="E329" s="92">
        <f t="shared" si="24"/>
        <v>0</v>
      </c>
      <c r="F329" s="92">
        <f t="shared" si="25"/>
        <v>0</v>
      </c>
      <c r="G329" s="93">
        <v>0</v>
      </c>
      <c r="H329" s="94">
        <v>0</v>
      </c>
      <c r="I329" s="92">
        <v>0</v>
      </c>
      <c r="J329" s="92">
        <v>0</v>
      </c>
      <c r="K329" s="95">
        <v>0</v>
      </c>
      <c r="L329" s="92">
        <v>0</v>
      </c>
      <c r="M329" s="92">
        <v>0</v>
      </c>
      <c r="N329" s="92">
        <v>0</v>
      </c>
      <c r="O329" s="92">
        <v>0</v>
      </c>
      <c r="P329" s="92">
        <v>0</v>
      </c>
      <c r="Q329" s="92">
        <v>0</v>
      </c>
      <c r="R329" s="92">
        <v>0</v>
      </c>
      <c r="S329" s="92">
        <v>0</v>
      </c>
      <c r="T329" s="92">
        <v>0</v>
      </c>
      <c r="U329" s="96">
        <v>0</v>
      </c>
      <c r="V329" s="96">
        <v>0</v>
      </c>
      <c r="W329" s="96">
        <v>0</v>
      </c>
      <c r="X329" s="96">
        <v>0</v>
      </c>
    </row>
    <row r="330" spans="1:24" ht="20.25" x14ac:dyDescent="0.3">
      <c r="A330" s="90">
        <f t="shared" si="23"/>
        <v>63</v>
      </c>
      <c r="B330" s="91" t="s">
        <v>1604</v>
      </c>
      <c r="C330" s="90">
        <v>40806</v>
      </c>
      <c r="D330" s="90"/>
      <c r="E330" s="92">
        <f t="shared" si="24"/>
        <v>0</v>
      </c>
      <c r="F330" s="92">
        <f t="shared" si="25"/>
        <v>0</v>
      </c>
      <c r="G330" s="93">
        <v>0</v>
      </c>
      <c r="H330" s="94">
        <v>0</v>
      </c>
      <c r="I330" s="92">
        <v>0</v>
      </c>
      <c r="J330" s="92">
        <v>0</v>
      </c>
      <c r="K330" s="95">
        <v>0</v>
      </c>
      <c r="L330" s="92">
        <v>0</v>
      </c>
      <c r="M330" s="92">
        <v>0</v>
      </c>
      <c r="N330" s="92">
        <v>0</v>
      </c>
      <c r="O330" s="92">
        <v>0</v>
      </c>
      <c r="P330" s="92">
        <v>0</v>
      </c>
      <c r="Q330" s="92">
        <v>0</v>
      </c>
      <c r="R330" s="92">
        <v>0</v>
      </c>
      <c r="S330" s="92">
        <v>0</v>
      </c>
      <c r="T330" s="92">
        <v>0</v>
      </c>
      <c r="U330" s="96">
        <v>0</v>
      </c>
      <c r="V330" s="96">
        <v>0</v>
      </c>
      <c r="W330" s="96">
        <v>0</v>
      </c>
      <c r="X330" s="96">
        <v>0</v>
      </c>
    </row>
    <row r="331" spans="1:24" ht="20.25" x14ac:dyDescent="0.3">
      <c r="A331" s="90">
        <f t="shared" si="23"/>
        <v>64</v>
      </c>
      <c r="B331" s="91" t="s">
        <v>1605</v>
      </c>
      <c r="C331" s="90">
        <v>40814</v>
      </c>
      <c r="D331" s="90"/>
      <c r="E331" s="92">
        <f t="shared" si="24"/>
        <v>0</v>
      </c>
      <c r="F331" s="92">
        <f t="shared" si="25"/>
        <v>0</v>
      </c>
      <c r="G331" s="93">
        <v>0</v>
      </c>
      <c r="H331" s="94">
        <v>0</v>
      </c>
      <c r="I331" s="92">
        <v>0</v>
      </c>
      <c r="J331" s="92">
        <v>0</v>
      </c>
      <c r="K331" s="95">
        <v>0</v>
      </c>
      <c r="L331" s="92">
        <v>0</v>
      </c>
      <c r="M331" s="92">
        <v>0</v>
      </c>
      <c r="N331" s="92">
        <v>0</v>
      </c>
      <c r="O331" s="92">
        <v>0</v>
      </c>
      <c r="P331" s="92">
        <v>0</v>
      </c>
      <c r="Q331" s="92">
        <v>0</v>
      </c>
      <c r="R331" s="92">
        <v>0</v>
      </c>
      <c r="S331" s="92">
        <v>0</v>
      </c>
      <c r="T331" s="92">
        <v>0</v>
      </c>
      <c r="U331" s="96">
        <v>0</v>
      </c>
      <c r="V331" s="96">
        <v>0</v>
      </c>
      <c r="W331" s="96">
        <v>0</v>
      </c>
      <c r="X331" s="96">
        <v>0</v>
      </c>
    </row>
    <row r="332" spans="1:24" ht="20.25" x14ac:dyDescent="0.3">
      <c r="A332" s="90">
        <f t="shared" si="23"/>
        <v>65</v>
      </c>
      <c r="B332" s="91" t="s">
        <v>1606</v>
      </c>
      <c r="C332" s="90">
        <v>40875</v>
      </c>
      <c r="D332" s="90"/>
      <c r="E332" s="92">
        <f t="shared" ref="E332:E341" si="26">SUM(G332:X332)</f>
        <v>0</v>
      </c>
      <c r="F332" s="92">
        <f t="shared" si="25"/>
        <v>0</v>
      </c>
      <c r="G332" s="93">
        <v>0</v>
      </c>
      <c r="H332" s="94">
        <v>0</v>
      </c>
      <c r="I332" s="92">
        <v>0</v>
      </c>
      <c r="J332" s="92">
        <v>0</v>
      </c>
      <c r="K332" s="95">
        <v>0</v>
      </c>
      <c r="L332" s="92">
        <v>0</v>
      </c>
      <c r="M332" s="92">
        <v>0</v>
      </c>
      <c r="N332" s="92">
        <v>0</v>
      </c>
      <c r="O332" s="92">
        <v>0</v>
      </c>
      <c r="P332" s="92">
        <v>0</v>
      </c>
      <c r="Q332" s="92">
        <v>0</v>
      </c>
      <c r="R332" s="92">
        <v>0</v>
      </c>
      <c r="S332" s="92">
        <v>0</v>
      </c>
      <c r="T332" s="92">
        <v>0</v>
      </c>
      <c r="U332" s="96">
        <v>0</v>
      </c>
      <c r="V332" s="96">
        <v>0</v>
      </c>
      <c r="W332" s="96">
        <v>0</v>
      </c>
      <c r="X332" s="96">
        <v>0</v>
      </c>
    </row>
    <row r="333" spans="1:24" ht="20.25" x14ac:dyDescent="0.3">
      <c r="A333" s="90">
        <f t="shared" ref="A333:A341" si="27">A332+1</f>
        <v>66</v>
      </c>
      <c r="B333" s="91" t="s">
        <v>1607</v>
      </c>
      <c r="C333" s="90">
        <v>40894</v>
      </c>
      <c r="D333" s="90"/>
      <c r="E333" s="92">
        <f t="shared" si="26"/>
        <v>0</v>
      </c>
      <c r="F333" s="92">
        <f t="shared" si="25"/>
        <v>0</v>
      </c>
      <c r="G333" s="93">
        <v>0</v>
      </c>
      <c r="H333" s="94">
        <v>0</v>
      </c>
      <c r="I333" s="92">
        <v>0</v>
      </c>
      <c r="J333" s="92">
        <v>0</v>
      </c>
      <c r="K333" s="95">
        <v>0</v>
      </c>
      <c r="L333" s="92">
        <v>0</v>
      </c>
      <c r="M333" s="92">
        <v>0</v>
      </c>
      <c r="N333" s="92">
        <v>0</v>
      </c>
      <c r="O333" s="92">
        <v>0</v>
      </c>
      <c r="P333" s="92">
        <v>0</v>
      </c>
      <c r="Q333" s="92">
        <v>0</v>
      </c>
      <c r="R333" s="92">
        <v>0</v>
      </c>
      <c r="S333" s="92">
        <v>0</v>
      </c>
      <c r="T333" s="92">
        <v>0</v>
      </c>
      <c r="U333" s="96">
        <v>0</v>
      </c>
      <c r="V333" s="96">
        <v>0</v>
      </c>
      <c r="W333" s="96">
        <v>0</v>
      </c>
      <c r="X333" s="96">
        <v>0</v>
      </c>
    </row>
    <row r="334" spans="1:24" ht="20.25" x14ac:dyDescent="0.3">
      <c r="A334" s="90">
        <f t="shared" si="27"/>
        <v>67</v>
      </c>
      <c r="B334" s="91" t="s">
        <v>1608</v>
      </c>
      <c r="C334" s="90">
        <v>40883</v>
      </c>
      <c r="D334" s="90"/>
      <c r="E334" s="92">
        <f t="shared" si="26"/>
        <v>0</v>
      </c>
      <c r="F334" s="92">
        <f t="shared" si="25"/>
        <v>0</v>
      </c>
      <c r="G334" s="93">
        <v>0</v>
      </c>
      <c r="H334" s="94">
        <v>0</v>
      </c>
      <c r="I334" s="92">
        <v>0</v>
      </c>
      <c r="J334" s="92">
        <v>0</v>
      </c>
      <c r="K334" s="95">
        <v>0</v>
      </c>
      <c r="L334" s="92">
        <v>0</v>
      </c>
      <c r="M334" s="92">
        <v>0</v>
      </c>
      <c r="N334" s="92">
        <v>0</v>
      </c>
      <c r="O334" s="92">
        <v>0</v>
      </c>
      <c r="P334" s="92">
        <v>0</v>
      </c>
      <c r="Q334" s="92">
        <v>0</v>
      </c>
      <c r="R334" s="92">
        <v>0</v>
      </c>
      <c r="S334" s="92">
        <v>0</v>
      </c>
      <c r="T334" s="92">
        <v>0</v>
      </c>
      <c r="U334" s="96">
        <v>0</v>
      </c>
      <c r="V334" s="96">
        <v>0</v>
      </c>
      <c r="W334" s="96">
        <v>0</v>
      </c>
      <c r="X334" s="92">
        <v>0</v>
      </c>
    </row>
    <row r="335" spans="1:24" ht="20.25" x14ac:dyDescent="0.3">
      <c r="A335" s="90">
        <f t="shared" si="27"/>
        <v>68</v>
      </c>
      <c r="B335" s="91" t="s">
        <v>1609</v>
      </c>
      <c r="C335" s="90">
        <v>40891</v>
      </c>
      <c r="D335" s="90"/>
      <c r="E335" s="92">
        <f t="shared" si="26"/>
        <v>0</v>
      </c>
      <c r="F335" s="92">
        <f t="shared" si="25"/>
        <v>0</v>
      </c>
      <c r="G335" s="93">
        <v>0</v>
      </c>
      <c r="H335" s="94">
        <v>0</v>
      </c>
      <c r="I335" s="92">
        <v>0</v>
      </c>
      <c r="J335" s="92">
        <v>0</v>
      </c>
      <c r="K335" s="95">
        <v>0</v>
      </c>
      <c r="L335" s="92">
        <v>0</v>
      </c>
      <c r="M335" s="92">
        <v>0</v>
      </c>
      <c r="N335" s="92">
        <v>0</v>
      </c>
      <c r="O335" s="92">
        <v>0</v>
      </c>
      <c r="P335" s="92">
        <v>0</v>
      </c>
      <c r="Q335" s="92">
        <v>0</v>
      </c>
      <c r="R335" s="92">
        <v>0</v>
      </c>
      <c r="S335" s="92">
        <v>0</v>
      </c>
      <c r="T335" s="92">
        <v>0</v>
      </c>
      <c r="U335" s="96">
        <v>0</v>
      </c>
      <c r="V335" s="96">
        <v>0</v>
      </c>
      <c r="W335" s="96">
        <v>0</v>
      </c>
      <c r="X335" s="92">
        <v>0</v>
      </c>
    </row>
    <row r="336" spans="1:24" ht="20.25" x14ac:dyDescent="0.3">
      <c r="A336" s="90">
        <f t="shared" si="27"/>
        <v>69</v>
      </c>
      <c r="B336" s="91" t="s">
        <v>1610</v>
      </c>
      <c r="C336" s="90">
        <v>40898</v>
      </c>
      <c r="D336" s="90"/>
      <c r="E336" s="92">
        <f t="shared" si="26"/>
        <v>0</v>
      </c>
      <c r="F336" s="92">
        <f t="shared" si="25"/>
        <v>0</v>
      </c>
      <c r="G336" s="93">
        <v>0</v>
      </c>
      <c r="H336" s="94">
        <v>0</v>
      </c>
      <c r="I336" s="92">
        <v>0</v>
      </c>
      <c r="J336" s="92">
        <v>0</v>
      </c>
      <c r="K336" s="95">
        <v>0</v>
      </c>
      <c r="L336" s="92">
        <v>0</v>
      </c>
      <c r="M336" s="92">
        <v>0</v>
      </c>
      <c r="N336" s="92">
        <v>0</v>
      </c>
      <c r="O336" s="92">
        <v>0</v>
      </c>
      <c r="P336" s="92">
        <v>0</v>
      </c>
      <c r="Q336" s="92">
        <v>0</v>
      </c>
      <c r="R336" s="92">
        <v>0</v>
      </c>
      <c r="S336" s="92">
        <v>0</v>
      </c>
      <c r="T336" s="92">
        <v>0</v>
      </c>
      <c r="U336" s="96">
        <v>0</v>
      </c>
      <c r="V336" s="96">
        <v>0</v>
      </c>
      <c r="W336" s="96">
        <v>0</v>
      </c>
      <c r="X336" s="96">
        <v>0</v>
      </c>
    </row>
    <row r="337" spans="1:24" ht="20.25" x14ac:dyDescent="0.3">
      <c r="A337" s="90">
        <f t="shared" si="27"/>
        <v>70</v>
      </c>
      <c r="B337" s="91" t="s">
        <v>1611</v>
      </c>
      <c r="C337" s="90">
        <v>40899</v>
      </c>
      <c r="D337" s="90"/>
      <c r="E337" s="92">
        <f t="shared" si="26"/>
        <v>0</v>
      </c>
      <c r="F337" s="92">
        <f t="shared" si="25"/>
        <v>0</v>
      </c>
      <c r="G337" s="93">
        <v>0</v>
      </c>
      <c r="H337" s="94">
        <v>0</v>
      </c>
      <c r="I337" s="92">
        <v>0</v>
      </c>
      <c r="J337" s="92">
        <v>0</v>
      </c>
      <c r="K337" s="95">
        <v>0</v>
      </c>
      <c r="L337" s="92">
        <v>0</v>
      </c>
      <c r="M337" s="92">
        <v>0</v>
      </c>
      <c r="N337" s="92">
        <v>0</v>
      </c>
      <c r="O337" s="92">
        <v>0</v>
      </c>
      <c r="P337" s="92">
        <v>0</v>
      </c>
      <c r="Q337" s="92">
        <v>0</v>
      </c>
      <c r="R337" s="92">
        <v>0</v>
      </c>
      <c r="S337" s="92">
        <v>0</v>
      </c>
      <c r="T337" s="92">
        <v>0</v>
      </c>
      <c r="U337" s="96">
        <v>0</v>
      </c>
      <c r="V337" s="96">
        <v>0</v>
      </c>
      <c r="W337" s="96">
        <v>0</v>
      </c>
      <c r="X337" s="92">
        <v>0</v>
      </c>
    </row>
    <row r="338" spans="1:24" ht="20.25" x14ac:dyDescent="0.3">
      <c r="A338" s="90">
        <f t="shared" si="27"/>
        <v>71</v>
      </c>
      <c r="B338" s="91" t="s">
        <v>1612</v>
      </c>
      <c r="C338" s="90">
        <v>39537</v>
      </c>
      <c r="D338" s="90"/>
      <c r="E338" s="92">
        <f t="shared" si="26"/>
        <v>0</v>
      </c>
      <c r="F338" s="92">
        <f t="shared" si="25"/>
        <v>0</v>
      </c>
      <c r="G338" s="93">
        <v>0</v>
      </c>
      <c r="H338" s="94">
        <v>0</v>
      </c>
      <c r="I338" s="92">
        <v>0</v>
      </c>
      <c r="J338" s="92">
        <v>0</v>
      </c>
      <c r="K338" s="95">
        <v>0</v>
      </c>
      <c r="L338" s="92">
        <v>0</v>
      </c>
      <c r="M338" s="92">
        <v>0</v>
      </c>
      <c r="N338" s="92">
        <v>0</v>
      </c>
      <c r="O338" s="92">
        <v>0</v>
      </c>
      <c r="P338" s="92">
        <v>0</v>
      </c>
      <c r="Q338" s="92">
        <v>0</v>
      </c>
      <c r="R338" s="92">
        <v>0</v>
      </c>
      <c r="S338" s="92">
        <v>0</v>
      </c>
      <c r="T338" s="92">
        <v>0</v>
      </c>
      <c r="U338" s="96">
        <v>0</v>
      </c>
      <c r="V338" s="96">
        <v>0</v>
      </c>
      <c r="W338" s="96">
        <v>0</v>
      </c>
      <c r="X338" s="92">
        <v>0</v>
      </c>
    </row>
    <row r="339" spans="1:24" ht="20.25" x14ac:dyDescent="0.3">
      <c r="A339" s="90">
        <f t="shared" si="27"/>
        <v>72</v>
      </c>
      <c r="B339" s="91" t="s">
        <v>1641</v>
      </c>
      <c r="C339" s="90">
        <v>39464</v>
      </c>
      <c r="D339" s="90"/>
      <c r="E339" s="92">
        <f t="shared" si="26"/>
        <v>0</v>
      </c>
      <c r="F339" s="92">
        <f t="shared" si="25"/>
        <v>0</v>
      </c>
      <c r="G339" s="93">
        <v>0</v>
      </c>
      <c r="H339" s="94">
        <v>0</v>
      </c>
      <c r="I339" s="92">
        <v>0</v>
      </c>
      <c r="J339" s="92">
        <v>0</v>
      </c>
      <c r="K339" s="95">
        <v>0</v>
      </c>
      <c r="L339" s="92">
        <v>0</v>
      </c>
      <c r="M339" s="92">
        <v>0</v>
      </c>
      <c r="N339" s="92">
        <v>0</v>
      </c>
      <c r="O339" s="92">
        <v>0</v>
      </c>
      <c r="P339" s="92">
        <v>0</v>
      </c>
      <c r="Q339" s="92">
        <v>0</v>
      </c>
      <c r="R339" s="92">
        <v>0</v>
      </c>
      <c r="S339" s="92">
        <v>0</v>
      </c>
      <c r="T339" s="92">
        <v>0</v>
      </c>
      <c r="U339" s="95">
        <v>0</v>
      </c>
      <c r="V339" s="96">
        <v>0</v>
      </c>
      <c r="W339" s="96">
        <v>0</v>
      </c>
      <c r="X339" s="96">
        <v>0</v>
      </c>
    </row>
    <row r="340" spans="1:24" ht="20.25" x14ac:dyDescent="0.3">
      <c r="A340" s="90">
        <f t="shared" si="27"/>
        <v>73</v>
      </c>
      <c r="B340" s="98" t="s">
        <v>2291</v>
      </c>
      <c r="C340" s="90">
        <v>40892</v>
      </c>
      <c r="D340" s="90"/>
      <c r="E340" s="92">
        <f t="shared" si="26"/>
        <v>0</v>
      </c>
      <c r="F340" s="92">
        <f t="shared" si="25"/>
        <v>0</v>
      </c>
      <c r="G340" s="93">
        <v>0</v>
      </c>
      <c r="H340" s="94">
        <v>0</v>
      </c>
      <c r="I340" s="92">
        <v>0</v>
      </c>
      <c r="J340" s="92">
        <v>0</v>
      </c>
      <c r="K340" s="95">
        <v>0</v>
      </c>
      <c r="L340" s="92">
        <v>0</v>
      </c>
      <c r="M340" s="92">
        <v>0</v>
      </c>
      <c r="N340" s="92">
        <v>0</v>
      </c>
      <c r="O340" s="92">
        <v>0</v>
      </c>
      <c r="P340" s="92">
        <v>0</v>
      </c>
      <c r="Q340" s="92">
        <v>0</v>
      </c>
      <c r="R340" s="92">
        <v>0</v>
      </c>
      <c r="S340" s="92">
        <v>0</v>
      </c>
      <c r="T340" s="92">
        <v>0</v>
      </c>
      <c r="U340" s="96">
        <v>0</v>
      </c>
      <c r="V340" s="96">
        <v>0</v>
      </c>
      <c r="W340" s="96">
        <v>0</v>
      </c>
      <c r="X340" s="96">
        <v>0</v>
      </c>
    </row>
    <row r="341" spans="1:24" ht="20.25" x14ac:dyDescent="0.3">
      <c r="A341" s="90">
        <f t="shared" si="27"/>
        <v>74</v>
      </c>
      <c r="B341" s="98" t="s">
        <v>2292</v>
      </c>
      <c r="C341" s="90">
        <v>40893</v>
      </c>
      <c r="D341" s="90"/>
      <c r="E341" s="92">
        <f t="shared" si="26"/>
        <v>0</v>
      </c>
      <c r="F341" s="92">
        <f t="shared" si="25"/>
        <v>0</v>
      </c>
      <c r="G341" s="93">
        <v>0</v>
      </c>
      <c r="H341" s="94">
        <v>0</v>
      </c>
      <c r="I341" s="92">
        <v>0</v>
      </c>
      <c r="J341" s="92">
        <v>0</v>
      </c>
      <c r="K341" s="95">
        <v>0</v>
      </c>
      <c r="L341" s="92">
        <v>0</v>
      </c>
      <c r="M341" s="92">
        <v>0</v>
      </c>
      <c r="N341" s="92">
        <v>0</v>
      </c>
      <c r="O341" s="92">
        <v>0</v>
      </c>
      <c r="P341" s="92">
        <v>0</v>
      </c>
      <c r="Q341" s="92">
        <v>0</v>
      </c>
      <c r="R341" s="92">
        <v>0</v>
      </c>
      <c r="S341" s="92">
        <v>0</v>
      </c>
      <c r="T341" s="92">
        <v>0</v>
      </c>
      <c r="U341" s="96">
        <v>0</v>
      </c>
      <c r="V341" s="96">
        <v>0</v>
      </c>
      <c r="W341" s="96">
        <v>0</v>
      </c>
      <c r="X341" s="96">
        <v>0</v>
      </c>
    </row>
    <row r="342" spans="1:24" ht="20.25" x14ac:dyDescent="0.25">
      <c r="A342" s="100" t="s">
        <v>22</v>
      </c>
      <c r="B342" s="97"/>
      <c r="C342" s="101" t="s">
        <v>172</v>
      </c>
      <c r="D342" s="101"/>
      <c r="E342" s="102">
        <f>SUM(E268:E341)</f>
        <v>0</v>
      </c>
      <c r="F342" s="102">
        <f t="shared" ref="F342:X342" si="28">SUM(F268:F341)</f>
        <v>0</v>
      </c>
      <c r="G342" s="102">
        <f t="shared" si="28"/>
        <v>0</v>
      </c>
      <c r="H342" s="102">
        <f t="shared" si="28"/>
        <v>0</v>
      </c>
      <c r="I342" s="102">
        <f t="shared" si="28"/>
        <v>0</v>
      </c>
      <c r="J342" s="102">
        <f t="shared" si="28"/>
        <v>0</v>
      </c>
      <c r="K342" s="102">
        <f t="shared" si="28"/>
        <v>0</v>
      </c>
      <c r="L342" s="102">
        <f t="shared" si="28"/>
        <v>0</v>
      </c>
      <c r="M342" s="102">
        <f t="shared" si="28"/>
        <v>0</v>
      </c>
      <c r="N342" s="102">
        <f t="shared" si="28"/>
        <v>0</v>
      </c>
      <c r="O342" s="102">
        <f t="shared" si="28"/>
        <v>0</v>
      </c>
      <c r="P342" s="102">
        <f t="shared" si="28"/>
        <v>0</v>
      </c>
      <c r="Q342" s="102">
        <f t="shared" si="28"/>
        <v>0</v>
      </c>
      <c r="R342" s="102">
        <f t="shared" si="28"/>
        <v>0</v>
      </c>
      <c r="S342" s="102">
        <f t="shared" si="28"/>
        <v>0</v>
      </c>
      <c r="T342" s="102">
        <f t="shared" si="28"/>
        <v>0</v>
      </c>
      <c r="U342" s="102">
        <f t="shared" si="28"/>
        <v>0</v>
      </c>
      <c r="V342" s="102">
        <f t="shared" si="28"/>
        <v>0</v>
      </c>
      <c r="W342" s="102">
        <f t="shared" si="28"/>
        <v>0</v>
      </c>
      <c r="X342" s="102">
        <f t="shared" si="28"/>
        <v>0</v>
      </c>
    </row>
  </sheetData>
  <autoFilter ref="A5:AJ342"/>
  <conditionalFormatting sqref="C2:C151">
    <cfRule type="duplicateValues" dxfId="97" priority="70"/>
    <cfRule type="duplicateValues" dxfId="96" priority="71"/>
    <cfRule type="duplicateValues" dxfId="95" priority="72"/>
    <cfRule type="duplicateValues" dxfId="94" priority="73"/>
    <cfRule type="duplicateValues" dxfId="93" priority="74"/>
    <cfRule type="duplicateValues" dxfId="92" priority="75"/>
    <cfRule type="duplicateValues" dxfId="91" priority="76"/>
    <cfRule type="duplicateValues" dxfId="90" priority="77"/>
    <cfRule type="duplicateValues" dxfId="89" priority="78"/>
    <cfRule type="duplicateValues" dxfId="88" priority="79"/>
    <cfRule type="duplicateValues" dxfId="87" priority="80"/>
    <cfRule type="duplicateValues" dxfId="86" priority="81"/>
    <cfRule type="duplicateValues" dxfId="85" priority="82"/>
    <cfRule type="duplicateValues" dxfId="84" priority="83"/>
    <cfRule type="duplicateValues" dxfId="83" priority="84"/>
    <cfRule type="duplicateValues" dxfId="82" priority="85"/>
    <cfRule type="duplicateValues" dxfId="81" priority="86"/>
    <cfRule type="duplicateValues" dxfId="80" priority="87"/>
    <cfRule type="duplicateValues" dxfId="79" priority="88"/>
    <cfRule type="duplicateValues" dxfId="78" priority="89"/>
    <cfRule type="duplicateValues" dxfId="77" priority="90"/>
    <cfRule type="duplicateValues" dxfId="76" priority="91"/>
    <cfRule type="duplicateValues" dxfId="75" priority="92"/>
    <cfRule type="duplicateValues" dxfId="74" priority="93"/>
    <cfRule type="duplicateValues" dxfId="73" priority="94"/>
    <cfRule type="duplicateValues" dxfId="72" priority="95"/>
    <cfRule type="duplicateValues" dxfId="71" priority="96"/>
    <cfRule type="duplicateValues" dxfId="70" priority="97"/>
    <cfRule type="duplicateValues" dxfId="69" priority="98"/>
  </conditionalFormatting>
  <conditionalFormatting sqref="C154:C256 C265">
    <cfRule type="duplicateValues" dxfId="68" priority="59"/>
    <cfRule type="duplicateValues" dxfId="67" priority="60"/>
    <cfRule type="duplicateValues" dxfId="66" priority="61"/>
    <cfRule type="duplicateValues" dxfId="65" priority="62"/>
    <cfRule type="duplicateValues" dxfId="64" priority="63"/>
    <cfRule type="duplicateValues" dxfId="63" priority="64"/>
    <cfRule type="duplicateValues" dxfId="62" priority="65"/>
    <cfRule type="duplicateValues" dxfId="61" priority="66"/>
    <cfRule type="duplicateValues" dxfId="60" priority="67"/>
    <cfRule type="duplicateValues" dxfId="59" priority="68"/>
    <cfRule type="duplicateValues" dxfId="58" priority="69"/>
  </conditionalFormatting>
  <conditionalFormatting sqref="C154:C265">
    <cfRule type="duplicateValues" dxfId="57" priority="30"/>
    <cfRule type="duplicateValues" dxfId="56" priority="31"/>
    <cfRule type="duplicateValues" dxfId="55" priority="32"/>
    <cfRule type="duplicateValues" dxfId="54" priority="33"/>
    <cfRule type="duplicateValues" dxfId="53" priority="34"/>
    <cfRule type="duplicateValues" dxfId="52" priority="35"/>
    <cfRule type="duplicateValues" dxfId="51" priority="36"/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  <cfRule type="duplicateValues" dxfId="43" priority="44"/>
    <cfRule type="duplicateValues" dxfId="42" priority="45"/>
    <cfRule type="duplicateValues" dxfId="41" priority="46"/>
    <cfRule type="duplicateValues" dxfId="40" priority="47"/>
  </conditionalFormatting>
  <conditionalFormatting sqref="C257:C264">
    <cfRule type="duplicateValues" dxfId="39" priority="48"/>
    <cfRule type="duplicateValues" dxfId="38" priority="49"/>
    <cfRule type="duplicateValues" dxfId="37" priority="50"/>
    <cfRule type="duplicateValues" dxfId="36" priority="51"/>
    <cfRule type="duplicateValues" dxfId="35" priority="52"/>
    <cfRule type="duplicateValues" dxfId="34" priority="53"/>
    <cfRule type="duplicateValues" dxfId="33" priority="54"/>
    <cfRule type="duplicateValues" dxfId="32" priority="55"/>
    <cfRule type="duplicateValues" dxfId="31" priority="56"/>
    <cfRule type="duplicateValues" dxfId="30" priority="57"/>
    <cfRule type="duplicateValues" dxfId="29" priority="58"/>
  </conditionalFormatting>
  <conditionalFormatting sqref="C268:C342">
    <cfRule type="duplicateValues" dxfId="28" priority="1"/>
    <cfRule type="duplicateValues" dxfId="27" priority="2"/>
    <cfRule type="duplicateValues" dxfId="26" priority="3"/>
    <cfRule type="duplicateValues" dxfId="25" priority="4"/>
    <cfRule type="duplicateValues" dxfId="24" priority="5"/>
    <cfRule type="duplicateValues" dxfId="23" priority="6"/>
    <cfRule type="duplicateValues" dxfId="22" priority="7"/>
    <cfRule type="duplicateValues" dxfId="21" priority="8"/>
    <cfRule type="duplicateValues" dxfId="20" priority="9"/>
    <cfRule type="duplicateValues" dxfId="19" priority="10"/>
    <cfRule type="duplicateValues" dxfId="18" priority="11"/>
    <cfRule type="duplicateValues" dxfId="17" priority="12"/>
    <cfRule type="duplicateValues" dxfId="16" priority="13"/>
    <cfRule type="duplicateValues" dxfId="15" priority="14"/>
    <cfRule type="duplicateValues" dxfId="14" priority="15"/>
    <cfRule type="duplicateValues" dxfId="13" priority="16"/>
    <cfRule type="duplicateValues" dxfId="12" priority="17"/>
    <cfRule type="duplicateValues" dxfId="11" priority="18"/>
    <cfRule type="duplicateValues" dxfId="10" priority="19"/>
    <cfRule type="duplicateValues" dxfId="9" priority="20"/>
    <cfRule type="duplicateValues" dxfId="8" priority="21"/>
    <cfRule type="duplicateValues" dxfId="7" priority="22"/>
    <cfRule type="duplicateValues" dxfId="6" priority="23"/>
    <cfRule type="duplicateValues" dxfId="5" priority="24"/>
    <cfRule type="duplicateValues" dxfId="4" priority="25"/>
    <cfRule type="duplicateValues" dxfId="3" priority="26"/>
    <cfRule type="duplicateValues" dxfId="2" priority="27"/>
    <cfRule type="duplicateValues" dxfId="1" priority="28"/>
    <cfRule type="duplicateValues" dxfId="0" priority="29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C5" sqref="C5"/>
    </sheetView>
  </sheetViews>
  <sheetFormatPr defaultRowHeight="15" x14ac:dyDescent="0.25"/>
  <cols>
    <col min="1" max="1" width="60.28515625" bestFit="1" customWidth="1"/>
    <col min="3" max="3" width="14.140625" bestFit="1" customWidth="1"/>
  </cols>
  <sheetData>
    <row r="1" spans="1:3" x14ac:dyDescent="0.25">
      <c r="A1" s="6" t="s">
        <v>2107</v>
      </c>
      <c r="C1" s="6" t="s">
        <v>2106</v>
      </c>
    </row>
    <row r="2" spans="1:3" x14ac:dyDescent="0.25">
      <c r="A2" t="s">
        <v>276</v>
      </c>
      <c r="B2">
        <v>31589</v>
      </c>
      <c r="C2" t="s">
        <v>1758</v>
      </c>
    </row>
    <row r="3" spans="1:3" x14ac:dyDescent="0.25">
      <c r="A3" t="s">
        <v>299</v>
      </c>
      <c r="B3">
        <v>31768</v>
      </c>
      <c r="C3" t="s">
        <v>1759</v>
      </c>
    </row>
    <row r="4" spans="1:3" x14ac:dyDescent="0.25">
      <c r="A4" t="s">
        <v>301</v>
      </c>
      <c r="B4">
        <v>31774</v>
      </c>
      <c r="C4" t="s">
        <v>1759</v>
      </c>
    </row>
    <row r="5" spans="1:3" x14ac:dyDescent="0.25">
      <c r="A5" t="s">
        <v>361</v>
      </c>
      <c r="B5">
        <v>34960</v>
      </c>
      <c r="C5" t="s">
        <v>1760</v>
      </c>
    </row>
    <row r="6" spans="1:3" x14ac:dyDescent="0.25">
      <c r="A6" t="s">
        <v>1689</v>
      </c>
      <c r="B6">
        <v>35044</v>
      </c>
      <c r="C6" t="s">
        <v>1761</v>
      </c>
    </row>
    <row r="7" spans="1:3" x14ac:dyDescent="0.25">
      <c r="A7" t="s">
        <v>1703</v>
      </c>
      <c r="B7">
        <v>33643</v>
      </c>
      <c r="C7" t="s">
        <v>1761</v>
      </c>
    </row>
    <row r="8" spans="1:3" x14ac:dyDescent="0.25">
      <c r="A8" t="s">
        <v>1705</v>
      </c>
      <c r="B8">
        <v>46508</v>
      </c>
      <c r="C8" t="s">
        <v>1761</v>
      </c>
    </row>
    <row r="9" spans="1:3" x14ac:dyDescent="0.25">
      <c r="A9" t="s">
        <v>1711</v>
      </c>
      <c r="B9">
        <v>41993</v>
      </c>
      <c r="C9" t="s">
        <v>1758</v>
      </c>
    </row>
    <row r="10" spans="1:3" x14ac:dyDescent="0.25">
      <c r="A10" t="s">
        <v>824</v>
      </c>
      <c r="B10">
        <v>33417</v>
      </c>
      <c r="C10" t="s">
        <v>1761</v>
      </c>
    </row>
    <row r="11" spans="1:3" x14ac:dyDescent="0.25">
      <c r="A11" t="s">
        <v>998</v>
      </c>
      <c r="B11">
        <v>36594</v>
      </c>
      <c r="C11" t="s">
        <v>1758</v>
      </c>
    </row>
    <row r="12" spans="1:3" x14ac:dyDescent="0.25">
      <c r="A12" t="s">
        <v>907</v>
      </c>
      <c r="B12">
        <v>46529</v>
      </c>
      <c r="C12" t="s">
        <v>1758</v>
      </c>
    </row>
    <row r="13" spans="1:3" x14ac:dyDescent="0.25">
      <c r="A13" t="s">
        <v>1258</v>
      </c>
      <c r="B13">
        <v>35177</v>
      </c>
      <c r="C13" t="s">
        <v>1763</v>
      </c>
    </row>
    <row r="14" spans="1:3" x14ac:dyDescent="0.25">
      <c r="A14" t="s">
        <v>1297</v>
      </c>
      <c r="B14">
        <v>36460</v>
      </c>
      <c r="C14" t="s">
        <v>1758</v>
      </c>
    </row>
    <row r="15" spans="1:3" x14ac:dyDescent="0.25">
      <c r="A15" t="s">
        <v>1309</v>
      </c>
      <c r="B15">
        <v>36810</v>
      </c>
      <c r="C15" t="s">
        <v>1758</v>
      </c>
    </row>
    <row r="16" spans="1:3" x14ac:dyDescent="0.25">
      <c r="A16" t="s">
        <v>1253</v>
      </c>
      <c r="B16">
        <v>54880</v>
      </c>
      <c r="C16" t="s">
        <v>1758</v>
      </c>
    </row>
    <row r="17" spans="1:3" x14ac:dyDescent="0.25">
      <c r="A17" t="s">
        <v>1329</v>
      </c>
      <c r="B17">
        <v>36940</v>
      </c>
      <c r="C17" t="s">
        <v>1758</v>
      </c>
    </row>
    <row r="18" spans="1:3" x14ac:dyDescent="0.25">
      <c r="A18" t="s">
        <v>1350</v>
      </c>
      <c r="B18">
        <v>37472</v>
      </c>
      <c r="C18" t="s">
        <v>1758</v>
      </c>
    </row>
    <row r="19" spans="1:3" x14ac:dyDescent="0.25">
      <c r="A19" t="s">
        <v>1376</v>
      </c>
      <c r="B19">
        <v>39062</v>
      </c>
      <c r="C19" t="s">
        <v>1758</v>
      </c>
    </row>
    <row r="20" spans="1:3" x14ac:dyDescent="0.25">
      <c r="A20" t="s">
        <v>1450</v>
      </c>
      <c r="B20">
        <v>46728</v>
      </c>
      <c r="C20" t="s">
        <v>1761</v>
      </c>
    </row>
    <row r="21" spans="1:3" x14ac:dyDescent="0.25">
      <c r="A21" t="s">
        <v>637</v>
      </c>
      <c r="B21">
        <v>55344</v>
      </c>
      <c r="C21" t="s">
        <v>1762</v>
      </c>
    </row>
  </sheetData>
  <autoFilter ref="A1:C2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4"/>
  <sheetViews>
    <sheetView workbookViewId="0">
      <pane xSplit="1" ySplit="1" topLeftCell="B29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5" x14ac:dyDescent="0.25"/>
  <cols>
    <col min="1" max="1" width="50.42578125" bestFit="1" customWidth="1"/>
  </cols>
  <sheetData>
    <row r="1" spans="1:6" x14ac:dyDescent="0.25">
      <c r="B1" t="s">
        <v>1744</v>
      </c>
      <c r="C1">
        <v>2023</v>
      </c>
      <c r="D1">
        <v>2024</v>
      </c>
      <c r="E1">
        <v>2025</v>
      </c>
    </row>
    <row r="2" spans="1:6" x14ac:dyDescent="0.25">
      <c r="A2" t="s">
        <v>211</v>
      </c>
      <c r="D2">
        <v>-1</v>
      </c>
      <c r="E2">
        <v>-1</v>
      </c>
      <c r="F2" t="s">
        <v>1742</v>
      </c>
    </row>
    <row r="3" spans="1:6" x14ac:dyDescent="0.25">
      <c r="A3" t="s">
        <v>213</v>
      </c>
      <c r="D3">
        <v>-1</v>
      </c>
      <c r="E3">
        <v>-1</v>
      </c>
      <c r="F3" t="s">
        <v>1742</v>
      </c>
    </row>
    <row r="4" spans="1:6" x14ac:dyDescent="0.25">
      <c r="A4" t="s">
        <v>214</v>
      </c>
      <c r="D4">
        <v>-1</v>
      </c>
      <c r="E4">
        <v>-1</v>
      </c>
      <c r="F4" t="s">
        <v>1742</v>
      </c>
    </row>
    <row r="5" spans="1:6" x14ac:dyDescent="0.25">
      <c r="A5" t="s">
        <v>220</v>
      </c>
      <c r="D5">
        <v>-1</v>
      </c>
      <c r="E5">
        <v>-1</v>
      </c>
      <c r="F5" t="s">
        <v>1742</v>
      </c>
    </row>
    <row r="6" spans="1:6" x14ac:dyDescent="0.25">
      <c r="A6" t="s">
        <v>222</v>
      </c>
      <c r="D6">
        <v>-1</v>
      </c>
      <c r="E6">
        <v>-1</v>
      </c>
      <c r="F6" t="s">
        <v>1742</v>
      </c>
    </row>
    <row r="7" spans="1:6" x14ac:dyDescent="0.25">
      <c r="A7" t="s">
        <v>1569</v>
      </c>
      <c r="E7">
        <v>-1</v>
      </c>
      <c r="F7" t="s">
        <v>1745</v>
      </c>
    </row>
    <row r="8" spans="1:6" x14ac:dyDescent="0.25">
      <c r="A8" t="s">
        <v>1568</v>
      </c>
      <c r="E8">
        <v>-1</v>
      </c>
      <c r="F8" t="s">
        <v>1745</v>
      </c>
    </row>
    <row r="9" spans="1:6" x14ac:dyDescent="0.25">
      <c r="A9" t="s">
        <v>1563</v>
      </c>
      <c r="E9">
        <v>-1</v>
      </c>
      <c r="F9" t="s">
        <v>1745</v>
      </c>
    </row>
    <row r="10" spans="1:6" x14ac:dyDescent="0.25">
      <c r="A10" t="s">
        <v>1561</v>
      </c>
      <c r="E10">
        <v>-1</v>
      </c>
      <c r="F10" t="s">
        <v>1745</v>
      </c>
    </row>
    <row r="11" spans="1:6" x14ac:dyDescent="0.25">
      <c r="A11" t="s">
        <v>1560</v>
      </c>
      <c r="E11">
        <v>-1</v>
      </c>
      <c r="F11" t="s">
        <v>1745</v>
      </c>
    </row>
    <row r="12" spans="1:6" x14ac:dyDescent="0.25">
      <c r="A12" t="s">
        <v>322</v>
      </c>
      <c r="D12">
        <v>-1</v>
      </c>
      <c r="E12">
        <v>-1</v>
      </c>
      <c r="F12" t="s">
        <v>1742</v>
      </c>
    </row>
    <row r="13" spans="1:6" x14ac:dyDescent="0.25">
      <c r="A13" t="s">
        <v>314</v>
      </c>
      <c r="D13">
        <v>-1</v>
      </c>
      <c r="E13">
        <v>-1</v>
      </c>
      <c r="F13" t="s">
        <v>1742</v>
      </c>
    </row>
    <row r="14" spans="1:6" x14ac:dyDescent="0.25">
      <c r="A14" t="s">
        <v>313</v>
      </c>
      <c r="D14">
        <v>-1</v>
      </c>
      <c r="E14">
        <v>-1</v>
      </c>
      <c r="F14" t="s">
        <v>1742</v>
      </c>
    </row>
    <row r="15" spans="1:6" x14ac:dyDescent="0.25">
      <c r="A15" t="s">
        <v>312</v>
      </c>
      <c r="D15">
        <v>-1</v>
      </c>
      <c r="E15">
        <v>-1</v>
      </c>
      <c r="F15" t="s">
        <v>1742</v>
      </c>
    </row>
    <row r="16" spans="1:6" x14ac:dyDescent="0.25">
      <c r="A16" t="s">
        <v>311</v>
      </c>
      <c r="D16">
        <v>-1</v>
      </c>
      <c r="E16">
        <v>-1</v>
      </c>
      <c r="F16" t="s">
        <v>1742</v>
      </c>
    </row>
    <row r="17" spans="1:6" x14ac:dyDescent="0.25">
      <c r="A17" t="s">
        <v>310</v>
      </c>
      <c r="D17">
        <v>-1</v>
      </c>
      <c r="E17">
        <v>-1</v>
      </c>
      <c r="F17" t="s">
        <v>1742</v>
      </c>
    </row>
    <row r="18" spans="1:6" x14ac:dyDescent="0.25">
      <c r="A18" t="s">
        <v>309</v>
      </c>
      <c r="D18">
        <v>-1</v>
      </c>
      <c r="E18">
        <v>-1</v>
      </c>
      <c r="F18" t="s">
        <v>1742</v>
      </c>
    </row>
    <row r="19" spans="1:6" x14ac:dyDescent="0.25">
      <c r="A19" t="s">
        <v>308</v>
      </c>
      <c r="D19">
        <v>-1</v>
      </c>
      <c r="E19">
        <v>-1</v>
      </c>
      <c r="F19" t="s">
        <v>1742</v>
      </c>
    </row>
    <row r="20" spans="1:6" x14ac:dyDescent="0.25">
      <c r="A20" t="s">
        <v>307</v>
      </c>
      <c r="D20">
        <v>-1</v>
      </c>
      <c r="E20">
        <v>-1</v>
      </c>
      <c r="F20" t="s">
        <v>1742</v>
      </c>
    </row>
    <row r="21" spans="1:6" x14ac:dyDescent="0.25">
      <c r="A21" t="s">
        <v>306</v>
      </c>
      <c r="D21">
        <v>-1</v>
      </c>
      <c r="E21">
        <v>-1</v>
      </c>
      <c r="F21" t="s">
        <v>1742</v>
      </c>
    </row>
    <row r="22" spans="1:6" x14ac:dyDescent="0.25">
      <c r="A22" t="s">
        <v>305</v>
      </c>
      <c r="D22">
        <v>-1</v>
      </c>
      <c r="E22">
        <v>-1</v>
      </c>
      <c r="F22" t="s">
        <v>1742</v>
      </c>
    </row>
    <row r="23" spans="1:6" x14ac:dyDescent="0.25">
      <c r="A23" t="s">
        <v>295</v>
      </c>
      <c r="D23">
        <v>-1</v>
      </c>
      <c r="E23">
        <v>-1</v>
      </c>
      <c r="F23" t="s">
        <v>1742</v>
      </c>
    </row>
    <row r="24" spans="1:6" x14ac:dyDescent="0.25">
      <c r="A24" t="s">
        <v>291</v>
      </c>
      <c r="D24">
        <v>-1</v>
      </c>
      <c r="E24">
        <v>-1</v>
      </c>
      <c r="F24" t="s">
        <v>1742</v>
      </c>
    </row>
    <row r="25" spans="1:6" x14ac:dyDescent="0.25">
      <c r="A25" t="s">
        <v>290</v>
      </c>
      <c r="D25">
        <v>-1</v>
      </c>
      <c r="E25">
        <v>-1</v>
      </c>
      <c r="F25" t="s">
        <v>1742</v>
      </c>
    </row>
    <row r="26" spans="1:6" x14ac:dyDescent="0.25">
      <c r="A26" t="s">
        <v>274</v>
      </c>
      <c r="D26">
        <v>-1</v>
      </c>
      <c r="E26">
        <v>-1</v>
      </c>
      <c r="F26" t="s">
        <v>1742</v>
      </c>
    </row>
    <row r="27" spans="1:6" x14ac:dyDescent="0.25">
      <c r="A27" t="s">
        <v>273</v>
      </c>
      <c r="D27">
        <v>-1</v>
      </c>
      <c r="E27">
        <v>-1</v>
      </c>
      <c r="F27" t="s">
        <v>1742</v>
      </c>
    </row>
    <row r="28" spans="1:6" x14ac:dyDescent="0.25">
      <c r="A28" t="s">
        <v>272</v>
      </c>
      <c r="D28">
        <v>-1</v>
      </c>
      <c r="E28">
        <v>-1</v>
      </c>
      <c r="F28" t="s">
        <v>1742</v>
      </c>
    </row>
    <row r="29" spans="1:6" x14ac:dyDescent="0.25">
      <c r="A29" t="s">
        <v>271</v>
      </c>
      <c r="D29">
        <v>-1</v>
      </c>
      <c r="E29">
        <v>-1</v>
      </c>
      <c r="F29" t="s">
        <v>1742</v>
      </c>
    </row>
    <row r="30" spans="1:6" x14ac:dyDescent="0.25">
      <c r="A30" t="s">
        <v>270</v>
      </c>
      <c r="D30">
        <v>-1</v>
      </c>
      <c r="E30">
        <v>-1</v>
      </c>
      <c r="F30" t="s">
        <v>1742</v>
      </c>
    </row>
    <row r="31" spans="1:6" x14ac:dyDescent="0.25">
      <c r="A31" t="s">
        <v>269</v>
      </c>
      <c r="D31">
        <v>-1</v>
      </c>
      <c r="E31">
        <v>-1</v>
      </c>
      <c r="F31" t="s">
        <v>1742</v>
      </c>
    </row>
    <row r="32" spans="1:6" x14ac:dyDescent="0.25">
      <c r="A32" t="s">
        <v>268</v>
      </c>
      <c r="D32">
        <v>-1</v>
      </c>
      <c r="E32">
        <v>-1</v>
      </c>
      <c r="F32" t="s">
        <v>1742</v>
      </c>
    </row>
    <row r="33" spans="1:6" x14ac:dyDescent="0.25">
      <c r="A33" t="s">
        <v>267</v>
      </c>
      <c r="D33">
        <v>-1</v>
      </c>
      <c r="E33">
        <v>-1</v>
      </c>
      <c r="F33" t="s">
        <v>1742</v>
      </c>
    </row>
    <row r="34" spans="1:6" x14ac:dyDescent="0.25">
      <c r="A34" t="s">
        <v>266</v>
      </c>
      <c r="D34">
        <v>-1</v>
      </c>
      <c r="E34">
        <v>-1</v>
      </c>
      <c r="F34" t="s">
        <v>1742</v>
      </c>
    </row>
    <row r="35" spans="1:6" x14ac:dyDescent="0.25">
      <c r="A35" t="s">
        <v>265</v>
      </c>
      <c r="D35">
        <v>-1</v>
      </c>
      <c r="E35">
        <v>-1</v>
      </c>
      <c r="F35" t="s">
        <v>1742</v>
      </c>
    </row>
    <row r="36" spans="1:6" x14ac:dyDescent="0.25">
      <c r="A36" t="s">
        <v>263</v>
      </c>
      <c r="D36">
        <v>-1</v>
      </c>
      <c r="E36">
        <v>-1</v>
      </c>
      <c r="F36" t="s">
        <v>1742</v>
      </c>
    </row>
    <row r="37" spans="1:6" x14ac:dyDescent="0.25">
      <c r="A37" t="s">
        <v>262</v>
      </c>
      <c r="D37">
        <v>-1</v>
      </c>
      <c r="E37">
        <v>-1</v>
      </c>
      <c r="F37" t="s">
        <v>1742</v>
      </c>
    </row>
    <row r="38" spans="1:6" x14ac:dyDescent="0.25">
      <c r="A38" t="s">
        <v>261</v>
      </c>
      <c r="D38">
        <v>-1</v>
      </c>
      <c r="E38">
        <v>-1</v>
      </c>
      <c r="F38" t="s">
        <v>1742</v>
      </c>
    </row>
    <row r="39" spans="1:6" x14ac:dyDescent="0.25">
      <c r="A39" t="s">
        <v>231</v>
      </c>
      <c r="D39">
        <v>-1</v>
      </c>
      <c r="E39">
        <v>-1</v>
      </c>
      <c r="F39" t="s">
        <v>1742</v>
      </c>
    </row>
    <row r="40" spans="1:6" x14ac:dyDescent="0.25">
      <c r="A40" t="s">
        <v>229</v>
      </c>
      <c r="D40">
        <v>-1</v>
      </c>
      <c r="E40">
        <v>-1</v>
      </c>
      <c r="F40" t="s">
        <v>1742</v>
      </c>
    </row>
    <row r="41" spans="1:6" x14ac:dyDescent="0.25">
      <c r="A41" t="s">
        <v>228</v>
      </c>
      <c r="D41">
        <v>-1</v>
      </c>
      <c r="E41">
        <v>-1</v>
      </c>
      <c r="F41" t="s">
        <v>1742</v>
      </c>
    </row>
    <row r="42" spans="1:6" x14ac:dyDescent="0.25">
      <c r="A42" t="s">
        <v>329</v>
      </c>
      <c r="D42">
        <v>-1</v>
      </c>
      <c r="E42">
        <v>-1</v>
      </c>
      <c r="F42" t="s">
        <v>1742</v>
      </c>
    </row>
    <row r="43" spans="1:6" x14ac:dyDescent="0.25">
      <c r="A43" t="s">
        <v>297</v>
      </c>
      <c r="D43">
        <v>-1</v>
      </c>
      <c r="E43">
        <v>-1</v>
      </c>
      <c r="F43" t="s">
        <v>1742</v>
      </c>
    </row>
    <row r="44" spans="1:6" x14ac:dyDescent="0.25">
      <c r="A44" t="s">
        <v>246</v>
      </c>
      <c r="D44">
        <v>-1</v>
      </c>
      <c r="E44">
        <v>-1</v>
      </c>
      <c r="F44" t="s">
        <v>1742</v>
      </c>
    </row>
    <row r="45" spans="1:6" x14ac:dyDescent="0.25">
      <c r="A45" t="s">
        <v>289</v>
      </c>
      <c r="D45">
        <v>-1</v>
      </c>
      <c r="E45">
        <v>-1</v>
      </c>
      <c r="F45" t="s">
        <v>1742</v>
      </c>
    </row>
    <row r="46" spans="1:6" x14ac:dyDescent="0.25">
      <c r="A46" t="s">
        <v>282</v>
      </c>
      <c r="E46">
        <v>-1</v>
      </c>
      <c r="F46" t="s">
        <v>1746</v>
      </c>
    </row>
    <row r="47" spans="1:6" x14ac:dyDescent="0.25">
      <c r="A47" t="s">
        <v>279</v>
      </c>
      <c r="E47">
        <v>-1</v>
      </c>
      <c r="F47" t="s">
        <v>1746</v>
      </c>
    </row>
    <row r="48" spans="1:6" x14ac:dyDescent="0.25">
      <c r="A48" t="s">
        <v>249</v>
      </c>
      <c r="E48">
        <v>-1</v>
      </c>
      <c r="F48" t="s">
        <v>1746</v>
      </c>
    </row>
    <row r="49" spans="1:6" x14ac:dyDescent="0.25">
      <c r="A49" t="s">
        <v>248</v>
      </c>
      <c r="E49">
        <v>-1</v>
      </c>
      <c r="F49" t="s">
        <v>1746</v>
      </c>
    </row>
    <row r="50" spans="1:6" x14ac:dyDescent="0.25">
      <c r="A50" t="s">
        <v>247</v>
      </c>
      <c r="E50">
        <v>-1</v>
      </c>
      <c r="F50" t="s">
        <v>1746</v>
      </c>
    </row>
    <row r="51" spans="1:6" x14ac:dyDescent="0.25">
      <c r="A51" t="s">
        <v>1080</v>
      </c>
      <c r="C51">
        <v>-1</v>
      </c>
      <c r="F51" t="s">
        <v>1745</v>
      </c>
    </row>
    <row r="52" spans="1:6" x14ac:dyDescent="0.25">
      <c r="A52" t="s">
        <v>230</v>
      </c>
      <c r="D52">
        <v>-1</v>
      </c>
      <c r="F52" t="s">
        <v>1746</v>
      </c>
    </row>
    <row r="53" spans="1:6" x14ac:dyDescent="0.25">
      <c r="A53" t="s">
        <v>333</v>
      </c>
      <c r="D53">
        <v>-1</v>
      </c>
      <c r="F53" t="s">
        <v>1746</v>
      </c>
    </row>
    <row r="54" spans="1:6" x14ac:dyDescent="0.25">
      <c r="A54" t="s">
        <v>330</v>
      </c>
      <c r="D54">
        <v>-1</v>
      </c>
      <c r="F54" t="s">
        <v>1746</v>
      </c>
    </row>
    <row r="55" spans="1:6" x14ac:dyDescent="0.25">
      <c r="A55" t="s">
        <v>328</v>
      </c>
      <c r="D55">
        <v>-1</v>
      </c>
      <c r="F55" t="s">
        <v>1746</v>
      </c>
    </row>
    <row r="56" spans="1:6" x14ac:dyDescent="0.25">
      <c r="A56" t="s">
        <v>332</v>
      </c>
      <c r="D56">
        <v>-1</v>
      </c>
      <c r="F56" t="s">
        <v>1746</v>
      </c>
    </row>
    <row r="57" spans="1:6" x14ac:dyDescent="0.25">
      <c r="A57" t="s">
        <v>238</v>
      </c>
      <c r="D57">
        <v>-1</v>
      </c>
      <c r="F57" t="s">
        <v>1746</v>
      </c>
    </row>
    <row r="58" spans="1:6" x14ac:dyDescent="0.25">
      <c r="A58" t="s">
        <v>304</v>
      </c>
      <c r="D58">
        <v>-1</v>
      </c>
      <c r="F58" t="s">
        <v>1746</v>
      </c>
    </row>
    <row r="59" spans="1:6" x14ac:dyDescent="0.25">
      <c r="A59" t="s">
        <v>303</v>
      </c>
      <c r="D59">
        <v>-1</v>
      </c>
      <c r="F59" t="s">
        <v>1746</v>
      </c>
    </row>
    <row r="60" spans="1:6" x14ac:dyDescent="0.25">
      <c r="A60" t="s">
        <v>302</v>
      </c>
      <c r="D60">
        <v>-1</v>
      </c>
      <c r="F60" t="s">
        <v>1746</v>
      </c>
    </row>
    <row r="61" spans="1:6" x14ac:dyDescent="0.25">
      <c r="A61" t="s">
        <v>300</v>
      </c>
      <c r="D61">
        <v>-1</v>
      </c>
      <c r="F61" t="s">
        <v>1746</v>
      </c>
    </row>
    <row r="62" spans="1:6" x14ac:dyDescent="0.25">
      <c r="A62" t="s">
        <v>298</v>
      </c>
      <c r="D62">
        <v>-1</v>
      </c>
      <c r="F62" t="s">
        <v>1746</v>
      </c>
    </row>
    <row r="63" spans="1:6" x14ac:dyDescent="0.25">
      <c r="A63" t="s">
        <v>296</v>
      </c>
      <c r="D63">
        <v>-1</v>
      </c>
      <c r="F63" t="s">
        <v>1746</v>
      </c>
    </row>
    <row r="64" spans="1:6" x14ac:dyDescent="0.25">
      <c r="A64" t="s">
        <v>288</v>
      </c>
      <c r="D64">
        <v>-1</v>
      </c>
      <c r="F64" t="s">
        <v>1746</v>
      </c>
    </row>
    <row r="65" spans="1:6" x14ac:dyDescent="0.25">
      <c r="A65" t="s">
        <v>287</v>
      </c>
      <c r="D65">
        <v>-1</v>
      </c>
      <c r="F65" t="s">
        <v>1746</v>
      </c>
    </row>
    <row r="66" spans="1:6" x14ac:dyDescent="0.25">
      <c r="A66" t="s">
        <v>281</v>
      </c>
      <c r="D66">
        <v>-1</v>
      </c>
      <c r="F66" t="s">
        <v>1746</v>
      </c>
    </row>
    <row r="67" spans="1:6" x14ac:dyDescent="0.25">
      <c r="A67" t="s">
        <v>251</v>
      </c>
      <c r="D67">
        <v>-1</v>
      </c>
      <c r="F67" t="s">
        <v>1746</v>
      </c>
    </row>
    <row r="68" spans="1:6" x14ac:dyDescent="0.25">
      <c r="A68" t="s">
        <v>250</v>
      </c>
      <c r="D68">
        <v>-1</v>
      </c>
      <c r="F68" t="s">
        <v>1746</v>
      </c>
    </row>
    <row r="69" spans="1:6" x14ac:dyDescent="0.25">
      <c r="A69" t="s">
        <v>245</v>
      </c>
      <c r="D69">
        <v>-1</v>
      </c>
      <c r="F69" t="s">
        <v>1746</v>
      </c>
    </row>
    <row r="70" spans="1:6" x14ac:dyDescent="0.25">
      <c r="A70" t="s">
        <v>244</v>
      </c>
      <c r="D70">
        <v>-1</v>
      </c>
      <c r="F70" t="s">
        <v>1746</v>
      </c>
    </row>
    <row r="71" spans="1:6" x14ac:dyDescent="0.25">
      <c r="A71" t="s">
        <v>243</v>
      </c>
      <c r="D71">
        <v>-1</v>
      </c>
      <c r="F71" t="s">
        <v>1746</v>
      </c>
    </row>
    <row r="72" spans="1:6" x14ac:dyDescent="0.25">
      <c r="A72" t="s">
        <v>242</v>
      </c>
      <c r="D72">
        <v>-1</v>
      </c>
      <c r="F72" t="s">
        <v>1746</v>
      </c>
    </row>
    <row r="73" spans="1:6" x14ac:dyDescent="0.25">
      <c r="A73" t="s">
        <v>241</v>
      </c>
      <c r="D73">
        <v>-1</v>
      </c>
      <c r="F73" t="s">
        <v>1746</v>
      </c>
    </row>
    <row r="74" spans="1:6" x14ac:dyDescent="0.25">
      <c r="A74" t="s">
        <v>240</v>
      </c>
      <c r="D74">
        <v>-1</v>
      </c>
      <c r="F74" t="s">
        <v>1746</v>
      </c>
    </row>
    <row r="75" spans="1:6" x14ac:dyDescent="0.25">
      <c r="A75" t="s">
        <v>239</v>
      </c>
      <c r="D75">
        <v>-1</v>
      </c>
      <c r="F75" t="s">
        <v>1746</v>
      </c>
    </row>
    <row r="76" spans="1:6" x14ac:dyDescent="0.25">
      <c r="A76" t="s">
        <v>237</v>
      </c>
      <c r="D76">
        <v>-1</v>
      </c>
      <c r="F76" t="s">
        <v>1746</v>
      </c>
    </row>
    <row r="77" spans="1:6" x14ac:dyDescent="0.25">
      <c r="A77" t="s">
        <v>236</v>
      </c>
      <c r="D77">
        <v>-1</v>
      </c>
      <c r="F77" t="s">
        <v>1746</v>
      </c>
    </row>
    <row r="78" spans="1:6" x14ac:dyDescent="0.25">
      <c r="A78" t="s">
        <v>235</v>
      </c>
      <c r="D78">
        <v>-1</v>
      </c>
      <c r="F78" t="s">
        <v>1746</v>
      </c>
    </row>
    <row r="79" spans="1:6" x14ac:dyDescent="0.25">
      <c r="A79" t="s">
        <v>234</v>
      </c>
      <c r="D79">
        <v>-1</v>
      </c>
      <c r="F79" t="s">
        <v>1746</v>
      </c>
    </row>
    <row r="80" spans="1:6" x14ac:dyDescent="0.25">
      <c r="A80" t="s">
        <v>226</v>
      </c>
      <c r="D80">
        <v>-1</v>
      </c>
      <c r="F80" t="s">
        <v>1746</v>
      </c>
    </row>
    <row r="81" spans="1:6" x14ac:dyDescent="0.25">
      <c r="A81" t="s">
        <v>225</v>
      </c>
      <c r="D81">
        <v>-1</v>
      </c>
      <c r="F81" t="s">
        <v>1746</v>
      </c>
    </row>
    <row r="82" spans="1:6" x14ac:dyDescent="0.25">
      <c r="A82" t="s">
        <v>224</v>
      </c>
      <c r="D82">
        <v>-1</v>
      </c>
      <c r="F82" t="s">
        <v>1746</v>
      </c>
    </row>
    <row r="83" spans="1:6" x14ac:dyDescent="0.25">
      <c r="A83" t="s">
        <v>223</v>
      </c>
      <c r="D83">
        <v>-1</v>
      </c>
      <c r="F83" t="s">
        <v>1746</v>
      </c>
    </row>
    <row r="84" spans="1:6" x14ac:dyDescent="0.25">
      <c r="A84" t="s">
        <v>221</v>
      </c>
      <c r="D84">
        <v>-1</v>
      </c>
      <c r="F84" t="s">
        <v>1746</v>
      </c>
    </row>
    <row r="85" spans="1:6" x14ac:dyDescent="0.25">
      <c r="A85" t="s">
        <v>219</v>
      </c>
      <c r="D85">
        <v>-1</v>
      </c>
      <c r="F85" t="s">
        <v>1746</v>
      </c>
    </row>
    <row r="86" spans="1:6" x14ac:dyDescent="0.25">
      <c r="A86" t="s">
        <v>218</v>
      </c>
      <c r="D86">
        <v>-1</v>
      </c>
      <c r="F86" t="s">
        <v>1746</v>
      </c>
    </row>
    <row r="87" spans="1:6" x14ac:dyDescent="0.25">
      <c r="A87" t="s">
        <v>216</v>
      </c>
      <c r="D87">
        <v>-1</v>
      </c>
      <c r="F87" t="s">
        <v>1746</v>
      </c>
    </row>
    <row r="88" spans="1:6" x14ac:dyDescent="0.25">
      <c r="A88" t="s">
        <v>212</v>
      </c>
      <c r="D88">
        <v>-1</v>
      </c>
      <c r="F88" t="s">
        <v>1746</v>
      </c>
    </row>
    <row r="89" spans="1:6" x14ac:dyDescent="0.25">
      <c r="A89" t="s">
        <v>207</v>
      </c>
      <c r="D89">
        <v>-1</v>
      </c>
      <c r="F89" t="s">
        <v>1746</v>
      </c>
    </row>
    <row r="90" spans="1:6" x14ac:dyDescent="0.25">
      <c r="A90" t="s">
        <v>71</v>
      </c>
      <c r="C90">
        <v>-1</v>
      </c>
      <c r="D90">
        <v>1</v>
      </c>
      <c r="F90" t="s">
        <v>1745</v>
      </c>
    </row>
    <row r="91" spans="1:6" x14ac:dyDescent="0.25">
      <c r="A91" t="s">
        <v>1520</v>
      </c>
      <c r="D91">
        <v>1</v>
      </c>
      <c r="E91">
        <v>-1</v>
      </c>
      <c r="F91" t="s">
        <v>1745</v>
      </c>
    </row>
    <row r="92" spans="1:6" x14ac:dyDescent="0.25">
      <c r="A92" t="s">
        <v>864</v>
      </c>
      <c r="C92">
        <v>1</v>
      </c>
      <c r="D92">
        <v>-1</v>
      </c>
      <c r="F92" t="s">
        <v>1746</v>
      </c>
    </row>
    <row r="93" spans="1:6" x14ac:dyDescent="0.25">
      <c r="A93" t="s">
        <v>954</v>
      </c>
      <c r="C93">
        <v>1</v>
      </c>
      <c r="D93">
        <v>-1</v>
      </c>
      <c r="F93" t="s">
        <v>1746</v>
      </c>
    </row>
    <row r="94" spans="1:6" x14ac:dyDescent="0.25">
      <c r="A94" t="s">
        <v>1013</v>
      </c>
      <c r="C94">
        <v>1</v>
      </c>
      <c r="D94">
        <v>-1</v>
      </c>
      <c r="F94" t="s">
        <v>1746</v>
      </c>
    </row>
    <row r="95" spans="1:6" x14ac:dyDescent="0.25">
      <c r="A95" t="s">
        <v>1137</v>
      </c>
      <c r="C95">
        <v>1</v>
      </c>
      <c r="D95">
        <v>-1</v>
      </c>
      <c r="F95" t="s">
        <v>1746</v>
      </c>
    </row>
    <row r="96" spans="1:6" x14ac:dyDescent="0.25">
      <c r="A96" t="s">
        <v>1141</v>
      </c>
      <c r="C96">
        <v>1</v>
      </c>
      <c r="D96">
        <v>-1</v>
      </c>
      <c r="F96" t="s">
        <v>1746</v>
      </c>
    </row>
    <row r="97" spans="1:6" x14ac:dyDescent="0.25">
      <c r="A97" t="s">
        <v>72</v>
      </c>
      <c r="C97">
        <v>1</v>
      </c>
      <c r="D97">
        <v>-1</v>
      </c>
      <c r="F97" t="s">
        <v>1746</v>
      </c>
    </row>
    <row r="98" spans="1:6" x14ac:dyDescent="0.25">
      <c r="A98" t="s">
        <v>1142</v>
      </c>
      <c r="C98">
        <v>1</v>
      </c>
      <c r="D98">
        <v>-1</v>
      </c>
      <c r="F98" t="s">
        <v>1746</v>
      </c>
    </row>
    <row r="99" spans="1:6" x14ac:dyDescent="0.25">
      <c r="A99" t="s">
        <v>1144</v>
      </c>
      <c r="C99">
        <v>1</v>
      </c>
      <c r="D99">
        <v>-1</v>
      </c>
      <c r="F99" t="s">
        <v>1746</v>
      </c>
    </row>
    <row r="100" spans="1:6" x14ac:dyDescent="0.25">
      <c r="A100" t="s">
        <v>1145</v>
      </c>
      <c r="C100">
        <v>1</v>
      </c>
      <c r="D100">
        <v>-1</v>
      </c>
      <c r="F100" t="s">
        <v>1746</v>
      </c>
    </row>
    <row r="101" spans="1:6" x14ac:dyDescent="0.25">
      <c r="A101" t="s">
        <v>1727</v>
      </c>
      <c r="C101">
        <v>1</v>
      </c>
      <c r="D101">
        <v>-1</v>
      </c>
      <c r="F101" t="s">
        <v>1746</v>
      </c>
    </row>
    <row r="102" spans="1:6" x14ac:dyDescent="0.25">
      <c r="A102" t="s">
        <v>1728</v>
      </c>
      <c r="C102">
        <v>1</v>
      </c>
      <c r="D102">
        <v>-1</v>
      </c>
      <c r="F102" t="s">
        <v>1746</v>
      </c>
    </row>
    <row r="103" spans="1:6" x14ac:dyDescent="0.25">
      <c r="A103" t="s">
        <v>1537</v>
      </c>
      <c r="C103">
        <v>1</v>
      </c>
      <c r="E103">
        <v>-1</v>
      </c>
    </row>
    <row r="104" spans="1:6" x14ac:dyDescent="0.25">
      <c r="A104" t="s">
        <v>1748</v>
      </c>
      <c r="C104">
        <v>1</v>
      </c>
      <c r="E104">
        <v>-1</v>
      </c>
      <c r="F104" t="s">
        <v>1746</v>
      </c>
    </row>
    <row r="105" spans="1:6" x14ac:dyDescent="0.25">
      <c r="A105" t="s">
        <v>1385</v>
      </c>
      <c r="C105">
        <v>1</v>
      </c>
      <c r="E105">
        <v>-1</v>
      </c>
      <c r="F105" t="s">
        <v>1746</v>
      </c>
    </row>
    <row r="106" spans="1:6" x14ac:dyDescent="0.25">
      <c r="A106" t="s">
        <v>1386</v>
      </c>
      <c r="C106">
        <v>1</v>
      </c>
      <c r="E106">
        <v>-1</v>
      </c>
      <c r="F106" t="s">
        <v>1746</v>
      </c>
    </row>
    <row r="107" spans="1:6" x14ac:dyDescent="0.25">
      <c r="A107" t="s">
        <v>1387</v>
      </c>
      <c r="C107">
        <v>1</v>
      </c>
      <c r="E107">
        <v>-1</v>
      </c>
      <c r="F107" t="s">
        <v>1746</v>
      </c>
    </row>
    <row r="108" spans="1:6" x14ac:dyDescent="0.25">
      <c r="A108" t="s">
        <v>1413</v>
      </c>
      <c r="C108">
        <v>1</v>
      </c>
      <c r="E108">
        <v>-1</v>
      </c>
      <c r="F108" t="s">
        <v>1746</v>
      </c>
    </row>
    <row r="109" spans="1:6" x14ac:dyDescent="0.25">
      <c r="A109" t="s">
        <v>1433</v>
      </c>
      <c r="C109">
        <v>1</v>
      </c>
      <c r="E109">
        <v>-1</v>
      </c>
      <c r="F109" t="s">
        <v>1746</v>
      </c>
    </row>
    <row r="110" spans="1:6" x14ac:dyDescent="0.25">
      <c r="A110" t="s">
        <v>1434</v>
      </c>
      <c r="C110">
        <v>1</v>
      </c>
      <c r="E110">
        <v>-1</v>
      </c>
      <c r="F110" t="s">
        <v>1746</v>
      </c>
    </row>
    <row r="111" spans="1:6" x14ac:dyDescent="0.25">
      <c r="A111" t="s">
        <v>1435</v>
      </c>
      <c r="C111">
        <v>1</v>
      </c>
      <c r="E111">
        <v>-1</v>
      </c>
      <c r="F111" t="s">
        <v>1746</v>
      </c>
    </row>
    <row r="112" spans="1:6" x14ac:dyDescent="0.25">
      <c r="A112" t="s">
        <v>1436</v>
      </c>
      <c r="C112">
        <v>1</v>
      </c>
      <c r="E112">
        <v>-1</v>
      </c>
      <c r="F112" t="s">
        <v>1746</v>
      </c>
    </row>
    <row r="113" spans="1:6" x14ac:dyDescent="0.25">
      <c r="A113" t="s">
        <v>1437</v>
      </c>
      <c r="C113">
        <v>1</v>
      </c>
      <c r="E113">
        <v>-1</v>
      </c>
      <c r="F113" t="s">
        <v>1746</v>
      </c>
    </row>
    <row r="114" spans="1:6" x14ac:dyDescent="0.25">
      <c r="A114" t="s">
        <v>1431</v>
      </c>
      <c r="C114">
        <v>1</v>
      </c>
      <c r="E114">
        <v>-1</v>
      </c>
      <c r="F114" t="s">
        <v>1746</v>
      </c>
    </row>
    <row r="115" spans="1:6" x14ac:dyDescent="0.25">
      <c r="A115" t="s">
        <v>1455</v>
      </c>
      <c r="C115">
        <v>1</v>
      </c>
      <c r="E115">
        <v>-1</v>
      </c>
      <c r="F115" t="s">
        <v>1746</v>
      </c>
    </row>
    <row r="116" spans="1:6" x14ac:dyDescent="0.25">
      <c r="A116" t="s">
        <v>1501</v>
      </c>
      <c r="C116">
        <v>1</v>
      </c>
      <c r="E116">
        <v>-1</v>
      </c>
      <c r="F116" t="s">
        <v>1746</v>
      </c>
    </row>
    <row r="117" spans="1:6" x14ac:dyDescent="0.25">
      <c r="A117" t="s">
        <v>1519</v>
      </c>
      <c r="C117">
        <v>1</v>
      </c>
      <c r="E117">
        <v>-1</v>
      </c>
      <c r="F117" t="s">
        <v>1746</v>
      </c>
    </row>
    <row r="119" spans="1:6" x14ac:dyDescent="0.25">
      <c r="A119" t="s">
        <v>215</v>
      </c>
      <c r="C119">
        <v>-1</v>
      </c>
      <c r="E119">
        <v>-1</v>
      </c>
      <c r="F119" t="s">
        <v>1749</v>
      </c>
    </row>
    <row r="120" spans="1:6" x14ac:dyDescent="0.25">
      <c r="A120" t="s">
        <v>264</v>
      </c>
      <c r="C120">
        <v>-1</v>
      </c>
      <c r="E120">
        <v>-1</v>
      </c>
      <c r="F120" t="s">
        <v>1749</v>
      </c>
    </row>
    <row r="121" spans="1:6" x14ac:dyDescent="0.25">
      <c r="A121" t="s">
        <v>275</v>
      </c>
      <c r="C121">
        <v>-1</v>
      </c>
      <c r="E121">
        <v>-1</v>
      </c>
      <c r="F121" t="s">
        <v>1749</v>
      </c>
    </row>
    <row r="122" spans="1:6" x14ac:dyDescent="0.25">
      <c r="A122" t="s">
        <v>292</v>
      </c>
      <c r="C122">
        <v>-1</v>
      </c>
      <c r="F122" t="s">
        <v>1749</v>
      </c>
    </row>
    <row r="123" spans="1:6" x14ac:dyDescent="0.25">
      <c r="A123" t="s">
        <v>293</v>
      </c>
      <c r="C123">
        <v>-1</v>
      </c>
      <c r="E123">
        <v>-1</v>
      </c>
      <c r="F123" t="s">
        <v>1749</v>
      </c>
    </row>
    <row r="124" spans="1:6" x14ac:dyDescent="0.25">
      <c r="A124" t="s">
        <v>294</v>
      </c>
      <c r="C124">
        <v>-1</v>
      </c>
      <c r="E124">
        <v>-1</v>
      </c>
      <c r="F124" t="s">
        <v>1749</v>
      </c>
    </row>
    <row r="125" spans="1:6" x14ac:dyDescent="0.25">
      <c r="A125" t="s">
        <v>318</v>
      </c>
      <c r="C125">
        <v>-1</v>
      </c>
      <c r="E125">
        <v>-1</v>
      </c>
      <c r="F125" t="s">
        <v>1749</v>
      </c>
    </row>
    <row r="126" spans="1:6" x14ac:dyDescent="0.25">
      <c r="A126" t="s">
        <v>319</v>
      </c>
      <c r="C126">
        <v>-1</v>
      </c>
      <c r="E126">
        <v>-1</v>
      </c>
      <c r="F126" t="s">
        <v>1749</v>
      </c>
    </row>
    <row r="127" spans="1:6" x14ac:dyDescent="0.25">
      <c r="A127" t="s">
        <v>320</v>
      </c>
      <c r="C127">
        <v>-1</v>
      </c>
      <c r="E127">
        <v>-1</v>
      </c>
      <c r="F127" t="s">
        <v>1749</v>
      </c>
    </row>
    <row r="130" spans="1:6" x14ac:dyDescent="0.25">
      <c r="A130" t="s">
        <v>50</v>
      </c>
      <c r="C130">
        <v>-1</v>
      </c>
      <c r="D130">
        <v>1</v>
      </c>
      <c r="F130" t="s">
        <v>1750</v>
      </c>
    </row>
    <row r="131" spans="1:6" x14ac:dyDescent="0.25">
      <c r="A131" t="s">
        <v>457</v>
      </c>
      <c r="C131">
        <v>-1</v>
      </c>
      <c r="D131">
        <v>1</v>
      </c>
      <c r="F131" t="s">
        <v>1750</v>
      </c>
    </row>
    <row r="132" spans="1:6" x14ac:dyDescent="0.25">
      <c r="A132" t="s">
        <v>472</v>
      </c>
      <c r="C132">
        <v>-1</v>
      </c>
      <c r="D132">
        <v>1</v>
      </c>
      <c r="F132" t="s">
        <v>1750</v>
      </c>
    </row>
    <row r="133" spans="1:6" x14ac:dyDescent="0.25">
      <c r="A133" t="s">
        <v>473</v>
      </c>
      <c r="C133">
        <v>-1</v>
      </c>
      <c r="D133">
        <v>1</v>
      </c>
      <c r="F133" t="s">
        <v>1750</v>
      </c>
    </row>
    <row r="134" spans="1:6" x14ac:dyDescent="0.25">
      <c r="A134" t="s">
        <v>474</v>
      </c>
      <c r="C134">
        <v>-1</v>
      </c>
      <c r="D134">
        <v>1</v>
      </c>
      <c r="F134" t="s">
        <v>1750</v>
      </c>
    </row>
    <row r="135" spans="1:6" x14ac:dyDescent="0.25">
      <c r="A135" t="s">
        <v>453</v>
      </c>
      <c r="C135">
        <v>-1</v>
      </c>
      <c r="D135">
        <v>1</v>
      </c>
      <c r="F135" t="s">
        <v>1750</v>
      </c>
    </row>
    <row r="136" spans="1:6" x14ac:dyDescent="0.25">
      <c r="A136" t="s">
        <v>469</v>
      </c>
      <c r="C136">
        <v>-1</v>
      </c>
      <c r="D136">
        <v>1</v>
      </c>
      <c r="F136" t="s">
        <v>1750</v>
      </c>
    </row>
    <row r="137" spans="1:6" x14ac:dyDescent="0.25">
      <c r="A137" t="s">
        <v>373</v>
      </c>
      <c r="C137">
        <v>-1</v>
      </c>
      <c r="D137">
        <v>1</v>
      </c>
      <c r="F137" t="s">
        <v>1750</v>
      </c>
    </row>
    <row r="138" spans="1:6" x14ac:dyDescent="0.25">
      <c r="A138" t="s">
        <v>67</v>
      </c>
      <c r="C138">
        <v>-1</v>
      </c>
      <c r="D138">
        <v>1</v>
      </c>
      <c r="F138" t="s">
        <v>1750</v>
      </c>
    </row>
    <row r="139" spans="1:6" x14ac:dyDescent="0.25">
      <c r="A139" t="s">
        <v>387</v>
      </c>
      <c r="C139">
        <v>-1</v>
      </c>
      <c r="D139">
        <v>1</v>
      </c>
      <c r="F139" t="s">
        <v>1750</v>
      </c>
    </row>
    <row r="140" spans="1:6" x14ac:dyDescent="0.25">
      <c r="A140" t="s">
        <v>378</v>
      </c>
      <c r="C140">
        <v>-1</v>
      </c>
      <c r="D140">
        <v>1</v>
      </c>
      <c r="F140" t="s">
        <v>1750</v>
      </c>
    </row>
    <row r="141" spans="1:6" x14ac:dyDescent="0.25">
      <c r="A141" t="s">
        <v>376</v>
      </c>
      <c r="C141">
        <v>-1</v>
      </c>
      <c r="D141">
        <v>1</v>
      </c>
      <c r="F141" t="s">
        <v>1750</v>
      </c>
    </row>
    <row r="142" spans="1:6" x14ac:dyDescent="0.25">
      <c r="A142" t="s">
        <v>26</v>
      </c>
      <c r="C142">
        <v>-1</v>
      </c>
      <c r="D142">
        <v>1</v>
      </c>
      <c r="F142" t="s">
        <v>1750</v>
      </c>
    </row>
    <row r="143" spans="1:6" x14ac:dyDescent="0.25">
      <c r="A143" t="s">
        <v>51</v>
      </c>
      <c r="C143">
        <v>-1</v>
      </c>
      <c r="D143">
        <v>1</v>
      </c>
      <c r="F143" t="s">
        <v>1750</v>
      </c>
    </row>
    <row r="144" spans="1:6" x14ac:dyDescent="0.25">
      <c r="A144" t="s">
        <v>62</v>
      </c>
      <c r="C144">
        <v>-1</v>
      </c>
      <c r="D144">
        <v>1</v>
      </c>
      <c r="F144" t="s">
        <v>1750</v>
      </c>
    </row>
    <row r="145" spans="1:6" x14ac:dyDescent="0.25">
      <c r="A145" t="s">
        <v>345</v>
      </c>
      <c r="C145">
        <v>-1</v>
      </c>
      <c r="D145">
        <v>1</v>
      </c>
      <c r="F145" t="s">
        <v>1750</v>
      </c>
    </row>
    <row r="146" spans="1:6" x14ac:dyDescent="0.25">
      <c r="A146" t="s">
        <v>1735</v>
      </c>
      <c r="D146">
        <v>1</v>
      </c>
      <c r="F146" t="s">
        <v>1750</v>
      </c>
    </row>
    <row r="148" spans="1:6" x14ac:dyDescent="0.25">
      <c r="A148" t="s">
        <v>484</v>
      </c>
      <c r="C148">
        <v>-1</v>
      </c>
      <c r="D148">
        <v>1</v>
      </c>
      <c r="F148" t="s">
        <v>1750</v>
      </c>
    </row>
    <row r="149" spans="1:6" x14ac:dyDescent="0.25">
      <c r="A149" t="s">
        <v>481</v>
      </c>
      <c r="C149">
        <v>-1</v>
      </c>
      <c r="D149">
        <v>1</v>
      </c>
      <c r="F149" t="s">
        <v>1750</v>
      </c>
    </row>
    <row r="150" spans="1:6" x14ac:dyDescent="0.25">
      <c r="A150" t="s">
        <v>482</v>
      </c>
      <c r="C150">
        <v>-1</v>
      </c>
      <c r="D150">
        <v>1</v>
      </c>
      <c r="F150" t="s">
        <v>1750</v>
      </c>
    </row>
    <row r="151" spans="1:6" x14ac:dyDescent="0.25">
      <c r="A151" t="s">
        <v>487</v>
      </c>
      <c r="C151">
        <v>-1</v>
      </c>
      <c r="D151">
        <v>1</v>
      </c>
      <c r="F151" t="s">
        <v>1750</v>
      </c>
    </row>
    <row r="152" spans="1:6" x14ac:dyDescent="0.25">
      <c r="A152" t="s">
        <v>486</v>
      </c>
      <c r="C152">
        <v>-1</v>
      </c>
      <c r="D152">
        <v>1</v>
      </c>
      <c r="F152" t="s">
        <v>1750</v>
      </c>
    </row>
    <row r="153" spans="1:6" x14ac:dyDescent="0.25">
      <c r="A153" t="s">
        <v>548</v>
      </c>
      <c r="C153">
        <v>-1</v>
      </c>
      <c r="D153">
        <v>1</v>
      </c>
      <c r="F153" t="s">
        <v>1750</v>
      </c>
    </row>
    <row r="154" spans="1:6" x14ac:dyDescent="0.25">
      <c r="A154" t="s">
        <v>588</v>
      </c>
      <c r="C154">
        <v>-1</v>
      </c>
      <c r="D154">
        <v>1</v>
      </c>
      <c r="F154" t="s">
        <v>1750</v>
      </c>
    </row>
    <row r="155" spans="1:6" x14ac:dyDescent="0.25">
      <c r="A155" t="s">
        <v>594</v>
      </c>
      <c r="C155">
        <v>-1</v>
      </c>
      <c r="D155">
        <v>1</v>
      </c>
      <c r="F155" t="s">
        <v>1750</v>
      </c>
    </row>
    <row r="156" spans="1:6" x14ac:dyDescent="0.25">
      <c r="A156" t="s">
        <v>595</v>
      </c>
      <c r="C156">
        <v>-1</v>
      </c>
      <c r="D156">
        <v>1</v>
      </c>
      <c r="F156" t="s">
        <v>1750</v>
      </c>
    </row>
    <row r="157" spans="1:6" x14ac:dyDescent="0.25">
      <c r="A157" t="s">
        <v>601</v>
      </c>
      <c r="C157">
        <v>-1</v>
      </c>
      <c r="D157">
        <v>1</v>
      </c>
      <c r="F157" t="s">
        <v>1750</v>
      </c>
    </row>
    <row r="158" spans="1:6" x14ac:dyDescent="0.25">
      <c r="A158" t="s">
        <v>1063</v>
      </c>
      <c r="C158">
        <v>-1</v>
      </c>
      <c r="D158">
        <v>1</v>
      </c>
      <c r="F158" t="s">
        <v>1750</v>
      </c>
    </row>
    <row r="159" spans="1:6" x14ac:dyDescent="0.25">
      <c r="A159" t="s">
        <v>1064</v>
      </c>
      <c r="C159">
        <v>-1</v>
      </c>
      <c r="D159">
        <v>1</v>
      </c>
      <c r="F159" t="s">
        <v>1750</v>
      </c>
    </row>
    <row r="160" spans="1:6" x14ac:dyDescent="0.25">
      <c r="A160" t="s">
        <v>1068</v>
      </c>
      <c r="C160">
        <v>-1</v>
      </c>
      <c r="D160">
        <v>1</v>
      </c>
      <c r="F160" t="s">
        <v>1750</v>
      </c>
    </row>
    <row r="161" spans="1:6" x14ac:dyDescent="0.25">
      <c r="A161" t="s">
        <v>621</v>
      </c>
      <c r="C161">
        <v>-1</v>
      </c>
      <c r="D161">
        <v>1</v>
      </c>
      <c r="F161" t="s">
        <v>1750</v>
      </c>
    </row>
    <row r="162" spans="1:6" x14ac:dyDescent="0.25">
      <c r="A162" t="s">
        <v>622</v>
      </c>
      <c r="C162">
        <v>-1</v>
      </c>
      <c r="D162">
        <v>1</v>
      </c>
      <c r="F162" t="s">
        <v>1750</v>
      </c>
    </row>
    <row r="163" spans="1:6" x14ac:dyDescent="0.25">
      <c r="A163" t="s">
        <v>656</v>
      </c>
      <c r="C163">
        <v>-1</v>
      </c>
      <c r="D163">
        <v>1</v>
      </c>
      <c r="F163" t="s">
        <v>1750</v>
      </c>
    </row>
    <row r="164" spans="1:6" x14ac:dyDescent="0.25">
      <c r="A164" t="s">
        <v>676</v>
      </c>
      <c r="C164">
        <v>-1</v>
      </c>
      <c r="D164">
        <v>1</v>
      </c>
      <c r="F164" t="s">
        <v>1750</v>
      </c>
    </row>
    <row r="165" spans="1:6" x14ac:dyDescent="0.25">
      <c r="A165" t="s">
        <v>682</v>
      </c>
      <c r="C165">
        <v>-1</v>
      </c>
      <c r="D165">
        <v>1</v>
      </c>
      <c r="F165" t="s">
        <v>1750</v>
      </c>
    </row>
    <row r="166" spans="1:6" x14ac:dyDescent="0.25">
      <c r="A166" t="s">
        <v>678</v>
      </c>
      <c r="C166">
        <v>-1</v>
      </c>
      <c r="D166">
        <v>1</v>
      </c>
      <c r="F166" t="s">
        <v>1750</v>
      </c>
    </row>
    <row r="167" spans="1:6" x14ac:dyDescent="0.25">
      <c r="A167" t="s">
        <v>691</v>
      </c>
      <c r="C167">
        <v>-1</v>
      </c>
      <c r="D167">
        <v>1</v>
      </c>
      <c r="F167" t="s">
        <v>1750</v>
      </c>
    </row>
    <row r="170" spans="1:6" x14ac:dyDescent="0.25">
      <c r="A170" t="s">
        <v>693</v>
      </c>
      <c r="C170">
        <v>-1</v>
      </c>
      <c r="D170">
        <v>1</v>
      </c>
      <c r="F170" t="s">
        <v>1750</v>
      </c>
    </row>
    <row r="171" spans="1:6" x14ac:dyDescent="0.25">
      <c r="A171" t="s">
        <v>694</v>
      </c>
      <c r="C171">
        <v>-1</v>
      </c>
      <c r="D171">
        <v>1</v>
      </c>
      <c r="F171" t="s">
        <v>1750</v>
      </c>
    </row>
    <row r="172" spans="1:6" x14ac:dyDescent="0.25">
      <c r="A172" t="s">
        <v>695</v>
      </c>
      <c r="C172">
        <v>-1</v>
      </c>
      <c r="D172">
        <v>1</v>
      </c>
      <c r="F172" t="s">
        <v>1750</v>
      </c>
    </row>
    <row r="173" spans="1:6" x14ac:dyDescent="0.25">
      <c r="A173" t="s">
        <v>696</v>
      </c>
      <c r="C173">
        <v>-1</v>
      </c>
      <c r="D173">
        <v>1</v>
      </c>
      <c r="F173" t="s">
        <v>1750</v>
      </c>
    </row>
    <row r="174" spans="1:6" x14ac:dyDescent="0.25">
      <c r="A174" t="s">
        <v>697</v>
      </c>
      <c r="C174">
        <v>-1</v>
      </c>
      <c r="D174">
        <v>1</v>
      </c>
      <c r="F174" t="s">
        <v>1750</v>
      </c>
    </row>
    <row r="176" spans="1:6" x14ac:dyDescent="0.25">
      <c r="A176" t="s">
        <v>708</v>
      </c>
      <c r="C176">
        <v>-1</v>
      </c>
      <c r="D176">
        <v>1</v>
      </c>
      <c r="F176" t="s">
        <v>1750</v>
      </c>
    </row>
    <row r="177" spans="1:6" x14ac:dyDescent="0.25">
      <c r="A177" t="s">
        <v>709</v>
      </c>
      <c r="C177">
        <v>-1</v>
      </c>
      <c r="D177">
        <v>1</v>
      </c>
      <c r="F177" t="s">
        <v>1750</v>
      </c>
    </row>
    <row r="178" spans="1:6" x14ac:dyDescent="0.25">
      <c r="A178" t="s">
        <v>710</v>
      </c>
      <c r="C178">
        <v>-1</v>
      </c>
      <c r="D178">
        <v>1</v>
      </c>
      <c r="F178" t="s">
        <v>1750</v>
      </c>
    </row>
    <row r="179" spans="1:6" x14ac:dyDescent="0.25">
      <c r="A179" t="s">
        <v>711</v>
      </c>
      <c r="C179">
        <v>-1</v>
      </c>
      <c r="D179">
        <v>1</v>
      </c>
      <c r="F179" t="s">
        <v>1750</v>
      </c>
    </row>
    <row r="180" spans="1:6" x14ac:dyDescent="0.25">
      <c r="A180" t="s">
        <v>712</v>
      </c>
      <c r="C180">
        <v>-1</v>
      </c>
      <c r="D180">
        <v>1</v>
      </c>
      <c r="F180" t="s">
        <v>1750</v>
      </c>
    </row>
    <row r="181" spans="1:6" x14ac:dyDescent="0.25">
      <c r="A181" t="s">
        <v>713</v>
      </c>
      <c r="C181">
        <v>-1</v>
      </c>
      <c r="D181">
        <v>1</v>
      </c>
      <c r="F181" t="s">
        <v>1750</v>
      </c>
    </row>
    <row r="182" spans="1:6" x14ac:dyDescent="0.25">
      <c r="A182" t="s">
        <v>714</v>
      </c>
      <c r="C182">
        <v>-1</v>
      </c>
      <c r="D182">
        <v>1</v>
      </c>
      <c r="F182" t="s">
        <v>1750</v>
      </c>
    </row>
    <row r="183" spans="1:6" x14ac:dyDescent="0.25">
      <c r="A183" t="s">
        <v>721</v>
      </c>
      <c r="C183">
        <v>-1</v>
      </c>
      <c r="D183">
        <v>1</v>
      </c>
      <c r="F183" t="s">
        <v>1750</v>
      </c>
    </row>
    <row r="184" spans="1:6" x14ac:dyDescent="0.25">
      <c r="A184" t="s">
        <v>723</v>
      </c>
      <c r="C184">
        <v>-1</v>
      </c>
      <c r="D184">
        <v>1</v>
      </c>
      <c r="F184" t="s">
        <v>1750</v>
      </c>
    </row>
    <row r="185" spans="1:6" x14ac:dyDescent="0.25">
      <c r="A185" t="s">
        <v>724</v>
      </c>
      <c r="C185">
        <v>-1</v>
      </c>
      <c r="D185">
        <v>1</v>
      </c>
      <c r="F185" t="s">
        <v>1750</v>
      </c>
    </row>
    <row r="186" spans="1:6" x14ac:dyDescent="0.25">
      <c r="A186" t="s">
        <v>739</v>
      </c>
      <c r="C186">
        <v>-1</v>
      </c>
      <c r="D186">
        <v>1</v>
      </c>
      <c r="F186" t="s">
        <v>1750</v>
      </c>
    </row>
    <row r="187" spans="1:6" x14ac:dyDescent="0.25">
      <c r="A187" t="s">
        <v>753</v>
      </c>
      <c r="C187">
        <v>-1</v>
      </c>
      <c r="D187">
        <v>1</v>
      </c>
      <c r="F187" t="s">
        <v>1750</v>
      </c>
    </row>
    <row r="188" spans="1:6" x14ac:dyDescent="0.25">
      <c r="A188" t="s">
        <v>1564</v>
      </c>
      <c r="D188">
        <v>1</v>
      </c>
      <c r="E188">
        <v>-1</v>
      </c>
      <c r="F188" t="s">
        <v>1750</v>
      </c>
    </row>
    <row r="189" spans="1:6" x14ac:dyDescent="0.25">
      <c r="A189" t="s">
        <v>1565</v>
      </c>
      <c r="D189">
        <v>1</v>
      </c>
      <c r="E189">
        <v>-1</v>
      </c>
      <c r="F189" t="s">
        <v>1750</v>
      </c>
    </row>
    <row r="190" spans="1:6" x14ac:dyDescent="0.25">
      <c r="A190" t="s">
        <v>1567</v>
      </c>
      <c r="D190">
        <v>1</v>
      </c>
      <c r="E190">
        <v>-1</v>
      </c>
      <c r="F190" t="s">
        <v>1750</v>
      </c>
    </row>
    <row r="191" spans="1:6" x14ac:dyDescent="0.25">
      <c r="A191" t="s">
        <v>1414</v>
      </c>
      <c r="D191">
        <v>1</v>
      </c>
      <c r="E191">
        <v>-1</v>
      </c>
      <c r="F191" t="s">
        <v>1750</v>
      </c>
    </row>
    <row r="192" spans="1:6" x14ac:dyDescent="0.25">
      <c r="A192" t="s">
        <v>1420</v>
      </c>
      <c r="D192">
        <v>1</v>
      </c>
      <c r="E192">
        <v>-1</v>
      </c>
      <c r="F192" t="s">
        <v>1750</v>
      </c>
    </row>
    <row r="193" spans="1:6" x14ac:dyDescent="0.25">
      <c r="A193" t="s">
        <v>1421</v>
      </c>
      <c r="D193">
        <v>1</v>
      </c>
      <c r="E193">
        <v>-1</v>
      </c>
      <c r="F193" t="s">
        <v>1750</v>
      </c>
    </row>
    <row r="194" spans="1:6" x14ac:dyDescent="0.25">
      <c r="A194" t="s">
        <v>1422</v>
      </c>
      <c r="D194">
        <v>1</v>
      </c>
      <c r="E194">
        <v>-1</v>
      </c>
      <c r="F194" t="s">
        <v>1750</v>
      </c>
    </row>
    <row r="195" spans="1:6" x14ac:dyDescent="0.25">
      <c r="A195" t="s">
        <v>1423</v>
      </c>
      <c r="D195">
        <v>1</v>
      </c>
      <c r="E195">
        <v>-1</v>
      </c>
      <c r="F195" t="s">
        <v>1750</v>
      </c>
    </row>
    <row r="196" spans="1:6" x14ac:dyDescent="0.25">
      <c r="A196" t="s">
        <v>1424</v>
      </c>
      <c r="D196">
        <v>1</v>
      </c>
      <c r="E196">
        <v>-1</v>
      </c>
      <c r="F196" t="s">
        <v>1750</v>
      </c>
    </row>
    <row r="197" spans="1:6" x14ac:dyDescent="0.25">
      <c r="A197" t="s">
        <v>1425</v>
      </c>
      <c r="D197">
        <v>1</v>
      </c>
      <c r="E197">
        <v>-1</v>
      </c>
      <c r="F197" t="s">
        <v>1750</v>
      </c>
    </row>
    <row r="198" spans="1:6" x14ac:dyDescent="0.25">
      <c r="A198" t="s">
        <v>1454</v>
      </c>
      <c r="D198">
        <v>1</v>
      </c>
      <c r="E198">
        <v>-1</v>
      </c>
      <c r="F198" t="s">
        <v>1750</v>
      </c>
    </row>
    <row r="199" spans="1:6" x14ac:dyDescent="0.25">
      <c r="A199" t="s">
        <v>1493</v>
      </c>
      <c r="D199">
        <v>1</v>
      </c>
      <c r="E199">
        <v>-1</v>
      </c>
      <c r="F199" t="s">
        <v>1750</v>
      </c>
    </row>
    <row r="200" spans="1:6" x14ac:dyDescent="0.25">
      <c r="A200" t="s">
        <v>1494</v>
      </c>
      <c r="D200">
        <v>1</v>
      </c>
      <c r="E200">
        <v>-1</v>
      </c>
      <c r="F200" t="s">
        <v>1750</v>
      </c>
    </row>
    <row r="201" spans="1:6" x14ac:dyDescent="0.25">
      <c r="A201" t="s">
        <v>1495</v>
      </c>
      <c r="D201">
        <v>1</v>
      </c>
      <c r="E201">
        <v>-1</v>
      </c>
      <c r="F201" t="s">
        <v>1750</v>
      </c>
    </row>
    <row r="202" spans="1:6" x14ac:dyDescent="0.25">
      <c r="A202" t="s">
        <v>1496</v>
      </c>
      <c r="D202">
        <v>1</v>
      </c>
      <c r="E202">
        <v>-1</v>
      </c>
      <c r="F202" t="s">
        <v>1750</v>
      </c>
    </row>
    <row r="203" spans="1:6" x14ac:dyDescent="0.25">
      <c r="A203" t="s">
        <v>1498</v>
      </c>
      <c r="D203">
        <v>1</v>
      </c>
      <c r="E203">
        <v>-1</v>
      </c>
      <c r="F203" t="s">
        <v>1750</v>
      </c>
    </row>
    <row r="204" spans="1:6" x14ac:dyDescent="0.25">
      <c r="A204" t="s">
        <v>1503</v>
      </c>
      <c r="D204">
        <v>1</v>
      </c>
      <c r="E204">
        <v>-1</v>
      </c>
      <c r="F204" t="s">
        <v>1750</v>
      </c>
    </row>
    <row r="205" spans="1:6" x14ac:dyDescent="0.25">
      <c r="A205" t="s">
        <v>1514</v>
      </c>
      <c r="D205">
        <v>1</v>
      </c>
      <c r="E205">
        <v>-1</v>
      </c>
      <c r="F205" t="s">
        <v>1750</v>
      </c>
    </row>
    <row r="206" spans="1:6" x14ac:dyDescent="0.25">
      <c r="A206" t="s">
        <v>1516</v>
      </c>
      <c r="D206">
        <v>1</v>
      </c>
      <c r="E206">
        <v>-1</v>
      </c>
      <c r="F206" t="s">
        <v>1750</v>
      </c>
    </row>
    <row r="207" spans="1:6" x14ac:dyDescent="0.25">
      <c r="A207" t="s">
        <v>1518</v>
      </c>
      <c r="D207">
        <v>1</v>
      </c>
      <c r="E207">
        <v>-1</v>
      </c>
      <c r="F207" t="s">
        <v>1750</v>
      </c>
    </row>
    <row r="209" spans="1:6" x14ac:dyDescent="0.25">
      <c r="A209" t="s">
        <v>1140</v>
      </c>
      <c r="D209">
        <v>-1</v>
      </c>
      <c r="E209">
        <v>1</v>
      </c>
      <c r="F209" s="6" t="s">
        <v>1751</v>
      </c>
    </row>
    <row r="210" spans="1:6" x14ac:dyDescent="0.25">
      <c r="A210" t="s">
        <v>75</v>
      </c>
      <c r="C210">
        <v>-1</v>
      </c>
      <c r="E210">
        <v>1</v>
      </c>
      <c r="F210" s="6" t="s">
        <v>1751</v>
      </c>
    </row>
    <row r="211" spans="1:6" x14ac:dyDescent="0.25">
      <c r="A211" t="s">
        <v>715</v>
      </c>
      <c r="C211">
        <v>-1</v>
      </c>
      <c r="E211">
        <v>1</v>
      </c>
      <c r="F211" s="6" t="s">
        <v>1751</v>
      </c>
    </row>
    <row r="212" spans="1:6" x14ac:dyDescent="0.25">
      <c r="A212" t="s">
        <v>716</v>
      </c>
      <c r="C212">
        <v>-1</v>
      </c>
      <c r="E212">
        <v>1</v>
      </c>
      <c r="F212" s="6" t="s">
        <v>1751</v>
      </c>
    </row>
    <row r="213" spans="1:6" x14ac:dyDescent="0.25">
      <c r="A213" t="s">
        <v>73</v>
      </c>
      <c r="C213">
        <v>-1</v>
      </c>
      <c r="E213">
        <v>1</v>
      </c>
      <c r="F213" s="6" t="s">
        <v>1751</v>
      </c>
    </row>
    <row r="214" spans="1:6" x14ac:dyDescent="0.25">
      <c r="A214" t="s">
        <v>738</v>
      </c>
      <c r="C214">
        <v>-1</v>
      </c>
      <c r="E214">
        <v>1</v>
      </c>
      <c r="F214" s="6" t="s">
        <v>1751</v>
      </c>
    </row>
    <row r="215" spans="1:6" x14ac:dyDescent="0.25">
      <c r="A215" t="s">
        <v>752</v>
      </c>
      <c r="C215">
        <v>-1</v>
      </c>
      <c r="E215">
        <v>1</v>
      </c>
      <c r="F215" s="6" t="s">
        <v>1751</v>
      </c>
    </row>
    <row r="216" spans="1:6" x14ac:dyDescent="0.25">
      <c r="F216" s="6"/>
    </row>
    <row r="217" spans="1:6" x14ac:dyDescent="0.25">
      <c r="F217" s="6"/>
    </row>
    <row r="218" spans="1:6" x14ac:dyDescent="0.25">
      <c r="F218" s="6"/>
    </row>
    <row r="219" spans="1:6" x14ac:dyDescent="0.25">
      <c r="A219" t="s">
        <v>210</v>
      </c>
      <c r="D219">
        <v>-1</v>
      </c>
      <c r="E219">
        <v>-1</v>
      </c>
      <c r="F219" t="s">
        <v>1746</v>
      </c>
    </row>
    <row r="220" spans="1:6" x14ac:dyDescent="0.25">
      <c r="A220" t="s">
        <v>202</v>
      </c>
      <c r="D220">
        <v>-1</v>
      </c>
      <c r="F220" t="s">
        <v>1746</v>
      </c>
    </row>
    <row r="221" spans="1:6" x14ac:dyDescent="0.25">
      <c r="A221" t="s">
        <v>1673</v>
      </c>
      <c r="D221">
        <v>-1</v>
      </c>
      <c r="F221" t="s">
        <v>1746</v>
      </c>
    </row>
    <row r="224" spans="1:6" x14ac:dyDescent="0.25">
      <c r="A224" t="s">
        <v>1770</v>
      </c>
      <c r="C224">
        <v>1</v>
      </c>
      <c r="F224" s="6" t="s">
        <v>1771</v>
      </c>
    </row>
    <row r="225" spans="1:6" x14ac:dyDescent="0.25">
      <c r="A225" t="s">
        <v>1772</v>
      </c>
      <c r="C225">
        <v>1</v>
      </c>
      <c r="F225" s="6" t="s">
        <v>1771</v>
      </c>
    </row>
    <row r="226" spans="1:6" x14ac:dyDescent="0.25">
      <c r="A226" t="s">
        <v>1773</v>
      </c>
      <c r="C226">
        <v>1</v>
      </c>
      <c r="F226" s="6" t="s">
        <v>1771</v>
      </c>
    </row>
    <row r="227" spans="1:6" x14ac:dyDescent="0.25">
      <c r="A227" t="s">
        <v>1774</v>
      </c>
      <c r="C227">
        <v>1</v>
      </c>
      <c r="F227" s="6" t="s">
        <v>1771</v>
      </c>
    </row>
    <row r="228" spans="1:6" x14ac:dyDescent="0.25">
      <c r="A228" t="s">
        <v>1775</v>
      </c>
      <c r="C228">
        <v>1</v>
      </c>
      <c r="F228" s="6" t="s">
        <v>1771</v>
      </c>
    </row>
    <row r="229" spans="1:6" x14ac:dyDescent="0.25">
      <c r="A229" t="s">
        <v>1776</v>
      </c>
      <c r="C229">
        <v>1</v>
      </c>
      <c r="F229" s="6" t="s">
        <v>1771</v>
      </c>
    </row>
    <row r="230" spans="1:6" x14ac:dyDescent="0.25">
      <c r="A230" t="s">
        <v>1777</v>
      </c>
      <c r="C230">
        <v>1</v>
      </c>
      <c r="F230" s="6" t="s">
        <v>1771</v>
      </c>
    </row>
    <row r="231" spans="1:6" x14ac:dyDescent="0.25">
      <c r="A231" t="s">
        <v>1778</v>
      </c>
      <c r="C231">
        <v>1</v>
      </c>
      <c r="F231" s="6" t="s">
        <v>1771</v>
      </c>
    </row>
    <row r="232" spans="1:6" x14ac:dyDescent="0.25">
      <c r="A232" t="s">
        <v>1779</v>
      </c>
      <c r="C232">
        <v>1</v>
      </c>
      <c r="F232" s="6" t="s">
        <v>1771</v>
      </c>
    </row>
    <row r="233" spans="1:6" x14ac:dyDescent="0.25">
      <c r="A233" t="s">
        <v>1780</v>
      </c>
      <c r="C233">
        <v>1</v>
      </c>
      <c r="F233" s="6" t="s">
        <v>1771</v>
      </c>
    </row>
    <row r="234" spans="1:6" x14ac:dyDescent="0.25">
      <c r="A234" t="s">
        <v>1781</v>
      </c>
      <c r="C234">
        <v>1</v>
      </c>
      <c r="F234" s="6" t="s">
        <v>1771</v>
      </c>
    </row>
    <row r="235" spans="1:6" x14ac:dyDescent="0.25">
      <c r="A235" t="s">
        <v>1782</v>
      </c>
      <c r="C235">
        <v>1</v>
      </c>
      <c r="F235" s="6" t="s">
        <v>1771</v>
      </c>
    </row>
    <row r="236" spans="1:6" x14ac:dyDescent="0.25">
      <c r="A236" t="s">
        <v>1783</v>
      </c>
      <c r="C236">
        <v>1</v>
      </c>
      <c r="F236" s="6" t="s">
        <v>1771</v>
      </c>
    </row>
    <row r="238" spans="1:6" x14ac:dyDescent="0.25">
      <c r="A238" t="s">
        <v>1734</v>
      </c>
      <c r="C238">
        <v>1</v>
      </c>
      <c r="F238" s="6" t="s">
        <v>1771</v>
      </c>
    </row>
    <row r="239" spans="1:6" x14ac:dyDescent="0.25">
      <c r="A239" t="s">
        <v>33</v>
      </c>
      <c r="C239">
        <v>1</v>
      </c>
      <c r="F239" s="6" t="s">
        <v>1784</v>
      </c>
    </row>
    <row r="240" spans="1:6" x14ac:dyDescent="0.25">
      <c r="A240" t="s">
        <v>1738</v>
      </c>
      <c r="C240">
        <v>1</v>
      </c>
      <c r="F240" s="6" t="s">
        <v>1785</v>
      </c>
    </row>
    <row r="241" spans="1:6" x14ac:dyDescent="0.25">
      <c r="A241" t="s">
        <v>1786</v>
      </c>
      <c r="C241">
        <v>1</v>
      </c>
      <c r="F241" s="6" t="s">
        <v>1785</v>
      </c>
    </row>
    <row r="242" spans="1:6" x14ac:dyDescent="0.25">
      <c r="A242" t="s">
        <v>1756</v>
      </c>
      <c r="C242">
        <v>1</v>
      </c>
      <c r="F242" s="6" t="s">
        <v>1785</v>
      </c>
    </row>
    <row r="243" spans="1:6" x14ac:dyDescent="0.25">
      <c r="A243" t="s">
        <v>1757</v>
      </c>
      <c r="C243">
        <v>1</v>
      </c>
      <c r="F243" s="6" t="s">
        <v>1785</v>
      </c>
    </row>
    <row r="244" spans="1:6" x14ac:dyDescent="0.25">
      <c r="A244" t="s">
        <v>1787</v>
      </c>
      <c r="C244">
        <v>1</v>
      </c>
      <c r="F244" s="6" t="s">
        <v>1785</v>
      </c>
    </row>
    <row r="245" spans="1:6" x14ac:dyDescent="0.25">
      <c r="A245" t="s">
        <v>1802</v>
      </c>
      <c r="C245">
        <v>1</v>
      </c>
      <c r="F245" s="6" t="s">
        <v>1785</v>
      </c>
    </row>
    <row r="246" spans="1:6" x14ac:dyDescent="0.25">
      <c r="A246" t="s">
        <v>1788</v>
      </c>
      <c r="C246">
        <v>1</v>
      </c>
      <c r="F246" s="6" t="s">
        <v>1785</v>
      </c>
    </row>
    <row r="247" spans="1:6" x14ac:dyDescent="0.25">
      <c r="A247" t="s">
        <v>1789</v>
      </c>
      <c r="C247">
        <v>1</v>
      </c>
      <c r="F247" s="6" t="s">
        <v>1785</v>
      </c>
    </row>
    <row r="248" spans="1:6" x14ac:dyDescent="0.25">
      <c r="A248" t="s">
        <v>1790</v>
      </c>
      <c r="C248">
        <v>1</v>
      </c>
      <c r="F248" s="6" t="s">
        <v>1785</v>
      </c>
    </row>
    <row r="249" spans="1:6" x14ac:dyDescent="0.25">
      <c r="A249" t="s">
        <v>1791</v>
      </c>
      <c r="C249">
        <v>1</v>
      </c>
      <c r="F249" s="6" t="s">
        <v>1785</v>
      </c>
    </row>
    <row r="250" spans="1:6" x14ac:dyDescent="0.25">
      <c r="A250" t="s">
        <v>1792</v>
      </c>
      <c r="C250">
        <v>1</v>
      </c>
      <c r="F250" s="6" t="s">
        <v>1785</v>
      </c>
    </row>
    <row r="251" spans="1:6" x14ac:dyDescent="0.25">
      <c r="A251" t="s">
        <v>1793</v>
      </c>
      <c r="C251">
        <v>1</v>
      </c>
      <c r="F251" s="6" t="s">
        <v>1785</v>
      </c>
    </row>
    <row r="252" spans="1:6" x14ac:dyDescent="0.25">
      <c r="A252" t="s">
        <v>1794</v>
      </c>
      <c r="C252">
        <v>1</v>
      </c>
      <c r="F252" s="6" t="s">
        <v>1785</v>
      </c>
    </row>
    <row r="253" spans="1:6" x14ac:dyDescent="0.25">
      <c r="A253" t="s">
        <v>1795</v>
      </c>
      <c r="C253">
        <v>1</v>
      </c>
      <c r="F253" s="6" t="s">
        <v>1785</v>
      </c>
    </row>
    <row r="254" spans="1:6" x14ac:dyDescent="0.25">
      <c r="A254" t="s">
        <v>1796</v>
      </c>
      <c r="C254">
        <v>1</v>
      </c>
      <c r="F254" s="6" t="s">
        <v>1785</v>
      </c>
    </row>
    <row r="255" spans="1:6" x14ac:dyDescent="0.25">
      <c r="A255" t="s">
        <v>1797</v>
      </c>
      <c r="C255">
        <v>1</v>
      </c>
      <c r="F255" s="6" t="s">
        <v>1785</v>
      </c>
    </row>
    <row r="256" spans="1:6" x14ac:dyDescent="0.25">
      <c r="A256" t="s">
        <v>1798</v>
      </c>
      <c r="C256">
        <v>1</v>
      </c>
      <c r="F256" s="6" t="s">
        <v>1785</v>
      </c>
    </row>
    <row r="257" spans="1:6" x14ac:dyDescent="0.25">
      <c r="A257" t="s">
        <v>1799</v>
      </c>
      <c r="C257">
        <v>1</v>
      </c>
      <c r="F257" s="6" t="s">
        <v>1785</v>
      </c>
    </row>
    <row r="258" spans="1:6" x14ac:dyDescent="0.25">
      <c r="A258" t="s">
        <v>1800</v>
      </c>
      <c r="C258">
        <v>1</v>
      </c>
      <c r="F258" s="6" t="s">
        <v>1785</v>
      </c>
    </row>
    <row r="259" spans="1:6" x14ac:dyDescent="0.25">
      <c r="A259" t="s">
        <v>1801</v>
      </c>
      <c r="C259">
        <v>1</v>
      </c>
      <c r="F259" s="6" t="s">
        <v>1785</v>
      </c>
    </row>
    <row r="261" spans="1:6" x14ac:dyDescent="0.25">
      <c r="A261" t="s">
        <v>1803</v>
      </c>
      <c r="C261">
        <v>1</v>
      </c>
      <c r="F261" s="6" t="s">
        <v>1785</v>
      </c>
    </row>
    <row r="262" spans="1:6" x14ac:dyDescent="0.25">
      <c r="A262" t="s">
        <v>1804</v>
      </c>
      <c r="C262">
        <v>1</v>
      </c>
      <c r="F262" s="6" t="s">
        <v>1785</v>
      </c>
    </row>
    <row r="263" spans="1:6" x14ac:dyDescent="0.25">
      <c r="A263" t="s">
        <v>1805</v>
      </c>
      <c r="C263">
        <v>1</v>
      </c>
      <c r="F263" s="6" t="s">
        <v>1785</v>
      </c>
    </row>
    <row r="264" spans="1:6" x14ac:dyDescent="0.25">
      <c r="A264" t="s">
        <v>1806</v>
      </c>
      <c r="C264">
        <v>1</v>
      </c>
      <c r="F264" s="6" t="s">
        <v>1785</v>
      </c>
    </row>
    <row r="266" spans="1:6" x14ac:dyDescent="0.25">
      <c r="A266" t="s">
        <v>1807</v>
      </c>
      <c r="C266">
        <v>1</v>
      </c>
      <c r="F266" s="6" t="s">
        <v>1785</v>
      </c>
    </row>
    <row r="267" spans="1:6" x14ac:dyDescent="0.25">
      <c r="A267" t="s">
        <v>1808</v>
      </c>
      <c r="C267">
        <v>1</v>
      </c>
      <c r="F267" s="6" t="s">
        <v>1785</v>
      </c>
    </row>
    <row r="268" spans="1:6" x14ac:dyDescent="0.25">
      <c r="A268" t="s">
        <v>1810</v>
      </c>
      <c r="C268">
        <v>1</v>
      </c>
      <c r="F268" s="6" t="s">
        <v>1785</v>
      </c>
    </row>
    <row r="269" spans="1:6" x14ac:dyDescent="0.25">
      <c r="A269" t="s">
        <v>1811</v>
      </c>
      <c r="C269">
        <v>1</v>
      </c>
      <c r="F269" s="6" t="s">
        <v>1785</v>
      </c>
    </row>
    <row r="270" spans="1:6" x14ac:dyDescent="0.25">
      <c r="A270" t="s">
        <v>1812</v>
      </c>
    </row>
    <row r="272" spans="1:6" x14ac:dyDescent="0.25">
      <c r="A272" t="s">
        <v>1813</v>
      </c>
      <c r="C272">
        <v>1</v>
      </c>
      <c r="F272" s="6" t="s">
        <v>1785</v>
      </c>
    </row>
    <row r="273" spans="1:6" x14ac:dyDescent="0.25">
      <c r="A273" t="s">
        <v>1814</v>
      </c>
      <c r="C273">
        <v>1</v>
      </c>
      <c r="F273" s="6" t="s">
        <v>1785</v>
      </c>
    </row>
    <row r="274" spans="1:6" x14ac:dyDescent="0.25">
      <c r="A274" t="s">
        <v>1815</v>
      </c>
      <c r="C274">
        <v>1</v>
      </c>
      <c r="F274" s="6" t="s">
        <v>1785</v>
      </c>
    </row>
    <row r="275" spans="1:6" x14ac:dyDescent="0.25">
      <c r="A275" t="s">
        <v>1816</v>
      </c>
      <c r="C275">
        <v>1</v>
      </c>
      <c r="F275" s="6" t="s">
        <v>1785</v>
      </c>
    </row>
    <row r="277" spans="1:6" x14ac:dyDescent="0.25">
      <c r="A277" t="s">
        <v>1817</v>
      </c>
      <c r="C277">
        <v>1</v>
      </c>
      <c r="F277" s="6" t="s">
        <v>1785</v>
      </c>
    </row>
    <row r="278" spans="1:6" x14ac:dyDescent="0.25">
      <c r="A278" t="s">
        <v>1818</v>
      </c>
      <c r="C278">
        <v>1</v>
      </c>
      <c r="F278" s="6" t="s">
        <v>1785</v>
      </c>
    </row>
    <row r="279" spans="1:6" x14ac:dyDescent="0.25">
      <c r="A279" t="s">
        <v>1819</v>
      </c>
      <c r="C279">
        <v>1</v>
      </c>
      <c r="F279" s="6" t="s">
        <v>1785</v>
      </c>
    </row>
    <row r="280" spans="1:6" x14ac:dyDescent="0.25">
      <c r="A280" t="s">
        <v>1820</v>
      </c>
      <c r="C280">
        <v>1</v>
      </c>
      <c r="F280" s="6" t="s">
        <v>1785</v>
      </c>
    </row>
    <row r="281" spans="1:6" x14ac:dyDescent="0.25">
      <c r="A281" t="s">
        <v>1821</v>
      </c>
      <c r="C281">
        <v>1</v>
      </c>
      <c r="F281" s="6" t="s">
        <v>1785</v>
      </c>
    </row>
    <row r="282" spans="1:6" x14ac:dyDescent="0.25">
      <c r="A282" t="s">
        <v>1822</v>
      </c>
      <c r="C282">
        <v>1</v>
      </c>
      <c r="F282" s="6" t="s">
        <v>1785</v>
      </c>
    </row>
    <row r="283" spans="1:6" x14ac:dyDescent="0.25">
      <c r="A283" t="s">
        <v>1823</v>
      </c>
      <c r="C283">
        <v>1</v>
      </c>
      <c r="F283" s="6" t="s">
        <v>1785</v>
      </c>
    </row>
    <row r="284" spans="1:6" x14ac:dyDescent="0.25">
      <c r="A284" t="s">
        <v>1824</v>
      </c>
      <c r="C284">
        <v>1</v>
      </c>
      <c r="F284" s="6" t="s">
        <v>1785</v>
      </c>
    </row>
    <row r="285" spans="1:6" x14ac:dyDescent="0.25">
      <c r="A285" t="s">
        <v>1825</v>
      </c>
      <c r="C285">
        <v>1</v>
      </c>
      <c r="F285" s="6" t="s">
        <v>1785</v>
      </c>
    </row>
    <row r="286" spans="1:6" x14ac:dyDescent="0.25">
      <c r="A286" t="s">
        <v>1826</v>
      </c>
      <c r="C286">
        <v>1</v>
      </c>
      <c r="F286" s="6" t="s">
        <v>1785</v>
      </c>
    </row>
    <row r="287" spans="1:6" x14ac:dyDescent="0.25">
      <c r="A287" t="s">
        <v>1827</v>
      </c>
      <c r="C287">
        <v>1</v>
      </c>
      <c r="F287" s="6" t="s">
        <v>1785</v>
      </c>
    </row>
    <row r="288" spans="1:6" x14ac:dyDescent="0.25">
      <c r="A288" t="s">
        <v>1828</v>
      </c>
      <c r="C288">
        <v>1</v>
      </c>
      <c r="F288" s="6" t="s">
        <v>1785</v>
      </c>
    </row>
    <row r="289" spans="1:6" x14ac:dyDescent="0.25">
      <c r="A289" t="s">
        <v>1829</v>
      </c>
      <c r="C289">
        <v>1</v>
      </c>
      <c r="F289" s="6" t="s">
        <v>1785</v>
      </c>
    </row>
    <row r="290" spans="1:6" x14ac:dyDescent="0.25">
      <c r="A290" t="s">
        <v>1830</v>
      </c>
      <c r="C290">
        <v>1</v>
      </c>
      <c r="F290" s="6" t="s">
        <v>1785</v>
      </c>
    </row>
    <row r="291" spans="1:6" x14ac:dyDescent="0.25">
      <c r="A291" t="s">
        <v>1831</v>
      </c>
      <c r="C291">
        <v>1</v>
      </c>
      <c r="F291" s="6" t="s">
        <v>1785</v>
      </c>
    </row>
    <row r="292" spans="1:6" x14ac:dyDescent="0.25">
      <c r="A292" t="s">
        <v>1832</v>
      </c>
      <c r="C292">
        <v>1</v>
      </c>
      <c r="F292" s="6" t="s">
        <v>1785</v>
      </c>
    </row>
    <row r="293" spans="1:6" x14ac:dyDescent="0.25">
      <c r="A293" t="s">
        <v>1833</v>
      </c>
      <c r="C293">
        <v>1</v>
      </c>
      <c r="F293" s="6" t="s">
        <v>1785</v>
      </c>
    </row>
    <row r="294" spans="1:6" x14ac:dyDescent="0.25">
      <c r="A294" t="s">
        <v>1834</v>
      </c>
      <c r="C294">
        <v>1</v>
      </c>
      <c r="F294" s="6" t="s">
        <v>1785</v>
      </c>
    </row>
    <row r="297" spans="1:6" x14ac:dyDescent="0.25">
      <c r="A297" t="s">
        <v>1837</v>
      </c>
      <c r="C297">
        <v>1</v>
      </c>
      <c r="F297" s="6" t="s">
        <v>1839</v>
      </c>
    </row>
    <row r="298" spans="1:6" x14ac:dyDescent="0.25">
      <c r="A298" t="s">
        <v>1838</v>
      </c>
      <c r="C298">
        <v>1</v>
      </c>
      <c r="F298" s="6" t="s">
        <v>1839</v>
      </c>
    </row>
    <row r="299" spans="1:6" x14ac:dyDescent="0.25">
      <c r="A299" t="s">
        <v>1840</v>
      </c>
      <c r="C299">
        <v>1</v>
      </c>
      <c r="F299" s="6" t="s">
        <v>1841</v>
      </c>
    </row>
    <row r="300" spans="1:6" x14ac:dyDescent="0.25">
      <c r="A300" t="s">
        <v>23</v>
      </c>
      <c r="E300">
        <v>1</v>
      </c>
      <c r="F300" s="6" t="s">
        <v>1839</v>
      </c>
    </row>
    <row r="301" spans="1:6" x14ac:dyDescent="0.25">
      <c r="A301" t="s">
        <v>1842</v>
      </c>
      <c r="E301">
        <v>1</v>
      </c>
      <c r="F301" s="6" t="s">
        <v>1839</v>
      </c>
    </row>
    <row r="302" spans="1:6" x14ac:dyDescent="0.25">
      <c r="A302" t="s">
        <v>43</v>
      </c>
      <c r="D302">
        <v>1</v>
      </c>
      <c r="F302" s="6" t="s">
        <v>1843</v>
      </c>
    </row>
    <row r="303" spans="1:6" x14ac:dyDescent="0.25">
      <c r="A303" t="s">
        <v>1844</v>
      </c>
      <c r="C303">
        <v>1</v>
      </c>
      <c r="F303" s="6" t="s">
        <v>1839</v>
      </c>
    </row>
    <row r="304" spans="1:6" x14ac:dyDescent="0.25">
      <c r="A304" t="s">
        <v>1845</v>
      </c>
      <c r="C304">
        <v>1</v>
      </c>
      <c r="F304" s="6" t="s">
        <v>1843</v>
      </c>
    </row>
    <row r="305" spans="1:6" x14ac:dyDescent="0.25">
      <c r="A305" t="s">
        <v>66</v>
      </c>
      <c r="E305">
        <v>1</v>
      </c>
      <c r="F305" s="6" t="s">
        <v>1843</v>
      </c>
    </row>
    <row r="306" spans="1:6" x14ac:dyDescent="0.25">
      <c r="A306" t="s">
        <v>1847</v>
      </c>
      <c r="D306">
        <v>1</v>
      </c>
      <c r="F306" s="6" t="s">
        <v>1843</v>
      </c>
    </row>
    <row r="307" spans="1:6" x14ac:dyDescent="0.25">
      <c r="A307" t="s">
        <v>1846</v>
      </c>
      <c r="C307">
        <v>1</v>
      </c>
      <c r="F307" s="6" t="s">
        <v>1841</v>
      </c>
    </row>
    <row r="309" spans="1:6" x14ac:dyDescent="0.25">
      <c r="A309" t="s">
        <v>1848</v>
      </c>
    </row>
    <row r="310" spans="1:6" x14ac:dyDescent="0.25">
      <c r="A310" t="s">
        <v>1849</v>
      </c>
    </row>
    <row r="311" spans="1:6" x14ac:dyDescent="0.25">
      <c r="A311" t="s">
        <v>1850</v>
      </c>
    </row>
    <row r="312" spans="1:6" x14ac:dyDescent="0.25">
      <c r="A312" t="s">
        <v>1851</v>
      </c>
    </row>
    <row r="314" spans="1:6" x14ac:dyDescent="0.25">
      <c r="A314" t="s">
        <v>32</v>
      </c>
      <c r="D314">
        <v>1</v>
      </c>
      <c r="F314" s="6" t="s">
        <v>1843</v>
      </c>
    </row>
    <row r="316" spans="1:6" x14ac:dyDescent="0.25">
      <c r="A316" t="s">
        <v>1852</v>
      </c>
      <c r="C316">
        <v>1</v>
      </c>
      <c r="F316" s="6" t="s">
        <v>1839</v>
      </c>
    </row>
    <row r="317" spans="1:6" x14ac:dyDescent="0.25">
      <c r="A317" t="s">
        <v>1853</v>
      </c>
      <c r="C317">
        <v>1</v>
      </c>
      <c r="F317" s="6" t="s">
        <v>1865</v>
      </c>
    </row>
    <row r="318" spans="1:6" x14ac:dyDescent="0.25">
      <c r="A318" t="s">
        <v>1854</v>
      </c>
      <c r="C318">
        <v>1</v>
      </c>
      <c r="F318" s="6" t="s">
        <v>1865</v>
      </c>
    </row>
    <row r="319" spans="1:6" x14ac:dyDescent="0.25">
      <c r="A319" t="s">
        <v>1855</v>
      </c>
      <c r="C319">
        <v>1</v>
      </c>
      <c r="F319" s="6" t="s">
        <v>1865</v>
      </c>
    </row>
    <row r="320" spans="1:6" x14ac:dyDescent="0.25">
      <c r="A320" t="s">
        <v>1856</v>
      </c>
      <c r="C320">
        <v>1</v>
      </c>
      <c r="F320" s="6" t="s">
        <v>1865</v>
      </c>
    </row>
    <row r="321" spans="1:6" x14ac:dyDescent="0.25">
      <c r="A321" t="s">
        <v>1857</v>
      </c>
      <c r="C321">
        <v>1</v>
      </c>
      <c r="F321" s="6" t="s">
        <v>1865</v>
      </c>
    </row>
    <row r="322" spans="1:6" x14ac:dyDescent="0.25">
      <c r="A322" t="s">
        <v>1858</v>
      </c>
      <c r="C322">
        <v>1</v>
      </c>
      <c r="F322" s="6" t="s">
        <v>1865</v>
      </c>
    </row>
    <row r="323" spans="1:6" x14ac:dyDescent="0.25">
      <c r="A323" t="s">
        <v>1859</v>
      </c>
      <c r="C323">
        <v>1</v>
      </c>
      <c r="F323" s="6" t="s">
        <v>1839</v>
      </c>
    </row>
    <row r="324" spans="1:6" x14ac:dyDescent="0.25">
      <c r="A324" t="s">
        <v>1860</v>
      </c>
      <c r="C324">
        <v>1</v>
      </c>
      <c r="F324" s="6" t="s">
        <v>1839</v>
      </c>
    </row>
    <row r="325" spans="1:6" x14ac:dyDescent="0.25">
      <c r="A325" t="s">
        <v>1861</v>
      </c>
      <c r="C325">
        <v>1</v>
      </c>
      <c r="F325" s="6" t="s">
        <v>1865</v>
      </c>
    </row>
    <row r="326" spans="1:6" x14ac:dyDescent="0.25">
      <c r="A326" t="s">
        <v>1862</v>
      </c>
      <c r="C326">
        <v>1</v>
      </c>
      <c r="F326" s="6" t="s">
        <v>1865</v>
      </c>
    </row>
    <row r="327" spans="1:6" x14ac:dyDescent="0.25">
      <c r="A327" t="s">
        <v>1863</v>
      </c>
      <c r="C327">
        <v>1</v>
      </c>
      <c r="F327" s="6" t="s">
        <v>1865</v>
      </c>
    </row>
    <row r="328" spans="1:6" x14ac:dyDescent="0.25">
      <c r="A328" t="s">
        <v>1864</v>
      </c>
      <c r="C328">
        <v>1</v>
      </c>
      <c r="F328" s="6" t="s">
        <v>1865</v>
      </c>
    </row>
    <row r="330" spans="1:6" x14ac:dyDescent="0.25">
      <c r="A330" t="s">
        <v>1867</v>
      </c>
      <c r="C330">
        <v>1</v>
      </c>
      <c r="F330" s="6" t="s">
        <v>1841</v>
      </c>
    </row>
    <row r="331" spans="1:6" x14ac:dyDescent="0.25">
      <c r="A331" t="s">
        <v>1868</v>
      </c>
      <c r="C331">
        <v>1</v>
      </c>
      <c r="F331" s="6" t="s">
        <v>1841</v>
      </c>
    </row>
    <row r="333" spans="1:6" x14ac:dyDescent="0.25">
      <c r="A333" t="s">
        <v>1880</v>
      </c>
      <c r="D333">
        <v>1</v>
      </c>
      <c r="F333" s="6" t="s">
        <v>1843</v>
      </c>
    </row>
    <row r="334" spans="1:6" x14ac:dyDescent="0.25">
      <c r="A334" t="s">
        <v>1881</v>
      </c>
      <c r="D334">
        <v>1</v>
      </c>
      <c r="F334" s="6" t="s">
        <v>1843</v>
      </c>
    </row>
    <row r="335" spans="1:6" x14ac:dyDescent="0.25">
      <c r="A335" t="s">
        <v>35</v>
      </c>
      <c r="C335">
        <v>1</v>
      </c>
      <c r="F335" s="6" t="s">
        <v>1843</v>
      </c>
    </row>
    <row r="336" spans="1:6" x14ac:dyDescent="0.25">
      <c r="A336" t="s">
        <v>1882</v>
      </c>
      <c r="C336">
        <v>1</v>
      </c>
      <c r="F336" s="6" t="s">
        <v>1865</v>
      </c>
    </row>
    <row r="337" spans="1:6" x14ac:dyDescent="0.25">
      <c r="A337" t="s">
        <v>1883</v>
      </c>
      <c r="C337">
        <v>1</v>
      </c>
      <c r="F337" s="6" t="s">
        <v>1839</v>
      </c>
    </row>
    <row r="338" spans="1:6" x14ac:dyDescent="0.25">
      <c r="A338" t="s">
        <v>1887</v>
      </c>
      <c r="C338">
        <v>1</v>
      </c>
      <c r="F338" s="6" t="s">
        <v>1889</v>
      </c>
    </row>
    <row r="339" spans="1:6" x14ac:dyDescent="0.25">
      <c r="A339" t="s">
        <v>1888</v>
      </c>
      <c r="C339">
        <v>1</v>
      </c>
      <c r="F339" s="6" t="s">
        <v>1889</v>
      </c>
    </row>
    <row r="340" spans="1:6" x14ac:dyDescent="0.25">
      <c r="A340" t="s">
        <v>1890</v>
      </c>
      <c r="C340">
        <v>1</v>
      </c>
      <c r="F340" s="6" t="s">
        <v>1839</v>
      </c>
    </row>
    <row r="341" spans="1:6" x14ac:dyDescent="0.25">
      <c r="A341" t="s">
        <v>1891</v>
      </c>
      <c r="C341">
        <v>1</v>
      </c>
      <c r="F341" s="6" t="s">
        <v>1839</v>
      </c>
    </row>
    <row r="342" spans="1:6" x14ac:dyDescent="0.25">
      <c r="A342" t="s">
        <v>1892</v>
      </c>
      <c r="C342">
        <v>1</v>
      </c>
      <c r="F342" s="6" t="s">
        <v>1839</v>
      </c>
    </row>
    <row r="343" spans="1:6" x14ac:dyDescent="0.25">
      <c r="A343" t="s">
        <v>1893</v>
      </c>
      <c r="C343">
        <v>1</v>
      </c>
      <c r="F343" s="6" t="s">
        <v>1839</v>
      </c>
    </row>
    <row r="344" spans="1:6" x14ac:dyDescent="0.25">
      <c r="A344" t="s">
        <v>1894</v>
      </c>
      <c r="D344">
        <v>1</v>
      </c>
      <c r="F344" s="6" t="s">
        <v>1865</v>
      </c>
    </row>
    <row r="345" spans="1:6" x14ac:dyDescent="0.25">
      <c r="A345" t="s">
        <v>1737</v>
      </c>
      <c r="D345">
        <v>1</v>
      </c>
      <c r="F345" s="6" t="s">
        <v>1865</v>
      </c>
    </row>
    <row r="348" spans="1:6" x14ac:dyDescent="0.25">
      <c r="A348" t="s">
        <v>479</v>
      </c>
      <c r="C348">
        <v>-1</v>
      </c>
      <c r="E348">
        <v>1</v>
      </c>
      <c r="F348" t="s">
        <v>1898</v>
      </c>
    </row>
    <row r="349" spans="1:6" x14ac:dyDescent="0.25">
      <c r="A349" t="s">
        <v>480</v>
      </c>
      <c r="C349">
        <v>-1</v>
      </c>
      <c r="E349">
        <v>1</v>
      </c>
      <c r="F349" t="s">
        <v>1898</v>
      </c>
    </row>
    <row r="350" spans="1:6" x14ac:dyDescent="0.25">
      <c r="A350" t="s">
        <v>1025</v>
      </c>
      <c r="D350">
        <v>-1</v>
      </c>
      <c r="E350">
        <v>1</v>
      </c>
      <c r="F350" t="s">
        <v>1898</v>
      </c>
    </row>
    <row r="351" spans="1:6" x14ac:dyDescent="0.25">
      <c r="A351" t="s">
        <v>1026</v>
      </c>
      <c r="D351">
        <v>-1</v>
      </c>
      <c r="E351">
        <v>1</v>
      </c>
      <c r="F351" t="s">
        <v>1898</v>
      </c>
    </row>
    <row r="353" spans="1:6" x14ac:dyDescent="0.25">
      <c r="A353" t="s">
        <v>55</v>
      </c>
      <c r="C353">
        <v>-1</v>
      </c>
      <c r="D353">
        <v>1</v>
      </c>
      <c r="F353" s="6" t="s">
        <v>1899</v>
      </c>
    </row>
    <row r="354" spans="1:6" x14ac:dyDescent="0.25">
      <c r="A354" t="s">
        <v>56</v>
      </c>
      <c r="C354">
        <v>-1</v>
      </c>
      <c r="D354">
        <v>1</v>
      </c>
      <c r="F354" s="6" t="s">
        <v>1899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4106"/>
  <sheetViews>
    <sheetView zoomScale="50" zoomScaleNormal="50" zoomScaleSheetLayoutView="54" workbookViewId="0">
      <pane ySplit="10" topLeftCell="A2612" activePane="bottomLeft" state="frozen"/>
      <selection pane="bottomLeft" sqref="A1:XFD1048576"/>
    </sheetView>
  </sheetViews>
  <sheetFormatPr defaultColWidth="8.85546875" defaultRowHeight="15" x14ac:dyDescent="0.25"/>
  <cols>
    <col min="1" max="1" width="12.7109375" style="255" customWidth="1"/>
    <col min="2" max="2" width="75.7109375" style="255" customWidth="1"/>
    <col min="3" max="3" width="11.28515625" style="255" customWidth="1"/>
    <col min="4" max="4" width="12.85546875" style="255" customWidth="1"/>
    <col min="5" max="5" width="11.7109375" style="255" customWidth="1"/>
    <col min="6" max="6" width="11.140625" style="255" customWidth="1"/>
    <col min="7" max="7" width="18.7109375" style="255" customWidth="1"/>
    <col min="8" max="8" width="13.7109375" style="255" customWidth="1"/>
    <col min="9" max="9" width="12.7109375" style="255" customWidth="1"/>
    <col min="10" max="10" width="18.140625" style="255" customWidth="1"/>
    <col min="11" max="12" width="18.5703125" style="373" customWidth="1"/>
    <col min="13" max="13" width="28.85546875" style="255" customWidth="1"/>
    <col min="14" max="14" width="25.5703125" style="255" customWidth="1"/>
    <col min="15" max="15" width="21" style="255" customWidth="1"/>
    <col min="16" max="16" width="17.5703125" style="255" customWidth="1"/>
    <col min="17" max="17" width="16.5703125" style="255" customWidth="1"/>
    <col min="18" max="19" width="16.7109375" style="255" customWidth="1"/>
    <col min="20" max="20" width="0" style="255" hidden="1" customWidth="1"/>
    <col min="21" max="21" width="14.7109375" style="255" customWidth="1"/>
    <col min="22" max="22" width="13.7109375" style="255" bestFit="1" customWidth="1"/>
    <col min="23" max="23" width="9.140625" style="255"/>
    <col min="24" max="24" width="20.42578125" style="255" customWidth="1"/>
    <col min="25" max="44" width="9.140625" style="255" customWidth="1"/>
    <col min="45" max="16384" width="8.85546875" style="255"/>
  </cols>
  <sheetData>
    <row r="2" spans="1:23" ht="12.4" customHeight="1" x14ac:dyDescent="0.25">
      <c r="A2" s="358"/>
      <c r="B2" s="359"/>
      <c r="C2" s="284"/>
      <c r="D2" s="358"/>
      <c r="E2" s="358"/>
      <c r="F2" s="360"/>
      <c r="G2" s="361"/>
      <c r="H2" s="358"/>
      <c r="I2" s="358"/>
      <c r="J2" s="354"/>
      <c r="K2" s="362"/>
      <c r="L2" s="426" t="s">
        <v>2061</v>
      </c>
      <c r="M2" s="426"/>
      <c r="N2" s="426"/>
      <c r="O2" s="426"/>
      <c r="P2" s="426"/>
      <c r="Q2" s="426"/>
      <c r="R2" s="426"/>
      <c r="S2" s="426"/>
    </row>
    <row r="3" spans="1:23" ht="12.4" customHeight="1" x14ac:dyDescent="0.25">
      <c r="A3" s="363"/>
      <c r="B3" s="364"/>
      <c r="C3" s="365"/>
      <c r="D3" s="363"/>
      <c r="E3" s="363"/>
      <c r="F3" s="343"/>
      <c r="G3" s="366"/>
      <c r="H3" s="363"/>
      <c r="I3" s="363"/>
      <c r="J3" s="355"/>
      <c r="K3" s="367"/>
      <c r="L3" s="426" t="s">
        <v>2128</v>
      </c>
      <c r="M3" s="426"/>
      <c r="N3" s="426"/>
      <c r="O3" s="426"/>
      <c r="P3" s="426"/>
      <c r="Q3" s="426"/>
      <c r="R3" s="426"/>
      <c r="S3" s="426"/>
    </row>
    <row r="4" spans="1:23" ht="23.25" customHeight="1" x14ac:dyDescent="0.25">
      <c r="A4" s="427" t="s">
        <v>2124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</row>
    <row r="5" spans="1:23" ht="23.25" customHeight="1" x14ac:dyDescent="0.25">
      <c r="A5" s="428" t="s">
        <v>2062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</row>
    <row r="6" spans="1:23" ht="20.100000000000001" customHeight="1" x14ac:dyDescent="0.25">
      <c r="A6" s="429" t="s">
        <v>1</v>
      </c>
      <c r="B6" s="429" t="s">
        <v>2</v>
      </c>
      <c r="C6" s="429" t="s">
        <v>3</v>
      </c>
      <c r="D6" s="429" t="s">
        <v>2063</v>
      </c>
      <c r="E6" s="432" t="s">
        <v>1744</v>
      </c>
      <c r="F6" s="433"/>
      <c r="G6" s="434" t="s">
        <v>2064</v>
      </c>
      <c r="H6" s="440" t="s">
        <v>2065</v>
      </c>
      <c r="I6" s="440" t="s">
        <v>2066</v>
      </c>
      <c r="J6" s="451" t="s">
        <v>2067</v>
      </c>
      <c r="K6" s="446" t="s">
        <v>2068</v>
      </c>
      <c r="L6" s="446" t="s">
        <v>2069</v>
      </c>
      <c r="M6" s="448" t="s">
        <v>2070</v>
      </c>
      <c r="N6" s="449"/>
      <c r="O6" s="449"/>
      <c r="P6" s="449"/>
      <c r="Q6" s="450"/>
      <c r="R6" s="437" t="s">
        <v>2071</v>
      </c>
      <c r="S6" s="440" t="s">
        <v>2072</v>
      </c>
    </row>
    <row r="7" spans="1:23" ht="20.25" x14ac:dyDescent="0.25">
      <c r="A7" s="430"/>
      <c r="B7" s="430"/>
      <c r="C7" s="430"/>
      <c r="D7" s="430"/>
      <c r="E7" s="440" t="s">
        <v>2073</v>
      </c>
      <c r="F7" s="443" t="s">
        <v>2074</v>
      </c>
      <c r="G7" s="435"/>
      <c r="H7" s="441"/>
      <c r="I7" s="441"/>
      <c r="J7" s="452"/>
      <c r="K7" s="454"/>
      <c r="L7" s="454"/>
      <c r="M7" s="446" t="s">
        <v>2075</v>
      </c>
      <c r="N7" s="448" t="s">
        <v>2076</v>
      </c>
      <c r="O7" s="449"/>
      <c r="P7" s="449"/>
      <c r="Q7" s="450"/>
      <c r="R7" s="438"/>
      <c r="S7" s="441"/>
    </row>
    <row r="8" spans="1:23" ht="73.5" customHeight="1" x14ac:dyDescent="0.25">
      <c r="A8" s="430"/>
      <c r="B8" s="430"/>
      <c r="C8" s="430"/>
      <c r="D8" s="430"/>
      <c r="E8" s="441"/>
      <c r="F8" s="444"/>
      <c r="G8" s="435"/>
      <c r="H8" s="441"/>
      <c r="I8" s="441"/>
      <c r="J8" s="452"/>
      <c r="K8" s="447"/>
      <c r="L8" s="447"/>
      <c r="M8" s="447"/>
      <c r="N8" s="368" t="s">
        <v>2077</v>
      </c>
      <c r="O8" s="368" t="s">
        <v>2078</v>
      </c>
      <c r="P8" s="368" t="s">
        <v>2079</v>
      </c>
      <c r="Q8" s="368" t="s">
        <v>2080</v>
      </c>
      <c r="R8" s="438"/>
      <c r="S8" s="441"/>
    </row>
    <row r="9" spans="1:23" ht="20.25" hidden="1" x14ac:dyDescent="0.25">
      <c r="A9" s="431"/>
      <c r="B9" s="431"/>
      <c r="C9" s="431"/>
      <c r="D9" s="431"/>
      <c r="E9" s="442"/>
      <c r="F9" s="445"/>
      <c r="G9" s="436"/>
      <c r="H9" s="442"/>
      <c r="I9" s="442"/>
      <c r="J9" s="453"/>
      <c r="K9" s="368" t="s">
        <v>2081</v>
      </c>
      <c r="L9" s="368" t="s">
        <v>2081</v>
      </c>
      <c r="M9" s="368" t="s">
        <v>2082</v>
      </c>
      <c r="N9" s="368" t="s">
        <v>2082</v>
      </c>
      <c r="O9" s="368" t="s">
        <v>2082</v>
      </c>
      <c r="P9" s="368" t="s">
        <v>2082</v>
      </c>
      <c r="Q9" s="368" t="s">
        <v>2082</v>
      </c>
      <c r="R9" s="439"/>
      <c r="S9" s="442"/>
    </row>
    <row r="10" spans="1:23" ht="20.25" x14ac:dyDescent="0.25">
      <c r="A10" s="369">
        <v>1</v>
      </c>
      <c r="B10" s="369">
        <v>2</v>
      </c>
      <c r="C10" s="370">
        <v>3</v>
      </c>
      <c r="D10" s="369">
        <v>4</v>
      </c>
      <c r="E10" s="369">
        <v>5</v>
      </c>
      <c r="F10" s="369">
        <v>6</v>
      </c>
      <c r="G10" s="369">
        <v>7</v>
      </c>
      <c r="H10" s="369">
        <v>8</v>
      </c>
      <c r="I10" s="369">
        <v>9</v>
      </c>
      <c r="J10" s="356">
        <v>10</v>
      </c>
      <c r="K10" s="369">
        <v>11</v>
      </c>
      <c r="L10" s="356">
        <v>12</v>
      </c>
      <c r="M10" s="356">
        <v>13</v>
      </c>
      <c r="N10" s="356">
        <v>14</v>
      </c>
      <c r="O10" s="356">
        <v>15</v>
      </c>
      <c r="P10" s="356">
        <v>16</v>
      </c>
      <c r="Q10" s="356">
        <v>17</v>
      </c>
      <c r="R10" s="369">
        <v>18</v>
      </c>
      <c r="S10" s="369">
        <v>19</v>
      </c>
    </row>
    <row r="11" spans="1:23" ht="20.25" x14ac:dyDescent="0.25">
      <c r="A11" s="422" t="s">
        <v>81</v>
      </c>
      <c r="B11" s="422"/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3"/>
    </row>
    <row r="12" spans="1:23" ht="20.25" x14ac:dyDescent="0.3">
      <c r="A12" s="424" t="s">
        <v>1907</v>
      </c>
      <c r="B12" s="424"/>
      <c r="C12" s="424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5"/>
    </row>
    <row r="13" spans="1:23" ht="20.25" x14ac:dyDescent="0.3">
      <c r="A13" s="230">
        <v>1</v>
      </c>
      <c r="B13" s="229" t="s">
        <v>2130</v>
      </c>
      <c r="C13" s="230">
        <v>39602</v>
      </c>
      <c r="D13" s="230" t="s">
        <v>1896</v>
      </c>
      <c r="E13" s="230">
        <v>1971</v>
      </c>
      <c r="F13" s="230" t="s">
        <v>2122</v>
      </c>
      <c r="G13" s="371" t="s">
        <v>2089</v>
      </c>
      <c r="H13" s="230">
        <v>9</v>
      </c>
      <c r="I13" s="230">
        <v>1</v>
      </c>
      <c r="J13" s="230" t="s">
        <v>2122</v>
      </c>
      <c r="K13" s="222">
        <v>3224.2</v>
      </c>
      <c r="L13" s="222">
        <v>2294.6</v>
      </c>
      <c r="M13" s="222">
        <v>633331.36</v>
      </c>
      <c r="N13" s="222">
        <v>633331.36</v>
      </c>
      <c r="O13" s="222">
        <v>0</v>
      </c>
      <c r="P13" s="222">
        <v>0</v>
      </c>
      <c r="Q13" s="222">
        <v>0</v>
      </c>
      <c r="R13" s="372">
        <v>44927</v>
      </c>
      <c r="S13" s="372">
        <v>45291</v>
      </c>
      <c r="U13" s="373"/>
    </row>
    <row r="14" spans="1:23" ht="20.25" x14ac:dyDescent="0.3">
      <c r="A14" s="230">
        <v>2</v>
      </c>
      <c r="B14" s="229" t="s">
        <v>3229</v>
      </c>
      <c r="C14" s="230">
        <v>40339</v>
      </c>
      <c r="D14" s="230" t="s">
        <v>1896</v>
      </c>
      <c r="E14" s="230">
        <v>1963</v>
      </c>
      <c r="F14" s="230" t="s">
        <v>2122</v>
      </c>
      <c r="G14" s="371" t="s">
        <v>2088</v>
      </c>
      <c r="H14" s="230">
        <v>5</v>
      </c>
      <c r="I14" s="230">
        <v>4</v>
      </c>
      <c r="J14" s="230" t="s">
        <v>2122</v>
      </c>
      <c r="K14" s="222">
        <v>5696.5</v>
      </c>
      <c r="L14" s="222">
        <v>3503.3</v>
      </c>
      <c r="M14" s="222">
        <v>7921776.1500000004</v>
      </c>
      <c r="N14" s="222">
        <v>7921716.342208921</v>
      </c>
      <c r="O14" s="222">
        <v>0</v>
      </c>
      <c r="P14" s="222">
        <v>59.807791079740731</v>
      </c>
      <c r="Q14" s="222">
        <v>0</v>
      </c>
      <c r="R14" s="372">
        <v>44927</v>
      </c>
      <c r="S14" s="372">
        <v>45291</v>
      </c>
      <c r="U14" s="373"/>
      <c r="W14" s="373"/>
    </row>
    <row r="15" spans="1:23" ht="20.25" x14ac:dyDescent="0.3">
      <c r="A15" s="230">
        <v>3</v>
      </c>
      <c r="B15" s="229" t="s">
        <v>3230</v>
      </c>
      <c r="C15" s="230">
        <v>40350</v>
      </c>
      <c r="D15" s="230" t="s">
        <v>1896</v>
      </c>
      <c r="E15" s="230">
        <v>1964</v>
      </c>
      <c r="F15" s="230" t="s">
        <v>2122</v>
      </c>
      <c r="G15" s="371" t="s">
        <v>2088</v>
      </c>
      <c r="H15" s="230">
        <v>5</v>
      </c>
      <c r="I15" s="230">
        <v>4</v>
      </c>
      <c r="J15" s="230" t="s">
        <v>2122</v>
      </c>
      <c r="K15" s="222">
        <v>5944.7</v>
      </c>
      <c r="L15" s="222">
        <v>3633.3</v>
      </c>
      <c r="M15" s="222">
        <v>8690429.2799999993</v>
      </c>
      <c r="N15" s="222">
        <v>8690363.0471995771</v>
      </c>
      <c r="O15" s="222">
        <v>0</v>
      </c>
      <c r="P15" s="222">
        <v>66.232800422558512</v>
      </c>
      <c r="Q15" s="222">
        <v>0</v>
      </c>
      <c r="R15" s="372">
        <v>44927</v>
      </c>
      <c r="S15" s="372">
        <v>45291</v>
      </c>
      <c r="U15" s="373"/>
      <c r="W15" s="373"/>
    </row>
    <row r="16" spans="1:23" ht="20.25" x14ac:dyDescent="0.3">
      <c r="A16" s="230">
        <v>4</v>
      </c>
      <c r="B16" s="229" t="s">
        <v>3231</v>
      </c>
      <c r="C16" s="230">
        <v>40361</v>
      </c>
      <c r="D16" s="230" t="s">
        <v>1896</v>
      </c>
      <c r="E16" s="230">
        <v>1965</v>
      </c>
      <c r="F16" s="230" t="s">
        <v>2122</v>
      </c>
      <c r="G16" s="371" t="s">
        <v>2088</v>
      </c>
      <c r="H16" s="230">
        <v>5</v>
      </c>
      <c r="I16" s="230">
        <v>5</v>
      </c>
      <c r="J16" s="230" t="s">
        <v>2122</v>
      </c>
      <c r="K16" s="222">
        <v>5800.4</v>
      </c>
      <c r="L16" s="222">
        <v>3456.3</v>
      </c>
      <c r="M16" s="222">
        <v>63516.59</v>
      </c>
      <c r="N16" s="222">
        <v>63516.59</v>
      </c>
      <c r="O16" s="222">
        <v>0</v>
      </c>
      <c r="P16" s="222">
        <v>0</v>
      </c>
      <c r="Q16" s="222">
        <v>0</v>
      </c>
      <c r="R16" s="372">
        <v>44927</v>
      </c>
      <c r="S16" s="372">
        <v>45291</v>
      </c>
      <c r="U16" s="373"/>
    </row>
    <row r="17" spans="1:23" ht="20.25" x14ac:dyDescent="0.3">
      <c r="A17" s="230">
        <v>5</v>
      </c>
      <c r="B17" s="229" t="s">
        <v>1537</v>
      </c>
      <c r="C17" s="230">
        <v>40405</v>
      </c>
      <c r="D17" s="230" t="s">
        <v>1896</v>
      </c>
      <c r="E17" s="230">
        <v>1956</v>
      </c>
      <c r="F17" s="230" t="s">
        <v>2122</v>
      </c>
      <c r="G17" s="371" t="s">
        <v>2089</v>
      </c>
      <c r="H17" s="230">
        <v>4</v>
      </c>
      <c r="I17" s="230">
        <v>3</v>
      </c>
      <c r="J17" s="230" t="s">
        <v>2122</v>
      </c>
      <c r="K17" s="222">
        <v>4836.1000000000004</v>
      </c>
      <c r="L17" s="222">
        <v>2752.6</v>
      </c>
      <c r="M17" s="222">
        <v>2445161.06</v>
      </c>
      <c r="N17" s="222">
        <v>2445161.06</v>
      </c>
      <c r="O17" s="222">
        <v>0</v>
      </c>
      <c r="P17" s="222">
        <v>0</v>
      </c>
      <c r="Q17" s="222">
        <v>0</v>
      </c>
      <c r="R17" s="372">
        <v>44927</v>
      </c>
      <c r="S17" s="372">
        <v>45291</v>
      </c>
      <c r="U17" s="373"/>
    </row>
    <row r="18" spans="1:23" ht="20.25" x14ac:dyDescent="0.3">
      <c r="A18" s="230">
        <v>6</v>
      </c>
      <c r="B18" s="229" t="s">
        <v>1837</v>
      </c>
      <c r="C18" s="230">
        <v>40460</v>
      </c>
      <c r="D18" s="230" t="s">
        <v>1896</v>
      </c>
      <c r="E18" s="230">
        <v>1960</v>
      </c>
      <c r="F18" s="230" t="s">
        <v>2122</v>
      </c>
      <c r="G18" s="371" t="s">
        <v>2089</v>
      </c>
      <c r="H18" s="230">
        <v>4</v>
      </c>
      <c r="I18" s="230">
        <v>3</v>
      </c>
      <c r="J18" s="230" t="s">
        <v>2122</v>
      </c>
      <c r="K18" s="222">
        <v>5142</v>
      </c>
      <c r="L18" s="222">
        <v>3258.6</v>
      </c>
      <c r="M18" s="222">
        <v>1457223.5500000003</v>
      </c>
      <c r="N18" s="222">
        <v>1457223.5500000003</v>
      </c>
      <c r="O18" s="222">
        <v>0</v>
      </c>
      <c r="P18" s="222">
        <v>0</v>
      </c>
      <c r="Q18" s="222">
        <v>0</v>
      </c>
      <c r="R18" s="372">
        <v>44927</v>
      </c>
      <c r="S18" s="372">
        <v>45291</v>
      </c>
      <c r="U18" s="373"/>
    </row>
    <row r="19" spans="1:23" ht="20.25" x14ac:dyDescent="0.3">
      <c r="A19" s="230">
        <v>7</v>
      </c>
      <c r="B19" s="231" t="s">
        <v>88</v>
      </c>
      <c r="C19" s="230">
        <v>40548</v>
      </c>
      <c r="D19" s="230" t="s">
        <v>1896</v>
      </c>
      <c r="E19" s="230">
        <v>1957</v>
      </c>
      <c r="F19" s="230" t="s">
        <v>2122</v>
      </c>
      <c r="G19" s="371" t="s">
        <v>2089</v>
      </c>
      <c r="H19" s="230">
        <v>4</v>
      </c>
      <c r="I19" s="230">
        <v>4</v>
      </c>
      <c r="J19" s="230" t="s">
        <v>2122</v>
      </c>
      <c r="K19" s="222">
        <v>6785.4</v>
      </c>
      <c r="L19" s="222">
        <v>3958.6</v>
      </c>
      <c r="M19" s="222">
        <v>9166715.9700000007</v>
      </c>
      <c r="N19" s="222">
        <v>9166649.4949128032</v>
      </c>
      <c r="O19" s="222">
        <v>0</v>
      </c>
      <c r="P19" s="222">
        <v>66.475087197599848</v>
      </c>
      <c r="Q19" s="222">
        <v>0</v>
      </c>
      <c r="R19" s="372">
        <v>44927</v>
      </c>
      <c r="S19" s="372">
        <v>45291</v>
      </c>
      <c r="U19" s="373"/>
      <c r="W19" s="373"/>
    </row>
    <row r="20" spans="1:23" ht="20.25" x14ac:dyDescent="0.3">
      <c r="A20" s="230">
        <v>8</v>
      </c>
      <c r="B20" s="229" t="s">
        <v>2161</v>
      </c>
      <c r="C20" s="230">
        <v>39563</v>
      </c>
      <c r="D20" s="230" t="s">
        <v>1896</v>
      </c>
      <c r="E20" s="230">
        <v>1971</v>
      </c>
      <c r="F20" s="230" t="s">
        <v>2122</v>
      </c>
      <c r="G20" s="371" t="s">
        <v>2088</v>
      </c>
      <c r="H20" s="230">
        <v>5</v>
      </c>
      <c r="I20" s="230">
        <v>5</v>
      </c>
      <c r="J20" s="230" t="s">
        <v>2122</v>
      </c>
      <c r="K20" s="222">
        <v>7088.2</v>
      </c>
      <c r="L20" s="222">
        <v>4492.7</v>
      </c>
      <c r="M20" s="222">
        <v>7239039.5600000005</v>
      </c>
      <c r="N20" s="222">
        <v>7239039.5600000005</v>
      </c>
      <c r="O20" s="222">
        <v>0</v>
      </c>
      <c r="P20" s="222">
        <v>0</v>
      </c>
      <c r="Q20" s="222">
        <v>0</v>
      </c>
      <c r="R20" s="372">
        <v>44927</v>
      </c>
      <c r="S20" s="372">
        <v>45291</v>
      </c>
      <c r="U20" s="373"/>
    </row>
    <row r="21" spans="1:23" ht="20.25" x14ac:dyDescent="0.3">
      <c r="A21" s="230">
        <v>9</v>
      </c>
      <c r="B21" s="225" t="s">
        <v>2276</v>
      </c>
      <c r="C21" s="230">
        <v>39575</v>
      </c>
      <c r="D21" s="230" t="s">
        <v>1896</v>
      </c>
      <c r="E21" s="230">
        <v>1973</v>
      </c>
      <c r="F21" s="230" t="s">
        <v>2122</v>
      </c>
      <c r="G21" s="371" t="s">
        <v>2088</v>
      </c>
      <c r="H21" s="230">
        <v>5</v>
      </c>
      <c r="I21" s="230">
        <v>2</v>
      </c>
      <c r="J21" s="230" t="s">
        <v>2122</v>
      </c>
      <c r="K21" s="222">
        <v>2395.6</v>
      </c>
      <c r="L21" s="222">
        <v>1474.7</v>
      </c>
      <c r="M21" s="222">
        <v>108417.60000000001</v>
      </c>
      <c r="N21" s="222">
        <v>108417.60000000001</v>
      </c>
      <c r="O21" s="222">
        <v>0</v>
      </c>
      <c r="P21" s="222">
        <v>0</v>
      </c>
      <c r="Q21" s="222">
        <v>0</v>
      </c>
      <c r="R21" s="372">
        <v>44927</v>
      </c>
      <c r="S21" s="372">
        <v>45291</v>
      </c>
      <c r="U21" s="373"/>
    </row>
    <row r="22" spans="1:23" ht="20.25" x14ac:dyDescent="0.3">
      <c r="A22" s="230">
        <v>10</v>
      </c>
      <c r="B22" s="229" t="s">
        <v>3232</v>
      </c>
      <c r="C22" s="230">
        <v>39594</v>
      </c>
      <c r="D22" s="230" t="s">
        <v>1896</v>
      </c>
      <c r="E22" s="230">
        <v>1967</v>
      </c>
      <c r="F22" s="230" t="s">
        <v>2122</v>
      </c>
      <c r="G22" s="371" t="s">
        <v>2088</v>
      </c>
      <c r="H22" s="230">
        <v>5</v>
      </c>
      <c r="I22" s="230">
        <v>4</v>
      </c>
      <c r="J22" s="230" t="s">
        <v>2122</v>
      </c>
      <c r="K22" s="222">
        <v>6215.4</v>
      </c>
      <c r="L22" s="222">
        <v>3916.3</v>
      </c>
      <c r="M22" s="222">
        <v>8557732.2100000009</v>
      </c>
      <c r="N22" s="222">
        <v>8557667.5636274666</v>
      </c>
      <c r="O22" s="222">
        <v>0</v>
      </c>
      <c r="P22" s="222">
        <v>64.646372533865986</v>
      </c>
      <c r="Q22" s="222">
        <v>0</v>
      </c>
      <c r="R22" s="372">
        <v>44927</v>
      </c>
      <c r="S22" s="372">
        <v>45291</v>
      </c>
      <c r="U22" s="373"/>
      <c r="W22" s="373"/>
    </row>
    <row r="23" spans="1:23" ht="20.25" x14ac:dyDescent="0.3">
      <c r="A23" s="230">
        <v>11</v>
      </c>
      <c r="B23" s="229" t="s">
        <v>3233</v>
      </c>
      <c r="C23" s="230">
        <v>39596</v>
      </c>
      <c r="D23" s="230" t="s">
        <v>1896</v>
      </c>
      <c r="E23" s="230">
        <v>1967</v>
      </c>
      <c r="F23" s="230" t="s">
        <v>2122</v>
      </c>
      <c r="G23" s="371" t="s">
        <v>2088</v>
      </c>
      <c r="H23" s="230">
        <v>5</v>
      </c>
      <c r="I23" s="230">
        <v>5</v>
      </c>
      <c r="J23" s="230" t="s">
        <v>2122</v>
      </c>
      <c r="K23" s="222">
        <v>7223.1</v>
      </c>
      <c r="L23" s="222">
        <v>4509.3</v>
      </c>
      <c r="M23" s="222">
        <v>11789723.879999999</v>
      </c>
      <c r="N23" s="222">
        <v>11789652.357598428</v>
      </c>
      <c r="O23" s="222">
        <v>0</v>
      </c>
      <c r="P23" s="222">
        <v>71.522401570697625</v>
      </c>
      <c r="Q23" s="222">
        <v>0</v>
      </c>
      <c r="R23" s="372">
        <v>44927</v>
      </c>
      <c r="S23" s="372">
        <v>45291</v>
      </c>
      <c r="U23" s="373"/>
      <c r="W23" s="373"/>
    </row>
    <row r="24" spans="1:23" ht="20.25" x14ac:dyDescent="0.3">
      <c r="A24" s="230">
        <v>12</v>
      </c>
      <c r="B24" s="225" t="s">
        <v>39</v>
      </c>
      <c r="C24" s="230">
        <v>39588</v>
      </c>
      <c r="D24" s="230" t="s">
        <v>1896</v>
      </c>
      <c r="E24" s="230">
        <v>1970</v>
      </c>
      <c r="F24" s="230" t="s">
        <v>2122</v>
      </c>
      <c r="G24" s="371" t="s">
        <v>2089</v>
      </c>
      <c r="H24" s="230">
        <v>9</v>
      </c>
      <c r="I24" s="230">
        <v>4</v>
      </c>
      <c r="J24" s="230">
        <v>4</v>
      </c>
      <c r="K24" s="222">
        <v>15877.8</v>
      </c>
      <c r="L24" s="222">
        <v>10914.8</v>
      </c>
      <c r="M24" s="222">
        <v>16268085.039999999</v>
      </c>
      <c r="N24" s="222">
        <v>16268027.791121589</v>
      </c>
      <c r="O24" s="222">
        <v>0</v>
      </c>
      <c r="P24" s="222">
        <v>57.248878410066197</v>
      </c>
      <c r="Q24" s="222">
        <v>0</v>
      </c>
      <c r="R24" s="372">
        <v>44927</v>
      </c>
      <c r="S24" s="372">
        <v>45291</v>
      </c>
      <c r="U24" s="373"/>
      <c r="W24" s="373"/>
    </row>
    <row r="25" spans="1:23" ht="20.25" x14ac:dyDescent="0.3">
      <c r="A25" s="230">
        <v>13</v>
      </c>
      <c r="B25" s="229" t="s">
        <v>1713</v>
      </c>
      <c r="C25" s="230">
        <v>39632</v>
      </c>
      <c r="D25" s="230" t="s">
        <v>1896</v>
      </c>
      <c r="E25" s="230">
        <v>1993</v>
      </c>
      <c r="F25" s="230" t="s">
        <v>2122</v>
      </c>
      <c r="G25" s="371" t="s">
        <v>2088</v>
      </c>
      <c r="H25" s="230">
        <v>9</v>
      </c>
      <c r="I25" s="230">
        <v>1</v>
      </c>
      <c r="J25" s="230">
        <v>1</v>
      </c>
      <c r="K25" s="222">
        <v>3082.8</v>
      </c>
      <c r="L25" s="222">
        <v>2075.5</v>
      </c>
      <c r="M25" s="222">
        <v>2751932.5900000003</v>
      </c>
      <c r="N25" s="222">
        <v>2751932.5900000003</v>
      </c>
      <c r="O25" s="222">
        <v>0</v>
      </c>
      <c r="P25" s="222">
        <v>0</v>
      </c>
      <c r="Q25" s="222">
        <v>0</v>
      </c>
      <c r="R25" s="372">
        <v>44927</v>
      </c>
      <c r="S25" s="372">
        <v>45291</v>
      </c>
      <c r="U25" s="373"/>
    </row>
    <row r="26" spans="1:23" ht="20.25" x14ac:dyDescent="0.3">
      <c r="A26" s="230">
        <v>14</v>
      </c>
      <c r="B26" s="229" t="s">
        <v>1714</v>
      </c>
      <c r="C26" s="230">
        <v>39631</v>
      </c>
      <c r="D26" s="230" t="s">
        <v>1896</v>
      </c>
      <c r="E26" s="230">
        <v>1993</v>
      </c>
      <c r="F26" s="230" t="s">
        <v>2122</v>
      </c>
      <c r="G26" s="371" t="s">
        <v>2088</v>
      </c>
      <c r="H26" s="230">
        <v>9</v>
      </c>
      <c r="I26" s="230">
        <v>1</v>
      </c>
      <c r="J26" s="230">
        <v>1</v>
      </c>
      <c r="K26" s="222">
        <v>3089.4</v>
      </c>
      <c r="L26" s="222">
        <v>2076.3000000000002</v>
      </c>
      <c r="M26" s="222">
        <v>2751932.6</v>
      </c>
      <c r="N26" s="222">
        <v>2751932.6</v>
      </c>
      <c r="O26" s="222">
        <v>0</v>
      </c>
      <c r="P26" s="222">
        <v>0</v>
      </c>
      <c r="Q26" s="222">
        <v>0</v>
      </c>
      <c r="R26" s="372">
        <v>44927</v>
      </c>
      <c r="S26" s="372">
        <v>45291</v>
      </c>
      <c r="U26" s="373"/>
    </row>
    <row r="27" spans="1:23" ht="20.25" x14ac:dyDescent="0.3">
      <c r="A27" s="230">
        <v>15</v>
      </c>
      <c r="B27" s="233" t="s">
        <v>3234</v>
      </c>
      <c r="C27" s="230">
        <v>39610</v>
      </c>
      <c r="D27" s="230" t="s">
        <v>1896</v>
      </c>
      <c r="E27" s="230">
        <v>1967</v>
      </c>
      <c r="F27" s="230" t="s">
        <v>2122</v>
      </c>
      <c r="G27" s="371" t="s">
        <v>2088</v>
      </c>
      <c r="H27" s="230">
        <v>5</v>
      </c>
      <c r="I27" s="230">
        <v>4</v>
      </c>
      <c r="J27" s="230" t="s">
        <v>2122</v>
      </c>
      <c r="K27" s="222">
        <v>6160.5</v>
      </c>
      <c r="L27" s="222">
        <v>3874.4</v>
      </c>
      <c r="M27" s="222">
        <v>10423443.880000001</v>
      </c>
      <c r="N27" s="222">
        <v>10423370.515100259</v>
      </c>
      <c r="O27" s="222">
        <v>0</v>
      </c>
      <c r="P27" s="222">
        <v>73.364899741458373</v>
      </c>
      <c r="Q27" s="222">
        <v>0</v>
      </c>
      <c r="R27" s="372">
        <v>44927</v>
      </c>
      <c r="S27" s="372">
        <v>45291</v>
      </c>
      <c r="U27" s="373"/>
      <c r="W27" s="373"/>
    </row>
    <row r="28" spans="1:23" ht="20.25" x14ac:dyDescent="0.3">
      <c r="A28" s="230">
        <v>16</v>
      </c>
      <c r="B28" s="225" t="s">
        <v>3235</v>
      </c>
      <c r="C28" s="230">
        <v>39644</v>
      </c>
      <c r="D28" s="230" t="s">
        <v>1896</v>
      </c>
      <c r="E28" s="230">
        <v>1967</v>
      </c>
      <c r="F28" s="230" t="s">
        <v>2122</v>
      </c>
      <c r="G28" s="371" t="s">
        <v>2088</v>
      </c>
      <c r="H28" s="230">
        <v>5</v>
      </c>
      <c r="I28" s="230">
        <v>6</v>
      </c>
      <c r="J28" s="230" t="s">
        <v>2122</v>
      </c>
      <c r="K28" s="222">
        <v>8835.2999999999993</v>
      </c>
      <c r="L28" s="222">
        <v>5725.6</v>
      </c>
      <c r="M28" s="222">
        <v>16360959.160000002</v>
      </c>
      <c r="N28" s="222">
        <v>16360837.626038253</v>
      </c>
      <c r="O28" s="222">
        <v>0</v>
      </c>
      <c r="P28" s="222">
        <v>121.53396174951685</v>
      </c>
      <c r="Q28" s="222">
        <v>0</v>
      </c>
      <c r="R28" s="372">
        <v>44927</v>
      </c>
      <c r="S28" s="372">
        <v>45291</v>
      </c>
      <c r="U28" s="373"/>
      <c r="W28" s="373"/>
    </row>
    <row r="29" spans="1:23" ht="20.25" x14ac:dyDescent="0.3">
      <c r="A29" s="230">
        <v>17</v>
      </c>
      <c r="B29" s="225" t="s">
        <v>3236</v>
      </c>
      <c r="C29" s="230">
        <v>39646</v>
      </c>
      <c r="D29" s="230" t="s">
        <v>1896</v>
      </c>
      <c r="E29" s="230">
        <v>1967</v>
      </c>
      <c r="F29" s="230" t="s">
        <v>2122</v>
      </c>
      <c r="G29" s="371" t="s">
        <v>2088</v>
      </c>
      <c r="H29" s="230">
        <v>5</v>
      </c>
      <c r="I29" s="230">
        <v>5</v>
      </c>
      <c r="J29" s="230" t="s">
        <v>2122</v>
      </c>
      <c r="K29" s="222">
        <v>7144.9</v>
      </c>
      <c r="L29" s="222">
        <v>4681.3</v>
      </c>
      <c r="M29" s="222">
        <v>12653369.449999999</v>
      </c>
      <c r="N29" s="222">
        <v>12653275.443505049</v>
      </c>
      <c r="O29" s="222">
        <v>0</v>
      </c>
      <c r="P29" s="222">
        <v>94.006494951132836</v>
      </c>
      <c r="Q29" s="222">
        <v>0</v>
      </c>
      <c r="R29" s="372">
        <v>44927</v>
      </c>
      <c r="S29" s="372">
        <v>45291</v>
      </c>
      <c r="U29" s="373"/>
      <c r="W29" s="373"/>
    </row>
    <row r="30" spans="1:23" ht="20.25" x14ac:dyDescent="0.3">
      <c r="A30" s="230">
        <v>18</v>
      </c>
      <c r="B30" s="229" t="s">
        <v>3237</v>
      </c>
      <c r="C30" s="230">
        <v>39638</v>
      </c>
      <c r="D30" s="230" t="s">
        <v>1896</v>
      </c>
      <c r="E30" s="230">
        <v>1967</v>
      </c>
      <c r="F30" s="230" t="s">
        <v>2122</v>
      </c>
      <c r="G30" s="371" t="s">
        <v>2088</v>
      </c>
      <c r="H30" s="230">
        <v>5</v>
      </c>
      <c r="I30" s="230">
        <v>6</v>
      </c>
      <c r="J30" s="230" t="s">
        <v>2122</v>
      </c>
      <c r="K30" s="222">
        <v>9246.5</v>
      </c>
      <c r="L30" s="222">
        <v>5807.9</v>
      </c>
      <c r="M30" s="222">
        <v>14808733.060000001</v>
      </c>
      <c r="N30" s="222">
        <v>14808623.325861242</v>
      </c>
      <c r="O30" s="222">
        <v>0</v>
      </c>
      <c r="P30" s="222">
        <v>109.73413875912391</v>
      </c>
      <c r="Q30" s="222">
        <v>0</v>
      </c>
      <c r="R30" s="372">
        <v>44927</v>
      </c>
      <c r="S30" s="372">
        <v>45291</v>
      </c>
      <c r="U30" s="373"/>
      <c r="W30" s="373"/>
    </row>
    <row r="31" spans="1:23" ht="20.25" x14ac:dyDescent="0.3">
      <c r="A31" s="230">
        <v>19</v>
      </c>
      <c r="B31" s="229" t="s">
        <v>3238</v>
      </c>
      <c r="C31" s="230">
        <v>39403</v>
      </c>
      <c r="D31" s="230" t="s">
        <v>1896</v>
      </c>
      <c r="E31" s="230">
        <v>1962</v>
      </c>
      <c r="F31" s="230" t="s">
        <v>2122</v>
      </c>
      <c r="G31" s="371" t="s">
        <v>2088</v>
      </c>
      <c r="H31" s="230">
        <v>5</v>
      </c>
      <c r="I31" s="230">
        <v>4</v>
      </c>
      <c r="J31" s="230" t="s">
        <v>2122</v>
      </c>
      <c r="K31" s="222">
        <v>5635.9</v>
      </c>
      <c r="L31" s="222">
        <v>3516.3</v>
      </c>
      <c r="M31" s="222">
        <v>8697676.3999999985</v>
      </c>
      <c r="N31" s="222">
        <v>8697603.4772478845</v>
      </c>
      <c r="O31" s="222">
        <v>0</v>
      </c>
      <c r="P31" s="222">
        <v>72.922752114527015</v>
      </c>
      <c r="Q31" s="222">
        <v>0</v>
      </c>
      <c r="R31" s="372">
        <v>44927</v>
      </c>
      <c r="S31" s="372">
        <v>45291</v>
      </c>
      <c r="U31" s="373"/>
      <c r="W31" s="373"/>
    </row>
    <row r="32" spans="1:23" ht="20.25" x14ac:dyDescent="0.3">
      <c r="A32" s="230">
        <v>20</v>
      </c>
      <c r="B32" s="225" t="s">
        <v>3239</v>
      </c>
      <c r="C32" s="230">
        <v>39501</v>
      </c>
      <c r="D32" s="230" t="s">
        <v>1896</v>
      </c>
      <c r="E32" s="230">
        <v>1962</v>
      </c>
      <c r="F32" s="230" t="s">
        <v>2122</v>
      </c>
      <c r="G32" s="371" t="s">
        <v>2088</v>
      </c>
      <c r="H32" s="230">
        <v>5</v>
      </c>
      <c r="I32" s="230">
        <v>3</v>
      </c>
      <c r="J32" s="230" t="s">
        <v>2122</v>
      </c>
      <c r="K32" s="222">
        <v>4133.5</v>
      </c>
      <c r="L32" s="222">
        <v>2566.1</v>
      </c>
      <c r="M32" s="222">
        <v>6851261.4999999991</v>
      </c>
      <c r="N32" s="222">
        <v>6851209.3703370821</v>
      </c>
      <c r="O32" s="222">
        <v>0</v>
      </c>
      <c r="P32" s="222">
        <v>52.129662916820948</v>
      </c>
      <c r="Q32" s="222">
        <v>0</v>
      </c>
      <c r="R32" s="372">
        <v>44927</v>
      </c>
      <c r="S32" s="372">
        <v>45291</v>
      </c>
      <c r="U32" s="373"/>
      <c r="W32" s="373"/>
    </row>
    <row r="33" spans="1:23" ht="20.25" x14ac:dyDescent="0.3">
      <c r="A33" s="230">
        <v>21</v>
      </c>
      <c r="B33" s="225" t="s">
        <v>3240</v>
      </c>
      <c r="C33" s="230">
        <v>39446</v>
      </c>
      <c r="D33" s="230" t="s">
        <v>1896</v>
      </c>
      <c r="E33" s="230">
        <v>1962</v>
      </c>
      <c r="F33" s="230" t="s">
        <v>2122</v>
      </c>
      <c r="G33" s="371" t="s">
        <v>2088</v>
      </c>
      <c r="H33" s="230">
        <v>5</v>
      </c>
      <c r="I33" s="230">
        <v>3</v>
      </c>
      <c r="J33" s="230" t="s">
        <v>2122</v>
      </c>
      <c r="K33" s="222">
        <v>4099.6000000000004</v>
      </c>
      <c r="L33" s="222">
        <v>2554.3000000000002</v>
      </c>
      <c r="M33" s="222">
        <v>6444326.8899999987</v>
      </c>
      <c r="N33" s="222">
        <v>6444275.2217435865</v>
      </c>
      <c r="O33" s="222">
        <v>0</v>
      </c>
      <c r="P33" s="222">
        <v>51.668256412564183</v>
      </c>
      <c r="Q33" s="222">
        <v>0</v>
      </c>
      <c r="R33" s="372">
        <v>44927</v>
      </c>
      <c r="S33" s="372">
        <v>45291</v>
      </c>
      <c r="U33" s="373"/>
      <c r="W33" s="373"/>
    </row>
    <row r="34" spans="1:23" ht="20.25" x14ac:dyDescent="0.3">
      <c r="A34" s="230">
        <v>22</v>
      </c>
      <c r="B34" s="225" t="s">
        <v>3241</v>
      </c>
      <c r="C34" s="230">
        <v>39456</v>
      </c>
      <c r="D34" s="230" t="s">
        <v>1896</v>
      </c>
      <c r="E34" s="230">
        <v>1962</v>
      </c>
      <c r="F34" s="230" t="s">
        <v>2122</v>
      </c>
      <c r="G34" s="371" t="s">
        <v>2088</v>
      </c>
      <c r="H34" s="230">
        <v>5</v>
      </c>
      <c r="I34" s="230">
        <v>3</v>
      </c>
      <c r="J34" s="230" t="s">
        <v>2122</v>
      </c>
      <c r="K34" s="222">
        <v>4090.1</v>
      </c>
      <c r="L34" s="222">
        <v>2540.6999999999998</v>
      </c>
      <c r="M34" s="222">
        <v>6511602.7400000002</v>
      </c>
      <c r="N34" s="222">
        <v>6511550.5074722525</v>
      </c>
      <c r="O34" s="222">
        <v>0</v>
      </c>
      <c r="P34" s="222">
        <v>52.232527747806181</v>
      </c>
      <c r="Q34" s="222">
        <v>0</v>
      </c>
      <c r="R34" s="372">
        <v>44927</v>
      </c>
      <c r="S34" s="372">
        <v>45291</v>
      </c>
      <c r="U34" s="373"/>
      <c r="W34" s="373"/>
    </row>
    <row r="35" spans="1:23" ht="20.25" x14ac:dyDescent="0.3">
      <c r="A35" s="230">
        <v>23</v>
      </c>
      <c r="B35" s="225" t="s">
        <v>3242</v>
      </c>
      <c r="C35" s="230">
        <v>39645</v>
      </c>
      <c r="D35" s="230" t="s">
        <v>1896</v>
      </c>
      <c r="E35" s="230">
        <v>1963</v>
      </c>
      <c r="F35" s="230" t="s">
        <v>2122</v>
      </c>
      <c r="G35" s="371" t="s">
        <v>2088</v>
      </c>
      <c r="H35" s="230">
        <v>5</v>
      </c>
      <c r="I35" s="230">
        <v>3</v>
      </c>
      <c r="J35" s="230" t="s">
        <v>2122</v>
      </c>
      <c r="K35" s="222">
        <v>4162.5</v>
      </c>
      <c r="L35" s="222">
        <v>2592.6</v>
      </c>
      <c r="M35" s="222">
        <v>7250947.7300000004</v>
      </c>
      <c r="N35" s="222">
        <v>7250895.2676444044</v>
      </c>
      <c r="O35" s="222">
        <v>0</v>
      </c>
      <c r="P35" s="222">
        <v>52.462355596419776</v>
      </c>
      <c r="Q35" s="222">
        <v>0</v>
      </c>
      <c r="R35" s="372">
        <v>44927</v>
      </c>
      <c r="S35" s="372">
        <v>45291</v>
      </c>
      <c r="U35" s="373"/>
      <c r="W35" s="373"/>
    </row>
    <row r="36" spans="1:23" ht="20.25" x14ac:dyDescent="0.3">
      <c r="A36" s="230">
        <v>24</v>
      </c>
      <c r="B36" s="225" t="s">
        <v>3243</v>
      </c>
      <c r="C36" s="230">
        <v>39943</v>
      </c>
      <c r="D36" s="230" t="s">
        <v>1896</v>
      </c>
      <c r="E36" s="230">
        <v>1962</v>
      </c>
      <c r="F36" s="230" t="s">
        <v>2122</v>
      </c>
      <c r="G36" s="371" t="s">
        <v>2088</v>
      </c>
      <c r="H36" s="230">
        <v>4</v>
      </c>
      <c r="I36" s="230">
        <v>3</v>
      </c>
      <c r="J36" s="230" t="s">
        <v>2122</v>
      </c>
      <c r="K36" s="222">
        <v>3569</v>
      </c>
      <c r="L36" s="222">
        <v>2062.6</v>
      </c>
      <c r="M36" s="222">
        <v>144035.63</v>
      </c>
      <c r="N36" s="222">
        <v>144035.63</v>
      </c>
      <c r="O36" s="222">
        <v>0</v>
      </c>
      <c r="P36" s="222">
        <v>0</v>
      </c>
      <c r="Q36" s="222">
        <v>0</v>
      </c>
      <c r="R36" s="372">
        <v>44927</v>
      </c>
      <c r="S36" s="372">
        <v>45291</v>
      </c>
      <c r="U36" s="373"/>
    </row>
    <row r="37" spans="1:23" ht="20.25" x14ac:dyDescent="0.3">
      <c r="A37" s="230">
        <v>25</v>
      </c>
      <c r="B37" s="229" t="s">
        <v>3244</v>
      </c>
      <c r="C37" s="230">
        <v>39898</v>
      </c>
      <c r="D37" s="230" t="s">
        <v>1896</v>
      </c>
      <c r="E37" s="230">
        <v>1962</v>
      </c>
      <c r="F37" s="230" t="s">
        <v>2122</v>
      </c>
      <c r="G37" s="371" t="s">
        <v>2088</v>
      </c>
      <c r="H37" s="230">
        <v>4</v>
      </c>
      <c r="I37" s="230">
        <v>3</v>
      </c>
      <c r="J37" s="230" t="s">
        <v>2122</v>
      </c>
      <c r="K37" s="222">
        <v>3578.6</v>
      </c>
      <c r="L37" s="222">
        <v>2064.1</v>
      </c>
      <c r="M37" s="222">
        <v>63394.79</v>
      </c>
      <c r="N37" s="222">
        <v>63394.79</v>
      </c>
      <c r="O37" s="222">
        <v>0</v>
      </c>
      <c r="P37" s="222">
        <v>0</v>
      </c>
      <c r="Q37" s="222">
        <v>0</v>
      </c>
      <c r="R37" s="372">
        <v>44927</v>
      </c>
      <c r="S37" s="372">
        <v>45291</v>
      </c>
      <c r="U37" s="373"/>
    </row>
    <row r="38" spans="1:23" ht="20.25" x14ac:dyDescent="0.3">
      <c r="A38" s="230">
        <v>26</v>
      </c>
      <c r="B38" s="225" t="s">
        <v>3245</v>
      </c>
      <c r="C38" s="230">
        <v>39932</v>
      </c>
      <c r="D38" s="230" t="s">
        <v>1896</v>
      </c>
      <c r="E38" s="230">
        <v>1962</v>
      </c>
      <c r="F38" s="230" t="s">
        <v>2122</v>
      </c>
      <c r="G38" s="371" t="s">
        <v>2088</v>
      </c>
      <c r="H38" s="230">
        <v>4</v>
      </c>
      <c r="I38" s="230">
        <v>3</v>
      </c>
      <c r="J38" s="230" t="s">
        <v>2122</v>
      </c>
      <c r="K38" s="222">
        <v>3561</v>
      </c>
      <c r="L38" s="222">
        <v>2051.5</v>
      </c>
      <c r="M38" s="222">
        <v>131029.07</v>
      </c>
      <c r="N38" s="222">
        <v>131029.07</v>
      </c>
      <c r="O38" s="222">
        <v>0</v>
      </c>
      <c r="P38" s="222">
        <v>0</v>
      </c>
      <c r="Q38" s="222">
        <v>0</v>
      </c>
      <c r="R38" s="372">
        <v>44927</v>
      </c>
      <c r="S38" s="372">
        <v>45291</v>
      </c>
      <c r="U38" s="373"/>
    </row>
    <row r="39" spans="1:23" ht="20.25" x14ac:dyDescent="0.3">
      <c r="A39" s="230">
        <v>27</v>
      </c>
      <c r="B39" s="225" t="s">
        <v>3246</v>
      </c>
      <c r="C39" s="230">
        <v>40028</v>
      </c>
      <c r="D39" s="230" t="s">
        <v>1896</v>
      </c>
      <c r="E39" s="230">
        <v>1960</v>
      </c>
      <c r="F39" s="230" t="s">
        <v>2122</v>
      </c>
      <c r="G39" s="371" t="s">
        <v>2088</v>
      </c>
      <c r="H39" s="230">
        <v>4</v>
      </c>
      <c r="I39" s="230">
        <v>3</v>
      </c>
      <c r="J39" s="230" t="s">
        <v>2122</v>
      </c>
      <c r="K39" s="222">
        <v>3547.9</v>
      </c>
      <c r="L39" s="222">
        <v>2038.7</v>
      </c>
      <c r="M39" s="222">
        <v>3544730.14</v>
      </c>
      <c r="N39" s="222">
        <v>3544730.14</v>
      </c>
      <c r="O39" s="222">
        <v>0</v>
      </c>
      <c r="P39" s="222">
        <v>0</v>
      </c>
      <c r="Q39" s="222">
        <v>0</v>
      </c>
      <c r="R39" s="372">
        <v>44927</v>
      </c>
      <c r="S39" s="372">
        <v>45291</v>
      </c>
      <c r="U39" s="373"/>
    </row>
    <row r="40" spans="1:23" ht="20.25" x14ac:dyDescent="0.3">
      <c r="A40" s="230">
        <v>28</v>
      </c>
      <c r="B40" s="229" t="s">
        <v>1573</v>
      </c>
      <c r="C40" s="230">
        <v>40155</v>
      </c>
      <c r="D40" s="230" t="s">
        <v>1896</v>
      </c>
      <c r="E40" s="230">
        <v>1996</v>
      </c>
      <c r="F40" s="230" t="s">
        <v>2122</v>
      </c>
      <c r="G40" s="371" t="s">
        <v>2088</v>
      </c>
      <c r="H40" s="230">
        <v>10</v>
      </c>
      <c r="I40" s="230">
        <v>2</v>
      </c>
      <c r="J40" s="230">
        <v>2</v>
      </c>
      <c r="K40" s="222">
        <v>6847.8</v>
      </c>
      <c r="L40" s="222">
        <v>4580.3</v>
      </c>
      <c r="M40" s="222">
        <v>4766404.0699999994</v>
      </c>
      <c r="N40" s="222">
        <v>4766404.0699999994</v>
      </c>
      <c r="O40" s="222">
        <v>0</v>
      </c>
      <c r="P40" s="222">
        <v>0</v>
      </c>
      <c r="Q40" s="222">
        <v>0</v>
      </c>
      <c r="R40" s="372">
        <v>44927</v>
      </c>
      <c r="S40" s="372">
        <v>45291</v>
      </c>
      <c r="U40" s="373"/>
    </row>
    <row r="41" spans="1:23" ht="20.25" x14ac:dyDescent="0.3">
      <c r="A41" s="230">
        <v>29</v>
      </c>
      <c r="B41" s="229" t="s">
        <v>1716</v>
      </c>
      <c r="C41" s="230">
        <v>39781</v>
      </c>
      <c r="D41" s="230" t="s">
        <v>1896</v>
      </c>
      <c r="E41" s="230">
        <v>1996</v>
      </c>
      <c r="F41" s="230" t="s">
        <v>2122</v>
      </c>
      <c r="G41" s="371" t="s">
        <v>2088</v>
      </c>
      <c r="H41" s="230">
        <v>9</v>
      </c>
      <c r="I41" s="230">
        <v>4</v>
      </c>
      <c r="J41" s="230">
        <v>6</v>
      </c>
      <c r="K41" s="222">
        <v>19302.8</v>
      </c>
      <c r="L41" s="222">
        <v>13939.2</v>
      </c>
      <c r="M41" s="222">
        <v>13142961.710000001</v>
      </c>
      <c r="N41" s="222">
        <v>13142961.710000001</v>
      </c>
      <c r="O41" s="222">
        <v>0</v>
      </c>
      <c r="P41" s="222">
        <v>0</v>
      </c>
      <c r="Q41" s="222">
        <v>0</v>
      </c>
      <c r="R41" s="372">
        <v>44927</v>
      </c>
      <c r="S41" s="372">
        <v>45291</v>
      </c>
      <c r="U41" s="373"/>
    </row>
    <row r="42" spans="1:23" ht="20.25" x14ac:dyDescent="0.3">
      <c r="A42" s="230">
        <v>30</v>
      </c>
      <c r="B42" s="229" t="s">
        <v>1712</v>
      </c>
      <c r="C42" s="230">
        <v>46149</v>
      </c>
      <c r="D42" s="230" t="s">
        <v>1896</v>
      </c>
      <c r="E42" s="230">
        <v>2004</v>
      </c>
      <c r="F42" s="230" t="s">
        <v>2122</v>
      </c>
      <c r="G42" s="371" t="s">
        <v>2092</v>
      </c>
      <c r="H42" s="230">
        <v>10</v>
      </c>
      <c r="I42" s="230">
        <v>6</v>
      </c>
      <c r="J42" s="230">
        <v>2</v>
      </c>
      <c r="K42" s="222">
        <v>18634</v>
      </c>
      <c r="L42" s="222">
        <v>15001.9</v>
      </c>
      <c r="M42" s="222">
        <v>4507318.66</v>
      </c>
      <c r="N42" s="222">
        <v>4507318.66</v>
      </c>
      <c r="O42" s="222">
        <v>0</v>
      </c>
      <c r="P42" s="222">
        <v>0</v>
      </c>
      <c r="Q42" s="222">
        <v>0</v>
      </c>
      <c r="R42" s="372">
        <v>44927</v>
      </c>
      <c r="S42" s="372">
        <v>45291</v>
      </c>
      <c r="U42" s="373"/>
    </row>
    <row r="43" spans="1:23" ht="20.25" x14ac:dyDescent="0.3">
      <c r="A43" s="230">
        <v>31</v>
      </c>
      <c r="B43" s="229" t="s">
        <v>2822</v>
      </c>
      <c r="C43" s="230">
        <v>39784</v>
      </c>
      <c r="D43" s="230" t="s">
        <v>1896</v>
      </c>
      <c r="E43" s="230">
        <v>2003</v>
      </c>
      <c r="F43" s="230" t="s">
        <v>2122</v>
      </c>
      <c r="G43" s="371" t="s">
        <v>2823</v>
      </c>
      <c r="H43" s="230">
        <v>9</v>
      </c>
      <c r="I43" s="230">
        <v>6</v>
      </c>
      <c r="J43" s="230">
        <v>2</v>
      </c>
      <c r="K43" s="222">
        <v>15260.18</v>
      </c>
      <c r="L43" s="222">
        <v>13417.68</v>
      </c>
      <c r="M43" s="222">
        <v>4467352.8899999997</v>
      </c>
      <c r="N43" s="222">
        <v>4467352.8899999997</v>
      </c>
      <c r="O43" s="222">
        <v>0</v>
      </c>
      <c r="P43" s="222">
        <v>0</v>
      </c>
      <c r="Q43" s="222">
        <v>0</v>
      </c>
      <c r="R43" s="372">
        <v>44927</v>
      </c>
      <c r="S43" s="372">
        <v>45291</v>
      </c>
      <c r="U43" s="373"/>
    </row>
    <row r="44" spans="1:23" ht="20.25" x14ac:dyDescent="0.3">
      <c r="A44" s="230">
        <v>32</v>
      </c>
      <c r="B44" s="229" t="s">
        <v>1717</v>
      </c>
      <c r="C44" s="230">
        <v>39796</v>
      </c>
      <c r="D44" s="230" t="s">
        <v>1896</v>
      </c>
      <c r="E44" s="230">
        <v>2003</v>
      </c>
      <c r="F44" s="230" t="s">
        <v>2122</v>
      </c>
      <c r="G44" s="371" t="s">
        <v>2088</v>
      </c>
      <c r="H44" s="230">
        <v>9</v>
      </c>
      <c r="I44" s="230">
        <v>7</v>
      </c>
      <c r="J44" s="230">
        <v>5</v>
      </c>
      <c r="K44" s="222">
        <v>18278.849999999999</v>
      </c>
      <c r="L44" s="222">
        <v>12033.8</v>
      </c>
      <c r="M44" s="222">
        <v>10735953.879999999</v>
      </c>
      <c r="N44" s="222">
        <v>10735953.879999999</v>
      </c>
      <c r="O44" s="222">
        <v>0</v>
      </c>
      <c r="P44" s="222">
        <v>0</v>
      </c>
      <c r="Q44" s="222">
        <v>0</v>
      </c>
      <c r="R44" s="372">
        <v>44927</v>
      </c>
      <c r="S44" s="372">
        <v>45291</v>
      </c>
      <c r="U44" s="373"/>
    </row>
    <row r="45" spans="1:23" ht="20.25" x14ac:dyDescent="0.3">
      <c r="A45" s="230">
        <v>33</v>
      </c>
      <c r="B45" s="229" t="s">
        <v>2131</v>
      </c>
      <c r="C45" s="230">
        <v>39813</v>
      </c>
      <c r="D45" s="230" t="s">
        <v>1896</v>
      </c>
      <c r="E45" s="230">
        <v>1999</v>
      </c>
      <c r="F45" s="230" t="s">
        <v>2122</v>
      </c>
      <c r="G45" s="371" t="s">
        <v>2089</v>
      </c>
      <c r="H45" s="230">
        <v>9</v>
      </c>
      <c r="I45" s="230">
        <v>13</v>
      </c>
      <c r="J45" s="230">
        <v>6</v>
      </c>
      <c r="K45" s="222">
        <v>25066.7</v>
      </c>
      <c r="L45" s="222">
        <v>16500.400000000001</v>
      </c>
      <c r="M45" s="222">
        <v>13046621.109999999</v>
      </c>
      <c r="N45" s="222">
        <v>13046621.109999999</v>
      </c>
      <c r="O45" s="222">
        <v>0</v>
      </c>
      <c r="P45" s="222">
        <v>0</v>
      </c>
      <c r="Q45" s="222">
        <v>0</v>
      </c>
      <c r="R45" s="372">
        <v>44927</v>
      </c>
      <c r="S45" s="372">
        <v>45291</v>
      </c>
      <c r="U45" s="373"/>
    </row>
    <row r="46" spans="1:23" ht="20.25" x14ac:dyDescent="0.3">
      <c r="A46" s="230">
        <v>34</v>
      </c>
      <c r="B46" s="229" t="s">
        <v>2132</v>
      </c>
      <c r="C46" s="230">
        <v>39809</v>
      </c>
      <c r="D46" s="230" t="s">
        <v>1896</v>
      </c>
      <c r="E46" s="230">
        <v>2004</v>
      </c>
      <c r="F46" s="230" t="s">
        <v>2122</v>
      </c>
      <c r="G46" s="371" t="s">
        <v>2097</v>
      </c>
      <c r="H46" s="230">
        <v>9</v>
      </c>
      <c r="I46" s="230">
        <v>12</v>
      </c>
      <c r="J46" s="230">
        <v>1</v>
      </c>
      <c r="K46" s="222">
        <v>16399.3</v>
      </c>
      <c r="L46" s="222">
        <v>11188.9</v>
      </c>
      <c r="M46" s="222">
        <v>2381292.94</v>
      </c>
      <c r="N46" s="222">
        <v>2381292.94</v>
      </c>
      <c r="O46" s="222">
        <v>0</v>
      </c>
      <c r="P46" s="222">
        <v>0</v>
      </c>
      <c r="Q46" s="222">
        <v>0</v>
      </c>
      <c r="R46" s="372">
        <v>44927</v>
      </c>
      <c r="S46" s="372">
        <v>45291</v>
      </c>
      <c r="U46" s="373"/>
    </row>
    <row r="47" spans="1:23" ht="20.25" x14ac:dyDescent="0.3">
      <c r="A47" s="230">
        <v>35</v>
      </c>
      <c r="B47" s="229" t="s">
        <v>3247</v>
      </c>
      <c r="C47" s="230">
        <v>40382</v>
      </c>
      <c r="D47" s="230" t="s">
        <v>1896</v>
      </c>
      <c r="E47" s="230">
        <v>1960</v>
      </c>
      <c r="F47" s="230" t="s">
        <v>2122</v>
      </c>
      <c r="G47" s="371" t="s">
        <v>2088</v>
      </c>
      <c r="H47" s="230">
        <v>4</v>
      </c>
      <c r="I47" s="230">
        <v>4</v>
      </c>
      <c r="J47" s="230" t="s">
        <v>2122</v>
      </c>
      <c r="K47" s="222">
        <v>4672.5200000000004</v>
      </c>
      <c r="L47" s="222">
        <v>2807.1</v>
      </c>
      <c r="M47" s="222">
        <v>8104799.2600000007</v>
      </c>
      <c r="N47" s="222">
        <v>8104741.4972498911</v>
      </c>
      <c r="O47" s="222">
        <v>0</v>
      </c>
      <c r="P47" s="222">
        <v>57.762750109243136</v>
      </c>
      <c r="Q47" s="222">
        <v>0</v>
      </c>
      <c r="R47" s="372">
        <v>44927</v>
      </c>
      <c r="S47" s="372">
        <v>45291</v>
      </c>
      <c r="U47" s="373"/>
      <c r="W47" s="373"/>
    </row>
    <row r="48" spans="1:23" ht="20.25" x14ac:dyDescent="0.3">
      <c r="A48" s="230">
        <v>36</v>
      </c>
      <c r="B48" s="225" t="s">
        <v>796</v>
      </c>
      <c r="C48" s="230">
        <v>40557</v>
      </c>
      <c r="D48" s="230" t="s">
        <v>1896</v>
      </c>
      <c r="E48" s="230">
        <v>1952</v>
      </c>
      <c r="F48" s="230" t="s">
        <v>2122</v>
      </c>
      <c r="G48" s="371" t="s">
        <v>2090</v>
      </c>
      <c r="H48" s="230">
        <v>2</v>
      </c>
      <c r="I48" s="230">
        <v>2</v>
      </c>
      <c r="J48" s="230" t="s">
        <v>2122</v>
      </c>
      <c r="K48" s="222">
        <v>1542.4</v>
      </c>
      <c r="L48" s="222">
        <v>844.4</v>
      </c>
      <c r="M48" s="222">
        <v>1766962.17</v>
      </c>
      <c r="N48" s="222">
        <v>1766962.17</v>
      </c>
      <c r="O48" s="222">
        <v>0</v>
      </c>
      <c r="P48" s="222">
        <v>0</v>
      </c>
      <c r="Q48" s="222">
        <v>0</v>
      </c>
      <c r="R48" s="372">
        <v>44927</v>
      </c>
      <c r="S48" s="372">
        <v>45291</v>
      </c>
      <c r="U48" s="373"/>
    </row>
    <row r="49" spans="1:23" ht="20.25" x14ac:dyDescent="0.3">
      <c r="A49" s="230">
        <v>37</v>
      </c>
      <c r="B49" s="229" t="s">
        <v>2133</v>
      </c>
      <c r="C49" s="230">
        <v>40558</v>
      </c>
      <c r="D49" s="230" t="s">
        <v>1896</v>
      </c>
      <c r="E49" s="230">
        <v>1952</v>
      </c>
      <c r="F49" s="230" t="s">
        <v>2122</v>
      </c>
      <c r="G49" s="371" t="s">
        <v>2090</v>
      </c>
      <c r="H49" s="230">
        <v>2</v>
      </c>
      <c r="I49" s="230">
        <v>1</v>
      </c>
      <c r="J49" s="230" t="s">
        <v>2122</v>
      </c>
      <c r="K49" s="222">
        <v>1007.8</v>
      </c>
      <c r="L49" s="222">
        <v>509.4</v>
      </c>
      <c r="M49" s="222">
        <v>956777.69</v>
      </c>
      <c r="N49" s="222">
        <v>956777.69</v>
      </c>
      <c r="O49" s="222">
        <v>0</v>
      </c>
      <c r="P49" s="222">
        <v>0</v>
      </c>
      <c r="Q49" s="222">
        <v>0</v>
      </c>
      <c r="R49" s="372">
        <v>44927</v>
      </c>
      <c r="S49" s="372">
        <v>45291</v>
      </c>
      <c r="U49" s="373"/>
    </row>
    <row r="50" spans="1:23" ht="20.25" x14ac:dyDescent="0.3">
      <c r="A50" s="230">
        <v>38</v>
      </c>
      <c r="B50" s="229" t="s">
        <v>2754</v>
      </c>
      <c r="C50" s="230">
        <v>39830</v>
      </c>
      <c r="D50" s="230" t="s">
        <v>1897</v>
      </c>
      <c r="E50" s="230">
        <v>1987</v>
      </c>
      <c r="F50" s="230" t="s">
        <v>2122</v>
      </c>
      <c r="G50" s="371" t="s">
        <v>2088</v>
      </c>
      <c r="H50" s="230">
        <v>5</v>
      </c>
      <c r="I50" s="230">
        <v>6</v>
      </c>
      <c r="J50" s="230" t="s">
        <v>2122</v>
      </c>
      <c r="K50" s="222">
        <v>4468.8</v>
      </c>
      <c r="L50" s="222" t="s">
        <v>2122</v>
      </c>
      <c r="M50" s="222">
        <v>379240.57</v>
      </c>
      <c r="N50" s="222">
        <v>379240.57</v>
      </c>
      <c r="O50" s="222">
        <v>0</v>
      </c>
      <c r="P50" s="222">
        <v>0</v>
      </c>
      <c r="Q50" s="222">
        <v>0</v>
      </c>
      <c r="R50" s="372">
        <v>44927</v>
      </c>
      <c r="S50" s="372">
        <v>45291</v>
      </c>
      <c r="U50" s="373"/>
    </row>
    <row r="51" spans="1:23" ht="20.25" x14ac:dyDescent="0.3">
      <c r="A51" s="230">
        <v>39</v>
      </c>
      <c r="B51" s="229" t="s">
        <v>3248</v>
      </c>
      <c r="C51" s="230">
        <v>40681</v>
      </c>
      <c r="D51" s="230" t="s">
        <v>1896</v>
      </c>
      <c r="E51" s="230">
        <v>1961</v>
      </c>
      <c r="F51" s="230" t="s">
        <v>2122</v>
      </c>
      <c r="G51" s="371" t="s">
        <v>2088</v>
      </c>
      <c r="H51" s="230">
        <v>5</v>
      </c>
      <c r="I51" s="230">
        <v>3</v>
      </c>
      <c r="J51" s="230" t="s">
        <v>2122</v>
      </c>
      <c r="K51" s="222">
        <v>3996.13</v>
      </c>
      <c r="L51" s="222">
        <v>2550.9</v>
      </c>
      <c r="M51" s="222">
        <v>5980133.7599999998</v>
      </c>
      <c r="N51" s="222">
        <v>5980086.7927522641</v>
      </c>
      <c r="O51" s="222">
        <v>0</v>
      </c>
      <c r="P51" s="222">
        <v>46.967247735519955</v>
      </c>
      <c r="Q51" s="222">
        <v>0</v>
      </c>
      <c r="R51" s="372">
        <v>44927</v>
      </c>
      <c r="S51" s="372">
        <v>45291</v>
      </c>
      <c r="U51" s="373"/>
      <c r="W51" s="373"/>
    </row>
    <row r="52" spans="1:23" ht="20.25" x14ac:dyDescent="0.3">
      <c r="A52" s="230">
        <v>40</v>
      </c>
      <c r="B52" s="229" t="s">
        <v>3249</v>
      </c>
      <c r="C52" s="230">
        <v>40670</v>
      </c>
      <c r="D52" s="230" t="s">
        <v>1896</v>
      </c>
      <c r="E52" s="230">
        <v>1961</v>
      </c>
      <c r="F52" s="230" t="s">
        <v>2122</v>
      </c>
      <c r="G52" s="371" t="s">
        <v>2088</v>
      </c>
      <c r="H52" s="230">
        <v>4</v>
      </c>
      <c r="I52" s="230">
        <v>3</v>
      </c>
      <c r="J52" s="230" t="s">
        <v>2122</v>
      </c>
      <c r="K52" s="222">
        <v>3424.8</v>
      </c>
      <c r="L52" s="222">
        <v>2041.7</v>
      </c>
      <c r="M52" s="222">
        <v>6008721.4799999995</v>
      </c>
      <c r="N52" s="222">
        <v>6008679.1326861167</v>
      </c>
      <c r="O52" s="222">
        <v>0</v>
      </c>
      <c r="P52" s="222">
        <v>42.347313882871809</v>
      </c>
      <c r="Q52" s="222">
        <v>0</v>
      </c>
      <c r="R52" s="372">
        <v>44927</v>
      </c>
      <c r="S52" s="372">
        <v>45291</v>
      </c>
      <c r="U52" s="373"/>
      <c r="W52" s="373"/>
    </row>
    <row r="53" spans="1:23" ht="20.25" x14ac:dyDescent="0.3">
      <c r="A53" s="230">
        <v>41</v>
      </c>
      <c r="B53" s="229" t="s">
        <v>3250</v>
      </c>
      <c r="C53" s="230">
        <v>40672</v>
      </c>
      <c r="D53" s="230" t="s">
        <v>1896</v>
      </c>
      <c r="E53" s="230">
        <v>1961</v>
      </c>
      <c r="F53" s="230" t="s">
        <v>2122</v>
      </c>
      <c r="G53" s="371" t="s">
        <v>2088</v>
      </c>
      <c r="H53" s="230">
        <v>5</v>
      </c>
      <c r="I53" s="230">
        <v>3</v>
      </c>
      <c r="J53" s="230" t="s">
        <v>2122</v>
      </c>
      <c r="K53" s="222">
        <v>4024.5</v>
      </c>
      <c r="L53" s="222">
        <v>2545.4</v>
      </c>
      <c r="M53" s="222">
        <v>6442618.1600000001</v>
      </c>
      <c r="N53" s="222">
        <v>6442569.788591912</v>
      </c>
      <c r="O53" s="222">
        <v>0</v>
      </c>
      <c r="P53" s="222">
        <v>48.371408087904342</v>
      </c>
      <c r="Q53" s="222">
        <v>0</v>
      </c>
      <c r="R53" s="372">
        <v>44927</v>
      </c>
      <c r="S53" s="372">
        <v>45291</v>
      </c>
      <c r="U53" s="373"/>
      <c r="W53" s="373"/>
    </row>
    <row r="54" spans="1:23" ht="20.25" x14ac:dyDescent="0.3">
      <c r="A54" s="230">
        <v>42</v>
      </c>
      <c r="B54" s="225" t="s">
        <v>3251</v>
      </c>
      <c r="C54" s="230">
        <v>40674</v>
      </c>
      <c r="D54" s="230" t="s">
        <v>1896</v>
      </c>
      <c r="E54" s="230">
        <v>1961</v>
      </c>
      <c r="F54" s="230" t="s">
        <v>2122</v>
      </c>
      <c r="G54" s="371" t="s">
        <v>2088</v>
      </c>
      <c r="H54" s="230">
        <v>4</v>
      </c>
      <c r="I54" s="230">
        <v>3</v>
      </c>
      <c r="J54" s="230" t="s">
        <v>2122</v>
      </c>
      <c r="K54" s="222">
        <v>3468.8</v>
      </c>
      <c r="L54" s="222">
        <v>2038.8</v>
      </c>
      <c r="M54" s="222">
        <v>3533744.06</v>
      </c>
      <c r="N54" s="222">
        <v>3533715.033022718</v>
      </c>
      <c r="O54" s="222">
        <v>0</v>
      </c>
      <c r="P54" s="222">
        <v>29.026977281918796</v>
      </c>
      <c r="Q54" s="222">
        <v>0</v>
      </c>
      <c r="R54" s="372">
        <v>44927</v>
      </c>
      <c r="S54" s="372">
        <v>45291</v>
      </c>
      <c r="U54" s="373"/>
      <c r="W54" s="373"/>
    </row>
    <row r="55" spans="1:23" ht="20.25" x14ac:dyDescent="0.3">
      <c r="A55" s="230">
        <v>43</v>
      </c>
      <c r="B55" s="229" t="s">
        <v>3252</v>
      </c>
      <c r="C55" s="230">
        <v>40675</v>
      </c>
      <c r="D55" s="230" t="s">
        <v>1896</v>
      </c>
      <c r="E55" s="230">
        <v>1961</v>
      </c>
      <c r="F55" s="230" t="s">
        <v>2122</v>
      </c>
      <c r="G55" s="371" t="s">
        <v>2088</v>
      </c>
      <c r="H55" s="230">
        <v>5</v>
      </c>
      <c r="I55" s="230">
        <v>4</v>
      </c>
      <c r="J55" s="230" t="s">
        <v>2122</v>
      </c>
      <c r="K55" s="222">
        <v>5468.48</v>
      </c>
      <c r="L55" s="222">
        <v>3483.5</v>
      </c>
      <c r="M55" s="222">
        <v>3942424.69</v>
      </c>
      <c r="N55" s="222">
        <v>3942394.4471429731</v>
      </c>
      <c r="O55" s="222">
        <v>0</v>
      </c>
      <c r="P55" s="222">
        <v>30.242857026661259</v>
      </c>
      <c r="Q55" s="222">
        <v>0</v>
      </c>
      <c r="R55" s="372">
        <v>44927</v>
      </c>
      <c r="S55" s="372">
        <v>45291</v>
      </c>
      <c r="U55" s="373"/>
      <c r="W55" s="373"/>
    </row>
    <row r="56" spans="1:23" ht="20.25" x14ac:dyDescent="0.3">
      <c r="A56" s="230">
        <v>44</v>
      </c>
      <c r="B56" s="229" t="s">
        <v>2753</v>
      </c>
      <c r="C56" s="230">
        <v>39908</v>
      </c>
      <c r="D56" s="230" t="s">
        <v>1897</v>
      </c>
      <c r="E56" s="230">
        <v>1994</v>
      </c>
      <c r="F56" s="230" t="s">
        <v>2122</v>
      </c>
      <c r="G56" s="371" t="s">
        <v>2088</v>
      </c>
      <c r="H56" s="230">
        <v>5</v>
      </c>
      <c r="I56" s="230">
        <v>6</v>
      </c>
      <c r="J56" s="230" t="s">
        <v>2122</v>
      </c>
      <c r="K56" s="222">
        <v>7297.84</v>
      </c>
      <c r="L56" s="222" t="s">
        <v>2122</v>
      </c>
      <c r="M56" s="222">
        <v>399603.72</v>
      </c>
      <c r="N56" s="222">
        <v>399603.72</v>
      </c>
      <c r="O56" s="222">
        <v>0</v>
      </c>
      <c r="P56" s="222">
        <v>0</v>
      </c>
      <c r="Q56" s="222">
        <v>0</v>
      </c>
      <c r="R56" s="372">
        <v>44927</v>
      </c>
      <c r="S56" s="372">
        <v>45291</v>
      </c>
      <c r="U56" s="373"/>
    </row>
    <row r="57" spans="1:23" ht="20.25" x14ac:dyDescent="0.3">
      <c r="A57" s="230">
        <v>45</v>
      </c>
      <c r="B57" s="229" t="s">
        <v>1838</v>
      </c>
      <c r="C57" s="230">
        <v>40787</v>
      </c>
      <c r="D57" s="230" t="s">
        <v>1896</v>
      </c>
      <c r="E57" s="230">
        <v>1959</v>
      </c>
      <c r="F57" s="230" t="s">
        <v>2122</v>
      </c>
      <c r="G57" s="371" t="s">
        <v>2090</v>
      </c>
      <c r="H57" s="230">
        <v>4</v>
      </c>
      <c r="I57" s="230">
        <v>4</v>
      </c>
      <c r="J57" s="230" t="s">
        <v>2122</v>
      </c>
      <c r="K57" s="222">
        <v>4165.38</v>
      </c>
      <c r="L57" s="222">
        <v>2544.6999999999998</v>
      </c>
      <c r="M57" s="222">
        <v>2564635.44</v>
      </c>
      <c r="N57" s="222">
        <v>2564635.44</v>
      </c>
      <c r="O57" s="222">
        <v>0</v>
      </c>
      <c r="P57" s="222">
        <v>0</v>
      </c>
      <c r="Q57" s="222">
        <v>0</v>
      </c>
      <c r="R57" s="372">
        <v>44927</v>
      </c>
      <c r="S57" s="372">
        <v>45291</v>
      </c>
      <c r="U57" s="373"/>
    </row>
    <row r="58" spans="1:23" ht="20.25" x14ac:dyDescent="0.3">
      <c r="A58" s="230">
        <v>46</v>
      </c>
      <c r="B58" s="229" t="s">
        <v>116</v>
      </c>
      <c r="C58" s="230">
        <v>40808</v>
      </c>
      <c r="D58" s="230" t="s">
        <v>1896</v>
      </c>
      <c r="E58" s="230">
        <v>1961</v>
      </c>
      <c r="F58" s="230" t="s">
        <v>2122</v>
      </c>
      <c r="G58" s="371" t="s">
        <v>2088</v>
      </c>
      <c r="H58" s="230">
        <v>5</v>
      </c>
      <c r="I58" s="230">
        <v>3</v>
      </c>
      <c r="J58" s="230" t="s">
        <v>2122</v>
      </c>
      <c r="K58" s="222">
        <v>3972.22</v>
      </c>
      <c r="L58" s="222">
        <v>2567.9</v>
      </c>
      <c r="M58" s="222">
        <v>5363035.43</v>
      </c>
      <c r="N58" s="222">
        <v>5363009.661117224</v>
      </c>
      <c r="O58" s="222">
        <v>0</v>
      </c>
      <c r="P58" s="222">
        <v>25.76888277577893</v>
      </c>
      <c r="Q58" s="222">
        <v>0</v>
      </c>
      <c r="R58" s="372">
        <v>44927</v>
      </c>
      <c r="S58" s="372">
        <v>45291</v>
      </c>
      <c r="U58" s="373"/>
      <c r="W58" s="373"/>
    </row>
    <row r="59" spans="1:23" ht="20.25" x14ac:dyDescent="0.3">
      <c r="A59" s="230">
        <v>47</v>
      </c>
      <c r="B59" s="229" t="s">
        <v>3253</v>
      </c>
      <c r="C59" s="230">
        <v>40804</v>
      </c>
      <c r="D59" s="230" t="s">
        <v>1896</v>
      </c>
      <c r="E59" s="230">
        <v>1961</v>
      </c>
      <c r="F59" s="230" t="s">
        <v>2122</v>
      </c>
      <c r="G59" s="371" t="s">
        <v>2088</v>
      </c>
      <c r="H59" s="230">
        <v>5</v>
      </c>
      <c r="I59" s="230">
        <v>3</v>
      </c>
      <c r="J59" s="230" t="s">
        <v>2122</v>
      </c>
      <c r="K59" s="222">
        <v>4149.47</v>
      </c>
      <c r="L59" s="222">
        <v>2725.4</v>
      </c>
      <c r="M59" s="222">
        <v>6285697.7199999997</v>
      </c>
      <c r="N59" s="222">
        <v>6285648.410395408</v>
      </c>
      <c r="O59" s="222">
        <v>0</v>
      </c>
      <c r="P59" s="222">
        <v>49.309604591891294</v>
      </c>
      <c r="Q59" s="222">
        <v>0</v>
      </c>
      <c r="R59" s="372">
        <v>44927</v>
      </c>
      <c r="S59" s="372">
        <v>45291</v>
      </c>
      <c r="U59" s="373"/>
      <c r="W59" s="373"/>
    </row>
    <row r="60" spans="1:23" ht="20.25" x14ac:dyDescent="0.3">
      <c r="A60" s="230">
        <v>48</v>
      </c>
      <c r="B60" s="229" t="s">
        <v>1715</v>
      </c>
      <c r="C60" s="230">
        <v>40836</v>
      </c>
      <c r="D60" s="230" t="s">
        <v>1896</v>
      </c>
      <c r="E60" s="230">
        <v>1992</v>
      </c>
      <c r="F60" s="230" t="s">
        <v>2122</v>
      </c>
      <c r="G60" s="371" t="s">
        <v>2088</v>
      </c>
      <c r="H60" s="230">
        <v>10</v>
      </c>
      <c r="I60" s="230">
        <v>2</v>
      </c>
      <c r="J60" s="230">
        <v>2</v>
      </c>
      <c r="K60" s="222">
        <v>6599.8</v>
      </c>
      <c r="L60" s="222">
        <v>4611.5</v>
      </c>
      <c r="M60" s="222">
        <v>4499244.09</v>
      </c>
      <c r="N60" s="222">
        <v>4499244.09</v>
      </c>
      <c r="O60" s="222">
        <v>0</v>
      </c>
      <c r="P60" s="222">
        <v>0</v>
      </c>
      <c r="Q60" s="222">
        <v>0</v>
      </c>
      <c r="R60" s="372">
        <v>44927</v>
      </c>
      <c r="S60" s="372">
        <v>45291</v>
      </c>
      <c r="U60" s="373"/>
    </row>
    <row r="61" spans="1:23" ht="20.25" x14ac:dyDescent="0.3">
      <c r="A61" s="230">
        <v>49</v>
      </c>
      <c r="B61" s="229" t="s">
        <v>3254</v>
      </c>
      <c r="C61" s="230">
        <v>40827</v>
      </c>
      <c r="D61" s="230" t="s">
        <v>1896</v>
      </c>
      <c r="E61" s="230">
        <v>1964</v>
      </c>
      <c r="F61" s="230" t="s">
        <v>2122</v>
      </c>
      <c r="G61" s="371" t="s">
        <v>2088</v>
      </c>
      <c r="H61" s="230">
        <v>5</v>
      </c>
      <c r="I61" s="230">
        <v>6</v>
      </c>
      <c r="J61" s="230" t="s">
        <v>2122</v>
      </c>
      <c r="K61" s="222">
        <v>8799.9599999999991</v>
      </c>
      <c r="L61" s="222">
        <v>5722.1</v>
      </c>
      <c r="M61" s="222">
        <v>11849715.040000001</v>
      </c>
      <c r="N61" s="222">
        <v>11849623.75078379</v>
      </c>
      <c r="O61" s="222">
        <v>0</v>
      </c>
      <c r="P61" s="222">
        <v>91.289216211902328</v>
      </c>
      <c r="Q61" s="222">
        <v>0</v>
      </c>
      <c r="R61" s="372">
        <v>44927</v>
      </c>
      <c r="S61" s="372">
        <v>45291</v>
      </c>
      <c r="U61" s="373"/>
      <c r="W61" s="373"/>
    </row>
    <row r="62" spans="1:23" ht="20.25" x14ac:dyDescent="0.3">
      <c r="A62" s="230">
        <v>50</v>
      </c>
      <c r="B62" s="225" t="s">
        <v>3255</v>
      </c>
      <c r="C62" s="230">
        <v>40829</v>
      </c>
      <c r="D62" s="230" t="s">
        <v>1896</v>
      </c>
      <c r="E62" s="230">
        <v>1965</v>
      </c>
      <c r="F62" s="230" t="s">
        <v>2122</v>
      </c>
      <c r="G62" s="371" t="s">
        <v>2088</v>
      </c>
      <c r="H62" s="230">
        <v>5</v>
      </c>
      <c r="I62" s="230">
        <v>5</v>
      </c>
      <c r="J62" s="230" t="s">
        <v>2122</v>
      </c>
      <c r="K62" s="222">
        <v>6893.08</v>
      </c>
      <c r="L62" s="222">
        <v>4456.3999999999996</v>
      </c>
      <c r="M62" s="222">
        <v>14067840.680000002</v>
      </c>
      <c r="N62" s="222">
        <v>14067745.849943785</v>
      </c>
      <c r="O62" s="222">
        <v>0</v>
      </c>
      <c r="P62" s="222">
        <v>94.830056217325193</v>
      </c>
      <c r="Q62" s="222">
        <v>0</v>
      </c>
      <c r="R62" s="372">
        <v>44927</v>
      </c>
      <c r="S62" s="372">
        <v>45291</v>
      </c>
      <c r="U62" s="373"/>
      <c r="W62" s="373"/>
    </row>
    <row r="63" spans="1:23" ht="20.25" x14ac:dyDescent="0.3">
      <c r="A63" s="230">
        <v>51</v>
      </c>
      <c r="B63" s="225" t="s">
        <v>3256</v>
      </c>
      <c r="C63" s="230">
        <v>40854</v>
      </c>
      <c r="D63" s="230" t="s">
        <v>1896</v>
      </c>
      <c r="E63" s="230">
        <v>1961</v>
      </c>
      <c r="F63" s="230" t="s">
        <v>2122</v>
      </c>
      <c r="G63" s="371" t="s">
        <v>2088</v>
      </c>
      <c r="H63" s="230">
        <v>5</v>
      </c>
      <c r="I63" s="230">
        <v>4</v>
      </c>
      <c r="J63" s="230" t="s">
        <v>2122</v>
      </c>
      <c r="K63" s="222">
        <v>5437.62</v>
      </c>
      <c r="L63" s="222">
        <v>3509.8</v>
      </c>
      <c r="M63" s="222">
        <v>8240707.7700000005</v>
      </c>
      <c r="N63" s="222">
        <v>8240652.4456453985</v>
      </c>
      <c r="O63" s="222">
        <v>0</v>
      </c>
      <c r="P63" s="222">
        <v>55.324354602103021</v>
      </c>
      <c r="Q63" s="222">
        <v>0</v>
      </c>
      <c r="R63" s="372">
        <v>44927</v>
      </c>
      <c r="S63" s="372">
        <v>45291</v>
      </c>
      <c r="U63" s="373"/>
      <c r="W63" s="373"/>
    </row>
    <row r="64" spans="1:23" ht="20.25" x14ac:dyDescent="0.3">
      <c r="A64" s="230">
        <v>52</v>
      </c>
      <c r="B64" s="225" t="s">
        <v>3257</v>
      </c>
      <c r="C64" s="230">
        <v>40856</v>
      </c>
      <c r="D64" s="230" t="s">
        <v>1896</v>
      </c>
      <c r="E64" s="230">
        <v>1961</v>
      </c>
      <c r="F64" s="230" t="s">
        <v>2122</v>
      </c>
      <c r="G64" s="371" t="s">
        <v>2088</v>
      </c>
      <c r="H64" s="230">
        <v>5</v>
      </c>
      <c r="I64" s="230">
        <v>4</v>
      </c>
      <c r="J64" s="230" t="s">
        <v>2122</v>
      </c>
      <c r="K64" s="222">
        <v>5411.62</v>
      </c>
      <c r="L64" s="222">
        <v>3491.8</v>
      </c>
      <c r="M64" s="222">
        <v>9162385.4900000002</v>
      </c>
      <c r="N64" s="222">
        <v>9162314.85320515</v>
      </c>
      <c r="O64" s="222">
        <v>0</v>
      </c>
      <c r="P64" s="222">
        <v>70.636794850895143</v>
      </c>
      <c r="Q64" s="222">
        <v>0</v>
      </c>
      <c r="R64" s="372">
        <v>44927</v>
      </c>
      <c r="S64" s="372">
        <v>45291</v>
      </c>
      <c r="U64" s="373"/>
      <c r="W64" s="373"/>
    </row>
    <row r="65" spans="1:23" ht="20.25" x14ac:dyDescent="0.3">
      <c r="A65" s="230">
        <v>53</v>
      </c>
      <c r="B65" s="225" t="s">
        <v>123</v>
      </c>
      <c r="C65" s="230">
        <v>40860</v>
      </c>
      <c r="D65" s="230" t="s">
        <v>1896</v>
      </c>
      <c r="E65" s="230">
        <v>1962</v>
      </c>
      <c r="F65" s="230" t="s">
        <v>2122</v>
      </c>
      <c r="G65" s="371" t="s">
        <v>2089</v>
      </c>
      <c r="H65" s="230">
        <v>5</v>
      </c>
      <c r="I65" s="230">
        <v>3</v>
      </c>
      <c r="J65" s="230" t="s">
        <v>2122</v>
      </c>
      <c r="K65" s="222">
        <v>4527.12</v>
      </c>
      <c r="L65" s="222">
        <v>1949.32</v>
      </c>
      <c r="M65" s="222">
        <v>3802111.31</v>
      </c>
      <c r="N65" s="222">
        <v>3802081.0212219935</v>
      </c>
      <c r="O65" s="222">
        <v>0</v>
      </c>
      <c r="P65" s="222">
        <v>30.288778006542024</v>
      </c>
      <c r="Q65" s="222">
        <v>0</v>
      </c>
      <c r="R65" s="372">
        <v>44927</v>
      </c>
      <c r="S65" s="372">
        <v>45291</v>
      </c>
      <c r="U65" s="373"/>
      <c r="W65" s="373"/>
    </row>
    <row r="66" spans="1:23" ht="20.25" x14ac:dyDescent="0.3">
      <c r="A66" s="230">
        <v>54</v>
      </c>
      <c r="B66" s="225" t="s">
        <v>3258</v>
      </c>
      <c r="C66" s="230">
        <v>40861</v>
      </c>
      <c r="D66" s="230" t="s">
        <v>1896</v>
      </c>
      <c r="E66" s="230">
        <v>1961</v>
      </c>
      <c r="F66" s="230" t="s">
        <v>2122</v>
      </c>
      <c r="G66" s="371" t="s">
        <v>2088</v>
      </c>
      <c r="H66" s="230">
        <v>5</v>
      </c>
      <c r="I66" s="230">
        <v>4</v>
      </c>
      <c r="J66" s="230" t="s">
        <v>2122</v>
      </c>
      <c r="K66" s="222">
        <v>5408.81</v>
      </c>
      <c r="L66" s="222">
        <v>3485.6</v>
      </c>
      <c r="M66" s="222">
        <v>3998434.48</v>
      </c>
      <c r="N66" s="222">
        <v>3998404.1452157684</v>
      </c>
      <c r="O66" s="222">
        <v>0</v>
      </c>
      <c r="P66" s="222">
        <v>30.334784231708873</v>
      </c>
      <c r="Q66" s="222">
        <v>0</v>
      </c>
      <c r="R66" s="372">
        <v>44927</v>
      </c>
      <c r="S66" s="372">
        <v>45291</v>
      </c>
      <c r="U66" s="373"/>
      <c r="W66" s="373"/>
    </row>
    <row r="67" spans="1:23" ht="20.25" x14ac:dyDescent="0.3">
      <c r="A67" s="230">
        <v>55</v>
      </c>
      <c r="B67" s="225" t="s">
        <v>3259</v>
      </c>
      <c r="C67" s="230">
        <v>40864</v>
      </c>
      <c r="D67" s="230" t="s">
        <v>1896</v>
      </c>
      <c r="E67" s="230">
        <v>1962</v>
      </c>
      <c r="F67" s="230" t="s">
        <v>2122</v>
      </c>
      <c r="G67" s="371" t="s">
        <v>2088</v>
      </c>
      <c r="H67" s="230">
        <v>5</v>
      </c>
      <c r="I67" s="230">
        <v>3</v>
      </c>
      <c r="J67" s="230" t="s">
        <v>2122</v>
      </c>
      <c r="K67" s="222">
        <v>3972.42</v>
      </c>
      <c r="L67" s="222">
        <v>2555.1999999999998</v>
      </c>
      <c r="M67" s="222">
        <v>7457552.0200000005</v>
      </c>
      <c r="N67" s="222">
        <v>7457493.2840634761</v>
      </c>
      <c r="O67" s="222">
        <v>0</v>
      </c>
      <c r="P67" s="222">
        <v>58.735936524502932</v>
      </c>
      <c r="Q67" s="222">
        <v>0</v>
      </c>
      <c r="R67" s="372">
        <v>44927</v>
      </c>
      <c r="S67" s="372">
        <v>45291</v>
      </c>
      <c r="U67" s="373"/>
      <c r="W67" s="373"/>
    </row>
    <row r="68" spans="1:23" ht="20.25" x14ac:dyDescent="0.3">
      <c r="A68" s="230">
        <v>56</v>
      </c>
      <c r="B68" s="229" t="s">
        <v>3260</v>
      </c>
      <c r="C68" s="230">
        <v>40845</v>
      </c>
      <c r="D68" s="230" t="s">
        <v>1896</v>
      </c>
      <c r="E68" s="230">
        <v>1962</v>
      </c>
      <c r="F68" s="230" t="s">
        <v>2122</v>
      </c>
      <c r="G68" s="371" t="s">
        <v>2088</v>
      </c>
      <c r="H68" s="230">
        <v>5</v>
      </c>
      <c r="I68" s="230">
        <v>4</v>
      </c>
      <c r="J68" s="230" t="s">
        <v>2122</v>
      </c>
      <c r="K68" s="222">
        <v>5232.88</v>
      </c>
      <c r="L68" s="222">
        <v>3513.7</v>
      </c>
      <c r="M68" s="222">
        <v>8175797.5100000007</v>
      </c>
      <c r="N68" s="222">
        <v>8175747.4508926244</v>
      </c>
      <c r="O68" s="222">
        <v>0</v>
      </c>
      <c r="P68" s="222">
        <v>50.059107376465285</v>
      </c>
      <c r="Q68" s="222">
        <v>0</v>
      </c>
      <c r="R68" s="372">
        <v>44927</v>
      </c>
      <c r="S68" s="372">
        <v>45291</v>
      </c>
      <c r="U68" s="373"/>
      <c r="W68" s="373"/>
    </row>
    <row r="69" spans="1:23" ht="20.25" x14ac:dyDescent="0.3">
      <c r="A69" s="230">
        <v>57</v>
      </c>
      <c r="B69" s="229" t="s">
        <v>3261</v>
      </c>
      <c r="C69" s="230">
        <v>40888</v>
      </c>
      <c r="D69" s="230" t="s">
        <v>1896</v>
      </c>
      <c r="E69" s="230">
        <v>1960</v>
      </c>
      <c r="F69" s="230" t="s">
        <v>2122</v>
      </c>
      <c r="G69" s="371" t="s">
        <v>2088</v>
      </c>
      <c r="H69" s="230">
        <v>5</v>
      </c>
      <c r="I69" s="230">
        <v>3</v>
      </c>
      <c r="J69" s="230" t="s">
        <v>2122</v>
      </c>
      <c r="K69" s="222">
        <v>3981.12</v>
      </c>
      <c r="L69" s="222">
        <v>2535.9</v>
      </c>
      <c r="M69" s="222">
        <v>7588044.5999999996</v>
      </c>
      <c r="N69" s="222">
        <v>7587992.4221472666</v>
      </c>
      <c r="O69" s="222">
        <v>0</v>
      </c>
      <c r="P69" s="222">
        <v>52.177852732777495</v>
      </c>
      <c r="Q69" s="222">
        <v>0</v>
      </c>
      <c r="R69" s="372">
        <v>44927</v>
      </c>
      <c r="S69" s="372">
        <v>45291</v>
      </c>
      <c r="U69" s="373"/>
      <c r="W69" s="373"/>
    </row>
    <row r="70" spans="1:23" ht="20.25" x14ac:dyDescent="0.3">
      <c r="A70" s="230">
        <v>58</v>
      </c>
      <c r="B70" s="229" t="s">
        <v>3262</v>
      </c>
      <c r="C70" s="230">
        <v>40876</v>
      </c>
      <c r="D70" s="230" t="s">
        <v>1896</v>
      </c>
      <c r="E70" s="230">
        <v>1961</v>
      </c>
      <c r="F70" s="230" t="s">
        <v>2122</v>
      </c>
      <c r="G70" s="371" t="s">
        <v>2088</v>
      </c>
      <c r="H70" s="230">
        <v>5</v>
      </c>
      <c r="I70" s="230">
        <v>4</v>
      </c>
      <c r="J70" s="230" t="s">
        <v>2122</v>
      </c>
      <c r="K70" s="222">
        <v>5459.38</v>
      </c>
      <c r="L70" s="222">
        <v>3489.6</v>
      </c>
      <c r="M70" s="222">
        <v>8208297.0099999998</v>
      </c>
      <c r="N70" s="222">
        <v>8208235.2496066261</v>
      </c>
      <c r="O70" s="222">
        <v>0</v>
      </c>
      <c r="P70" s="222">
        <v>61.760393373474194</v>
      </c>
      <c r="Q70" s="222">
        <v>0</v>
      </c>
      <c r="R70" s="372">
        <v>44927</v>
      </c>
      <c r="S70" s="372">
        <v>45291</v>
      </c>
      <c r="U70" s="373"/>
      <c r="W70" s="373"/>
    </row>
    <row r="71" spans="1:23" ht="20.25" x14ac:dyDescent="0.3">
      <c r="A71" s="230">
        <v>59</v>
      </c>
      <c r="B71" s="225" t="s">
        <v>3263</v>
      </c>
      <c r="C71" s="230">
        <v>40877</v>
      </c>
      <c r="D71" s="230" t="s">
        <v>1896</v>
      </c>
      <c r="E71" s="230">
        <v>1961</v>
      </c>
      <c r="F71" s="230" t="s">
        <v>2122</v>
      </c>
      <c r="G71" s="371" t="s">
        <v>2088</v>
      </c>
      <c r="H71" s="230">
        <v>5</v>
      </c>
      <c r="I71" s="230">
        <v>4</v>
      </c>
      <c r="J71" s="230" t="s">
        <v>2122</v>
      </c>
      <c r="K71" s="222">
        <v>5456.42</v>
      </c>
      <c r="L71" s="222">
        <v>3481.9</v>
      </c>
      <c r="M71" s="222">
        <v>10684952.77</v>
      </c>
      <c r="N71" s="222">
        <v>10684873.043519966</v>
      </c>
      <c r="O71" s="222">
        <v>0</v>
      </c>
      <c r="P71" s="222">
        <v>79.726480034099566</v>
      </c>
      <c r="Q71" s="222">
        <v>0</v>
      </c>
      <c r="R71" s="372">
        <v>44927</v>
      </c>
      <c r="S71" s="372">
        <v>45291</v>
      </c>
      <c r="U71" s="373"/>
      <c r="W71" s="373"/>
    </row>
    <row r="72" spans="1:23" ht="20.25" x14ac:dyDescent="0.3">
      <c r="A72" s="230">
        <v>60</v>
      </c>
      <c r="B72" s="225" t="s">
        <v>3264</v>
      </c>
      <c r="C72" s="230">
        <v>40881</v>
      </c>
      <c r="D72" s="230" t="s">
        <v>1896</v>
      </c>
      <c r="E72" s="230">
        <v>1961</v>
      </c>
      <c r="F72" s="230" t="s">
        <v>2122</v>
      </c>
      <c r="G72" s="371" t="s">
        <v>2088</v>
      </c>
      <c r="H72" s="230">
        <v>5</v>
      </c>
      <c r="I72" s="230">
        <v>4</v>
      </c>
      <c r="J72" s="230" t="s">
        <v>2122</v>
      </c>
      <c r="K72" s="222">
        <v>5469.3</v>
      </c>
      <c r="L72" s="222">
        <v>3493.4</v>
      </c>
      <c r="M72" s="222">
        <v>9691756.0300000012</v>
      </c>
      <c r="N72" s="222">
        <v>9691684.4788445402</v>
      </c>
      <c r="O72" s="222">
        <v>0</v>
      </c>
      <c r="P72" s="222">
        <v>71.551155461426902</v>
      </c>
      <c r="Q72" s="222">
        <v>0</v>
      </c>
      <c r="R72" s="372">
        <v>44927</v>
      </c>
      <c r="S72" s="372">
        <v>45291</v>
      </c>
      <c r="U72" s="373"/>
      <c r="W72" s="373"/>
    </row>
    <row r="73" spans="1:23" ht="20.25" x14ac:dyDescent="0.3">
      <c r="A73" s="230">
        <v>61</v>
      </c>
      <c r="B73" s="225" t="s">
        <v>3265</v>
      </c>
      <c r="C73" s="230">
        <v>40897</v>
      </c>
      <c r="D73" s="230" t="s">
        <v>1896</v>
      </c>
      <c r="E73" s="230">
        <v>1961</v>
      </c>
      <c r="F73" s="230" t="s">
        <v>2122</v>
      </c>
      <c r="G73" s="371" t="s">
        <v>2088</v>
      </c>
      <c r="H73" s="230">
        <v>4</v>
      </c>
      <c r="I73" s="230">
        <v>3</v>
      </c>
      <c r="J73" s="230" t="s">
        <v>2122</v>
      </c>
      <c r="K73" s="222">
        <v>3405.15</v>
      </c>
      <c r="L73" s="222">
        <v>2024</v>
      </c>
      <c r="M73" s="222">
        <v>4617384.51</v>
      </c>
      <c r="N73" s="222">
        <v>4617349.1454225797</v>
      </c>
      <c r="O73" s="222">
        <v>0</v>
      </c>
      <c r="P73" s="222">
        <v>35.364577419851436</v>
      </c>
      <c r="Q73" s="222">
        <v>0</v>
      </c>
      <c r="R73" s="372">
        <v>44927</v>
      </c>
      <c r="S73" s="372">
        <v>45291</v>
      </c>
      <c r="U73" s="373"/>
      <c r="W73" s="373"/>
    </row>
    <row r="74" spans="1:23" ht="20.25" x14ac:dyDescent="0.3">
      <c r="A74" s="230">
        <v>62</v>
      </c>
      <c r="B74" s="229" t="s">
        <v>3266</v>
      </c>
      <c r="C74" s="230">
        <v>40902</v>
      </c>
      <c r="D74" s="230" t="s">
        <v>1896</v>
      </c>
      <c r="E74" s="230">
        <v>1961</v>
      </c>
      <c r="F74" s="230" t="s">
        <v>2122</v>
      </c>
      <c r="G74" s="371" t="s">
        <v>2088</v>
      </c>
      <c r="H74" s="230">
        <v>4</v>
      </c>
      <c r="I74" s="230">
        <v>2</v>
      </c>
      <c r="J74" s="230" t="s">
        <v>2122</v>
      </c>
      <c r="K74" s="222">
        <v>2153.23</v>
      </c>
      <c r="L74" s="222">
        <v>1275</v>
      </c>
      <c r="M74" s="222">
        <v>1894889.32</v>
      </c>
      <c r="N74" s="222">
        <v>1894874.2354859742</v>
      </c>
      <c r="O74" s="222">
        <v>0</v>
      </c>
      <c r="P74" s="222">
        <v>15.084514025791176</v>
      </c>
      <c r="Q74" s="222">
        <v>0</v>
      </c>
      <c r="R74" s="372">
        <v>44927</v>
      </c>
      <c r="S74" s="372">
        <v>45291</v>
      </c>
      <c r="U74" s="373"/>
      <c r="W74" s="373"/>
    </row>
    <row r="75" spans="1:23" ht="20.25" x14ac:dyDescent="0.3">
      <c r="A75" s="230">
        <v>63</v>
      </c>
      <c r="B75" s="229" t="s">
        <v>3267</v>
      </c>
      <c r="C75" s="230">
        <v>40905</v>
      </c>
      <c r="D75" s="230" t="s">
        <v>1896</v>
      </c>
      <c r="E75" s="230">
        <v>1961</v>
      </c>
      <c r="F75" s="230" t="s">
        <v>2122</v>
      </c>
      <c r="G75" s="371" t="s">
        <v>2088</v>
      </c>
      <c r="H75" s="230">
        <v>4</v>
      </c>
      <c r="I75" s="230">
        <v>4</v>
      </c>
      <c r="J75" s="230" t="s">
        <v>2122</v>
      </c>
      <c r="K75" s="222">
        <v>4648.1899999999996</v>
      </c>
      <c r="L75" s="222">
        <v>2785.7</v>
      </c>
      <c r="M75" s="222">
        <v>6797401.0299999993</v>
      </c>
      <c r="N75" s="222">
        <v>6797348.7336497614</v>
      </c>
      <c r="O75" s="222">
        <v>0</v>
      </c>
      <c r="P75" s="222">
        <v>52.296350237764692</v>
      </c>
      <c r="Q75" s="222">
        <v>0</v>
      </c>
      <c r="R75" s="372">
        <v>44927</v>
      </c>
      <c r="S75" s="372">
        <v>45291</v>
      </c>
      <c r="U75" s="373"/>
      <c r="W75" s="373"/>
    </row>
    <row r="76" spans="1:23" ht="20.25" x14ac:dyDescent="0.3">
      <c r="A76" s="230">
        <v>64</v>
      </c>
      <c r="B76" s="229" t="s">
        <v>3268</v>
      </c>
      <c r="C76" s="230">
        <v>40906</v>
      </c>
      <c r="D76" s="230" t="s">
        <v>1896</v>
      </c>
      <c r="E76" s="230">
        <v>1961</v>
      </c>
      <c r="F76" s="230" t="s">
        <v>2122</v>
      </c>
      <c r="G76" s="371" t="s">
        <v>2088</v>
      </c>
      <c r="H76" s="230">
        <v>4</v>
      </c>
      <c r="I76" s="230">
        <v>2</v>
      </c>
      <c r="J76" s="230" t="s">
        <v>2122</v>
      </c>
      <c r="K76" s="222">
        <v>2173.83</v>
      </c>
      <c r="L76" s="222">
        <v>1282.0999999999999</v>
      </c>
      <c r="M76" s="222">
        <v>3264396.42</v>
      </c>
      <c r="N76" s="222">
        <v>3264369.9122635429</v>
      </c>
      <c r="O76" s="222">
        <v>0</v>
      </c>
      <c r="P76" s="222">
        <v>26.50773645692205</v>
      </c>
      <c r="Q76" s="222">
        <v>0</v>
      </c>
      <c r="R76" s="372">
        <v>44927</v>
      </c>
      <c r="S76" s="372">
        <v>45291</v>
      </c>
      <c r="U76" s="373"/>
      <c r="W76" s="373"/>
    </row>
    <row r="77" spans="1:23" ht="20.25" x14ac:dyDescent="0.3">
      <c r="A77" s="230">
        <v>65</v>
      </c>
      <c r="B77" s="225" t="s">
        <v>3269</v>
      </c>
      <c r="C77" s="230">
        <v>40909</v>
      </c>
      <c r="D77" s="230" t="s">
        <v>1896</v>
      </c>
      <c r="E77" s="230">
        <v>1961</v>
      </c>
      <c r="F77" s="230" t="s">
        <v>2122</v>
      </c>
      <c r="G77" s="371" t="s">
        <v>2088</v>
      </c>
      <c r="H77" s="230">
        <v>4</v>
      </c>
      <c r="I77" s="230">
        <v>3</v>
      </c>
      <c r="J77" s="230" t="s">
        <v>2122</v>
      </c>
      <c r="K77" s="222">
        <v>3425.48</v>
      </c>
      <c r="L77" s="222">
        <v>2038.5</v>
      </c>
      <c r="M77" s="222">
        <v>6057403.4100000001</v>
      </c>
      <c r="N77" s="222">
        <v>6057355.9442640608</v>
      </c>
      <c r="O77" s="222">
        <v>0</v>
      </c>
      <c r="P77" s="222">
        <v>47.465735939223492</v>
      </c>
      <c r="Q77" s="222">
        <v>0</v>
      </c>
      <c r="R77" s="372">
        <v>44927</v>
      </c>
      <c r="S77" s="372">
        <v>45291</v>
      </c>
      <c r="U77" s="373"/>
      <c r="W77" s="373"/>
    </row>
    <row r="78" spans="1:23" ht="20.25" x14ac:dyDescent="0.3">
      <c r="A78" s="230">
        <v>66</v>
      </c>
      <c r="B78" s="225" t="s">
        <v>136</v>
      </c>
      <c r="C78" s="230">
        <v>39930</v>
      </c>
      <c r="D78" s="230" t="s">
        <v>1896</v>
      </c>
      <c r="E78" s="230">
        <v>1979</v>
      </c>
      <c r="F78" s="230" t="s">
        <v>2122</v>
      </c>
      <c r="G78" s="371" t="s">
        <v>2088</v>
      </c>
      <c r="H78" s="230">
        <v>9</v>
      </c>
      <c r="I78" s="230">
        <v>1</v>
      </c>
      <c r="J78" s="230" t="s">
        <v>2122</v>
      </c>
      <c r="K78" s="222">
        <v>3083.5</v>
      </c>
      <c r="L78" s="222">
        <v>2061.9</v>
      </c>
      <c r="M78" s="222">
        <v>1304043.6400000001</v>
      </c>
      <c r="N78" s="222">
        <v>1304043.6400000001</v>
      </c>
      <c r="O78" s="222">
        <v>0</v>
      </c>
      <c r="P78" s="222">
        <v>0</v>
      </c>
      <c r="Q78" s="222">
        <v>0</v>
      </c>
      <c r="R78" s="372">
        <v>44927</v>
      </c>
      <c r="S78" s="372">
        <v>45291</v>
      </c>
      <c r="U78" s="373"/>
    </row>
    <row r="79" spans="1:23" ht="20.25" x14ac:dyDescent="0.3">
      <c r="A79" s="230">
        <v>67</v>
      </c>
      <c r="B79" s="229" t="s">
        <v>3270</v>
      </c>
      <c r="C79" s="230">
        <v>40936</v>
      </c>
      <c r="D79" s="230" t="s">
        <v>1896</v>
      </c>
      <c r="E79" s="230">
        <v>1961</v>
      </c>
      <c r="F79" s="230" t="s">
        <v>2122</v>
      </c>
      <c r="G79" s="371" t="s">
        <v>2088</v>
      </c>
      <c r="H79" s="230">
        <v>5</v>
      </c>
      <c r="I79" s="230">
        <v>4</v>
      </c>
      <c r="J79" s="230" t="s">
        <v>2122</v>
      </c>
      <c r="K79" s="222">
        <v>5641.9</v>
      </c>
      <c r="L79" s="222">
        <v>3475.6</v>
      </c>
      <c r="M79" s="222">
        <v>9730598.7199999988</v>
      </c>
      <c r="N79" s="222">
        <v>9730526.7937259339</v>
      </c>
      <c r="O79" s="222">
        <v>0</v>
      </c>
      <c r="P79" s="222">
        <v>71.926274064177036</v>
      </c>
      <c r="Q79" s="222">
        <v>0</v>
      </c>
      <c r="R79" s="372">
        <v>44927</v>
      </c>
      <c r="S79" s="372">
        <v>45291</v>
      </c>
      <c r="U79" s="373"/>
      <c r="W79" s="373"/>
    </row>
    <row r="80" spans="1:23" ht="20.25" x14ac:dyDescent="0.3">
      <c r="A80" s="230">
        <v>68</v>
      </c>
      <c r="B80" s="225" t="s">
        <v>3271</v>
      </c>
      <c r="C80" s="230">
        <v>40943</v>
      </c>
      <c r="D80" s="230" t="s">
        <v>1896</v>
      </c>
      <c r="E80" s="230">
        <v>1961</v>
      </c>
      <c r="F80" s="230" t="s">
        <v>2122</v>
      </c>
      <c r="G80" s="371" t="s">
        <v>2088</v>
      </c>
      <c r="H80" s="230">
        <v>4</v>
      </c>
      <c r="I80" s="230">
        <v>4</v>
      </c>
      <c r="J80" s="230" t="s">
        <v>2122</v>
      </c>
      <c r="K80" s="222">
        <v>4714.6000000000004</v>
      </c>
      <c r="L80" s="222">
        <v>2803.9</v>
      </c>
      <c r="M80" s="222">
        <v>8314985.4200000009</v>
      </c>
      <c r="N80" s="222">
        <v>8314927.2304923171</v>
      </c>
      <c r="O80" s="222">
        <v>0</v>
      </c>
      <c r="P80" s="222">
        <v>58.189507683371396</v>
      </c>
      <c r="Q80" s="222">
        <v>0</v>
      </c>
      <c r="R80" s="372">
        <v>44927</v>
      </c>
      <c r="S80" s="372">
        <v>45291</v>
      </c>
      <c r="U80" s="373"/>
      <c r="W80" s="373"/>
    </row>
    <row r="81" spans="1:23" ht="20.25" x14ac:dyDescent="0.3">
      <c r="A81" s="230">
        <v>69</v>
      </c>
      <c r="B81" s="229" t="s">
        <v>3272</v>
      </c>
      <c r="C81" s="230">
        <v>39371</v>
      </c>
      <c r="D81" s="230" t="s">
        <v>1896</v>
      </c>
      <c r="E81" s="230">
        <v>1962</v>
      </c>
      <c r="F81" s="230" t="s">
        <v>2122</v>
      </c>
      <c r="G81" s="371" t="s">
        <v>2088</v>
      </c>
      <c r="H81" s="230">
        <v>5</v>
      </c>
      <c r="I81" s="230">
        <v>3</v>
      </c>
      <c r="J81" s="230" t="s">
        <v>2122</v>
      </c>
      <c r="K81" s="222">
        <v>4135.2</v>
      </c>
      <c r="L81" s="222">
        <v>2576.9</v>
      </c>
      <c r="M81" s="222">
        <v>7017085.5099999988</v>
      </c>
      <c r="N81" s="222">
        <v>7017033.2276627747</v>
      </c>
      <c r="O81" s="222">
        <v>0</v>
      </c>
      <c r="P81" s="222">
        <v>52.282337224198344</v>
      </c>
      <c r="Q81" s="222">
        <v>0</v>
      </c>
      <c r="R81" s="372">
        <v>44927</v>
      </c>
      <c r="S81" s="372">
        <v>45291</v>
      </c>
      <c r="U81" s="373"/>
      <c r="W81" s="373"/>
    </row>
    <row r="82" spans="1:23" ht="20.25" x14ac:dyDescent="0.3">
      <c r="A82" s="230">
        <v>70</v>
      </c>
      <c r="B82" s="229" t="s">
        <v>3273</v>
      </c>
      <c r="C82" s="230">
        <v>39372</v>
      </c>
      <c r="D82" s="230" t="s">
        <v>1896</v>
      </c>
      <c r="E82" s="230">
        <v>1960</v>
      </c>
      <c r="F82" s="230" t="s">
        <v>2122</v>
      </c>
      <c r="G82" s="371" t="s">
        <v>2088</v>
      </c>
      <c r="H82" s="230">
        <v>5</v>
      </c>
      <c r="I82" s="230">
        <v>4</v>
      </c>
      <c r="J82" s="230" t="s">
        <v>2122</v>
      </c>
      <c r="K82" s="222">
        <v>6472</v>
      </c>
      <c r="L82" s="222">
        <v>4187.3999999999996</v>
      </c>
      <c r="M82" s="222">
        <v>8241416.4900000002</v>
      </c>
      <c r="N82" s="222">
        <v>8241338.5694151223</v>
      </c>
      <c r="O82" s="222">
        <v>0</v>
      </c>
      <c r="P82" s="222">
        <v>77.920584877717573</v>
      </c>
      <c r="Q82" s="222">
        <v>0</v>
      </c>
      <c r="R82" s="372">
        <v>44927</v>
      </c>
      <c r="S82" s="372">
        <v>45291</v>
      </c>
      <c r="U82" s="373"/>
      <c r="W82" s="373"/>
    </row>
    <row r="83" spans="1:23" ht="20.25" x14ac:dyDescent="0.3">
      <c r="A83" s="230">
        <v>71</v>
      </c>
      <c r="B83" s="229" t="s">
        <v>3274</v>
      </c>
      <c r="C83" s="230">
        <v>40937</v>
      </c>
      <c r="D83" s="230" t="s">
        <v>1896</v>
      </c>
      <c r="E83" s="230">
        <v>1962</v>
      </c>
      <c r="F83" s="230" t="s">
        <v>2122</v>
      </c>
      <c r="G83" s="371" t="s">
        <v>2088</v>
      </c>
      <c r="H83" s="230">
        <v>5</v>
      </c>
      <c r="I83" s="230">
        <v>4</v>
      </c>
      <c r="J83" s="230" t="s">
        <v>2122</v>
      </c>
      <c r="K83" s="222">
        <v>5661.6</v>
      </c>
      <c r="L83" s="222">
        <v>3510.1</v>
      </c>
      <c r="M83" s="222">
        <v>9452890.7699999996</v>
      </c>
      <c r="N83" s="222">
        <v>9452830.3242922146</v>
      </c>
      <c r="O83" s="222">
        <v>0</v>
      </c>
      <c r="P83" s="222">
        <v>60.44570778483007</v>
      </c>
      <c r="Q83" s="222">
        <v>0</v>
      </c>
      <c r="R83" s="372">
        <v>44927</v>
      </c>
      <c r="S83" s="372">
        <v>45291</v>
      </c>
      <c r="U83" s="373"/>
      <c r="W83" s="373"/>
    </row>
    <row r="84" spans="1:23" ht="20.25" x14ac:dyDescent="0.3">
      <c r="A84" s="230">
        <v>72</v>
      </c>
      <c r="B84" s="225" t="s">
        <v>3275</v>
      </c>
      <c r="C84" s="230">
        <v>40938</v>
      </c>
      <c r="D84" s="230" t="s">
        <v>1896</v>
      </c>
      <c r="E84" s="230">
        <v>1961</v>
      </c>
      <c r="F84" s="230" t="s">
        <v>2122</v>
      </c>
      <c r="G84" s="371" t="s">
        <v>2088</v>
      </c>
      <c r="H84" s="230">
        <v>5</v>
      </c>
      <c r="I84" s="230">
        <v>4</v>
      </c>
      <c r="J84" s="230" t="s">
        <v>2122</v>
      </c>
      <c r="K84" s="222">
        <v>5674.6</v>
      </c>
      <c r="L84" s="222">
        <v>3524.6</v>
      </c>
      <c r="M84" s="222">
        <v>7773293.919999999</v>
      </c>
      <c r="N84" s="222">
        <v>7773232.3261168981</v>
      </c>
      <c r="O84" s="222">
        <v>0</v>
      </c>
      <c r="P84" s="222">
        <v>61.593883100432322</v>
      </c>
      <c r="Q84" s="222">
        <v>0</v>
      </c>
      <c r="R84" s="372">
        <v>44927</v>
      </c>
      <c r="S84" s="372">
        <v>45291</v>
      </c>
      <c r="U84" s="373"/>
      <c r="W84" s="373"/>
    </row>
    <row r="85" spans="1:23" ht="20.25" x14ac:dyDescent="0.3">
      <c r="A85" s="230">
        <v>73</v>
      </c>
      <c r="B85" s="225" t="s">
        <v>3276</v>
      </c>
      <c r="C85" s="230">
        <v>40939</v>
      </c>
      <c r="D85" s="230" t="s">
        <v>1896</v>
      </c>
      <c r="E85" s="230">
        <v>1962</v>
      </c>
      <c r="F85" s="230" t="s">
        <v>2122</v>
      </c>
      <c r="G85" s="371" t="s">
        <v>2088</v>
      </c>
      <c r="H85" s="230">
        <v>5</v>
      </c>
      <c r="I85" s="230">
        <v>4</v>
      </c>
      <c r="J85" s="230" t="s">
        <v>2122</v>
      </c>
      <c r="K85" s="222">
        <v>5661.6</v>
      </c>
      <c r="L85" s="222">
        <v>3516</v>
      </c>
      <c r="M85" s="222">
        <v>7713129.5700000012</v>
      </c>
      <c r="N85" s="222">
        <v>7713069.4234703835</v>
      </c>
      <c r="O85" s="222">
        <v>0</v>
      </c>
      <c r="P85" s="222">
        <v>60.14652961732186</v>
      </c>
      <c r="Q85" s="222">
        <v>0</v>
      </c>
      <c r="R85" s="372">
        <v>44927</v>
      </c>
      <c r="S85" s="372">
        <v>45291</v>
      </c>
      <c r="U85" s="373"/>
      <c r="W85" s="373"/>
    </row>
    <row r="86" spans="1:23" ht="20.25" x14ac:dyDescent="0.3">
      <c r="A86" s="230">
        <v>74</v>
      </c>
      <c r="B86" s="225" t="s">
        <v>3277</v>
      </c>
      <c r="C86" s="230">
        <v>40940</v>
      </c>
      <c r="D86" s="230" t="s">
        <v>1896</v>
      </c>
      <c r="E86" s="230">
        <v>1961</v>
      </c>
      <c r="F86" s="230" t="s">
        <v>2122</v>
      </c>
      <c r="G86" s="371" t="s">
        <v>2088</v>
      </c>
      <c r="H86" s="230">
        <v>5</v>
      </c>
      <c r="I86" s="230">
        <v>4</v>
      </c>
      <c r="J86" s="230" t="s">
        <v>2122</v>
      </c>
      <c r="K86" s="222">
        <v>5662</v>
      </c>
      <c r="L86" s="222">
        <v>3507.4</v>
      </c>
      <c r="M86" s="222">
        <v>9654473.4700000007</v>
      </c>
      <c r="N86" s="222">
        <v>9654402.3331431877</v>
      </c>
      <c r="O86" s="222">
        <v>0</v>
      </c>
      <c r="P86" s="222">
        <v>71.136856813726396</v>
      </c>
      <c r="Q86" s="222">
        <v>0</v>
      </c>
      <c r="R86" s="372">
        <v>44927</v>
      </c>
      <c r="S86" s="372">
        <v>45291</v>
      </c>
      <c r="U86" s="373"/>
      <c r="W86" s="373"/>
    </row>
    <row r="87" spans="1:23" ht="20.25" x14ac:dyDescent="0.3">
      <c r="A87" s="230">
        <v>75</v>
      </c>
      <c r="B87" s="225" t="s">
        <v>3278</v>
      </c>
      <c r="C87" s="230">
        <v>40941</v>
      </c>
      <c r="D87" s="230" t="s">
        <v>1896</v>
      </c>
      <c r="E87" s="230">
        <v>1962</v>
      </c>
      <c r="F87" s="230" t="s">
        <v>2122</v>
      </c>
      <c r="G87" s="371" t="s">
        <v>2088</v>
      </c>
      <c r="H87" s="230">
        <v>5</v>
      </c>
      <c r="I87" s="230">
        <v>4</v>
      </c>
      <c r="J87" s="230" t="s">
        <v>2122</v>
      </c>
      <c r="K87" s="222">
        <v>5516.7</v>
      </c>
      <c r="L87" s="222">
        <v>3506.2</v>
      </c>
      <c r="M87" s="222">
        <v>9397137.0399999991</v>
      </c>
      <c r="N87" s="222">
        <v>9397066.1326759551</v>
      </c>
      <c r="O87" s="222">
        <v>0</v>
      </c>
      <c r="P87" s="222">
        <v>70.907324044949249</v>
      </c>
      <c r="Q87" s="222">
        <v>0</v>
      </c>
      <c r="R87" s="372">
        <v>44927</v>
      </c>
      <c r="S87" s="372">
        <v>45291</v>
      </c>
      <c r="U87" s="373"/>
      <c r="W87" s="373"/>
    </row>
    <row r="88" spans="1:23" ht="20.25" x14ac:dyDescent="0.3">
      <c r="A88" s="230">
        <v>76</v>
      </c>
      <c r="B88" s="225" t="s">
        <v>3279</v>
      </c>
      <c r="C88" s="230">
        <v>40942</v>
      </c>
      <c r="D88" s="230" t="s">
        <v>1896</v>
      </c>
      <c r="E88" s="230">
        <v>1961</v>
      </c>
      <c r="F88" s="230" t="s">
        <v>2122</v>
      </c>
      <c r="G88" s="371" t="s">
        <v>2088</v>
      </c>
      <c r="H88" s="230">
        <v>4</v>
      </c>
      <c r="I88" s="230">
        <v>4</v>
      </c>
      <c r="J88" s="230" t="s">
        <v>2122</v>
      </c>
      <c r="K88" s="222">
        <v>4735.7</v>
      </c>
      <c r="L88" s="222">
        <v>2801.6</v>
      </c>
      <c r="M88" s="222">
        <v>8331727.7300000004</v>
      </c>
      <c r="N88" s="222">
        <v>8331670.342735704</v>
      </c>
      <c r="O88" s="222">
        <v>0</v>
      </c>
      <c r="P88" s="222">
        <v>57.387264296029869</v>
      </c>
      <c r="Q88" s="222">
        <v>0</v>
      </c>
      <c r="R88" s="372">
        <v>44927</v>
      </c>
      <c r="S88" s="372">
        <v>45291</v>
      </c>
      <c r="U88" s="373"/>
      <c r="W88" s="373"/>
    </row>
    <row r="89" spans="1:23" ht="20.25" x14ac:dyDescent="0.3">
      <c r="A89" s="230">
        <v>77</v>
      </c>
      <c r="B89" s="229" t="s">
        <v>1541</v>
      </c>
      <c r="C89" s="230">
        <v>39409</v>
      </c>
      <c r="D89" s="230" t="s">
        <v>1896</v>
      </c>
      <c r="E89" s="230">
        <v>1978</v>
      </c>
      <c r="F89" s="230" t="s">
        <v>2122</v>
      </c>
      <c r="G89" s="371" t="s">
        <v>2088</v>
      </c>
      <c r="H89" s="230">
        <v>5</v>
      </c>
      <c r="I89" s="230">
        <v>2</v>
      </c>
      <c r="J89" s="230" t="s">
        <v>2122</v>
      </c>
      <c r="K89" s="222">
        <v>2045.9</v>
      </c>
      <c r="L89" s="222">
        <v>1493.8</v>
      </c>
      <c r="M89" s="222">
        <v>1694382.64</v>
      </c>
      <c r="N89" s="222">
        <v>1694382.64</v>
      </c>
      <c r="O89" s="222">
        <v>0</v>
      </c>
      <c r="P89" s="222">
        <v>0</v>
      </c>
      <c r="Q89" s="222">
        <v>0</v>
      </c>
      <c r="R89" s="372">
        <v>44927</v>
      </c>
      <c r="S89" s="372">
        <v>45291</v>
      </c>
      <c r="U89" s="373"/>
    </row>
    <row r="90" spans="1:23" ht="20.25" x14ac:dyDescent="0.3">
      <c r="A90" s="230">
        <v>78</v>
      </c>
      <c r="B90" s="229" t="s">
        <v>3280</v>
      </c>
      <c r="C90" s="230">
        <v>39383</v>
      </c>
      <c r="D90" s="230" t="s">
        <v>1896</v>
      </c>
      <c r="E90" s="230">
        <v>1963</v>
      </c>
      <c r="F90" s="230" t="s">
        <v>2122</v>
      </c>
      <c r="G90" s="371" t="s">
        <v>2088</v>
      </c>
      <c r="H90" s="230">
        <v>5</v>
      </c>
      <c r="I90" s="230">
        <v>4</v>
      </c>
      <c r="J90" s="230" t="s">
        <v>2122</v>
      </c>
      <c r="K90" s="222">
        <v>5497.6</v>
      </c>
      <c r="L90" s="222">
        <v>3530.1</v>
      </c>
      <c r="M90" s="222">
        <v>9471020</v>
      </c>
      <c r="N90" s="222">
        <v>9470954.6003411021</v>
      </c>
      <c r="O90" s="222">
        <v>0</v>
      </c>
      <c r="P90" s="222">
        <v>65.399658897676204</v>
      </c>
      <c r="Q90" s="222">
        <v>0</v>
      </c>
      <c r="R90" s="372">
        <v>44927</v>
      </c>
      <c r="S90" s="372">
        <v>45291</v>
      </c>
      <c r="U90" s="373"/>
      <c r="W90" s="373"/>
    </row>
    <row r="91" spans="1:23" ht="20.25" x14ac:dyDescent="0.3">
      <c r="A91" s="230">
        <v>79</v>
      </c>
      <c r="B91" s="229" t="s">
        <v>2163</v>
      </c>
      <c r="C91" s="230">
        <v>39390</v>
      </c>
      <c r="D91" s="230" t="s">
        <v>1896</v>
      </c>
      <c r="E91" s="230">
        <v>1963</v>
      </c>
      <c r="F91" s="230" t="s">
        <v>2122</v>
      </c>
      <c r="G91" s="371" t="s">
        <v>2088</v>
      </c>
      <c r="H91" s="230">
        <v>5</v>
      </c>
      <c r="I91" s="230">
        <v>5</v>
      </c>
      <c r="J91" s="230" t="s">
        <v>2122</v>
      </c>
      <c r="K91" s="222">
        <v>7037.4</v>
      </c>
      <c r="L91" s="222">
        <v>4532.5</v>
      </c>
      <c r="M91" s="222">
        <v>9981950.2600000016</v>
      </c>
      <c r="N91" s="222">
        <v>9981880.3395475186</v>
      </c>
      <c r="O91" s="222">
        <v>0</v>
      </c>
      <c r="P91" s="222">
        <v>69.920452482608027</v>
      </c>
      <c r="Q91" s="222">
        <v>0</v>
      </c>
      <c r="R91" s="372">
        <v>44927</v>
      </c>
      <c r="S91" s="372">
        <v>45291</v>
      </c>
      <c r="U91" s="373"/>
      <c r="W91" s="373"/>
    </row>
    <row r="92" spans="1:23" ht="20.25" x14ac:dyDescent="0.3">
      <c r="A92" s="230">
        <v>80</v>
      </c>
      <c r="B92" s="229" t="s">
        <v>3281</v>
      </c>
      <c r="C92" s="230">
        <v>39416</v>
      </c>
      <c r="D92" s="230" t="s">
        <v>1896</v>
      </c>
      <c r="E92" s="230">
        <v>1964</v>
      </c>
      <c r="F92" s="230" t="s">
        <v>2122</v>
      </c>
      <c r="G92" s="371" t="s">
        <v>2088</v>
      </c>
      <c r="H92" s="230">
        <v>5</v>
      </c>
      <c r="I92" s="230">
        <v>4</v>
      </c>
      <c r="J92" s="230" t="s">
        <v>2122</v>
      </c>
      <c r="K92" s="222">
        <v>5686.2</v>
      </c>
      <c r="L92" s="222">
        <v>3520.5</v>
      </c>
      <c r="M92" s="222">
        <v>8594870.7200000007</v>
      </c>
      <c r="N92" s="222">
        <v>8594810.3960290421</v>
      </c>
      <c r="O92" s="222">
        <v>0</v>
      </c>
      <c r="P92" s="222">
        <v>60.323970958971664</v>
      </c>
      <c r="Q92" s="222">
        <v>0</v>
      </c>
      <c r="R92" s="372">
        <v>44927</v>
      </c>
      <c r="S92" s="372">
        <v>45291</v>
      </c>
      <c r="U92" s="373"/>
      <c r="W92" s="373"/>
    </row>
    <row r="93" spans="1:23" ht="20.25" x14ac:dyDescent="0.3">
      <c r="A93" s="230">
        <v>81</v>
      </c>
      <c r="B93" s="229" t="s">
        <v>3282</v>
      </c>
      <c r="C93" s="230">
        <v>39422</v>
      </c>
      <c r="D93" s="230" t="s">
        <v>1896</v>
      </c>
      <c r="E93" s="230">
        <v>1964</v>
      </c>
      <c r="F93" s="230" t="s">
        <v>2122</v>
      </c>
      <c r="G93" s="371" t="s">
        <v>2088</v>
      </c>
      <c r="H93" s="230">
        <v>5</v>
      </c>
      <c r="I93" s="230">
        <v>5</v>
      </c>
      <c r="J93" s="230" t="s">
        <v>2122</v>
      </c>
      <c r="K93" s="222">
        <v>5556</v>
      </c>
      <c r="L93" s="222">
        <v>3334.5</v>
      </c>
      <c r="M93" s="222">
        <v>10792646.149999999</v>
      </c>
      <c r="N93" s="222">
        <v>10792578.614946684</v>
      </c>
      <c r="O93" s="222">
        <v>0</v>
      </c>
      <c r="P93" s="222">
        <v>67.535053314093702</v>
      </c>
      <c r="Q93" s="222">
        <v>0</v>
      </c>
      <c r="R93" s="372">
        <v>44927</v>
      </c>
      <c r="S93" s="372">
        <v>45291</v>
      </c>
      <c r="U93" s="373"/>
      <c r="W93" s="373"/>
    </row>
    <row r="94" spans="1:23" ht="20.25" x14ac:dyDescent="0.3">
      <c r="A94" s="230">
        <v>82</v>
      </c>
      <c r="B94" s="229" t="s">
        <v>150</v>
      </c>
      <c r="C94" s="230">
        <v>39442</v>
      </c>
      <c r="D94" s="230" t="s">
        <v>1896</v>
      </c>
      <c r="E94" s="230">
        <v>1972</v>
      </c>
      <c r="F94" s="230" t="s">
        <v>2122</v>
      </c>
      <c r="G94" s="371" t="s">
        <v>2089</v>
      </c>
      <c r="H94" s="230">
        <v>9</v>
      </c>
      <c r="I94" s="230">
        <v>1</v>
      </c>
      <c r="J94" s="230" t="s">
        <v>2122</v>
      </c>
      <c r="K94" s="222">
        <v>3388.9</v>
      </c>
      <c r="L94" s="222">
        <v>2090.9</v>
      </c>
      <c r="M94" s="222">
        <v>144107.85999999999</v>
      </c>
      <c r="N94" s="222">
        <v>144107.85999999999</v>
      </c>
      <c r="O94" s="222">
        <v>0</v>
      </c>
      <c r="P94" s="222">
        <v>0</v>
      </c>
      <c r="Q94" s="222">
        <v>0</v>
      </c>
      <c r="R94" s="372">
        <v>44927</v>
      </c>
      <c r="S94" s="372">
        <v>45291</v>
      </c>
      <c r="U94" s="373"/>
    </row>
    <row r="95" spans="1:23" ht="20.25" x14ac:dyDescent="0.3">
      <c r="A95" s="230">
        <v>83</v>
      </c>
      <c r="B95" s="229" t="s">
        <v>3283</v>
      </c>
      <c r="C95" s="230">
        <v>39426</v>
      </c>
      <c r="D95" s="230" t="s">
        <v>1896</v>
      </c>
      <c r="E95" s="230">
        <v>1963</v>
      </c>
      <c r="F95" s="230" t="s">
        <v>2122</v>
      </c>
      <c r="G95" s="371" t="s">
        <v>2088</v>
      </c>
      <c r="H95" s="230">
        <v>5</v>
      </c>
      <c r="I95" s="230">
        <v>5</v>
      </c>
      <c r="J95" s="230" t="s">
        <v>2122</v>
      </c>
      <c r="K95" s="222">
        <v>5596.8</v>
      </c>
      <c r="L95" s="222">
        <v>3371.9</v>
      </c>
      <c r="M95" s="222">
        <v>9665227.4300000016</v>
      </c>
      <c r="N95" s="222">
        <v>9665159.2782101575</v>
      </c>
      <c r="O95" s="222">
        <v>0</v>
      </c>
      <c r="P95" s="222">
        <v>68.151789844255887</v>
      </c>
      <c r="Q95" s="222">
        <v>0</v>
      </c>
      <c r="R95" s="372">
        <v>44927</v>
      </c>
      <c r="S95" s="372">
        <v>45291</v>
      </c>
      <c r="U95" s="373"/>
      <c r="W95" s="373"/>
    </row>
    <row r="96" spans="1:23" ht="20.25" x14ac:dyDescent="0.3">
      <c r="A96" s="230">
        <v>84</v>
      </c>
      <c r="B96" s="229" t="s">
        <v>3284</v>
      </c>
      <c r="C96" s="230">
        <v>39427</v>
      </c>
      <c r="D96" s="230" t="s">
        <v>1896</v>
      </c>
      <c r="E96" s="230">
        <v>1963</v>
      </c>
      <c r="F96" s="230" t="s">
        <v>2122</v>
      </c>
      <c r="G96" s="371" t="s">
        <v>2088</v>
      </c>
      <c r="H96" s="230">
        <v>5</v>
      </c>
      <c r="I96" s="230">
        <v>5</v>
      </c>
      <c r="J96" s="230" t="s">
        <v>2122</v>
      </c>
      <c r="K96" s="222">
        <v>5561.2</v>
      </c>
      <c r="L96" s="222">
        <v>3347.6</v>
      </c>
      <c r="M96" s="222">
        <v>6807166.0699999994</v>
      </c>
      <c r="N96" s="222">
        <v>6807113.5059467768</v>
      </c>
      <c r="O96" s="222">
        <v>0</v>
      </c>
      <c r="P96" s="222">
        <v>52.56405322271862</v>
      </c>
      <c r="Q96" s="222">
        <v>0</v>
      </c>
      <c r="R96" s="372">
        <v>44927</v>
      </c>
      <c r="S96" s="372">
        <v>45291</v>
      </c>
      <c r="U96" s="373"/>
      <c r="W96" s="373"/>
    </row>
    <row r="97" spans="1:23" ht="20.25" x14ac:dyDescent="0.3">
      <c r="A97" s="230">
        <v>85</v>
      </c>
      <c r="B97" s="229" t="s">
        <v>3285</v>
      </c>
      <c r="C97" s="230">
        <v>39429</v>
      </c>
      <c r="D97" s="230" t="s">
        <v>1896</v>
      </c>
      <c r="E97" s="230">
        <v>1963</v>
      </c>
      <c r="F97" s="230" t="s">
        <v>2122</v>
      </c>
      <c r="G97" s="371" t="s">
        <v>2088</v>
      </c>
      <c r="H97" s="230">
        <v>5</v>
      </c>
      <c r="I97" s="230">
        <v>4</v>
      </c>
      <c r="J97" s="230" t="s">
        <v>2122</v>
      </c>
      <c r="K97" s="222">
        <v>5653.3</v>
      </c>
      <c r="L97" s="222">
        <v>3535.1</v>
      </c>
      <c r="M97" s="222">
        <v>6145105.9499999993</v>
      </c>
      <c r="N97" s="222">
        <v>6145061.4785178481</v>
      </c>
      <c r="O97" s="222">
        <v>0</v>
      </c>
      <c r="P97" s="222">
        <v>44.471482150844949</v>
      </c>
      <c r="Q97" s="222">
        <v>0</v>
      </c>
      <c r="R97" s="372">
        <v>44927</v>
      </c>
      <c r="S97" s="372">
        <v>45291</v>
      </c>
      <c r="U97" s="373"/>
      <c r="W97" s="373"/>
    </row>
    <row r="98" spans="1:23" ht="20.25" x14ac:dyDescent="0.3">
      <c r="A98" s="230">
        <v>86</v>
      </c>
      <c r="B98" s="229" t="s">
        <v>3286</v>
      </c>
      <c r="C98" s="230">
        <v>39430</v>
      </c>
      <c r="D98" s="230" t="s">
        <v>1896</v>
      </c>
      <c r="E98" s="230">
        <v>1963</v>
      </c>
      <c r="F98" s="230" t="s">
        <v>2122</v>
      </c>
      <c r="G98" s="371" t="s">
        <v>2088</v>
      </c>
      <c r="H98" s="230">
        <v>5</v>
      </c>
      <c r="I98" s="230">
        <v>5</v>
      </c>
      <c r="J98" s="230" t="s">
        <v>2122</v>
      </c>
      <c r="K98" s="222">
        <v>6874.2</v>
      </c>
      <c r="L98" s="222">
        <v>4409.7</v>
      </c>
      <c r="M98" s="222">
        <v>8655741.4399999995</v>
      </c>
      <c r="N98" s="222">
        <v>8655686.0741702877</v>
      </c>
      <c r="O98" s="222">
        <v>0</v>
      </c>
      <c r="P98" s="222">
        <v>55.365829712447997</v>
      </c>
      <c r="Q98" s="222">
        <v>0</v>
      </c>
      <c r="R98" s="372">
        <v>44927</v>
      </c>
      <c r="S98" s="372">
        <v>45291</v>
      </c>
      <c r="U98" s="373"/>
      <c r="W98" s="373"/>
    </row>
    <row r="99" spans="1:23" ht="20.25" x14ac:dyDescent="0.3">
      <c r="A99" s="230">
        <v>87</v>
      </c>
      <c r="B99" s="229" t="s">
        <v>3287</v>
      </c>
      <c r="C99" s="230">
        <v>39417</v>
      </c>
      <c r="D99" s="230" t="s">
        <v>1896</v>
      </c>
      <c r="E99" s="230">
        <v>1964</v>
      </c>
      <c r="F99" s="230" t="s">
        <v>2122</v>
      </c>
      <c r="G99" s="371" t="s">
        <v>2088</v>
      </c>
      <c r="H99" s="230">
        <v>5</v>
      </c>
      <c r="I99" s="230">
        <v>4</v>
      </c>
      <c r="J99" s="230" t="s">
        <v>2122</v>
      </c>
      <c r="K99" s="222">
        <v>5689.4</v>
      </c>
      <c r="L99" s="222">
        <v>3529.8</v>
      </c>
      <c r="M99" s="222">
        <v>8990418.0899999999</v>
      </c>
      <c r="N99" s="222">
        <v>8990355.9763304889</v>
      </c>
      <c r="O99" s="222">
        <v>0</v>
      </c>
      <c r="P99" s="222">
        <v>62.113669510997596</v>
      </c>
      <c r="Q99" s="222">
        <v>0</v>
      </c>
      <c r="R99" s="372">
        <v>44927</v>
      </c>
      <c r="S99" s="372">
        <v>45291</v>
      </c>
      <c r="U99" s="373"/>
      <c r="W99" s="373"/>
    </row>
    <row r="100" spans="1:23" ht="20.25" x14ac:dyDescent="0.3">
      <c r="A100" s="230">
        <v>88</v>
      </c>
      <c r="B100" s="229" t="s">
        <v>3288</v>
      </c>
      <c r="C100" s="230">
        <v>39431</v>
      </c>
      <c r="D100" s="230" t="s">
        <v>1896</v>
      </c>
      <c r="E100" s="230">
        <v>1963</v>
      </c>
      <c r="F100" s="230" t="s">
        <v>2122</v>
      </c>
      <c r="G100" s="371" t="s">
        <v>2088</v>
      </c>
      <c r="H100" s="230">
        <v>5</v>
      </c>
      <c r="I100" s="230">
        <v>3</v>
      </c>
      <c r="J100" s="230" t="s">
        <v>2122</v>
      </c>
      <c r="K100" s="222">
        <v>4188.1000000000004</v>
      </c>
      <c r="L100" s="222">
        <v>2602.6999999999998</v>
      </c>
      <c r="M100" s="222">
        <v>5925282.21</v>
      </c>
      <c r="N100" s="222">
        <v>5925233.9690762153</v>
      </c>
      <c r="O100" s="222">
        <v>0</v>
      </c>
      <c r="P100" s="222">
        <v>48.240923784227725</v>
      </c>
      <c r="Q100" s="222">
        <v>0</v>
      </c>
      <c r="R100" s="372">
        <v>44927</v>
      </c>
      <c r="S100" s="372">
        <v>45291</v>
      </c>
      <c r="U100" s="373"/>
      <c r="W100" s="373"/>
    </row>
    <row r="101" spans="1:23" ht="20.25" x14ac:dyDescent="0.3">
      <c r="A101" s="230">
        <v>89</v>
      </c>
      <c r="B101" s="229" t="s">
        <v>3289</v>
      </c>
      <c r="C101" s="230">
        <v>39432</v>
      </c>
      <c r="D101" s="230" t="s">
        <v>1896</v>
      </c>
      <c r="E101" s="230">
        <v>1963</v>
      </c>
      <c r="F101" s="230" t="s">
        <v>2122</v>
      </c>
      <c r="G101" s="371" t="s">
        <v>2088</v>
      </c>
      <c r="H101" s="230">
        <v>5</v>
      </c>
      <c r="I101" s="230">
        <v>4</v>
      </c>
      <c r="J101" s="230" t="s">
        <v>2122</v>
      </c>
      <c r="K101" s="222">
        <v>5664.4</v>
      </c>
      <c r="L101" s="222">
        <v>3530.2</v>
      </c>
      <c r="M101" s="222">
        <v>9406661.2199999988</v>
      </c>
      <c r="N101" s="222">
        <v>9406588.4342764039</v>
      </c>
      <c r="O101" s="222">
        <v>0</v>
      </c>
      <c r="P101" s="222">
        <v>72.785723595810978</v>
      </c>
      <c r="Q101" s="222">
        <v>0</v>
      </c>
      <c r="R101" s="372">
        <v>44927</v>
      </c>
      <c r="S101" s="372">
        <v>45291</v>
      </c>
      <c r="U101" s="373"/>
      <c r="W101" s="373"/>
    </row>
    <row r="102" spans="1:23" ht="20.25" x14ac:dyDescent="0.3">
      <c r="A102" s="230">
        <v>90</v>
      </c>
      <c r="B102" s="229" t="s">
        <v>3290</v>
      </c>
      <c r="C102" s="230">
        <v>39433</v>
      </c>
      <c r="D102" s="230" t="s">
        <v>1896</v>
      </c>
      <c r="E102" s="230">
        <v>1963</v>
      </c>
      <c r="F102" s="230" t="s">
        <v>2122</v>
      </c>
      <c r="G102" s="371" t="s">
        <v>2088</v>
      </c>
      <c r="H102" s="230">
        <v>5</v>
      </c>
      <c r="I102" s="230">
        <v>3</v>
      </c>
      <c r="J102" s="230" t="s">
        <v>2122</v>
      </c>
      <c r="K102" s="222">
        <v>4150.1000000000004</v>
      </c>
      <c r="L102" s="222">
        <v>2572.1</v>
      </c>
      <c r="M102" s="222">
        <v>6854439.4300000006</v>
      </c>
      <c r="N102" s="222">
        <v>6854387.2972813686</v>
      </c>
      <c r="O102" s="222">
        <v>0</v>
      </c>
      <c r="P102" s="222">
        <v>52.132718632460595</v>
      </c>
      <c r="Q102" s="222">
        <v>0</v>
      </c>
      <c r="R102" s="372">
        <v>44927</v>
      </c>
      <c r="S102" s="372">
        <v>45291</v>
      </c>
      <c r="U102" s="373"/>
      <c r="W102" s="373"/>
    </row>
    <row r="103" spans="1:23" ht="20.25" x14ac:dyDescent="0.3">
      <c r="A103" s="230">
        <v>91</v>
      </c>
      <c r="B103" s="229" t="s">
        <v>3291</v>
      </c>
      <c r="C103" s="230">
        <v>39434</v>
      </c>
      <c r="D103" s="230" t="s">
        <v>1896</v>
      </c>
      <c r="E103" s="230">
        <v>1963</v>
      </c>
      <c r="F103" s="230" t="s">
        <v>2122</v>
      </c>
      <c r="G103" s="371" t="s">
        <v>2088</v>
      </c>
      <c r="H103" s="230">
        <v>5</v>
      </c>
      <c r="I103" s="230">
        <v>3</v>
      </c>
      <c r="J103" s="230" t="s">
        <v>2122</v>
      </c>
      <c r="K103" s="222">
        <v>4188</v>
      </c>
      <c r="L103" s="222">
        <v>2593.4</v>
      </c>
      <c r="M103" s="222">
        <v>6181684.1799999997</v>
      </c>
      <c r="N103" s="222">
        <v>6181632.2819747543</v>
      </c>
      <c r="O103" s="222">
        <v>0</v>
      </c>
      <c r="P103" s="222">
        <v>51.898025245210491</v>
      </c>
      <c r="Q103" s="222">
        <v>0</v>
      </c>
      <c r="R103" s="372">
        <v>44927</v>
      </c>
      <c r="S103" s="372">
        <v>45291</v>
      </c>
      <c r="U103" s="373"/>
      <c r="W103" s="373"/>
    </row>
    <row r="104" spans="1:23" ht="20.25" x14ac:dyDescent="0.3">
      <c r="A104" s="230">
        <v>92</v>
      </c>
      <c r="B104" s="229" t="s">
        <v>3292</v>
      </c>
      <c r="C104" s="230">
        <v>39436</v>
      </c>
      <c r="D104" s="230" t="s">
        <v>1896</v>
      </c>
      <c r="E104" s="230">
        <v>1963</v>
      </c>
      <c r="F104" s="230" t="s">
        <v>2122</v>
      </c>
      <c r="G104" s="371" t="s">
        <v>2088</v>
      </c>
      <c r="H104" s="230">
        <v>5</v>
      </c>
      <c r="I104" s="230">
        <v>4</v>
      </c>
      <c r="J104" s="230" t="s">
        <v>2122</v>
      </c>
      <c r="K104" s="222">
        <v>5704.2</v>
      </c>
      <c r="L104" s="222">
        <v>3516.4</v>
      </c>
      <c r="M104" s="222">
        <v>7799905.3899999997</v>
      </c>
      <c r="N104" s="222">
        <v>7799850.9819469778</v>
      </c>
      <c r="O104" s="222">
        <v>0</v>
      </c>
      <c r="P104" s="222">
        <v>54.4080530219804</v>
      </c>
      <c r="Q104" s="222">
        <v>0</v>
      </c>
      <c r="R104" s="372">
        <v>44927</v>
      </c>
      <c r="S104" s="372">
        <v>45291</v>
      </c>
      <c r="U104" s="373"/>
      <c r="W104" s="373"/>
    </row>
    <row r="105" spans="1:23" ht="20.25" x14ac:dyDescent="0.3">
      <c r="A105" s="230">
        <v>93</v>
      </c>
      <c r="B105" s="229" t="s">
        <v>3293</v>
      </c>
      <c r="C105" s="230">
        <v>39437</v>
      </c>
      <c r="D105" s="230" t="s">
        <v>1896</v>
      </c>
      <c r="E105" s="230">
        <v>1964</v>
      </c>
      <c r="F105" s="230" t="s">
        <v>2122</v>
      </c>
      <c r="G105" s="371" t="s">
        <v>2088</v>
      </c>
      <c r="H105" s="230">
        <v>5</v>
      </c>
      <c r="I105" s="230">
        <v>5</v>
      </c>
      <c r="J105" s="230" t="s">
        <v>2122</v>
      </c>
      <c r="K105" s="222">
        <v>7194.9</v>
      </c>
      <c r="L105" s="222">
        <v>4462</v>
      </c>
      <c r="M105" s="222">
        <v>13569253.949999999</v>
      </c>
      <c r="N105" s="222">
        <v>13569173.082039684</v>
      </c>
      <c r="O105" s="222">
        <v>0</v>
      </c>
      <c r="P105" s="222">
        <v>80.867960316079333</v>
      </c>
      <c r="Q105" s="222">
        <v>0</v>
      </c>
      <c r="R105" s="372">
        <v>44927</v>
      </c>
      <c r="S105" s="372">
        <v>45291</v>
      </c>
      <c r="U105" s="373"/>
      <c r="W105" s="373"/>
    </row>
    <row r="106" spans="1:23" ht="20.25" x14ac:dyDescent="0.3">
      <c r="A106" s="230">
        <v>94</v>
      </c>
      <c r="B106" s="229" t="s">
        <v>3294</v>
      </c>
      <c r="C106" s="230">
        <v>39418</v>
      </c>
      <c r="D106" s="230" t="s">
        <v>1896</v>
      </c>
      <c r="E106" s="230">
        <v>1964</v>
      </c>
      <c r="F106" s="230" t="s">
        <v>2122</v>
      </c>
      <c r="G106" s="371" t="s">
        <v>2088</v>
      </c>
      <c r="H106" s="230">
        <v>5</v>
      </c>
      <c r="I106" s="230">
        <v>4</v>
      </c>
      <c r="J106" s="230" t="s">
        <v>2122</v>
      </c>
      <c r="K106" s="222">
        <v>5621.1</v>
      </c>
      <c r="L106" s="222">
        <v>3506.1</v>
      </c>
      <c r="M106" s="222">
        <v>8912518.0099999998</v>
      </c>
      <c r="N106" s="222">
        <v>8912471.3210977949</v>
      </c>
      <c r="O106" s="222">
        <v>0</v>
      </c>
      <c r="P106" s="222">
        <v>46.68890220446486</v>
      </c>
      <c r="Q106" s="222">
        <v>0</v>
      </c>
      <c r="R106" s="372">
        <v>44927</v>
      </c>
      <c r="S106" s="372">
        <v>45291</v>
      </c>
      <c r="U106" s="373"/>
      <c r="W106" s="373"/>
    </row>
    <row r="107" spans="1:23" ht="20.25" x14ac:dyDescent="0.3">
      <c r="A107" s="230">
        <v>95</v>
      </c>
      <c r="B107" s="229" t="s">
        <v>3295</v>
      </c>
      <c r="C107" s="230">
        <v>39438</v>
      </c>
      <c r="D107" s="230" t="s">
        <v>1896</v>
      </c>
      <c r="E107" s="230">
        <v>1963</v>
      </c>
      <c r="F107" s="230" t="s">
        <v>2122</v>
      </c>
      <c r="G107" s="371" t="s">
        <v>2088</v>
      </c>
      <c r="H107" s="230">
        <v>5</v>
      </c>
      <c r="I107" s="230">
        <v>3</v>
      </c>
      <c r="J107" s="230" t="s">
        <v>2122</v>
      </c>
      <c r="K107" s="222">
        <v>4151.1000000000004</v>
      </c>
      <c r="L107" s="222">
        <v>2565.9</v>
      </c>
      <c r="M107" s="222">
        <v>6965322.3299999991</v>
      </c>
      <c r="N107" s="222">
        <v>6965270.2907757731</v>
      </c>
      <c r="O107" s="222">
        <v>0</v>
      </c>
      <c r="P107" s="222">
        <v>52.039224225614973</v>
      </c>
      <c r="Q107" s="222">
        <v>0</v>
      </c>
      <c r="R107" s="372">
        <v>44927</v>
      </c>
      <c r="S107" s="372">
        <v>45291</v>
      </c>
      <c r="U107" s="373"/>
      <c r="W107" s="373"/>
    </row>
    <row r="108" spans="1:23" ht="20.25" x14ac:dyDescent="0.3">
      <c r="A108" s="230">
        <v>96</v>
      </c>
      <c r="B108" s="229" t="s">
        <v>3296</v>
      </c>
      <c r="C108" s="230">
        <v>39439</v>
      </c>
      <c r="D108" s="230" t="s">
        <v>1896</v>
      </c>
      <c r="E108" s="230">
        <v>1964</v>
      </c>
      <c r="F108" s="230" t="s">
        <v>2122</v>
      </c>
      <c r="G108" s="371" t="s">
        <v>2088</v>
      </c>
      <c r="H108" s="230">
        <v>5</v>
      </c>
      <c r="I108" s="230">
        <v>3</v>
      </c>
      <c r="J108" s="230" t="s">
        <v>2122</v>
      </c>
      <c r="K108" s="222">
        <v>4156.1000000000004</v>
      </c>
      <c r="L108" s="222">
        <v>2557.1999999999998</v>
      </c>
      <c r="M108" s="222">
        <v>6947207.4399999995</v>
      </c>
      <c r="N108" s="222">
        <v>6947155.5484599536</v>
      </c>
      <c r="O108" s="222">
        <v>0</v>
      </c>
      <c r="P108" s="222">
        <v>51.89154004613836</v>
      </c>
      <c r="Q108" s="222">
        <v>0</v>
      </c>
      <c r="R108" s="372">
        <v>44927</v>
      </c>
      <c r="S108" s="372">
        <v>45291</v>
      </c>
      <c r="U108" s="373"/>
      <c r="W108" s="373"/>
    </row>
    <row r="109" spans="1:23" ht="20.25" x14ac:dyDescent="0.3">
      <c r="A109" s="230">
        <v>97</v>
      </c>
      <c r="B109" s="229" t="s">
        <v>3297</v>
      </c>
      <c r="C109" s="230">
        <v>39440</v>
      </c>
      <c r="D109" s="230" t="s">
        <v>1896</v>
      </c>
      <c r="E109" s="230">
        <v>1964</v>
      </c>
      <c r="F109" s="230" t="s">
        <v>2122</v>
      </c>
      <c r="G109" s="371" t="s">
        <v>2088</v>
      </c>
      <c r="H109" s="230">
        <v>5</v>
      </c>
      <c r="I109" s="230">
        <v>3</v>
      </c>
      <c r="J109" s="230" t="s">
        <v>2122</v>
      </c>
      <c r="K109" s="222">
        <v>4082.3</v>
      </c>
      <c r="L109" s="222">
        <v>2584.8000000000002</v>
      </c>
      <c r="M109" s="222">
        <v>7566008.6400000006</v>
      </c>
      <c r="N109" s="222">
        <v>7565955.0744982716</v>
      </c>
      <c r="O109" s="222">
        <v>0</v>
      </c>
      <c r="P109" s="222">
        <v>53.565501728980294</v>
      </c>
      <c r="Q109" s="222">
        <v>0</v>
      </c>
      <c r="R109" s="372">
        <v>44927</v>
      </c>
      <c r="S109" s="372">
        <v>45291</v>
      </c>
      <c r="U109" s="373"/>
      <c r="W109" s="373"/>
    </row>
    <row r="110" spans="1:23" ht="20.25" x14ac:dyDescent="0.3">
      <c r="A110" s="230">
        <v>98</v>
      </c>
      <c r="B110" s="229" t="s">
        <v>3298</v>
      </c>
      <c r="C110" s="230">
        <v>45288</v>
      </c>
      <c r="D110" s="230" t="s">
        <v>1896</v>
      </c>
      <c r="E110" s="230">
        <v>1964</v>
      </c>
      <c r="F110" s="230" t="s">
        <v>2122</v>
      </c>
      <c r="G110" s="371" t="s">
        <v>2088</v>
      </c>
      <c r="H110" s="230">
        <v>5</v>
      </c>
      <c r="I110" s="230">
        <v>8</v>
      </c>
      <c r="J110" s="230" t="s">
        <v>2122</v>
      </c>
      <c r="K110" s="222">
        <v>11203.3</v>
      </c>
      <c r="L110" s="222">
        <v>6975.3</v>
      </c>
      <c r="M110" s="222">
        <v>21410512.620000001</v>
      </c>
      <c r="N110" s="222">
        <v>21410365.123812608</v>
      </c>
      <c r="O110" s="222">
        <v>0</v>
      </c>
      <c r="P110" s="222">
        <v>147.49618739146518</v>
      </c>
      <c r="Q110" s="222">
        <v>0</v>
      </c>
      <c r="R110" s="372">
        <v>44927</v>
      </c>
      <c r="S110" s="372">
        <v>45291</v>
      </c>
      <c r="U110" s="373"/>
      <c r="W110" s="373"/>
    </row>
    <row r="111" spans="1:23" ht="20.25" x14ac:dyDescent="0.3">
      <c r="A111" s="230">
        <v>99</v>
      </c>
      <c r="B111" s="229" t="s">
        <v>3299</v>
      </c>
      <c r="C111" s="230">
        <v>39419</v>
      </c>
      <c r="D111" s="230" t="s">
        <v>1896</v>
      </c>
      <c r="E111" s="230">
        <v>1965</v>
      </c>
      <c r="F111" s="230" t="s">
        <v>2122</v>
      </c>
      <c r="G111" s="371" t="s">
        <v>2088</v>
      </c>
      <c r="H111" s="230">
        <v>5</v>
      </c>
      <c r="I111" s="230">
        <v>5</v>
      </c>
      <c r="J111" s="230" t="s">
        <v>2122</v>
      </c>
      <c r="K111" s="222">
        <v>7171.4</v>
      </c>
      <c r="L111" s="222">
        <v>4454.3999999999996</v>
      </c>
      <c r="M111" s="222">
        <v>12925319.52</v>
      </c>
      <c r="N111" s="222">
        <v>12925230.280703412</v>
      </c>
      <c r="O111" s="222">
        <v>0</v>
      </c>
      <c r="P111" s="222">
        <v>89.239296588108829</v>
      </c>
      <c r="Q111" s="222">
        <v>0</v>
      </c>
      <c r="R111" s="372">
        <v>44927</v>
      </c>
      <c r="S111" s="372">
        <v>45291</v>
      </c>
      <c r="U111" s="373"/>
      <c r="W111" s="373"/>
    </row>
    <row r="112" spans="1:23" ht="20.25" x14ac:dyDescent="0.3">
      <c r="A112" s="230">
        <v>100</v>
      </c>
      <c r="B112" s="229" t="s">
        <v>3300</v>
      </c>
      <c r="C112" s="230">
        <v>39420</v>
      </c>
      <c r="D112" s="230" t="s">
        <v>1896</v>
      </c>
      <c r="E112" s="230">
        <v>1964</v>
      </c>
      <c r="F112" s="230" t="s">
        <v>2122</v>
      </c>
      <c r="G112" s="371" t="s">
        <v>2088</v>
      </c>
      <c r="H112" s="230">
        <v>5</v>
      </c>
      <c r="I112" s="230">
        <v>3</v>
      </c>
      <c r="J112" s="230" t="s">
        <v>2122</v>
      </c>
      <c r="K112" s="222">
        <v>4133.3999999999996</v>
      </c>
      <c r="L112" s="222">
        <v>2567</v>
      </c>
      <c r="M112" s="222">
        <v>6873232.4700000007</v>
      </c>
      <c r="N112" s="222">
        <v>6873180.5784599548</v>
      </c>
      <c r="O112" s="222">
        <v>0</v>
      </c>
      <c r="P112" s="222">
        <v>51.89154004613836</v>
      </c>
      <c r="Q112" s="222">
        <v>0</v>
      </c>
      <c r="R112" s="372">
        <v>44927</v>
      </c>
      <c r="S112" s="372">
        <v>45291</v>
      </c>
      <c r="U112" s="373"/>
      <c r="W112" s="373"/>
    </row>
    <row r="113" spans="1:23" ht="20.25" x14ac:dyDescent="0.3">
      <c r="A113" s="230">
        <v>101</v>
      </c>
      <c r="B113" s="229" t="s">
        <v>3301</v>
      </c>
      <c r="C113" s="230">
        <v>39421</v>
      </c>
      <c r="D113" s="230" t="s">
        <v>1896</v>
      </c>
      <c r="E113" s="230">
        <v>1963</v>
      </c>
      <c r="F113" s="230" t="s">
        <v>2122</v>
      </c>
      <c r="G113" s="371" t="s">
        <v>2088</v>
      </c>
      <c r="H113" s="230">
        <v>5</v>
      </c>
      <c r="I113" s="230">
        <v>4</v>
      </c>
      <c r="J113" s="230" t="s">
        <v>2122</v>
      </c>
      <c r="K113" s="222">
        <v>5652.2</v>
      </c>
      <c r="L113" s="222">
        <v>3502.2</v>
      </c>
      <c r="M113" s="222">
        <v>8814083.8000000007</v>
      </c>
      <c r="N113" s="222">
        <v>8814015.1924823001</v>
      </c>
      <c r="O113" s="222">
        <v>0</v>
      </c>
      <c r="P113" s="222">
        <v>68.607517700993498</v>
      </c>
      <c r="Q113" s="222">
        <v>0</v>
      </c>
      <c r="R113" s="372">
        <v>44927</v>
      </c>
      <c r="S113" s="372">
        <v>45291</v>
      </c>
      <c r="U113" s="373"/>
      <c r="W113" s="373"/>
    </row>
    <row r="114" spans="1:23" ht="20.25" x14ac:dyDescent="0.3">
      <c r="A114" s="230">
        <v>102</v>
      </c>
      <c r="B114" s="229" t="s">
        <v>3302</v>
      </c>
      <c r="C114" s="230">
        <v>39457</v>
      </c>
      <c r="D114" s="230" t="s">
        <v>1896</v>
      </c>
      <c r="E114" s="230">
        <v>1964</v>
      </c>
      <c r="F114" s="230" t="s">
        <v>2122</v>
      </c>
      <c r="G114" s="371" t="s">
        <v>2088</v>
      </c>
      <c r="H114" s="230">
        <v>5</v>
      </c>
      <c r="I114" s="230">
        <v>5</v>
      </c>
      <c r="J114" s="230" t="s">
        <v>2122</v>
      </c>
      <c r="K114" s="222">
        <v>6940.5</v>
      </c>
      <c r="L114" s="222">
        <v>4460.3</v>
      </c>
      <c r="M114" s="222">
        <v>13193809.5</v>
      </c>
      <c r="N114" s="222">
        <v>13193730.696208386</v>
      </c>
      <c r="O114" s="222">
        <v>0</v>
      </c>
      <c r="P114" s="222">
        <v>78.803791614850311</v>
      </c>
      <c r="Q114" s="222">
        <v>0</v>
      </c>
      <c r="R114" s="372">
        <v>44927</v>
      </c>
      <c r="S114" s="372">
        <v>45291</v>
      </c>
      <c r="U114" s="373"/>
      <c r="W114" s="373"/>
    </row>
    <row r="115" spans="1:23" ht="20.25" x14ac:dyDescent="0.3">
      <c r="A115" s="230">
        <v>103</v>
      </c>
      <c r="B115" s="229" t="s">
        <v>3303</v>
      </c>
      <c r="C115" s="230">
        <v>39491</v>
      </c>
      <c r="D115" s="230" t="s">
        <v>1896</v>
      </c>
      <c r="E115" s="230">
        <v>1965</v>
      </c>
      <c r="F115" s="230" t="s">
        <v>2122</v>
      </c>
      <c r="G115" s="371" t="s">
        <v>2088</v>
      </c>
      <c r="H115" s="230">
        <v>5</v>
      </c>
      <c r="I115" s="230">
        <v>4</v>
      </c>
      <c r="J115" s="230" t="s">
        <v>2122</v>
      </c>
      <c r="K115" s="222">
        <v>5973.69</v>
      </c>
      <c r="L115" s="222">
        <v>3859.8</v>
      </c>
      <c r="M115" s="222">
        <v>8577202.6600000001</v>
      </c>
      <c r="N115" s="222">
        <v>8577142.0852767527</v>
      </c>
      <c r="O115" s="222">
        <v>0</v>
      </c>
      <c r="P115" s="222">
        <v>60.574723246654159</v>
      </c>
      <c r="Q115" s="222">
        <v>0</v>
      </c>
      <c r="R115" s="372">
        <v>44927</v>
      </c>
      <c r="S115" s="372">
        <v>45291</v>
      </c>
      <c r="U115" s="373"/>
      <c r="W115" s="373"/>
    </row>
    <row r="116" spans="1:23" ht="20.25" x14ac:dyDescent="0.3">
      <c r="A116" s="230">
        <v>104</v>
      </c>
      <c r="B116" s="229" t="s">
        <v>3304</v>
      </c>
      <c r="C116" s="230">
        <v>39487</v>
      </c>
      <c r="D116" s="230" t="s">
        <v>1896</v>
      </c>
      <c r="E116" s="230">
        <v>1965</v>
      </c>
      <c r="F116" s="230" t="s">
        <v>2122</v>
      </c>
      <c r="G116" s="371" t="s">
        <v>2088</v>
      </c>
      <c r="H116" s="230">
        <v>5</v>
      </c>
      <c r="I116" s="230">
        <v>5</v>
      </c>
      <c r="J116" s="230" t="s">
        <v>2122</v>
      </c>
      <c r="K116" s="222">
        <v>6883.2</v>
      </c>
      <c r="L116" s="222">
        <v>4443</v>
      </c>
      <c r="M116" s="222">
        <v>11795492.880000001</v>
      </c>
      <c r="N116" s="222">
        <v>11795414.995723058</v>
      </c>
      <c r="O116" s="222">
        <v>0</v>
      </c>
      <c r="P116" s="222">
        <v>77.884276943175266</v>
      </c>
      <c r="Q116" s="222">
        <v>0</v>
      </c>
      <c r="R116" s="372">
        <v>44927</v>
      </c>
      <c r="S116" s="372">
        <v>45291</v>
      </c>
      <c r="U116" s="373"/>
      <c r="W116" s="373"/>
    </row>
    <row r="117" spans="1:23" ht="20.25" x14ac:dyDescent="0.3">
      <c r="A117" s="230">
        <v>105</v>
      </c>
      <c r="B117" s="229" t="s">
        <v>1542</v>
      </c>
      <c r="C117" s="230">
        <v>39513</v>
      </c>
      <c r="D117" s="230" t="s">
        <v>1896</v>
      </c>
      <c r="E117" s="230">
        <v>1961</v>
      </c>
      <c r="F117" s="230" t="s">
        <v>2122</v>
      </c>
      <c r="G117" s="371" t="s">
        <v>2090</v>
      </c>
      <c r="H117" s="230">
        <v>3</v>
      </c>
      <c r="I117" s="230">
        <v>2</v>
      </c>
      <c r="J117" s="230" t="s">
        <v>2122</v>
      </c>
      <c r="K117" s="222">
        <v>1620.5</v>
      </c>
      <c r="L117" s="222">
        <v>823.2</v>
      </c>
      <c r="M117" s="222">
        <v>29804.880000000001</v>
      </c>
      <c r="N117" s="222">
        <v>29804.880000000001</v>
      </c>
      <c r="O117" s="222">
        <v>0</v>
      </c>
      <c r="P117" s="222">
        <v>0</v>
      </c>
      <c r="Q117" s="222">
        <v>0</v>
      </c>
      <c r="R117" s="372">
        <v>44927</v>
      </c>
      <c r="S117" s="372">
        <v>45291</v>
      </c>
      <c r="U117" s="373"/>
    </row>
    <row r="118" spans="1:23" ht="20.25" x14ac:dyDescent="0.3">
      <c r="A118" s="230">
        <v>106</v>
      </c>
      <c r="B118" s="229" t="s">
        <v>3305</v>
      </c>
      <c r="C118" s="230">
        <v>39940</v>
      </c>
      <c r="D118" s="230" t="s">
        <v>1896</v>
      </c>
      <c r="E118" s="230">
        <v>1970</v>
      </c>
      <c r="F118" s="230" t="s">
        <v>2122</v>
      </c>
      <c r="G118" s="371" t="s">
        <v>2088</v>
      </c>
      <c r="H118" s="230">
        <v>5</v>
      </c>
      <c r="I118" s="230">
        <v>8</v>
      </c>
      <c r="J118" s="230" t="s">
        <v>2122</v>
      </c>
      <c r="K118" s="222">
        <v>12469.29</v>
      </c>
      <c r="L118" s="222">
        <v>8058.6</v>
      </c>
      <c r="M118" s="222">
        <v>9968570.1699999962</v>
      </c>
      <c r="N118" s="222">
        <v>9968570.1699999962</v>
      </c>
      <c r="O118" s="222">
        <v>0</v>
      </c>
      <c r="P118" s="222">
        <v>0</v>
      </c>
      <c r="Q118" s="222">
        <v>0</v>
      </c>
      <c r="R118" s="372">
        <v>44927</v>
      </c>
      <c r="S118" s="372">
        <v>45291</v>
      </c>
      <c r="U118" s="373"/>
    </row>
    <row r="119" spans="1:23" ht="20.25" x14ac:dyDescent="0.3">
      <c r="A119" s="230">
        <v>107</v>
      </c>
      <c r="B119" s="229" t="s">
        <v>2143</v>
      </c>
      <c r="C119" s="230">
        <v>40427</v>
      </c>
      <c r="D119" s="230" t="s">
        <v>1896</v>
      </c>
      <c r="E119" s="230">
        <v>1960</v>
      </c>
      <c r="F119" s="230" t="s">
        <v>2122</v>
      </c>
      <c r="G119" s="371" t="s">
        <v>2089</v>
      </c>
      <c r="H119" s="230">
        <v>4</v>
      </c>
      <c r="I119" s="230">
        <v>5</v>
      </c>
      <c r="J119" s="230" t="s">
        <v>2122</v>
      </c>
      <c r="K119" s="222">
        <v>8909</v>
      </c>
      <c r="L119" s="222">
        <v>5692.1</v>
      </c>
      <c r="M119" s="222">
        <v>711430.26</v>
      </c>
      <c r="N119" s="222">
        <v>711422.89673513721</v>
      </c>
      <c r="O119" s="222">
        <v>0</v>
      </c>
      <c r="P119" s="222">
        <v>7.3632648627720192</v>
      </c>
      <c r="Q119" s="222">
        <v>0</v>
      </c>
      <c r="R119" s="372">
        <v>44927</v>
      </c>
      <c r="S119" s="372">
        <v>45291</v>
      </c>
      <c r="U119" s="373"/>
      <c r="W119" s="373"/>
    </row>
    <row r="120" spans="1:23" ht="20.25" x14ac:dyDescent="0.3">
      <c r="A120" s="230">
        <v>108</v>
      </c>
      <c r="B120" s="229" t="s">
        <v>2144</v>
      </c>
      <c r="C120" s="230">
        <v>40471</v>
      </c>
      <c r="D120" s="230" t="s">
        <v>1896</v>
      </c>
      <c r="E120" s="230">
        <v>1958</v>
      </c>
      <c r="F120" s="230" t="s">
        <v>2122</v>
      </c>
      <c r="G120" s="371" t="s">
        <v>2089</v>
      </c>
      <c r="H120" s="230">
        <v>4</v>
      </c>
      <c r="I120" s="230">
        <v>3</v>
      </c>
      <c r="J120" s="230" t="s">
        <v>2122</v>
      </c>
      <c r="K120" s="222">
        <v>5184.3999999999996</v>
      </c>
      <c r="L120" s="222">
        <v>3088.7</v>
      </c>
      <c r="M120" s="222">
        <v>2560320.87</v>
      </c>
      <c r="N120" s="222">
        <v>2560304.8060700959</v>
      </c>
      <c r="O120" s="222">
        <v>0</v>
      </c>
      <c r="P120" s="222">
        <v>16.063929904264846</v>
      </c>
      <c r="Q120" s="222">
        <v>0</v>
      </c>
      <c r="R120" s="372">
        <v>44927</v>
      </c>
      <c r="S120" s="372">
        <v>45291</v>
      </c>
      <c r="U120" s="373"/>
      <c r="W120" s="373"/>
    </row>
    <row r="121" spans="1:23" ht="20.25" x14ac:dyDescent="0.3">
      <c r="A121" s="230">
        <v>109</v>
      </c>
      <c r="B121" s="229" t="s">
        <v>3306</v>
      </c>
      <c r="C121" s="230">
        <v>40034</v>
      </c>
      <c r="D121" s="230" t="s">
        <v>1896</v>
      </c>
      <c r="E121" s="230">
        <v>1964</v>
      </c>
      <c r="F121" s="230" t="s">
        <v>2122</v>
      </c>
      <c r="G121" s="371" t="s">
        <v>2088</v>
      </c>
      <c r="H121" s="230">
        <v>5</v>
      </c>
      <c r="I121" s="230">
        <v>3</v>
      </c>
      <c r="J121" s="230" t="s">
        <v>2122</v>
      </c>
      <c r="K121" s="222">
        <v>4625.8</v>
      </c>
      <c r="L121" s="222">
        <v>2617.6999999999998</v>
      </c>
      <c r="M121" s="222">
        <v>2096784.15</v>
      </c>
      <c r="N121" s="222">
        <v>2096761.5625237594</v>
      </c>
      <c r="O121" s="222">
        <v>0</v>
      </c>
      <c r="P121" s="222">
        <v>22.587476240466646</v>
      </c>
      <c r="Q121" s="222">
        <v>0</v>
      </c>
      <c r="R121" s="372">
        <v>44927</v>
      </c>
      <c r="S121" s="372">
        <v>45291</v>
      </c>
      <c r="U121" s="373"/>
      <c r="W121" s="373"/>
    </row>
    <row r="122" spans="1:23" ht="20.25" x14ac:dyDescent="0.3">
      <c r="A122" s="230">
        <v>110</v>
      </c>
      <c r="B122" s="229" t="s">
        <v>3307</v>
      </c>
      <c r="C122" s="230">
        <v>40668</v>
      </c>
      <c r="D122" s="230" t="s">
        <v>1896</v>
      </c>
      <c r="E122" s="230">
        <v>1961</v>
      </c>
      <c r="F122" s="230" t="s">
        <v>2122</v>
      </c>
      <c r="G122" s="371" t="s">
        <v>2088</v>
      </c>
      <c r="H122" s="230">
        <v>4</v>
      </c>
      <c r="I122" s="230">
        <v>3</v>
      </c>
      <c r="J122" s="230" t="s">
        <v>2122</v>
      </c>
      <c r="K122" s="222">
        <v>3426.3</v>
      </c>
      <c r="L122" s="222">
        <v>2037.6</v>
      </c>
      <c r="M122" s="222">
        <v>2177938.8099999996</v>
      </c>
      <c r="N122" s="222">
        <v>2177923.8569210903</v>
      </c>
      <c r="O122" s="222">
        <v>0</v>
      </c>
      <c r="P122" s="222">
        <v>14.953078909308228</v>
      </c>
      <c r="Q122" s="222">
        <v>0</v>
      </c>
      <c r="R122" s="372">
        <v>44927</v>
      </c>
      <c r="S122" s="372">
        <v>45291</v>
      </c>
      <c r="U122" s="373"/>
      <c r="W122" s="373"/>
    </row>
    <row r="123" spans="1:23" ht="20.25" x14ac:dyDescent="0.3">
      <c r="A123" s="230">
        <v>111</v>
      </c>
      <c r="B123" s="229" t="s">
        <v>2157</v>
      </c>
      <c r="C123" s="230">
        <v>40689</v>
      </c>
      <c r="D123" s="230" t="s">
        <v>1896</v>
      </c>
      <c r="E123" s="230">
        <v>1957</v>
      </c>
      <c r="F123" s="230" t="s">
        <v>2122</v>
      </c>
      <c r="G123" s="371" t="s">
        <v>2089</v>
      </c>
      <c r="H123" s="230">
        <v>4</v>
      </c>
      <c r="I123" s="230">
        <v>3</v>
      </c>
      <c r="J123" s="230" t="s">
        <v>2122</v>
      </c>
      <c r="K123" s="222">
        <v>4284.2</v>
      </c>
      <c r="L123" s="222">
        <v>2955.8</v>
      </c>
      <c r="M123" s="222">
        <v>241636.68000000002</v>
      </c>
      <c r="N123" s="222">
        <v>241634.54134003341</v>
      </c>
      <c r="O123" s="222">
        <v>0</v>
      </c>
      <c r="P123" s="222">
        <v>2.1386599666075066</v>
      </c>
      <c r="Q123" s="222">
        <v>0</v>
      </c>
      <c r="R123" s="372">
        <v>44927</v>
      </c>
      <c r="S123" s="372">
        <v>45291</v>
      </c>
      <c r="U123" s="373"/>
      <c r="W123" s="373"/>
    </row>
    <row r="124" spans="1:23" ht="20.25" x14ac:dyDescent="0.3">
      <c r="A124" s="230">
        <v>112</v>
      </c>
      <c r="B124" s="229" t="s">
        <v>2139</v>
      </c>
      <c r="C124" s="230">
        <v>40733</v>
      </c>
      <c r="D124" s="230" t="s">
        <v>1896</v>
      </c>
      <c r="E124" s="230">
        <v>1957</v>
      </c>
      <c r="F124" s="230" t="s">
        <v>2122</v>
      </c>
      <c r="G124" s="371" t="s">
        <v>2089</v>
      </c>
      <c r="H124" s="230">
        <v>4</v>
      </c>
      <c r="I124" s="230">
        <v>3</v>
      </c>
      <c r="J124" s="230" t="s">
        <v>2122</v>
      </c>
      <c r="K124" s="222">
        <v>4841.2</v>
      </c>
      <c r="L124" s="222">
        <v>2723.9</v>
      </c>
      <c r="M124" s="222">
        <v>2567869.5699999998</v>
      </c>
      <c r="N124" s="222">
        <v>2567853.3387926151</v>
      </c>
      <c r="O124" s="222">
        <v>0</v>
      </c>
      <c r="P124" s="222">
        <v>16.231207384881493</v>
      </c>
      <c r="Q124" s="222">
        <v>0</v>
      </c>
      <c r="R124" s="372">
        <v>44927</v>
      </c>
      <c r="S124" s="372">
        <v>45291</v>
      </c>
      <c r="U124" s="373"/>
      <c r="W124" s="373"/>
    </row>
    <row r="125" spans="1:23" ht="20.25" x14ac:dyDescent="0.3">
      <c r="A125" s="230">
        <v>113</v>
      </c>
      <c r="B125" s="229" t="s">
        <v>2155</v>
      </c>
      <c r="C125" s="230">
        <v>40786</v>
      </c>
      <c r="D125" s="230" t="s">
        <v>1896</v>
      </c>
      <c r="E125" s="230">
        <v>1958</v>
      </c>
      <c r="F125" s="230" t="s">
        <v>2122</v>
      </c>
      <c r="G125" s="371" t="s">
        <v>2090</v>
      </c>
      <c r="H125" s="230">
        <v>4</v>
      </c>
      <c r="I125" s="230">
        <v>3</v>
      </c>
      <c r="J125" s="230" t="s">
        <v>2122</v>
      </c>
      <c r="K125" s="222">
        <v>4726.12</v>
      </c>
      <c r="L125" s="222">
        <v>2962.2</v>
      </c>
      <c r="M125" s="222">
        <v>2657767.1</v>
      </c>
      <c r="N125" s="222">
        <v>2657744.0421337136</v>
      </c>
      <c r="O125" s="222">
        <v>0</v>
      </c>
      <c r="P125" s="222">
        <v>23.057866286410786</v>
      </c>
      <c r="Q125" s="222">
        <v>0</v>
      </c>
      <c r="R125" s="372">
        <v>44927</v>
      </c>
      <c r="S125" s="372">
        <v>45291</v>
      </c>
      <c r="U125" s="373"/>
      <c r="W125" s="373"/>
    </row>
    <row r="126" spans="1:23" ht="20.25" x14ac:dyDescent="0.3">
      <c r="A126" s="230">
        <v>114</v>
      </c>
      <c r="B126" s="229" t="s">
        <v>3308</v>
      </c>
      <c r="C126" s="230">
        <v>40855</v>
      </c>
      <c r="D126" s="230" t="s">
        <v>1896</v>
      </c>
      <c r="E126" s="230">
        <v>1956</v>
      </c>
      <c r="F126" s="230" t="s">
        <v>2122</v>
      </c>
      <c r="G126" s="371" t="s">
        <v>2091</v>
      </c>
      <c r="H126" s="230">
        <v>5</v>
      </c>
      <c r="I126" s="230">
        <v>3</v>
      </c>
      <c r="J126" s="230" t="s">
        <v>2122</v>
      </c>
      <c r="K126" s="222">
        <v>3495.6</v>
      </c>
      <c r="L126" s="222">
        <v>3496</v>
      </c>
      <c r="M126" s="222">
        <v>1156749.54</v>
      </c>
      <c r="N126" s="222">
        <v>1156740.6656116229</v>
      </c>
      <c r="O126" s="222">
        <v>0</v>
      </c>
      <c r="P126" s="222">
        <v>8.8743883772034007</v>
      </c>
      <c r="Q126" s="222">
        <v>0</v>
      </c>
      <c r="R126" s="372">
        <v>44927</v>
      </c>
      <c r="S126" s="372">
        <v>45291</v>
      </c>
      <c r="U126" s="373"/>
      <c r="W126" s="373"/>
    </row>
    <row r="127" spans="1:23" ht="20.25" x14ac:dyDescent="0.3">
      <c r="A127" s="230">
        <v>115</v>
      </c>
      <c r="B127" s="229" t="s">
        <v>3309</v>
      </c>
      <c r="C127" s="230">
        <v>40900</v>
      </c>
      <c r="D127" s="230" t="s">
        <v>1896</v>
      </c>
      <c r="E127" s="230">
        <v>1960</v>
      </c>
      <c r="F127" s="230" t="s">
        <v>2122</v>
      </c>
      <c r="G127" s="371" t="s">
        <v>2088</v>
      </c>
      <c r="H127" s="230">
        <v>4</v>
      </c>
      <c r="I127" s="230">
        <v>4</v>
      </c>
      <c r="J127" s="230" t="s">
        <v>2122</v>
      </c>
      <c r="K127" s="222">
        <v>4714.1099999999997</v>
      </c>
      <c r="L127" s="222">
        <v>2796.9</v>
      </c>
      <c r="M127" s="222">
        <v>1733115.6600000001</v>
      </c>
      <c r="N127" s="222">
        <v>1733087.7965553</v>
      </c>
      <c r="O127" s="222">
        <v>0</v>
      </c>
      <c r="P127" s="222">
        <v>27.863444700161935</v>
      </c>
      <c r="Q127" s="222">
        <v>0</v>
      </c>
      <c r="R127" s="372">
        <v>44927</v>
      </c>
      <c r="S127" s="372">
        <v>45291</v>
      </c>
      <c r="U127" s="373"/>
      <c r="W127" s="373"/>
    </row>
    <row r="128" spans="1:23" ht="20.25" x14ac:dyDescent="0.3">
      <c r="A128" s="230">
        <v>116</v>
      </c>
      <c r="B128" s="229" t="s">
        <v>3310</v>
      </c>
      <c r="C128" s="230">
        <v>40910</v>
      </c>
      <c r="D128" s="230" t="s">
        <v>1896</v>
      </c>
      <c r="E128" s="230">
        <v>1961</v>
      </c>
      <c r="F128" s="230" t="s">
        <v>2122</v>
      </c>
      <c r="G128" s="371" t="s">
        <v>2088</v>
      </c>
      <c r="H128" s="230">
        <v>4</v>
      </c>
      <c r="I128" s="230">
        <v>3</v>
      </c>
      <c r="J128" s="230" t="s">
        <v>2122</v>
      </c>
      <c r="K128" s="222">
        <v>3400.92</v>
      </c>
      <c r="L128" s="222">
        <v>2041.5</v>
      </c>
      <c r="M128" s="222">
        <v>2495539.3199999998</v>
      </c>
      <c r="N128" s="222">
        <v>2495519.3142952803</v>
      </c>
      <c r="O128" s="222">
        <v>0</v>
      </c>
      <c r="P128" s="222">
        <v>20.005704719462049</v>
      </c>
      <c r="Q128" s="222">
        <v>0</v>
      </c>
      <c r="R128" s="372">
        <v>44927</v>
      </c>
      <c r="S128" s="372">
        <v>45291</v>
      </c>
      <c r="U128" s="373"/>
      <c r="W128" s="373"/>
    </row>
    <row r="129" spans="1:23" ht="20.25" x14ac:dyDescent="0.3">
      <c r="A129" s="230">
        <v>117</v>
      </c>
      <c r="B129" s="229" t="s">
        <v>2136</v>
      </c>
      <c r="C129" s="230">
        <v>40913</v>
      </c>
      <c r="D129" s="230" t="s">
        <v>1896</v>
      </c>
      <c r="E129" s="230">
        <v>1960</v>
      </c>
      <c r="F129" s="230" t="s">
        <v>2122</v>
      </c>
      <c r="G129" s="371" t="s">
        <v>2090</v>
      </c>
      <c r="H129" s="230">
        <v>4</v>
      </c>
      <c r="I129" s="230">
        <v>6</v>
      </c>
      <c r="J129" s="230" t="s">
        <v>2122</v>
      </c>
      <c r="K129" s="222">
        <v>5406.1</v>
      </c>
      <c r="L129" s="222">
        <v>3593.3</v>
      </c>
      <c r="M129" s="222">
        <v>1144455.9200000002</v>
      </c>
      <c r="N129" s="222">
        <v>1144445.4621607619</v>
      </c>
      <c r="O129" s="222">
        <v>0</v>
      </c>
      <c r="P129" s="222">
        <v>10.45783923821266</v>
      </c>
      <c r="Q129" s="222">
        <v>0</v>
      </c>
      <c r="R129" s="372">
        <v>44927</v>
      </c>
      <c r="S129" s="372">
        <v>45291</v>
      </c>
      <c r="U129" s="373"/>
      <c r="W129" s="373"/>
    </row>
    <row r="130" spans="1:23" ht="20.25" x14ac:dyDescent="0.3">
      <c r="A130" s="230">
        <v>118</v>
      </c>
      <c r="B130" s="229" t="s">
        <v>2138</v>
      </c>
      <c r="C130" s="230">
        <v>40920</v>
      </c>
      <c r="D130" s="230" t="s">
        <v>1896</v>
      </c>
      <c r="E130" s="230">
        <v>1959</v>
      </c>
      <c r="F130" s="230" t="s">
        <v>2122</v>
      </c>
      <c r="G130" s="371" t="s">
        <v>2090</v>
      </c>
      <c r="H130" s="230">
        <v>4</v>
      </c>
      <c r="I130" s="230">
        <v>4</v>
      </c>
      <c r="J130" s="230" t="s">
        <v>2122</v>
      </c>
      <c r="K130" s="222">
        <v>4004.1</v>
      </c>
      <c r="L130" s="222">
        <v>2550.5</v>
      </c>
      <c r="M130" s="222">
        <v>1440425.7799999998</v>
      </c>
      <c r="N130" s="222">
        <v>1440406.6880854033</v>
      </c>
      <c r="O130" s="222">
        <v>0</v>
      </c>
      <c r="P130" s="222">
        <v>19.091914596614071</v>
      </c>
      <c r="Q130" s="222">
        <v>0</v>
      </c>
      <c r="R130" s="372">
        <v>44927</v>
      </c>
      <c r="S130" s="372">
        <v>45291</v>
      </c>
      <c r="U130" s="373"/>
      <c r="W130" s="373"/>
    </row>
    <row r="131" spans="1:23" ht="20.25" x14ac:dyDescent="0.3">
      <c r="A131" s="230">
        <v>119</v>
      </c>
      <c r="B131" s="229" t="s">
        <v>2148</v>
      </c>
      <c r="C131" s="230">
        <v>40926</v>
      </c>
      <c r="D131" s="230" t="s">
        <v>1896</v>
      </c>
      <c r="E131" s="230">
        <v>1960</v>
      </c>
      <c r="F131" s="230" t="s">
        <v>2122</v>
      </c>
      <c r="G131" s="371" t="s">
        <v>2090</v>
      </c>
      <c r="H131" s="230">
        <v>4</v>
      </c>
      <c r="I131" s="230">
        <v>4</v>
      </c>
      <c r="J131" s="230" t="s">
        <v>2122</v>
      </c>
      <c r="K131" s="222">
        <v>4517.3999999999996</v>
      </c>
      <c r="L131" s="222">
        <v>2561.9</v>
      </c>
      <c r="M131" s="222">
        <v>1800046.5799999998</v>
      </c>
      <c r="N131" s="222">
        <v>1800027.4880854033</v>
      </c>
      <c r="O131" s="222">
        <v>0</v>
      </c>
      <c r="P131" s="222">
        <v>19.091914596614071</v>
      </c>
      <c r="Q131" s="222">
        <v>0</v>
      </c>
      <c r="R131" s="372">
        <v>44927</v>
      </c>
      <c r="S131" s="372">
        <v>45291</v>
      </c>
      <c r="U131" s="373"/>
      <c r="W131" s="373"/>
    </row>
    <row r="132" spans="1:23" ht="20.25" x14ac:dyDescent="0.3">
      <c r="A132" s="230">
        <v>120</v>
      </c>
      <c r="B132" s="229" t="s">
        <v>2137</v>
      </c>
      <c r="C132" s="230">
        <v>40915</v>
      </c>
      <c r="D132" s="230" t="s">
        <v>1896</v>
      </c>
      <c r="E132" s="230">
        <v>1960</v>
      </c>
      <c r="F132" s="230" t="s">
        <v>2122</v>
      </c>
      <c r="G132" s="371" t="s">
        <v>2090</v>
      </c>
      <c r="H132" s="230">
        <v>4</v>
      </c>
      <c r="I132" s="230">
        <v>2</v>
      </c>
      <c r="J132" s="230" t="s">
        <v>2122</v>
      </c>
      <c r="K132" s="222">
        <v>1580.4</v>
      </c>
      <c r="L132" s="222">
        <v>1030.8</v>
      </c>
      <c r="M132" s="222">
        <v>363300.97</v>
      </c>
      <c r="N132" s="222">
        <v>363294.70816324936</v>
      </c>
      <c r="O132" s="222">
        <v>0</v>
      </c>
      <c r="P132" s="222">
        <v>6.2618367505925914</v>
      </c>
      <c r="Q132" s="222">
        <v>0</v>
      </c>
      <c r="R132" s="372">
        <v>44927</v>
      </c>
      <c r="S132" s="372">
        <v>45291</v>
      </c>
      <c r="U132" s="373"/>
      <c r="W132" s="373"/>
    </row>
    <row r="133" spans="1:23" ht="20.25" x14ac:dyDescent="0.3">
      <c r="A133" s="230">
        <v>121</v>
      </c>
      <c r="B133" s="229" t="s">
        <v>2152</v>
      </c>
      <c r="C133" s="230">
        <v>40917</v>
      </c>
      <c r="D133" s="230" t="s">
        <v>1896</v>
      </c>
      <c r="E133" s="230">
        <v>1960</v>
      </c>
      <c r="F133" s="230" t="s">
        <v>2122</v>
      </c>
      <c r="G133" s="371" t="s">
        <v>2090</v>
      </c>
      <c r="H133" s="230">
        <v>4</v>
      </c>
      <c r="I133" s="230">
        <v>4</v>
      </c>
      <c r="J133" s="230" t="s">
        <v>2122</v>
      </c>
      <c r="K133" s="222">
        <v>3817.8</v>
      </c>
      <c r="L133" s="222">
        <v>2549.5</v>
      </c>
      <c r="M133" s="222">
        <v>1077521.78</v>
      </c>
      <c r="N133" s="222">
        <v>1077502.6880854035</v>
      </c>
      <c r="O133" s="222">
        <v>0</v>
      </c>
      <c r="P133" s="222">
        <v>19.091914596614071</v>
      </c>
      <c r="Q133" s="222">
        <v>0</v>
      </c>
      <c r="R133" s="372">
        <v>44927</v>
      </c>
      <c r="S133" s="372">
        <v>45291</v>
      </c>
      <c r="U133" s="373"/>
      <c r="W133" s="373"/>
    </row>
    <row r="134" spans="1:23" ht="20.25" x14ac:dyDescent="0.3">
      <c r="A134" s="230">
        <v>122</v>
      </c>
      <c r="B134" s="229" t="s">
        <v>2151</v>
      </c>
      <c r="C134" s="230">
        <v>40918</v>
      </c>
      <c r="D134" s="230" t="s">
        <v>1896</v>
      </c>
      <c r="E134" s="230">
        <v>1959</v>
      </c>
      <c r="F134" s="230" t="s">
        <v>2122</v>
      </c>
      <c r="G134" s="371" t="s">
        <v>2090</v>
      </c>
      <c r="H134" s="230">
        <v>4</v>
      </c>
      <c r="I134" s="230">
        <v>4</v>
      </c>
      <c r="J134" s="230" t="s">
        <v>2122</v>
      </c>
      <c r="K134" s="222">
        <v>4138.7</v>
      </c>
      <c r="L134" s="222">
        <v>2560.6999999999998</v>
      </c>
      <c r="M134" s="222">
        <v>1103568.98</v>
      </c>
      <c r="N134" s="222">
        <v>1103549.8880854035</v>
      </c>
      <c r="O134" s="222">
        <v>0</v>
      </c>
      <c r="P134" s="222">
        <v>19.091914596614071</v>
      </c>
      <c r="Q134" s="222">
        <v>0</v>
      </c>
      <c r="R134" s="372">
        <v>44927</v>
      </c>
      <c r="S134" s="372">
        <v>45291</v>
      </c>
      <c r="U134" s="373"/>
      <c r="W134" s="373"/>
    </row>
    <row r="135" spans="1:23" ht="20.25" x14ac:dyDescent="0.3">
      <c r="A135" s="230">
        <v>123</v>
      </c>
      <c r="B135" s="229" t="s">
        <v>2150</v>
      </c>
      <c r="C135" s="230">
        <v>40919</v>
      </c>
      <c r="D135" s="230" t="s">
        <v>1896</v>
      </c>
      <c r="E135" s="230">
        <v>1958</v>
      </c>
      <c r="F135" s="230" t="s">
        <v>2122</v>
      </c>
      <c r="G135" s="371" t="s">
        <v>2090</v>
      </c>
      <c r="H135" s="230">
        <v>4</v>
      </c>
      <c r="I135" s="230">
        <v>4</v>
      </c>
      <c r="J135" s="230" t="s">
        <v>2122</v>
      </c>
      <c r="K135" s="222">
        <v>3595</v>
      </c>
      <c r="L135" s="222">
        <v>2082.8000000000002</v>
      </c>
      <c r="M135" s="222">
        <v>1186469.8299999998</v>
      </c>
      <c r="N135" s="222">
        <v>1186451.3006715048</v>
      </c>
      <c r="O135" s="222">
        <v>0</v>
      </c>
      <c r="P135" s="222">
        <v>18.529328495104661</v>
      </c>
      <c r="Q135" s="222">
        <v>0</v>
      </c>
      <c r="R135" s="372">
        <v>44927</v>
      </c>
      <c r="S135" s="372">
        <v>45291</v>
      </c>
      <c r="U135" s="373"/>
      <c r="W135" s="373"/>
    </row>
    <row r="136" spans="1:23" ht="20.25" x14ac:dyDescent="0.3">
      <c r="A136" s="230">
        <v>124</v>
      </c>
      <c r="B136" s="229" t="s">
        <v>3311</v>
      </c>
      <c r="C136" s="230">
        <v>39386</v>
      </c>
      <c r="D136" s="230" t="s">
        <v>1896</v>
      </c>
      <c r="E136" s="230">
        <v>1963</v>
      </c>
      <c r="F136" s="230" t="s">
        <v>2122</v>
      </c>
      <c r="G136" s="371" t="s">
        <v>2089</v>
      </c>
      <c r="H136" s="230">
        <v>5</v>
      </c>
      <c r="I136" s="230">
        <v>3</v>
      </c>
      <c r="J136" s="230" t="s">
        <v>2122</v>
      </c>
      <c r="K136" s="222">
        <v>3780.1</v>
      </c>
      <c r="L136" s="222">
        <v>3595.3</v>
      </c>
      <c r="M136" s="222">
        <v>1195804.8499999999</v>
      </c>
      <c r="N136" s="222">
        <v>1195784.1141169465</v>
      </c>
      <c r="O136" s="222">
        <v>0</v>
      </c>
      <c r="P136" s="222">
        <v>20.735883053413644</v>
      </c>
      <c r="Q136" s="222">
        <v>0</v>
      </c>
      <c r="R136" s="372">
        <v>44927</v>
      </c>
      <c r="S136" s="372">
        <v>45291</v>
      </c>
      <c r="U136" s="373"/>
      <c r="W136" s="373"/>
    </row>
    <row r="137" spans="1:23" ht="20.25" x14ac:dyDescent="0.3">
      <c r="A137" s="230">
        <v>125</v>
      </c>
      <c r="B137" s="229" t="s">
        <v>3312</v>
      </c>
      <c r="C137" s="230">
        <v>39396</v>
      </c>
      <c r="D137" s="230" t="s">
        <v>1896</v>
      </c>
      <c r="E137" s="230">
        <v>1965</v>
      </c>
      <c r="F137" s="230" t="s">
        <v>2122</v>
      </c>
      <c r="G137" s="371" t="s">
        <v>2088</v>
      </c>
      <c r="H137" s="230">
        <v>5</v>
      </c>
      <c r="I137" s="230">
        <v>5</v>
      </c>
      <c r="J137" s="230" t="s">
        <v>2122</v>
      </c>
      <c r="K137" s="222">
        <v>6906.8</v>
      </c>
      <c r="L137" s="222">
        <v>4444</v>
      </c>
      <c r="M137" s="222">
        <v>3368717.9099999997</v>
      </c>
      <c r="N137" s="222">
        <v>3368690.3134058318</v>
      </c>
      <c r="O137" s="222">
        <v>0</v>
      </c>
      <c r="P137" s="222">
        <v>27.596594168068862</v>
      </c>
      <c r="Q137" s="222">
        <v>0</v>
      </c>
      <c r="R137" s="372">
        <v>44927</v>
      </c>
      <c r="S137" s="372">
        <v>45291</v>
      </c>
      <c r="U137" s="373"/>
      <c r="W137" s="373"/>
    </row>
    <row r="138" spans="1:23" ht="20.25" x14ac:dyDescent="0.3">
      <c r="A138" s="230">
        <v>126</v>
      </c>
      <c r="B138" s="229" t="s">
        <v>2134</v>
      </c>
      <c r="C138" s="230">
        <v>39599</v>
      </c>
      <c r="D138" s="230" t="s">
        <v>1896</v>
      </c>
      <c r="E138" s="230">
        <v>1971</v>
      </c>
      <c r="F138" s="230" t="s">
        <v>2122</v>
      </c>
      <c r="G138" s="371" t="s">
        <v>2089</v>
      </c>
      <c r="H138" s="230">
        <v>9</v>
      </c>
      <c r="I138" s="230">
        <v>1</v>
      </c>
      <c r="J138" s="230" t="s">
        <v>2122</v>
      </c>
      <c r="K138" s="222">
        <v>3140.2</v>
      </c>
      <c r="L138" s="222">
        <v>2290.6999999999998</v>
      </c>
      <c r="M138" s="222">
        <v>1879816.3099999998</v>
      </c>
      <c r="N138" s="222">
        <v>1879793.6977632823</v>
      </c>
      <c r="O138" s="222">
        <v>0</v>
      </c>
      <c r="P138" s="222">
        <v>22.612236717409349</v>
      </c>
      <c r="Q138" s="222">
        <v>0</v>
      </c>
      <c r="R138" s="372">
        <v>44927</v>
      </c>
      <c r="S138" s="372">
        <v>45291</v>
      </c>
      <c r="U138" s="373"/>
      <c r="W138" s="373"/>
    </row>
    <row r="139" spans="1:23" ht="20.25" x14ac:dyDescent="0.3">
      <c r="A139" s="230">
        <v>127</v>
      </c>
      <c r="B139" s="229" t="s">
        <v>1813</v>
      </c>
      <c r="C139" s="230">
        <v>39782</v>
      </c>
      <c r="D139" s="230" t="s">
        <v>1896</v>
      </c>
      <c r="E139" s="230">
        <v>1995</v>
      </c>
      <c r="F139" s="230" t="s">
        <v>2122</v>
      </c>
      <c r="G139" s="371" t="s">
        <v>2088</v>
      </c>
      <c r="H139" s="230">
        <v>9</v>
      </c>
      <c r="I139" s="230">
        <v>4</v>
      </c>
      <c r="J139" s="230">
        <v>4</v>
      </c>
      <c r="K139" s="222">
        <v>12025.5</v>
      </c>
      <c r="L139" s="222">
        <v>8540.7000000000007</v>
      </c>
      <c r="M139" s="222">
        <v>8809033.4600000009</v>
      </c>
      <c r="N139" s="222">
        <v>8809033.4600000009</v>
      </c>
      <c r="O139" s="222">
        <v>0</v>
      </c>
      <c r="P139" s="222">
        <v>0</v>
      </c>
      <c r="Q139" s="222">
        <v>0</v>
      </c>
      <c r="R139" s="372">
        <v>44927</v>
      </c>
      <c r="S139" s="372">
        <v>45291</v>
      </c>
      <c r="U139" s="373"/>
    </row>
    <row r="140" spans="1:23" ht="20.25" x14ac:dyDescent="0.3">
      <c r="A140" s="230">
        <v>128</v>
      </c>
      <c r="B140" s="229" t="s">
        <v>1814</v>
      </c>
      <c r="C140" s="230">
        <v>39783</v>
      </c>
      <c r="D140" s="230" t="s">
        <v>1896</v>
      </c>
      <c r="E140" s="230">
        <v>1996</v>
      </c>
      <c r="F140" s="230" t="s">
        <v>2122</v>
      </c>
      <c r="G140" s="371" t="s">
        <v>2088</v>
      </c>
      <c r="H140" s="230">
        <v>10</v>
      </c>
      <c r="I140" s="230">
        <v>6</v>
      </c>
      <c r="J140" s="230">
        <v>6</v>
      </c>
      <c r="K140" s="222">
        <v>17030.2</v>
      </c>
      <c r="L140" s="222">
        <v>11460.2</v>
      </c>
      <c r="M140" s="222">
        <v>14271286.949999999</v>
      </c>
      <c r="N140" s="222">
        <v>14271286.949999999</v>
      </c>
      <c r="O140" s="222">
        <v>0</v>
      </c>
      <c r="P140" s="222">
        <v>0</v>
      </c>
      <c r="Q140" s="222">
        <v>0</v>
      </c>
      <c r="R140" s="372">
        <v>44927</v>
      </c>
      <c r="S140" s="372">
        <v>45291</v>
      </c>
      <c r="U140" s="373"/>
    </row>
    <row r="141" spans="1:23" ht="20.25" x14ac:dyDescent="0.3">
      <c r="A141" s="230">
        <v>129</v>
      </c>
      <c r="B141" s="229" t="s">
        <v>1815</v>
      </c>
      <c r="C141" s="230">
        <v>39785</v>
      </c>
      <c r="D141" s="230" t="s">
        <v>1896</v>
      </c>
      <c r="E141" s="230">
        <v>1995</v>
      </c>
      <c r="F141" s="230" t="s">
        <v>2122</v>
      </c>
      <c r="G141" s="371" t="s">
        <v>2088</v>
      </c>
      <c r="H141" s="230">
        <v>10</v>
      </c>
      <c r="I141" s="230">
        <v>6</v>
      </c>
      <c r="J141" s="230">
        <v>6</v>
      </c>
      <c r="K141" s="222">
        <v>19007.400000000001</v>
      </c>
      <c r="L141" s="222">
        <v>13840.3</v>
      </c>
      <c r="M141" s="222">
        <v>13941903.59</v>
      </c>
      <c r="N141" s="222">
        <v>13941903.59</v>
      </c>
      <c r="O141" s="222">
        <v>0</v>
      </c>
      <c r="P141" s="222">
        <v>0</v>
      </c>
      <c r="Q141" s="222">
        <v>0</v>
      </c>
      <c r="R141" s="372">
        <v>44927</v>
      </c>
      <c r="S141" s="372">
        <v>45291</v>
      </c>
      <c r="U141" s="373"/>
    </row>
    <row r="142" spans="1:23" ht="20.25" x14ac:dyDescent="0.3">
      <c r="A142" s="230">
        <v>130</v>
      </c>
      <c r="B142" s="229" t="s">
        <v>2674</v>
      </c>
      <c r="C142" s="230">
        <v>39827</v>
      </c>
      <c r="D142" s="230" t="s">
        <v>1896</v>
      </c>
      <c r="E142" s="230">
        <v>1976</v>
      </c>
      <c r="F142" s="230" t="s">
        <v>2122</v>
      </c>
      <c r="G142" s="371" t="s">
        <v>2088</v>
      </c>
      <c r="H142" s="230">
        <v>5</v>
      </c>
      <c r="I142" s="230">
        <v>2</v>
      </c>
      <c r="J142" s="230" t="s">
        <v>2122</v>
      </c>
      <c r="K142" s="222">
        <v>4714</v>
      </c>
      <c r="L142" s="222">
        <v>3248.8</v>
      </c>
      <c r="M142" s="222">
        <v>4180460.0599999996</v>
      </c>
      <c r="N142" s="222">
        <v>4180460.0599999996</v>
      </c>
      <c r="O142" s="222">
        <v>0</v>
      </c>
      <c r="P142" s="222">
        <v>0</v>
      </c>
      <c r="Q142" s="222">
        <v>0</v>
      </c>
      <c r="R142" s="372">
        <v>44927</v>
      </c>
      <c r="S142" s="372">
        <v>45291</v>
      </c>
      <c r="U142" s="373"/>
    </row>
    <row r="143" spans="1:23" ht="20.25" x14ac:dyDescent="0.3">
      <c r="A143" s="230">
        <v>131</v>
      </c>
      <c r="B143" s="229" t="s">
        <v>2145</v>
      </c>
      <c r="C143" s="230">
        <v>39996</v>
      </c>
      <c r="D143" s="230" t="s">
        <v>1896</v>
      </c>
      <c r="E143" s="230">
        <v>1957</v>
      </c>
      <c r="F143" s="230" t="s">
        <v>2122</v>
      </c>
      <c r="G143" s="371" t="s">
        <v>2089</v>
      </c>
      <c r="H143" s="230">
        <v>2</v>
      </c>
      <c r="I143" s="230">
        <v>1</v>
      </c>
      <c r="J143" s="230" t="s">
        <v>2122</v>
      </c>
      <c r="K143" s="222">
        <v>813.66</v>
      </c>
      <c r="L143" s="222">
        <v>400.7</v>
      </c>
      <c r="M143" s="222">
        <v>322791.13</v>
      </c>
      <c r="N143" s="222">
        <v>322786.85755216278</v>
      </c>
      <c r="O143" s="222">
        <v>0</v>
      </c>
      <c r="P143" s="222">
        <v>4.2724478372487971</v>
      </c>
      <c r="Q143" s="222">
        <v>0</v>
      </c>
      <c r="R143" s="372">
        <v>44927</v>
      </c>
      <c r="S143" s="372">
        <v>45291</v>
      </c>
      <c r="U143" s="373"/>
      <c r="W143" s="373"/>
    </row>
    <row r="144" spans="1:23" ht="20.25" x14ac:dyDescent="0.3">
      <c r="A144" s="230">
        <v>132</v>
      </c>
      <c r="B144" s="229" t="s">
        <v>2568</v>
      </c>
      <c r="C144" s="230">
        <v>40985</v>
      </c>
      <c r="D144" s="230" t="s">
        <v>1897</v>
      </c>
      <c r="E144" s="230">
        <v>1992</v>
      </c>
      <c r="F144" s="230" t="s">
        <v>2122</v>
      </c>
      <c r="G144" s="371" t="s">
        <v>2089</v>
      </c>
      <c r="H144" s="230">
        <v>3</v>
      </c>
      <c r="I144" s="230">
        <v>3</v>
      </c>
      <c r="J144" s="230" t="s">
        <v>2122</v>
      </c>
      <c r="K144" s="222">
        <v>1638</v>
      </c>
      <c r="L144" s="222" t="s">
        <v>2122</v>
      </c>
      <c r="M144" s="222">
        <v>601687</v>
      </c>
      <c r="N144" s="222">
        <v>601687</v>
      </c>
      <c r="O144" s="222">
        <v>0</v>
      </c>
      <c r="P144" s="222">
        <v>0</v>
      </c>
      <c r="Q144" s="222">
        <v>0</v>
      </c>
      <c r="R144" s="372">
        <v>44927</v>
      </c>
      <c r="S144" s="372">
        <v>45291</v>
      </c>
      <c r="U144" s="373"/>
    </row>
    <row r="145" spans="1:23" ht="20.25" x14ac:dyDescent="0.3">
      <c r="A145" s="230">
        <v>133</v>
      </c>
      <c r="B145" s="229" t="s">
        <v>1895</v>
      </c>
      <c r="C145" s="230">
        <v>40991</v>
      </c>
      <c r="D145" s="230" t="s">
        <v>1896</v>
      </c>
      <c r="E145" s="230">
        <v>1980</v>
      </c>
      <c r="F145" s="230" t="s">
        <v>2122</v>
      </c>
      <c r="G145" s="371" t="s">
        <v>2089</v>
      </c>
      <c r="H145" s="230">
        <v>5</v>
      </c>
      <c r="I145" s="230">
        <v>2</v>
      </c>
      <c r="J145" s="230" t="s">
        <v>2122</v>
      </c>
      <c r="K145" s="222">
        <v>2122.4</v>
      </c>
      <c r="L145" s="222">
        <v>1246.5999999999999</v>
      </c>
      <c r="M145" s="222">
        <v>893851.36999999988</v>
      </c>
      <c r="N145" s="222">
        <v>893843.36022833013</v>
      </c>
      <c r="O145" s="222">
        <v>0</v>
      </c>
      <c r="P145" s="222">
        <v>8.0097716697668009</v>
      </c>
      <c r="Q145" s="222">
        <v>0</v>
      </c>
      <c r="R145" s="372">
        <v>44927</v>
      </c>
      <c r="S145" s="372">
        <v>45291</v>
      </c>
      <c r="U145" s="373"/>
      <c r="W145" s="373"/>
    </row>
    <row r="146" spans="1:23" ht="20.25" x14ac:dyDescent="0.25">
      <c r="A146" s="231" t="s">
        <v>22</v>
      </c>
      <c r="B146" s="231"/>
      <c r="C146" s="263" t="s">
        <v>172</v>
      </c>
      <c r="D146" s="263" t="s">
        <v>172</v>
      </c>
      <c r="E146" s="263" t="s">
        <v>172</v>
      </c>
      <c r="F146" s="263" t="s">
        <v>172</v>
      </c>
      <c r="G146" s="263" t="s">
        <v>172</v>
      </c>
      <c r="H146" s="263" t="s">
        <v>172</v>
      </c>
      <c r="I146" s="263" t="s">
        <v>172</v>
      </c>
      <c r="J146" s="220">
        <v>48</v>
      </c>
      <c r="K146" s="220">
        <v>782610.56999999983</v>
      </c>
      <c r="L146" s="220">
        <v>499627.7</v>
      </c>
      <c r="M146" s="220">
        <v>826135165.39999998</v>
      </c>
      <c r="N146" s="220">
        <v>826130165.39999974</v>
      </c>
      <c r="O146" s="220">
        <v>0</v>
      </c>
      <c r="P146" s="220">
        <v>4999.9999999999991</v>
      </c>
      <c r="Q146" s="220">
        <v>0</v>
      </c>
      <c r="R146" s="263" t="s">
        <v>172</v>
      </c>
      <c r="S146" s="263" t="s">
        <v>172</v>
      </c>
      <c r="U146" s="373"/>
    </row>
    <row r="147" spans="1:23" ht="20.25" x14ac:dyDescent="0.3">
      <c r="A147" s="404" t="s">
        <v>1908</v>
      </c>
      <c r="B147" s="404"/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U147" s="373"/>
    </row>
    <row r="148" spans="1:23" ht="20.25" x14ac:dyDescent="0.3">
      <c r="A148" s="230">
        <v>134</v>
      </c>
      <c r="B148" s="233" t="s">
        <v>2262</v>
      </c>
      <c r="C148" s="230">
        <v>30857</v>
      </c>
      <c r="D148" s="230" t="s">
        <v>1896</v>
      </c>
      <c r="E148" s="230">
        <v>2000</v>
      </c>
      <c r="F148" s="230" t="s">
        <v>2122</v>
      </c>
      <c r="G148" s="371" t="s">
        <v>2089</v>
      </c>
      <c r="H148" s="230">
        <v>14</v>
      </c>
      <c r="I148" s="230">
        <v>1</v>
      </c>
      <c r="J148" s="230">
        <v>2</v>
      </c>
      <c r="K148" s="222">
        <v>5037.7</v>
      </c>
      <c r="L148" s="222">
        <v>3847.4</v>
      </c>
      <c r="M148" s="222">
        <v>6218176.5899999999</v>
      </c>
      <c r="N148" s="222">
        <v>6218176.5899999999</v>
      </c>
      <c r="O148" s="222">
        <v>0</v>
      </c>
      <c r="P148" s="222">
        <v>0</v>
      </c>
      <c r="Q148" s="222">
        <v>0</v>
      </c>
      <c r="R148" s="372">
        <v>44927</v>
      </c>
      <c r="S148" s="372">
        <v>45291</v>
      </c>
      <c r="U148" s="373"/>
    </row>
    <row r="149" spans="1:23" ht="20.25" x14ac:dyDescent="0.3">
      <c r="A149" s="230">
        <v>135</v>
      </c>
      <c r="B149" s="233" t="s">
        <v>175</v>
      </c>
      <c r="C149" s="230">
        <v>30779</v>
      </c>
      <c r="D149" s="230" t="s">
        <v>1896</v>
      </c>
      <c r="E149" s="230">
        <v>1959</v>
      </c>
      <c r="F149" s="230" t="s">
        <v>2122</v>
      </c>
      <c r="G149" s="371" t="s">
        <v>2094</v>
      </c>
      <c r="H149" s="230">
        <v>2</v>
      </c>
      <c r="I149" s="230">
        <v>1</v>
      </c>
      <c r="J149" s="230" t="s">
        <v>2122</v>
      </c>
      <c r="K149" s="222">
        <v>698.52</v>
      </c>
      <c r="L149" s="222">
        <v>406.1</v>
      </c>
      <c r="M149" s="222">
        <v>29658.959999999999</v>
      </c>
      <c r="N149" s="222">
        <v>29658.959999999999</v>
      </c>
      <c r="O149" s="222">
        <v>0</v>
      </c>
      <c r="P149" s="222">
        <v>0</v>
      </c>
      <c r="Q149" s="222">
        <v>0</v>
      </c>
      <c r="R149" s="372">
        <v>44927</v>
      </c>
      <c r="S149" s="372">
        <v>45291</v>
      </c>
      <c r="U149" s="373"/>
    </row>
    <row r="150" spans="1:23" ht="20.25" x14ac:dyDescent="0.3">
      <c r="A150" s="230">
        <v>136</v>
      </c>
      <c r="B150" s="233" t="s">
        <v>176</v>
      </c>
      <c r="C150" s="230">
        <v>30782</v>
      </c>
      <c r="D150" s="230" t="s">
        <v>1896</v>
      </c>
      <c r="E150" s="230">
        <v>1956</v>
      </c>
      <c r="F150" s="230" t="s">
        <v>2122</v>
      </c>
      <c r="G150" s="371" t="s">
        <v>2094</v>
      </c>
      <c r="H150" s="230">
        <v>2</v>
      </c>
      <c r="I150" s="230">
        <v>1</v>
      </c>
      <c r="J150" s="230" t="s">
        <v>2122</v>
      </c>
      <c r="K150" s="222">
        <v>672.4</v>
      </c>
      <c r="L150" s="222">
        <v>417.4</v>
      </c>
      <c r="M150" s="222">
        <v>28930.62</v>
      </c>
      <c r="N150" s="222">
        <v>28930.62</v>
      </c>
      <c r="O150" s="222">
        <v>0</v>
      </c>
      <c r="P150" s="222">
        <v>0</v>
      </c>
      <c r="Q150" s="222">
        <v>0</v>
      </c>
      <c r="R150" s="372">
        <v>44927</v>
      </c>
      <c r="S150" s="372">
        <v>45291</v>
      </c>
      <c r="U150" s="373"/>
    </row>
    <row r="151" spans="1:23" ht="20.25" x14ac:dyDescent="0.3">
      <c r="A151" s="230">
        <v>137</v>
      </c>
      <c r="B151" s="233" t="s">
        <v>177</v>
      </c>
      <c r="C151" s="230">
        <v>30785</v>
      </c>
      <c r="D151" s="230" t="s">
        <v>1896</v>
      </c>
      <c r="E151" s="230">
        <v>1958</v>
      </c>
      <c r="F151" s="230" t="s">
        <v>2122</v>
      </c>
      <c r="G151" s="371" t="s">
        <v>2094</v>
      </c>
      <c r="H151" s="230">
        <v>2</v>
      </c>
      <c r="I151" s="230">
        <v>1</v>
      </c>
      <c r="J151" s="230" t="s">
        <v>2122</v>
      </c>
      <c r="K151" s="222">
        <v>688.6</v>
      </c>
      <c r="L151" s="222">
        <v>400.5</v>
      </c>
      <c r="M151" s="222">
        <v>29217.18</v>
      </c>
      <c r="N151" s="222">
        <v>29217.18</v>
      </c>
      <c r="O151" s="222">
        <v>0</v>
      </c>
      <c r="P151" s="222">
        <v>0</v>
      </c>
      <c r="Q151" s="222">
        <v>0</v>
      </c>
      <c r="R151" s="372">
        <v>44927</v>
      </c>
      <c r="S151" s="372">
        <v>45291</v>
      </c>
      <c r="U151" s="373"/>
    </row>
    <row r="152" spans="1:23" ht="20.25" x14ac:dyDescent="0.3">
      <c r="A152" s="230">
        <v>138</v>
      </c>
      <c r="B152" s="233" t="s">
        <v>178</v>
      </c>
      <c r="C152" s="230">
        <v>30792</v>
      </c>
      <c r="D152" s="230" t="s">
        <v>1896</v>
      </c>
      <c r="E152" s="230">
        <v>1956</v>
      </c>
      <c r="F152" s="230" t="s">
        <v>2122</v>
      </c>
      <c r="G152" s="371" t="s">
        <v>2094</v>
      </c>
      <c r="H152" s="230">
        <v>2</v>
      </c>
      <c r="I152" s="230">
        <v>2</v>
      </c>
      <c r="J152" s="230" t="s">
        <v>2122</v>
      </c>
      <c r="K152" s="222">
        <v>803.2</v>
      </c>
      <c r="L152" s="222">
        <v>444.6</v>
      </c>
      <c r="M152" s="222">
        <v>32608.14</v>
      </c>
      <c r="N152" s="222">
        <v>32608.14</v>
      </c>
      <c r="O152" s="222">
        <v>0</v>
      </c>
      <c r="P152" s="222">
        <v>0</v>
      </c>
      <c r="Q152" s="222">
        <v>0</v>
      </c>
      <c r="R152" s="372">
        <v>44927</v>
      </c>
      <c r="S152" s="372">
        <v>45291</v>
      </c>
      <c r="U152" s="373"/>
    </row>
    <row r="153" spans="1:23" ht="20.25" x14ac:dyDescent="0.3">
      <c r="A153" s="230">
        <v>139</v>
      </c>
      <c r="B153" s="233" t="s">
        <v>179</v>
      </c>
      <c r="C153" s="230">
        <v>30794</v>
      </c>
      <c r="D153" s="230" t="s">
        <v>1896</v>
      </c>
      <c r="E153" s="230">
        <v>1957</v>
      </c>
      <c r="F153" s="230" t="s">
        <v>2122</v>
      </c>
      <c r="G153" s="371" t="s">
        <v>2094</v>
      </c>
      <c r="H153" s="230">
        <v>2</v>
      </c>
      <c r="I153" s="230">
        <v>1</v>
      </c>
      <c r="J153" s="230" t="s">
        <v>2122</v>
      </c>
      <c r="K153" s="222">
        <v>708.1</v>
      </c>
      <c r="L153" s="222">
        <v>417.5</v>
      </c>
      <c r="M153" s="222">
        <v>29432.1</v>
      </c>
      <c r="N153" s="222">
        <v>29432.1</v>
      </c>
      <c r="O153" s="222">
        <v>0</v>
      </c>
      <c r="P153" s="222">
        <v>0</v>
      </c>
      <c r="Q153" s="222">
        <v>0</v>
      </c>
      <c r="R153" s="372">
        <v>44927</v>
      </c>
      <c r="S153" s="372">
        <v>45291</v>
      </c>
      <c r="U153" s="373"/>
    </row>
    <row r="154" spans="1:23" ht="20.25" x14ac:dyDescent="0.3">
      <c r="A154" s="230">
        <v>140</v>
      </c>
      <c r="B154" s="233" t="s">
        <v>180</v>
      </c>
      <c r="C154" s="230">
        <v>30797</v>
      </c>
      <c r="D154" s="230" t="s">
        <v>1896</v>
      </c>
      <c r="E154" s="230">
        <v>1957</v>
      </c>
      <c r="F154" s="230" t="s">
        <v>2122</v>
      </c>
      <c r="G154" s="371" t="s">
        <v>2094</v>
      </c>
      <c r="H154" s="230">
        <v>2</v>
      </c>
      <c r="I154" s="230">
        <v>2</v>
      </c>
      <c r="J154" s="230" t="s">
        <v>2122</v>
      </c>
      <c r="K154" s="222">
        <v>799.1</v>
      </c>
      <c r="L154" s="222">
        <v>457.2</v>
      </c>
      <c r="M154" s="222">
        <v>32046.959999999999</v>
      </c>
      <c r="N154" s="222">
        <v>32046.959999999999</v>
      </c>
      <c r="O154" s="222">
        <v>0</v>
      </c>
      <c r="P154" s="222">
        <v>0</v>
      </c>
      <c r="Q154" s="222">
        <v>0</v>
      </c>
      <c r="R154" s="372">
        <v>44927</v>
      </c>
      <c r="S154" s="372">
        <v>45291</v>
      </c>
      <c r="U154" s="373"/>
    </row>
    <row r="155" spans="1:23" ht="20.25" x14ac:dyDescent="0.3">
      <c r="A155" s="230">
        <v>141</v>
      </c>
      <c r="B155" s="233" t="s">
        <v>181</v>
      </c>
      <c r="C155" s="230">
        <v>30798</v>
      </c>
      <c r="D155" s="230" t="s">
        <v>1896</v>
      </c>
      <c r="E155" s="230">
        <v>1957</v>
      </c>
      <c r="F155" s="230" t="s">
        <v>2122</v>
      </c>
      <c r="G155" s="371" t="s">
        <v>2094</v>
      </c>
      <c r="H155" s="230">
        <v>2</v>
      </c>
      <c r="I155" s="230">
        <v>2</v>
      </c>
      <c r="J155" s="230" t="s">
        <v>2122</v>
      </c>
      <c r="K155" s="222">
        <v>792.2</v>
      </c>
      <c r="L155" s="222">
        <v>445.4</v>
      </c>
      <c r="M155" s="222">
        <v>32823.06</v>
      </c>
      <c r="N155" s="222">
        <v>32823.06</v>
      </c>
      <c r="O155" s="222">
        <v>0</v>
      </c>
      <c r="P155" s="222">
        <v>0</v>
      </c>
      <c r="Q155" s="222">
        <v>0</v>
      </c>
      <c r="R155" s="372">
        <v>44927</v>
      </c>
      <c r="S155" s="372">
        <v>45291</v>
      </c>
      <c r="U155" s="373"/>
    </row>
    <row r="156" spans="1:23" ht="20.25" x14ac:dyDescent="0.3">
      <c r="A156" s="230">
        <v>142</v>
      </c>
      <c r="B156" s="233" t="s">
        <v>182</v>
      </c>
      <c r="C156" s="230">
        <v>30799</v>
      </c>
      <c r="D156" s="230" t="s">
        <v>1896</v>
      </c>
      <c r="E156" s="230">
        <v>1957</v>
      </c>
      <c r="F156" s="230" t="s">
        <v>2122</v>
      </c>
      <c r="G156" s="371" t="s">
        <v>2094</v>
      </c>
      <c r="H156" s="230">
        <v>2</v>
      </c>
      <c r="I156" s="230">
        <v>1</v>
      </c>
      <c r="J156" s="230" t="s">
        <v>2122</v>
      </c>
      <c r="K156" s="222">
        <v>697.7</v>
      </c>
      <c r="L156" s="222">
        <v>409.5</v>
      </c>
      <c r="M156" s="222">
        <v>29157.48</v>
      </c>
      <c r="N156" s="222">
        <v>29157.48</v>
      </c>
      <c r="O156" s="222">
        <v>0</v>
      </c>
      <c r="P156" s="222">
        <v>0</v>
      </c>
      <c r="Q156" s="222">
        <v>0</v>
      </c>
      <c r="R156" s="372">
        <v>44927</v>
      </c>
      <c r="S156" s="372">
        <v>45291</v>
      </c>
      <c r="U156" s="373"/>
    </row>
    <row r="157" spans="1:23" ht="20.25" x14ac:dyDescent="0.3">
      <c r="A157" s="230">
        <v>143</v>
      </c>
      <c r="B157" s="233" t="s">
        <v>1574</v>
      </c>
      <c r="C157" s="230">
        <v>30876</v>
      </c>
      <c r="D157" s="230" t="s">
        <v>1896</v>
      </c>
      <c r="E157" s="230">
        <v>1997</v>
      </c>
      <c r="F157" s="230" t="s">
        <v>2122</v>
      </c>
      <c r="G157" s="371" t="s">
        <v>2088</v>
      </c>
      <c r="H157" s="230">
        <v>9</v>
      </c>
      <c r="I157" s="230">
        <v>1</v>
      </c>
      <c r="J157" s="230">
        <v>1</v>
      </c>
      <c r="K157" s="222">
        <v>2840.4</v>
      </c>
      <c r="L157" s="222">
        <v>2121.3000000000002</v>
      </c>
      <c r="M157" s="222">
        <v>2565851.17</v>
      </c>
      <c r="N157" s="222">
        <v>2565851.17</v>
      </c>
      <c r="O157" s="222">
        <v>0</v>
      </c>
      <c r="P157" s="222">
        <v>0</v>
      </c>
      <c r="Q157" s="222">
        <v>0</v>
      </c>
      <c r="R157" s="372">
        <v>44927</v>
      </c>
      <c r="S157" s="372">
        <v>45291</v>
      </c>
      <c r="U157" s="373"/>
    </row>
    <row r="158" spans="1:23" ht="20.25" x14ac:dyDescent="0.3">
      <c r="A158" s="230">
        <v>144</v>
      </c>
      <c r="B158" s="233" t="s">
        <v>190</v>
      </c>
      <c r="C158" s="230">
        <v>30935</v>
      </c>
      <c r="D158" s="230" t="s">
        <v>1896</v>
      </c>
      <c r="E158" s="230">
        <v>1962</v>
      </c>
      <c r="F158" s="230" t="s">
        <v>2122</v>
      </c>
      <c r="G158" s="371" t="s">
        <v>2094</v>
      </c>
      <c r="H158" s="230">
        <v>2</v>
      </c>
      <c r="I158" s="230">
        <v>1</v>
      </c>
      <c r="J158" s="230" t="s">
        <v>2122</v>
      </c>
      <c r="K158" s="222">
        <v>690.3</v>
      </c>
      <c r="L158" s="222">
        <v>401.6</v>
      </c>
      <c r="M158" s="222">
        <v>29372.400000000001</v>
      </c>
      <c r="N158" s="222">
        <v>29372.400000000001</v>
      </c>
      <c r="O158" s="222">
        <v>0</v>
      </c>
      <c r="P158" s="222">
        <v>0</v>
      </c>
      <c r="Q158" s="222">
        <v>0</v>
      </c>
      <c r="R158" s="372">
        <v>44927</v>
      </c>
      <c r="S158" s="372">
        <v>45291</v>
      </c>
      <c r="U158" s="373"/>
    </row>
    <row r="159" spans="1:23" ht="20.25" x14ac:dyDescent="0.3">
      <c r="A159" s="230">
        <v>145</v>
      </c>
      <c r="B159" s="233" t="s">
        <v>202</v>
      </c>
      <c r="C159" s="230">
        <v>31006</v>
      </c>
      <c r="D159" s="230" t="s">
        <v>1896</v>
      </c>
      <c r="E159" s="230">
        <v>1959</v>
      </c>
      <c r="F159" s="230" t="s">
        <v>2122</v>
      </c>
      <c r="G159" s="371" t="s">
        <v>2094</v>
      </c>
      <c r="H159" s="230">
        <v>2</v>
      </c>
      <c r="I159" s="230">
        <v>2</v>
      </c>
      <c r="J159" s="230" t="s">
        <v>2122</v>
      </c>
      <c r="K159" s="222">
        <v>1071.4000000000001</v>
      </c>
      <c r="L159" s="222">
        <v>537.70000000000005</v>
      </c>
      <c r="M159" s="222">
        <v>41876.86</v>
      </c>
      <c r="N159" s="222">
        <v>41876.86</v>
      </c>
      <c r="O159" s="222">
        <v>0</v>
      </c>
      <c r="P159" s="222">
        <v>0</v>
      </c>
      <c r="Q159" s="222">
        <v>0</v>
      </c>
      <c r="R159" s="372">
        <v>44927</v>
      </c>
      <c r="S159" s="372">
        <v>45291</v>
      </c>
      <c r="U159" s="373"/>
    </row>
    <row r="160" spans="1:23" ht="20.25" x14ac:dyDescent="0.3">
      <c r="A160" s="230">
        <v>146</v>
      </c>
      <c r="B160" s="233" t="s">
        <v>203</v>
      </c>
      <c r="C160" s="230">
        <v>31004</v>
      </c>
      <c r="D160" s="230" t="s">
        <v>1896</v>
      </c>
      <c r="E160" s="230">
        <v>1960</v>
      </c>
      <c r="F160" s="230" t="s">
        <v>2122</v>
      </c>
      <c r="G160" s="371" t="s">
        <v>2094</v>
      </c>
      <c r="H160" s="230">
        <v>2</v>
      </c>
      <c r="I160" s="230">
        <v>2</v>
      </c>
      <c r="J160" s="230" t="s">
        <v>2122</v>
      </c>
      <c r="K160" s="222">
        <v>1057.01</v>
      </c>
      <c r="L160" s="222">
        <v>530.29999999999995</v>
      </c>
      <c r="M160" s="222">
        <v>44202.95</v>
      </c>
      <c r="N160" s="222">
        <v>44202.95</v>
      </c>
      <c r="O160" s="222">
        <v>0</v>
      </c>
      <c r="P160" s="222">
        <v>0</v>
      </c>
      <c r="Q160" s="222">
        <v>0</v>
      </c>
      <c r="R160" s="372">
        <v>44927</v>
      </c>
      <c r="S160" s="372">
        <v>45291</v>
      </c>
      <c r="U160" s="373"/>
    </row>
    <row r="161" spans="1:21" ht="20.25" x14ac:dyDescent="0.3">
      <c r="A161" s="230">
        <v>147</v>
      </c>
      <c r="B161" s="233" t="s">
        <v>204</v>
      </c>
      <c r="C161" s="230">
        <v>31029</v>
      </c>
      <c r="D161" s="230" t="s">
        <v>1896</v>
      </c>
      <c r="E161" s="230">
        <v>1957</v>
      </c>
      <c r="F161" s="230" t="s">
        <v>2122</v>
      </c>
      <c r="G161" s="371" t="s">
        <v>2094</v>
      </c>
      <c r="H161" s="230">
        <v>2</v>
      </c>
      <c r="I161" s="230">
        <v>1</v>
      </c>
      <c r="J161" s="230" t="s">
        <v>2122</v>
      </c>
      <c r="K161" s="222">
        <v>703.11</v>
      </c>
      <c r="L161" s="222">
        <v>412.37</v>
      </c>
      <c r="M161" s="222">
        <v>32504.62</v>
      </c>
      <c r="N161" s="222">
        <v>32504.62</v>
      </c>
      <c r="O161" s="222">
        <v>0</v>
      </c>
      <c r="P161" s="222">
        <v>0</v>
      </c>
      <c r="Q161" s="222">
        <v>0</v>
      </c>
      <c r="R161" s="372">
        <v>44927</v>
      </c>
      <c r="S161" s="372">
        <v>45291</v>
      </c>
      <c r="U161" s="373"/>
    </row>
    <row r="162" spans="1:21" ht="20.25" x14ac:dyDescent="0.3">
      <c r="A162" s="230">
        <v>148</v>
      </c>
      <c r="B162" s="233" t="s">
        <v>207</v>
      </c>
      <c r="C162" s="230">
        <v>31064</v>
      </c>
      <c r="D162" s="230" t="s">
        <v>1896</v>
      </c>
      <c r="E162" s="230">
        <v>1957</v>
      </c>
      <c r="F162" s="230" t="s">
        <v>2122</v>
      </c>
      <c r="G162" s="371" t="s">
        <v>2094</v>
      </c>
      <c r="H162" s="230">
        <v>2</v>
      </c>
      <c r="I162" s="230">
        <v>2</v>
      </c>
      <c r="J162" s="230" t="s">
        <v>2122</v>
      </c>
      <c r="K162" s="222">
        <v>776.3</v>
      </c>
      <c r="L162" s="222">
        <v>439.6</v>
      </c>
      <c r="M162" s="222">
        <v>35321.31</v>
      </c>
      <c r="N162" s="222">
        <v>35321.31</v>
      </c>
      <c r="O162" s="222">
        <v>0</v>
      </c>
      <c r="P162" s="222">
        <v>0</v>
      </c>
      <c r="Q162" s="222">
        <v>0</v>
      </c>
      <c r="R162" s="372">
        <v>44927</v>
      </c>
      <c r="S162" s="372">
        <v>45291</v>
      </c>
      <c r="U162" s="373"/>
    </row>
    <row r="163" spans="1:21" ht="20.25" x14ac:dyDescent="0.3">
      <c r="A163" s="230">
        <v>149</v>
      </c>
      <c r="B163" s="233" t="s">
        <v>208</v>
      </c>
      <c r="C163" s="230">
        <v>31073</v>
      </c>
      <c r="D163" s="230" t="s">
        <v>1896</v>
      </c>
      <c r="E163" s="230">
        <v>1960</v>
      </c>
      <c r="F163" s="230" t="s">
        <v>2122</v>
      </c>
      <c r="G163" s="371" t="s">
        <v>2094</v>
      </c>
      <c r="H163" s="230">
        <v>2</v>
      </c>
      <c r="I163" s="230">
        <v>1</v>
      </c>
      <c r="J163" s="230" t="s">
        <v>2122</v>
      </c>
      <c r="K163" s="222">
        <v>706.8</v>
      </c>
      <c r="L163" s="222">
        <v>417.7</v>
      </c>
      <c r="M163" s="222">
        <v>32546.41</v>
      </c>
      <c r="N163" s="222">
        <v>32546.41</v>
      </c>
      <c r="O163" s="222">
        <v>0</v>
      </c>
      <c r="P163" s="222">
        <v>0</v>
      </c>
      <c r="Q163" s="222">
        <v>0</v>
      </c>
      <c r="R163" s="372">
        <v>44927</v>
      </c>
      <c r="S163" s="372">
        <v>45291</v>
      </c>
      <c r="U163" s="373"/>
    </row>
    <row r="164" spans="1:21" ht="20.25" x14ac:dyDescent="0.3">
      <c r="A164" s="230">
        <v>150</v>
      </c>
      <c r="B164" s="233" t="s">
        <v>209</v>
      </c>
      <c r="C164" s="230">
        <v>31084</v>
      </c>
      <c r="D164" s="230" t="s">
        <v>1896</v>
      </c>
      <c r="E164" s="230">
        <v>1979</v>
      </c>
      <c r="F164" s="230" t="s">
        <v>2122</v>
      </c>
      <c r="G164" s="371" t="s">
        <v>2089</v>
      </c>
      <c r="H164" s="230">
        <v>9</v>
      </c>
      <c r="I164" s="230">
        <v>1</v>
      </c>
      <c r="J164" s="230">
        <v>1</v>
      </c>
      <c r="K164" s="222">
        <v>2798.9</v>
      </c>
      <c r="L164" s="222">
        <v>2147.4</v>
      </c>
      <c r="M164" s="222">
        <v>2817495.19</v>
      </c>
      <c r="N164" s="222">
        <v>2817495.19</v>
      </c>
      <c r="O164" s="222">
        <v>0</v>
      </c>
      <c r="P164" s="222">
        <v>0</v>
      </c>
      <c r="Q164" s="222">
        <v>0</v>
      </c>
      <c r="R164" s="372">
        <v>44927</v>
      </c>
      <c r="S164" s="372">
        <v>45291</v>
      </c>
      <c r="U164" s="373"/>
    </row>
    <row r="165" spans="1:21" ht="20.25" x14ac:dyDescent="0.3">
      <c r="A165" s="230">
        <v>151</v>
      </c>
      <c r="B165" s="233" t="s">
        <v>232</v>
      </c>
      <c r="C165" s="230">
        <v>31392</v>
      </c>
      <c r="D165" s="230" t="s">
        <v>1896</v>
      </c>
      <c r="E165" s="230">
        <v>1959</v>
      </c>
      <c r="F165" s="230" t="s">
        <v>2122</v>
      </c>
      <c r="G165" s="371" t="s">
        <v>2094</v>
      </c>
      <c r="H165" s="230">
        <v>2</v>
      </c>
      <c r="I165" s="230">
        <v>1</v>
      </c>
      <c r="J165" s="230" t="s">
        <v>2122</v>
      </c>
      <c r="K165" s="222">
        <v>684.8</v>
      </c>
      <c r="L165" s="222">
        <v>398.7</v>
      </c>
      <c r="M165" s="222">
        <v>32441.919999999998</v>
      </c>
      <c r="N165" s="222">
        <v>32441.919999999998</v>
      </c>
      <c r="O165" s="222">
        <v>0</v>
      </c>
      <c r="P165" s="222">
        <v>0</v>
      </c>
      <c r="Q165" s="222">
        <v>0</v>
      </c>
      <c r="R165" s="372">
        <v>44927</v>
      </c>
      <c r="S165" s="372">
        <v>45291</v>
      </c>
      <c r="U165" s="373"/>
    </row>
    <row r="166" spans="1:21" ht="20.25" x14ac:dyDescent="0.3">
      <c r="A166" s="230">
        <v>152</v>
      </c>
      <c r="B166" s="233" t="s">
        <v>233</v>
      </c>
      <c r="C166" s="230">
        <v>31394</v>
      </c>
      <c r="D166" s="230" t="s">
        <v>1896</v>
      </c>
      <c r="E166" s="230">
        <v>1959</v>
      </c>
      <c r="F166" s="230" t="s">
        <v>2122</v>
      </c>
      <c r="G166" s="371" t="s">
        <v>2094</v>
      </c>
      <c r="H166" s="230">
        <v>2</v>
      </c>
      <c r="I166" s="230">
        <v>1</v>
      </c>
      <c r="J166" s="230" t="s">
        <v>2122</v>
      </c>
      <c r="K166" s="222">
        <v>684.8</v>
      </c>
      <c r="L166" s="222">
        <v>398</v>
      </c>
      <c r="M166" s="222">
        <v>32609.119999999999</v>
      </c>
      <c r="N166" s="222">
        <v>32609.119999999999</v>
      </c>
      <c r="O166" s="222">
        <v>0</v>
      </c>
      <c r="P166" s="222">
        <v>0</v>
      </c>
      <c r="Q166" s="222">
        <v>0</v>
      </c>
      <c r="R166" s="372">
        <v>44927</v>
      </c>
      <c r="S166" s="372">
        <v>45291</v>
      </c>
      <c r="U166" s="373"/>
    </row>
    <row r="167" spans="1:21" ht="20.25" x14ac:dyDescent="0.3">
      <c r="A167" s="230">
        <v>153</v>
      </c>
      <c r="B167" s="233" t="s">
        <v>277</v>
      </c>
      <c r="C167" s="230">
        <v>31586</v>
      </c>
      <c r="D167" s="230" t="s">
        <v>1896</v>
      </c>
      <c r="E167" s="230">
        <v>1959</v>
      </c>
      <c r="F167" s="230" t="s">
        <v>2122</v>
      </c>
      <c r="G167" s="371" t="s">
        <v>2094</v>
      </c>
      <c r="H167" s="230">
        <v>2</v>
      </c>
      <c r="I167" s="230">
        <v>1</v>
      </c>
      <c r="J167" s="230" t="s">
        <v>2122</v>
      </c>
      <c r="K167" s="222">
        <v>662</v>
      </c>
      <c r="L167" s="222">
        <v>370.9</v>
      </c>
      <c r="M167" s="222">
        <v>32609.119999999999</v>
      </c>
      <c r="N167" s="222">
        <v>32609.119999999999</v>
      </c>
      <c r="O167" s="222">
        <v>0</v>
      </c>
      <c r="P167" s="222">
        <v>0</v>
      </c>
      <c r="Q167" s="222">
        <v>0</v>
      </c>
      <c r="R167" s="372">
        <v>44927</v>
      </c>
      <c r="S167" s="372">
        <v>45291</v>
      </c>
      <c r="U167" s="373"/>
    </row>
    <row r="168" spans="1:21" ht="20.25" x14ac:dyDescent="0.3">
      <c r="A168" s="230">
        <v>154</v>
      </c>
      <c r="B168" s="233" t="s">
        <v>1809</v>
      </c>
      <c r="C168" s="230">
        <v>31276</v>
      </c>
      <c r="D168" s="230" t="s">
        <v>1896</v>
      </c>
      <c r="E168" s="230">
        <v>1995</v>
      </c>
      <c r="F168" s="230" t="s">
        <v>2122</v>
      </c>
      <c r="G168" s="371" t="s">
        <v>2088</v>
      </c>
      <c r="H168" s="230">
        <v>9</v>
      </c>
      <c r="I168" s="230">
        <v>2</v>
      </c>
      <c r="J168" s="230">
        <v>2</v>
      </c>
      <c r="K168" s="222">
        <v>6242.2</v>
      </c>
      <c r="L168" s="222">
        <v>4297.5999999999995</v>
      </c>
      <c r="M168" s="222">
        <v>5110396.8600000003</v>
      </c>
      <c r="N168" s="222">
        <v>5110396.8600000003</v>
      </c>
      <c r="O168" s="222">
        <v>0</v>
      </c>
      <c r="P168" s="222">
        <v>0</v>
      </c>
      <c r="Q168" s="222">
        <v>0</v>
      </c>
      <c r="R168" s="372">
        <v>44927</v>
      </c>
      <c r="S168" s="372">
        <v>45291</v>
      </c>
      <c r="U168" s="373"/>
    </row>
    <row r="169" spans="1:21" ht="20.25" x14ac:dyDescent="0.3">
      <c r="A169" s="230">
        <v>155</v>
      </c>
      <c r="B169" s="233" t="s">
        <v>323</v>
      </c>
      <c r="C169" s="230">
        <v>32056</v>
      </c>
      <c r="D169" s="230" t="s">
        <v>1896</v>
      </c>
      <c r="E169" s="230">
        <v>1962</v>
      </c>
      <c r="F169" s="230" t="s">
        <v>2122</v>
      </c>
      <c r="G169" s="371" t="s">
        <v>2094</v>
      </c>
      <c r="H169" s="230">
        <v>2</v>
      </c>
      <c r="I169" s="230">
        <v>1</v>
      </c>
      <c r="J169" s="230" t="s">
        <v>2122</v>
      </c>
      <c r="K169" s="222">
        <v>702.8</v>
      </c>
      <c r="L169" s="222">
        <v>413</v>
      </c>
      <c r="M169" s="222">
        <v>33256.71</v>
      </c>
      <c r="N169" s="222">
        <v>33256.71</v>
      </c>
      <c r="O169" s="222">
        <v>0</v>
      </c>
      <c r="P169" s="222">
        <v>0</v>
      </c>
      <c r="Q169" s="222">
        <v>0</v>
      </c>
      <c r="R169" s="372">
        <v>44927</v>
      </c>
      <c r="S169" s="372">
        <v>45291</v>
      </c>
      <c r="U169" s="373"/>
    </row>
    <row r="170" spans="1:21" ht="20.25" x14ac:dyDescent="0.3">
      <c r="A170" s="230">
        <v>156</v>
      </c>
      <c r="B170" s="233" t="s">
        <v>324</v>
      </c>
      <c r="C170" s="230">
        <v>32060</v>
      </c>
      <c r="D170" s="230" t="s">
        <v>1896</v>
      </c>
      <c r="E170" s="230">
        <v>1957</v>
      </c>
      <c r="F170" s="230" t="s">
        <v>2122</v>
      </c>
      <c r="G170" s="371" t="s">
        <v>2094</v>
      </c>
      <c r="H170" s="230">
        <v>2</v>
      </c>
      <c r="I170" s="230">
        <v>1</v>
      </c>
      <c r="J170" s="230" t="s">
        <v>2122</v>
      </c>
      <c r="K170" s="222">
        <v>713.7</v>
      </c>
      <c r="L170" s="222">
        <v>417.5</v>
      </c>
      <c r="M170" s="222">
        <v>36912.400000000001</v>
      </c>
      <c r="N170" s="222">
        <v>36912.400000000001</v>
      </c>
      <c r="O170" s="222">
        <v>0</v>
      </c>
      <c r="P170" s="222">
        <v>0</v>
      </c>
      <c r="Q170" s="222">
        <v>0</v>
      </c>
      <c r="R170" s="372">
        <v>44927</v>
      </c>
      <c r="S170" s="372">
        <v>45291</v>
      </c>
      <c r="U170" s="373"/>
    </row>
    <row r="171" spans="1:21" ht="20.25" x14ac:dyDescent="0.3">
      <c r="A171" s="230">
        <v>157</v>
      </c>
      <c r="B171" s="233" t="s">
        <v>325</v>
      </c>
      <c r="C171" s="230">
        <v>32052</v>
      </c>
      <c r="D171" s="230" t="s">
        <v>1896</v>
      </c>
      <c r="E171" s="230">
        <v>1956</v>
      </c>
      <c r="F171" s="230" t="s">
        <v>2122</v>
      </c>
      <c r="G171" s="371" t="s">
        <v>2094</v>
      </c>
      <c r="H171" s="230">
        <v>2</v>
      </c>
      <c r="I171" s="230">
        <v>1</v>
      </c>
      <c r="J171" s="230" t="s">
        <v>2122</v>
      </c>
      <c r="K171" s="222">
        <v>700.5</v>
      </c>
      <c r="L171" s="222">
        <v>410</v>
      </c>
      <c r="M171" s="222">
        <v>32609.119999999999</v>
      </c>
      <c r="N171" s="222">
        <v>32609.119999999999</v>
      </c>
      <c r="O171" s="222">
        <v>0</v>
      </c>
      <c r="P171" s="222">
        <v>0</v>
      </c>
      <c r="Q171" s="222">
        <v>0</v>
      </c>
      <c r="R171" s="372">
        <v>44927</v>
      </c>
      <c r="S171" s="372">
        <v>45291</v>
      </c>
      <c r="U171" s="373"/>
    </row>
    <row r="172" spans="1:21" ht="20.25" x14ac:dyDescent="0.3">
      <c r="A172" s="230">
        <v>158</v>
      </c>
      <c r="B172" s="233" t="s">
        <v>187</v>
      </c>
      <c r="C172" s="230">
        <v>30817</v>
      </c>
      <c r="D172" s="230" t="s">
        <v>1896</v>
      </c>
      <c r="E172" s="230">
        <v>1958</v>
      </c>
      <c r="F172" s="230" t="s">
        <v>2122</v>
      </c>
      <c r="G172" s="371" t="s">
        <v>2094</v>
      </c>
      <c r="H172" s="230">
        <v>2</v>
      </c>
      <c r="I172" s="230">
        <v>1</v>
      </c>
      <c r="J172" s="230" t="s">
        <v>2122</v>
      </c>
      <c r="K172" s="222">
        <v>440.7</v>
      </c>
      <c r="L172" s="222">
        <v>406.9</v>
      </c>
      <c r="M172" s="222">
        <v>29491.8</v>
      </c>
      <c r="N172" s="222">
        <v>29491.8</v>
      </c>
      <c r="O172" s="222">
        <v>0</v>
      </c>
      <c r="P172" s="222">
        <v>0</v>
      </c>
      <c r="Q172" s="222">
        <v>0</v>
      </c>
      <c r="R172" s="372">
        <v>44927</v>
      </c>
      <c r="S172" s="372">
        <v>45291</v>
      </c>
      <c r="U172" s="373"/>
    </row>
    <row r="173" spans="1:21" ht="20.25" x14ac:dyDescent="0.3">
      <c r="A173" s="230">
        <v>159</v>
      </c>
      <c r="B173" s="233" t="s">
        <v>188</v>
      </c>
      <c r="C173" s="230">
        <v>30820</v>
      </c>
      <c r="D173" s="230" t="s">
        <v>1896</v>
      </c>
      <c r="E173" s="230">
        <v>1958</v>
      </c>
      <c r="F173" s="230" t="s">
        <v>2122</v>
      </c>
      <c r="G173" s="371" t="s">
        <v>2094</v>
      </c>
      <c r="H173" s="230">
        <v>2</v>
      </c>
      <c r="I173" s="230">
        <v>1</v>
      </c>
      <c r="J173" s="230" t="s">
        <v>2122</v>
      </c>
      <c r="K173" s="222">
        <v>443</v>
      </c>
      <c r="L173" s="222">
        <v>412.8</v>
      </c>
      <c r="M173" s="222">
        <v>28488.84</v>
      </c>
      <c r="N173" s="222">
        <v>28488.84</v>
      </c>
      <c r="O173" s="222">
        <v>0</v>
      </c>
      <c r="P173" s="222">
        <v>0</v>
      </c>
      <c r="Q173" s="222">
        <v>0</v>
      </c>
      <c r="R173" s="372">
        <v>44927</v>
      </c>
      <c r="S173" s="372">
        <v>45291</v>
      </c>
      <c r="U173" s="373"/>
    </row>
    <row r="174" spans="1:21" ht="20.25" x14ac:dyDescent="0.3">
      <c r="A174" s="230">
        <v>160</v>
      </c>
      <c r="B174" s="233" t="s">
        <v>189</v>
      </c>
      <c r="C174" s="230">
        <v>30821</v>
      </c>
      <c r="D174" s="230" t="s">
        <v>1896</v>
      </c>
      <c r="E174" s="230">
        <v>1958</v>
      </c>
      <c r="F174" s="230" t="s">
        <v>2122</v>
      </c>
      <c r="G174" s="371" t="s">
        <v>2094</v>
      </c>
      <c r="H174" s="230">
        <v>2</v>
      </c>
      <c r="I174" s="230">
        <v>1</v>
      </c>
      <c r="J174" s="230" t="s">
        <v>2122</v>
      </c>
      <c r="K174" s="222">
        <v>437.4</v>
      </c>
      <c r="L174" s="222">
        <v>403.3</v>
      </c>
      <c r="M174" s="222">
        <v>28930.62</v>
      </c>
      <c r="N174" s="222">
        <v>28930.62</v>
      </c>
      <c r="O174" s="222">
        <v>0</v>
      </c>
      <c r="P174" s="222">
        <v>0</v>
      </c>
      <c r="Q174" s="222">
        <v>0</v>
      </c>
      <c r="R174" s="372">
        <v>44927</v>
      </c>
      <c r="S174" s="372">
        <v>45291</v>
      </c>
      <c r="U174" s="373"/>
    </row>
    <row r="175" spans="1:21" ht="20.25" x14ac:dyDescent="0.3">
      <c r="A175" s="230">
        <v>161</v>
      </c>
      <c r="B175" s="233" t="s">
        <v>183</v>
      </c>
      <c r="C175" s="230">
        <v>30832</v>
      </c>
      <c r="D175" s="230" t="s">
        <v>1896</v>
      </c>
      <c r="E175" s="230">
        <v>1956</v>
      </c>
      <c r="F175" s="230" t="s">
        <v>2122</v>
      </c>
      <c r="G175" s="371" t="s">
        <v>2094</v>
      </c>
      <c r="H175" s="230">
        <v>2</v>
      </c>
      <c r="I175" s="230">
        <v>1</v>
      </c>
      <c r="J175" s="230" t="s">
        <v>2122</v>
      </c>
      <c r="K175" s="222">
        <v>437.2</v>
      </c>
      <c r="L175" s="222">
        <v>407.8</v>
      </c>
      <c r="M175" s="222">
        <v>30542.52</v>
      </c>
      <c r="N175" s="222">
        <v>30542.52</v>
      </c>
      <c r="O175" s="222">
        <v>0</v>
      </c>
      <c r="P175" s="222">
        <v>0</v>
      </c>
      <c r="Q175" s="222">
        <v>0</v>
      </c>
      <c r="R175" s="372">
        <v>44927</v>
      </c>
      <c r="S175" s="372">
        <v>45291</v>
      </c>
      <c r="U175" s="373"/>
    </row>
    <row r="176" spans="1:21" ht="20.25" x14ac:dyDescent="0.3">
      <c r="A176" s="230">
        <v>162</v>
      </c>
      <c r="B176" s="233" t="s">
        <v>184</v>
      </c>
      <c r="C176" s="230">
        <v>30828</v>
      </c>
      <c r="D176" s="230" t="s">
        <v>1896</v>
      </c>
      <c r="E176" s="230">
        <v>1956</v>
      </c>
      <c r="F176" s="230" t="s">
        <v>2122</v>
      </c>
      <c r="G176" s="371" t="s">
        <v>2094</v>
      </c>
      <c r="H176" s="230">
        <v>2</v>
      </c>
      <c r="I176" s="230">
        <v>1</v>
      </c>
      <c r="J176" s="230" t="s">
        <v>2122</v>
      </c>
      <c r="K176" s="222">
        <v>433.7</v>
      </c>
      <c r="L176" s="222">
        <v>403.7</v>
      </c>
      <c r="M176" s="222">
        <v>30435.06</v>
      </c>
      <c r="N176" s="222">
        <v>30435.06</v>
      </c>
      <c r="O176" s="222">
        <v>0</v>
      </c>
      <c r="P176" s="222">
        <v>0</v>
      </c>
      <c r="Q176" s="222">
        <v>0</v>
      </c>
      <c r="R176" s="372">
        <v>44927</v>
      </c>
      <c r="S176" s="372">
        <v>45291</v>
      </c>
      <c r="U176" s="373"/>
    </row>
    <row r="177" spans="1:21" ht="20.25" x14ac:dyDescent="0.3">
      <c r="A177" s="230">
        <v>163</v>
      </c>
      <c r="B177" s="233" t="s">
        <v>185</v>
      </c>
      <c r="C177" s="230">
        <v>30830</v>
      </c>
      <c r="D177" s="230" t="s">
        <v>1896</v>
      </c>
      <c r="E177" s="230">
        <v>1956</v>
      </c>
      <c r="F177" s="230" t="s">
        <v>2122</v>
      </c>
      <c r="G177" s="371" t="s">
        <v>2094</v>
      </c>
      <c r="H177" s="230">
        <v>2</v>
      </c>
      <c r="I177" s="230">
        <v>1</v>
      </c>
      <c r="J177" s="230" t="s">
        <v>2122</v>
      </c>
      <c r="K177" s="222">
        <v>439.5</v>
      </c>
      <c r="L177" s="222">
        <v>407.9</v>
      </c>
      <c r="M177" s="222">
        <v>30542.52</v>
      </c>
      <c r="N177" s="222">
        <v>30542.52</v>
      </c>
      <c r="O177" s="222">
        <v>0</v>
      </c>
      <c r="P177" s="222">
        <v>0</v>
      </c>
      <c r="Q177" s="222">
        <v>0</v>
      </c>
      <c r="R177" s="372">
        <v>44927</v>
      </c>
      <c r="S177" s="372">
        <v>45291</v>
      </c>
      <c r="U177" s="373"/>
    </row>
    <row r="178" spans="1:21" ht="20.25" x14ac:dyDescent="0.3">
      <c r="A178" s="230">
        <v>164</v>
      </c>
      <c r="B178" s="233" t="s">
        <v>191</v>
      </c>
      <c r="C178" s="230">
        <v>30972</v>
      </c>
      <c r="D178" s="230" t="s">
        <v>1896</v>
      </c>
      <c r="E178" s="230">
        <v>1959</v>
      </c>
      <c r="F178" s="230" t="s">
        <v>2122</v>
      </c>
      <c r="G178" s="371" t="s">
        <v>2094</v>
      </c>
      <c r="H178" s="230">
        <v>2</v>
      </c>
      <c r="I178" s="230">
        <v>1</v>
      </c>
      <c r="J178" s="230" t="s">
        <v>2122</v>
      </c>
      <c r="K178" s="222">
        <v>435</v>
      </c>
      <c r="L178" s="222">
        <v>401.2</v>
      </c>
      <c r="M178" s="222">
        <v>30100.74</v>
      </c>
      <c r="N178" s="222">
        <v>30100.74</v>
      </c>
      <c r="O178" s="222">
        <v>0</v>
      </c>
      <c r="P178" s="222">
        <v>0</v>
      </c>
      <c r="Q178" s="222">
        <v>0</v>
      </c>
      <c r="R178" s="372">
        <v>44927</v>
      </c>
      <c r="S178" s="372">
        <v>45291</v>
      </c>
      <c r="U178" s="373"/>
    </row>
    <row r="179" spans="1:21" ht="20.25" x14ac:dyDescent="0.3">
      <c r="A179" s="230">
        <v>165</v>
      </c>
      <c r="B179" s="233" t="s">
        <v>192</v>
      </c>
      <c r="C179" s="230">
        <v>30973</v>
      </c>
      <c r="D179" s="230" t="s">
        <v>1896</v>
      </c>
      <c r="E179" s="230">
        <v>1959</v>
      </c>
      <c r="F179" s="230" t="s">
        <v>2122</v>
      </c>
      <c r="G179" s="371" t="s">
        <v>2094</v>
      </c>
      <c r="H179" s="230">
        <v>2</v>
      </c>
      <c r="I179" s="230">
        <v>2</v>
      </c>
      <c r="J179" s="230" t="s">
        <v>2122</v>
      </c>
      <c r="K179" s="222">
        <v>570.20000000000005</v>
      </c>
      <c r="L179" s="222">
        <v>527.70000000000005</v>
      </c>
      <c r="M179" s="222">
        <v>39951.24</v>
      </c>
      <c r="N179" s="222">
        <v>39951.24</v>
      </c>
      <c r="O179" s="222">
        <v>0</v>
      </c>
      <c r="P179" s="222">
        <v>0</v>
      </c>
      <c r="Q179" s="222">
        <v>0</v>
      </c>
      <c r="R179" s="372">
        <v>44927</v>
      </c>
      <c r="S179" s="372">
        <v>45291</v>
      </c>
      <c r="U179" s="373"/>
    </row>
    <row r="180" spans="1:21" ht="20.25" x14ac:dyDescent="0.3">
      <c r="A180" s="230">
        <v>166</v>
      </c>
      <c r="B180" s="233" t="s">
        <v>193</v>
      </c>
      <c r="C180" s="230">
        <v>30974</v>
      </c>
      <c r="D180" s="230" t="s">
        <v>1896</v>
      </c>
      <c r="E180" s="230">
        <v>1957</v>
      </c>
      <c r="F180" s="230" t="s">
        <v>2122</v>
      </c>
      <c r="G180" s="371" t="s">
        <v>2094</v>
      </c>
      <c r="H180" s="230">
        <v>2</v>
      </c>
      <c r="I180" s="230">
        <v>1</v>
      </c>
      <c r="J180" s="230" t="s">
        <v>2122</v>
      </c>
      <c r="K180" s="222">
        <v>434.5</v>
      </c>
      <c r="L180" s="222">
        <v>401.8</v>
      </c>
      <c r="M180" s="222">
        <v>30100.74</v>
      </c>
      <c r="N180" s="222">
        <v>30100.74</v>
      </c>
      <c r="O180" s="222">
        <v>0</v>
      </c>
      <c r="P180" s="222">
        <v>0</v>
      </c>
      <c r="Q180" s="222">
        <v>0</v>
      </c>
      <c r="R180" s="372">
        <v>44927</v>
      </c>
      <c r="S180" s="372">
        <v>45291</v>
      </c>
      <c r="U180" s="373"/>
    </row>
    <row r="181" spans="1:21" ht="20.25" x14ac:dyDescent="0.3">
      <c r="A181" s="230">
        <v>167</v>
      </c>
      <c r="B181" s="233" t="s">
        <v>194</v>
      </c>
      <c r="C181" s="230">
        <v>30980</v>
      </c>
      <c r="D181" s="230" t="s">
        <v>1896</v>
      </c>
      <c r="E181" s="230">
        <v>1958</v>
      </c>
      <c r="F181" s="230" t="s">
        <v>2122</v>
      </c>
      <c r="G181" s="371" t="s">
        <v>2094</v>
      </c>
      <c r="H181" s="230">
        <v>2</v>
      </c>
      <c r="I181" s="230">
        <v>1</v>
      </c>
      <c r="J181" s="230" t="s">
        <v>2122</v>
      </c>
      <c r="K181" s="222">
        <v>441</v>
      </c>
      <c r="L181" s="222">
        <v>411.6</v>
      </c>
      <c r="M181" s="222">
        <v>30041.040000000001</v>
      </c>
      <c r="N181" s="222">
        <v>30041.040000000001</v>
      </c>
      <c r="O181" s="222">
        <v>0</v>
      </c>
      <c r="P181" s="222">
        <v>0</v>
      </c>
      <c r="Q181" s="222">
        <v>0</v>
      </c>
      <c r="R181" s="372">
        <v>44927</v>
      </c>
      <c r="S181" s="372">
        <v>45291</v>
      </c>
      <c r="U181" s="373"/>
    </row>
    <row r="182" spans="1:21" ht="20.25" x14ac:dyDescent="0.3">
      <c r="A182" s="230">
        <v>168</v>
      </c>
      <c r="B182" s="233" t="s">
        <v>195</v>
      </c>
      <c r="C182" s="230">
        <v>30981</v>
      </c>
      <c r="D182" s="230" t="s">
        <v>1896</v>
      </c>
      <c r="E182" s="230">
        <v>1958</v>
      </c>
      <c r="F182" s="230" t="s">
        <v>2122</v>
      </c>
      <c r="G182" s="371" t="s">
        <v>2094</v>
      </c>
      <c r="H182" s="230">
        <v>2</v>
      </c>
      <c r="I182" s="230">
        <v>1</v>
      </c>
      <c r="J182" s="230" t="s">
        <v>2122</v>
      </c>
      <c r="K182" s="222">
        <v>445.3</v>
      </c>
      <c r="L182" s="222">
        <v>388.2</v>
      </c>
      <c r="M182" s="222">
        <v>30327.599999999999</v>
      </c>
      <c r="N182" s="222">
        <v>30327.599999999999</v>
      </c>
      <c r="O182" s="222">
        <v>0</v>
      </c>
      <c r="P182" s="222">
        <v>0</v>
      </c>
      <c r="Q182" s="222">
        <v>0</v>
      </c>
      <c r="R182" s="372">
        <v>44927</v>
      </c>
      <c r="S182" s="372">
        <v>45291</v>
      </c>
      <c r="U182" s="373"/>
    </row>
    <row r="183" spans="1:21" ht="20.25" x14ac:dyDescent="0.3">
      <c r="A183" s="230">
        <v>169</v>
      </c>
      <c r="B183" s="233" t="s">
        <v>196</v>
      </c>
      <c r="C183" s="230">
        <v>30984</v>
      </c>
      <c r="D183" s="230" t="s">
        <v>1896</v>
      </c>
      <c r="E183" s="230">
        <v>1960</v>
      </c>
      <c r="F183" s="230" t="s">
        <v>2122</v>
      </c>
      <c r="G183" s="371" t="s">
        <v>2094</v>
      </c>
      <c r="H183" s="230">
        <v>2</v>
      </c>
      <c r="I183" s="230">
        <v>2</v>
      </c>
      <c r="J183" s="230" t="s">
        <v>2122</v>
      </c>
      <c r="K183" s="222">
        <v>685.8</v>
      </c>
      <c r="L183" s="222">
        <v>644.59999999999991</v>
      </c>
      <c r="M183" s="222">
        <v>45957.06</v>
      </c>
      <c r="N183" s="222">
        <v>45957.06</v>
      </c>
      <c r="O183" s="222">
        <v>0</v>
      </c>
      <c r="P183" s="222">
        <v>0</v>
      </c>
      <c r="Q183" s="222">
        <v>0</v>
      </c>
      <c r="R183" s="372">
        <v>44927</v>
      </c>
      <c r="S183" s="372">
        <v>45291</v>
      </c>
      <c r="U183" s="373"/>
    </row>
    <row r="184" spans="1:21" ht="20.25" x14ac:dyDescent="0.3">
      <c r="A184" s="230">
        <v>170</v>
      </c>
      <c r="B184" s="233" t="s">
        <v>197</v>
      </c>
      <c r="C184" s="230">
        <v>30985</v>
      </c>
      <c r="D184" s="230" t="s">
        <v>1896</v>
      </c>
      <c r="E184" s="230">
        <v>1959</v>
      </c>
      <c r="F184" s="230" t="s">
        <v>2122</v>
      </c>
      <c r="G184" s="371" t="s">
        <v>2094</v>
      </c>
      <c r="H184" s="230">
        <v>2</v>
      </c>
      <c r="I184" s="230">
        <v>2</v>
      </c>
      <c r="J184" s="230" t="s">
        <v>2122</v>
      </c>
      <c r="K184" s="222">
        <v>581.6</v>
      </c>
      <c r="L184" s="222">
        <v>536.6</v>
      </c>
      <c r="M184" s="222">
        <v>41455.68</v>
      </c>
      <c r="N184" s="222">
        <v>41455.68</v>
      </c>
      <c r="O184" s="222">
        <v>0</v>
      </c>
      <c r="P184" s="222">
        <v>0</v>
      </c>
      <c r="Q184" s="222">
        <v>0</v>
      </c>
      <c r="R184" s="372">
        <v>44927</v>
      </c>
      <c r="S184" s="372">
        <v>45291</v>
      </c>
      <c r="U184" s="373"/>
    </row>
    <row r="185" spans="1:21" ht="20.25" x14ac:dyDescent="0.3">
      <c r="A185" s="230">
        <v>171</v>
      </c>
      <c r="B185" s="233" t="s">
        <v>198</v>
      </c>
      <c r="C185" s="230">
        <v>30989</v>
      </c>
      <c r="D185" s="230" t="s">
        <v>1896</v>
      </c>
      <c r="E185" s="230">
        <v>1959</v>
      </c>
      <c r="F185" s="230" t="s">
        <v>2122</v>
      </c>
      <c r="G185" s="371" t="s">
        <v>2094</v>
      </c>
      <c r="H185" s="230">
        <v>2</v>
      </c>
      <c r="I185" s="230">
        <v>2</v>
      </c>
      <c r="J185" s="230" t="s">
        <v>2122</v>
      </c>
      <c r="K185" s="222">
        <v>575.6</v>
      </c>
      <c r="L185" s="222">
        <v>526.79999999999995</v>
      </c>
      <c r="M185" s="222">
        <v>39843.78</v>
      </c>
      <c r="N185" s="222">
        <v>39843.78</v>
      </c>
      <c r="O185" s="222">
        <v>0</v>
      </c>
      <c r="P185" s="222">
        <v>0</v>
      </c>
      <c r="Q185" s="222">
        <v>0</v>
      </c>
      <c r="R185" s="372">
        <v>44927</v>
      </c>
      <c r="S185" s="372">
        <v>45291</v>
      </c>
      <c r="U185" s="373"/>
    </row>
    <row r="186" spans="1:21" ht="20.25" x14ac:dyDescent="0.3">
      <c r="A186" s="230">
        <v>172</v>
      </c>
      <c r="B186" s="233" t="s">
        <v>199</v>
      </c>
      <c r="C186" s="230">
        <v>30993</v>
      </c>
      <c r="D186" s="230" t="s">
        <v>1896</v>
      </c>
      <c r="E186" s="230">
        <v>1959</v>
      </c>
      <c r="F186" s="230" t="s">
        <v>2122</v>
      </c>
      <c r="G186" s="371" t="s">
        <v>2094</v>
      </c>
      <c r="H186" s="230">
        <v>2</v>
      </c>
      <c r="I186" s="230">
        <v>1</v>
      </c>
      <c r="J186" s="230" t="s">
        <v>2122</v>
      </c>
      <c r="K186" s="222">
        <v>518.5</v>
      </c>
      <c r="L186" s="222">
        <v>471</v>
      </c>
      <c r="M186" s="222">
        <v>35270.76</v>
      </c>
      <c r="N186" s="222">
        <v>35270.76</v>
      </c>
      <c r="O186" s="222">
        <v>0</v>
      </c>
      <c r="P186" s="222">
        <v>0</v>
      </c>
      <c r="Q186" s="222">
        <v>0</v>
      </c>
      <c r="R186" s="372">
        <v>44927</v>
      </c>
      <c r="S186" s="372">
        <v>45291</v>
      </c>
      <c r="U186" s="373"/>
    </row>
    <row r="187" spans="1:21" ht="20.25" x14ac:dyDescent="0.3">
      <c r="A187" s="230">
        <v>173</v>
      </c>
      <c r="B187" s="233" t="s">
        <v>200</v>
      </c>
      <c r="C187" s="230">
        <v>30996</v>
      </c>
      <c r="D187" s="230" t="s">
        <v>1896</v>
      </c>
      <c r="E187" s="230">
        <v>1959</v>
      </c>
      <c r="F187" s="230" t="s">
        <v>2122</v>
      </c>
      <c r="G187" s="371" t="s">
        <v>2094</v>
      </c>
      <c r="H187" s="230">
        <v>2</v>
      </c>
      <c r="I187" s="230">
        <v>1</v>
      </c>
      <c r="J187" s="230" t="s">
        <v>2122</v>
      </c>
      <c r="K187" s="222">
        <v>301.60000000000002</v>
      </c>
      <c r="L187" s="222">
        <v>275.5</v>
      </c>
      <c r="M187" s="222">
        <v>20918.88</v>
      </c>
      <c r="N187" s="222">
        <v>20918.88</v>
      </c>
      <c r="O187" s="222">
        <v>0</v>
      </c>
      <c r="P187" s="222">
        <v>0</v>
      </c>
      <c r="Q187" s="222">
        <v>0</v>
      </c>
      <c r="R187" s="372">
        <v>44927</v>
      </c>
      <c r="S187" s="372">
        <v>45291</v>
      </c>
      <c r="U187" s="373"/>
    </row>
    <row r="188" spans="1:21" ht="20.25" x14ac:dyDescent="0.3">
      <c r="A188" s="230">
        <v>174</v>
      </c>
      <c r="B188" s="233" t="s">
        <v>201</v>
      </c>
      <c r="C188" s="230">
        <v>30997</v>
      </c>
      <c r="D188" s="230" t="s">
        <v>1896</v>
      </c>
      <c r="E188" s="230">
        <v>1958</v>
      </c>
      <c r="F188" s="230" t="s">
        <v>2122</v>
      </c>
      <c r="G188" s="371" t="s">
        <v>2094</v>
      </c>
      <c r="H188" s="230">
        <v>2</v>
      </c>
      <c r="I188" s="230">
        <v>2</v>
      </c>
      <c r="J188" s="230" t="s">
        <v>2122</v>
      </c>
      <c r="K188" s="222">
        <v>589.29999999999995</v>
      </c>
      <c r="L188" s="222">
        <v>538.1</v>
      </c>
      <c r="M188" s="222">
        <v>39951.24</v>
      </c>
      <c r="N188" s="222">
        <v>39951.24</v>
      </c>
      <c r="O188" s="222">
        <v>0</v>
      </c>
      <c r="P188" s="222">
        <v>0</v>
      </c>
      <c r="Q188" s="222">
        <v>0</v>
      </c>
      <c r="R188" s="372">
        <v>44927</v>
      </c>
      <c r="S188" s="372">
        <v>45291</v>
      </c>
      <c r="U188" s="373"/>
    </row>
    <row r="189" spans="1:21" ht="20.25" x14ac:dyDescent="0.3">
      <c r="A189" s="230">
        <v>175</v>
      </c>
      <c r="B189" s="233" t="s">
        <v>217</v>
      </c>
      <c r="C189" s="230">
        <v>31215</v>
      </c>
      <c r="D189" s="230" t="s">
        <v>1896</v>
      </c>
      <c r="E189" s="230">
        <v>1958</v>
      </c>
      <c r="F189" s="230" t="s">
        <v>2122</v>
      </c>
      <c r="G189" s="371" t="s">
        <v>2094</v>
      </c>
      <c r="H189" s="230">
        <v>2</v>
      </c>
      <c r="I189" s="230">
        <v>1</v>
      </c>
      <c r="J189" s="230" t="s">
        <v>2122</v>
      </c>
      <c r="K189" s="222">
        <v>453.3</v>
      </c>
      <c r="L189" s="222">
        <v>418.3</v>
      </c>
      <c r="M189" s="222">
        <v>32713.55</v>
      </c>
      <c r="N189" s="222">
        <v>32713.55</v>
      </c>
      <c r="O189" s="222">
        <v>0</v>
      </c>
      <c r="P189" s="222">
        <v>0</v>
      </c>
      <c r="Q189" s="222">
        <v>0</v>
      </c>
      <c r="R189" s="372">
        <v>44927</v>
      </c>
      <c r="S189" s="372">
        <v>45291</v>
      </c>
      <c r="U189" s="373"/>
    </row>
    <row r="190" spans="1:21" ht="20.25" x14ac:dyDescent="0.3">
      <c r="A190" s="230">
        <v>176</v>
      </c>
      <c r="B190" s="233" t="s">
        <v>253</v>
      </c>
      <c r="C190" s="230">
        <v>31526</v>
      </c>
      <c r="D190" s="230" t="s">
        <v>1896</v>
      </c>
      <c r="E190" s="230">
        <v>1962</v>
      </c>
      <c r="F190" s="230" t="s">
        <v>2122</v>
      </c>
      <c r="G190" s="371" t="s">
        <v>2094</v>
      </c>
      <c r="H190" s="230">
        <v>2</v>
      </c>
      <c r="I190" s="230">
        <v>2</v>
      </c>
      <c r="J190" s="230" t="s">
        <v>2122</v>
      </c>
      <c r="K190" s="222">
        <v>743</v>
      </c>
      <c r="L190" s="222">
        <v>515.9</v>
      </c>
      <c r="M190" s="222">
        <v>47542.21</v>
      </c>
      <c r="N190" s="222">
        <v>47542.21</v>
      </c>
      <c r="O190" s="222">
        <v>0</v>
      </c>
      <c r="P190" s="222">
        <v>0</v>
      </c>
      <c r="Q190" s="222">
        <v>0</v>
      </c>
      <c r="R190" s="372">
        <v>44927</v>
      </c>
      <c r="S190" s="372">
        <v>45291</v>
      </c>
      <c r="U190" s="373"/>
    </row>
    <row r="191" spans="1:21" ht="20.25" x14ac:dyDescent="0.3">
      <c r="A191" s="230">
        <v>177</v>
      </c>
      <c r="B191" s="233" t="s">
        <v>254</v>
      </c>
      <c r="C191" s="230">
        <v>31529</v>
      </c>
      <c r="D191" s="230" t="s">
        <v>1896</v>
      </c>
      <c r="E191" s="230">
        <v>1961</v>
      </c>
      <c r="F191" s="230" t="s">
        <v>2122</v>
      </c>
      <c r="G191" s="371" t="s">
        <v>2094</v>
      </c>
      <c r="H191" s="230">
        <v>2</v>
      </c>
      <c r="I191" s="230">
        <v>2</v>
      </c>
      <c r="J191" s="230" t="s">
        <v>2122</v>
      </c>
      <c r="K191" s="222">
        <v>674.6</v>
      </c>
      <c r="L191" s="222">
        <v>505.5</v>
      </c>
      <c r="M191" s="222">
        <v>39064.06</v>
      </c>
      <c r="N191" s="222">
        <v>39064.06</v>
      </c>
      <c r="O191" s="222">
        <v>0</v>
      </c>
      <c r="P191" s="222">
        <v>0</v>
      </c>
      <c r="Q191" s="222">
        <v>0</v>
      </c>
      <c r="R191" s="372">
        <v>44927</v>
      </c>
      <c r="S191" s="372">
        <v>45291</v>
      </c>
      <c r="U191" s="373"/>
    </row>
    <row r="192" spans="1:21" ht="20.25" x14ac:dyDescent="0.3">
      <c r="A192" s="230">
        <v>178</v>
      </c>
      <c r="B192" s="233" t="s">
        <v>255</v>
      </c>
      <c r="C192" s="230">
        <v>31534</v>
      </c>
      <c r="D192" s="230" t="s">
        <v>1896</v>
      </c>
      <c r="E192" s="230">
        <v>1959</v>
      </c>
      <c r="F192" s="230" t="s">
        <v>2122</v>
      </c>
      <c r="G192" s="371" t="s">
        <v>2094</v>
      </c>
      <c r="H192" s="230">
        <v>2</v>
      </c>
      <c r="I192" s="230">
        <v>1</v>
      </c>
      <c r="J192" s="230" t="s">
        <v>2122</v>
      </c>
      <c r="K192" s="222">
        <v>289.89999999999998</v>
      </c>
      <c r="L192" s="222">
        <v>264.8</v>
      </c>
      <c r="M192" s="222">
        <v>21788.17</v>
      </c>
      <c r="N192" s="222">
        <v>21788.17</v>
      </c>
      <c r="O192" s="222">
        <v>0</v>
      </c>
      <c r="P192" s="222">
        <v>0</v>
      </c>
      <c r="Q192" s="222">
        <v>0</v>
      </c>
      <c r="R192" s="372">
        <v>44927</v>
      </c>
      <c r="S192" s="372">
        <v>45291</v>
      </c>
      <c r="U192" s="373"/>
    </row>
    <row r="193" spans="1:21" ht="20.25" x14ac:dyDescent="0.3">
      <c r="A193" s="230">
        <v>179</v>
      </c>
      <c r="B193" s="233" t="s">
        <v>256</v>
      </c>
      <c r="C193" s="230">
        <v>31536</v>
      </c>
      <c r="D193" s="230" t="s">
        <v>1896</v>
      </c>
      <c r="E193" s="230">
        <v>1959</v>
      </c>
      <c r="F193" s="230" t="s">
        <v>2122</v>
      </c>
      <c r="G193" s="371" t="s">
        <v>2094</v>
      </c>
      <c r="H193" s="230">
        <v>2</v>
      </c>
      <c r="I193" s="230">
        <v>1</v>
      </c>
      <c r="J193" s="230" t="s">
        <v>2122</v>
      </c>
      <c r="K193" s="222">
        <v>293.5</v>
      </c>
      <c r="L193" s="222">
        <v>266.8</v>
      </c>
      <c r="M193" s="222">
        <v>21683.63</v>
      </c>
      <c r="N193" s="222">
        <v>21683.63</v>
      </c>
      <c r="O193" s="222">
        <v>0</v>
      </c>
      <c r="P193" s="222">
        <v>0</v>
      </c>
      <c r="Q193" s="222">
        <v>0</v>
      </c>
      <c r="R193" s="372">
        <v>44927</v>
      </c>
      <c r="S193" s="372">
        <v>45291</v>
      </c>
      <c r="U193" s="373"/>
    </row>
    <row r="194" spans="1:21" ht="20.25" x14ac:dyDescent="0.3">
      <c r="A194" s="230">
        <v>180</v>
      </c>
      <c r="B194" s="233" t="s">
        <v>257</v>
      </c>
      <c r="C194" s="230">
        <v>31538</v>
      </c>
      <c r="D194" s="230" t="s">
        <v>1896</v>
      </c>
      <c r="E194" s="230">
        <v>1960</v>
      </c>
      <c r="F194" s="230" t="s">
        <v>2122</v>
      </c>
      <c r="G194" s="371" t="s">
        <v>2094</v>
      </c>
      <c r="H194" s="230">
        <v>2</v>
      </c>
      <c r="I194" s="230">
        <v>2</v>
      </c>
      <c r="J194" s="230" t="s">
        <v>2122</v>
      </c>
      <c r="K194" s="222">
        <v>570.6</v>
      </c>
      <c r="L194" s="222">
        <v>530.4</v>
      </c>
      <c r="M194" s="222">
        <v>49153.79</v>
      </c>
      <c r="N194" s="222">
        <v>49153.79</v>
      </c>
      <c r="O194" s="222">
        <v>0</v>
      </c>
      <c r="P194" s="222">
        <v>0</v>
      </c>
      <c r="Q194" s="222">
        <v>0</v>
      </c>
      <c r="R194" s="372">
        <v>44927</v>
      </c>
      <c r="S194" s="372">
        <v>45291</v>
      </c>
      <c r="U194" s="373"/>
    </row>
    <row r="195" spans="1:21" ht="20.25" x14ac:dyDescent="0.3">
      <c r="A195" s="230">
        <v>181</v>
      </c>
      <c r="B195" s="233" t="s">
        <v>258</v>
      </c>
      <c r="C195" s="230">
        <v>31541</v>
      </c>
      <c r="D195" s="230" t="s">
        <v>1896</v>
      </c>
      <c r="E195" s="230">
        <v>1956</v>
      </c>
      <c r="F195" s="230" t="s">
        <v>2122</v>
      </c>
      <c r="G195" s="371" t="s">
        <v>2094</v>
      </c>
      <c r="H195" s="230">
        <v>2</v>
      </c>
      <c r="I195" s="230">
        <v>1</v>
      </c>
      <c r="J195" s="230" t="s">
        <v>2122</v>
      </c>
      <c r="K195" s="222">
        <v>436</v>
      </c>
      <c r="L195" s="222">
        <v>405.3</v>
      </c>
      <c r="M195" s="222">
        <v>33611.760000000002</v>
      </c>
      <c r="N195" s="222">
        <v>33611.760000000002</v>
      </c>
      <c r="O195" s="222">
        <v>0</v>
      </c>
      <c r="P195" s="222">
        <v>0</v>
      </c>
      <c r="Q195" s="222">
        <v>0</v>
      </c>
      <c r="R195" s="372">
        <v>44927</v>
      </c>
      <c r="S195" s="372">
        <v>45291</v>
      </c>
      <c r="U195" s="373"/>
    </row>
    <row r="196" spans="1:21" ht="20.25" x14ac:dyDescent="0.3">
      <c r="A196" s="230">
        <v>182</v>
      </c>
      <c r="B196" s="233" t="s">
        <v>259</v>
      </c>
      <c r="C196" s="230">
        <v>31542</v>
      </c>
      <c r="D196" s="230" t="s">
        <v>1896</v>
      </c>
      <c r="E196" s="230">
        <v>1963</v>
      </c>
      <c r="F196" s="230" t="s">
        <v>2122</v>
      </c>
      <c r="G196" s="371" t="s">
        <v>2094</v>
      </c>
      <c r="H196" s="230">
        <v>2</v>
      </c>
      <c r="I196" s="230">
        <v>1</v>
      </c>
      <c r="J196" s="230" t="s">
        <v>2122</v>
      </c>
      <c r="K196" s="222">
        <v>443.4</v>
      </c>
      <c r="L196" s="222">
        <v>409.8</v>
      </c>
      <c r="M196" s="222">
        <v>32922.42</v>
      </c>
      <c r="N196" s="222">
        <v>32922.42</v>
      </c>
      <c r="O196" s="222">
        <v>0</v>
      </c>
      <c r="P196" s="222">
        <v>0</v>
      </c>
      <c r="Q196" s="222">
        <v>0</v>
      </c>
      <c r="R196" s="372">
        <v>44927</v>
      </c>
      <c r="S196" s="372">
        <v>45291</v>
      </c>
      <c r="U196" s="373"/>
    </row>
    <row r="197" spans="1:21" ht="20.25" x14ac:dyDescent="0.3">
      <c r="A197" s="230">
        <v>183</v>
      </c>
      <c r="B197" s="233" t="s">
        <v>260</v>
      </c>
      <c r="C197" s="230">
        <v>31543</v>
      </c>
      <c r="D197" s="230" t="s">
        <v>1896</v>
      </c>
      <c r="E197" s="230">
        <v>1958</v>
      </c>
      <c r="F197" s="230" t="s">
        <v>2122</v>
      </c>
      <c r="G197" s="371" t="s">
        <v>2094</v>
      </c>
      <c r="H197" s="230">
        <v>2</v>
      </c>
      <c r="I197" s="230">
        <v>1</v>
      </c>
      <c r="J197" s="230" t="s">
        <v>2122</v>
      </c>
      <c r="K197" s="222">
        <v>440.3</v>
      </c>
      <c r="L197" s="222">
        <v>410.8</v>
      </c>
      <c r="M197" s="222">
        <v>33256.71</v>
      </c>
      <c r="N197" s="222">
        <v>33256.71</v>
      </c>
      <c r="O197" s="222">
        <v>0</v>
      </c>
      <c r="P197" s="222">
        <v>0</v>
      </c>
      <c r="Q197" s="222">
        <v>0</v>
      </c>
      <c r="R197" s="372">
        <v>44927</v>
      </c>
      <c r="S197" s="372">
        <v>45291</v>
      </c>
      <c r="U197" s="373"/>
    </row>
    <row r="198" spans="1:21" ht="20.25" x14ac:dyDescent="0.3">
      <c r="A198" s="230">
        <v>184</v>
      </c>
      <c r="B198" s="233" t="s">
        <v>206</v>
      </c>
      <c r="C198" s="230">
        <v>30613</v>
      </c>
      <c r="D198" s="230" t="s">
        <v>1896</v>
      </c>
      <c r="E198" s="230">
        <v>1958</v>
      </c>
      <c r="F198" s="230" t="s">
        <v>2122</v>
      </c>
      <c r="G198" s="371" t="s">
        <v>2094</v>
      </c>
      <c r="H198" s="230">
        <v>2</v>
      </c>
      <c r="I198" s="230">
        <v>1</v>
      </c>
      <c r="J198" s="230" t="s">
        <v>2122</v>
      </c>
      <c r="K198" s="222">
        <v>441.2</v>
      </c>
      <c r="L198" s="222">
        <v>411.9</v>
      </c>
      <c r="M198" s="222">
        <v>31752.59</v>
      </c>
      <c r="N198" s="222">
        <v>31752.59</v>
      </c>
      <c r="O198" s="222">
        <v>0</v>
      </c>
      <c r="P198" s="222">
        <v>0</v>
      </c>
      <c r="Q198" s="222">
        <v>0</v>
      </c>
      <c r="R198" s="372">
        <v>44927</v>
      </c>
      <c r="S198" s="372">
        <v>45291</v>
      </c>
      <c r="U198" s="373"/>
    </row>
    <row r="199" spans="1:21" ht="20.25" x14ac:dyDescent="0.3">
      <c r="A199" s="230">
        <v>185</v>
      </c>
      <c r="B199" s="233" t="s">
        <v>227</v>
      </c>
      <c r="C199" s="230">
        <v>30626</v>
      </c>
      <c r="D199" s="230" t="s">
        <v>1896</v>
      </c>
      <c r="E199" s="230">
        <v>1964</v>
      </c>
      <c r="F199" s="230" t="s">
        <v>2122</v>
      </c>
      <c r="G199" s="371" t="s">
        <v>2094</v>
      </c>
      <c r="H199" s="230">
        <v>2</v>
      </c>
      <c r="I199" s="230">
        <v>1</v>
      </c>
      <c r="J199" s="230" t="s">
        <v>2122</v>
      </c>
      <c r="K199" s="222">
        <v>441.3</v>
      </c>
      <c r="L199" s="222">
        <v>408</v>
      </c>
      <c r="M199" s="222">
        <v>33381.96</v>
      </c>
      <c r="N199" s="222">
        <v>33381.96</v>
      </c>
      <c r="O199" s="222">
        <v>0</v>
      </c>
      <c r="P199" s="222">
        <v>0</v>
      </c>
      <c r="Q199" s="222">
        <v>0</v>
      </c>
      <c r="R199" s="372">
        <v>44927</v>
      </c>
      <c r="S199" s="372">
        <v>45291</v>
      </c>
      <c r="U199" s="373"/>
    </row>
    <row r="200" spans="1:21" ht="20.25" x14ac:dyDescent="0.3">
      <c r="A200" s="230">
        <v>186</v>
      </c>
      <c r="B200" s="233" t="s">
        <v>316</v>
      </c>
      <c r="C200" s="230">
        <v>31896</v>
      </c>
      <c r="D200" s="230" t="s">
        <v>1896</v>
      </c>
      <c r="E200" s="230">
        <v>1962</v>
      </c>
      <c r="F200" s="230" t="s">
        <v>2122</v>
      </c>
      <c r="G200" s="371" t="s">
        <v>2094</v>
      </c>
      <c r="H200" s="230">
        <v>2</v>
      </c>
      <c r="I200" s="230">
        <v>2</v>
      </c>
      <c r="J200" s="230" t="s">
        <v>2122</v>
      </c>
      <c r="K200" s="222">
        <v>694</v>
      </c>
      <c r="L200" s="222">
        <v>508.2</v>
      </c>
      <c r="M200" s="222">
        <v>42824.19</v>
      </c>
      <c r="N200" s="222">
        <v>42824.19</v>
      </c>
      <c r="O200" s="222">
        <v>0</v>
      </c>
      <c r="P200" s="222">
        <v>0</v>
      </c>
      <c r="Q200" s="222">
        <v>0</v>
      </c>
      <c r="R200" s="372">
        <v>44927</v>
      </c>
      <c r="S200" s="372">
        <v>45291</v>
      </c>
      <c r="U200" s="373"/>
    </row>
    <row r="201" spans="1:21" ht="20.25" x14ac:dyDescent="0.3">
      <c r="A201" s="230">
        <v>187</v>
      </c>
      <c r="B201" s="233" t="s">
        <v>173</v>
      </c>
      <c r="C201" s="230">
        <v>30722</v>
      </c>
      <c r="D201" s="230" t="s">
        <v>1896</v>
      </c>
      <c r="E201" s="230">
        <v>1956</v>
      </c>
      <c r="F201" s="230" t="s">
        <v>2122</v>
      </c>
      <c r="G201" s="371" t="s">
        <v>2094</v>
      </c>
      <c r="H201" s="230">
        <v>2</v>
      </c>
      <c r="I201" s="230">
        <v>1</v>
      </c>
      <c r="J201" s="230" t="s">
        <v>2122</v>
      </c>
      <c r="K201" s="222">
        <v>437.4</v>
      </c>
      <c r="L201" s="222">
        <v>402</v>
      </c>
      <c r="M201" s="222">
        <v>29706.720000000001</v>
      </c>
      <c r="N201" s="222">
        <v>29706.720000000001</v>
      </c>
      <c r="O201" s="222">
        <v>0</v>
      </c>
      <c r="P201" s="222">
        <v>0</v>
      </c>
      <c r="Q201" s="222">
        <v>0</v>
      </c>
      <c r="R201" s="372">
        <v>44927</v>
      </c>
      <c r="S201" s="372">
        <v>45291</v>
      </c>
      <c r="U201" s="373"/>
    </row>
    <row r="202" spans="1:21" ht="20.25" x14ac:dyDescent="0.3">
      <c r="A202" s="230">
        <v>188</v>
      </c>
      <c r="B202" s="233" t="s">
        <v>174</v>
      </c>
      <c r="C202" s="230">
        <v>30723</v>
      </c>
      <c r="D202" s="230" t="s">
        <v>1896</v>
      </c>
      <c r="E202" s="230">
        <v>1958</v>
      </c>
      <c r="F202" s="230" t="s">
        <v>2122</v>
      </c>
      <c r="G202" s="371" t="s">
        <v>2094</v>
      </c>
      <c r="H202" s="230">
        <v>2</v>
      </c>
      <c r="I202" s="230">
        <v>1</v>
      </c>
      <c r="J202" s="230" t="s">
        <v>2122</v>
      </c>
      <c r="K202" s="222">
        <v>457.8</v>
      </c>
      <c r="L202" s="222">
        <v>422.1</v>
      </c>
      <c r="M202" s="222">
        <v>29491.8</v>
      </c>
      <c r="N202" s="222">
        <v>29491.8</v>
      </c>
      <c r="O202" s="222">
        <v>0</v>
      </c>
      <c r="P202" s="222">
        <v>0</v>
      </c>
      <c r="Q202" s="222">
        <v>0</v>
      </c>
      <c r="R202" s="372">
        <v>44927</v>
      </c>
      <c r="S202" s="372">
        <v>45291</v>
      </c>
      <c r="U202" s="373"/>
    </row>
    <row r="203" spans="1:21" ht="20.25" x14ac:dyDescent="0.3">
      <c r="A203" s="230">
        <v>189</v>
      </c>
      <c r="B203" s="233" t="s">
        <v>321</v>
      </c>
      <c r="C203" s="230">
        <v>32020</v>
      </c>
      <c r="D203" s="230" t="s">
        <v>1896</v>
      </c>
      <c r="E203" s="230">
        <v>1958</v>
      </c>
      <c r="F203" s="230" t="s">
        <v>2122</v>
      </c>
      <c r="G203" s="371" t="s">
        <v>2094</v>
      </c>
      <c r="H203" s="230">
        <v>2</v>
      </c>
      <c r="I203" s="230">
        <v>1</v>
      </c>
      <c r="J203" s="230" t="s">
        <v>2122</v>
      </c>
      <c r="K203" s="222">
        <v>503.2</v>
      </c>
      <c r="L203" s="222">
        <v>447.5</v>
      </c>
      <c r="M203" s="222">
        <v>37100.35</v>
      </c>
      <c r="N203" s="222">
        <v>37100.35</v>
      </c>
      <c r="O203" s="222">
        <v>0</v>
      </c>
      <c r="P203" s="222">
        <v>0</v>
      </c>
      <c r="Q203" s="222">
        <v>0</v>
      </c>
      <c r="R203" s="372">
        <v>44927</v>
      </c>
      <c r="S203" s="372">
        <v>45291</v>
      </c>
      <c r="U203" s="373"/>
    </row>
    <row r="204" spans="1:21" ht="20.25" x14ac:dyDescent="0.3">
      <c r="A204" s="230">
        <v>190</v>
      </c>
      <c r="B204" s="233" t="s">
        <v>327</v>
      </c>
      <c r="C204" s="230">
        <v>32090</v>
      </c>
      <c r="D204" s="230" t="s">
        <v>1896</v>
      </c>
      <c r="E204" s="230">
        <v>1964</v>
      </c>
      <c r="F204" s="230" t="s">
        <v>2122</v>
      </c>
      <c r="G204" s="371" t="s">
        <v>2094</v>
      </c>
      <c r="H204" s="230">
        <v>1</v>
      </c>
      <c r="I204" s="230">
        <v>1</v>
      </c>
      <c r="J204" s="230" t="s">
        <v>2122</v>
      </c>
      <c r="K204" s="222">
        <v>330</v>
      </c>
      <c r="L204" s="222">
        <v>330</v>
      </c>
      <c r="M204" s="222">
        <v>35694.32</v>
      </c>
      <c r="N204" s="222">
        <v>35694.32</v>
      </c>
      <c r="O204" s="222">
        <v>0</v>
      </c>
      <c r="P204" s="222">
        <v>0</v>
      </c>
      <c r="Q204" s="222">
        <v>0</v>
      </c>
      <c r="R204" s="372">
        <v>44927</v>
      </c>
      <c r="S204" s="372">
        <v>45291</v>
      </c>
      <c r="U204" s="373"/>
    </row>
    <row r="205" spans="1:21" ht="20.25" x14ac:dyDescent="0.3">
      <c r="A205" s="230">
        <v>191</v>
      </c>
      <c r="B205" s="233" t="s">
        <v>186</v>
      </c>
      <c r="C205" s="230">
        <v>30854</v>
      </c>
      <c r="D205" s="230" t="s">
        <v>1896</v>
      </c>
      <c r="E205" s="230">
        <v>1996</v>
      </c>
      <c r="F205" s="230" t="s">
        <v>2122</v>
      </c>
      <c r="G205" s="371" t="s">
        <v>2088</v>
      </c>
      <c r="H205" s="230">
        <v>9</v>
      </c>
      <c r="I205" s="230">
        <v>7</v>
      </c>
      <c r="J205" s="230">
        <v>5</v>
      </c>
      <c r="K205" s="222">
        <v>17095.599999999999</v>
      </c>
      <c r="L205" s="222">
        <v>13052</v>
      </c>
      <c r="M205" s="222">
        <v>12769672.52</v>
      </c>
      <c r="N205" s="222">
        <v>12769672.52</v>
      </c>
      <c r="O205" s="222">
        <v>0</v>
      </c>
      <c r="P205" s="222">
        <v>0</v>
      </c>
      <c r="Q205" s="222">
        <v>0</v>
      </c>
      <c r="R205" s="372">
        <v>44927</v>
      </c>
      <c r="S205" s="372">
        <v>45291</v>
      </c>
      <c r="U205" s="373"/>
    </row>
    <row r="206" spans="1:21" ht="20.25" x14ac:dyDescent="0.3">
      <c r="A206" s="230">
        <v>192</v>
      </c>
      <c r="B206" s="233" t="s">
        <v>205</v>
      </c>
      <c r="C206" s="230">
        <v>31049</v>
      </c>
      <c r="D206" s="230" t="s">
        <v>1896</v>
      </c>
      <c r="E206" s="230">
        <v>1973</v>
      </c>
      <c r="F206" s="230" t="s">
        <v>2122</v>
      </c>
      <c r="G206" s="371" t="s">
        <v>2088</v>
      </c>
      <c r="H206" s="230">
        <v>9</v>
      </c>
      <c r="I206" s="230">
        <v>4</v>
      </c>
      <c r="J206" s="230" t="s">
        <v>2122</v>
      </c>
      <c r="K206" s="222">
        <v>8981.02</v>
      </c>
      <c r="L206" s="222">
        <v>6986.55</v>
      </c>
      <c r="M206" s="222">
        <v>943322.03</v>
      </c>
      <c r="N206" s="222">
        <v>943322.03</v>
      </c>
      <c r="O206" s="222">
        <v>0</v>
      </c>
      <c r="P206" s="222">
        <v>0</v>
      </c>
      <c r="Q206" s="222">
        <v>0</v>
      </c>
      <c r="R206" s="372">
        <v>44927</v>
      </c>
      <c r="S206" s="372">
        <v>45291</v>
      </c>
      <c r="U206" s="373"/>
    </row>
    <row r="207" spans="1:21" ht="20.25" x14ac:dyDescent="0.3">
      <c r="A207" s="230">
        <v>193</v>
      </c>
      <c r="B207" s="233" t="s">
        <v>210</v>
      </c>
      <c r="C207" s="230">
        <v>31180</v>
      </c>
      <c r="D207" s="230" t="s">
        <v>1896</v>
      </c>
      <c r="E207" s="230">
        <v>1964</v>
      </c>
      <c r="F207" s="230" t="s">
        <v>2122</v>
      </c>
      <c r="G207" s="371" t="s">
        <v>2089</v>
      </c>
      <c r="H207" s="230">
        <v>5</v>
      </c>
      <c r="I207" s="230">
        <v>3</v>
      </c>
      <c r="J207" s="230" t="s">
        <v>2122</v>
      </c>
      <c r="K207" s="222">
        <v>3704.6</v>
      </c>
      <c r="L207" s="222">
        <v>2885.9</v>
      </c>
      <c r="M207" s="222">
        <v>133166.06</v>
      </c>
      <c r="N207" s="222">
        <v>133166.06</v>
      </c>
      <c r="O207" s="222">
        <v>0</v>
      </c>
      <c r="P207" s="222">
        <v>0</v>
      </c>
      <c r="Q207" s="222">
        <v>0</v>
      </c>
      <c r="R207" s="372">
        <v>44927</v>
      </c>
      <c r="S207" s="372">
        <v>45291</v>
      </c>
      <c r="U207" s="373"/>
    </row>
    <row r="208" spans="1:21" ht="20.25" x14ac:dyDescent="0.3">
      <c r="A208" s="230">
        <v>194</v>
      </c>
      <c r="B208" s="233" t="s">
        <v>211</v>
      </c>
      <c r="C208" s="230">
        <v>31181</v>
      </c>
      <c r="D208" s="230" t="s">
        <v>1896</v>
      </c>
      <c r="E208" s="230">
        <v>1965</v>
      </c>
      <c r="F208" s="230" t="s">
        <v>2122</v>
      </c>
      <c r="G208" s="371" t="s">
        <v>2095</v>
      </c>
      <c r="H208" s="230">
        <v>5</v>
      </c>
      <c r="I208" s="230">
        <v>3</v>
      </c>
      <c r="J208" s="230" t="s">
        <v>2122</v>
      </c>
      <c r="K208" s="222">
        <v>3456.1</v>
      </c>
      <c r="L208" s="222">
        <v>2604</v>
      </c>
      <c r="M208" s="222">
        <v>4709745.2600000007</v>
      </c>
      <c r="N208" s="222">
        <v>4709745.2600000007</v>
      </c>
      <c r="O208" s="222">
        <v>0</v>
      </c>
      <c r="P208" s="222">
        <v>0</v>
      </c>
      <c r="Q208" s="222">
        <v>0</v>
      </c>
      <c r="R208" s="372">
        <v>44927</v>
      </c>
      <c r="S208" s="372">
        <v>45291</v>
      </c>
      <c r="U208" s="373"/>
    </row>
    <row r="209" spans="1:21" ht="20.25" x14ac:dyDescent="0.3">
      <c r="A209" s="230">
        <v>195</v>
      </c>
      <c r="B209" s="233" t="s">
        <v>212</v>
      </c>
      <c r="C209" s="230">
        <v>31183</v>
      </c>
      <c r="D209" s="230" t="s">
        <v>1896</v>
      </c>
      <c r="E209" s="230">
        <v>1965</v>
      </c>
      <c r="F209" s="230" t="s">
        <v>2122</v>
      </c>
      <c r="G209" s="371" t="s">
        <v>2089</v>
      </c>
      <c r="H209" s="230">
        <v>5</v>
      </c>
      <c r="I209" s="230">
        <v>4</v>
      </c>
      <c r="J209" s="230" t="s">
        <v>2122</v>
      </c>
      <c r="K209" s="222">
        <v>5044.8999999999996</v>
      </c>
      <c r="L209" s="222">
        <v>3955.9</v>
      </c>
      <c r="M209" s="222">
        <v>7006927.9300000006</v>
      </c>
      <c r="N209" s="222">
        <v>7006927.9300000006</v>
      </c>
      <c r="O209" s="222">
        <v>0</v>
      </c>
      <c r="P209" s="222">
        <v>0</v>
      </c>
      <c r="Q209" s="222">
        <v>0</v>
      </c>
      <c r="R209" s="372">
        <v>44927</v>
      </c>
      <c r="S209" s="372">
        <v>45291</v>
      </c>
      <c r="U209" s="373"/>
    </row>
    <row r="210" spans="1:21" ht="20.25" x14ac:dyDescent="0.3">
      <c r="A210" s="230">
        <v>196</v>
      </c>
      <c r="B210" s="233" t="s">
        <v>213</v>
      </c>
      <c r="C210" s="230">
        <v>31173</v>
      </c>
      <c r="D210" s="230" t="s">
        <v>1896</v>
      </c>
      <c r="E210" s="230">
        <v>1965</v>
      </c>
      <c r="F210" s="230" t="s">
        <v>2122</v>
      </c>
      <c r="G210" s="371" t="s">
        <v>2095</v>
      </c>
      <c r="H210" s="230">
        <v>5</v>
      </c>
      <c r="I210" s="230">
        <v>3</v>
      </c>
      <c r="J210" s="230" t="s">
        <v>2122</v>
      </c>
      <c r="K210" s="222">
        <v>3455.3</v>
      </c>
      <c r="L210" s="222">
        <v>2599.6999999999998</v>
      </c>
      <c r="M210" s="222">
        <v>5244095.72</v>
      </c>
      <c r="N210" s="222">
        <v>5244095.72</v>
      </c>
      <c r="O210" s="222">
        <v>0</v>
      </c>
      <c r="P210" s="222">
        <v>0</v>
      </c>
      <c r="Q210" s="222">
        <v>0</v>
      </c>
      <c r="R210" s="372">
        <v>44927</v>
      </c>
      <c r="S210" s="372">
        <v>45291</v>
      </c>
      <c r="U210" s="373"/>
    </row>
    <row r="211" spans="1:21" ht="20.25" x14ac:dyDescent="0.3">
      <c r="A211" s="230">
        <v>197</v>
      </c>
      <c r="B211" s="233" t="s">
        <v>214</v>
      </c>
      <c r="C211" s="230">
        <v>31174</v>
      </c>
      <c r="D211" s="230" t="s">
        <v>1896</v>
      </c>
      <c r="E211" s="230">
        <v>1963</v>
      </c>
      <c r="F211" s="230" t="s">
        <v>2122</v>
      </c>
      <c r="G211" s="371" t="s">
        <v>2095</v>
      </c>
      <c r="H211" s="230">
        <v>5</v>
      </c>
      <c r="I211" s="230">
        <v>3</v>
      </c>
      <c r="J211" s="230" t="s">
        <v>2122</v>
      </c>
      <c r="K211" s="222">
        <v>3483.5</v>
      </c>
      <c r="L211" s="222">
        <v>2632.7</v>
      </c>
      <c r="M211" s="222">
        <v>68155.98</v>
      </c>
      <c r="N211" s="222">
        <v>68155.98</v>
      </c>
      <c r="O211" s="222">
        <v>0</v>
      </c>
      <c r="P211" s="222">
        <v>0</v>
      </c>
      <c r="Q211" s="222">
        <v>0</v>
      </c>
      <c r="R211" s="372">
        <v>44927</v>
      </c>
      <c r="S211" s="372">
        <v>45291</v>
      </c>
      <c r="U211" s="373"/>
    </row>
    <row r="212" spans="1:21" ht="20.25" x14ac:dyDescent="0.3">
      <c r="A212" s="230">
        <v>198</v>
      </c>
      <c r="B212" s="233" t="s">
        <v>216</v>
      </c>
      <c r="C212" s="230">
        <v>31178</v>
      </c>
      <c r="D212" s="230" t="s">
        <v>1896</v>
      </c>
      <c r="E212" s="230">
        <v>1965</v>
      </c>
      <c r="F212" s="230" t="s">
        <v>2122</v>
      </c>
      <c r="G212" s="371" t="s">
        <v>2095</v>
      </c>
      <c r="H212" s="230">
        <v>5</v>
      </c>
      <c r="I212" s="230">
        <v>3</v>
      </c>
      <c r="J212" s="230" t="s">
        <v>2122</v>
      </c>
      <c r="K212" s="222">
        <v>3451.7</v>
      </c>
      <c r="L212" s="222">
        <v>2602</v>
      </c>
      <c r="M212" s="222">
        <v>4751464.96</v>
      </c>
      <c r="N212" s="222">
        <v>4751464.96</v>
      </c>
      <c r="O212" s="222">
        <v>0</v>
      </c>
      <c r="P212" s="222">
        <v>0</v>
      </c>
      <c r="Q212" s="222">
        <v>0</v>
      </c>
      <c r="R212" s="372">
        <v>44927</v>
      </c>
      <c r="S212" s="372">
        <v>45291</v>
      </c>
      <c r="U212" s="373"/>
    </row>
    <row r="213" spans="1:21" ht="20.25" x14ac:dyDescent="0.3">
      <c r="A213" s="230">
        <v>199</v>
      </c>
      <c r="B213" s="233" t="s">
        <v>218</v>
      </c>
      <c r="C213" s="230">
        <v>31220</v>
      </c>
      <c r="D213" s="230" t="s">
        <v>1896</v>
      </c>
      <c r="E213" s="230">
        <v>1965</v>
      </c>
      <c r="F213" s="230" t="s">
        <v>2122</v>
      </c>
      <c r="G213" s="371" t="s">
        <v>2089</v>
      </c>
      <c r="H213" s="230">
        <v>5</v>
      </c>
      <c r="I213" s="230">
        <v>4</v>
      </c>
      <c r="J213" s="230" t="s">
        <v>2122</v>
      </c>
      <c r="K213" s="222">
        <v>4375</v>
      </c>
      <c r="L213" s="222">
        <v>3366.9</v>
      </c>
      <c r="M213" s="222">
        <v>6452676.0299999993</v>
      </c>
      <c r="N213" s="222">
        <v>6452676.0299999993</v>
      </c>
      <c r="O213" s="222">
        <v>0</v>
      </c>
      <c r="P213" s="222">
        <v>0</v>
      </c>
      <c r="Q213" s="222">
        <v>0</v>
      </c>
      <c r="R213" s="372">
        <v>44927</v>
      </c>
      <c r="S213" s="372">
        <v>45291</v>
      </c>
      <c r="U213" s="373"/>
    </row>
    <row r="214" spans="1:21" ht="20.25" x14ac:dyDescent="0.3">
      <c r="A214" s="230">
        <v>200</v>
      </c>
      <c r="B214" s="233" t="s">
        <v>219</v>
      </c>
      <c r="C214" s="230">
        <v>31225</v>
      </c>
      <c r="D214" s="230" t="s">
        <v>1896</v>
      </c>
      <c r="E214" s="230">
        <v>1965</v>
      </c>
      <c r="F214" s="230" t="s">
        <v>2122</v>
      </c>
      <c r="G214" s="371" t="s">
        <v>2088</v>
      </c>
      <c r="H214" s="230">
        <v>5</v>
      </c>
      <c r="I214" s="230">
        <v>3</v>
      </c>
      <c r="J214" s="230" t="s">
        <v>2122</v>
      </c>
      <c r="K214" s="222">
        <v>2966.3</v>
      </c>
      <c r="L214" s="222">
        <v>2597</v>
      </c>
      <c r="M214" s="222">
        <v>5115286.16</v>
      </c>
      <c r="N214" s="222">
        <v>5115286.16</v>
      </c>
      <c r="O214" s="222">
        <v>0</v>
      </c>
      <c r="P214" s="222">
        <v>0</v>
      </c>
      <c r="Q214" s="222">
        <v>0</v>
      </c>
      <c r="R214" s="372">
        <v>44927</v>
      </c>
      <c r="S214" s="372">
        <v>45291</v>
      </c>
      <c r="U214" s="373"/>
    </row>
    <row r="215" spans="1:21" ht="20.25" x14ac:dyDescent="0.3">
      <c r="A215" s="230">
        <v>201</v>
      </c>
      <c r="B215" s="233" t="s">
        <v>220</v>
      </c>
      <c r="C215" s="230">
        <v>31226</v>
      </c>
      <c r="D215" s="230" t="s">
        <v>1896</v>
      </c>
      <c r="E215" s="230">
        <v>1963</v>
      </c>
      <c r="F215" s="230" t="s">
        <v>2122</v>
      </c>
      <c r="G215" s="371" t="s">
        <v>2095</v>
      </c>
      <c r="H215" s="230">
        <v>5</v>
      </c>
      <c r="I215" s="230">
        <v>3</v>
      </c>
      <c r="J215" s="230" t="s">
        <v>2122</v>
      </c>
      <c r="K215" s="222">
        <v>3449.8</v>
      </c>
      <c r="L215" s="222">
        <v>2593.6999999999998</v>
      </c>
      <c r="M215" s="222">
        <v>2012957.03</v>
      </c>
      <c r="N215" s="222">
        <v>2012957.03</v>
      </c>
      <c r="O215" s="222">
        <v>0</v>
      </c>
      <c r="P215" s="222">
        <v>0</v>
      </c>
      <c r="Q215" s="222">
        <v>0</v>
      </c>
      <c r="R215" s="372">
        <v>44927</v>
      </c>
      <c r="S215" s="372">
        <v>45291</v>
      </c>
      <c r="U215" s="373"/>
    </row>
    <row r="216" spans="1:21" ht="20.25" x14ac:dyDescent="0.3">
      <c r="A216" s="230">
        <v>202</v>
      </c>
      <c r="B216" s="233" t="s">
        <v>221</v>
      </c>
      <c r="C216" s="230">
        <v>31228</v>
      </c>
      <c r="D216" s="230" t="s">
        <v>1896</v>
      </c>
      <c r="E216" s="230">
        <v>1965</v>
      </c>
      <c r="F216" s="230" t="s">
        <v>2122</v>
      </c>
      <c r="G216" s="371" t="s">
        <v>2088</v>
      </c>
      <c r="H216" s="230">
        <v>5</v>
      </c>
      <c r="I216" s="230">
        <v>3</v>
      </c>
      <c r="J216" s="230" t="s">
        <v>2122</v>
      </c>
      <c r="K216" s="222">
        <v>3448.7</v>
      </c>
      <c r="L216" s="222">
        <v>2598.3000000000002</v>
      </c>
      <c r="M216" s="222">
        <v>4390968.5699999994</v>
      </c>
      <c r="N216" s="222">
        <v>4390968.5699999994</v>
      </c>
      <c r="O216" s="222">
        <v>0</v>
      </c>
      <c r="P216" s="222">
        <v>0</v>
      </c>
      <c r="Q216" s="222">
        <v>0</v>
      </c>
      <c r="R216" s="372">
        <v>44927</v>
      </c>
      <c r="S216" s="372">
        <v>45291</v>
      </c>
      <c r="U216" s="373"/>
    </row>
    <row r="217" spans="1:21" ht="20.25" x14ac:dyDescent="0.3">
      <c r="A217" s="230">
        <v>203</v>
      </c>
      <c r="B217" s="233" t="s">
        <v>222</v>
      </c>
      <c r="C217" s="230">
        <v>31235</v>
      </c>
      <c r="D217" s="230" t="s">
        <v>1896</v>
      </c>
      <c r="E217" s="230">
        <v>1964</v>
      </c>
      <c r="F217" s="230" t="s">
        <v>2122</v>
      </c>
      <c r="G217" s="371" t="s">
        <v>2095</v>
      </c>
      <c r="H217" s="230">
        <v>5</v>
      </c>
      <c r="I217" s="230">
        <v>3</v>
      </c>
      <c r="J217" s="230" t="s">
        <v>2122</v>
      </c>
      <c r="K217" s="222">
        <v>3496.78</v>
      </c>
      <c r="L217" s="222">
        <v>2603.0300000000002</v>
      </c>
      <c r="M217" s="222">
        <v>7243909.4000000013</v>
      </c>
      <c r="N217" s="222">
        <v>7243909.4000000013</v>
      </c>
      <c r="O217" s="222">
        <v>0</v>
      </c>
      <c r="P217" s="222">
        <v>0</v>
      </c>
      <c r="Q217" s="222">
        <v>0</v>
      </c>
      <c r="R217" s="372">
        <v>44927</v>
      </c>
      <c r="S217" s="372">
        <v>45291</v>
      </c>
      <c r="U217" s="373"/>
    </row>
    <row r="218" spans="1:21" ht="20.25" x14ac:dyDescent="0.3">
      <c r="A218" s="230">
        <v>204</v>
      </c>
      <c r="B218" s="233" t="s">
        <v>223</v>
      </c>
      <c r="C218" s="230">
        <v>31236</v>
      </c>
      <c r="D218" s="230" t="s">
        <v>1896</v>
      </c>
      <c r="E218" s="230">
        <v>1964</v>
      </c>
      <c r="F218" s="230" t="s">
        <v>2122</v>
      </c>
      <c r="G218" s="371" t="s">
        <v>2095</v>
      </c>
      <c r="H218" s="230">
        <v>5</v>
      </c>
      <c r="I218" s="230">
        <v>3</v>
      </c>
      <c r="J218" s="230" t="s">
        <v>2122</v>
      </c>
      <c r="K218" s="222">
        <v>3467.5</v>
      </c>
      <c r="L218" s="222">
        <v>2709.2</v>
      </c>
      <c r="M218" s="222">
        <v>3287877.3</v>
      </c>
      <c r="N218" s="222">
        <v>3287877.3</v>
      </c>
      <c r="O218" s="222">
        <v>0</v>
      </c>
      <c r="P218" s="222">
        <v>0</v>
      </c>
      <c r="Q218" s="222">
        <v>0</v>
      </c>
      <c r="R218" s="372">
        <v>44927</v>
      </c>
      <c r="S218" s="372">
        <v>45291</v>
      </c>
      <c r="U218" s="373"/>
    </row>
    <row r="219" spans="1:21" ht="20.25" x14ac:dyDescent="0.3">
      <c r="A219" s="230">
        <v>205</v>
      </c>
      <c r="B219" s="233" t="s">
        <v>224</v>
      </c>
      <c r="C219" s="230">
        <v>31237</v>
      </c>
      <c r="D219" s="230" t="s">
        <v>1896</v>
      </c>
      <c r="E219" s="230">
        <v>1964</v>
      </c>
      <c r="F219" s="230" t="s">
        <v>2122</v>
      </c>
      <c r="G219" s="371" t="s">
        <v>2088</v>
      </c>
      <c r="H219" s="230">
        <v>5</v>
      </c>
      <c r="I219" s="230">
        <v>4</v>
      </c>
      <c r="J219" s="230" t="s">
        <v>2122</v>
      </c>
      <c r="K219" s="222">
        <v>4773</v>
      </c>
      <c r="L219" s="222">
        <v>3617.3</v>
      </c>
      <c r="M219" s="222">
        <v>7861521.8899999997</v>
      </c>
      <c r="N219" s="222">
        <v>7861521.8899999997</v>
      </c>
      <c r="O219" s="222">
        <v>0</v>
      </c>
      <c r="P219" s="222">
        <v>0</v>
      </c>
      <c r="Q219" s="222">
        <v>0</v>
      </c>
      <c r="R219" s="372">
        <v>44927</v>
      </c>
      <c r="S219" s="372">
        <v>45291</v>
      </c>
      <c r="U219" s="373"/>
    </row>
    <row r="220" spans="1:21" ht="20.25" x14ac:dyDescent="0.3">
      <c r="A220" s="230">
        <v>206</v>
      </c>
      <c r="B220" s="233" t="s">
        <v>225</v>
      </c>
      <c r="C220" s="230">
        <v>31239</v>
      </c>
      <c r="D220" s="230" t="s">
        <v>1896</v>
      </c>
      <c r="E220" s="230">
        <v>1964</v>
      </c>
      <c r="F220" s="230" t="s">
        <v>2122</v>
      </c>
      <c r="G220" s="371" t="s">
        <v>2088</v>
      </c>
      <c r="H220" s="230">
        <v>5</v>
      </c>
      <c r="I220" s="230">
        <v>4</v>
      </c>
      <c r="J220" s="230" t="s">
        <v>2122</v>
      </c>
      <c r="K220" s="222">
        <v>4754</v>
      </c>
      <c r="L220" s="222">
        <v>3593.2</v>
      </c>
      <c r="M220" s="222">
        <v>7631157.0700000003</v>
      </c>
      <c r="N220" s="222">
        <v>7631157.0700000003</v>
      </c>
      <c r="O220" s="222">
        <v>0</v>
      </c>
      <c r="P220" s="222">
        <v>0</v>
      </c>
      <c r="Q220" s="222">
        <v>0</v>
      </c>
      <c r="R220" s="372">
        <v>44927</v>
      </c>
      <c r="S220" s="372">
        <v>45291</v>
      </c>
      <c r="U220" s="373"/>
    </row>
    <row r="221" spans="1:21" ht="20.25" x14ac:dyDescent="0.3">
      <c r="A221" s="230">
        <v>207</v>
      </c>
      <c r="B221" s="233" t="s">
        <v>226</v>
      </c>
      <c r="C221" s="230">
        <v>31240</v>
      </c>
      <c r="D221" s="230" t="s">
        <v>1896</v>
      </c>
      <c r="E221" s="230">
        <v>1965</v>
      </c>
      <c r="F221" s="230" t="s">
        <v>2122</v>
      </c>
      <c r="G221" s="371" t="s">
        <v>2088</v>
      </c>
      <c r="H221" s="230">
        <v>5</v>
      </c>
      <c r="I221" s="230">
        <v>3</v>
      </c>
      <c r="J221" s="230" t="s">
        <v>2122</v>
      </c>
      <c r="K221" s="222">
        <v>3541</v>
      </c>
      <c r="L221" s="222">
        <v>2655.64</v>
      </c>
      <c r="M221" s="222">
        <v>5737150.75</v>
      </c>
      <c r="N221" s="222">
        <v>5737150.75</v>
      </c>
      <c r="O221" s="222">
        <v>0</v>
      </c>
      <c r="P221" s="222">
        <v>0</v>
      </c>
      <c r="Q221" s="222">
        <v>0</v>
      </c>
      <c r="R221" s="372">
        <v>44927</v>
      </c>
      <c r="S221" s="372">
        <v>45291</v>
      </c>
      <c r="U221" s="373"/>
    </row>
    <row r="222" spans="1:21" ht="20.25" x14ac:dyDescent="0.3">
      <c r="A222" s="230">
        <v>208</v>
      </c>
      <c r="B222" s="233" t="s">
        <v>234</v>
      </c>
      <c r="C222" s="230">
        <v>31433</v>
      </c>
      <c r="D222" s="230" t="s">
        <v>1896</v>
      </c>
      <c r="E222" s="230">
        <v>1964</v>
      </c>
      <c r="F222" s="230" t="s">
        <v>2122</v>
      </c>
      <c r="G222" s="371" t="s">
        <v>2089</v>
      </c>
      <c r="H222" s="230">
        <v>5</v>
      </c>
      <c r="I222" s="230">
        <v>4</v>
      </c>
      <c r="J222" s="230" t="s">
        <v>2122</v>
      </c>
      <c r="K222" s="222">
        <v>2692.67</v>
      </c>
      <c r="L222" s="222">
        <v>2692.67</v>
      </c>
      <c r="M222" s="222">
        <v>5483065.7400000012</v>
      </c>
      <c r="N222" s="222">
        <v>5483065.7400000012</v>
      </c>
      <c r="O222" s="222">
        <v>0</v>
      </c>
      <c r="P222" s="222">
        <v>0</v>
      </c>
      <c r="Q222" s="222">
        <v>0</v>
      </c>
      <c r="R222" s="372">
        <v>44927</v>
      </c>
      <c r="S222" s="372">
        <v>45291</v>
      </c>
      <c r="U222" s="373"/>
    </row>
    <row r="223" spans="1:21" ht="20.25" x14ac:dyDescent="0.3">
      <c r="A223" s="230">
        <v>209</v>
      </c>
      <c r="B223" s="233" t="s">
        <v>235</v>
      </c>
      <c r="C223" s="230">
        <v>31436</v>
      </c>
      <c r="D223" s="230" t="s">
        <v>1896</v>
      </c>
      <c r="E223" s="230">
        <v>1962</v>
      </c>
      <c r="F223" s="230" t="s">
        <v>2122</v>
      </c>
      <c r="G223" s="371" t="s">
        <v>2089</v>
      </c>
      <c r="H223" s="230">
        <v>4</v>
      </c>
      <c r="I223" s="230">
        <v>3</v>
      </c>
      <c r="J223" s="230" t="s">
        <v>2122</v>
      </c>
      <c r="K223" s="222">
        <v>2668.59</v>
      </c>
      <c r="L223" s="222">
        <v>2099.4</v>
      </c>
      <c r="M223" s="222">
        <v>5841170.71</v>
      </c>
      <c r="N223" s="222">
        <v>5841170.71</v>
      </c>
      <c r="O223" s="222">
        <v>0</v>
      </c>
      <c r="P223" s="222">
        <v>0</v>
      </c>
      <c r="Q223" s="222">
        <v>0</v>
      </c>
      <c r="R223" s="372">
        <v>44927</v>
      </c>
      <c r="S223" s="372">
        <v>45291</v>
      </c>
      <c r="U223" s="373"/>
    </row>
    <row r="224" spans="1:21" ht="20.25" x14ac:dyDescent="0.3">
      <c r="A224" s="230">
        <v>210</v>
      </c>
      <c r="B224" s="233" t="s">
        <v>236</v>
      </c>
      <c r="C224" s="230">
        <v>31437</v>
      </c>
      <c r="D224" s="230" t="s">
        <v>1896</v>
      </c>
      <c r="E224" s="230">
        <v>1963</v>
      </c>
      <c r="F224" s="230" t="s">
        <v>2122</v>
      </c>
      <c r="G224" s="371" t="s">
        <v>2089</v>
      </c>
      <c r="H224" s="230">
        <v>5</v>
      </c>
      <c r="I224" s="230">
        <v>4</v>
      </c>
      <c r="J224" s="230" t="s">
        <v>2122</v>
      </c>
      <c r="K224" s="222">
        <v>4354.1000000000004</v>
      </c>
      <c r="L224" s="222">
        <v>2583</v>
      </c>
      <c r="M224" s="222">
        <v>7588319.0700000003</v>
      </c>
      <c r="N224" s="222">
        <v>7588319.0700000003</v>
      </c>
      <c r="O224" s="222">
        <v>0</v>
      </c>
      <c r="P224" s="222">
        <v>0</v>
      </c>
      <c r="Q224" s="222">
        <v>0</v>
      </c>
      <c r="R224" s="372">
        <v>44927</v>
      </c>
      <c r="S224" s="372">
        <v>45291</v>
      </c>
      <c r="U224" s="373"/>
    </row>
    <row r="225" spans="1:21" ht="20.25" x14ac:dyDescent="0.3">
      <c r="A225" s="230">
        <v>211</v>
      </c>
      <c r="B225" s="233" t="s">
        <v>237</v>
      </c>
      <c r="C225" s="230">
        <v>31438</v>
      </c>
      <c r="D225" s="230" t="s">
        <v>1896</v>
      </c>
      <c r="E225" s="230">
        <v>1960</v>
      </c>
      <c r="F225" s="230" t="s">
        <v>2122</v>
      </c>
      <c r="G225" s="371" t="s">
        <v>2089</v>
      </c>
      <c r="H225" s="230">
        <v>4</v>
      </c>
      <c r="I225" s="230">
        <v>3</v>
      </c>
      <c r="J225" s="230" t="s">
        <v>2122</v>
      </c>
      <c r="K225" s="222">
        <v>2636.43</v>
      </c>
      <c r="L225" s="222">
        <v>2014.4</v>
      </c>
      <c r="M225" s="222">
        <v>5845209.6999999993</v>
      </c>
      <c r="N225" s="222">
        <v>5845209.6999999993</v>
      </c>
      <c r="O225" s="222">
        <v>0</v>
      </c>
      <c r="P225" s="222">
        <v>0</v>
      </c>
      <c r="Q225" s="222">
        <v>0</v>
      </c>
      <c r="R225" s="372">
        <v>44927</v>
      </c>
      <c r="S225" s="372">
        <v>45291</v>
      </c>
      <c r="U225" s="373"/>
    </row>
    <row r="226" spans="1:21" ht="20.25" x14ac:dyDescent="0.3">
      <c r="A226" s="230">
        <v>212</v>
      </c>
      <c r="B226" s="233" t="s">
        <v>239</v>
      </c>
      <c r="C226" s="230">
        <v>31440</v>
      </c>
      <c r="D226" s="230" t="s">
        <v>1896</v>
      </c>
      <c r="E226" s="230">
        <v>1965</v>
      </c>
      <c r="F226" s="230" t="s">
        <v>2122</v>
      </c>
      <c r="G226" s="371" t="s">
        <v>2089</v>
      </c>
      <c r="H226" s="230">
        <v>4</v>
      </c>
      <c r="I226" s="230">
        <v>3</v>
      </c>
      <c r="J226" s="230" t="s">
        <v>2122</v>
      </c>
      <c r="K226" s="222">
        <v>2576.39</v>
      </c>
      <c r="L226" s="222">
        <v>2061.9</v>
      </c>
      <c r="M226" s="222">
        <v>5733696.0999999996</v>
      </c>
      <c r="N226" s="222">
        <v>5733696.0999999996</v>
      </c>
      <c r="O226" s="222">
        <v>0</v>
      </c>
      <c r="P226" s="222">
        <v>0</v>
      </c>
      <c r="Q226" s="222">
        <v>0</v>
      </c>
      <c r="R226" s="372">
        <v>44927</v>
      </c>
      <c r="S226" s="372">
        <v>45291</v>
      </c>
      <c r="U226" s="373"/>
    </row>
    <row r="227" spans="1:21" ht="20.25" x14ac:dyDescent="0.3">
      <c r="A227" s="230">
        <v>213</v>
      </c>
      <c r="B227" s="233" t="s">
        <v>240</v>
      </c>
      <c r="C227" s="230">
        <v>31441</v>
      </c>
      <c r="D227" s="230" t="s">
        <v>1896</v>
      </c>
      <c r="E227" s="230">
        <v>1964</v>
      </c>
      <c r="F227" s="230" t="s">
        <v>2122</v>
      </c>
      <c r="G227" s="371" t="s">
        <v>2089</v>
      </c>
      <c r="H227" s="230">
        <v>5</v>
      </c>
      <c r="I227" s="230">
        <v>4</v>
      </c>
      <c r="J227" s="230" t="s">
        <v>2122</v>
      </c>
      <c r="K227" s="222">
        <v>3432.59</v>
      </c>
      <c r="L227" s="222">
        <v>3273</v>
      </c>
      <c r="M227" s="222">
        <v>5523540.540000001</v>
      </c>
      <c r="N227" s="222">
        <v>5523540.540000001</v>
      </c>
      <c r="O227" s="222">
        <v>0</v>
      </c>
      <c r="P227" s="222">
        <v>0</v>
      </c>
      <c r="Q227" s="222">
        <v>0</v>
      </c>
      <c r="R227" s="372">
        <v>44927</v>
      </c>
      <c r="S227" s="372">
        <v>45291</v>
      </c>
      <c r="U227" s="373"/>
    </row>
    <row r="228" spans="1:21" ht="20.25" x14ac:dyDescent="0.3">
      <c r="A228" s="230">
        <v>214</v>
      </c>
      <c r="B228" s="233" t="s">
        <v>241</v>
      </c>
      <c r="C228" s="230">
        <v>31444</v>
      </c>
      <c r="D228" s="230" t="s">
        <v>1896</v>
      </c>
      <c r="E228" s="230">
        <v>1965</v>
      </c>
      <c r="F228" s="230" t="s">
        <v>2122</v>
      </c>
      <c r="G228" s="371" t="s">
        <v>2089</v>
      </c>
      <c r="H228" s="230">
        <v>5</v>
      </c>
      <c r="I228" s="230">
        <v>4</v>
      </c>
      <c r="J228" s="230" t="s">
        <v>2122</v>
      </c>
      <c r="K228" s="222">
        <v>3218.82</v>
      </c>
      <c r="L228" s="222">
        <v>2602.5</v>
      </c>
      <c r="M228" s="222">
        <v>5400419.3400000008</v>
      </c>
      <c r="N228" s="222">
        <v>5400419.3400000008</v>
      </c>
      <c r="O228" s="222">
        <v>0</v>
      </c>
      <c r="P228" s="222">
        <v>0</v>
      </c>
      <c r="Q228" s="222">
        <v>0</v>
      </c>
      <c r="R228" s="372">
        <v>44927</v>
      </c>
      <c r="S228" s="372">
        <v>45291</v>
      </c>
      <c r="U228" s="373"/>
    </row>
    <row r="229" spans="1:21" ht="20.25" x14ac:dyDescent="0.3">
      <c r="A229" s="230">
        <v>215</v>
      </c>
      <c r="B229" s="233" t="s">
        <v>242</v>
      </c>
      <c r="C229" s="230">
        <v>31454</v>
      </c>
      <c r="D229" s="230" t="s">
        <v>1896</v>
      </c>
      <c r="E229" s="230">
        <v>1964</v>
      </c>
      <c r="F229" s="230" t="s">
        <v>2122</v>
      </c>
      <c r="G229" s="371" t="s">
        <v>2089</v>
      </c>
      <c r="H229" s="230">
        <v>5</v>
      </c>
      <c r="I229" s="230">
        <v>3</v>
      </c>
      <c r="J229" s="230" t="s">
        <v>2122</v>
      </c>
      <c r="K229" s="222">
        <v>3315.9</v>
      </c>
      <c r="L229" s="222">
        <v>2518.1</v>
      </c>
      <c r="M229" s="222">
        <v>5895199.3600000003</v>
      </c>
      <c r="N229" s="222">
        <v>5895199.3600000003</v>
      </c>
      <c r="O229" s="222">
        <v>0</v>
      </c>
      <c r="P229" s="222">
        <v>0</v>
      </c>
      <c r="Q229" s="222">
        <v>0</v>
      </c>
      <c r="R229" s="372">
        <v>44927</v>
      </c>
      <c r="S229" s="372">
        <v>45291</v>
      </c>
      <c r="U229" s="373"/>
    </row>
    <row r="230" spans="1:21" ht="20.25" x14ac:dyDescent="0.3">
      <c r="A230" s="230">
        <v>216</v>
      </c>
      <c r="B230" s="233" t="s">
        <v>243</v>
      </c>
      <c r="C230" s="230">
        <v>31458</v>
      </c>
      <c r="D230" s="230" t="s">
        <v>1896</v>
      </c>
      <c r="E230" s="230">
        <v>1960</v>
      </c>
      <c r="F230" s="230" t="s">
        <v>2122</v>
      </c>
      <c r="G230" s="371" t="s">
        <v>2089</v>
      </c>
      <c r="H230" s="230">
        <v>5</v>
      </c>
      <c r="I230" s="230">
        <v>4</v>
      </c>
      <c r="J230" s="230" t="s">
        <v>2122</v>
      </c>
      <c r="K230" s="222">
        <v>4427.6000000000004</v>
      </c>
      <c r="L230" s="222">
        <v>3200.05</v>
      </c>
      <c r="M230" s="222">
        <v>7236390.7699999996</v>
      </c>
      <c r="N230" s="222">
        <v>7236390.7699999996</v>
      </c>
      <c r="O230" s="222">
        <v>0</v>
      </c>
      <c r="P230" s="222">
        <v>0</v>
      </c>
      <c r="Q230" s="222">
        <v>0</v>
      </c>
      <c r="R230" s="372">
        <v>44927</v>
      </c>
      <c r="S230" s="372">
        <v>45291</v>
      </c>
      <c r="U230" s="373"/>
    </row>
    <row r="231" spans="1:21" ht="20.25" x14ac:dyDescent="0.3">
      <c r="A231" s="230">
        <v>217</v>
      </c>
      <c r="B231" s="233" t="s">
        <v>244</v>
      </c>
      <c r="C231" s="230">
        <v>31468</v>
      </c>
      <c r="D231" s="230" t="s">
        <v>1896</v>
      </c>
      <c r="E231" s="230">
        <v>1965</v>
      </c>
      <c r="F231" s="230" t="s">
        <v>2122</v>
      </c>
      <c r="G231" s="371" t="s">
        <v>2095</v>
      </c>
      <c r="H231" s="230">
        <v>5</v>
      </c>
      <c r="I231" s="230">
        <v>4</v>
      </c>
      <c r="J231" s="230" t="s">
        <v>2122</v>
      </c>
      <c r="K231" s="222">
        <v>4633.6000000000004</v>
      </c>
      <c r="L231" s="222">
        <v>3598.6</v>
      </c>
      <c r="M231" s="222">
        <v>4051292.28</v>
      </c>
      <c r="N231" s="222">
        <v>4051292.28</v>
      </c>
      <c r="O231" s="222">
        <v>0</v>
      </c>
      <c r="P231" s="222">
        <v>0</v>
      </c>
      <c r="Q231" s="222">
        <v>0</v>
      </c>
      <c r="R231" s="372">
        <v>44927</v>
      </c>
      <c r="S231" s="372">
        <v>45291</v>
      </c>
      <c r="U231" s="373"/>
    </row>
    <row r="232" spans="1:21" ht="20.25" x14ac:dyDescent="0.3">
      <c r="A232" s="230">
        <v>218</v>
      </c>
      <c r="B232" s="233" t="s">
        <v>2426</v>
      </c>
      <c r="C232" s="230">
        <v>31469</v>
      </c>
      <c r="D232" s="230" t="s">
        <v>1896</v>
      </c>
      <c r="E232" s="230">
        <v>1965</v>
      </c>
      <c r="F232" s="230" t="s">
        <v>2122</v>
      </c>
      <c r="G232" s="371" t="s">
        <v>2095</v>
      </c>
      <c r="H232" s="230">
        <v>5</v>
      </c>
      <c r="I232" s="230">
        <v>4</v>
      </c>
      <c r="J232" s="230" t="s">
        <v>2122</v>
      </c>
      <c r="K232" s="222">
        <v>4732.8</v>
      </c>
      <c r="L232" s="222">
        <v>3579.6</v>
      </c>
      <c r="M232" s="222">
        <v>78486.850000000006</v>
      </c>
      <c r="N232" s="222">
        <v>78486.850000000006</v>
      </c>
      <c r="O232" s="222">
        <v>0</v>
      </c>
      <c r="P232" s="222">
        <v>0</v>
      </c>
      <c r="Q232" s="222">
        <v>0</v>
      </c>
      <c r="R232" s="372">
        <v>44927</v>
      </c>
      <c r="S232" s="372">
        <v>45291</v>
      </c>
      <c r="U232" s="373"/>
    </row>
    <row r="233" spans="1:21" ht="20.25" x14ac:dyDescent="0.3">
      <c r="A233" s="230">
        <v>219</v>
      </c>
      <c r="B233" s="233" t="s">
        <v>245</v>
      </c>
      <c r="C233" s="230">
        <v>31428</v>
      </c>
      <c r="D233" s="230" t="s">
        <v>1896</v>
      </c>
      <c r="E233" s="230">
        <v>1963</v>
      </c>
      <c r="F233" s="230" t="s">
        <v>2122</v>
      </c>
      <c r="G233" s="371" t="s">
        <v>2089</v>
      </c>
      <c r="H233" s="230">
        <v>5</v>
      </c>
      <c r="I233" s="230">
        <v>3</v>
      </c>
      <c r="J233" s="230" t="s">
        <v>2122</v>
      </c>
      <c r="K233" s="222">
        <v>3164.07</v>
      </c>
      <c r="L233" s="222">
        <v>2496.63</v>
      </c>
      <c r="M233" s="222">
        <v>5813910.3899999997</v>
      </c>
      <c r="N233" s="222">
        <v>5813910.3899999997</v>
      </c>
      <c r="O233" s="222">
        <v>0</v>
      </c>
      <c r="P233" s="222">
        <v>0</v>
      </c>
      <c r="Q233" s="222">
        <v>0</v>
      </c>
      <c r="R233" s="372">
        <v>44927</v>
      </c>
      <c r="S233" s="372">
        <v>45291</v>
      </c>
      <c r="U233" s="373"/>
    </row>
    <row r="234" spans="1:21" ht="20.25" x14ac:dyDescent="0.3">
      <c r="A234" s="230">
        <v>220</v>
      </c>
      <c r="B234" s="233" t="s">
        <v>247</v>
      </c>
      <c r="C234" s="230">
        <v>31482</v>
      </c>
      <c r="D234" s="230" t="s">
        <v>1896</v>
      </c>
      <c r="E234" s="230">
        <v>1972</v>
      </c>
      <c r="F234" s="230" t="s">
        <v>2122</v>
      </c>
      <c r="G234" s="371" t="s">
        <v>2089</v>
      </c>
      <c r="H234" s="230">
        <v>9</v>
      </c>
      <c r="I234" s="230">
        <v>1</v>
      </c>
      <c r="J234" s="230" t="s">
        <v>2122</v>
      </c>
      <c r="K234" s="222">
        <v>2678.14</v>
      </c>
      <c r="L234" s="222">
        <v>2321.15</v>
      </c>
      <c r="M234" s="222">
        <v>755117</v>
      </c>
      <c r="N234" s="222">
        <v>755117</v>
      </c>
      <c r="O234" s="222">
        <v>0</v>
      </c>
      <c r="P234" s="222">
        <v>0</v>
      </c>
      <c r="Q234" s="222">
        <v>0</v>
      </c>
      <c r="R234" s="372">
        <v>44927</v>
      </c>
      <c r="S234" s="372">
        <v>45291</v>
      </c>
      <c r="U234" s="373"/>
    </row>
    <row r="235" spans="1:21" ht="20.25" x14ac:dyDescent="0.3">
      <c r="A235" s="230">
        <v>221</v>
      </c>
      <c r="B235" s="233" t="s">
        <v>248</v>
      </c>
      <c r="C235" s="230">
        <v>31486</v>
      </c>
      <c r="D235" s="230" t="s">
        <v>1896</v>
      </c>
      <c r="E235" s="230">
        <v>1973</v>
      </c>
      <c r="F235" s="230" t="s">
        <v>2122</v>
      </c>
      <c r="G235" s="371" t="s">
        <v>2089</v>
      </c>
      <c r="H235" s="230">
        <v>9</v>
      </c>
      <c r="I235" s="230">
        <v>1</v>
      </c>
      <c r="J235" s="230" t="s">
        <v>2122</v>
      </c>
      <c r="K235" s="222">
        <v>2693.05</v>
      </c>
      <c r="L235" s="222">
        <v>2322.29</v>
      </c>
      <c r="M235" s="222">
        <v>712381.39999999991</v>
      </c>
      <c r="N235" s="222">
        <v>712381.39999999991</v>
      </c>
      <c r="O235" s="222">
        <v>0</v>
      </c>
      <c r="P235" s="222">
        <v>0</v>
      </c>
      <c r="Q235" s="222">
        <v>0</v>
      </c>
      <c r="R235" s="372">
        <v>44927</v>
      </c>
      <c r="S235" s="372">
        <v>45291</v>
      </c>
      <c r="U235" s="373"/>
    </row>
    <row r="236" spans="1:21" ht="20.25" x14ac:dyDescent="0.3">
      <c r="A236" s="230">
        <v>222</v>
      </c>
      <c r="B236" s="233" t="s">
        <v>249</v>
      </c>
      <c r="C236" s="230">
        <v>31492</v>
      </c>
      <c r="D236" s="230" t="s">
        <v>1896</v>
      </c>
      <c r="E236" s="230">
        <v>1972</v>
      </c>
      <c r="F236" s="230" t="s">
        <v>2122</v>
      </c>
      <c r="G236" s="371" t="s">
        <v>2089</v>
      </c>
      <c r="H236" s="230">
        <v>9</v>
      </c>
      <c r="I236" s="230">
        <v>1</v>
      </c>
      <c r="J236" s="230" t="s">
        <v>2122</v>
      </c>
      <c r="K236" s="222">
        <v>2666.79</v>
      </c>
      <c r="L236" s="222">
        <v>2301.64</v>
      </c>
      <c r="M236" s="222">
        <v>707156.6</v>
      </c>
      <c r="N236" s="222">
        <v>707156.6</v>
      </c>
      <c r="O236" s="222">
        <v>0</v>
      </c>
      <c r="P236" s="222">
        <v>0</v>
      </c>
      <c r="Q236" s="222">
        <v>0</v>
      </c>
      <c r="R236" s="372">
        <v>44927</v>
      </c>
      <c r="S236" s="372">
        <v>45291</v>
      </c>
      <c r="U236" s="373"/>
    </row>
    <row r="237" spans="1:21" ht="20.25" x14ac:dyDescent="0.3">
      <c r="A237" s="230">
        <v>223</v>
      </c>
      <c r="B237" s="233" t="s">
        <v>250</v>
      </c>
      <c r="C237" s="230">
        <v>31431</v>
      </c>
      <c r="D237" s="230" t="s">
        <v>1896</v>
      </c>
      <c r="E237" s="230">
        <v>1963</v>
      </c>
      <c r="F237" s="230" t="s">
        <v>2122</v>
      </c>
      <c r="G237" s="371" t="s">
        <v>2089</v>
      </c>
      <c r="H237" s="230">
        <v>4</v>
      </c>
      <c r="I237" s="230">
        <v>3</v>
      </c>
      <c r="J237" s="230" t="s">
        <v>2122</v>
      </c>
      <c r="K237" s="222">
        <v>2604.31</v>
      </c>
      <c r="L237" s="222">
        <v>1994.1</v>
      </c>
      <c r="M237" s="222">
        <v>5846768.79</v>
      </c>
      <c r="N237" s="222">
        <v>5846768.79</v>
      </c>
      <c r="O237" s="222">
        <v>0</v>
      </c>
      <c r="P237" s="222">
        <v>0</v>
      </c>
      <c r="Q237" s="222">
        <v>0</v>
      </c>
      <c r="R237" s="372">
        <v>44927</v>
      </c>
      <c r="S237" s="372">
        <v>45291</v>
      </c>
      <c r="U237" s="373"/>
    </row>
    <row r="238" spans="1:21" ht="20.25" x14ac:dyDescent="0.3">
      <c r="A238" s="230">
        <v>224</v>
      </c>
      <c r="B238" s="233" t="s">
        <v>251</v>
      </c>
      <c r="C238" s="230">
        <v>31432</v>
      </c>
      <c r="D238" s="230" t="s">
        <v>1896</v>
      </c>
      <c r="E238" s="230">
        <v>1963</v>
      </c>
      <c r="F238" s="230" t="s">
        <v>2122</v>
      </c>
      <c r="G238" s="371" t="s">
        <v>2089</v>
      </c>
      <c r="H238" s="230">
        <v>4</v>
      </c>
      <c r="I238" s="230">
        <v>3</v>
      </c>
      <c r="J238" s="230" t="s">
        <v>2122</v>
      </c>
      <c r="K238" s="222">
        <v>2571.6</v>
      </c>
      <c r="L238" s="222">
        <v>2022.4</v>
      </c>
      <c r="M238" s="222">
        <v>5745149.1899999995</v>
      </c>
      <c r="N238" s="222">
        <v>5745149.1899999995</v>
      </c>
      <c r="O238" s="222">
        <v>0</v>
      </c>
      <c r="P238" s="222">
        <v>0</v>
      </c>
      <c r="Q238" s="222">
        <v>0</v>
      </c>
      <c r="R238" s="372">
        <v>44927</v>
      </c>
      <c r="S238" s="372">
        <v>45291</v>
      </c>
      <c r="U238" s="373"/>
    </row>
    <row r="239" spans="1:21" ht="20.25" x14ac:dyDescent="0.3">
      <c r="A239" s="230">
        <v>225</v>
      </c>
      <c r="B239" s="233" t="s">
        <v>252</v>
      </c>
      <c r="C239" s="230">
        <v>31495</v>
      </c>
      <c r="D239" s="230" t="s">
        <v>1896</v>
      </c>
      <c r="E239" s="230">
        <v>1995</v>
      </c>
      <c r="F239" s="230" t="s">
        <v>2122</v>
      </c>
      <c r="G239" s="371" t="s">
        <v>2089</v>
      </c>
      <c r="H239" s="230">
        <v>9</v>
      </c>
      <c r="I239" s="230">
        <v>1</v>
      </c>
      <c r="J239" s="230">
        <v>1</v>
      </c>
      <c r="K239" s="222">
        <v>4025.8</v>
      </c>
      <c r="L239" s="222">
        <v>3132.9</v>
      </c>
      <c r="M239" s="222">
        <v>2769108.33</v>
      </c>
      <c r="N239" s="222">
        <v>2769108.33</v>
      </c>
      <c r="O239" s="222">
        <v>0</v>
      </c>
      <c r="P239" s="222">
        <v>0</v>
      </c>
      <c r="Q239" s="222">
        <v>0</v>
      </c>
      <c r="R239" s="372">
        <v>44927</v>
      </c>
      <c r="S239" s="372">
        <v>45291</v>
      </c>
      <c r="U239" s="373"/>
    </row>
    <row r="240" spans="1:21" ht="20.25" x14ac:dyDescent="0.3">
      <c r="A240" s="230">
        <v>226</v>
      </c>
      <c r="B240" s="233" t="s">
        <v>278</v>
      </c>
      <c r="C240" s="230">
        <v>31600</v>
      </c>
      <c r="D240" s="230" t="s">
        <v>1896</v>
      </c>
      <c r="E240" s="230">
        <v>1965</v>
      </c>
      <c r="F240" s="230" t="s">
        <v>2122</v>
      </c>
      <c r="G240" s="371" t="s">
        <v>2088</v>
      </c>
      <c r="H240" s="230">
        <v>5</v>
      </c>
      <c r="I240" s="230">
        <v>4</v>
      </c>
      <c r="J240" s="230" t="s">
        <v>2122</v>
      </c>
      <c r="K240" s="222">
        <v>4630.5</v>
      </c>
      <c r="L240" s="222">
        <v>3409.3</v>
      </c>
      <c r="M240" s="222">
        <v>5378583.7700000005</v>
      </c>
      <c r="N240" s="222">
        <v>5378583.7700000005</v>
      </c>
      <c r="O240" s="222">
        <v>0</v>
      </c>
      <c r="P240" s="222">
        <v>0</v>
      </c>
      <c r="Q240" s="222">
        <v>0</v>
      </c>
      <c r="R240" s="372">
        <v>44927</v>
      </c>
      <c r="S240" s="372">
        <v>45291</v>
      </c>
      <c r="U240" s="373"/>
    </row>
    <row r="241" spans="1:21" ht="20.25" x14ac:dyDescent="0.3">
      <c r="A241" s="230">
        <v>227</v>
      </c>
      <c r="B241" s="233" t="s">
        <v>279</v>
      </c>
      <c r="C241" s="230">
        <v>31621</v>
      </c>
      <c r="D241" s="230" t="s">
        <v>1896</v>
      </c>
      <c r="E241" s="230">
        <v>1965</v>
      </c>
      <c r="F241" s="230" t="s">
        <v>2122</v>
      </c>
      <c r="G241" s="371" t="s">
        <v>2088</v>
      </c>
      <c r="H241" s="230">
        <v>5</v>
      </c>
      <c r="I241" s="230">
        <v>3</v>
      </c>
      <c r="J241" s="230" t="s">
        <v>2122</v>
      </c>
      <c r="K241" s="222">
        <v>3490.9</v>
      </c>
      <c r="L241" s="222">
        <v>2676.8</v>
      </c>
      <c r="M241" s="222">
        <v>4876791.2699999996</v>
      </c>
      <c r="N241" s="222">
        <v>4876791.2699999996</v>
      </c>
      <c r="O241" s="222">
        <v>0</v>
      </c>
      <c r="P241" s="222">
        <v>0</v>
      </c>
      <c r="Q241" s="222">
        <v>0</v>
      </c>
      <c r="R241" s="372">
        <v>44927</v>
      </c>
      <c r="S241" s="372">
        <v>45291</v>
      </c>
      <c r="U241" s="373"/>
    </row>
    <row r="242" spans="1:21" ht="20.25" x14ac:dyDescent="0.3">
      <c r="A242" s="230">
        <v>228</v>
      </c>
      <c r="B242" s="233" t="s">
        <v>280</v>
      </c>
      <c r="C242" s="230">
        <v>31622</v>
      </c>
      <c r="D242" s="230" t="s">
        <v>1896</v>
      </c>
      <c r="E242" s="230">
        <v>1965</v>
      </c>
      <c r="F242" s="230" t="s">
        <v>2122</v>
      </c>
      <c r="G242" s="371" t="s">
        <v>2088</v>
      </c>
      <c r="H242" s="230">
        <v>5</v>
      </c>
      <c r="I242" s="230">
        <v>4</v>
      </c>
      <c r="J242" s="230" t="s">
        <v>2122</v>
      </c>
      <c r="K242" s="222">
        <v>4555.5</v>
      </c>
      <c r="L242" s="222">
        <v>3538.85</v>
      </c>
      <c r="M242" s="222">
        <v>6166815.7700000005</v>
      </c>
      <c r="N242" s="222">
        <v>6166815.7700000005</v>
      </c>
      <c r="O242" s="222">
        <v>0</v>
      </c>
      <c r="P242" s="222">
        <v>0</v>
      </c>
      <c r="Q242" s="222">
        <v>0</v>
      </c>
      <c r="R242" s="372">
        <v>44927</v>
      </c>
      <c r="S242" s="372">
        <v>45291</v>
      </c>
      <c r="U242" s="373"/>
    </row>
    <row r="243" spans="1:21" ht="20.25" x14ac:dyDescent="0.3">
      <c r="A243" s="230">
        <v>229</v>
      </c>
      <c r="B243" s="233" t="s">
        <v>281</v>
      </c>
      <c r="C243" s="230">
        <v>31624</v>
      </c>
      <c r="D243" s="230" t="s">
        <v>1896</v>
      </c>
      <c r="E243" s="230">
        <v>1965</v>
      </c>
      <c r="F243" s="230" t="s">
        <v>2122</v>
      </c>
      <c r="G243" s="371" t="s">
        <v>2088</v>
      </c>
      <c r="H243" s="230">
        <v>5</v>
      </c>
      <c r="I243" s="230">
        <v>4</v>
      </c>
      <c r="J243" s="230" t="s">
        <v>2122</v>
      </c>
      <c r="K243" s="222">
        <v>4742.8</v>
      </c>
      <c r="L243" s="222">
        <v>3587.15</v>
      </c>
      <c r="M243" s="222">
        <v>8617657.7899999991</v>
      </c>
      <c r="N243" s="222">
        <v>8617657.7899999991</v>
      </c>
      <c r="O243" s="222">
        <v>0</v>
      </c>
      <c r="P243" s="222">
        <v>0</v>
      </c>
      <c r="Q243" s="222">
        <v>0</v>
      </c>
      <c r="R243" s="372">
        <v>44927</v>
      </c>
      <c r="S243" s="372">
        <v>45291</v>
      </c>
      <c r="U243" s="373"/>
    </row>
    <row r="244" spans="1:21" ht="20.25" x14ac:dyDescent="0.3">
      <c r="A244" s="230">
        <v>230</v>
      </c>
      <c r="B244" s="233" t="s">
        <v>282</v>
      </c>
      <c r="C244" s="230">
        <v>31626</v>
      </c>
      <c r="D244" s="230" t="s">
        <v>1896</v>
      </c>
      <c r="E244" s="230">
        <v>1965</v>
      </c>
      <c r="F244" s="230" t="s">
        <v>2122</v>
      </c>
      <c r="G244" s="371" t="s">
        <v>2088</v>
      </c>
      <c r="H244" s="230">
        <v>5</v>
      </c>
      <c r="I244" s="230">
        <v>4</v>
      </c>
      <c r="J244" s="230" t="s">
        <v>2122</v>
      </c>
      <c r="K244" s="222">
        <v>4726.8</v>
      </c>
      <c r="L244" s="222">
        <v>3549.1</v>
      </c>
      <c r="M244" s="222">
        <v>9106209.5500000007</v>
      </c>
      <c r="N244" s="222">
        <v>9106209.5500000007</v>
      </c>
      <c r="O244" s="222">
        <v>0</v>
      </c>
      <c r="P244" s="222">
        <v>0</v>
      </c>
      <c r="Q244" s="222">
        <v>0</v>
      </c>
      <c r="R244" s="372">
        <v>44927</v>
      </c>
      <c r="S244" s="372">
        <v>45291</v>
      </c>
      <c r="U244" s="373"/>
    </row>
    <row r="245" spans="1:21" ht="20.25" x14ac:dyDescent="0.3">
      <c r="A245" s="230">
        <v>231</v>
      </c>
      <c r="B245" s="233" t="s">
        <v>284</v>
      </c>
      <c r="C245" s="230">
        <v>31634</v>
      </c>
      <c r="D245" s="230" t="s">
        <v>1896</v>
      </c>
      <c r="E245" s="230">
        <v>1974</v>
      </c>
      <c r="F245" s="230" t="s">
        <v>2122</v>
      </c>
      <c r="G245" s="371" t="s">
        <v>2089</v>
      </c>
      <c r="H245" s="230">
        <v>9</v>
      </c>
      <c r="I245" s="230">
        <v>1</v>
      </c>
      <c r="J245" s="230" t="s">
        <v>2122</v>
      </c>
      <c r="K245" s="222">
        <v>3051.3</v>
      </c>
      <c r="L245" s="222">
        <v>2192.9</v>
      </c>
      <c r="M245" s="222">
        <v>1674314.95</v>
      </c>
      <c r="N245" s="222">
        <v>1674314.95</v>
      </c>
      <c r="O245" s="222">
        <v>0</v>
      </c>
      <c r="P245" s="222">
        <v>0</v>
      </c>
      <c r="Q245" s="222">
        <v>0</v>
      </c>
      <c r="R245" s="372">
        <v>44927</v>
      </c>
      <c r="S245" s="372">
        <v>45291</v>
      </c>
      <c r="U245" s="373"/>
    </row>
    <row r="246" spans="1:21" ht="20.25" x14ac:dyDescent="0.3">
      <c r="A246" s="230">
        <v>232</v>
      </c>
      <c r="B246" s="233" t="s">
        <v>285</v>
      </c>
      <c r="C246" s="230">
        <v>31648</v>
      </c>
      <c r="D246" s="230" t="s">
        <v>1896</v>
      </c>
      <c r="E246" s="230">
        <v>1975</v>
      </c>
      <c r="F246" s="230" t="s">
        <v>2122</v>
      </c>
      <c r="G246" s="371" t="s">
        <v>2088</v>
      </c>
      <c r="H246" s="230">
        <v>9</v>
      </c>
      <c r="I246" s="230">
        <v>4</v>
      </c>
      <c r="J246" s="230" t="s">
        <v>2122</v>
      </c>
      <c r="K246" s="222">
        <v>12447.7</v>
      </c>
      <c r="L246" s="222">
        <v>7990.0660000000007</v>
      </c>
      <c r="M246" s="222">
        <v>6217880.2700000005</v>
      </c>
      <c r="N246" s="222">
        <v>6217880.2700000005</v>
      </c>
      <c r="O246" s="222">
        <v>0</v>
      </c>
      <c r="P246" s="222">
        <v>0</v>
      </c>
      <c r="Q246" s="222">
        <v>0</v>
      </c>
      <c r="R246" s="372">
        <v>44927</v>
      </c>
      <c r="S246" s="372">
        <v>45291</v>
      </c>
      <c r="U246" s="373"/>
    </row>
    <row r="247" spans="1:21" ht="20.25" x14ac:dyDescent="0.3">
      <c r="A247" s="230">
        <v>233</v>
      </c>
      <c r="B247" s="233" t="s">
        <v>286</v>
      </c>
      <c r="C247" s="230">
        <v>31651</v>
      </c>
      <c r="D247" s="230" t="s">
        <v>1896</v>
      </c>
      <c r="E247" s="230">
        <v>1975</v>
      </c>
      <c r="F247" s="230" t="s">
        <v>2122</v>
      </c>
      <c r="G247" s="371" t="s">
        <v>2089</v>
      </c>
      <c r="H247" s="230">
        <v>9</v>
      </c>
      <c r="I247" s="230">
        <v>1</v>
      </c>
      <c r="J247" s="230" t="s">
        <v>2122</v>
      </c>
      <c r="K247" s="222">
        <v>2885.9</v>
      </c>
      <c r="L247" s="222">
        <v>2161.6</v>
      </c>
      <c r="M247" s="222">
        <v>823778.09</v>
      </c>
      <c r="N247" s="222">
        <v>823778.09</v>
      </c>
      <c r="O247" s="222">
        <v>0</v>
      </c>
      <c r="P247" s="222">
        <v>0</v>
      </c>
      <c r="Q247" s="222">
        <v>0</v>
      </c>
      <c r="R247" s="372">
        <v>44927</v>
      </c>
      <c r="S247" s="372">
        <v>45291</v>
      </c>
      <c r="U247" s="373"/>
    </row>
    <row r="248" spans="1:21" ht="20.25" x14ac:dyDescent="0.3">
      <c r="A248" s="230">
        <v>234</v>
      </c>
      <c r="B248" s="233" t="s">
        <v>287</v>
      </c>
      <c r="C248" s="230">
        <v>31613</v>
      </c>
      <c r="D248" s="230" t="s">
        <v>1896</v>
      </c>
      <c r="E248" s="230">
        <v>1964</v>
      </c>
      <c r="F248" s="230" t="s">
        <v>2122</v>
      </c>
      <c r="G248" s="371" t="s">
        <v>2088</v>
      </c>
      <c r="H248" s="230">
        <v>5</v>
      </c>
      <c r="I248" s="230">
        <v>4</v>
      </c>
      <c r="J248" s="230" t="s">
        <v>2122</v>
      </c>
      <c r="K248" s="222">
        <v>4812</v>
      </c>
      <c r="L248" s="222">
        <v>3596.3</v>
      </c>
      <c r="M248" s="222">
        <v>10223300.940000001</v>
      </c>
      <c r="N248" s="222">
        <v>10223300.940000001</v>
      </c>
      <c r="O248" s="222">
        <v>0</v>
      </c>
      <c r="P248" s="222">
        <v>0</v>
      </c>
      <c r="Q248" s="222">
        <v>0</v>
      </c>
      <c r="R248" s="372">
        <v>44927</v>
      </c>
      <c r="S248" s="372">
        <v>45291</v>
      </c>
      <c r="U248" s="373"/>
    </row>
    <row r="249" spans="1:21" ht="20.25" x14ac:dyDescent="0.3">
      <c r="A249" s="230">
        <v>235</v>
      </c>
      <c r="B249" s="233" t="s">
        <v>288</v>
      </c>
      <c r="C249" s="230">
        <v>31614</v>
      </c>
      <c r="D249" s="230" t="s">
        <v>1896</v>
      </c>
      <c r="E249" s="230">
        <v>1965</v>
      </c>
      <c r="F249" s="230" t="s">
        <v>2122</v>
      </c>
      <c r="G249" s="371" t="s">
        <v>2088</v>
      </c>
      <c r="H249" s="230">
        <v>5</v>
      </c>
      <c r="I249" s="230">
        <v>3</v>
      </c>
      <c r="J249" s="230" t="s">
        <v>2122</v>
      </c>
      <c r="K249" s="222">
        <v>3463.7</v>
      </c>
      <c r="L249" s="222">
        <v>2613.4</v>
      </c>
      <c r="M249" s="222">
        <v>5236108.88</v>
      </c>
      <c r="N249" s="222">
        <v>5236108.88</v>
      </c>
      <c r="O249" s="222">
        <v>0</v>
      </c>
      <c r="P249" s="222">
        <v>0</v>
      </c>
      <c r="Q249" s="222">
        <v>0</v>
      </c>
      <c r="R249" s="372">
        <v>44927</v>
      </c>
      <c r="S249" s="372">
        <v>45291</v>
      </c>
      <c r="U249" s="373"/>
    </row>
    <row r="250" spans="1:21" ht="20.25" x14ac:dyDescent="0.3">
      <c r="A250" s="230">
        <v>236</v>
      </c>
      <c r="B250" s="233" t="s">
        <v>289</v>
      </c>
      <c r="C250" s="230">
        <v>31694</v>
      </c>
      <c r="D250" s="230" t="s">
        <v>1896</v>
      </c>
      <c r="E250" s="230">
        <v>1960</v>
      </c>
      <c r="F250" s="230" t="s">
        <v>2122</v>
      </c>
      <c r="G250" s="371" t="s">
        <v>2094</v>
      </c>
      <c r="H250" s="230">
        <v>2</v>
      </c>
      <c r="I250" s="230">
        <v>1</v>
      </c>
      <c r="J250" s="230" t="s">
        <v>2122</v>
      </c>
      <c r="K250" s="222">
        <v>709.8</v>
      </c>
      <c r="L250" s="222">
        <v>557.9</v>
      </c>
      <c r="M250" s="222">
        <v>73969.56</v>
      </c>
      <c r="N250" s="222">
        <v>73969.56</v>
      </c>
      <c r="O250" s="222">
        <v>0</v>
      </c>
      <c r="P250" s="222">
        <v>0</v>
      </c>
      <c r="Q250" s="222">
        <v>0</v>
      </c>
      <c r="R250" s="372">
        <v>44927</v>
      </c>
      <c r="S250" s="372">
        <v>45291</v>
      </c>
      <c r="U250" s="373"/>
    </row>
    <row r="251" spans="1:21" ht="20.25" x14ac:dyDescent="0.3">
      <c r="A251" s="230">
        <v>237</v>
      </c>
      <c r="B251" s="233" t="s">
        <v>296</v>
      </c>
      <c r="C251" s="230">
        <v>31760</v>
      </c>
      <c r="D251" s="230" t="s">
        <v>1896</v>
      </c>
      <c r="E251" s="230">
        <v>1964</v>
      </c>
      <c r="F251" s="230" t="s">
        <v>2122</v>
      </c>
      <c r="G251" s="371" t="s">
        <v>2089</v>
      </c>
      <c r="H251" s="230">
        <v>5</v>
      </c>
      <c r="I251" s="230">
        <v>4</v>
      </c>
      <c r="J251" s="230" t="s">
        <v>2122</v>
      </c>
      <c r="K251" s="222">
        <v>4314.5</v>
      </c>
      <c r="L251" s="222">
        <v>3177.15</v>
      </c>
      <c r="M251" s="222">
        <v>7233753.7999999998</v>
      </c>
      <c r="N251" s="222">
        <v>7233753.7999999998</v>
      </c>
      <c r="O251" s="222">
        <v>0</v>
      </c>
      <c r="P251" s="222">
        <v>0</v>
      </c>
      <c r="Q251" s="222">
        <v>0</v>
      </c>
      <c r="R251" s="372">
        <v>44927</v>
      </c>
      <c r="S251" s="372">
        <v>45291</v>
      </c>
      <c r="U251" s="373"/>
    </row>
    <row r="252" spans="1:21" ht="20.25" x14ac:dyDescent="0.3">
      <c r="A252" s="230">
        <v>238</v>
      </c>
      <c r="B252" s="233" t="s">
        <v>298</v>
      </c>
      <c r="C252" s="230">
        <v>31766</v>
      </c>
      <c r="D252" s="230" t="s">
        <v>1896</v>
      </c>
      <c r="E252" s="230">
        <v>1964</v>
      </c>
      <c r="F252" s="230" t="s">
        <v>2122</v>
      </c>
      <c r="G252" s="371" t="s">
        <v>2089</v>
      </c>
      <c r="H252" s="230">
        <v>4</v>
      </c>
      <c r="I252" s="230">
        <v>3</v>
      </c>
      <c r="J252" s="230" t="s">
        <v>2122</v>
      </c>
      <c r="K252" s="222">
        <v>2533.48</v>
      </c>
      <c r="L252" s="222">
        <v>2052.17</v>
      </c>
      <c r="M252" s="222">
        <v>2415406.4700000007</v>
      </c>
      <c r="N252" s="222">
        <v>2415406.4700000007</v>
      </c>
      <c r="O252" s="222">
        <v>0</v>
      </c>
      <c r="P252" s="222">
        <v>0</v>
      </c>
      <c r="Q252" s="222">
        <v>0</v>
      </c>
      <c r="R252" s="372">
        <v>44927</v>
      </c>
      <c r="S252" s="372">
        <v>45291</v>
      </c>
      <c r="U252" s="373"/>
    </row>
    <row r="253" spans="1:21" ht="20.25" x14ac:dyDescent="0.3">
      <c r="A253" s="230">
        <v>239</v>
      </c>
      <c r="B253" s="233" t="s">
        <v>300</v>
      </c>
      <c r="C253" s="230">
        <v>31754</v>
      </c>
      <c r="D253" s="230" t="s">
        <v>1896</v>
      </c>
      <c r="E253" s="230">
        <v>1964</v>
      </c>
      <c r="F253" s="230" t="s">
        <v>2122</v>
      </c>
      <c r="G253" s="371" t="s">
        <v>2089</v>
      </c>
      <c r="H253" s="230">
        <v>4</v>
      </c>
      <c r="I253" s="230">
        <v>4</v>
      </c>
      <c r="J253" s="230" t="s">
        <v>2122</v>
      </c>
      <c r="K253" s="222">
        <v>3703.2</v>
      </c>
      <c r="L253" s="222">
        <v>2587.1</v>
      </c>
      <c r="M253" s="222">
        <v>6820533.21</v>
      </c>
      <c r="N253" s="222">
        <v>6820533.21</v>
      </c>
      <c r="O253" s="222">
        <v>0</v>
      </c>
      <c r="P253" s="222">
        <v>0</v>
      </c>
      <c r="Q253" s="222">
        <v>0</v>
      </c>
      <c r="R253" s="372">
        <v>44927</v>
      </c>
      <c r="S253" s="372">
        <v>45291</v>
      </c>
      <c r="U253" s="373"/>
    </row>
    <row r="254" spans="1:21" ht="20.25" x14ac:dyDescent="0.3">
      <c r="A254" s="230">
        <v>240</v>
      </c>
      <c r="B254" s="233" t="s">
        <v>302</v>
      </c>
      <c r="C254" s="230">
        <v>31755</v>
      </c>
      <c r="D254" s="230" t="s">
        <v>1896</v>
      </c>
      <c r="E254" s="230">
        <v>1963</v>
      </c>
      <c r="F254" s="230" t="s">
        <v>2122</v>
      </c>
      <c r="G254" s="371" t="s">
        <v>2089</v>
      </c>
      <c r="H254" s="230">
        <v>4</v>
      </c>
      <c r="I254" s="230">
        <v>4</v>
      </c>
      <c r="J254" s="230" t="s">
        <v>2122</v>
      </c>
      <c r="K254" s="222">
        <v>3658.6</v>
      </c>
      <c r="L254" s="222">
        <v>2572.1999999999998</v>
      </c>
      <c r="M254" s="222">
        <v>7099900.4800000004</v>
      </c>
      <c r="N254" s="222">
        <v>7099900.4800000004</v>
      </c>
      <c r="O254" s="222">
        <v>0</v>
      </c>
      <c r="P254" s="222">
        <v>0</v>
      </c>
      <c r="Q254" s="222">
        <v>0</v>
      </c>
      <c r="R254" s="372">
        <v>44927</v>
      </c>
      <c r="S254" s="372">
        <v>45291</v>
      </c>
      <c r="U254" s="373"/>
    </row>
    <row r="255" spans="1:21" ht="20.25" x14ac:dyDescent="0.3">
      <c r="A255" s="230">
        <v>241</v>
      </c>
      <c r="B255" s="233" t="s">
        <v>303</v>
      </c>
      <c r="C255" s="230">
        <v>31756</v>
      </c>
      <c r="D255" s="230" t="s">
        <v>1896</v>
      </c>
      <c r="E255" s="230">
        <v>1965</v>
      </c>
      <c r="F255" s="230" t="s">
        <v>2122</v>
      </c>
      <c r="G255" s="371" t="s">
        <v>2089</v>
      </c>
      <c r="H255" s="230">
        <v>5</v>
      </c>
      <c r="I255" s="230">
        <v>4</v>
      </c>
      <c r="J255" s="230" t="s">
        <v>2122</v>
      </c>
      <c r="K255" s="222">
        <v>4323.8</v>
      </c>
      <c r="L255" s="222">
        <v>3213.35</v>
      </c>
      <c r="M255" s="222">
        <v>5019521.8400000008</v>
      </c>
      <c r="N255" s="222">
        <v>5019521.8400000008</v>
      </c>
      <c r="O255" s="222">
        <v>0</v>
      </c>
      <c r="P255" s="222">
        <v>0</v>
      </c>
      <c r="Q255" s="222">
        <v>0</v>
      </c>
      <c r="R255" s="372">
        <v>44927</v>
      </c>
      <c r="S255" s="372">
        <v>45291</v>
      </c>
      <c r="U255" s="373"/>
    </row>
    <row r="256" spans="1:21" ht="20.25" x14ac:dyDescent="0.3">
      <c r="A256" s="230">
        <v>242</v>
      </c>
      <c r="B256" s="233" t="s">
        <v>304</v>
      </c>
      <c r="C256" s="230">
        <v>31758</v>
      </c>
      <c r="D256" s="230" t="s">
        <v>1896</v>
      </c>
      <c r="E256" s="230">
        <v>1964</v>
      </c>
      <c r="F256" s="230" t="s">
        <v>2122</v>
      </c>
      <c r="G256" s="371" t="s">
        <v>2089</v>
      </c>
      <c r="H256" s="230">
        <v>5</v>
      </c>
      <c r="I256" s="230">
        <v>4</v>
      </c>
      <c r="J256" s="230" t="s">
        <v>2122</v>
      </c>
      <c r="K256" s="222">
        <v>4320.2</v>
      </c>
      <c r="L256" s="222">
        <v>3201.3</v>
      </c>
      <c r="M256" s="222">
        <v>7345169.1600000001</v>
      </c>
      <c r="N256" s="222">
        <v>7345169.1600000001</v>
      </c>
      <c r="O256" s="222">
        <v>0</v>
      </c>
      <c r="P256" s="222">
        <v>0</v>
      </c>
      <c r="Q256" s="222">
        <v>0</v>
      </c>
      <c r="R256" s="372">
        <v>44927</v>
      </c>
      <c r="S256" s="372">
        <v>45291</v>
      </c>
      <c r="U256" s="373"/>
    </row>
    <row r="257" spans="1:21" ht="20.25" x14ac:dyDescent="0.3">
      <c r="A257" s="230">
        <v>243</v>
      </c>
      <c r="B257" s="233" t="s">
        <v>317</v>
      </c>
      <c r="C257" s="230">
        <v>31923</v>
      </c>
      <c r="D257" s="230" t="s">
        <v>1896</v>
      </c>
      <c r="E257" s="230">
        <v>1993</v>
      </c>
      <c r="F257" s="230" t="s">
        <v>2122</v>
      </c>
      <c r="G257" s="371" t="s">
        <v>2089</v>
      </c>
      <c r="H257" s="230">
        <v>14</v>
      </c>
      <c r="I257" s="230">
        <v>1</v>
      </c>
      <c r="J257" s="230">
        <v>2</v>
      </c>
      <c r="K257" s="222">
        <v>5485.5</v>
      </c>
      <c r="L257" s="222">
        <v>4281.6000000000004</v>
      </c>
      <c r="M257" s="222">
        <v>6816104.6899999995</v>
      </c>
      <c r="N257" s="222">
        <v>6816104.6899999995</v>
      </c>
      <c r="O257" s="222">
        <v>0</v>
      </c>
      <c r="P257" s="222">
        <v>0</v>
      </c>
      <c r="Q257" s="222">
        <v>0</v>
      </c>
      <c r="R257" s="372">
        <v>44927</v>
      </c>
      <c r="S257" s="372">
        <v>45291</v>
      </c>
      <c r="U257" s="373"/>
    </row>
    <row r="258" spans="1:21" ht="20.25" x14ac:dyDescent="0.3">
      <c r="A258" s="230">
        <v>244</v>
      </c>
      <c r="B258" s="233" t="s">
        <v>238</v>
      </c>
      <c r="C258" s="230">
        <v>31439</v>
      </c>
      <c r="D258" s="230" t="s">
        <v>1896</v>
      </c>
      <c r="E258" s="230">
        <v>1962</v>
      </c>
      <c r="F258" s="230" t="s">
        <v>2122</v>
      </c>
      <c r="G258" s="371" t="s">
        <v>2089</v>
      </c>
      <c r="H258" s="230">
        <v>4</v>
      </c>
      <c r="I258" s="230">
        <v>3</v>
      </c>
      <c r="J258" s="230" t="s">
        <v>2122</v>
      </c>
      <c r="K258" s="222">
        <v>2636.5</v>
      </c>
      <c r="L258" s="222">
        <v>2476.5300000000002</v>
      </c>
      <c r="M258" s="222">
        <v>5779231.2999999998</v>
      </c>
      <c r="N258" s="222">
        <v>5779231.2999999998</v>
      </c>
      <c r="O258" s="222">
        <v>0</v>
      </c>
      <c r="P258" s="222">
        <v>0</v>
      </c>
      <c r="Q258" s="222">
        <v>0</v>
      </c>
      <c r="R258" s="372">
        <v>44927</v>
      </c>
      <c r="S258" s="372">
        <v>45291</v>
      </c>
      <c r="U258" s="373"/>
    </row>
    <row r="259" spans="1:21" ht="20.25" x14ac:dyDescent="0.3">
      <c r="A259" s="230">
        <v>245</v>
      </c>
      <c r="B259" s="233" t="s">
        <v>246</v>
      </c>
      <c r="C259" s="230">
        <v>31476</v>
      </c>
      <c r="D259" s="230" t="s">
        <v>1896</v>
      </c>
      <c r="E259" s="230">
        <v>1966</v>
      </c>
      <c r="F259" s="230" t="s">
        <v>2122</v>
      </c>
      <c r="G259" s="371" t="s">
        <v>2088</v>
      </c>
      <c r="H259" s="230">
        <v>5</v>
      </c>
      <c r="I259" s="230">
        <v>6</v>
      </c>
      <c r="J259" s="230" t="s">
        <v>2122</v>
      </c>
      <c r="K259" s="222">
        <v>5973.7</v>
      </c>
      <c r="L259" s="222">
        <v>4501.7</v>
      </c>
      <c r="M259" s="222">
        <v>5042280.67</v>
      </c>
      <c r="N259" s="222">
        <v>5042280.67</v>
      </c>
      <c r="O259" s="222">
        <v>0</v>
      </c>
      <c r="P259" s="222">
        <v>0</v>
      </c>
      <c r="Q259" s="222">
        <v>0</v>
      </c>
      <c r="R259" s="372">
        <v>44927</v>
      </c>
      <c r="S259" s="372">
        <v>45291</v>
      </c>
      <c r="U259" s="373"/>
    </row>
    <row r="260" spans="1:21" ht="20.25" x14ac:dyDescent="0.3">
      <c r="A260" s="230">
        <v>246</v>
      </c>
      <c r="B260" s="233" t="s">
        <v>283</v>
      </c>
      <c r="C260" s="230">
        <v>31627</v>
      </c>
      <c r="D260" s="230" t="s">
        <v>1896</v>
      </c>
      <c r="E260" s="230">
        <v>1968</v>
      </c>
      <c r="F260" s="230" t="s">
        <v>2122</v>
      </c>
      <c r="G260" s="371" t="s">
        <v>2088</v>
      </c>
      <c r="H260" s="230">
        <v>5</v>
      </c>
      <c r="I260" s="230">
        <v>6</v>
      </c>
      <c r="J260" s="230" t="s">
        <v>2122</v>
      </c>
      <c r="K260" s="222">
        <v>6169.81</v>
      </c>
      <c r="L260" s="222">
        <v>4412.51</v>
      </c>
      <c r="M260" s="222">
        <v>6462042.46</v>
      </c>
      <c r="N260" s="222">
        <v>6462042.46</v>
      </c>
      <c r="O260" s="222">
        <v>0</v>
      </c>
      <c r="P260" s="222">
        <v>0</v>
      </c>
      <c r="Q260" s="222">
        <v>0</v>
      </c>
      <c r="R260" s="372">
        <v>44927</v>
      </c>
      <c r="S260" s="372">
        <v>45291</v>
      </c>
      <c r="U260" s="373"/>
    </row>
    <row r="261" spans="1:21" ht="20.25" x14ac:dyDescent="0.3">
      <c r="A261" s="230">
        <v>247</v>
      </c>
      <c r="B261" s="233" t="s">
        <v>297</v>
      </c>
      <c r="C261" s="230">
        <v>31764</v>
      </c>
      <c r="D261" s="230" t="s">
        <v>1896</v>
      </c>
      <c r="E261" s="230">
        <v>1966</v>
      </c>
      <c r="F261" s="230" t="s">
        <v>2122</v>
      </c>
      <c r="G261" s="371" t="s">
        <v>2088</v>
      </c>
      <c r="H261" s="230">
        <v>5</v>
      </c>
      <c r="I261" s="230">
        <v>4</v>
      </c>
      <c r="J261" s="230" t="s">
        <v>2122</v>
      </c>
      <c r="K261" s="222">
        <v>3721.5</v>
      </c>
      <c r="L261" s="222">
        <v>2745.7</v>
      </c>
      <c r="M261" s="222">
        <v>6693405.8399999989</v>
      </c>
      <c r="N261" s="222">
        <v>6693405.8399999989</v>
      </c>
      <c r="O261" s="222">
        <v>0</v>
      </c>
      <c r="P261" s="222">
        <v>0</v>
      </c>
      <c r="Q261" s="222">
        <v>0</v>
      </c>
      <c r="R261" s="372">
        <v>44927</v>
      </c>
      <c r="S261" s="372">
        <v>45291</v>
      </c>
      <c r="U261" s="373"/>
    </row>
    <row r="262" spans="1:21" ht="20.25" x14ac:dyDescent="0.3">
      <c r="A262" s="230">
        <v>248</v>
      </c>
      <c r="B262" s="233" t="s">
        <v>315</v>
      </c>
      <c r="C262" s="230">
        <v>31868</v>
      </c>
      <c r="D262" s="230" t="s">
        <v>1896</v>
      </c>
      <c r="E262" s="230">
        <v>1995</v>
      </c>
      <c r="F262" s="230" t="s">
        <v>2122</v>
      </c>
      <c r="G262" s="371" t="s">
        <v>2089</v>
      </c>
      <c r="H262" s="230">
        <v>14</v>
      </c>
      <c r="I262" s="230">
        <v>1</v>
      </c>
      <c r="J262" s="230">
        <v>2</v>
      </c>
      <c r="K262" s="222">
        <v>5436.3</v>
      </c>
      <c r="L262" s="222">
        <v>3700.1</v>
      </c>
      <c r="M262" s="222">
        <v>6371574.5600000005</v>
      </c>
      <c r="N262" s="222">
        <v>6371574.5600000005</v>
      </c>
      <c r="O262" s="222">
        <v>0</v>
      </c>
      <c r="P262" s="222">
        <v>0</v>
      </c>
      <c r="Q262" s="222">
        <v>0</v>
      </c>
      <c r="R262" s="372">
        <v>44927</v>
      </c>
      <c r="S262" s="372">
        <v>45291</v>
      </c>
      <c r="U262" s="373"/>
    </row>
    <row r="263" spans="1:21" ht="20.25" x14ac:dyDescent="0.3">
      <c r="A263" s="230">
        <v>249</v>
      </c>
      <c r="B263" s="233" t="s">
        <v>332</v>
      </c>
      <c r="C263" s="230">
        <v>32146</v>
      </c>
      <c r="D263" s="230" t="s">
        <v>1896</v>
      </c>
      <c r="E263" s="230">
        <v>1965</v>
      </c>
      <c r="F263" s="230" t="s">
        <v>2122</v>
      </c>
      <c r="G263" s="371" t="s">
        <v>2088</v>
      </c>
      <c r="H263" s="230">
        <v>5</v>
      </c>
      <c r="I263" s="230">
        <v>4</v>
      </c>
      <c r="J263" s="230" t="s">
        <v>2122</v>
      </c>
      <c r="K263" s="222">
        <v>4595</v>
      </c>
      <c r="L263" s="222">
        <v>3647.2</v>
      </c>
      <c r="M263" s="222">
        <v>7041040.1800000006</v>
      </c>
      <c r="N263" s="222">
        <v>7041040.1800000006</v>
      </c>
      <c r="O263" s="222">
        <v>0</v>
      </c>
      <c r="P263" s="222">
        <v>0</v>
      </c>
      <c r="Q263" s="222">
        <v>0</v>
      </c>
      <c r="R263" s="372">
        <v>44927</v>
      </c>
      <c r="S263" s="372">
        <v>45291</v>
      </c>
      <c r="U263" s="373"/>
    </row>
    <row r="264" spans="1:21" ht="20.25" x14ac:dyDescent="0.3">
      <c r="A264" s="230">
        <v>250</v>
      </c>
      <c r="B264" s="233" t="s">
        <v>326</v>
      </c>
      <c r="C264" s="230">
        <v>32063</v>
      </c>
      <c r="D264" s="230" t="s">
        <v>1896</v>
      </c>
      <c r="E264" s="230">
        <v>1971</v>
      </c>
      <c r="F264" s="230" t="s">
        <v>2122</v>
      </c>
      <c r="G264" s="371" t="s">
        <v>2088</v>
      </c>
      <c r="H264" s="230">
        <v>9</v>
      </c>
      <c r="I264" s="230">
        <v>4</v>
      </c>
      <c r="J264" s="230">
        <v>1</v>
      </c>
      <c r="K264" s="222">
        <v>9163.8799999999992</v>
      </c>
      <c r="L264" s="222">
        <v>7019.01</v>
      </c>
      <c r="M264" s="222">
        <v>2740944.58</v>
      </c>
      <c r="N264" s="222">
        <v>2740944.58</v>
      </c>
      <c r="O264" s="222">
        <v>0</v>
      </c>
      <c r="P264" s="222">
        <v>0</v>
      </c>
      <c r="Q264" s="222">
        <v>0</v>
      </c>
      <c r="R264" s="372">
        <v>44927</v>
      </c>
      <c r="S264" s="372">
        <v>45291</v>
      </c>
      <c r="U264" s="373"/>
    </row>
    <row r="265" spans="1:21" ht="20.25" x14ac:dyDescent="0.3">
      <c r="A265" s="230">
        <v>251</v>
      </c>
      <c r="B265" s="233" t="s">
        <v>328</v>
      </c>
      <c r="C265" s="230">
        <v>32109</v>
      </c>
      <c r="D265" s="230" t="s">
        <v>1896</v>
      </c>
      <c r="E265" s="230">
        <v>1966</v>
      </c>
      <c r="F265" s="230" t="s">
        <v>2122</v>
      </c>
      <c r="G265" s="371" t="s">
        <v>2089</v>
      </c>
      <c r="H265" s="230">
        <v>9</v>
      </c>
      <c r="I265" s="230">
        <v>1</v>
      </c>
      <c r="J265" s="230" t="s">
        <v>2122</v>
      </c>
      <c r="K265" s="222">
        <v>6427.8</v>
      </c>
      <c r="L265" s="222">
        <v>4205.2</v>
      </c>
      <c r="M265" s="222">
        <v>5898695.96</v>
      </c>
      <c r="N265" s="222">
        <v>5898695.96</v>
      </c>
      <c r="O265" s="222">
        <v>0</v>
      </c>
      <c r="P265" s="222">
        <v>0</v>
      </c>
      <c r="Q265" s="222">
        <v>0</v>
      </c>
      <c r="R265" s="372">
        <v>44927</v>
      </c>
      <c r="S265" s="372">
        <v>45291</v>
      </c>
      <c r="U265" s="373"/>
    </row>
    <row r="266" spans="1:21" ht="20.25" x14ac:dyDescent="0.3">
      <c r="A266" s="230">
        <v>252</v>
      </c>
      <c r="B266" s="233" t="s">
        <v>329</v>
      </c>
      <c r="C266" s="230">
        <v>32110</v>
      </c>
      <c r="D266" s="230" t="s">
        <v>1896</v>
      </c>
      <c r="E266" s="230">
        <v>1963</v>
      </c>
      <c r="F266" s="230" t="s">
        <v>2122</v>
      </c>
      <c r="G266" s="371" t="s">
        <v>2089</v>
      </c>
      <c r="H266" s="230">
        <v>4</v>
      </c>
      <c r="I266" s="230">
        <v>2</v>
      </c>
      <c r="J266" s="230" t="s">
        <v>2122</v>
      </c>
      <c r="K266" s="222">
        <v>2406.02</v>
      </c>
      <c r="L266" s="222">
        <v>2201.3000000000002</v>
      </c>
      <c r="M266" s="222">
        <v>5526283.6600000001</v>
      </c>
      <c r="N266" s="222">
        <v>5526283.6600000001</v>
      </c>
      <c r="O266" s="222">
        <v>0</v>
      </c>
      <c r="P266" s="222">
        <v>0</v>
      </c>
      <c r="Q266" s="222">
        <v>0</v>
      </c>
      <c r="R266" s="372">
        <v>44927</v>
      </c>
      <c r="S266" s="372">
        <v>45291</v>
      </c>
      <c r="U266" s="373"/>
    </row>
    <row r="267" spans="1:21" ht="20.25" x14ac:dyDescent="0.3">
      <c r="A267" s="230">
        <v>253</v>
      </c>
      <c r="B267" s="233" t="s">
        <v>330</v>
      </c>
      <c r="C267" s="230">
        <v>32111</v>
      </c>
      <c r="D267" s="230" t="s">
        <v>1896</v>
      </c>
      <c r="E267" s="230">
        <v>1963</v>
      </c>
      <c r="F267" s="230" t="s">
        <v>2122</v>
      </c>
      <c r="G267" s="371" t="s">
        <v>2089</v>
      </c>
      <c r="H267" s="230">
        <v>4</v>
      </c>
      <c r="I267" s="230">
        <v>3</v>
      </c>
      <c r="J267" s="230" t="s">
        <v>2122</v>
      </c>
      <c r="K267" s="222">
        <v>2534.77</v>
      </c>
      <c r="L267" s="222">
        <v>2137.5</v>
      </c>
      <c r="M267" s="222">
        <v>5459312.4999999991</v>
      </c>
      <c r="N267" s="222">
        <v>5459312.4999999991</v>
      </c>
      <c r="O267" s="222">
        <v>0</v>
      </c>
      <c r="P267" s="222">
        <v>0</v>
      </c>
      <c r="Q267" s="222">
        <v>0</v>
      </c>
      <c r="R267" s="372">
        <v>44927</v>
      </c>
      <c r="S267" s="372">
        <v>45291</v>
      </c>
      <c r="U267" s="373"/>
    </row>
    <row r="268" spans="1:21" ht="20.25" x14ac:dyDescent="0.3">
      <c r="A268" s="230">
        <v>254</v>
      </c>
      <c r="B268" s="233" t="s">
        <v>331</v>
      </c>
      <c r="C268" s="230">
        <v>32112</v>
      </c>
      <c r="D268" s="230" t="s">
        <v>1896</v>
      </c>
      <c r="E268" s="230">
        <v>1960</v>
      </c>
      <c r="F268" s="230" t="s">
        <v>2122</v>
      </c>
      <c r="G268" s="371" t="s">
        <v>2094</v>
      </c>
      <c r="H268" s="230">
        <v>2</v>
      </c>
      <c r="I268" s="230">
        <v>2</v>
      </c>
      <c r="J268" s="230" t="s">
        <v>2122</v>
      </c>
      <c r="K268" s="222">
        <v>588</v>
      </c>
      <c r="L268" s="222">
        <v>537.70000000000005</v>
      </c>
      <c r="M268" s="222">
        <v>65490.9</v>
      </c>
      <c r="N268" s="222">
        <v>65490.9</v>
      </c>
      <c r="O268" s="222">
        <v>0</v>
      </c>
      <c r="P268" s="222">
        <v>0</v>
      </c>
      <c r="Q268" s="222">
        <v>0</v>
      </c>
      <c r="R268" s="372">
        <v>44927</v>
      </c>
      <c r="S268" s="372">
        <v>45291</v>
      </c>
      <c r="U268" s="373"/>
    </row>
    <row r="269" spans="1:21" ht="20.25" x14ac:dyDescent="0.3">
      <c r="A269" s="230">
        <v>255</v>
      </c>
      <c r="B269" s="233" t="s">
        <v>333</v>
      </c>
      <c r="C269" s="230">
        <v>32147</v>
      </c>
      <c r="D269" s="230" t="s">
        <v>1896</v>
      </c>
      <c r="E269" s="230">
        <v>1965</v>
      </c>
      <c r="F269" s="230" t="s">
        <v>2122</v>
      </c>
      <c r="G269" s="371" t="s">
        <v>2088</v>
      </c>
      <c r="H269" s="230">
        <v>5</v>
      </c>
      <c r="I269" s="230">
        <v>4</v>
      </c>
      <c r="J269" s="230" t="s">
        <v>2122</v>
      </c>
      <c r="K269" s="222">
        <v>4575.6000000000004</v>
      </c>
      <c r="L269" s="222">
        <v>3571.4</v>
      </c>
      <c r="M269" s="222">
        <v>6883278.7299999995</v>
      </c>
      <c r="N269" s="222">
        <v>6883278.7299999995</v>
      </c>
      <c r="O269" s="222">
        <v>0</v>
      </c>
      <c r="P269" s="222">
        <v>0</v>
      </c>
      <c r="Q269" s="222">
        <v>0</v>
      </c>
      <c r="R269" s="372">
        <v>44927</v>
      </c>
      <c r="S269" s="372">
        <v>45291</v>
      </c>
      <c r="U269" s="373"/>
    </row>
    <row r="270" spans="1:21" ht="20.25" x14ac:dyDescent="0.3">
      <c r="A270" s="230">
        <v>256</v>
      </c>
      <c r="B270" s="233" t="s">
        <v>228</v>
      </c>
      <c r="C270" s="230">
        <v>31350</v>
      </c>
      <c r="D270" s="230" t="s">
        <v>1896</v>
      </c>
      <c r="E270" s="230">
        <v>1963</v>
      </c>
      <c r="F270" s="230" t="s">
        <v>2122</v>
      </c>
      <c r="G270" s="371" t="s">
        <v>2089</v>
      </c>
      <c r="H270" s="230">
        <v>5</v>
      </c>
      <c r="I270" s="230">
        <v>2</v>
      </c>
      <c r="J270" s="230" t="s">
        <v>2122</v>
      </c>
      <c r="K270" s="222">
        <v>1593.1</v>
      </c>
      <c r="L270" s="222">
        <v>1592.6</v>
      </c>
      <c r="M270" s="222">
        <v>4294672.7699999996</v>
      </c>
      <c r="N270" s="222">
        <v>4294672.7699999996</v>
      </c>
      <c r="O270" s="222">
        <v>0</v>
      </c>
      <c r="P270" s="222">
        <v>0</v>
      </c>
      <c r="Q270" s="222">
        <v>0</v>
      </c>
      <c r="R270" s="372">
        <v>44927</v>
      </c>
      <c r="S270" s="372">
        <v>45291</v>
      </c>
      <c r="U270" s="373"/>
    </row>
    <row r="271" spans="1:21" ht="20.25" x14ac:dyDescent="0.3">
      <c r="A271" s="230">
        <v>257</v>
      </c>
      <c r="B271" s="233" t="s">
        <v>229</v>
      </c>
      <c r="C271" s="230">
        <v>31352</v>
      </c>
      <c r="D271" s="230" t="s">
        <v>1896</v>
      </c>
      <c r="E271" s="230">
        <v>1961</v>
      </c>
      <c r="F271" s="230" t="s">
        <v>2122</v>
      </c>
      <c r="G271" s="371" t="s">
        <v>2089</v>
      </c>
      <c r="H271" s="230">
        <v>4</v>
      </c>
      <c r="I271" s="230">
        <v>4</v>
      </c>
      <c r="J271" s="230" t="s">
        <v>2122</v>
      </c>
      <c r="K271" s="222">
        <v>3342</v>
      </c>
      <c r="L271" s="222">
        <v>2523.6</v>
      </c>
      <c r="M271" s="222">
        <v>7763756.2699999996</v>
      </c>
      <c r="N271" s="222">
        <v>7763756.2699999996</v>
      </c>
      <c r="O271" s="222">
        <v>0</v>
      </c>
      <c r="P271" s="222">
        <v>0</v>
      </c>
      <c r="Q271" s="222">
        <v>0</v>
      </c>
      <c r="R271" s="372">
        <v>44927</v>
      </c>
      <c r="S271" s="372">
        <v>45291</v>
      </c>
      <c r="U271" s="373"/>
    </row>
    <row r="272" spans="1:21" ht="20.25" x14ac:dyDescent="0.3">
      <c r="A272" s="230">
        <v>258</v>
      </c>
      <c r="B272" s="233" t="s">
        <v>230</v>
      </c>
      <c r="C272" s="230">
        <v>31353</v>
      </c>
      <c r="D272" s="230" t="s">
        <v>1896</v>
      </c>
      <c r="E272" s="230">
        <v>1960</v>
      </c>
      <c r="F272" s="230" t="s">
        <v>2122</v>
      </c>
      <c r="G272" s="371" t="s">
        <v>2089</v>
      </c>
      <c r="H272" s="230">
        <v>4</v>
      </c>
      <c r="I272" s="230">
        <v>4</v>
      </c>
      <c r="J272" s="230" t="s">
        <v>2122</v>
      </c>
      <c r="K272" s="222">
        <v>3415.9</v>
      </c>
      <c r="L272" s="222">
        <v>2449.1</v>
      </c>
      <c r="M272" s="222">
        <v>7719144.5</v>
      </c>
      <c r="N272" s="222">
        <v>7719144.5</v>
      </c>
      <c r="O272" s="222">
        <v>0</v>
      </c>
      <c r="P272" s="222">
        <v>0</v>
      </c>
      <c r="Q272" s="222">
        <v>0</v>
      </c>
      <c r="R272" s="372">
        <v>44927</v>
      </c>
      <c r="S272" s="372">
        <v>45291</v>
      </c>
      <c r="U272" s="373"/>
    </row>
    <row r="273" spans="1:21" ht="20.25" x14ac:dyDescent="0.3">
      <c r="A273" s="230">
        <v>259</v>
      </c>
      <c r="B273" s="233" t="s">
        <v>231</v>
      </c>
      <c r="C273" s="230">
        <v>31354</v>
      </c>
      <c r="D273" s="230" t="s">
        <v>1896</v>
      </c>
      <c r="E273" s="230">
        <v>1962</v>
      </c>
      <c r="F273" s="230" t="s">
        <v>2122</v>
      </c>
      <c r="G273" s="371" t="s">
        <v>2089</v>
      </c>
      <c r="H273" s="230">
        <v>4</v>
      </c>
      <c r="I273" s="230">
        <v>2</v>
      </c>
      <c r="J273" s="230" t="s">
        <v>2122</v>
      </c>
      <c r="K273" s="222">
        <v>1751.1</v>
      </c>
      <c r="L273" s="222">
        <v>1315.9</v>
      </c>
      <c r="M273" s="222">
        <v>4162238.0399999996</v>
      </c>
      <c r="N273" s="222">
        <v>4162238.0399999996</v>
      </c>
      <c r="O273" s="222">
        <v>0</v>
      </c>
      <c r="P273" s="222">
        <v>0</v>
      </c>
      <c r="Q273" s="222">
        <v>0</v>
      </c>
      <c r="R273" s="372">
        <v>44927</v>
      </c>
      <c r="S273" s="372">
        <v>45291</v>
      </c>
      <c r="U273" s="373"/>
    </row>
    <row r="274" spans="1:21" ht="20.25" x14ac:dyDescent="0.3">
      <c r="A274" s="230">
        <v>260</v>
      </c>
      <c r="B274" s="233" t="s">
        <v>1575</v>
      </c>
      <c r="C274" s="230">
        <v>31419</v>
      </c>
      <c r="D274" s="230" t="s">
        <v>1896</v>
      </c>
      <c r="E274" s="230">
        <v>1991</v>
      </c>
      <c r="F274" s="230" t="s">
        <v>2122</v>
      </c>
      <c r="G274" s="371" t="s">
        <v>2088</v>
      </c>
      <c r="H274" s="230">
        <v>9</v>
      </c>
      <c r="I274" s="230">
        <v>1</v>
      </c>
      <c r="J274" s="230">
        <v>1</v>
      </c>
      <c r="K274" s="222">
        <v>2724.4</v>
      </c>
      <c r="L274" s="222">
        <v>2169.6999999999998</v>
      </c>
      <c r="M274" s="222">
        <v>2431646.0199999996</v>
      </c>
      <c r="N274" s="222">
        <v>2431646.0199999996</v>
      </c>
      <c r="O274" s="222">
        <v>0</v>
      </c>
      <c r="P274" s="222">
        <v>0</v>
      </c>
      <c r="Q274" s="222">
        <v>0</v>
      </c>
      <c r="R274" s="372">
        <v>44927</v>
      </c>
      <c r="S274" s="372">
        <v>45291</v>
      </c>
      <c r="U274" s="373"/>
    </row>
    <row r="275" spans="1:21" ht="20.25" x14ac:dyDescent="0.3">
      <c r="A275" s="230">
        <v>261</v>
      </c>
      <c r="B275" s="233" t="s">
        <v>261</v>
      </c>
      <c r="C275" s="230">
        <v>31559</v>
      </c>
      <c r="D275" s="230" t="s">
        <v>1896</v>
      </c>
      <c r="E275" s="230">
        <v>1962</v>
      </c>
      <c r="F275" s="230" t="s">
        <v>2122</v>
      </c>
      <c r="G275" s="371" t="s">
        <v>2089</v>
      </c>
      <c r="H275" s="230">
        <v>5</v>
      </c>
      <c r="I275" s="230">
        <v>4</v>
      </c>
      <c r="J275" s="230" t="s">
        <v>2122</v>
      </c>
      <c r="K275" s="222">
        <v>3919.3</v>
      </c>
      <c r="L275" s="222">
        <v>3206.4</v>
      </c>
      <c r="M275" s="222">
        <v>8059303.0199999996</v>
      </c>
      <c r="N275" s="222">
        <v>8059303.0199999996</v>
      </c>
      <c r="O275" s="222">
        <v>0</v>
      </c>
      <c r="P275" s="222">
        <v>0</v>
      </c>
      <c r="Q275" s="222">
        <v>0</v>
      </c>
      <c r="R275" s="372">
        <v>44927</v>
      </c>
      <c r="S275" s="372">
        <v>45291</v>
      </c>
      <c r="U275" s="373"/>
    </row>
    <row r="276" spans="1:21" ht="20.25" x14ac:dyDescent="0.3">
      <c r="A276" s="230">
        <v>262</v>
      </c>
      <c r="B276" s="233" t="s">
        <v>262</v>
      </c>
      <c r="C276" s="230">
        <v>31560</v>
      </c>
      <c r="D276" s="230" t="s">
        <v>1896</v>
      </c>
      <c r="E276" s="230">
        <v>1964</v>
      </c>
      <c r="F276" s="230" t="s">
        <v>2122</v>
      </c>
      <c r="G276" s="371" t="s">
        <v>2089</v>
      </c>
      <c r="H276" s="230">
        <v>4</v>
      </c>
      <c r="I276" s="230">
        <v>2</v>
      </c>
      <c r="J276" s="230" t="s">
        <v>2122</v>
      </c>
      <c r="K276" s="222">
        <v>1625.4</v>
      </c>
      <c r="L276" s="222">
        <v>1269.5999999999999</v>
      </c>
      <c r="M276" s="222">
        <v>4251678.2</v>
      </c>
      <c r="N276" s="222">
        <v>4251678.2</v>
      </c>
      <c r="O276" s="222">
        <v>0</v>
      </c>
      <c r="P276" s="222">
        <v>0</v>
      </c>
      <c r="Q276" s="222">
        <v>0</v>
      </c>
      <c r="R276" s="372">
        <v>44927</v>
      </c>
      <c r="S276" s="372">
        <v>45291</v>
      </c>
      <c r="U276" s="373"/>
    </row>
    <row r="277" spans="1:21" ht="20.25" x14ac:dyDescent="0.3">
      <c r="A277" s="230">
        <v>263</v>
      </c>
      <c r="B277" s="233" t="s">
        <v>263</v>
      </c>
      <c r="C277" s="230">
        <v>31561</v>
      </c>
      <c r="D277" s="230" t="s">
        <v>1896</v>
      </c>
      <c r="E277" s="230">
        <v>1964</v>
      </c>
      <c r="F277" s="230" t="s">
        <v>2122</v>
      </c>
      <c r="G277" s="371" t="s">
        <v>2089</v>
      </c>
      <c r="H277" s="230">
        <v>5</v>
      </c>
      <c r="I277" s="230">
        <v>2</v>
      </c>
      <c r="J277" s="230" t="s">
        <v>2122</v>
      </c>
      <c r="K277" s="222">
        <v>2059.5</v>
      </c>
      <c r="L277" s="222">
        <v>1570.32</v>
      </c>
      <c r="M277" s="222">
        <v>3911107.1400000006</v>
      </c>
      <c r="N277" s="222">
        <v>3911107.1400000006</v>
      </c>
      <c r="O277" s="222">
        <v>0</v>
      </c>
      <c r="P277" s="222">
        <v>0</v>
      </c>
      <c r="Q277" s="222">
        <v>0</v>
      </c>
      <c r="R277" s="372">
        <v>44927</v>
      </c>
      <c r="S277" s="372">
        <v>45291</v>
      </c>
      <c r="U277" s="373"/>
    </row>
    <row r="278" spans="1:21" ht="20.25" x14ac:dyDescent="0.3">
      <c r="A278" s="230">
        <v>264</v>
      </c>
      <c r="B278" s="233" t="s">
        <v>265</v>
      </c>
      <c r="C278" s="230">
        <v>31565</v>
      </c>
      <c r="D278" s="230" t="s">
        <v>1896</v>
      </c>
      <c r="E278" s="230">
        <v>1963</v>
      </c>
      <c r="F278" s="230" t="s">
        <v>2122</v>
      </c>
      <c r="G278" s="371" t="s">
        <v>2089</v>
      </c>
      <c r="H278" s="230">
        <v>5</v>
      </c>
      <c r="I278" s="230">
        <v>4</v>
      </c>
      <c r="J278" s="230" t="s">
        <v>2122</v>
      </c>
      <c r="K278" s="222">
        <v>4177.6000000000004</v>
      </c>
      <c r="L278" s="222">
        <v>3085.2</v>
      </c>
      <c r="M278" s="222">
        <v>8096520.4399999995</v>
      </c>
      <c r="N278" s="222">
        <v>8096520.4399999995</v>
      </c>
      <c r="O278" s="222">
        <v>0</v>
      </c>
      <c r="P278" s="222">
        <v>0</v>
      </c>
      <c r="Q278" s="222">
        <v>0</v>
      </c>
      <c r="R278" s="372">
        <v>44927</v>
      </c>
      <c r="S278" s="372">
        <v>45291</v>
      </c>
      <c r="U278" s="373"/>
    </row>
    <row r="279" spans="1:21" ht="20.25" x14ac:dyDescent="0.3">
      <c r="A279" s="230">
        <v>265</v>
      </c>
      <c r="B279" s="233" t="s">
        <v>266</v>
      </c>
      <c r="C279" s="230">
        <v>31566</v>
      </c>
      <c r="D279" s="230" t="s">
        <v>1896</v>
      </c>
      <c r="E279" s="230">
        <v>1964</v>
      </c>
      <c r="F279" s="230" t="s">
        <v>2122</v>
      </c>
      <c r="G279" s="371" t="s">
        <v>2089</v>
      </c>
      <c r="H279" s="230">
        <v>5</v>
      </c>
      <c r="I279" s="230">
        <v>2</v>
      </c>
      <c r="J279" s="230" t="s">
        <v>2122</v>
      </c>
      <c r="K279" s="222">
        <v>1982.26</v>
      </c>
      <c r="L279" s="222">
        <v>1526.24</v>
      </c>
      <c r="M279" s="222">
        <v>4238464.8199999994</v>
      </c>
      <c r="N279" s="222">
        <v>4238464.8199999994</v>
      </c>
      <c r="O279" s="222">
        <v>0</v>
      </c>
      <c r="P279" s="222">
        <v>0</v>
      </c>
      <c r="Q279" s="222">
        <v>0</v>
      </c>
      <c r="R279" s="372">
        <v>44927</v>
      </c>
      <c r="S279" s="372">
        <v>45291</v>
      </c>
      <c r="U279" s="373"/>
    </row>
    <row r="280" spans="1:21" ht="20.25" x14ac:dyDescent="0.3">
      <c r="A280" s="230">
        <v>266</v>
      </c>
      <c r="B280" s="233" t="s">
        <v>268</v>
      </c>
      <c r="C280" s="230">
        <v>31571</v>
      </c>
      <c r="D280" s="230" t="s">
        <v>1896</v>
      </c>
      <c r="E280" s="230">
        <v>1965</v>
      </c>
      <c r="F280" s="230" t="s">
        <v>2122</v>
      </c>
      <c r="G280" s="371" t="s">
        <v>2088</v>
      </c>
      <c r="H280" s="230">
        <v>5</v>
      </c>
      <c r="I280" s="230">
        <v>4</v>
      </c>
      <c r="J280" s="230" t="s">
        <v>2122</v>
      </c>
      <c r="K280" s="222">
        <v>4568.5</v>
      </c>
      <c r="L280" s="222">
        <v>3568.5</v>
      </c>
      <c r="M280" s="222">
        <v>7859544.3399999999</v>
      </c>
      <c r="N280" s="222">
        <v>7859544.3399999999</v>
      </c>
      <c r="O280" s="222">
        <v>0</v>
      </c>
      <c r="P280" s="222">
        <v>0</v>
      </c>
      <c r="Q280" s="222">
        <v>0</v>
      </c>
      <c r="R280" s="372">
        <v>44927</v>
      </c>
      <c r="S280" s="372">
        <v>45291</v>
      </c>
      <c r="U280" s="373"/>
    </row>
    <row r="281" spans="1:21" ht="20.25" x14ac:dyDescent="0.3">
      <c r="A281" s="230">
        <v>267</v>
      </c>
      <c r="B281" s="233" t="s">
        <v>269</v>
      </c>
      <c r="C281" s="230">
        <v>31551</v>
      </c>
      <c r="D281" s="230" t="s">
        <v>1896</v>
      </c>
      <c r="E281" s="230">
        <v>1963</v>
      </c>
      <c r="F281" s="230" t="s">
        <v>2122</v>
      </c>
      <c r="G281" s="371" t="s">
        <v>2088</v>
      </c>
      <c r="H281" s="230">
        <v>5</v>
      </c>
      <c r="I281" s="230">
        <v>4</v>
      </c>
      <c r="J281" s="230" t="s">
        <v>2122</v>
      </c>
      <c r="K281" s="222">
        <v>4570.3</v>
      </c>
      <c r="L281" s="222">
        <v>3603.4</v>
      </c>
      <c r="M281" s="222">
        <v>7361674.790000001</v>
      </c>
      <c r="N281" s="222">
        <v>7361674.790000001</v>
      </c>
      <c r="O281" s="222">
        <v>0</v>
      </c>
      <c r="P281" s="222">
        <v>0</v>
      </c>
      <c r="Q281" s="222">
        <v>0</v>
      </c>
      <c r="R281" s="372">
        <v>44927</v>
      </c>
      <c r="S281" s="372">
        <v>45291</v>
      </c>
      <c r="U281" s="373"/>
    </row>
    <row r="282" spans="1:21" ht="20.25" x14ac:dyDescent="0.3">
      <c r="A282" s="230">
        <v>268</v>
      </c>
      <c r="B282" s="233" t="s">
        <v>270</v>
      </c>
      <c r="C282" s="230">
        <v>31576</v>
      </c>
      <c r="D282" s="230" t="s">
        <v>1896</v>
      </c>
      <c r="E282" s="230">
        <v>1965</v>
      </c>
      <c r="F282" s="230" t="s">
        <v>2122</v>
      </c>
      <c r="G282" s="371" t="s">
        <v>2088</v>
      </c>
      <c r="H282" s="230">
        <v>5</v>
      </c>
      <c r="I282" s="230">
        <v>4</v>
      </c>
      <c r="J282" s="230" t="s">
        <v>2122</v>
      </c>
      <c r="K282" s="222">
        <v>4657.7</v>
      </c>
      <c r="L282" s="222">
        <v>3569.56</v>
      </c>
      <c r="M282" s="222">
        <v>7738999.46</v>
      </c>
      <c r="N282" s="222">
        <v>7738999.46</v>
      </c>
      <c r="O282" s="222">
        <v>0</v>
      </c>
      <c r="P282" s="222">
        <v>0</v>
      </c>
      <c r="Q282" s="222">
        <v>0</v>
      </c>
      <c r="R282" s="372">
        <v>44927</v>
      </c>
      <c r="S282" s="372">
        <v>45291</v>
      </c>
      <c r="U282" s="373"/>
    </row>
    <row r="283" spans="1:21" ht="20.25" x14ac:dyDescent="0.3">
      <c r="A283" s="230">
        <v>269</v>
      </c>
      <c r="B283" s="233" t="s">
        <v>271</v>
      </c>
      <c r="C283" s="230">
        <v>31577</v>
      </c>
      <c r="D283" s="230" t="s">
        <v>1896</v>
      </c>
      <c r="E283" s="230">
        <v>1965</v>
      </c>
      <c r="F283" s="230" t="s">
        <v>2122</v>
      </c>
      <c r="G283" s="371" t="s">
        <v>2088</v>
      </c>
      <c r="H283" s="230">
        <v>5</v>
      </c>
      <c r="I283" s="230">
        <v>4</v>
      </c>
      <c r="J283" s="230" t="s">
        <v>2122</v>
      </c>
      <c r="K283" s="222">
        <v>4590.2</v>
      </c>
      <c r="L283" s="222">
        <v>3575.8</v>
      </c>
      <c r="M283" s="222">
        <v>7686470.4500000002</v>
      </c>
      <c r="N283" s="222">
        <v>7686470.4500000002</v>
      </c>
      <c r="O283" s="222">
        <v>0</v>
      </c>
      <c r="P283" s="222">
        <v>0</v>
      </c>
      <c r="Q283" s="222">
        <v>0</v>
      </c>
      <c r="R283" s="372">
        <v>44927</v>
      </c>
      <c r="S283" s="372">
        <v>45291</v>
      </c>
      <c r="U283" s="373"/>
    </row>
    <row r="284" spans="1:21" ht="20.25" x14ac:dyDescent="0.3">
      <c r="A284" s="230">
        <v>270</v>
      </c>
      <c r="B284" s="233" t="s">
        <v>272</v>
      </c>
      <c r="C284" s="230">
        <v>31578</v>
      </c>
      <c r="D284" s="230" t="s">
        <v>1896</v>
      </c>
      <c r="E284" s="230">
        <v>1965</v>
      </c>
      <c r="F284" s="230" t="s">
        <v>2122</v>
      </c>
      <c r="G284" s="371" t="s">
        <v>2088</v>
      </c>
      <c r="H284" s="230">
        <v>5</v>
      </c>
      <c r="I284" s="230">
        <v>4</v>
      </c>
      <c r="J284" s="230" t="s">
        <v>2122</v>
      </c>
      <c r="K284" s="222">
        <v>4509.5</v>
      </c>
      <c r="L284" s="222">
        <v>3553.1</v>
      </c>
      <c r="M284" s="222">
        <v>8761516.3200000022</v>
      </c>
      <c r="N284" s="222">
        <v>8761516.3200000022</v>
      </c>
      <c r="O284" s="222">
        <v>0</v>
      </c>
      <c r="P284" s="222">
        <v>0</v>
      </c>
      <c r="Q284" s="222">
        <v>0</v>
      </c>
      <c r="R284" s="372">
        <v>44927</v>
      </c>
      <c r="S284" s="372">
        <v>45291</v>
      </c>
      <c r="U284" s="373"/>
    </row>
    <row r="285" spans="1:21" ht="20.25" x14ac:dyDescent="0.3">
      <c r="A285" s="230">
        <v>271</v>
      </c>
      <c r="B285" s="233" t="s">
        <v>273</v>
      </c>
      <c r="C285" s="230">
        <v>31552</v>
      </c>
      <c r="D285" s="230" t="s">
        <v>1896</v>
      </c>
      <c r="E285" s="230">
        <v>1963</v>
      </c>
      <c r="F285" s="230" t="s">
        <v>2122</v>
      </c>
      <c r="G285" s="371" t="s">
        <v>2088</v>
      </c>
      <c r="H285" s="230">
        <v>5</v>
      </c>
      <c r="I285" s="230">
        <v>4</v>
      </c>
      <c r="J285" s="230" t="s">
        <v>2122</v>
      </c>
      <c r="K285" s="222">
        <v>4626.22</v>
      </c>
      <c r="L285" s="222">
        <v>3569.86</v>
      </c>
      <c r="M285" s="222">
        <v>7567383.2500000009</v>
      </c>
      <c r="N285" s="222">
        <v>7567383.2500000009</v>
      </c>
      <c r="O285" s="222">
        <v>0</v>
      </c>
      <c r="P285" s="222">
        <v>0</v>
      </c>
      <c r="Q285" s="222">
        <v>0</v>
      </c>
      <c r="R285" s="372">
        <v>44927</v>
      </c>
      <c r="S285" s="372">
        <v>45291</v>
      </c>
      <c r="U285" s="373"/>
    </row>
    <row r="286" spans="1:21" ht="20.25" x14ac:dyDescent="0.3">
      <c r="A286" s="230">
        <v>272</v>
      </c>
      <c r="B286" s="233" t="s">
        <v>274</v>
      </c>
      <c r="C286" s="230">
        <v>31555</v>
      </c>
      <c r="D286" s="230" t="s">
        <v>1896</v>
      </c>
      <c r="E286" s="230">
        <v>1964</v>
      </c>
      <c r="F286" s="230" t="s">
        <v>2122</v>
      </c>
      <c r="G286" s="371" t="s">
        <v>2088</v>
      </c>
      <c r="H286" s="230">
        <v>5</v>
      </c>
      <c r="I286" s="230">
        <v>4</v>
      </c>
      <c r="J286" s="230" t="s">
        <v>2122</v>
      </c>
      <c r="K286" s="222">
        <v>4566</v>
      </c>
      <c r="L286" s="222">
        <v>3510.3</v>
      </c>
      <c r="M286" s="222">
        <v>7619650.2700000005</v>
      </c>
      <c r="N286" s="222">
        <v>7619650.2700000005</v>
      </c>
      <c r="O286" s="222">
        <v>0</v>
      </c>
      <c r="P286" s="222">
        <v>0</v>
      </c>
      <c r="Q286" s="222">
        <v>0</v>
      </c>
      <c r="R286" s="372">
        <v>44927</v>
      </c>
      <c r="S286" s="372">
        <v>45291</v>
      </c>
      <c r="U286" s="373"/>
    </row>
    <row r="287" spans="1:21" ht="20.25" x14ac:dyDescent="0.3">
      <c r="A287" s="230">
        <v>273</v>
      </c>
      <c r="B287" s="233" t="s">
        <v>290</v>
      </c>
      <c r="C287" s="230">
        <v>31706</v>
      </c>
      <c r="D287" s="230" t="s">
        <v>1896</v>
      </c>
      <c r="E287" s="230">
        <v>1963</v>
      </c>
      <c r="F287" s="230" t="s">
        <v>2122</v>
      </c>
      <c r="G287" s="371" t="s">
        <v>2088</v>
      </c>
      <c r="H287" s="230">
        <v>5</v>
      </c>
      <c r="I287" s="230">
        <v>4</v>
      </c>
      <c r="J287" s="230" t="s">
        <v>2122</v>
      </c>
      <c r="K287" s="222">
        <v>4418.3999999999996</v>
      </c>
      <c r="L287" s="222">
        <v>3515.8</v>
      </c>
      <c r="M287" s="222">
        <v>7570688.5699999994</v>
      </c>
      <c r="N287" s="222">
        <v>7570688.5699999994</v>
      </c>
      <c r="O287" s="222">
        <v>0</v>
      </c>
      <c r="P287" s="222">
        <v>0</v>
      </c>
      <c r="Q287" s="222">
        <v>0</v>
      </c>
      <c r="R287" s="372">
        <v>44927</v>
      </c>
      <c r="S287" s="372">
        <v>45291</v>
      </c>
      <c r="U287" s="373"/>
    </row>
    <row r="288" spans="1:21" ht="20.25" x14ac:dyDescent="0.3">
      <c r="A288" s="230">
        <v>274</v>
      </c>
      <c r="B288" s="233" t="s">
        <v>291</v>
      </c>
      <c r="C288" s="230">
        <v>31707</v>
      </c>
      <c r="D288" s="230" t="s">
        <v>1896</v>
      </c>
      <c r="E288" s="230">
        <v>1964</v>
      </c>
      <c r="F288" s="230" t="s">
        <v>2122</v>
      </c>
      <c r="G288" s="371" t="s">
        <v>2088</v>
      </c>
      <c r="H288" s="230">
        <v>5</v>
      </c>
      <c r="I288" s="230">
        <v>4</v>
      </c>
      <c r="J288" s="230" t="s">
        <v>2122</v>
      </c>
      <c r="K288" s="222">
        <v>4516.3</v>
      </c>
      <c r="L288" s="222">
        <v>3523.7</v>
      </c>
      <c r="M288" s="222">
        <v>2772463.2800000003</v>
      </c>
      <c r="N288" s="222">
        <v>2772463.2800000003</v>
      </c>
      <c r="O288" s="222">
        <v>0</v>
      </c>
      <c r="P288" s="222">
        <v>0</v>
      </c>
      <c r="Q288" s="222">
        <v>0</v>
      </c>
      <c r="R288" s="372">
        <v>44927</v>
      </c>
      <c r="S288" s="372">
        <v>45291</v>
      </c>
      <c r="U288" s="373"/>
    </row>
    <row r="289" spans="1:21" ht="20.25" x14ac:dyDescent="0.3">
      <c r="A289" s="230">
        <v>275</v>
      </c>
      <c r="B289" s="233" t="s">
        <v>295</v>
      </c>
      <c r="C289" s="230">
        <v>31744</v>
      </c>
      <c r="D289" s="230" t="s">
        <v>1896</v>
      </c>
      <c r="E289" s="230">
        <v>1963</v>
      </c>
      <c r="F289" s="230" t="s">
        <v>2122</v>
      </c>
      <c r="G289" s="371" t="s">
        <v>2088</v>
      </c>
      <c r="H289" s="230">
        <v>5</v>
      </c>
      <c r="I289" s="230">
        <v>4</v>
      </c>
      <c r="J289" s="230" t="s">
        <v>2122</v>
      </c>
      <c r="K289" s="222">
        <v>4535.45</v>
      </c>
      <c r="L289" s="222">
        <v>3562.22</v>
      </c>
      <c r="M289" s="222">
        <v>7190444.0199999996</v>
      </c>
      <c r="N289" s="222">
        <v>7190444.0199999996</v>
      </c>
      <c r="O289" s="222">
        <v>0</v>
      </c>
      <c r="P289" s="222">
        <v>0</v>
      </c>
      <c r="Q289" s="222">
        <v>0</v>
      </c>
      <c r="R289" s="372">
        <v>44927</v>
      </c>
      <c r="S289" s="372">
        <v>45291</v>
      </c>
      <c r="U289" s="373"/>
    </row>
    <row r="290" spans="1:21" ht="20.25" x14ac:dyDescent="0.3">
      <c r="A290" s="230">
        <v>276</v>
      </c>
      <c r="B290" s="233" t="s">
        <v>305</v>
      </c>
      <c r="C290" s="230">
        <v>31791</v>
      </c>
      <c r="D290" s="230" t="s">
        <v>1896</v>
      </c>
      <c r="E290" s="230">
        <v>1961</v>
      </c>
      <c r="F290" s="230" t="s">
        <v>2122</v>
      </c>
      <c r="G290" s="371" t="s">
        <v>2089</v>
      </c>
      <c r="H290" s="230">
        <v>5</v>
      </c>
      <c r="I290" s="230">
        <v>4</v>
      </c>
      <c r="J290" s="230" t="s">
        <v>2122</v>
      </c>
      <c r="K290" s="222">
        <v>4125.7</v>
      </c>
      <c r="L290" s="222">
        <v>3192.2</v>
      </c>
      <c r="M290" s="222">
        <v>7984374.5300000003</v>
      </c>
      <c r="N290" s="222">
        <v>7984374.5300000003</v>
      </c>
      <c r="O290" s="222">
        <v>0</v>
      </c>
      <c r="P290" s="222">
        <v>0</v>
      </c>
      <c r="Q290" s="222">
        <v>0</v>
      </c>
      <c r="R290" s="372">
        <v>44927</v>
      </c>
      <c r="S290" s="372">
        <v>45291</v>
      </c>
      <c r="U290" s="373"/>
    </row>
    <row r="291" spans="1:21" ht="20.25" x14ac:dyDescent="0.3">
      <c r="A291" s="230">
        <v>277</v>
      </c>
      <c r="B291" s="233" t="s">
        <v>306</v>
      </c>
      <c r="C291" s="230">
        <v>31793</v>
      </c>
      <c r="D291" s="230" t="s">
        <v>1896</v>
      </c>
      <c r="E291" s="230">
        <v>1963</v>
      </c>
      <c r="F291" s="230" t="s">
        <v>2122</v>
      </c>
      <c r="G291" s="371" t="s">
        <v>2089</v>
      </c>
      <c r="H291" s="230">
        <v>5</v>
      </c>
      <c r="I291" s="230">
        <v>2</v>
      </c>
      <c r="J291" s="230" t="s">
        <v>2122</v>
      </c>
      <c r="K291" s="222">
        <v>2029.8</v>
      </c>
      <c r="L291" s="222">
        <v>1567.9</v>
      </c>
      <c r="M291" s="222">
        <v>3954343.2</v>
      </c>
      <c r="N291" s="222">
        <v>3954343.2</v>
      </c>
      <c r="O291" s="222">
        <v>0</v>
      </c>
      <c r="P291" s="222">
        <v>0</v>
      </c>
      <c r="Q291" s="222">
        <v>0</v>
      </c>
      <c r="R291" s="372">
        <v>44927</v>
      </c>
      <c r="S291" s="372">
        <v>45291</v>
      </c>
      <c r="U291" s="373"/>
    </row>
    <row r="292" spans="1:21" ht="20.25" x14ac:dyDescent="0.3">
      <c r="A292" s="230">
        <v>278</v>
      </c>
      <c r="B292" s="233" t="s">
        <v>307</v>
      </c>
      <c r="C292" s="230">
        <v>31797</v>
      </c>
      <c r="D292" s="230" t="s">
        <v>1896</v>
      </c>
      <c r="E292" s="230">
        <v>1964</v>
      </c>
      <c r="F292" s="230" t="s">
        <v>2122</v>
      </c>
      <c r="G292" s="371" t="s">
        <v>2089</v>
      </c>
      <c r="H292" s="230">
        <v>5</v>
      </c>
      <c r="I292" s="230">
        <v>2</v>
      </c>
      <c r="J292" s="230" t="s">
        <v>2122</v>
      </c>
      <c r="K292" s="222">
        <v>2074.86</v>
      </c>
      <c r="L292" s="222">
        <v>1605.56</v>
      </c>
      <c r="M292" s="222">
        <v>3879794.4000000004</v>
      </c>
      <c r="N292" s="222">
        <v>3879794.4000000004</v>
      </c>
      <c r="O292" s="222">
        <v>0</v>
      </c>
      <c r="P292" s="222">
        <v>0</v>
      </c>
      <c r="Q292" s="222">
        <v>0</v>
      </c>
      <c r="R292" s="372">
        <v>44927</v>
      </c>
      <c r="S292" s="372">
        <v>45291</v>
      </c>
      <c r="U292" s="373"/>
    </row>
    <row r="293" spans="1:21" ht="20.25" x14ac:dyDescent="0.3">
      <c r="A293" s="230">
        <v>279</v>
      </c>
      <c r="B293" s="233" t="s">
        <v>308</v>
      </c>
      <c r="C293" s="230">
        <v>31800</v>
      </c>
      <c r="D293" s="230" t="s">
        <v>1896</v>
      </c>
      <c r="E293" s="230">
        <v>1963</v>
      </c>
      <c r="F293" s="230" t="s">
        <v>2122</v>
      </c>
      <c r="G293" s="371" t="s">
        <v>2089</v>
      </c>
      <c r="H293" s="230">
        <v>5</v>
      </c>
      <c r="I293" s="230">
        <v>2</v>
      </c>
      <c r="J293" s="230" t="s">
        <v>2122</v>
      </c>
      <c r="K293" s="222">
        <v>1609.7</v>
      </c>
      <c r="L293" s="222">
        <v>1609.3</v>
      </c>
      <c r="M293" s="222">
        <v>4285303.2</v>
      </c>
      <c r="N293" s="222">
        <v>4285303.2</v>
      </c>
      <c r="O293" s="222">
        <v>0</v>
      </c>
      <c r="P293" s="222">
        <v>0</v>
      </c>
      <c r="Q293" s="222">
        <v>0</v>
      </c>
      <c r="R293" s="372">
        <v>44927</v>
      </c>
      <c r="S293" s="372">
        <v>45291</v>
      </c>
      <c r="U293" s="373"/>
    </row>
    <row r="294" spans="1:21" ht="20.25" x14ac:dyDescent="0.3">
      <c r="A294" s="230">
        <v>280</v>
      </c>
      <c r="B294" s="233" t="s">
        <v>309</v>
      </c>
      <c r="C294" s="230">
        <v>31802</v>
      </c>
      <c r="D294" s="230" t="s">
        <v>1896</v>
      </c>
      <c r="E294" s="230">
        <v>1964</v>
      </c>
      <c r="F294" s="230" t="s">
        <v>2122</v>
      </c>
      <c r="G294" s="371" t="s">
        <v>2089</v>
      </c>
      <c r="H294" s="230">
        <v>5</v>
      </c>
      <c r="I294" s="230">
        <v>4</v>
      </c>
      <c r="J294" s="230" t="s">
        <v>2122</v>
      </c>
      <c r="K294" s="222">
        <v>3927.5</v>
      </c>
      <c r="L294" s="222">
        <v>3184.6</v>
      </c>
      <c r="M294" s="222">
        <v>8015976.5300000003</v>
      </c>
      <c r="N294" s="222">
        <v>8015976.5300000003</v>
      </c>
      <c r="O294" s="222">
        <v>0</v>
      </c>
      <c r="P294" s="222">
        <v>0</v>
      </c>
      <c r="Q294" s="222">
        <v>0</v>
      </c>
      <c r="R294" s="372">
        <v>44927</v>
      </c>
      <c r="S294" s="372">
        <v>45291</v>
      </c>
      <c r="U294" s="373"/>
    </row>
    <row r="295" spans="1:21" ht="20.25" x14ac:dyDescent="0.3">
      <c r="A295" s="230">
        <v>281</v>
      </c>
      <c r="B295" s="233" t="s">
        <v>310</v>
      </c>
      <c r="C295" s="230">
        <v>31803</v>
      </c>
      <c r="D295" s="230" t="s">
        <v>1896</v>
      </c>
      <c r="E295" s="230">
        <v>1963</v>
      </c>
      <c r="F295" s="230" t="s">
        <v>2122</v>
      </c>
      <c r="G295" s="371" t="s">
        <v>2089</v>
      </c>
      <c r="H295" s="230">
        <v>5</v>
      </c>
      <c r="I295" s="230">
        <v>2</v>
      </c>
      <c r="J295" s="230" t="s">
        <v>2122</v>
      </c>
      <c r="K295" s="222">
        <v>2042.35</v>
      </c>
      <c r="L295" s="222">
        <v>1596.32</v>
      </c>
      <c r="M295" s="222">
        <v>4446831.6000000006</v>
      </c>
      <c r="N295" s="222">
        <v>4446831.6000000006</v>
      </c>
      <c r="O295" s="222">
        <v>0</v>
      </c>
      <c r="P295" s="222">
        <v>0</v>
      </c>
      <c r="Q295" s="222">
        <v>0</v>
      </c>
      <c r="R295" s="372">
        <v>44927</v>
      </c>
      <c r="S295" s="372">
        <v>45291</v>
      </c>
      <c r="U295" s="373"/>
    </row>
    <row r="296" spans="1:21" ht="20.25" x14ac:dyDescent="0.3">
      <c r="A296" s="230">
        <v>282</v>
      </c>
      <c r="B296" s="233" t="s">
        <v>311</v>
      </c>
      <c r="C296" s="230">
        <v>31804</v>
      </c>
      <c r="D296" s="230" t="s">
        <v>1896</v>
      </c>
      <c r="E296" s="230">
        <v>1963</v>
      </c>
      <c r="F296" s="230" t="s">
        <v>2122</v>
      </c>
      <c r="G296" s="371" t="s">
        <v>2089</v>
      </c>
      <c r="H296" s="230">
        <v>5</v>
      </c>
      <c r="I296" s="230">
        <v>4</v>
      </c>
      <c r="J296" s="230" t="s">
        <v>2122</v>
      </c>
      <c r="K296" s="222">
        <v>4051.2</v>
      </c>
      <c r="L296" s="222">
        <v>3162.55</v>
      </c>
      <c r="M296" s="222">
        <v>8518474.4299999997</v>
      </c>
      <c r="N296" s="222">
        <v>8518474.4299999997</v>
      </c>
      <c r="O296" s="222">
        <v>0</v>
      </c>
      <c r="P296" s="222">
        <v>0</v>
      </c>
      <c r="Q296" s="222">
        <v>0</v>
      </c>
      <c r="R296" s="372">
        <v>44927</v>
      </c>
      <c r="S296" s="372">
        <v>45291</v>
      </c>
      <c r="U296" s="373"/>
    </row>
    <row r="297" spans="1:21" ht="20.25" x14ac:dyDescent="0.3">
      <c r="A297" s="230">
        <v>283</v>
      </c>
      <c r="B297" s="233" t="s">
        <v>312</v>
      </c>
      <c r="C297" s="230">
        <v>31783</v>
      </c>
      <c r="D297" s="230" t="s">
        <v>1896</v>
      </c>
      <c r="E297" s="230">
        <v>1963</v>
      </c>
      <c r="F297" s="230" t="s">
        <v>2122</v>
      </c>
      <c r="G297" s="371" t="s">
        <v>2088</v>
      </c>
      <c r="H297" s="230">
        <v>5</v>
      </c>
      <c r="I297" s="230">
        <v>4</v>
      </c>
      <c r="J297" s="230" t="s">
        <v>2122</v>
      </c>
      <c r="K297" s="222">
        <v>4568.6000000000004</v>
      </c>
      <c r="L297" s="222">
        <v>3556.9</v>
      </c>
      <c r="M297" s="222">
        <v>7669060.870000001</v>
      </c>
      <c r="N297" s="222">
        <v>7669060.870000001</v>
      </c>
      <c r="O297" s="222">
        <v>0</v>
      </c>
      <c r="P297" s="222">
        <v>0</v>
      </c>
      <c r="Q297" s="222">
        <v>0</v>
      </c>
      <c r="R297" s="372">
        <v>44927</v>
      </c>
      <c r="S297" s="372">
        <v>45291</v>
      </c>
      <c r="U297" s="373"/>
    </row>
    <row r="298" spans="1:21" ht="20.25" x14ac:dyDescent="0.3">
      <c r="A298" s="230">
        <v>284</v>
      </c>
      <c r="B298" s="233" t="s">
        <v>313</v>
      </c>
      <c r="C298" s="230">
        <v>31824</v>
      </c>
      <c r="D298" s="230" t="s">
        <v>1896</v>
      </c>
      <c r="E298" s="230">
        <v>1965</v>
      </c>
      <c r="F298" s="230" t="s">
        <v>2122</v>
      </c>
      <c r="G298" s="371" t="s">
        <v>2088</v>
      </c>
      <c r="H298" s="230">
        <v>5</v>
      </c>
      <c r="I298" s="230">
        <v>4</v>
      </c>
      <c r="J298" s="230" t="s">
        <v>2122</v>
      </c>
      <c r="K298" s="222">
        <v>4585.5</v>
      </c>
      <c r="L298" s="222">
        <v>3545.625</v>
      </c>
      <c r="M298" s="222">
        <v>8007852.6800000006</v>
      </c>
      <c r="N298" s="222">
        <v>8007852.6800000006</v>
      </c>
      <c r="O298" s="222">
        <v>0</v>
      </c>
      <c r="P298" s="222">
        <v>0</v>
      </c>
      <c r="Q298" s="222">
        <v>0</v>
      </c>
      <c r="R298" s="372">
        <v>44927</v>
      </c>
      <c r="S298" s="372">
        <v>45291</v>
      </c>
      <c r="U298" s="373"/>
    </row>
    <row r="299" spans="1:21" ht="20.25" x14ac:dyDescent="0.3">
      <c r="A299" s="230">
        <v>285</v>
      </c>
      <c r="B299" s="233" t="s">
        <v>2264</v>
      </c>
      <c r="C299" s="230">
        <v>31548</v>
      </c>
      <c r="D299" s="230" t="s">
        <v>1896</v>
      </c>
      <c r="E299" s="230">
        <v>1963</v>
      </c>
      <c r="F299" s="230" t="s">
        <v>2122</v>
      </c>
      <c r="G299" s="371" t="s">
        <v>2088</v>
      </c>
      <c r="H299" s="230">
        <v>5</v>
      </c>
      <c r="I299" s="230">
        <v>4</v>
      </c>
      <c r="J299" s="230" t="s">
        <v>2122</v>
      </c>
      <c r="K299" s="222">
        <v>4558.3</v>
      </c>
      <c r="L299" s="222">
        <v>3524.9</v>
      </c>
      <c r="M299" s="222">
        <v>527243.40999999992</v>
      </c>
      <c r="N299" s="222">
        <v>527243.40999999992</v>
      </c>
      <c r="O299" s="222">
        <v>0</v>
      </c>
      <c r="P299" s="222">
        <v>0</v>
      </c>
      <c r="Q299" s="222">
        <v>0</v>
      </c>
      <c r="R299" s="372">
        <v>44927</v>
      </c>
      <c r="S299" s="372">
        <v>45291</v>
      </c>
      <c r="U299" s="373"/>
    </row>
    <row r="300" spans="1:21" ht="20.25" x14ac:dyDescent="0.3">
      <c r="A300" s="230">
        <v>286</v>
      </c>
      <c r="B300" s="225" t="s">
        <v>2353</v>
      </c>
      <c r="C300" s="230">
        <v>31570</v>
      </c>
      <c r="D300" s="230" t="s">
        <v>1896</v>
      </c>
      <c r="E300" s="230">
        <v>1965</v>
      </c>
      <c r="F300" s="230" t="s">
        <v>2122</v>
      </c>
      <c r="G300" s="371" t="s">
        <v>2088</v>
      </c>
      <c r="H300" s="230">
        <v>5</v>
      </c>
      <c r="I300" s="230">
        <v>4</v>
      </c>
      <c r="J300" s="230" t="s">
        <v>2122</v>
      </c>
      <c r="K300" s="222">
        <v>4532.3999999999996</v>
      </c>
      <c r="L300" s="222">
        <v>3571.3</v>
      </c>
      <c r="M300" s="222">
        <v>502499.37999999989</v>
      </c>
      <c r="N300" s="222">
        <v>502499.37999999989</v>
      </c>
      <c r="O300" s="222">
        <v>0</v>
      </c>
      <c r="P300" s="222">
        <v>0</v>
      </c>
      <c r="Q300" s="222">
        <v>0</v>
      </c>
      <c r="R300" s="372">
        <v>44927</v>
      </c>
      <c r="S300" s="372">
        <v>45291</v>
      </c>
      <c r="U300" s="373"/>
    </row>
    <row r="301" spans="1:21" ht="20.25" x14ac:dyDescent="0.3">
      <c r="A301" s="230">
        <v>287</v>
      </c>
      <c r="B301" s="225" t="s">
        <v>2354</v>
      </c>
      <c r="C301" s="230">
        <v>31573</v>
      </c>
      <c r="D301" s="230" t="s">
        <v>1896</v>
      </c>
      <c r="E301" s="230">
        <v>1965</v>
      </c>
      <c r="F301" s="230" t="s">
        <v>2122</v>
      </c>
      <c r="G301" s="371" t="s">
        <v>2088</v>
      </c>
      <c r="H301" s="230">
        <v>5</v>
      </c>
      <c r="I301" s="230">
        <v>4</v>
      </c>
      <c r="J301" s="230" t="s">
        <v>2122</v>
      </c>
      <c r="K301" s="222">
        <v>4576.8</v>
      </c>
      <c r="L301" s="222">
        <v>3571.1</v>
      </c>
      <c r="M301" s="222">
        <v>572206.26</v>
      </c>
      <c r="N301" s="222">
        <v>572206.26</v>
      </c>
      <c r="O301" s="222">
        <v>0</v>
      </c>
      <c r="P301" s="222">
        <v>0</v>
      </c>
      <c r="Q301" s="222">
        <v>0</v>
      </c>
      <c r="R301" s="372">
        <v>44927</v>
      </c>
      <c r="S301" s="372">
        <v>45291</v>
      </c>
      <c r="U301" s="373"/>
    </row>
    <row r="302" spans="1:21" ht="20.25" x14ac:dyDescent="0.3">
      <c r="A302" s="230">
        <v>288</v>
      </c>
      <c r="B302" s="233" t="s">
        <v>322</v>
      </c>
      <c r="C302" s="230">
        <v>32027</v>
      </c>
      <c r="D302" s="230" t="s">
        <v>1896</v>
      </c>
      <c r="E302" s="230">
        <v>1965</v>
      </c>
      <c r="F302" s="230" t="s">
        <v>2122</v>
      </c>
      <c r="G302" s="371" t="s">
        <v>2089</v>
      </c>
      <c r="H302" s="230">
        <v>5</v>
      </c>
      <c r="I302" s="230">
        <v>4</v>
      </c>
      <c r="J302" s="230" t="s">
        <v>2122</v>
      </c>
      <c r="K302" s="222">
        <v>4150.3</v>
      </c>
      <c r="L302" s="222">
        <v>3234.8</v>
      </c>
      <c r="M302" s="222">
        <v>7460706.4499999993</v>
      </c>
      <c r="N302" s="222">
        <v>7460706.4499999993</v>
      </c>
      <c r="O302" s="222">
        <v>0</v>
      </c>
      <c r="P302" s="222">
        <v>0</v>
      </c>
      <c r="Q302" s="222">
        <v>0</v>
      </c>
      <c r="R302" s="372">
        <v>44927</v>
      </c>
      <c r="S302" s="372">
        <v>45291</v>
      </c>
      <c r="U302" s="373"/>
    </row>
    <row r="303" spans="1:21" ht="20.25" x14ac:dyDescent="0.3">
      <c r="A303" s="230">
        <v>289</v>
      </c>
      <c r="B303" s="233" t="s">
        <v>1718</v>
      </c>
      <c r="C303" s="230">
        <v>30749</v>
      </c>
      <c r="D303" s="230" t="s">
        <v>1896</v>
      </c>
      <c r="E303" s="230">
        <v>1993</v>
      </c>
      <c r="F303" s="230" t="s">
        <v>2122</v>
      </c>
      <c r="G303" s="371" t="s">
        <v>2088</v>
      </c>
      <c r="H303" s="230">
        <v>10</v>
      </c>
      <c r="I303" s="230">
        <v>3</v>
      </c>
      <c r="J303" s="230">
        <v>3</v>
      </c>
      <c r="K303" s="222">
        <v>10197.700000000001</v>
      </c>
      <c r="L303" s="222">
        <v>7172.6</v>
      </c>
      <c r="M303" s="222">
        <v>8258187.0900000008</v>
      </c>
      <c r="N303" s="222">
        <v>8258187.0900000008</v>
      </c>
      <c r="O303" s="222">
        <v>0</v>
      </c>
      <c r="P303" s="222">
        <v>0</v>
      </c>
      <c r="Q303" s="222">
        <v>0</v>
      </c>
      <c r="R303" s="372">
        <v>44927</v>
      </c>
      <c r="S303" s="372">
        <v>45291</v>
      </c>
      <c r="U303" s="373"/>
    </row>
    <row r="304" spans="1:21" ht="20.25" x14ac:dyDescent="0.3">
      <c r="A304" s="230">
        <v>290</v>
      </c>
      <c r="B304" s="233" t="s">
        <v>2263</v>
      </c>
      <c r="C304" s="230">
        <v>31951</v>
      </c>
      <c r="D304" s="230" t="s">
        <v>1896</v>
      </c>
      <c r="E304" s="230">
        <v>1980</v>
      </c>
      <c r="F304" s="230" t="s">
        <v>2122</v>
      </c>
      <c r="G304" s="371" t="s">
        <v>2088</v>
      </c>
      <c r="H304" s="230">
        <v>9</v>
      </c>
      <c r="I304" s="230">
        <v>3</v>
      </c>
      <c r="J304" s="230" t="s">
        <v>2122</v>
      </c>
      <c r="K304" s="222">
        <v>9074.2000000000007</v>
      </c>
      <c r="L304" s="222">
        <v>5890.4</v>
      </c>
      <c r="M304" s="222">
        <v>17065624.440000005</v>
      </c>
      <c r="N304" s="222">
        <v>17065624.440000005</v>
      </c>
      <c r="O304" s="222">
        <v>0</v>
      </c>
      <c r="P304" s="222">
        <v>0</v>
      </c>
      <c r="Q304" s="222">
        <v>0</v>
      </c>
      <c r="R304" s="372">
        <v>44927</v>
      </c>
      <c r="S304" s="372">
        <v>45291</v>
      </c>
      <c r="U304" s="373"/>
    </row>
    <row r="305" spans="1:21" ht="20.25" x14ac:dyDescent="0.3">
      <c r="A305" s="230">
        <v>291</v>
      </c>
      <c r="B305" s="233" t="s">
        <v>1554</v>
      </c>
      <c r="C305" s="230">
        <v>30590</v>
      </c>
      <c r="D305" s="230" t="s">
        <v>1896</v>
      </c>
      <c r="E305" s="230">
        <v>1971</v>
      </c>
      <c r="F305" s="230" t="s">
        <v>2122</v>
      </c>
      <c r="G305" s="371" t="s">
        <v>2088</v>
      </c>
      <c r="H305" s="230">
        <v>9</v>
      </c>
      <c r="I305" s="230">
        <v>4</v>
      </c>
      <c r="J305" s="230">
        <v>2</v>
      </c>
      <c r="K305" s="222">
        <v>9050.64</v>
      </c>
      <c r="L305" s="222">
        <v>6984.3</v>
      </c>
      <c r="M305" s="222">
        <v>5165636.8900000006</v>
      </c>
      <c r="N305" s="222">
        <v>5165636.8900000006</v>
      </c>
      <c r="O305" s="222">
        <v>0</v>
      </c>
      <c r="P305" s="222">
        <v>0</v>
      </c>
      <c r="Q305" s="222">
        <v>0</v>
      </c>
      <c r="R305" s="372">
        <v>44927</v>
      </c>
      <c r="S305" s="372">
        <v>45291</v>
      </c>
      <c r="U305" s="373"/>
    </row>
    <row r="306" spans="1:21" ht="20.25" x14ac:dyDescent="0.3">
      <c r="A306" s="230">
        <v>292</v>
      </c>
      <c r="B306" s="233" t="s">
        <v>1840</v>
      </c>
      <c r="C306" s="230">
        <v>30598</v>
      </c>
      <c r="D306" s="230" t="s">
        <v>1896</v>
      </c>
      <c r="E306" s="230">
        <v>1989</v>
      </c>
      <c r="F306" s="230" t="s">
        <v>2122</v>
      </c>
      <c r="G306" s="371" t="s">
        <v>2088</v>
      </c>
      <c r="H306" s="230">
        <v>9</v>
      </c>
      <c r="I306" s="230">
        <v>1</v>
      </c>
      <c r="J306" s="230" t="s">
        <v>2122</v>
      </c>
      <c r="K306" s="222">
        <v>2843.5</v>
      </c>
      <c r="L306" s="222">
        <v>2096.8000000000002</v>
      </c>
      <c r="M306" s="222">
        <v>4225457.29</v>
      </c>
      <c r="N306" s="222">
        <v>4225457.29</v>
      </c>
      <c r="O306" s="222">
        <v>0</v>
      </c>
      <c r="P306" s="222">
        <v>0</v>
      </c>
      <c r="Q306" s="222">
        <v>0</v>
      </c>
      <c r="R306" s="372">
        <v>44927</v>
      </c>
      <c r="S306" s="372">
        <v>45291</v>
      </c>
      <c r="U306" s="373"/>
    </row>
    <row r="307" spans="1:21" ht="20.25" x14ac:dyDescent="0.3">
      <c r="A307" s="230">
        <v>293</v>
      </c>
      <c r="B307" s="233" t="s">
        <v>1555</v>
      </c>
      <c r="C307" s="230">
        <v>30848</v>
      </c>
      <c r="D307" s="230" t="s">
        <v>1896</v>
      </c>
      <c r="E307" s="230">
        <v>1995</v>
      </c>
      <c r="F307" s="230" t="s">
        <v>2122</v>
      </c>
      <c r="G307" s="371" t="s">
        <v>2088</v>
      </c>
      <c r="H307" s="230">
        <v>10</v>
      </c>
      <c r="I307" s="230">
        <v>7</v>
      </c>
      <c r="J307" s="230">
        <v>7</v>
      </c>
      <c r="K307" s="222">
        <v>21007.4</v>
      </c>
      <c r="L307" s="222">
        <v>16326.41</v>
      </c>
      <c r="M307" s="222">
        <v>19310107.079999998</v>
      </c>
      <c r="N307" s="222">
        <v>19310107.079999998</v>
      </c>
      <c r="O307" s="222">
        <v>0</v>
      </c>
      <c r="P307" s="222">
        <v>0</v>
      </c>
      <c r="Q307" s="222">
        <v>0</v>
      </c>
      <c r="R307" s="372">
        <v>44927</v>
      </c>
      <c r="S307" s="372">
        <v>45291</v>
      </c>
      <c r="U307" s="373"/>
    </row>
    <row r="308" spans="1:21" ht="20.25" x14ac:dyDescent="0.3">
      <c r="A308" s="230">
        <v>294</v>
      </c>
      <c r="B308" s="233" t="s">
        <v>1811</v>
      </c>
      <c r="C308" s="230">
        <v>31933</v>
      </c>
      <c r="D308" s="230" t="s">
        <v>1896</v>
      </c>
      <c r="E308" s="230">
        <v>1996</v>
      </c>
      <c r="F308" s="230" t="s">
        <v>2122</v>
      </c>
      <c r="G308" s="371" t="s">
        <v>2089</v>
      </c>
      <c r="H308" s="230">
        <v>14</v>
      </c>
      <c r="I308" s="230">
        <v>1</v>
      </c>
      <c r="J308" s="230">
        <v>2</v>
      </c>
      <c r="K308" s="222">
        <v>6321</v>
      </c>
      <c r="L308" s="222">
        <v>4742.6000000000004</v>
      </c>
      <c r="M308" s="222">
        <v>5796286.9700000007</v>
      </c>
      <c r="N308" s="222">
        <v>5796286.9700000007</v>
      </c>
      <c r="O308" s="222">
        <v>0</v>
      </c>
      <c r="P308" s="222">
        <v>0</v>
      </c>
      <c r="Q308" s="222">
        <v>0</v>
      </c>
      <c r="R308" s="372">
        <v>44927</v>
      </c>
      <c r="S308" s="372">
        <v>45291</v>
      </c>
      <c r="U308" s="373"/>
    </row>
    <row r="309" spans="1:21" ht="20.25" x14ac:dyDescent="0.3">
      <c r="A309" s="230">
        <v>295</v>
      </c>
      <c r="B309" s="233" t="s">
        <v>1810</v>
      </c>
      <c r="C309" s="230">
        <v>31150</v>
      </c>
      <c r="D309" s="230" t="s">
        <v>1896</v>
      </c>
      <c r="E309" s="230">
        <v>1991</v>
      </c>
      <c r="F309" s="230" t="s">
        <v>2122</v>
      </c>
      <c r="G309" s="371" t="s">
        <v>2088</v>
      </c>
      <c r="H309" s="230">
        <v>9</v>
      </c>
      <c r="I309" s="230">
        <v>3</v>
      </c>
      <c r="J309" s="230">
        <v>3</v>
      </c>
      <c r="K309" s="222">
        <v>6171.9</v>
      </c>
      <c r="L309" s="222">
        <v>6171.9</v>
      </c>
      <c r="M309" s="222">
        <v>7248460.040000001</v>
      </c>
      <c r="N309" s="222">
        <v>7248460.040000001</v>
      </c>
      <c r="O309" s="222">
        <v>0</v>
      </c>
      <c r="P309" s="222">
        <v>0</v>
      </c>
      <c r="Q309" s="222">
        <v>0</v>
      </c>
      <c r="R309" s="372">
        <v>44927</v>
      </c>
      <c r="S309" s="372">
        <v>45291</v>
      </c>
      <c r="U309" s="373"/>
    </row>
    <row r="310" spans="1:21" ht="20.25" x14ac:dyDescent="0.3">
      <c r="A310" s="230">
        <v>296</v>
      </c>
      <c r="B310" s="233" t="s">
        <v>74</v>
      </c>
      <c r="C310" s="230">
        <v>31779</v>
      </c>
      <c r="D310" s="230" t="s">
        <v>1896</v>
      </c>
      <c r="E310" s="230">
        <v>1972</v>
      </c>
      <c r="F310" s="230" t="s">
        <v>2122</v>
      </c>
      <c r="G310" s="371" t="s">
        <v>2088</v>
      </c>
      <c r="H310" s="230">
        <v>12</v>
      </c>
      <c r="I310" s="230">
        <v>1</v>
      </c>
      <c r="J310" s="230">
        <v>2</v>
      </c>
      <c r="K310" s="222">
        <v>2935.89</v>
      </c>
      <c r="L310" s="222">
        <v>2363.2199999999998</v>
      </c>
      <c r="M310" s="222">
        <v>5877427.3799999999</v>
      </c>
      <c r="N310" s="222">
        <v>5877427.3799999999</v>
      </c>
      <c r="O310" s="222">
        <v>0</v>
      </c>
      <c r="P310" s="222">
        <v>0</v>
      </c>
      <c r="Q310" s="222">
        <v>0</v>
      </c>
      <c r="R310" s="372">
        <v>44927</v>
      </c>
      <c r="S310" s="372">
        <v>45291</v>
      </c>
      <c r="U310" s="373"/>
    </row>
    <row r="311" spans="1:21" ht="20.25" x14ac:dyDescent="0.3">
      <c r="A311" s="230">
        <v>297</v>
      </c>
      <c r="B311" s="233" t="s">
        <v>1812</v>
      </c>
      <c r="C311" s="230">
        <v>31973</v>
      </c>
      <c r="D311" s="230" t="s">
        <v>1896</v>
      </c>
      <c r="E311" s="230">
        <v>1995</v>
      </c>
      <c r="F311" s="230" t="s">
        <v>2122</v>
      </c>
      <c r="G311" s="371" t="s">
        <v>2088</v>
      </c>
      <c r="H311" s="230">
        <v>9</v>
      </c>
      <c r="I311" s="230">
        <v>1</v>
      </c>
      <c r="J311" s="230">
        <v>1</v>
      </c>
      <c r="K311" s="222">
        <v>2739.21</v>
      </c>
      <c r="L311" s="222">
        <v>2130.9</v>
      </c>
      <c r="M311" s="222">
        <v>2058368.3</v>
      </c>
      <c r="N311" s="222">
        <v>2058368.3</v>
      </c>
      <c r="O311" s="222">
        <v>0</v>
      </c>
      <c r="P311" s="222">
        <v>0</v>
      </c>
      <c r="Q311" s="222">
        <v>0</v>
      </c>
      <c r="R311" s="372">
        <v>44927</v>
      </c>
      <c r="S311" s="372">
        <v>45291</v>
      </c>
      <c r="U311" s="373"/>
    </row>
    <row r="312" spans="1:21" ht="20.25" x14ac:dyDescent="0.25">
      <c r="A312" s="231" t="s">
        <v>22</v>
      </c>
      <c r="B312" s="231"/>
      <c r="C312" s="263" t="s">
        <v>172</v>
      </c>
      <c r="D312" s="263" t="s">
        <v>172</v>
      </c>
      <c r="E312" s="263" t="s">
        <v>172</v>
      </c>
      <c r="F312" s="263" t="s">
        <v>172</v>
      </c>
      <c r="G312" s="263" t="s">
        <v>172</v>
      </c>
      <c r="H312" s="263" t="s">
        <v>172</v>
      </c>
      <c r="I312" s="263" t="s">
        <v>172</v>
      </c>
      <c r="J312" s="220">
        <v>38</v>
      </c>
      <c r="K312" s="220">
        <v>511238.63000000006</v>
      </c>
      <c r="L312" s="220">
        <v>390826.5909999999</v>
      </c>
      <c r="M312" s="220">
        <v>617869502.63999975</v>
      </c>
      <c r="N312" s="220">
        <v>617869502.63999975</v>
      </c>
      <c r="O312" s="220">
        <v>0</v>
      </c>
      <c r="P312" s="220">
        <v>0</v>
      </c>
      <c r="Q312" s="220">
        <v>0</v>
      </c>
      <c r="R312" s="263" t="s">
        <v>172</v>
      </c>
      <c r="S312" s="263" t="s">
        <v>172</v>
      </c>
      <c r="U312" s="373"/>
    </row>
    <row r="313" spans="1:21" ht="20.25" x14ac:dyDescent="0.3">
      <c r="A313" s="404" t="s">
        <v>1909</v>
      </c>
      <c r="B313" s="404"/>
      <c r="C313" s="404"/>
      <c r="D313" s="404"/>
      <c r="E313" s="404"/>
      <c r="F313" s="404"/>
      <c r="G313" s="404"/>
      <c r="H313" s="404"/>
      <c r="I313" s="404"/>
      <c r="J313" s="404"/>
      <c r="K313" s="404"/>
      <c r="L313" s="404"/>
      <c r="M313" s="404"/>
      <c r="N313" s="404"/>
      <c r="O313" s="404"/>
      <c r="P313" s="404"/>
      <c r="Q313" s="404"/>
      <c r="R313" s="404"/>
      <c r="S313" s="404"/>
      <c r="U313" s="373"/>
    </row>
    <row r="314" spans="1:21" ht="20.25" x14ac:dyDescent="0.3">
      <c r="A314" s="230">
        <v>298</v>
      </c>
      <c r="B314" s="229" t="s">
        <v>337</v>
      </c>
      <c r="C314" s="230">
        <v>32174</v>
      </c>
      <c r="D314" s="230" t="s">
        <v>1896</v>
      </c>
      <c r="E314" s="230">
        <v>1967</v>
      </c>
      <c r="F314" s="230" t="s">
        <v>2122</v>
      </c>
      <c r="G314" s="371" t="s">
        <v>2089</v>
      </c>
      <c r="H314" s="230">
        <v>4</v>
      </c>
      <c r="I314" s="230">
        <v>3</v>
      </c>
      <c r="J314" s="230" t="s">
        <v>2122</v>
      </c>
      <c r="K314" s="222">
        <v>2137.8000000000002</v>
      </c>
      <c r="L314" s="222">
        <v>1853.6</v>
      </c>
      <c r="M314" s="222">
        <v>3943268.4600000004</v>
      </c>
      <c r="N314" s="222">
        <v>3943268.4600000004</v>
      </c>
      <c r="O314" s="222">
        <v>0</v>
      </c>
      <c r="P314" s="222">
        <v>0</v>
      </c>
      <c r="Q314" s="222">
        <v>0</v>
      </c>
      <c r="R314" s="372">
        <v>44927</v>
      </c>
      <c r="S314" s="372">
        <v>45291</v>
      </c>
      <c r="U314" s="373"/>
    </row>
    <row r="315" spans="1:21" ht="20.25" x14ac:dyDescent="0.3">
      <c r="A315" s="230">
        <v>299</v>
      </c>
      <c r="B315" s="229" t="s">
        <v>49</v>
      </c>
      <c r="C315" s="230">
        <v>32158</v>
      </c>
      <c r="D315" s="230" t="s">
        <v>1896</v>
      </c>
      <c r="E315" s="230">
        <v>1972</v>
      </c>
      <c r="F315" s="230" t="s">
        <v>2122</v>
      </c>
      <c r="G315" s="371" t="s">
        <v>2089</v>
      </c>
      <c r="H315" s="230">
        <v>5</v>
      </c>
      <c r="I315" s="230">
        <v>4</v>
      </c>
      <c r="J315" s="230" t="s">
        <v>2122</v>
      </c>
      <c r="K315" s="222">
        <v>5496.3</v>
      </c>
      <c r="L315" s="222">
        <v>4199.1000000000004</v>
      </c>
      <c r="M315" s="222">
        <v>2760010.9400000004</v>
      </c>
      <c r="N315" s="222">
        <v>2760010.9400000004</v>
      </c>
      <c r="O315" s="222">
        <v>0</v>
      </c>
      <c r="P315" s="222">
        <v>0</v>
      </c>
      <c r="Q315" s="222">
        <v>0</v>
      </c>
      <c r="R315" s="372">
        <v>44927</v>
      </c>
      <c r="S315" s="372">
        <v>45291</v>
      </c>
      <c r="U315" s="373"/>
    </row>
    <row r="316" spans="1:21" ht="20.25" x14ac:dyDescent="0.3">
      <c r="A316" s="230">
        <v>300</v>
      </c>
      <c r="B316" s="229" t="s">
        <v>3313</v>
      </c>
      <c r="C316" s="230">
        <v>32160</v>
      </c>
      <c r="D316" s="230" t="s">
        <v>1896</v>
      </c>
      <c r="E316" s="230">
        <v>1970</v>
      </c>
      <c r="F316" s="230" t="s">
        <v>2122</v>
      </c>
      <c r="G316" s="371" t="s">
        <v>2088</v>
      </c>
      <c r="H316" s="230">
        <v>5</v>
      </c>
      <c r="I316" s="230">
        <v>4</v>
      </c>
      <c r="J316" s="230" t="s">
        <v>2122</v>
      </c>
      <c r="K316" s="222">
        <v>5511.4</v>
      </c>
      <c r="L316" s="222">
        <v>3531.5</v>
      </c>
      <c r="M316" s="222">
        <v>6211487.1100000003</v>
      </c>
      <c r="N316" s="222">
        <v>6211487.1100000003</v>
      </c>
      <c r="O316" s="222">
        <v>0</v>
      </c>
      <c r="P316" s="222">
        <v>0</v>
      </c>
      <c r="Q316" s="222">
        <v>0</v>
      </c>
      <c r="R316" s="372">
        <v>44927</v>
      </c>
      <c r="S316" s="372">
        <v>45291</v>
      </c>
      <c r="U316" s="373"/>
    </row>
    <row r="317" spans="1:21" ht="20.25" x14ac:dyDescent="0.3">
      <c r="A317" s="230">
        <v>301</v>
      </c>
      <c r="B317" s="231" t="s">
        <v>3314</v>
      </c>
      <c r="C317" s="230">
        <v>32164</v>
      </c>
      <c r="D317" s="230" t="s">
        <v>1896</v>
      </c>
      <c r="E317" s="230">
        <v>1971</v>
      </c>
      <c r="F317" s="230" t="s">
        <v>2122</v>
      </c>
      <c r="G317" s="371" t="s">
        <v>2088</v>
      </c>
      <c r="H317" s="230">
        <v>5</v>
      </c>
      <c r="I317" s="230">
        <v>2</v>
      </c>
      <c r="J317" s="230" t="s">
        <v>2122</v>
      </c>
      <c r="K317" s="222">
        <v>2365.9</v>
      </c>
      <c r="L317" s="222">
        <v>1469.3</v>
      </c>
      <c r="M317" s="222">
        <v>68344.479999999996</v>
      </c>
      <c r="N317" s="222">
        <v>68344.479999999996</v>
      </c>
      <c r="O317" s="222">
        <v>0</v>
      </c>
      <c r="P317" s="222">
        <v>0</v>
      </c>
      <c r="Q317" s="222">
        <v>0</v>
      </c>
      <c r="R317" s="372">
        <v>44927</v>
      </c>
      <c r="S317" s="372">
        <v>45291</v>
      </c>
      <c r="U317" s="373"/>
    </row>
    <row r="318" spans="1:21" ht="20.25" x14ac:dyDescent="0.3">
      <c r="A318" s="230">
        <v>302</v>
      </c>
      <c r="B318" s="231" t="s">
        <v>3315</v>
      </c>
      <c r="C318" s="230">
        <v>32149</v>
      </c>
      <c r="D318" s="230" t="s">
        <v>1896</v>
      </c>
      <c r="E318" s="230">
        <v>1970</v>
      </c>
      <c r="F318" s="230" t="s">
        <v>2122</v>
      </c>
      <c r="G318" s="371" t="s">
        <v>2088</v>
      </c>
      <c r="H318" s="230">
        <v>5</v>
      </c>
      <c r="I318" s="230">
        <v>4</v>
      </c>
      <c r="J318" s="230" t="s">
        <v>2122</v>
      </c>
      <c r="K318" s="222">
        <v>5550.7</v>
      </c>
      <c r="L318" s="222">
        <v>3570.8</v>
      </c>
      <c r="M318" s="222">
        <v>4970269.0199999996</v>
      </c>
      <c r="N318" s="222">
        <v>4970269.0199999996</v>
      </c>
      <c r="O318" s="222">
        <v>0</v>
      </c>
      <c r="P318" s="222">
        <v>0</v>
      </c>
      <c r="Q318" s="222">
        <v>0</v>
      </c>
      <c r="R318" s="372">
        <v>44927</v>
      </c>
      <c r="S318" s="372">
        <v>45291</v>
      </c>
      <c r="U318" s="373"/>
    </row>
    <row r="319" spans="1:21" ht="20.25" x14ac:dyDescent="0.3">
      <c r="A319" s="230">
        <v>303</v>
      </c>
      <c r="B319" s="231" t="s">
        <v>3316</v>
      </c>
      <c r="C319" s="230">
        <v>32152</v>
      </c>
      <c r="D319" s="230" t="s">
        <v>1896</v>
      </c>
      <c r="E319" s="230">
        <v>1973</v>
      </c>
      <c r="F319" s="230" t="s">
        <v>2122</v>
      </c>
      <c r="G319" s="371" t="s">
        <v>2088</v>
      </c>
      <c r="H319" s="230">
        <v>5</v>
      </c>
      <c r="I319" s="230">
        <v>5</v>
      </c>
      <c r="J319" s="230" t="s">
        <v>2122</v>
      </c>
      <c r="K319" s="222">
        <v>6840.5</v>
      </c>
      <c r="L319" s="222">
        <v>4409.0700000000006</v>
      </c>
      <c r="M319" s="222">
        <v>8706262.5999999996</v>
      </c>
      <c r="N319" s="222">
        <v>8706262.5999999996</v>
      </c>
      <c r="O319" s="222">
        <v>0</v>
      </c>
      <c r="P319" s="222">
        <v>0</v>
      </c>
      <c r="Q319" s="222">
        <v>0</v>
      </c>
      <c r="R319" s="372">
        <v>44927</v>
      </c>
      <c r="S319" s="372">
        <v>45291</v>
      </c>
      <c r="U319" s="373"/>
    </row>
    <row r="320" spans="1:21" ht="20.25" x14ac:dyDescent="0.3">
      <c r="A320" s="230">
        <v>304</v>
      </c>
      <c r="B320" s="231" t="s">
        <v>3317</v>
      </c>
      <c r="C320" s="230">
        <v>32153</v>
      </c>
      <c r="D320" s="230" t="s">
        <v>1896</v>
      </c>
      <c r="E320" s="230">
        <v>1970</v>
      </c>
      <c r="F320" s="230" t="s">
        <v>2122</v>
      </c>
      <c r="G320" s="371" t="s">
        <v>2088</v>
      </c>
      <c r="H320" s="230">
        <v>5</v>
      </c>
      <c r="I320" s="230">
        <v>4</v>
      </c>
      <c r="J320" s="230" t="s">
        <v>2122</v>
      </c>
      <c r="K320" s="222">
        <v>5544.4</v>
      </c>
      <c r="L320" s="222">
        <v>3608.8</v>
      </c>
      <c r="M320" s="222">
        <v>8255553.7300000004</v>
      </c>
      <c r="N320" s="222">
        <v>8255553.7300000004</v>
      </c>
      <c r="O320" s="222">
        <v>0</v>
      </c>
      <c r="P320" s="222">
        <v>0</v>
      </c>
      <c r="Q320" s="222">
        <v>0</v>
      </c>
      <c r="R320" s="372">
        <v>44927</v>
      </c>
      <c r="S320" s="372">
        <v>45291</v>
      </c>
      <c r="U320" s="373"/>
    </row>
    <row r="321" spans="1:21" ht="20.25" x14ac:dyDescent="0.3">
      <c r="A321" s="230">
        <v>305</v>
      </c>
      <c r="B321" s="231" t="s">
        <v>336</v>
      </c>
      <c r="C321" s="230">
        <v>32302</v>
      </c>
      <c r="D321" s="230" t="s">
        <v>1896</v>
      </c>
      <c r="E321" s="230">
        <v>1975</v>
      </c>
      <c r="F321" s="230" t="s">
        <v>2122</v>
      </c>
      <c r="G321" s="371" t="s">
        <v>2089</v>
      </c>
      <c r="H321" s="230">
        <v>5</v>
      </c>
      <c r="I321" s="230">
        <v>6</v>
      </c>
      <c r="J321" s="230" t="s">
        <v>2122</v>
      </c>
      <c r="K321" s="222">
        <v>4918.7</v>
      </c>
      <c r="L321" s="222">
        <v>4498</v>
      </c>
      <c r="M321" s="222">
        <v>6885013.8600000003</v>
      </c>
      <c r="N321" s="222">
        <v>6885013.8600000003</v>
      </c>
      <c r="O321" s="222">
        <v>0</v>
      </c>
      <c r="P321" s="222">
        <v>0</v>
      </c>
      <c r="Q321" s="222">
        <v>0</v>
      </c>
      <c r="R321" s="372">
        <v>44927</v>
      </c>
      <c r="S321" s="372">
        <v>45291</v>
      </c>
      <c r="U321" s="373"/>
    </row>
    <row r="322" spans="1:21" ht="20.25" x14ac:dyDescent="0.3">
      <c r="A322" s="230">
        <v>306</v>
      </c>
      <c r="B322" s="231" t="s">
        <v>1787</v>
      </c>
      <c r="C322" s="230">
        <v>32157</v>
      </c>
      <c r="D322" s="230" t="s">
        <v>1896</v>
      </c>
      <c r="E322" s="230">
        <v>1972</v>
      </c>
      <c r="F322" s="230" t="s">
        <v>2122</v>
      </c>
      <c r="G322" s="371" t="s">
        <v>2089</v>
      </c>
      <c r="H322" s="230">
        <v>5</v>
      </c>
      <c r="I322" s="230">
        <v>4</v>
      </c>
      <c r="J322" s="230" t="s">
        <v>2122</v>
      </c>
      <c r="K322" s="222">
        <v>5405.8</v>
      </c>
      <c r="L322" s="222">
        <v>2706</v>
      </c>
      <c r="M322" s="222">
        <v>3643858.4000000004</v>
      </c>
      <c r="N322" s="222">
        <v>3643858.4000000004</v>
      </c>
      <c r="O322" s="222">
        <v>0</v>
      </c>
      <c r="P322" s="222">
        <v>0</v>
      </c>
      <c r="Q322" s="222">
        <v>0</v>
      </c>
      <c r="R322" s="372">
        <v>44927</v>
      </c>
      <c r="S322" s="372">
        <v>45291</v>
      </c>
      <c r="U322" s="373"/>
    </row>
    <row r="323" spans="1:21" ht="20.25" x14ac:dyDescent="0.3">
      <c r="A323" s="230">
        <v>307</v>
      </c>
      <c r="B323" s="231" t="s">
        <v>1802</v>
      </c>
      <c r="C323" s="230">
        <v>32151</v>
      </c>
      <c r="D323" s="230" t="s">
        <v>1896</v>
      </c>
      <c r="E323" s="230">
        <v>1972</v>
      </c>
      <c r="F323" s="230" t="s">
        <v>2122</v>
      </c>
      <c r="G323" s="371" t="s">
        <v>2088</v>
      </c>
      <c r="H323" s="230">
        <v>5</v>
      </c>
      <c r="I323" s="230">
        <v>5</v>
      </c>
      <c r="J323" s="230" t="s">
        <v>2122</v>
      </c>
      <c r="K323" s="222">
        <v>7176.4</v>
      </c>
      <c r="L323" s="222">
        <v>4662.2999999999993</v>
      </c>
      <c r="M323" s="222">
        <v>7678765.4299999997</v>
      </c>
      <c r="N323" s="222">
        <v>7678765.4299999997</v>
      </c>
      <c r="O323" s="222">
        <v>0</v>
      </c>
      <c r="P323" s="222">
        <v>0</v>
      </c>
      <c r="Q323" s="222">
        <v>0</v>
      </c>
      <c r="R323" s="372">
        <v>44927</v>
      </c>
      <c r="S323" s="372">
        <v>45291</v>
      </c>
      <c r="U323" s="373"/>
    </row>
    <row r="324" spans="1:21" ht="20.25" x14ac:dyDescent="0.3">
      <c r="A324" s="230">
        <v>308</v>
      </c>
      <c r="B324" s="231" t="s">
        <v>1788</v>
      </c>
      <c r="C324" s="230">
        <v>32150</v>
      </c>
      <c r="D324" s="230" t="s">
        <v>1896</v>
      </c>
      <c r="E324" s="230">
        <v>1970</v>
      </c>
      <c r="F324" s="230" t="s">
        <v>2122</v>
      </c>
      <c r="G324" s="371" t="s">
        <v>2088</v>
      </c>
      <c r="H324" s="230">
        <v>5</v>
      </c>
      <c r="I324" s="230">
        <v>4</v>
      </c>
      <c r="J324" s="230" t="s">
        <v>2122</v>
      </c>
      <c r="K324" s="222">
        <v>5569.6</v>
      </c>
      <c r="L324" s="222">
        <v>3547.75</v>
      </c>
      <c r="M324" s="222">
        <v>3921900.5599999996</v>
      </c>
      <c r="N324" s="222">
        <v>3921900.5599999996</v>
      </c>
      <c r="O324" s="222">
        <v>0</v>
      </c>
      <c r="P324" s="222">
        <v>0</v>
      </c>
      <c r="Q324" s="222">
        <v>0</v>
      </c>
      <c r="R324" s="372">
        <v>44927</v>
      </c>
      <c r="S324" s="372">
        <v>45291</v>
      </c>
      <c r="U324" s="373"/>
    </row>
    <row r="325" spans="1:21" ht="20.25" x14ac:dyDescent="0.3">
      <c r="A325" s="230">
        <v>309</v>
      </c>
      <c r="B325" s="231" t="s">
        <v>1789</v>
      </c>
      <c r="C325" s="230">
        <v>32167</v>
      </c>
      <c r="D325" s="230" t="s">
        <v>1896</v>
      </c>
      <c r="E325" s="230">
        <v>1970</v>
      </c>
      <c r="F325" s="230" t="s">
        <v>2122</v>
      </c>
      <c r="G325" s="371" t="s">
        <v>2088</v>
      </c>
      <c r="H325" s="230">
        <v>5</v>
      </c>
      <c r="I325" s="230">
        <v>4</v>
      </c>
      <c r="J325" s="230" t="s">
        <v>2122</v>
      </c>
      <c r="K325" s="222">
        <v>5460.4</v>
      </c>
      <c r="L325" s="222">
        <v>3532.4</v>
      </c>
      <c r="M325" s="222">
        <v>6245709.5800000001</v>
      </c>
      <c r="N325" s="222">
        <v>6245709.5800000001</v>
      </c>
      <c r="O325" s="222">
        <v>0</v>
      </c>
      <c r="P325" s="222">
        <v>0</v>
      </c>
      <c r="Q325" s="222">
        <v>0</v>
      </c>
      <c r="R325" s="372">
        <v>44927</v>
      </c>
      <c r="S325" s="372">
        <v>45291</v>
      </c>
      <c r="U325" s="373"/>
    </row>
    <row r="326" spans="1:21" ht="20.25" x14ac:dyDescent="0.3">
      <c r="A326" s="230">
        <v>310</v>
      </c>
      <c r="B326" s="231" t="s">
        <v>1790</v>
      </c>
      <c r="C326" s="230">
        <v>32272</v>
      </c>
      <c r="D326" s="230" t="s">
        <v>1896</v>
      </c>
      <c r="E326" s="230">
        <v>1969</v>
      </c>
      <c r="F326" s="230" t="s">
        <v>2122</v>
      </c>
      <c r="G326" s="371" t="s">
        <v>2089</v>
      </c>
      <c r="H326" s="230">
        <v>5</v>
      </c>
      <c r="I326" s="230">
        <v>3</v>
      </c>
      <c r="J326" s="230" t="s">
        <v>2122</v>
      </c>
      <c r="K326" s="222">
        <v>3331.4</v>
      </c>
      <c r="L326" s="222">
        <v>2475.84</v>
      </c>
      <c r="M326" s="222">
        <v>5049922.8400000008</v>
      </c>
      <c r="N326" s="222">
        <v>5049922.8400000008</v>
      </c>
      <c r="O326" s="222">
        <v>0</v>
      </c>
      <c r="P326" s="222">
        <v>0</v>
      </c>
      <c r="Q326" s="222">
        <v>0</v>
      </c>
      <c r="R326" s="372">
        <v>44927</v>
      </c>
      <c r="S326" s="372">
        <v>45291</v>
      </c>
      <c r="U326" s="373"/>
    </row>
    <row r="327" spans="1:21" ht="20.25" x14ac:dyDescent="0.3">
      <c r="A327" s="230">
        <v>311</v>
      </c>
      <c r="B327" s="231" t="s">
        <v>1791</v>
      </c>
      <c r="C327" s="230">
        <v>32273</v>
      </c>
      <c r="D327" s="230" t="s">
        <v>1896</v>
      </c>
      <c r="E327" s="230">
        <v>1981</v>
      </c>
      <c r="F327" s="230" t="s">
        <v>2122</v>
      </c>
      <c r="G327" s="371" t="s">
        <v>2088</v>
      </c>
      <c r="H327" s="230">
        <v>5</v>
      </c>
      <c r="I327" s="230">
        <v>4</v>
      </c>
      <c r="J327" s="230" t="s">
        <v>2122</v>
      </c>
      <c r="K327" s="222">
        <v>6662.7</v>
      </c>
      <c r="L327" s="222">
        <v>4088.9</v>
      </c>
      <c r="M327" s="222">
        <v>6455657.2299999995</v>
      </c>
      <c r="N327" s="222">
        <v>6455657.2299999995</v>
      </c>
      <c r="O327" s="222">
        <v>0</v>
      </c>
      <c r="P327" s="222">
        <v>0</v>
      </c>
      <c r="Q327" s="222">
        <v>0</v>
      </c>
      <c r="R327" s="372">
        <v>44927</v>
      </c>
      <c r="S327" s="372">
        <v>45291</v>
      </c>
      <c r="U327" s="373"/>
    </row>
    <row r="328" spans="1:21" ht="20.25" x14ac:dyDescent="0.3">
      <c r="A328" s="230">
        <v>312</v>
      </c>
      <c r="B328" s="231" t="s">
        <v>1792</v>
      </c>
      <c r="C328" s="230">
        <v>32219</v>
      </c>
      <c r="D328" s="230" t="s">
        <v>1896</v>
      </c>
      <c r="E328" s="230">
        <v>1985</v>
      </c>
      <c r="F328" s="230" t="s">
        <v>2122</v>
      </c>
      <c r="G328" s="371" t="s">
        <v>2089</v>
      </c>
      <c r="H328" s="230">
        <v>5</v>
      </c>
      <c r="I328" s="230">
        <v>2</v>
      </c>
      <c r="J328" s="230" t="s">
        <v>2122</v>
      </c>
      <c r="K328" s="222">
        <v>2388</v>
      </c>
      <c r="L328" s="222">
        <v>1436.2</v>
      </c>
      <c r="M328" s="222">
        <v>3042230.4199999995</v>
      </c>
      <c r="N328" s="222">
        <v>3042230.4199999995</v>
      </c>
      <c r="O328" s="222">
        <v>0</v>
      </c>
      <c r="P328" s="222">
        <v>0</v>
      </c>
      <c r="Q328" s="222">
        <v>0</v>
      </c>
      <c r="R328" s="372">
        <v>44927</v>
      </c>
      <c r="S328" s="372">
        <v>45291</v>
      </c>
      <c r="U328" s="373"/>
    </row>
    <row r="329" spans="1:21" ht="20.25" x14ac:dyDescent="0.3">
      <c r="A329" s="230">
        <v>313</v>
      </c>
      <c r="B329" s="231" t="s">
        <v>1793</v>
      </c>
      <c r="C329" s="230">
        <v>32220</v>
      </c>
      <c r="D329" s="230" t="s">
        <v>1896</v>
      </c>
      <c r="E329" s="230">
        <v>1985</v>
      </c>
      <c r="F329" s="230" t="s">
        <v>2122</v>
      </c>
      <c r="G329" s="371" t="s">
        <v>2089</v>
      </c>
      <c r="H329" s="230">
        <v>5</v>
      </c>
      <c r="I329" s="230">
        <v>4</v>
      </c>
      <c r="J329" s="230" t="s">
        <v>2122</v>
      </c>
      <c r="K329" s="222">
        <v>4040.3</v>
      </c>
      <c r="L329" s="222">
        <v>2797.2</v>
      </c>
      <c r="M329" s="222">
        <v>4897247.79</v>
      </c>
      <c r="N329" s="222">
        <v>4897247.79</v>
      </c>
      <c r="O329" s="222">
        <v>0</v>
      </c>
      <c r="P329" s="222">
        <v>0</v>
      </c>
      <c r="Q329" s="222">
        <v>0</v>
      </c>
      <c r="R329" s="372">
        <v>44927</v>
      </c>
      <c r="S329" s="372">
        <v>45291</v>
      </c>
      <c r="U329" s="373"/>
    </row>
    <row r="330" spans="1:21" ht="20.25" x14ac:dyDescent="0.3">
      <c r="A330" s="230">
        <v>314</v>
      </c>
      <c r="B330" s="231" t="s">
        <v>1794</v>
      </c>
      <c r="C330" s="230">
        <v>32207</v>
      </c>
      <c r="D330" s="230" t="s">
        <v>1896</v>
      </c>
      <c r="E330" s="230">
        <v>1975</v>
      </c>
      <c r="F330" s="230" t="s">
        <v>2122</v>
      </c>
      <c r="G330" s="371" t="s">
        <v>2089</v>
      </c>
      <c r="H330" s="230">
        <v>5</v>
      </c>
      <c r="I330" s="230">
        <v>4</v>
      </c>
      <c r="J330" s="230" t="s">
        <v>2122</v>
      </c>
      <c r="K330" s="222">
        <v>5016.3</v>
      </c>
      <c r="L330" s="222">
        <v>3314.9</v>
      </c>
      <c r="M330" s="222">
        <v>6263496.0099999988</v>
      </c>
      <c r="N330" s="222">
        <v>6263496.0099999988</v>
      </c>
      <c r="O330" s="222">
        <v>0</v>
      </c>
      <c r="P330" s="222">
        <v>0</v>
      </c>
      <c r="Q330" s="222">
        <v>0</v>
      </c>
      <c r="R330" s="372">
        <v>44927</v>
      </c>
      <c r="S330" s="372">
        <v>45291</v>
      </c>
      <c r="U330" s="373"/>
    </row>
    <row r="331" spans="1:21" ht="20.25" x14ac:dyDescent="0.3">
      <c r="A331" s="230">
        <v>315</v>
      </c>
      <c r="B331" s="231" t="s">
        <v>1795</v>
      </c>
      <c r="C331" s="230">
        <v>32209</v>
      </c>
      <c r="D331" s="230" t="s">
        <v>1896</v>
      </c>
      <c r="E331" s="230">
        <v>1977</v>
      </c>
      <c r="F331" s="230" t="s">
        <v>2122</v>
      </c>
      <c r="G331" s="371" t="s">
        <v>2089</v>
      </c>
      <c r="H331" s="230">
        <v>5</v>
      </c>
      <c r="I331" s="230">
        <v>4</v>
      </c>
      <c r="J331" s="230" t="s">
        <v>2122</v>
      </c>
      <c r="K331" s="222">
        <v>5353.3</v>
      </c>
      <c r="L331" s="222">
        <v>3690.9</v>
      </c>
      <c r="M331" s="222">
        <v>5913432.9000000004</v>
      </c>
      <c r="N331" s="222">
        <v>5913432.9000000004</v>
      </c>
      <c r="O331" s="222">
        <v>0</v>
      </c>
      <c r="P331" s="222">
        <v>0</v>
      </c>
      <c r="Q331" s="222">
        <v>0</v>
      </c>
      <c r="R331" s="372">
        <v>44927</v>
      </c>
      <c r="S331" s="372">
        <v>45291</v>
      </c>
      <c r="U331" s="373"/>
    </row>
    <row r="332" spans="1:21" ht="20.25" x14ac:dyDescent="0.3">
      <c r="A332" s="230">
        <v>316</v>
      </c>
      <c r="B332" s="231" t="s">
        <v>1796</v>
      </c>
      <c r="C332" s="230">
        <v>32210</v>
      </c>
      <c r="D332" s="230" t="s">
        <v>1896</v>
      </c>
      <c r="E332" s="230">
        <v>1989</v>
      </c>
      <c r="F332" s="230" t="s">
        <v>2122</v>
      </c>
      <c r="G332" s="371" t="s">
        <v>2089</v>
      </c>
      <c r="H332" s="230">
        <v>5</v>
      </c>
      <c r="I332" s="230">
        <v>10</v>
      </c>
      <c r="J332" s="230" t="s">
        <v>2122</v>
      </c>
      <c r="K332" s="222">
        <v>10714.1</v>
      </c>
      <c r="L332" s="222">
        <v>6927.5999999999995</v>
      </c>
      <c r="M332" s="222">
        <v>12582319.230000002</v>
      </c>
      <c r="N332" s="222">
        <v>12582319.230000002</v>
      </c>
      <c r="O332" s="222">
        <v>0</v>
      </c>
      <c r="P332" s="222">
        <v>0</v>
      </c>
      <c r="Q332" s="222">
        <v>0</v>
      </c>
      <c r="R332" s="372">
        <v>44927</v>
      </c>
      <c r="S332" s="372">
        <v>45291</v>
      </c>
      <c r="U332" s="373"/>
    </row>
    <row r="333" spans="1:21" ht="20.25" x14ac:dyDescent="0.3">
      <c r="A333" s="230">
        <v>317</v>
      </c>
      <c r="B333" s="231" t="s">
        <v>1797</v>
      </c>
      <c r="C333" s="230">
        <v>32260</v>
      </c>
      <c r="D333" s="230" t="s">
        <v>1896</v>
      </c>
      <c r="E333" s="230">
        <v>1977</v>
      </c>
      <c r="F333" s="230" t="s">
        <v>2122</v>
      </c>
      <c r="G333" s="371" t="s">
        <v>2089</v>
      </c>
      <c r="H333" s="230">
        <v>5</v>
      </c>
      <c r="I333" s="230">
        <v>4</v>
      </c>
      <c r="J333" s="230" t="s">
        <v>2122</v>
      </c>
      <c r="K333" s="222">
        <v>3590</v>
      </c>
      <c r="L333" s="222">
        <v>3405.5</v>
      </c>
      <c r="M333" s="222">
        <v>4384189.9200000009</v>
      </c>
      <c r="N333" s="222">
        <v>4384189.9200000009</v>
      </c>
      <c r="O333" s="222">
        <v>0</v>
      </c>
      <c r="P333" s="222">
        <v>0</v>
      </c>
      <c r="Q333" s="222">
        <v>0</v>
      </c>
      <c r="R333" s="372">
        <v>44927</v>
      </c>
      <c r="S333" s="372">
        <v>45291</v>
      </c>
      <c r="U333" s="373"/>
    </row>
    <row r="334" spans="1:21" ht="20.25" x14ac:dyDescent="0.3">
      <c r="A334" s="230">
        <v>318</v>
      </c>
      <c r="B334" s="231" t="s">
        <v>1798</v>
      </c>
      <c r="C334" s="230">
        <v>32266</v>
      </c>
      <c r="D334" s="230" t="s">
        <v>1896</v>
      </c>
      <c r="E334" s="230">
        <v>1991</v>
      </c>
      <c r="F334" s="230" t="s">
        <v>2122</v>
      </c>
      <c r="G334" s="371" t="s">
        <v>2089</v>
      </c>
      <c r="H334" s="230">
        <v>5</v>
      </c>
      <c r="I334" s="230">
        <v>6</v>
      </c>
      <c r="J334" s="230" t="s">
        <v>2122</v>
      </c>
      <c r="K334" s="222">
        <v>4820.6000000000004</v>
      </c>
      <c r="L334" s="222">
        <v>4149.1000000000004</v>
      </c>
      <c r="M334" s="222">
        <v>7424518.0499999998</v>
      </c>
      <c r="N334" s="222">
        <v>7424518.0499999998</v>
      </c>
      <c r="O334" s="222">
        <v>0</v>
      </c>
      <c r="P334" s="222">
        <v>0</v>
      </c>
      <c r="Q334" s="222">
        <v>0</v>
      </c>
      <c r="R334" s="372">
        <v>44927</v>
      </c>
      <c r="S334" s="372">
        <v>45291</v>
      </c>
      <c r="U334" s="373"/>
    </row>
    <row r="335" spans="1:21" ht="20.25" x14ac:dyDescent="0.3">
      <c r="A335" s="230">
        <v>319</v>
      </c>
      <c r="B335" s="231" t="s">
        <v>1799</v>
      </c>
      <c r="C335" s="230">
        <v>32304</v>
      </c>
      <c r="D335" s="230" t="s">
        <v>1896</v>
      </c>
      <c r="E335" s="230">
        <v>1996</v>
      </c>
      <c r="F335" s="230" t="s">
        <v>2122</v>
      </c>
      <c r="G335" s="371" t="s">
        <v>2089</v>
      </c>
      <c r="H335" s="230">
        <v>5</v>
      </c>
      <c r="I335" s="230">
        <v>6</v>
      </c>
      <c r="J335" s="230" t="s">
        <v>2122</v>
      </c>
      <c r="K335" s="222">
        <v>3893</v>
      </c>
      <c r="L335" s="222">
        <v>3371.5</v>
      </c>
      <c r="M335" s="222">
        <v>5332643.43</v>
      </c>
      <c r="N335" s="222">
        <v>5332643.43</v>
      </c>
      <c r="O335" s="222">
        <v>0</v>
      </c>
      <c r="P335" s="222">
        <v>0</v>
      </c>
      <c r="Q335" s="222">
        <v>0</v>
      </c>
      <c r="R335" s="372">
        <v>44927</v>
      </c>
      <c r="S335" s="372">
        <v>45291</v>
      </c>
      <c r="U335" s="373"/>
    </row>
    <row r="336" spans="1:21" ht="20.25" x14ac:dyDescent="0.3">
      <c r="A336" s="230">
        <v>320</v>
      </c>
      <c r="B336" s="231" t="s">
        <v>1800</v>
      </c>
      <c r="C336" s="230">
        <v>32298</v>
      </c>
      <c r="D336" s="230" t="s">
        <v>1896</v>
      </c>
      <c r="E336" s="230">
        <v>1983</v>
      </c>
      <c r="F336" s="230" t="s">
        <v>2122</v>
      </c>
      <c r="G336" s="371" t="s">
        <v>2089</v>
      </c>
      <c r="H336" s="230">
        <v>5</v>
      </c>
      <c r="I336" s="230">
        <v>4</v>
      </c>
      <c r="J336" s="230" t="s">
        <v>2122</v>
      </c>
      <c r="K336" s="222">
        <v>3184.9</v>
      </c>
      <c r="L336" s="222">
        <v>2856.6</v>
      </c>
      <c r="M336" s="222">
        <v>4070017.1499999994</v>
      </c>
      <c r="N336" s="222">
        <v>4070017.1499999994</v>
      </c>
      <c r="O336" s="222">
        <v>0</v>
      </c>
      <c r="P336" s="222">
        <v>0</v>
      </c>
      <c r="Q336" s="222">
        <v>0</v>
      </c>
      <c r="R336" s="372">
        <v>44927</v>
      </c>
      <c r="S336" s="372">
        <v>45291</v>
      </c>
      <c r="U336" s="373"/>
    </row>
    <row r="337" spans="1:21" ht="20.25" x14ac:dyDescent="0.3">
      <c r="A337" s="230">
        <v>321</v>
      </c>
      <c r="B337" s="231" t="s">
        <v>1801</v>
      </c>
      <c r="C337" s="230">
        <v>32230</v>
      </c>
      <c r="D337" s="230" t="s">
        <v>1896</v>
      </c>
      <c r="E337" s="230">
        <v>1975</v>
      </c>
      <c r="F337" s="230" t="s">
        <v>2122</v>
      </c>
      <c r="G337" s="371" t="s">
        <v>2089</v>
      </c>
      <c r="H337" s="230">
        <v>5</v>
      </c>
      <c r="I337" s="230">
        <v>4</v>
      </c>
      <c r="J337" s="230" t="s">
        <v>2122</v>
      </c>
      <c r="K337" s="222">
        <v>3523.9</v>
      </c>
      <c r="L337" s="222">
        <v>3224.9</v>
      </c>
      <c r="M337" s="222">
        <v>5854882.6800000006</v>
      </c>
      <c r="N337" s="222">
        <v>5854882.6800000006</v>
      </c>
      <c r="O337" s="222">
        <v>0</v>
      </c>
      <c r="P337" s="222">
        <v>0</v>
      </c>
      <c r="Q337" s="222">
        <v>0</v>
      </c>
      <c r="R337" s="372">
        <v>44927</v>
      </c>
      <c r="S337" s="372">
        <v>45291</v>
      </c>
      <c r="U337" s="373"/>
    </row>
    <row r="338" spans="1:21" ht="20.25" x14ac:dyDescent="0.25">
      <c r="A338" s="231" t="s">
        <v>22</v>
      </c>
      <c r="B338" s="231"/>
      <c r="C338" s="263" t="s">
        <v>172</v>
      </c>
      <c r="D338" s="263" t="s">
        <v>172</v>
      </c>
      <c r="E338" s="263" t="s">
        <v>172</v>
      </c>
      <c r="F338" s="263" t="s">
        <v>172</v>
      </c>
      <c r="G338" s="263" t="s">
        <v>172</v>
      </c>
      <c r="H338" s="263" t="s">
        <v>172</v>
      </c>
      <c r="I338" s="263" t="s">
        <v>172</v>
      </c>
      <c r="J338" s="220">
        <v>0</v>
      </c>
      <c r="K338" s="220">
        <v>118496.40000000001</v>
      </c>
      <c r="L338" s="220">
        <v>83327.760000000009</v>
      </c>
      <c r="M338" s="220">
        <v>134561001.82000005</v>
      </c>
      <c r="N338" s="220">
        <v>134561001.82000005</v>
      </c>
      <c r="O338" s="220">
        <v>0</v>
      </c>
      <c r="P338" s="220">
        <v>0</v>
      </c>
      <c r="Q338" s="220">
        <v>0</v>
      </c>
      <c r="R338" s="263" t="s">
        <v>172</v>
      </c>
      <c r="S338" s="263" t="s">
        <v>172</v>
      </c>
      <c r="U338" s="373"/>
    </row>
    <row r="339" spans="1:21" ht="20.25" x14ac:dyDescent="0.3">
      <c r="A339" s="404" t="s">
        <v>1910</v>
      </c>
      <c r="B339" s="404"/>
      <c r="C339" s="404"/>
      <c r="D339" s="404"/>
      <c r="E339" s="404"/>
      <c r="F339" s="404"/>
      <c r="G339" s="404"/>
      <c r="H339" s="404"/>
      <c r="I339" s="404"/>
      <c r="J339" s="404"/>
      <c r="K339" s="404"/>
      <c r="L339" s="404"/>
      <c r="M339" s="404"/>
      <c r="N339" s="404"/>
      <c r="O339" s="404"/>
      <c r="P339" s="404"/>
      <c r="Q339" s="404"/>
      <c r="R339" s="404"/>
      <c r="S339" s="404"/>
      <c r="U339" s="373"/>
    </row>
    <row r="340" spans="1:21" ht="20.25" x14ac:dyDescent="0.3">
      <c r="A340" s="230">
        <v>322</v>
      </c>
      <c r="B340" s="233" t="s">
        <v>2179</v>
      </c>
      <c r="C340" s="230">
        <v>32591</v>
      </c>
      <c r="D340" s="230" t="s">
        <v>1896</v>
      </c>
      <c r="E340" s="230">
        <v>1992</v>
      </c>
      <c r="F340" s="230" t="s">
        <v>2122</v>
      </c>
      <c r="G340" s="371" t="s">
        <v>2088</v>
      </c>
      <c r="H340" s="230">
        <v>9</v>
      </c>
      <c r="I340" s="230">
        <v>2</v>
      </c>
      <c r="J340" s="230">
        <v>1</v>
      </c>
      <c r="K340" s="222">
        <v>6239.2</v>
      </c>
      <c r="L340" s="222">
        <v>4137.5</v>
      </c>
      <c r="M340" s="222">
        <v>2061126.7999999998</v>
      </c>
      <c r="N340" s="222">
        <v>2061126.7999999998</v>
      </c>
      <c r="O340" s="222">
        <v>0</v>
      </c>
      <c r="P340" s="222">
        <v>0</v>
      </c>
      <c r="Q340" s="222">
        <v>0</v>
      </c>
      <c r="R340" s="372">
        <v>44927</v>
      </c>
      <c r="S340" s="372">
        <v>45291</v>
      </c>
      <c r="U340" s="373"/>
    </row>
    <row r="341" spans="1:21" ht="20.25" x14ac:dyDescent="0.3">
      <c r="A341" s="230">
        <v>323</v>
      </c>
      <c r="B341" s="233" t="s">
        <v>2180</v>
      </c>
      <c r="C341" s="230">
        <v>32592</v>
      </c>
      <c r="D341" s="230" t="s">
        <v>1896</v>
      </c>
      <c r="E341" s="230">
        <v>1991</v>
      </c>
      <c r="F341" s="230" t="s">
        <v>2122</v>
      </c>
      <c r="G341" s="371" t="s">
        <v>2089</v>
      </c>
      <c r="H341" s="230">
        <v>9</v>
      </c>
      <c r="I341" s="230">
        <v>2</v>
      </c>
      <c r="J341" s="230">
        <v>1</v>
      </c>
      <c r="K341" s="222">
        <v>3831.4</v>
      </c>
      <c r="L341" s="222">
        <v>3215.5</v>
      </c>
      <c r="M341" s="222">
        <v>2061126.7999999998</v>
      </c>
      <c r="N341" s="222">
        <v>2061126.7999999998</v>
      </c>
      <c r="O341" s="222">
        <v>0</v>
      </c>
      <c r="P341" s="222">
        <v>0</v>
      </c>
      <c r="Q341" s="222">
        <v>0</v>
      </c>
      <c r="R341" s="372">
        <v>44927</v>
      </c>
      <c r="S341" s="372">
        <v>45291</v>
      </c>
      <c r="U341" s="373"/>
    </row>
    <row r="342" spans="1:21" ht="20.25" x14ac:dyDescent="0.3">
      <c r="A342" s="230">
        <v>324</v>
      </c>
      <c r="B342" s="233" t="s">
        <v>2181</v>
      </c>
      <c r="C342" s="230">
        <v>35365</v>
      </c>
      <c r="D342" s="230" t="s">
        <v>1896</v>
      </c>
      <c r="E342" s="230">
        <v>1974</v>
      </c>
      <c r="F342" s="230" t="s">
        <v>2122</v>
      </c>
      <c r="G342" s="371" t="s">
        <v>2088</v>
      </c>
      <c r="H342" s="230">
        <v>5</v>
      </c>
      <c r="I342" s="230">
        <v>4</v>
      </c>
      <c r="J342" s="230" t="s">
        <v>2122</v>
      </c>
      <c r="K342" s="222">
        <v>2756.1</v>
      </c>
      <c r="L342" s="222">
        <v>2756.1</v>
      </c>
      <c r="M342" s="222">
        <v>2638764.63</v>
      </c>
      <c r="N342" s="222">
        <v>2638764.63</v>
      </c>
      <c r="O342" s="222">
        <v>0</v>
      </c>
      <c r="P342" s="222">
        <v>0</v>
      </c>
      <c r="Q342" s="222">
        <v>0</v>
      </c>
      <c r="R342" s="372">
        <v>44927</v>
      </c>
      <c r="S342" s="372">
        <v>45291</v>
      </c>
      <c r="U342" s="373"/>
    </row>
    <row r="343" spans="1:21" ht="20.25" x14ac:dyDescent="0.3">
      <c r="A343" s="230">
        <v>325</v>
      </c>
      <c r="B343" s="233" t="s">
        <v>2178</v>
      </c>
      <c r="C343" s="230">
        <v>35457</v>
      </c>
      <c r="D343" s="230" t="s">
        <v>1896</v>
      </c>
      <c r="E343" s="230">
        <v>1958</v>
      </c>
      <c r="F343" s="230" t="s">
        <v>2122</v>
      </c>
      <c r="G343" s="371" t="s">
        <v>2089</v>
      </c>
      <c r="H343" s="230">
        <v>4</v>
      </c>
      <c r="I343" s="230">
        <v>2</v>
      </c>
      <c r="J343" s="230" t="s">
        <v>2122</v>
      </c>
      <c r="K343" s="222">
        <v>1270</v>
      </c>
      <c r="L343" s="222">
        <v>1126.9000000000001</v>
      </c>
      <c r="M343" s="222">
        <v>15338.9</v>
      </c>
      <c r="N343" s="222">
        <v>15338.9</v>
      </c>
      <c r="O343" s="222">
        <v>0</v>
      </c>
      <c r="P343" s="222">
        <v>0</v>
      </c>
      <c r="Q343" s="222">
        <v>0</v>
      </c>
      <c r="R343" s="372">
        <v>44927</v>
      </c>
      <c r="S343" s="372">
        <v>45291</v>
      </c>
      <c r="U343" s="373"/>
    </row>
    <row r="344" spans="1:21" ht="20.25" x14ac:dyDescent="0.3">
      <c r="A344" s="230">
        <v>326</v>
      </c>
      <c r="B344" s="233" t="s">
        <v>2184</v>
      </c>
      <c r="C344" s="230">
        <v>33246</v>
      </c>
      <c r="D344" s="230" t="s">
        <v>1896</v>
      </c>
      <c r="E344" s="230">
        <v>1980</v>
      </c>
      <c r="F344" s="230" t="s">
        <v>2122</v>
      </c>
      <c r="G344" s="371" t="s">
        <v>2088</v>
      </c>
      <c r="H344" s="230">
        <v>9</v>
      </c>
      <c r="I344" s="230">
        <v>11</v>
      </c>
      <c r="J344" s="230" t="s">
        <v>2122</v>
      </c>
      <c r="K344" s="222">
        <v>31776.5</v>
      </c>
      <c r="L344" s="222">
        <v>22149.8</v>
      </c>
      <c r="M344" s="222">
        <v>34580837.600000001</v>
      </c>
      <c r="N344" s="222">
        <v>34580837.600000001</v>
      </c>
      <c r="O344" s="222">
        <v>0</v>
      </c>
      <c r="P344" s="222">
        <v>0</v>
      </c>
      <c r="Q344" s="222">
        <v>0</v>
      </c>
      <c r="R344" s="372">
        <v>44927</v>
      </c>
      <c r="S344" s="372">
        <v>45291</v>
      </c>
      <c r="U344" s="373"/>
    </row>
    <row r="345" spans="1:21" ht="20.25" x14ac:dyDescent="0.3">
      <c r="A345" s="230">
        <v>327</v>
      </c>
      <c r="B345" s="233" t="s">
        <v>2183</v>
      </c>
      <c r="C345" s="230">
        <v>36073</v>
      </c>
      <c r="D345" s="230" t="s">
        <v>1896</v>
      </c>
      <c r="E345" s="230">
        <v>1938</v>
      </c>
      <c r="F345" s="230" t="s">
        <v>2122</v>
      </c>
      <c r="G345" s="371" t="s">
        <v>2089</v>
      </c>
      <c r="H345" s="230">
        <v>4</v>
      </c>
      <c r="I345" s="230">
        <v>3</v>
      </c>
      <c r="J345" s="230" t="s">
        <v>2122</v>
      </c>
      <c r="K345" s="222">
        <v>2223.6999999999998</v>
      </c>
      <c r="L345" s="222">
        <v>1551.5</v>
      </c>
      <c r="M345" s="222">
        <v>1173905.9899999998</v>
      </c>
      <c r="N345" s="222">
        <v>1173905.9899999998</v>
      </c>
      <c r="O345" s="222">
        <v>0</v>
      </c>
      <c r="P345" s="222">
        <v>0</v>
      </c>
      <c r="Q345" s="222">
        <v>0</v>
      </c>
      <c r="R345" s="372">
        <v>44927</v>
      </c>
      <c r="S345" s="372">
        <v>45291</v>
      </c>
      <c r="U345" s="373"/>
    </row>
    <row r="346" spans="1:21" ht="20.25" x14ac:dyDescent="0.3">
      <c r="A346" s="230">
        <v>328</v>
      </c>
      <c r="B346" s="233" t="s">
        <v>2182</v>
      </c>
      <c r="C346" s="230">
        <v>36431</v>
      </c>
      <c r="D346" s="230" t="s">
        <v>1896</v>
      </c>
      <c r="E346" s="230">
        <v>1955</v>
      </c>
      <c r="F346" s="230" t="s">
        <v>2122</v>
      </c>
      <c r="G346" s="371" t="s">
        <v>2089</v>
      </c>
      <c r="H346" s="230">
        <v>5</v>
      </c>
      <c r="I346" s="230">
        <v>4</v>
      </c>
      <c r="J346" s="230" t="s">
        <v>2122</v>
      </c>
      <c r="K346" s="222">
        <v>3605.8</v>
      </c>
      <c r="L346" s="222">
        <v>3137.4</v>
      </c>
      <c r="M346" s="222">
        <v>6481273.8699999992</v>
      </c>
      <c r="N346" s="222">
        <v>6481273.8699999992</v>
      </c>
      <c r="O346" s="222">
        <v>0</v>
      </c>
      <c r="P346" s="222">
        <v>0</v>
      </c>
      <c r="Q346" s="222">
        <v>0</v>
      </c>
      <c r="R346" s="372">
        <v>44927</v>
      </c>
      <c r="S346" s="372">
        <v>45291</v>
      </c>
      <c r="U346" s="373"/>
    </row>
    <row r="347" spans="1:21" ht="20.25" x14ac:dyDescent="0.3">
      <c r="A347" s="230">
        <v>329</v>
      </c>
      <c r="B347" s="233" t="s">
        <v>2607</v>
      </c>
      <c r="C347" s="230">
        <v>33103</v>
      </c>
      <c r="D347" s="230" t="s">
        <v>1896</v>
      </c>
      <c r="E347" s="230">
        <v>1989</v>
      </c>
      <c r="F347" s="230" t="s">
        <v>2122</v>
      </c>
      <c r="G347" s="371" t="s">
        <v>2089</v>
      </c>
      <c r="H347" s="230">
        <v>5</v>
      </c>
      <c r="I347" s="230">
        <v>2</v>
      </c>
      <c r="J347" s="230" t="s">
        <v>2122</v>
      </c>
      <c r="K347" s="222">
        <v>6194</v>
      </c>
      <c r="L347" s="222">
        <v>4301</v>
      </c>
      <c r="M347" s="222">
        <v>198448.8</v>
      </c>
      <c r="N347" s="222">
        <v>198448.8</v>
      </c>
      <c r="O347" s="222">
        <v>0</v>
      </c>
      <c r="P347" s="222">
        <v>0</v>
      </c>
      <c r="Q347" s="222">
        <v>0</v>
      </c>
      <c r="R347" s="372">
        <v>44927</v>
      </c>
      <c r="S347" s="372">
        <v>45291</v>
      </c>
      <c r="U347" s="373"/>
    </row>
    <row r="348" spans="1:21" ht="20.25" x14ac:dyDescent="0.3">
      <c r="A348" s="230">
        <v>330</v>
      </c>
      <c r="B348" s="225" t="s">
        <v>342</v>
      </c>
      <c r="C348" s="230">
        <v>33436</v>
      </c>
      <c r="D348" s="230" t="s">
        <v>1896</v>
      </c>
      <c r="E348" s="230">
        <v>1977</v>
      </c>
      <c r="F348" s="230" t="s">
        <v>2122</v>
      </c>
      <c r="G348" s="371" t="s">
        <v>2089</v>
      </c>
      <c r="H348" s="230">
        <v>9</v>
      </c>
      <c r="I348" s="230">
        <v>2</v>
      </c>
      <c r="J348" s="230" t="s">
        <v>2122</v>
      </c>
      <c r="K348" s="222">
        <v>5253.1</v>
      </c>
      <c r="L348" s="222">
        <v>4328.1000000000004</v>
      </c>
      <c r="M348" s="222">
        <v>4789569.3099999996</v>
      </c>
      <c r="N348" s="222">
        <v>4789569.3099999996</v>
      </c>
      <c r="O348" s="222">
        <v>0</v>
      </c>
      <c r="P348" s="222">
        <v>0</v>
      </c>
      <c r="Q348" s="222">
        <v>0</v>
      </c>
      <c r="R348" s="372">
        <v>44927</v>
      </c>
      <c r="S348" s="372">
        <v>45291</v>
      </c>
      <c r="U348" s="373"/>
    </row>
    <row r="349" spans="1:21" ht="20.25" x14ac:dyDescent="0.3">
      <c r="A349" s="230">
        <v>331</v>
      </c>
      <c r="B349" s="225" t="s">
        <v>1219</v>
      </c>
      <c r="C349" s="230">
        <v>33449</v>
      </c>
      <c r="D349" s="230" t="s">
        <v>1896</v>
      </c>
      <c r="E349" s="230">
        <v>1969</v>
      </c>
      <c r="F349" s="230" t="s">
        <v>2122</v>
      </c>
      <c r="G349" s="371" t="s">
        <v>2089</v>
      </c>
      <c r="H349" s="230">
        <v>4</v>
      </c>
      <c r="I349" s="230">
        <v>4</v>
      </c>
      <c r="J349" s="230" t="s">
        <v>2122</v>
      </c>
      <c r="K349" s="222">
        <v>3022.8</v>
      </c>
      <c r="L349" s="222">
        <v>2711.6</v>
      </c>
      <c r="M349" s="222">
        <v>4209811.29</v>
      </c>
      <c r="N349" s="222">
        <v>4209811.29</v>
      </c>
      <c r="O349" s="222">
        <v>0</v>
      </c>
      <c r="P349" s="222">
        <v>0</v>
      </c>
      <c r="Q349" s="222">
        <v>0</v>
      </c>
      <c r="R349" s="372">
        <v>44927</v>
      </c>
      <c r="S349" s="372">
        <v>45291</v>
      </c>
      <c r="U349" s="373"/>
    </row>
    <row r="350" spans="1:21" ht="20.25" x14ac:dyDescent="0.3">
      <c r="A350" s="230">
        <v>332</v>
      </c>
      <c r="B350" s="233" t="s">
        <v>61</v>
      </c>
      <c r="C350" s="230">
        <v>33477</v>
      </c>
      <c r="D350" s="230" t="s">
        <v>1896</v>
      </c>
      <c r="E350" s="230">
        <v>1937</v>
      </c>
      <c r="F350" s="230" t="s">
        <v>2122</v>
      </c>
      <c r="G350" s="371" t="s">
        <v>2089</v>
      </c>
      <c r="H350" s="230">
        <v>4</v>
      </c>
      <c r="I350" s="230">
        <v>4</v>
      </c>
      <c r="J350" s="230" t="s">
        <v>2122</v>
      </c>
      <c r="K350" s="222">
        <v>2668.9</v>
      </c>
      <c r="L350" s="222">
        <v>1904</v>
      </c>
      <c r="M350" s="222">
        <v>143381.82999999996</v>
      </c>
      <c r="N350" s="222">
        <v>143381.82999999996</v>
      </c>
      <c r="O350" s="222">
        <v>0</v>
      </c>
      <c r="P350" s="222">
        <v>0</v>
      </c>
      <c r="Q350" s="222">
        <v>0</v>
      </c>
      <c r="R350" s="372">
        <v>44927</v>
      </c>
      <c r="S350" s="372">
        <v>45291</v>
      </c>
      <c r="U350" s="373"/>
    </row>
    <row r="351" spans="1:21" ht="20.25" x14ac:dyDescent="0.3">
      <c r="A351" s="230">
        <v>333</v>
      </c>
      <c r="B351" s="225" t="s">
        <v>1674</v>
      </c>
      <c r="C351" s="230">
        <v>33566</v>
      </c>
      <c r="D351" s="230" t="s">
        <v>1896</v>
      </c>
      <c r="E351" s="230">
        <v>1917</v>
      </c>
      <c r="F351" s="230" t="s">
        <v>2122</v>
      </c>
      <c r="G351" s="371" t="s">
        <v>2094</v>
      </c>
      <c r="H351" s="230">
        <v>2</v>
      </c>
      <c r="I351" s="230">
        <v>2</v>
      </c>
      <c r="J351" s="230" t="s">
        <v>2122</v>
      </c>
      <c r="K351" s="222">
        <v>285</v>
      </c>
      <c r="L351" s="222">
        <v>198.22</v>
      </c>
      <c r="M351" s="222">
        <v>116291.9</v>
      </c>
      <c r="N351" s="222">
        <v>116291.9</v>
      </c>
      <c r="O351" s="222">
        <v>0</v>
      </c>
      <c r="P351" s="222">
        <v>0</v>
      </c>
      <c r="Q351" s="222">
        <v>0</v>
      </c>
      <c r="R351" s="372">
        <v>44927</v>
      </c>
      <c r="S351" s="372">
        <v>45291</v>
      </c>
      <c r="U351" s="373"/>
    </row>
    <row r="352" spans="1:21" ht="20.25" x14ac:dyDescent="0.3">
      <c r="A352" s="230">
        <v>334</v>
      </c>
      <c r="B352" s="233" t="s">
        <v>1740</v>
      </c>
      <c r="C352" s="230">
        <v>33577</v>
      </c>
      <c r="D352" s="230" t="s">
        <v>1896</v>
      </c>
      <c r="E352" s="230">
        <v>1962</v>
      </c>
      <c r="F352" s="230" t="s">
        <v>2122</v>
      </c>
      <c r="G352" s="371" t="s">
        <v>2088</v>
      </c>
      <c r="H352" s="230">
        <v>5</v>
      </c>
      <c r="I352" s="230">
        <v>3</v>
      </c>
      <c r="J352" s="230" t="s">
        <v>2122</v>
      </c>
      <c r="K352" s="222">
        <v>2546.6999999999998</v>
      </c>
      <c r="L352" s="222">
        <v>1664.3</v>
      </c>
      <c r="M352" s="222">
        <v>356895.28</v>
      </c>
      <c r="N352" s="222">
        <v>356895.28</v>
      </c>
      <c r="O352" s="222">
        <v>0</v>
      </c>
      <c r="P352" s="222">
        <v>0</v>
      </c>
      <c r="Q352" s="222">
        <v>0</v>
      </c>
      <c r="R352" s="372">
        <v>44927</v>
      </c>
      <c r="S352" s="372">
        <v>45291</v>
      </c>
      <c r="U352" s="373"/>
    </row>
    <row r="353" spans="1:21" ht="20.25" x14ac:dyDescent="0.3">
      <c r="A353" s="230">
        <v>335</v>
      </c>
      <c r="B353" s="225" t="s">
        <v>3318</v>
      </c>
      <c r="C353" s="230">
        <v>33749</v>
      </c>
      <c r="D353" s="230" t="s">
        <v>1896</v>
      </c>
      <c r="E353" s="230">
        <v>1968</v>
      </c>
      <c r="F353" s="230" t="s">
        <v>2122</v>
      </c>
      <c r="G353" s="371" t="s">
        <v>2088</v>
      </c>
      <c r="H353" s="230">
        <v>4</v>
      </c>
      <c r="I353" s="230">
        <v>3</v>
      </c>
      <c r="J353" s="230" t="s">
        <v>2122</v>
      </c>
      <c r="K353" s="222">
        <v>3564.7</v>
      </c>
      <c r="L353" s="222">
        <v>2043.2</v>
      </c>
      <c r="M353" s="222">
        <v>3899976.97</v>
      </c>
      <c r="N353" s="222">
        <v>3899976.97</v>
      </c>
      <c r="O353" s="222">
        <v>0</v>
      </c>
      <c r="P353" s="222">
        <v>0</v>
      </c>
      <c r="Q353" s="222">
        <v>0</v>
      </c>
      <c r="R353" s="372">
        <v>44927</v>
      </c>
      <c r="S353" s="372">
        <v>45291</v>
      </c>
      <c r="U353" s="373"/>
    </row>
    <row r="354" spans="1:21" ht="20.25" x14ac:dyDescent="0.3">
      <c r="A354" s="230">
        <v>336</v>
      </c>
      <c r="B354" s="225" t="s">
        <v>346</v>
      </c>
      <c r="C354" s="230">
        <v>33875</v>
      </c>
      <c r="D354" s="230" t="s">
        <v>1896</v>
      </c>
      <c r="E354" s="230">
        <v>1973</v>
      </c>
      <c r="F354" s="230" t="s">
        <v>2122</v>
      </c>
      <c r="G354" s="371" t="s">
        <v>2088</v>
      </c>
      <c r="H354" s="230">
        <v>5</v>
      </c>
      <c r="I354" s="230">
        <v>4</v>
      </c>
      <c r="J354" s="230" t="s">
        <v>2122</v>
      </c>
      <c r="K354" s="222">
        <v>4409.7</v>
      </c>
      <c r="L354" s="222">
        <v>2712.3</v>
      </c>
      <c r="M354" s="222">
        <v>5069515.9799999995</v>
      </c>
      <c r="N354" s="222">
        <v>5069515.9799999995</v>
      </c>
      <c r="O354" s="222">
        <v>0</v>
      </c>
      <c r="P354" s="222">
        <v>0</v>
      </c>
      <c r="Q354" s="222">
        <v>0</v>
      </c>
      <c r="R354" s="372">
        <v>44927</v>
      </c>
      <c r="S354" s="372">
        <v>45291</v>
      </c>
      <c r="U354" s="373"/>
    </row>
    <row r="355" spans="1:21" ht="20.25" x14ac:dyDescent="0.3">
      <c r="A355" s="230">
        <v>337</v>
      </c>
      <c r="B355" s="225" t="s">
        <v>1675</v>
      </c>
      <c r="C355" s="230">
        <v>33939</v>
      </c>
      <c r="D355" s="230" t="s">
        <v>1896</v>
      </c>
      <c r="E355" s="230">
        <v>1940</v>
      </c>
      <c r="F355" s="230" t="s">
        <v>2122</v>
      </c>
      <c r="G355" s="371" t="s">
        <v>2094</v>
      </c>
      <c r="H355" s="230">
        <v>2</v>
      </c>
      <c r="I355" s="230">
        <v>2</v>
      </c>
      <c r="J355" s="230" t="s">
        <v>2122</v>
      </c>
      <c r="K355" s="222">
        <v>536.6</v>
      </c>
      <c r="L355" s="222">
        <v>437.2</v>
      </c>
      <c r="M355" s="222">
        <v>222837.91</v>
      </c>
      <c r="N355" s="222">
        <v>222837.91</v>
      </c>
      <c r="O355" s="222">
        <v>0</v>
      </c>
      <c r="P355" s="222">
        <v>0</v>
      </c>
      <c r="Q355" s="222">
        <v>0</v>
      </c>
      <c r="R355" s="372">
        <v>44927</v>
      </c>
      <c r="S355" s="372">
        <v>45291</v>
      </c>
      <c r="U355" s="373"/>
    </row>
    <row r="356" spans="1:21" ht="20.25" x14ac:dyDescent="0.3">
      <c r="A356" s="230">
        <v>338</v>
      </c>
      <c r="B356" s="233" t="s">
        <v>864</v>
      </c>
      <c r="C356" s="230">
        <v>33945</v>
      </c>
      <c r="D356" s="230" t="s">
        <v>1896</v>
      </c>
      <c r="E356" s="230">
        <v>1961</v>
      </c>
      <c r="F356" s="230" t="s">
        <v>2122</v>
      </c>
      <c r="G356" s="371" t="s">
        <v>2089</v>
      </c>
      <c r="H356" s="230">
        <v>4</v>
      </c>
      <c r="I356" s="230">
        <v>2</v>
      </c>
      <c r="J356" s="230" t="s">
        <v>2122</v>
      </c>
      <c r="K356" s="222">
        <v>1758.8</v>
      </c>
      <c r="L356" s="222">
        <v>1621.4</v>
      </c>
      <c r="M356" s="222">
        <v>2776441.5100000002</v>
      </c>
      <c r="N356" s="222">
        <v>2776441.5100000002</v>
      </c>
      <c r="O356" s="222">
        <v>0</v>
      </c>
      <c r="P356" s="222">
        <v>0</v>
      </c>
      <c r="Q356" s="222">
        <v>0</v>
      </c>
      <c r="R356" s="372">
        <v>44927</v>
      </c>
      <c r="S356" s="372">
        <v>45291</v>
      </c>
      <c r="U356" s="373"/>
    </row>
    <row r="357" spans="1:21" ht="20.25" x14ac:dyDescent="0.3">
      <c r="A357" s="230">
        <v>339</v>
      </c>
      <c r="B357" s="225" t="s">
        <v>3319</v>
      </c>
      <c r="C357" s="230">
        <v>34065</v>
      </c>
      <c r="D357" s="230" t="s">
        <v>1896</v>
      </c>
      <c r="E357" s="230">
        <v>1970</v>
      </c>
      <c r="F357" s="230" t="s">
        <v>2122</v>
      </c>
      <c r="G357" s="371" t="s">
        <v>2088</v>
      </c>
      <c r="H357" s="230">
        <v>5</v>
      </c>
      <c r="I357" s="230">
        <v>8</v>
      </c>
      <c r="J357" s="230" t="s">
        <v>2122</v>
      </c>
      <c r="K357" s="222">
        <v>10651.68</v>
      </c>
      <c r="L357" s="222">
        <v>8048.7</v>
      </c>
      <c r="M357" s="222">
        <v>8987027.3200000003</v>
      </c>
      <c r="N357" s="222">
        <v>8987027.3200000003</v>
      </c>
      <c r="O357" s="222">
        <v>0</v>
      </c>
      <c r="P357" s="222">
        <v>0</v>
      </c>
      <c r="Q357" s="222">
        <v>0</v>
      </c>
      <c r="R357" s="372">
        <v>44927</v>
      </c>
      <c r="S357" s="372">
        <v>45291</v>
      </c>
      <c r="U357" s="373"/>
    </row>
    <row r="358" spans="1:21" ht="20.25" x14ac:dyDescent="0.3">
      <c r="A358" s="230">
        <v>340</v>
      </c>
      <c r="B358" s="225" t="s">
        <v>3320</v>
      </c>
      <c r="C358" s="230">
        <v>34071</v>
      </c>
      <c r="D358" s="230" t="s">
        <v>1896</v>
      </c>
      <c r="E358" s="230">
        <v>1973</v>
      </c>
      <c r="F358" s="230" t="s">
        <v>2122</v>
      </c>
      <c r="G358" s="371" t="s">
        <v>2088</v>
      </c>
      <c r="H358" s="230">
        <v>5</v>
      </c>
      <c r="I358" s="230">
        <v>4</v>
      </c>
      <c r="J358" s="230" t="s">
        <v>2122</v>
      </c>
      <c r="K358" s="222">
        <v>5486.2</v>
      </c>
      <c r="L358" s="222">
        <v>3530.8</v>
      </c>
      <c r="M358" s="222">
        <v>4419413.41</v>
      </c>
      <c r="N358" s="222">
        <v>4419413.41</v>
      </c>
      <c r="O358" s="222">
        <v>0</v>
      </c>
      <c r="P358" s="222">
        <v>0</v>
      </c>
      <c r="Q358" s="222">
        <v>0</v>
      </c>
      <c r="R358" s="372">
        <v>44927</v>
      </c>
      <c r="S358" s="372">
        <v>45291</v>
      </c>
      <c r="U358" s="373"/>
    </row>
    <row r="359" spans="1:21" ht="20.25" x14ac:dyDescent="0.3">
      <c r="A359" s="230">
        <v>341</v>
      </c>
      <c r="B359" s="225" t="s">
        <v>877</v>
      </c>
      <c r="C359" s="230">
        <v>34158</v>
      </c>
      <c r="D359" s="230" t="s">
        <v>1896</v>
      </c>
      <c r="E359" s="230">
        <v>1953</v>
      </c>
      <c r="F359" s="230" t="s">
        <v>2122</v>
      </c>
      <c r="G359" s="371" t="s">
        <v>2096</v>
      </c>
      <c r="H359" s="230">
        <v>2</v>
      </c>
      <c r="I359" s="230">
        <v>1</v>
      </c>
      <c r="J359" s="230" t="s">
        <v>2122</v>
      </c>
      <c r="K359" s="222">
        <v>395.5</v>
      </c>
      <c r="L359" s="222">
        <v>395.5</v>
      </c>
      <c r="M359" s="222">
        <v>632109.32000000007</v>
      </c>
      <c r="N359" s="222">
        <v>632109.32000000007</v>
      </c>
      <c r="O359" s="222">
        <v>0</v>
      </c>
      <c r="P359" s="222">
        <v>0</v>
      </c>
      <c r="Q359" s="222">
        <v>0</v>
      </c>
      <c r="R359" s="372">
        <v>44927</v>
      </c>
      <c r="S359" s="372">
        <v>45291</v>
      </c>
      <c r="U359" s="373"/>
    </row>
    <row r="360" spans="1:21" ht="20.25" x14ac:dyDescent="0.3">
      <c r="A360" s="230">
        <v>342</v>
      </c>
      <c r="B360" s="225" t="s">
        <v>1676</v>
      </c>
      <c r="C360" s="230">
        <v>34211</v>
      </c>
      <c r="D360" s="230" t="s">
        <v>1896</v>
      </c>
      <c r="E360" s="230">
        <v>1917</v>
      </c>
      <c r="F360" s="230" t="s">
        <v>2122</v>
      </c>
      <c r="G360" s="371" t="s">
        <v>2094</v>
      </c>
      <c r="H360" s="230">
        <v>2</v>
      </c>
      <c r="I360" s="230">
        <v>1</v>
      </c>
      <c r="J360" s="230" t="s">
        <v>2122</v>
      </c>
      <c r="K360" s="222">
        <v>295.10000000000002</v>
      </c>
      <c r="L360" s="222">
        <v>267.10000000000002</v>
      </c>
      <c r="M360" s="222">
        <v>377596.29</v>
      </c>
      <c r="N360" s="222">
        <v>377596.29</v>
      </c>
      <c r="O360" s="222">
        <v>0</v>
      </c>
      <c r="P360" s="222">
        <v>0</v>
      </c>
      <c r="Q360" s="222">
        <v>0</v>
      </c>
      <c r="R360" s="372">
        <v>44927</v>
      </c>
      <c r="S360" s="372">
        <v>45291</v>
      </c>
      <c r="U360" s="373"/>
    </row>
    <row r="361" spans="1:21" ht="20.25" x14ac:dyDescent="0.3">
      <c r="A361" s="230">
        <v>343</v>
      </c>
      <c r="B361" s="225" t="s">
        <v>1677</v>
      </c>
      <c r="C361" s="230">
        <v>34213</v>
      </c>
      <c r="D361" s="230" t="s">
        <v>1896</v>
      </c>
      <c r="E361" s="230">
        <v>1917</v>
      </c>
      <c r="F361" s="230" t="s">
        <v>2122</v>
      </c>
      <c r="G361" s="371" t="s">
        <v>2094</v>
      </c>
      <c r="H361" s="230">
        <v>2</v>
      </c>
      <c r="I361" s="230">
        <v>1</v>
      </c>
      <c r="J361" s="230" t="s">
        <v>2122</v>
      </c>
      <c r="K361" s="222">
        <v>342.64</v>
      </c>
      <c r="L361" s="222">
        <v>306.8</v>
      </c>
      <c r="M361" s="222">
        <v>87628.800000000003</v>
      </c>
      <c r="N361" s="222">
        <v>87628.800000000003</v>
      </c>
      <c r="O361" s="222">
        <v>0</v>
      </c>
      <c r="P361" s="222">
        <v>0</v>
      </c>
      <c r="Q361" s="222">
        <v>0</v>
      </c>
      <c r="R361" s="372">
        <v>44927</v>
      </c>
      <c r="S361" s="372">
        <v>45291</v>
      </c>
      <c r="U361" s="373"/>
    </row>
    <row r="362" spans="1:21" ht="20.25" x14ac:dyDescent="0.3">
      <c r="A362" s="230">
        <v>344</v>
      </c>
      <c r="B362" s="225" t="s">
        <v>1678</v>
      </c>
      <c r="C362" s="230">
        <v>34215</v>
      </c>
      <c r="D362" s="230" t="s">
        <v>1896</v>
      </c>
      <c r="E362" s="230">
        <v>1917</v>
      </c>
      <c r="F362" s="230" t="s">
        <v>2122</v>
      </c>
      <c r="G362" s="371" t="s">
        <v>2094</v>
      </c>
      <c r="H362" s="230">
        <v>2</v>
      </c>
      <c r="I362" s="230">
        <v>1</v>
      </c>
      <c r="J362" s="230" t="s">
        <v>2122</v>
      </c>
      <c r="K362" s="222">
        <v>355.89</v>
      </c>
      <c r="L362" s="222">
        <v>318.93</v>
      </c>
      <c r="M362" s="222">
        <v>360983.77</v>
      </c>
      <c r="N362" s="222">
        <v>360983.77</v>
      </c>
      <c r="O362" s="222">
        <v>0</v>
      </c>
      <c r="P362" s="222">
        <v>0</v>
      </c>
      <c r="Q362" s="222">
        <v>0</v>
      </c>
      <c r="R362" s="372">
        <v>44927</v>
      </c>
      <c r="S362" s="372">
        <v>45291</v>
      </c>
      <c r="U362" s="373"/>
    </row>
    <row r="363" spans="1:21" ht="20.25" x14ac:dyDescent="0.3">
      <c r="A363" s="230">
        <v>345</v>
      </c>
      <c r="B363" s="225" t="s">
        <v>350</v>
      </c>
      <c r="C363" s="230">
        <v>34247</v>
      </c>
      <c r="D363" s="230" t="s">
        <v>1896</v>
      </c>
      <c r="E363" s="230">
        <v>1975</v>
      </c>
      <c r="F363" s="230" t="s">
        <v>2122</v>
      </c>
      <c r="G363" s="371" t="s">
        <v>2094</v>
      </c>
      <c r="H363" s="230">
        <v>6</v>
      </c>
      <c r="I363" s="230">
        <v>5</v>
      </c>
      <c r="J363" s="230" t="s">
        <v>2122</v>
      </c>
      <c r="K363" s="222">
        <v>2444.6</v>
      </c>
      <c r="L363" s="222">
        <v>2190.3000000000002</v>
      </c>
      <c r="M363" s="222">
        <v>52520.5</v>
      </c>
      <c r="N363" s="222">
        <v>52520.5</v>
      </c>
      <c r="O363" s="222">
        <v>0</v>
      </c>
      <c r="P363" s="222">
        <v>0</v>
      </c>
      <c r="Q363" s="222">
        <v>0</v>
      </c>
      <c r="R363" s="372">
        <v>44927</v>
      </c>
      <c r="S363" s="372">
        <v>45291</v>
      </c>
      <c r="U363" s="373"/>
    </row>
    <row r="364" spans="1:21" ht="20.25" x14ac:dyDescent="0.3">
      <c r="A364" s="230">
        <v>346</v>
      </c>
      <c r="B364" s="225" t="s">
        <v>351</v>
      </c>
      <c r="C364" s="230">
        <v>34248</v>
      </c>
      <c r="D364" s="230" t="s">
        <v>1896</v>
      </c>
      <c r="E364" s="230">
        <v>1972</v>
      </c>
      <c r="F364" s="230" t="s">
        <v>2122</v>
      </c>
      <c r="G364" s="371" t="s">
        <v>2090</v>
      </c>
      <c r="H364" s="230">
        <v>5</v>
      </c>
      <c r="I364" s="230">
        <v>6</v>
      </c>
      <c r="J364" s="230" t="s">
        <v>2122</v>
      </c>
      <c r="K364" s="222">
        <v>9177.4</v>
      </c>
      <c r="L364" s="222">
        <v>5728.2</v>
      </c>
      <c r="M364" s="222">
        <v>7278929.6900000004</v>
      </c>
      <c r="N364" s="222">
        <v>7278929.6900000004</v>
      </c>
      <c r="O364" s="222">
        <v>0</v>
      </c>
      <c r="P364" s="222">
        <v>0</v>
      </c>
      <c r="Q364" s="222">
        <v>0</v>
      </c>
      <c r="R364" s="372">
        <v>44927</v>
      </c>
      <c r="S364" s="372">
        <v>45291</v>
      </c>
      <c r="U364" s="373"/>
    </row>
    <row r="365" spans="1:21" ht="20.25" x14ac:dyDescent="0.3">
      <c r="A365" s="230">
        <v>347</v>
      </c>
      <c r="B365" s="225" t="s">
        <v>352</v>
      </c>
      <c r="C365" s="230">
        <v>34240</v>
      </c>
      <c r="D365" s="230" t="s">
        <v>1896</v>
      </c>
      <c r="E365" s="230">
        <v>1957</v>
      </c>
      <c r="F365" s="230" t="s">
        <v>2122</v>
      </c>
      <c r="G365" s="371" t="s">
        <v>2094</v>
      </c>
      <c r="H365" s="230">
        <v>2</v>
      </c>
      <c r="I365" s="230">
        <v>1</v>
      </c>
      <c r="J365" s="230" t="s">
        <v>2122</v>
      </c>
      <c r="K365" s="222">
        <v>421.5</v>
      </c>
      <c r="L365" s="222">
        <v>414.4</v>
      </c>
      <c r="M365" s="222">
        <v>387209.75</v>
      </c>
      <c r="N365" s="222">
        <v>387209.75</v>
      </c>
      <c r="O365" s="222">
        <v>0</v>
      </c>
      <c r="P365" s="222">
        <v>0</v>
      </c>
      <c r="Q365" s="222">
        <v>0</v>
      </c>
      <c r="R365" s="372">
        <v>44927</v>
      </c>
      <c r="S365" s="372">
        <v>45291</v>
      </c>
      <c r="U365" s="373"/>
    </row>
    <row r="366" spans="1:21" ht="20.25" x14ac:dyDescent="0.3">
      <c r="A366" s="230">
        <v>348</v>
      </c>
      <c r="B366" s="225" t="s">
        <v>353</v>
      </c>
      <c r="C366" s="230">
        <v>34241</v>
      </c>
      <c r="D366" s="230" t="s">
        <v>1896</v>
      </c>
      <c r="E366" s="230">
        <v>1957</v>
      </c>
      <c r="F366" s="230" t="s">
        <v>2122</v>
      </c>
      <c r="G366" s="371" t="s">
        <v>2094</v>
      </c>
      <c r="H366" s="230">
        <v>2</v>
      </c>
      <c r="I366" s="230">
        <v>1</v>
      </c>
      <c r="J366" s="230" t="s">
        <v>2122</v>
      </c>
      <c r="K366" s="222">
        <v>432.4</v>
      </c>
      <c r="L366" s="222">
        <v>426.4</v>
      </c>
      <c r="M366" s="222">
        <v>806148.03999999992</v>
      </c>
      <c r="N366" s="222">
        <v>806148.03999999992</v>
      </c>
      <c r="O366" s="222">
        <v>0</v>
      </c>
      <c r="P366" s="222">
        <v>0</v>
      </c>
      <c r="Q366" s="222">
        <v>0</v>
      </c>
      <c r="R366" s="372">
        <v>44927</v>
      </c>
      <c r="S366" s="372">
        <v>45291</v>
      </c>
      <c r="U366" s="373"/>
    </row>
    <row r="367" spans="1:21" ht="20.25" x14ac:dyDescent="0.3">
      <c r="A367" s="230">
        <v>349</v>
      </c>
      <c r="B367" s="225" t="s">
        <v>349</v>
      </c>
      <c r="C367" s="230">
        <v>34244</v>
      </c>
      <c r="D367" s="230" t="s">
        <v>1896</v>
      </c>
      <c r="E367" s="230">
        <v>1994</v>
      </c>
      <c r="F367" s="230" t="s">
        <v>2122</v>
      </c>
      <c r="G367" s="371" t="s">
        <v>2094</v>
      </c>
      <c r="H367" s="230">
        <v>9</v>
      </c>
      <c r="I367" s="230">
        <v>4</v>
      </c>
      <c r="J367" s="230">
        <v>5</v>
      </c>
      <c r="K367" s="222">
        <v>16694.599999999999</v>
      </c>
      <c r="L367" s="222">
        <v>10870.3</v>
      </c>
      <c r="M367" s="222">
        <v>12026626.15</v>
      </c>
      <c r="N367" s="222">
        <v>12026626.15</v>
      </c>
      <c r="O367" s="222">
        <v>0</v>
      </c>
      <c r="P367" s="222">
        <v>0</v>
      </c>
      <c r="Q367" s="222">
        <v>0</v>
      </c>
      <c r="R367" s="372">
        <v>44927</v>
      </c>
      <c r="S367" s="372">
        <v>45291</v>
      </c>
      <c r="U367" s="373"/>
    </row>
    <row r="368" spans="1:21" ht="20.25" x14ac:dyDescent="0.3">
      <c r="A368" s="230">
        <v>350</v>
      </c>
      <c r="B368" s="233" t="s">
        <v>1679</v>
      </c>
      <c r="C368" s="230">
        <v>34322</v>
      </c>
      <c r="D368" s="230" t="s">
        <v>1896</v>
      </c>
      <c r="E368" s="230">
        <v>1961</v>
      </c>
      <c r="F368" s="230" t="s">
        <v>2122</v>
      </c>
      <c r="G368" s="371" t="s">
        <v>2089</v>
      </c>
      <c r="H368" s="230">
        <v>3</v>
      </c>
      <c r="I368" s="230">
        <v>2</v>
      </c>
      <c r="J368" s="230" t="s">
        <v>2122</v>
      </c>
      <c r="K368" s="222">
        <v>863.4</v>
      </c>
      <c r="L368" s="222">
        <v>751.9</v>
      </c>
      <c r="M368" s="222">
        <v>232002</v>
      </c>
      <c r="N368" s="222">
        <v>232002</v>
      </c>
      <c r="O368" s="222">
        <v>0</v>
      </c>
      <c r="P368" s="222">
        <v>0</v>
      </c>
      <c r="Q368" s="222">
        <v>0</v>
      </c>
      <c r="R368" s="372">
        <v>44927</v>
      </c>
      <c r="S368" s="372">
        <v>45291</v>
      </c>
      <c r="U368" s="373"/>
    </row>
    <row r="369" spans="1:21" ht="20.25" x14ac:dyDescent="0.3">
      <c r="A369" s="230">
        <v>351</v>
      </c>
      <c r="B369" s="225" t="s">
        <v>1680</v>
      </c>
      <c r="C369" s="230">
        <v>32332</v>
      </c>
      <c r="D369" s="230" t="s">
        <v>1896</v>
      </c>
      <c r="E369" s="230">
        <v>1917</v>
      </c>
      <c r="F369" s="230" t="s">
        <v>2122</v>
      </c>
      <c r="G369" s="371" t="s">
        <v>2094</v>
      </c>
      <c r="H369" s="230">
        <v>2</v>
      </c>
      <c r="I369" s="230">
        <v>3</v>
      </c>
      <c r="J369" s="230" t="s">
        <v>2122</v>
      </c>
      <c r="K369" s="222">
        <v>638.20000000000005</v>
      </c>
      <c r="L369" s="222">
        <v>508.3</v>
      </c>
      <c r="M369" s="222">
        <v>689561.4</v>
      </c>
      <c r="N369" s="222">
        <v>689561.4</v>
      </c>
      <c r="O369" s="222">
        <v>0</v>
      </c>
      <c r="P369" s="222">
        <v>0</v>
      </c>
      <c r="Q369" s="222">
        <v>0</v>
      </c>
      <c r="R369" s="372">
        <v>44927</v>
      </c>
      <c r="S369" s="372">
        <v>45291</v>
      </c>
      <c r="U369" s="373"/>
    </row>
    <row r="370" spans="1:21" ht="20.25" x14ac:dyDescent="0.3">
      <c r="A370" s="230">
        <v>352</v>
      </c>
      <c r="B370" s="233" t="s">
        <v>40</v>
      </c>
      <c r="C370" s="230">
        <v>32336</v>
      </c>
      <c r="D370" s="230" t="s">
        <v>1896</v>
      </c>
      <c r="E370" s="230">
        <v>1960</v>
      </c>
      <c r="F370" s="230" t="s">
        <v>2122</v>
      </c>
      <c r="G370" s="371" t="s">
        <v>2089</v>
      </c>
      <c r="H370" s="230">
        <v>4</v>
      </c>
      <c r="I370" s="230">
        <v>3</v>
      </c>
      <c r="J370" s="230" t="s">
        <v>2122</v>
      </c>
      <c r="K370" s="222">
        <v>1817.3</v>
      </c>
      <c r="L370" s="222">
        <v>1599.2</v>
      </c>
      <c r="M370" s="222">
        <v>2113863.5300000003</v>
      </c>
      <c r="N370" s="222">
        <v>2113863.5300000003</v>
      </c>
      <c r="O370" s="222">
        <v>0</v>
      </c>
      <c r="P370" s="222">
        <v>0</v>
      </c>
      <c r="Q370" s="222">
        <v>0</v>
      </c>
      <c r="R370" s="372">
        <v>44927</v>
      </c>
      <c r="S370" s="372">
        <v>45291</v>
      </c>
      <c r="U370" s="373"/>
    </row>
    <row r="371" spans="1:21" ht="20.25" x14ac:dyDescent="0.3">
      <c r="A371" s="230">
        <v>353</v>
      </c>
      <c r="B371" s="225" t="s">
        <v>1681</v>
      </c>
      <c r="C371" s="230">
        <v>34427</v>
      </c>
      <c r="D371" s="230" t="s">
        <v>1896</v>
      </c>
      <c r="E371" s="230">
        <v>1917</v>
      </c>
      <c r="F371" s="230" t="s">
        <v>2122</v>
      </c>
      <c r="G371" s="371" t="s">
        <v>2094</v>
      </c>
      <c r="H371" s="230">
        <v>1</v>
      </c>
      <c r="I371" s="230">
        <v>1</v>
      </c>
      <c r="J371" s="230" t="s">
        <v>2122</v>
      </c>
      <c r="K371" s="222">
        <v>211.7</v>
      </c>
      <c r="L371" s="222">
        <v>203.9</v>
      </c>
      <c r="M371" s="222">
        <v>95326.31</v>
      </c>
      <c r="N371" s="222">
        <v>95326.31</v>
      </c>
      <c r="O371" s="222">
        <v>0</v>
      </c>
      <c r="P371" s="222">
        <v>0</v>
      </c>
      <c r="Q371" s="222">
        <v>0</v>
      </c>
      <c r="R371" s="372">
        <v>44927</v>
      </c>
      <c r="S371" s="372">
        <v>45291</v>
      </c>
      <c r="U371" s="373"/>
    </row>
    <row r="372" spans="1:21" ht="20.25" x14ac:dyDescent="0.3">
      <c r="A372" s="230">
        <v>354</v>
      </c>
      <c r="B372" s="225" t="s">
        <v>355</v>
      </c>
      <c r="C372" s="230">
        <v>34482</v>
      </c>
      <c r="D372" s="230" t="s">
        <v>1896</v>
      </c>
      <c r="E372" s="230">
        <v>1965</v>
      </c>
      <c r="F372" s="230" t="s">
        <v>2122</v>
      </c>
      <c r="G372" s="371" t="s">
        <v>2089</v>
      </c>
      <c r="H372" s="230">
        <v>4</v>
      </c>
      <c r="I372" s="230">
        <v>2</v>
      </c>
      <c r="J372" s="230" t="s">
        <v>2122</v>
      </c>
      <c r="K372" s="222">
        <v>2088.56</v>
      </c>
      <c r="L372" s="222">
        <v>1591.4</v>
      </c>
      <c r="M372" s="222">
        <v>31418.400000000001</v>
      </c>
      <c r="N372" s="222">
        <v>31418.400000000001</v>
      </c>
      <c r="O372" s="222">
        <v>0</v>
      </c>
      <c r="P372" s="222">
        <v>0</v>
      </c>
      <c r="Q372" s="222">
        <v>0</v>
      </c>
      <c r="R372" s="372">
        <v>44927</v>
      </c>
      <c r="S372" s="372">
        <v>45291</v>
      </c>
      <c r="U372" s="373"/>
    </row>
    <row r="373" spans="1:21" ht="20.25" x14ac:dyDescent="0.3">
      <c r="A373" s="230">
        <v>355</v>
      </c>
      <c r="B373" s="225" t="s">
        <v>1682</v>
      </c>
      <c r="C373" s="230">
        <v>34514</v>
      </c>
      <c r="D373" s="230" t="s">
        <v>1896</v>
      </c>
      <c r="E373" s="230">
        <v>1917</v>
      </c>
      <c r="F373" s="230" t="s">
        <v>2122</v>
      </c>
      <c r="G373" s="371" t="s">
        <v>2094</v>
      </c>
      <c r="H373" s="230">
        <v>2</v>
      </c>
      <c r="I373" s="230">
        <v>1</v>
      </c>
      <c r="J373" s="230" t="s">
        <v>2122</v>
      </c>
      <c r="K373" s="222">
        <v>360.9</v>
      </c>
      <c r="L373" s="222">
        <v>323.3</v>
      </c>
      <c r="M373" s="222">
        <v>317987.27</v>
      </c>
      <c r="N373" s="222">
        <v>317987.27</v>
      </c>
      <c r="O373" s="222">
        <v>0</v>
      </c>
      <c r="P373" s="222">
        <v>0</v>
      </c>
      <c r="Q373" s="222">
        <v>0</v>
      </c>
      <c r="R373" s="372">
        <v>44927</v>
      </c>
      <c r="S373" s="372">
        <v>45291</v>
      </c>
      <c r="U373" s="373"/>
    </row>
    <row r="374" spans="1:21" ht="20.25" x14ac:dyDescent="0.3">
      <c r="A374" s="230">
        <v>356</v>
      </c>
      <c r="B374" s="225" t="s">
        <v>356</v>
      </c>
      <c r="C374" s="230">
        <v>34552</v>
      </c>
      <c r="D374" s="230" t="s">
        <v>1896</v>
      </c>
      <c r="E374" s="230">
        <v>1957</v>
      </c>
      <c r="F374" s="230" t="s">
        <v>2122</v>
      </c>
      <c r="G374" s="371" t="s">
        <v>2089</v>
      </c>
      <c r="H374" s="230">
        <v>3</v>
      </c>
      <c r="I374" s="230">
        <v>1</v>
      </c>
      <c r="J374" s="230" t="s">
        <v>2122</v>
      </c>
      <c r="K374" s="222">
        <v>1309</v>
      </c>
      <c r="L374" s="222">
        <v>609.9</v>
      </c>
      <c r="M374" s="222">
        <v>3990408.59</v>
      </c>
      <c r="N374" s="222">
        <v>3990408.59</v>
      </c>
      <c r="O374" s="222">
        <v>0</v>
      </c>
      <c r="P374" s="222">
        <v>0</v>
      </c>
      <c r="Q374" s="222">
        <v>0</v>
      </c>
      <c r="R374" s="372">
        <v>44927</v>
      </c>
      <c r="S374" s="372">
        <v>45291</v>
      </c>
      <c r="U374" s="373"/>
    </row>
    <row r="375" spans="1:21" ht="20.25" x14ac:dyDescent="0.3">
      <c r="A375" s="230">
        <v>357</v>
      </c>
      <c r="B375" s="233" t="s">
        <v>2404</v>
      </c>
      <c r="C375" s="230">
        <v>34659</v>
      </c>
      <c r="D375" s="230" t="s">
        <v>1896</v>
      </c>
      <c r="E375" s="230">
        <v>1917</v>
      </c>
      <c r="F375" s="230" t="s">
        <v>2122</v>
      </c>
      <c r="G375" s="371" t="s">
        <v>2094</v>
      </c>
      <c r="H375" s="230">
        <v>2</v>
      </c>
      <c r="I375" s="230">
        <v>2</v>
      </c>
      <c r="J375" s="230" t="s">
        <v>2122</v>
      </c>
      <c r="K375" s="222">
        <v>479.8</v>
      </c>
      <c r="L375" s="222">
        <v>415.3</v>
      </c>
      <c r="M375" s="222">
        <v>5349076.83</v>
      </c>
      <c r="N375" s="222">
        <v>731271.65000000037</v>
      </c>
      <c r="O375" s="222">
        <v>4617805.18</v>
      </c>
      <c r="P375" s="222">
        <v>0</v>
      </c>
      <c r="Q375" s="222">
        <v>0</v>
      </c>
      <c r="R375" s="372">
        <v>44927</v>
      </c>
      <c r="S375" s="372">
        <v>45291</v>
      </c>
      <c r="U375" s="373"/>
    </row>
    <row r="376" spans="1:21" ht="20.25" x14ac:dyDescent="0.3">
      <c r="A376" s="230">
        <v>358</v>
      </c>
      <c r="B376" s="233" t="s">
        <v>2394</v>
      </c>
      <c r="C376" s="230">
        <v>34653</v>
      </c>
      <c r="D376" s="230" t="s">
        <v>1896</v>
      </c>
      <c r="E376" s="230">
        <v>1917</v>
      </c>
      <c r="F376" s="230" t="s">
        <v>2122</v>
      </c>
      <c r="G376" s="371" t="s">
        <v>2094</v>
      </c>
      <c r="H376" s="230">
        <v>2</v>
      </c>
      <c r="I376" s="230">
        <v>3</v>
      </c>
      <c r="J376" s="230" t="s">
        <v>2122</v>
      </c>
      <c r="K376" s="222">
        <v>511.6</v>
      </c>
      <c r="L376" s="222">
        <v>504.1</v>
      </c>
      <c r="M376" s="222">
        <v>5160981.5299999993</v>
      </c>
      <c r="N376" s="222">
        <v>747753.87999999896</v>
      </c>
      <c r="O376" s="222">
        <v>4413227.6500000004</v>
      </c>
      <c r="P376" s="222">
        <v>0</v>
      </c>
      <c r="Q376" s="222">
        <v>0</v>
      </c>
      <c r="R376" s="372">
        <v>44927</v>
      </c>
      <c r="S376" s="372">
        <v>45291</v>
      </c>
      <c r="U376" s="373"/>
    </row>
    <row r="377" spans="1:21" ht="20.25" x14ac:dyDescent="0.3">
      <c r="A377" s="230">
        <v>359</v>
      </c>
      <c r="B377" s="225" t="s">
        <v>1243</v>
      </c>
      <c r="C377" s="230">
        <v>34706</v>
      </c>
      <c r="D377" s="230" t="s">
        <v>1896</v>
      </c>
      <c r="E377" s="230">
        <v>1957</v>
      </c>
      <c r="F377" s="230" t="s">
        <v>2122</v>
      </c>
      <c r="G377" s="371" t="s">
        <v>2089</v>
      </c>
      <c r="H377" s="230">
        <v>2</v>
      </c>
      <c r="I377" s="230">
        <v>1</v>
      </c>
      <c r="J377" s="230" t="s">
        <v>2122</v>
      </c>
      <c r="K377" s="222">
        <v>1443</v>
      </c>
      <c r="L377" s="222">
        <v>414.3</v>
      </c>
      <c r="M377" s="222">
        <v>1284207.3099999998</v>
      </c>
      <c r="N377" s="222">
        <v>1284207.3099999998</v>
      </c>
      <c r="O377" s="222">
        <v>0</v>
      </c>
      <c r="P377" s="222">
        <v>0</v>
      </c>
      <c r="Q377" s="222">
        <v>0</v>
      </c>
      <c r="R377" s="372">
        <v>44927</v>
      </c>
      <c r="S377" s="372">
        <v>45291</v>
      </c>
      <c r="U377" s="373"/>
    </row>
    <row r="378" spans="1:21" ht="20.25" x14ac:dyDescent="0.3">
      <c r="A378" s="230">
        <v>360</v>
      </c>
      <c r="B378" s="225" t="s">
        <v>1753</v>
      </c>
      <c r="C378" s="230">
        <v>34748</v>
      </c>
      <c r="D378" s="230" t="s">
        <v>1896</v>
      </c>
      <c r="E378" s="230">
        <v>1917</v>
      </c>
      <c r="F378" s="230" t="s">
        <v>2122</v>
      </c>
      <c r="G378" s="371" t="s">
        <v>2094</v>
      </c>
      <c r="H378" s="230">
        <v>1</v>
      </c>
      <c r="I378" s="230">
        <v>1</v>
      </c>
      <c r="J378" s="230" t="s">
        <v>2122</v>
      </c>
      <c r="K378" s="222">
        <v>291.24</v>
      </c>
      <c r="L378" s="222">
        <v>261</v>
      </c>
      <c r="M378" s="222">
        <v>93480.84</v>
      </c>
      <c r="N378" s="222">
        <v>93480.84</v>
      </c>
      <c r="O378" s="222">
        <v>0</v>
      </c>
      <c r="P378" s="222">
        <v>0</v>
      </c>
      <c r="Q378" s="222">
        <v>0</v>
      </c>
      <c r="R378" s="372">
        <v>44927</v>
      </c>
      <c r="S378" s="372">
        <v>45291</v>
      </c>
      <c r="U378" s="373"/>
    </row>
    <row r="379" spans="1:21" ht="20.25" x14ac:dyDescent="0.3">
      <c r="A379" s="230">
        <v>361</v>
      </c>
      <c r="B379" s="225" t="s">
        <v>1684</v>
      </c>
      <c r="C379" s="230">
        <v>34750</v>
      </c>
      <c r="D379" s="230" t="s">
        <v>1896</v>
      </c>
      <c r="E379" s="230">
        <v>1939</v>
      </c>
      <c r="F379" s="230" t="s">
        <v>2122</v>
      </c>
      <c r="G379" s="371" t="s">
        <v>2094</v>
      </c>
      <c r="H379" s="230">
        <v>2</v>
      </c>
      <c r="I379" s="230">
        <v>2</v>
      </c>
      <c r="J379" s="230" t="s">
        <v>2122</v>
      </c>
      <c r="K379" s="222">
        <v>345.1</v>
      </c>
      <c r="L379" s="222">
        <v>295</v>
      </c>
      <c r="M379" s="222">
        <v>89106.25</v>
      </c>
      <c r="N379" s="222">
        <v>89106.25</v>
      </c>
      <c r="O379" s="222">
        <v>0</v>
      </c>
      <c r="P379" s="222">
        <v>0</v>
      </c>
      <c r="Q379" s="222">
        <v>0</v>
      </c>
      <c r="R379" s="372">
        <v>44927</v>
      </c>
      <c r="S379" s="372">
        <v>45291</v>
      </c>
      <c r="U379" s="373"/>
    </row>
    <row r="380" spans="1:21" ht="20.25" x14ac:dyDescent="0.3">
      <c r="A380" s="230">
        <v>362</v>
      </c>
      <c r="B380" s="225" t="s">
        <v>357</v>
      </c>
      <c r="C380" s="230">
        <v>33151</v>
      </c>
      <c r="D380" s="230" t="s">
        <v>1896</v>
      </c>
      <c r="E380" s="230">
        <v>1996</v>
      </c>
      <c r="F380" s="230" t="s">
        <v>2122</v>
      </c>
      <c r="G380" s="371" t="s">
        <v>2088</v>
      </c>
      <c r="H380" s="230">
        <v>5</v>
      </c>
      <c r="I380" s="230">
        <v>4</v>
      </c>
      <c r="J380" s="230" t="s">
        <v>2122</v>
      </c>
      <c r="K380" s="222">
        <v>4070.1</v>
      </c>
      <c r="L380" s="222">
        <v>2387.3000000000002</v>
      </c>
      <c r="M380" s="222">
        <v>3843946.9</v>
      </c>
      <c r="N380" s="222">
        <v>3843946.9</v>
      </c>
      <c r="O380" s="222">
        <v>0</v>
      </c>
      <c r="P380" s="222">
        <v>0</v>
      </c>
      <c r="Q380" s="222">
        <v>0</v>
      </c>
      <c r="R380" s="372">
        <v>44927</v>
      </c>
      <c r="S380" s="372">
        <v>45291</v>
      </c>
      <c r="U380" s="373"/>
    </row>
    <row r="381" spans="1:21" ht="20.25" x14ac:dyDescent="0.3">
      <c r="A381" s="230">
        <v>363</v>
      </c>
      <c r="B381" s="233" t="s">
        <v>1736</v>
      </c>
      <c r="C381" s="230">
        <v>34781</v>
      </c>
      <c r="D381" s="230" t="s">
        <v>1896</v>
      </c>
      <c r="E381" s="230">
        <v>1958</v>
      </c>
      <c r="F381" s="230" t="s">
        <v>2122</v>
      </c>
      <c r="G381" s="371" t="s">
        <v>2089</v>
      </c>
      <c r="H381" s="230">
        <v>2</v>
      </c>
      <c r="I381" s="230">
        <v>1</v>
      </c>
      <c r="J381" s="230" t="s">
        <v>2122</v>
      </c>
      <c r="K381" s="222">
        <v>1270.7</v>
      </c>
      <c r="L381" s="222">
        <v>409.4</v>
      </c>
      <c r="M381" s="222">
        <v>1097098.6000000001</v>
      </c>
      <c r="N381" s="222">
        <v>1097098.6000000001</v>
      </c>
      <c r="O381" s="222">
        <v>0</v>
      </c>
      <c r="P381" s="222">
        <v>0</v>
      </c>
      <c r="Q381" s="222">
        <v>0</v>
      </c>
      <c r="R381" s="372">
        <v>44927</v>
      </c>
      <c r="S381" s="372">
        <v>45291</v>
      </c>
      <c r="U381" s="373"/>
    </row>
    <row r="382" spans="1:21" ht="20.25" x14ac:dyDescent="0.3">
      <c r="A382" s="230">
        <v>364</v>
      </c>
      <c r="B382" s="225" t="s">
        <v>59</v>
      </c>
      <c r="C382" s="230">
        <v>32588</v>
      </c>
      <c r="D382" s="230" t="s">
        <v>1896</v>
      </c>
      <c r="E382" s="230">
        <v>1986</v>
      </c>
      <c r="F382" s="230" t="s">
        <v>2122</v>
      </c>
      <c r="G382" s="371" t="s">
        <v>2089</v>
      </c>
      <c r="H382" s="230">
        <v>9</v>
      </c>
      <c r="I382" s="230">
        <v>2</v>
      </c>
      <c r="J382" s="230" t="s">
        <v>2122</v>
      </c>
      <c r="K382" s="222">
        <v>3784.4</v>
      </c>
      <c r="L382" s="222">
        <v>3155.6</v>
      </c>
      <c r="M382" s="222">
        <v>4534591.99</v>
      </c>
      <c r="N382" s="222">
        <v>4534591.99</v>
      </c>
      <c r="O382" s="222">
        <v>0</v>
      </c>
      <c r="P382" s="222">
        <v>0</v>
      </c>
      <c r="Q382" s="222">
        <v>0</v>
      </c>
      <c r="R382" s="372">
        <v>44927</v>
      </c>
      <c r="S382" s="372">
        <v>45291</v>
      </c>
      <c r="U382" s="373"/>
    </row>
    <row r="383" spans="1:21" ht="20.25" x14ac:dyDescent="0.3">
      <c r="A383" s="230">
        <v>365</v>
      </c>
      <c r="B383" s="225" t="s">
        <v>1543</v>
      </c>
      <c r="C383" s="230">
        <v>32601</v>
      </c>
      <c r="D383" s="230" t="s">
        <v>1896</v>
      </c>
      <c r="E383" s="230">
        <v>1989</v>
      </c>
      <c r="F383" s="230" t="s">
        <v>2122</v>
      </c>
      <c r="G383" s="371" t="s">
        <v>2088</v>
      </c>
      <c r="H383" s="230">
        <v>9</v>
      </c>
      <c r="I383" s="230">
        <v>2</v>
      </c>
      <c r="J383" s="230" t="s">
        <v>2122</v>
      </c>
      <c r="K383" s="222">
        <v>6210.7</v>
      </c>
      <c r="L383" s="222">
        <v>4113.8</v>
      </c>
      <c r="M383" s="222">
        <v>165955.20000000001</v>
      </c>
      <c r="N383" s="222">
        <v>165955.20000000001</v>
      </c>
      <c r="O383" s="222">
        <v>0</v>
      </c>
      <c r="P383" s="222">
        <v>0</v>
      </c>
      <c r="Q383" s="222">
        <v>0</v>
      </c>
      <c r="R383" s="372">
        <v>44927</v>
      </c>
      <c r="S383" s="372">
        <v>45291</v>
      </c>
      <c r="U383" s="373"/>
    </row>
    <row r="384" spans="1:21" ht="20.25" x14ac:dyDescent="0.3">
      <c r="A384" s="230">
        <v>366</v>
      </c>
      <c r="B384" s="225" t="s">
        <v>358</v>
      </c>
      <c r="C384" s="230">
        <v>34852</v>
      </c>
      <c r="D384" s="230" t="s">
        <v>1896</v>
      </c>
      <c r="E384" s="230">
        <v>1972</v>
      </c>
      <c r="F384" s="230" t="s">
        <v>2122</v>
      </c>
      <c r="G384" s="371" t="s">
        <v>2089</v>
      </c>
      <c r="H384" s="230">
        <v>5</v>
      </c>
      <c r="I384" s="230">
        <v>1</v>
      </c>
      <c r="J384" s="230" t="s">
        <v>2122</v>
      </c>
      <c r="K384" s="222">
        <v>3233.27</v>
      </c>
      <c r="L384" s="222">
        <v>2285.1999999999998</v>
      </c>
      <c r="M384" s="222">
        <v>4692931.78</v>
      </c>
      <c r="N384" s="222">
        <v>4692931.78</v>
      </c>
      <c r="O384" s="222">
        <v>0</v>
      </c>
      <c r="P384" s="222">
        <v>0</v>
      </c>
      <c r="Q384" s="222">
        <v>0</v>
      </c>
      <c r="R384" s="372">
        <v>44927</v>
      </c>
      <c r="S384" s="372">
        <v>45291</v>
      </c>
      <c r="U384" s="373"/>
    </row>
    <row r="385" spans="1:21" ht="20.25" x14ac:dyDescent="0.3">
      <c r="A385" s="230">
        <v>367</v>
      </c>
      <c r="B385" s="233" t="s">
        <v>1741</v>
      </c>
      <c r="C385" s="230">
        <v>34872</v>
      </c>
      <c r="D385" s="230" t="s">
        <v>1896</v>
      </c>
      <c r="E385" s="230">
        <v>1957</v>
      </c>
      <c r="F385" s="230" t="s">
        <v>2122</v>
      </c>
      <c r="G385" s="371" t="s">
        <v>2089</v>
      </c>
      <c r="H385" s="230">
        <v>2</v>
      </c>
      <c r="I385" s="230">
        <v>1</v>
      </c>
      <c r="J385" s="230" t="s">
        <v>2122</v>
      </c>
      <c r="K385" s="222">
        <v>543</v>
      </c>
      <c r="L385" s="222">
        <v>509</v>
      </c>
      <c r="M385" s="222">
        <v>348547.81</v>
      </c>
      <c r="N385" s="222">
        <v>348547.81</v>
      </c>
      <c r="O385" s="222">
        <v>0</v>
      </c>
      <c r="P385" s="222">
        <v>0</v>
      </c>
      <c r="Q385" s="222">
        <v>0</v>
      </c>
      <c r="R385" s="372">
        <v>44927</v>
      </c>
      <c r="S385" s="372">
        <v>45291</v>
      </c>
      <c r="U385" s="373"/>
    </row>
    <row r="386" spans="1:21" ht="20.25" x14ac:dyDescent="0.3">
      <c r="A386" s="230">
        <v>368</v>
      </c>
      <c r="B386" s="225" t="s">
        <v>359</v>
      </c>
      <c r="C386" s="230">
        <v>34957</v>
      </c>
      <c r="D386" s="230" t="s">
        <v>1896</v>
      </c>
      <c r="E386" s="230">
        <v>1991</v>
      </c>
      <c r="F386" s="230" t="s">
        <v>2122</v>
      </c>
      <c r="G386" s="371" t="s">
        <v>2088</v>
      </c>
      <c r="H386" s="230">
        <v>9</v>
      </c>
      <c r="I386" s="230">
        <v>2</v>
      </c>
      <c r="J386" s="230">
        <v>2</v>
      </c>
      <c r="K386" s="222">
        <v>2719.9</v>
      </c>
      <c r="L386" s="222">
        <v>1902.9</v>
      </c>
      <c r="M386" s="222">
        <v>5109181.74</v>
      </c>
      <c r="N386" s="222">
        <v>5109181.74</v>
      </c>
      <c r="O386" s="222">
        <v>0</v>
      </c>
      <c r="P386" s="222">
        <v>0</v>
      </c>
      <c r="Q386" s="222">
        <v>0</v>
      </c>
      <c r="R386" s="372">
        <v>44927</v>
      </c>
      <c r="S386" s="372">
        <v>45291</v>
      </c>
      <c r="U386" s="373"/>
    </row>
    <row r="387" spans="1:21" ht="20.25" x14ac:dyDescent="0.3">
      <c r="A387" s="230">
        <v>369</v>
      </c>
      <c r="B387" s="233" t="s">
        <v>2385</v>
      </c>
      <c r="C387" s="230">
        <v>34916</v>
      </c>
      <c r="D387" s="230" t="s">
        <v>1896</v>
      </c>
      <c r="E387" s="230">
        <v>1917</v>
      </c>
      <c r="F387" s="230" t="s">
        <v>2122</v>
      </c>
      <c r="G387" s="371" t="s">
        <v>2094</v>
      </c>
      <c r="H387" s="230">
        <v>2</v>
      </c>
      <c r="I387" s="230">
        <v>1</v>
      </c>
      <c r="J387" s="230" t="s">
        <v>2122</v>
      </c>
      <c r="K387" s="222">
        <v>692.12</v>
      </c>
      <c r="L387" s="222">
        <v>609.79999999999995</v>
      </c>
      <c r="M387" s="222">
        <v>76010.399999999994</v>
      </c>
      <c r="N387" s="222">
        <v>76010.399999999994</v>
      </c>
      <c r="O387" s="222">
        <v>0</v>
      </c>
      <c r="P387" s="222">
        <v>0</v>
      </c>
      <c r="Q387" s="222">
        <v>0</v>
      </c>
      <c r="R387" s="372">
        <v>44927</v>
      </c>
      <c r="S387" s="372">
        <v>45291</v>
      </c>
      <c r="U387" s="373"/>
    </row>
    <row r="388" spans="1:21" ht="20.25" x14ac:dyDescent="0.3">
      <c r="A388" s="230">
        <v>370</v>
      </c>
      <c r="B388" s="225" t="s">
        <v>2087</v>
      </c>
      <c r="C388" s="230">
        <v>34920</v>
      </c>
      <c r="D388" s="230" t="s">
        <v>1896</v>
      </c>
      <c r="E388" s="230">
        <v>1917</v>
      </c>
      <c r="F388" s="230" t="s">
        <v>2122</v>
      </c>
      <c r="G388" s="371" t="s">
        <v>2094</v>
      </c>
      <c r="H388" s="230">
        <v>2</v>
      </c>
      <c r="I388" s="230">
        <v>1</v>
      </c>
      <c r="J388" s="230" t="s">
        <v>2122</v>
      </c>
      <c r="K388" s="222">
        <v>311.77</v>
      </c>
      <c r="L388" s="222">
        <v>278.39999999999998</v>
      </c>
      <c r="M388" s="222">
        <v>137007.6</v>
      </c>
      <c r="N388" s="222">
        <v>137007.6</v>
      </c>
      <c r="O388" s="222">
        <v>0</v>
      </c>
      <c r="P388" s="222">
        <v>0</v>
      </c>
      <c r="Q388" s="222">
        <v>0</v>
      </c>
      <c r="R388" s="372">
        <v>44927</v>
      </c>
      <c r="S388" s="372">
        <v>45291</v>
      </c>
      <c r="U388" s="373"/>
    </row>
    <row r="389" spans="1:21" ht="20.25" x14ac:dyDescent="0.3">
      <c r="A389" s="230">
        <v>371</v>
      </c>
      <c r="B389" s="233" t="s">
        <v>2393</v>
      </c>
      <c r="C389" s="230">
        <v>34903</v>
      </c>
      <c r="D389" s="230" t="s">
        <v>1896</v>
      </c>
      <c r="E389" s="230">
        <v>1917</v>
      </c>
      <c r="F389" s="230" t="s">
        <v>2122</v>
      </c>
      <c r="G389" s="371" t="s">
        <v>2094</v>
      </c>
      <c r="H389" s="230">
        <v>2</v>
      </c>
      <c r="I389" s="230">
        <v>1</v>
      </c>
      <c r="J389" s="230" t="s">
        <v>2122</v>
      </c>
      <c r="K389" s="222">
        <v>423.97</v>
      </c>
      <c r="L389" s="222">
        <v>378.8</v>
      </c>
      <c r="M389" s="222">
        <v>2698995.2</v>
      </c>
      <c r="N389" s="222">
        <v>674108.95000000019</v>
      </c>
      <c r="O389" s="222">
        <v>2024886.25</v>
      </c>
      <c r="P389" s="222">
        <v>0</v>
      </c>
      <c r="Q389" s="222">
        <v>0</v>
      </c>
      <c r="R389" s="372">
        <v>44927</v>
      </c>
      <c r="S389" s="372">
        <v>45291</v>
      </c>
      <c r="U389" s="373"/>
    </row>
    <row r="390" spans="1:21" ht="20.25" x14ac:dyDescent="0.3">
      <c r="A390" s="230">
        <v>372</v>
      </c>
      <c r="B390" s="225" t="s">
        <v>362</v>
      </c>
      <c r="C390" s="230">
        <v>34975</v>
      </c>
      <c r="D390" s="230" t="s">
        <v>1896</v>
      </c>
      <c r="E390" s="230">
        <v>1960</v>
      </c>
      <c r="F390" s="230" t="s">
        <v>2122</v>
      </c>
      <c r="G390" s="371" t="s">
        <v>2089</v>
      </c>
      <c r="H390" s="230">
        <v>3</v>
      </c>
      <c r="I390" s="230">
        <v>1</v>
      </c>
      <c r="J390" s="230" t="s">
        <v>2122</v>
      </c>
      <c r="K390" s="222">
        <v>937.7</v>
      </c>
      <c r="L390" s="222">
        <v>816.7</v>
      </c>
      <c r="M390" s="222">
        <v>70654.8</v>
      </c>
      <c r="N390" s="222">
        <v>70654.8</v>
      </c>
      <c r="O390" s="222">
        <v>0</v>
      </c>
      <c r="P390" s="222">
        <v>0</v>
      </c>
      <c r="Q390" s="222">
        <v>0</v>
      </c>
      <c r="R390" s="372">
        <v>44927</v>
      </c>
      <c r="S390" s="372">
        <v>45291</v>
      </c>
      <c r="U390" s="373"/>
    </row>
    <row r="391" spans="1:21" ht="20.25" x14ac:dyDescent="0.3">
      <c r="A391" s="230">
        <v>373</v>
      </c>
      <c r="B391" s="225" t="s">
        <v>2533</v>
      </c>
      <c r="C391" s="230">
        <v>34981</v>
      </c>
      <c r="D391" s="230" t="s">
        <v>1896</v>
      </c>
      <c r="E391" s="230">
        <v>1954</v>
      </c>
      <c r="F391" s="230" t="s">
        <v>2122</v>
      </c>
      <c r="G391" s="371" t="s">
        <v>2089</v>
      </c>
      <c r="H391" s="230">
        <v>3</v>
      </c>
      <c r="I391" s="230">
        <v>2</v>
      </c>
      <c r="J391" s="230" t="s">
        <v>2122</v>
      </c>
      <c r="K391" s="222">
        <v>1323.4</v>
      </c>
      <c r="L391" s="222">
        <v>1152.3</v>
      </c>
      <c r="M391" s="222">
        <v>75737.740000000005</v>
      </c>
      <c r="N391" s="222">
        <v>75737.740000000005</v>
      </c>
      <c r="O391" s="222">
        <v>0</v>
      </c>
      <c r="P391" s="222">
        <v>0</v>
      </c>
      <c r="Q391" s="222">
        <v>0</v>
      </c>
      <c r="R391" s="372">
        <v>44927</v>
      </c>
      <c r="S391" s="372">
        <v>45291</v>
      </c>
      <c r="U391" s="373"/>
    </row>
    <row r="392" spans="1:21" ht="20.25" x14ac:dyDescent="0.3">
      <c r="A392" s="230">
        <v>374</v>
      </c>
      <c r="B392" s="233" t="s">
        <v>1842</v>
      </c>
      <c r="C392" s="230">
        <v>34976</v>
      </c>
      <c r="D392" s="230" t="s">
        <v>1896</v>
      </c>
      <c r="E392" s="230">
        <v>1935</v>
      </c>
      <c r="F392" s="230" t="s">
        <v>2122</v>
      </c>
      <c r="G392" s="371" t="s">
        <v>2089</v>
      </c>
      <c r="H392" s="230">
        <v>5</v>
      </c>
      <c r="I392" s="230">
        <v>5</v>
      </c>
      <c r="J392" s="230" t="s">
        <v>2122</v>
      </c>
      <c r="K392" s="222">
        <v>4195.6000000000004</v>
      </c>
      <c r="L392" s="222">
        <v>3714.2</v>
      </c>
      <c r="M392" s="222">
        <v>5820843.8900000006</v>
      </c>
      <c r="N392" s="222">
        <v>5820843.8900000006</v>
      </c>
      <c r="O392" s="222">
        <v>0</v>
      </c>
      <c r="P392" s="222">
        <v>0</v>
      </c>
      <c r="Q392" s="222">
        <v>0</v>
      </c>
      <c r="R392" s="372">
        <v>44927</v>
      </c>
      <c r="S392" s="372">
        <v>45291</v>
      </c>
      <c r="U392" s="373"/>
    </row>
    <row r="393" spans="1:21" ht="20.25" x14ac:dyDescent="0.3">
      <c r="A393" s="230">
        <v>375</v>
      </c>
      <c r="B393" s="225" t="s">
        <v>1688</v>
      </c>
      <c r="C393" s="230">
        <v>35002</v>
      </c>
      <c r="D393" s="230" t="s">
        <v>1896</v>
      </c>
      <c r="E393" s="230">
        <v>1903</v>
      </c>
      <c r="F393" s="230" t="s">
        <v>2122</v>
      </c>
      <c r="G393" s="371" t="s">
        <v>2089</v>
      </c>
      <c r="H393" s="230">
        <v>2</v>
      </c>
      <c r="I393" s="230">
        <v>3</v>
      </c>
      <c r="J393" s="230" t="s">
        <v>2122</v>
      </c>
      <c r="K393" s="222">
        <v>2361.1999999999998</v>
      </c>
      <c r="L393" s="222">
        <v>1323.4</v>
      </c>
      <c r="M393" s="222">
        <v>775315.16</v>
      </c>
      <c r="N393" s="222">
        <v>775315.16</v>
      </c>
      <c r="O393" s="222">
        <v>0</v>
      </c>
      <c r="P393" s="222">
        <v>0</v>
      </c>
      <c r="Q393" s="222">
        <v>0</v>
      </c>
      <c r="R393" s="372">
        <v>44927</v>
      </c>
      <c r="S393" s="372">
        <v>45291</v>
      </c>
      <c r="U393" s="373"/>
    </row>
    <row r="394" spans="1:21" ht="20.25" x14ac:dyDescent="0.3">
      <c r="A394" s="230">
        <v>376</v>
      </c>
      <c r="B394" s="225" t="s">
        <v>363</v>
      </c>
      <c r="C394" s="230">
        <v>35062</v>
      </c>
      <c r="D394" s="230" t="s">
        <v>1896</v>
      </c>
      <c r="E394" s="230">
        <v>1993</v>
      </c>
      <c r="F394" s="230" t="s">
        <v>2122</v>
      </c>
      <c r="G394" s="371" t="s">
        <v>2088</v>
      </c>
      <c r="H394" s="230">
        <v>9</v>
      </c>
      <c r="I394" s="230">
        <v>1</v>
      </c>
      <c r="J394" s="230">
        <v>1</v>
      </c>
      <c r="K394" s="222">
        <v>2090</v>
      </c>
      <c r="L394" s="222">
        <v>2090</v>
      </c>
      <c r="M394" s="222">
        <v>2543254.1800000002</v>
      </c>
      <c r="N394" s="222">
        <v>2543254.1800000002</v>
      </c>
      <c r="O394" s="222">
        <v>0</v>
      </c>
      <c r="P394" s="222">
        <v>0</v>
      </c>
      <c r="Q394" s="222">
        <v>0</v>
      </c>
      <c r="R394" s="372">
        <v>44927</v>
      </c>
      <c r="S394" s="372">
        <v>45291</v>
      </c>
      <c r="U394" s="373"/>
    </row>
    <row r="395" spans="1:21" ht="20.25" x14ac:dyDescent="0.3">
      <c r="A395" s="230">
        <v>377</v>
      </c>
      <c r="B395" s="225" t="s">
        <v>364</v>
      </c>
      <c r="C395" s="230">
        <v>35064</v>
      </c>
      <c r="D395" s="230" t="s">
        <v>1896</v>
      </c>
      <c r="E395" s="230">
        <v>1993</v>
      </c>
      <c r="F395" s="230" t="s">
        <v>2122</v>
      </c>
      <c r="G395" s="371" t="s">
        <v>2088</v>
      </c>
      <c r="H395" s="230">
        <v>9</v>
      </c>
      <c r="I395" s="230">
        <v>1</v>
      </c>
      <c r="J395" s="230">
        <v>1</v>
      </c>
      <c r="K395" s="222">
        <v>1901.9</v>
      </c>
      <c r="L395" s="222">
        <v>1288.4000000000001</v>
      </c>
      <c r="M395" s="222">
        <v>2548474.0700000003</v>
      </c>
      <c r="N395" s="222">
        <v>2548474.0700000003</v>
      </c>
      <c r="O395" s="222">
        <v>0</v>
      </c>
      <c r="P395" s="222">
        <v>0</v>
      </c>
      <c r="Q395" s="222">
        <v>0</v>
      </c>
      <c r="R395" s="372">
        <v>44927</v>
      </c>
      <c r="S395" s="372">
        <v>45291</v>
      </c>
      <c r="U395" s="373"/>
    </row>
    <row r="396" spans="1:21" ht="20.25" x14ac:dyDescent="0.3">
      <c r="A396" s="230">
        <v>378</v>
      </c>
      <c r="B396" s="233" t="s">
        <v>37</v>
      </c>
      <c r="C396" s="230">
        <v>35128</v>
      </c>
      <c r="D396" s="230" t="s">
        <v>1896</v>
      </c>
      <c r="E396" s="230">
        <v>1960</v>
      </c>
      <c r="F396" s="230" t="s">
        <v>2122</v>
      </c>
      <c r="G396" s="371" t="s">
        <v>2089</v>
      </c>
      <c r="H396" s="230">
        <v>3</v>
      </c>
      <c r="I396" s="230">
        <v>3</v>
      </c>
      <c r="J396" s="230" t="s">
        <v>2122</v>
      </c>
      <c r="K396" s="222">
        <v>3026.1</v>
      </c>
      <c r="L396" s="222">
        <v>1499.9</v>
      </c>
      <c r="M396" s="222">
        <v>3686901.15</v>
      </c>
      <c r="N396" s="222">
        <v>3686901.15</v>
      </c>
      <c r="O396" s="222">
        <v>0</v>
      </c>
      <c r="P396" s="222">
        <v>0</v>
      </c>
      <c r="Q396" s="222">
        <v>0</v>
      </c>
      <c r="R396" s="372">
        <v>44927</v>
      </c>
      <c r="S396" s="372">
        <v>45291</v>
      </c>
      <c r="U396" s="373"/>
    </row>
    <row r="397" spans="1:21" ht="20.25" x14ac:dyDescent="0.3">
      <c r="A397" s="230">
        <v>379</v>
      </c>
      <c r="B397" s="225" t="s">
        <v>366</v>
      </c>
      <c r="C397" s="230">
        <v>35181</v>
      </c>
      <c r="D397" s="230" t="s">
        <v>1896</v>
      </c>
      <c r="E397" s="230">
        <v>1993</v>
      </c>
      <c r="F397" s="230" t="s">
        <v>2122</v>
      </c>
      <c r="G397" s="371" t="s">
        <v>2088</v>
      </c>
      <c r="H397" s="230">
        <v>9</v>
      </c>
      <c r="I397" s="230">
        <v>3</v>
      </c>
      <c r="J397" s="230">
        <v>3</v>
      </c>
      <c r="K397" s="222">
        <v>9020.1</v>
      </c>
      <c r="L397" s="222">
        <v>5846.1</v>
      </c>
      <c r="M397" s="222">
        <v>7635952.6200000001</v>
      </c>
      <c r="N397" s="222">
        <v>7635952.6200000001</v>
      </c>
      <c r="O397" s="222">
        <v>0</v>
      </c>
      <c r="P397" s="222">
        <v>0</v>
      </c>
      <c r="Q397" s="222">
        <v>0</v>
      </c>
      <c r="R397" s="372">
        <v>44927</v>
      </c>
      <c r="S397" s="372">
        <v>45291</v>
      </c>
      <c r="U397" s="373"/>
    </row>
    <row r="398" spans="1:21" ht="20.25" x14ac:dyDescent="0.3">
      <c r="A398" s="230">
        <v>380</v>
      </c>
      <c r="B398" s="225" t="s">
        <v>367</v>
      </c>
      <c r="C398" s="230">
        <v>35199</v>
      </c>
      <c r="D398" s="230" t="s">
        <v>1896</v>
      </c>
      <c r="E398" s="230">
        <v>1955</v>
      </c>
      <c r="F398" s="230" t="s">
        <v>2122</v>
      </c>
      <c r="G398" s="371" t="s">
        <v>2089</v>
      </c>
      <c r="H398" s="230">
        <v>2</v>
      </c>
      <c r="I398" s="230">
        <v>2</v>
      </c>
      <c r="J398" s="230" t="s">
        <v>2122</v>
      </c>
      <c r="K398" s="222">
        <v>844.1</v>
      </c>
      <c r="L398" s="222">
        <v>844.1</v>
      </c>
      <c r="M398" s="222">
        <v>56744.2</v>
      </c>
      <c r="N398" s="222">
        <v>56744.2</v>
      </c>
      <c r="O398" s="222">
        <v>0</v>
      </c>
      <c r="P398" s="222">
        <v>0</v>
      </c>
      <c r="Q398" s="222">
        <v>0</v>
      </c>
      <c r="R398" s="372">
        <v>44927</v>
      </c>
      <c r="S398" s="372">
        <v>45291</v>
      </c>
      <c r="U398" s="373"/>
    </row>
    <row r="399" spans="1:21" ht="20.25" x14ac:dyDescent="0.3">
      <c r="A399" s="230">
        <v>381</v>
      </c>
      <c r="B399" s="225" t="s">
        <v>368</v>
      </c>
      <c r="C399" s="230">
        <v>35221</v>
      </c>
      <c r="D399" s="230" t="s">
        <v>1896</v>
      </c>
      <c r="E399" s="230">
        <v>1968</v>
      </c>
      <c r="F399" s="230" t="s">
        <v>2122</v>
      </c>
      <c r="G399" s="371" t="s">
        <v>2089</v>
      </c>
      <c r="H399" s="230">
        <v>4</v>
      </c>
      <c r="I399" s="230">
        <v>3</v>
      </c>
      <c r="J399" s="230" t="s">
        <v>2122</v>
      </c>
      <c r="K399" s="222">
        <v>2835.8</v>
      </c>
      <c r="L399" s="222">
        <v>2054.9</v>
      </c>
      <c r="M399" s="222">
        <v>3685531.48</v>
      </c>
      <c r="N399" s="222">
        <v>3685531.48</v>
      </c>
      <c r="O399" s="222">
        <v>0</v>
      </c>
      <c r="P399" s="222">
        <v>0</v>
      </c>
      <c r="Q399" s="222">
        <v>0</v>
      </c>
      <c r="R399" s="372">
        <v>44927</v>
      </c>
      <c r="S399" s="372">
        <v>45291</v>
      </c>
      <c r="U399" s="373"/>
    </row>
    <row r="400" spans="1:21" ht="20.25" x14ac:dyDescent="0.3">
      <c r="A400" s="230">
        <v>382</v>
      </c>
      <c r="B400" s="225" t="s">
        <v>369</v>
      </c>
      <c r="C400" s="230">
        <v>35247</v>
      </c>
      <c r="D400" s="230" t="s">
        <v>1896</v>
      </c>
      <c r="E400" s="230">
        <v>1961</v>
      </c>
      <c r="F400" s="230" t="s">
        <v>2122</v>
      </c>
      <c r="G400" s="371" t="s">
        <v>2089</v>
      </c>
      <c r="H400" s="230">
        <v>3</v>
      </c>
      <c r="I400" s="230">
        <v>1</v>
      </c>
      <c r="J400" s="230" t="s">
        <v>2122</v>
      </c>
      <c r="K400" s="222">
        <v>583.9</v>
      </c>
      <c r="L400" s="222">
        <v>533</v>
      </c>
      <c r="M400" s="222">
        <v>1170252.3600000001</v>
      </c>
      <c r="N400" s="222">
        <v>1170252.3600000001</v>
      </c>
      <c r="O400" s="222">
        <v>0</v>
      </c>
      <c r="P400" s="222">
        <v>0</v>
      </c>
      <c r="Q400" s="222">
        <v>0</v>
      </c>
      <c r="R400" s="372">
        <v>44927</v>
      </c>
      <c r="S400" s="372">
        <v>45291</v>
      </c>
      <c r="U400" s="373"/>
    </row>
    <row r="401" spans="1:21" ht="20.25" x14ac:dyDescent="0.3">
      <c r="A401" s="230">
        <v>383</v>
      </c>
      <c r="B401" s="225" t="s">
        <v>370</v>
      </c>
      <c r="C401" s="230">
        <v>35248</v>
      </c>
      <c r="D401" s="230" t="s">
        <v>1896</v>
      </c>
      <c r="E401" s="230">
        <v>1956</v>
      </c>
      <c r="F401" s="230" t="s">
        <v>2122</v>
      </c>
      <c r="G401" s="371" t="s">
        <v>2089</v>
      </c>
      <c r="H401" s="230">
        <v>3</v>
      </c>
      <c r="I401" s="230">
        <v>1</v>
      </c>
      <c r="J401" s="230" t="s">
        <v>2122</v>
      </c>
      <c r="K401" s="222">
        <v>697.8</v>
      </c>
      <c r="L401" s="222">
        <v>616.70000000000005</v>
      </c>
      <c r="M401" s="222">
        <v>1313663.8800000001</v>
      </c>
      <c r="N401" s="222">
        <v>1313663.8800000001</v>
      </c>
      <c r="O401" s="222">
        <v>0</v>
      </c>
      <c r="P401" s="222">
        <v>0</v>
      </c>
      <c r="Q401" s="222">
        <v>0</v>
      </c>
      <c r="R401" s="372">
        <v>44927</v>
      </c>
      <c r="S401" s="372">
        <v>45291</v>
      </c>
      <c r="U401" s="373"/>
    </row>
    <row r="402" spans="1:21" ht="20.25" x14ac:dyDescent="0.3">
      <c r="A402" s="230">
        <v>384</v>
      </c>
      <c r="B402" s="225" t="s">
        <v>371</v>
      </c>
      <c r="C402" s="230">
        <v>35253</v>
      </c>
      <c r="D402" s="230" t="s">
        <v>1896</v>
      </c>
      <c r="E402" s="230">
        <v>1955</v>
      </c>
      <c r="F402" s="230" t="s">
        <v>2122</v>
      </c>
      <c r="G402" s="371" t="s">
        <v>2089</v>
      </c>
      <c r="H402" s="230">
        <v>3</v>
      </c>
      <c r="I402" s="230">
        <v>1</v>
      </c>
      <c r="J402" s="230" t="s">
        <v>2122</v>
      </c>
      <c r="K402" s="222">
        <v>1642.2</v>
      </c>
      <c r="L402" s="222">
        <v>956.6</v>
      </c>
      <c r="M402" s="222">
        <v>55453.2</v>
      </c>
      <c r="N402" s="222">
        <v>55453.2</v>
      </c>
      <c r="O402" s="222">
        <v>0</v>
      </c>
      <c r="P402" s="222">
        <v>0</v>
      </c>
      <c r="Q402" s="222">
        <v>0</v>
      </c>
      <c r="R402" s="372">
        <v>44927</v>
      </c>
      <c r="S402" s="372">
        <v>45291</v>
      </c>
      <c r="U402" s="373"/>
    </row>
    <row r="403" spans="1:21" ht="20.25" x14ac:dyDescent="0.3">
      <c r="A403" s="230">
        <v>385</v>
      </c>
      <c r="B403" s="225" t="s">
        <v>68</v>
      </c>
      <c r="C403" s="230">
        <v>35254</v>
      </c>
      <c r="D403" s="230" t="s">
        <v>1896</v>
      </c>
      <c r="E403" s="230">
        <v>1917</v>
      </c>
      <c r="F403" s="230" t="s">
        <v>2122</v>
      </c>
      <c r="G403" s="371" t="s">
        <v>2094</v>
      </c>
      <c r="H403" s="230">
        <v>2</v>
      </c>
      <c r="I403" s="230">
        <v>2</v>
      </c>
      <c r="J403" s="230" t="s">
        <v>2122</v>
      </c>
      <c r="K403" s="222">
        <v>351.5</v>
      </c>
      <c r="L403" s="222">
        <v>351.5</v>
      </c>
      <c r="M403" s="222">
        <v>355652.7</v>
      </c>
      <c r="N403" s="222">
        <v>355652.7</v>
      </c>
      <c r="O403" s="222">
        <v>0</v>
      </c>
      <c r="P403" s="222">
        <v>0</v>
      </c>
      <c r="Q403" s="222">
        <v>0</v>
      </c>
      <c r="R403" s="372">
        <v>44927</v>
      </c>
      <c r="S403" s="372">
        <v>45291</v>
      </c>
      <c r="U403" s="373"/>
    </row>
    <row r="404" spans="1:21" ht="20.25" x14ac:dyDescent="0.3">
      <c r="A404" s="230">
        <v>386</v>
      </c>
      <c r="B404" s="225" t="s">
        <v>374</v>
      </c>
      <c r="C404" s="230">
        <v>35311</v>
      </c>
      <c r="D404" s="230" t="s">
        <v>1896</v>
      </c>
      <c r="E404" s="230">
        <v>1968</v>
      </c>
      <c r="F404" s="230" t="s">
        <v>2122</v>
      </c>
      <c r="G404" s="371" t="s">
        <v>2089</v>
      </c>
      <c r="H404" s="230">
        <v>5</v>
      </c>
      <c r="I404" s="230">
        <v>2</v>
      </c>
      <c r="J404" s="230" t="s">
        <v>2122</v>
      </c>
      <c r="K404" s="222">
        <v>4315.3599999999997</v>
      </c>
      <c r="L404" s="222">
        <v>3287.06</v>
      </c>
      <c r="M404" s="222">
        <v>4016754.3099999996</v>
      </c>
      <c r="N404" s="222">
        <v>4016754.3099999996</v>
      </c>
      <c r="O404" s="222">
        <v>0</v>
      </c>
      <c r="P404" s="222">
        <v>0</v>
      </c>
      <c r="Q404" s="222">
        <v>0</v>
      </c>
      <c r="R404" s="372">
        <v>44927</v>
      </c>
      <c r="S404" s="372">
        <v>45291</v>
      </c>
      <c r="U404" s="373"/>
    </row>
    <row r="405" spans="1:21" ht="20.25" x14ac:dyDescent="0.3">
      <c r="A405" s="230">
        <v>387</v>
      </c>
      <c r="B405" s="225" t="s">
        <v>28</v>
      </c>
      <c r="C405" s="230">
        <v>35409</v>
      </c>
      <c r="D405" s="230" t="s">
        <v>1896</v>
      </c>
      <c r="E405" s="230">
        <v>1987</v>
      </c>
      <c r="F405" s="230" t="s">
        <v>2122</v>
      </c>
      <c r="G405" s="371" t="s">
        <v>2088</v>
      </c>
      <c r="H405" s="230">
        <v>9</v>
      </c>
      <c r="I405" s="230">
        <v>8</v>
      </c>
      <c r="J405" s="230" t="s">
        <v>2122</v>
      </c>
      <c r="K405" s="222">
        <v>22075.4</v>
      </c>
      <c r="L405" s="222">
        <v>15592.7</v>
      </c>
      <c r="M405" s="222">
        <v>111450</v>
      </c>
      <c r="N405" s="222">
        <v>111450</v>
      </c>
      <c r="O405" s="222">
        <v>0</v>
      </c>
      <c r="P405" s="222">
        <v>0</v>
      </c>
      <c r="Q405" s="222">
        <v>0</v>
      </c>
      <c r="R405" s="372">
        <v>44927</v>
      </c>
      <c r="S405" s="372">
        <v>45291</v>
      </c>
      <c r="U405" s="373"/>
    </row>
    <row r="406" spans="1:21" ht="20.25" x14ac:dyDescent="0.3">
      <c r="A406" s="230">
        <v>388</v>
      </c>
      <c r="B406" s="225" t="s">
        <v>1544</v>
      </c>
      <c r="C406" s="230">
        <v>35430</v>
      </c>
      <c r="D406" s="230" t="s">
        <v>1896</v>
      </c>
      <c r="E406" s="230">
        <v>1967</v>
      </c>
      <c r="F406" s="230" t="s">
        <v>2122</v>
      </c>
      <c r="G406" s="371" t="s">
        <v>2089</v>
      </c>
      <c r="H406" s="230">
        <v>4</v>
      </c>
      <c r="I406" s="230">
        <v>3</v>
      </c>
      <c r="J406" s="230" t="s">
        <v>2122</v>
      </c>
      <c r="K406" s="222">
        <v>2013.9</v>
      </c>
      <c r="L406" s="222">
        <v>2013.9</v>
      </c>
      <c r="M406" s="222">
        <v>3335426.66</v>
      </c>
      <c r="N406" s="222">
        <v>3335426.66</v>
      </c>
      <c r="O406" s="222">
        <v>0</v>
      </c>
      <c r="P406" s="222">
        <v>0</v>
      </c>
      <c r="Q406" s="222">
        <v>0</v>
      </c>
      <c r="R406" s="372">
        <v>44927</v>
      </c>
      <c r="S406" s="372">
        <v>45291</v>
      </c>
      <c r="U406" s="373"/>
    </row>
    <row r="407" spans="1:21" ht="20.25" x14ac:dyDescent="0.3">
      <c r="A407" s="230">
        <v>389</v>
      </c>
      <c r="B407" s="225" t="s">
        <v>1545</v>
      </c>
      <c r="C407" s="230">
        <v>35434</v>
      </c>
      <c r="D407" s="230" t="s">
        <v>1896</v>
      </c>
      <c r="E407" s="230">
        <v>1994</v>
      </c>
      <c r="F407" s="230" t="s">
        <v>2122</v>
      </c>
      <c r="G407" s="371" t="s">
        <v>2088</v>
      </c>
      <c r="H407" s="230">
        <v>7</v>
      </c>
      <c r="I407" s="230">
        <v>1</v>
      </c>
      <c r="J407" s="230" t="s">
        <v>2122</v>
      </c>
      <c r="K407" s="222">
        <v>1427.4</v>
      </c>
      <c r="L407" s="222">
        <v>1427.4</v>
      </c>
      <c r="M407" s="222">
        <v>45487.199999999997</v>
      </c>
      <c r="N407" s="222">
        <v>45487.199999999997</v>
      </c>
      <c r="O407" s="222">
        <v>0</v>
      </c>
      <c r="P407" s="222">
        <v>0</v>
      </c>
      <c r="Q407" s="222">
        <v>0</v>
      </c>
      <c r="R407" s="372">
        <v>44927</v>
      </c>
      <c r="S407" s="372">
        <v>45291</v>
      </c>
      <c r="U407" s="373"/>
    </row>
    <row r="408" spans="1:21" ht="20.25" x14ac:dyDescent="0.3">
      <c r="A408" s="230">
        <v>390</v>
      </c>
      <c r="B408" s="225" t="s">
        <v>377</v>
      </c>
      <c r="C408" s="230">
        <v>35451</v>
      </c>
      <c r="D408" s="230" t="s">
        <v>1896</v>
      </c>
      <c r="E408" s="230">
        <v>1957</v>
      </c>
      <c r="F408" s="230" t="s">
        <v>2122</v>
      </c>
      <c r="G408" s="371" t="s">
        <v>2094</v>
      </c>
      <c r="H408" s="230">
        <v>2</v>
      </c>
      <c r="I408" s="230">
        <v>2</v>
      </c>
      <c r="J408" s="230" t="s">
        <v>2122</v>
      </c>
      <c r="K408" s="222">
        <v>497.1</v>
      </c>
      <c r="L408" s="222">
        <v>497.1</v>
      </c>
      <c r="M408" s="222">
        <v>859047.22999999986</v>
      </c>
      <c r="N408" s="222">
        <v>859047.22999999986</v>
      </c>
      <c r="O408" s="222">
        <v>0</v>
      </c>
      <c r="P408" s="222">
        <v>0</v>
      </c>
      <c r="Q408" s="222">
        <v>0</v>
      </c>
      <c r="R408" s="372">
        <v>44927</v>
      </c>
      <c r="S408" s="372">
        <v>45291</v>
      </c>
      <c r="U408" s="373"/>
    </row>
    <row r="409" spans="1:21" ht="20.25" x14ac:dyDescent="0.3">
      <c r="A409" s="230">
        <v>391</v>
      </c>
      <c r="B409" s="225" t="s">
        <v>379</v>
      </c>
      <c r="C409" s="230">
        <v>35524</v>
      </c>
      <c r="D409" s="230" t="s">
        <v>1896</v>
      </c>
      <c r="E409" s="230">
        <v>1959</v>
      </c>
      <c r="F409" s="230" t="s">
        <v>2122</v>
      </c>
      <c r="G409" s="371" t="s">
        <v>2089</v>
      </c>
      <c r="H409" s="230">
        <v>2</v>
      </c>
      <c r="I409" s="230">
        <v>2</v>
      </c>
      <c r="J409" s="230" t="s">
        <v>2122</v>
      </c>
      <c r="K409" s="222">
        <v>643.6</v>
      </c>
      <c r="L409" s="222">
        <v>401.2</v>
      </c>
      <c r="M409" s="222">
        <v>475398.31000000006</v>
      </c>
      <c r="N409" s="222">
        <v>475398.31000000006</v>
      </c>
      <c r="O409" s="222">
        <v>0</v>
      </c>
      <c r="P409" s="222">
        <v>0</v>
      </c>
      <c r="Q409" s="222">
        <v>0</v>
      </c>
      <c r="R409" s="372">
        <v>44927</v>
      </c>
      <c r="S409" s="372">
        <v>45291</v>
      </c>
      <c r="U409" s="373"/>
    </row>
    <row r="410" spans="1:21" ht="20.25" x14ac:dyDescent="0.3">
      <c r="A410" s="230">
        <v>392</v>
      </c>
      <c r="B410" s="225" t="s">
        <v>29</v>
      </c>
      <c r="C410" s="230">
        <v>35564</v>
      </c>
      <c r="D410" s="230" t="s">
        <v>1896</v>
      </c>
      <c r="E410" s="230">
        <v>1987</v>
      </c>
      <c r="F410" s="230" t="s">
        <v>2122</v>
      </c>
      <c r="G410" s="371" t="s">
        <v>2088</v>
      </c>
      <c r="H410" s="230">
        <v>9</v>
      </c>
      <c r="I410" s="230">
        <v>4</v>
      </c>
      <c r="J410" s="230" t="s">
        <v>2122</v>
      </c>
      <c r="K410" s="222">
        <v>9048.7000000000007</v>
      </c>
      <c r="L410" s="222">
        <v>8226.1</v>
      </c>
      <c r="M410" s="222">
        <v>135288</v>
      </c>
      <c r="N410" s="222">
        <v>135288</v>
      </c>
      <c r="O410" s="222">
        <v>0</v>
      </c>
      <c r="P410" s="222">
        <v>0</v>
      </c>
      <c r="Q410" s="222">
        <v>0</v>
      </c>
      <c r="R410" s="372">
        <v>44927</v>
      </c>
      <c r="S410" s="372">
        <v>45291</v>
      </c>
      <c r="U410" s="373"/>
    </row>
    <row r="411" spans="1:21" ht="20.25" x14ac:dyDescent="0.3">
      <c r="A411" s="230">
        <v>393</v>
      </c>
      <c r="B411" s="233" t="s">
        <v>2386</v>
      </c>
      <c r="C411" s="230">
        <v>35584</v>
      </c>
      <c r="D411" s="230" t="s">
        <v>1896</v>
      </c>
      <c r="E411" s="230">
        <v>1936</v>
      </c>
      <c r="F411" s="230" t="s">
        <v>2122</v>
      </c>
      <c r="G411" s="371" t="s">
        <v>2089</v>
      </c>
      <c r="H411" s="230">
        <v>5</v>
      </c>
      <c r="I411" s="230">
        <v>5</v>
      </c>
      <c r="J411" s="230" t="s">
        <v>2122</v>
      </c>
      <c r="K411" s="222">
        <v>4520.1000000000004</v>
      </c>
      <c r="L411" s="222">
        <v>4186.2</v>
      </c>
      <c r="M411" s="222">
        <v>7023694.8799999999</v>
      </c>
      <c r="N411" s="222">
        <v>7023694.8799999999</v>
      </c>
      <c r="O411" s="222">
        <v>0</v>
      </c>
      <c r="P411" s="222">
        <v>0</v>
      </c>
      <c r="Q411" s="222">
        <v>0</v>
      </c>
      <c r="R411" s="372">
        <v>44927</v>
      </c>
      <c r="S411" s="372">
        <v>45291</v>
      </c>
      <c r="U411" s="373"/>
    </row>
    <row r="412" spans="1:21" ht="20.25" x14ac:dyDescent="0.3">
      <c r="A412" s="230">
        <v>394</v>
      </c>
      <c r="B412" s="233" t="s">
        <v>2206</v>
      </c>
      <c r="C412" s="230">
        <v>33292</v>
      </c>
      <c r="D412" s="230" t="s">
        <v>1896</v>
      </c>
      <c r="E412" s="230">
        <v>1977</v>
      </c>
      <c r="F412" s="230" t="s">
        <v>2122</v>
      </c>
      <c r="G412" s="371" t="s">
        <v>2088</v>
      </c>
      <c r="H412" s="230">
        <v>5</v>
      </c>
      <c r="I412" s="230">
        <v>4</v>
      </c>
      <c r="J412" s="230" t="s">
        <v>2122</v>
      </c>
      <c r="K412" s="222">
        <v>4346.8999999999996</v>
      </c>
      <c r="L412" s="222">
        <v>2612.6999999999998</v>
      </c>
      <c r="M412" s="222">
        <v>4125126.58</v>
      </c>
      <c r="N412" s="222">
        <v>4125126.58</v>
      </c>
      <c r="O412" s="222">
        <v>0</v>
      </c>
      <c r="P412" s="222">
        <v>0</v>
      </c>
      <c r="Q412" s="222">
        <v>0</v>
      </c>
      <c r="R412" s="372">
        <v>44927</v>
      </c>
      <c r="S412" s="372">
        <v>45291</v>
      </c>
      <c r="U412" s="373"/>
    </row>
    <row r="413" spans="1:21" ht="20.25" x14ac:dyDescent="0.3">
      <c r="A413" s="230">
        <v>395</v>
      </c>
      <c r="B413" s="233" t="s">
        <v>1844</v>
      </c>
      <c r="C413" s="230">
        <v>33274</v>
      </c>
      <c r="D413" s="230" t="s">
        <v>1896</v>
      </c>
      <c r="E413" s="230">
        <v>1983</v>
      </c>
      <c r="F413" s="230" t="s">
        <v>2122</v>
      </c>
      <c r="G413" s="371" t="s">
        <v>2088</v>
      </c>
      <c r="H413" s="230">
        <v>9</v>
      </c>
      <c r="I413" s="230">
        <v>17</v>
      </c>
      <c r="J413" s="230">
        <v>3</v>
      </c>
      <c r="K413" s="222">
        <v>44367.5</v>
      </c>
      <c r="L413" s="222">
        <v>34015.599999999999</v>
      </c>
      <c r="M413" s="222">
        <v>7584624.5100000007</v>
      </c>
      <c r="N413" s="222">
        <v>7584624.5100000007</v>
      </c>
      <c r="O413" s="222">
        <v>0</v>
      </c>
      <c r="P413" s="222">
        <v>0</v>
      </c>
      <c r="Q413" s="222">
        <v>0</v>
      </c>
      <c r="R413" s="372">
        <v>44927</v>
      </c>
      <c r="S413" s="372">
        <v>45291</v>
      </c>
      <c r="U413" s="373"/>
    </row>
    <row r="414" spans="1:21" ht="20.25" x14ac:dyDescent="0.3">
      <c r="A414" s="230">
        <v>396</v>
      </c>
      <c r="B414" s="233" t="s">
        <v>1733</v>
      </c>
      <c r="C414" s="230">
        <v>35654</v>
      </c>
      <c r="D414" s="230" t="s">
        <v>1896</v>
      </c>
      <c r="E414" s="230">
        <v>1976</v>
      </c>
      <c r="F414" s="230" t="s">
        <v>2122</v>
      </c>
      <c r="G414" s="371" t="s">
        <v>2088</v>
      </c>
      <c r="H414" s="230">
        <v>5</v>
      </c>
      <c r="I414" s="230">
        <v>6</v>
      </c>
      <c r="J414" s="230" t="s">
        <v>2122</v>
      </c>
      <c r="K414" s="222">
        <v>5674.2</v>
      </c>
      <c r="L414" s="222">
        <v>4332.5</v>
      </c>
      <c r="M414" s="222">
        <v>4366604.7</v>
      </c>
      <c r="N414" s="222">
        <v>4366604.7</v>
      </c>
      <c r="O414" s="222">
        <v>0</v>
      </c>
      <c r="P414" s="222">
        <v>0</v>
      </c>
      <c r="Q414" s="222">
        <v>0</v>
      </c>
      <c r="R414" s="372">
        <v>44927</v>
      </c>
      <c r="S414" s="372">
        <v>45291</v>
      </c>
      <c r="U414" s="373"/>
    </row>
    <row r="415" spans="1:21" ht="20.25" x14ac:dyDescent="0.3">
      <c r="A415" s="230">
        <v>397</v>
      </c>
      <c r="B415" s="225" t="s">
        <v>3321</v>
      </c>
      <c r="C415" s="230">
        <v>35659</v>
      </c>
      <c r="D415" s="230" t="s">
        <v>1896</v>
      </c>
      <c r="E415" s="230">
        <v>1966</v>
      </c>
      <c r="F415" s="230" t="s">
        <v>2122</v>
      </c>
      <c r="G415" s="371" t="s">
        <v>2088</v>
      </c>
      <c r="H415" s="230">
        <v>5</v>
      </c>
      <c r="I415" s="230">
        <v>4</v>
      </c>
      <c r="J415" s="230" t="s">
        <v>2122</v>
      </c>
      <c r="K415" s="222">
        <v>5663.1</v>
      </c>
      <c r="L415" s="222">
        <v>3531</v>
      </c>
      <c r="M415" s="222">
        <v>194718</v>
      </c>
      <c r="N415" s="222">
        <v>194718</v>
      </c>
      <c r="O415" s="222">
        <v>0</v>
      </c>
      <c r="P415" s="222">
        <v>0</v>
      </c>
      <c r="Q415" s="222">
        <v>0</v>
      </c>
      <c r="R415" s="372">
        <v>44927</v>
      </c>
      <c r="S415" s="372">
        <v>45291</v>
      </c>
      <c r="U415" s="373"/>
    </row>
    <row r="416" spans="1:21" ht="20.25" x14ac:dyDescent="0.3">
      <c r="A416" s="230">
        <v>398</v>
      </c>
      <c r="B416" s="225" t="s">
        <v>3322</v>
      </c>
      <c r="C416" s="230">
        <v>35660</v>
      </c>
      <c r="D416" s="230" t="s">
        <v>1896</v>
      </c>
      <c r="E416" s="230">
        <v>1966</v>
      </c>
      <c r="F416" s="230" t="s">
        <v>2122</v>
      </c>
      <c r="G416" s="371" t="s">
        <v>2088</v>
      </c>
      <c r="H416" s="230">
        <v>5</v>
      </c>
      <c r="I416" s="230">
        <v>4</v>
      </c>
      <c r="J416" s="230" t="s">
        <v>2122</v>
      </c>
      <c r="K416" s="222">
        <v>5682.6</v>
      </c>
      <c r="L416" s="222">
        <v>3584.1</v>
      </c>
      <c r="M416" s="222">
        <v>194718</v>
      </c>
      <c r="N416" s="222">
        <v>194718</v>
      </c>
      <c r="O416" s="222">
        <v>0</v>
      </c>
      <c r="P416" s="222">
        <v>0</v>
      </c>
      <c r="Q416" s="222">
        <v>0</v>
      </c>
      <c r="R416" s="372">
        <v>44927</v>
      </c>
      <c r="S416" s="372">
        <v>45291</v>
      </c>
      <c r="U416" s="373"/>
    </row>
    <row r="417" spans="1:21" ht="20.25" x14ac:dyDescent="0.3">
      <c r="A417" s="230">
        <v>399</v>
      </c>
      <c r="B417" s="233" t="s">
        <v>1826</v>
      </c>
      <c r="C417" s="230">
        <v>32593</v>
      </c>
      <c r="D417" s="230" t="s">
        <v>1896</v>
      </c>
      <c r="E417" s="230">
        <v>1991</v>
      </c>
      <c r="F417" s="230" t="s">
        <v>2122</v>
      </c>
      <c r="G417" s="371" t="s">
        <v>2089</v>
      </c>
      <c r="H417" s="230">
        <v>9</v>
      </c>
      <c r="I417" s="230">
        <v>2</v>
      </c>
      <c r="J417" s="230">
        <v>2</v>
      </c>
      <c r="K417" s="222">
        <v>3847</v>
      </c>
      <c r="L417" s="222">
        <v>3226.7</v>
      </c>
      <c r="M417" s="222">
        <v>4823309.7699999996</v>
      </c>
      <c r="N417" s="222">
        <v>4823309.7699999996</v>
      </c>
      <c r="O417" s="222">
        <v>0</v>
      </c>
      <c r="P417" s="222">
        <v>0</v>
      </c>
      <c r="Q417" s="222">
        <v>0</v>
      </c>
      <c r="R417" s="372">
        <v>44927</v>
      </c>
      <c r="S417" s="372">
        <v>45291</v>
      </c>
      <c r="U417" s="373"/>
    </row>
    <row r="418" spans="1:21" ht="20.25" x14ac:dyDescent="0.3">
      <c r="A418" s="230">
        <v>400</v>
      </c>
      <c r="B418" s="233" t="s">
        <v>2226</v>
      </c>
      <c r="C418" s="230">
        <v>32711</v>
      </c>
      <c r="D418" s="230" t="s">
        <v>1896</v>
      </c>
      <c r="E418" s="230">
        <v>1980</v>
      </c>
      <c r="F418" s="230" t="s">
        <v>2122</v>
      </c>
      <c r="G418" s="371" t="s">
        <v>2088</v>
      </c>
      <c r="H418" s="230">
        <v>9</v>
      </c>
      <c r="I418" s="230">
        <v>1</v>
      </c>
      <c r="J418" s="230" t="s">
        <v>2122</v>
      </c>
      <c r="K418" s="222">
        <v>3104</v>
      </c>
      <c r="L418" s="222">
        <v>2089</v>
      </c>
      <c r="M418" s="222">
        <v>1629305.1300000001</v>
      </c>
      <c r="N418" s="222">
        <v>1629305.1300000001</v>
      </c>
      <c r="O418" s="222">
        <v>0</v>
      </c>
      <c r="P418" s="222">
        <v>0</v>
      </c>
      <c r="Q418" s="222">
        <v>0</v>
      </c>
      <c r="R418" s="372">
        <v>44927</v>
      </c>
      <c r="S418" s="372">
        <v>45291</v>
      </c>
      <c r="U418" s="373"/>
    </row>
    <row r="419" spans="1:21" ht="20.25" x14ac:dyDescent="0.3">
      <c r="A419" s="230">
        <v>401</v>
      </c>
      <c r="B419" s="233" t="s">
        <v>1827</v>
      </c>
      <c r="C419" s="230">
        <v>32743</v>
      </c>
      <c r="D419" s="230" t="s">
        <v>1896</v>
      </c>
      <c r="E419" s="230">
        <v>1997</v>
      </c>
      <c r="F419" s="230" t="s">
        <v>2122</v>
      </c>
      <c r="G419" s="371" t="s">
        <v>2088</v>
      </c>
      <c r="H419" s="230">
        <v>9</v>
      </c>
      <c r="I419" s="230">
        <v>1</v>
      </c>
      <c r="J419" s="230">
        <v>1</v>
      </c>
      <c r="K419" s="222">
        <v>2076.8000000000002</v>
      </c>
      <c r="L419" s="222">
        <v>1333.2</v>
      </c>
      <c r="M419" s="222">
        <v>2199157.4499999997</v>
      </c>
      <c r="N419" s="222">
        <v>2199157.4499999997</v>
      </c>
      <c r="O419" s="222">
        <v>0</v>
      </c>
      <c r="P419" s="222">
        <v>0</v>
      </c>
      <c r="Q419" s="222">
        <v>0</v>
      </c>
      <c r="R419" s="372">
        <v>44927</v>
      </c>
      <c r="S419" s="372">
        <v>45291</v>
      </c>
      <c r="U419" s="373"/>
    </row>
    <row r="420" spans="1:21" ht="20.25" x14ac:dyDescent="0.3">
      <c r="A420" s="230">
        <v>402</v>
      </c>
      <c r="B420" s="233" t="s">
        <v>1828</v>
      </c>
      <c r="C420" s="230">
        <v>56269</v>
      </c>
      <c r="D420" s="230" t="s">
        <v>1896</v>
      </c>
      <c r="E420" s="230">
        <v>1998</v>
      </c>
      <c r="F420" s="230" t="s">
        <v>2122</v>
      </c>
      <c r="G420" s="371" t="s">
        <v>2120</v>
      </c>
      <c r="H420" s="230">
        <v>9</v>
      </c>
      <c r="I420" s="230">
        <v>1</v>
      </c>
      <c r="J420" s="230">
        <v>1</v>
      </c>
      <c r="K420" s="222">
        <v>2087.3000000000002</v>
      </c>
      <c r="L420" s="222">
        <v>1308.2</v>
      </c>
      <c r="M420" s="222">
        <v>2200027.79</v>
      </c>
      <c r="N420" s="222">
        <v>2200027.79</v>
      </c>
      <c r="O420" s="222">
        <v>0</v>
      </c>
      <c r="P420" s="222">
        <v>0</v>
      </c>
      <c r="Q420" s="222">
        <v>0</v>
      </c>
      <c r="R420" s="372">
        <v>44927</v>
      </c>
      <c r="S420" s="372">
        <v>45291</v>
      </c>
      <c r="U420" s="373"/>
    </row>
    <row r="421" spans="1:21" ht="20.25" x14ac:dyDescent="0.3">
      <c r="A421" s="230">
        <v>403</v>
      </c>
      <c r="B421" s="233" t="s">
        <v>1832</v>
      </c>
      <c r="C421" s="230">
        <v>32744</v>
      </c>
      <c r="D421" s="230" t="s">
        <v>1896</v>
      </c>
      <c r="E421" s="230">
        <v>1996</v>
      </c>
      <c r="F421" s="230" t="s">
        <v>2122</v>
      </c>
      <c r="G421" s="371" t="s">
        <v>2088</v>
      </c>
      <c r="H421" s="230">
        <v>9</v>
      </c>
      <c r="I421" s="230">
        <v>2</v>
      </c>
      <c r="J421" s="230">
        <v>1</v>
      </c>
      <c r="K421" s="222">
        <v>4277.7</v>
      </c>
      <c r="L421" s="222">
        <v>3179.1</v>
      </c>
      <c r="M421" s="222">
        <v>2196619.12</v>
      </c>
      <c r="N421" s="222">
        <v>2196619.12</v>
      </c>
      <c r="O421" s="222">
        <v>0</v>
      </c>
      <c r="P421" s="222">
        <v>0</v>
      </c>
      <c r="Q421" s="222">
        <v>0</v>
      </c>
      <c r="R421" s="372">
        <v>44927</v>
      </c>
      <c r="S421" s="372">
        <v>45291</v>
      </c>
      <c r="U421" s="373"/>
    </row>
    <row r="422" spans="1:21" ht="20.25" x14ac:dyDescent="0.3">
      <c r="A422" s="230">
        <v>404</v>
      </c>
      <c r="B422" s="233" t="s">
        <v>1825</v>
      </c>
      <c r="C422" s="230">
        <v>32745</v>
      </c>
      <c r="D422" s="230" t="s">
        <v>1896</v>
      </c>
      <c r="E422" s="230">
        <v>1998</v>
      </c>
      <c r="F422" s="230" t="s">
        <v>2122</v>
      </c>
      <c r="G422" s="371" t="s">
        <v>2097</v>
      </c>
      <c r="H422" s="230">
        <v>9</v>
      </c>
      <c r="I422" s="230">
        <v>3</v>
      </c>
      <c r="J422" s="230">
        <v>3</v>
      </c>
      <c r="K422" s="222">
        <v>9016.7000000000007</v>
      </c>
      <c r="L422" s="222">
        <v>6065.4</v>
      </c>
      <c r="M422" s="222">
        <v>6619341.3400000008</v>
      </c>
      <c r="N422" s="222">
        <v>6619341.3400000008</v>
      </c>
      <c r="O422" s="222">
        <v>0</v>
      </c>
      <c r="P422" s="222">
        <v>0</v>
      </c>
      <c r="Q422" s="222">
        <v>0</v>
      </c>
      <c r="R422" s="372">
        <v>44927</v>
      </c>
      <c r="S422" s="372">
        <v>45291</v>
      </c>
      <c r="U422" s="373"/>
    </row>
    <row r="423" spans="1:21" ht="20.25" x14ac:dyDescent="0.3">
      <c r="A423" s="230">
        <v>405</v>
      </c>
      <c r="B423" s="233" t="s">
        <v>1829</v>
      </c>
      <c r="C423" s="230">
        <v>32925</v>
      </c>
      <c r="D423" s="230" t="s">
        <v>1896</v>
      </c>
      <c r="E423" s="230">
        <v>1990</v>
      </c>
      <c r="F423" s="230" t="s">
        <v>2122</v>
      </c>
      <c r="G423" s="371" t="s">
        <v>2088</v>
      </c>
      <c r="H423" s="230">
        <v>9</v>
      </c>
      <c r="I423" s="230">
        <v>2</v>
      </c>
      <c r="J423" s="230">
        <v>2</v>
      </c>
      <c r="K423" s="222">
        <v>4937.1000000000004</v>
      </c>
      <c r="L423" s="222">
        <v>3141.1</v>
      </c>
      <c r="M423" s="222">
        <v>4393950.8899999997</v>
      </c>
      <c r="N423" s="222">
        <v>4393950.8899999997</v>
      </c>
      <c r="O423" s="222">
        <v>0</v>
      </c>
      <c r="P423" s="222">
        <v>0</v>
      </c>
      <c r="Q423" s="222">
        <v>0</v>
      </c>
      <c r="R423" s="372">
        <v>44927</v>
      </c>
      <c r="S423" s="372">
        <v>45291</v>
      </c>
      <c r="U423" s="373"/>
    </row>
    <row r="424" spans="1:21" ht="20.25" x14ac:dyDescent="0.3">
      <c r="A424" s="230">
        <v>406</v>
      </c>
      <c r="B424" s="233" t="s">
        <v>1578</v>
      </c>
      <c r="C424" s="230">
        <v>33094</v>
      </c>
      <c r="D424" s="230" t="s">
        <v>1896</v>
      </c>
      <c r="E424" s="230">
        <v>1976</v>
      </c>
      <c r="F424" s="230" t="s">
        <v>2122</v>
      </c>
      <c r="G424" s="371" t="s">
        <v>2088</v>
      </c>
      <c r="H424" s="230">
        <v>5</v>
      </c>
      <c r="I424" s="230">
        <v>4</v>
      </c>
      <c r="J424" s="230" t="s">
        <v>2122</v>
      </c>
      <c r="K424" s="222">
        <v>5354.1</v>
      </c>
      <c r="L424" s="222">
        <v>3348.3</v>
      </c>
      <c r="M424" s="222">
        <v>217386.1</v>
      </c>
      <c r="N424" s="222">
        <v>217386.1</v>
      </c>
      <c r="O424" s="222">
        <v>0</v>
      </c>
      <c r="P424" s="222">
        <v>0</v>
      </c>
      <c r="Q424" s="222">
        <v>0</v>
      </c>
      <c r="R424" s="372">
        <v>44927</v>
      </c>
      <c r="S424" s="372">
        <v>45291</v>
      </c>
      <c r="U424" s="373"/>
    </row>
    <row r="425" spans="1:21" ht="20.25" x14ac:dyDescent="0.3">
      <c r="A425" s="230">
        <v>407</v>
      </c>
      <c r="B425" s="225" t="s">
        <v>464</v>
      </c>
      <c r="C425" s="230">
        <v>35739</v>
      </c>
      <c r="D425" s="230" t="s">
        <v>1896</v>
      </c>
      <c r="E425" s="230">
        <v>1952</v>
      </c>
      <c r="F425" s="230" t="s">
        <v>2122</v>
      </c>
      <c r="G425" s="371" t="s">
        <v>2097</v>
      </c>
      <c r="H425" s="230">
        <v>2</v>
      </c>
      <c r="I425" s="230">
        <v>2</v>
      </c>
      <c r="J425" s="230" t="s">
        <v>2122</v>
      </c>
      <c r="K425" s="222">
        <v>393.9</v>
      </c>
      <c r="L425" s="222">
        <v>393.9</v>
      </c>
      <c r="M425" s="222">
        <v>472484.38999999996</v>
      </c>
      <c r="N425" s="222">
        <v>472484.38999999996</v>
      </c>
      <c r="O425" s="222">
        <v>0</v>
      </c>
      <c r="P425" s="222">
        <v>0</v>
      </c>
      <c r="Q425" s="222">
        <v>0</v>
      </c>
      <c r="R425" s="372">
        <v>44927</v>
      </c>
      <c r="S425" s="372">
        <v>45291</v>
      </c>
      <c r="U425" s="373"/>
    </row>
    <row r="426" spans="1:21" ht="20.25" x14ac:dyDescent="0.3">
      <c r="A426" s="230">
        <v>408</v>
      </c>
      <c r="B426" s="225" t="s">
        <v>465</v>
      </c>
      <c r="C426" s="230">
        <v>35742</v>
      </c>
      <c r="D426" s="230" t="s">
        <v>1896</v>
      </c>
      <c r="E426" s="230">
        <v>1954</v>
      </c>
      <c r="F426" s="230" t="s">
        <v>2122</v>
      </c>
      <c r="G426" s="371" t="s">
        <v>2097</v>
      </c>
      <c r="H426" s="230">
        <v>2</v>
      </c>
      <c r="I426" s="230">
        <v>1</v>
      </c>
      <c r="J426" s="230" t="s">
        <v>2122</v>
      </c>
      <c r="K426" s="222">
        <v>385.1</v>
      </c>
      <c r="L426" s="222">
        <v>313.60000000000002</v>
      </c>
      <c r="M426" s="222">
        <v>350959.58</v>
      </c>
      <c r="N426" s="222">
        <v>350959.58</v>
      </c>
      <c r="O426" s="222">
        <v>0</v>
      </c>
      <c r="P426" s="222">
        <v>0</v>
      </c>
      <c r="Q426" s="222">
        <v>0</v>
      </c>
      <c r="R426" s="372">
        <v>44927</v>
      </c>
      <c r="S426" s="372">
        <v>45291</v>
      </c>
      <c r="U426" s="373"/>
    </row>
    <row r="427" spans="1:21" ht="20.25" x14ac:dyDescent="0.3">
      <c r="A427" s="230">
        <v>409</v>
      </c>
      <c r="B427" s="225" t="s">
        <v>382</v>
      </c>
      <c r="C427" s="230">
        <v>35744</v>
      </c>
      <c r="D427" s="230" t="s">
        <v>1896</v>
      </c>
      <c r="E427" s="230">
        <v>1951</v>
      </c>
      <c r="F427" s="230" t="s">
        <v>2122</v>
      </c>
      <c r="G427" s="371" t="s">
        <v>2097</v>
      </c>
      <c r="H427" s="230">
        <v>2</v>
      </c>
      <c r="I427" s="230">
        <v>2</v>
      </c>
      <c r="J427" s="230" t="s">
        <v>2122</v>
      </c>
      <c r="K427" s="222">
        <v>400.8</v>
      </c>
      <c r="L427" s="222">
        <v>400.8</v>
      </c>
      <c r="M427" s="222">
        <v>373792.12</v>
      </c>
      <c r="N427" s="222">
        <v>373792.12</v>
      </c>
      <c r="O427" s="222">
        <v>0</v>
      </c>
      <c r="P427" s="222">
        <v>0</v>
      </c>
      <c r="Q427" s="222">
        <v>0</v>
      </c>
      <c r="R427" s="372">
        <v>44927</v>
      </c>
      <c r="S427" s="372">
        <v>45291</v>
      </c>
      <c r="U427" s="373"/>
    </row>
    <row r="428" spans="1:21" ht="20.25" x14ac:dyDescent="0.3">
      <c r="A428" s="230">
        <v>410</v>
      </c>
      <c r="B428" s="225" t="s">
        <v>383</v>
      </c>
      <c r="C428" s="230">
        <v>35745</v>
      </c>
      <c r="D428" s="230" t="s">
        <v>1896</v>
      </c>
      <c r="E428" s="230">
        <v>1953</v>
      </c>
      <c r="F428" s="230" t="s">
        <v>2122</v>
      </c>
      <c r="G428" s="371" t="s">
        <v>2097</v>
      </c>
      <c r="H428" s="230">
        <v>2</v>
      </c>
      <c r="I428" s="230">
        <v>2</v>
      </c>
      <c r="J428" s="230" t="s">
        <v>2122</v>
      </c>
      <c r="K428" s="222">
        <v>399.9</v>
      </c>
      <c r="L428" s="222">
        <v>399.9</v>
      </c>
      <c r="M428" s="222">
        <v>456921.2</v>
      </c>
      <c r="N428" s="222">
        <v>456921.2</v>
      </c>
      <c r="O428" s="222">
        <v>0</v>
      </c>
      <c r="P428" s="222">
        <v>0</v>
      </c>
      <c r="Q428" s="222">
        <v>0</v>
      </c>
      <c r="R428" s="372">
        <v>44927</v>
      </c>
      <c r="S428" s="372">
        <v>45291</v>
      </c>
      <c r="U428" s="373"/>
    </row>
    <row r="429" spans="1:21" ht="20.25" x14ac:dyDescent="0.3">
      <c r="A429" s="230">
        <v>411</v>
      </c>
      <c r="B429" s="225" t="s">
        <v>384</v>
      </c>
      <c r="C429" s="230">
        <v>35746</v>
      </c>
      <c r="D429" s="230" t="s">
        <v>1896</v>
      </c>
      <c r="E429" s="230">
        <v>1953</v>
      </c>
      <c r="F429" s="230" t="s">
        <v>2122</v>
      </c>
      <c r="G429" s="371" t="s">
        <v>2097</v>
      </c>
      <c r="H429" s="230">
        <v>2</v>
      </c>
      <c r="I429" s="230">
        <v>2</v>
      </c>
      <c r="J429" s="230" t="s">
        <v>2122</v>
      </c>
      <c r="K429" s="222">
        <v>409.1</v>
      </c>
      <c r="L429" s="222">
        <v>409.1</v>
      </c>
      <c r="M429" s="222">
        <v>449996.31</v>
      </c>
      <c r="N429" s="222">
        <v>449996.31</v>
      </c>
      <c r="O429" s="222">
        <v>0</v>
      </c>
      <c r="P429" s="222">
        <v>0</v>
      </c>
      <c r="Q429" s="222">
        <v>0</v>
      </c>
      <c r="R429" s="372">
        <v>44927</v>
      </c>
      <c r="S429" s="372">
        <v>45291</v>
      </c>
      <c r="U429" s="373"/>
    </row>
    <row r="430" spans="1:21" ht="20.25" x14ac:dyDescent="0.3">
      <c r="A430" s="230">
        <v>412</v>
      </c>
      <c r="B430" s="225" t="s">
        <v>466</v>
      </c>
      <c r="C430" s="230">
        <v>35747</v>
      </c>
      <c r="D430" s="230" t="s">
        <v>1896</v>
      </c>
      <c r="E430" s="230">
        <v>1953</v>
      </c>
      <c r="F430" s="230" t="s">
        <v>2122</v>
      </c>
      <c r="G430" s="371" t="s">
        <v>2097</v>
      </c>
      <c r="H430" s="230">
        <v>2</v>
      </c>
      <c r="I430" s="230">
        <v>2</v>
      </c>
      <c r="J430" s="230" t="s">
        <v>2122</v>
      </c>
      <c r="K430" s="222">
        <v>406.9</v>
      </c>
      <c r="L430" s="222">
        <v>406.9</v>
      </c>
      <c r="M430" s="222">
        <v>456921.33</v>
      </c>
      <c r="N430" s="222">
        <v>456921.33</v>
      </c>
      <c r="O430" s="222">
        <v>0</v>
      </c>
      <c r="P430" s="222">
        <v>0</v>
      </c>
      <c r="Q430" s="222">
        <v>0</v>
      </c>
      <c r="R430" s="372">
        <v>44927</v>
      </c>
      <c r="S430" s="372">
        <v>45291</v>
      </c>
      <c r="U430" s="373"/>
    </row>
    <row r="431" spans="1:21" ht="20.25" x14ac:dyDescent="0.3">
      <c r="A431" s="230">
        <v>413</v>
      </c>
      <c r="B431" s="225" t="s">
        <v>467</v>
      </c>
      <c r="C431" s="230">
        <v>35748</v>
      </c>
      <c r="D431" s="230" t="s">
        <v>1896</v>
      </c>
      <c r="E431" s="230">
        <v>1954</v>
      </c>
      <c r="F431" s="230" t="s">
        <v>2122</v>
      </c>
      <c r="G431" s="371" t="s">
        <v>2097</v>
      </c>
      <c r="H431" s="230">
        <v>2</v>
      </c>
      <c r="I431" s="230">
        <v>1</v>
      </c>
      <c r="J431" s="230" t="s">
        <v>2122</v>
      </c>
      <c r="K431" s="222">
        <v>412.1</v>
      </c>
      <c r="L431" s="222">
        <v>412.1</v>
      </c>
      <c r="M431" s="222">
        <v>329117.18</v>
      </c>
      <c r="N431" s="222">
        <v>329117.18</v>
      </c>
      <c r="O431" s="222">
        <v>0</v>
      </c>
      <c r="P431" s="222">
        <v>0</v>
      </c>
      <c r="Q431" s="222">
        <v>0</v>
      </c>
      <c r="R431" s="372">
        <v>44927</v>
      </c>
      <c r="S431" s="372">
        <v>45291</v>
      </c>
      <c r="U431" s="373"/>
    </row>
    <row r="432" spans="1:21" ht="20.25" x14ac:dyDescent="0.3">
      <c r="A432" s="230">
        <v>414</v>
      </c>
      <c r="B432" s="225" t="s">
        <v>385</v>
      </c>
      <c r="C432" s="230">
        <v>35749</v>
      </c>
      <c r="D432" s="230" t="s">
        <v>1896</v>
      </c>
      <c r="E432" s="230">
        <v>1954</v>
      </c>
      <c r="F432" s="230" t="s">
        <v>2122</v>
      </c>
      <c r="G432" s="371" t="s">
        <v>2097</v>
      </c>
      <c r="H432" s="230">
        <v>2</v>
      </c>
      <c r="I432" s="230">
        <v>2</v>
      </c>
      <c r="J432" s="230" t="s">
        <v>2122</v>
      </c>
      <c r="K432" s="222">
        <v>407.2</v>
      </c>
      <c r="L432" s="222">
        <v>407.2</v>
      </c>
      <c r="M432" s="222">
        <v>449996.24</v>
      </c>
      <c r="N432" s="222">
        <v>449996.24</v>
      </c>
      <c r="O432" s="222">
        <v>0</v>
      </c>
      <c r="P432" s="222">
        <v>0</v>
      </c>
      <c r="Q432" s="222">
        <v>0</v>
      </c>
      <c r="R432" s="372">
        <v>44927</v>
      </c>
      <c r="S432" s="372">
        <v>45291</v>
      </c>
      <c r="U432" s="373"/>
    </row>
    <row r="433" spans="1:21" ht="20.25" x14ac:dyDescent="0.3">
      <c r="A433" s="230">
        <v>415</v>
      </c>
      <c r="B433" s="225" t="s">
        <v>386</v>
      </c>
      <c r="C433" s="230">
        <v>35767</v>
      </c>
      <c r="D433" s="230" t="s">
        <v>1896</v>
      </c>
      <c r="E433" s="230">
        <v>1953</v>
      </c>
      <c r="F433" s="230" t="s">
        <v>2122</v>
      </c>
      <c r="G433" s="371" t="s">
        <v>2089</v>
      </c>
      <c r="H433" s="230">
        <v>2</v>
      </c>
      <c r="I433" s="230">
        <v>1</v>
      </c>
      <c r="J433" s="230" t="s">
        <v>2122</v>
      </c>
      <c r="K433" s="222">
        <v>633.5</v>
      </c>
      <c r="L433" s="222">
        <v>550.1</v>
      </c>
      <c r="M433" s="222">
        <v>39637.199999999997</v>
      </c>
      <c r="N433" s="222">
        <v>39637.199999999997</v>
      </c>
      <c r="O433" s="222">
        <v>0</v>
      </c>
      <c r="P433" s="222">
        <v>0</v>
      </c>
      <c r="Q433" s="222">
        <v>0</v>
      </c>
      <c r="R433" s="372">
        <v>44927</v>
      </c>
      <c r="S433" s="372">
        <v>45291</v>
      </c>
      <c r="U433" s="373"/>
    </row>
    <row r="434" spans="1:21" ht="20.25" x14ac:dyDescent="0.3">
      <c r="A434" s="230">
        <v>416</v>
      </c>
      <c r="B434" s="225" t="s">
        <v>388</v>
      </c>
      <c r="C434" s="230">
        <v>35898</v>
      </c>
      <c r="D434" s="230" t="s">
        <v>1896</v>
      </c>
      <c r="E434" s="230">
        <v>2004</v>
      </c>
      <c r="F434" s="230" t="s">
        <v>2122</v>
      </c>
      <c r="G434" s="371" t="s">
        <v>2089</v>
      </c>
      <c r="H434" s="230">
        <v>6</v>
      </c>
      <c r="I434" s="230">
        <v>1</v>
      </c>
      <c r="J434" s="230" t="s">
        <v>2122</v>
      </c>
      <c r="K434" s="222">
        <v>2055.3000000000002</v>
      </c>
      <c r="L434" s="222">
        <v>1015.6</v>
      </c>
      <c r="M434" s="222">
        <v>152552.4</v>
      </c>
      <c r="N434" s="222">
        <v>152552.4</v>
      </c>
      <c r="O434" s="222">
        <v>0</v>
      </c>
      <c r="P434" s="222">
        <v>0</v>
      </c>
      <c r="Q434" s="222">
        <v>0</v>
      </c>
      <c r="R434" s="372">
        <v>44927</v>
      </c>
      <c r="S434" s="372">
        <v>45291</v>
      </c>
      <c r="U434" s="373"/>
    </row>
    <row r="435" spans="1:21" ht="20.25" x14ac:dyDescent="0.3">
      <c r="A435" s="230">
        <v>417</v>
      </c>
      <c r="B435" s="225" t="s">
        <v>3323</v>
      </c>
      <c r="C435" s="230">
        <v>35902</v>
      </c>
      <c r="D435" s="230" t="s">
        <v>1896</v>
      </c>
      <c r="E435" s="230">
        <v>1975</v>
      </c>
      <c r="F435" s="230" t="s">
        <v>2122</v>
      </c>
      <c r="G435" s="371" t="s">
        <v>2088</v>
      </c>
      <c r="H435" s="230">
        <v>5</v>
      </c>
      <c r="I435" s="230">
        <v>4</v>
      </c>
      <c r="J435" s="230" t="s">
        <v>2122</v>
      </c>
      <c r="K435" s="222">
        <v>5618.8</v>
      </c>
      <c r="L435" s="222">
        <v>3633.3</v>
      </c>
      <c r="M435" s="222">
        <v>113444.41</v>
      </c>
      <c r="N435" s="222">
        <v>113444.41</v>
      </c>
      <c r="O435" s="222">
        <v>0</v>
      </c>
      <c r="P435" s="222">
        <v>0</v>
      </c>
      <c r="Q435" s="222">
        <v>0</v>
      </c>
      <c r="R435" s="372">
        <v>44927</v>
      </c>
      <c r="S435" s="372">
        <v>45291</v>
      </c>
      <c r="U435" s="373"/>
    </row>
    <row r="436" spans="1:21" ht="20.25" x14ac:dyDescent="0.3">
      <c r="A436" s="230">
        <v>418</v>
      </c>
      <c r="B436" s="225" t="s">
        <v>390</v>
      </c>
      <c r="C436" s="230">
        <v>35924</v>
      </c>
      <c r="D436" s="230" t="s">
        <v>1896</v>
      </c>
      <c r="E436" s="230">
        <v>1961</v>
      </c>
      <c r="F436" s="230" t="s">
        <v>2122</v>
      </c>
      <c r="G436" s="371" t="s">
        <v>2088</v>
      </c>
      <c r="H436" s="230">
        <v>5</v>
      </c>
      <c r="I436" s="230">
        <v>3</v>
      </c>
      <c r="J436" s="230" t="s">
        <v>2122</v>
      </c>
      <c r="K436" s="222">
        <v>2588.6</v>
      </c>
      <c r="L436" s="222">
        <v>2588.6</v>
      </c>
      <c r="M436" s="222">
        <v>70938</v>
      </c>
      <c r="N436" s="222">
        <v>70938</v>
      </c>
      <c r="O436" s="222">
        <v>0</v>
      </c>
      <c r="P436" s="222">
        <v>0</v>
      </c>
      <c r="Q436" s="222">
        <v>0</v>
      </c>
      <c r="R436" s="372">
        <v>44927</v>
      </c>
      <c r="S436" s="372">
        <v>45291</v>
      </c>
      <c r="U436" s="373"/>
    </row>
    <row r="437" spans="1:21" ht="20.25" x14ac:dyDescent="0.3">
      <c r="A437" s="230">
        <v>419</v>
      </c>
      <c r="B437" s="233" t="s">
        <v>2222</v>
      </c>
      <c r="C437" s="230">
        <v>33204</v>
      </c>
      <c r="D437" s="230" t="s">
        <v>1896</v>
      </c>
      <c r="E437" s="230">
        <v>1936</v>
      </c>
      <c r="F437" s="230" t="s">
        <v>2122</v>
      </c>
      <c r="G437" s="371" t="s">
        <v>2090</v>
      </c>
      <c r="H437" s="230">
        <v>1</v>
      </c>
      <c r="I437" s="230">
        <v>4</v>
      </c>
      <c r="J437" s="230" t="s">
        <v>2122</v>
      </c>
      <c r="K437" s="222">
        <v>342.7</v>
      </c>
      <c r="L437" s="222">
        <v>323.60000000000002</v>
      </c>
      <c r="M437" s="222">
        <v>1121607.8700000001</v>
      </c>
      <c r="N437" s="222">
        <v>1121607.8700000001</v>
      </c>
      <c r="O437" s="222">
        <v>0</v>
      </c>
      <c r="P437" s="222">
        <v>0</v>
      </c>
      <c r="Q437" s="222">
        <v>0</v>
      </c>
      <c r="R437" s="372">
        <v>44927</v>
      </c>
      <c r="S437" s="372">
        <v>45291</v>
      </c>
      <c r="U437" s="373"/>
    </row>
    <row r="438" spans="1:21" ht="20.25" x14ac:dyDescent="0.3">
      <c r="A438" s="230">
        <v>420</v>
      </c>
      <c r="B438" s="233" t="s">
        <v>3324</v>
      </c>
      <c r="C438" s="230">
        <v>33223</v>
      </c>
      <c r="D438" s="230" t="s">
        <v>1896</v>
      </c>
      <c r="E438" s="230">
        <v>1964</v>
      </c>
      <c r="F438" s="230" t="s">
        <v>2122</v>
      </c>
      <c r="G438" s="371" t="s">
        <v>2088</v>
      </c>
      <c r="H438" s="230">
        <v>5</v>
      </c>
      <c r="I438" s="230">
        <v>3</v>
      </c>
      <c r="J438" s="230" t="s">
        <v>2122</v>
      </c>
      <c r="K438" s="222">
        <v>2929.4</v>
      </c>
      <c r="L438" s="222">
        <v>2673.5</v>
      </c>
      <c r="M438" s="222">
        <v>1127077.7400000002</v>
      </c>
      <c r="N438" s="222">
        <v>1127077.7400000002</v>
      </c>
      <c r="O438" s="222">
        <v>0</v>
      </c>
      <c r="P438" s="222">
        <v>0</v>
      </c>
      <c r="Q438" s="222">
        <v>0</v>
      </c>
      <c r="R438" s="372">
        <v>44927</v>
      </c>
      <c r="S438" s="372">
        <v>45291</v>
      </c>
      <c r="U438" s="373"/>
    </row>
    <row r="439" spans="1:21" ht="20.25" x14ac:dyDescent="0.3">
      <c r="A439" s="230">
        <v>421</v>
      </c>
      <c r="B439" s="225" t="s">
        <v>391</v>
      </c>
      <c r="C439" s="230">
        <v>32699</v>
      </c>
      <c r="D439" s="230" t="s">
        <v>1896</v>
      </c>
      <c r="E439" s="230">
        <v>1982</v>
      </c>
      <c r="F439" s="230" t="s">
        <v>2122</v>
      </c>
      <c r="G439" s="371" t="s">
        <v>2088</v>
      </c>
      <c r="H439" s="230">
        <v>5</v>
      </c>
      <c r="I439" s="230">
        <v>2</v>
      </c>
      <c r="J439" s="230" t="s">
        <v>2122</v>
      </c>
      <c r="K439" s="222">
        <v>2976.1</v>
      </c>
      <c r="L439" s="222">
        <v>2588.6999999999998</v>
      </c>
      <c r="M439" s="222">
        <v>4486770.08</v>
      </c>
      <c r="N439" s="222">
        <v>4486770.08</v>
      </c>
      <c r="O439" s="222">
        <v>0</v>
      </c>
      <c r="P439" s="222">
        <v>0</v>
      </c>
      <c r="Q439" s="222">
        <v>0</v>
      </c>
      <c r="R439" s="372">
        <v>44927</v>
      </c>
      <c r="S439" s="372">
        <v>45291</v>
      </c>
      <c r="U439" s="373"/>
    </row>
    <row r="440" spans="1:21" ht="20.25" x14ac:dyDescent="0.3">
      <c r="A440" s="230">
        <v>422</v>
      </c>
      <c r="B440" s="225" t="s">
        <v>392</v>
      </c>
      <c r="C440" s="230">
        <v>32700</v>
      </c>
      <c r="D440" s="230" t="s">
        <v>1896</v>
      </c>
      <c r="E440" s="230">
        <v>1982</v>
      </c>
      <c r="F440" s="230" t="s">
        <v>2122</v>
      </c>
      <c r="G440" s="371" t="s">
        <v>2088</v>
      </c>
      <c r="H440" s="230">
        <v>5</v>
      </c>
      <c r="I440" s="230">
        <v>4</v>
      </c>
      <c r="J440" s="230" t="s">
        <v>2122</v>
      </c>
      <c r="K440" s="222">
        <v>2925.8</v>
      </c>
      <c r="L440" s="222">
        <v>2632.8</v>
      </c>
      <c r="M440" s="222">
        <v>4924972.5799999991</v>
      </c>
      <c r="N440" s="222">
        <v>4924972.5799999991</v>
      </c>
      <c r="O440" s="222">
        <v>0</v>
      </c>
      <c r="P440" s="222">
        <v>0</v>
      </c>
      <c r="Q440" s="222">
        <v>0</v>
      </c>
      <c r="R440" s="372">
        <v>44927</v>
      </c>
      <c r="S440" s="372">
        <v>45291</v>
      </c>
      <c r="U440" s="373"/>
    </row>
    <row r="441" spans="1:21" ht="20.25" x14ac:dyDescent="0.3">
      <c r="A441" s="230">
        <v>423</v>
      </c>
      <c r="B441" s="225" t="s">
        <v>393</v>
      </c>
      <c r="C441" s="230">
        <v>32703</v>
      </c>
      <c r="D441" s="230" t="s">
        <v>1896</v>
      </c>
      <c r="E441" s="230">
        <v>1982</v>
      </c>
      <c r="F441" s="230" t="s">
        <v>2122</v>
      </c>
      <c r="G441" s="371" t="s">
        <v>2088</v>
      </c>
      <c r="H441" s="230">
        <v>5</v>
      </c>
      <c r="I441" s="230">
        <v>4</v>
      </c>
      <c r="J441" s="230" t="s">
        <v>2122</v>
      </c>
      <c r="K441" s="222">
        <v>2997.3</v>
      </c>
      <c r="L441" s="222">
        <v>2640.1</v>
      </c>
      <c r="M441" s="222">
        <v>5132304.08</v>
      </c>
      <c r="N441" s="222">
        <v>5132304.08</v>
      </c>
      <c r="O441" s="222">
        <v>0</v>
      </c>
      <c r="P441" s="222">
        <v>0</v>
      </c>
      <c r="Q441" s="222">
        <v>0</v>
      </c>
      <c r="R441" s="372">
        <v>44927</v>
      </c>
      <c r="S441" s="372">
        <v>45291</v>
      </c>
      <c r="U441" s="373"/>
    </row>
    <row r="442" spans="1:21" ht="20.25" x14ac:dyDescent="0.3">
      <c r="A442" s="230">
        <v>424</v>
      </c>
      <c r="B442" s="225" t="s">
        <v>394</v>
      </c>
      <c r="C442" s="230">
        <v>32704</v>
      </c>
      <c r="D442" s="230" t="s">
        <v>1896</v>
      </c>
      <c r="E442" s="230">
        <v>1982</v>
      </c>
      <c r="F442" s="230" t="s">
        <v>2122</v>
      </c>
      <c r="G442" s="371" t="s">
        <v>2088</v>
      </c>
      <c r="H442" s="230">
        <v>5</v>
      </c>
      <c r="I442" s="230">
        <v>4</v>
      </c>
      <c r="J442" s="230" t="s">
        <v>2122</v>
      </c>
      <c r="K442" s="222">
        <v>2983.7</v>
      </c>
      <c r="L442" s="222">
        <v>2595.5</v>
      </c>
      <c r="M442" s="222">
        <v>4921463.7799999993</v>
      </c>
      <c r="N442" s="222">
        <v>4921463.7799999993</v>
      </c>
      <c r="O442" s="222">
        <v>0</v>
      </c>
      <c r="P442" s="222">
        <v>0</v>
      </c>
      <c r="Q442" s="222">
        <v>0</v>
      </c>
      <c r="R442" s="372">
        <v>44927</v>
      </c>
      <c r="S442" s="372">
        <v>45291</v>
      </c>
      <c r="U442" s="373"/>
    </row>
    <row r="443" spans="1:21" ht="20.25" x14ac:dyDescent="0.3">
      <c r="A443" s="230">
        <v>425</v>
      </c>
      <c r="B443" s="225" t="s">
        <v>395</v>
      </c>
      <c r="C443" s="230">
        <v>32708</v>
      </c>
      <c r="D443" s="230" t="s">
        <v>1896</v>
      </c>
      <c r="E443" s="230">
        <v>1979</v>
      </c>
      <c r="F443" s="230" t="s">
        <v>2122</v>
      </c>
      <c r="G443" s="371" t="s">
        <v>2088</v>
      </c>
      <c r="H443" s="230">
        <v>9</v>
      </c>
      <c r="I443" s="230">
        <v>1</v>
      </c>
      <c r="J443" s="230" t="s">
        <v>2122</v>
      </c>
      <c r="K443" s="222">
        <v>3125.7</v>
      </c>
      <c r="L443" s="222">
        <v>2072.9</v>
      </c>
      <c r="M443" s="222">
        <v>8126055.29</v>
      </c>
      <c r="N443" s="222">
        <v>8126055.29</v>
      </c>
      <c r="O443" s="222">
        <v>0</v>
      </c>
      <c r="P443" s="222">
        <v>0</v>
      </c>
      <c r="Q443" s="222">
        <v>0</v>
      </c>
      <c r="R443" s="372">
        <v>44927</v>
      </c>
      <c r="S443" s="372">
        <v>45291</v>
      </c>
      <c r="U443" s="373"/>
    </row>
    <row r="444" spans="1:21" ht="20.25" x14ac:dyDescent="0.3">
      <c r="A444" s="230">
        <v>426</v>
      </c>
      <c r="B444" s="225" t="s">
        <v>396</v>
      </c>
      <c r="C444" s="230">
        <v>32719</v>
      </c>
      <c r="D444" s="230" t="s">
        <v>1896</v>
      </c>
      <c r="E444" s="230">
        <v>1981</v>
      </c>
      <c r="F444" s="230" t="s">
        <v>2122</v>
      </c>
      <c r="G444" s="371" t="s">
        <v>2088</v>
      </c>
      <c r="H444" s="230">
        <v>9</v>
      </c>
      <c r="I444" s="230">
        <v>1</v>
      </c>
      <c r="J444" s="230" t="s">
        <v>2122</v>
      </c>
      <c r="K444" s="222">
        <v>5562.6</v>
      </c>
      <c r="L444" s="222">
        <v>3607.8</v>
      </c>
      <c r="M444" s="222">
        <v>52236</v>
      </c>
      <c r="N444" s="222">
        <v>52236</v>
      </c>
      <c r="O444" s="222">
        <v>0</v>
      </c>
      <c r="P444" s="222">
        <v>0</v>
      </c>
      <c r="Q444" s="222">
        <v>0</v>
      </c>
      <c r="R444" s="372">
        <v>44927</v>
      </c>
      <c r="S444" s="372">
        <v>45291</v>
      </c>
      <c r="U444" s="373"/>
    </row>
    <row r="445" spans="1:21" ht="20.25" x14ac:dyDescent="0.3">
      <c r="A445" s="230">
        <v>427</v>
      </c>
      <c r="B445" s="225" t="s">
        <v>397</v>
      </c>
      <c r="C445" s="230">
        <v>32734</v>
      </c>
      <c r="D445" s="230" t="s">
        <v>1896</v>
      </c>
      <c r="E445" s="230">
        <v>1985</v>
      </c>
      <c r="F445" s="230" t="s">
        <v>2122</v>
      </c>
      <c r="G445" s="371" t="s">
        <v>2088</v>
      </c>
      <c r="H445" s="230">
        <v>5</v>
      </c>
      <c r="I445" s="230">
        <v>6</v>
      </c>
      <c r="J445" s="230">
        <v>1</v>
      </c>
      <c r="K445" s="222">
        <v>2213.9</v>
      </c>
      <c r="L445" s="222">
        <v>2213.9</v>
      </c>
      <c r="M445" s="222">
        <v>2408953.79</v>
      </c>
      <c r="N445" s="222">
        <v>2408953.79</v>
      </c>
      <c r="O445" s="222">
        <v>0</v>
      </c>
      <c r="P445" s="222">
        <v>0</v>
      </c>
      <c r="Q445" s="222">
        <v>0</v>
      </c>
      <c r="R445" s="372">
        <v>44927</v>
      </c>
      <c r="S445" s="372">
        <v>45291</v>
      </c>
      <c r="U445" s="373"/>
    </row>
    <row r="446" spans="1:21" ht="20.25" x14ac:dyDescent="0.3">
      <c r="A446" s="230">
        <v>428</v>
      </c>
      <c r="B446" s="225" t="s">
        <v>398</v>
      </c>
      <c r="C446" s="230">
        <v>32736</v>
      </c>
      <c r="D446" s="230" t="s">
        <v>1896</v>
      </c>
      <c r="E446" s="230">
        <v>1991</v>
      </c>
      <c r="F446" s="230" t="s">
        <v>2122</v>
      </c>
      <c r="G446" s="371" t="s">
        <v>2088</v>
      </c>
      <c r="H446" s="230">
        <v>9</v>
      </c>
      <c r="I446" s="230">
        <v>1</v>
      </c>
      <c r="J446" s="230">
        <v>2</v>
      </c>
      <c r="K446" s="222">
        <v>6007.4</v>
      </c>
      <c r="L446" s="222">
        <v>4044.5</v>
      </c>
      <c r="M446" s="222">
        <v>4818972.37</v>
      </c>
      <c r="N446" s="222">
        <v>4818972.37</v>
      </c>
      <c r="O446" s="222">
        <v>0</v>
      </c>
      <c r="P446" s="222">
        <v>0</v>
      </c>
      <c r="Q446" s="222">
        <v>0</v>
      </c>
      <c r="R446" s="372">
        <v>44927</v>
      </c>
      <c r="S446" s="372">
        <v>45291</v>
      </c>
      <c r="U446" s="373"/>
    </row>
    <row r="447" spans="1:21" ht="20.25" x14ac:dyDescent="0.3">
      <c r="A447" s="230">
        <v>429</v>
      </c>
      <c r="B447" s="233" t="s">
        <v>2216</v>
      </c>
      <c r="C447" s="230">
        <v>33179</v>
      </c>
      <c r="D447" s="230" t="s">
        <v>1896</v>
      </c>
      <c r="E447" s="230">
        <v>1958</v>
      </c>
      <c r="F447" s="230" t="s">
        <v>2122</v>
      </c>
      <c r="G447" s="371" t="s">
        <v>2089</v>
      </c>
      <c r="H447" s="230">
        <v>4</v>
      </c>
      <c r="I447" s="230">
        <v>3</v>
      </c>
      <c r="J447" s="230" t="s">
        <v>2122</v>
      </c>
      <c r="K447" s="222">
        <v>2202.5</v>
      </c>
      <c r="L447" s="222">
        <v>1994.8</v>
      </c>
      <c r="M447" s="222">
        <v>1481695.7699999998</v>
      </c>
      <c r="N447" s="222">
        <v>1481695.7699999998</v>
      </c>
      <c r="O447" s="222">
        <v>0</v>
      </c>
      <c r="P447" s="222">
        <v>0</v>
      </c>
      <c r="Q447" s="222">
        <v>0</v>
      </c>
      <c r="R447" s="372">
        <v>44927</v>
      </c>
      <c r="S447" s="372">
        <v>45291</v>
      </c>
      <c r="U447" s="373"/>
    </row>
    <row r="448" spans="1:21" ht="20.25" x14ac:dyDescent="0.3">
      <c r="A448" s="230">
        <v>430</v>
      </c>
      <c r="B448" s="233" t="s">
        <v>2670</v>
      </c>
      <c r="C448" s="230">
        <v>33181</v>
      </c>
      <c r="D448" s="230" t="s">
        <v>1896</v>
      </c>
      <c r="E448" s="230">
        <v>1962</v>
      </c>
      <c r="F448" s="230" t="s">
        <v>2122</v>
      </c>
      <c r="G448" s="371" t="s">
        <v>2089</v>
      </c>
      <c r="H448" s="230">
        <v>4</v>
      </c>
      <c r="I448" s="230">
        <v>3</v>
      </c>
      <c r="J448" s="230" t="s">
        <v>2122</v>
      </c>
      <c r="K448" s="222">
        <v>2398.1</v>
      </c>
      <c r="L448" s="222">
        <v>2237.4</v>
      </c>
      <c r="M448" s="222">
        <v>189260.68000000005</v>
      </c>
      <c r="N448" s="222">
        <v>189260.68000000005</v>
      </c>
      <c r="O448" s="222">
        <v>0</v>
      </c>
      <c r="P448" s="222">
        <v>0</v>
      </c>
      <c r="Q448" s="222">
        <v>0</v>
      </c>
      <c r="R448" s="372">
        <v>44927</v>
      </c>
      <c r="S448" s="372">
        <v>45291</v>
      </c>
      <c r="U448" s="373"/>
    </row>
    <row r="449" spans="1:21" ht="20.25" x14ac:dyDescent="0.3">
      <c r="A449" s="230">
        <v>431</v>
      </c>
      <c r="B449" s="225" t="s">
        <v>1692</v>
      </c>
      <c r="C449" s="230">
        <v>36065</v>
      </c>
      <c r="D449" s="230" t="s">
        <v>1896</v>
      </c>
      <c r="E449" s="230">
        <v>1917</v>
      </c>
      <c r="F449" s="230" t="s">
        <v>2122</v>
      </c>
      <c r="G449" s="371" t="s">
        <v>2089</v>
      </c>
      <c r="H449" s="230">
        <v>2</v>
      </c>
      <c r="I449" s="230">
        <v>1</v>
      </c>
      <c r="J449" s="230" t="s">
        <v>2122</v>
      </c>
      <c r="K449" s="222">
        <v>699.08</v>
      </c>
      <c r="L449" s="222">
        <v>621.38</v>
      </c>
      <c r="M449" s="222">
        <v>424834.8</v>
      </c>
      <c r="N449" s="222">
        <v>424834.8</v>
      </c>
      <c r="O449" s="222">
        <v>0</v>
      </c>
      <c r="P449" s="222">
        <v>0</v>
      </c>
      <c r="Q449" s="222">
        <v>0</v>
      </c>
      <c r="R449" s="372">
        <v>44927</v>
      </c>
      <c r="S449" s="372">
        <v>45291</v>
      </c>
      <c r="U449" s="373"/>
    </row>
    <row r="450" spans="1:21" ht="20.25" x14ac:dyDescent="0.3">
      <c r="A450" s="230">
        <v>432</v>
      </c>
      <c r="B450" s="233" t="s">
        <v>2381</v>
      </c>
      <c r="C450" s="230">
        <v>36066</v>
      </c>
      <c r="D450" s="230" t="s">
        <v>1896</v>
      </c>
      <c r="E450" s="230">
        <v>1917</v>
      </c>
      <c r="F450" s="230" t="s">
        <v>2122</v>
      </c>
      <c r="G450" s="371" t="s">
        <v>2089</v>
      </c>
      <c r="H450" s="230">
        <v>2</v>
      </c>
      <c r="I450" s="230">
        <v>2</v>
      </c>
      <c r="J450" s="230" t="s">
        <v>2122</v>
      </c>
      <c r="K450" s="222">
        <v>739.8</v>
      </c>
      <c r="L450" s="222">
        <v>414.5</v>
      </c>
      <c r="M450" s="222">
        <v>2714306.58</v>
      </c>
      <c r="N450" s="222">
        <v>2714306.58</v>
      </c>
      <c r="O450" s="222">
        <v>0</v>
      </c>
      <c r="P450" s="222">
        <v>0</v>
      </c>
      <c r="Q450" s="222">
        <v>0</v>
      </c>
      <c r="R450" s="372">
        <v>44927</v>
      </c>
      <c r="S450" s="372">
        <v>45291</v>
      </c>
      <c r="U450" s="373"/>
    </row>
    <row r="451" spans="1:21" ht="20.25" x14ac:dyDescent="0.3">
      <c r="A451" s="230">
        <v>433</v>
      </c>
      <c r="B451" s="225" t="s">
        <v>1691</v>
      </c>
      <c r="C451" s="230">
        <v>36068</v>
      </c>
      <c r="D451" s="230" t="s">
        <v>1896</v>
      </c>
      <c r="E451" s="230">
        <v>1917</v>
      </c>
      <c r="F451" s="230" t="s">
        <v>2122</v>
      </c>
      <c r="G451" s="371" t="s">
        <v>2089</v>
      </c>
      <c r="H451" s="230">
        <v>2</v>
      </c>
      <c r="I451" s="230">
        <v>1</v>
      </c>
      <c r="J451" s="230" t="s">
        <v>2122</v>
      </c>
      <c r="K451" s="222">
        <v>796.09</v>
      </c>
      <c r="L451" s="222">
        <v>716.09</v>
      </c>
      <c r="M451" s="222">
        <v>362452.8</v>
      </c>
      <c r="N451" s="222">
        <v>362452.8</v>
      </c>
      <c r="O451" s="222">
        <v>0</v>
      </c>
      <c r="P451" s="222">
        <v>0</v>
      </c>
      <c r="Q451" s="222">
        <v>0</v>
      </c>
      <c r="R451" s="372">
        <v>44927</v>
      </c>
      <c r="S451" s="372">
        <v>45291</v>
      </c>
      <c r="U451" s="373"/>
    </row>
    <row r="452" spans="1:21" ht="20.25" x14ac:dyDescent="0.3">
      <c r="A452" s="230">
        <v>434</v>
      </c>
      <c r="B452" s="233" t="s">
        <v>2382</v>
      </c>
      <c r="C452" s="230">
        <v>36071</v>
      </c>
      <c r="D452" s="230" t="s">
        <v>1896</v>
      </c>
      <c r="E452" s="230">
        <v>1917</v>
      </c>
      <c r="F452" s="230" t="s">
        <v>2122</v>
      </c>
      <c r="G452" s="371" t="s">
        <v>2089</v>
      </c>
      <c r="H452" s="230">
        <v>1</v>
      </c>
      <c r="I452" s="230">
        <v>3</v>
      </c>
      <c r="J452" s="230" t="s">
        <v>2122</v>
      </c>
      <c r="K452" s="222">
        <v>400.7</v>
      </c>
      <c r="L452" s="222">
        <v>372.65</v>
      </c>
      <c r="M452" s="222">
        <v>35488.630000000005</v>
      </c>
      <c r="N452" s="222">
        <v>35488.630000000005</v>
      </c>
      <c r="O452" s="222">
        <v>0</v>
      </c>
      <c r="P452" s="222">
        <v>0</v>
      </c>
      <c r="Q452" s="222">
        <v>0</v>
      </c>
      <c r="R452" s="372">
        <v>44927</v>
      </c>
      <c r="S452" s="372">
        <v>45291</v>
      </c>
      <c r="U452" s="373"/>
    </row>
    <row r="453" spans="1:21" ht="20.25" x14ac:dyDescent="0.3">
      <c r="A453" s="230">
        <v>435</v>
      </c>
      <c r="B453" s="225" t="s">
        <v>3325</v>
      </c>
      <c r="C453" s="230">
        <v>32359</v>
      </c>
      <c r="D453" s="230" t="s">
        <v>1896</v>
      </c>
      <c r="E453" s="230">
        <v>1966</v>
      </c>
      <c r="F453" s="230" t="s">
        <v>2122</v>
      </c>
      <c r="G453" s="371" t="s">
        <v>2088</v>
      </c>
      <c r="H453" s="230">
        <v>5</v>
      </c>
      <c r="I453" s="230">
        <v>3</v>
      </c>
      <c r="J453" s="230" t="s">
        <v>2122</v>
      </c>
      <c r="K453" s="222">
        <v>4058.28</v>
      </c>
      <c r="L453" s="222">
        <v>2579.9</v>
      </c>
      <c r="M453" s="222">
        <v>4186515.32</v>
      </c>
      <c r="N453" s="222">
        <v>4186515.32</v>
      </c>
      <c r="O453" s="222">
        <v>0</v>
      </c>
      <c r="P453" s="222">
        <v>0</v>
      </c>
      <c r="Q453" s="222">
        <v>0</v>
      </c>
      <c r="R453" s="372">
        <v>44927</v>
      </c>
      <c r="S453" s="372">
        <v>45291</v>
      </c>
      <c r="U453" s="373"/>
    </row>
    <row r="454" spans="1:21" ht="20.25" x14ac:dyDescent="0.3">
      <c r="A454" s="230">
        <v>436</v>
      </c>
      <c r="B454" s="225" t="s">
        <v>3326</v>
      </c>
      <c r="C454" s="230">
        <v>32361</v>
      </c>
      <c r="D454" s="230" t="s">
        <v>1896</v>
      </c>
      <c r="E454" s="230">
        <v>1966</v>
      </c>
      <c r="F454" s="230" t="s">
        <v>2122</v>
      </c>
      <c r="G454" s="371" t="s">
        <v>2088</v>
      </c>
      <c r="H454" s="230">
        <v>5</v>
      </c>
      <c r="I454" s="230">
        <v>6</v>
      </c>
      <c r="J454" s="230" t="s">
        <v>2122</v>
      </c>
      <c r="K454" s="222">
        <v>8048.4</v>
      </c>
      <c r="L454" s="222">
        <v>5077.2</v>
      </c>
      <c r="M454" s="222">
        <v>480950.93</v>
      </c>
      <c r="N454" s="222">
        <v>480950.93</v>
      </c>
      <c r="O454" s="222">
        <v>0</v>
      </c>
      <c r="P454" s="222">
        <v>0</v>
      </c>
      <c r="Q454" s="222">
        <v>0</v>
      </c>
      <c r="R454" s="372">
        <v>44927</v>
      </c>
      <c r="S454" s="372">
        <v>45291</v>
      </c>
      <c r="U454" s="373"/>
    </row>
    <row r="455" spans="1:21" ht="20.25" x14ac:dyDescent="0.3">
      <c r="A455" s="230">
        <v>437</v>
      </c>
      <c r="B455" s="225" t="s">
        <v>53</v>
      </c>
      <c r="C455" s="230">
        <v>32366</v>
      </c>
      <c r="D455" s="230" t="s">
        <v>1896</v>
      </c>
      <c r="E455" s="230">
        <v>1992</v>
      </c>
      <c r="F455" s="230" t="s">
        <v>2122</v>
      </c>
      <c r="G455" s="371" t="s">
        <v>2088</v>
      </c>
      <c r="H455" s="230">
        <v>9</v>
      </c>
      <c r="I455" s="230">
        <v>4</v>
      </c>
      <c r="J455" s="230">
        <v>1</v>
      </c>
      <c r="K455" s="222">
        <v>11924.26</v>
      </c>
      <c r="L455" s="222">
        <v>8278.4</v>
      </c>
      <c r="M455" s="222">
        <v>2440148.5300000003</v>
      </c>
      <c r="N455" s="222">
        <v>2440148.5300000003</v>
      </c>
      <c r="O455" s="222">
        <v>0</v>
      </c>
      <c r="P455" s="222">
        <v>0</v>
      </c>
      <c r="Q455" s="222">
        <v>0</v>
      </c>
      <c r="R455" s="372">
        <v>44927</v>
      </c>
      <c r="S455" s="372">
        <v>45291</v>
      </c>
      <c r="U455" s="373"/>
    </row>
    <row r="456" spans="1:21" ht="20.25" x14ac:dyDescent="0.3">
      <c r="A456" s="230">
        <v>438</v>
      </c>
      <c r="B456" s="225" t="s">
        <v>3327</v>
      </c>
      <c r="C456" s="230">
        <v>32373</v>
      </c>
      <c r="D456" s="230" t="s">
        <v>1896</v>
      </c>
      <c r="E456" s="230">
        <v>1967</v>
      </c>
      <c r="F456" s="230" t="s">
        <v>2122</v>
      </c>
      <c r="G456" s="371" t="s">
        <v>2088</v>
      </c>
      <c r="H456" s="230">
        <v>5</v>
      </c>
      <c r="I456" s="230">
        <v>8</v>
      </c>
      <c r="J456" s="230" t="s">
        <v>2122</v>
      </c>
      <c r="K456" s="222">
        <v>11229.58</v>
      </c>
      <c r="L456" s="222">
        <v>7042.4</v>
      </c>
      <c r="M456" s="222">
        <v>4295659.7899999991</v>
      </c>
      <c r="N456" s="222">
        <v>4295659.7899999991</v>
      </c>
      <c r="O456" s="222">
        <v>0</v>
      </c>
      <c r="P456" s="222">
        <v>0</v>
      </c>
      <c r="Q456" s="222">
        <v>0</v>
      </c>
      <c r="R456" s="372">
        <v>44927</v>
      </c>
      <c r="S456" s="372">
        <v>45291</v>
      </c>
      <c r="U456" s="373"/>
    </row>
    <row r="457" spans="1:21" ht="20.25" x14ac:dyDescent="0.3">
      <c r="A457" s="230">
        <v>439</v>
      </c>
      <c r="B457" s="225" t="s">
        <v>3328</v>
      </c>
      <c r="C457" s="230">
        <v>32345</v>
      </c>
      <c r="D457" s="230" t="s">
        <v>1896</v>
      </c>
      <c r="E457" s="230">
        <v>1964</v>
      </c>
      <c r="F457" s="230" t="s">
        <v>2122</v>
      </c>
      <c r="G457" s="371" t="s">
        <v>2088</v>
      </c>
      <c r="H457" s="230">
        <v>5</v>
      </c>
      <c r="I457" s="230">
        <v>3</v>
      </c>
      <c r="J457" s="230" t="s">
        <v>2122</v>
      </c>
      <c r="K457" s="222">
        <v>4036.52</v>
      </c>
      <c r="L457" s="222">
        <v>2556.6</v>
      </c>
      <c r="M457" s="222">
        <v>606697.89999999991</v>
      </c>
      <c r="N457" s="222">
        <v>606697.89999999991</v>
      </c>
      <c r="O457" s="222">
        <v>0</v>
      </c>
      <c r="P457" s="222">
        <v>0</v>
      </c>
      <c r="Q457" s="222">
        <v>0</v>
      </c>
      <c r="R457" s="372">
        <v>44927</v>
      </c>
      <c r="S457" s="372">
        <v>45291</v>
      </c>
      <c r="U457" s="373"/>
    </row>
    <row r="458" spans="1:21" ht="20.25" x14ac:dyDescent="0.3">
      <c r="A458" s="230">
        <v>440</v>
      </c>
      <c r="B458" s="225" t="s">
        <v>3329</v>
      </c>
      <c r="C458" s="230">
        <v>32349</v>
      </c>
      <c r="D458" s="230" t="s">
        <v>1896</v>
      </c>
      <c r="E458" s="230">
        <v>1970</v>
      </c>
      <c r="F458" s="230" t="s">
        <v>2122</v>
      </c>
      <c r="G458" s="371" t="s">
        <v>2088</v>
      </c>
      <c r="H458" s="230">
        <v>5</v>
      </c>
      <c r="I458" s="230">
        <v>3</v>
      </c>
      <c r="J458" s="230" t="s">
        <v>2122</v>
      </c>
      <c r="K458" s="222">
        <v>4064.08</v>
      </c>
      <c r="L458" s="222">
        <v>2561.6999999999998</v>
      </c>
      <c r="M458" s="222">
        <v>3930050.4499999997</v>
      </c>
      <c r="N458" s="222">
        <v>3930050.4499999997</v>
      </c>
      <c r="O458" s="222">
        <v>0</v>
      </c>
      <c r="P458" s="222">
        <v>0</v>
      </c>
      <c r="Q458" s="222">
        <v>0</v>
      </c>
      <c r="R458" s="372">
        <v>44927</v>
      </c>
      <c r="S458" s="372">
        <v>45291</v>
      </c>
      <c r="U458" s="373"/>
    </row>
    <row r="459" spans="1:21" ht="20.25" x14ac:dyDescent="0.3">
      <c r="A459" s="230">
        <v>441</v>
      </c>
      <c r="B459" s="225" t="s">
        <v>404</v>
      </c>
      <c r="C459" s="230">
        <v>32350</v>
      </c>
      <c r="D459" s="230" t="s">
        <v>1896</v>
      </c>
      <c r="E459" s="230">
        <v>1964</v>
      </c>
      <c r="F459" s="230" t="s">
        <v>2122</v>
      </c>
      <c r="G459" s="371" t="s">
        <v>2089</v>
      </c>
      <c r="H459" s="230">
        <v>4</v>
      </c>
      <c r="I459" s="230">
        <v>2</v>
      </c>
      <c r="J459" s="230" t="s">
        <v>2122</v>
      </c>
      <c r="K459" s="222">
        <v>1901.31</v>
      </c>
      <c r="L459" s="222">
        <v>1549.8</v>
      </c>
      <c r="M459" s="222">
        <v>2544086.4700000002</v>
      </c>
      <c r="N459" s="222">
        <v>2544086.4700000002</v>
      </c>
      <c r="O459" s="222">
        <v>0</v>
      </c>
      <c r="P459" s="222">
        <v>0</v>
      </c>
      <c r="Q459" s="222">
        <v>0</v>
      </c>
      <c r="R459" s="372">
        <v>44927</v>
      </c>
      <c r="S459" s="372">
        <v>45291</v>
      </c>
      <c r="U459" s="373"/>
    </row>
    <row r="460" spans="1:21" ht="20.25" x14ac:dyDescent="0.3">
      <c r="A460" s="230">
        <v>442</v>
      </c>
      <c r="B460" s="225" t="s">
        <v>3330</v>
      </c>
      <c r="C460" s="230">
        <v>32351</v>
      </c>
      <c r="D460" s="230" t="s">
        <v>1896</v>
      </c>
      <c r="E460" s="230">
        <v>1966</v>
      </c>
      <c r="F460" s="230" t="s">
        <v>2122</v>
      </c>
      <c r="G460" s="371" t="s">
        <v>2088</v>
      </c>
      <c r="H460" s="230">
        <v>5</v>
      </c>
      <c r="I460" s="230">
        <v>3</v>
      </c>
      <c r="J460" s="230" t="s">
        <v>2122</v>
      </c>
      <c r="K460" s="222">
        <v>4076.4</v>
      </c>
      <c r="L460" s="222">
        <v>2566.4</v>
      </c>
      <c r="M460" s="222">
        <v>5109586.87</v>
      </c>
      <c r="N460" s="222">
        <v>5109586.87</v>
      </c>
      <c r="O460" s="222">
        <v>0</v>
      </c>
      <c r="P460" s="222">
        <v>0</v>
      </c>
      <c r="Q460" s="222">
        <v>0</v>
      </c>
      <c r="R460" s="372">
        <v>44927</v>
      </c>
      <c r="S460" s="372">
        <v>45291</v>
      </c>
      <c r="U460" s="373"/>
    </row>
    <row r="461" spans="1:21" ht="20.25" x14ac:dyDescent="0.3">
      <c r="A461" s="230">
        <v>443</v>
      </c>
      <c r="B461" s="233" t="s">
        <v>1831</v>
      </c>
      <c r="C461" s="230">
        <v>33281</v>
      </c>
      <c r="D461" s="230" t="s">
        <v>1896</v>
      </c>
      <c r="E461" s="230">
        <v>1998</v>
      </c>
      <c r="F461" s="230" t="s">
        <v>2122</v>
      </c>
      <c r="G461" s="371" t="s">
        <v>2089</v>
      </c>
      <c r="H461" s="230">
        <v>10</v>
      </c>
      <c r="I461" s="230">
        <v>1</v>
      </c>
      <c r="J461" s="230">
        <v>1</v>
      </c>
      <c r="K461" s="222">
        <v>4240.3999999999996</v>
      </c>
      <c r="L461" s="222">
        <v>2446.8000000000002</v>
      </c>
      <c r="M461" s="222">
        <v>2517540.4700000002</v>
      </c>
      <c r="N461" s="222">
        <v>2517540.4700000002</v>
      </c>
      <c r="O461" s="222">
        <v>0</v>
      </c>
      <c r="P461" s="222">
        <v>0</v>
      </c>
      <c r="Q461" s="222">
        <v>0</v>
      </c>
      <c r="R461" s="372">
        <v>44927</v>
      </c>
      <c r="S461" s="372">
        <v>45291</v>
      </c>
      <c r="U461" s="373"/>
    </row>
    <row r="462" spans="1:21" ht="20.25" x14ac:dyDescent="0.3">
      <c r="A462" s="230">
        <v>444</v>
      </c>
      <c r="B462" s="225" t="s">
        <v>3331</v>
      </c>
      <c r="C462" s="230">
        <v>36134</v>
      </c>
      <c r="D462" s="230" t="s">
        <v>1896</v>
      </c>
      <c r="E462" s="230">
        <v>1975</v>
      </c>
      <c r="F462" s="230" t="s">
        <v>2122</v>
      </c>
      <c r="G462" s="371" t="s">
        <v>2088</v>
      </c>
      <c r="H462" s="230">
        <v>5</v>
      </c>
      <c r="I462" s="230">
        <v>4</v>
      </c>
      <c r="J462" s="230" t="s">
        <v>2122</v>
      </c>
      <c r="K462" s="222">
        <v>6943.7</v>
      </c>
      <c r="L462" s="222">
        <v>4392.8</v>
      </c>
      <c r="M462" s="222">
        <v>5012582.2</v>
      </c>
      <c r="N462" s="222">
        <v>5012582.2</v>
      </c>
      <c r="O462" s="222">
        <v>0</v>
      </c>
      <c r="P462" s="222">
        <v>0</v>
      </c>
      <c r="Q462" s="222">
        <v>0</v>
      </c>
      <c r="R462" s="372">
        <v>44927</v>
      </c>
      <c r="S462" s="372">
        <v>45291</v>
      </c>
      <c r="U462" s="373"/>
    </row>
    <row r="463" spans="1:21" ht="20.25" x14ac:dyDescent="0.3">
      <c r="A463" s="230">
        <v>445</v>
      </c>
      <c r="B463" s="225" t="s">
        <v>937</v>
      </c>
      <c r="C463" s="230">
        <v>32759</v>
      </c>
      <c r="D463" s="230" t="s">
        <v>1896</v>
      </c>
      <c r="E463" s="230">
        <v>1971</v>
      </c>
      <c r="F463" s="230" t="s">
        <v>2122</v>
      </c>
      <c r="G463" s="371" t="s">
        <v>2088</v>
      </c>
      <c r="H463" s="230">
        <v>5</v>
      </c>
      <c r="I463" s="230">
        <v>6</v>
      </c>
      <c r="J463" s="230" t="s">
        <v>2122</v>
      </c>
      <c r="K463" s="222">
        <v>6988.7</v>
      </c>
      <c r="L463" s="222">
        <v>4323.1000000000004</v>
      </c>
      <c r="M463" s="222">
        <v>8820775.5099999998</v>
      </c>
      <c r="N463" s="222">
        <v>8820775.5099999998</v>
      </c>
      <c r="O463" s="222">
        <v>0</v>
      </c>
      <c r="P463" s="222">
        <v>0</v>
      </c>
      <c r="Q463" s="222">
        <v>0</v>
      </c>
      <c r="R463" s="372">
        <v>44927</v>
      </c>
      <c r="S463" s="372">
        <v>45291</v>
      </c>
      <c r="U463" s="373"/>
    </row>
    <row r="464" spans="1:21" ht="20.25" x14ac:dyDescent="0.3">
      <c r="A464" s="230">
        <v>446</v>
      </c>
      <c r="B464" s="233" t="s">
        <v>2388</v>
      </c>
      <c r="C464" s="230">
        <v>36142</v>
      </c>
      <c r="D464" s="230" t="s">
        <v>1896</v>
      </c>
      <c r="E464" s="230">
        <v>1917</v>
      </c>
      <c r="F464" s="230" t="s">
        <v>2122</v>
      </c>
      <c r="G464" s="371" t="s">
        <v>2094</v>
      </c>
      <c r="H464" s="230">
        <v>2</v>
      </c>
      <c r="I464" s="230">
        <v>1</v>
      </c>
      <c r="J464" s="230" t="s">
        <v>2122</v>
      </c>
      <c r="K464" s="222">
        <v>600.6</v>
      </c>
      <c r="L464" s="222">
        <v>561.9</v>
      </c>
      <c r="M464" s="222">
        <v>10162955.149999999</v>
      </c>
      <c r="N464" s="222">
        <v>1025589.5299999993</v>
      </c>
      <c r="O464" s="222">
        <v>9137365.6199999992</v>
      </c>
      <c r="P464" s="222">
        <v>0</v>
      </c>
      <c r="Q464" s="222">
        <v>0</v>
      </c>
      <c r="R464" s="372">
        <v>44927</v>
      </c>
      <c r="S464" s="372">
        <v>45291</v>
      </c>
      <c r="U464" s="373"/>
    </row>
    <row r="465" spans="1:21" ht="20.25" x14ac:dyDescent="0.3">
      <c r="A465" s="230">
        <v>447</v>
      </c>
      <c r="B465" s="225" t="s">
        <v>407</v>
      </c>
      <c r="C465" s="230">
        <v>33200</v>
      </c>
      <c r="D465" s="230" t="s">
        <v>1896</v>
      </c>
      <c r="E465" s="230">
        <v>1961</v>
      </c>
      <c r="F465" s="230" t="s">
        <v>2122</v>
      </c>
      <c r="G465" s="371" t="s">
        <v>2089</v>
      </c>
      <c r="H465" s="230">
        <v>5</v>
      </c>
      <c r="I465" s="230">
        <v>3</v>
      </c>
      <c r="J465" s="230" t="s">
        <v>2122</v>
      </c>
      <c r="K465" s="222">
        <v>3374.5</v>
      </c>
      <c r="L465" s="222">
        <v>2482.3000000000002</v>
      </c>
      <c r="M465" s="222">
        <v>2461215.9299999997</v>
      </c>
      <c r="N465" s="222">
        <v>2461215.9299999997</v>
      </c>
      <c r="O465" s="222">
        <v>0</v>
      </c>
      <c r="P465" s="222">
        <v>0</v>
      </c>
      <c r="Q465" s="222">
        <v>0</v>
      </c>
      <c r="R465" s="372">
        <v>44927</v>
      </c>
      <c r="S465" s="372">
        <v>45291</v>
      </c>
      <c r="U465" s="373"/>
    </row>
    <row r="466" spans="1:21" ht="20.25" x14ac:dyDescent="0.3">
      <c r="A466" s="230">
        <v>448</v>
      </c>
      <c r="B466" s="225" t="s">
        <v>468</v>
      </c>
      <c r="C466" s="230">
        <v>36192</v>
      </c>
      <c r="D466" s="230" t="s">
        <v>1896</v>
      </c>
      <c r="E466" s="230">
        <v>1962</v>
      </c>
      <c r="F466" s="230" t="s">
        <v>2122</v>
      </c>
      <c r="G466" s="371" t="s">
        <v>2089</v>
      </c>
      <c r="H466" s="230">
        <v>3</v>
      </c>
      <c r="I466" s="230">
        <v>2</v>
      </c>
      <c r="J466" s="230" t="s">
        <v>2122</v>
      </c>
      <c r="K466" s="222">
        <v>1932.7</v>
      </c>
      <c r="L466" s="222">
        <v>939.5</v>
      </c>
      <c r="M466" s="222">
        <v>246169.25</v>
      </c>
      <c r="N466" s="222">
        <v>246169.25</v>
      </c>
      <c r="O466" s="222">
        <v>0</v>
      </c>
      <c r="P466" s="222">
        <v>0</v>
      </c>
      <c r="Q466" s="222">
        <v>0</v>
      </c>
      <c r="R466" s="372">
        <v>44927</v>
      </c>
      <c r="S466" s="372">
        <v>45291</v>
      </c>
      <c r="U466" s="373"/>
    </row>
    <row r="467" spans="1:21" ht="20.25" x14ac:dyDescent="0.3">
      <c r="A467" s="230">
        <v>449</v>
      </c>
      <c r="B467" s="225" t="s">
        <v>2691</v>
      </c>
      <c r="C467" s="230">
        <v>36205</v>
      </c>
      <c r="D467" s="230" t="s">
        <v>1896</v>
      </c>
      <c r="E467" s="230">
        <v>1917</v>
      </c>
      <c r="F467" s="230" t="s">
        <v>2122</v>
      </c>
      <c r="G467" s="371" t="s">
        <v>2094</v>
      </c>
      <c r="H467" s="230">
        <v>2</v>
      </c>
      <c r="I467" s="230">
        <v>1</v>
      </c>
      <c r="J467" s="230" t="s">
        <v>2122</v>
      </c>
      <c r="K467" s="222">
        <v>335.06</v>
      </c>
      <c r="L467" s="222">
        <v>301.3</v>
      </c>
      <c r="M467" s="222">
        <v>84740.98</v>
      </c>
      <c r="N467" s="222">
        <v>84740.98</v>
      </c>
      <c r="O467" s="222">
        <v>0</v>
      </c>
      <c r="P467" s="222">
        <v>0</v>
      </c>
      <c r="Q467" s="222">
        <v>0</v>
      </c>
      <c r="R467" s="372">
        <v>44927</v>
      </c>
      <c r="S467" s="372">
        <v>45291</v>
      </c>
      <c r="U467" s="373"/>
    </row>
    <row r="468" spans="1:21" ht="20.25" x14ac:dyDescent="0.3">
      <c r="A468" s="230">
        <v>450</v>
      </c>
      <c r="B468" s="233" t="s">
        <v>1739</v>
      </c>
      <c r="C468" s="230">
        <v>32789</v>
      </c>
      <c r="D468" s="230" t="s">
        <v>1896</v>
      </c>
      <c r="E468" s="230">
        <v>1994</v>
      </c>
      <c r="F468" s="230" t="s">
        <v>2122</v>
      </c>
      <c r="G468" s="371" t="s">
        <v>2088</v>
      </c>
      <c r="H468" s="230">
        <v>9</v>
      </c>
      <c r="I468" s="230">
        <v>2</v>
      </c>
      <c r="J468" s="230">
        <v>2</v>
      </c>
      <c r="K468" s="222">
        <v>4058.3</v>
      </c>
      <c r="L468" s="222">
        <v>2522.9</v>
      </c>
      <c r="M468" s="222">
        <v>4160450.3899999997</v>
      </c>
      <c r="N468" s="222">
        <v>4160450.3899999997</v>
      </c>
      <c r="O468" s="222">
        <v>0</v>
      </c>
      <c r="P468" s="222">
        <v>0</v>
      </c>
      <c r="Q468" s="222">
        <v>0</v>
      </c>
      <c r="R468" s="372">
        <v>44927</v>
      </c>
      <c r="S468" s="372">
        <v>45291</v>
      </c>
      <c r="U468" s="373"/>
    </row>
    <row r="469" spans="1:21" ht="20.25" x14ac:dyDescent="0.3">
      <c r="A469" s="230">
        <v>451</v>
      </c>
      <c r="B469" s="225" t="s">
        <v>408</v>
      </c>
      <c r="C469" s="230">
        <v>36342</v>
      </c>
      <c r="D469" s="230" t="s">
        <v>1896</v>
      </c>
      <c r="E469" s="230">
        <v>1990</v>
      </c>
      <c r="F469" s="230" t="s">
        <v>2122</v>
      </c>
      <c r="G469" s="371" t="s">
        <v>2088</v>
      </c>
      <c r="H469" s="230">
        <v>9</v>
      </c>
      <c r="I469" s="230">
        <v>6</v>
      </c>
      <c r="J469" s="230">
        <v>5</v>
      </c>
      <c r="K469" s="222">
        <v>17759.38</v>
      </c>
      <c r="L469" s="222">
        <v>12685.58</v>
      </c>
      <c r="M469" s="222">
        <v>11966940.489999998</v>
      </c>
      <c r="N469" s="222">
        <v>11966940.489999998</v>
      </c>
      <c r="O469" s="222">
        <v>0</v>
      </c>
      <c r="P469" s="222">
        <v>0</v>
      </c>
      <c r="Q469" s="222">
        <v>0</v>
      </c>
      <c r="R469" s="372">
        <v>44927</v>
      </c>
      <c r="S469" s="372">
        <v>45291</v>
      </c>
      <c r="U469" s="373"/>
    </row>
    <row r="470" spans="1:21" ht="20.25" x14ac:dyDescent="0.3">
      <c r="A470" s="230">
        <v>452</v>
      </c>
      <c r="B470" s="233" t="s">
        <v>954</v>
      </c>
      <c r="C470" s="230">
        <v>36391</v>
      </c>
      <c r="D470" s="230" t="s">
        <v>1896</v>
      </c>
      <c r="E470" s="230">
        <v>1980</v>
      </c>
      <c r="F470" s="230" t="s">
        <v>2122</v>
      </c>
      <c r="G470" s="371" t="s">
        <v>2088</v>
      </c>
      <c r="H470" s="230">
        <v>9</v>
      </c>
      <c r="I470" s="230">
        <v>12</v>
      </c>
      <c r="J470" s="230">
        <v>6</v>
      </c>
      <c r="K470" s="222">
        <v>33869.199999999997</v>
      </c>
      <c r="L470" s="222">
        <v>26089.200000000001</v>
      </c>
      <c r="M470" s="222">
        <v>15322826.99</v>
      </c>
      <c r="N470" s="222">
        <v>15322826.99</v>
      </c>
      <c r="O470" s="222">
        <v>0</v>
      </c>
      <c r="P470" s="222">
        <v>0</v>
      </c>
      <c r="Q470" s="222">
        <v>0</v>
      </c>
      <c r="R470" s="372">
        <v>44927</v>
      </c>
      <c r="S470" s="372">
        <v>45291</v>
      </c>
      <c r="U470" s="373"/>
    </row>
    <row r="471" spans="1:21" ht="40.5" x14ac:dyDescent="0.3">
      <c r="A471" s="230">
        <v>453</v>
      </c>
      <c r="B471" s="225" t="s">
        <v>3332</v>
      </c>
      <c r="C471" s="230">
        <v>36402</v>
      </c>
      <c r="D471" s="230" t="s">
        <v>1896</v>
      </c>
      <c r="E471" s="230">
        <v>1975</v>
      </c>
      <c r="F471" s="230" t="s">
        <v>2122</v>
      </c>
      <c r="G471" s="371" t="s">
        <v>2088</v>
      </c>
      <c r="H471" s="230">
        <v>5</v>
      </c>
      <c r="I471" s="230">
        <v>4</v>
      </c>
      <c r="J471" s="230" t="s">
        <v>2122</v>
      </c>
      <c r="K471" s="222">
        <v>5586.8</v>
      </c>
      <c r="L471" s="222">
        <v>3589</v>
      </c>
      <c r="M471" s="222">
        <v>339085.78</v>
      </c>
      <c r="N471" s="222">
        <v>339085.78</v>
      </c>
      <c r="O471" s="222">
        <v>0</v>
      </c>
      <c r="P471" s="222">
        <v>0</v>
      </c>
      <c r="Q471" s="222">
        <v>0</v>
      </c>
      <c r="R471" s="372">
        <v>44927</v>
      </c>
      <c r="S471" s="372">
        <v>45291</v>
      </c>
      <c r="U471" s="373"/>
    </row>
    <row r="472" spans="1:21" ht="40.5" x14ac:dyDescent="0.3">
      <c r="A472" s="230">
        <v>454</v>
      </c>
      <c r="B472" s="225" t="s">
        <v>3333</v>
      </c>
      <c r="C472" s="230">
        <v>36403</v>
      </c>
      <c r="D472" s="230" t="s">
        <v>1896</v>
      </c>
      <c r="E472" s="230">
        <v>1975</v>
      </c>
      <c r="F472" s="230" t="s">
        <v>2122</v>
      </c>
      <c r="G472" s="371" t="s">
        <v>2088</v>
      </c>
      <c r="H472" s="230">
        <v>5</v>
      </c>
      <c r="I472" s="230">
        <v>6</v>
      </c>
      <c r="J472" s="230" t="s">
        <v>2122</v>
      </c>
      <c r="K472" s="222">
        <v>7068.4</v>
      </c>
      <c r="L472" s="222">
        <v>4381</v>
      </c>
      <c r="M472" s="222">
        <v>440587.1</v>
      </c>
      <c r="N472" s="222">
        <v>440587.1</v>
      </c>
      <c r="O472" s="222">
        <v>0</v>
      </c>
      <c r="P472" s="222">
        <v>0</v>
      </c>
      <c r="Q472" s="222">
        <v>0</v>
      </c>
      <c r="R472" s="372">
        <v>44927</v>
      </c>
      <c r="S472" s="372">
        <v>45291</v>
      </c>
      <c r="U472" s="373"/>
    </row>
    <row r="473" spans="1:21" ht="40.5" x14ac:dyDescent="0.3">
      <c r="A473" s="230">
        <v>455</v>
      </c>
      <c r="B473" s="225" t="s">
        <v>3334</v>
      </c>
      <c r="C473" s="230">
        <v>36407</v>
      </c>
      <c r="D473" s="230" t="s">
        <v>1896</v>
      </c>
      <c r="E473" s="230">
        <v>1975</v>
      </c>
      <c r="F473" s="230" t="s">
        <v>2122</v>
      </c>
      <c r="G473" s="371" t="s">
        <v>2088</v>
      </c>
      <c r="H473" s="230">
        <v>5</v>
      </c>
      <c r="I473" s="230">
        <v>4</v>
      </c>
      <c r="J473" s="230" t="s">
        <v>2122</v>
      </c>
      <c r="K473" s="222">
        <v>6355.8</v>
      </c>
      <c r="L473" s="222">
        <v>4083.9</v>
      </c>
      <c r="M473" s="222">
        <v>4969421.1999999993</v>
      </c>
      <c r="N473" s="222">
        <v>4969421.1999999993</v>
      </c>
      <c r="O473" s="222">
        <v>0</v>
      </c>
      <c r="P473" s="222">
        <v>0</v>
      </c>
      <c r="Q473" s="222">
        <v>0</v>
      </c>
      <c r="R473" s="372">
        <v>44927</v>
      </c>
      <c r="S473" s="372">
        <v>45291</v>
      </c>
      <c r="U473" s="373"/>
    </row>
    <row r="474" spans="1:21" ht="40.5" x14ac:dyDescent="0.3">
      <c r="A474" s="230">
        <v>456</v>
      </c>
      <c r="B474" s="225" t="s">
        <v>3335</v>
      </c>
      <c r="C474" s="230">
        <v>36410</v>
      </c>
      <c r="D474" s="230" t="s">
        <v>1896</v>
      </c>
      <c r="E474" s="230">
        <v>1975</v>
      </c>
      <c r="F474" s="230" t="s">
        <v>2122</v>
      </c>
      <c r="G474" s="371" t="s">
        <v>2088</v>
      </c>
      <c r="H474" s="230">
        <v>5</v>
      </c>
      <c r="I474" s="230">
        <v>6</v>
      </c>
      <c r="J474" s="230" t="s">
        <v>2122</v>
      </c>
      <c r="K474" s="222">
        <v>9530.7000000000007</v>
      </c>
      <c r="L474" s="222">
        <v>6121.4</v>
      </c>
      <c r="M474" s="222">
        <v>7015340.4000000004</v>
      </c>
      <c r="N474" s="222">
        <v>7015340.4000000004</v>
      </c>
      <c r="O474" s="222">
        <v>0</v>
      </c>
      <c r="P474" s="222">
        <v>0</v>
      </c>
      <c r="Q474" s="222">
        <v>0</v>
      </c>
      <c r="R474" s="372">
        <v>44927</v>
      </c>
      <c r="S474" s="372">
        <v>45291</v>
      </c>
      <c r="U474" s="373"/>
    </row>
    <row r="475" spans="1:21" ht="20.25" x14ac:dyDescent="0.3">
      <c r="A475" s="230">
        <v>457</v>
      </c>
      <c r="B475" s="233" t="s">
        <v>2392</v>
      </c>
      <c r="C475" s="230">
        <v>36428</v>
      </c>
      <c r="D475" s="230" t="s">
        <v>1896</v>
      </c>
      <c r="E475" s="230">
        <v>1917</v>
      </c>
      <c r="F475" s="230" t="s">
        <v>2122</v>
      </c>
      <c r="G475" s="371" t="s">
        <v>2089</v>
      </c>
      <c r="H475" s="230">
        <v>2</v>
      </c>
      <c r="I475" s="230">
        <v>2</v>
      </c>
      <c r="J475" s="230" t="s">
        <v>2122</v>
      </c>
      <c r="K475" s="222">
        <v>734.7</v>
      </c>
      <c r="L475" s="222">
        <v>677.8</v>
      </c>
      <c r="M475" s="222">
        <v>13356769.49</v>
      </c>
      <c r="N475" s="222">
        <v>1604126.1600000001</v>
      </c>
      <c r="O475" s="222">
        <v>11752643.33</v>
      </c>
      <c r="P475" s="222">
        <v>0</v>
      </c>
      <c r="Q475" s="222">
        <v>0</v>
      </c>
      <c r="R475" s="372">
        <v>44927</v>
      </c>
      <c r="S475" s="372">
        <v>45291</v>
      </c>
      <c r="U475" s="373"/>
    </row>
    <row r="476" spans="1:21" ht="20.25" customHeight="1" x14ac:dyDescent="0.3">
      <c r="A476" s="230">
        <v>458</v>
      </c>
      <c r="B476" s="225" t="s">
        <v>415</v>
      </c>
      <c r="C476" s="230">
        <v>32374</v>
      </c>
      <c r="D476" s="230" t="s">
        <v>1896</v>
      </c>
      <c r="E476" s="230">
        <v>1968</v>
      </c>
      <c r="F476" s="230" t="s">
        <v>2122</v>
      </c>
      <c r="G476" s="371" t="s">
        <v>2089</v>
      </c>
      <c r="H476" s="230">
        <v>4</v>
      </c>
      <c r="I476" s="230">
        <v>3</v>
      </c>
      <c r="J476" s="230" t="s">
        <v>2122</v>
      </c>
      <c r="K476" s="222">
        <v>4602.3999999999996</v>
      </c>
      <c r="L476" s="222">
        <v>3461.3</v>
      </c>
      <c r="M476" s="222">
        <v>50245.2</v>
      </c>
      <c r="N476" s="222">
        <v>50245.2</v>
      </c>
      <c r="O476" s="222">
        <v>0</v>
      </c>
      <c r="P476" s="222">
        <v>0</v>
      </c>
      <c r="Q476" s="222">
        <v>0</v>
      </c>
      <c r="R476" s="372">
        <v>44927</v>
      </c>
      <c r="S476" s="372">
        <v>45291</v>
      </c>
      <c r="U476" s="373"/>
    </row>
    <row r="477" spans="1:21" ht="20.25" x14ac:dyDescent="0.3">
      <c r="A477" s="230">
        <v>459</v>
      </c>
      <c r="B477" s="225" t="s">
        <v>416</v>
      </c>
      <c r="C477" s="230">
        <v>32408</v>
      </c>
      <c r="D477" s="230" t="s">
        <v>1896</v>
      </c>
      <c r="E477" s="230">
        <v>1977</v>
      </c>
      <c r="F477" s="230" t="s">
        <v>2122</v>
      </c>
      <c r="G477" s="371" t="s">
        <v>2088</v>
      </c>
      <c r="H477" s="230">
        <v>5</v>
      </c>
      <c r="I477" s="230">
        <v>4</v>
      </c>
      <c r="J477" s="230" t="s">
        <v>2122</v>
      </c>
      <c r="K477" s="222">
        <v>4361.7</v>
      </c>
      <c r="L477" s="222">
        <v>2680</v>
      </c>
      <c r="M477" s="222">
        <v>3515742.0800000005</v>
      </c>
      <c r="N477" s="222">
        <v>3515742.0800000005</v>
      </c>
      <c r="O477" s="222">
        <v>0</v>
      </c>
      <c r="P477" s="222">
        <v>0</v>
      </c>
      <c r="Q477" s="222">
        <v>0</v>
      </c>
      <c r="R477" s="372">
        <v>44927</v>
      </c>
      <c r="S477" s="372">
        <v>45291</v>
      </c>
      <c r="U477" s="373"/>
    </row>
    <row r="478" spans="1:21" ht="20.25" x14ac:dyDescent="0.3">
      <c r="A478" s="230">
        <v>460</v>
      </c>
      <c r="B478" s="225" t="s">
        <v>3336</v>
      </c>
      <c r="C478" s="230">
        <v>32410</v>
      </c>
      <c r="D478" s="230" t="s">
        <v>1896</v>
      </c>
      <c r="E478" s="230">
        <v>1968</v>
      </c>
      <c r="F478" s="230" t="s">
        <v>2122</v>
      </c>
      <c r="G478" s="371" t="s">
        <v>2088</v>
      </c>
      <c r="H478" s="230">
        <v>5</v>
      </c>
      <c r="I478" s="230">
        <v>6</v>
      </c>
      <c r="J478" s="230" t="s">
        <v>2122</v>
      </c>
      <c r="K478" s="222">
        <v>4105.6000000000004</v>
      </c>
      <c r="L478" s="222">
        <v>2583.0500000000002</v>
      </c>
      <c r="M478" s="222">
        <v>3926324.24</v>
      </c>
      <c r="N478" s="222">
        <v>3926324.24</v>
      </c>
      <c r="O478" s="222">
        <v>0</v>
      </c>
      <c r="P478" s="222">
        <v>0</v>
      </c>
      <c r="Q478" s="222">
        <v>0</v>
      </c>
      <c r="R478" s="372">
        <v>44927</v>
      </c>
      <c r="S478" s="372">
        <v>45291</v>
      </c>
      <c r="U478" s="373"/>
    </row>
    <row r="479" spans="1:21" ht="20.25" x14ac:dyDescent="0.3">
      <c r="A479" s="230">
        <v>461</v>
      </c>
      <c r="B479" s="225" t="s">
        <v>3337</v>
      </c>
      <c r="C479" s="230">
        <v>32416</v>
      </c>
      <c r="D479" s="230" t="s">
        <v>1896</v>
      </c>
      <c r="E479" s="230">
        <v>1969</v>
      </c>
      <c r="F479" s="230" t="s">
        <v>2122</v>
      </c>
      <c r="G479" s="371" t="s">
        <v>2088</v>
      </c>
      <c r="H479" s="230">
        <v>4</v>
      </c>
      <c r="I479" s="230">
        <v>4</v>
      </c>
      <c r="J479" s="230" t="s">
        <v>2122</v>
      </c>
      <c r="K479" s="222">
        <v>4862.7</v>
      </c>
      <c r="L479" s="222">
        <v>2820.3</v>
      </c>
      <c r="M479" s="222">
        <v>3963609.6300000004</v>
      </c>
      <c r="N479" s="222">
        <v>3963609.6300000004</v>
      </c>
      <c r="O479" s="222">
        <v>0</v>
      </c>
      <c r="P479" s="222">
        <v>0</v>
      </c>
      <c r="Q479" s="222">
        <v>0</v>
      </c>
      <c r="R479" s="372">
        <v>44927</v>
      </c>
      <c r="S479" s="372">
        <v>45291</v>
      </c>
      <c r="U479" s="373"/>
    </row>
    <row r="480" spans="1:21" ht="20.25" x14ac:dyDescent="0.3">
      <c r="A480" s="230">
        <v>462</v>
      </c>
      <c r="B480" s="225" t="s">
        <v>3338</v>
      </c>
      <c r="C480" s="230">
        <v>32419</v>
      </c>
      <c r="D480" s="230" t="s">
        <v>1896</v>
      </c>
      <c r="E480" s="230">
        <v>1969</v>
      </c>
      <c r="F480" s="230" t="s">
        <v>2122</v>
      </c>
      <c r="G480" s="371" t="s">
        <v>2088</v>
      </c>
      <c r="H480" s="230">
        <v>4</v>
      </c>
      <c r="I480" s="230">
        <v>3</v>
      </c>
      <c r="J480" s="230" t="s">
        <v>2122</v>
      </c>
      <c r="K480" s="222">
        <v>3544.6</v>
      </c>
      <c r="L480" s="222">
        <v>2042.6</v>
      </c>
      <c r="M480" s="222">
        <v>2798778.4400000004</v>
      </c>
      <c r="N480" s="222">
        <v>2798778.4400000004</v>
      </c>
      <c r="O480" s="222">
        <v>0</v>
      </c>
      <c r="P480" s="222">
        <v>0</v>
      </c>
      <c r="Q480" s="222">
        <v>0</v>
      </c>
      <c r="R480" s="372">
        <v>44927</v>
      </c>
      <c r="S480" s="372">
        <v>45291</v>
      </c>
      <c r="U480" s="373"/>
    </row>
    <row r="481" spans="1:21" ht="20.25" x14ac:dyDescent="0.3">
      <c r="A481" s="230">
        <v>463</v>
      </c>
      <c r="B481" s="225" t="s">
        <v>420</v>
      </c>
      <c r="C481" s="230">
        <v>32376</v>
      </c>
      <c r="D481" s="230" t="s">
        <v>1896</v>
      </c>
      <c r="E481" s="230">
        <v>1986</v>
      </c>
      <c r="F481" s="230" t="s">
        <v>2122</v>
      </c>
      <c r="G481" s="371" t="s">
        <v>2088</v>
      </c>
      <c r="H481" s="230">
        <v>9</v>
      </c>
      <c r="I481" s="230">
        <v>2</v>
      </c>
      <c r="J481" s="230" t="s">
        <v>2122</v>
      </c>
      <c r="K481" s="222">
        <v>5102.3</v>
      </c>
      <c r="L481" s="222">
        <v>4108.2</v>
      </c>
      <c r="M481" s="222">
        <v>57968.4</v>
      </c>
      <c r="N481" s="222">
        <v>57968.4</v>
      </c>
      <c r="O481" s="222">
        <v>0</v>
      </c>
      <c r="P481" s="222">
        <v>0</v>
      </c>
      <c r="Q481" s="222">
        <v>0</v>
      </c>
      <c r="R481" s="372">
        <v>44927</v>
      </c>
      <c r="S481" s="372">
        <v>45291</v>
      </c>
      <c r="U481" s="373"/>
    </row>
    <row r="482" spans="1:21" ht="20.25" x14ac:dyDescent="0.3">
      <c r="A482" s="230">
        <v>464</v>
      </c>
      <c r="B482" s="225" t="s">
        <v>421</v>
      </c>
      <c r="C482" s="230">
        <v>32380</v>
      </c>
      <c r="D482" s="230" t="s">
        <v>1896</v>
      </c>
      <c r="E482" s="230">
        <v>1968</v>
      </c>
      <c r="F482" s="230" t="s">
        <v>2122</v>
      </c>
      <c r="G482" s="371" t="s">
        <v>2089</v>
      </c>
      <c r="H482" s="230">
        <v>10</v>
      </c>
      <c r="I482" s="230">
        <v>1</v>
      </c>
      <c r="J482" s="230" t="s">
        <v>2122</v>
      </c>
      <c r="K482" s="222">
        <v>4197.8</v>
      </c>
      <c r="L482" s="222">
        <v>2472.6999999999998</v>
      </c>
      <c r="M482" s="222">
        <v>2848213.0999999996</v>
      </c>
      <c r="N482" s="222">
        <v>2848213.0999999996</v>
      </c>
      <c r="O482" s="222">
        <v>0</v>
      </c>
      <c r="P482" s="222">
        <v>0</v>
      </c>
      <c r="Q482" s="222">
        <v>0</v>
      </c>
      <c r="R482" s="372">
        <v>44927</v>
      </c>
      <c r="S482" s="372">
        <v>45291</v>
      </c>
      <c r="U482" s="373"/>
    </row>
    <row r="483" spans="1:21" ht="20.25" x14ac:dyDescent="0.3">
      <c r="A483" s="230">
        <v>465</v>
      </c>
      <c r="B483" s="225" t="s">
        <v>3339</v>
      </c>
      <c r="C483" s="230">
        <v>32425</v>
      </c>
      <c r="D483" s="230" t="s">
        <v>1896</v>
      </c>
      <c r="E483" s="230">
        <v>1969</v>
      </c>
      <c r="F483" s="230" t="s">
        <v>2122</v>
      </c>
      <c r="G483" s="371" t="s">
        <v>2088</v>
      </c>
      <c r="H483" s="230">
        <v>4</v>
      </c>
      <c r="I483" s="230">
        <v>4</v>
      </c>
      <c r="J483" s="230" t="s">
        <v>2122</v>
      </c>
      <c r="K483" s="222">
        <v>4881</v>
      </c>
      <c r="L483" s="222">
        <v>2813.4</v>
      </c>
      <c r="M483" s="222">
        <v>4159811.1</v>
      </c>
      <c r="N483" s="222">
        <v>4159811.1</v>
      </c>
      <c r="O483" s="222">
        <v>0</v>
      </c>
      <c r="P483" s="222">
        <v>0</v>
      </c>
      <c r="Q483" s="222">
        <v>0</v>
      </c>
      <c r="R483" s="372">
        <v>44927</v>
      </c>
      <c r="S483" s="372">
        <v>45291</v>
      </c>
      <c r="U483" s="373"/>
    </row>
    <row r="484" spans="1:21" ht="20.25" x14ac:dyDescent="0.3">
      <c r="A484" s="230">
        <v>466</v>
      </c>
      <c r="B484" s="225" t="s">
        <v>3340</v>
      </c>
      <c r="C484" s="230">
        <v>32429</v>
      </c>
      <c r="D484" s="230" t="s">
        <v>1896</v>
      </c>
      <c r="E484" s="230">
        <v>1973</v>
      </c>
      <c r="F484" s="230" t="s">
        <v>2122</v>
      </c>
      <c r="G484" s="371" t="s">
        <v>2088</v>
      </c>
      <c r="H484" s="230">
        <v>5</v>
      </c>
      <c r="I484" s="230">
        <v>4</v>
      </c>
      <c r="J484" s="230" t="s">
        <v>2122</v>
      </c>
      <c r="K484" s="222">
        <v>5462.5</v>
      </c>
      <c r="L484" s="222">
        <v>3389.7</v>
      </c>
      <c r="M484" s="222">
        <v>263391.79000000004</v>
      </c>
      <c r="N484" s="222">
        <v>263391.79000000004</v>
      </c>
      <c r="O484" s="222">
        <v>0</v>
      </c>
      <c r="P484" s="222">
        <v>0</v>
      </c>
      <c r="Q484" s="222">
        <v>0</v>
      </c>
      <c r="R484" s="372">
        <v>44927</v>
      </c>
      <c r="S484" s="372">
        <v>45291</v>
      </c>
      <c r="U484" s="373"/>
    </row>
    <row r="485" spans="1:21" ht="20.25" x14ac:dyDescent="0.3">
      <c r="A485" s="230">
        <v>467</v>
      </c>
      <c r="B485" s="225" t="s">
        <v>3341</v>
      </c>
      <c r="C485" s="230">
        <v>32430</v>
      </c>
      <c r="D485" s="230" t="s">
        <v>1896</v>
      </c>
      <c r="E485" s="230">
        <v>1973</v>
      </c>
      <c r="F485" s="230" t="s">
        <v>2122</v>
      </c>
      <c r="G485" s="371" t="s">
        <v>2088</v>
      </c>
      <c r="H485" s="230">
        <v>5</v>
      </c>
      <c r="I485" s="230">
        <v>4</v>
      </c>
      <c r="J485" s="230" t="s">
        <v>2122</v>
      </c>
      <c r="K485" s="222">
        <v>5324.5</v>
      </c>
      <c r="L485" s="222">
        <v>3307.1</v>
      </c>
      <c r="M485" s="222">
        <v>3938357.47</v>
      </c>
      <c r="N485" s="222">
        <v>3938357.47</v>
      </c>
      <c r="O485" s="222">
        <v>0</v>
      </c>
      <c r="P485" s="222">
        <v>0</v>
      </c>
      <c r="Q485" s="222">
        <v>0</v>
      </c>
      <c r="R485" s="372">
        <v>44927</v>
      </c>
      <c r="S485" s="372">
        <v>45291</v>
      </c>
      <c r="U485" s="373"/>
    </row>
    <row r="486" spans="1:21" ht="20.25" x14ac:dyDescent="0.3">
      <c r="A486" s="230">
        <v>468</v>
      </c>
      <c r="B486" s="225" t="s">
        <v>3342</v>
      </c>
      <c r="C486" s="230">
        <v>32432</v>
      </c>
      <c r="D486" s="230" t="s">
        <v>1896</v>
      </c>
      <c r="E486" s="230">
        <v>1974</v>
      </c>
      <c r="F486" s="230" t="s">
        <v>2122</v>
      </c>
      <c r="G486" s="371" t="s">
        <v>2088</v>
      </c>
      <c r="H486" s="230">
        <v>5</v>
      </c>
      <c r="I486" s="230">
        <v>4</v>
      </c>
      <c r="J486" s="230" t="s">
        <v>2122</v>
      </c>
      <c r="K486" s="222">
        <v>5324.8</v>
      </c>
      <c r="L486" s="222">
        <v>3330.8</v>
      </c>
      <c r="M486" s="222">
        <v>368975.94</v>
      </c>
      <c r="N486" s="222">
        <v>368975.94</v>
      </c>
      <c r="O486" s="222">
        <v>0</v>
      </c>
      <c r="P486" s="222">
        <v>0</v>
      </c>
      <c r="Q486" s="222">
        <v>0</v>
      </c>
      <c r="R486" s="372">
        <v>44927</v>
      </c>
      <c r="S486" s="372">
        <v>45291</v>
      </c>
      <c r="U486" s="373"/>
    </row>
    <row r="487" spans="1:21" ht="20.25" x14ac:dyDescent="0.3">
      <c r="A487" s="230">
        <v>469</v>
      </c>
      <c r="B487" s="225" t="s">
        <v>425</v>
      </c>
      <c r="C487" s="230">
        <v>32382</v>
      </c>
      <c r="D487" s="230" t="s">
        <v>1896</v>
      </c>
      <c r="E487" s="230">
        <v>1967</v>
      </c>
      <c r="F487" s="230" t="s">
        <v>2122</v>
      </c>
      <c r="G487" s="371" t="s">
        <v>2089</v>
      </c>
      <c r="H487" s="230">
        <v>5</v>
      </c>
      <c r="I487" s="230">
        <v>6</v>
      </c>
      <c r="J487" s="230" t="s">
        <v>2122</v>
      </c>
      <c r="K487" s="222">
        <v>2779</v>
      </c>
      <c r="L487" s="222">
        <v>2520.5</v>
      </c>
      <c r="M487" s="222">
        <v>72753.600000000006</v>
      </c>
      <c r="N487" s="222">
        <v>72753.600000000006</v>
      </c>
      <c r="O487" s="222">
        <v>0</v>
      </c>
      <c r="P487" s="222">
        <v>0</v>
      </c>
      <c r="Q487" s="222">
        <v>0</v>
      </c>
      <c r="R487" s="372">
        <v>44927</v>
      </c>
      <c r="S487" s="372">
        <v>45291</v>
      </c>
      <c r="U487" s="373"/>
    </row>
    <row r="488" spans="1:21" ht="20.25" x14ac:dyDescent="0.3">
      <c r="A488" s="230">
        <v>470</v>
      </c>
      <c r="B488" s="225" t="s">
        <v>3343</v>
      </c>
      <c r="C488" s="230">
        <v>32470</v>
      </c>
      <c r="D488" s="230" t="s">
        <v>1896</v>
      </c>
      <c r="E488" s="230">
        <v>1970</v>
      </c>
      <c r="F488" s="230" t="s">
        <v>2122</v>
      </c>
      <c r="G488" s="371" t="s">
        <v>2088</v>
      </c>
      <c r="H488" s="230">
        <v>5</v>
      </c>
      <c r="I488" s="230">
        <v>4</v>
      </c>
      <c r="J488" s="230" t="s">
        <v>2122</v>
      </c>
      <c r="K488" s="222">
        <v>5325.8</v>
      </c>
      <c r="L488" s="222">
        <v>2662.9</v>
      </c>
      <c r="M488" s="222">
        <v>4928691.42</v>
      </c>
      <c r="N488" s="222">
        <v>4928691.42</v>
      </c>
      <c r="O488" s="222">
        <v>0</v>
      </c>
      <c r="P488" s="222">
        <v>0</v>
      </c>
      <c r="Q488" s="222">
        <v>0</v>
      </c>
      <c r="R488" s="372">
        <v>44927</v>
      </c>
      <c r="S488" s="372">
        <v>45291</v>
      </c>
      <c r="U488" s="373"/>
    </row>
    <row r="489" spans="1:21" ht="20.25" x14ac:dyDescent="0.3">
      <c r="A489" s="230">
        <v>471</v>
      </c>
      <c r="B489" s="225" t="s">
        <v>3344</v>
      </c>
      <c r="C489" s="230">
        <v>32472</v>
      </c>
      <c r="D489" s="230" t="s">
        <v>1896</v>
      </c>
      <c r="E489" s="230">
        <v>1970</v>
      </c>
      <c r="F489" s="230" t="s">
        <v>2122</v>
      </c>
      <c r="G489" s="371" t="s">
        <v>2088</v>
      </c>
      <c r="H489" s="230">
        <v>5</v>
      </c>
      <c r="I489" s="230">
        <v>6</v>
      </c>
      <c r="J489" s="230" t="s">
        <v>2122</v>
      </c>
      <c r="K489" s="222">
        <v>7026.9</v>
      </c>
      <c r="L489" s="222">
        <v>4322.1000000000004</v>
      </c>
      <c r="M489" s="222">
        <v>157507.01999999999</v>
      </c>
      <c r="N489" s="222">
        <v>157507.01999999999</v>
      </c>
      <c r="O489" s="222">
        <v>0</v>
      </c>
      <c r="P489" s="222">
        <v>0</v>
      </c>
      <c r="Q489" s="222">
        <v>0</v>
      </c>
      <c r="R489" s="372">
        <v>44927</v>
      </c>
      <c r="S489" s="372">
        <v>45291</v>
      </c>
      <c r="U489" s="373"/>
    </row>
    <row r="490" spans="1:21" ht="20.25" x14ac:dyDescent="0.3">
      <c r="A490" s="230">
        <v>472</v>
      </c>
      <c r="B490" s="225" t="s">
        <v>1694</v>
      </c>
      <c r="C490" s="230">
        <v>36486</v>
      </c>
      <c r="D490" s="230" t="s">
        <v>1896</v>
      </c>
      <c r="E490" s="230">
        <v>1917</v>
      </c>
      <c r="F490" s="230" t="s">
        <v>2122</v>
      </c>
      <c r="G490" s="371" t="s">
        <v>2089</v>
      </c>
      <c r="H490" s="230">
        <v>3</v>
      </c>
      <c r="I490" s="230">
        <v>2</v>
      </c>
      <c r="J490" s="230" t="s">
        <v>2122</v>
      </c>
      <c r="K490" s="222">
        <v>689</v>
      </c>
      <c r="L490" s="222">
        <v>574.29999999999995</v>
      </c>
      <c r="M490" s="222">
        <v>309061.09000000003</v>
      </c>
      <c r="N490" s="222">
        <v>309061.09000000003</v>
      </c>
      <c r="O490" s="222">
        <v>0</v>
      </c>
      <c r="P490" s="222">
        <v>0</v>
      </c>
      <c r="Q490" s="222">
        <v>0</v>
      </c>
      <c r="R490" s="372">
        <v>44927</v>
      </c>
      <c r="S490" s="372">
        <v>45291</v>
      </c>
      <c r="U490" s="373"/>
    </row>
    <row r="491" spans="1:21" ht="20.25" x14ac:dyDescent="0.3">
      <c r="A491" s="230">
        <v>473</v>
      </c>
      <c r="B491" s="225" t="s">
        <v>3345</v>
      </c>
      <c r="C491" s="230">
        <v>36557</v>
      </c>
      <c r="D491" s="230" t="s">
        <v>1896</v>
      </c>
      <c r="E491" s="230">
        <v>1966</v>
      </c>
      <c r="F491" s="230" t="s">
        <v>2122</v>
      </c>
      <c r="G491" s="371" t="s">
        <v>2088</v>
      </c>
      <c r="H491" s="230">
        <v>5</v>
      </c>
      <c r="I491" s="230">
        <v>4</v>
      </c>
      <c r="J491" s="230" t="s">
        <v>2122</v>
      </c>
      <c r="K491" s="222">
        <v>5620.4</v>
      </c>
      <c r="L491" s="222">
        <v>3501.9</v>
      </c>
      <c r="M491" s="222">
        <v>35460.239999999998</v>
      </c>
      <c r="N491" s="222">
        <v>35460.239999999998</v>
      </c>
      <c r="O491" s="222">
        <v>0</v>
      </c>
      <c r="P491" s="222">
        <v>0</v>
      </c>
      <c r="Q491" s="222">
        <v>0</v>
      </c>
      <c r="R491" s="372">
        <v>44927</v>
      </c>
      <c r="S491" s="372">
        <v>45291</v>
      </c>
      <c r="U491" s="373"/>
    </row>
    <row r="492" spans="1:21" ht="20.25" x14ac:dyDescent="0.3">
      <c r="A492" s="230">
        <v>474</v>
      </c>
      <c r="B492" s="233" t="s">
        <v>1734</v>
      </c>
      <c r="C492" s="230">
        <v>36559</v>
      </c>
      <c r="D492" s="230" t="s">
        <v>1896</v>
      </c>
      <c r="E492" s="230">
        <v>1963</v>
      </c>
      <c r="F492" s="230" t="s">
        <v>2122</v>
      </c>
      <c r="G492" s="371" t="s">
        <v>2089</v>
      </c>
      <c r="H492" s="230">
        <v>4</v>
      </c>
      <c r="I492" s="230">
        <v>3</v>
      </c>
      <c r="J492" s="230" t="s">
        <v>2122</v>
      </c>
      <c r="K492" s="222">
        <v>2816.9</v>
      </c>
      <c r="L492" s="222">
        <v>1970.7</v>
      </c>
      <c r="M492" s="222">
        <v>2193088.4</v>
      </c>
      <c r="N492" s="222">
        <v>2193088.4</v>
      </c>
      <c r="O492" s="222">
        <v>0</v>
      </c>
      <c r="P492" s="222">
        <v>0</v>
      </c>
      <c r="Q492" s="222">
        <v>0</v>
      </c>
      <c r="R492" s="372">
        <v>44927</v>
      </c>
      <c r="S492" s="372">
        <v>45291</v>
      </c>
      <c r="U492" s="373"/>
    </row>
    <row r="493" spans="1:21" ht="20.25" x14ac:dyDescent="0.3">
      <c r="A493" s="230">
        <v>475</v>
      </c>
      <c r="B493" s="225" t="s">
        <v>1695</v>
      </c>
      <c r="C493" s="230">
        <v>36640</v>
      </c>
      <c r="D493" s="230" t="s">
        <v>1896</v>
      </c>
      <c r="E493" s="230">
        <v>1933</v>
      </c>
      <c r="F493" s="230" t="s">
        <v>2122</v>
      </c>
      <c r="G493" s="371" t="s">
        <v>2089</v>
      </c>
      <c r="H493" s="230">
        <v>2</v>
      </c>
      <c r="I493" s="230">
        <v>4</v>
      </c>
      <c r="J493" s="230" t="s">
        <v>2122</v>
      </c>
      <c r="K493" s="222">
        <v>1750.5</v>
      </c>
      <c r="L493" s="222">
        <v>1513.5</v>
      </c>
      <c r="M493" s="222">
        <v>718507.07</v>
      </c>
      <c r="N493" s="222">
        <v>718507.07</v>
      </c>
      <c r="O493" s="222">
        <v>0</v>
      </c>
      <c r="P493" s="222">
        <v>0</v>
      </c>
      <c r="Q493" s="222">
        <v>0</v>
      </c>
      <c r="R493" s="372">
        <v>44927</v>
      </c>
      <c r="S493" s="372">
        <v>45291</v>
      </c>
      <c r="U493" s="373"/>
    </row>
    <row r="494" spans="1:21" ht="20.25" x14ac:dyDescent="0.3">
      <c r="A494" s="230">
        <v>476</v>
      </c>
      <c r="B494" s="233" t="s">
        <v>2397</v>
      </c>
      <c r="C494" s="230">
        <v>36641</v>
      </c>
      <c r="D494" s="230" t="s">
        <v>1896</v>
      </c>
      <c r="E494" s="230">
        <v>1933</v>
      </c>
      <c r="F494" s="230" t="s">
        <v>2122</v>
      </c>
      <c r="G494" s="371" t="s">
        <v>2089</v>
      </c>
      <c r="H494" s="230">
        <v>2</v>
      </c>
      <c r="I494" s="230">
        <v>4</v>
      </c>
      <c r="J494" s="230" t="s">
        <v>2122</v>
      </c>
      <c r="K494" s="222">
        <v>1324.7</v>
      </c>
      <c r="L494" s="222">
        <v>1087.7</v>
      </c>
      <c r="M494" s="222">
        <v>26004180.650000002</v>
      </c>
      <c r="N494" s="222">
        <v>2548730.3800000027</v>
      </c>
      <c r="O494" s="222">
        <v>23455450.27</v>
      </c>
      <c r="P494" s="222">
        <v>0</v>
      </c>
      <c r="Q494" s="222">
        <v>0</v>
      </c>
      <c r="R494" s="372">
        <v>44927</v>
      </c>
      <c r="S494" s="372">
        <v>45291</v>
      </c>
      <c r="U494" s="373"/>
    </row>
    <row r="495" spans="1:21" ht="20.25" x14ac:dyDescent="0.3">
      <c r="A495" s="230">
        <v>477</v>
      </c>
      <c r="B495" s="225" t="s">
        <v>1696</v>
      </c>
      <c r="C495" s="230">
        <v>36642</v>
      </c>
      <c r="D495" s="230" t="s">
        <v>1896</v>
      </c>
      <c r="E495" s="230">
        <v>1923</v>
      </c>
      <c r="F495" s="230" t="s">
        <v>2122</v>
      </c>
      <c r="G495" s="371" t="s">
        <v>2089</v>
      </c>
      <c r="H495" s="230">
        <v>2</v>
      </c>
      <c r="I495" s="230">
        <v>4</v>
      </c>
      <c r="J495" s="230" t="s">
        <v>2122</v>
      </c>
      <c r="K495" s="222">
        <v>1020.3</v>
      </c>
      <c r="L495" s="222">
        <v>870.3</v>
      </c>
      <c r="M495" s="222">
        <v>718507.07</v>
      </c>
      <c r="N495" s="222">
        <v>718507.07</v>
      </c>
      <c r="O495" s="222">
        <v>0</v>
      </c>
      <c r="P495" s="222">
        <v>0</v>
      </c>
      <c r="Q495" s="222">
        <v>0</v>
      </c>
      <c r="R495" s="372">
        <v>44927</v>
      </c>
      <c r="S495" s="372">
        <v>45291</v>
      </c>
      <c r="U495" s="373"/>
    </row>
    <row r="496" spans="1:21" ht="20.25" x14ac:dyDescent="0.3">
      <c r="A496" s="230">
        <v>478</v>
      </c>
      <c r="B496" s="233" t="s">
        <v>2536</v>
      </c>
      <c r="C496" s="230">
        <v>36672</v>
      </c>
      <c r="D496" s="230" t="s">
        <v>1897</v>
      </c>
      <c r="E496" s="230">
        <v>1974</v>
      </c>
      <c r="F496" s="230" t="s">
        <v>2122</v>
      </c>
      <c r="G496" s="371" t="s">
        <v>2088</v>
      </c>
      <c r="H496" s="230">
        <v>5</v>
      </c>
      <c r="I496" s="230">
        <v>4</v>
      </c>
      <c r="J496" s="230" t="s">
        <v>2122</v>
      </c>
      <c r="K496" s="222">
        <v>4321.7</v>
      </c>
      <c r="L496" s="222" t="s">
        <v>2122</v>
      </c>
      <c r="M496" s="222">
        <v>615574.79</v>
      </c>
      <c r="N496" s="222">
        <v>615574.79</v>
      </c>
      <c r="O496" s="222">
        <v>0</v>
      </c>
      <c r="P496" s="222">
        <v>0</v>
      </c>
      <c r="Q496" s="222">
        <v>0</v>
      </c>
      <c r="R496" s="372">
        <v>44927</v>
      </c>
      <c r="S496" s="372">
        <v>45291</v>
      </c>
      <c r="U496" s="373"/>
    </row>
    <row r="497" spans="1:21" ht="20.25" x14ac:dyDescent="0.3">
      <c r="A497" s="230">
        <v>479</v>
      </c>
      <c r="B497" s="233" t="s">
        <v>2537</v>
      </c>
      <c r="C497" s="230">
        <v>36673</v>
      </c>
      <c r="D497" s="230" t="s">
        <v>1897</v>
      </c>
      <c r="E497" s="230">
        <v>1976</v>
      </c>
      <c r="F497" s="230" t="s">
        <v>2122</v>
      </c>
      <c r="G497" s="371" t="s">
        <v>2088</v>
      </c>
      <c r="H497" s="230">
        <v>5</v>
      </c>
      <c r="I497" s="230">
        <v>6</v>
      </c>
      <c r="J497" s="230" t="s">
        <v>2122</v>
      </c>
      <c r="K497" s="222">
        <v>5728.2</v>
      </c>
      <c r="L497" s="222" t="s">
        <v>2122</v>
      </c>
      <c r="M497" s="222">
        <v>1297233</v>
      </c>
      <c r="N497" s="222">
        <v>1297233</v>
      </c>
      <c r="O497" s="222">
        <v>0</v>
      </c>
      <c r="P497" s="222">
        <v>0</v>
      </c>
      <c r="Q497" s="222">
        <v>0</v>
      </c>
      <c r="R497" s="372">
        <v>44927</v>
      </c>
      <c r="S497" s="372">
        <v>45291</v>
      </c>
      <c r="U497" s="373"/>
    </row>
    <row r="498" spans="1:21" ht="20.25" x14ac:dyDescent="0.3">
      <c r="A498" s="230">
        <v>480</v>
      </c>
      <c r="B498" s="233" t="s">
        <v>2538</v>
      </c>
      <c r="C498" s="230">
        <v>36674</v>
      </c>
      <c r="D498" s="230" t="s">
        <v>1897</v>
      </c>
      <c r="E498" s="230">
        <v>1978</v>
      </c>
      <c r="F498" s="230" t="s">
        <v>2122</v>
      </c>
      <c r="G498" s="371" t="s">
        <v>2088</v>
      </c>
      <c r="H498" s="230">
        <v>5</v>
      </c>
      <c r="I498" s="230">
        <v>6</v>
      </c>
      <c r="J498" s="230" t="s">
        <v>2122</v>
      </c>
      <c r="K498" s="222">
        <v>5979.7</v>
      </c>
      <c r="L498" s="222" t="s">
        <v>2122</v>
      </c>
      <c r="M498" s="222">
        <v>1219765.1499999999</v>
      </c>
      <c r="N498" s="222">
        <v>1219765.1499999999</v>
      </c>
      <c r="O498" s="222">
        <v>0</v>
      </c>
      <c r="P498" s="222">
        <v>0</v>
      </c>
      <c r="Q498" s="222">
        <v>0</v>
      </c>
      <c r="R498" s="372">
        <v>44927</v>
      </c>
      <c r="S498" s="372">
        <v>45291</v>
      </c>
      <c r="U498" s="373"/>
    </row>
    <row r="499" spans="1:21" ht="20.25" x14ac:dyDescent="0.3">
      <c r="A499" s="230">
        <v>481</v>
      </c>
      <c r="B499" s="233" t="s">
        <v>2539</v>
      </c>
      <c r="C499" s="230">
        <v>36676</v>
      </c>
      <c r="D499" s="230" t="s">
        <v>1897</v>
      </c>
      <c r="E499" s="230">
        <v>1988</v>
      </c>
      <c r="F499" s="230" t="s">
        <v>2122</v>
      </c>
      <c r="G499" s="371" t="s">
        <v>2089</v>
      </c>
      <c r="H499" s="230">
        <v>5</v>
      </c>
      <c r="I499" s="230">
        <v>5</v>
      </c>
      <c r="J499" s="230" t="s">
        <v>2122</v>
      </c>
      <c r="K499" s="222">
        <v>4989.3999999999996</v>
      </c>
      <c r="L499" s="222" t="s">
        <v>2122</v>
      </c>
      <c r="M499" s="222">
        <v>1489917.0699999998</v>
      </c>
      <c r="N499" s="222">
        <v>1489917.0699999998</v>
      </c>
      <c r="O499" s="222">
        <v>0</v>
      </c>
      <c r="P499" s="222">
        <v>0</v>
      </c>
      <c r="Q499" s="222">
        <v>0</v>
      </c>
      <c r="R499" s="372">
        <v>44927</v>
      </c>
      <c r="S499" s="372">
        <v>45291</v>
      </c>
      <c r="U499" s="373"/>
    </row>
    <row r="500" spans="1:21" ht="20.25" x14ac:dyDescent="0.3">
      <c r="A500" s="230">
        <v>482</v>
      </c>
      <c r="B500" s="233" t="s">
        <v>2540</v>
      </c>
      <c r="C500" s="230">
        <v>36678</v>
      </c>
      <c r="D500" s="230" t="s">
        <v>1897</v>
      </c>
      <c r="E500" s="230">
        <v>1995</v>
      </c>
      <c r="F500" s="230" t="s">
        <v>2122</v>
      </c>
      <c r="G500" s="371" t="s">
        <v>2088</v>
      </c>
      <c r="H500" s="230">
        <v>9</v>
      </c>
      <c r="I500" s="230">
        <v>1</v>
      </c>
      <c r="J500" s="230" t="s">
        <v>2122</v>
      </c>
      <c r="K500" s="222">
        <v>5796.7</v>
      </c>
      <c r="L500" s="222" t="s">
        <v>2122</v>
      </c>
      <c r="M500" s="222">
        <v>1026114.89</v>
      </c>
      <c r="N500" s="222">
        <v>1026114.89</v>
      </c>
      <c r="O500" s="222">
        <v>0</v>
      </c>
      <c r="P500" s="222">
        <v>0</v>
      </c>
      <c r="Q500" s="222">
        <v>0</v>
      </c>
      <c r="R500" s="372">
        <v>44927</v>
      </c>
      <c r="S500" s="372">
        <v>45291</v>
      </c>
      <c r="U500" s="373"/>
    </row>
    <row r="501" spans="1:21" ht="20.25" x14ac:dyDescent="0.3">
      <c r="A501" s="230">
        <v>483</v>
      </c>
      <c r="B501" s="233" t="s">
        <v>2541</v>
      </c>
      <c r="C501" s="230">
        <v>36680</v>
      </c>
      <c r="D501" s="230" t="s">
        <v>1897</v>
      </c>
      <c r="E501" s="230">
        <v>1998</v>
      </c>
      <c r="F501" s="230" t="s">
        <v>2122</v>
      </c>
      <c r="G501" s="371" t="s">
        <v>2088</v>
      </c>
      <c r="H501" s="230">
        <v>10</v>
      </c>
      <c r="I501" s="230">
        <v>2</v>
      </c>
      <c r="J501" s="230" t="s">
        <v>2122</v>
      </c>
      <c r="K501" s="222">
        <v>5959.7</v>
      </c>
      <c r="L501" s="222" t="s">
        <v>2122</v>
      </c>
      <c r="M501" s="222">
        <v>859863.5</v>
      </c>
      <c r="N501" s="222">
        <v>859863.5</v>
      </c>
      <c r="O501" s="222">
        <v>0</v>
      </c>
      <c r="P501" s="222">
        <v>0</v>
      </c>
      <c r="Q501" s="222">
        <v>0</v>
      </c>
      <c r="R501" s="372">
        <v>44927</v>
      </c>
      <c r="S501" s="372">
        <v>45291</v>
      </c>
      <c r="U501" s="373"/>
    </row>
    <row r="502" spans="1:21" ht="20.25" x14ac:dyDescent="0.3">
      <c r="A502" s="230">
        <v>484</v>
      </c>
      <c r="B502" s="233" t="s">
        <v>2542</v>
      </c>
      <c r="C502" s="230">
        <v>36681</v>
      </c>
      <c r="D502" s="230" t="s">
        <v>1897</v>
      </c>
      <c r="E502" s="230">
        <v>2001</v>
      </c>
      <c r="F502" s="230" t="s">
        <v>2122</v>
      </c>
      <c r="G502" s="371" t="s">
        <v>2088</v>
      </c>
      <c r="H502" s="230">
        <v>10</v>
      </c>
      <c r="I502" s="230">
        <v>1</v>
      </c>
      <c r="J502" s="230" t="s">
        <v>2122</v>
      </c>
      <c r="K502" s="222">
        <v>3138.7</v>
      </c>
      <c r="L502" s="222" t="s">
        <v>2122</v>
      </c>
      <c r="M502" s="222">
        <v>562435.4</v>
      </c>
      <c r="N502" s="222">
        <v>562435.4</v>
      </c>
      <c r="O502" s="222">
        <v>0</v>
      </c>
      <c r="P502" s="222">
        <v>0</v>
      </c>
      <c r="Q502" s="222">
        <v>0</v>
      </c>
      <c r="R502" s="372">
        <v>44927</v>
      </c>
      <c r="S502" s="372">
        <v>45291</v>
      </c>
      <c r="U502" s="373"/>
    </row>
    <row r="503" spans="1:21" ht="20.25" x14ac:dyDescent="0.3">
      <c r="A503" s="230">
        <v>485</v>
      </c>
      <c r="B503" s="233" t="s">
        <v>2543</v>
      </c>
      <c r="C503" s="230">
        <v>36682</v>
      </c>
      <c r="D503" s="230" t="s">
        <v>1897</v>
      </c>
      <c r="E503" s="230">
        <v>2002</v>
      </c>
      <c r="F503" s="230" t="s">
        <v>2122</v>
      </c>
      <c r="G503" s="371" t="s">
        <v>2088</v>
      </c>
      <c r="H503" s="230">
        <v>10</v>
      </c>
      <c r="I503" s="230">
        <v>1</v>
      </c>
      <c r="J503" s="230" t="s">
        <v>2122</v>
      </c>
      <c r="K503" s="222">
        <v>3131.2</v>
      </c>
      <c r="L503" s="222" t="s">
        <v>2122</v>
      </c>
      <c r="M503" s="222">
        <v>342353.68</v>
      </c>
      <c r="N503" s="222">
        <v>342353.68</v>
      </c>
      <c r="O503" s="222">
        <v>0</v>
      </c>
      <c r="P503" s="222">
        <v>0</v>
      </c>
      <c r="Q503" s="222">
        <v>0</v>
      </c>
      <c r="R503" s="372">
        <v>44927</v>
      </c>
      <c r="S503" s="372">
        <v>45291</v>
      </c>
      <c r="U503" s="373"/>
    </row>
    <row r="504" spans="1:21" ht="20.25" x14ac:dyDescent="0.3">
      <c r="A504" s="230">
        <v>486</v>
      </c>
      <c r="B504" s="233" t="s">
        <v>2544</v>
      </c>
      <c r="C504" s="230">
        <v>36684</v>
      </c>
      <c r="D504" s="230" t="s">
        <v>1897</v>
      </c>
      <c r="E504" s="230">
        <v>2002</v>
      </c>
      <c r="F504" s="230" t="s">
        <v>2122</v>
      </c>
      <c r="G504" s="371" t="s">
        <v>2088</v>
      </c>
      <c r="H504" s="230">
        <v>10</v>
      </c>
      <c r="I504" s="230">
        <v>2</v>
      </c>
      <c r="J504" s="230" t="s">
        <v>2122</v>
      </c>
      <c r="K504" s="222">
        <v>6264.7</v>
      </c>
      <c r="L504" s="222" t="s">
        <v>2122</v>
      </c>
      <c r="M504" s="222">
        <v>1409251.31</v>
      </c>
      <c r="N504" s="222">
        <v>1409251.31</v>
      </c>
      <c r="O504" s="222">
        <v>0</v>
      </c>
      <c r="P504" s="222">
        <v>0</v>
      </c>
      <c r="Q504" s="222">
        <v>0</v>
      </c>
      <c r="R504" s="372">
        <v>44927</v>
      </c>
      <c r="S504" s="372">
        <v>45291</v>
      </c>
      <c r="U504" s="373"/>
    </row>
    <row r="505" spans="1:21" ht="20.25" x14ac:dyDescent="0.3">
      <c r="A505" s="230">
        <v>487</v>
      </c>
      <c r="B505" s="233" t="s">
        <v>2545</v>
      </c>
      <c r="C505" s="230">
        <v>36685</v>
      </c>
      <c r="D505" s="230" t="s">
        <v>1897</v>
      </c>
      <c r="E505" s="230">
        <v>2004</v>
      </c>
      <c r="F505" s="230" t="s">
        <v>2122</v>
      </c>
      <c r="G505" s="371" t="s">
        <v>2088</v>
      </c>
      <c r="H505" s="230">
        <v>10</v>
      </c>
      <c r="I505" s="230">
        <v>2</v>
      </c>
      <c r="J505" s="230" t="s">
        <v>2122</v>
      </c>
      <c r="K505" s="222">
        <v>6196.3</v>
      </c>
      <c r="L505" s="222" t="s">
        <v>2122</v>
      </c>
      <c r="M505" s="222">
        <v>833837.78</v>
      </c>
      <c r="N505" s="222">
        <v>833837.78</v>
      </c>
      <c r="O505" s="222">
        <v>0</v>
      </c>
      <c r="P505" s="222">
        <v>0</v>
      </c>
      <c r="Q505" s="222">
        <v>0</v>
      </c>
      <c r="R505" s="372">
        <v>44927</v>
      </c>
      <c r="S505" s="372">
        <v>45291</v>
      </c>
      <c r="U505" s="373"/>
    </row>
    <row r="506" spans="1:21" ht="20.25" x14ac:dyDescent="0.3">
      <c r="A506" s="230">
        <v>488</v>
      </c>
      <c r="B506" s="225" t="s">
        <v>1697</v>
      </c>
      <c r="C506" s="230">
        <v>36696</v>
      </c>
      <c r="D506" s="230" t="s">
        <v>1896</v>
      </c>
      <c r="E506" s="230">
        <v>1912</v>
      </c>
      <c r="F506" s="230" t="s">
        <v>2122</v>
      </c>
      <c r="G506" s="371" t="s">
        <v>2097</v>
      </c>
      <c r="H506" s="230">
        <v>2</v>
      </c>
      <c r="I506" s="230">
        <v>2</v>
      </c>
      <c r="J506" s="230" t="s">
        <v>2122</v>
      </c>
      <c r="K506" s="222">
        <v>590.5</v>
      </c>
      <c r="L506" s="222">
        <v>449.1</v>
      </c>
      <c r="M506" s="222">
        <v>440245.9</v>
      </c>
      <c r="N506" s="222">
        <v>440245.9</v>
      </c>
      <c r="O506" s="222">
        <v>0</v>
      </c>
      <c r="P506" s="222">
        <v>0</v>
      </c>
      <c r="Q506" s="222">
        <v>0</v>
      </c>
      <c r="R506" s="372">
        <v>44927</v>
      </c>
      <c r="S506" s="372">
        <v>45291</v>
      </c>
      <c r="U506" s="373"/>
    </row>
    <row r="507" spans="1:21" ht="20.25" x14ac:dyDescent="0.3">
      <c r="A507" s="230">
        <v>489</v>
      </c>
      <c r="B507" s="233" t="s">
        <v>2546</v>
      </c>
      <c r="C507" s="230">
        <v>36698</v>
      </c>
      <c r="D507" s="230" t="s">
        <v>1897</v>
      </c>
      <c r="E507" s="230">
        <v>1992</v>
      </c>
      <c r="F507" s="230" t="s">
        <v>2122</v>
      </c>
      <c r="G507" s="371" t="s">
        <v>2097</v>
      </c>
      <c r="H507" s="230">
        <v>5</v>
      </c>
      <c r="I507" s="230">
        <v>3</v>
      </c>
      <c r="J507" s="230" t="s">
        <v>2122</v>
      </c>
      <c r="K507" s="222">
        <v>5149.8999999999996</v>
      </c>
      <c r="L507" s="222" t="s">
        <v>2122</v>
      </c>
      <c r="M507" s="222">
        <v>1275696</v>
      </c>
      <c r="N507" s="222">
        <v>1275696</v>
      </c>
      <c r="O507" s="222">
        <v>0</v>
      </c>
      <c r="P507" s="222">
        <v>0</v>
      </c>
      <c r="Q507" s="222">
        <v>0</v>
      </c>
      <c r="R507" s="372">
        <v>44927</v>
      </c>
      <c r="S507" s="372">
        <v>45291</v>
      </c>
      <c r="U507" s="373"/>
    </row>
    <row r="508" spans="1:21" ht="20.25" x14ac:dyDescent="0.3">
      <c r="A508" s="230">
        <v>490</v>
      </c>
      <c r="B508" s="225" t="s">
        <v>3346</v>
      </c>
      <c r="C508" s="230">
        <v>36714</v>
      </c>
      <c r="D508" s="230" t="s">
        <v>1896</v>
      </c>
      <c r="E508" s="230">
        <v>1969</v>
      </c>
      <c r="F508" s="230" t="s">
        <v>2122</v>
      </c>
      <c r="G508" s="371" t="s">
        <v>2088</v>
      </c>
      <c r="H508" s="230">
        <v>4</v>
      </c>
      <c r="I508" s="230">
        <v>3</v>
      </c>
      <c r="J508" s="230" t="s">
        <v>2122</v>
      </c>
      <c r="K508" s="222">
        <v>3895.7</v>
      </c>
      <c r="L508" s="222">
        <v>2374.6999999999998</v>
      </c>
      <c r="M508" s="222">
        <v>191188.7</v>
      </c>
      <c r="N508" s="222">
        <v>191188.7</v>
      </c>
      <c r="O508" s="222">
        <v>0</v>
      </c>
      <c r="P508" s="222">
        <v>0</v>
      </c>
      <c r="Q508" s="222">
        <v>0</v>
      </c>
      <c r="R508" s="372">
        <v>44927</v>
      </c>
      <c r="S508" s="372">
        <v>45291</v>
      </c>
      <c r="U508" s="373"/>
    </row>
    <row r="509" spans="1:21" ht="20.25" x14ac:dyDescent="0.3">
      <c r="A509" s="230">
        <v>491</v>
      </c>
      <c r="B509" s="225" t="s">
        <v>3347</v>
      </c>
      <c r="C509" s="230">
        <v>36715</v>
      </c>
      <c r="D509" s="230" t="s">
        <v>1896</v>
      </c>
      <c r="E509" s="230">
        <v>1969</v>
      </c>
      <c r="F509" s="230" t="s">
        <v>2122</v>
      </c>
      <c r="G509" s="371" t="s">
        <v>2088</v>
      </c>
      <c r="H509" s="230">
        <v>4</v>
      </c>
      <c r="I509" s="230">
        <v>3</v>
      </c>
      <c r="J509" s="230" t="s">
        <v>2122</v>
      </c>
      <c r="K509" s="222">
        <v>3682.2</v>
      </c>
      <c r="L509" s="222">
        <v>2162.8000000000002</v>
      </c>
      <c r="M509" s="222">
        <v>483008.7</v>
      </c>
      <c r="N509" s="222">
        <v>483008.7</v>
      </c>
      <c r="O509" s="222">
        <v>0</v>
      </c>
      <c r="P509" s="222">
        <v>0</v>
      </c>
      <c r="Q509" s="222">
        <v>0</v>
      </c>
      <c r="R509" s="372">
        <v>44927</v>
      </c>
      <c r="S509" s="372">
        <v>45291</v>
      </c>
      <c r="U509" s="373"/>
    </row>
    <row r="510" spans="1:21" ht="20.25" x14ac:dyDescent="0.3">
      <c r="A510" s="230">
        <v>492</v>
      </c>
      <c r="B510" s="225" t="s">
        <v>3348</v>
      </c>
      <c r="C510" s="230">
        <v>36716</v>
      </c>
      <c r="D510" s="230" t="s">
        <v>1896</v>
      </c>
      <c r="E510" s="230">
        <v>1969</v>
      </c>
      <c r="F510" s="230" t="s">
        <v>2122</v>
      </c>
      <c r="G510" s="371" t="s">
        <v>2088</v>
      </c>
      <c r="H510" s="230">
        <v>4</v>
      </c>
      <c r="I510" s="230">
        <v>3</v>
      </c>
      <c r="J510" s="230" t="s">
        <v>2122</v>
      </c>
      <c r="K510" s="222">
        <v>3799.7</v>
      </c>
      <c r="L510" s="222">
        <v>2278.6</v>
      </c>
      <c r="M510" s="222">
        <v>846032.27</v>
      </c>
      <c r="N510" s="222">
        <v>846032.27</v>
      </c>
      <c r="O510" s="222">
        <v>0</v>
      </c>
      <c r="P510" s="222">
        <v>0</v>
      </c>
      <c r="Q510" s="222">
        <v>0</v>
      </c>
      <c r="R510" s="372">
        <v>44927</v>
      </c>
      <c r="S510" s="372">
        <v>45291</v>
      </c>
      <c r="U510" s="373"/>
    </row>
    <row r="511" spans="1:21" ht="20.25" x14ac:dyDescent="0.3">
      <c r="A511" s="230">
        <v>493</v>
      </c>
      <c r="B511" s="233" t="s">
        <v>2547</v>
      </c>
      <c r="C511" s="230">
        <v>36717</v>
      </c>
      <c r="D511" s="230" t="s">
        <v>1897</v>
      </c>
      <c r="E511" s="230">
        <v>2008</v>
      </c>
      <c r="F511" s="230" t="s">
        <v>2122</v>
      </c>
      <c r="G511" s="371" t="s">
        <v>2089</v>
      </c>
      <c r="H511" s="230">
        <v>5</v>
      </c>
      <c r="I511" s="230">
        <v>1</v>
      </c>
      <c r="J511" s="230" t="s">
        <v>2122</v>
      </c>
      <c r="K511" s="222">
        <v>1361</v>
      </c>
      <c r="L511" s="222" t="s">
        <v>2122</v>
      </c>
      <c r="M511" s="222">
        <v>101500</v>
      </c>
      <c r="N511" s="222">
        <v>101500</v>
      </c>
      <c r="O511" s="222">
        <v>0</v>
      </c>
      <c r="P511" s="222">
        <v>0</v>
      </c>
      <c r="Q511" s="222">
        <v>0</v>
      </c>
      <c r="R511" s="372">
        <v>44927</v>
      </c>
      <c r="S511" s="372">
        <v>45291</v>
      </c>
      <c r="U511" s="373"/>
    </row>
    <row r="512" spans="1:21" ht="20.25" x14ac:dyDescent="0.3">
      <c r="A512" s="230">
        <v>494</v>
      </c>
      <c r="B512" s="225" t="s">
        <v>3349</v>
      </c>
      <c r="C512" s="230">
        <v>36709</v>
      </c>
      <c r="D512" s="230" t="s">
        <v>1896</v>
      </c>
      <c r="E512" s="230">
        <v>1967</v>
      </c>
      <c r="F512" s="230" t="s">
        <v>2122</v>
      </c>
      <c r="G512" s="371" t="s">
        <v>2088</v>
      </c>
      <c r="H512" s="230">
        <v>5</v>
      </c>
      <c r="I512" s="230">
        <v>3</v>
      </c>
      <c r="J512" s="230" t="s">
        <v>2122</v>
      </c>
      <c r="K512" s="222">
        <v>4180.6000000000004</v>
      </c>
      <c r="L512" s="222">
        <v>2597.9</v>
      </c>
      <c r="M512" s="222">
        <v>4102989.52</v>
      </c>
      <c r="N512" s="222">
        <v>4102989.52</v>
      </c>
      <c r="O512" s="222">
        <v>0</v>
      </c>
      <c r="P512" s="222">
        <v>0</v>
      </c>
      <c r="Q512" s="222">
        <v>0</v>
      </c>
      <c r="R512" s="372">
        <v>44927</v>
      </c>
      <c r="S512" s="372">
        <v>45291</v>
      </c>
      <c r="U512" s="373"/>
    </row>
    <row r="513" spans="1:21" ht="20.25" x14ac:dyDescent="0.3">
      <c r="A513" s="230">
        <v>495</v>
      </c>
      <c r="B513" s="233" t="s">
        <v>2548</v>
      </c>
      <c r="C513" s="230">
        <v>36720</v>
      </c>
      <c r="D513" s="230" t="s">
        <v>1897</v>
      </c>
      <c r="E513" s="230">
        <v>2000</v>
      </c>
      <c r="F513" s="230" t="s">
        <v>2122</v>
      </c>
      <c r="G513" s="371" t="s">
        <v>2089</v>
      </c>
      <c r="H513" s="230">
        <v>5</v>
      </c>
      <c r="I513" s="230">
        <v>3</v>
      </c>
      <c r="J513" s="230" t="s">
        <v>2122</v>
      </c>
      <c r="K513" s="222">
        <v>3120.9</v>
      </c>
      <c r="L513" s="222" t="s">
        <v>2122</v>
      </c>
      <c r="M513" s="222">
        <v>429114</v>
      </c>
      <c r="N513" s="222">
        <v>429114</v>
      </c>
      <c r="O513" s="222">
        <v>0</v>
      </c>
      <c r="P513" s="222">
        <v>0</v>
      </c>
      <c r="Q513" s="222">
        <v>0</v>
      </c>
      <c r="R513" s="372">
        <v>44927</v>
      </c>
      <c r="S513" s="372">
        <v>45291</v>
      </c>
      <c r="U513" s="373"/>
    </row>
    <row r="514" spans="1:21" ht="20.25" x14ac:dyDescent="0.3">
      <c r="A514" s="230">
        <v>496</v>
      </c>
      <c r="B514" s="233" t="s">
        <v>2549</v>
      </c>
      <c r="C514" s="230">
        <v>36721</v>
      </c>
      <c r="D514" s="230" t="s">
        <v>1897</v>
      </c>
      <c r="E514" s="230">
        <v>1999</v>
      </c>
      <c r="F514" s="230" t="s">
        <v>2122</v>
      </c>
      <c r="G514" s="371" t="s">
        <v>2089</v>
      </c>
      <c r="H514" s="230">
        <v>5</v>
      </c>
      <c r="I514" s="230">
        <v>2</v>
      </c>
      <c r="J514" s="230" t="s">
        <v>2122</v>
      </c>
      <c r="K514" s="222">
        <v>2135.9</v>
      </c>
      <c r="L514" s="222" t="s">
        <v>2122</v>
      </c>
      <c r="M514" s="222">
        <v>272271.78000000003</v>
      </c>
      <c r="N514" s="222">
        <v>272271.78000000003</v>
      </c>
      <c r="O514" s="222">
        <v>0</v>
      </c>
      <c r="P514" s="222">
        <v>0</v>
      </c>
      <c r="Q514" s="222">
        <v>0</v>
      </c>
      <c r="R514" s="372">
        <v>44927</v>
      </c>
      <c r="S514" s="372">
        <v>45291</v>
      </c>
      <c r="U514" s="373"/>
    </row>
    <row r="515" spans="1:21" ht="20.25" x14ac:dyDescent="0.3">
      <c r="A515" s="230">
        <v>497</v>
      </c>
      <c r="B515" s="225" t="s">
        <v>3350</v>
      </c>
      <c r="C515" s="230">
        <v>36710</v>
      </c>
      <c r="D515" s="230" t="s">
        <v>1896</v>
      </c>
      <c r="E515" s="230">
        <v>1968</v>
      </c>
      <c r="F515" s="230" t="s">
        <v>2122</v>
      </c>
      <c r="G515" s="371" t="s">
        <v>2088</v>
      </c>
      <c r="H515" s="230">
        <v>5</v>
      </c>
      <c r="I515" s="230">
        <v>3</v>
      </c>
      <c r="J515" s="230" t="s">
        <v>2122</v>
      </c>
      <c r="K515" s="222">
        <v>4136</v>
      </c>
      <c r="L515" s="222">
        <v>2555.5</v>
      </c>
      <c r="M515" s="222">
        <v>3924181.81</v>
      </c>
      <c r="N515" s="222">
        <v>3924181.81</v>
      </c>
      <c r="O515" s="222">
        <v>0</v>
      </c>
      <c r="P515" s="222">
        <v>0</v>
      </c>
      <c r="Q515" s="222">
        <v>0</v>
      </c>
      <c r="R515" s="372">
        <v>44927</v>
      </c>
      <c r="S515" s="372">
        <v>45291</v>
      </c>
      <c r="U515" s="373"/>
    </row>
    <row r="516" spans="1:21" ht="20.25" x14ac:dyDescent="0.3">
      <c r="A516" s="230">
        <v>498</v>
      </c>
      <c r="B516" s="225" t="s">
        <v>3351</v>
      </c>
      <c r="C516" s="230">
        <v>36711</v>
      </c>
      <c r="D516" s="230" t="s">
        <v>1896</v>
      </c>
      <c r="E516" s="230">
        <v>1968</v>
      </c>
      <c r="F516" s="230" t="s">
        <v>2122</v>
      </c>
      <c r="G516" s="371" t="s">
        <v>2088</v>
      </c>
      <c r="H516" s="230">
        <v>5</v>
      </c>
      <c r="I516" s="230">
        <v>3</v>
      </c>
      <c r="J516" s="230" t="s">
        <v>2122</v>
      </c>
      <c r="K516" s="222">
        <v>4146.3</v>
      </c>
      <c r="L516" s="222">
        <v>2573</v>
      </c>
      <c r="M516" s="222">
        <v>4393204.62</v>
      </c>
      <c r="N516" s="222">
        <v>4393204.62</v>
      </c>
      <c r="O516" s="222">
        <v>0</v>
      </c>
      <c r="P516" s="222">
        <v>0</v>
      </c>
      <c r="Q516" s="222">
        <v>0</v>
      </c>
      <c r="R516" s="372">
        <v>44927</v>
      </c>
      <c r="S516" s="372">
        <v>45291</v>
      </c>
      <c r="U516" s="373"/>
    </row>
    <row r="517" spans="1:21" ht="20.25" x14ac:dyDescent="0.3">
      <c r="A517" s="230">
        <v>499</v>
      </c>
      <c r="B517" s="233" t="s">
        <v>2384</v>
      </c>
      <c r="C517" s="230">
        <v>36733</v>
      </c>
      <c r="D517" s="230" t="s">
        <v>1896</v>
      </c>
      <c r="E517" s="230">
        <v>1917</v>
      </c>
      <c r="F517" s="230" t="s">
        <v>2122</v>
      </c>
      <c r="G517" s="371" t="s">
        <v>2094</v>
      </c>
      <c r="H517" s="230">
        <v>2</v>
      </c>
      <c r="I517" s="230">
        <v>1</v>
      </c>
      <c r="J517" s="230" t="s">
        <v>2122</v>
      </c>
      <c r="K517" s="222">
        <v>327.39999999999998</v>
      </c>
      <c r="L517" s="222">
        <v>327.39999999999998</v>
      </c>
      <c r="M517" s="222">
        <v>109406.34</v>
      </c>
      <c r="N517" s="222">
        <v>109406.34</v>
      </c>
      <c r="O517" s="222">
        <v>0</v>
      </c>
      <c r="P517" s="222">
        <v>0</v>
      </c>
      <c r="Q517" s="222">
        <v>0</v>
      </c>
      <c r="R517" s="372">
        <v>44927</v>
      </c>
      <c r="S517" s="372">
        <v>45291</v>
      </c>
      <c r="U517" s="373"/>
    </row>
    <row r="518" spans="1:21" ht="20.25" x14ac:dyDescent="0.3">
      <c r="A518" s="230">
        <v>500</v>
      </c>
      <c r="B518" s="233" t="s">
        <v>2390</v>
      </c>
      <c r="C518" s="230">
        <v>36734</v>
      </c>
      <c r="D518" s="230" t="s">
        <v>1896</v>
      </c>
      <c r="E518" s="230">
        <v>1917</v>
      </c>
      <c r="F518" s="230" t="s">
        <v>2122</v>
      </c>
      <c r="G518" s="371" t="s">
        <v>2094</v>
      </c>
      <c r="H518" s="230">
        <v>2</v>
      </c>
      <c r="I518" s="230">
        <v>2</v>
      </c>
      <c r="J518" s="230" t="s">
        <v>2122</v>
      </c>
      <c r="K518" s="222">
        <v>287.58</v>
      </c>
      <c r="L518" s="222">
        <v>254.8</v>
      </c>
      <c r="M518" s="222">
        <v>9849021.4399999995</v>
      </c>
      <c r="N518" s="222">
        <v>1014912.3099999987</v>
      </c>
      <c r="O518" s="222">
        <v>8834109.1300000008</v>
      </c>
      <c r="P518" s="222">
        <v>0</v>
      </c>
      <c r="Q518" s="222">
        <v>0</v>
      </c>
      <c r="R518" s="372">
        <v>44927</v>
      </c>
      <c r="S518" s="372">
        <v>45291</v>
      </c>
      <c r="U518" s="373"/>
    </row>
    <row r="519" spans="1:21" ht="20.25" x14ac:dyDescent="0.3">
      <c r="A519" s="230">
        <v>501</v>
      </c>
      <c r="B519" s="225" t="s">
        <v>1698</v>
      </c>
      <c r="C519" s="230">
        <v>36738</v>
      </c>
      <c r="D519" s="230" t="s">
        <v>1896</v>
      </c>
      <c r="E519" s="230">
        <v>1917</v>
      </c>
      <c r="F519" s="230" t="s">
        <v>2122</v>
      </c>
      <c r="G519" s="371" t="s">
        <v>2094</v>
      </c>
      <c r="H519" s="230">
        <v>2</v>
      </c>
      <c r="I519" s="230">
        <v>1</v>
      </c>
      <c r="J519" s="230" t="s">
        <v>2122</v>
      </c>
      <c r="K519" s="222">
        <v>554.94000000000005</v>
      </c>
      <c r="L519" s="222">
        <v>495.24</v>
      </c>
      <c r="M519" s="222">
        <v>253249.79</v>
      </c>
      <c r="N519" s="222">
        <v>253249.79</v>
      </c>
      <c r="O519" s="222">
        <v>0</v>
      </c>
      <c r="P519" s="222">
        <v>0</v>
      </c>
      <c r="Q519" s="222">
        <v>0</v>
      </c>
      <c r="R519" s="372">
        <v>44927</v>
      </c>
      <c r="S519" s="372">
        <v>45291</v>
      </c>
      <c r="U519" s="373"/>
    </row>
    <row r="520" spans="1:21" ht="20.25" x14ac:dyDescent="0.3">
      <c r="A520" s="230">
        <v>502</v>
      </c>
      <c r="B520" s="225" t="s">
        <v>1755</v>
      </c>
      <c r="C520" s="230">
        <v>36740</v>
      </c>
      <c r="D520" s="230" t="s">
        <v>1896</v>
      </c>
      <c r="E520" s="230">
        <v>1917</v>
      </c>
      <c r="F520" s="230" t="s">
        <v>2122</v>
      </c>
      <c r="G520" s="371" t="s">
        <v>2094</v>
      </c>
      <c r="H520" s="230">
        <v>2</v>
      </c>
      <c r="I520" s="230">
        <v>1</v>
      </c>
      <c r="J520" s="230" t="s">
        <v>2122</v>
      </c>
      <c r="K520" s="222">
        <v>298.82</v>
      </c>
      <c r="L520" s="222">
        <v>270.89999999999998</v>
      </c>
      <c r="M520" s="222">
        <v>70564.210000000006</v>
      </c>
      <c r="N520" s="222">
        <v>70564.210000000006</v>
      </c>
      <c r="O520" s="222">
        <v>0</v>
      </c>
      <c r="P520" s="222">
        <v>0</v>
      </c>
      <c r="Q520" s="222">
        <v>0</v>
      </c>
      <c r="R520" s="372">
        <v>44927</v>
      </c>
      <c r="S520" s="372">
        <v>45291</v>
      </c>
      <c r="U520" s="373"/>
    </row>
    <row r="521" spans="1:21" ht="20.25" x14ac:dyDescent="0.3">
      <c r="A521" s="230">
        <v>503</v>
      </c>
      <c r="B521" s="225" t="s">
        <v>436</v>
      </c>
      <c r="C521" s="230">
        <v>36848</v>
      </c>
      <c r="D521" s="230" t="s">
        <v>1896</v>
      </c>
      <c r="E521" s="230">
        <v>1991</v>
      </c>
      <c r="F521" s="230" t="s">
        <v>2122</v>
      </c>
      <c r="G521" s="371" t="s">
        <v>2088</v>
      </c>
      <c r="H521" s="230">
        <v>9</v>
      </c>
      <c r="I521" s="230">
        <v>2</v>
      </c>
      <c r="J521" s="230">
        <v>2</v>
      </c>
      <c r="K521" s="222">
        <v>4071.9</v>
      </c>
      <c r="L521" s="222">
        <v>3766.5</v>
      </c>
      <c r="M521" s="222">
        <v>5101456.74</v>
      </c>
      <c r="N521" s="222">
        <v>5101456.74</v>
      </c>
      <c r="O521" s="222">
        <v>0</v>
      </c>
      <c r="P521" s="222">
        <v>0</v>
      </c>
      <c r="Q521" s="222">
        <v>0</v>
      </c>
      <c r="R521" s="372">
        <v>44927</v>
      </c>
      <c r="S521" s="372">
        <v>45291</v>
      </c>
      <c r="U521" s="373"/>
    </row>
    <row r="522" spans="1:21" ht="20.25" x14ac:dyDescent="0.3">
      <c r="A522" s="230">
        <v>504</v>
      </c>
      <c r="B522" s="225" t="s">
        <v>437</v>
      </c>
      <c r="C522" s="230">
        <v>36855</v>
      </c>
      <c r="D522" s="230" t="s">
        <v>1896</v>
      </c>
      <c r="E522" s="230">
        <v>1994</v>
      </c>
      <c r="F522" s="230" t="s">
        <v>2122</v>
      </c>
      <c r="G522" s="371" t="s">
        <v>2088</v>
      </c>
      <c r="H522" s="230">
        <v>9</v>
      </c>
      <c r="I522" s="230">
        <v>1</v>
      </c>
      <c r="J522" s="230">
        <v>1</v>
      </c>
      <c r="K522" s="222">
        <v>2812.8</v>
      </c>
      <c r="L522" s="222">
        <v>2078.1999999999998</v>
      </c>
      <c r="M522" s="222">
        <v>2562061.63</v>
      </c>
      <c r="N522" s="222">
        <v>2562061.63</v>
      </c>
      <c r="O522" s="222">
        <v>0</v>
      </c>
      <c r="P522" s="222">
        <v>0</v>
      </c>
      <c r="Q522" s="222">
        <v>0</v>
      </c>
      <c r="R522" s="372">
        <v>44927</v>
      </c>
      <c r="S522" s="372">
        <v>45291</v>
      </c>
      <c r="U522" s="373"/>
    </row>
    <row r="523" spans="1:21" ht="20.25" x14ac:dyDescent="0.3">
      <c r="A523" s="230">
        <v>505</v>
      </c>
      <c r="B523" s="233" t="s">
        <v>2550</v>
      </c>
      <c r="C523" s="230">
        <v>36835</v>
      </c>
      <c r="D523" s="230" t="s">
        <v>1897</v>
      </c>
      <c r="E523" s="230">
        <v>1979</v>
      </c>
      <c r="F523" s="230" t="s">
        <v>2122</v>
      </c>
      <c r="G523" s="371" t="s">
        <v>2088</v>
      </c>
      <c r="H523" s="230">
        <v>5</v>
      </c>
      <c r="I523" s="230">
        <v>4</v>
      </c>
      <c r="J523" s="230" t="s">
        <v>2122</v>
      </c>
      <c r="K523" s="222">
        <v>4881</v>
      </c>
      <c r="L523" s="222" t="s">
        <v>2122</v>
      </c>
      <c r="M523" s="222">
        <v>646848.6</v>
      </c>
      <c r="N523" s="222">
        <v>646848.6</v>
      </c>
      <c r="O523" s="222">
        <v>0</v>
      </c>
      <c r="P523" s="222">
        <v>0</v>
      </c>
      <c r="Q523" s="222">
        <v>0</v>
      </c>
      <c r="R523" s="372">
        <v>44927</v>
      </c>
      <c r="S523" s="372">
        <v>45291</v>
      </c>
      <c r="U523" s="373"/>
    </row>
    <row r="524" spans="1:21" ht="20.25" x14ac:dyDescent="0.3">
      <c r="A524" s="230">
        <v>506</v>
      </c>
      <c r="B524" s="233" t="s">
        <v>1724</v>
      </c>
      <c r="C524" s="230">
        <v>56038</v>
      </c>
      <c r="D524" s="230" t="s">
        <v>1896</v>
      </c>
      <c r="E524" s="230">
        <v>1997</v>
      </c>
      <c r="F524" s="230" t="s">
        <v>2122</v>
      </c>
      <c r="G524" s="371" t="s">
        <v>2098</v>
      </c>
      <c r="H524" s="230">
        <v>9</v>
      </c>
      <c r="I524" s="230">
        <v>2</v>
      </c>
      <c r="J524" s="230">
        <v>2</v>
      </c>
      <c r="K524" s="222">
        <v>5527.6</v>
      </c>
      <c r="L524" s="222">
        <v>4186.1000000000004</v>
      </c>
      <c r="M524" s="222">
        <v>5069455.5200000005</v>
      </c>
      <c r="N524" s="222">
        <v>5069455.5200000005</v>
      </c>
      <c r="O524" s="222">
        <v>0</v>
      </c>
      <c r="P524" s="222">
        <v>0</v>
      </c>
      <c r="Q524" s="222">
        <v>0</v>
      </c>
      <c r="R524" s="372">
        <v>44927</v>
      </c>
      <c r="S524" s="372">
        <v>45291</v>
      </c>
      <c r="U524" s="373"/>
    </row>
    <row r="525" spans="1:21" ht="20.25" x14ac:dyDescent="0.3">
      <c r="A525" s="230">
        <v>507</v>
      </c>
      <c r="B525" s="225" t="s">
        <v>3352</v>
      </c>
      <c r="C525" s="230">
        <v>36899</v>
      </c>
      <c r="D525" s="230" t="s">
        <v>1896</v>
      </c>
      <c r="E525" s="230">
        <v>1972</v>
      </c>
      <c r="F525" s="230" t="s">
        <v>2122</v>
      </c>
      <c r="G525" s="371" t="s">
        <v>2088</v>
      </c>
      <c r="H525" s="230">
        <v>5</v>
      </c>
      <c r="I525" s="230">
        <v>3</v>
      </c>
      <c r="J525" s="230" t="s">
        <v>2122</v>
      </c>
      <c r="K525" s="222">
        <v>4109.7</v>
      </c>
      <c r="L525" s="222">
        <v>2528.5</v>
      </c>
      <c r="M525" s="222">
        <v>1651327.6400000001</v>
      </c>
      <c r="N525" s="222">
        <v>1651327.6400000001</v>
      </c>
      <c r="O525" s="222">
        <v>0</v>
      </c>
      <c r="P525" s="222">
        <v>0</v>
      </c>
      <c r="Q525" s="222">
        <v>0</v>
      </c>
      <c r="R525" s="372">
        <v>44927</v>
      </c>
      <c r="S525" s="372">
        <v>45291</v>
      </c>
      <c r="U525" s="373"/>
    </row>
    <row r="526" spans="1:21" ht="20.25" x14ac:dyDescent="0.3">
      <c r="A526" s="230">
        <v>508</v>
      </c>
      <c r="B526" s="225" t="s">
        <v>3353</v>
      </c>
      <c r="C526" s="230">
        <v>36900</v>
      </c>
      <c r="D526" s="230" t="s">
        <v>1896</v>
      </c>
      <c r="E526" s="230">
        <v>1972</v>
      </c>
      <c r="F526" s="230" t="s">
        <v>2122</v>
      </c>
      <c r="G526" s="371" t="s">
        <v>2088</v>
      </c>
      <c r="H526" s="230">
        <v>5</v>
      </c>
      <c r="I526" s="230">
        <v>3</v>
      </c>
      <c r="J526" s="230" t="s">
        <v>2122</v>
      </c>
      <c r="K526" s="222">
        <v>4098.2</v>
      </c>
      <c r="L526" s="222">
        <v>2532.1999999999998</v>
      </c>
      <c r="M526" s="222">
        <v>2790533.8699999996</v>
      </c>
      <c r="N526" s="222">
        <v>2790533.8699999996</v>
      </c>
      <c r="O526" s="222">
        <v>0</v>
      </c>
      <c r="P526" s="222">
        <v>0</v>
      </c>
      <c r="Q526" s="222">
        <v>0</v>
      </c>
      <c r="R526" s="372">
        <v>44927</v>
      </c>
      <c r="S526" s="372">
        <v>45291</v>
      </c>
      <c r="U526" s="373"/>
    </row>
    <row r="527" spans="1:21" ht="20.25" x14ac:dyDescent="0.3">
      <c r="A527" s="230">
        <v>509</v>
      </c>
      <c r="B527" s="225" t="s">
        <v>3354</v>
      </c>
      <c r="C527" s="230">
        <v>36901</v>
      </c>
      <c r="D527" s="230" t="s">
        <v>1896</v>
      </c>
      <c r="E527" s="230">
        <v>1970</v>
      </c>
      <c r="F527" s="230" t="s">
        <v>2122</v>
      </c>
      <c r="G527" s="371" t="s">
        <v>2088</v>
      </c>
      <c r="H527" s="230">
        <v>4</v>
      </c>
      <c r="I527" s="230">
        <v>4</v>
      </c>
      <c r="J527" s="230" t="s">
        <v>2122</v>
      </c>
      <c r="K527" s="222">
        <v>4837.6000000000004</v>
      </c>
      <c r="L527" s="222">
        <v>2784.4</v>
      </c>
      <c r="M527" s="222">
        <v>930471.6399999999</v>
      </c>
      <c r="N527" s="222">
        <v>930471.6399999999</v>
      </c>
      <c r="O527" s="222">
        <v>0</v>
      </c>
      <c r="P527" s="222">
        <v>0</v>
      </c>
      <c r="Q527" s="222">
        <v>0</v>
      </c>
      <c r="R527" s="372">
        <v>44927</v>
      </c>
      <c r="S527" s="372">
        <v>45291</v>
      </c>
      <c r="U527" s="373"/>
    </row>
    <row r="528" spans="1:21" ht="20.25" x14ac:dyDescent="0.3">
      <c r="A528" s="230">
        <v>510</v>
      </c>
      <c r="B528" s="225" t="s">
        <v>441</v>
      </c>
      <c r="C528" s="230">
        <v>36859</v>
      </c>
      <c r="D528" s="230" t="s">
        <v>1896</v>
      </c>
      <c r="E528" s="230">
        <v>1983</v>
      </c>
      <c r="F528" s="230" t="s">
        <v>2122</v>
      </c>
      <c r="G528" s="371" t="s">
        <v>2088</v>
      </c>
      <c r="H528" s="230">
        <v>9</v>
      </c>
      <c r="I528" s="230">
        <v>4</v>
      </c>
      <c r="J528" s="230" t="s">
        <v>2122</v>
      </c>
      <c r="K528" s="222">
        <v>12665.4</v>
      </c>
      <c r="L528" s="222">
        <v>8330.5</v>
      </c>
      <c r="M528" s="222">
        <v>7657506.9700000007</v>
      </c>
      <c r="N528" s="222">
        <v>7657506.9700000007</v>
      </c>
      <c r="O528" s="222">
        <v>0</v>
      </c>
      <c r="P528" s="222">
        <v>0</v>
      </c>
      <c r="Q528" s="222">
        <v>0</v>
      </c>
      <c r="R528" s="372">
        <v>44927</v>
      </c>
      <c r="S528" s="372">
        <v>45291</v>
      </c>
      <c r="U528" s="373"/>
    </row>
    <row r="529" spans="1:21" ht="20.25" x14ac:dyDescent="0.3">
      <c r="A529" s="230">
        <v>511</v>
      </c>
      <c r="B529" s="233" t="s">
        <v>1723</v>
      </c>
      <c r="C529" s="230">
        <v>36863</v>
      </c>
      <c r="D529" s="230" t="s">
        <v>1896</v>
      </c>
      <c r="E529" s="230">
        <v>1994</v>
      </c>
      <c r="F529" s="230" t="s">
        <v>2122</v>
      </c>
      <c r="G529" s="371" t="s">
        <v>2089</v>
      </c>
      <c r="H529" s="230">
        <v>10</v>
      </c>
      <c r="I529" s="230">
        <v>2</v>
      </c>
      <c r="J529" s="230">
        <v>2</v>
      </c>
      <c r="K529" s="222">
        <v>7273.7</v>
      </c>
      <c r="L529" s="222">
        <v>5130.7</v>
      </c>
      <c r="M529" s="222">
        <v>5469922.1299999999</v>
      </c>
      <c r="N529" s="222">
        <v>5469922.1299999999</v>
      </c>
      <c r="O529" s="222">
        <v>0</v>
      </c>
      <c r="P529" s="222">
        <v>0</v>
      </c>
      <c r="Q529" s="222">
        <v>0</v>
      </c>
      <c r="R529" s="372">
        <v>44927</v>
      </c>
      <c r="S529" s="372">
        <v>45291</v>
      </c>
      <c r="U529" s="373"/>
    </row>
    <row r="530" spans="1:21" ht="20.25" x14ac:dyDescent="0.3">
      <c r="A530" s="230">
        <v>512</v>
      </c>
      <c r="B530" s="225" t="s">
        <v>442</v>
      </c>
      <c r="C530" s="230">
        <v>36874</v>
      </c>
      <c r="D530" s="230" t="s">
        <v>1896</v>
      </c>
      <c r="E530" s="230">
        <v>1971</v>
      </c>
      <c r="F530" s="230" t="s">
        <v>2122</v>
      </c>
      <c r="G530" s="371" t="s">
        <v>2089</v>
      </c>
      <c r="H530" s="230">
        <v>4</v>
      </c>
      <c r="I530" s="230">
        <v>4</v>
      </c>
      <c r="J530" s="230" t="s">
        <v>2122</v>
      </c>
      <c r="K530" s="222">
        <v>4756.6000000000004</v>
      </c>
      <c r="L530" s="222">
        <v>3080.9</v>
      </c>
      <c r="M530" s="222">
        <v>5533752.3300000001</v>
      </c>
      <c r="N530" s="222">
        <v>5533752.3300000001</v>
      </c>
      <c r="O530" s="222">
        <v>0</v>
      </c>
      <c r="P530" s="222">
        <v>0</v>
      </c>
      <c r="Q530" s="222">
        <v>0</v>
      </c>
      <c r="R530" s="372">
        <v>44927</v>
      </c>
      <c r="S530" s="372">
        <v>45291</v>
      </c>
      <c r="U530" s="373"/>
    </row>
    <row r="531" spans="1:21" ht="20.25" x14ac:dyDescent="0.3">
      <c r="A531" s="230">
        <v>513</v>
      </c>
      <c r="B531" s="233" t="s">
        <v>2554</v>
      </c>
      <c r="C531" s="230">
        <v>33315</v>
      </c>
      <c r="D531" s="230" t="s">
        <v>1897</v>
      </c>
      <c r="E531" s="230">
        <v>1998</v>
      </c>
      <c r="F531" s="230" t="s">
        <v>2122</v>
      </c>
      <c r="G531" s="371" t="s">
        <v>2089</v>
      </c>
      <c r="H531" s="230">
        <v>5</v>
      </c>
      <c r="I531" s="230">
        <v>3</v>
      </c>
      <c r="J531" s="230" t="s">
        <v>2122</v>
      </c>
      <c r="K531" s="222">
        <v>1430.1</v>
      </c>
      <c r="L531" s="222" t="s">
        <v>2122</v>
      </c>
      <c r="M531" s="222">
        <v>596230.98</v>
      </c>
      <c r="N531" s="222">
        <v>596230.98</v>
      </c>
      <c r="O531" s="222">
        <v>0</v>
      </c>
      <c r="P531" s="222">
        <v>0</v>
      </c>
      <c r="Q531" s="222">
        <v>0</v>
      </c>
      <c r="R531" s="372">
        <v>44927</v>
      </c>
      <c r="S531" s="372">
        <v>45291</v>
      </c>
      <c r="U531" s="373"/>
    </row>
    <row r="532" spans="1:21" ht="20.25" x14ac:dyDescent="0.3">
      <c r="A532" s="230">
        <v>514</v>
      </c>
      <c r="B532" s="225" t="s">
        <v>444</v>
      </c>
      <c r="C532" s="230">
        <v>36928</v>
      </c>
      <c r="D532" s="230" t="s">
        <v>1896</v>
      </c>
      <c r="E532" s="230">
        <v>1950</v>
      </c>
      <c r="F532" s="230" t="s">
        <v>2122</v>
      </c>
      <c r="G532" s="371" t="s">
        <v>2090</v>
      </c>
      <c r="H532" s="230">
        <v>2</v>
      </c>
      <c r="I532" s="230">
        <v>1</v>
      </c>
      <c r="J532" s="230" t="s">
        <v>2122</v>
      </c>
      <c r="K532" s="222">
        <v>582.20000000000005</v>
      </c>
      <c r="L532" s="222">
        <v>538.6</v>
      </c>
      <c r="M532" s="222">
        <v>1478601.57</v>
      </c>
      <c r="N532" s="222">
        <v>1478601.57</v>
      </c>
      <c r="O532" s="222">
        <v>0</v>
      </c>
      <c r="P532" s="222">
        <v>0</v>
      </c>
      <c r="Q532" s="222">
        <v>0</v>
      </c>
      <c r="R532" s="372">
        <v>44927</v>
      </c>
      <c r="S532" s="372">
        <v>45291</v>
      </c>
      <c r="U532" s="373"/>
    </row>
    <row r="533" spans="1:21" ht="20.25" x14ac:dyDescent="0.3">
      <c r="A533" s="230">
        <v>515</v>
      </c>
      <c r="B533" s="225" t="s">
        <v>1006</v>
      </c>
      <c r="C533" s="230">
        <v>36930</v>
      </c>
      <c r="D533" s="230" t="s">
        <v>1896</v>
      </c>
      <c r="E533" s="230">
        <v>1953</v>
      </c>
      <c r="F533" s="230" t="s">
        <v>2122</v>
      </c>
      <c r="G533" s="371" t="s">
        <v>2090</v>
      </c>
      <c r="H533" s="230">
        <v>2</v>
      </c>
      <c r="I533" s="230">
        <v>1</v>
      </c>
      <c r="J533" s="230" t="s">
        <v>2122</v>
      </c>
      <c r="K533" s="222">
        <v>585.20000000000005</v>
      </c>
      <c r="L533" s="222">
        <v>540.4</v>
      </c>
      <c r="M533" s="222">
        <v>1165435.26</v>
      </c>
      <c r="N533" s="222">
        <v>1165435.26</v>
      </c>
      <c r="O533" s="222">
        <v>0</v>
      </c>
      <c r="P533" s="222">
        <v>0</v>
      </c>
      <c r="Q533" s="222">
        <v>0</v>
      </c>
      <c r="R533" s="372">
        <v>44927</v>
      </c>
      <c r="S533" s="372">
        <v>45291</v>
      </c>
      <c r="U533" s="373"/>
    </row>
    <row r="534" spans="1:21" ht="20.25" x14ac:dyDescent="0.3">
      <c r="A534" s="230">
        <v>516</v>
      </c>
      <c r="B534" s="233" t="s">
        <v>38</v>
      </c>
      <c r="C534" s="230">
        <v>36915</v>
      </c>
      <c r="D534" s="230" t="s">
        <v>1896</v>
      </c>
      <c r="E534" s="230">
        <v>1961</v>
      </c>
      <c r="F534" s="230" t="s">
        <v>2122</v>
      </c>
      <c r="G534" s="371" t="s">
        <v>2089</v>
      </c>
      <c r="H534" s="230">
        <v>5</v>
      </c>
      <c r="I534" s="230">
        <v>3</v>
      </c>
      <c r="J534" s="230" t="s">
        <v>2122</v>
      </c>
      <c r="K534" s="222">
        <v>3327.4</v>
      </c>
      <c r="L534" s="222">
        <v>2434.4</v>
      </c>
      <c r="M534" s="222">
        <v>296263.50000000012</v>
      </c>
      <c r="N534" s="222">
        <v>296263.50000000012</v>
      </c>
      <c r="O534" s="222">
        <v>0</v>
      </c>
      <c r="P534" s="222">
        <v>0</v>
      </c>
      <c r="Q534" s="222">
        <v>0</v>
      </c>
      <c r="R534" s="372">
        <v>44927</v>
      </c>
      <c r="S534" s="372">
        <v>45291</v>
      </c>
      <c r="U534" s="373"/>
    </row>
    <row r="535" spans="1:21" ht="20.25" x14ac:dyDescent="0.3">
      <c r="A535" s="230">
        <v>517</v>
      </c>
      <c r="B535" s="233" t="s">
        <v>2175</v>
      </c>
      <c r="C535" s="230">
        <v>36430</v>
      </c>
      <c r="D535" s="230" t="s">
        <v>1896</v>
      </c>
      <c r="E535" s="230">
        <v>1968</v>
      </c>
      <c r="F535" s="230" t="s">
        <v>2122</v>
      </c>
      <c r="G535" s="371" t="s">
        <v>2089</v>
      </c>
      <c r="H535" s="230">
        <v>5</v>
      </c>
      <c r="I535" s="230">
        <v>2</v>
      </c>
      <c r="J535" s="230" t="s">
        <v>2122</v>
      </c>
      <c r="K535" s="222">
        <v>1316</v>
      </c>
      <c r="L535" s="222">
        <v>1195</v>
      </c>
      <c r="M535" s="222">
        <v>1196372.7300000002</v>
      </c>
      <c r="N535" s="222">
        <v>1196372.7300000002</v>
      </c>
      <c r="O535" s="222">
        <v>0</v>
      </c>
      <c r="P535" s="222">
        <v>0</v>
      </c>
      <c r="Q535" s="222">
        <v>0</v>
      </c>
      <c r="R535" s="372">
        <v>44927</v>
      </c>
      <c r="S535" s="372">
        <v>45291</v>
      </c>
      <c r="U535" s="373"/>
    </row>
    <row r="536" spans="1:21" ht="20.25" x14ac:dyDescent="0.3">
      <c r="A536" s="230">
        <v>518</v>
      </c>
      <c r="B536" s="233" t="s">
        <v>2214</v>
      </c>
      <c r="C536" s="230">
        <v>33348</v>
      </c>
      <c r="D536" s="230" t="s">
        <v>1896</v>
      </c>
      <c r="E536" s="230">
        <v>1960</v>
      </c>
      <c r="F536" s="230" t="s">
        <v>2122</v>
      </c>
      <c r="G536" s="371" t="s">
        <v>2089</v>
      </c>
      <c r="H536" s="230">
        <v>4</v>
      </c>
      <c r="I536" s="230">
        <v>3</v>
      </c>
      <c r="J536" s="230" t="s">
        <v>2122</v>
      </c>
      <c r="K536" s="222">
        <v>3528.1</v>
      </c>
      <c r="L536" s="222">
        <v>1950.5</v>
      </c>
      <c r="M536" s="222">
        <v>308522.33</v>
      </c>
      <c r="N536" s="222">
        <v>308522.33</v>
      </c>
      <c r="O536" s="222">
        <v>0</v>
      </c>
      <c r="P536" s="222">
        <v>0</v>
      </c>
      <c r="Q536" s="222">
        <v>0</v>
      </c>
      <c r="R536" s="372">
        <v>44927</v>
      </c>
      <c r="S536" s="372">
        <v>45291</v>
      </c>
      <c r="U536" s="373"/>
    </row>
    <row r="537" spans="1:21" ht="20.25" x14ac:dyDescent="0.3">
      <c r="A537" s="230">
        <v>519</v>
      </c>
      <c r="B537" s="233" t="s">
        <v>2186</v>
      </c>
      <c r="C537" s="230">
        <v>33387</v>
      </c>
      <c r="D537" s="230" t="s">
        <v>1896</v>
      </c>
      <c r="E537" s="230">
        <v>1951</v>
      </c>
      <c r="F537" s="230" t="s">
        <v>2122</v>
      </c>
      <c r="G537" s="371" t="s">
        <v>2089</v>
      </c>
      <c r="H537" s="230">
        <v>2</v>
      </c>
      <c r="I537" s="230">
        <v>2</v>
      </c>
      <c r="J537" s="230" t="s">
        <v>2122</v>
      </c>
      <c r="K537" s="222">
        <v>568.9</v>
      </c>
      <c r="L537" s="222">
        <v>515.5</v>
      </c>
      <c r="M537" s="222">
        <v>44698.8</v>
      </c>
      <c r="N537" s="222">
        <v>44698.8</v>
      </c>
      <c r="O537" s="222">
        <v>0</v>
      </c>
      <c r="P537" s="222">
        <v>0</v>
      </c>
      <c r="Q537" s="222">
        <v>0</v>
      </c>
      <c r="R537" s="372">
        <v>44927</v>
      </c>
      <c r="S537" s="372">
        <v>45291</v>
      </c>
      <c r="U537" s="373"/>
    </row>
    <row r="538" spans="1:21" ht="20.25" x14ac:dyDescent="0.3">
      <c r="A538" s="230">
        <v>520</v>
      </c>
      <c r="B538" s="233" t="s">
        <v>2196</v>
      </c>
      <c r="C538" s="230">
        <v>33397</v>
      </c>
      <c r="D538" s="230" t="s">
        <v>1896</v>
      </c>
      <c r="E538" s="230">
        <v>2001</v>
      </c>
      <c r="F538" s="230" t="s">
        <v>2122</v>
      </c>
      <c r="G538" s="371" t="s">
        <v>2088</v>
      </c>
      <c r="H538" s="230">
        <v>3</v>
      </c>
      <c r="I538" s="230">
        <v>8</v>
      </c>
      <c r="J538" s="230">
        <v>4</v>
      </c>
      <c r="K538" s="222">
        <v>4007.5</v>
      </c>
      <c r="L538" s="222">
        <v>3982.5</v>
      </c>
      <c r="M538" s="222">
        <v>8626792.6699999999</v>
      </c>
      <c r="N538" s="222">
        <v>8626792.6699999999</v>
      </c>
      <c r="O538" s="222">
        <v>0</v>
      </c>
      <c r="P538" s="222">
        <v>0</v>
      </c>
      <c r="Q538" s="222">
        <v>0</v>
      </c>
      <c r="R538" s="372">
        <v>44927</v>
      </c>
      <c r="S538" s="372">
        <v>45291</v>
      </c>
      <c r="U538" s="373"/>
    </row>
    <row r="539" spans="1:21" ht="20.25" x14ac:dyDescent="0.3">
      <c r="A539" s="230">
        <v>521</v>
      </c>
      <c r="B539" s="233" t="s">
        <v>2228</v>
      </c>
      <c r="C539" s="230">
        <v>33452</v>
      </c>
      <c r="D539" s="230" t="s">
        <v>1896</v>
      </c>
      <c r="E539" s="230">
        <v>1965</v>
      </c>
      <c r="F539" s="230" t="s">
        <v>2122</v>
      </c>
      <c r="G539" s="371" t="s">
        <v>2089</v>
      </c>
      <c r="H539" s="230">
        <v>5</v>
      </c>
      <c r="I539" s="230">
        <v>3</v>
      </c>
      <c r="J539" s="230" t="s">
        <v>2122</v>
      </c>
      <c r="K539" s="222">
        <v>2797.6</v>
      </c>
      <c r="L539" s="222">
        <v>2477.1</v>
      </c>
      <c r="M539" s="222">
        <v>3394345.76</v>
      </c>
      <c r="N539" s="222">
        <v>3394345.76</v>
      </c>
      <c r="O539" s="222">
        <v>0</v>
      </c>
      <c r="P539" s="222">
        <v>0</v>
      </c>
      <c r="Q539" s="222">
        <v>0</v>
      </c>
      <c r="R539" s="372">
        <v>44927</v>
      </c>
      <c r="S539" s="372">
        <v>45291</v>
      </c>
      <c r="U539" s="373"/>
    </row>
    <row r="540" spans="1:21" ht="20.25" x14ac:dyDescent="0.3">
      <c r="A540" s="230">
        <v>522</v>
      </c>
      <c r="B540" s="233" t="s">
        <v>2207</v>
      </c>
      <c r="C540" s="230">
        <v>33464</v>
      </c>
      <c r="D540" s="230" t="s">
        <v>1896</v>
      </c>
      <c r="E540" s="230">
        <v>1966</v>
      </c>
      <c r="F540" s="230" t="s">
        <v>2122</v>
      </c>
      <c r="G540" s="371" t="s">
        <v>2088</v>
      </c>
      <c r="H540" s="230">
        <v>4</v>
      </c>
      <c r="I540" s="230">
        <v>3</v>
      </c>
      <c r="J540" s="230" t="s">
        <v>2122</v>
      </c>
      <c r="K540" s="222">
        <v>3786.6</v>
      </c>
      <c r="L540" s="222">
        <v>2309.1999999999998</v>
      </c>
      <c r="M540" s="222">
        <v>4005642.85</v>
      </c>
      <c r="N540" s="222">
        <v>4005642.85</v>
      </c>
      <c r="O540" s="222">
        <v>0</v>
      </c>
      <c r="P540" s="222">
        <v>0</v>
      </c>
      <c r="Q540" s="222">
        <v>0</v>
      </c>
      <c r="R540" s="372">
        <v>44927</v>
      </c>
      <c r="S540" s="372">
        <v>45291</v>
      </c>
      <c r="U540" s="373"/>
    </row>
    <row r="541" spans="1:21" ht="20.25" x14ac:dyDescent="0.3">
      <c r="A541" s="230">
        <v>523</v>
      </c>
      <c r="B541" s="233" t="s">
        <v>2232</v>
      </c>
      <c r="C541" s="230">
        <v>33481</v>
      </c>
      <c r="D541" s="230" t="s">
        <v>1896</v>
      </c>
      <c r="E541" s="230">
        <v>1938</v>
      </c>
      <c r="F541" s="230" t="s">
        <v>2122</v>
      </c>
      <c r="G541" s="371" t="s">
        <v>2089</v>
      </c>
      <c r="H541" s="230">
        <v>4</v>
      </c>
      <c r="I541" s="230">
        <v>3</v>
      </c>
      <c r="J541" s="230" t="s">
        <v>2122</v>
      </c>
      <c r="K541" s="222">
        <v>2267.3000000000002</v>
      </c>
      <c r="L541" s="222">
        <v>1679.1</v>
      </c>
      <c r="M541" s="222">
        <v>3805886.39</v>
      </c>
      <c r="N541" s="222">
        <v>3805886.39</v>
      </c>
      <c r="O541" s="222">
        <v>0</v>
      </c>
      <c r="P541" s="222">
        <v>0</v>
      </c>
      <c r="Q541" s="222">
        <v>0</v>
      </c>
      <c r="R541" s="372">
        <v>44927</v>
      </c>
      <c r="S541" s="372">
        <v>45291</v>
      </c>
      <c r="U541" s="373"/>
    </row>
    <row r="542" spans="1:21" ht="20.25" x14ac:dyDescent="0.3">
      <c r="A542" s="230">
        <v>524</v>
      </c>
      <c r="B542" s="233" t="s">
        <v>2229</v>
      </c>
      <c r="C542" s="230">
        <v>33468</v>
      </c>
      <c r="D542" s="230" t="s">
        <v>1896</v>
      </c>
      <c r="E542" s="230">
        <v>1961</v>
      </c>
      <c r="F542" s="230" t="s">
        <v>2122</v>
      </c>
      <c r="G542" s="371" t="s">
        <v>2089</v>
      </c>
      <c r="H542" s="230">
        <v>4</v>
      </c>
      <c r="I542" s="230">
        <v>3</v>
      </c>
      <c r="J542" s="230" t="s">
        <v>2122</v>
      </c>
      <c r="K542" s="222">
        <v>2667.2</v>
      </c>
      <c r="L542" s="222">
        <v>1968</v>
      </c>
      <c r="M542" s="222">
        <v>3112036.85</v>
      </c>
      <c r="N542" s="222">
        <v>3112036.85</v>
      </c>
      <c r="O542" s="222">
        <v>0</v>
      </c>
      <c r="P542" s="222">
        <v>0</v>
      </c>
      <c r="Q542" s="222">
        <v>0</v>
      </c>
      <c r="R542" s="372">
        <v>44927</v>
      </c>
      <c r="S542" s="372">
        <v>45291</v>
      </c>
      <c r="U542" s="373"/>
    </row>
    <row r="543" spans="1:21" ht="20.25" x14ac:dyDescent="0.3">
      <c r="A543" s="230">
        <v>525</v>
      </c>
      <c r="B543" s="233" t="s">
        <v>2195</v>
      </c>
      <c r="C543" s="230">
        <v>33509</v>
      </c>
      <c r="D543" s="230" t="s">
        <v>1896</v>
      </c>
      <c r="E543" s="230">
        <v>1969</v>
      </c>
      <c r="F543" s="230" t="s">
        <v>2122</v>
      </c>
      <c r="G543" s="371" t="s">
        <v>2089</v>
      </c>
      <c r="H543" s="230">
        <v>4</v>
      </c>
      <c r="I543" s="230">
        <v>3</v>
      </c>
      <c r="J543" s="230" t="s">
        <v>2122</v>
      </c>
      <c r="K543" s="222">
        <v>3957.3</v>
      </c>
      <c r="L543" s="222">
        <v>2259.9</v>
      </c>
      <c r="M543" s="222">
        <v>418277.08</v>
      </c>
      <c r="N543" s="222">
        <v>418277.08</v>
      </c>
      <c r="O543" s="222">
        <v>0</v>
      </c>
      <c r="P543" s="222">
        <v>0</v>
      </c>
      <c r="Q543" s="222">
        <v>0</v>
      </c>
      <c r="R543" s="372">
        <v>44927</v>
      </c>
      <c r="S543" s="372">
        <v>45291</v>
      </c>
      <c r="U543" s="373"/>
    </row>
    <row r="544" spans="1:21" ht="20.25" x14ac:dyDescent="0.3">
      <c r="A544" s="230">
        <v>526</v>
      </c>
      <c r="B544" s="233" t="s">
        <v>2205</v>
      </c>
      <c r="C544" s="230">
        <v>33636</v>
      </c>
      <c r="D544" s="230" t="s">
        <v>1896</v>
      </c>
      <c r="E544" s="230">
        <v>1964</v>
      </c>
      <c r="F544" s="230" t="s">
        <v>2122</v>
      </c>
      <c r="G544" s="371" t="s">
        <v>2089</v>
      </c>
      <c r="H544" s="230">
        <v>4</v>
      </c>
      <c r="I544" s="230">
        <v>3</v>
      </c>
      <c r="J544" s="230" t="s">
        <v>2122</v>
      </c>
      <c r="K544" s="222">
        <v>2841.63</v>
      </c>
      <c r="L544" s="222">
        <v>1975.3</v>
      </c>
      <c r="M544" s="222">
        <v>3059525.0500000003</v>
      </c>
      <c r="N544" s="222">
        <v>3059525.0500000003</v>
      </c>
      <c r="O544" s="222">
        <v>0</v>
      </c>
      <c r="P544" s="222">
        <v>0</v>
      </c>
      <c r="Q544" s="222">
        <v>0</v>
      </c>
      <c r="R544" s="372">
        <v>44927</v>
      </c>
      <c r="S544" s="372">
        <v>45291</v>
      </c>
      <c r="U544" s="373"/>
    </row>
    <row r="545" spans="1:21" ht="20.25" x14ac:dyDescent="0.3">
      <c r="A545" s="230">
        <v>527</v>
      </c>
      <c r="B545" s="233" t="s">
        <v>1817</v>
      </c>
      <c r="C545" s="230">
        <v>33637</v>
      </c>
      <c r="D545" s="230" t="s">
        <v>1896</v>
      </c>
      <c r="E545" s="230">
        <v>1998</v>
      </c>
      <c r="F545" s="230" t="s">
        <v>2122</v>
      </c>
      <c r="G545" s="371" t="s">
        <v>2088</v>
      </c>
      <c r="H545" s="230">
        <v>9</v>
      </c>
      <c r="I545" s="230">
        <v>4</v>
      </c>
      <c r="J545" s="230">
        <v>3</v>
      </c>
      <c r="K545" s="222">
        <v>9779</v>
      </c>
      <c r="L545" s="222">
        <v>6764.6</v>
      </c>
      <c r="M545" s="222">
        <v>6603762.25</v>
      </c>
      <c r="N545" s="222">
        <v>6603762.25</v>
      </c>
      <c r="O545" s="222">
        <v>0</v>
      </c>
      <c r="P545" s="222">
        <v>0</v>
      </c>
      <c r="Q545" s="222">
        <v>0</v>
      </c>
      <c r="R545" s="372">
        <v>44927</v>
      </c>
      <c r="S545" s="372">
        <v>45291</v>
      </c>
      <c r="U545" s="373"/>
    </row>
    <row r="546" spans="1:21" ht="20.25" x14ac:dyDescent="0.3">
      <c r="A546" s="230">
        <v>528</v>
      </c>
      <c r="B546" s="225" t="s">
        <v>1701</v>
      </c>
      <c r="C546" s="230">
        <v>33646</v>
      </c>
      <c r="D546" s="230" t="s">
        <v>1896</v>
      </c>
      <c r="E546" s="230">
        <v>1917</v>
      </c>
      <c r="F546" s="230" t="s">
        <v>2122</v>
      </c>
      <c r="G546" s="371" t="s">
        <v>2094</v>
      </c>
      <c r="H546" s="230">
        <v>2</v>
      </c>
      <c r="I546" s="230">
        <v>3</v>
      </c>
      <c r="J546" s="230" t="s">
        <v>2122</v>
      </c>
      <c r="K546" s="222">
        <v>826.7</v>
      </c>
      <c r="L546" s="222">
        <v>771.3</v>
      </c>
      <c r="M546" s="222">
        <v>493074.65</v>
      </c>
      <c r="N546" s="222">
        <v>493074.65</v>
      </c>
      <c r="O546" s="222">
        <v>0</v>
      </c>
      <c r="P546" s="222">
        <v>0</v>
      </c>
      <c r="Q546" s="222">
        <v>0</v>
      </c>
      <c r="R546" s="372">
        <v>44927</v>
      </c>
      <c r="S546" s="372">
        <v>45291</v>
      </c>
      <c r="U546" s="373"/>
    </row>
    <row r="547" spans="1:21" ht="20.25" x14ac:dyDescent="0.3">
      <c r="A547" s="230">
        <v>529</v>
      </c>
      <c r="B547" s="225" t="s">
        <v>1836</v>
      </c>
      <c r="C547" s="230">
        <v>33648</v>
      </c>
      <c r="D547" s="230" t="s">
        <v>1896</v>
      </c>
      <c r="E547" s="230">
        <v>1917</v>
      </c>
      <c r="F547" s="230" t="s">
        <v>2122</v>
      </c>
      <c r="G547" s="371" t="s">
        <v>2094</v>
      </c>
      <c r="H547" s="230">
        <v>2</v>
      </c>
      <c r="I547" s="230">
        <v>2</v>
      </c>
      <c r="J547" s="230" t="s">
        <v>2122</v>
      </c>
      <c r="K547" s="222">
        <v>418.6</v>
      </c>
      <c r="L547" s="222">
        <v>332.6</v>
      </c>
      <c r="M547" s="222">
        <v>265142.43</v>
      </c>
      <c r="N547" s="222">
        <v>265142.43</v>
      </c>
      <c r="O547" s="222">
        <v>0</v>
      </c>
      <c r="P547" s="222">
        <v>0</v>
      </c>
      <c r="Q547" s="222">
        <v>0</v>
      </c>
      <c r="R547" s="372">
        <v>44927</v>
      </c>
      <c r="S547" s="372">
        <v>45291</v>
      </c>
      <c r="U547" s="373"/>
    </row>
    <row r="548" spans="1:21" ht="20.25" x14ac:dyDescent="0.3">
      <c r="A548" s="230">
        <v>530</v>
      </c>
      <c r="B548" s="233" t="s">
        <v>2197</v>
      </c>
      <c r="C548" s="230">
        <v>33685</v>
      </c>
      <c r="D548" s="230" t="s">
        <v>1896</v>
      </c>
      <c r="E548" s="230">
        <v>2010</v>
      </c>
      <c r="F548" s="230" t="s">
        <v>2122</v>
      </c>
      <c r="G548" s="371" t="s">
        <v>2089</v>
      </c>
      <c r="H548" s="230">
        <v>8</v>
      </c>
      <c r="I548" s="230">
        <v>1</v>
      </c>
      <c r="J548" s="230" t="s">
        <v>2122</v>
      </c>
      <c r="K548" s="222">
        <v>4412</v>
      </c>
      <c r="L548" s="222">
        <v>3879.3999999999996</v>
      </c>
      <c r="M548" s="222">
        <v>1351729.25</v>
      </c>
      <c r="N548" s="222">
        <v>1351729.25</v>
      </c>
      <c r="O548" s="222">
        <v>0</v>
      </c>
      <c r="P548" s="222">
        <v>0</v>
      </c>
      <c r="Q548" s="222">
        <v>0</v>
      </c>
      <c r="R548" s="372">
        <v>44927</v>
      </c>
      <c r="S548" s="372">
        <v>45291</v>
      </c>
      <c r="U548" s="373"/>
    </row>
    <row r="549" spans="1:21" ht="20.25" x14ac:dyDescent="0.3">
      <c r="A549" s="230">
        <v>531</v>
      </c>
      <c r="B549" s="233" t="s">
        <v>2188</v>
      </c>
      <c r="C549" s="230">
        <v>33724</v>
      </c>
      <c r="D549" s="230" t="s">
        <v>1896</v>
      </c>
      <c r="E549" s="230">
        <v>1963</v>
      </c>
      <c r="F549" s="230" t="s">
        <v>2122</v>
      </c>
      <c r="G549" s="371" t="s">
        <v>2089</v>
      </c>
      <c r="H549" s="230">
        <v>4</v>
      </c>
      <c r="I549" s="230">
        <v>6</v>
      </c>
      <c r="J549" s="230" t="s">
        <v>2122</v>
      </c>
      <c r="K549" s="222">
        <v>5916.9</v>
      </c>
      <c r="L549" s="222">
        <v>3991.2</v>
      </c>
      <c r="M549" s="222">
        <v>5335283.2799999993</v>
      </c>
      <c r="N549" s="222">
        <v>5335283.2799999993</v>
      </c>
      <c r="O549" s="222">
        <v>0</v>
      </c>
      <c r="P549" s="222">
        <v>0</v>
      </c>
      <c r="Q549" s="222">
        <v>0</v>
      </c>
      <c r="R549" s="372">
        <v>44927</v>
      </c>
      <c r="S549" s="372">
        <v>45291</v>
      </c>
      <c r="U549" s="373"/>
    </row>
    <row r="550" spans="1:21" ht="20.25" x14ac:dyDescent="0.3">
      <c r="A550" s="230">
        <v>532</v>
      </c>
      <c r="B550" s="233" t="s">
        <v>3355</v>
      </c>
      <c r="C550" s="230">
        <v>33748</v>
      </c>
      <c r="D550" s="230" t="s">
        <v>1896</v>
      </c>
      <c r="E550" s="230">
        <v>1964</v>
      </c>
      <c r="F550" s="230" t="s">
        <v>2122</v>
      </c>
      <c r="G550" s="371" t="s">
        <v>2088</v>
      </c>
      <c r="H550" s="230">
        <v>5</v>
      </c>
      <c r="I550" s="230">
        <v>4</v>
      </c>
      <c r="J550" s="230" t="s">
        <v>2122</v>
      </c>
      <c r="K550" s="222">
        <v>5633.9</v>
      </c>
      <c r="L550" s="222">
        <v>3520.3</v>
      </c>
      <c r="M550" s="222">
        <v>207578.23999999999</v>
      </c>
      <c r="N550" s="222">
        <v>207578.23999999999</v>
      </c>
      <c r="O550" s="222">
        <v>0</v>
      </c>
      <c r="P550" s="222">
        <v>0</v>
      </c>
      <c r="Q550" s="222">
        <v>0</v>
      </c>
      <c r="R550" s="372">
        <v>44927</v>
      </c>
      <c r="S550" s="372">
        <v>45291</v>
      </c>
      <c r="U550" s="373"/>
    </row>
    <row r="551" spans="1:21" ht="20.25" x14ac:dyDescent="0.3">
      <c r="A551" s="230">
        <v>533</v>
      </c>
      <c r="B551" s="233" t="s">
        <v>3356</v>
      </c>
      <c r="C551" s="230">
        <v>33767</v>
      </c>
      <c r="D551" s="230" t="s">
        <v>1896</v>
      </c>
      <c r="E551" s="230">
        <v>1963</v>
      </c>
      <c r="F551" s="230" t="s">
        <v>2122</v>
      </c>
      <c r="G551" s="371" t="s">
        <v>2088</v>
      </c>
      <c r="H551" s="230">
        <v>5</v>
      </c>
      <c r="I551" s="230">
        <v>4</v>
      </c>
      <c r="J551" s="230" t="s">
        <v>2122</v>
      </c>
      <c r="K551" s="222">
        <v>5524.38</v>
      </c>
      <c r="L551" s="222">
        <v>3515</v>
      </c>
      <c r="M551" s="222">
        <v>4616279.6899999995</v>
      </c>
      <c r="N551" s="222">
        <v>4616279.6899999995</v>
      </c>
      <c r="O551" s="222">
        <v>0</v>
      </c>
      <c r="P551" s="222">
        <v>0</v>
      </c>
      <c r="Q551" s="222">
        <v>0</v>
      </c>
      <c r="R551" s="372">
        <v>44927</v>
      </c>
      <c r="S551" s="372">
        <v>45291</v>
      </c>
      <c r="U551" s="373"/>
    </row>
    <row r="552" spans="1:21" ht="20.25" x14ac:dyDescent="0.3">
      <c r="A552" s="230">
        <v>534</v>
      </c>
      <c r="B552" s="233" t="s">
        <v>2219</v>
      </c>
      <c r="C552" s="230">
        <v>33874</v>
      </c>
      <c r="D552" s="230" t="s">
        <v>1896</v>
      </c>
      <c r="E552" s="230">
        <v>1973</v>
      </c>
      <c r="F552" s="230" t="s">
        <v>2122</v>
      </c>
      <c r="G552" s="371" t="s">
        <v>2088</v>
      </c>
      <c r="H552" s="230">
        <v>5</v>
      </c>
      <c r="I552" s="230">
        <v>4</v>
      </c>
      <c r="J552" s="230" t="s">
        <v>2122</v>
      </c>
      <c r="K552" s="222">
        <v>4416.3999999999996</v>
      </c>
      <c r="L552" s="222">
        <v>2717.2</v>
      </c>
      <c r="M552" s="222">
        <v>2542586.69</v>
      </c>
      <c r="N552" s="222">
        <v>2542586.69</v>
      </c>
      <c r="O552" s="222">
        <v>0</v>
      </c>
      <c r="P552" s="222">
        <v>0</v>
      </c>
      <c r="Q552" s="222">
        <v>0</v>
      </c>
      <c r="R552" s="372">
        <v>44927</v>
      </c>
      <c r="S552" s="372">
        <v>45291</v>
      </c>
      <c r="U552" s="373"/>
    </row>
    <row r="553" spans="1:21" ht="20.25" x14ac:dyDescent="0.3">
      <c r="A553" s="230">
        <v>535</v>
      </c>
      <c r="B553" s="233" t="s">
        <v>2643</v>
      </c>
      <c r="C553" s="230">
        <v>33903</v>
      </c>
      <c r="D553" s="230" t="s">
        <v>1896</v>
      </c>
      <c r="E553" s="230">
        <v>1974</v>
      </c>
      <c r="F553" s="230" t="s">
        <v>2122</v>
      </c>
      <c r="G553" s="371" t="s">
        <v>2088</v>
      </c>
      <c r="H553" s="230">
        <v>5</v>
      </c>
      <c r="I553" s="230">
        <v>4</v>
      </c>
      <c r="J553" s="230" t="s">
        <v>2122</v>
      </c>
      <c r="K553" s="222">
        <v>4365.5</v>
      </c>
      <c r="L553" s="222">
        <v>2683.7</v>
      </c>
      <c r="M553" s="222">
        <v>1664059.7799999998</v>
      </c>
      <c r="N553" s="222">
        <v>1664059.7799999998</v>
      </c>
      <c r="O553" s="222">
        <v>0</v>
      </c>
      <c r="P553" s="222">
        <v>0</v>
      </c>
      <c r="Q553" s="222">
        <v>0</v>
      </c>
      <c r="R553" s="372">
        <v>44927</v>
      </c>
      <c r="S553" s="372">
        <v>45291</v>
      </c>
      <c r="U553" s="373"/>
    </row>
    <row r="554" spans="1:21" ht="20.25" x14ac:dyDescent="0.3">
      <c r="A554" s="230">
        <v>536</v>
      </c>
      <c r="B554" s="233" t="s">
        <v>2223</v>
      </c>
      <c r="C554" s="230">
        <v>33907</v>
      </c>
      <c r="D554" s="230" t="s">
        <v>1896</v>
      </c>
      <c r="E554" s="230">
        <v>1981</v>
      </c>
      <c r="F554" s="230" t="s">
        <v>2122</v>
      </c>
      <c r="G554" s="371" t="s">
        <v>2088</v>
      </c>
      <c r="H554" s="230">
        <v>9</v>
      </c>
      <c r="I554" s="230">
        <v>3</v>
      </c>
      <c r="J554" s="230" t="s">
        <v>2122</v>
      </c>
      <c r="K554" s="222">
        <v>7553.1</v>
      </c>
      <c r="L554" s="222">
        <v>5872.4</v>
      </c>
      <c r="M554" s="222">
        <v>7934001.5700000003</v>
      </c>
      <c r="N554" s="222">
        <v>7934001.5700000003</v>
      </c>
      <c r="O554" s="222">
        <v>0</v>
      </c>
      <c r="P554" s="222">
        <v>0</v>
      </c>
      <c r="Q554" s="222">
        <v>0</v>
      </c>
      <c r="R554" s="372">
        <v>44927</v>
      </c>
      <c r="S554" s="372">
        <v>45291</v>
      </c>
      <c r="U554" s="373"/>
    </row>
    <row r="555" spans="1:21" ht="20.25" x14ac:dyDescent="0.3">
      <c r="A555" s="230">
        <v>537</v>
      </c>
      <c r="B555" s="233" t="s">
        <v>2233</v>
      </c>
      <c r="C555" s="230">
        <v>33908</v>
      </c>
      <c r="D555" s="230" t="s">
        <v>1896</v>
      </c>
      <c r="E555" s="230">
        <v>1974</v>
      </c>
      <c r="F555" s="230" t="s">
        <v>2122</v>
      </c>
      <c r="G555" s="371" t="s">
        <v>2088</v>
      </c>
      <c r="H555" s="230">
        <v>5</v>
      </c>
      <c r="I555" s="230">
        <v>6</v>
      </c>
      <c r="J555" s="230" t="s">
        <v>2122</v>
      </c>
      <c r="K555" s="222">
        <v>6080.9</v>
      </c>
      <c r="L555" s="222">
        <v>4389.5</v>
      </c>
      <c r="M555" s="222">
        <v>6114962.9500000002</v>
      </c>
      <c r="N555" s="222">
        <v>6114962.9500000002</v>
      </c>
      <c r="O555" s="222">
        <v>0</v>
      </c>
      <c r="P555" s="222">
        <v>0</v>
      </c>
      <c r="Q555" s="222">
        <v>0</v>
      </c>
      <c r="R555" s="372">
        <v>44927</v>
      </c>
      <c r="S555" s="372">
        <v>45291</v>
      </c>
      <c r="U555" s="373"/>
    </row>
    <row r="556" spans="1:21" ht="20.25" x14ac:dyDescent="0.3">
      <c r="A556" s="230">
        <v>538</v>
      </c>
      <c r="B556" s="233" t="s">
        <v>2234</v>
      </c>
      <c r="C556" s="230">
        <v>34000</v>
      </c>
      <c r="D556" s="230" t="s">
        <v>1896</v>
      </c>
      <c r="E556" s="230">
        <v>1965</v>
      </c>
      <c r="F556" s="230" t="s">
        <v>2122</v>
      </c>
      <c r="G556" s="371" t="s">
        <v>2089</v>
      </c>
      <c r="H556" s="230">
        <v>5</v>
      </c>
      <c r="I556" s="230">
        <v>3</v>
      </c>
      <c r="J556" s="230" t="s">
        <v>2122</v>
      </c>
      <c r="K556" s="222">
        <v>2444.5</v>
      </c>
      <c r="L556" s="222">
        <v>2322.8000000000002</v>
      </c>
      <c r="M556" s="222">
        <v>492906.61000000004</v>
      </c>
      <c r="N556" s="222">
        <v>492906.61000000004</v>
      </c>
      <c r="O556" s="222">
        <v>0</v>
      </c>
      <c r="P556" s="222">
        <v>0</v>
      </c>
      <c r="Q556" s="222">
        <v>0</v>
      </c>
      <c r="R556" s="372">
        <v>44927</v>
      </c>
      <c r="S556" s="372">
        <v>45291</v>
      </c>
      <c r="U556" s="373"/>
    </row>
    <row r="557" spans="1:21" ht="20.25" x14ac:dyDescent="0.3">
      <c r="A557" s="230">
        <v>539</v>
      </c>
      <c r="B557" s="233" t="s">
        <v>2225</v>
      </c>
      <c r="C557" s="230">
        <v>54832</v>
      </c>
      <c r="D557" s="230" t="s">
        <v>1896</v>
      </c>
      <c r="E557" s="230">
        <v>2012</v>
      </c>
      <c r="F557" s="230" t="s">
        <v>2122</v>
      </c>
      <c r="G557" s="371" t="s">
        <v>2092</v>
      </c>
      <c r="H557" s="230">
        <v>9</v>
      </c>
      <c r="I557" s="230">
        <v>2</v>
      </c>
      <c r="J557" s="230" t="s">
        <v>2122</v>
      </c>
      <c r="K557" s="222">
        <v>5722.8</v>
      </c>
      <c r="L557" s="222">
        <v>4846.8999999999996</v>
      </c>
      <c r="M557" s="222">
        <v>1704060.65</v>
      </c>
      <c r="N557" s="222">
        <v>1704060.65</v>
      </c>
      <c r="O557" s="222">
        <v>0</v>
      </c>
      <c r="P557" s="222">
        <v>0</v>
      </c>
      <c r="Q557" s="222">
        <v>0</v>
      </c>
      <c r="R557" s="372">
        <v>44927</v>
      </c>
      <c r="S557" s="372">
        <v>45291</v>
      </c>
      <c r="U557" s="373"/>
    </row>
    <row r="558" spans="1:21" ht="20.25" x14ac:dyDescent="0.3">
      <c r="A558" s="230">
        <v>540</v>
      </c>
      <c r="B558" s="233" t="s">
        <v>3357</v>
      </c>
      <c r="C558" s="230">
        <v>34032</v>
      </c>
      <c r="D558" s="230" t="s">
        <v>1896</v>
      </c>
      <c r="E558" s="230">
        <v>1964</v>
      </c>
      <c r="F558" s="230" t="s">
        <v>2122</v>
      </c>
      <c r="G558" s="371" t="s">
        <v>2088</v>
      </c>
      <c r="H558" s="230">
        <v>5</v>
      </c>
      <c r="I558" s="230">
        <v>3</v>
      </c>
      <c r="J558" s="230" t="s">
        <v>2122</v>
      </c>
      <c r="K558" s="222">
        <v>4217.6000000000004</v>
      </c>
      <c r="L558" s="222">
        <v>2633.8</v>
      </c>
      <c r="M558" s="222">
        <v>3498840.8499999996</v>
      </c>
      <c r="N558" s="222">
        <v>3498840.8499999996</v>
      </c>
      <c r="O558" s="222">
        <v>0</v>
      </c>
      <c r="P558" s="222">
        <v>0</v>
      </c>
      <c r="Q558" s="222">
        <v>0</v>
      </c>
      <c r="R558" s="372">
        <v>44927</v>
      </c>
      <c r="S558" s="372">
        <v>45291</v>
      </c>
      <c r="U558" s="373"/>
    </row>
    <row r="559" spans="1:21" ht="20.25" x14ac:dyDescent="0.3">
      <c r="A559" s="230">
        <v>541</v>
      </c>
      <c r="B559" s="233" t="s">
        <v>1830</v>
      </c>
      <c r="C559" s="230">
        <v>34054</v>
      </c>
      <c r="D559" s="230" t="s">
        <v>1896</v>
      </c>
      <c r="E559" s="230">
        <v>1993</v>
      </c>
      <c r="F559" s="230" t="s">
        <v>2122</v>
      </c>
      <c r="G559" s="371" t="s">
        <v>2088</v>
      </c>
      <c r="H559" s="230">
        <v>9</v>
      </c>
      <c r="I559" s="230">
        <v>2</v>
      </c>
      <c r="J559" s="230">
        <v>2</v>
      </c>
      <c r="K559" s="222">
        <v>6473.1</v>
      </c>
      <c r="L559" s="222">
        <v>4266.8999999999996</v>
      </c>
      <c r="M559" s="222">
        <v>4161240.0999999996</v>
      </c>
      <c r="N559" s="222">
        <v>4161240.0999999996</v>
      </c>
      <c r="O559" s="222">
        <v>0</v>
      </c>
      <c r="P559" s="222">
        <v>0</v>
      </c>
      <c r="Q559" s="222">
        <v>0</v>
      </c>
      <c r="R559" s="372">
        <v>44927</v>
      </c>
      <c r="S559" s="372">
        <v>45291</v>
      </c>
      <c r="U559" s="373"/>
    </row>
    <row r="560" spans="1:21" ht="20.25" x14ac:dyDescent="0.3">
      <c r="A560" s="230">
        <v>542</v>
      </c>
      <c r="B560" s="225" t="s">
        <v>354</v>
      </c>
      <c r="C560" s="230">
        <v>56115</v>
      </c>
      <c r="D560" s="230" t="s">
        <v>1896</v>
      </c>
      <c r="E560" s="230">
        <v>1957</v>
      </c>
      <c r="F560" s="230" t="s">
        <v>2122</v>
      </c>
      <c r="G560" s="371" t="s">
        <v>2096</v>
      </c>
      <c r="H560" s="230">
        <v>2</v>
      </c>
      <c r="I560" s="230">
        <v>1</v>
      </c>
      <c r="J560" s="230" t="s">
        <v>2122</v>
      </c>
      <c r="K560" s="222">
        <v>426.4</v>
      </c>
      <c r="L560" s="222">
        <v>426.4</v>
      </c>
      <c r="M560" s="222">
        <v>581960.66999999993</v>
      </c>
      <c r="N560" s="222">
        <v>581960.66999999993</v>
      </c>
      <c r="O560" s="222">
        <v>0</v>
      </c>
      <c r="P560" s="222">
        <v>0</v>
      </c>
      <c r="Q560" s="222">
        <v>0</v>
      </c>
      <c r="R560" s="372">
        <v>44927</v>
      </c>
      <c r="S560" s="372">
        <v>45291</v>
      </c>
      <c r="U560" s="373"/>
    </row>
    <row r="561" spans="1:21" ht="20.25" x14ac:dyDescent="0.3">
      <c r="A561" s="230">
        <v>543</v>
      </c>
      <c r="B561" s="233" t="s">
        <v>2435</v>
      </c>
      <c r="C561" s="230">
        <v>34284</v>
      </c>
      <c r="D561" s="230" t="s">
        <v>1896</v>
      </c>
      <c r="E561" s="230">
        <v>1992</v>
      </c>
      <c r="F561" s="230" t="s">
        <v>2122</v>
      </c>
      <c r="G561" s="371" t="s">
        <v>2088</v>
      </c>
      <c r="H561" s="230">
        <v>5</v>
      </c>
      <c r="I561" s="230">
        <v>3</v>
      </c>
      <c r="J561" s="230">
        <v>1</v>
      </c>
      <c r="K561" s="222">
        <v>5540.1</v>
      </c>
      <c r="L561" s="222">
        <v>4082.8</v>
      </c>
      <c r="M561" s="222">
        <v>2570542.4899999998</v>
      </c>
      <c r="N561" s="222">
        <v>2570542.4899999998</v>
      </c>
      <c r="O561" s="222">
        <v>0</v>
      </c>
      <c r="P561" s="222">
        <v>0</v>
      </c>
      <c r="Q561" s="222">
        <v>0</v>
      </c>
      <c r="R561" s="372">
        <v>44927</v>
      </c>
      <c r="S561" s="372">
        <v>45291</v>
      </c>
      <c r="U561" s="373"/>
    </row>
    <row r="562" spans="1:21" ht="20.25" x14ac:dyDescent="0.3">
      <c r="A562" s="230">
        <v>544</v>
      </c>
      <c r="B562" s="233" t="s">
        <v>1833</v>
      </c>
      <c r="C562" s="230">
        <v>34277</v>
      </c>
      <c r="D562" s="230" t="s">
        <v>1896</v>
      </c>
      <c r="E562" s="230">
        <v>1976</v>
      </c>
      <c r="F562" s="230" t="s">
        <v>2122</v>
      </c>
      <c r="G562" s="371" t="s">
        <v>2088</v>
      </c>
      <c r="H562" s="230">
        <v>5</v>
      </c>
      <c r="I562" s="230">
        <v>6</v>
      </c>
      <c r="J562" s="230" t="s">
        <v>2122</v>
      </c>
      <c r="K562" s="222">
        <v>7679.6</v>
      </c>
      <c r="L562" s="222">
        <v>4823.5</v>
      </c>
      <c r="M562" s="222">
        <v>422957.78</v>
      </c>
      <c r="N562" s="222">
        <v>422957.78</v>
      </c>
      <c r="O562" s="222">
        <v>0</v>
      </c>
      <c r="P562" s="222">
        <v>0</v>
      </c>
      <c r="Q562" s="222">
        <v>0</v>
      </c>
      <c r="R562" s="372">
        <v>44927</v>
      </c>
      <c r="S562" s="372">
        <v>45291</v>
      </c>
      <c r="U562" s="373"/>
    </row>
    <row r="563" spans="1:21" ht="20.25" x14ac:dyDescent="0.3">
      <c r="A563" s="230">
        <v>545</v>
      </c>
      <c r="B563" s="233" t="s">
        <v>2606</v>
      </c>
      <c r="C563" s="230">
        <v>34291</v>
      </c>
      <c r="D563" s="230" t="s">
        <v>1896</v>
      </c>
      <c r="E563" s="230">
        <v>1995</v>
      </c>
      <c r="F563" s="230" t="s">
        <v>2122</v>
      </c>
      <c r="G563" s="371" t="s">
        <v>2088</v>
      </c>
      <c r="H563" s="230">
        <v>7</v>
      </c>
      <c r="I563" s="230">
        <v>2</v>
      </c>
      <c r="J563" s="230" t="s">
        <v>2122</v>
      </c>
      <c r="K563" s="222">
        <v>4830.1000000000004</v>
      </c>
      <c r="L563" s="222">
        <v>3659.9</v>
      </c>
      <c r="M563" s="222">
        <v>76340.399999999994</v>
      </c>
      <c r="N563" s="222">
        <v>76340.399999999994</v>
      </c>
      <c r="O563" s="222">
        <v>0</v>
      </c>
      <c r="P563" s="222">
        <v>0</v>
      </c>
      <c r="Q563" s="222">
        <v>0</v>
      </c>
      <c r="R563" s="372">
        <v>44927</v>
      </c>
      <c r="S563" s="372">
        <v>45291</v>
      </c>
      <c r="U563" s="373"/>
    </row>
    <row r="564" spans="1:21" ht="20.25" x14ac:dyDescent="0.3">
      <c r="A564" s="230">
        <v>546</v>
      </c>
      <c r="B564" s="233" t="s">
        <v>1818</v>
      </c>
      <c r="C564" s="230">
        <v>34321</v>
      </c>
      <c r="D564" s="230" t="s">
        <v>1896</v>
      </c>
      <c r="E564" s="230">
        <v>1996</v>
      </c>
      <c r="F564" s="230" t="s">
        <v>2122</v>
      </c>
      <c r="G564" s="371" t="s">
        <v>2088</v>
      </c>
      <c r="H564" s="230">
        <v>9</v>
      </c>
      <c r="I564" s="230">
        <v>1</v>
      </c>
      <c r="J564" s="230">
        <v>1</v>
      </c>
      <c r="K564" s="222">
        <v>2930.9</v>
      </c>
      <c r="L564" s="222">
        <v>2068.1</v>
      </c>
      <c r="M564" s="222">
        <v>2206603.02</v>
      </c>
      <c r="N564" s="222">
        <v>2206603.02</v>
      </c>
      <c r="O564" s="222">
        <v>0</v>
      </c>
      <c r="P564" s="222">
        <v>0</v>
      </c>
      <c r="Q564" s="222">
        <v>0</v>
      </c>
      <c r="R564" s="372">
        <v>44927</v>
      </c>
      <c r="S564" s="372">
        <v>45291</v>
      </c>
      <c r="U564" s="373"/>
    </row>
    <row r="565" spans="1:21" ht="20.25" x14ac:dyDescent="0.3">
      <c r="A565" s="230">
        <v>547</v>
      </c>
      <c r="B565" s="233" t="s">
        <v>2208</v>
      </c>
      <c r="C565" s="230">
        <v>34426</v>
      </c>
      <c r="D565" s="230" t="s">
        <v>1896</v>
      </c>
      <c r="E565" s="230">
        <v>1974</v>
      </c>
      <c r="F565" s="230" t="s">
        <v>2122</v>
      </c>
      <c r="G565" s="371" t="s">
        <v>2094</v>
      </c>
      <c r="H565" s="230">
        <v>5</v>
      </c>
      <c r="I565" s="230">
        <v>8</v>
      </c>
      <c r="J565" s="230" t="s">
        <v>2122</v>
      </c>
      <c r="K565" s="222">
        <v>10447.6</v>
      </c>
      <c r="L565" s="222">
        <v>6290.7</v>
      </c>
      <c r="M565" s="222">
        <v>1242009.53</v>
      </c>
      <c r="N565" s="222">
        <v>1242009.53</v>
      </c>
      <c r="O565" s="222">
        <v>0</v>
      </c>
      <c r="P565" s="222">
        <v>0</v>
      </c>
      <c r="Q565" s="222">
        <v>0</v>
      </c>
      <c r="R565" s="372">
        <v>44927</v>
      </c>
      <c r="S565" s="372">
        <v>45291</v>
      </c>
      <c r="U565" s="373"/>
    </row>
    <row r="566" spans="1:21" ht="20.25" x14ac:dyDescent="0.3">
      <c r="A566" s="230">
        <v>548</v>
      </c>
      <c r="B566" s="233" t="s">
        <v>2215</v>
      </c>
      <c r="C566" s="230">
        <v>34453</v>
      </c>
      <c r="D566" s="230" t="s">
        <v>1896</v>
      </c>
      <c r="E566" s="230">
        <v>1961</v>
      </c>
      <c r="F566" s="230" t="s">
        <v>2122</v>
      </c>
      <c r="G566" s="371" t="s">
        <v>2089</v>
      </c>
      <c r="H566" s="230">
        <v>4</v>
      </c>
      <c r="I566" s="230">
        <v>3</v>
      </c>
      <c r="J566" s="230" t="s">
        <v>2122</v>
      </c>
      <c r="K566" s="222">
        <v>2217.1</v>
      </c>
      <c r="L566" s="222">
        <v>2059.1</v>
      </c>
      <c r="M566" s="222">
        <v>137684.4</v>
      </c>
      <c r="N566" s="222">
        <v>137684.4</v>
      </c>
      <c r="O566" s="222">
        <v>0</v>
      </c>
      <c r="P566" s="222">
        <v>0</v>
      </c>
      <c r="Q566" s="222">
        <v>0</v>
      </c>
      <c r="R566" s="372">
        <v>44927</v>
      </c>
      <c r="S566" s="372">
        <v>45291</v>
      </c>
      <c r="U566" s="373"/>
    </row>
    <row r="567" spans="1:21" ht="20.25" x14ac:dyDescent="0.3">
      <c r="A567" s="230">
        <v>549</v>
      </c>
      <c r="B567" s="233" t="s">
        <v>2189</v>
      </c>
      <c r="C567" s="230">
        <v>34450</v>
      </c>
      <c r="D567" s="230" t="s">
        <v>1896</v>
      </c>
      <c r="E567" s="230">
        <v>1964</v>
      </c>
      <c r="F567" s="230" t="s">
        <v>2122</v>
      </c>
      <c r="G567" s="371" t="s">
        <v>2088</v>
      </c>
      <c r="H567" s="230">
        <v>5</v>
      </c>
      <c r="I567" s="230">
        <v>4</v>
      </c>
      <c r="J567" s="230" t="s">
        <v>2122</v>
      </c>
      <c r="K567" s="222">
        <v>5875.4</v>
      </c>
      <c r="L567" s="222">
        <v>3755.4</v>
      </c>
      <c r="M567" s="222">
        <v>164303.51999999999</v>
      </c>
      <c r="N567" s="222">
        <v>164303.51999999999</v>
      </c>
      <c r="O567" s="222">
        <v>0</v>
      </c>
      <c r="P567" s="222">
        <v>0</v>
      </c>
      <c r="Q567" s="222">
        <v>0</v>
      </c>
      <c r="R567" s="372">
        <v>44927</v>
      </c>
      <c r="S567" s="372">
        <v>45291</v>
      </c>
      <c r="U567" s="373"/>
    </row>
    <row r="568" spans="1:21" ht="20.25" x14ac:dyDescent="0.3">
      <c r="A568" s="230">
        <v>550</v>
      </c>
      <c r="B568" s="225" t="s">
        <v>1704</v>
      </c>
      <c r="C568" s="230">
        <v>34470</v>
      </c>
      <c r="D568" s="230" t="s">
        <v>1896</v>
      </c>
      <c r="E568" s="230">
        <v>1917</v>
      </c>
      <c r="F568" s="230" t="s">
        <v>2122</v>
      </c>
      <c r="G568" s="371" t="s">
        <v>2089</v>
      </c>
      <c r="H568" s="230">
        <v>2</v>
      </c>
      <c r="I568" s="230">
        <v>2</v>
      </c>
      <c r="J568" s="230" t="s">
        <v>2122</v>
      </c>
      <c r="K568" s="222">
        <v>351.3</v>
      </c>
      <c r="L568" s="222">
        <v>324.60000000000002</v>
      </c>
      <c r="M568" s="222">
        <v>287672.81</v>
      </c>
      <c r="N568" s="222">
        <v>287672.81</v>
      </c>
      <c r="O568" s="222">
        <v>0</v>
      </c>
      <c r="P568" s="222">
        <v>0</v>
      </c>
      <c r="Q568" s="222">
        <v>0</v>
      </c>
      <c r="R568" s="372">
        <v>44927</v>
      </c>
      <c r="S568" s="372">
        <v>45291</v>
      </c>
      <c r="U568" s="373"/>
    </row>
    <row r="569" spans="1:21" ht="20.25" x14ac:dyDescent="0.3">
      <c r="A569" s="230">
        <v>551</v>
      </c>
      <c r="B569" s="233" t="s">
        <v>2756</v>
      </c>
      <c r="C569" s="230">
        <v>34485</v>
      </c>
      <c r="D569" s="230" t="s">
        <v>1897</v>
      </c>
      <c r="E569" s="230">
        <v>1967</v>
      </c>
      <c r="F569" s="230" t="s">
        <v>2122</v>
      </c>
      <c r="G569" s="371" t="s">
        <v>2089</v>
      </c>
      <c r="H569" s="230">
        <v>5</v>
      </c>
      <c r="I569" s="230">
        <v>3</v>
      </c>
      <c r="J569" s="230" t="s">
        <v>2122</v>
      </c>
      <c r="K569" s="222">
        <v>3900.38</v>
      </c>
      <c r="L569" s="230" t="s">
        <v>2122</v>
      </c>
      <c r="M569" s="222">
        <v>1062000</v>
      </c>
      <c r="N569" s="222">
        <v>1062000</v>
      </c>
      <c r="O569" s="222">
        <v>0</v>
      </c>
      <c r="P569" s="222">
        <v>0</v>
      </c>
      <c r="Q569" s="222">
        <v>0</v>
      </c>
      <c r="R569" s="372">
        <v>44927</v>
      </c>
      <c r="S569" s="372">
        <v>45291</v>
      </c>
      <c r="U569" s="373"/>
    </row>
    <row r="570" spans="1:21" ht="20.25" x14ac:dyDescent="0.3">
      <c r="A570" s="230">
        <v>552</v>
      </c>
      <c r="B570" s="233" t="s">
        <v>2202</v>
      </c>
      <c r="C570" s="230">
        <v>34536</v>
      </c>
      <c r="D570" s="230" t="s">
        <v>1896</v>
      </c>
      <c r="E570" s="230">
        <v>1957</v>
      </c>
      <c r="F570" s="230" t="s">
        <v>2122</v>
      </c>
      <c r="G570" s="371" t="s">
        <v>2089</v>
      </c>
      <c r="H570" s="230">
        <v>5</v>
      </c>
      <c r="I570" s="230">
        <v>4</v>
      </c>
      <c r="J570" s="230" t="s">
        <v>2122</v>
      </c>
      <c r="K570" s="222">
        <v>7886.9</v>
      </c>
      <c r="L570" s="222">
        <v>4614.3999999999996</v>
      </c>
      <c r="M570" s="222">
        <v>2926469.7299999995</v>
      </c>
      <c r="N570" s="222">
        <v>2926469.7299999995</v>
      </c>
      <c r="O570" s="222">
        <v>0</v>
      </c>
      <c r="P570" s="222">
        <v>0</v>
      </c>
      <c r="Q570" s="222">
        <v>0</v>
      </c>
      <c r="R570" s="372">
        <v>44927</v>
      </c>
      <c r="S570" s="372">
        <v>45291</v>
      </c>
      <c r="U570" s="373"/>
    </row>
    <row r="571" spans="1:21" ht="20.25" x14ac:dyDescent="0.3">
      <c r="A571" s="230">
        <v>553</v>
      </c>
      <c r="B571" s="233" t="s">
        <v>1822</v>
      </c>
      <c r="C571" s="230">
        <v>34526</v>
      </c>
      <c r="D571" s="230" t="s">
        <v>1896</v>
      </c>
      <c r="E571" s="230">
        <v>1996</v>
      </c>
      <c r="F571" s="230" t="s">
        <v>2122</v>
      </c>
      <c r="G571" s="371" t="s">
        <v>2089</v>
      </c>
      <c r="H571" s="230">
        <v>9</v>
      </c>
      <c r="I571" s="230">
        <v>1</v>
      </c>
      <c r="J571" s="230">
        <v>1</v>
      </c>
      <c r="K571" s="222">
        <v>4688.8</v>
      </c>
      <c r="L571" s="222">
        <v>3099.6</v>
      </c>
      <c r="M571" s="222">
        <v>2207530.3899999997</v>
      </c>
      <c r="N571" s="222">
        <v>2207530.3899999997</v>
      </c>
      <c r="O571" s="222">
        <v>0</v>
      </c>
      <c r="P571" s="222">
        <v>0</v>
      </c>
      <c r="Q571" s="222">
        <v>0</v>
      </c>
      <c r="R571" s="372">
        <v>44927</v>
      </c>
      <c r="S571" s="372">
        <v>45291</v>
      </c>
      <c r="U571" s="373"/>
    </row>
    <row r="572" spans="1:21" ht="20.25" x14ac:dyDescent="0.3">
      <c r="A572" s="230">
        <v>554</v>
      </c>
      <c r="B572" s="233" t="s">
        <v>2174</v>
      </c>
      <c r="C572" s="230">
        <v>34542</v>
      </c>
      <c r="D572" s="230" t="s">
        <v>1896</v>
      </c>
      <c r="E572" s="230">
        <v>1936</v>
      </c>
      <c r="F572" s="230" t="s">
        <v>2122</v>
      </c>
      <c r="G572" s="371" t="s">
        <v>2094</v>
      </c>
      <c r="H572" s="230">
        <v>2</v>
      </c>
      <c r="I572" s="230">
        <v>2</v>
      </c>
      <c r="J572" s="230" t="s">
        <v>2122</v>
      </c>
      <c r="K572" s="222">
        <v>644</v>
      </c>
      <c r="L572" s="222">
        <v>580.4</v>
      </c>
      <c r="M572" s="222">
        <v>23654.400000000001</v>
      </c>
      <c r="N572" s="222">
        <v>23654.400000000001</v>
      </c>
      <c r="O572" s="222">
        <v>0</v>
      </c>
      <c r="P572" s="222">
        <v>0</v>
      </c>
      <c r="Q572" s="222">
        <v>0</v>
      </c>
      <c r="R572" s="372">
        <v>44927</v>
      </c>
      <c r="S572" s="372">
        <v>45291</v>
      </c>
      <c r="U572" s="373"/>
    </row>
    <row r="573" spans="1:21" ht="20.25" x14ac:dyDescent="0.3">
      <c r="A573" s="230">
        <v>555</v>
      </c>
      <c r="B573" s="233" t="s">
        <v>2217</v>
      </c>
      <c r="C573" s="230">
        <v>34572</v>
      </c>
      <c r="D573" s="230" t="s">
        <v>1896</v>
      </c>
      <c r="E573" s="230">
        <v>1953</v>
      </c>
      <c r="F573" s="230" t="s">
        <v>2122</v>
      </c>
      <c r="G573" s="371" t="s">
        <v>2089</v>
      </c>
      <c r="H573" s="230">
        <v>2</v>
      </c>
      <c r="I573" s="230">
        <v>2</v>
      </c>
      <c r="J573" s="230" t="s">
        <v>2122</v>
      </c>
      <c r="K573" s="222">
        <v>527.70000000000005</v>
      </c>
      <c r="L573" s="222">
        <v>284.8</v>
      </c>
      <c r="M573" s="222">
        <v>27585.47</v>
      </c>
      <c r="N573" s="222">
        <v>27585.47</v>
      </c>
      <c r="O573" s="222">
        <v>0</v>
      </c>
      <c r="P573" s="222">
        <v>0</v>
      </c>
      <c r="Q573" s="222">
        <v>0</v>
      </c>
      <c r="R573" s="372">
        <v>44927</v>
      </c>
      <c r="S573" s="372">
        <v>45291</v>
      </c>
      <c r="U573" s="373"/>
    </row>
    <row r="574" spans="1:21" ht="20.25" x14ac:dyDescent="0.3">
      <c r="A574" s="230">
        <v>556</v>
      </c>
      <c r="B574" s="233" t="s">
        <v>2647</v>
      </c>
      <c r="C574" s="230">
        <v>34581</v>
      </c>
      <c r="D574" s="230" t="s">
        <v>1896</v>
      </c>
      <c r="E574" s="230">
        <v>1940</v>
      </c>
      <c r="F574" s="230" t="s">
        <v>2122</v>
      </c>
      <c r="G574" s="371" t="s">
        <v>2089</v>
      </c>
      <c r="H574" s="230">
        <v>2</v>
      </c>
      <c r="I574" s="230">
        <v>1</v>
      </c>
      <c r="J574" s="230" t="s">
        <v>2122</v>
      </c>
      <c r="K574" s="222">
        <v>540.6</v>
      </c>
      <c r="L574" s="222">
        <v>297.3</v>
      </c>
      <c r="M574" s="222">
        <v>884059.6399999999</v>
      </c>
      <c r="N574" s="222">
        <v>884059.6399999999</v>
      </c>
      <c r="O574" s="222">
        <v>0</v>
      </c>
      <c r="P574" s="222">
        <v>0</v>
      </c>
      <c r="Q574" s="222">
        <v>0</v>
      </c>
      <c r="R574" s="372">
        <v>44927</v>
      </c>
      <c r="S574" s="372">
        <v>45291</v>
      </c>
      <c r="U574" s="373"/>
    </row>
    <row r="575" spans="1:21" ht="20.25" x14ac:dyDescent="0.3">
      <c r="A575" s="230">
        <v>557</v>
      </c>
      <c r="B575" s="233" t="s">
        <v>2648</v>
      </c>
      <c r="C575" s="230">
        <v>34679</v>
      </c>
      <c r="D575" s="230" t="s">
        <v>1896</v>
      </c>
      <c r="E575" s="230">
        <v>1975</v>
      </c>
      <c r="F575" s="230" t="s">
        <v>2122</v>
      </c>
      <c r="G575" s="371" t="s">
        <v>2089</v>
      </c>
      <c r="H575" s="230">
        <v>5</v>
      </c>
      <c r="I575" s="230">
        <v>4</v>
      </c>
      <c r="J575" s="230" t="s">
        <v>2122</v>
      </c>
      <c r="K575" s="222">
        <v>6908.5</v>
      </c>
      <c r="L575" s="222">
        <v>4389</v>
      </c>
      <c r="M575" s="222">
        <v>2390911.7299999995</v>
      </c>
      <c r="N575" s="222">
        <v>2390911.7299999995</v>
      </c>
      <c r="O575" s="222">
        <v>0</v>
      </c>
      <c r="P575" s="222">
        <v>0</v>
      </c>
      <c r="Q575" s="222">
        <v>0</v>
      </c>
      <c r="R575" s="372">
        <v>44927</v>
      </c>
      <c r="S575" s="372">
        <v>45291</v>
      </c>
      <c r="U575" s="373"/>
    </row>
    <row r="576" spans="1:21" ht="20.25" x14ac:dyDescent="0.3">
      <c r="A576" s="230">
        <v>558</v>
      </c>
      <c r="B576" s="233" t="s">
        <v>2171</v>
      </c>
      <c r="C576" s="230">
        <v>34824</v>
      </c>
      <c r="D576" s="230" t="s">
        <v>1896</v>
      </c>
      <c r="E576" s="230">
        <v>1964</v>
      </c>
      <c r="F576" s="230" t="s">
        <v>2122</v>
      </c>
      <c r="G576" s="371" t="s">
        <v>2089</v>
      </c>
      <c r="H576" s="230">
        <v>5</v>
      </c>
      <c r="I576" s="230">
        <v>6</v>
      </c>
      <c r="J576" s="230" t="s">
        <v>2122</v>
      </c>
      <c r="K576" s="222">
        <v>4094.3</v>
      </c>
      <c r="L576" s="222">
        <v>2495.3000000000002</v>
      </c>
      <c r="M576" s="222">
        <v>813122.64999999991</v>
      </c>
      <c r="N576" s="222">
        <v>813122.64999999991</v>
      </c>
      <c r="O576" s="222">
        <v>0</v>
      </c>
      <c r="P576" s="222">
        <v>0</v>
      </c>
      <c r="Q576" s="222">
        <v>0</v>
      </c>
      <c r="R576" s="372">
        <v>44927</v>
      </c>
      <c r="S576" s="372">
        <v>45291</v>
      </c>
      <c r="U576" s="373"/>
    </row>
    <row r="577" spans="1:21" ht="20.25" x14ac:dyDescent="0.3">
      <c r="A577" s="230">
        <v>559</v>
      </c>
      <c r="B577" s="233" t="s">
        <v>2211</v>
      </c>
      <c r="C577" s="230">
        <v>34876</v>
      </c>
      <c r="D577" s="230" t="s">
        <v>1896</v>
      </c>
      <c r="E577" s="230">
        <v>1957</v>
      </c>
      <c r="F577" s="230" t="s">
        <v>2122</v>
      </c>
      <c r="G577" s="371" t="s">
        <v>2094</v>
      </c>
      <c r="H577" s="230">
        <v>2</v>
      </c>
      <c r="I577" s="230">
        <v>1</v>
      </c>
      <c r="J577" s="230" t="s">
        <v>2122</v>
      </c>
      <c r="K577" s="222">
        <v>441.6</v>
      </c>
      <c r="L577" s="222">
        <v>403.2</v>
      </c>
      <c r="M577" s="222">
        <v>301719.63</v>
      </c>
      <c r="N577" s="222">
        <v>301719.63</v>
      </c>
      <c r="O577" s="222">
        <v>0</v>
      </c>
      <c r="P577" s="222">
        <v>0</v>
      </c>
      <c r="Q577" s="222">
        <v>0</v>
      </c>
      <c r="R577" s="372">
        <v>44927</v>
      </c>
      <c r="S577" s="372">
        <v>45291</v>
      </c>
      <c r="U577" s="373"/>
    </row>
    <row r="578" spans="1:21" ht="20.25" x14ac:dyDescent="0.3">
      <c r="A578" s="230">
        <v>560</v>
      </c>
      <c r="B578" s="233" t="s">
        <v>1823</v>
      </c>
      <c r="C578" s="230">
        <v>34929</v>
      </c>
      <c r="D578" s="230" t="s">
        <v>1896</v>
      </c>
      <c r="E578" s="230">
        <v>1995</v>
      </c>
      <c r="F578" s="230" t="s">
        <v>2122</v>
      </c>
      <c r="G578" s="371" t="s">
        <v>2089</v>
      </c>
      <c r="H578" s="230">
        <v>9</v>
      </c>
      <c r="I578" s="230">
        <v>1</v>
      </c>
      <c r="J578" s="230">
        <v>1</v>
      </c>
      <c r="K578" s="222">
        <v>3390.3</v>
      </c>
      <c r="L578" s="222">
        <v>1772.3</v>
      </c>
      <c r="M578" s="222">
        <v>2218784.4</v>
      </c>
      <c r="N578" s="222">
        <v>2218784.4</v>
      </c>
      <c r="O578" s="222">
        <v>0</v>
      </c>
      <c r="P578" s="222">
        <v>0</v>
      </c>
      <c r="Q578" s="222">
        <v>0</v>
      </c>
      <c r="R578" s="372">
        <v>44927</v>
      </c>
      <c r="S578" s="372">
        <v>45291</v>
      </c>
      <c r="U578" s="373"/>
    </row>
    <row r="579" spans="1:21" ht="20.25" x14ac:dyDescent="0.3">
      <c r="A579" s="230">
        <v>561</v>
      </c>
      <c r="B579" s="233" t="s">
        <v>1824</v>
      </c>
      <c r="C579" s="230">
        <v>34930</v>
      </c>
      <c r="D579" s="230" t="s">
        <v>1896</v>
      </c>
      <c r="E579" s="230">
        <v>1995</v>
      </c>
      <c r="F579" s="230" t="s">
        <v>2122</v>
      </c>
      <c r="G579" s="371" t="s">
        <v>2089</v>
      </c>
      <c r="H579" s="230">
        <v>9</v>
      </c>
      <c r="I579" s="230">
        <v>1</v>
      </c>
      <c r="J579" s="230">
        <v>1</v>
      </c>
      <c r="K579" s="222">
        <v>5162.8</v>
      </c>
      <c r="L579" s="222">
        <v>3390.5</v>
      </c>
      <c r="M579" s="222">
        <v>2218526.15</v>
      </c>
      <c r="N579" s="222">
        <v>2218526.15</v>
      </c>
      <c r="O579" s="222">
        <v>0</v>
      </c>
      <c r="P579" s="222">
        <v>0</v>
      </c>
      <c r="Q579" s="222">
        <v>0</v>
      </c>
      <c r="R579" s="372">
        <v>44927</v>
      </c>
      <c r="S579" s="372">
        <v>45291</v>
      </c>
      <c r="U579" s="373"/>
    </row>
    <row r="580" spans="1:21" ht="20.25" x14ac:dyDescent="0.3">
      <c r="A580" s="230">
        <v>562</v>
      </c>
      <c r="B580" s="233" t="s">
        <v>2758</v>
      </c>
      <c r="C580" s="230">
        <v>54885</v>
      </c>
      <c r="D580" s="230" t="s">
        <v>1897</v>
      </c>
      <c r="E580" s="230">
        <v>2014</v>
      </c>
      <c r="F580" s="230" t="s">
        <v>2122</v>
      </c>
      <c r="G580" s="371" t="s">
        <v>2448</v>
      </c>
      <c r="H580" s="230">
        <v>4</v>
      </c>
      <c r="I580" s="230">
        <v>1</v>
      </c>
      <c r="J580" s="230" t="s">
        <v>2122</v>
      </c>
      <c r="K580" s="222">
        <v>3703.2</v>
      </c>
      <c r="L580" s="230" t="s">
        <v>2122</v>
      </c>
      <c r="M580" s="222">
        <v>96341</v>
      </c>
      <c r="N580" s="222">
        <v>96341</v>
      </c>
      <c r="O580" s="222">
        <v>0</v>
      </c>
      <c r="P580" s="222">
        <v>0</v>
      </c>
      <c r="Q580" s="222">
        <v>0</v>
      </c>
      <c r="R580" s="372">
        <v>44927</v>
      </c>
      <c r="S580" s="372">
        <v>45291</v>
      </c>
      <c r="U580" s="373"/>
    </row>
    <row r="581" spans="1:21" ht="20.25" x14ac:dyDescent="0.3">
      <c r="A581" s="230">
        <v>563</v>
      </c>
      <c r="B581" s="233" t="s">
        <v>3358</v>
      </c>
      <c r="C581" s="230">
        <v>35055</v>
      </c>
      <c r="D581" s="230" t="s">
        <v>1896</v>
      </c>
      <c r="E581" s="230">
        <v>1964</v>
      </c>
      <c r="F581" s="230" t="s">
        <v>2122</v>
      </c>
      <c r="G581" s="371" t="s">
        <v>2088</v>
      </c>
      <c r="H581" s="230">
        <v>5</v>
      </c>
      <c r="I581" s="230">
        <v>3</v>
      </c>
      <c r="J581" s="230" t="s">
        <v>2122</v>
      </c>
      <c r="K581" s="222">
        <v>4131.3999999999996</v>
      </c>
      <c r="L581" s="222">
        <v>2572.5</v>
      </c>
      <c r="M581" s="222">
        <v>4757876.05</v>
      </c>
      <c r="N581" s="222">
        <v>4757876.05</v>
      </c>
      <c r="O581" s="222">
        <v>0</v>
      </c>
      <c r="P581" s="222">
        <v>0</v>
      </c>
      <c r="Q581" s="222">
        <v>0</v>
      </c>
      <c r="R581" s="372">
        <v>44927</v>
      </c>
      <c r="S581" s="372">
        <v>45291</v>
      </c>
      <c r="U581" s="373"/>
    </row>
    <row r="582" spans="1:21" ht="20.25" x14ac:dyDescent="0.3">
      <c r="A582" s="230">
        <v>564</v>
      </c>
      <c r="B582" s="233" t="s">
        <v>2213</v>
      </c>
      <c r="C582" s="230">
        <v>35146</v>
      </c>
      <c r="D582" s="230" t="s">
        <v>1896</v>
      </c>
      <c r="E582" s="230">
        <v>1962</v>
      </c>
      <c r="F582" s="230" t="s">
        <v>2122</v>
      </c>
      <c r="G582" s="371" t="s">
        <v>2089</v>
      </c>
      <c r="H582" s="230">
        <v>4</v>
      </c>
      <c r="I582" s="230">
        <v>2</v>
      </c>
      <c r="J582" s="230" t="s">
        <v>2122</v>
      </c>
      <c r="K582" s="222">
        <v>1698.8</v>
      </c>
      <c r="L582" s="222">
        <v>1251.2</v>
      </c>
      <c r="M582" s="222">
        <v>283239.68000000005</v>
      </c>
      <c r="N582" s="222">
        <v>283239.68000000005</v>
      </c>
      <c r="O582" s="222">
        <v>0</v>
      </c>
      <c r="P582" s="222">
        <v>0</v>
      </c>
      <c r="Q582" s="222">
        <v>0</v>
      </c>
      <c r="R582" s="372">
        <v>44927</v>
      </c>
      <c r="S582" s="372">
        <v>45291</v>
      </c>
      <c r="U582" s="373"/>
    </row>
    <row r="583" spans="1:21" ht="20.25" x14ac:dyDescent="0.3">
      <c r="A583" s="230">
        <v>565</v>
      </c>
      <c r="B583" s="233" t="s">
        <v>2224</v>
      </c>
      <c r="C583" s="230">
        <v>35163</v>
      </c>
      <c r="D583" s="230" t="s">
        <v>1896</v>
      </c>
      <c r="E583" s="230">
        <v>1968</v>
      </c>
      <c r="F583" s="230" t="s">
        <v>2122</v>
      </c>
      <c r="G583" s="371" t="s">
        <v>2089</v>
      </c>
      <c r="H583" s="230">
        <v>4</v>
      </c>
      <c r="I583" s="230">
        <v>3</v>
      </c>
      <c r="J583" s="230" t="s">
        <v>2122</v>
      </c>
      <c r="K583" s="222">
        <v>3715.5</v>
      </c>
      <c r="L583" s="222">
        <v>2063.6999999999998</v>
      </c>
      <c r="M583" s="222">
        <v>8701719.1099999994</v>
      </c>
      <c r="N583" s="222">
        <v>8701719.1099999994</v>
      </c>
      <c r="O583" s="222">
        <v>0</v>
      </c>
      <c r="P583" s="222">
        <v>0</v>
      </c>
      <c r="Q583" s="222">
        <v>0</v>
      </c>
      <c r="R583" s="372">
        <v>44927</v>
      </c>
      <c r="S583" s="372">
        <v>45291</v>
      </c>
      <c r="U583" s="373"/>
    </row>
    <row r="584" spans="1:21" ht="20.25" x14ac:dyDescent="0.3">
      <c r="A584" s="230">
        <v>566</v>
      </c>
      <c r="B584" s="233" t="s">
        <v>1819</v>
      </c>
      <c r="C584" s="230">
        <v>35182</v>
      </c>
      <c r="D584" s="230" t="s">
        <v>1896</v>
      </c>
      <c r="E584" s="230">
        <v>1993</v>
      </c>
      <c r="F584" s="230" t="s">
        <v>2122</v>
      </c>
      <c r="G584" s="371" t="s">
        <v>2088</v>
      </c>
      <c r="H584" s="230">
        <v>9</v>
      </c>
      <c r="I584" s="230">
        <v>3</v>
      </c>
      <c r="J584" s="230">
        <v>3</v>
      </c>
      <c r="K584" s="222">
        <v>7456.9</v>
      </c>
      <c r="L584" s="222">
        <v>5609</v>
      </c>
      <c r="M584" s="222">
        <v>6609440.870000001</v>
      </c>
      <c r="N584" s="222">
        <v>6609440.870000001</v>
      </c>
      <c r="O584" s="222">
        <v>0</v>
      </c>
      <c r="P584" s="222">
        <v>0</v>
      </c>
      <c r="Q584" s="222">
        <v>0</v>
      </c>
      <c r="R584" s="372">
        <v>44927</v>
      </c>
      <c r="S584" s="372">
        <v>45291</v>
      </c>
      <c r="U584" s="373"/>
    </row>
    <row r="585" spans="1:21" ht="20.25" x14ac:dyDescent="0.3">
      <c r="A585" s="230">
        <v>567</v>
      </c>
      <c r="B585" s="225" t="s">
        <v>1706</v>
      </c>
      <c r="C585" s="230">
        <v>54906</v>
      </c>
      <c r="D585" s="230" t="s">
        <v>1896</v>
      </c>
      <c r="E585" s="230">
        <v>1880</v>
      </c>
      <c r="F585" s="230" t="s">
        <v>2122</v>
      </c>
      <c r="G585" s="371" t="s">
        <v>2089</v>
      </c>
      <c r="H585" s="230">
        <v>2</v>
      </c>
      <c r="I585" s="230">
        <v>1</v>
      </c>
      <c r="J585" s="230" t="s">
        <v>2122</v>
      </c>
      <c r="K585" s="222">
        <v>1316.7</v>
      </c>
      <c r="L585" s="222">
        <v>1316.7</v>
      </c>
      <c r="M585" s="222">
        <v>241697.84</v>
      </c>
      <c r="N585" s="222">
        <v>241697.84</v>
      </c>
      <c r="O585" s="222">
        <v>0</v>
      </c>
      <c r="P585" s="222">
        <v>0</v>
      </c>
      <c r="Q585" s="222">
        <v>0</v>
      </c>
      <c r="R585" s="372">
        <v>44927</v>
      </c>
      <c r="S585" s="372">
        <v>45291</v>
      </c>
      <c r="U585" s="373"/>
    </row>
    <row r="586" spans="1:21" ht="20.25" x14ac:dyDescent="0.3">
      <c r="A586" s="230">
        <v>568</v>
      </c>
      <c r="B586" s="233" t="s">
        <v>2218</v>
      </c>
      <c r="C586" s="230">
        <v>35283</v>
      </c>
      <c r="D586" s="230" t="s">
        <v>1896</v>
      </c>
      <c r="E586" s="230">
        <v>1917</v>
      </c>
      <c r="F586" s="230" t="s">
        <v>2122</v>
      </c>
      <c r="G586" s="371" t="s">
        <v>2089</v>
      </c>
      <c r="H586" s="230">
        <v>4</v>
      </c>
      <c r="I586" s="230">
        <v>3</v>
      </c>
      <c r="J586" s="230" t="s">
        <v>2122</v>
      </c>
      <c r="K586" s="222">
        <v>2105.1</v>
      </c>
      <c r="L586" s="222">
        <v>1809.3</v>
      </c>
      <c r="M586" s="222">
        <v>103273.54</v>
      </c>
      <c r="N586" s="222">
        <v>103273.54</v>
      </c>
      <c r="O586" s="222">
        <v>0</v>
      </c>
      <c r="P586" s="222">
        <v>0</v>
      </c>
      <c r="Q586" s="222">
        <v>0</v>
      </c>
      <c r="R586" s="372">
        <v>44927</v>
      </c>
      <c r="S586" s="372">
        <v>45291</v>
      </c>
      <c r="U586" s="373"/>
    </row>
    <row r="587" spans="1:21" ht="20.25" x14ac:dyDescent="0.3">
      <c r="A587" s="230">
        <v>569</v>
      </c>
      <c r="B587" s="233" t="s">
        <v>2192</v>
      </c>
      <c r="C587" s="230">
        <v>35404</v>
      </c>
      <c r="D587" s="230" t="s">
        <v>1896</v>
      </c>
      <c r="E587" s="230">
        <v>1966</v>
      </c>
      <c r="F587" s="230" t="s">
        <v>2122</v>
      </c>
      <c r="G587" s="371" t="s">
        <v>2088</v>
      </c>
      <c r="H587" s="230">
        <v>4</v>
      </c>
      <c r="I587" s="230">
        <v>3</v>
      </c>
      <c r="J587" s="230" t="s">
        <v>2122</v>
      </c>
      <c r="K587" s="222">
        <v>2278.4</v>
      </c>
      <c r="L587" s="222">
        <v>2278.4</v>
      </c>
      <c r="M587" s="222">
        <v>1022241.5</v>
      </c>
      <c r="N587" s="222">
        <v>1022241.5</v>
      </c>
      <c r="O587" s="222">
        <v>0</v>
      </c>
      <c r="P587" s="222">
        <v>0</v>
      </c>
      <c r="Q587" s="222">
        <v>0</v>
      </c>
      <c r="R587" s="372">
        <v>44927</v>
      </c>
      <c r="S587" s="372">
        <v>45291</v>
      </c>
      <c r="U587" s="373"/>
    </row>
    <row r="588" spans="1:21" ht="20.25" x14ac:dyDescent="0.3">
      <c r="A588" s="230">
        <v>570</v>
      </c>
      <c r="B588" s="233" t="s">
        <v>2194</v>
      </c>
      <c r="C588" s="230">
        <v>35578</v>
      </c>
      <c r="D588" s="230" t="s">
        <v>1896</v>
      </c>
      <c r="E588" s="230">
        <v>1960</v>
      </c>
      <c r="F588" s="230" t="s">
        <v>2122</v>
      </c>
      <c r="G588" s="371" t="s">
        <v>2089</v>
      </c>
      <c r="H588" s="230">
        <v>4</v>
      </c>
      <c r="I588" s="230">
        <v>5</v>
      </c>
      <c r="J588" s="230" t="s">
        <v>2122</v>
      </c>
      <c r="K588" s="222">
        <v>3608</v>
      </c>
      <c r="L588" s="222">
        <v>3337.7</v>
      </c>
      <c r="M588" s="222">
        <v>3933846.1100000003</v>
      </c>
      <c r="N588" s="222">
        <v>3933846.1100000003</v>
      </c>
      <c r="O588" s="222">
        <v>0</v>
      </c>
      <c r="P588" s="222">
        <v>0</v>
      </c>
      <c r="Q588" s="222">
        <v>0</v>
      </c>
      <c r="R588" s="372">
        <v>44927</v>
      </c>
      <c r="S588" s="372">
        <v>45291</v>
      </c>
      <c r="U588" s="373"/>
    </row>
    <row r="589" spans="1:21" ht="20.25" x14ac:dyDescent="0.3">
      <c r="A589" s="230">
        <v>571</v>
      </c>
      <c r="B589" s="233" t="s">
        <v>2389</v>
      </c>
      <c r="C589" s="230">
        <v>35581</v>
      </c>
      <c r="D589" s="230" t="s">
        <v>1896</v>
      </c>
      <c r="E589" s="230">
        <v>1911</v>
      </c>
      <c r="F589" s="230" t="s">
        <v>2122</v>
      </c>
      <c r="G589" s="371" t="s">
        <v>2094</v>
      </c>
      <c r="H589" s="230">
        <v>2</v>
      </c>
      <c r="I589" s="230">
        <v>1</v>
      </c>
      <c r="J589" s="230" t="s">
        <v>2122</v>
      </c>
      <c r="K589" s="222">
        <v>353.36</v>
      </c>
      <c r="L589" s="222">
        <v>316.60000000000002</v>
      </c>
      <c r="M589" s="222">
        <v>647223.6399999999</v>
      </c>
      <c r="N589" s="222">
        <v>647223.6399999999</v>
      </c>
      <c r="O589" s="222">
        <v>0</v>
      </c>
      <c r="P589" s="222">
        <v>0</v>
      </c>
      <c r="Q589" s="222">
        <v>0</v>
      </c>
      <c r="R589" s="372">
        <v>44927</v>
      </c>
      <c r="S589" s="372">
        <v>45291</v>
      </c>
      <c r="U589" s="373"/>
    </row>
    <row r="590" spans="1:21" ht="20.25" x14ac:dyDescent="0.3">
      <c r="A590" s="230">
        <v>572</v>
      </c>
      <c r="B590" s="233" t="s">
        <v>2391</v>
      </c>
      <c r="C590" s="230">
        <v>35588</v>
      </c>
      <c r="D590" s="230" t="s">
        <v>1896</v>
      </c>
      <c r="E590" s="230">
        <v>1917</v>
      </c>
      <c r="F590" s="230" t="s">
        <v>2122</v>
      </c>
      <c r="G590" s="371" t="s">
        <v>2094</v>
      </c>
      <c r="H590" s="230">
        <v>2</v>
      </c>
      <c r="I590" s="230">
        <v>1</v>
      </c>
      <c r="J590" s="230" t="s">
        <v>2122</v>
      </c>
      <c r="K590" s="222">
        <v>256.95999999999998</v>
      </c>
      <c r="L590" s="222">
        <v>256.95999999999998</v>
      </c>
      <c r="M590" s="222">
        <v>5306881.7100000009</v>
      </c>
      <c r="N590" s="222">
        <v>721907.28000000119</v>
      </c>
      <c r="O590" s="222">
        <v>4584974.43</v>
      </c>
      <c r="P590" s="222">
        <v>0</v>
      </c>
      <c r="Q590" s="222">
        <v>0</v>
      </c>
      <c r="R590" s="372">
        <v>44927</v>
      </c>
      <c r="S590" s="372">
        <v>45291</v>
      </c>
      <c r="U590" s="373"/>
    </row>
    <row r="591" spans="1:21" ht="20.25" x14ac:dyDescent="0.3">
      <c r="A591" s="230">
        <v>573</v>
      </c>
      <c r="B591" s="233" t="s">
        <v>2201</v>
      </c>
      <c r="C591" s="230">
        <v>35591</v>
      </c>
      <c r="D591" s="230" t="s">
        <v>1896</v>
      </c>
      <c r="E591" s="230">
        <v>1957</v>
      </c>
      <c r="F591" s="230" t="s">
        <v>2122</v>
      </c>
      <c r="G591" s="371" t="s">
        <v>2089</v>
      </c>
      <c r="H591" s="230">
        <v>4</v>
      </c>
      <c r="I591" s="230">
        <v>3</v>
      </c>
      <c r="J591" s="230" t="s">
        <v>2122</v>
      </c>
      <c r="K591" s="222">
        <v>2646.4</v>
      </c>
      <c r="L591" s="222">
        <v>2375.9</v>
      </c>
      <c r="M591" s="222">
        <v>553297.82000000007</v>
      </c>
      <c r="N591" s="222">
        <v>553297.82000000007</v>
      </c>
      <c r="O591" s="222">
        <v>0</v>
      </c>
      <c r="P591" s="222">
        <v>0</v>
      </c>
      <c r="Q591" s="222">
        <v>0</v>
      </c>
      <c r="R591" s="372">
        <v>44927</v>
      </c>
      <c r="S591" s="372">
        <v>45291</v>
      </c>
      <c r="U591" s="373"/>
    </row>
    <row r="592" spans="1:21" ht="20.25" x14ac:dyDescent="0.3">
      <c r="A592" s="230">
        <v>574</v>
      </c>
      <c r="B592" s="233" t="s">
        <v>2654</v>
      </c>
      <c r="C592" s="230">
        <v>35670</v>
      </c>
      <c r="D592" s="230" t="s">
        <v>1896</v>
      </c>
      <c r="E592" s="230">
        <v>1983</v>
      </c>
      <c r="F592" s="230" t="s">
        <v>2122</v>
      </c>
      <c r="G592" s="371" t="s">
        <v>2088</v>
      </c>
      <c r="H592" s="230">
        <v>9</v>
      </c>
      <c r="I592" s="230">
        <v>11</v>
      </c>
      <c r="J592" s="230" t="s">
        <v>2122</v>
      </c>
      <c r="K592" s="222">
        <v>29704.65</v>
      </c>
      <c r="L592" s="222">
        <v>21005.65</v>
      </c>
      <c r="M592" s="222">
        <v>33699627.940000005</v>
      </c>
      <c r="N592" s="222">
        <v>33699627.940000005</v>
      </c>
      <c r="O592" s="222">
        <v>0</v>
      </c>
      <c r="P592" s="222">
        <v>0</v>
      </c>
      <c r="Q592" s="222">
        <v>0</v>
      </c>
      <c r="R592" s="372">
        <v>44927</v>
      </c>
      <c r="S592" s="372">
        <v>45291</v>
      </c>
      <c r="U592" s="373"/>
    </row>
    <row r="593" spans="1:21" ht="20.25" x14ac:dyDescent="0.3">
      <c r="A593" s="230">
        <v>575</v>
      </c>
      <c r="B593" s="233" t="s">
        <v>2190</v>
      </c>
      <c r="C593" s="230">
        <v>35711</v>
      </c>
      <c r="D593" s="230" t="s">
        <v>1896</v>
      </c>
      <c r="E593" s="230">
        <v>1954</v>
      </c>
      <c r="F593" s="230" t="s">
        <v>2122</v>
      </c>
      <c r="G593" s="371" t="s">
        <v>2089</v>
      </c>
      <c r="H593" s="230">
        <v>3</v>
      </c>
      <c r="I593" s="230">
        <v>2</v>
      </c>
      <c r="J593" s="230" t="s">
        <v>2122</v>
      </c>
      <c r="K593" s="222">
        <v>992.2</v>
      </c>
      <c r="L593" s="222">
        <v>909.1</v>
      </c>
      <c r="M593" s="222">
        <v>348724.2699999999</v>
      </c>
      <c r="N593" s="222">
        <v>348724.2699999999</v>
      </c>
      <c r="O593" s="222">
        <v>0</v>
      </c>
      <c r="P593" s="222">
        <v>0</v>
      </c>
      <c r="Q593" s="222">
        <v>0</v>
      </c>
      <c r="R593" s="372">
        <v>44927</v>
      </c>
      <c r="S593" s="372">
        <v>45291</v>
      </c>
      <c r="U593" s="373"/>
    </row>
    <row r="594" spans="1:21" ht="24" customHeight="1" x14ac:dyDescent="0.3">
      <c r="A594" s="230">
        <v>576</v>
      </c>
      <c r="B594" s="233" t="s">
        <v>2755</v>
      </c>
      <c r="C594" s="230">
        <v>54932</v>
      </c>
      <c r="D594" s="230" t="s">
        <v>1897</v>
      </c>
      <c r="E594" s="230">
        <v>2015</v>
      </c>
      <c r="F594" s="230" t="s">
        <v>2122</v>
      </c>
      <c r="G594" s="371" t="s">
        <v>2448</v>
      </c>
      <c r="H594" s="230">
        <v>6</v>
      </c>
      <c r="I594" s="230">
        <v>1</v>
      </c>
      <c r="J594" s="230" t="s">
        <v>2122</v>
      </c>
      <c r="K594" s="222">
        <v>1106.4000000000001</v>
      </c>
      <c r="L594" s="230" t="s">
        <v>2122</v>
      </c>
      <c r="M594" s="222">
        <v>100000</v>
      </c>
      <c r="N594" s="222">
        <v>100000</v>
      </c>
      <c r="O594" s="222">
        <v>0</v>
      </c>
      <c r="P594" s="222">
        <v>0</v>
      </c>
      <c r="Q594" s="222">
        <v>0</v>
      </c>
      <c r="R594" s="372">
        <v>44927</v>
      </c>
      <c r="S594" s="372">
        <v>45291</v>
      </c>
      <c r="U594" s="373"/>
    </row>
    <row r="595" spans="1:21" ht="20.25" x14ac:dyDescent="0.3">
      <c r="A595" s="230">
        <v>577</v>
      </c>
      <c r="B595" s="233" t="s">
        <v>2173</v>
      </c>
      <c r="C595" s="230">
        <v>36075</v>
      </c>
      <c r="D595" s="230" t="s">
        <v>1896</v>
      </c>
      <c r="E595" s="230">
        <v>1962</v>
      </c>
      <c r="F595" s="230" t="s">
        <v>2122</v>
      </c>
      <c r="G595" s="371" t="s">
        <v>2089</v>
      </c>
      <c r="H595" s="230">
        <v>5</v>
      </c>
      <c r="I595" s="230">
        <v>5</v>
      </c>
      <c r="J595" s="230" t="s">
        <v>2122</v>
      </c>
      <c r="K595" s="222">
        <v>5719.9</v>
      </c>
      <c r="L595" s="222">
        <v>4354.6000000000004</v>
      </c>
      <c r="M595" s="222">
        <v>94526.399999999994</v>
      </c>
      <c r="N595" s="222">
        <v>94526.399999999994</v>
      </c>
      <c r="O595" s="222">
        <v>0</v>
      </c>
      <c r="P595" s="222">
        <v>0</v>
      </c>
      <c r="Q595" s="222">
        <v>0</v>
      </c>
      <c r="R595" s="372">
        <v>44927</v>
      </c>
      <c r="S595" s="372">
        <v>45291</v>
      </c>
      <c r="U595" s="373"/>
    </row>
    <row r="596" spans="1:21" ht="20.25" x14ac:dyDescent="0.3">
      <c r="A596" s="230">
        <v>578</v>
      </c>
      <c r="B596" s="233" t="s">
        <v>2199</v>
      </c>
      <c r="C596" s="230">
        <v>36169</v>
      </c>
      <c r="D596" s="230" t="s">
        <v>1896</v>
      </c>
      <c r="E596" s="230">
        <v>1955</v>
      </c>
      <c r="F596" s="230" t="s">
        <v>2122</v>
      </c>
      <c r="G596" s="371" t="s">
        <v>2089</v>
      </c>
      <c r="H596" s="230">
        <v>3</v>
      </c>
      <c r="I596" s="230">
        <v>3</v>
      </c>
      <c r="J596" s="230" t="s">
        <v>2122</v>
      </c>
      <c r="K596" s="222">
        <v>2035.8</v>
      </c>
      <c r="L596" s="222">
        <v>1289.2</v>
      </c>
      <c r="M596" s="222">
        <v>2896224.2500000005</v>
      </c>
      <c r="N596" s="222">
        <v>2896224.2500000005</v>
      </c>
      <c r="O596" s="222">
        <v>0</v>
      </c>
      <c r="P596" s="222">
        <v>0</v>
      </c>
      <c r="Q596" s="222">
        <v>0</v>
      </c>
      <c r="R596" s="372">
        <v>44927</v>
      </c>
      <c r="S596" s="372">
        <v>45291</v>
      </c>
      <c r="U596" s="373"/>
    </row>
    <row r="597" spans="1:21" ht="20.25" x14ac:dyDescent="0.3">
      <c r="A597" s="230">
        <v>579</v>
      </c>
      <c r="B597" s="225" t="s">
        <v>2362</v>
      </c>
      <c r="C597" s="230">
        <v>36220</v>
      </c>
      <c r="D597" s="230" t="s">
        <v>1896</v>
      </c>
      <c r="E597" s="230">
        <v>1935</v>
      </c>
      <c r="F597" s="230" t="s">
        <v>2122</v>
      </c>
      <c r="G597" s="371" t="s">
        <v>2089</v>
      </c>
      <c r="H597" s="230">
        <v>4</v>
      </c>
      <c r="I597" s="230">
        <v>3</v>
      </c>
      <c r="J597" s="230" t="s">
        <v>2122</v>
      </c>
      <c r="K597" s="222">
        <v>2778.49</v>
      </c>
      <c r="L597" s="222">
        <v>2451.1</v>
      </c>
      <c r="M597" s="222">
        <v>4399640.12</v>
      </c>
      <c r="N597" s="222">
        <v>4399640.12</v>
      </c>
      <c r="O597" s="222">
        <v>0</v>
      </c>
      <c r="P597" s="222">
        <v>0</v>
      </c>
      <c r="Q597" s="222">
        <v>0</v>
      </c>
      <c r="R597" s="372">
        <v>44927</v>
      </c>
      <c r="S597" s="372">
        <v>45291</v>
      </c>
      <c r="U597" s="373"/>
    </row>
    <row r="598" spans="1:21" ht="20.25" x14ac:dyDescent="0.3">
      <c r="A598" s="230">
        <v>580</v>
      </c>
      <c r="B598" s="233" t="s">
        <v>2170</v>
      </c>
      <c r="C598" s="230">
        <v>36347</v>
      </c>
      <c r="D598" s="230" t="s">
        <v>1896</v>
      </c>
      <c r="E598" s="230">
        <v>1962</v>
      </c>
      <c r="F598" s="230" t="s">
        <v>2122</v>
      </c>
      <c r="G598" s="371" t="s">
        <v>2089</v>
      </c>
      <c r="H598" s="230">
        <v>4</v>
      </c>
      <c r="I598" s="230">
        <v>3</v>
      </c>
      <c r="J598" s="230" t="s">
        <v>2122</v>
      </c>
      <c r="K598" s="222">
        <v>3928.1</v>
      </c>
      <c r="L598" s="222">
        <v>2357.3000000000002</v>
      </c>
      <c r="M598" s="222">
        <v>2416806.7599999998</v>
      </c>
      <c r="N598" s="222">
        <v>2416806.7599999998</v>
      </c>
      <c r="O598" s="222">
        <v>0</v>
      </c>
      <c r="P598" s="222">
        <v>0</v>
      </c>
      <c r="Q598" s="222">
        <v>0</v>
      </c>
      <c r="R598" s="372">
        <v>44927</v>
      </c>
      <c r="S598" s="372">
        <v>45291</v>
      </c>
      <c r="U598" s="373"/>
    </row>
    <row r="599" spans="1:21" ht="20.25" x14ac:dyDescent="0.3">
      <c r="A599" s="230">
        <v>581</v>
      </c>
      <c r="B599" s="233" t="s">
        <v>2656</v>
      </c>
      <c r="C599" s="230">
        <v>36362</v>
      </c>
      <c r="D599" s="230" t="s">
        <v>1896</v>
      </c>
      <c r="E599" s="230">
        <v>1963</v>
      </c>
      <c r="F599" s="230" t="s">
        <v>2122</v>
      </c>
      <c r="G599" s="371" t="s">
        <v>2088</v>
      </c>
      <c r="H599" s="230">
        <v>5</v>
      </c>
      <c r="I599" s="230">
        <v>6</v>
      </c>
      <c r="J599" s="230" t="s">
        <v>2122</v>
      </c>
      <c r="K599" s="222">
        <v>8484.7000000000007</v>
      </c>
      <c r="L599" s="222">
        <v>5344.7</v>
      </c>
      <c r="M599" s="222">
        <v>870100.73</v>
      </c>
      <c r="N599" s="222">
        <v>870100.73</v>
      </c>
      <c r="O599" s="222">
        <v>0</v>
      </c>
      <c r="P599" s="222">
        <v>0</v>
      </c>
      <c r="Q599" s="222">
        <v>0</v>
      </c>
      <c r="R599" s="372">
        <v>44927</v>
      </c>
      <c r="S599" s="372">
        <v>45291</v>
      </c>
      <c r="U599" s="373"/>
    </row>
    <row r="600" spans="1:21" ht="20.25" x14ac:dyDescent="0.3">
      <c r="A600" s="230">
        <v>582</v>
      </c>
      <c r="B600" s="233" t="s">
        <v>3359</v>
      </c>
      <c r="C600" s="230">
        <v>36376</v>
      </c>
      <c r="D600" s="230" t="s">
        <v>1896</v>
      </c>
      <c r="E600" s="230">
        <v>1964</v>
      </c>
      <c r="F600" s="230" t="s">
        <v>2122</v>
      </c>
      <c r="G600" s="371" t="s">
        <v>2088</v>
      </c>
      <c r="H600" s="230">
        <v>5</v>
      </c>
      <c r="I600" s="230">
        <v>6</v>
      </c>
      <c r="J600" s="230" t="s">
        <v>2122</v>
      </c>
      <c r="K600" s="222">
        <v>8419.4</v>
      </c>
      <c r="L600" s="222">
        <v>5293</v>
      </c>
      <c r="M600" s="222">
        <v>3388176.1599999997</v>
      </c>
      <c r="N600" s="222">
        <v>3388176.1599999997</v>
      </c>
      <c r="O600" s="222">
        <v>0</v>
      </c>
      <c r="P600" s="222">
        <v>0</v>
      </c>
      <c r="Q600" s="222">
        <v>0</v>
      </c>
      <c r="R600" s="372">
        <v>44927</v>
      </c>
      <c r="S600" s="372">
        <v>45291</v>
      </c>
      <c r="U600" s="373"/>
    </row>
    <row r="601" spans="1:21" ht="20.25" x14ac:dyDescent="0.3">
      <c r="A601" s="230">
        <v>583</v>
      </c>
      <c r="B601" s="233" t="s">
        <v>2227</v>
      </c>
      <c r="C601" s="230">
        <v>36277</v>
      </c>
      <c r="D601" s="230" t="s">
        <v>1896</v>
      </c>
      <c r="E601" s="230">
        <v>1954</v>
      </c>
      <c r="F601" s="230" t="s">
        <v>2122</v>
      </c>
      <c r="G601" s="371" t="s">
        <v>2089</v>
      </c>
      <c r="H601" s="230">
        <v>2</v>
      </c>
      <c r="I601" s="230">
        <v>1</v>
      </c>
      <c r="J601" s="230" t="s">
        <v>2122</v>
      </c>
      <c r="K601" s="222">
        <v>1008.9</v>
      </c>
      <c r="L601" s="222">
        <v>672.6</v>
      </c>
      <c r="M601" s="222">
        <v>182736.16999999998</v>
      </c>
      <c r="N601" s="222">
        <v>182736.16999999998</v>
      </c>
      <c r="O601" s="222">
        <v>0</v>
      </c>
      <c r="P601" s="222">
        <v>0</v>
      </c>
      <c r="Q601" s="222">
        <v>0</v>
      </c>
      <c r="R601" s="372">
        <v>44927</v>
      </c>
      <c r="S601" s="372">
        <v>45291</v>
      </c>
      <c r="U601" s="373"/>
    </row>
    <row r="602" spans="1:21" ht="20.25" x14ac:dyDescent="0.3">
      <c r="A602" s="230">
        <v>584</v>
      </c>
      <c r="B602" s="225" t="s">
        <v>414</v>
      </c>
      <c r="C602" s="230">
        <v>55459</v>
      </c>
      <c r="D602" s="230" t="s">
        <v>1896</v>
      </c>
      <c r="E602" s="230">
        <v>1961</v>
      </c>
      <c r="F602" s="230" t="s">
        <v>2122</v>
      </c>
      <c r="G602" s="371" t="s">
        <v>2450</v>
      </c>
      <c r="H602" s="230">
        <v>2</v>
      </c>
      <c r="I602" s="230">
        <v>1</v>
      </c>
      <c r="J602" s="230" t="s">
        <v>2122</v>
      </c>
      <c r="K602" s="222">
        <v>414.4</v>
      </c>
      <c r="L602" s="222">
        <v>285.7</v>
      </c>
      <c r="M602" s="222">
        <v>692888.5199999999</v>
      </c>
      <c r="N602" s="222">
        <v>692888.5199999999</v>
      </c>
      <c r="O602" s="222">
        <v>0</v>
      </c>
      <c r="P602" s="222">
        <v>0</v>
      </c>
      <c r="Q602" s="222">
        <v>0</v>
      </c>
      <c r="R602" s="372">
        <v>44927</v>
      </c>
      <c r="S602" s="372">
        <v>45291</v>
      </c>
      <c r="U602" s="373"/>
    </row>
    <row r="603" spans="1:21" ht="20.25" x14ac:dyDescent="0.3">
      <c r="A603" s="230">
        <v>585</v>
      </c>
      <c r="B603" s="233" t="s">
        <v>2204</v>
      </c>
      <c r="C603" s="230">
        <v>36502</v>
      </c>
      <c r="D603" s="230" t="s">
        <v>1896</v>
      </c>
      <c r="E603" s="230">
        <v>1972</v>
      </c>
      <c r="F603" s="230" t="s">
        <v>2122</v>
      </c>
      <c r="G603" s="371" t="s">
        <v>2088</v>
      </c>
      <c r="H603" s="230">
        <v>5</v>
      </c>
      <c r="I603" s="230">
        <v>4</v>
      </c>
      <c r="J603" s="230" t="s">
        <v>2122</v>
      </c>
      <c r="K603" s="222">
        <v>6225.9</v>
      </c>
      <c r="L603" s="222">
        <v>3936.2</v>
      </c>
      <c r="M603" s="222">
        <v>15703206.729999999</v>
      </c>
      <c r="N603" s="222">
        <v>15703206.729999999</v>
      </c>
      <c r="O603" s="222">
        <v>0</v>
      </c>
      <c r="P603" s="222">
        <v>0</v>
      </c>
      <c r="Q603" s="222">
        <v>0</v>
      </c>
      <c r="R603" s="372">
        <v>44927</v>
      </c>
      <c r="S603" s="372">
        <v>45291</v>
      </c>
      <c r="U603" s="373"/>
    </row>
    <row r="604" spans="1:21" ht="20.25" x14ac:dyDescent="0.3">
      <c r="A604" s="230">
        <v>586</v>
      </c>
      <c r="B604" s="233" t="s">
        <v>2230</v>
      </c>
      <c r="C604" s="230">
        <v>36567</v>
      </c>
      <c r="D604" s="230" t="s">
        <v>1896</v>
      </c>
      <c r="E604" s="230">
        <v>1960</v>
      </c>
      <c r="F604" s="230" t="s">
        <v>2122</v>
      </c>
      <c r="G604" s="371" t="s">
        <v>2089</v>
      </c>
      <c r="H604" s="230">
        <v>4</v>
      </c>
      <c r="I604" s="230">
        <v>3</v>
      </c>
      <c r="J604" s="230" t="s">
        <v>2122</v>
      </c>
      <c r="K604" s="222">
        <v>2812.4</v>
      </c>
      <c r="L604" s="222">
        <v>1969.5</v>
      </c>
      <c r="M604" s="222">
        <v>336390.11000000004</v>
      </c>
      <c r="N604" s="222">
        <v>336390.11000000004</v>
      </c>
      <c r="O604" s="222">
        <v>0</v>
      </c>
      <c r="P604" s="222">
        <v>0</v>
      </c>
      <c r="Q604" s="222">
        <v>0</v>
      </c>
      <c r="R604" s="372">
        <v>44927</v>
      </c>
      <c r="S604" s="372">
        <v>45291</v>
      </c>
      <c r="U604" s="373"/>
    </row>
    <row r="605" spans="1:21" ht="20.25" x14ac:dyDescent="0.3">
      <c r="A605" s="230">
        <v>587</v>
      </c>
      <c r="B605" s="233" t="s">
        <v>2203</v>
      </c>
      <c r="C605" s="230">
        <v>36583</v>
      </c>
      <c r="D605" s="230" t="s">
        <v>1896</v>
      </c>
      <c r="E605" s="230">
        <v>1958</v>
      </c>
      <c r="F605" s="230" t="s">
        <v>2122</v>
      </c>
      <c r="G605" s="371" t="s">
        <v>2089</v>
      </c>
      <c r="H605" s="230">
        <v>4</v>
      </c>
      <c r="I605" s="230">
        <v>2</v>
      </c>
      <c r="J605" s="230" t="s">
        <v>2122</v>
      </c>
      <c r="K605" s="222">
        <v>1603.2</v>
      </c>
      <c r="L605" s="222">
        <v>1241.9000000000001</v>
      </c>
      <c r="M605" s="222">
        <v>73111.199999999997</v>
      </c>
      <c r="N605" s="222">
        <v>73111.199999999997</v>
      </c>
      <c r="O605" s="222">
        <v>0</v>
      </c>
      <c r="P605" s="222">
        <v>0</v>
      </c>
      <c r="Q605" s="222">
        <v>0</v>
      </c>
      <c r="R605" s="372">
        <v>44927</v>
      </c>
      <c r="S605" s="372">
        <v>45291</v>
      </c>
      <c r="U605" s="373"/>
    </row>
    <row r="606" spans="1:21" ht="20.25" x14ac:dyDescent="0.3">
      <c r="A606" s="230">
        <v>588</v>
      </c>
      <c r="B606" s="233" t="s">
        <v>2235</v>
      </c>
      <c r="C606" s="230">
        <v>36558</v>
      </c>
      <c r="D606" s="230" t="s">
        <v>1896</v>
      </c>
      <c r="E606" s="230">
        <v>1961</v>
      </c>
      <c r="F606" s="230" t="s">
        <v>2122</v>
      </c>
      <c r="G606" s="371" t="s">
        <v>2088</v>
      </c>
      <c r="H606" s="230">
        <v>5</v>
      </c>
      <c r="I606" s="230">
        <v>4</v>
      </c>
      <c r="J606" s="230" t="s">
        <v>2122</v>
      </c>
      <c r="K606" s="222">
        <v>5763.9</v>
      </c>
      <c r="L606" s="222">
        <v>3641.1</v>
      </c>
      <c r="M606" s="222">
        <v>291812.51</v>
      </c>
      <c r="N606" s="222">
        <v>291812.51</v>
      </c>
      <c r="O606" s="222">
        <v>0</v>
      </c>
      <c r="P606" s="222">
        <v>0</v>
      </c>
      <c r="Q606" s="222">
        <v>0</v>
      </c>
      <c r="R606" s="372">
        <v>44927</v>
      </c>
      <c r="S606" s="372">
        <v>45291</v>
      </c>
      <c r="U606" s="373"/>
    </row>
    <row r="607" spans="1:21" ht="20.25" x14ac:dyDescent="0.3">
      <c r="A607" s="230">
        <v>589</v>
      </c>
      <c r="B607" s="233" t="s">
        <v>1834</v>
      </c>
      <c r="C607" s="230">
        <v>36566</v>
      </c>
      <c r="D607" s="230" t="s">
        <v>1896</v>
      </c>
      <c r="E607" s="230">
        <v>1968</v>
      </c>
      <c r="F607" s="230" t="s">
        <v>2122</v>
      </c>
      <c r="G607" s="371" t="s">
        <v>2088</v>
      </c>
      <c r="H607" s="230">
        <v>5</v>
      </c>
      <c r="I607" s="230">
        <v>4</v>
      </c>
      <c r="J607" s="230" t="s">
        <v>2122</v>
      </c>
      <c r="K607" s="222">
        <v>5733.1</v>
      </c>
      <c r="L607" s="222">
        <v>3625.1</v>
      </c>
      <c r="M607" s="222">
        <v>291948.13</v>
      </c>
      <c r="N607" s="222">
        <v>291948.13</v>
      </c>
      <c r="O607" s="222">
        <v>0</v>
      </c>
      <c r="P607" s="222">
        <v>0</v>
      </c>
      <c r="Q607" s="222">
        <v>0</v>
      </c>
      <c r="R607" s="372">
        <v>44927</v>
      </c>
      <c r="S607" s="372">
        <v>45291</v>
      </c>
      <c r="U607" s="373"/>
    </row>
    <row r="608" spans="1:21" ht="20.25" x14ac:dyDescent="0.3">
      <c r="A608" s="230">
        <v>590</v>
      </c>
      <c r="B608" s="233" t="s">
        <v>2220</v>
      </c>
      <c r="C608" s="230">
        <v>36631</v>
      </c>
      <c r="D608" s="230" t="s">
        <v>1896</v>
      </c>
      <c r="E608" s="230">
        <v>1964</v>
      </c>
      <c r="F608" s="230" t="s">
        <v>2122</v>
      </c>
      <c r="G608" s="371" t="s">
        <v>2089</v>
      </c>
      <c r="H608" s="230">
        <v>5</v>
      </c>
      <c r="I608" s="230">
        <v>3</v>
      </c>
      <c r="J608" s="230" t="s">
        <v>2122</v>
      </c>
      <c r="K608" s="222">
        <v>4009.6</v>
      </c>
      <c r="L608" s="222">
        <v>2611.1999999999998</v>
      </c>
      <c r="M608" s="222">
        <v>1180818.1000000001</v>
      </c>
      <c r="N608" s="222">
        <v>1180818.1000000001</v>
      </c>
      <c r="O608" s="222">
        <v>0</v>
      </c>
      <c r="P608" s="222">
        <v>0</v>
      </c>
      <c r="Q608" s="222">
        <v>0</v>
      </c>
      <c r="R608" s="372">
        <v>44927</v>
      </c>
      <c r="S608" s="372">
        <v>45291</v>
      </c>
      <c r="U608" s="373"/>
    </row>
    <row r="609" spans="1:24" ht="20.25" x14ac:dyDescent="0.3">
      <c r="A609" s="230">
        <v>591</v>
      </c>
      <c r="B609" s="233" t="s">
        <v>2191</v>
      </c>
      <c r="C609" s="230">
        <v>36636</v>
      </c>
      <c r="D609" s="230" t="s">
        <v>1896</v>
      </c>
      <c r="E609" s="230">
        <v>1937</v>
      </c>
      <c r="F609" s="230" t="s">
        <v>2122</v>
      </c>
      <c r="G609" s="371" t="s">
        <v>2089</v>
      </c>
      <c r="H609" s="230">
        <v>3</v>
      </c>
      <c r="I609" s="230">
        <v>4</v>
      </c>
      <c r="J609" s="230" t="s">
        <v>2122</v>
      </c>
      <c r="K609" s="222">
        <v>2828.96</v>
      </c>
      <c r="L609" s="222">
        <v>2392.8000000000002</v>
      </c>
      <c r="M609" s="222">
        <v>5468923.5999999996</v>
      </c>
      <c r="N609" s="222">
        <v>5468923.5999999996</v>
      </c>
      <c r="O609" s="222">
        <v>0</v>
      </c>
      <c r="P609" s="222">
        <v>0</v>
      </c>
      <c r="Q609" s="222">
        <v>0</v>
      </c>
      <c r="R609" s="372">
        <v>44927</v>
      </c>
      <c r="S609" s="372">
        <v>45291</v>
      </c>
      <c r="U609" s="373"/>
    </row>
    <row r="610" spans="1:24" ht="20.25" x14ac:dyDescent="0.3">
      <c r="A610" s="230">
        <v>592</v>
      </c>
      <c r="B610" s="233" t="s">
        <v>2209</v>
      </c>
      <c r="C610" s="230">
        <v>36662</v>
      </c>
      <c r="D610" s="230" t="s">
        <v>1896</v>
      </c>
      <c r="E610" s="230">
        <v>1963</v>
      </c>
      <c r="F610" s="230" t="s">
        <v>2122</v>
      </c>
      <c r="G610" s="371" t="s">
        <v>2089</v>
      </c>
      <c r="H610" s="230">
        <v>4</v>
      </c>
      <c r="I610" s="230">
        <v>3</v>
      </c>
      <c r="J610" s="230" t="s">
        <v>2122</v>
      </c>
      <c r="K610" s="222">
        <v>3546.5</v>
      </c>
      <c r="L610" s="222">
        <v>1971.2</v>
      </c>
      <c r="M610" s="222">
        <v>131628.69999999998</v>
      </c>
      <c r="N610" s="222">
        <v>131628.69999999998</v>
      </c>
      <c r="O610" s="222">
        <v>0</v>
      </c>
      <c r="P610" s="222">
        <v>0</v>
      </c>
      <c r="Q610" s="222">
        <v>0</v>
      </c>
      <c r="R610" s="372">
        <v>44927</v>
      </c>
      <c r="S610" s="372">
        <v>45291</v>
      </c>
      <c r="U610" s="373"/>
    </row>
    <row r="611" spans="1:24" ht="20.25" x14ac:dyDescent="0.3">
      <c r="A611" s="230">
        <v>593</v>
      </c>
      <c r="B611" s="233" t="s">
        <v>2168</v>
      </c>
      <c r="C611" s="230">
        <v>36667</v>
      </c>
      <c r="D611" s="230" t="s">
        <v>1896</v>
      </c>
      <c r="E611" s="230">
        <v>1961</v>
      </c>
      <c r="F611" s="230" t="s">
        <v>2122</v>
      </c>
      <c r="G611" s="371" t="s">
        <v>2089</v>
      </c>
      <c r="H611" s="230">
        <v>4</v>
      </c>
      <c r="I611" s="230">
        <v>3</v>
      </c>
      <c r="J611" s="230" t="s">
        <v>2122</v>
      </c>
      <c r="K611" s="222">
        <v>2690.4</v>
      </c>
      <c r="L611" s="222">
        <v>2172.6</v>
      </c>
      <c r="M611" s="222">
        <v>2852476.96</v>
      </c>
      <c r="N611" s="222">
        <v>2852476.96</v>
      </c>
      <c r="O611" s="222">
        <v>0</v>
      </c>
      <c r="P611" s="222">
        <v>0</v>
      </c>
      <c r="Q611" s="222">
        <v>0</v>
      </c>
      <c r="R611" s="372">
        <v>44927</v>
      </c>
      <c r="S611" s="372">
        <v>45291</v>
      </c>
      <c r="U611" s="373"/>
    </row>
    <row r="612" spans="1:24" ht="20.25" x14ac:dyDescent="0.3">
      <c r="A612" s="230">
        <v>594</v>
      </c>
      <c r="B612" s="233" t="s">
        <v>2172</v>
      </c>
      <c r="C612" s="230">
        <v>36668</v>
      </c>
      <c r="D612" s="230" t="s">
        <v>1896</v>
      </c>
      <c r="E612" s="230">
        <v>1961</v>
      </c>
      <c r="F612" s="230" t="s">
        <v>2122</v>
      </c>
      <c r="G612" s="371" t="s">
        <v>2089</v>
      </c>
      <c r="H612" s="230">
        <v>4</v>
      </c>
      <c r="I612" s="230">
        <v>3</v>
      </c>
      <c r="J612" s="230" t="s">
        <v>2122</v>
      </c>
      <c r="K612" s="222">
        <v>2690.9</v>
      </c>
      <c r="L612" s="222">
        <v>2010.4</v>
      </c>
      <c r="M612" s="222">
        <v>2703007.2</v>
      </c>
      <c r="N612" s="222">
        <v>2703007.2</v>
      </c>
      <c r="O612" s="222">
        <v>0</v>
      </c>
      <c r="P612" s="222">
        <v>0</v>
      </c>
      <c r="Q612" s="222">
        <v>0</v>
      </c>
      <c r="R612" s="372">
        <v>44927</v>
      </c>
      <c r="S612" s="372">
        <v>45291</v>
      </c>
      <c r="U612" s="373"/>
    </row>
    <row r="613" spans="1:24" ht="20.25" x14ac:dyDescent="0.3">
      <c r="A613" s="230">
        <v>595</v>
      </c>
      <c r="B613" s="233" t="s">
        <v>2198</v>
      </c>
      <c r="C613" s="230">
        <v>36693</v>
      </c>
      <c r="D613" s="230" t="s">
        <v>1896</v>
      </c>
      <c r="E613" s="230">
        <v>1912</v>
      </c>
      <c r="F613" s="230" t="s">
        <v>2122</v>
      </c>
      <c r="G613" s="371" t="s">
        <v>2097</v>
      </c>
      <c r="H613" s="230">
        <v>2</v>
      </c>
      <c r="I613" s="230">
        <v>2</v>
      </c>
      <c r="J613" s="230" t="s">
        <v>2122</v>
      </c>
      <c r="K613" s="222">
        <v>939</v>
      </c>
      <c r="L613" s="222">
        <v>798.86</v>
      </c>
      <c r="M613" s="222">
        <v>13575116.609999999</v>
      </c>
      <c r="N613" s="222">
        <v>1512168.2899999991</v>
      </c>
      <c r="O613" s="222">
        <v>12062948.32</v>
      </c>
      <c r="P613" s="222">
        <v>0</v>
      </c>
      <c r="Q613" s="222">
        <v>0</v>
      </c>
      <c r="R613" s="372">
        <v>44927</v>
      </c>
      <c r="S613" s="372">
        <v>45291</v>
      </c>
      <c r="U613" s="373"/>
    </row>
    <row r="614" spans="1:24" ht="20.25" x14ac:dyDescent="0.3">
      <c r="A614" s="230">
        <v>596</v>
      </c>
      <c r="B614" s="233" t="s">
        <v>2169</v>
      </c>
      <c r="C614" s="230">
        <v>36700</v>
      </c>
      <c r="D614" s="230" t="s">
        <v>1896</v>
      </c>
      <c r="E614" s="230">
        <v>1963</v>
      </c>
      <c r="F614" s="230" t="s">
        <v>2122</v>
      </c>
      <c r="G614" s="371" t="s">
        <v>2089</v>
      </c>
      <c r="H614" s="230">
        <v>4</v>
      </c>
      <c r="I614" s="230">
        <v>3</v>
      </c>
      <c r="J614" s="230" t="s">
        <v>2122</v>
      </c>
      <c r="K614" s="222">
        <v>3547.2</v>
      </c>
      <c r="L614" s="222">
        <v>1982.4</v>
      </c>
      <c r="M614" s="222">
        <v>1447761.25</v>
      </c>
      <c r="N614" s="222">
        <v>1447761.25</v>
      </c>
      <c r="O614" s="222">
        <v>0</v>
      </c>
      <c r="P614" s="222">
        <v>0</v>
      </c>
      <c r="Q614" s="222">
        <v>0</v>
      </c>
      <c r="R614" s="372">
        <v>44927</v>
      </c>
      <c r="S614" s="372">
        <v>45291</v>
      </c>
      <c r="U614" s="373"/>
    </row>
    <row r="615" spans="1:24" ht="20.25" x14ac:dyDescent="0.3">
      <c r="A615" s="230">
        <v>597</v>
      </c>
      <c r="B615" s="233" t="s">
        <v>2231</v>
      </c>
      <c r="C615" s="230">
        <v>36735</v>
      </c>
      <c r="D615" s="230" t="s">
        <v>1896</v>
      </c>
      <c r="E615" s="230">
        <v>1965</v>
      </c>
      <c r="F615" s="230" t="s">
        <v>2122</v>
      </c>
      <c r="G615" s="371" t="s">
        <v>2089</v>
      </c>
      <c r="H615" s="230">
        <v>5</v>
      </c>
      <c r="I615" s="230">
        <v>4</v>
      </c>
      <c r="J615" s="230" t="s">
        <v>2122</v>
      </c>
      <c r="K615" s="222">
        <v>2600.7399999999998</v>
      </c>
      <c r="L615" s="222">
        <v>2291.4</v>
      </c>
      <c r="M615" s="222">
        <v>265647.59999999998</v>
      </c>
      <c r="N615" s="222">
        <v>265647.59999999998</v>
      </c>
      <c r="O615" s="222">
        <v>0</v>
      </c>
      <c r="P615" s="222">
        <v>0</v>
      </c>
      <c r="Q615" s="222">
        <v>0</v>
      </c>
      <c r="R615" s="372">
        <v>44927</v>
      </c>
      <c r="S615" s="372">
        <v>45291</v>
      </c>
      <c r="U615" s="373"/>
    </row>
    <row r="616" spans="1:24" ht="20.25" x14ac:dyDescent="0.3">
      <c r="A616" s="230">
        <v>598</v>
      </c>
      <c r="B616" s="233" t="s">
        <v>1820</v>
      </c>
      <c r="C616" s="230">
        <v>36852</v>
      </c>
      <c r="D616" s="230" t="s">
        <v>1896</v>
      </c>
      <c r="E616" s="230">
        <v>1992</v>
      </c>
      <c r="F616" s="230" t="s">
        <v>2122</v>
      </c>
      <c r="G616" s="371" t="s">
        <v>2088</v>
      </c>
      <c r="H616" s="230">
        <v>9</v>
      </c>
      <c r="I616" s="230">
        <v>2</v>
      </c>
      <c r="J616" s="230">
        <v>2</v>
      </c>
      <c r="K616" s="222">
        <v>5923.1</v>
      </c>
      <c r="L616" s="222">
        <v>3864.1</v>
      </c>
      <c r="M616" s="222">
        <v>4400729.9300000006</v>
      </c>
      <c r="N616" s="222">
        <v>4400729.9300000006</v>
      </c>
      <c r="O616" s="222">
        <v>0</v>
      </c>
      <c r="P616" s="222">
        <v>0</v>
      </c>
      <c r="Q616" s="222">
        <v>0</v>
      </c>
      <c r="R616" s="372">
        <v>44927</v>
      </c>
      <c r="S616" s="372">
        <v>45291</v>
      </c>
      <c r="U616" s="373"/>
    </row>
    <row r="617" spans="1:24" ht="20.25" x14ac:dyDescent="0.3">
      <c r="A617" s="230">
        <v>599</v>
      </c>
      <c r="B617" s="233" t="s">
        <v>1821</v>
      </c>
      <c r="C617" s="230">
        <v>36853</v>
      </c>
      <c r="D617" s="230" t="s">
        <v>1896</v>
      </c>
      <c r="E617" s="230">
        <v>1992</v>
      </c>
      <c r="F617" s="230" t="s">
        <v>2122</v>
      </c>
      <c r="G617" s="371" t="s">
        <v>2088</v>
      </c>
      <c r="H617" s="230">
        <v>9</v>
      </c>
      <c r="I617" s="230">
        <v>1</v>
      </c>
      <c r="J617" s="230">
        <v>1</v>
      </c>
      <c r="K617" s="222">
        <v>2761.2</v>
      </c>
      <c r="L617" s="222">
        <v>1782.8</v>
      </c>
      <c r="M617" s="222">
        <v>2205218.02</v>
      </c>
      <c r="N617" s="222">
        <v>2205218.02</v>
      </c>
      <c r="O617" s="222">
        <v>0</v>
      </c>
      <c r="P617" s="222">
        <v>0</v>
      </c>
      <c r="Q617" s="222">
        <v>0</v>
      </c>
      <c r="R617" s="372">
        <v>44927</v>
      </c>
      <c r="S617" s="372">
        <v>45291</v>
      </c>
      <c r="U617" s="373"/>
      <c r="X617" s="373"/>
    </row>
    <row r="618" spans="1:24" ht="20.25" x14ac:dyDescent="0.3">
      <c r="A618" s="230">
        <v>600</v>
      </c>
      <c r="B618" s="233" t="s">
        <v>2212</v>
      </c>
      <c r="C618" s="230">
        <v>36828</v>
      </c>
      <c r="D618" s="230" t="s">
        <v>1896</v>
      </c>
      <c r="E618" s="230">
        <v>1969</v>
      </c>
      <c r="F618" s="230" t="s">
        <v>2122</v>
      </c>
      <c r="G618" s="371" t="s">
        <v>2088</v>
      </c>
      <c r="H618" s="230">
        <v>4</v>
      </c>
      <c r="I618" s="230">
        <v>3</v>
      </c>
      <c r="J618" s="230" t="s">
        <v>2122</v>
      </c>
      <c r="K618" s="222">
        <v>3555.7</v>
      </c>
      <c r="L618" s="222">
        <v>2046.6</v>
      </c>
      <c r="M618" s="222">
        <v>925687.3</v>
      </c>
      <c r="N618" s="222">
        <v>925687.3</v>
      </c>
      <c r="O618" s="222">
        <v>0</v>
      </c>
      <c r="P618" s="222">
        <v>0</v>
      </c>
      <c r="Q618" s="222">
        <v>0</v>
      </c>
      <c r="R618" s="372">
        <v>44927</v>
      </c>
      <c r="S618" s="372">
        <v>45291</v>
      </c>
      <c r="U618" s="373"/>
    </row>
    <row r="619" spans="1:24" ht="20.25" x14ac:dyDescent="0.3">
      <c r="A619" s="230">
        <v>601</v>
      </c>
      <c r="B619" s="233" t="s">
        <v>2525</v>
      </c>
      <c r="C619" s="230">
        <v>36892</v>
      </c>
      <c r="D619" s="230" t="s">
        <v>1896</v>
      </c>
      <c r="E619" s="230">
        <v>1994</v>
      </c>
      <c r="F619" s="230" t="s">
        <v>2122</v>
      </c>
      <c r="G619" s="371" t="s">
        <v>2088</v>
      </c>
      <c r="H619" s="230">
        <v>9</v>
      </c>
      <c r="I619" s="230">
        <v>1</v>
      </c>
      <c r="J619" s="230">
        <v>1</v>
      </c>
      <c r="K619" s="222">
        <v>2792</v>
      </c>
      <c r="L619" s="222">
        <v>2071.3000000000002</v>
      </c>
      <c r="M619" s="222">
        <v>2054964.91</v>
      </c>
      <c r="N619" s="222">
        <v>2054964.91</v>
      </c>
      <c r="O619" s="222">
        <v>0</v>
      </c>
      <c r="P619" s="222">
        <v>0</v>
      </c>
      <c r="Q619" s="222">
        <v>0</v>
      </c>
      <c r="R619" s="372">
        <v>44927</v>
      </c>
      <c r="S619" s="372">
        <v>45291</v>
      </c>
      <c r="U619" s="373"/>
    </row>
    <row r="620" spans="1:24" ht="20.25" x14ac:dyDescent="0.3">
      <c r="A620" s="230">
        <v>602</v>
      </c>
      <c r="B620" s="225" t="s">
        <v>443</v>
      </c>
      <c r="C620" s="230">
        <v>56039</v>
      </c>
      <c r="D620" s="230" t="s">
        <v>1896</v>
      </c>
      <c r="E620" s="230">
        <v>1995</v>
      </c>
      <c r="F620" s="230" t="s">
        <v>2122</v>
      </c>
      <c r="G620" s="371" t="s">
        <v>2098</v>
      </c>
      <c r="H620" s="230">
        <v>9</v>
      </c>
      <c r="I620" s="230">
        <v>2</v>
      </c>
      <c r="J620" s="230">
        <v>2</v>
      </c>
      <c r="K620" s="222">
        <v>5468.2</v>
      </c>
      <c r="L620" s="222">
        <v>4100.5</v>
      </c>
      <c r="M620" s="222">
        <v>5109440.4399999995</v>
      </c>
      <c r="N620" s="222">
        <v>5109440.4399999995</v>
      </c>
      <c r="O620" s="222">
        <v>0</v>
      </c>
      <c r="P620" s="222">
        <v>0</v>
      </c>
      <c r="Q620" s="222">
        <v>0</v>
      </c>
      <c r="R620" s="372">
        <v>44927</v>
      </c>
      <c r="S620" s="372">
        <v>45291</v>
      </c>
      <c r="U620" s="373"/>
    </row>
    <row r="621" spans="1:24" ht="20.25" x14ac:dyDescent="0.3">
      <c r="A621" s="230">
        <v>603</v>
      </c>
      <c r="B621" s="233" t="s">
        <v>2757</v>
      </c>
      <c r="C621" s="230">
        <v>36869</v>
      </c>
      <c r="D621" s="230" t="s">
        <v>1897</v>
      </c>
      <c r="E621" s="230">
        <v>1981</v>
      </c>
      <c r="F621" s="230" t="s">
        <v>2122</v>
      </c>
      <c r="G621" s="371" t="s">
        <v>2089</v>
      </c>
      <c r="H621" s="230">
        <v>5</v>
      </c>
      <c r="I621" s="230">
        <v>16</v>
      </c>
      <c r="J621" s="230" t="s">
        <v>2122</v>
      </c>
      <c r="K621" s="222">
        <v>18945</v>
      </c>
      <c r="L621" s="230" t="s">
        <v>2122</v>
      </c>
      <c r="M621" s="222">
        <v>1616003</v>
      </c>
      <c r="N621" s="222">
        <v>1616003</v>
      </c>
      <c r="O621" s="222">
        <v>0</v>
      </c>
      <c r="P621" s="222">
        <v>0</v>
      </c>
      <c r="Q621" s="222">
        <v>0</v>
      </c>
      <c r="R621" s="372">
        <v>44927</v>
      </c>
      <c r="S621" s="372">
        <v>45291</v>
      </c>
      <c r="U621" s="373"/>
    </row>
    <row r="622" spans="1:24" ht="20.25" x14ac:dyDescent="0.3">
      <c r="A622" s="230">
        <v>604</v>
      </c>
      <c r="B622" s="233" t="s">
        <v>2425</v>
      </c>
      <c r="C622" s="230">
        <v>36957</v>
      </c>
      <c r="D622" s="230" t="s">
        <v>1896</v>
      </c>
      <c r="E622" s="230">
        <v>1917</v>
      </c>
      <c r="F622" s="230" t="s">
        <v>2122</v>
      </c>
      <c r="G622" s="371" t="s">
        <v>2094</v>
      </c>
      <c r="H622" s="230">
        <v>2</v>
      </c>
      <c r="I622" s="230">
        <v>1</v>
      </c>
      <c r="J622" s="230" t="s">
        <v>2122</v>
      </c>
      <c r="K622" s="222">
        <v>266.39999999999998</v>
      </c>
      <c r="L622" s="222">
        <v>237.4</v>
      </c>
      <c r="M622" s="222">
        <v>229257.86</v>
      </c>
      <c r="N622" s="222">
        <v>229257.86</v>
      </c>
      <c r="O622" s="222">
        <v>0</v>
      </c>
      <c r="P622" s="222">
        <v>0</v>
      </c>
      <c r="Q622" s="222">
        <v>0</v>
      </c>
      <c r="R622" s="372">
        <v>44927</v>
      </c>
      <c r="S622" s="372">
        <v>45291</v>
      </c>
      <c r="U622" s="373"/>
    </row>
    <row r="623" spans="1:24" ht="20.25" x14ac:dyDescent="0.3">
      <c r="A623" s="230">
        <v>605</v>
      </c>
      <c r="B623" s="233" t="s">
        <v>2185</v>
      </c>
      <c r="C623" s="230">
        <v>37021</v>
      </c>
      <c r="D623" s="230" t="s">
        <v>1896</v>
      </c>
      <c r="E623" s="230">
        <v>1961</v>
      </c>
      <c r="F623" s="230" t="s">
        <v>2122</v>
      </c>
      <c r="G623" s="371" t="s">
        <v>2089</v>
      </c>
      <c r="H623" s="230">
        <v>4</v>
      </c>
      <c r="I623" s="230">
        <v>3</v>
      </c>
      <c r="J623" s="230" t="s">
        <v>2122</v>
      </c>
      <c r="K623" s="222">
        <v>4626</v>
      </c>
      <c r="L623" s="222">
        <v>2058.6</v>
      </c>
      <c r="M623" s="222">
        <v>1231371.8600000001</v>
      </c>
      <c r="N623" s="222">
        <v>1231371.8600000001</v>
      </c>
      <c r="O623" s="222">
        <v>0</v>
      </c>
      <c r="P623" s="222">
        <v>0</v>
      </c>
      <c r="Q623" s="222">
        <v>0</v>
      </c>
      <c r="R623" s="372">
        <v>44927</v>
      </c>
      <c r="S623" s="372">
        <v>45291</v>
      </c>
      <c r="U623" s="373"/>
    </row>
    <row r="624" spans="1:24" ht="20.25" x14ac:dyDescent="0.3">
      <c r="A624" s="230">
        <v>606</v>
      </c>
      <c r="B624" s="233" t="s">
        <v>2193</v>
      </c>
      <c r="C624" s="230">
        <v>37034</v>
      </c>
      <c r="D624" s="230" t="s">
        <v>1896</v>
      </c>
      <c r="E624" s="230">
        <v>1959</v>
      </c>
      <c r="F624" s="230" t="s">
        <v>2122</v>
      </c>
      <c r="G624" s="371" t="s">
        <v>2089</v>
      </c>
      <c r="H624" s="230">
        <v>4</v>
      </c>
      <c r="I624" s="230">
        <v>2</v>
      </c>
      <c r="J624" s="230" t="s">
        <v>2122</v>
      </c>
      <c r="K624" s="222">
        <v>1185.7</v>
      </c>
      <c r="L624" s="222">
        <v>985.7</v>
      </c>
      <c r="M624" s="222">
        <v>1954137.48</v>
      </c>
      <c r="N624" s="222">
        <v>1954137.48</v>
      </c>
      <c r="O624" s="222">
        <v>0</v>
      </c>
      <c r="P624" s="222">
        <v>0</v>
      </c>
      <c r="Q624" s="222">
        <v>0</v>
      </c>
      <c r="R624" s="372">
        <v>44927</v>
      </c>
      <c r="S624" s="372">
        <v>45291</v>
      </c>
      <c r="U624" s="373"/>
    </row>
    <row r="625" spans="1:24" ht="20.25" x14ac:dyDescent="0.3">
      <c r="A625" s="230">
        <v>607</v>
      </c>
      <c r="B625" s="233" t="s">
        <v>1013</v>
      </c>
      <c r="C625" s="230">
        <v>46618</v>
      </c>
      <c r="D625" s="230" t="s">
        <v>1896</v>
      </c>
      <c r="E625" s="230">
        <v>1959</v>
      </c>
      <c r="F625" s="230" t="s">
        <v>2122</v>
      </c>
      <c r="G625" s="371" t="s">
        <v>2099</v>
      </c>
      <c r="H625" s="230">
        <v>3</v>
      </c>
      <c r="I625" s="230">
        <v>1</v>
      </c>
      <c r="J625" s="230" t="s">
        <v>2122</v>
      </c>
      <c r="K625" s="222">
        <v>1793.2</v>
      </c>
      <c r="L625" s="222">
        <v>1557.2</v>
      </c>
      <c r="M625" s="222">
        <v>351716.4</v>
      </c>
      <c r="N625" s="222">
        <v>351716.4</v>
      </c>
      <c r="O625" s="222">
        <v>0</v>
      </c>
      <c r="P625" s="222">
        <v>0</v>
      </c>
      <c r="Q625" s="222">
        <v>0</v>
      </c>
      <c r="R625" s="372">
        <v>44927</v>
      </c>
      <c r="S625" s="372">
        <v>45291</v>
      </c>
      <c r="U625" s="373"/>
    </row>
    <row r="626" spans="1:24" ht="20.25" x14ac:dyDescent="0.3">
      <c r="A626" s="230">
        <v>608</v>
      </c>
      <c r="B626" s="225" t="s">
        <v>451</v>
      </c>
      <c r="C626" s="230">
        <v>46619</v>
      </c>
      <c r="D626" s="230" t="s">
        <v>1896</v>
      </c>
      <c r="E626" s="230">
        <v>1957</v>
      </c>
      <c r="F626" s="230" t="s">
        <v>2122</v>
      </c>
      <c r="G626" s="371" t="s">
        <v>2099</v>
      </c>
      <c r="H626" s="230">
        <v>3</v>
      </c>
      <c r="I626" s="230">
        <v>2</v>
      </c>
      <c r="J626" s="230" t="s">
        <v>2122</v>
      </c>
      <c r="K626" s="222">
        <v>749.7</v>
      </c>
      <c r="L626" s="222">
        <v>471.8</v>
      </c>
      <c r="M626" s="222">
        <v>2351489.84</v>
      </c>
      <c r="N626" s="222">
        <v>2351489.84</v>
      </c>
      <c r="O626" s="222">
        <v>0</v>
      </c>
      <c r="P626" s="222">
        <v>0</v>
      </c>
      <c r="Q626" s="222">
        <v>0</v>
      </c>
      <c r="R626" s="372">
        <v>44927</v>
      </c>
      <c r="S626" s="372">
        <v>45291</v>
      </c>
      <c r="U626" s="373"/>
    </row>
    <row r="627" spans="1:24" ht="20.25" x14ac:dyDescent="0.3">
      <c r="A627" s="230">
        <v>609</v>
      </c>
      <c r="B627" s="233" t="s">
        <v>2658</v>
      </c>
      <c r="C627" s="230">
        <v>37027</v>
      </c>
      <c r="D627" s="230" t="s">
        <v>1896</v>
      </c>
      <c r="E627" s="230">
        <v>1963</v>
      </c>
      <c r="F627" s="230" t="s">
        <v>2122</v>
      </c>
      <c r="G627" s="371" t="s">
        <v>2089</v>
      </c>
      <c r="H627" s="230">
        <v>4</v>
      </c>
      <c r="I627" s="230">
        <v>2</v>
      </c>
      <c r="J627" s="230" t="s">
        <v>2122</v>
      </c>
      <c r="K627" s="222">
        <v>1435.1</v>
      </c>
      <c r="L627" s="222">
        <v>1435.1</v>
      </c>
      <c r="M627" s="222">
        <v>44500.49</v>
      </c>
      <c r="N627" s="222">
        <v>44500.49</v>
      </c>
      <c r="O627" s="222">
        <v>0</v>
      </c>
      <c r="P627" s="222">
        <v>0</v>
      </c>
      <c r="Q627" s="222">
        <v>0</v>
      </c>
      <c r="R627" s="372">
        <v>44927</v>
      </c>
      <c r="S627" s="372">
        <v>45291</v>
      </c>
      <c r="U627" s="373"/>
      <c r="X627" s="373"/>
    </row>
    <row r="628" spans="1:24" ht="20.25" x14ac:dyDescent="0.3">
      <c r="A628" s="230">
        <v>610</v>
      </c>
      <c r="B628" s="233" t="s">
        <v>2176</v>
      </c>
      <c r="C628" s="230">
        <v>37028</v>
      </c>
      <c r="D628" s="230" t="s">
        <v>1896</v>
      </c>
      <c r="E628" s="230">
        <v>1960</v>
      </c>
      <c r="F628" s="230" t="s">
        <v>2122</v>
      </c>
      <c r="G628" s="371" t="s">
        <v>2089</v>
      </c>
      <c r="H628" s="230">
        <v>3</v>
      </c>
      <c r="I628" s="230">
        <v>3</v>
      </c>
      <c r="J628" s="230" t="s">
        <v>2122</v>
      </c>
      <c r="K628" s="222">
        <v>1986</v>
      </c>
      <c r="L628" s="222">
        <v>1254</v>
      </c>
      <c r="M628" s="222">
        <v>87076.5</v>
      </c>
      <c r="N628" s="222">
        <v>87076.5</v>
      </c>
      <c r="O628" s="222">
        <v>0</v>
      </c>
      <c r="P628" s="222">
        <v>0</v>
      </c>
      <c r="Q628" s="222">
        <v>0</v>
      </c>
      <c r="R628" s="372">
        <v>44927</v>
      </c>
      <c r="S628" s="372">
        <v>45291</v>
      </c>
      <c r="U628" s="373"/>
    </row>
    <row r="629" spans="1:24" ht="20.25" x14ac:dyDescent="0.3">
      <c r="A629" s="230">
        <v>611</v>
      </c>
      <c r="B629" s="233" t="s">
        <v>2759</v>
      </c>
      <c r="C629" s="230">
        <v>37075</v>
      </c>
      <c r="D629" s="230" t="s">
        <v>1897</v>
      </c>
      <c r="E629" s="230">
        <v>1978</v>
      </c>
      <c r="F629" s="230" t="s">
        <v>2122</v>
      </c>
      <c r="G629" s="371" t="s">
        <v>2088</v>
      </c>
      <c r="H629" s="230">
        <v>5</v>
      </c>
      <c r="I629" s="230">
        <v>6</v>
      </c>
      <c r="J629" s="230" t="s">
        <v>2122</v>
      </c>
      <c r="K629" s="222">
        <v>6902.1</v>
      </c>
      <c r="L629" s="230" t="s">
        <v>2122</v>
      </c>
      <c r="M629" s="222">
        <v>720822.44</v>
      </c>
      <c r="N629" s="222">
        <v>720822.44</v>
      </c>
      <c r="O629" s="222">
        <v>0</v>
      </c>
      <c r="P629" s="222">
        <v>0</v>
      </c>
      <c r="Q629" s="222">
        <v>0</v>
      </c>
      <c r="R629" s="372">
        <v>44927</v>
      </c>
      <c r="S629" s="372">
        <v>45291</v>
      </c>
      <c r="U629" s="373"/>
    </row>
    <row r="630" spans="1:24" ht="20.25" x14ac:dyDescent="0.3">
      <c r="A630" s="230">
        <v>612</v>
      </c>
      <c r="B630" s="233" t="s">
        <v>2210</v>
      </c>
      <c r="C630" s="230">
        <v>37124</v>
      </c>
      <c r="D630" s="230" t="s">
        <v>1896</v>
      </c>
      <c r="E630" s="230">
        <v>1958</v>
      </c>
      <c r="F630" s="230" t="s">
        <v>2122</v>
      </c>
      <c r="G630" s="371" t="s">
        <v>2094</v>
      </c>
      <c r="H630" s="230">
        <v>2</v>
      </c>
      <c r="I630" s="230">
        <v>1</v>
      </c>
      <c r="J630" s="230" t="s">
        <v>2122</v>
      </c>
      <c r="K630" s="222">
        <v>439.8</v>
      </c>
      <c r="L630" s="222">
        <v>404.8</v>
      </c>
      <c r="M630" s="222">
        <v>752225.83999999985</v>
      </c>
      <c r="N630" s="222">
        <v>752225.83999999985</v>
      </c>
      <c r="O630" s="222">
        <v>0</v>
      </c>
      <c r="P630" s="222">
        <v>0</v>
      </c>
      <c r="Q630" s="222">
        <v>0</v>
      </c>
      <c r="R630" s="372">
        <v>44927</v>
      </c>
      <c r="S630" s="372">
        <v>45291</v>
      </c>
      <c r="U630" s="373"/>
    </row>
    <row r="631" spans="1:24" ht="20.25" x14ac:dyDescent="0.3">
      <c r="A631" s="230">
        <v>613</v>
      </c>
      <c r="B631" s="233" t="s">
        <v>2177</v>
      </c>
      <c r="C631" s="230">
        <v>36849</v>
      </c>
      <c r="D631" s="230" t="s">
        <v>1896</v>
      </c>
      <c r="E631" s="230">
        <v>1970</v>
      </c>
      <c r="F631" s="230" t="s">
        <v>2122</v>
      </c>
      <c r="G631" s="371" t="s">
        <v>2089</v>
      </c>
      <c r="H631" s="230">
        <v>4</v>
      </c>
      <c r="I631" s="230">
        <v>6</v>
      </c>
      <c r="J631" s="230" t="s">
        <v>2122</v>
      </c>
      <c r="K631" s="222">
        <v>8394.6</v>
      </c>
      <c r="L631" s="222">
        <v>4681.1000000000004</v>
      </c>
      <c r="M631" s="222">
        <v>5180994.6499999994</v>
      </c>
      <c r="N631" s="222">
        <v>5180994.6499999994</v>
      </c>
      <c r="O631" s="222">
        <v>0</v>
      </c>
      <c r="P631" s="222">
        <v>0</v>
      </c>
      <c r="Q631" s="222">
        <v>0</v>
      </c>
      <c r="R631" s="372">
        <v>44927</v>
      </c>
      <c r="S631" s="372">
        <v>45291</v>
      </c>
      <c r="U631" s="373"/>
    </row>
    <row r="632" spans="1:24" ht="20.25" x14ac:dyDescent="0.3">
      <c r="A632" s="230">
        <v>614</v>
      </c>
      <c r="B632" s="233" t="s">
        <v>1721</v>
      </c>
      <c r="C632" s="230">
        <v>32966</v>
      </c>
      <c r="D632" s="230" t="s">
        <v>1896</v>
      </c>
      <c r="E632" s="230">
        <v>1994</v>
      </c>
      <c r="F632" s="230" t="s">
        <v>2122</v>
      </c>
      <c r="G632" s="371" t="s">
        <v>2088</v>
      </c>
      <c r="H632" s="230">
        <v>9</v>
      </c>
      <c r="I632" s="230">
        <v>1</v>
      </c>
      <c r="J632" s="230">
        <v>2</v>
      </c>
      <c r="K632" s="222">
        <v>5643.8</v>
      </c>
      <c r="L632" s="222">
        <v>3897</v>
      </c>
      <c r="M632" s="222">
        <v>4804378.41</v>
      </c>
      <c r="N632" s="222">
        <v>4804378.41</v>
      </c>
      <c r="O632" s="222">
        <v>0</v>
      </c>
      <c r="P632" s="222">
        <v>0</v>
      </c>
      <c r="Q632" s="222">
        <v>0</v>
      </c>
      <c r="R632" s="372">
        <v>44927</v>
      </c>
      <c r="S632" s="372">
        <v>45291</v>
      </c>
      <c r="U632" s="373"/>
    </row>
    <row r="633" spans="1:24" ht="20.25" x14ac:dyDescent="0.3">
      <c r="A633" s="230">
        <v>615</v>
      </c>
      <c r="B633" s="225" t="s">
        <v>447</v>
      </c>
      <c r="C633" s="230">
        <v>32967</v>
      </c>
      <c r="D633" s="230" t="s">
        <v>1896</v>
      </c>
      <c r="E633" s="230">
        <v>1995</v>
      </c>
      <c r="F633" s="230" t="s">
        <v>2122</v>
      </c>
      <c r="G633" s="371" t="s">
        <v>2088</v>
      </c>
      <c r="H633" s="230">
        <v>5</v>
      </c>
      <c r="I633" s="230">
        <v>2</v>
      </c>
      <c r="J633" s="230">
        <v>1</v>
      </c>
      <c r="K633" s="222">
        <v>4871.5</v>
      </c>
      <c r="L633" s="222">
        <v>3148.5</v>
      </c>
      <c r="M633" s="222">
        <v>2412821.35</v>
      </c>
      <c r="N633" s="222">
        <v>2412821.35</v>
      </c>
      <c r="O633" s="222">
        <v>0</v>
      </c>
      <c r="P633" s="222">
        <v>0</v>
      </c>
      <c r="Q633" s="222">
        <v>0</v>
      </c>
      <c r="R633" s="372">
        <v>44927</v>
      </c>
      <c r="S633" s="372">
        <v>45291</v>
      </c>
      <c r="U633" s="373"/>
    </row>
    <row r="634" spans="1:24" ht="20.25" x14ac:dyDescent="0.3">
      <c r="A634" s="230">
        <v>616</v>
      </c>
      <c r="B634" s="225" t="s">
        <v>448</v>
      </c>
      <c r="C634" s="230">
        <v>32968</v>
      </c>
      <c r="D634" s="230" t="s">
        <v>1896</v>
      </c>
      <c r="E634" s="230">
        <v>1994</v>
      </c>
      <c r="F634" s="230" t="s">
        <v>2122</v>
      </c>
      <c r="G634" s="371" t="s">
        <v>2088</v>
      </c>
      <c r="H634" s="230">
        <v>5</v>
      </c>
      <c r="I634" s="230">
        <v>2</v>
      </c>
      <c r="J634" s="230">
        <v>1</v>
      </c>
      <c r="K634" s="222">
        <v>4901.8</v>
      </c>
      <c r="L634" s="222">
        <v>3217.9</v>
      </c>
      <c r="M634" s="222">
        <v>2406920.9300000002</v>
      </c>
      <c r="N634" s="222">
        <v>2406920.9300000002</v>
      </c>
      <c r="O634" s="222">
        <v>0</v>
      </c>
      <c r="P634" s="222">
        <v>0</v>
      </c>
      <c r="Q634" s="222">
        <v>0</v>
      </c>
      <c r="R634" s="372">
        <v>44927</v>
      </c>
      <c r="S634" s="372">
        <v>45291</v>
      </c>
      <c r="U634" s="373"/>
    </row>
    <row r="635" spans="1:24" ht="20.25" x14ac:dyDescent="0.3">
      <c r="A635" s="230">
        <v>617</v>
      </c>
      <c r="B635" s="233" t="s">
        <v>2551</v>
      </c>
      <c r="C635" s="230">
        <v>32858</v>
      </c>
      <c r="D635" s="230" t="s">
        <v>1897</v>
      </c>
      <c r="E635" s="230">
        <v>1999</v>
      </c>
      <c r="F635" s="230" t="s">
        <v>2122</v>
      </c>
      <c r="G635" s="371" t="s">
        <v>2089</v>
      </c>
      <c r="H635" s="230">
        <v>6</v>
      </c>
      <c r="I635" s="230">
        <v>1</v>
      </c>
      <c r="J635" s="230" t="s">
        <v>2122</v>
      </c>
      <c r="K635" s="222">
        <v>1338.1</v>
      </c>
      <c r="L635" s="222" t="s">
        <v>2122</v>
      </c>
      <c r="M635" s="222">
        <v>90129.77</v>
      </c>
      <c r="N635" s="222">
        <v>90129.77</v>
      </c>
      <c r="O635" s="222">
        <v>0</v>
      </c>
      <c r="P635" s="222">
        <v>0</v>
      </c>
      <c r="Q635" s="222">
        <v>0</v>
      </c>
      <c r="R635" s="372">
        <v>44927</v>
      </c>
      <c r="S635" s="372">
        <v>45291</v>
      </c>
      <c r="U635" s="373"/>
    </row>
    <row r="636" spans="1:24" ht="20.25" x14ac:dyDescent="0.3">
      <c r="A636" s="230">
        <v>618</v>
      </c>
      <c r="B636" s="233" t="s">
        <v>2553</v>
      </c>
      <c r="C636" s="230">
        <v>32899</v>
      </c>
      <c r="D636" s="230" t="s">
        <v>1897</v>
      </c>
      <c r="E636" s="230">
        <v>1989</v>
      </c>
      <c r="F636" s="230" t="s">
        <v>2122</v>
      </c>
      <c r="G636" s="371" t="s">
        <v>2088</v>
      </c>
      <c r="H636" s="230">
        <v>5</v>
      </c>
      <c r="I636" s="230">
        <v>2</v>
      </c>
      <c r="J636" s="230" t="s">
        <v>2122</v>
      </c>
      <c r="K636" s="222">
        <v>3749.7</v>
      </c>
      <c r="L636" s="222" t="s">
        <v>2122</v>
      </c>
      <c r="M636" s="222">
        <v>554947</v>
      </c>
      <c r="N636" s="222">
        <v>554947</v>
      </c>
      <c r="O636" s="222">
        <v>0</v>
      </c>
      <c r="P636" s="222">
        <v>0</v>
      </c>
      <c r="Q636" s="222">
        <v>0</v>
      </c>
      <c r="R636" s="372">
        <v>44927</v>
      </c>
      <c r="S636" s="372">
        <v>45291</v>
      </c>
      <c r="U636" s="373"/>
    </row>
    <row r="637" spans="1:24" ht="20.25" x14ac:dyDescent="0.3">
      <c r="A637" s="230">
        <v>619</v>
      </c>
      <c r="B637" s="233" t="s">
        <v>1722</v>
      </c>
      <c r="C637" s="230">
        <v>32928</v>
      </c>
      <c r="D637" s="230" t="s">
        <v>1896</v>
      </c>
      <c r="E637" s="230">
        <v>1991</v>
      </c>
      <c r="F637" s="230" t="s">
        <v>2122</v>
      </c>
      <c r="G637" s="371" t="s">
        <v>2089</v>
      </c>
      <c r="H637" s="230">
        <v>9</v>
      </c>
      <c r="I637" s="230">
        <v>3</v>
      </c>
      <c r="J637" s="230">
        <v>3</v>
      </c>
      <c r="K637" s="222">
        <v>6133.1</v>
      </c>
      <c r="L637" s="222">
        <v>3835.9</v>
      </c>
      <c r="M637" s="222">
        <v>7208809.4500000011</v>
      </c>
      <c r="N637" s="222">
        <v>7208809.4500000011</v>
      </c>
      <c r="O637" s="222">
        <v>0</v>
      </c>
      <c r="P637" s="222">
        <v>0</v>
      </c>
      <c r="Q637" s="222">
        <v>0</v>
      </c>
      <c r="R637" s="372">
        <v>44927</v>
      </c>
      <c r="S637" s="372">
        <v>45291</v>
      </c>
      <c r="U637" s="373"/>
    </row>
    <row r="638" spans="1:24" ht="20.25" x14ac:dyDescent="0.3">
      <c r="A638" s="230">
        <v>620</v>
      </c>
      <c r="B638" s="233" t="s">
        <v>1719</v>
      </c>
      <c r="C638" s="230">
        <v>32929</v>
      </c>
      <c r="D638" s="230" t="s">
        <v>1896</v>
      </c>
      <c r="E638" s="230">
        <v>1995</v>
      </c>
      <c r="F638" s="230" t="s">
        <v>2122</v>
      </c>
      <c r="G638" s="371" t="s">
        <v>2088</v>
      </c>
      <c r="H638" s="230">
        <v>9</v>
      </c>
      <c r="I638" s="230">
        <v>2</v>
      </c>
      <c r="J638" s="230">
        <v>2</v>
      </c>
      <c r="K638" s="222">
        <v>7886.1</v>
      </c>
      <c r="L638" s="222">
        <v>5121.2</v>
      </c>
      <c r="M638" s="222">
        <v>4811896.9399999995</v>
      </c>
      <c r="N638" s="222">
        <v>4811896.9399999995</v>
      </c>
      <c r="O638" s="222">
        <v>0</v>
      </c>
      <c r="P638" s="222">
        <v>0</v>
      </c>
      <c r="Q638" s="222">
        <v>0</v>
      </c>
      <c r="R638" s="372">
        <v>44927</v>
      </c>
      <c r="S638" s="372">
        <v>45291</v>
      </c>
      <c r="U638" s="373"/>
    </row>
    <row r="639" spans="1:24" ht="20.25" x14ac:dyDescent="0.3">
      <c r="A639" s="230">
        <v>621</v>
      </c>
      <c r="B639" s="225" t="s">
        <v>445</v>
      </c>
      <c r="C639" s="230">
        <v>32931</v>
      </c>
      <c r="D639" s="230" t="s">
        <v>1896</v>
      </c>
      <c r="E639" s="230">
        <v>1995</v>
      </c>
      <c r="F639" s="230" t="s">
        <v>2122</v>
      </c>
      <c r="G639" s="371" t="s">
        <v>2088</v>
      </c>
      <c r="H639" s="230">
        <v>9</v>
      </c>
      <c r="I639" s="230">
        <v>6</v>
      </c>
      <c r="J639" s="230">
        <v>2</v>
      </c>
      <c r="K639" s="222">
        <v>6686.1</v>
      </c>
      <c r="L639" s="222">
        <v>4931.2</v>
      </c>
      <c r="M639" s="222">
        <v>4774091.95</v>
      </c>
      <c r="N639" s="222">
        <v>4774091.95</v>
      </c>
      <c r="O639" s="222">
        <v>0</v>
      </c>
      <c r="P639" s="222">
        <v>0</v>
      </c>
      <c r="Q639" s="222">
        <v>0</v>
      </c>
      <c r="R639" s="372">
        <v>44927</v>
      </c>
      <c r="S639" s="372">
        <v>45291</v>
      </c>
      <c r="U639" s="373"/>
    </row>
    <row r="640" spans="1:24" ht="20.25" x14ac:dyDescent="0.3">
      <c r="A640" s="230">
        <v>622</v>
      </c>
      <c r="B640" s="233" t="s">
        <v>2318</v>
      </c>
      <c r="C640" s="230">
        <v>32932</v>
      </c>
      <c r="D640" s="230" t="s">
        <v>1896</v>
      </c>
      <c r="E640" s="230">
        <v>1993</v>
      </c>
      <c r="F640" s="230" t="s">
        <v>2122</v>
      </c>
      <c r="G640" s="371" t="s">
        <v>2088</v>
      </c>
      <c r="H640" s="230">
        <v>9</v>
      </c>
      <c r="I640" s="230">
        <v>3</v>
      </c>
      <c r="J640" s="230" t="s">
        <v>2122</v>
      </c>
      <c r="K640" s="222">
        <v>9823.5</v>
      </c>
      <c r="L640" s="222">
        <v>6874.3</v>
      </c>
      <c r="M640" s="222">
        <v>1480539.63</v>
      </c>
      <c r="N640" s="222">
        <v>1480539.63</v>
      </c>
      <c r="O640" s="222">
        <v>0</v>
      </c>
      <c r="P640" s="222">
        <v>0</v>
      </c>
      <c r="Q640" s="222">
        <v>0</v>
      </c>
      <c r="R640" s="372">
        <v>44927</v>
      </c>
      <c r="S640" s="372">
        <v>45291</v>
      </c>
      <c r="U640" s="373"/>
    </row>
    <row r="641" spans="1:21" ht="20.25" x14ac:dyDescent="0.3">
      <c r="A641" s="230">
        <v>623</v>
      </c>
      <c r="B641" s="225" t="s">
        <v>446</v>
      </c>
      <c r="C641" s="230">
        <v>32934</v>
      </c>
      <c r="D641" s="230" t="s">
        <v>1896</v>
      </c>
      <c r="E641" s="230">
        <v>1990</v>
      </c>
      <c r="F641" s="230" t="s">
        <v>2122</v>
      </c>
      <c r="G641" s="371" t="s">
        <v>2088</v>
      </c>
      <c r="H641" s="230">
        <v>5</v>
      </c>
      <c r="I641" s="230">
        <v>2</v>
      </c>
      <c r="J641" s="230">
        <v>1</v>
      </c>
      <c r="K641" s="222">
        <v>4566.2</v>
      </c>
      <c r="L641" s="222">
        <v>2987</v>
      </c>
      <c r="M641" s="222">
        <v>2424993.6</v>
      </c>
      <c r="N641" s="222">
        <v>2424993.6</v>
      </c>
      <c r="O641" s="222">
        <v>0</v>
      </c>
      <c r="P641" s="222">
        <v>0</v>
      </c>
      <c r="Q641" s="222">
        <v>0</v>
      </c>
      <c r="R641" s="372">
        <v>44927</v>
      </c>
      <c r="S641" s="372">
        <v>45291</v>
      </c>
      <c r="U641" s="373"/>
    </row>
    <row r="642" spans="1:21" ht="20.25" x14ac:dyDescent="0.3">
      <c r="A642" s="230">
        <v>624</v>
      </c>
      <c r="B642" s="233" t="s">
        <v>1720</v>
      </c>
      <c r="C642" s="230">
        <v>32949</v>
      </c>
      <c r="D642" s="230" t="s">
        <v>1896</v>
      </c>
      <c r="E642" s="230">
        <v>1994</v>
      </c>
      <c r="F642" s="230" t="s">
        <v>2122</v>
      </c>
      <c r="G642" s="371" t="s">
        <v>2088</v>
      </c>
      <c r="H642" s="230">
        <v>9</v>
      </c>
      <c r="I642" s="230">
        <v>3</v>
      </c>
      <c r="J642" s="230">
        <v>3</v>
      </c>
      <c r="K642" s="222">
        <v>6012</v>
      </c>
      <c r="L642" s="222">
        <v>3773.9</v>
      </c>
      <c r="M642" s="222">
        <v>6878851.54</v>
      </c>
      <c r="N642" s="222">
        <v>6878851.54</v>
      </c>
      <c r="O642" s="222">
        <v>0</v>
      </c>
      <c r="P642" s="222">
        <v>0</v>
      </c>
      <c r="Q642" s="222">
        <v>0</v>
      </c>
      <c r="R642" s="372">
        <v>44927</v>
      </c>
      <c r="S642" s="372">
        <v>45291</v>
      </c>
      <c r="U642" s="373"/>
    </row>
    <row r="643" spans="1:21" ht="20.25" x14ac:dyDescent="0.3">
      <c r="A643" s="230">
        <v>625</v>
      </c>
      <c r="B643" s="233" t="s">
        <v>2552</v>
      </c>
      <c r="C643" s="230">
        <v>32875</v>
      </c>
      <c r="D643" s="230" t="s">
        <v>1897</v>
      </c>
      <c r="E643" s="230">
        <v>1994</v>
      </c>
      <c r="F643" s="230" t="s">
        <v>2122</v>
      </c>
      <c r="G643" s="371" t="s">
        <v>2088</v>
      </c>
      <c r="H643" s="230">
        <v>8</v>
      </c>
      <c r="I643" s="230">
        <v>2</v>
      </c>
      <c r="J643" s="230" t="s">
        <v>2122</v>
      </c>
      <c r="K643" s="222">
        <v>6102.9</v>
      </c>
      <c r="L643" s="222" t="s">
        <v>2122</v>
      </c>
      <c r="M643" s="222">
        <v>314248.48</v>
      </c>
      <c r="N643" s="222">
        <v>314248.48</v>
      </c>
      <c r="O643" s="222">
        <v>0</v>
      </c>
      <c r="P643" s="222">
        <v>0</v>
      </c>
      <c r="Q643" s="222">
        <v>0</v>
      </c>
      <c r="R643" s="372">
        <v>44927</v>
      </c>
      <c r="S643" s="372">
        <v>45291</v>
      </c>
      <c r="U643" s="373"/>
    </row>
    <row r="644" spans="1:21" ht="20.25" x14ac:dyDescent="0.3">
      <c r="A644" s="230">
        <v>626</v>
      </c>
      <c r="B644" s="225" t="s">
        <v>1707</v>
      </c>
      <c r="C644" s="230">
        <v>36955</v>
      </c>
      <c r="D644" s="230" t="s">
        <v>1896</v>
      </c>
      <c r="E644" s="230">
        <v>1917</v>
      </c>
      <c r="F644" s="230" t="s">
        <v>2122</v>
      </c>
      <c r="G644" s="371" t="s">
        <v>2094</v>
      </c>
      <c r="H644" s="230">
        <v>1</v>
      </c>
      <c r="I644" s="230">
        <v>1</v>
      </c>
      <c r="J644" s="230" t="s">
        <v>2122</v>
      </c>
      <c r="K644" s="222">
        <v>277.79000000000002</v>
      </c>
      <c r="L644" s="222">
        <v>249.6</v>
      </c>
      <c r="M644" s="222">
        <v>130139.46</v>
      </c>
      <c r="N644" s="222">
        <v>130139.46</v>
      </c>
      <c r="O644" s="222">
        <v>0</v>
      </c>
      <c r="P644" s="222">
        <v>0</v>
      </c>
      <c r="Q644" s="222">
        <v>0</v>
      </c>
      <c r="R644" s="372">
        <v>44927</v>
      </c>
      <c r="S644" s="372">
        <v>45291</v>
      </c>
      <c r="U644" s="373"/>
    </row>
    <row r="645" spans="1:21" ht="20.25" x14ac:dyDescent="0.3">
      <c r="A645" s="230">
        <v>627</v>
      </c>
      <c r="B645" s="233" t="s">
        <v>2395</v>
      </c>
      <c r="C645" s="230">
        <v>36962</v>
      </c>
      <c r="D645" s="230" t="s">
        <v>1896</v>
      </c>
      <c r="E645" s="230">
        <v>1955</v>
      </c>
      <c r="F645" s="230" t="s">
        <v>2122</v>
      </c>
      <c r="G645" s="371" t="s">
        <v>2089</v>
      </c>
      <c r="H645" s="230">
        <v>4</v>
      </c>
      <c r="I645" s="230">
        <v>3</v>
      </c>
      <c r="J645" s="230" t="s">
        <v>2122</v>
      </c>
      <c r="K645" s="222">
        <v>2066.9</v>
      </c>
      <c r="L645" s="222">
        <v>1888.9</v>
      </c>
      <c r="M645" s="222">
        <v>12431802.579999998</v>
      </c>
      <c r="N645" s="222">
        <v>3880112.7599999979</v>
      </c>
      <c r="O645" s="222">
        <v>8551689.8200000003</v>
      </c>
      <c r="P645" s="222">
        <v>0</v>
      </c>
      <c r="Q645" s="222">
        <v>0</v>
      </c>
      <c r="R645" s="372">
        <v>44927</v>
      </c>
      <c r="S645" s="372">
        <v>45291</v>
      </c>
      <c r="U645" s="373"/>
    </row>
    <row r="646" spans="1:21" ht="20.25" x14ac:dyDescent="0.3">
      <c r="A646" s="230">
        <v>628</v>
      </c>
      <c r="B646" s="233" t="s">
        <v>2555</v>
      </c>
      <c r="C646" s="230">
        <v>36968</v>
      </c>
      <c r="D646" s="230" t="s">
        <v>1897</v>
      </c>
      <c r="E646" s="230">
        <v>2010</v>
      </c>
      <c r="F646" s="230" t="s">
        <v>2122</v>
      </c>
      <c r="G646" s="371" t="s">
        <v>2089</v>
      </c>
      <c r="H646" s="230">
        <v>10</v>
      </c>
      <c r="I646" s="230">
        <v>1</v>
      </c>
      <c r="J646" s="230" t="s">
        <v>2122</v>
      </c>
      <c r="K646" s="222">
        <v>3025.5</v>
      </c>
      <c r="L646" s="222" t="s">
        <v>2122</v>
      </c>
      <c r="M646" s="222">
        <v>179234</v>
      </c>
      <c r="N646" s="222">
        <v>179234</v>
      </c>
      <c r="O646" s="222">
        <v>0</v>
      </c>
      <c r="P646" s="222">
        <v>0</v>
      </c>
      <c r="Q646" s="222">
        <v>0</v>
      </c>
      <c r="R646" s="372">
        <v>44927</v>
      </c>
      <c r="S646" s="372">
        <v>45291</v>
      </c>
      <c r="U646" s="373"/>
    </row>
    <row r="647" spans="1:21" ht="20.25" x14ac:dyDescent="0.3">
      <c r="A647" s="230">
        <v>629</v>
      </c>
      <c r="B647" s="233" t="s">
        <v>1846</v>
      </c>
      <c r="C647" s="230">
        <v>36964</v>
      </c>
      <c r="D647" s="230" t="s">
        <v>1896</v>
      </c>
      <c r="E647" s="230">
        <v>1992</v>
      </c>
      <c r="F647" s="230" t="s">
        <v>2122</v>
      </c>
      <c r="G647" s="371" t="s">
        <v>2089</v>
      </c>
      <c r="H647" s="230">
        <v>5</v>
      </c>
      <c r="I647" s="230">
        <v>3</v>
      </c>
      <c r="J647" s="230" t="s">
        <v>2122</v>
      </c>
      <c r="K647" s="222">
        <v>3120.3</v>
      </c>
      <c r="L647" s="222">
        <v>2074.4</v>
      </c>
      <c r="M647" s="222">
        <v>3795521.9900000007</v>
      </c>
      <c r="N647" s="222">
        <v>3795521.9900000007</v>
      </c>
      <c r="O647" s="222">
        <v>0</v>
      </c>
      <c r="P647" s="222">
        <v>0</v>
      </c>
      <c r="Q647" s="222">
        <v>0</v>
      </c>
      <c r="R647" s="372">
        <v>44927</v>
      </c>
      <c r="S647" s="372">
        <v>45291</v>
      </c>
      <c r="U647" s="373"/>
    </row>
    <row r="648" spans="1:21" ht="20.25" x14ac:dyDescent="0.3">
      <c r="A648" s="230">
        <v>630</v>
      </c>
      <c r="B648" s="225" t="s">
        <v>1708</v>
      </c>
      <c r="C648" s="230">
        <v>36989</v>
      </c>
      <c r="D648" s="230" t="s">
        <v>1896</v>
      </c>
      <c r="E648" s="230">
        <v>1917</v>
      </c>
      <c r="F648" s="230" t="s">
        <v>2122</v>
      </c>
      <c r="G648" s="371" t="s">
        <v>2094</v>
      </c>
      <c r="H648" s="230">
        <v>2</v>
      </c>
      <c r="I648" s="230">
        <v>1</v>
      </c>
      <c r="J648" s="230" t="s">
        <v>2122</v>
      </c>
      <c r="K648" s="222">
        <v>693.6</v>
      </c>
      <c r="L648" s="222">
        <v>650.70000000000005</v>
      </c>
      <c r="M648" s="222">
        <v>466529.98</v>
      </c>
      <c r="N648" s="222">
        <v>466529.98</v>
      </c>
      <c r="O648" s="222">
        <v>0</v>
      </c>
      <c r="P648" s="222">
        <v>0</v>
      </c>
      <c r="Q648" s="222">
        <v>0</v>
      </c>
      <c r="R648" s="372">
        <v>44927</v>
      </c>
      <c r="S648" s="372">
        <v>45291</v>
      </c>
      <c r="U648" s="373"/>
    </row>
    <row r="649" spans="1:21" ht="20.25" x14ac:dyDescent="0.3">
      <c r="A649" s="230">
        <v>631</v>
      </c>
      <c r="B649" s="225" t="s">
        <v>449</v>
      </c>
      <c r="C649" s="230">
        <v>37012</v>
      </c>
      <c r="D649" s="230" t="s">
        <v>1896</v>
      </c>
      <c r="E649" s="230">
        <v>1991</v>
      </c>
      <c r="F649" s="230" t="s">
        <v>2122</v>
      </c>
      <c r="G649" s="371" t="s">
        <v>2088</v>
      </c>
      <c r="H649" s="230">
        <v>9</v>
      </c>
      <c r="I649" s="230">
        <v>4</v>
      </c>
      <c r="J649" s="230">
        <v>3</v>
      </c>
      <c r="K649" s="222">
        <v>14142.95</v>
      </c>
      <c r="L649" s="222">
        <v>7418.95</v>
      </c>
      <c r="M649" s="222">
        <v>7216185.3299999991</v>
      </c>
      <c r="N649" s="222">
        <v>7216185.3299999991</v>
      </c>
      <c r="O649" s="222">
        <v>0</v>
      </c>
      <c r="P649" s="222">
        <v>0</v>
      </c>
      <c r="Q649" s="222">
        <v>0</v>
      </c>
      <c r="R649" s="372">
        <v>44927</v>
      </c>
      <c r="S649" s="372">
        <v>45291</v>
      </c>
      <c r="U649" s="373"/>
    </row>
    <row r="650" spans="1:21" ht="20.25" x14ac:dyDescent="0.3">
      <c r="A650" s="230">
        <v>632</v>
      </c>
      <c r="B650" s="225" t="s">
        <v>450</v>
      </c>
      <c r="C650" s="230">
        <v>37013</v>
      </c>
      <c r="D650" s="230" t="s">
        <v>1896</v>
      </c>
      <c r="E650" s="230">
        <v>1992</v>
      </c>
      <c r="F650" s="230" t="s">
        <v>2122</v>
      </c>
      <c r="G650" s="371" t="s">
        <v>2088</v>
      </c>
      <c r="H650" s="230">
        <v>9</v>
      </c>
      <c r="I650" s="230">
        <v>1</v>
      </c>
      <c r="J650" s="230">
        <v>1</v>
      </c>
      <c r="K650" s="222">
        <v>3001.6</v>
      </c>
      <c r="L650" s="222">
        <v>2057.8000000000002</v>
      </c>
      <c r="M650" s="222">
        <v>2417164.54</v>
      </c>
      <c r="N650" s="222">
        <v>2417164.54</v>
      </c>
      <c r="O650" s="222">
        <v>0</v>
      </c>
      <c r="P650" s="222">
        <v>0</v>
      </c>
      <c r="Q650" s="222">
        <v>0</v>
      </c>
      <c r="R650" s="372">
        <v>44927</v>
      </c>
      <c r="S650" s="372">
        <v>45291</v>
      </c>
      <c r="U650" s="373"/>
    </row>
    <row r="651" spans="1:21" ht="20.25" x14ac:dyDescent="0.3">
      <c r="A651" s="230">
        <v>633</v>
      </c>
      <c r="B651" s="225" t="s">
        <v>1709</v>
      </c>
      <c r="C651" s="230">
        <v>37062</v>
      </c>
      <c r="D651" s="230" t="s">
        <v>1896</v>
      </c>
      <c r="E651" s="230">
        <v>1917</v>
      </c>
      <c r="F651" s="230" t="s">
        <v>2122</v>
      </c>
      <c r="G651" s="371" t="s">
        <v>2089</v>
      </c>
      <c r="H651" s="230">
        <v>2</v>
      </c>
      <c r="I651" s="230">
        <v>2</v>
      </c>
      <c r="J651" s="230" t="s">
        <v>2122</v>
      </c>
      <c r="K651" s="222">
        <v>333.6</v>
      </c>
      <c r="L651" s="222">
        <v>301.60000000000002</v>
      </c>
      <c r="M651" s="222">
        <v>411978.2</v>
      </c>
      <c r="N651" s="222">
        <v>411978.2</v>
      </c>
      <c r="O651" s="222">
        <v>0</v>
      </c>
      <c r="P651" s="222">
        <v>0</v>
      </c>
      <c r="Q651" s="222">
        <v>0</v>
      </c>
      <c r="R651" s="372">
        <v>44927</v>
      </c>
      <c r="S651" s="372">
        <v>45291</v>
      </c>
      <c r="U651" s="373"/>
    </row>
    <row r="652" spans="1:21" ht="20.25" x14ac:dyDescent="0.3">
      <c r="A652" s="230">
        <v>634</v>
      </c>
      <c r="B652" s="225" t="s">
        <v>470</v>
      </c>
      <c r="C652" s="230">
        <v>37069</v>
      </c>
      <c r="D652" s="230" t="s">
        <v>1896</v>
      </c>
      <c r="E652" s="230">
        <v>1959</v>
      </c>
      <c r="F652" s="230" t="s">
        <v>2122</v>
      </c>
      <c r="G652" s="371" t="s">
        <v>2089</v>
      </c>
      <c r="H652" s="230">
        <v>2</v>
      </c>
      <c r="I652" s="230">
        <v>1</v>
      </c>
      <c r="J652" s="230" t="s">
        <v>2122</v>
      </c>
      <c r="K652" s="222">
        <v>437.6</v>
      </c>
      <c r="L652" s="222">
        <v>392.5</v>
      </c>
      <c r="M652" s="222">
        <v>939032.35000000009</v>
      </c>
      <c r="N652" s="222">
        <v>939032.35000000009</v>
      </c>
      <c r="O652" s="222">
        <v>0</v>
      </c>
      <c r="P652" s="222">
        <v>0</v>
      </c>
      <c r="Q652" s="222">
        <v>0</v>
      </c>
      <c r="R652" s="372">
        <v>44927</v>
      </c>
      <c r="S652" s="372">
        <v>45291</v>
      </c>
      <c r="U652" s="373"/>
    </row>
    <row r="653" spans="1:21" ht="20.25" x14ac:dyDescent="0.3">
      <c r="A653" s="230">
        <v>635</v>
      </c>
      <c r="B653" s="225" t="s">
        <v>471</v>
      </c>
      <c r="C653" s="230">
        <v>37070</v>
      </c>
      <c r="D653" s="230" t="s">
        <v>1896</v>
      </c>
      <c r="E653" s="230">
        <v>1962</v>
      </c>
      <c r="F653" s="230" t="s">
        <v>2122</v>
      </c>
      <c r="G653" s="371" t="s">
        <v>2089</v>
      </c>
      <c r="H653" s="230">
        <v>2</v>
      </c>
      <c r="I653" s="230">
        <v>1</v>
      </c>
      <c r="J653" s="230" t="s">
        <v>2122</v>
      </c>
      <c r="K653" s="222">
        <v>549.79999999999995</v>
      </c>
      <c r="L653" s="222">
        <v>498.1</v>
      </c>
      <c r="M653" s="222">
        <v>1157829.95</v>
      </c>
      <c r="N653" s="222">
        <v>1157829.95</v>
      </c>
      <c r="O653" s="222">
        <v>0</v>
      </c>
      <c r="P653" s="222">
        <v>0</v>
      </c>
      <c r="Q653" s="222">
        <v>0</v>
      </c>
      <c r="R653" s="372">
        <v>44927</v>
      </c>
      <c r="S653" s="372">
        <v>45291</v>
      </c>
      <c r="U653" s="373"/>
    </row>
    <row r="654" spans="1:21" ht="20.25" x14ac:dyDescent="0.3">
      <c r="A654" s="230">
        <v>636</v>
      </c>
      <c r="B654" s="233" t="s">
        <v>3360</v>
      </c>
      <c r="C654" s="230">
        <v>32977</v>
      </c>
      <c r="D654" s="230" t="s">
        <v>1896</v>
      </c>
      <c r="E654" s="230">
        <v>1970</v>
      </c>
      <c r="F654" s="230" t="s">
        <v>2122</v>
      </c>
      <c r="G654" s="371" t="s">
        <v>2088</v>
      </c>
      <c r="H654" s="230">
        <v>5</v>
      </c>
      <c r="I654" s="230">
        <v>6</v>
      </c>
      <c r="J654" s="230" t="s">
        <v>2122</v>
      </c>
      <c r="K654" s="222">
        <v>8825</v>
      </c>
      <c r="L654" s="222">
        <v>5556.6</v>
      </c>
      <c r="M654" s="222">
        <v>564745.31000000006</v>
      </c>
      <c r="N654" s="222">
        <v>564745.31000000006</v>
      </c>
      <c r="O654" s="222">
        <v>0</v>
      </c>
      <c r="P654" s="222">
        <v>0</v>
      </c>
      <c r="Q654" s="222">
        <v>0</v>
      </c>
      <c r="R654" s="372">
        <v>44927</v>
      </c>
      <c r="S654" s="372">
        <v>45291</v>
      </c>
      <c r="U654" s="373"/>
    </row>
    <row r="655" spans="1:21" ht="20.25" x14ac:dyDescent="0.3">
      <c r="A655" s="230">
        <v>637</v>
      </c>
      <c r="B655" s="233" t="s">
        <v>3361</v>
      </c>
      <c r="C655" s="230">
        <v>33009</v>
      </c>
      <c r="D655" s="230" t="s">
        <v>1896</v>
      </c>
      <c r="E655" s="230">
        <v>1970</v>
      </c>
      <c r="F655" s="230" t="s">
        <v>2122</v>
      </c>
      <c r="G655" s="371" t="s">
        <v>2089</v>
      </c>
      <c r="H655" s="230">
        <v>4</v>
      </c>
      <c r="I655" s="230">
        <v>8</v>
      </c>
      <c r="J655" s="230" t="s">
        <v>2122</v>
      </c>
      <c r="K655" s="222">
        <v>9708.2999999999993</v>
      </c>
      <c r="L655" s="222">
        <v>5614.4</v>
      </c>
      <c r="M655" s="222">
        <v>287537.31</v>
      </c>
      <c r="N655" s="222">
        <v>287537.31</v>
      </c>
      <c r="O655" s="222">
        <v>0</v>
      </c>
      <c r="P655" s="222">
        <v>0</v>
      </c>
      <c r="Q655" s="222">
        <v>0</v>
      </c>
      <c r="R655" s="372">
        <v>44927</v>
      </c>
      <c r="S655" s="372">
        <v>45291</v>
      </c>
      <c r="U655" s="373"/>
    </row>
    <row r="656" spans="1:21" ht="20.25" x14ac:dyDescent="0.3">
      <c r="A656" s="230">
        <v>638</v>
      </c>
      <c r="B656" s="233" t="s">
        <v>3362</v>
      </c>
      <c r="C656" s="230">
        <v>33010</v>
      </c>
      <c r="D656" s="230" t="s">
        <v>1896</v>
      </c>
      <c r="E656" s="230">
        <v>1970</v>
      </c>
      <c r="F656" s="230" t="s">
        <v>2122</v>
      </c>
      <c r="G656" s="371" t="s">
        <v>2089</v>
      </c>
      <c r="H656" s="230">
        <v>4</v>
      </c>
      <c r="I656" s="230">
        <v>4</v>
      </c>
      <c r="J656" s="230" t="s">
        <v>2122</v>
      </c>
      <c r="K656" s="222">
        <v>4864.3999999999996</v>
      </c>
      <c r="L656" s="222">
        <v>2809</v>
      </c>
      <c r="M656" s="222">
        <v>4411578.5200000005</v>
      </c>
      <c r="N656" s="222">
        <v>4411578.5200000005</v>
      </c>
      <c r="O656" s="222">
        <v>0</v>
      </c>
      <c r="P656" s="222">
        <v>0</v>
      </c>
      <c r="Q656" s="222">
        <v>0</v>
      </c>
      <c r="R656" s="372">
        <v>44927</v>
      </c>
      <c r="S656" s="372">
        <v>45291</v>
      </c>
      <c r="U656" s="373"/>
    </row>
    <row r="657" spans="1:21" ht="20.25" x14ac:dyDescent="0.3">
      <c r="A657" s="230">
        <v>639</v>
      </c>
      <c r="B657" s="233" t="s">
        <v>3363</v>
      </c>
      <c r="C657" s="230">
        <v>33020</v>
      </c>
      <c r="D657" s="230" t="s">
        <v>1896</v>
      </c>
      <c r="E657" s="230">
        <v>1971</v>
      </c>
      <c r="F657" s="230" t="s">
        <v>2122</v>
      </c>
      <c r="G657" s="371" t="s">
        <v>2088</v>
      </c>
      <c r="H657" s="230">
        <v>5</v>
      </c>
      <c r="I657" s="230">
        <v>4</v>
      </c>
      <c r="J657" s="230" t="s">
        <v>2122</v>
      </c>
      <c r="K657" s="222">
        <v>5310.4</v>
      </c>
      <c r="L657" s="222">
        <v>3309.2</v>
      </c>
      <c r="M657" s="222">
        <v>4682931.93</v>
      </c>
      <c r="N657" s="222">
        <v>4682931.93</v>
      </c>
      <c r="O657" s="222">
        <v>0</v>
      </c>
      <c r="P657" s="222">
        <v>0</v>
      </c>
      <c r="Q657" s="222">
        <v>0</v>
      </c>
      <c r="R657" s="372">
        <v>44927</v>
      </c>
      <c r="S657" s="372">
        <v>45291</v>
      </c>
      <c r="U657" s="373"/>
    </row>
    <row r="658" spans="1:21" ht="20.25" x14ac:dyDescent="0.3">
      <c r="A658" s="230">
        <v>640</v>
      </c>
      <c r="B658" s="233" t="s">
        <v>3364</v>
      </c>
      <c r="C658" s="230">
        <v>33042</v>
      </c>
      <c r="D658" s="230" t="s">
        <v>1896</v>
      </c>
      <c r="E658" s="230">
        <v>1972</v>
      </c>
      <c r="F658" s="230" t="s">
        <v>2122</v>
      </c>
      <c r="G658" s="371" t="s">
        <v>2089</v>
      </c>
      <c r="H658" s="230">
        <v>5</v>
      </c>
      <c r="I658" s="230">
        <v>4</v>
      </c>
      <c r="J658" s="230" t="s">
        <v>2122</v>
      </c>
      <c r="K658" s="222">
        <v>5326.7</v>
      </c>
      <c r="L658" s="222">
        <v>3332.4</v>
      </c>
      <c r="M658" s="222">
        <v>1152202.6500000001</v>
      </c>
      <c r="N658" s="222">
        <v>1152202.6500000001</v>
      </c>
      <c r="O658" s="222">
        <v>0</v>
      </c>
      <c r="P658" s="222">
        <v>0</v>
      </c>
      <c r="Q658" s="222">
        <v>0</v>
      </c>
      <c r="R658" s="372">
        <v>44927</v>
      </c>
      <c r="S658" s="372">
        <v>45291</v>
      </c>
      <c r="U658" s="373"/>
    </row>
    <row r="659" spans="1:21" ht="20.25" x14ac:dyDescent="0.3">
      <c r="A659" s="230">
        <v>641</v>
      </c>
      <c r="B659" s="233" t="s">
        <v>3365</v>
      </c>
      <c r="C659" s="230">
        <v>33045</v>
      </c>
      <c r="D659" s="230" t="s">
        <v>1896</v>
      </c>
      <c r="E659" s="230">
        <v>1973</v>
      </c>
      <c r="F659" s="230" t="s">
        <v>2122</v>
      </c>
      <c r="G659" s="371" t="s">
        <v>2088</v>
      </c>
      <c r="H659" s="230">
        <v>5</v>
      </c>
      <c r="I659" s="230">
        <v>4</v>
      </c>
      <c r="J659" s="230" t="s">
        <v>2122</v>
      </c>
      <c r="K659" s="222">
        <v>5309.5</v>
      </c>
      <c r="L659" s="222">
        <v>3320.2</v>
      </c>
      <c r="M659" s="222">
        <v>4238871.6899999995</v>
      </c>
      <c r="N659" s="222">
        <v>4238871.6899999995</v>
      </c>
      <c r="O659" s="222">
        <v>0</v>
      </c>
      <c r="P659" s="222">
        <v>0</v>
      </c>
      <c r="Q659" s="222">
        <v>0</v>
      </c>
      <c r="R659" s="372">
        <v>44927</v>
      </c>
      <c r="S659" s="372">
        <v>45291</v>
      </c>
      <c r="U659" s="373"/>
    </row>
    <row r="660" spans="1:21" ht="20.25" x14ac:dyDescent="0.3">
      <c r="A660" s="230">
        <v>642</v>
      </c>
      <c r="B660" s="233" t="s">
        <v>3366</v>
      </c>
      <c r="C660" s="230">
        <v>33046</v>
      </c>
      <c r="D660" s="230" t="s">
        <v>1896</v>
      </c>
      <c r="E660" s="230">
        <v>1973</v>
      </c>
      <c r="F660" s="230" t="s">
        <v>2122</v>
      </c>
      <c r="G660" s="371" t="s">
        <v>2088</v>
      </c>
      <c r="H660" s="230">
        <v>5</v>
      </c>
      <c r="I660" s="230">
        <v>6</v>
      </c>
      <c r="J660" s="230" t="s">
        <v>2122</v>
      </c>
      <c r="K660" s="222">
        <v>7575.5</v>
      </c>
      <c r="L660" s="222">
        <v>4832.5</v>
      </c>
      <c r="M660" s="222">
        <v>5506856.5</v>
      </c>
      <c r="N660" s="222">
        <v>5506856.5</v>
      </c>
      <c r="O660" s="222">
        <v>0</v>
      </c>
      <c r="P660" s="222">
        <v>0</v>
      </c>
      <c r="Q660" s="222">
        <v>0</v>
      </c>
      <c r="R660" s="372">
        <v>44927</v>
      </c>
      <c r="S660" s="372">
        <v>45291</v>
      </c>
      <c r="U660" s="373"/>
    </row>
    <row r="661" spans="1:21" ht="20.25" x14ac:dyDescent="0.3">
      <c r="A661" s="230">
        <v>643</v>
      </c>
      <c r="B661" s="233" t="s">
        <v>3367</v>
      </c>
      <c r="C661" s="230">
        <v>33047</v>
      </c>
      <c r="D661" s="230" t="s">
        <v>1896</v>
      </c>
      <c r="E661" s="230">
        <v>1973</v>
      </c>
      <c r="F661" s="230" t="s">
        <v>2122</v>
      </c>
      <c r="G661" s="371" t="s">
        <v>2088</v>
      </c>
      <c r="H661" s="230">
        <v>5</v>
      </c>
      <c r="I661" s="230">
        <v>6</v>
      </c>
      <c r="J661" s="230" t="s">
        <v>2122</v>
      </c>
      <c r="K661" s="222">
        <v>7522.6</v>
      </c>
      <c r="L661" s="222">
        <v>4732.3</v>
      </c>
      <c r="M661" s="222">
        <v>8526273.7399999984</v>
      </c>
      <c r="N661" s="222">
        <v>8526273.7399999984</v>
      </c>
      <c r="O661" s="222">
        <v>0</v>
      </c>
      <c r="P661" s="222">
        <v>0</v>
      </c>
      <c r="Q661" s="222">
        <v>0</v>
      </c>
      <c r="R661" s="372">
        <v>44927</v>
      </c>
      <c r="S661" s="372">
        <v>45291</v>
      </c>
      <c r="U661" s="373"/>
    </row>
    <row r="662" spans="1:21" ht="20.25" x14ac:dyDescent="0.3">
      <c r="A662" s="230">
        <v>644</v>
      </c>
      <c r="B662" s="233" t="s">
        <v>3368</v>
      </c>
      <c r="C662" s="230">
        <v>33051</v>
      </c>
      <c r="D662" s="230" t="s">
        <v>1896</v>
      </c>
      <c r="E662" s="230">
        <v>1972</v>
      </c>
      <c r="F662" s="230" t="s">
        <v>2122</v>
      </c>
      <c r="G662" s="371" t="s">
        <v>2088</v>
      </c>
      <c r="H662" s="230">
        <v>5</v>
      </c>
      <c r="I662" s="230">
        <v>4</v>
      </c>
      <c r="J662" s="230" t="s">
        <v>2122</v>
      </c>
      <c r="K662" s="222">
        <v>4360.2</v>
      </c>
      <c r="L662" s="222">
        <v>2688.2</v>
      </c>
      <c r="M662" s="222">
        <v>3931342.55</v>
      </c>
      <c r="N662" s="222">
        <v>3931342.55</v>
      </c>
      <c r="O662" s="222">
        <v>0</v>
      </c>
      <c r="P662" s="222">
        <v>0</v>
      </c>
      <c r="Q662" s="222">
        <v>0</v>
      </c>
      <c r="R662" s="372">
        <v>44927</v>
      </c>
      <c r="S662" s="372">
        <v>45291</v>
      </c>
      <c r="U662" s="373"/>
    </row>
    <row r="663" spans="1:21" ht="20.25" x14ac:dyDescent="0.3">
      <c r="A663" s="230">
        <v>645</v>
      </c>
      <c r="B663" s="233" t="s">
        <v>3369</v>
      </c>
      <c r="C663" s="230">
        <v>33065</v>
      </c>
      <c r="D663" s="230" t="s">
        <v>1896</v>
      </c>
      <c r="E663" s="230">
        <v>1974</v>
      </c>
      <c r="F663" s="230" t="s">
        <v>2122</v>
      </c>
      <c r="G663" s="371" t="s">
        <v>2088</v>
      </c>
      <c r="H663" s="230">
        <v>5</v>
      </c>
      <c r="I663" s="230">
        <v>4</v>
      </c>
      <c r="J663" s="230" t="s">
        <v>2122</v>
      </c>
      <c r="K663" s="222">
        <v>5304.3</v>
      </c>
      <c r="L663" s="222">
        <v>3315.9</v>
      </c>
      <c r="M663" s="222">
        <v>1050373.2100000002</v>
      </c>
      <c r="N663" s="222">
        <v>1050373.2100000002</v>
      </c>
      <c r="O663" s="222">
        <v>0</v>
      </c>
      <c r="P663" s="222">
        <v>0</v>
      </c>
      <c r="Q663" s="222">
        <v>0</v>
      </c>
      <c r="R663" s="372">
        <v>44927</v>
      </c>
      <c r="S663" s="372">
        <v>45291</v>
      </c>
      <c r="U663" s="373"/>
    </row>
    <row r="664" spans="1:21" ht="20.25" x14ac:dyDescent="0.3">
      <c r="A664" s="230">
        <v>646</v>
      </c>
      <c r="B664" s="233" t="s">
        <v>2558</v>
      </c>
      <c r="C664" s="230">
        <v>37175</v>
      </c>
      <c r="D664" s="230" t="s">
        <v>1897</v>
      </c>
      <c r="E664" s="230">
        <v>2002</v>
      </c>
      <c r="F664" s="230" t="s">
        <v>2122</v>
      </c>
      <c r="G664" s="371" t="s">
        <v>2089</v>
      </c>
      <c r="H664" s="230">
        <v>5</v>
      </c>
      <c r="I664" s="230">
        <v>3</v>
      </c>
      <c r="J664" s="230" t="s">
        <v>2122</v>
      </c>
      <c r="K664" s="222">
        <v>286.7</v>
      </c>
      <c r="L664" s="222" t="s">
        <v>2122</v>
      </c>
      <c r="M664" s="222">
        <v>452622.75999999995</v>
      </c>
      <c r="N664" s="222">
        <v>452622.75999999995</v>
      </c>
      <c r="O664" s="222">
        <v>0</v>
      </c>
      <c r="P664" s="222">
        <v>0</v>
      </c>
      <c r="Q664" s="222">
        <v>0</v>
      </c>
      <c r="R664" s="372">
        <v>44927</v>
      </c>
      <c r="S664" s="372">
        <v>45291</v>
      </c>
      <c r="U664" s="373"/>
    </row>
    <row r="665" spans="1:21" ht="20.25" x14ac:dyDescent="0.3">
      <c r="A665" s="230">
        <v>647</v>
      </c>
      <c r="B665" s="233" t="s">
        <v>2559</v>
      </c>
      <c r="C665" s="230">
        <v>37177</v>
      </c>
      <c r="D665" s="230" t="s">
        <v>1897</v>
      </c>
      <c r="E665" s="230">
        <v>2009</v>
      </c>
      <c r="F665" s="230" t="s">
        <v>2122</v>
      </c>
      <c r="G665" s="371" t="s">
        <v>2097</v>
      </c>
      <c r="H665" s="230">
        <v>15</v>
      </c>
      <c r="I665" s="230">
        <v>1</v>
      </c>
      <c r="J665" s="230" t="s">
        <v>2122</v>
      </c>
      <c r="K665" s="222">
        <v>7348.5</v>
      </c>
      <c r="L665" s="222" t="s">
        <v>2122</v>
      </c>
      <c r="M665" s="222">
        <v>254906</v>
      </c>
      <c r="N665" s="222">
        <v>254906</v>
      </c>
      <c r="O665" s="222">
        <v>0</v>
      </c>
      <c r="P665" s="222">
        <v>0</v>
      </c>
      <c r="Q665" s="222">
        <v>0</v>
      </c>
      <c r="R665" s="372">
        <v>44927</v>
      </c>
      <c r="S665" s="372">
        <v>45291</v>
      </c>
      <c r="U665" s="373"/>
    </row>
    <row r="666" spans="1:21" ht="20.25" x14ac:dyDescent="0.3">
      <c r="A666" s="230">
        <v>648</v>
      </c>
      <c r="B666" s="233" t="s">
        <v>2556</v>
      </c>
      <c r="C666" s="230">
        <v>37165</v>
      </c>
      <c r="D666" s="230" t="s">
        <v>1897</v>
      </c>
      <c r="E666" s="230">
        <v>1993</v>
      </c>
      <c r="F666" s="230" t="s">
        <v>2122</v>
      </c>
      <c r="G666" s="371" t="s">
        <v>2089</v>
      </c>
      <c r="H666" s="230">
        <v>5</v>
      </c>
      <c r="I666" s="230">
        <v>3</v>
      </c>
      <c r="J666" s="230" t="s">
        <v>2122</v>
      </c>
      <c r="K666" s="222">
        <v>2899.3</v>
      </c>
      <c r="L666" s="222" t="s">
        <v>2122</v>
      </c>
      <c r="M666" s="222">
        <v>746758</v>
      </c>
      <c r="N666" s="222">
        <v>746758</v>
      </c>
      <c r="O666" s="222">
        <v>0</v>
      </c>
      <c r="P666" s="222">
        <v>0</v>
      </c>
      <c r="Q666" s="222">
        <v>0</v>
      </c>
      <c r="R666" s="372">
        <v>44927</v>
      </c>
      <c r="S666" s="372">
        <v>45291</v>
      </c>
      <c r="U666" s="373"/>
    </row>
    <row r="667" spans="1:21" ht="20.25" x14ac:dyDescent="0.3">
      <c r="A667" s="230">
        <v>649</v>
      </c>
      <c r="B667" s="233" t="s">
        <v>2557</v>
      </c>
      <c r="C667" s="230">
        <v>37167</v>
      </c>
      <c r="D667" s="230" t="s">
        <v>1897</v>
      </c>
      <c r="E667" s="230">
        <v>1995</v>
      </c>
      <c r="F667" s="230" t="s">
        <v>2122</v>
      </c>
      <c r="G667" s="371" t="s">
        <v>2089</v>
      </c>
      <c r="H667" s="230">
        <v>5</v>
      </c>
      <c r="I667" s="230">
        <v>2</v>
      </c>
      <c r="J667" s="230" t="s">
        <v>2122</v>
      </c>
      <c r="K667" s="222">
        <v>2895.9</v>
      </c>
      <c r="L667" s="222" t="s">
        <v>2122</v>
      </c>
      <c r="M667" s="222">
        <v>473000</v>
      </c>
      <c r="N667" s="222">
        <v>473000</v>
      </c>
      <c r="O667" s="222">
        <v>0</v>
      </c>
      <c r="P667" s="222">
        <v>0</v>
      </c>
      <c r="Q667" s="222">
        <v>0</v>
      </c>
      <c r="R667" s="372">
        <v>44927</v>
      </c>
      <c r="S667" s="372">
        <v>45291</v>
      </c>
      <c r="U667" s="373"/>
    </row>
    <row r="668" spans="1:21" ht="20.25" x14ac:dyDescent="0.3">
      <c r="A668" s="230">
        <v>650</v>
      </c>
      <c r="B668" s="233" t="s">
        <v>2561</v>
      </c>
      <c r="C668" s="230">
        <v>37253</v>
      </c>
      <c r="D668" s="230" t="s">
        <v>1897</v>
      </c>
      <c r="E668" s="230">
        <v>1986</v>
      </c>
      <c r="F668" s="230" t="s">
        <v>2122</v>
      </c>
      <c r="G668" s="371" t="s">
        <v>2088</v>
      </c>
      <c r="H668" s="230">
        <v>5</v>
      </c>
      <c r="I668" s="230">
        <v>6</v>
      </c>
      <c r="J668" s="230" t="s">
        <v>2122</v>
      </c>
      <c r="K668" s="222">
        <v>7166.7</v>
      </c>
      <c r="L668" s="222" t="s">
        <v>2122</v>
      </c>
      <c r="M668" s="222">
        <v>1693753.67</v>
      </c>
      <c r="N668" s="222">
        <v>1693753.67</v>
      </c>
      <c r="O668" s="222">
        <v>0</v>
      </c>
      <c r="P668" s="222">
        <v>0</v>
      </c>
      <c r="Q668" s="222">
        <v>0</v>
      </c>
      <c r="R668" s="372">
        <v>44927</v>
      </c>
      <c r="S668" s="372">
        <v>45291</v>
      </c>
      <c r="U668" s="373"/>
    </row>
    <row r="669" spans="1:21" ht="20.25" x14ac:dyDescent="0.3">
      <c r="A669" s="230">
        <v>651</v>
      </c>
      <c r="B669" s="233" t="s">
        <v>2560</v>
      </c>
      <c r="C669" s="230">
        <v>37269</v>
      </c>
      <c r="D669" s="230" t="s">
        <v>1897</v>
      </c>
      <c r="E669" s="230">
        <v>1992</v>
      </c>
      <c r="F669" s="230" t="s">
        <v>2122</v>
      </c>
      <c r="G669" s="371" t="s">
        <v>2089</v>
      </c>
      <c r="H669" s="230">
        <v>5</v>
      </c>
      <c r="I669" s="230">
        <v>1</v>
      </c>
      <c r="J669" s="230" t="s">
        <v>2122</v>
      </c>
      <c r="K669" s="222">
        <v>1790.3</v>
      </c>
      <c r="L669" s="222" t="s">
        <v>2122</v>
      </c>
      <c r="M669" s="222">
        <v>340000</v>
      </c>
      <c r="N669" s="222">
        <v>340000</v>
      </c>
      <c r="O669" s="222">
        <v>0</v>
      </c>
      <c r="P669" s="222">
        <v>0</v>
      </c>
      <c r="Q669" s="222">
        <v>0</v>
      </c>
      <c r="R669" s="372">
        <v>44927</v>
      </c>
      <c r="S669" s="372">
        <v>45291</v>
      </c>
      <c r="U669" s="373"/>
    </row>
    <row r="670" spans="1:21" ht="20.25" x14ac:dyDescent="0.25">
      <c r="A670" s="231" t="s">
        <v>22</v>
      </c>
      <c r="B670" s="231"/>
      <c r="C670" s="263" t="s">
        <v>172</v>
      </c>
      <c r="D670" s="263" t="s">
        <v>172</v>
      </c>
      <c r="E670" s="263" t="s">
        <v>172</v>
      </c>
      <c r="F670" s="263" t="s">
        <v>172</v>
      </c>
      <c r="G670" s="263" t="s">
        <v>172</v>
      </c>
      <c r="H670" s="263" t="s">
        <v>172</v>
      </c>
      <c r="I670" s="263" t="s">
        <v>172</v>
      </c>
      <c r="J670" s="220">
        <v>94</v>
      </c>
      <c r="K670" s="220">
        <v>1353380.3699999994</v>
      </c>
      <c r="L670" s="220">
        <v>842497.82000000007</v>
      </c>
      <c r="M670" s="220">
        <v>888026533.49000001</v>
      </c>
      <c r="N670" s="220">
        <v>798591433.48999965</v>
      </c>
      <c r="O670" s="220">
        <v>89435100</v>
      </c>
      <c r="P670" s="220">
        <v>0</v>
      </c>
      <c r="Q670" s="220">
        <v>0</v>
      </c>
      <c r="R670" s="263" t="s">
        <v>172</v>
      </c>
      <c r="S670" s="263" t="s">
        <v>172</v>
      </c>
      <c r="U670" s="373"/>
    </row>
    <row r="671" spans="1:21" ht="20.25" x14ac:dyDescent="0.3">
      <c r="A671" s="404" t="s">
        <v>1911</v>
      </c>
      <c r="B671" s="404"/>
      <c r="C671" s="404"/>
      <c r="D671" s="404"/>
      <c r="E671" s="404"/>
      <c r="F671" s="404"/>
      <c r="G671" s="404"/>
      <c r="H671" s="404"/>
      <c r="I671" s="404"/>
      <c r="J671" s="404"/>
      <c r="K671" s="404"/>
      <c r="L671" s="404"/>
      <c r="M671" s="404"/>
      <c r="N671" s="404"/>
      <c r="O671" s="404"/>
      <c r="P671" s="404"/>
      <c r="Q671" s="404"/>
      <c r="R671" s="404"/>
      <c r="S671" s="404"/>
      <c r="U671" s="373"/>
    </row>
    <row r="672" spans="1:21" ht="20.25" x14ac:dyDescent="0.3">
      <c r="A672" s="230">
        <v>652</v>
      </c>
      <c r="B672" s="229" t="s">
        <v>477</v>
      </c>
      <c r="C672" s="230">
        <v>37310</v>
      </c>
      <c r="D672" s="230" t="s">
        <v>1896</v>
      </c>
      <c r="E672" s="230">
        <v>1994</v>
      </c>
      <c r="F672" s="230" t="s">
        <v>2122</v>
      </c>
      <c r="G672" s="371" t="s">
        <v>2088</v>
      </c>
      <c r="H672" s="230">
        <v>9</v>
      </c>
      <c r="I672" s="230">
        <v>3</v>
      </c>
      <c r="J672" s="230">
        <v>3</v>
      </c>
      <c r="K672" s="222">
        <v>5219.5</v>
      </c>
      <c r="L672" s="222">
        <v>5177</v>
      </c>
      <c r="M672" s="222">
        <v>12574234.189999999</v>
      </c>
      <c r="N672" s="222">
        <v>12562918.229999999</v>
      </c>
      <c r="O672" s="222">
        <v>0</v>
      </c>
      <c r="P672" s="222">
        <v>11315.96</v>
      </c>
      <c r="Q672" s="222">
        <v>0</v>
      </c>
      <c r="R672" s="372">
        <v>44927</v>
      </c>
      <c r="S672" s="372">
        <v>45291</v>
      </c>
      <c r="U672" s="373"/>
    </row>
    <row r="673" spans="1:21" ht="20.25" x14ac:dyDescent="0.3">
      <c r="A673" s="230">
        <v>653</v>
      </c>
      <c r="B673" s="229" t="s">
        <v>476</v>
      </c>
      <c r="C673" s="230">
        <v>37320</v>
      </c>
      <c r="D673" s="230" t="s">
        <v>1896</v>
      </c>
      <c r="E673" s="230">
        <v>1981</v>
      </c>
      <c r="F673" s="230" t="s">
        <v>2122</v>
      </c>
      <c r="G673" s="371" t="s">
        <v>2088</v>
      </c>
      <c r="H673" s="230">
        <v>5</v>
      </c>
      <c r="I673" s="230">
        <v>11</v>
      </c>
      <c r="J673" s="230" t="s">
        <v>2122</v>
      </c>
      <c r="K673" s="222">
        <v>7957.4</v>
      </c>
      <c r="L673" s="222">
        <v>7957.4</v>
      </c>
      <c r="M673" s="222">
        <v>19960476.140000001</v>
      </c>
      <c r="N673" s="222">
        <v>19951362.370000001</v>
      </c>
      <c r="O673" s="222">
        <v>0</v>
      </c>
      <c r="P673" s="222">
        <v>9113.77</v>
      </c>
      <c r="Q673" s="222">
        <v>0</v>
      </c>
      <c r="R673" s="372">
        <v>44927</v>
      </c>
      <c r="S673" s="372">
        <v>45291</v>
      </c>
      <c r="U673" s="373"/>
    </row>
    <row r="674" spans="1:21" ht="20.25" x14ac:dyDescent="0.3">
      <c r="A674" s="230">
        <v>654</v>
      </c>
      <c r="B674" s="229" t="s">
        <v>1644</v>
      </c>
      <c r="C674" s="230">
        <v>37329</v>
      </c>
      <c r="D674" s="230" t="s">
        <v>1897</v>
      </c>
      <c r="E674" s="230">
        <v>1984</v>
      </c>
      <c r="F674" s="230" t="s">
        <v>2122</v>
      </c>
      <c r="G674" s="371" t="s">
        <v>2097</v>
      </c>
      <c r="H674" s="230">
        <v>5</v>
      </c>
      <c r="I674" s="230">
        <v>13</v>
      </c>
      <c r="J674" s="230" t="s">
        <v>2122</v>
      </c>
      <c r="K674" s="222">
        <v>10135.9</v>
      </c>
      <c r="L674" s="222" t="s">
        <v>2122</v>
      </c>
      <c r="M674" s="222">
        <v>2695104</v>
      </c>
      <c r="N674" s="222">
        <v>2695104</v>
      </c>
      <c r="O674" s="222">
        <v>0</v>
      </c>
      <c r="P674" s="222">
        <v>0</v>
      </c>
      <c r="Q674" s="222">
        <v>0</v>
      </c>
      <c r="R674" s="372">
        <v>44927</v>
      </c>
      <c r="S674" s="372">
        <v>45291</v>
      </c>
      <c r="U674" s="373"/>
    </row>
    <row r="675" spans="1:21" ht="20.25" x14ac:dyDescent="0.3">
      <c r="A675" s="230">
        <v>655</v>
      </c>
      <c r="B675" s="229" t="s">
        <v>1645</v>
      </c>
      <c r="C675" s="230">
        <v>37335</v>
      </c>
      <c r="D675" s="230" t="s">
        <v>1897</v>
      </c>
      <c r="E675" s="230">
        <v>1985</v>
      </c>
      <c r="F675" s="230" t="s">
        <v>2122</v>
      </c>
      <c r="G675" s="371" t="s">
        <v>2097</v>
      </c>
      <c r="H675" s="230">
        <v>5</v>
      </c>
      <c r="I675" s="230">
        <v>8</v>
      </c>
      <c r="J675" s="230" t="s">
        <v>2122</v>
      </c>
      <c r="K675" s="222">
        <v>7206.1</v>
      </c>
      <c r="L675" s="222" t="s">
        <v>2122</v>
      </c>
      <c r="M675" s="222">
        <v>368796</v>
      </c>
      <c r="N675" s="222">
        <v>368796</v>
      </c>
      <c r="O675" s="222">
        <v>0</v>
      </c>
      <c r="P675" s="222">
        <v>0</v>
      </c>
      <c r="Q675" s="222">
        <v>0</v>
      </c>
      <c r="R675" s="372">
        <v>44927</v>
      </c>
      <c r="S675" s="372">
        <v>45291</v>
      </c>
      <c r="U675" s="373"/>
    </row>
    <row r="676" spans="1:21" ht="20.25" x14ac:dyDescent="0.3">
      <c r="A676" s="230">
        <v>656</v>
      </c>
      <c r="B676" s="229" t="s">
        <v>1725</v>
      </c>
      <c r="C676" s="230">
        <v>37339</v>
      </c>
      <c r="D676" s="230" t="s">
        <v>1896</v>
      </c>
      <c r="E676" s="230">
        <v>1994</v>
      </c>
      <c r="F676" s="230" t="s">
        <v>2122</v>
      </c>
      <c r="G676" s="371" t="s">
        <v>2088</v>
      </c>
      <c r="H676" s="230">
        <v>9</v>
      </c>
      <c r="I676" s="230">
        <v>6</v>
      </c>
      <c r="J676" s="230">
        <v>4</v>
      </c>
      <c r="K676" s="222">
        <v>13135.9</v>
      </c>
      <c r="L676" s="222">
        <v>13135.6</v>
      </c>
      <c r="M676" s="222">
        <v>18292950.210000001</v>
      </c>
      <c r="N676" s="222">
        <v>18277110.789999999</v>
      </c>
      <c r="O676" s="222">
        <v>0</v>
      </c>
      <c r="P676" s="222">
        <v>15839.42</v>
      </c>
      <c r="Q676" s="222">
        <v>0</v>
      </c>
      <c r="R676" s="372">
        <v>44927</v>
      </c>
      <c r="S676" s="372">
        <v>45291</v>
      </c>
      <c r="U676" s="373"/>
    </row>
    <row r="677" spans="1:21" ht="20.25" x14ac:dyDescent="0.3">
      <c r="A677" s="230">
        <v>657</v>
      </c>
      <c r="B677" s="229" t="s">
        <v>478</v>
      </c>
      <c r="C677" s="230">
        <v>37355</v>
      </c>
      <c r="D677" s="230" t="s">
        <v>1896</v>
      </c>
      <c r="E677" s="230">
        <v>1984</v>
      </c>
      <c r="F677" s="230" t="s">
        <v>2122</v>
      </c>
      <c r="G677" s="371" t="s">
        <v>2097</v>
      </c>
      <c r="H677" s="230">
        <v>5</v>
      </c>
      <c r="I677" s="230">
        <v>14</v>
      </c>
      <c r="J677" s="230" t="s">
        <v>2122</v>
      </c>
      <c r="K677" s="222">
        <v>10794</v>
      </c>
      <c r="L677" s="222">
        <v>10791.6</v>
      </c>
      <c r="M677" s="222">
        <v>21681391.589999996</v>
      </c>
      <c r="N677" s="222">
        <v>21667660.739999995</v>
      </c>
      <c r="O677" s="222">
        <v>0</v>
      </c>
      <c r="P677" s="222">
        <v>13730.85</v>
      </c>
      <c r="Q677" s="222">
        <v>0</v>
      </c>
      <c r="R677" s="372">
        <v>44927</v>
      </c>
      <c r="S677" s="372">
        <v>45291</v>
      </c>
      <c r="U677" s="373"/>
    </row>
    <row r="678" spans="1:21" ht="20.25" x14ac:dyDescent="0.3">
      <c r="A678" s="230">
        <v>658</v>
      </c>
      <c r="B678" s="229" t="s">
        <v>2577</v>
      </c>
      <c r="C678" s="230">
        <v>37288</v>
      </c>
      <c r="D678" s="230" t="s">
        <v>1897</v>
      </c>
      <c r="E678" s="230">
        <v>2007</v>
      </c>
      <c r="F678" s="230" t="s">
        <v>2122</v>
      </c>
      <c r="G678" s="371" t="s">
        <v>2097</v>
      </c>
      <c r="H678" s="230">
        <v>5</v>
      </c>
      <c r="I678" s="230">
        <v>5</v>
      </c>
      <c r="J678" s="230" t="s">
        <v>2122</v>
      </c>
      <c r="K678" s="222">
        <v>2623.2</v>
      </c>
      <c r="L678" s="222" t="s">
        <v>2122</v>
      </c>
      <c r="M678" s="222">
        <v>755714</v>
      </c>
      <c r="N678" s="222">
        <v>755714</v>
      </c>
      <c r="O678" s="222">
        <v>0</v>
      </c>
      <c r="P678" s="222">
        <v>0</v>
      </c>
      <c r="Q678" s="222">
        <v>0</v>
      </c>
      <c r="R678" s="372">
        <v>44927</v>
      </c>
      <c r="S678" s="372">
        <v>45291</v>
      </c>
      <c r="U678" s="373"/>
    </row>
    <row r="679" spans="1:21" ht="20.25" x14ac:dyDescent="0.3">
      <c r="A679" s="230">
        <v>659</v>
      </c>
      <c r="B679" s="229" t="s">
        <v>2576</v>
      </c>
      <c r="C679" s="230">
        <v>37290</v>
      </c>
      <c r="D679" s="230" t="s">
        <v>1897</v>
      </c>
      <c r="E679" s="230">
        <v>1993</v>
      </c>
      <c r="F679" s="230" t="s">
        <v>2122</v>
      </c>
      <c r="G679" s="371" t="s">
        <v>2097</v>
      </c>
      <c r="H679" s="230">
        <v>5</v>
      </c>
      <c r="I679" s="230">
        <v>12</v>
      </c>
      <c r="J679" s="230" t="s">
        <v>2122</v>
      </c>
      <c r="K679" s="222">
        <v>8738.6</v>
      </c>
      <c r="L679" s="222" t="s">
        <v>2122</v>
      </c>
      <c r="M679" s="222">
        <v>3189775</v>
      </c>
      <c r="N679" s="222">
        <v>3189775</v>
      </c>
      <c r="O679" s="222">
        <v>0</v>
      </c>
      <c r="P679" s="222">
        <v>0</v>
      </c>
      <c r="Q679" s="222">
        <v>0</v>
      </c>
      <c r="R679" s="372">
        <v>44927</v>
      </c>
      <c r="S679" s="372">
        <v>45291</v>
      </c>
      <c r="U679" s="373"/>
    </row>
    <row r="680" spans="1:21" ht="20.25" x14ac:dyDescent="0.3">
      <c r="A680" s="230">
        <v>660</v>
      </c>
      <c r="B680" s="229" t="s">
        <v>2578</v>
      </c>
      <c r="C680" s="230">
        <v>37291</v>
      </c>
      <c r="D680" s="230" t="s">
        <v>1897</v>
      </c>
      <c r="E680" s="230">
        <v>1994</v>
      </c>
      <c r="F680" s="230" t="s">
        <v>2122</v>
      </c>
      <c r="G680" s="371" t="s">
        <v>2097</v>
      </c>
      <c r="H680" s="230">
        <v>5</v>
      </c>
      <c r="I680" s="230">
        <v>13</v>
      </c>
      <c r="J680" s="230" t="s">
        <v>2122</v>
      </c>
      <c r="K680" s="222">
        <v>9499.1</v>
      </c>
      <c r="L680" s="222" t="s">
        <v>2122</v>
      </c>
      <c r="M680" s="222">
        <v>2970089</v>
      </c>
      <c r="N680" s="222">
        <v>2970089</v>
      </c>
      <c r="O680" s="222">
        <v>0</v>
      </c>
      <c r="P680" s="222">
        <v>0</v>
      </c>
      <c r="Q680" s="222">
        <v>0</v>
      </c>
      <c r="R680" s="372">
        <v>44927</v>
      </c>
      <c r="S680" s="372">
        <v>45291</v>
      </c>
      <c r="U680" s="373"/>
    </row>
    <row r="681" spans="1:21" ht="20.25" x14ac:dyDescent="0.3">
      <c r="A681" s="230">
        <v>661</v>
      </c>
      <c r="B681" s="229" t="s">
        <v>2579</v>
      </c>
      <c r="C681" s="230">
        <v>37292</v>
      </c>
      <c r="D681" s="230" t="s">
        <v>1897</v>
      </c>
      <c r="E681" s="230">
        <v>1994</v>
      </c>
      <c r="F681" s="230" t="s">
        <v>2122</v>
      </c>
      <c r="G681" s="371" t="s">
        <v>2097</v>
      </c>
      <c r="H681" s="230">
        <v>5</v>
      </c>
      <c r="I681" s="230">
        <v>13</v>
      </c>
      <c r="J681" s="230" t="s">
        <v>2122</v>
      </c>
      <c r="K681" s="222">
        <v>9662.7999999999993</v>
      </c>
      <c r="L681" s="222" t="s">
        <v>2122</v>
      </c>
      <c r="M681" s="222">
        <v>3461478</v>
      </c>
      <c r="N681" s="222">
        <v>3461478</v>
      </c>
      <c r="O681" s="222">
        <v>0</v>
      </c>
      <c r="P681" s="222">
        <v>0</v>
      </c>
      <c r="Q681" s="222">
        <v>0</v>
      </c>
      <c r="R681" s="372">
        <v>44927</v>
      </c>
      <c r="S681" s="372">
        <v>45291</v>
      </c>
      <c r="U681" s="373"/>
    </row>
    <row r="682" spans="1:21" ht="20.25" x14ac:dyDescent="0.3">
      <c r="A682" s="230">
        <v>662</v>
      </c>
      <c r="B682" s="229" t="s">
        <v>2580</v>
      </c>
      <c r="C682" s="230">
        <v>37293</v>
      </c>
      <c r="D682" s="230" t="s">
        <v>1897</v>
      </c>
      <c r="E682" s="230">
        <v>2002</v>
      </c>
      <c r="F682" s="230" t="s">
        <v>2122</v>
      </c>
      <c r="G682" s="371" t="s">
        <v>2088</v>
      </c>
      <c r="H682" s="230">
        <v>5</v>
      </c>
      <c r="I682" s="230">
        <v>5</v>
      </c>
      <c r="J682" s="230" t="s">
        <v>2122</v>
      </c>
      <c r="K682" s="222">
        <v>3647.7</v>
      </c>
      <c r="L682" s="222" t="s">
        <v>2122</v>
      </c>
      <c r="M682" s="222">
        <v>610673</v>
      </c>
      <c r="N682" s="222">
        <v>610673</v>
      </c>
      <c r="O682" s="222">
        <v>0</v>
      </c>
      <c r="P682" s="222">
        <v>0</v>
      </c>
      <c r="Q682" s="222">
        <v>0</v>
      </c>
      <c r="R682" s="372">
        <v>44927</v>
      </c>
      <c r="S682" s="372">
        <v>45291</v>
      </c>
      <c r="U682" s="373"/>
    </row>
    <row r="683" spans="1:21" ht="20.25" x14ac:dyDescent="0.3">
      <c r="A683" s="230">
        <v>663</v>
      </c>
      <c r="B683" s="229" t="s">
        <v>2581</v>
      </c>
      <c r="C683" s="230">
        <v>37296</v>
      </c>
      <c r="D683" s="230" t="s">
        <v>1897</v>
      </c>
      <c r="E683" s="230">
        <v>2010</v>
      </c>
      <c r="F683" s="230" t="s">
        <v>2122</v>
      </c>
      <c r="G683" s="371" t="s">
        <v>2604</v>
      </c>
      <c r="H683" s="230">
        <v>3</v>
      </c>
      <c r="I683" s="230">
        <v>2</v>
      </c>
      <c r="J683" s="230" t="s">
        <v>2122</v>
      </c>
      <c r="K683" s="222">
        <v>1833.3</v>
      </c>
      <c r="L683" s="222" t="s">
        <v>2122</v>
      </c>
      <c r="M683" s="222">
        <v>73930</v>
      </c>
      <c r="N683" s="222">
        <v>73930</v>
      </c>
      <c r="O683" s="222">
        <v>0</v>
      </c>
      <c r="P683" s="222">
        <v>0</v>
      </c>
      <c r="Q683" s="222">
        <v>0</v>
      </c>
      <c r="R683" s="372">
        <v>44927</v>
      </c>
      <c r="S683" s="372">
        <v>45291</v>
      </c>
      <c r="U683" s="373"/>
    </row>
    <row r="684" spans="1:21" ht="20.25" x14ac:dyDescent="0.3">
      <c r="A684" s="230">
        <v>664</v>
      </c>
      <c r="B684" s="229" t="s">
        <v>2582</v>
      </c>
      <c r="C684" s="230">
        <v>37297</v>
      </c>
      <c r="D684" s="230" t="s">
        <v>1897</v>
      </c>
      <c r="E684" s="230">
        <v>2010</v>
      </c>
      <c r="F684" s="230" t="s">
        <v>2122</v>
      </c>
      <c r="G684" s="371" t="s">
        <v>2605</v>
      </c>
      <c r="H684" s="230">
        <v>3</v>
      </c>
      <c r="I684" s="230">
        <v>1</v>
      </c>
      <c r="J684" s="230" t="s">
        <v>2122</v>
      </c>
      <c r="K684" s="222">
        <v>911.8</v>
      </c>
      <c r="L684" s="222" t="s">
        <v>2122</v>
      </c>
      <c r="M684" s="222">
        <v>39965</v>
      </c>
      <c r="N684" s="222">
        <v>39965</v>
      </c>
      <c r="O684" s="222">
        <v>0</v>
      </c>
      <c r="P684" s="222">
        <v>0</v>
      </c>
      <c r="Q684" s="222">
        <v>0</v>
      </c>
      <c r="R684" s="372">
        <v>44927</v>
      </c>
      <c r="S684" s="372">
        <v>45291</v>
      </c>
      <c r="U684" s="373"/>
    </row>
    <row r="685" spans="1:21" ht="20.25" x14ac:dyDescent="0.3">
      <c r="A685" s="230">
        <v>665</v>
      </c>
      <c r="B685" s="229" t="s">
        <v>2583</v>
      </c>
      <c r="C685" s="230">
        <v>37298</v>
      </c>
      <c r="D685" s="230" t="s">
        <v>1897</v>
      </c>
      <c r="E685" s="230">
        <v>2010</v>
      </c>
      <c r="F685" s="230" t="s">
        <v>2122</v>
      </c>
      <c r="G685" s="371" t="s">
        <v>2604</v>
      </c>
      <c r="H685" s="230">
        <v>3</v>
      </c>
      <c r="I685" s="230">
        <v>4</v>
      </c>
      <c r="J685" s="230" t="s">
        <v>2122</v>
      </c>
      <c r="K685" s="222">
        <v>3642.9</v>
      </c>
      <c r="L685" s="222" t="s">
        <v>2122</v>
      </c>
      <c r="M685" s="222">
        <v>277320</v>
      </c>
      <c r="N685" s="222">
        <v>277320</v>
      </c>
      <c r="O685" s="222">
        <v>0</v>
      </c>
      <c r="P685" s="222">
        <v>0</v>
      </c>
      <c r="Q685" s="222">
        <v>0</v>
      </c>
      <c r="R685" s="372">
        <v>44927</v>
      </c>
      <c r="S685" s="372">
        <v>45291</v>
      </c>
      <c r="U685" s="373"/>
    </row>
    <row r="686" spans="1:21" ht="20.25" x14ac:dyDescent="0.3">
      <c r="A686" s="230">
        <v>666</v>
      </c>
      <c r="B686" s="229" t="s">
        <v>2584</v>
      </c>
      <c r="C686" s="230">
        <v>37302</v>
      </c>
      <c r="D686" s="230" t="s">
        <v>1897</v>
      </c>
      <c r="E686" s="230">
        <v>1987</v>
      </c>
      <c r="F686" s="230" t="s">
        <v>2122</v>
      </c>
      <c r="G686" s="371" t="s">
        <v>2097</v>
      </c>
      <c r="H686" s="230">
        <v>5</v>
      </c>
      <c r="I686" s="230">
        <v>19</v>
      </c>
      <c r="J686" s="230" t="s">
        <v>2122</v>
      </c>
      <c r="K686" s="222">
        <v>13786.6</v>
      </c>
      <c r="L686" s="222" t="s">
        <v>2122</v>
      </c>
      <c r="M686" s="222">
        <v>1040000</v>
      </c>
      <c r="N686" s="222">
        <v>1040000</v>
      </c>
      <c r="O686" s="222">
        <v>0</v>
      </c>
      <c r="P686" s="222">
        <v>0</v>
      </c>
      <c r="Q686" s="222">
        <v>0</v>
      </c>
      <c r="R686" s="372">
        <v>44927</v>
      </c>
      <c r="S686" s="372">
        <v>45291</v>
      </c>
      <c r="U686" s="373"/>
    </row>
    <row r="687" spans="1:21" ht="20.25" x14ac:dyDescent="0.3">
      <c r="A687" s="230">
        <v>667</v>
      </c>
      <c r="B687" s="229" t="s">
        <v>2585</v>
      </c>
      <c r="C687" s="230">
        <v>37303</v>
      </c>
      <c r="D687" s="230" t="s">
        <v>1897</v>
      </c>
      <c r="E687" s="230">
        <v>1989</v>
      </c>
      <c r="F687" s="230" t="s">
        <v>2122</v>
      </c>
      <c r="G687" s="371" t="s">
        <v>2097</v>
      </c>
      <c r="H687" s="230">
        <v>5</v>
      </c>
      <c r="I687" s="230">
        <v>5</v>
      </c>
      <c r="J687" s="230" t="s">
        <v>2122</v>
      </c>
      <c r="K687" s="222">
        <v>3664.8</v>
      </c>
      <c r="L687" s="222" t="s">
        <v>2122</v>
      </c>
      <c r="M687" s="222">
        <v>1572504</v>
      </c>
      <c r="N687" s="222">
        <v>1572504</v>
      </c>
      <c r="O687" s="222">
        <v>0</v>
      </c>
      <c r="P687" s="222">
        <v>0</v>
      </c>
      <c r="Q687" s="222">
        <v>0</v>
      </c>
      <c r="R687" s="372">
        <v>44927</v>
      </c>
      <c r="S687" s="372">
        <v>45291</v>
      </c>
      <c r="U687" s="373"/>
    </row>
    <row r="688" spans="1:21" ht="20.25" x14ac:dyDescent="0.3">
      <c r="A688" s="230">
        <v>668</v>
      </c>
      <c r="B688" s="229" t="s">
        <v>2586</v>
      </c>
      <c r="C688" s="230">
        <v>37316</v>
      </c>
      <c r="D688" s="230" t="s">
        <v>1897</v>
      </c>
      <c r="E688" s="230">
        <v>1980</v>
      </c>
      <c r="F688" s="230" t="s">
        <v>2122</v>
      </c>
      <c r="G688" s="371" t="s">
        <v>2097</v>
      </c>
      <c r="H688" s="230">
        <v>5</v>
      </c>
      <c r="I688" s="230">
        <v>12</v>
      </c>
      <c r="J688" s="230" t="s">
        <v>2122</v>
      </c>
      <c r="K688" s="222">
        <v>8776.9</v>
      </c>
      <c r="L688" s="222" t="s">
        <v>2122</v>
      </c>
      <c r="M688" s="222">
        <v>2550007</v>
      </c>
      <c r="N688" s="222">
        <v>2550007</v>
      </c>
      <c r="O688" s="222">
        <v>0</v>
      </c>
      <c r="P688" s="222">
        <v>0</v>
      </c>
      <c r="Q688" s="222">
        <v>0</v>
      </c>
      <c r="R688" s="372">
        <v>44927</v>
      </c>
      <c r="S688" s="372">
        <v>45291</v>
      </c>
      <c r="U688" s="373"/>
    </row>
    <row r="689" spans="1:21" ht="20.25" x14ac:dyDescent="0.3">
      <c r="A689" s="230">
        <v>669</v>
      </c>
      <c r="B689" s="229" t="s">
        <v>2587</v>
      </c>
      <c r="C689" s="230">
        <v>37324</v>
      </c>
      <c r="D689" s="230" t="s">
        <v>1897</v>
      </c>
      <c r="E689" s="230">
        <v>1981</v>
      </c>
      <c r="F689" s="230" t="s">
        <v>2122</v>
      </c>
      <c r="G689" s="371" t="s">
        <v>2097</v>
      </c>
      <c r="H689" s="230">
        <v>5</v>
      </c>
      <c r="I689" s="230">
        <v>11</v>
      </c>
      <c r="J689" s="230" t="s">
        <v>2122</v>
      </c>
      <c r="K689" s="222">
        <v>8107.6</v>
      </c>
      <c r="L689" s="222" t="s">
        <v>2122</v>
      </c>
      <c r="M689" s="222">
        <v>782419</v>
      </c>
      <c r="N689" s="222">
        <v>782419</v>
      </c>
      <c r="O689" s="222">
        <v>0</v>
      </c>
      <c r="P689" s="222">
        <v>0</v>
      </c>
      <c r="Q689" s="222">
        <v>0</v>
      </c>
      <c r="R689" s="372">
        <v>44927</v>
      </c>
      <c r="S689" s="372">
        <v>45291</v>
      </c>
      <c r="U689" s="373"/>
    </row>
    <row r="690" spans="1:21" ht="20.25" x14ac:dyDescent="0.3">
      <c r="A690" s="230">
        <v>670</v>
      </c>
      <c r="B690" s="229" t="s">
        <v>2588</v>
      </c>
      <c r="C690" s="230">
        <v>37326</v>
      </c>
      <c r="D690" s="230" t="s">
        <v>1897</v>
      </c>
      <c r="E690" s="230">
        <v>1988</v>
      </c>
      <c r="F690" s="230" t="s">
        <v>2122</v>
      </c>
      <c r="G690" s="371" t="s">
        <v>2089</v>
      </c>
      <c r="H690" s="230">
        <v>5</v>
      </c>
      <c r="I690" s="230">
        <v>4</v>
      </c>
      <c r="J690" s="230" t="s">
        <v>2122</v>
      </c>
      <c r="K690" s="222">
        <v>2809.8</v>
      </c>
      <c r="L690" s="222" t="s">
        <v>2122</v>
      </c>
      <c r="M690" s="222">
        <v>220000</v>
      </c>
      <c r="N690" s="222">
        <v>220000</v>
      </c>
      <c r="O690" s="222">
        <v>0</v>
      </c>
      <c r="P690" s="222">
        <v>0</v>
      </c>
      <c r="Q690" s="222">
        <v>0</v>
      </c>
      <c r="R690" s="372">
        <v>44927</v>
      </c>
      <c r="S690" s="372">
        <v>45291</v>
      </c>
      <c r="U690" s="373"/>
    </row>
    <row r="691" spans="1:21" ht="20.25" x14ac:dyDescent="0.3">
      <c r="A691" s="230">
        <v>671</v>
      </c>
      <c r="B691" s="229" t="s">
        <v>2589</v>
      </c>
      <c r="C691" s="230">
        <v>37327</v>
      </c>
      <c r="D691" s="230" t="s">
        <v>1897</v>
      </c>
      <c r="E691" s="230">
        <v>1993</v>
      </c>
      <c r="F691" s="230" t="s">
        <v>2122</v>
      </c>
      <c r="G691" s="371" t="s">
        <v>2089</v>
      </c>
      <c r="H691" s="230">
        <v>5</v>
      </c>
      <c r="I691" s="230">
        <v>7</v>
      </c>
      <c r="J691" s="230" t="s">
        <v>2122</v>
      </c>
      <c r="K691" s="222">
        <v>5379.8</v>
      </c>
      <c r="L691" s="222" t="s">
        <v>2122</v>
      </c>
      <c r="M691" s="222">
        <v>1336500</v>
      </c>
      <c r="N691" s="222">
        <v>1336500</v>
      </c>
      <c r="O691" s="222">
        <v>0</v>
      </c>
      <c r="P691" s="222">
        <v>0</v>
      </c>
      <c r="Q691" s="222">
        <v>0</v>
      </c>
      <c r="R691" s="372">
        <v>44927</v>
      </c>
      <c r="S691" s="372">
        <v>45291</v>
      </c>
      <c r="U691" s="373"/>
    </row>
    <row r="692" spans="1:21" ht="20.25" x14ac:dyDescent="0.3">
      <c r="A692" s="230">
        <v>672</v>
      </c>
      <c r="B692" s="229" t="s">
        <v>2590</v>
      </c>
      <c r="C692" s="230">
        <v>37334</v>
      </c>
      <c r="D692" s="230" t="s">
        <v>1897</v>
      </c>
      <c r="E692" s="230">
        <v>1985</v>
      </c>
      <c r="F692" s="230" t="s">
        <v>2122</v>
      </c>
      <c r="G692" s="371" t="s">
        <v>2088</v>
      </c>
      <c r="H692" s="230">
        <v>5</v>
      </c>
      <c r="I692" s="230">
        <v>7</v>
      </c>
      <c r="J692" s="230" t="s">
        <v>2122</v>
      </c>
      <c r="K692" s="222">
        <v>5414.8</v>
      </c>
      <c r="L692" s="222" t="s">
        <v>2122</v>
      </c>
      <c r="M692" s="222">
        <v>402172</v>
      </c>
      <c r="N692" s="222">
        <v>402172</v>
      </c>
      <c r="O692" s="222">
        <v>0</v>
      </c>
      <c r="P692" s="222">
        <v>0</v>
      </c>
      <c r="Q692" s="222">
        <v>0</v>
      </c>
      <c r="R692" s="372">
        <v>44927</v>
      </c>
      <c r="S692" s="372">
        <v>45291</v>
      </c>
      <c r="U692" s="373"/>
    </row>
    <row r="693" spans="1:21" ht="20.25" x14ac:dyDescent="0.3">
      <c r="A693" s="230">
        <v>673</v>
      </c>
      <c r="B693" s="229" t="s">
        <v>2591</v>
      </c>
      <c r="C693" s="230">
        <v>37343</v>
      </c>
      <c r="D693" s="230" t="s">
        <v>1897</v>
      </c>
      <c r="E693" s="230">
        <v>1987</v>
      </c>
      <c r="F693" s="230" t="s">
        <v>2122</v>
      </c>
      <c r="G693" s="371" t="s">
        <v>2097</v>
      </c>
      <c r="H693" s="230">
        <v>5</v>
      </c>
      <c r="I693" s="230">
        <v>21</v>
      </c>
      <c r="J693" s="230" t="s">
        <v>2122</v>
      </c>
      <c r="K693" s="222">
        <v>15159.4</v>
      </c>
      <c r="L693" s="222" t="s">
        <v>2122</v>
      </c>
      <c r="M693" s="222">
        <v>3599180</v>
      </c>
      <c r="N693" s="222">
        <v>3599180</v>
      </c>
      <c r="O693" s="222">
        <v>0</v>
      </c>
      <c r="P693" s="222">
        <v>0</v>
      </c>
      <c r="Q693" s="222">
        <v>0</v>
      </c>
      <c r="R693" s="372">
        <v>44927</v>
      </c>
      <c r="S693" s="372">
        <v>45291</v>
      </c>
      <c r="U693" s="373"/>
    </row>
    <row r="694" spans="1:21" ht="20.25" x14ac:dyDescent="0.3">
      <c r="A694" s="230">
        <v>674</v>
      </c>
      <c r="B694" s="229" t="s">
        <v>2592</v>
      </c>
      <c r="C694" s="230">
        <v>37344</v>
      </c>
      <c r="D694" s="230" t="s">
        <v>1897</v>
      </c>
      <c r="E694" s="230">
        <v>2001</v>
      </c>
      <c r="F694" s="230" t="s">
        <v>2122</v>
      </c>
      <c r="G694" s="371" t="s">
        <v>2088</v>
      </c>
      <c r="H694" s="230">
        <v>5</v>
      </c>
      <c r="I694" s="230">
        <v>6</v>
      </c>
      <c r="J694" s="230" t="s">
        <v>2122</v>
      </c>
      <c r="K694" s="222">
        <v>3956.7</v>
      </c>
      <c r="L694" s="222" t="s">
        <v>2122</v>
      </c>
      <c r="M694" s="222">
        <v>1326176.75</v>
      </c>
      <c r="N694" s="222">
        <v>1326176.75</v>
      </c>
      <c r="O694" s="222">
        <v>0</v>
      </c>
      <c r="P694" s="222">
        <v>0</v>
      </c>
      <c r="Q694" s="222">
        <v>0</v>
      </c>
      <c r="R694" s="372">
        <v>44927</v>
      </c>
      <c r="S694" s="372">
        <v>45291</v>
      </c>
      <c r="U694" s="373"/>
    </row>
    <row r="695" spans="1:21" ht="20.25" x14ac:dyDescent="0.3">
      <c r="A695" s="230">
        <v>675</v>
      </c>
      <c r="B695" s="229" t="s">
        <v>2593</v>
      </c>
      <c r="C695" s="230">
        <v>37345</v>
      </c>
      <c r="D695" s="230" t="s">
        <v>1897</v>
      </c>
      <c r="E695" s="230">
        <v>1988</v>
      </c>
      <c r="F695" s="230" t="s">
        <v>2122</v>
      </c>
      <c r="G695" s="371" t="s">
        <v>2088</v>
      </c>
      <c r="H695" s="230">
        <v>5</v>
      </c>
      <c r="I695" s="230">
        <v>18</v>
      </c>
      <c r="J695" s="230" t="s">
        <v>2122</v>
      </c>
      <c r="K695" s="222">
        <v>10402.4</v>
      </c>
      <c r="L695" s="222" t="s">
        <v>2122</v>
      </c>
      <c r="M695" s="222">
        <v>2963538</v>
      </c>
      <c r="N695" s="222">
        <v>2963538</v>
      </c>
      <c r="O695" s="222">
        <v>0</v>
      </c>
      <c r="P695" s="222">
        <v>0</v>
      </c>
      <c r="Q695" s="222">
        <v>0</v>
      </c>
      <c r="R695" s="372">
        <v>44927</v>
      </c>
      <c r="S695" s="372">
        <v>45291</v>
      </c>
      <c r="U695" s="373"/>
    </row>
    <row r="696" spans="1:21" ht="20.25" x14ac:dyDescent="0.3">
      <c r="A696" s="230">
        <v>676</v>
      </c>
      <c r="B696" s="229" t="s">
        <v>2594</v>
      </c>
      <c r="C696" s="230">
        <v>37358</v>
      </c>
      <c r="D696" s="230" t="s">
        <v>1897</v>
      </c>
      <c r="E696" s="230">
        <v>1982</v>
      </c>
      <c r="F696" s="230" t="s">
        <v>2122</v>
      </c>
      <c r="G696" s="371" t="s">
        <v>2097</v>
      </c>
      <c r="H696" s="230">
        <v>5</v>
      </c>
      <c r="I696" s="230">
        <v>8</v>
      </c>
      <c r="J696" s="230" t="s">
        <v>2122</v>
      </c>
      <c r="K696" s="222">
        <v>5885</v>
      </c>
      <c r="L696" s="222" t="s">
        <v>2122</v>
      </c>
      <c r="M696" s="222">
        <v>832522</v>
      </c>
      <c r="N696" s="222">
        <v>832522</v>
      </c>
      <c r="O696" s="222">
        <v>0</v>
      </c>
      <c r="P696" s="222">
        <v>0</v>
      </c>
      <c r="Q696" s="222">
        <v>0</v>
      </c>
      <c r="R696" s="372">
        <v>44927</v>
      </c>
      <c r="S696" s="372">
        <v>45291</v>
      </c>
      <c r="U696" s="373"/>
    </row>
    <row r="697" spans="1:21" ht="20.25" x14ac:dyDescent="0.3">
      <c r="A697" s="230">
        <v>677</v>
      </c>
      <c r="B697" s="229" t="s">
        <v>2595</v>
      </c>
      <c r="C697" s="230">
        <v>37394</v>
      </c>
      <c r="D697" s="230" t="s">
        <v>1897</v>
      </c>
      <c r="E697" s="230">
        <v>1978</v>
      </c>
      <c r="F697" s="230" t="s">
        <v>2122</v>
      </c>
      <c r="G697" s="371" t="s">
        <v>2088</v>
      </c>
      <c r="H697" s="230">
        <v>5</v>
      </c>
      <c r="I697" s="230">
        <v>9</v>
      </c>
      <c r="J697" s="230" t="s">
        <v>2122</v>
      </c>
      <c r="K697" s="222">
        <v>6387.7</v>
      </c>
      <c r="L697" s="222" t="s">
        <v>2122</v>
      </c>
      <c r="M697" s="222">
        <v>414800</v>
      </c>
      <c r="N697" s="222">
        <v>414800</v>
      </c>
      <c r="O697" s="222">
        <v>0</v>
      </c>
      <c r="P697" s="222">
        <v>0</v>
      </c>
      <c r="Q697" s="222">
        <v>0</v>
      </c>
      <c r="R697" s="372">
        <v>44927</v>
      </c>
      <c r="S697" s="372">
        <v>45291</v>
      </c>
      <c r="U697" s="373"/>
    </row>
    <row r="698" spans="1:21" ht="20.25" x14ac:dyDescent="0.3">
      <c r="A698" s="230">
        <v>678</v>
      </c>
      <c r="B698" s="229" t="s">
        <v>2596</v>
      </c>
      <c r="C698" s="230">
        <v>37399</v>
      </c>
      <c r="D698" s="230" t="s">
        <v>1897</v>
      </c>
      <c r="E698" s="230">
        <v>1977</v>
      </c>
      <c r="F698" s="230" t="s">
        <v>2122</v>
      </c>
      <c r="G698" s="371" t="s">
        <v>2097</v>
      </c>
      <c r="H698" s="230">
        <v>5</v>
      </c>
      <c r="I698" s="230">
        <v>19</v>
      </c>
      <c r="J698" s="230" t="s">
        <v>2122</v>
      </c>
      <c r="K698" s="222">
        <v>14254.9</v>
      </c>
      <c r="L698" s="222" t="s">
        <v>2122</v>
      </c>
      <c r="M698" s="222">
        <v>2356370</v>
      </c>
      <c r="N698" s="222">
        <v>2356370</v>
      </c>
      <c r="O698" s="222">
        <v>0</v>
      </c>
      <c r="P698" s="222">
        <v>0</v>
      </c>
      <c r="Q698" s="222">
        <v>0</v>
      </c>
      <c r="R698" s="372">
        <v>44927</v>
      </c>
      <c r="S698" s="372">
        <v>45291</v>
      </c>
      <c r="U698" s="373"/>
    </row>
    <row r="699" spans="1:21" ht="20.25" x14ac:dyDescent="0.25">
      <c r="A699" s="231" t="s">
        <v>22</v>
      </c>
      <c r="B699" s="231"/>
      <c r="C699" s="263" t="s">
        <v>172</v>
      </c>
      <c r="D699" s="263" t="s">
        <v>172</v>
      </c>
      <c r="E699" s="263" t="s">
        <v>172</v>
      </c>
      <c r="F699" s="263" t="s">
        <v>172</v>
      </c>
      <c r="G699" s="263" t="s">
        <v>172</v>
      </c>
      <c r="H699" s="263" t="s">
        <v>172</v>
      </c>
      <c r="I699" s="263" t="s">
        <v>172</v>
      </c>
      <c r="J699" s="220">
        <v>7</v>
      </c>
      <c r="K699" s="220">
        <v>198994.6</v>
      </c>
      <c r="L699" s="220">
        <v>37061.599999999999</v>
      </c>
      <c r="M699" s="220">
        <v>106348084.88</v>
      </c>
      <c r="N699" s="220">
        <v>106298084.88</v>
      </c>
      <c r="O699" s="220">
        <v>0</v>
      </c>
      <c r="P699" s="220">
        <v>50000</v>
      </c>
      <c r="Q699" s="220">
        <v>0</v>
      </c>
      <c r="R699" s="263" t="s">
        <v>172</v>
      </c>
      <c r="S699" s="263" t="s">
        <v>172</v>
      </c>
      <c r="U699" s="373"/>
    </row>
    <row r="700" spans="1:21" ht="20.25" x14ac:dyDescent="0.3">
      <c r="A700" s="404" t="s">
        <v>2454</v>
      </c>
      <c r="B700" s="404"/>
      <c r="C700" s="404"/>
      <c r="D700" s="404"/>
      <c r="E700" s="404"/>
      <c r="F700" s="404"/>
      <c r="G700" s="404"/>
      <c r="H700" s="404"/>
      <c r="I700" s="404"/>
      <c r="J700" s="404"/>
      <c r="K700" s="404"/>
      <c r="L700" s="404"/>
      <c r="M700" s="404"/>
      <c r="N700" s="404"/>
      <c r="O700" s="404"/>
      <c r="P700" s="404"/>
      <c r="Q700" s="404"/>
      <c r="R700" s="404"/>
      <c r="S700" s="404"/>
      <c r="U700" s="373"/>
    </row>
    <row r="701" spans="1:21" ht="20.25" x14ac:dyDescent="0.3">
      <c r="A701" s="230">
        <v>679</v>
      </c>
      <c r="B701" s="229" t="s">
        <v>2368</v>
      </c>
      <c r="C701" s="230">
        <v>37503</v>
      </c>
      <c r="D701" s="230" t="s">
        <v>1896</v>
      </c>
      <c r="E701" s="230">
        <v>1978</v>
      </c>
      <c r="F701" s="230" t="s">
        <v>2122</v>
      </c>
      <c r="G701" s="371" t="s">
        <v>2094</v>
      </c>
      <c r="H701" s="230">
        <v>2</v>
      </c>
      <c r="I701" s="230">
        <v>3</v>
      </c>
      <c r="J701" s="230" t="s">
        <v>2122</v>
      </c>
      <c r="K701" s="222">
        <v>1257</v>
      </c>
      <c r="L701" s="222">
        <v>751.5</v>
      </c>
      <c r="M701" s="222">
        <v>2221488.86</v>
      </c>
      <c r="N701" s="222">
        <v>2176286.63</v>
      </c>
      <c r="O701" s="222">
        <v>0</v>
      </c>
      <c r="P701" s="222">
        <v>45202.23</v>
      </c>
      <c r="Q701" s="222">
        <v>0</v>
      </c>
      <c r="R701" s="372">
        <v>44927</v>
      </c>
      <c r="S701" s="372">
        <v>45291</v>
      </c>
      <c r="U701" s="373"/>
    </row>
    <row r="702" spans="1:21" ht="20.25" x14ac:dyDescent="0.25">
      <c r="A702" s="231" t="s">
        <v>22</v>
      </c>
      <c r="B702" s="231"/>
      <c r="C702" s="263" t="s">
        <v>172</v>
      </c>
      <c r="D702" s="263" t="s">
        <v>172</v>
      </c>
      <c r="E702" s="263" t="s">
        <v>172</v>
      </c>
      <c r="F702" s="263" t="s">
        <v>172</v>
      </c>
      <c r="G702" s="263" t="s">
        <v>172</v>
      </c>
      <c r="H702" s="263" t="s">
        <v>172</v>
      </c>
      <c r="I702" s="263" t="s">
        <v>172</v>
      </c>
      <c r="J702" s="220">
        <v>0</v>
      </c>
      <c r="K702" s="220">
        <v>1257</v>
      </c>
      <c r="L702" s="220">
        <v>751.5</v>
      </c>
      <c r="M702" s="220">
        <v>2221488.86</v>
      </c>
      <c r="N702" s="220">
        <v>2176286.63</v>
      </c>
      <c r="O702" s="220">
        <v>0</v>
      </c>
      <c r="P702" s="220">
        <v>45202.23</v>
      </c>
      <c r="Q702" s="220">
        <v>0</v>
      </c>
      <c r="R702" s="263" t="s">
        <v>172</v>
      </c>
      <c r="S702" s="263" t="s">
        <v>172</v>
      </c>
      <c r="U702" s="373"/>
    </row>
    <row r="703" spans="1:21" ht="20.25" x14ac:dyDescent="0.3">
      <c r="A703" s="404" t="s">
        <v>2455</v>
      </c>
      <c r="B703" s="404"/>
      <c r="C703" s="404"/>
      <c r="D703" s="404"/>
      <c r="E703" s="404"/>
      <c r="F703" s="404"/>
      <c r="G703" s="404"/>
      <c r="H703" s="404"/>
      <c r="I703" s="404"/>
      <c r="J703" s="404"/>
      <c r="K703" s="404"/>
      <c r="L703" s="404"/>
      <c r="M703" s="404"/>
      <c r="N703" s="404"/>
      <c r="O703" s="404"/>
      <c r="P703" s="404"/>
      <c r="Q703" s="404"/>
      <c r="R703" s="404"/>
      <c r="S703" s="404"/>
      <c r="U703" s="373"/>
    </row>
    <row r="704" spans="1:21" ht="20.25" x14ac:dyDescent="0.3">
      <c r="A704" s="230">
        <v>680</v>
      </c>
      <c r="B704" s="229" t="s">
        <v>485</v>
      </c>
      <c r="C704" s="230">
        <v>37653</v>
      </c>
      <c r="D704" s="230" t="s">
        <v>1896</v>
      </c>
      <c r="E704" s="230">
        <v>1965</v>
      </c>
      <c r="F704" s="230" t="s">
        <v>2122</v>
      </c>
      <c r="G704" s="371" t="s">
        <v>2094</v>
      </c>
      <c r="H704" s="230">
        <v>1</v>
      </c>
      <c r="I704" s="230">
        <v>2</v>
      </c>
      <c r="J704" s="230" t="s">
        <v>2122</v>
      </c>
      <c r="K704" s="222">
        <v>339.9</v>
      </c>
      <c r="L704" s="222">
        <v>339.9</v>
      </c>
      <c r="M704" s="222">
        <v>804315.68</v>
      </c>
      <c r="N704" s="222">
        <v>804315.68</v>
      </c>
      <c r="O704" s="222">
        <v>0</v>
      </c>
      <c r="P704" s="222">
        <v>0</v>
      </c>
      <c r="Q704" s="222">
        <v>0</v>
      </c>
      <c r="R704" s="372">
        <v>44927</v>
      </c>
      <c r="S704" s="372">
        <v>45291</v>
      </c>
      <c r="U704" s="373"/>
    </row>
    <row r="705" spans="1:21" ht="20.25" x14ac:dyDescent="0.3">
      <c r="A705" s="230">
        <v>681</v>
      </c>
      <c r="B705" s="229" t="s">
        <v>3370</v>
      </c>
      <c r="C705" s="230">
        <v>37690</v>
      </c>
      <c r="D705" s="230" t="s">
        <v>1896</v>
      </c>
      <c r="E705" s="230">
        <v>1974</v>
      </c>
      <c r="F705" s="230" t="s">
        <v>2122</v>
      </c>
      <c r="G705" s="371" t="s">
        <v>2088</v>
      </c>
      <c r="H705" s="230">
        <v>5</v>
      </c>
      <c r="I705" s="230">
        <v>4</v>
      </c>
      <c r="J705" s="230" t="s">
        <v>2122</v>
      </c>
      <c r="K705" s="222">
        <v>1974</v>
      </c>
      <c r="L705" s="222">
        <v>1974</v>
      </c>
      <c r="M705" s="222">
        <v>3690585.16</v>
      </c>
      <c r="N705" s="222">
        <v>3690585.16</v>
      </c>
      <c r="O705" s="222">
        <v>0</v>
      </c>
      <c r="P705" s="222">
        <v>0</v>
      </c>
      <c r="Q705" s="222">
        <v>0</v>
      </c>
      <c r="R705" s="372">
        <v>44927</v>
      </c>
      <c r="S705" s="372">
        <v>45291</v>
      </c>
      <c r="U705" s="373"/>
    </row>
    <row r="706" spans="1:21" ht="20.25" x14ac:dyDescent="0.3">
      <c r="A706" s="230">
        <v>682</v>
      </c>
      <c r="B706" s="229" t="s">
        <v>488</v>
      </c>
      <c r="C706" s="230">
        <v>37752</v>
      </c>
      <c r="D706" s="230" t="s">
        <v>1896</v>
      </c>
      <c r="E706" s="230">
        <v>1959</v>
      </c>
      <c r="F706" s="230" t="s">
        <v>2122</v>
      </c>
      <c r="G706" s="371" t="s">
        <v>2094</v>
      </c>
      <c r="H706" s="230">
        <v>2</v>
      </c>
      <c r="I706" s="230">
        <v>1</v>
      </c>
      <c r="J706" s="230" t="s">
        <v>2122</v>
      </c>
      <c r="K706" s="222">
        <v>562</v>
      </c>
      <c r="L706" s="222">
        <v>159.75</v>
      </c>
      <c r="M706" s="222">
        <v>50749.48</v>
      </c>
      <c r="N706" s="222">
        <v>50749.48</v>
      </c>
      <c r="O706" s="222">
        <v>0</v>
      </c>
      <c r="P706" s="222">
        <v>0</v>
      </c>
      <c r="Q706" s="222">
        <v>0</v>
      </c>
      <c r="R706" s="372">
        <v>44927</v>
      </c>
      <c r="S706" s="372">
        <v>45291</v>
      </c>
      <c r="U706" s="373"/>
    </row>
    <row r="707" spans="1:21" ht="20.25" x14ac:dyDescent="0.3">
      <c r="A707" s="230">
        <v>683</v>
      </c>
      <c r="B707" s="229" t="s">
        <v>33</v>
      </c>
      <c r="C707" s="230">
        <v>37571</v>
      </c>
      <c r="D707" s="230" t="s">
        <v>1896</v>
      </c>
      <c r="E707" s="230">
        <v>1956</v>
      </c>
      <c r="F707" s="230" t="s">
        <v>2122</v>
      </c>
      <c r="G707" s="371" t="s">
        <v>2094</v>
      </c>
      <c r="H707" s="230">
        <v>2</v>
      </c>
      <c r="I707" s="230">
        <v>1</v>
      </c>
      <c r="J707" s="230" t="s">
        <v>2122</v>
      </c>
      <c r="K707" s="222">
        <v>538.4</v>
      </c>
      <c r="L707" s="222">
        <v>538.4</v>
      </c>
      <c r="M707" s="222">
        <v>602232.06000000006</v>
      </c>
      <c r="N707" s="222">
        <v>602232.06000000006</v>
      </c>
      <c r="O707" s="222">
        <v>0</v>
      </c>
      <c r="P707" s="222">
        <v>0</v>
      </c>
      <c r="Q707" s="222">
        <v>0</v>
      </c>
      <c r="R707" s="372">
        <v>44927</v>
      </c>
      <c r="S707" s="372">
        <v>45291</v>
      </c>
      <c r="U707" s="373"/>
    </row>
    <row r="708" spans="1:21" ht="20.25" x14ac:dyDescent="0.3">
      <c r="A708" s="230">
        <v>684</v>
      </c>
      <c r="B708" s="229" t="s">
        <v>2244</v>
      </c>
      <c r="C708" s="230">
        <v>37642</v>
      </c>
      <c r="D708" s="230" t="s">
        <v>1896</v>
      </c>
      <c r="E708" s="230">
        <v>1958</v>
      </c>
      <c r="F708" s="230" t="s">
        <v>2122</v>
      </c>
      <c r="G708" s="371" t="s">
        <v>2089</v>
      </c>
      <c r="H708" s="230">
        <v>2</v>
      </c>
      <c r="I708" s="230">
        <v>2</v>
      </c>
      <c r="J708" s="230" t="s">
        <v>2122</v>
      </c>
      <c r="K708" s="222">
        <v>943.1</v>
      </c>
      <c r="L708" s="222">
        <v>870</v>
      </c>
      <c r="M708" s="222">
        <v>2485064</v>
      </c>
      <c r="N708" s="222">
        <v>2485064</v>
      </c>
      <c r="O708" s="222">
        <v>0</v>
      </c>
      <c r="P708" s="222">
        <v>0</v>
      </c>
      <c r="Q708" s="222">
        <v>0</v>
      </c>
      <c r="R708" s="372">
        <v>44927</v>
      </c>
      <c r="S708" s="372">
        <v>45291</v>
      </c>
      <c r="U708" s="373"/>
    </row>
    <row r="709" spans="1:21" ht="20.25" x14ac:dyDescent="0.3">
      <c r="A709" s="230">
        <v>685</v>
      </c>
      <c r="B709" s="229" t="s">
        <v>2245</v>
      </c>
      <c r="C709" s="230">
        <v>37661</v>
      </c>
      <c r="D709" s="230" t="s">
        <v>1896</v>
      </c>
      <c r="E709" s="230">
        <v>1967</v>
      </c>
      <c r="F709" s="230" t="s">
        <v>2122</v>
      </c>
      <c r="G709" s="371" t="s">
        <v>2089</v>
      </c>
      <c r="H709" s="230">
        <v>4</v>
      </c>
      <c r="I709" s="230">
        <v>2</v>
      </c>
      <c r="J709" s="230" t="s">
        <v>2122</v>
      </c>
      <c r="K709" s="222">
        <v>2111.9</v>
      </c>
      <c r="L709" s="222">
        <v>1968.7</v>
      </c>
      <c r="M709" s="222">
        <v>1532590.8900000001</v>
      </c>
      <c r="N709" s="222">
        <v>1532590.8900000001</v>
      </c>
      <c r="O709" s="222">
        <v>0</v>
      </c>
      <c r="P709" s="222">
        <v>0</v>
      </c>
      <c r="Q709" s="222">
        <v>0</v>
      </c>
      <c r="R709" s="372">
        <v>44927</v>
      </c>
      <c r="S709" s="372">
        <v>45291</v>
      </c>
      <c r="U709" s="373"/>
    </row>
    <row r="710" spans="1:21" ht="20.25" x14ac:dyDescent="0.25">
      <c r="A710" s="231" t="s">
        <v>22</v>
      </c>
      <c r="B710" s="231"/>
      <c r="C710" s="263" t="s">
        <v>172</v>
      </c>
      <c r="D710" s="263" t="s">
        <v>172</v>
      </c>
      <c r="E710" s="263" t="s">
        <v>172</v>
      </c>
      <c r="F710" s="263" t="s">
        <v>172</v>
      </c>
      <c r="G710" s="263" t="s">
        <v>172</v>
      </c>
      <c r="H710" s="263" t="s">
        <v>172</v>
      </c>
      <c r="I710" s="263" t="s">
        <v>172</v>
      </c>
      <c r="J710" s="220">
        <v>0</v>
      </c>
      <c r="K710" s="220">
        <v>6469.3000000000011</v>
      </c>
      <c r="L710" s="220">
        <v>5850.75</v>
      </c>
      <c r="M710" s="220">
        <v>9165537.2700000014</v>
      </c>
      <c r="N710" s="220">
        <v>9165537.2700000014</v>
      </c>
      <c r="O710" s="220">
        <v>0</v>
      </c>
      <c r="P710" s="220">
        <v>0</v>
      </c>
      <c r="Q710" s="220">
        <v>0</v>
      </c>
      <c r="R710" s="263" t="s">
        <v>172</v>
      </c>
      <c r="S710" s="263" t="s">
        <v>172</v>
      </c>
      <c r="U710" s="373"/>
    </row>
    <row r="711" spans="1:21" ht="20.25" x14ac:dyDescent="0.3">
      <c r="A711" s="404" t="s">
        <v>2456</v>
      </c>
      <c r="B711" s="404"/>
      <c r="C711" s="404"/>
      <c r="D711" s="404"/>
      <c r="E711" s="404"/>
      <c r="F711" s="404"/>
      <c r="G711" s="404"/>
      <c r="H711" s="404"/>
      <c r="I711" s="404"/>
      <c r="J711" s="404"/>
      <c r="K711" s="404"/>
      <c r="L711" s="404"/>
      <c r="M711" s="404"/>
      <c r="N711" s="404"/>
      <c r="O711" s="404"/>
      <c r="P711" s="404"/>
      <c r="Q711" s="404"/>
      <c r="R711" s="404"/>
      <c r="S711" s="404"/>
      <c r="U711" s="373"/>
    </row>
    <row r="712" spans="1:21" ht="20.25" x14ac:dyDescent="0.3">
      <c r="A712" s="230">
        <v>686</v>
      </c>
      <c r="B712" s="225" t="s">
        <v>489</v>
      </c>
      <c r="C712" s="230">
        <v>37978</v>
      </c>
      <c r="D712" s="230" t="s">
        <v>1896</v>
      </c>
      <c r="E712" s="230">
        <v>1956</v>
      </c>
      <c r="F712" s="230" t="s">
        <v>2122</v>
      </c>
      <c r="G712" s="371" t="s">
        <v>2097</v>
      </c>
      <c r="H712" s="230">
        <v>2</v>
      </c>
      <c r="I712" s="230">
        <v>2</v>
      </c>
      <c r="J712" s="230" t="s">
        <v>2122</v>
      </c>
      <c r="K712" s="222">
        <v>593.32000000000005</v>
      </c>
      <c r="L712" s="222">
        <v>358.64</v>
      </c>
      <c r="M712" s="222">
        <v>1647219.8900000001</v>
      </c>
      <c r="N712" s="222">
        <v>1644746.82</v>
      </c>
      <c r="O712" s="222">
        <v>0</v>
      </c>
      <c r="P712" s="222">
        <v>2473.0700000000002</v>
      </c>
      <c r="Q712" s="222">
        <v>0</v>
      </c>
      <c r="R712" s="372">
        <v>44927</v>
      </c>
      <c r="S712" s="372">
        <v>45291</v>
      </c>
      <c r="U712" s="373"/>
    </row>
    <row r="713" spans="1:21" ht="20.25" x14ac:dyDescent="0.3">
      <c r="A713" s="230">
        <v>687</v>
      </c>
      <c r="B713" s="225" t="s">
        <v>1361</v>
      </c>
      <c r="C713" s="230">
        <v>37979</v>
      </c>
      <c r="D713" s="230" t="s">
        <v>1896</v>
      </c>
      <c r="E713" s="230">
        <v>1957</v>
      </c>
      <c r="F713" s="230" t="s">
        <v>2122</v>
      </c>
      <c r="G713" s="371" t="s">
        <v>2090</v>
      </c>
      <c r="H713" s="230">
        <v>2</v>
      </c>
      <c r="I713" s="230">
        <v>2</v>
      </c>
      <c r="J713" s="230" t="s">
        <v>2122</v>
      </c>
      <c r="K713" s="222">
        <v>708.02</v>
      </c>
      <c r="L713" s="222">
        <v>661.06</v>
      </c>
      <c r="M713" s="222">
        <v>1797170.0799999998</v>
      </c>
      <c r="N713" s="222">
        <v>1794608.2</v>
      </c>
      <c r="O713" s="222">
        <v>0</v>
      </c>
      <c r="P713" s="222">
        <v>2561.88</v>
      </c>
      <c r="Q713" s="222">
        <v>0</v>
      </c>
      <c r="R713" s="372">
        <v>44927</v>
      </c>
      <c r="S713" s="372">
        <v>45291</v>
      </c>
      <c r="U713" s="373"/>
    </row>
    <row r="714" spans="1:21" ht="20.25" x14ac:dyDescent="0.3">
      <c r="A714" s="230">
        <v>688</v>
      </c>
      <c r="B714" s="225" t="s">
        <v>1362</v>
      </c>
      <c r="C714" s="230">
        <v>37981</v>
      </c>
      <c r="D714" s="230" t="s">
        <v>1896</v>
      </c>
      <c r="E714" s="230">
        <v>1956</v>
      </c>
      <c r="F714" s="230" t="s">
        <v>2122</v>
      </c>
      <c r="G714" s="371" t="s">
        <v>2090</v>
      </c>
      <c r="H714" s="230">
        <v>2</v>
      </c>
      <c r="I714" s="230">
        <v>2</v>
      </c>
      <c r="J714" s="230" t="s">
        <v>2122</v>
      </c>
      <c r="K714" s="222">
        <v>1208.73</v>
      </c>
      <c r="L714" s="222">
        <v>632.73</v>
      </c>
      <c r="M714" s="222">
        <v>1712912.73</v>
      </c>
      <c r="N714" s="222">
        <v>1710455.15</v>
      </c>
      <c r="O714" s="222">
        <v>0</v>
      </c>
      <c r="P714" s="222">
        <v>2457.58</v>
      </c>
      <c r="Q714" s="222">
        <v>0</v>
      </c>
      <c r="R714" s="372">
        <v>44927</v>
      </c>
      <c r="S714" s="372">
        <v>45291</v>
      </c>
      <c r="U714" s="373"/>
    </row>
    <row r="715" spans="1:21" ht="20.25" x14ac:dyDescent="0.3">
      <c r="A715" s="230">
        <v>689</v>
      </c>
      <c r="B715" s="225" t="s">
        <v>491</v>
      </c>
      <c r="C715" s="230">
        <v>37980</v>
      </c>
      <c r="D715" s="230" t="s">
        <v>1896</v>
      </c>
      <c r="E715" s="230">
        <v>1956</v>
      </c>
      <c r="F715" s="230" t="s">
        <v>2122</v>
      </c>
      <c r="G715" s="371" t="s">
        <v>2097</v>
      </c>
      <c r="H715" s="230">
        <v>2</v>
      </c>
      <c r="I715" s="230">
        <v>1</v>
      </c>
      <c r="J715" s="230" t="s">
        <v>2122</v>
      </c>
      <c r="K715" s="222">
        <v>431.47</v>
      </c>
      <c r="L715" s="222">
        <v>302.02</v>
      </c>
      <c r="M715" s="222">
        <v>943204.32000000007</v>
      </c>
      <c r="N715" s="222">
        <v>941811.06</v>
      </c>
      <c r="O715" s="222">
        <v>0</v>
      </c>
      <c r="P715" s="222">
        <v>1393.26</v>
      </c>
      <c r="Q715" s="222">
        <v>0</v>
      </c>
      <c r="R715" s="372">
        <v>44927</v>
      </c>
      <c r="S715" s="372">
        <v>45291</v>
      </c>
      <c r="U715" s="373"/>
    </row>
    <row r="716" spans="1:21" ht="20.25" x14ac:dyDescent="0.3">
      <c r="A716" s="230">
        <v>690</v>
      </c>
      <c r="B716" s="225" t="s">
        <v>492</v>
      </c>
      <c r="C716" s="230">
        <v>37982</v>
      </c>
      <c r="D716" s="230" t="s">
        <v>1896</v>
      </c>
      <c r="E716" s="230">
        <v>1956</v>
      </c>
      <c r="F716" s="230" t="s">
        <v>2122</v>
      </c>
      <c r="G716" s="371" t="s">
        <v>2097</v>
      </c>
      <c r="H716" s="230">
        <v>2</v>
      </c>
      <c r="I716" s="230">
        <v>2</v>
      </c>
      <c r="J716" s="230" t="s">
        <v>2122</v>
      </c>
      <c r="K716" s="222">
        <v>716.19</v>
      </c>
      <c r="L716" s="222">
        <v>467.3</v>
      </c>
      <c r="M716" s="222">
        <v>1663785.74</v>
      </c>
      <c r="N716" s="222">
        <v>1661409.81</v>
      </c>
      <c r="O716" s="222">
        <v>0</v>
      </c>
      <c r="P716" s="222">
        <v>2375.9299999999998</v>
      </c>
      <c r="Q716" s="222">
        <v>0</v>
      </c>
      <c r="R716" s="372">
        <v>44927</v>
      </c>
      <c r="S716" s="372">
        <v>45291</v>
      </c>
      <c r="U716" s="373"/>
    </row>
    <row r="717" spans="1:21" ht="20.25" x14ac:dyDescent="0.3">
      <c r="A717" s="230">
        <v>691</v>
      </c>
      <c r="B717" s="225" t="s">
        <v>1035</v>
      </c>
      <c r="C717" s="230">
        <v>37983</v>
      </c>
      <c r="D717" s="230" t="s">
        <v>1896</v>
      </c>
      <c r="E717" s="230">
        <v>1956</v>
      </c>
      <c r="F717" s="230" t="s">
        <v>2122</v>
      </c>
      <c r="G717" s="371" t="s">
        <v>2097</v>
      </c>
      <c r="H717" s="230">
        <v>2</v>
      </c>
      <c r="I717" s="230">
        <v>2</v>
      </c>
      <c r="J717" s="230" t="s">
        <v>2122</v>
      </c>
      <c r="K717" s="222">
        <v>680.37</v>
      </c>
      <c r="L717" s="222">
        <v>483.52</v>
      </c>
      <c r="M717" s="222">
        <v>1557741.05</v>
      </c>
      <c r="N717" s="222">
        <v>1555520.48</v>
      </c>
      <c r="O717" s="222">
        <v>0</v>
      </c>
      <c r="P717" s="222">
        <v>2220.5700000000002</v>
      </c>
      <c r="Q717" s="222">
        <v>0</v>
      </c>
      <c r="R717" s="372">
        <v>44927</v>
      </c>
      <c r="S717" s="372">
        <v>45291</v>
      </c>
      <c r="U717" s="373"/>
    </row>
    <row r="718" spans="1:21" ht="20.25" x14ac:dyDescent="0.3">
      <c r="A718" s="230">
        <v>692</v>
      </c>
      <c r="B718" s="225" t="s">
        <v>1036</v>
      </c>
      <c r="C718" s="230">
        <v>37986</v>
      </c>
      <c r="D718" s="230" t="s">
        <v>1896</v>
      </c>
      <c r="E718" s="230">
        <v>1956</v>
      </c>
      <c r="F718" s="230" t="s">
        <v>2122</v>
      </c>
      <c r="G718" s="371" t="s">
        <v>2097</v>
      </c>
      <c r="H718" s="230">
        <v>2</v>
      </c>
      <c r="I718" s="230">
        <v>2</v>
      </c>
      <c r="J718" s="230" t="s">
        <v>2122</v>
      </c>
      <c r="K718" s="222">
        <v>709.14</v>
      </c>
      <c r="L718" s="222">
        <v>469.89</v>
      </c>
      <c r="M718" s="222">
        <v>1721693.5</v>
      </c>
      <c r="N718" s="222">
        <v>1719239.21</v>
      </c>
      <c r="O718" s="222">
        <v>0</v>
      </c>
      <c r="P718" s="222">
        <v>2454.29</v>
      </c>
      <c r="Q718" s="222">
        <v>0</v>
      </c>
      <c r="R718" s="372">
        <v>44927</v>
      </c>
      <c r="S718" s="372">
        <v>45291</v>
      </c>
      <c r="U718" s="373"/>
    </row>
    <row r="719" spans="1:21" ht="20.25" x14ac:dyDescent="0.3">
      <c r="A719" s="230">
        <v>693</v>
      </c>
      <c r="B719" s="225" t="s">
        <v>1037</v>
      </c>
      <c r="C719" s="230">
        <v>37990</v>
      </c>
      <c r="D719" s="230" t="s">
        <v>1896</v>
      </c>
      <c r="E719" s="230">
        <v>1956</v>
      </c>
      <c r="F719" s="230" t="s">
        <v>2122</v>
      </c>
      <c r="G719" s="371" t="s">
        <v>2090</v>
      </c>
      <c r="H719" s="230">
        <v>2</v>
      </c>
      <c r="I719" s="230">
        <v>2</v>
      </c>
      <c r="J719" s="230" t="s">
        <v>2122</v>
      </c>
      <c r="K719" s="222">
        <v>1275.95</v>
      </c>
      <c r="L719" s="222">
        <v>697.75</v>
      </c>
      <c r="M719" s="222">
        <v>1626918.56</v>
      </c>
      <c r="N719" s="222">
        <v>1624582.26</v>
      </c>
      <c r="O719" s="222">
        <v>0</v>
      </c>
      <c r="P719" s="222">
        <v>2336.3000000000002</v>
      </c>
      <c r="Q719" s="222">
        <v>0</v>
      </c>
      <c r="R719" s="372">
        <v>44927</v>
      </c>
      <c r="S719" s="372">
        <v>45291</v>
      </c>
      <c r="U719" s="373"/>
    </row>
    <row r="720" spans="1:21" ht="20.25" x14ac:dyDescent="0.3">
      <c r="A720" s="230">
        <v>694</v>
      </c>
      <c r="B720" s="225" t="s">
        <v>1038</v>
      </c>
      <c r="C720" s="230">
        <v>37992</v>
      </c>
      <c r="D720" s="230" t="s">
        <v>1896</v>
      </c>
      <c r="E720" s="230">
        <v>1956</v>
      </c>
      <c r="F720" s="230" t="s">
        <v>2122</v>
      </c>
      <c r="G720" s="371" t="s">
        <v>2089</v>
      </c>
      <c r="H720" s="230">
        <v>2</v>
      </c>
      <c r="I720" s="230">
        <v>2</v>
      </c>
      <c r="J720" s="230" t="s">
        <v>2122</v>
      </c>
      <c r="K720" s="222">
        <v>1345.86</v>
      </c>
      <c r="L720" s="222">
        <v>700.6</v>
      </c>
      <c r="M720" s="222">
        <v>1589984.96</v>
      </c>
      <c r="N720" s="222">
        <v>1587695.42</v>
      </c>
      <c r="O720" s="222">
        <v>0</v>
      </c>
      <c r="P720" s="222">
        <v>2289.54</v>
      </c>
      <c r="Q720" s="222">
        <v>0</v>
      </c>
      <c r="R720" s="372">
        <v>44927</v>
      </c>
      <c r="S720" s="372">
        <v>45291</v>
      </c>
      <c r="U720" s="373"/>
    </row>
    <row r="721" spans="1:21" ht="20.25" x14ac:dyDescent="0.3">
      <c r="A721" s="230">
        <v>695</v>
      </c>
      <c r="B721" s="225" t="s">
        <v>1039</v>
      </c>
      <c r="C721" s="230">
        <v>37993</v>
      </c>
      <c r="D721" s="230" t="s">
        <v>1896</v>
      </c>
      <c r="E721" s="230">
        <v>1956</v>
      </c>
      <c r="F721" s="230" t="s">
        <v>2122</v>
      </c>
      <c r="G721" s="371" t="s">
        <v>2090</v>
      </c>
      <c r="H721" s="230">
        <v>2</v>
      </c>
      <c r="I721" s="230">
        <v>2</v>
      </c>
      <c r="J721" s="230" t="s">
        <v>2122</v>
      </c>
      <c r="K721" s="222">
        <v>1673.63</v>
      </c>
      <c r="L721" s="222">
        <v>643.42999999999995</v>
      </c>
      <c r="M721" s="222">
        <v>1606108.5899999999</v>
      </c>
      <c r="N721" s="222">
        <v>1603819.0499999998</v>
      </c>
      <c r="O721" s="222">
        <v>0</v>
      </c>
      <c r="P721" s="222">
        <v>2289.54</v>
      </c>
      <c r="Q721" s="222">
        <v>0</v>
      </c>
      <c r="R721" s="372">
        <v>44927</v>
      </c>
      <c r="S721" s="372">
        <v>45291</v>
      </c>
      <c r="U721" s="373"/>
    </row>
    <row r="722" spans="1:21" ht="20.25" x14ac:dyDescent="0.3">
      <c r="A722" s="230">
        <v>696</v>
      </c>
      <c r="B722" s="225" t="s">
        <v>490</v>
      </c>
      <c r="C722" s="230">
        <v>37994</v>
      </c>
      <c r="D722" s="230" t="s">
        <v>1896</v>
      </c>
      <c r="E722" s="230">
        <v>1956</v>
      </c>
      <c r="F722" s="230" t="s">
        <v>2122</v>
      </c>
      <c r="G722" s="371" t="s">
        <v>2090</v>
      </c>
      <c r="H722" s="230">
        <v>2</v>
      </c>
      <c r="I722" s="230">
        <v>2</v>
      </c>
      <c r="J722" s="230" t="s">
        <v>2122</v>
      </c>
      <c r="K722" s="222">
        <v>1259.3699999999999</v>
      </c>
      <c r="L722" s="222">
        <v>690.77</v>
      </c>
      <c r="M722" s="222">
        <v>1522478.2599999998</v>
      </c>
      <c r="N722" s="222">
        <v>1520145.7999999998</v>
      </c>
      <c r="O722" s="222">
        <v>0</v>
      </c>
      <c r="P722" s="222">
        <v>2332.46</v>
      </c>
      <c r="Q722" s="222">
        <v>0</v>
      </c>
      <c r="R722" s="372">
        <v>44927</v>
      </c>
      <c r="S722" s="372">
        <v>45291</v>
      </c>
      <c r="U722" s="373"/>
    </row>
    <row r="723" spans="1:21" ht="40.5" x14ac:dyDescent="0.3">
      <c r="A723" s="230">
        <v>697</v>
      </c>
      <c r="B723" s="225" t="s">
        <v>3371</v>
      </c>
      <c r="C723" s="230">
        <v>38038</v>
      </c>
      <c r="D723" s="230" t="s">
        <v>1896</v>
      </c>
      <c r="E723" s="230">
        <v>1969</v>
      </c>
      <c r="F723" s="230" t="s">
        <v>2122</v>
      </c>
      <c r="G723" s="371" t="s">
        <v>2088</v>
      </c>
      <c r="H723" s="230">
        <v>5</v>
      </c>
      <c r="I723" s="230">
        <v>4</v>
      </c>
      <c r="J723" s="230" t="s">
        <v>2122</v>
      </c>
      <c r="K723" s="222">
        <v>5693.49</v>
      </c>
      <c r="L723" s="222">
        <v>3608.76</v>
      </c>
      <c r="M723" s="222">
        <v>124461.85</v>
      </c>
      <c r="N723" s="222">
        <v>124461.85</v>
      </c>
      <c r="O723" s="222">
        <v>0</v>
      </c>
      <c r="P723" s="222">
        <v>0</v>
      </c>
      <c r="Q723" s="222">
        <v>0</v>
      </c>
      <c r="R723" s="372">
        <v>44927</v>
      </c>
      <c r="S723" s="372">
        <v>45291</v>
      </c>
      <c r="U723" s="373"/>
    </row>
    <row r="724" spans="1:21" ht="40.5" x14ac:dyDescent="0.3">
      <c r="A724" s="230">
        <v>698</v>
      </c>
      <c r="B724" s="225" t="s">
        <v>3372</v>
      </c>
      <c r="C724" s="230">
        <v>38044</v>
      </c>
      <c r="D724" s="230" t="s">
        <v>1896</v>
      </c>
      <c r="E724" s="230">
        <v>1968</v>
      </c>
      <c r="F724" s="230" t="s">
        <v>2122</v>
      </c>
      <c r="G724" s="371" t="s">
        <v>2088</v>
      </c>
      <c r="H724" s="230">
        <v>5</v>
      </c>
      <c r="I724" s="230">
        <v>4</v>
      </c>
      <c r="J724" s="230" t="s">
        <v>2122</v>
      </c>
      <c r="K724" s="222">
        <v>3874.77</v>
      </c>
      <c r="L724" s="222">
        <v>3577.77</v>
      </c>
      <c r="M724" s="222">
        <v>132410.70000000001</v>
      </c>
      <c r="N724" s="222">
        <v>132410.70000000001</v>
      </c>
      <c r="O724" s="222">
        <v>0</v>
      </c>
      <c r="P724" s="222">
        <v>0</v>
      </c>
      <c r="Q724" s="222">
        <v>0</v>
      </c>
      <c r="R724" s="372">
        <v>44927</v>
      </c>
      <c r="S724" s="372">
        <v>45291</v>
      </c>
      <c r="U724" s="373"/>
    </row>
    <row r="725" spans="1:21" ht="20.25" x14ac:dyDescent="0.3">
      <c r="A725" s="230">
        <v>699</v>
      </c>
      <c r="B725" s="236" t="s">
        <v>1729</v>
      </c>
      <c r="C725" s="230">
        <v>38046</v>
      </c>
      <c r="D725" s="230" t="s">
        <v>1896</v>
      </c>
      <c r="E725" s="230">
        <v>1967</v>
      </c>
      <c r="F725" s="230" t="s">
        <v>2122</v>
      </c>
      <c r="G725" s="371" t="s">
        <v>2088</v>
      </c>
      <c r="H725" s="230">
        <v>4</v>
      </c>
      <c r="I725" s="230">
        <v>4</v>
      </c>
      <c r="J725" s="230" t="s">
        <v>2122</v>
      </c>
      <c r="K725" s="222">
        <v>2966.65</v>
      </c>
      <c r="L725" s="222">
        <v>2710.05</v>
      </c>
      <c r="M725" s="222">
        <v>112243.61</v>
      </c>
      <c r="N725" s="222">
        <v>112243.61</v>
      </c>
      <c r="O725" s="222">
        <v>0</v>
      </c>
      <c r="P725" s="222">
        <v>0</v>
      </c>
      <c r="Q725" s="222">
        <v>0</v>
      </c>
      <c r="R725" s="372">
        <v>44927</v>
      </c>
      <c r="S725" s="372">
        <v>45291</v>
      </c>
      <c r="U725" s="373"/>
    </row>
    <row r="726" spans="1:21" ht="20.25" x14ac:dyDescent="0.3">
      <c r="A726" s="230">
        <v>700</v>
      </c>
      <c r="B726" s="236" t="s">
        <v>2377</v>
      </c>
      <c r="C726" s="230">
        <v>38033</v>
      </c>
      <c r="D726" s="230" t="s">
        <v>1896</v>
      </c>
      <c r="E726" s="230">
        <v>1971</v>
      </c>
      <c r="F726" s="230" t="s">
        <v>2122</v>
      </c>
      <c r="G726" s="371" t="s">
        <v>2088</v>
      </c>
      <c r="H726" s="230">
        <v>5</v>
      </c>
      <c r="I726" s="230">
        <v>4</v>
      </c>
      <c r="J726" s="230" t="s">
        <v>2122</v>
      </c>
      <c r="K726" s="222">
        <v>5975.25</v>
      </c>
      <c r="L726" s="222">
        <v>3916.05</v>
      </c>
      <c r="M726" s="222">
        <v>3626651.2499999995</v>
      </c>
      <c r="N726" s="222">
        <v>3620035.0799999996</v>
      </c>
      <c r="O726" s="222">
        <v>0</v>
      </c>
      <c r="P726" s="222">
        <v>6616.17</v>
      </c>
      <c r="Q726" s="222">
        <v>0</v>
      </c>
      <c r="R726" s="372">
        <v>44927</v>
      </c>
      <c r="S726" s="372">
        <v>45291</v>
      </c>
      <c r="U726" s="373"/>
    </row>
    <row r="727" spans="1:21" ht="20.25" x14ac:dyDescent="0.3">
      <c r="A727" s="230">
        <v>701</v>
      </c>
      <c r="B727" s="236" t="s">
        <v>1732</v>
      </c>
      <c r="C727" s="230">
        <v>38051</v>
      </c>
      <c r="D727" s="230" t="s">
        <v>1896</v>
      </c>
      <c r="E727" s="230">
        <v>1968</v>
      </c>
      <c r="F727" s="230" t="s">
        <v>2122</v>
      </c>
      <c r="G727" s="371" t="s">
        <v>2088</v>
      </c>
      <c r="H727" s="230">
        <v>4</v>
      </c>
      <c r="I727" s="230">
        <v>4</v>
      </c>
      <c r="J727" s="230" t="s">
        <v>2122</v>
      </c>
      <c r="K727" s="222">
        <v>3123.74</v>
      </c>
      <c r="L727" s="222">
        <v>2884.38</v>
      </c>
      <c r="M727" s="222">
        <v>111106.95</v>
      </c>
      <c r="N727" s="222">
        <v>111106.95</v>
      </c>
      <c r="O727" s="222">
        <v>0</v>
      </c>
      <c r="P727" s="222">
        <v>0</v>
      </c>
      <c r="Q727" s="222">
        <v>0</v>
      </c>
      <c r="R727" s="372">
        <v>44927</v>
      </c>
      <c r="S727" s="372">
        <v>45291</v>
      </c>
      <c r="U727" s="373"/>
    </row>
    <row r="728" spans="1:21" ht="20.25" x14ac:dyDescent="0.3">
      <c r="A728" s="230">
        <v>702</v>
      </c>
      <c r="B728" s="225" t="s">
        <v>495</v>
      </c>
      <c r="C728" s="230">
        <v>38055</v>
      </c>
      <c r="D728" s="230" t="s">
        <v>1896</v>
      </c>
      <c r="E728" s="230">
        <v>1968</v>
      </c>
      <c r="F728" s="230" t="s">
        <v>2122</v>
      </c>
      <c r="G728" s="371" t="s">
        <v>2089</v>
      </c>
      <c r="H728" s="230">
        <v>4</v>
      </c>
      <c r="I728" s="230">
        <v>3</v>
      </c>
      <c r="J728" s="230" t="s">
        <v>2122</v>
      </c>
      <c r="K728" s="222">
        <v>4039.72</v>
      </c>
      <c r="L728" s="222">
        <v>2490.83</v>
      </c>
      <c r="M728" s="222">
        <v>1819066.25</v>
      </c>
      <c r="N728" s="222">
        <v>1816472.43</v>
      </c>
      <c r="O728" s="222">
        <v>0</v>
      </c>
      <c r="P728" s="222">
        <v>2593.8200000000002</v>
      </c>
      <c r="Q728" s="222">
        <v>0</v>
      </c>
      <c r="R728" s="372">
        <v>44927</v>
      </c>
      <c r="S728" s="372">
        <v>45291</v>
      </c>
      <c r="U728" s="373"/>
    </row>
    <row r="729" spans="1:21" ht="20.25" x14ac:dyDescent="0.3">
      <c r="A729" s="230">
        <v>703</v>
      </c>
      <c r="B729" s="225" t="s">
        <v>496</v>
      </c>
      <c r="C729" s="230">
        <v>38056</v>
      </c>
      <c r="D729" s="230" t="s">
        <v>1896</v>
      </c>
      <c r="E729" s="230">
        <v>1968</v>
      </c>
      <c r="F729" s="230" t="s">
        <v>2122</v>
      </c>
      <c r="G729" s="371" t="s">
        <v>2089</v>
      </c>
      <c r="H729" s="230">
        <v>4</v>
      </c>
      <c r="I729" s="230">
        <v>3</v>
      </c>
      <c r="J729" s="230" t="s">
        <v>2122</v>
      </c>
      <c r="K729" s="222">
        <v>4115.72</v>
      </c>
      <c r="L729" s="222">
        <v>2574.4899999999998</v>
      </c>
      <c r="M729" s="222">
        <v>1796889.5</v>
      </c>
      <c r="N729" s="222">
        <v>1794326.31</v>
      </c>
      <c r="O729" s="222">
        <v>0</v>
      </c>
      <c r="P729" s="222">
        <v>2563.19</v>
      </c>
      <c r="Q729" s="222">
        <v>0</v>
      </c>
      <c r="R729" s="372">
        <v>44927</v>
      </c>
      <c r="S729" s="372">
        <v>45291</v>
      </c>
      <c r="U729" s="373"/>
    </row>
    <row r="730" spans="1:21" ht="20.25" x14ac:dyDescent="0.3">
      <c r="A730" s="230">
        <v>704</v>
      </c>
      <c r="B730" s="225" t="s">
        <v>497</v>
      </c>
      <c r="C730" s="230">
        <v>38057</v>
      </c>
      <c r="D730" s="230" t="s">
        <v>1896</v>
      </c>
      <c r="E730" s="230">
        <v>1964</v>
      </c>
      <c r="F730" s="230" t="s">
        <v>2122</v>
      </c>
      <c r="G730" s="371" t="s">
        <v>2088</v>
      </c>
      <c r="H730" s="230">
        <v>3</v>
      </c>
      <c r="I730" s="230">
        <v>3</v>
      </c>
      <c r="J730" s="230" t="s">
        <v>2122</v>
      </c>
      <c r="K730" s="222">
        <v>2832.75</v>
      </c>
      <c r="L730" s="222">
        <v>1446.25</v>
      </c>
      <c r="M730" s="222">
        <v>4242728.8100000005</v>
      </c>
      <c r="N730" s="222">
        <v>4236677.3100000005</v>
      </c>
      <c r="O730" s="222">
        <v>0</v>
      </c>
      <c r="P730" s="222">
        <v>6051.5</v>
      </c>
      <c r="Q730" s="222">
        <v>0</v>
      </c>
      <c r="R730" s="372">
        <v>44927</v>
      </c>
      <c r="S730" s="372">
        <v>45291</v>
      </c>
      <c r="U730" s="373"/>
    </row>
    <row r="731" spans="1:21" ht="40.5" x14ac:dyDescent="0.3">
      <c r="A731" s="230">
        <v>705</v>
      </c>
      <c r="B731" s="225" t="s">
        <v>3373</v>
      </c>
      <c r="C731" s="230">
        <v>37798</v>
      </c>
      <c r="D731" s="230" t="s">
        <v>1896</v>
      </c>
      <c r="E731" s="230">
        <v>1964</v>
      </c>
      <c r="F731" s="230" t="s">
        <v>2122</v>
      </c>
      <c r="G731" s="371" t="s">
        <v>2088</v>
      </c>
      <c r="H731" s="230">
        <v>4</v>
      </c>
      <c r="I731" s="230">
        <v>3</v>
      </c>
      <c r="J731" s="230" t="s">
        <v>2122</v>
      </c>
      <c r="K731" s="222">
        <v>3595.79</v>
      </c>
      <c r="L731" s="222">
        <v>2038.69</v>
      </c>
      <c r="M731" s="222">
        <v>91062.38</v>
      </c>
      <c r="N731" s="222">
        <v>91062.38</v>
      </c>
      <c r="O731" s="222">
        <v>0</v>
      </c>
      <c r="P731" s="222">
        <v>0</v>
      </c>
      <c r="Q731" s="222">
        <v>0</v>
      </c>
      <c r="R731" s="372">
        <v>44927</v>
      </c>
      <c r="S731" s="372">
        <v>45291</v>
      </c>
      <c r="U731" s="373"/>
    </row>
    <row r="732" spans="1:21" ht="20.25" x14ac:dyDescent="0.3">
      <c r="A732" s="230">
        <v>706</v>
      </c>
      <c r="B732" s="225" t="s">
        <v>499</v>
      </c>
      <c r="C732" s="230">
        <v>37799</v>
      </c>
      <c r="D732" s="230" t="s">
        <v>1896</v>
      </c>
      <c r="E732" s="230">
        <v>1955</v>
      </c>
      <c r="F732" s="230" t="s">
        <v>2122</v>
      </c>
      <c r="G732" s="371" t="s">
        <v>2090</v>
      </c>
      <c r="H732" s="230">
        <v>2</v>
      </c>
      <c r="I732" s="230">
        <v>2</v>
      </c>
      <c r="J732" s="230" t="s">
        <v>2122</v>
      </c>
      <c r="K732" s="222">
        <v>1262.5899999999999</v>
      </c>
      <c r="L732" s="222">
        <v>697.87</v>
      </c>
      <c r="M732" s="222">
        <v>1398841.22</v>
      </c>
      <c r="N732" s="222">
        <v>1396824.71</v>
      </c>
      <c r="O732" s="222">
        <v>0</v>
      </c>
      <c r="P732" s="222">
        <v>2016.51</v>
      </c>
      <c r="Q732" s="222">
        <v>0</v>
      </c>
      <c r="R732" s="372">
        <v>44927</v>
      </c>
      <c r="S732" s="372">
        <v>45291</v>
      </c>
      <c r="U732" s="373"/>
    </row>
    <row r="733" spans="1:21" ht="20.25" x14ac:dyDescent="0.3">
      <c r="A733" s="230">
        <v>707</v>
      </c>
      <c r="B733" s="225" t="s">
        <v>500</v>
      </c>
      <c r="C733" s="230">
        <v>37801</v>
      </c>
      <c r="D733" s="230" t="s">
        <v>1896</v>
      </c>
      <c r="E733" s="230">
        <v>1955</v>
      </c>
      <c r="F733" s="230" t="s">
        <v>2122</v>
      </c>
      <c r="G733" s="371" t="s">
        <v>2090</v>
      </c>
      <c r="H733" s="230">
        <v>2</v>
      </c>
      <c r="I733" s="230">
        <v>2</v>
      </c>
      <c r="J733" s="230" t="s">
        <v>2122</v>
      </c>
      <c r="K733" s="222">
        <v>1265.08</v>
      </c>
      <c r="L733" s="222">
        <v>698.6</v>
      </c>
      <c r="M733" s="222">
        <v>1045651.4600000001</v>
      </c>
      <c r="N733" s="222">
        <v>1044073.2000000001</v>
      </c>
      <c r="O733" s="222">
        <v>0</v>
      </c>
      <c r="P733" s="222">
        <v>1578.26</v>
      </c>
      <c r="Q733" s="222">
        <v>0</v>
      </c>
      <c r="R733" s="372">
        <v>44927</v>
      </c>
      <c r="S733" s="372">
        <v>45291</v>
      </c>
      <c r="U733" s="373"/>
    </row>
    <row r="734" spans="1:21" ht="20.25" x14ac:dyDescent="0.3">
      <c r="A734" s="230">
        <v>708</v>
      </c>
      <c r="B734" s="268" t="s">
        <v>501</v>
      </c>
      <c r="C734" s="230">
        <v>37802</v>
      </c>
      <c r="D734" s="230" t="s">
        <v>1896</v>
      </c>
      <c r="E734" s="230">
        <v>1955</v>
      </c>
      <c r="F734" s="230" t="s">
        <v>2122</v>
      </c>
      <c r="G734" s="371" t="s">
        <v>2090</v>
      </c>
      <c r="H734" s="230">
        <v>2</v>
      </c>
      <c r="I734" s="230">
        <v>2</v>
      </c>
      <c r="J734" s="230" t="s">
        <v>2122</v>
      </c>
      <c r="K734" s="222">
        <v>1299.26</v>
      </c>
      <c r="L734" s="222">
        <v>724.02</v>
      </c>
      <c r="M734" s="222">
        <v>1788508.1900000002</v>
      </c>
      <c r="N734" s="222">
        <v>1785958.62</v>
      </c>
      <c r="O734" s="222">
        <v>0</v>
      </c>
      <c r="P734" s="222">
        <v>2549.5700000000002</v>
      </c>
      <c r="Q734" s="222">
        <v>0</v>
      </c>
      <c r="R734" s="372">
        <v>44927</v>
      </c>
      <c r="S734" s="372">
        <v>45291</v>
      </c>
      <c r="U734" s="373"/>
    </row>
    <row r="735" spans="1:21" ht="40.5" x14ac:dyDescent="0.3">
      <c r="A735" s="230">
        <v>709</v>
      </c>
      <c r="B735" s="225" t="s">
        <v>3374</v>
      </c>
      <c r="C735" s="230">
        <v>37792</v>
      </c>
      <c r="D735" s="230" t="s">
        <v>1896</v>
      </c>
      <c r="E735" s="230">
        <v>1963</v>
      </c>
      <c r="F735" s="230" t="s">
        <v>2122</v>
      </c>
      <c r="G735" s="371" t="s">
        <v>2088</v>
      </c>
      <c r="H735" s="230">
        <v>5</v>
      </c>
      <c r="I735" s="230">
        <v>4</v>
      </c>
      <c r="J735" s="230" t="s">
        <v>2122</v>
      </c>
      <c r="K735" s="222">
        <v>5574.43</v>
      </c>
      <c r="L735" s="222">
        <v>3508.23</v>
      </c>
      <c r="M735" s="222">
        <v>129640.53</v>
      </c>
      <c r="N735" s="222">
        <v>129640.53</v>
      </c>
      <c r="O735" s="222">
        <v>0</v>
      </c>
      <c r="P735" s="222">
        <v>0</v>
      </c>
      <c r="Q735" s="222">
        <v>0</v>
      </c>
      <c r="R735" s="372">
        <v>44927</v>
      </c>
      <c r="S735" s="372">
        <v>45291</v>
      </c>
      <c r="U735" s="373"/>
    </row>
    <row r="736" spans="1:21" ht="20.25" x14ac:dyDescent="0.3">
      <c r="A736" s="230">
        <v>710</v>
      </c>
      <c r="B736" s="225" t="s">
        <v>503</v>
      </c>
      <c r="C736" s="230">
        <v>37793</v>
      </c>
      <c r="D736" s="230" t="s">
        <v>1896</v>
      </c>
      <c r="E736" s="230">
        <v>1955</v>
      </c>
      <c r="F736" s="230" t="s">
        <v>2122</v>
      </c>
      <c r="G736" s="371" t="s">
        <v>2090</v>
      </c>
      <c r="H736" s="230">
        <v>2</v>
      </c>
      <c r="I736" s="230">
        <v>2</v>
      </c>
      <c r="J736" s="230" t="s">
        <v>2122</v>
      </c>
      <c r="K736" s="222">
        <v>1261.49</v>
      </c>
      <c r="L736" s="222">
        <v>697.17</v>
      </c>
      <c r="M736" s="222">
        <v>1238342.2</v>
      </c>
      <c r="N736" s="222">
        <v>1236553.1599999999</v>
      </c>
      <c r="O736" s="222">
        <v>0</v>
      </c>
      <c r="P736" s="222">
        <v>1789.04</v>
      </c>
      <c r="Q736" s="222">
        <v>0</v>
      </c>
      <c r="R736" s="372">
        <v>44927</v>
      </c>
      <c r="S736" s="372">
        <v>45291</v>
      </c>
      <c r="U736" s="373"/>
    </row>
    <row r="737" spans="1:21" ht="20.25" x14ac:dyDescent="0.3">
      <c r="A737" s="230">
        <v>711</v>
      </c>
      <c r="B737" s="236" t="s">
        <v>1731</v>
      </c>
      <c r="C737" s="230">
        <v>37807</v>
      </c>
      <c r="D737" s="230" t="s">
        <v>1896</v>
      </c>
      <c r="E737" s="230">
        <v>1967</v>
      </c>
      <c r="F737" s="230" t="s">
        <v>2122</v>
      </c>
      <c r="G737" s="371" t="s">
        <v>2088</v>
      </c>
      <c r="H737" s="230">
        <v>5</v>
      </c>
      <c r="I737" s="230">
        <v>4</v>
      </c>
      <c r="J737" s="230" t="s">
        <v>2122</v>
      </c>
      <c r="K737" s="222">
        <v>3590.28</v>
      </c>
      <c r="L737" s="222">
        <v>2362.4899999999998</v>
      </c>
      <c r="M737" s="222">
        <v>127591.83</v>
      </c>
      <c r="N737" s="222">
        <v>127591.83</v>
      </c>
      <c r="O737" s="222">
        <v>0</v>
      </c>
      <c r="P737" s="222">
        <v>0</v>
      </c>
      <c r="Q737" s="222">
        <v>0</v>
      </c>
      <c r="R737" s="372">
        <v>44927</v>
      </c>
      <c r="S737" s="372">
        <v>45291</v>
      </c>
      <c r="U737" s="373"/>
    </row>
    <row r="738" spans="1:21" ht="20.25" x14ac:dyDescent="0.3">
      <c r="A738" s="230">
        <v>712</v>
      </c>
      <c r="B738" s="236" t="s">
        <v>2378</v>
      </c>
      <c r="C738" s="230">
        <v>37810</v>
      </c>
      <c r="D738" s="230" t="s">
        <v>1896</v>
      </c>
      <c r="E738" s="230">
        <v>1959</v>
      </c>
      <c r="F738" s="230" t="s">
        <v>2122</v>
      </c>
      <c r="G738" s="371" t="s">
        <v>2089</v>
      </c>
      <c r="H738" s="230">
        <v>4</v>
      </c>
      <c r="I738" s="230">
        <v>3</v>
      </c>
      <c r="J738" s="230" t="s">
        <v>2122</v>
      </c>
      <c r="K738" s="222">
        <v>3609.97</v>
      </c>
      <c r="L738" s="222">
        <v>2060.12</v>
      </c>
      <c r="M738" s="222">
        <v>2617807.06</v>
      </c>
      <c r="N738" s="222">
        <v>2614074.9</v>
      </c>
      <c r="O738" s="222">
        <v>0</v>
      </c>
      <c r="P738" s="222">
        <v>3732.16</v>
      </c>
      <c r="Q738" s="222">
        <v>0</v>
      </c>
      <c r="R738" s="372">
        <v>44927</v>
      </c>
      <c r="S738" s="372">
        <v>45291</v>
      </c>
      <c r="U738" s="373"/>
    </row>
    <row r="739" spans="1:21" ht="20.25" x14ac:dyDescent="0.3">
      <c r="A739" s="230">
        <v>713</v>
      </c>
      <c r="B739" s="236" t="s">
        <v>2379</v>
      </c>
      <c r="C739" s="230">
        <v>37821</v>
      </c>
      <c r="D739" s="230" t="s">
        <v>1896</v>
      </c>
      <c r="E739" s="230">
        <v>1958</v>
      </c>
      <c r="F739" s="230" t="s">
        <v>2122</v>
      </c>
      <c r="G739" s="371" t="s">
        <v>2089</v>
      </c>
      <c r="H739" s="230">
        <v>3</v>
      </c>
      <c r="I739" s="230">
        <v>3</v>
      </c>
      <c r="J739" s="230" t="s">
        <v>2122</v>
      </c>
      <c r="K739" s="222">
        <v>2237.04</v>
      </c>
      <c r="L739" s="222">
        <v>1404.18</v>
      </c>
      <c r="M739" s="222">
        <v>2027314.48</v>
      </c>
      <c r="N739" s="222">
        <v>2023099.1199999999</v>
      </c>
      <c r="O739" s="222">
        <v>0</v>
      </c>
      <c r="P739" s="222">
        <v>4215.3599999999997</v>
      </c>
      <c r="Q739" s="222">
        <v>0</v>
      </c>
      <c r="R739" s="372">
        <v>44927</v>
      </c>
      <c r="S739" s="372">
        <v>45291</v>
      </c>
      <c r="U739" s="373"/>
    </row>
    <row r="740" spans="1:21" ht="40.5" x14ac:dyDescent="0.3">
      <c r="A740" s="230">
        <v>714</v>
      </c>
      <c r="B740" s="225" t="s">
        <v>3375</v>
      </c>
      <c r="C740" s="230">
        <v>37794</v>
      </c>
      <c r="D740" s="230" t="s">
        <v>1896</v>
      </c>
      <c r="E740" s="230">
        <v>1964</v>
      </c>
      <c r="F740" s="230" t="s">
        <v>2122</v>
      </c>
      <c r="G740" s="371" t="s">
        <v>2088</v>
      </c>
      <c r="H740" s="230">
        <v>4</v>
      </c>
      <c r="I740" s="230">
        <v>3</v>
      </c>
      <c r="J740" s="230" t="s">
        <v>2122</v>
      </c>
      <c r="K740" s="222">
        <v>3422.09</v>
      </c>
      <c r="L740" s="222">
        <v>2020.8</v>
      </c>
      <c r="M740" s="222">
        <v>90973.9</v>
      </c>
      <c r="N740" s="222">
        <v>90973.9</v>
      </c>
      <c r="O740" s="222">
        <v>0</v>
      </c>
      <c r="P740" s="222">
        <v>0</v>
      </c>
      <c r="Q740" s="222">
        <v>0</v>
      </c>
      <c r="R740" s="372">
        <v>44927</v>
      </c>
      <c r="S740" s="372">
        <v>45291</v>
      </c>
      <c r="U740" s="373"/>
    </row>
    <row r="741" spans="1:21" ht="40.5" x14ac:dyDescent="0.3">
      <c r="A741" s="230">
        <v>715</v>
      </c>
      <c r="B741" s="225" t="s">
        <v>3376</v>
      </c>
      <c r="C741" s="230">
        <v>37824</v>
      </c>
      <c r="D741" s="230" t="s">
        <v>1896</v>
      </c>
      <c r="E741" s="230">
        <v>1965</v>
      </c>
      <c r="F741" s="230" t="s">
        <v>2122</v>
      </c>
      <c r="G741" s="371" t="s">
        <v>2088</v>
      </c>
      <c r="H741" s="230">
        <v>4</v>
      </c>
      <c r="I741" s="230">
        <v>3</v>
      </c>
      <c r="J741" s="230" t="s">
        <v>2122</v>
      </c>
      <c r="K741" s="222">
        <v>3427.11</v>
      </c>
      <c r="L741" s="222">
        <v>2046.21</v>
      </c>
      <c r="M741" s="222">
        <v>90858.19</v>
      </c>
      <c r="N741" s="222">
        <v>90858.19</v>
      </c>
      <c r="O741" s="222">
        <v>0</v>
      </c>
      <c r="P741" s="222">
        <v>0</v>
      </c>
      <c r="Q741" s="222">
        <v>0</v>
      </c>
      <c r="R741" s="372">
        <v>44927</v>
      </c>
      <c r="S741" s="372">
        <v>45291</v>
      </c>
      <c r="U741" s="373"/>
    </row>
    <row r="742" spans="1:21" ht="20.25" x14ac:dyDescent="0.3">
      <c r="A742" s="230">
        <v>716</v>
      </c>
      <c r="B742" s="236" t="s">
        <v>1852</v>
      </c>
      <c r="C742" s="230">
        <v>37826</v>
      </c>
      <c r="D742" s="230" t="s">
        <v>1896</v>
      </c>
      <c r="E742" s="230">
        <v>1965</v>
      </c>
      <c r="F742" s="230" t="s">
        <v>2122</v>
      </c>
      <c r="G742" s="371" t="s">
        <v>2088</v>
      </c>
      <c r="H742" s="230">
        <v>4</v>
      </c>
      <c r="I742" s="230">
        <v>4</v>
      </c>
      <c r="J742" s="230" t="s">
        <v>2122</v>
      </c>
      <c r="K742" s="222">
        <v>4769.3599999999997</v>
      </c>
      <c r="L742" s="222">
        <v>2815.12</v>
      </c>
      <c r="M742" s="222">
        <v>4200757.5999999996</v>
      </c>
      <c r="N742" s="222">
        <v>4194769.1099999994</v>
      </c>
      <c r="O742" s="222">
        <v>0</v>
      </c>
      <c r="P742" s="222">
        <v>5988.49</v>
      </c>
      <c r="Q742" s="222">
        <v>0</v>
      </c>
      <c r="R742" s="372">
        <v>44927</v>
      </c>
      <c r="S742" s="372">
        <v>45291</v>
      </c>
      <c r="U742" s="373"/>
    </row>
    <row r="743" spans="1:21" ht="40.5" x14ac:dyDescent="0.3">
      <c r="A743" s="230">
        <v>717</v>
      </c>
      <c r="B743" s="225" t="s">
        <v>3377</v>
      </c>
      <c r="C743" s="230">
        <v>37838</v>
      </c>
      <c r="D743" s="230" t="s">
        <v>1896</v>
      </c>
      <c r="E743" s="230">
        <v>1965</v>
      </c>
      <c r="F743" s="230" t="s">
        <v>2122</v>
      </c>
      <c r="G743" s="371" t="s">
        <v>2088</v>
      </c>
      <c r="H743" s="230">
        <v>5</v>
      </c>
      <c r="I743" s="230">
        <v>4</v>
      </c>
      <c r="J743" s="230" t="s">
        <v>2122</v>
      </c>
      <c r="K743" s="222">
        <v>5475.28</v>
      </c>
      <c r="L743" s="222">
        <v>3482.19</v>
      </c>
      <c r="M743" s="222">
        <v>6537030.6200000001</v>
      </c>
      <c r="N743" s="222">
        <v>6527787.9199999999</v>
      </c>
      <c r="O743" s="222">
        <v>0</v>
      </c>
      <c r="P743" s="222">
        <v>9242.7000000000007</v>
      </c>
      <c r="Q743" s="222">
        <v>0</v>
      </c>
      <c r="R743" s="372">
        <v>44927</v>
      </c>
      <c r="S743" s="372">
        <v>45291</v>
      </c>
      <c r="U743" s="373"/>
    </row>
    <row r="744" spans="1:21" ht="40.5" x14ac:dyDescent="0.3">
      <c r="A744" s="230">
        <v>718</v>
      </c>
      <c r="B744" s="225" t="s">
        <v>3378</v>
      </c>
      <c r="C744" s="230">
        <v>37839</v>
      </c>
      <c r="D744" s="230" t="s">
        <v>1896</v>
      </c>
      <c r="E744" s="230">
        <v>1964</v>
      </c>
      <c r="F744" s="230" t="s">
        <v>2122</v>
      </c>
      <c r="G744" s="371" t="s">
        <v>2088</v>
      </c>
      <c r="H744" s="230">
        <v>5</v>
      </c>
      <c r="I744" s="230">
        <v>3</v>
      </c>
      <c r="J744" s="230" t="s">
        <v>2122</v>
      </c>
      <c r="K744" s="222">
        <v>4152.38</v>
      </c>
      <c r="L744" s="222">
        <v>2600.42</v>
      </c>
      <c r="M744" s="222">
        <v>4837580.9799999995</v>
      </c>
      <c r="N744" s="222">
        <v>4830711.9499999993</v>
      </c>
      <c r="O744" s="222">
        <v>0</v>
      </c>
      <c r="P744" s="222">
        <v>6869.03</v>
      </c>
      <c r="Q744" s="222">
        <v>0</v>
      </c>
      <c r="R744" s="372">
        <v>44927</v>
      </c>
      <c r="S744" s="372">
        <v>45291</v>
      </c>
      <c r="U744" s="373"/>
    </row>
    <row r="745" spans="1:21" ht="20.25" x14ac:dyDescent="0.3">
      <c r="A745" s="230">
        <v>719</v>
      </c>
      <c r="B745" s="225" t="s">
        <v>509</v>
      </c>
      <c r="C745" s="230">
        <v>37842</v>
      </c>
      <c r="D745" s="230" t="s">
        <v>1896</v>
      </c>
      <c r="E745" s="230">
        <v>1965</v>
      </c>
      <c r="F745" s="230" t="s">
        <v>2122</v>
      </c>
      <c r="G745" s="371" t="s">
        <v>2089</v>
      </c>
      <c r="H745" s="230">
        <v>4</v>
      </c>
      <c r="I745" s="230">
        <v>2</v>
      </c>
      <c r="J745" s="230" t="s">
        <v>2122</v>
      </c>
      <c r="K745" s="222">
        <v>2017.13</v>
      </c>
      <c r="L745" s="222">
        <v>1305.54</v>
      </c>
      <c r="M745" s="222">
        <v>1243838.1600000001</v>
      </c>
      <c r="N745" s="222">
        <v>1242072.1900000002</v>
      </c>
      <c r="O745" s="222">
        <v>0</v>
      </c>
      <c r="P745" s="222">
        <v>1765.97</v>
      </c>
      <c r="Q745" s="222">
        <v>0</v>
      </c>
      <c r="R745" s="372">
        <v>44927</v>
      </c>
      <c r="S745" s="372">
        <v>45291</v>
      </c>
      <c r="U745" s="373"/>
    </row>
    <row r="746" spans="1:21" ht="20.25" x14ac:dyDescent="0.3">
      <c r="A746" s="230">
        <v>720</v>
      </c>
      <c r="B746" s="225" t="s">
        <v>1041</v>
      </c>
      <c r="C746" s="230">
        <v>37843</v>
      </c>
      <c r="D746" s="230" t="s">
        <v>1896</v>
      </c>
      <c r="E746" s="230">
        <v>1964</v>
      </c>
      <c r="F746" s="230" t="s">
        <v>2122</v>
      </c>
      <c r="G746" s="371" t="s">
        <v>2089</v>
      </c>
      <c r="H746" s="230">
        <v>4</v>
      </c>
      <c r="I746" s="230">
        <v>4</v>
      </c>
      <c r="J746" s="230" t="s">
        <v>2122</v>
      </c>
      <c r="K746" s="222">
        <v>3246.51</v>
      </c>
      <c r="L746" s="222">
        <v>2521.5100000000002</v>
      </c>
      <c r="M746" s="222">
        <v>6800697.6200000001</v>
      </c>
      <c r="N746" s="222">
        <v>6790994.6200000001</v>
      </c>
      <c r="O746" s="222">
        <v>0</v>
      </c>
      <c r="P746" s="222">
        <v>9703</v>
      </c>
      <c r="Q746" s="222">
        <v>0</v>
      </c>
      <c r="R746" s="372">
        <v>44927</v>
      </c>
      <c r="S746" s="372">
        <v>45291</v>
      </c>
      <c r="U746" s="373"/>
    </row>
    <row r="747" spans="1:21" ht="20.25" x14ac:dyDescent="0.3">
      <c r="A747" s="230">
        <v>721</v>
      </c>
      <c r="B747" s="225" t="s">
        <v>511</v>
      </c>
      <c r="C747" s="230">
        <v>38076</v>
      </c>
      <c r="D747" s="230" t="s">
        <v>1896</v>
      </c>
      <c r="E747" s="230">
        <v>1956</v>
      </c>
      <c r="F747" s="230" t="s">
        <v>2122</v>
      </c>
      <c r="G747" s="371" t="s">
        <v>2090</v>
      </c>
      <c r="H747" s="230">
        <v>2</v>
      </c>
      <c r="I747" s="230">
        <v>2</v>
      </c>
      <c r="J747" s="230" t="s">
        <v>2122</v>
      </c>
      <c r="K747" s="222">
        <v>1268.8</v>
      </c>
      <c r="L747" s="222">
        <v>701.28</v>
      </c>
      <c r="M747" s="222">
        <v>1522521.1199999999</v>
      </c>
      <c r="N747" s="222">
        <v>1520054.0699999998</v>
      </c>
      <c r="O747" s="222">
        <v>0</v>
      </c>
      <c r="P747" s="222">
        <v>2467.0500000000002</v>
      </c>
      <c r="Q747" s="222">
        <v>0</v>
      </c>
      <c r="R747" s="372">
        <v>44927</v>
      </c>
      <c r="S747" s="372">
        <v>45291</v>
      </c>
      <c r="U747" s="373"/>
    </row>
    <row r="748" spans="1:21" ht="40.5" x14ac:dyDescent="0.3">
      <c r="A748" s="230">
        <v>722</v>
      </c>
      <c r="B748" s="225" t="s">
        <v>3379</v>
      </c>
      <c r="C748" s="230">
        <v>38082</v>
      </c>
      <c r="D748" s="230" t="s">
        <v>1896</v>
      </c>
      <c r="E748" s="230">
        <v>1962</v>
      </c>
      <c r="F748" s="230" t="s">
        <v>2122</v>
      </c>
      <c r="G748" s="371" t="s">
        <v>2088</v>
      </c>
      <c r="H748" s="230">
        <v>4</v>
      </c>
      <c r="I748" s="230">
        <v>4</v>
      </c>
      <c r="J748" s="230" t="s">
        <v>2122</v>
      </c>
      <c r="K748" s="222">
        <v>4728.8</v>
      </c>
      <c r="L748" s="222">
        <v>2794</v>
      </c>
      <c r="M748" s="222">
        <v>111692.3</v>
      </c>
      <c r="N748" s="222">
        <v>111692.3</v>
      </c>
      <c r="O748" s="222">
        <v>0</v>
      </c>
      <c r="P748" s="222">
        <v>0</v>
      </c>
      <c r="Q748" s="222">
        <v>0</v>
      </c>
      <c r="R748" s="372">
        <v>44927</v>
      </c>
      <c r="S748" s="372">
        <v>45291</v>
      </c>
      <c r="U748" s="373"/>
    </row>
    <row r="749" spans="1:21" ht="40.5" x14ac:dyDescent="0.3">
      <c r="A749" s="230">
        <v>723</v>
      </c>
      <c r="B749" s="225" t="s">
        <v>3380</v>
      </c>
      <c r="C749" s="230">
        <v>38083</v>
      </c>
      <c r="D749" s="230" t="s">
        <v>1896</v>
      </c>
      <c r="E749" s="230">
        <v>1962</v>
      </c>
      <c r="F749" s="230" t="s">
        <v>2122</v>
      </c>
      <c r="G749" s="371" t="s">
        <v>2088</v>
      </c>
      <c r="H749" s="230">
        <v>4</v>
      </c>
      <c r="I749" s="230">
        <v>4</v>
      </c>
      <c r="J749" s="230" t="s">
        <v>2122</v>
      </c>
      <c r="K749" s="222">
        <v>4038.01</v>
      </c>
      <c r="L749" s="222">
        <v>2834.41</v>
      </c>
      <c r="M749" s="222">
        <v>114748.33</v>
      </c>
      <c r="N749" s="222">
        <v>114748.33</v>
      </c>
      <c r="O749" s="222">
        <v>0</v>
      </c>
      <c r="P749" s="222">
        <v>0</v>
      </c>
      <c r="Q749" s="222">
        <v>0</v>
      </c>
      <c r="R749" s="372">
        <v>44927</v>
      </c>
      <c r="S749" s="372">
        <v>45291</v>
      </c>
      <c r="U749" s="373"/>
    </row>
    <row r="750" spans="1:21" ht="20.25" x14ac:dyDescent="0.3">
      <c r="A750" s="230">
        <v>724</v>
      </c>
      <c r="B750" s="225" t="s">
        <v>514</v>
      </c>
      <c r="C750" s="230">
        <v>38072</v>
      </c>
      <c r="D750" s="230" t="s">
        <v>1896</v>
      </c>
      <c r="E750" s="230">
        <v>1956</v>
      </c>
      <c r="F750" s="230" t="s">
        <v>2122</v>
      </c>
      <c r="G750" s="371" t="s">
        <v>2097</v>
      </c>
      <c r="H750" s="230">
        <v>2</v>
      </c>
      <c r="I750" s="230">
        <v>2</v>
      </c>
      <c r="J750" s="230" t="s">
        <v>2122</v>
      </c>
      <c r="K750" s="222">
        <v>735.17</v>
      </c>
      <c r="L750" s="222">
        <v>498.88</v>
      </c>
      <c r="M750" s="222">
        <v>3038402.6599999997</v>
      </c>
      <c r="N750" s="222">
        <v>3034068.9699999997</v>
      </c>
      <c r="O750" s="222">
        <v>0</v>
      </c>
      <c r="P750" s="222">
        <v>4333.6899999999996</v>
      </c>
      <c r="Q750" s="222">
        <v>0</v>
      </c>
      <c r="R750" s="372">
        <v>44927</v>
      </c>
      <c r="S750" s="372">
        <v>45291</v>
      </c>
      <c r="U750" s="373"/>
    </row>
    <row r="751" spans="1:21" ht="20.25" x14ac:dyDescent="0.3">
      <c r="A751" s="230">
        <v>725</v>
      </c>
      <c r="B751" s="225" t="s">
        <v>515</v>
      </c>
      <c r="C751" s="230">
        <v>38131</v>
      </c>
      <c r="D751" s="230" t="s">
        <v>1896</v>
      </c>
      <c r="E751" s="230">
        <v>1958</v>
      </c>
      <c r="F751" s="230" t="s">
        <v>2122</v>
      </c>
      <c r="G751" s="371" t="s">
        <v>2090</v>
      </c>
      <c r="H751" s="230">
        <v>2</v>
      </c>
      <c r="I751" s="230">
        <v>3</v>
      </c>
      <c r="J751" s="230" t="s">
        <v>2122</v>
      </c>
      <c r="K751" s="222">
        <v>1502.47</v>
      </c>
      <c r="L751" s="222">
        <v>1356.31</v>
      </c>
      <c r="M751" s="222">
        <v>3835461.75</v>
      </c>
      <c r="N751" s="222">
        <v>3830514.42</v>
      </c>
      <c r="O751" s="222">
        <v>0</v>
      </c>
      <c r="P751" s="222">
        <v>4947.33</v>
      </c>
      <c r="Q751" s="222">
        <v>0</v>
      </c>
      <c r="R751" s="372">
        <v>44927</v>
      </c>
      <c r="S751" s="372">
        <v>45291</v>
      </c>
      <c r="U751" s="373"/>
    </row>
    <row r="752" spans="1:21" ht="40.5" x14ac:dyDescent="0.3">
      <c r="A752" s="230">
        <v>726</v>
      </c>
      <c r="B752" s="225" t="s">
        <v>3381</v>
      </c>
      <c r="C752" s="230">
        <v>38150</v>
      </c>
      <c r="D752" s="230" t="s">
        <v>1896</v>
      </c>
      <c r="E752" s="230">
        <v>1964</v>
      </c>
      <c r="F752" s="230" t="s">
        <v>2122</v>
      </c>
      <c r="G752" s="371" t="s">
        <v>2088</v>
      </c>
      <c r="H752" s="230">
        <v>4</v>
      </c>
      <c r="I752" s="230">
        <v>4</v>
      </c>
      <c r="J752" s="230" t="s">
        <v>2122</v>
      </c>
      <c r="K752" s="222">
        <v>2808.78</v>
      </c>
      <c r="L752" s="222">
        <v>1924.51</v>
      </c>
      <c r="M752" s="222">
        <v>108894.9</v>
      </c>
      <c r="N752" s="222">
        <v>108894.9</v>
      </c>
      <c r="O752" s="222">
        <v>0</v>
      </c>
      <c r="P752" s="222">
        <v>0</v>
      </c>
      <c r="Q752" s="222">
        <v>0</v>
      </c>
      <c r="R752" s="372">
        <v>44927</v>
      </c>
      <c r="S752" s="372">
        <v>45291</v>
      </c>
      <c r="U752" s="373"/>
    </row>
    <row r="753" spans="1:21" ht="20.25" x14ac:dyDescent="0.3">
      <c r="A753" s="230">
        <v>727</v>
      </c>
      <c r="B753" s="225" t="s">
        <v>3382</v>
      </c>
      <c r="C753" s="230">
        <v>38161</v>
      </c>
      <c r="D753" s="230" t="s">
        <v>1896</v>
      </c>
      <c r="E753" s="230">
        <v>1964</v>
      </c>
      <c r="F753" s="230" t="s">
        <v>2122</v>
      </c>
      <c r="G753" s="371" t="s">
        <v>2088</v>
      </c>
      <c r="H753" s="230">
        <v>5</v>
      </c>
      <c r="I753" s="230">
        <v>3</v>
      </c>
      <c r="J753" s="230" t="s">
        <v>2122</v>
      </c>
      <c r="K753" s="222">
        <v>2555.5700000000002</v>
      </c>
      <c r="L753" s="222">
        <v>1701.37</v>
      </c>
      <c r="M753" s="222">
        <v>104001.17</v>
      </c>
      <c r="N753" s="222">
        <v>104001.17</v>
      </c>
      <c r="O753" s="222">
        <v>0</v>
      </c>
      <c r="P753" s="222">
        <v>0</v>
      </c>
      <c r="Q753" s="222">
        <v>0</v>
      </c>
      <c r="R753" s="372">
        <v>44927</v>
      </c>
      <c r="S753" s="372">
        <v>45291</v>
      </c>
      <c r="U753" s="373"/>
    </row>
    <row r="754" spans="1:21" ht="40.5" x14ac:dyDescent="0.3">
      <c r="A754" s="230">
        <v>728</v>
      </c>
      <c r="B754" s="225" t="s">
        <v>3383</v>
      </c>
      <c r="C754" s="230">
        <v>37949</v>
      </c>
      <c r="D754" s="230" t="s">
        <v>1896</v>
      </c>
      <c r="E754" s="230">
        <v>1965</v>
      </c>
      <c r="F754" s="230" t="s">
        <v>2122</v>
      </c>
      <c r="G754" s="371" t="s">
        <v>2088</v>
      </c>
      <c r="H754" s="230">
        <v>5</v>
      </c>
      <c r="I754" s="230">
        <v>4</v>
      </c>
      <c r="J754" s="230" t="s">
        <v>2122</v>
      </c>
      <c r="K754" s="222">
        <v>3538.89</v>
      </c>
      <c r="L754" s="222">
        <v>2331.5100000000002</v>
      </c>
      <c r="M754" s="222">
        <v>127224.29</v>
      </c>
      <c r="N754" s="222">
        <v>127224.29</v>
      </c>
      <c r="O754" s="222">
        <v>0</v>
      </c>
      <c r="P754" s="222">
        <v>0</v>
      </c>
      <c r="Q754" s="222">
        <v>0</v>
      </c>
      <c r="R754" s="372">
        <v>44927</v>
      </c>
      <c r="S754" s="372">
        <v>45291</v>
      </c>
      <c r="U754" s="373"/>
    </row>
    <row r="755" spans="1:21" ht="40.5" x14ac:dyDescent="0.3">
      <c r="A755" s="230">
        <v>729</v>
      </c>
      <c r="B755" s="225" t="s">
        <v>3384</v>
      </c>
      <c r="C755" s="230">
        <v>37951</v>
      </c>
      <c r="D755" s="230" t="s">
        <v>1896</v>
      </c>
      <c r="E755" s="230">
        <v>1965</v>
      </c>
      <c r="F755" s="230" t="s">
        <v>2122</v>
      </c>
      <c r="G755" s="371" t="s">
        <v>2088</v>
      </c>
      <c r="H755" s="230">
        <v>5</v>
      </c>
      <c r="I755" s="230">
        <v>4</v>
      </c>
      <c r="J755" s="230" t="s">
        <v>2122</v>
      </c>
      <c r="K755" s="222">
        <v>3534.44</v>
      </c>
      <c r="L755" s="222">
        <v>2023.2</v>
      </c>
      <c r="M755" s="222">
        <v>126863.56</v>
      </c>
      <c r="N755" s="222">
        <v>126863.56</v>
      </c>
      <c r="O755" s="222">
        <v>0</v>
      </c>
      <c r="P755" s="222">
        <v>0</v>
      </c>
      <c r="Q755" s="222">
        <v>0</v>
      </c>
      <c r="R755" s="372">
        <v>44927</v>
      </c>
      <c r="S755" s="372">
        <v>45291</v>
      </c>
      <c r="U755" s="373"/>
    </row>
    <row r="756" spans="1:21" ht="40.5" x14ac:dyDescent="0.3">
      <c r="A756" s="230">
        <v>730</v>
      </c>
      <c r="B756" s="225" t="s">
        <v>3385</v>
      </c>
      <c r="C756" s="230">
        <v>37953</v>
      </c>
      <c r="D756" s="230" t="s">
        <v>1896</v>
      </c>
      <c r="E756" s="230">
        <v>1965</v>
      </c>
      <c r="F756" s="230" t="s">
        <v>2122</v>
      </c>
      <c r="G756" s="371" t="s">
        <v>2088</v>
      </c>
      <c r="H756" s="230">
        <v>5</v>
      </c>
      <c r="I756" s="230">
        <v>4</v>
      </c>
      <c r="J756" s="230" t="s">
        <v>2122</v>
      </c>
      <c r="K756" s="222">
        <v>3514.4</v>
      </c>
      <c r="L756" s="222">
        <v>2326.5100000000002</v>
      </c>
      <c r="M756" s="222">
        <v>126523.24</v>
      </c>
      <c r="N756" s="222">
        <v>126523.24</v>
      </c>
      <c r="O756" s="222">
        <v>0</v>
      </c>
      <c r="P756" s="222">
        <v>0</v>
      </c>
      <c r="Q756" s="222">
        <v>0</v>
      </c>
      <c r="R756" s="372">
        <v>44927</v>
      </c>
      <c r="S756" s="372">
        <v>45291</v>
      </c>
      <c r="U756" s="373"/>
    </row>
    <row r="757" spans="1:21" ht="40.5" x14ac:dyDescent="0.3">
      <c r="A757" s="230">
        <v>731</v>
      </c>
      <c r="B757" s="225" t="s">
        <v>3386</v>
      </c>
      <c r="C757" s="230">
        <v>37934</v>
      </c>
      <c r="D757" s="230" t="s">
        <v>1896</v>
      </c>
      <c r="E757" s="230">
        <v>1964</v>
      </c>
      <c r="F757" s="230" t="s">
        <v>2122</v>
      </c>
      <c r="G757" s="371" t="s">
        <v>2088</v>
      </c>
      <c r="H757" s="230">
        <v>5</v>
      </c>
      <c r="I757" s="230">
        <v>4</v>
      </c>
      <c r="J757" s="230" t="s">
        <v>2122</v>
      </c>
      <c r="K757" s="222">
        <v>5669.07</v>
      </c>
      <c r="L757" s="222">
        <v>3600.07</v>
      </c>
      <c r="M757" s="222">
        <v>126019.57</v>
      </c>
      <c r="N757" s="222">
        <v>126019.57</v>
      </c>
      <c r="O757" s="222">
        <v>0</v>
      </c>
      <c r="P757" s="222">
        <v>0</v>
      </c>
      <c r="Q757" s="222">
        <v>0</v>
      </c>
      <c r="R757" s="372">
        <v>44927</v>
      </c>
      <c r="S757" s="372">
        <v>45291</v>
      </c>
      <c r="U757" s="373"/>
    </row>
    <row r="758" spans="1:21" ht="40.5" x14ac:dyDescent="0.3">
      <c r="A758" s="230">
        <v>732</v>
      </c>
      <c r="B758" s="225" t="s">
        <v>3387</v>
      </c>
      <c r="C758" s="230">
        <v>37936</v>
      </c>
      <c r="D758" s="230" t="s">
        <v>1896</v>
      </c>
      <c r="E758" s="230">
        <v>1964</v>
      </c>
      <c r="F758" s="230" t="s">
        <v>2122</v>
      </c>
      <c r="G758" s="371" t="s">
        <v>2088</v>
      </c>
      <c r="H758" s="230">
        <v>5</v>
      </c>
      <c r="I758" s="230">
        <v>4</v>
      </c>
      <c r="J758" s="230" t="s">
        <v>2122</v>
      </c>
      <c r="K758" s="222">
        <v>3514.37</v>
      </c>
      <c r="L758" s="222">
        <v>2385.87</v>
      </c>
      <c r="M758" s="222">
        <v>126019.57</v>
      </c>
      <c r="N758" s="222">
        <v>126019.57</v>
      </c>
      <c r="O758" s="222">
        <v>0</v>
      </c>
      <c r="P758" s="222">
        <v>0</v>
      </c>
      <c r="Q758" s="222">
        <v>0</v>
      </c>
      <c r="R758" s="372">
        <v>44927</v>
      </c>
      <c r="S758" s="372">
        <v>45291</v>
      </c>
      <c r="U758" s="373"/>
    </row>
    <row r="759" spans="1:21" ht="40.5" x14ac:dyDescent="0.3">
      <c r="A759" s="230">
        <v>733</v>
      </c>
      <c r="B759" s="225" t="s">
        <v>3388</v>
      </c>
      <c r="C759" s="230">
        <v>38299</v>
      </c>
      <c r="D759" s="230" t="s">
        <v>1896</v>
      </c>
      <c r="E759" s="230">
        <v>1961</v>
      </c>
      <c r="F759" s="230" t="s">
        <v>2122</v>
      </c>
      <c r="G759" s="371" t="s">
        <v>2088</v>
      </c>
      <c r="H759" s="230">
        <v>2</v>
      </c>
      <c r="I759" s="230">
        <v>3</v>
      </c>
      <c r="J759" s="230" t="s">
        <v>2122</v>
      </c>
      <c r="K759" s="222">
        <v>3483.04</v>
      </c>
      <c r="L759" s="222">
        <v>2016.69</v>
      </c>
      <c r="M759" s="222">
        <v>90864.99</v>
      </c>
      <c r="N759" s="222">
        <v>90864.99</v>
      </c>
      <c r="O759" s="222">
        <v>0</v>
      </c>
      <c r="P759" s="222">
        <v>0</v>
      </c>
      <c r="Q759" s="222">
        <v>0</v>
      </c>
      <c r="R759" s="372">
        <v>44927</v>
      </c>
      <c r="S759" s="372">
        <v>45291</v>
      </c>
      <c r="U759" s="373"/>
    </row>
    <row r="760" spans="1:21" ht="20.25" x14ac:dyDescent="0.3">
      <c r="A760" s="230">
        <v>734</v>
      </c>
      <c r="B760" s="225" t="s">
        <v>528</v>
      </c>
      <c r="C760" s="230">
        <v>38361</v>
      </c>
      <c r="D760" s="230" t="s">
        <v>1896</v>
      </c>
      <c r="E760" s="230">
        <v>1962</v>
      </c>
      <c r="F760" s="230" t="s">
        <v>2122</v>
      </c>
      <c r="G760" s="371" t="s">
        <v>2090</v>
      </c>
      <c r="H760" s="230">
        <v>2</v>
      </c>
      <c r="I760" s="230">
        <v>2</v>
      </c>
      <c r="J760" s="230" t="s">
        <v>2122</v>
      </c>
      <c r="K760" s="222">
        <v>1565.51</v>
      </c>
      <c r="L760" s="222">
        <v>617.01</v>
      </c>
      <c r="M760" s="222">
        <v>784928.04</v>
      </c>
      <c r="N760" s="222">
        <v>783391.63</v>
      </c>
      <c r="O760" s="222">
        <v>0</v>
      </c>
      <c r="P760" s="222">
        <v>1536.41</v>
      </c>
      <c r="Q760" s="222">
        <v>0</v>
      </c>
      <c r="R760" s="372">
        <v>44927</v>
      </c>
      <c r="S760" s="372">
        <v>45291</v>
      </c>
      <c r="U760" s="373"/>
    </row>
    <row r="761" spans="1:21" ht="20.25" x14ac:dyDescent="0.3">
      <c r="A761" s="230">
        <v>735</v>
      </c>
      <c r="B761" s="225" t="s">
        <v>530</v>
      </c>
      <c r="C761" s="230">
        <v>38362</v>
      </c>
      <c r="D761" s="230" t="s">
        <v>1896</v>
      </c>
      <c r="E761" s="230">
        <v>1960</v>
      </c>
      <c r="F761" s="230" t="s">
        <v>2122</v>
      </c>
      <c r="G761" s="371" t="s">
        <v>2090</v>
      </c>
      <c r="H761" s="230">
        <v>2</v>
      </c>
      <c r="I761" s="230">
        <v>2</v>
      </c>
      <c r="J761" s="230" t="s">
        <v>2122</v>
      </c>
      <c r="K761" s="222">
        <v>1173.69</v>
      </c>
      <c r="L761" s="222">
        <v>613.35</v>
      </c>
      <c r="M761" s="222">
        <v>760183.96000000008</v>
      </c>
      <c r="N761" s="222">
        <v>758635.15</v>
      </c>
      <c r="O761" s="222">
        <v>0</v>
      </c>
      <c r="P761" s="222">
        <v>1548.81</v>
      </c>
      <c r="Q761" s="222">
        <v>0</v>
      </c>
      <c r="R761" s="372">
        <v>44927</v>
      </c>
      <c r="S761" s="372">
        <v>45291</v>
      </c>
      <c r="U761" s="373"/>
    </row>
    <row r="762" spans="1:21" ht="20.25" x14ac:dyDescent="0.3">
      <c r="A762" s="230">
        <v>736</v>
      </c>
      <c r="B762" s="225" t="s">
        <v>531</v>
      </c>
      <c r="C762" s="230">
        <v>38350</v>
      </c>
      <c r="D762" s="230" t="s">
        <v>1896</v>
      </c>
      <c r="E762" s="230">
        <v>1960</v>
      </c>
      <c r="F762" s="230" t="s">
        <v>2122</v>
      </c>
      <c r="G762" s="371" t="s">
        <v>2090</v>
      </c>
      <c r="H762" s="230">
        <v>2</v>
      </c>
      <c r="I762" s="230">
        <v>2</v>
      </c>
      <c r="J762" s="230" t="s">
        <v>2122</v>
      </c>
      <c r="K762" s="222">
        <v>1086.6300000000001</v>
      </c>
      <c r="L762" s="222">
        <v>610.83000000000004</v>
      </c>
      <c r="M762" s="222">
        <v>1158473.75</v>
      </c>
      <c r="N762" s="222">
        <v>1156418.8799999999</v>
      </c>
      <c r="O762" s="222">
        <v>0</v>
      </c>
      <c r="P762" s="222">
        <v>2054.87</v>
      </c>
      <c r="Q762" s="222">
        <v>0</v>
      </c>
      <c r="R762" s="372">
        <v>44927</v>
      </c>
      <c r="S762" s="372">
        <v>45291</v>
      </c>
      <c r="U762" s="373"/>
    </row>
    <row r="763" spans="1:21" ht="20.25" x14ac:dyDescent="0.3">
      <c r="A763" s="230">
        <v>737</v>
      </c>
      <c r="B763" s="225" t="s">
        <v>533</v>
      </c>
      <c r="C763" s="230">
        <v>38353</v>
      </c>
      <c r="D763" s="230" t="s">
        <v>1896</v>
      </c>
      <c r="E763" s="230">
        <v>1961</v>
      </c>
      <c r="F763" s="230" t="s">
        <v>2122</v>
      </c>
      <c r="G763" s="371" t="s">
        <v>2090</v>
      </c>
      <c r="H763" s="230">
        <v>2</v>
      </c>
      <c r="I763" s="230">
        <v>2</v>
      </c>
      <c r="J763" s="230" t="s">
        <v>2122</v>
      </c>
      <c r="K763" s="222">
        <v>928.64</v>
      </c>
      <c r="L763" s="222">
        <v>443.34</v>
      </c>
      <c r="M763" s="222">
        <v>1082363.1300000001</v>
      </c>
      <c r="N763" s="222">
        <v>1080649.9200000002</v>
      </c>
      <c r="O763" s="222">
        <v>0</v>
      </c>
      <c r="P763" s="222">
        <v>1713.21</v>
      </c>
      <c r="Q763" s="222">
        <v>0</v>
      </c>
      <c r="R763" s="372">
        <v>44927</v>
      </c>
      <c r="S763" s="372">
        <v>45291</v>
      </c>
      <c r="U763" s="373"/>
    </row>
    <row r="764" spans="1:21" ht="20.25" x14ac:dyDescent="0.3">
      <c r="A764" s="230">
        <v>738</v>
      </c>
      <c r="B764" s="225" t="s">
        <v>534</v>
      </c>
      <c r="C764" s="230">
        <v>38355</v>
      </c>
      <c r="D764" s="230" t="s">
        <v>1896</v>
      </c>
      <c r="E764" s="230">
        <v>1962</v>
      </c>
      <c r="F764" s="230" t="s">
        <v>2122</v>
      </c>
      <c r="G764" s="371" t="s">
        <v>2090</v>
      </c>
      <c r="H764" s="230">
        <v>2</v>
      </c>
      <c r="I764" s="230">
        <v>2</v>
      </c>
      <c r="J764" s="230" t="s">
        <v>2122</v>
      </c>
      <c r="K764" s="222">
        <v>1567.43</v>
      </c>
      <c r="L764" s="222">
        <v>614.85</v>
      </c>
      <c r="M764" s="222">
        <v>1125085.02</v>
      </c>
      <c r="N764" s="222">
        <v>1123258.2</v>
      </c>
      <c r="O764" s="222">
        <v>0</v>
      </c>
      <c r="P764" s="222">
        <v>1826.82</v>
      </c>
      <c r="Q764" s="222">
        <v>0</v>
      </c>
      <c r="R764" s="372">
        <v>44927</v>
      </c>
      <c r="S764" s="372">
        <v>45291</v>
      </c>
      <c r="U764" s="373"/>
    </row>
    <row r="765" spans="1:21" ht="20.25" x14ac:dyDescent="0.3">
      <c r="A765" s="230">
        <v>739</v>
      </c>
      <c r="B765" s="225" t="s">
        <v>535</v>
      </c>
      <c r="C765" s="230">
        <v>38356</v>
      </c>
      <c r="D765" s="230" t="s">
        <v>1896</v>
      </c>
      <c r="E765" s="230">
        <v>1953</v>
      </c>
      <c r="F765" s="230" t="s">
        <v>2122</v>
      </c>
      <c r="G765" s="371" t="s">
        <v>2089</v>
      </c>
      <c r="H765" s="230">
        <v>2</v>
      </c>
      <c r="I765" s="230">
        <v>2</v>
      </c>
      <c r="J765" s="230" t="s">
        <v>2122</v>
      </c>
      <c r="K765" s="222">
        <v>1597.4</v>
      </c>
      <c r="L765" s="222">
        <v>899.6</v>
      </c>
      <c r="M765" s="222">
        <v>954098.72</v>
      </c>
      <c r="N765" s="222">
        <v>952464.78</v>
      </c>
      <c r="O765" s="222">
        <v>0</v>
      </c>
      <c r="P765" s="222">
        <v>1633.94</v>
      </c>
      <c r="Q765" s="222">
        <v>0</v>
      </c>
      <c r="R765" s="372">
        <v>44927</v>
      </c>
      <c r="S765" s="372">
        <v>45291</v>
      </c>
      <c r="U765" s="373"/>
    </row>
    <row r="766" spans="1:21" ht="40.5" x14ac:dyDescent="0.3">
      <c r="A766" s="230">
        <v>740</v>
      </c>
      <c r="B766" s="225" t="s">
        <v>3389</v>
      </c>
      <c r="C766" s="230">
        <v>38376</v>
      </c>
      <c r="D766" s="230" t="s">
        <v>1896</v>
      </c>
      <c r="E766" s="230">
        <v>1971</v>
      </c>
      <c r="F766" s="230" t="s">
        <v>2122</v>
      </c>
      <c r="G766" s="371" t="s">
        <v>2088</v>
      </c>
      <c r="H766" s="230">
        <v>4</v>
      </c>
      <c r="I766" s="230">
        <v>3</v>
      </c>
      <c r="J766" s="230" t="s">
        <v>2122</v>
      </c>
      <c r="K766" s="222">
        <v>3572.48</v>
      </c>
      <c r="L766" s="222">
        <v>2069.38</v>
      </c>
      <c r="M766" s="222">
        <v>90817.35</v>
      </c>
      <c r="N766" s="222">
        <v>90817.35</v>
      </c>
      <c r="O766" s="222">
        <v>0</v>
      </c>
      <c r="P766" s="222">
        <v>0</v>
      </c>
      <c r="Q766" s="222">
        <v>0</v>
      </c>
      <c r="R766" s="372">
        <v>44927</v>
      </c>
      <c r="S766" s="372">
        <v>45291</v>
      </c>
      <c r="U766" s="373"/>
    </row>
    <row r="767" spans="1:21" ht="40.5" x14ac:dyDescent="0.3">
      <c r="A767" s="230">
        <v>741</v>
      </c>
      <c r="B767" s="225" t="s">
        <v>3390</v>
      </c>
      <c r="C767" s="230">
        <v>38399</v>
      </c>
      <c r="D767" s="230" t="s">
        <v>1896</v>
      </c>
      <c r="E767" s="230">
        <v>1965</v>
      </c>
      <c r="F767" s="230" t="s">
        <v>2122</v>
      </c>
      <c r="G767" s="371" t="s">
        <v>2088</v>
      </c>
      <c r="H767" s="230">
        <v>5</v>
      </c>
      <c r="I767" s="230">
        <v>4</v>
      </c>
      <c r="J767" s="230" t="s">
        <v>2122</v>
      </c>
      <c r="K767" s="222">
        <v>4777.3</v>
      </c>
      <c r="L767" s="222">
        <v>2827.46</v>
      </c>
      <c r="M767" s="222">
        <v>108894.9</v>
      </c>
      <c r="N767" s="222">
        <v>108894.9</v>
      </c>
      <c r="O767" s="222">
        <v>0</v>
      </c>
      <c r="P767" s="222">
        <v>0</v>
      </c>
      <c r="Q767" s="222">
        <v>0</v>
      </c>
      <c r="R767" s="372">
        <v>44927</v>
      </c>
      <c r="S767" s="372">
        <v>45291</v>
      </c>
      <c r="U767" s="373"/>
    </row>
    <row r="768" spans="1:21" ht="20.25" x14ac:dyDescent="0.3">
      <c r="A768" s="230">
        <v>742</v>
      </c>
      <c r="B768" s="225" t="s">
        <v>539</v>
      </c>
      <c r="C768" s="230">
        <v>38405</v>
      </c>
      <c r="D768" s="230" t="s">
        <v>1896</v>
      </c>
      <c r="E768" s="230">
        <v>1967</v>
      </c>
      <c r="F768" s="230" t="s">
        <v>2122</v>
      </c>
      <c r="G768" s="371" t="s">
        <v>2088</v>
      </c>
      <c r="H768" s="230">
        <v>5</v>
      </c>
      <c r="I768" s="230">
        <v>4</v>
      </c>
      <c r="J768" s="230" t="s">
        <v>2122</v>
      </c>
      <c r="K768" s="222">
        <v>5547.35</v>
      </c>
      <c r="L768" s="222">
        <v>3553.32</v>
      </c>
      <c r="M768" s="222">
        <v>3928748.79</v>
      </c>
      <c r="N768" s="222">
        <v>3923079.17</v>
      </c>
      <c r="O768" s="222">
        <v>0</v>
      </c>
      <c r="P768" s="222">
        <v>5669.62</v>
      </c>
      <c r="Q768" s="222">
        <v>0</v>
      </c>
      <c r="R768" s="372">
        <v>44927</v>
      </c>
      <c r="S768" s="372">
        <v>45291</v>
      </c>
      <c r="U768" s="373"/>
    </row>
    <row r="769" spans="1:21" ht="40.5" x14ac:dyDescent="0.3">
      <c r="A769" s="230">
        <v>743</v>
      </c>
      <c r="B769" s="225" t="s">
        <v>3391</v>
      </c>
      <c r="C769" s="230">
        <v>38374</v>
      </c>
      <c r="D769" s="230" t="s">
        <v>1896</v>
      </c>
      <c r="E769" s="230">
        <v>1971</v>
      </c>
      <c r="F769" s="230" t="s">
        <v>2122</v>
      </c>
      <c r="G769" s="371" t="s">
        <v>2088</v>
      </c>
      <c r="H769" s="230">
        <v>4</v>
      </c>
      <c r="I769" s="230">
        <v>3</v>
      </c>
      <c r="J769" s="230" t="s">
        <v>2122</v>
      </c>
      <c r="K769" s="222">
        <v>3579.1</v>
      </c>
      <c r="L769" s="222">
        <v>2103.12</v>
      </c>
      <c r="M769" s="222">
        <v>90374.94</v>
      </c>
      <c r="N769" s="222">
        <v>90374.94</v>
      </c>
      <c r="O769" s="222">
        <v>0</v>
      </c>
      <c r="P769" s="222">
        <v>0</v>
      </c>
      <c r="Q769" s="222">
        <v>0</v>
      </c>
      <c r="R769" s="372">
        <v>44927</v>
      </c>
      <c r="S769" s="372">
        <v>45291</v>
      </c>
      <c r="U769" s="373"/>
    </row>
    <row r="770" spans="1:21" ht="20.25" x14ac:dyDescent="0.3">
      <c r="A770" s="230">
        <v>744</v>
      </c>
      <c r="B770" s="225" t="s">
        <v>517</v>
      </c>
      <c r="C770" s="230">
        <v>56122</v>
      </c>
      <c r="D770" s="230" t="s">
        <v>1896</v>
      </c>
      <c r="E770" s="230">
        <v>1989</v>
      </c>
      <c r="F770" s="230" t="s">
        <v>2122</v>
      </c>
      <c r="G770" s="371" t="s">
        <v>2120</v>
      </c>
      <c r="H770" s="230">
        <v>5</v>
      </c>
      <c r="I770" s="230">
        <v>3</v>
      </c>
      <c r="J770" s="230" t="s">
        <v>2122</v>
      </c>
      <c r="K770" s="222">
        <v>2836</v>
      </c>
      <c r="L770" s="222">
        <v>2202.91</v>
      </c>
      <c r="M770" s="222">
        <v>3094029.02</v>
      </c>
      <c r="N770" s="222">
        <v>3090173.62</v>
      </c>
      <c r="O770" s="222">
        <v>0</v>
      </c>
      <c r="P770" s="222">
        <v>3855.4</v>
      </c>
      <c r="Q770" s="222">
        <v>0</v>
      </c>
      <c r="R770" s="372">
        <v>44927</v>
      </c>
      <c r="S770" s="372">
        <v>45291</v>
      </c>
      <c r="U770" s="373"/>
    </row>
    <row r="771" spans="1:21" ht="20.25" x14ac:dyDescent="0.3">
      <c r="A771" s="230">
        <v>745</v>
      </c>
      <c r="B771" s="236" t="s">
        <v>1580</v>
      </c>
      <c r="C771" s="230">
        <v>37900</v>
      </c>
      <c r="D771" s="230" t="s">
        <v>1896</v>
      </c>
      <c r="E771" s="230">
        <v>1995</v>
      </c>
      <c r="F771" s="230" t="s">
        <v>2122</v>
      </c>
      <c r="G771" s="371" t="s">
        <v>2088</v>
      </c>
      <c r="H771" s="230">
        <v>9</v>
      </c>
      <c r="I771" s="230">
        <v>1</v>
      </c>
      <c r="J771" s="230">
        <v>1</v>
      </c>
      <c r="K771" s="222">
        <v>2764.92</v>
      </c>
      <c r="L771" s="222">
        <v>2126.11</v>
      </c>
      <c r="M771" s="222">
        <v>2310949.3600000003</v>
      </c>
      <c r="N771" s="222">
        <v>2310949.3600000003</v>
      </c>
      <c r="O771" s="222">
        <v>0</v>
      </c>
      <c r="P771" s="222">
        <v>0</v>
      </c>
      <c r="Q771" s="222">
        <v>0</v>
      </c>
      <c r="R771" s="372">
        <v>44927</v>
      </c>
      <c r="S771" s="372">
        <v>45291</v>
      </c>
      <c r="U771" s="373"/>
    </row>
    <row r="772" spans="1:21" ht="20.25" x14ac:dyDescent="0.3">
      <c r="A772" s="230">
        <v>746</v>
      </c>
      <c r="B772" s="236" t="s">
        <v>1581</v>
      </c>
      <c r="C772" s="230">
        <v>37901</v>
      </c>
      <c r="D772" s="230" t="s">
        <v>1896</v>
      </c>
      <c r="E772" s="230">
        <v>1995</v>
      </c>
      <c r="F772" s="230" t="s">
        <v>2122</v>
      </c>
      <c r="G772" s="371" t="s">
        <v>2088</v>
      </c>
      <c r="H772" s="230">
        <v>9</v>
      </c>
      <c r="I772" s="230">
        <v>2</v>
      </c>
      <c r="J772" s="230">
        <v>2</v>
      </c>
      <c r="K772" s="222">
        <v>5936.62</v>
      </c>
      <c r="L772" s="222">
        <v>4645.88</v>
      </c>
      <c r="M772" s="222">
        <v>4551275.4000000004</v>
      </c>
      <c r="N772" s="222">
        <v>4551275.4000000004</v>
      </c>
      <c r="O772" s="222">
        <v>0</v>
      </c>
      <c r="P772" s="222">
        <v>0</v>
      </c>
      <c r="Q772" s="222">
        <v>0</v>
      </c>
      <c r="R772" s="372">
        <v>44927</v>
      </c>
      <c r="S772" s="372">
        <v>45291</v>
      </c>
      <c r="U772" s="373"/>
    </row>
    <row r="773" spans="1:21" ht="20.25" x14ac:dyDescent="0.3">
      <c r="A773" s="230">
        <v>747</v>
      </c>
      <c r="B773" s="236" t="s">
        <v>1582</v>
      </c>
      <c r="C773" s="230">
        <v>37902</v>
      </c>
      <c r="D773" s="230" t="s">
        <v>1896</v>
      </c>
      <c r="E773" s="230">
        <v>1994</v>
      </c>
      <c r="F773" s="230" t="s">
        <v>2122</v>
      </c>
      <c r="G773" s="371" t="s">
        <v>2088</v>
      </c>
      <c r="H773" s="230">
        <v>9</v>
      </c>
      <c r="I773" s="230">
        <v>2</v>
      </c>
      <c r="J773" s="230">
        <v>2</v>
      </c>
      <c r="K773" s="222">
        <v>5515.71</v>
      </c>
      <c r="L773" s="222">
        <v>4257.84</v>
      </c>
      <c r="M773" s="222">
        <v>4566954.2299999995</v>
      </c>
      <c r="N773" s="222">
        <v>4566954.2299999995</v>
      </c>
      <c r="O773" s="222">
        <v>0</v>
      </c>
      <c r="P773" s="222">
        <v>0</v>
      </c>
      <c r="Q773" s="222">
        <v>0</v>
      </c>
      <c r="R773" s="372">
        <v>44927</v>
      </c>
      <c r="S773" s="372">
        <v>45291</v>
      </c>
      <c r="U773" s="373"/>
    </row>
    <row r="774" spans="1:21" ht="20.25" x14ac:dyDescent="0.3">
      <c r="A774" s="230">
        <v>748</v>
      </c>
      <c r="B774" s="236" t="s">
        <v>1586</v>
      </c>
      <c r="C774" s="230">
        <v>38330</v>
      </c>
      <c r="D774" s="230" t="s">
        <v>1896</v>
      </c>
      <c r="E774" s="230">
        <v>1966</v>
      </c>
      <c r="F774" s="230" t="s">
        <v>2122</v>
      </c>
      <c r="G774" s="371" t="s">
        <v>2088</v>
      </c>
      <c r="H774" s="230">
        <v>5</v>
      </c>
      <c r="I774" s="230">
        <v>4</v>
      </c>
      <c r="J774" s="230" t="s">
        <v>2122</v>
      </c>
      <c r="K774" s="222">
        <v>5757.13</v>
      </c>
      <c r="L774" s="222">
        <v>3648.29</v>
      </c>
      <c r="M774" s="222">
        <v>3629665.6199999996</v>
      </c>
      <c r="N774" s="222">
        <v>3624491.4999999995</v>
      </c>
      <c r="O774" s="222">
        <v>0</v>
      </c>
      <c r="P774" s="222">
        <v>5174.12</v>
      </c>
      <c r="Q774" s="222">
        <v>0</v>
      </c>
      <c r="R774" s="372">
        <v>44927</v>
      </c>
      <c r="S774" s="372">
        <v>45291</v>
      </c>
      <c r="U774" s="373"/>
    </row>
    <row r="775" spans="1:21" ht="20.25" x14ac:dyDescent="0.3">
      <c r="A775" s="230">
        <v>749</v>
      </c>
      <c r="B775" s="236" t="s">
        <v>1730</v>
      </c>
      <c r="C775" s="230">
        <v>38334</v>
      </c>
      <c r="D775" s="230" t="s">
        <v>1896</v>
      </c>
      <c r="E775" s="230">
        <v>1966</v>
      </c>
      <c r="F775" s="230" t="s">
        <v>2122</v>
      </c>
      <c r="G775" s="371" t="s">
        <v>2088</v>
      </c>
      <c r="H775" s="230">
        <v>5</v>
      </c>
      <c r="I775" s="230">
        <v>4</v>
      </c>
      <c r="J775" s="230" t="s">
        <v>2122</v>
      </c>
      <c r="K775" s="222">
        <v>2780.72</v>
      </c>
      <c r="L775" s="222">
        <v>2535.84</v>
      </c>
      <c r="M775" s="222">
        <v>102551.43</v>
      </c>
      <c r="N775" s="222">
        <v>102551.43</v>
      </c>
      <c r="O775" s="222">
        <v>0</v>
      </c>
      <c r="P775" s="222">
        <v>0</v>
      </c>
      <c r="Q775" s="222">
        <v>0</v>
      </c>
      <c r="R775" s="372">
        <v>44927</v>
      </c>
      <c r="S775" s="372">
        <v>45291</v>
      </c>
      <c r="U775" s="373"/>
    </row>
    <row r="776" spans="1:21" ht="20.25" x14ac:dyDescent="0.3">
      <c r="A776" s="230">
        <v>750</v>
      </c>
      <c r="B776" s="236" t="s">
        <v>1807</v>
      </c>
      <c r="C776" s="230">
        <v>37846</v>
      </c>
      <c r="D776" s="230" t="s">
        <v>1896</v>
      </c>
      <c r="E776" s="230">
        <v>1992</v>
      </c>
      <c r="F776" s="230" t="s">
        <v>2122</v>
      </c>
      <c r="G776" s="371" t="s">
        <v>2088</v>
      </c>
      <c r="H776" s="230">
        <v>9</v>
      </c>
      <c r="I776" s="230">
        <v>3</v>
      </c>
      <c r="J776" s="230">
        <v>3</v>
      </c>
      <c r="K776" s="222">
        <v>9275.5300000000007</v>
      </c>
      <c r="L776" s="222">
        <v>6020.63</v>
      </c>
      <c r="M776" s="222">
        <v>6844823.3699999992</v>
      </c>
      <c r="N776" s="222">
        <v>6844823.3699999992</v>
      </c>
      <c r="O776" s="222">
        <v>0</v>
      </c>
      <c r="P776" s="222">
        <v>0</v>
      </c>
      <c r="Q776" s="222">
        <v>0</v>
      </c>
      <c r="R776" s="372">
        <v>44927</v>
      </c>
      <c r="S776" s="372">
        <v>45291</v>
      </c>
      <c r="U776" s="373"/>
    </row>
    <row r="777" spans="1:21" ht="20.25" x14ac:dyDescent="0.3">
      <c r="A777" s="230">
        <v>751</v>
      </c>
      <c r="B777" s="236" t="s">
        <v>1856</v>
      </c>
      <c r="C777" s="230">
        <v>37888</v>
      </c>
      <c r="D777" s="230" t="s">
        <v>1896</v>
      </c>
      <c r="E777" s="230">
        <v>1976</v>
      </c>
      <c r="F777" s="230" t="s">
        <v>2122</v>
      </c>
      <c r="G777" s="371" t="s">
        <v>2088</v>
      </c>
      <c r="H777" s="230">
        <v>5</v>
      </c>
      <c r="I777" s="230">
        <v>6</v>
      </c>
      <c r="J777" s="230" t="s">
        <v>2122</v>
      </c>
      <c r="K777" s="222">
        <v>7690.53</v>
      </c>
      <c r="L777" s="222">
        <v>4924.17</v>
      </c>
      <c r="M777" s="222">
        <v>10466891.179999998</v>
      </c>
      <c r="N777" s="222">
        <v>10450056.879999997</v>
      </c>
      <c r="O777" s="222">
        <v>0</v>
      </c>
      <c r="P777" s="222">
        <v>16834.3</v>
      </c>
      <c r="Q777" s="222">
        <v>0</v>
      </c>
      <c r="R777" s="372">
        <v>44927</v>
      </c>
      <c r="S777" s="372">
        <v>45291</v>
      </c>
      <c r="U777" s="373"/>
    </row>
    <row r="778" spans="1:21" ht="20.25" x14ac:dyDescent="0.3">
      <c r="A778" s="230">
        <v>752</v>
      </c>
      <c r="B778" s="236" t="s">
        <v>1858</v>
      </c>
      <c r="C778" s="230">
        <v>37890</v>
      </c>
      <c r="D778" s="230" t="s">
        <v>1896</v>
      </c>
      <c r="E778" s="230">
        <v>1976</v>
      </c>
      <c r="F778" s="230" t="s">
        <v>2122</v>
      </c>
      <c r="G778" s="371" t="s">
        <v>2088</v>
      </c>
      <c r="H778" s="230">
        <v>5</v>
      </c>
      <c r="I778" s="230">
        <v>4</v>
      </c>
      <c r="J778" s="230" t="s">
        <v>2122</v>
      </c>
      <c r="K778" s="222">
        <v>5400.6</v>
      </c>
      <c r="L778" s="222">
        <v>3448.34</v>
      </c>
      <c r="M778" s="222">
        <v>7933345.9900000002</v>
      </c>
      <c r="N778" s="222">
        <v>7916590.75</v>
      </c>
      <c r="O778" s="222">
        <v>0</v>
      </c>
      <c r="P778" s="222">
        <v>16755.240000000002</v>
      </c>
      <c r="Q778" s="222">
        <v>0</v>
      </c>
      <c r="R778" s="372">
        <v>44927</v>
      </c>
      <c r="S778" s="372">
        <v>45291</v>
      </c>
      <c r="U778" s="373"/>
    </row>
    <row r="779" spans="1:21" ht="20.25" x14ac:dyDescent="0.3">
      <c r="A779" s="230">
        <v>753</v>
      </c>
      <c r="B779" s="236" t="s">
        <v>1859</v>
      </c>
      <c r="C779" s="230">
        <v>37947</v>
      </c>
      <c r="D779" s="230" t="s">
        <v>1896</v>
      </c>
      <c r="E779" s="230">
        <v>1961</v>
      </c>
      <c r="F779" s="230" t="s">
        <v>2122</v>
      </c>
      <c r="G779" s="371" t="s">
        <v>2088</v>
      </c>
      <c r="H779" s="230">
        <v>4</v>
      </c>
      <c r="I779" s="230">
        <v>4</v>
      </c>
      <c r="J779" s="230" t="s">
        <v>2122</v>
      </c>
      <c r="K779" s="222">
        <v>4346.83</v>
      </c>
      <c r="L779" s="222">
        <v>2813.23</v>
      </c>
      <c r="M779" s="222">
        <v>3789598.17</v>
      </c>
      <c r="N779" s="222">
        <v>3784196.16</v>
      </c>
      <c r="O779" s="222">
        <v>0</v>
      </c>
      <c r="P779" s="222">
        <v>5402.01</v>
      </c>
      <c r="Q779" s="222">
        <v>0</v>
      </c>
      <c r="R779" s="372">
        <v>44927</v>
      </c>
      <c r="S779" s="372">
        <v>45291</v>
      </c>
      <c r="U779" s="373"/>
    </row>
    <row r="780" spans="1:21" ht="20.25" x14ac:dyDescent="0.3">
      <c r="A780" s="230">
        <v>754</v>
      </c>
      <c r="B780" s="236" t="s">
        <v>1860</v>
      </c>
      <c r="C780" s="230">
        <v>37957</v>
      </c>
      <c r="D780" s="230" t="s">
        <v>1896</v>
      </c>
      <c r="E780" s="230">
        <v>1965</v>
      </c>
      <c r="F780" s="230" t="s">
        <v>2122</v>
      </c>
      <c r="G780" s="371" t="s">
        <v>2088</v>
      </c>
      <c r="H780" s="230">
        <v>5</v>
      </c>
      <c r="I780" s="230">
        <v>4</v>
      </c>
      <c r="J780" s="230" t="s">
        <v>2122</v>
      </c>
      <c r="K780" s="222">
        <v>5616.81</v>
      </c>
      <c r="L780" s="222">
        <v>3505.41</v>
      </c>
      <c r="M780" s="222">
        <v>3106832.43</v>
      </c>
      <c r="N780" s="222">
        <v>3101798.1100000003</v>
      </c>
      <c r="O780" s="222">
        <v>0</v>
      </c>
      <c r="P780" s="222">
        <v>5034.32</v>
      </c>
      <c r="Q780" s="222">
        <v>0</v>
      </c>
      <c r="R780" s="372">
        <v>44927</v>
      </c>
      <c r="S780" s="372">
        <v>45291</v>
      </c>
      <c r="U780" s="373"/>
    </row>
    <row r="781" spans="1:21" ht="20.25" x14ac:dyDescent="0.3">
      <c r="A781" s="230">
        <v>755</v>
      </c>
      <c r="B781" s="236" t="s">
        <v>1861</v>
      </c>
      <c r="C781" s="230">
        <v>38345</v>
      </c>
      <c r="D781" s="230" t="s">
        <v>1896</v>
      </c>
      <c r="E781" s="230">
        <v>1976</v>
      </c>
      <c r="F781" s="230" t="s">
        <v>2122</v>
      </c>
      <c r="G781" s="371" t="s">
        <v>2088</v>
      </c>
      <c r="H781" s="230">
        <v>5</v>
      </c>
      <c r="I781" s="230">
        <v>6</v>
      </c>
      <c r="J781" s="230" t="s">
        <v>2122</v>
      </c>
      <c r="K781" s="222">
        <v>5071.3500000000004</v>
      </c>
      <c r="L781" s="222">
        <v>4690.1499999999996</v>
      </c>
      <c r="M781" s="222">
        <v>151713.39000000001</v>
      </c>
      <c r="N781" s="222">
        <v>151713.39000000001</v>
      </c>
      <c r="O781" s="222">
        <v>0</v>
      </c>
      <c r="P781" s="222">
        <v>0</v>
      </c>
      <c r="Q781" s="222">
        <v>0</v>
      </c>
      <c r="R781" s="372">
        <v>44927</v>
      </c>
      <c r="S781" s="372">
        <v>45291</v>
      </c>
      <c r="U781" s="373"/>
    </row>
    <row r="782" spans="1:21" ht="20.25" x14ac:dyDescent="0.3">
      <c r="A782" s="230">
        <v>756</v>
      </c>
      <c r="B782" s="236" t="s">
        <v>1862</v>
      </c>
      <c r="C782" s="230">
        <v>37918</v>
      </c>
      <c r="D782" s="230" t="s">
        <v>1896</v>
      </c>
      <c r="E782" s="230">
        <v>1986</v>
      </c>
      <c r="F782" s="230" t="s">
        <v>2122</v>
      </c>
      <c r="G782" s="371" t="s">
        <v>2088</v>
      </c>
      <c r="H782" s="230">
        <v>5</v>
      </c>
      <c r="I782" s="230">
        <v>8</v>
      </c>
      <c r="J782" s="230" t="s">
        <v>2122</v>
      </c>
      <c r="K782" s="222">
        <v>9212.5499999999993</v>
      </c>
      <c r="L782" s="222">
        <v>5750.42</v>
      </c>
      <c r="M782" s="222">
        <v>7345056.2199999997</v>
      </c>
      <c r="N782" s="222">
        <v>7335933.9299999997</v>
      </c>
      <c r="O782" s="222">
        <v>0</v>
      </c>
      <c r="P782" s="222">
        <v>9122.2900000000009</v>
      </c>
      <c r="Q782" s="222">
        <v>0</v>
      </c>
      <c r="R782" s="372">
        <v>44927</v>
      </c>
      <c r="S782" s="372">
        <v>45291</v>
      </c>
      <c r="U782" s="373"/>
    </row>
    <row r="783" spans="1:21" ht="20.25" x14ac:dyDescent="0.3">
      <c r="A783" s="230">
        <v>757</v>
      </c>
      <c r="B783" s="236" t="s">
        <v>1863</v>
      </c>
      <c r="C783" s="230">
        <v>37920</v>
      </c>
      <c r="D783" s="230" t="s">
        <v>1896</v>
      </c>
      <c r="E783" s="230">
        <v>1988</v>
      </c>
      <c r="F783" s="230" t="s">
        <v>2122</v>
      </c>
      <c r="G783" s="371" t="s">
        <v>2088</v>
      </c>
      <c r="H783" s="230">
        <v>5</v>
      </c>
      <c r="I783" s="230">
        <v>4</v>
      </c>
      <c r="J783" s="230" t="s">
        <v>2122</v>
      </c>
      <c r="K783" s="222">
        <v>5608.88</v>
      </c>
      <c r="L783" s="222">
        <v>3387.38</v>
      </c>
      <c r="M783" s="222">
        <v>3256776.5100000002</v>
      </c>
      <c r="N783" s="222">
        <v>3252156.7300000004</v>
      </c>
      <c r="O783" s="222">
        <v>0</v>
      </c>
      <c r="P783" s="222">
        <v>4619.78</v>
      </c>
      <c r="Q783" s="222">
        <v>0</v>
      </c>
      <c r="R783" s="372">
        <v>44927</v>
      </c>
      <c r="S783" s="372">
        <v>45291</v>
      </c>
      <c r="U783" s="373"/>
    </row>
    <row r="784" spans="1:21" ht="20.25" x14ac:dyDescent="0.3">
      <c r="A784" s="230">
        <v>758</v>
      </c>
      <c r="B784" s="225" t="s">
        <v>1042</v>
      </c>
      <c r="C784" s="230">
        <v>38419</v>
      </c>
      <c r="D784" s="230" t="s">
        <v>1896</v>
      </c>
      <c r="E784" s="230">
        <v>1956</v>
      </c>
      <c r="F784" s="230" t="s">
        <v>2122</v>
      </c>
      <c r="G784" s="371" t="s">
        <v>2097</v>
      </c>
      <c r="H784" s="230">
        <v>2</v>
      </c>
      <c r="I784" s="230">
        <v>2</v>
      </c>
      <c r="J784" s="230" t="s">
        <v>2122</v>
      </c>
      <c r="K784" s="222">
        <v>708.24</v>
      </c>
      <c r="L784" s="222">
        <v>468.68</v>
      </c>
      <c r="M784" s="222">
        <v>1522609.48</v>
      </c>
      <c r="N784" s="222">
        <v>1519605.96</v>
      </c>
      <c r="O784" s="222">
        <v>0</v>
      </c>
      <c r="P784" s="222">
        <v>3003.52</v>
      </c>
      <c r="Q784" s="222">
        <v>0</v>
      </c>
      <c r="R784" s="372">
        <v>44927</v>
      </c>
      <c r="S784" s="372">
        <v>45291</v>
      </c>
      <c r="U784" s="373"/>
    </row>
    <row r="785" spans="1:21" ht="20.25" x14ac:dyDescent="0.3">
      <c r="A785" s="230">
        <v>759</v>
      </c>
      <c r="B785" s="236" t="s">
        <v>2251</v>
      </c>
      <c r="C785" s="230">
        <v>38392</v>
      </c>
      <c r="D785" s="230" t="s">
        <v>1896</v>
      </c>
      <c r="E785" s="230">
        <v>1957</v>
      </c>
      <c r="F785" s="230" t="s">
        <v>2122</v>
      </c>
      <c r="G785" s="371" t="s">
        <v>2089</v>
      </c>
      <c r="H785" s="230">
        <v>2</v>
      </c>
      <c r="I785" s="230">
        <v>2</v>
      </c>
      <c r="J785" s="230" t="s">
        <v>2122</v>
      </c>
      <c r="K785" s="222">
        <v>1149.93</v>
      </c>
      <c r="L785" s="222">
        <v>639.83000000000004</v>
      </c>
      <c r="M785" s="222">
        <v>1301080.19</v>
      </c>
      <c r="N785" s="222">
        <v>1299107.9099999999</v>
      </c>
      <c r="O785" s="222">
        <v>0</v>
      </c>
      <c r="P785" s="222">
        <v>1972.28</v>
      </c>
      <c r="Q785" s="222">
        <v>0</v>
      </c>
      <c r="R785" s="372">
        <v>44927</v>
      </c>
      <c r="S785" s="372">
        <v>45291</v>
      </c>
      <c r="U785" s="373"/>
    </row>
    <row r="786" spans="1:21" ht="20.25" x14ac:dyDescent="0.3">
      <c r="A786" s="230">
        <v>760</v>
      </c>
      <c r="B786" s="236" t="s">
        <v>2252</v>
      </c>
      <c r="C786" s="230">
        <v>38159</v>
      </c>
      <c r="D786" s="230" t="s">
        <v>1896</v>
      </c>
      <c r="E786" s="230">
        <v>1964</v>
      </c>
      <c r="F786" s="230" t="s">
        <v>2122</v>
      </c>
      <c r="G786" s="371" t="s">
        <v>2089</v>
      </c>
      <c r="H786" s="230">
        <v>4</v>
      </c>
      <c r="I786" s="230">
        <v>3</v>
      </c>
      <c r="J786" s="230" t="s">
        <v>2122</v>
      </c>
      <c r="K786" s="222">
        <v>3520.57</v>
      </c>
      <c r="L786" s="222">
        <v>1992.59</v>
      </c>
      <c r="M786" s="222">
        <v>2171828.52</v>
      </c>
      <c r="N786" s="222">
        <v>2168588.75</v>
      </c>
      <c r="O786" s="222">
        <v>0</v>
      </c>
      <c r="P786" s="222">
        <v>3239.77</v>
      </c>
      <c r="Q786" s="222">
        <v>0</v>
      </c>
      <c r="R786" s="372">
        <v>44927</v>
      </c>
      <c r="S786" s="372">
        <v>45291</v>
      </c>
      <c r="U786" s="373"/>
    </row>
    <row r="787" spans="1:21" ht="20.25" x14ac:dyDescent="0.3">
      <c r="A787" s="230">
        <v>761</v>
      </c>
      <c r="B787" s="236" t="s">
        <v>2253</v>
      </c>
      <c r="C787" s="230">
        <v>38158</v>
      </c>
      <c r="D787" s="230" t="s">
        <v>1896</v>
      </c>
      <c r="E787" s="230">
        <v>1964</v>
      </c>
      <c r="F787" s="230" t="s">
        <v>2122</v>
      </c>
      <c r="G787" s="371" t="s">
        <v>2088</v>
      </c>
      <c r="H787" s="230">
        <v>4</v>
      </c>
      <c r="I787" s="230">
        <v>4</v>
      </c>
      <c r="J787" s="230" t="s">
        <v>2122</v>
      </c>
      <c r="K787" s="222">
        <v>2840.01</v>
      </c>
      <c r="L787" s="222">
        <v>1853.68</v>
      </c>
      <c r="M787" s="222">
        <v>1710197.1600000001</v>
      </c>
      <c r="N787" s="222">
        <v>1707434.6300000001</v>
      </c>
      <c r="O787" s="222">
        <v>0</v>
      </c>
      <c r="P787" s="222">
        <v>2762.53</v>
      </c>
      <c r="Q787" s="222">
        <v>0</v>
      </c>
      <c r="R787" s="372">
        <v>44927</v>
      </c>
      <c r="S787" s="372">
        <v>45291</v>
      </c>
      <c r="U787" s="373"/>
    </row>
    <row r="788" spans="1:21" ht="20.25" x14ac:dyDescent="0.3">
      <c r="A788" s="230">
        <v>762</v>
      </c>
      <c r="B788" s="236" t="s">
        <v>2254</v>
      </c>
      <c r="C788" s="230">
        <v>38390</v>
      </c>
      <c r="D788" s="230" t="s">
        <v>1896</v>
      </c>
      <c r="E788" s="230">
        <v>1957</v>
      </c>
      <c r="F788" s="230" t="s">
        <v>2122</v>
      </c>
      <c r="G788" s="371" t="s">
        <v>2089</v>
      </c>
      <c r="H788" s="230">
        <v>2</v>
      </c>
      <c r="I788" s="230">
        <v>2</v>
      </c>
      <c r="J788" s="230" t="s">
        <v>2122</v>
      </c>
      <c r="K788" s="222">
        <v>1342.93</v>
      </c>
      <c r="L788" s="222">
        <v>745</v>
      </c>
      <c r="M788" s="222">
        <v>1198945.19</v>
      </c>
      <c r="N788" s="222">
        <v>1196911.69</v>
      </c>
      <c r="O788" s="222">
        <v>0</v>
      </c>
      <c r="P788" s="222">
        <v>2033.5</v>
      </c>
      <c r="Q788" s="222">
        <v>0</v>
      </c>
      <c r="R788" s="372">
        <v>44927</v>
      </c>
      <c r="S788" s="372">
        <v>45291</v>
      </c>
      <c r="U788" s="373"/>
    </row>
    <row r="789" spans="1:21" ht="20.25" x14ac:dyDescent="0.3">
      <c r="A789" s="230">
        <v>763</v>
      </c>
      <c r="B789" s="236" t="s">
        <v>2255</v>
      </c>
      <c r="C789" s="230">
        <v>37884</v>
      </c>
      <c r="D789" s="230" t="s">
        <v>1896</v>
      </c>
      <c r="E789" s="230">
        <v>1996</v>
      </c>
      <c r="F789" s="230" t="s">
        <v>2122</v>
      </c>
      <c r="G789" s="371" t="s">
        <v>2088</v>
      </c>
      <c r="H789" s="230">
        <v>9</v>
      </c>
      <c r="I789" s="230">
        <v>1</v>
      </c>
      <c r="J789" s="230">
        <v>1</v>
      </c>
      <c r="K789" s="222">
        <v>3277.21</v>
      </c>
      <c r="L789" s="222">
        <v>2154</v>
      </c>
      <c r="M789" s="222">
        <v>2478860.4300000002</v>
      </c>
      <c r="N789" s="222">
        <v>2478860.4300000002</v>
      </c>
      <c r="O789" s="222">
        <v>0</v>
      </c>
      <c r="P789" s="222">
        <v>0</v>
      </c>
      <c r="Q789" s="222">
        <v>0</v>
      </c>
      <c r="R789" s="372">
        <v>44927</v>
      </c>
      <c r="S789" s="372">
        <v>45291</v>
      </c>
      <c r="U789" s="373"/>
    </row>
    <row r="790" spans="1:21" ht="20.25" x14ac:dyDescent="0.3">
      <c r="A790" s="230">
        <v>764</v>
      </c>
      <c r="B790" s="236" t="s">
        <v>2256</v>
      </c>
      <c r="C790" s="230">
        <v>37885</v>
      </c>
      <c r="D790" s="230" t="s">
        <v>1896</v>
      </c>
      <c r="E790" s="230">
        <v>1997</v>
      </c>
      <c r="F790" s="230" t="s">
        <v>2122</v>
      </c>
      <c r="G790" s="371" t="s">
        <v>2088</v>
      </c>
      <c r="H790" s="230">
        <v>9</v>
      </c>
      <c r="I790" s="230">
        <v>1</v>
      </c>
      <c r="J790" s="230">
        <v>1</v>
      </c>
      <c r="K790" s="222">
        <v>3212.62</v>
      </c>
      <c r="L790" s="222">
        <v>2184.52</v>
      </c>
      <c r="M790" s="222">
        <v>2478839.2000000002</v>
      </c>
      <c r="N790" s="222">
        <v>2478839.2000000002</v>
      </c>
      <c r="O790" s="222">
        <v>0</v>
      </c>
      <c r="P790" s="222">
        <v>0</v>
      </c>
      <c r="Q790" s="222">
        <v>0</v>
      </c>
      <c r="R790" s="372">
        <v>44927</v>
      </c>
      <c r="S790" s="372">
        <v>45291</v>
      </c>
      <c r="U790" s="373"/>
    </row>
    <row r="791" spans="1:21" ht="20.25" x14ac:dyDescent="0.3">
      <c r="A791" s="230">
        <v>765</v>
      </c>
      <c r="B791" s="236" t="s">
        <v>2257</v>
      </c>
      <c r="C791" s="230">
        <v>37886</v>
      </c>
      <c r="D791" s="230" t="s">
        <v>1896</v>
      </c>
      <c r="E791" s="230">
        <v>1997</v>
      </c>
      <c r="F791" s="230" t="s">
        <v>2122</v>
      </c>
      <c r="G791" s="371" t="s">
        <v>2088</v>
      </c>
      <c r="H791" s="230">
        <v>9</v>
      </c>
      <c r="I791" s="230">
        <v>1</v>
      </c>
      <c r="J791" s="230">
        <v>1</v>
      </c>
      <c r="K791" s="222">
        <v>3569.47</v>
      </c>
      <c r="L791" s="222">
        <v>2477.17</v>
      </c>
      <c r="M791" s="222">
        <v>2481736.08</v>
      </c>
      <c r="N791" s="222">
        <v>2481736.08</v>
      </c>
      <c r="O791" s="222">
        <v>0</v>
      </c>
      <c r="P791" s="222">
        <v>0</v>
      </c>
      <c r="Q791" s="222">
        <v>0</v>
      </c>
      <c r="R791" s="372">
        <v>44927</v>
      </c>
      <c r="S791" s="372">
        <v>45291</v>
      </c>
      <c r="U791" s="373"/>
    </row>
    <row r="792" spans="1:21" ht="40.5" x14ac:dyDescent="0.3">
      <c r="A792" s="230">
        <v>766</v>
      </c>
      <c r="B792" s="236" t="s">
        <v>3392</v>
      </c>
      <c r="C792" s="230">
        <v>38052</v>
      </c>
      <c r="D792" s="230" t="s">
        <v>1896</v>
      </c>
      <c r="E792" s="230">
        <v>1968</v>
      </c>
      <c r="F792" s="230" t="s">
        <v>2122</v>
      </c>
      <c r="G792" s="371" t="s">
        <v>2088</v>
      </c>
      <c r="H792" s="230">
        <v>4</v>
      </c>
      <c r="I792" s="230">
        <v>4</v>
      </c>
      <c r="J792" s="230" t="s">
        <v>2122</v>
      </c>
      <c r="K792" s="222">
        <v>3133.61</v>
      </c>
      <c r="L792" s="222">
        <v>2894.07</v>
      </c>
      <c r="M792" s="222">
        <v>49397.41</v>
      </c>
      <c r="N792" s="222">
        <v>49397.41</v>
      </c>
      <c r="O792" s="222">
        <v>0</v>
      </c>
      <c r="P792" s="222">
        <v>0</v>
      </c>
      <c r="Q792" s="222">
        <v>0</v>
      </c>
      <c r="R792" s="372">
        <v>44927</v>
      </c>
      <c r="S792" s="372">
        <v>45291</v>
      </c>
      <c r="U792" s="373"/>
    </row>
    <row r="793" spans="1:21" ht="20.25" x14ac:dyDescent="0.3">
      <c r="A793" s="230">
        <v>767</v>
      </c>
      <c r="B793" s="269" t="s">
        <v>2598</v>
      </c>
      <c r="C793" s="230">
        <v>37883</v>
      </c>
      <c r="D793" s="230" t="s">
        <v>1897</v>
      </c>
      <c r="E793" s="230">
        <v>1982</v>
      </c>
      <c r="F793" s="230" t="s">
        <v>2122</v>
      </c>
      <c r="G793" s="371" t="s">
        <v>2088</v>
      </c>
      <c r="H793" s="230">
        <v>5</v>
      </c>
      <c r="I793" s="230">
        <v>4</v>
      </c>
      <c r="J793" s="230" t="s">
        <v>2122</v>
      </c>
      <c r="K793" s="222">
        <v>4948.45</v>
      </c>
      <c r="L793" s="222" t="s">
        <v>2122</v>
      </c>
      <c r="M793" s="222">
        <v>948040.45</v>
      </c>
      <c r="N793" s="222">
        <v>948040.45</v>
      </c>
      <c r="O793" s="222">
        <v>0</v>
      </c>
      <c r="P793" s="222">
        <v>0</v>
      </c>
      <c r="Q793" s="222">
        <v>0</v>
      </c>
      <c r="R793" s="372">
        <v>44927</v>
      </c>
      <c r="S793" s="372">
        <v>45291</v>
      </c>
      <c r="U793" s="373"/>
    </row>
    <row r="794" spans="1:21" ht="20.25" x14ac:dyDescent="0.3">
      <c r="A794" s="230">
        <v>768</v>
      </c>
      <c r="B794" s="269" t="s">
        <v>2599</v>
      </c>
      <c r="C794" s="230">
        <v>38065</v>
      </c>
      <c r="D794" s="230" t="s">
        <v>1897</v>
      </c>
      <c r="E794" s="230">
        <v>1967</v>
      </c>
      <c r="F794" s="230" t="s">
        <v>2122</v>
      </c>
      <c r="G794" s="371" t="s">
        <v>2088</v>
      </c>
      <c r="H794" s="230">
        <v>4</v>
      </c>
      <c r="I794" s="230">
        <v>3</v>
      </c>
      <c r="J794" s="230" t="s">
        <v>2122</v>
      </c>
      <c r="K794" s="222">
        <v>3394.65</v>
      </c>
      <c r="L794" s="222" t="s">
        <v>2122</v>
      </c>
      <c r="M794" s="222">
        <v>251428.89</v>
      </c>
      <c r="N794" s="222">
        <v>251428.89</v>
      </c>
      <c r="O794" s="222">
        <v>0</v>
      </c>
      <c r="P794" s="222">
        <v>0</v>
      </c>
      <c r="Q794" s="222">
        <v>0</v>
      </c>
      <c r="R794" s="372">
        <v>44927</v>
      </c>
      <c r="S794" s="372">
        <v>45291</v>
      </c>
      <c r="U794" s="373"/>
    </row>
    <row r="795" spans="1:21" ht="20.25" x14ac:dyDescent="0.3">
      <c r="A795" s="230">
        <v>769</v>
      </c>
      <c r="B795" s="226" t="s">
        <v>2600</v>
      </c>
      <c r="C795" s="230">
        <v>37903</v>
      </c>
      <c r="D795" s="230" t="s">
        <v>1897</v>
      </c>
      <c r="E795" s="230">
        <v>1996</v>
      </c>
      <c r="F795" s="230" t="s">
        <v>2122</v>
      </c>
      <c r="G795" s="371" t="s">
        <v>2088</v>
      </c>
      <c r="H795" s="230">
        <v>5</v>
      </c>
      <c r="I795" s="230">
        <v>1</v>
      </c>
      <c r="J795" s="230" t="s">
        <v>2122</v>
      </c>
      <c r="K795" s="222">
        <v>1215.3800000000001</v>
      </c>
      <c r="L795" s="222" t="s">
        <v>2122</v>
      </c>
      <c r="M795" s="222">
        <v>579000</v>
      </c>
      <c r="N795" s="222">
        <v>579000</v>
      </c>
      <c r="O795" s="222">
        <v>0</v>
      </c>
      <c r="P795" s="222">
        <v>0</v>
      </c>
      <c r="Q795" s="222">
        <v>0</v>
      </c>
      <c r="R795" s="372">
        <v>44927</v>
      </c>
      <c r="S795" s="372">
        <v>45291</v>
      </c>
      <c r="U795" s="373"/>
    </row>
    <row r="796" spans="1:21" ht="20.25" x14ac:dyDescent="0.3">
      <c r="A796" s="230">
        <v>770</v>
      </c>
      <c r="B796" s="236" t="s">
        <v>2601</v>
      </c>
      <c r="C796" s="230">
        <v>38242</v>
      </c>
      <c r="D796" s="230" t="s">
        <v>1897</v>
      </c>
      <c r="E796" s="230">
        <v>2012</v>
      </c>
      <c r="F796" s="230" t="s">
        <v>2122</v>
      </c>
      <c r="G796" s="371" t="s">
        <v>2089</v>
      </c>
      <c r="H796" s="230">
        <v>2</v>
      </c>
      <c r="I796" s="230">
        <v>3</v>
      </c>
      <c r="J796" s="230" t="s">
        <v>2122</v>
      </c>
      <c r="K796" s="222">
        <v>3391.63</v>
      </c>
      <c r="L796" s="222" t="s">
        <v>2122</v>
      </c>
      <c r="M796" s="222">
        <v>50000</v>
      </c>
      <c r="N796" s="222">
        <v>50000</v>
      </c>
      <c r="O796" s="222">
        <v>0</v>
      </c>
      <c r="P796" s="222">
        <v>0</v>
      </c>
      <c r="Q796" s="222">
        <v>0</v>
      </c>
      <c r="R796" s="372">
        <v>44927</v>
      </c>
      <c r="S796" s="372">
        <v>45291</v>
      </c>
      <c r="U796" s="373"/>
    </row>
    <row r="797" spans="1:21" ht="20.25" x14ac:dyDescent="0.3">
      <c r="A797" s="230">
        <v>771</v>
      </c>
      <c r="B797" s="236" t="s">
        <v>2602</v>
      </c>
      <c r="C797" s="230">
        <v>38272</v>
      </c>
      <c r="D797" s="230" t="s">
        <v>1897</v>
      </c>
      <c r="E797" s="230">
        <v>1994</v>
      </c>
      <c r="F797" s="230" t="s">
        <v>2122</v>
      </c>
      <c r="G797" s="371" t="s">
        <v>2088</v>
      </c>
      <c r="H797" s="230">
        <v>5</v>
      </c>
      <c r="I797" s="230">
        <v>3</v>
      </c>
      <c r="J797" s="230" t="s">
        <v>2122</v>
      </c>
      <c r="K797" s="222">
        <v>3579.91</v>
      </c>
      <c r="L797" s="222" t="s">
        <v>2122</v>
      </c>
      <c r="M797" s="222">
        <v>256188</v>
      </c>
      <c r="N797" s="222">
        <v>256188</v>
      </c>
      <c r="O797" s="222">
        <v>0</v>
      </c>
      <c r="P797" s="222">
        <v>0</v>
      </c>
      <c r="Q797" s="222">
        <v>0</v>
      </c>
      <c r="R797" s="372">
        <v>44927</v>
      </c>
      <c r="S797" s="372">
        <v>45291</v>
      </c>
      <c r="U797" s="373"/>
    </row>
    <row r="798" spans="1:21" ht="20.25" x14ac:dyDescent="0.25">
      <c r="A798" s="231" t="s">
        <v>22</v>
      </c>
      <c r="B798" s="231"/>
      <c r="C798" s="263" t="s">
        <v>172</v>
      </c>
      <c r="D798" s="263" t="s">
        <v>172</v>
      </c>
      <c r="E798" s="263" t="s">
        <v>172</v>
      </c>
      <c r="F798" s="263" t="s">
        <v>172</v>
      </c>
      <c r="G798" s="263" t="s">
        <v>172</v>
      </c>
      <c r="H798" s="263" t="s">
        <v>172</v>
      </c>
      <c r="I798" s="263" t="s">
        <v>172</v>
      </c>
      <c r="J798" s="220">
        <v>11</v>
      </c>
      <c r="K798" s="220">
        <v>276816.06</v>
      </c>
      <c r="L798" s="220">
        <v>170512.46000000002</v>
      </c>
      <c r="M798" s="220">
        <v>161893092.38999996</v>
      </c>
      <c r="N798" s="220">
        <v>161693092.38999996</v>
      </c>
      <c r="O798" s="220">
        <v>0</v>
      </c>
      <c r="P798" s="220">
        <v>200000</v>
      </c>
      <c r="Q798" s="220">
        <v>0</v>
      </c>
      <c r="R798" s="263" t="s">
        <v>172</v>
      </c>
      <c r="S798" s="263" t="s">
        <v>172</v>
      </c>
      <c r="U798" s="373"/>
    </row>
    <row r="799" spans="1:21" ht="20.25" x14ac:dyDescent="0.3">
      <c r="A799" s="404" t="s">
        <v>2457</v>
      </c>
      <c r="B799" s="404"/>
      <c r="C799" s="404"/>
      <c r="D799" s="404"/>
      <c r="E799" s="404"/>
      <c r="F799" s="404"/>
      <c r="G799" s="404"/>
      <c r="H799" s="404"/>
      <c r="I799" s="404"/>
      <c r="J799" s="404"/>
      <c r="K799" s="404"/>
      <c r="L799" s="404"/>
      <c r="M799" s="404"/>
      <c r="N799" s="404"/>
      <c r="O799" s="404"/>
      <c r="P799" s="404"/>
      <c r="Q799" s="404"/>
      <c r="R799" s="404"/>
      <c r="S799" s="404"/>
      <c r="U799" s="373"/>
    </row>
    <row r="800" spans="1:21" ht="20.25" x14ac:dyDescent="0.3">
      <c r="A800" s="230">
        <v>772</v>
      </c>
      <c r="B800" s="225" t="s">
        <v>540</v>
      </c>
      <c r="C800" s="230">
        <v>38498</v>
      </c>
      <c r="D800" s="230" t="s">
        <v>1896</v>
      </c>
      <c r="E800" s="230">
        <v>1987</v>
      </c>
      <c r="F800" s="230" t="s">
        <v>2122</v>
      </c>
      <c r="G800" s="371" t="s">
        <v>2088</v>
      </c>
      <c r="H800" s="230">
        <v>9</v>
      </c>
      <c r="I800" s="230">
        <v>3</v>
      </c>
      <c r="J800" s="230">
        <v>3</v>
      </c>
      <c r="K800" s="222">
        <v>8132.21</v>
      </c>
      <c r="L800" s="222">
        <v>5469.7000000000007</v>
      </c>
      <c r="M800" s="222">
        <v>7274998.1899999995</v>
      </c>
      <c r="N800" s="222">
        <v>7274998.1899999995</v>
      </c>
      <c r="O800" s="222">
        <v>0</v>
      </c>
      <c r="P800" s="222">
        <v>0</v>
      </c>
      <c r="Q800" s="222">
        <v>0</v>
      </c>
      <c r="R800" s="372">
        <v>44927</v>
      </c>
      <c r="S800" s="372">
        <v>45291</v>
      </c>
      <c r="U800" s="373"/>
    </row>
    <row r="801" spans="1:21" ht="20.25" x14ac:dyDescent="0.3">
      <c r="A801" s="230">
        <v>773</v>
      </c>
      <c r="B801" s="225" t="s">
        <v>541</v>
      </c>
      <c r="C801" s="230">
        <v>38500</v>
      </c>
      <c r="D801" s="230" t="s">
        <v>1896</v>
      </c>
      <c r="E801" s="230">
        <v>1987</v>
      </c>
      <c r="F801" s="230" t="s">
        <v>2122</v>
      </c>
      <c r="G801" s="371" t="s">
        <v>2088</v>
      </c>
      <c r="H801" s="230">
        <v>9</v>
      </c>
      <c r="I801" s="230">
        <v>3</v>
      </c>
      <c r="J801" s="230">
        <v>3</v>
      </c>
      <c r="K801" s="222">
        <v>8043.72</v>
      </c>
      <c r="L801" s="222">
        <v>5552.7000000000007</v>
      </c>
      <c r="M801" s="222">
        <v>17402407.690000001</v>
      </c>
      <c r="N801" s="222">
        <v>17402407.690000001</v>
      </c>
      <c r="O801" s="222">
        <v>0</v>
      </c>
      <c r="P801" s="222">
        <v>0</v>
      </c>
      <c r="Q801" s="222">
        <v>0</v>
      </c>
      <c r="R801" s="372">
        <v>44927</v>
      </c>
      <c r="S801" s="372">
        <v>45291</v>
      </c>
      <c r="U801" s="373"/>
    </row>
    <row r="802" spans="1:21" ht="20.25" x14ac:dyDescent="0.3">
      <c r="A802" s="230">
        <v>774</v>
      </c>
      <c r="B802" s="225" t="s">
        <v>1766</v>
      </c>
      <c r="C802" s="230">
        <v>38502</v>
      </c>
      <c r="D802" s="230" t="s">
        <v>1896</v>
      </c>
      <c r="E802" s="230">
        <v>1986</v>
      </c>
      <c r="F802" s="230" t="s">
        <v>2122</v>
      </c>
      <c r="G802" s="371" t="s">
        <v>2088</v>
      </c>
      <c r="H802" s="230">
        <v>9</v>
      </c>
      <c r="I802" s="230">
        <v>7</v>
      </c>
      <c r="J802" s="230">
        <v>7</v>
      </c>
      <c r="K802" s="222">
        <v>17673.080000000002</v>
      </c>
      <c r="L802" s="222">
        <v>12579.13</v>
      </c>
      <c r="M802" s="222">
        <v>15083910.93</v>
      </c>
      <c r="N802" s="222">
        <v>15083910.93</v>
      </c>
      <c r="O802" s="222">
        <v>0</v>
      </c>
      <c r="P802" s="222">
        <v>0</v>
      </c>
      <c r="Q802" s="222">
        <v>0</v>
      </c>
      <c r="R802" s="372">
        <v>44927</v>
      </c>
      <c r="S802" s="372">
        <v>45291</v>
      </c>
      <c r="U802" s="373"/>
    </row>
    <row r="803" spans="1:21" ht="20.25" x14ac:dyDescent="0.3">
      <c r="A803" s="230">
        <v>775</v>
      </c>
      <c r="B803" s="225" t="s">
        <v>542</v>
      </c>
      <c r="C803" s="230">
        <v>38508</v>
      </c>
      <c r="D803" s="230" t="s">
        <v>1896</v>
      </c>
      <c r="E803" s="230">
        <v>1972</v>
      </c>
      <c r="F803" s="230" t="s">
        <v>2122</v>
      </c>
      <c r="G803" s="371" t="s">
        <v>2088</v>
      </c>
      <c r="H803" s="230">
        <v>5</v>
      </c>
      <c r="I803" s="230">
        <v>6</v>
      </c>
      <c r="J803" s="230" t="s">
        <v>2122</v>
      </c>
      <c r="K803" s="222">
        <v>5994.93</v>
      </c>
      <c r="L803" s="222">
        <v>4529.05</v>
      </c>
      <c r="M803" s="222">
        <v>6480240.5799999991</v>
      </c>
      <c r="N803" s="222">
        <v>6480240.5799999991</v>
      </c>
      <c r="O803" s="222">
        <v>0</v>
      </c>
      <c r="P803" s="222">
        <v>0</v>
      </c>
      <c r="Q803" s="222">
        <v>0</v>
      </c>
      <c r="R803" s="372">
        <v>44927</v>
      </c>
      <c r="S803" s="372">
        <v>45291</v>
      </c>
      <c r="U803" s="373"/>
    </row>
    <row r="804" spans="1:21" ht="20.25" x14ac:dyDescent="0.3">
      <c r="A804" s="230">
        <v>776</v>
      </c>
      <c r="B804" s="225" t="s">
        <v>543</v>
      </c>
      <c r="C804" s="230">
        <v>38524</v>
      </c>
      <c r="D804" s="230" t="s">
        <v>1896</v>
      </c>
      <c r="E804" s="230">
        <v>1986</v>
      </c>
      <c r="F804" s="230" t="s">
        <v>2122</v>
      </c>
      <c r="G804" s="371" t="s">
        <v>2088</v>
      </c>
      <c r="H804" s="230">
        <v>9</v>
      </c>
      <c r="I804" s="230">
        <v>5</v>
      </c>
      <c r="J804" s="230" t="s">
        <v>2122</v>
      </c>
      <c r="K804" s="222">
        <v>13893.36</v>
      </c>
      <c r="L804" s="222">
        <v>10578.9</v>
      </c>
      <c r="M804" s="222">
        <v>19946312.240000002</v>
      </c>
      <c r="N804" s="222">
        <v>19946312.240000002</v>
      </c>
      <c r="O804" s="222">
        <v>0</v>
      </c>
      <c r="P804" s="222">
        <v>0</v>
      </c>
      <c r="Q804" s="222">
        <v>0</v>
      </c>
      <c r="R804" s="372">
        <v>44927</v>
      </c>
      <c r="S804" s="372">
        <v>45291</v>
      </c>
      <c r="U804" s="373"/>
    </row>
    <row r="805" spans="1:21" ht="20.25" x14ac:dyDescent="0.3">
      <c r="A805" s="230">
        <v>777</v>
      </c>
      <c r="B805" s="225" t="s">
        <v>544</v>
      </c>
      <c r="C805" s="230">
        <v>38526</v>
      </c>
      <c r="D805" s="230" t="s">
        <v>1896</v>
      </c>
      <c r="E805" s="230">
        <v>1986</v>
      </c>
      <c r="F805" s="230" t="s">
        <v>2122</v>
      </c>
      <c r="G805" s="371" t="s">
        <v>2088</v>
      </c>
      <c r="H805" s="230">
        <v>9</v>
      </c>
      <c r="I805" s="230">
        <v>5</v>
      </c>
      <c r="J805" s="230">
        <v>5</v>
      </c>
      <c r="K805" s="222">
        <v>14295.01</v>
      </c>
      <c r="L805" s="222">
        <v>10722.29</v>
      </c>
      <c r="M805" s="222">
        <v>30020625.399999999</v>
      </c>
      <c r="N805" s="222">
        <v>30020625.399999999</v>
      </c>
      <c r="O805" s="222">
        <v>0</v>
      </c>
      <c r="P805" s="222">
        <v>0</v>
      </c>
      <c r="Q805" s="222">
        <v>0</v>
      </c>
      <c r="R805" s="372">
        <v>44927</v>
      </c>
      <c r="S805" s="372">
        <v>45291</v>
      </c>
      <c r="U805" s="373"/>
    </row>
    <row r="806" spans="1:21" ht="20.25" x14ac:dyDescent="0.3">
      <c r="A806" s="230">
        <v>778</v>
      </c>
      <c r="B806" s="225" t="s">
        <v>545</v>
      </c>
      <c r="C806" s="230">
        <v>38531</v>
      </c>
      <c r="D806" s="230" t="s">
        <v>1896</v>
      </c>
      <c r="E806" s="230">
        <v>1991</v>
      </c>
      <c r="F806" s="230" t="s">
        <v>2122</v>
      </c>
      <c r="G806" s="371" t="s">
        <v>2088</v>
      </c>
      <c r="H806" s="230">
        <v>9</v>
      </c>
      <c r="I806" s="230">
        <v>1</v>
      </c>
      <c r="J806" s="230">
        <v>1</v>
      </c>
      <c r="K806" s="222">
        <v>2672.6</v>
      </c>
      <c r="L806" s="222">
        <v>1935.9</v>
      </c>
      <c r="M806" s="222">
        <v>2761657.36</v>
      </c>
      <c r="N806" s="222">
        <v>2761657.36</v>
      </c>
      <c r="O806" s="222">
        <v>0</v>
      </c>
      <c r="P806" s="222">
        <v>0</v>
      </c>
      <c r="Q806" s="222">
        <v>0</v>
      </c>
      <c r="R806" s="372">
        <v>44927</v>
      </c>
      <c r="S806" s="372">
        <v>45291</v>
      </c>
      <c r="U806" s="373"/>
    </row>
    <row r="807" spans="1:21" ht="20.25" x14ac:dyDescent="0.3">
      <c r="A807" s="230">
        <v>779</v>
      </c>
      <c r="B807" s="225" t="s">
        <v>546</v>
      </c>
      <c r="C807" s="230">
        <v>38521</v>
      </c>
      <c r="D807" s="230" t="s">
        <v>1896</v>
      </c>
      <c r="E807" s="230">
        <v>1989</v>
      </c>
      <c r="F807" s="230" t="s">
        <v>2122</v>
      </c>
      <c r="G807" s="371" t="s">
        <v>2088</v>
      </c>
      <c r="H807" s="230">
        <v>9</v>
      </c>
      <c r="I807" s="230">
        <v>1</v>
      </c>
      <c r="J807" s="230">
        <v>1</v>
      </c>
      <c r="K807" s="222">
        <v>2668.5</v>
      </c>
      <c r="L807" s="222">
        <v>1917.5</v>
      </c>
      <c r="M807" s="222">
        <v>4000236.22</v>
      </c>
      <c r="N807" s="222">
        <v>4000236.22</v>
      </c>
      <c r="O807" s="222">
        <v>0</v>
      </c>
      <c r="P807" s="222">
        <v>0</v>
      </c>
      <c r="Q807" s="222">
        <v>0</v>
      </c>
      <c r="R807" s="372">
        <v>44927</v>
      </c>
      <c r="S807" s="372">
        <v>45291</v>
      </c>
      <c r="U807" s="373"/>
    </row>
    <row r="808" spans="1:21" ht="20.25" x14ac:dyDescent="0.3">
      <c r="A808" s="230">
        <v>780</v>
      </c>
      <c r="B808" s="225" t="s">
        <v>547</v>
      </c>
      <c r="C808" s="230">
        <v>38523</v>
      </c>
      <c r="D808" s="230" t="s">
        <v>1896</v>
      </c>
      <c r="E808" s="230">
        <v>1989</v>
      </c>
      <c r="F808" s="230" t="s">
        <v>2122</v>
      </c>
      <c r="G808" s="371" t="s">
        <v>2088</v>
      </c>
      <c r="H808" s="230">
        <v>9</v>
      </c>
      <c r="I808" s="230">
        <v>2</v>
      </c>
      <c r="J808" s="230">
        <v>2</v>
      </c>
      <c r="K808" s="222">
        <v>5415.7</v>
      </c>
      <c r="L808" s="222">
        <v>3946.3</v>
      </c>
      <c r="M808" s="222">
        <v>10083217.76</v>
      </c>
      <c r="N808" s="222">
        <v>10083217.76</v>
      </c>
      <c r="O808" s="222">
        <v>0</v>
      </c>
      <c r="P808" s="222">
        <v>0</v>
      </c>
      <c r="Q808" s="222">
        <v>0</v>
      </c>
      <c r="R808" s="372">
        <v>44927</v>
      </c>
      <c r="S808" s="372">
        <v>45291</v>
      </c>
      <c r="U808" s="373"/>
    </row>
    <row r="809" spans="1:21" ht="20.25" x14ac:dyDescent="0.3">
      <c r="A809" s="230">
        <v>781</v>
      </c>
      <c r="B809" s="225" t="s">
        <v>549</v>
      </c>
      <c r="C809" s="230">
        <v>38566</v>
      </c>
      <c r="D809" s="230" t="s">
        <v>1896</v>
      </c>
      <c r="E809" s="230">
        <v>1971</v>
      </c>
      <c r="F809" s="230" t="s">
        <v>2122</v>
      </c>
      <c r="G809" s="371" t="s">
        <v>2088</v>
      </c>
      <c r="H809" s="230">
        <v>5</v>
      </c>
      <c r="I809" s="230">
        <v>4</v>
      </c>
      <c r="J809" s="230" t="s">
        <v>2122</v>
      </c>
      <c r="K809" s="222">
        <v>3626.1</v>
      </c>
      <c r="L809" s="222">
        <v>2812</v>
      </c>
      <c r="M809" s="222">
        <v>7492927.6800000006</v>
      </c>
      <c r="N809" s="222">
        <v>7492927.6800000006</v>
      </c>
      <c r="O809" s="222">
        <v>0</v>
      </c>
      <c r="P809" s="222">
        <v>0</v>
      </c>
      <c r="Q809" s="222">
        <v>0</v>
      </c>
      <c r="R809" s="372">
        <v>44927</v>
      </c>
      <c r="S809" s="372">
        <v>45291</v>
      </c>
      <c r="U809" s="373"/>
    </row>
    <row r="810" spans="1:21" ht="20.25" x14ac:dyDescent="0.3">
      <c r="A810" s="230">
        <v>782</v>
      </c>
      <c r="B810" s="225" t="s">
        <v>550</v>
      </c>
      <c r="C810" s="230">
        <v>38562</v>
      </c>
      <c r="D810" s="230" t="s">
        <v>1896</v>
      </c>
      <c r="E810" s="230">
        <v>1970</v>
      </c>
      <c r="F810" s="230" t="s">
        <v>2122</v>
      </c>
      <c r="G810" s="371" t="s">
        <v>2088</v>
      </c>
      <c r="H810" s="230">
        <v>5</v>
      </c>
      <c r="I810" s="230">
        <v>6</v>
      </c>
      <c r="J810" s="230" t="s">
        <v>2122</v>
      </c>
      <c r="K810" s="222">
        <v>5755.3</v>
      </c>
      <c r="L810" s="222">
        <v>4447.63</v>
      </c>
      <c r="M810" s="222">
        <v>11840703.540000001</v>
      </c>
      <c r="N810" s="222">
        <v>11840703.540000001</v>
      </c>
      <c r="O810" s="222">
        <v>0</v>
      </c>
      <c r="P810" s="222">
        <v>0</v>
      </c>
      <c r="Q810" s="222">
        <v>0</v>
      </c>
      <c r="R810" s="372">
        <v>44927</v>
      </c>
      <c r="S810" s="372">
        <v>45291</v>
      </c>
      <c r="U810" s="373"/>
    </row>
    <row r="811" spans="1:21" ht="20.25" x14ac:dyDescent="0.3">
      <c r="A811" s="230">
        <v>783</v>
      </c>
      <c r="B811" s="225" t="s">
        <v>551</v>
      </c>
      <c r="C811" s="230">
        <v>38563</v>
      </c>
      <c r="D811" s="230" t="s">
        <v>1896</v>
      </c>
      <c r="E811" s="230">
        <v>1971</v>
      </c>
      <c r="F811" s="230" t="s">
        <v>2122</v>
      </c>
      <c r="G811" s="371" t="s">
        <v>2088</v>
      </c>
      <c r="H811" s="230">
        <v>5</v>
      </c>
      <c r="I811" s="230">
        <v>6</v>
      </c>
      <c r="J811" s="230" t="s">
        <v>2122</v>
      </c>
      <c r="K811" s="222">
        <v>5776.2</v>
      </c>
      <c r="L811" s="222">
        <v>4377.5999999999995</v>
      </c>
      <c r="M811" s="222">
        <v>12179457.140000002</v>
      </c>
      <c r="N811" s="222">
        <v>12179457.140000002</v>
      </c>
      <c r="O811" s="222">
        <v>0</v>
      </c>
      <c r="P811" s="222">
        <v>0</v>
      </c>
      <c r="Q811" s="222">
        <v>0</v>
      </c>
      <c r="R811" s="372">
        <v>44927</v>
      </c>
      <c r="S811" s="372">
        <v>45291</v>
      </c>
      <c r="U811" s="373"/>
    </row>
    <row r="812" spans="1:21" ht="20.25" x14ac:dyDescent="0.3">
      <c r="A812" s="230">
        <v>784</v>
      </c>
      <c r="B812" s="225" t="s">
        <v>1550</v>
      </c>
      <c r="C812" s="230">
        <v>38469</v>
      </c>
      <c r="D812" s="230" t="s">
        <v>1896</v>
      </c>
      <c r="E812" s="230">
        <v>1995</v>
      </c>
      <c r="F812" s="230" t="s">
        <v>2122</v>
      </c>
      <c r="G812" s="371" t="s">
        <v>2088</v>
      </c>
      <c r="H812" s="230">
        <v>9</v>
      </c>
      <c r="I812" s="230">
        <v>5</v>
      </c>
      <c r="J812" s="230">
        <v>5</v>
      </c>
      <c r="K812" s="222">
        <v>14422.62</v>
      </c>
      <c r="L812" s="222">
        <v>9849.7200000000012</v>
      </c>
      <c r="M812" s="222">
        <v>11762777.300000001</v>
      </c>
      <c r="N812" s="222">
        <v>11762777.300000001</v>
      </c>
      <c r="O812" s="222">
        <v>0</v>
      </c>
      <c r="P812" s="222">
        <v>0</v>
      </c>
      <c r="Q812" s="222">
        <v>0</v>
      </c>
      <c r="R812" s="372">
        <v>44927</v>
      </c>
      <c r="S812" s="372">
        <v>45291</v>
      </c>
      <c r="U812" s="373"/>
    </row>
    <row r="813" spans="1:21" ht="20.25" x14ac:dyDescent="0.3">
      <c r="A813" s="230">
        <v>785</v>
      </c>
      <c r="B813" s="225" t="s">
        <v>552</v>
      </c>
      <c r="C813" s="230">
        <v>38492</v>
      </c>
      <c r="D813" s="230" t="s">
        <v>1896</v>
      </c>
      <c r="E813" s="230">
        <v>1990</v>
      </c>
      <c r="F813" s="230" t="s">
        <v>2122</v>
      </c>
      <c r="G813" s="371" t="s">
        <v>2088</v>
      </c>
      <c r="H813" s="230">
        <v>9</v>
      </c>
      <c r="I813" s="230">
        <v>2</v>
      </c>
      <c r="J813" s="230">
        <v>2</v>
      </c>
      <c r="K813" s="222">
        <v>5361</v>
      </c>
      <c r="L813" s="222">
        <v>3860.8</v>
      </c>
      <c r="M813" s="222">
        <v>10109154.880000001</v>
      </c>
      <c r="N813" s="222">
        <v>10109154.880000001</v>
      </c>
      <c r="O813" s="222">
        <v>0</v>
      </c>
      <c r="P813" s="222">
        <v>0</v>
      </c>
      <c r="Q813" s="222">
        <v>0</v>
      </c>
      <c r="R813" s="372">
        <v>44927</v>
      </c>
      <c r="S813" s="372">
        <v>45291</v>
      </c>
      <c r="U813" s="373"/>
    </row>
    <row r="814" spans="1:21" ht="20.25" x14ac:dyDescent="0.3">
      <c r="A814" s="230">
        <v>786</v>
      </c>
      <c r="B814" s="225" t="s">
        <v>553</v>
      </c>
      <c r="C814" s="230">
        <v>38496</v>
      </c>
      <c r="D814" s="230" t="s">
        <v>1896</v>
      </c>
      <c r="E814" s="230">
        <v>1989</v>
      </c>
      <c r="F814" s="230" t="s">
        <v>2122</v>
      </c>
      <c r="G814" s="371" t="s">
        <v>2088</v>
      </c>
      <c r="H814" s="230">
        <v>9</v>
      </c>
      <c r="I814" s="230">
        <v>1</v>
      </c>
      <c r="J814" s="230">
        <v>1</v>
      </c>
      <c r="K814" s="222">
        <v>3630.8</v>
      </c>
      <c r="L814" s="222">
        <v>2392.58</v>
      </c>
      <c r="M814" s="222">
        <v>6798080.1099999994</v>
      </c>
      <c r="N814" s="222">
        <v>6798080.1099999994</v>
      </c>
      <c r="O814" s="222">
        <v>0</v>
      </c>
      <c r="P814" s="222">
        <v>0</v>
      </c>
      <c r="Q814" s="222">
        <v>0</v>
      </c>
      <c r="R814" s="372">
        <v>44927</v>
      </c>
      <c r="S814" s="372">
        <v>45291</v>
      </c>
      <c r="U814" s="373"/>
    </row>
    <row r="815" spans="1:21" ht="20.25" x14ac:dyDescent="0.3">
      <c r="A815" s="230">
        <v>787</v>
      </c>
      <c r="B815" s="225" t="s">
        <v>554</v>
      </c>
      <c r="C815" s="230">
        <v>38497</v>
      </c>
      <c r="D815" s="230" t="s">
        <v>1896</v>
      </c>
      <c r="E815" s="230">
        <v>1989</v>
      </c>
      <c r="F815" s="230" t="s">
        <v>2122</v>
      </c>
      <c r="G815" s="371" t="s">
        <v>2088</v>
      </c>
      <c r="H815" s="230">
        <v>9</v>
      </c>
      <c r="I815" s="230">
        <v>1</v>
      </c>
      <c r="J815" s="230">
        <v>1</v>
      </c>
      <c r="K815" s="222">
        <v>3527.1</v>
      </c>
      <c r="L815" s="222">
        <v>2409.6</v>
      </c>
      <c r="M815" s="222">
        <v>6793716.4400000004</v>
      </c>
      <c r="N815" s="222">
        <v>6793716.4400000004</v>
      </c>
      <c r="O815" s="222">
        <v>0</v>
      </c>
      <c r="P815" s="222">
        <v>0</v>
      </c>
      <c r="Q815" s="222">
        <v>0</v>
      </c>
      <c r="R815" s="372">
        <v>44927</v>
      </c>
      <c r="S815" s="372">
        <v>45291</v>
      </c>
      <c r="U815" s="373"/>
    </row>
    <row r="816" spans="1:21" ht="20.25" x14ac:dyDescent="0.3">
      <c r="A816" s="230">
        <v>788</v>
      </c>
      <c r="B816" s="225" t="s">
        <v>555</v>
      </c>
      <c r="C816" s="230">
        <v>38623</v>
      </c>
      <c r="D816" s="230" t="s">
        <v>1896</v>
      </c>
      <c r="E816" s="230">
        <v>1978</v>
      </c>
      <c r="F816" s="230" t="s">
        <v>2122</v>
      </c>
      <c r="G816" s="371" t="s">
        <v>2088</v>
      </c>
      <c r="H816" s="230">
        <v>9</v>
      </c>
      <c r="I816" s="230">
        <v>3</v>
      </c>
      <c r="J816" s="230">
        <v>3</v>
      </c>
      <c r="K816" s="222">
        <v>7703.8</v>
      </c>
      <c r="L816" s="222">
        <v>5764.9000000000005</v>
      </c>
      <c r="M816" s="222">
        <v>15217602.880000001</v>
      </c>
      <c r="N816" s="222">
        <v>15217602.880000001</v>
      </c>
      <c r="O816" s="222">
        <v>0</v>
      </c>
      <c r="P816" s="222">
        <v>0</v>
      </c>
      <c r="Q816" s="222">
        <v>0</v>
      </c>
      <c r="R816" s="372">
        <v>44927</v>
      </c>
      <c r="S816" s="372">
        <v>45291</v>
      </c>
      <c r="U816" s="373"/>
    </row>
    <row r="817" spans="1:21" ht="20.25" x14ac:dyDescent="0.3">
      <c r="A817" s="230">
        <v>789</v>
      </c>
      <c r="B817" s="225" t="s">
        <v>556</v>
      </c>
      <c r="C817" s="230">
        <v>38627</v>
      </c>
      <c r="D817" s="230" t="s">
        <v>1896</v>
      </c>
      <c r="E817" s="230">
        <v>1979</v>
      </c>
      <c r="F817" s="230" t="s">
        <v>2122</v>
      </c>
      <c r="G817" s="371" t="s">
        <v>2088</v>
      </c>
      <c r="H817" s="230">
        <v>9</v>
      </c>
      <c r="I817" s="230">
        <v>5</v>
      </c>
      <c r="J817" s="230">
        <v>5</v>
      </c>
      <c r="K817" s="222">
        <v>12892.44</v>
      </c>
      <c r="L817" s="222">
        <v>9189.5</v>
      </c>
      <c r="M817" s="222">
        <v>24419162.610000003</v>
      </c>
      <c r="N817" s="222">
        <v>24419162.610000003</v>
      </c>
      <c r="O817" s="222">
        <v>0</v>
      </c>
      <c r="P817" s="222">
        <v>0</v>
      </c>
      <c r="Q817" s="222">
        <v>0</v>
      </c>
      <c r="R817" s="372">
        <v>44927</v>
      </c>
      <c r="S817" s="372">
        <v>45291</v>
      </c>
      <c r="U817" s="373"/>
    </row>
    <row r="818" spans="1:21" ht="20.25" x14ac:dyDescent="0.3">
      <c r="A818" s="230">
        <v>790</v>
      </c>
      <c r="B818" s="225" t="s">
        <v>557</v>
      </c>
      <c r="C818" s="230">
        <v>38630</v>
      </c>
      <c r="D818" s="230" t="s">
        <v>1896</v>
      </c>
      <c r="E818" s="230">
        <v>1980</v>
      </c>
      <c r="F818" s="230" t="s">
        <v>2122</v>
      </c>
      <c r="G818" s="371" t="s">
        <v>2088</v>
      </c>
      <c r="H818" s="230">
        <v>9</v>
      </c>
      <c r="I818" s="230">
        <v>2</v>
      </c>
      <c r="J818" s="230">
        <v>2</v>
      </c>
      <c r="K818" s="222">
        <v>4373.32</v>
      </c>
      <c r="L818" s="222">
        <v>3423.3</v>
      </c>
      <c r="M818" s="222">
        <v>4744806.99</v>
      </c>
      <c r="N818" s="222">
        <v>4744806.99</v>
      </c>
      <c r="O818" s="222">
        <v>0</v>
      </c>
      <c r="P818" s="222">
        <v>0</v>
      </c>
      <c r="Q818" s="222">
        <v>0</v>
      </c>
      <c r="R818" s="372">
        <v>44927</v>
      </c>
      <c r="S818" s="372">
        <v>45291</v>
      </c>
      <c r="U818" s="373"/>
    </row>
    <row r="819" spans="1:21" ht="20.25" x14ac:dyDescent="0.3">
      <c r="A819" s="230">
        <v>791</v>
      </c>
      <c r="B819" s="225" t="s">
        <v>558</v>
      </c>
      <c r="C819" s="230">
        <v>38632</v>
      </c>
      <c r="D819" s="230" t="s">
        <v>1896</v>
      </c>
      <c r="E819" s="230">
        <v>1980</v>
      </c>
      <c r="F819" s="230" t="s">
        <v>2122</v>
      </c>
      <c r="G819" s="371" t="s">
        <v>2088</v>
      </c>
      <c r="H819" s="230">
        <v>9</v>
      </c>
      <c r="I819" s="230">
        <v>6</v>
      </c>
      <c r="J819" s="230">
        <v>6</v>
      </c>
      <c r="K819" s="222">
        <v>13889.67</v>
      </c>
      <c r="L819" s="222">
        <v>10886.2</v>
      </c>
      <c r="M819" s="222">
        <v>29336405.330000002</v>
      </c>
      <c r="N819" s="222">
        <v>29336405.330000002</v>
      </c>
      <c r="O819" s="222">
        <v>0</v>
      </c>
      <c r="P819" s="222">
        <v>0</v>
      </c>
      <c r="Q819" s="222">
        <v>0</v>
      </c>
      <c r="R819" s="372">
        <v>44927</v>
      </c>
      <c r="S819" s="372">
        <v>45291</v>
      </c>
      <c r="U819" s="373"/>
    </row>
    <row r="820" spans="1:21" ht="20.25" x14ac:dyDescent="0.3">
      <c r="A820" s="230">
        <v>792</v>
      </c>
      <c r="B820" s="225" t="s">
        <v>559</v>
      </c>
      <c r="C820" s="230">
        <v>38624</v>
      </c>
      <c r="D820" s="230" t="s">
        <v>1896</v>
      </c>
      <c r="E820" s="230">
        <v>1979</v>
      </c>
      <c r="F820" s="230" t="s">
        <v>2122</v>
      </c>
      <c r="G820" s="371" t="s">
        <v>2088</v>
      </c>
      <c r="H820" s="230">
        <v>9</v>
      </c>
      <c r="I820" s="230">
        <v>3</v>
      </c>
      <c r="J820" s="230">
        <v>3</v>
      </c>
      <c r="K820" s="222">
        <v>8139.5</v>
      </c>
      <c r="L820" s="222">
        <v>6105</v>
      </c>
      <c r="M820" s="222">
        <v>15890885.890000001</v>
      </c>
      <c r="N820" s="222">
        <v>15890885.890000001</v>
      </c>
      <c r="O820" s="222">
        <v>0</v>
      </c>
      <c r="P820" s="222">
        <v>0</v>
      </c>
      <c r="Q820" s="222">
        <v>0</v>
      </c>
      <c r="R820" s="372">
        <v>44927</v>
      </c>
      <c r="S820" s="372">
        <v>45291</v>
      </c>
      <c r="U820" s="373"/>
    </row>
    <row r="821" spans="1:21" ht="20.25" x14ac:dyDescent="0.3">
      <c r="A821" s="230">
        <v>793</v>
      </c>
      <c r="B821" s="225" t="s">
        <v>560</v>
      </c>
      <c r="C821" s="230">
        <v>38636</v>
      </c>
      <c r="D821" s="230" t="s">
        <v>1896</v>
      </c>
      <c r="E821" s="230">
        <v>1987</v>
      </c>
      <c r="F821" s="230" t="s">
        <v>2122</v>
      </c>
      <c r="G821" s="371" t="s">
        <v>2088</v>
      </c>
      <c r="H821" s="230">
        <v>9</v>
      </c>
      <c r="I821" s="230">
        <v>1</v>
      </c>
      <c r="J821" s="230">
        <v>1</v>
      </c>
      <c r="K821" s="222">
        <v>2671.92</v>
      </c>
      <c r="L821" s="222">
        <v>2114.1</v>
      </c>
      <c r="M821" s="222">
        <v>5009390.4399999995</v>
      </c>
      <c r="N821" s="222">
        <v>5009390.4399999995</v>
      </c>
      <c r="O821" s="222">
        <v>0</v>
      </c>
      <c r="P821" s="222">
        <v>0</v>
      </c>
      <c r="Q821" s="222">
        <v>0</v>
      </c>
      <c r="R821" s="372">
        <v>44927</v>
      </c>
      <c r="S821" s="372">
        <v>45291</v>
      </c>
      <c r="U821" s="373"/>
    </row>
    <row r="822" spans="1:21" ht="20.25" x14ac:dyDescent="0.3">
      <c r="A822" s="230">
        <v>794</v>
      </c>
      <c r="B822" s="225" t="s">
        <v>561</v>
      </c>
      <c r="C822" s="230">
        <v>38637</v>
      </c>
      <c r="D822" s="230" t="s">
        <v>1896</v>
      </c>
      <c r="E822" s="230">
        <v>1987</v>
      </c>
      <c r="F822" s="230" t="s">
        <v>2122</v>
      </c>
      <c r="G822" s="371" t="s">
        <v>2088</v>
      </c>
      <c r="H822" s="230">
        <v>9</v>
      </c>
      <c r="I822" s="230">
        <v>1</v>
      </c>
      <c r="J822" s="230">
        <v>1</v>
      </c>
      <c r="K822" s="222">
        <v>2772.63</v>
      </c>
      <c r="L822" s="222">
        <v>2086.8000000000002</v>
      </c>
      <c r="M822" s="222">
        <v>4977405.3</v>
      </c>
      <c r="N822" s="222">
        <v>4977405.3</v>
      </c>
      <c r="O822" s="222">
        <v>0</v>
      </c>
      <c r="P822" s="222">
        <v>0</v>
      </c>
      <c r="Q822" s="222">
        <v>0</v>
      </c>
      <c r="R822" s="372">
        <v>44927</v>
      </c>
      <c r="S822" s="372">
        <v>45291</v>
      </c>
      <c r="U822" s="373"/>
    </row>
    <row r="823" spans="1:21" ht="20.25" x14ac:dyDescent="0.3">
      <c r="A823" s="230">
        <v>795</v>
      </c>
      <c r="B823" s="225" t="s">
        <v>562</v>
      </c>
      <c r="C823" s="230">
        <v>38638</v>
      </c>
      <c r="D823" s="230" t="s">
        <v>1896</v>
      </c>
      <c r="E823" s="230">
        <v>1987</v>
      </c>
      <c r="F823" s="230" t="s">
        <v>2122</v>
      </c>
      <c r="G823" s="371" t="s">
        <v>2088</v>
      </c>
      <c r="H823" s="230">
        <v>9</v>
      </c>
      <c r="I823" s="230">
        <v>1</v>
      </c>
      <c r="J823" s="230">
        <v>1</v>
      </c>
      <c r="K823" s="222">
        <v>2775.21</v>
      </c>
      <c r="L823" s="222">
        <v>2068.4</v>
      </c>
      <c r="M823" s="222">
        <v>5109732.8299999991</v>
      </c>
      <c r="N823" s="222">
        <v>5109732.8299999991</v>
      </c>
      <c r="O823" s="222">
        <v>0</v>
      </c>
      <c r="P823" s="222">
        <v>0</v>
      </c>
      <c r="Q823" s="222">
        <v>0</v>
      </c>
      <c r="R823" s="372">
        <v>44927</v>
      </c>
      <c r="S823" s="372">
        <v>45291</v>
      </c>
      <c r="U823" s="373"/>
    </row>
    <row r="824" spans="1:21" ht="20.25" x14ac:dyDescent="0.3">
      <c r="A824" s="230">
        <v>796</v>
      </c>
      <c r="B824" s="225" t="s">
        <v>563</v>
      </c>
      <c r="C824" s="230">
        <v>38642</v>
      </c>
      <c r="D824" s="230" t="s">
        <v>1896</v>
      </c>
      <c r="E824" s="230">
        <v>1985</v>
      </c>
      <c r="F824" s="230" t="s">
        <v>2122</v>
      </c>
      <c r="G824" s="371" t="s">
        <v>2088</v>
      </c>
      <c r="H824" s="230">
        <v>9</v>
      </c>
      <c r="I824" s="230">
        <v>5</v>
      </c>
      <c r="J824" s="230">
        <v>5</v>
      </c>
      <c r="K824" s="222">
        <v>14463.45</v>
      </c>
      <c r="L824" s="222">
        <v>10626.43</v>
      </c>
      <c r="M824" s="222">
        <v>32491233.930000003</v>
      </c>
      <c r="N824" s="222">
        <v>32491233.930000003</v>
      </c>
      <c r="O824" s="222">
        <v>0</v>
      </c>
      <c r="P824" s="222">
        <v>0</v>
      </c>
      <c r="Q824" s="222">
        <v>0</v>
      </c>
      <c r="R824" s="372">
        <v>44927</v>
      </c>
      <c r="S824" s="372">
        <v>45291</v>
      </c>
      <c r="U824" s="373"/>
    </row>
    <row r="825" spans="1:21" ht="20.25" x14ac:dyDescent="0.3">
      <c r="A825" s="230">
        <v>797</v>
      </c>
      <c r="B825" s="225" t="s">
        <v>564</v>
      </c>
      <c r="C825" s="230">
        <v>38643</v>
      </c>
      <c r="D825" s="230" t="s">
        <v>1896</v>
      </c>
      <c r="E825" s="230">
        <v>1992</v>
      </c>
      <c r="F825" s="230" t="s">
        <v>2122</v>
      </c>
      <c r="G825" s="371" t="s">
        <v>2088</v>
      </c>
      <c r="H825" s="230">
        <v>9</v>
      </c>
      <c r="I825" s="230">
        <v>2</v>
      </c>
      <c r="J825" s="230">
        <v>2</v>
      </c>
      <c r="K825" s="222">
        <v>6614.1</v>
      </c>
      <c r="L825" s="222">
        <v>4716.6499999999996</v>
      </c>
      <c r="M825" s="222">
        <v>4736024.58</v>
      </c>
      <c r="N825" s="222">
        <v>4736024.58</v>
      </c>
      <c r="O825" s="222">
        <v>0</v>
      </c>
      <c r="P825" s="222">
        <v>0</v>
      </c>
      <c r="Q825" s="222">
        <v>0</v>
      </c>
      <c r="R825" s="372">
        <v>44927</v>
      </c>
      <c r="S825" s="372">
        <v>45291</v>
      </c>
      <c r="U825" s="373"/>
    </row>
    <row r="826" spans="1:21" ht="20.25" x14ac:dyDescent="0.3">
      <c r="A826" s="230">
        <v>798</v>
      </c>
      <c r="B826" s="225" t="s">
        <v>565</v>
      </c>
      <c r="C826" s="230">
        <v>38673</v>
      </c>
      <c r="D826" s="230" t="s">
        <v>1896</v>
      </c>
      <c r="E826" s="230">
        <v>1991</v>
      </c>
      <c r="F826" s="230" t="s">
        <v>2122</v>
      </c>
      <c r="G826" s="371" t="s">
        <v>2088</v>
      </c>
      <c r="H826" s="230">
        <v>9</v>
      </c>
      <c r="I826" s="230">
        <v>1</v>
      </c>
      <c r="J826" s="230">
        <v>1</v>
      </c>
      <c r="K826" s="222">
        <v>2448.4</v>
      </c>
      <c r="L826" s="222">
        <v>1716.7</v>
      </c>
      <c r="M826" s="222">
        <v>2420629.9899999998</v>
      </c>
      <c r="N826" s="222">
        <v>2420629.9899999998</v>
      </c>
      <c r="O826" s="222">
        <v>0</v>
      </c>
      <c r="P826" s="222">
        <v>0</v>
      </c>
      <c r="Q826" s="222">
        <v>0</v>
      </c>
      <c r="R826" s="372">
        <v>44927</v>
      </c>
      <c r="S826" s="372">
        <v>45291</v>
      </c>
      <c r="U826" s="373"/>
    </row>
    <row r="827" spans="1:21" ht="20.25" x14ac:dyDescent="0.3">
      <c r="A827" s="230">
        <v>799</v>
      </c>
      <c r="B827" s="225" t="s">
        <v>566</v>
      </c>
      <c r="C827" s="230">
        <v>38674</v>
      </c>
      <c r="D827" s="230" t="s">
        <v>1896</v>
      </c>
      <c r="E827" s="230">
        <v>1991</v>
      </c>
      <c r="F827" s="230" t="s">
        <v>2122</v>
      </c>
      <c r="G827" s="371" t="s">
        <v>2088</v>
      </c>
      <c r="H827" s="230">
        <v>9</v>
      </c>
      <c r="I827" s="230">
        <v>1</v>
      </c>
      <c r="J827" s="230">
        <v>1</v>
      </c>
      <c r="K827" s="222">
        <v>2472</v>
      </c>
      <c r="L827" s="222">
        <v>1725.7</v>
      </c>
      <c r="M827" s="222">
        <v>2421031.54</v>
      </c>
      <c r="N827" s="222">
        <v>2421031.54</v>
      </c>
      <c r="O827" s="222">
        <v>0</v>
      </c>
      <c r="P827" s="222">
        <v>0</v>
      </c>
      <c r="Q827" s="222">
        <v>0</v>
      </c>
      <c r="R827" s="372">
        <v>44927</v>
      </c>
      <c r="S827" s="372">
        <v>45291</v>
      </c>
      <c r="U827" s="373"/>
    </row>
    <row r="828" spans="1:21" ht="20.25" x14ac:dyDescent="0.3">
      <c r="A828" s="230">
        <v>800</v>
      </c>
      <c r="B828" s="225" t="s">
        <v>567</v>
      </c>
      <c r="C828" s="230">
        <v>38667</v>
      </c>
      <c r="D828" s="230" t="s">
        <v>1896</v>
      </c>
      <c r="E828" s="230">
        <v>1975</v>
      </c>
      <c r="F828" s="230" t="s">
        <v>2122</v>
      </c>
      <c r="G828" s="371" t="s">
        <v>2088</v>
      </c>
      <c r="H828" s="230">
        <v>5</v>
      </c>
      <c r="I828" s="230">
        <v>6</v>
      </c>
      <c r="J828" s="230" t="s">
        <v>2122</v>
      </c>
      <c r="K828" s="222">
        <v>5827.68</v>
      </c>
      <c r="L828" s="222">
        <v>4358.75</v>
      </c>
      <c r="M828" s="222">
        <v>9370006.4099999983</v>
      </c>
      <c r="N828" s="222">
        <v>9370006.4099999983</v>
      </c>
      <c r="O828" s="222">
        <v>0</v>
      </c>
      <c r="P828" s="222">
        <v>0</v>
      </c>
      <c r="Q828" s="222">
        <v>0</v>
      </c>
      <c r="R828" s="372">
        <v>44927</v>
      </c>
      <c r="S828" s="372">
        <v>45291</v>
      </c>
      <c r="U828" s="373"/>
    </row>
    <row r="829" spans="1:21" ht="20.25" x14ac:dyDescent="0.3">
      <c r="A829" s="230">
        <v>801</v>
      </c>
      <c r="B829" s="225" t="s">
        <v>568</v>
      </c>
      <c r="C829" s="230">
        <v>38671</v>
      </c>
      <c r="D829" s="230" t="s">
        <v>1896</v>
      </c>
      <c r="E829" s="230">
        <v>1975</v>
      </c>
      <c r="F829" s="230" t="s">
        <v>2122</v>
      </c>
      <c r="G829" s="371" t="s">
        <v>2088</v>
      </c>
      <c r="H829" s="230">
        <v>5</v>
      </c>
      <c r="I829" s="230">
        <v>6</v>
      </c>
      <c r="J829" s="230" t="s">
        <v>2122</v>
      </c>
      <c r="K829" s="222">
        <v>5881.68</v>
      </c>
      <c r="L829" s="222">
        <v>4416.5</v>
      </c>
      <c r="M829" s="222">
        <v>9226481.4499999993</v>
      </c>
      <c r="N829" s="222">
        <v>9226481.4499999993</v>
      </c>
      <c r="O829" s="222">
        <v>0</v>
      </c>
      <c r="P829" s="222">
        <v>0</v>
      </c>
      <c r="Q829" s="222">
        <v>0</v>
      </c>
      <c r="R829" s="372">
        <v>44927</v>
      </c>
      <c r="S829" s="372">
        <v>45291</v>
      </c>
      <c r="U829" s="373"/>
    </row>
    <row r="830" spans="1:21" ht="20.25" x14ac:dyDescent="0.3">
      <c r="A830" s="230">
        <v>802</v>
      </c>
      <c r="B830" s="225" t="s">
        <v>569</v>
      </c>
      <c r="C830" s="230">
        <v>38676</v>
      </c>
      <c r="D830" s="230" t="s">
        <v>1896</v>
      </c>
      <c r="E830" s="230">
        <v>1991</v>
      </c>
      <c r="F830" s="230" t="s">
        <v>2122</v>
      </c>
      <c r="G830" s="371" t="s">
        <v>2088</v>
      </c>
      <c r="H830" s="230">
        <v>9</v>
      </c>
      <c r="I830" s="230">
        <v>1</v>
      </c>
      <c r="J830" s="230">
        <v>1</v>
      </c>
      <c r="K830" s="222">
        <v>2505.81</v>
      </c>
      <c r="L830" s="222">
        <v>1747.9</v>
      </c>
      <c r="M830" s="222">
        <v>2367579.83</v>
      </c>
      <c r="N830" s="222">
        <v>2367579.83</v>
      </c>
      <c r="O830" s="222">
        <v>0</v>
      </c>
      <c r="P830" s="222">
        <v>0</v>
      </c>
      <c r="Q830" s="222">
        <v>0</v>
      </c>
      <c r="R830" s="372">
        <v>44927</v>
      </c>
      <c r="S830" s="372">
        <v>45291</v>
      </c>
      <c r="U830" s="373"/>
    </row>
    <row r="831" spans="1:21" ht="20.25" x14ac:dyDescent="0.3">
      <c r="A831" s="230">
        <v>803</v>
      </c>
      <c r="B831" s="225" t="s">
        <v>570</v>
      </c>
      <c r="C831" s="230">
        <v>38685</v>
      </c>
      <c r="D831" s="230" t="s">
        <v>1896</v>
      </c>
      <c r="E831" s="230">
        <v>1970</v>
      </c>
      <c r="F831" s="230" t="s">
        <v>2122</v>
      </c>
      <c r="G831" s="371" t="s">
        <v>2088</v>
      </c>
      <c r="H831" s="230">
        <v>5</v>
      </c>
      <c r="I831" s="230">
        <v>6</v>
      </c>
      <c r="J831" s="230" t="s">
        <v>2122</v>
      </c>
      <c r="K831" s="222">
        <v>5917.83</v>
      </c>
      <c r="L831" s="222">
        <v>4407.2000000000007</v>
      </c>
      <c r="M831" s="222">
        <v>12389743.120000001</v>
      </c>
      <c r="N831" s="222">
        <v>12389743.120000001</v>
      </c>
      <c r="O831" s="222">
        <v>0</v>
      </c>
      <c r="P831" s="222">
        <v>0</v>
      </c>
      <c r="Q831" s="222">
        <v>0</v>
      </c>
      <c r="R831" s="372">
        <v>44927</v>
      </c>
      <c r="S831" s="372">
        <v>45291</v>
      </c>
      <c r="U831" s="373"/>
    </row>
    <row r="832" spans="1:21" ht="20.25" x14ac:dyDescent="0.3">
      <c r="A832" s="230">
        <v>804</v>
      </c>
      <c r="B832" s="225" t="s">
        <v>571</v>
      </c>
      <c r="C832" s="230">
        <v>38709</v>
      </c>
      <c r="D832" s="230" t="s">
        <v>1896</v>
      </c>
      <c r="E832" s="230">
        <v>1986</v>
      </c>
      <c r="F832" s="230" t="s">
        <v>2122</v>
      </c>
      <c r="G832" s="371" t="s">
        <v>2088</v>
      </c>
      <c r="H832" s="230">
        <v>9</v>
      </c>
      <c r="I832" s="230">
        <v>2</v>
      </c>
      <c r="J832" s="230">
        <v>2</v>
      </c>
      <c r="K832" s="222">
        <v>4512.5600000000004</v>
      </c>
      <c r="L832" s="222">
        <v>3387.1</v>
      </c>
      <c r="M832" s="222">
        <v>10769186.029999999</v>
      </c>
      <c r="N832" s="222">
        <v>10769186.029999999</v>
      </c>
      <c r="O832" s="222">
        <v>0</v>
      </c>
      <c r="P832" s="222">
        <v>0</v>
      </c>
      <c r="Q832" s="222">
        <v>0</v>
      </c>
      <c r="R832" s="372">
        <v>44927</v>
      </c>
      <c r="S832" s="372">
        <v>45291</v>
      </c>
      <c r="U832" s="373"/>
    </row>
    <row r="833" spans="1:21" ht="20.25" x14ac:dyDescent="0.3">
      <c r="A833" s="230">
        <v>805</v>
      </c>
      <c r="B833" s="225" t="s">
        <v>572</v>
      </c>
      <c r="C833" s="230">
        <v>38710</v>
      </c>
      <c r="D833" s="230" t="s">
        <v>1896</v>
      </c>
      <c r="E833" s="230">
        <v>1983</v>
      </c>
      <c r="F833" s="230" t="s">
        <v>2122</v>
      </c>
      <c r="G833" s="371" t="s">
        <v>2088</v>
      </c>
      <c r="H833" s="230">
        <v>9</v>
      </c>
      <c r="I833" s="230">
        <v>3</v>
      </c>
      <c r="J833" s="230">
        <v>3</v>
      </c>
      <c r="K833" s="222">
        <v>8212.4599999999991</v>
      </c>
      <c r="L833" s="222">
        <v>6045.6</v>
      </c>
      <c r="M833" s="222">
        <v>13345298.960000003</v>
      </c>
      <c r="N833" s="222">
        <v>13345298.960000003</v>
      </c>
      <c r="O833" s="222">
        <v>0</v>
      </c>
      <c r="P833" s="222">
        <v>0</v>
      </c>
      <c r="Q833" s="222">
        <v>0</v>
      </c>
      <c r="R833" s="372">
        <v>44927</v>
      </c>
      <c r="S833" s="372">
        <v>45291</v>
      </c>
      <c r="U833" s="373"/>
    </row>
    <row r="834" spans="1:21" ht="20.25" x14ac:dyDescent="0.3">
      <c r="A834" s="230">
        <v>806</v>
      </c>
      <c r="B834" s="225" t="s">
        <v>573</v>
      </c>
      <c r="C834" s="230">
        <v>38713</v>
      </c>
      <c r="D834" s="230" t="s">
        <v>1896</v>
      </c>
      <c r="E834" s="230">
        <v>1979</v>
      </c>
      <c r="F834" s="230" t="s">
        <v>2122</v>
      </c>
      <c r="G834" s="371" t="s">
        <v>2088</v>
      </c>
      <c r="H834" s="230">
        <v>9</v>
      </c>
      <c r="I834" s="230">
        <v>5</v>
      </c>
      <c r="J834" s="230">
        <v>5</v>
      </c>
      <c r="K834" s="222">
        <v>13864.15</v>
      </c>
      <c r="L834" s="222">
        <v>10227.19</v>
      </c>
      <c r="M834" s="222">
        <v>20522687.110000003</v>
      </c>
      <c r="N834" s="222">
        <v>20522687.110000003</v>
      </c>
      <c r="O834" s="222">
        <v>0</v>
      </c>
      <c r="P834" s="222">
        <v>0</v>
      </c>
      <c r="Q834" s="222">
        <v>0</v>
      </c>
      <c r="R834" s="372">
        <v>44927</v>
      </c>
      <c r="S834" s="372">
        <v>45291</v>
      </c>
      <c r="U834" s="373"/>
    </row>
    <row r="835" spans="1:21" ht="20.25" x14ac:dyDescent="0.3">
      <c r="A835" s="230">
        <v>807</v>
      </c>
      <c r="B835" s="225" t="s">
        <v>574</v>
      </c>
      <c r="C835" s="230">
        <v>38714</v>
      </c>
      <c r="D835" s="230" t="s">
        <v>1896</v>
      </c>
      <c r="E835" s="230">
        <v>1988</v>
      </c>
      <c r="F835" s="230" t="s">
        <v>2122</v>
      </c>
      <c r="G835" s="371" t="s">
        <v>2088</v>
      </c>
      <c r="H835" s="230">
        <v>9</v>
      </c>
      <c r="I835" s="230">
        <v>1</v>
      </c>
      <c r="J835" s="230">
        <v>1</v>
      </c>
      <c r="K835" s="222">
        <v>3877.4</v>
      </c>
      <c r="L835" s="222">
        <v>3324.3</v>
      </c>
      <c r="M835" s="222">
        <v>10501890.920000002</v>
      </c>
      <c r="N835" s="222">
        <v>10501890.920000002</v>
      </c>
      <c r="O835" s="222">
        <v>0</v>
      </c>
      <c r="P835" s="222">
        <v>0</v>
      </c>
      <c r="Q835" s="222">
        <v>0</v>
      </c>
      <c r="R835" s="372">
        <v>44927</v>
      </c>
      <c r="S835" s="372">
        <v>45291</v>
      </c>
      <c r="U835" s="373"/>
    </row>
    <row r="836" spans="1:21" ht="20.25" x14ac:dyDescent="0.3">
      <c r="A836" s="230">
        <v>808</v>
      </c>
      <c r="B836" s="225" t="s">
        <v>575</v>
      </c>
      <c r="C836" s="230">
        <v>38764</v>
      </c>
      <c r="D836" s="230" t="s">
        <v>1896</v>
      </c>
      <c r="E836" s="230">
        <v>1986</v>
      </c>
      <c r="F836" s="230" t="s">
        <v>2122</v>
      </c>
      <c r="G836" s="371" t="s">
        <v>2088</v>
      </c>
      <c r="H836" s="230">
        <v>9</v>
      </c>
      <c r="I836" s="230">
        <v>3</v>
      </c>
      <c r="J836" s="230">
        <v>3</v>
      </c>
      <c r="K836" s="222">
        <v>8033.97</v>
      </c>
      <c r="L836" s="222">
        <v>7076.7</v>
      </c>
      <c r="M836" s="222">
        <v>7096908.3899999997</v>
      </c>
      <c r="N836" s="222">
        <v>7096908.3899999997</v>
      </c>
      <c r="O836" s="222">
        <v>0</v>
      </c>
      <c r="P836" s="222">
        <v>0</v>
      </c>
      <c r="Q836" s="222">
        <v>0</v>
      </c>
      <c r="R836" s="372">
        <v>44927</v>
      </c>
      <c r="S836" s="372">
        <v>45291</v>
      </c>
      <c r="U836" s="373"/>
    </row>
    <row r="837" spans="1:21" ht="20.25" x14ac:dyDescent="0.3">
      <c r="A837" s="230">
        <v>809</v>
      </c>
      <c r="B837" s="225" t="s">
        <v>576</v>
      </c>
      <c r="C837" s="230">
        <v>38797</v>
      </c>
      <c r="D837" s="230" t="s">
        <v>1896</v>
      </c>
      <c r="E837" s="230">
        <v>1987</v>
      </c>
      <c r="F837" s="230" t="s">
        <v>2122</v>
      </c>
      <c r="G837" s="371" t="s">
        <v>2088</v>
      </c>
      <c r="H837" s="230">
        <v>9</v>
      </c>
      <c r="I837" s="230">
        <v>4</v>
      </c>
      <c r="J837" s="230" t="s">
        <v>2122</v>
      </c>
      <c r="K837" s="222">
        <v>10660.94</v>
      </c>
      <c r="L837" s="222">
        <v>7936.7999999999993</v>
      </c>
      <c r="M837" s="222">
        <v>18295248.140000001</v>
      </c>
      <c r="N837" s="222">
        <v>18295248.140000001</v>
      </c>
      <c r="O837" s="222">
        <v>0</v>
      </c>
      <c r="P837" s="222">
        <v>0</v>
      </c>
      <c r="Q837" s="222">
        <v>0</v>
      </c>
      <c r="R837" s="372">
        <v>44927</v>
      </c>
      <c r="S837" s="372">
        <v>45291</v>
      </c>
      <c r="U837" s="373"/>
    </row>
    <row r="838" spans="1:21" ht="20.25" x14ac:dyDescent="0.3">
      <c r="A838" s="230">
        <v>810</v>
      </c>
      <c r="B838" s="225" t="s">
        <v>577</v>
      </c>
      <c r="C838" s="230">
        <v>38811</v>
      </c>
      <c r="D838" s="230" t="s">
        <v>1896</v>
      </c>
      <c r="E838" s="230">
        <v>1985</v>
      </c>
      <c r="F838" s="230" t="s">
        <v>2122</v>
      </c>
      <c r="G838" s="371" t="s">
        <v>2088</v>
      </c>
      <c r="H838" s="230">
        <v>9</v>
      </c>
      <c r="I838" s="230">
        <v>3</v>
      </c>
      <c r="J838" s="230" t="s">
        <v>2122</v>
      </c>
      <c r="K838" s="222">
        <v>8335.1</v>
      </c>
      <c r="L838" s="222">
        <v>6250.8</v>
      </c>
      <c r="M838" s="222">
        <v>10764578.130000001</v>
      </c>
      <c r="N838" s="222">
        <v>10764578.130000001</v>
      </c>
      <c r="O838" s="222">
        <v>0</v>
      </c>
      <c r="P838" s="222">
        <v>0</v>
      </c>
      <c r="Q838" s="222">
        <v>0</v>
      </c>
      <c r="R838" s="372">
        <v>44927</v>
      </c>
      <c r="S838" s="372">
        <v>45291</v>
      </c>
      <c r="U838" s="373"/>
    </row>
    <row r="839" spans="1:21" ht="20.25" x14ac:dyDescent="0.3">
      <c r="A839" s="230">
        <v>811</v>
      </c>
      <c r="B839" s="225" t="s">
        <v>578</v>
      </c>
      <c r="C839" s="230">
        <v>38730</v>
      </c>
      <c r="D839" s="230" t="s">
        <v>1896</v>
      </c>
      <c r="E839" s="230">
        <v>1988</v>
      </c>
      <c r="F839" s="230" t="s">
        <v>2122</v>
      </c>
      <c r="G839" s="371" t="s">
        <v>2088</v>
      </c>
      <c r="H839" s="230">
        <v>9</v>
      </c>
      <c r="I839" s="230">
        <v>8</v>
      </c>
      <c r="J839" s="230" t="s">
        <v>2122</v>
      </c>
      <c r="K839" s="222">
        <v>21930.6</v>
      </c>
      <c r="L839" s="222">
        <v>16678.900000000001</v>
      </c>
      <c r="M839" s="222">
        <v>48065481.920000002</v>
      </c>
      <c r="N839" s="222">
        <v>48065481.920000002</v>
      </c>
      <c r="O839" s="222">
        <v>0</v>
      </c>
      <c r="P839" s="222">
        <v>0</v>
      </c>
      <c r="Q839" s="222">
        <v>0</v>
      </c>
      <c r="R839" s="372">
        <v>44927</v>
      </c>
      <c r="S839" s="372">
        <v>45291</v>
      </c>
      <c r="U839" s="373"/>
    </row>
    <row r="840" spans="1:21" ht="20.25" x14ac:dyDescent="0.3">
      <c r="A840" s="230">
        <v>812</v>
      </c>
      <c r="B840" s="225" t="s">
        <v>579</v>
      </c>
      <c r="C840" s="230">
        <v>38740</v>
      </c>
      <c r="D840" s="230" t="s">
        <v>1896</v>
      </c>
      <c r="E840" s="230">
        <v>1973</v>
      </c>
      <c r="F840" s="230" t="s">
        <v>2122</v>
      </c>
      <c r="G840" s="371" t="s">
        <v>2088</v>
      </c>
      <c r="H840" s="230">
        <v>5</v>
      </c>
      <c r="I840" s="230">
        <v>6</v>
      </c>
      <c r="J840" s="230" t="s">
        <v>2122</v>
      </c>
      <c r="K840" s="222">
        <v>5899.55</v>
      </c>
      <c r="L840" s="222">
        <v>4514.5099999999993</v>
      </c>
      <c r="M840" s="222">
        <v>11747899.740000002</v>
      </c>
      <c r="N840" s="222">
        <v>11747899.740000002</v>
      </c>
      <c r="O840" s="222">
        <v>0</v>
      </c>
      <c r="P840" s="222">
        <v>0</v>
      </c>
      <c r="Q840" s="222">
        <v>0</v>
      </c>
      <c r="R840" s="372">
        <v>44927</v>
      </c>
      <c r="S840" s="372">
        <v>45291</v>
      </c>
      <c r="U840" s="373"/>
    </row>
    <row r="841" spans="1:21" ht="20.25" x14ac:dyDescent="0.3">
      <c r="A841" s="230">
        <v>813</v>
      </c>
      <c r="B841" s="225" t="s">
        <v>580</v>
      </c>
      <c r="C841" s="230">
        <v>38758</v>
      </c>
      <c r="D841" s="230" t="s">
        <v>1896</v>
      </c>
      <c r="E841" s="230">
        <v>1992</v>
      </c>
      <c r="F841" s="230" t="s">
        <v>2122</v>
      </c>
      <c r="G841" s="371" t="s">
        <v>2088</v>
      </c>
      <c r="H841" s="230">
        <v>9</v>
      </c>
      <c r="I841" s="230">
        <v>3</v>
      </c>
      <c r="J841" s="230">
        <v>3</v>
      </c>
      <c r="K841" s="222">
        <v>8106.1</v>
      </c>
      <c r="L841" s="222">
        <v>5824</v>
      </c>
      <c r="M841" s="222">
        <v>7630581.4799999995</v>
      </c>
      <c r="N841" s="222">
        <v>7630581.4799999995</v>
      </c>
      <c r="O841" s="222">
        <v>0</v>
      </c>
      <c r="P841" s="222">
        <v>0</v>
      </c>
      <c r="Q841" s="222">
        <v>0</v>
      </c>
      <c r="R841" s="372">
        <v>44927</v>
      </c>
      <c r="S841" s="372">
        <v>45291</v>
      </c>
      <c r="U841" s="373"/>
    </row>
    <row r="842" spans="1:21" ht="20.25" x14ac:dyDescent="0.3">
      <c r="A842" s="230">
        <v>814</v>
      </c>
      <c r="B842" s="225" t="s">
        <v>581</v>
      </c>
      <c r="C842" s="230">
        <v>38742</v>
      </c>
      <c r="D842" s="230" t="s">
        <v>1896</v>
      </c>
      <c r="E842" s="230">
        <v>1987</v>
      </c>
      <c r="F842" s="230" t="s">
        <v>2122</v>
      </c>
      <c r="G842" s="371" t="s">
        <v>2088</v>
      </c>
      <c r="H842" s="230">
        <v>9</v>
      </c>
      <c r="I842" s="230">
        <v>2</v>
      </c>
      <c r="J842" s="230" t="s">
        <v>2122</v>
      </c>
      <c r="K842" s="222">
        <v>5649.68</v>
      </c>
      <c r="L842" s="222">
        <v>3974.6</v>
      </c>
      <c r="M842" s="222">
        <v>9525224.1399999987</v>
      </c>
      <c r="N842" s="222">
        <v>9525224.1399999987</v>
      </c>
      <c r="O842" s="222">
        <v>0</v>
      </c>
      <c r="P842" s="222">
        <v>0</v>
      </c>
      <c r="Q842" s="222">
        <v>0</v>
      </c>
      <c r="R842" s="372">
        <v>44927</v>
      </c>
      <c r="S842" s="372">
        <v>45291</v>
      </c>
      <c r="U842" s="373"/>
    </row>
    <row r="843" spans="1:21" ht="20.25" x14ac:dyDescent="0.3">
      <c r="A843" s="230">
        <v>815</v>
      </c>
      <c r="B843" s="225" t="s">
        <v>582</v>
      </c>
      <c r="C843" s="230">
        <v>38747</v>
      </c>
      <c r="D843" s="230" t="s">
        <v>1896</v>
      </c>
      <c r="E843" s="230">
        <v>1974</v>
      </c>
      <c r="F843" s="230" t="s">
        <v>2122</v>
      </c>
      <c r="G843" s="371" t="s">
        <v>2088</v>
      </c>
      <c r="H843" s="230">
        <v>5</v>
      </c>
      <c r="I843" s="230">
        <v>6</v>
      </c>
      <c r="J843" s="230" t="s">
        <v>2122</v>
      </c>
      <c r="K843" s="222">
        <v>5851.12</v>
      </c>
      <c r="L843" s="222">
        <v>4368.53</v>
      </c>
      <c r="M843" s="222">
        <v>9898461.6399999987</v>
      </c>
      <c r="N843" s="222">
        <v>9898461.6399999987</v>
      </c>
      <c r="O843" s="222">
        <v>0</v>
      </c>
      <c r="P843" s="222">
        <v>0</v>
      </c>
      <c r="Q843" s="222">
        <v>0</v>
      </c>
      <c r="R843" s="372">
        <v>44927</v>
      </c>
      <c r="S843" s="372">
        <v>45291</v>
      </c>
      <c r="U843" s="373"/>
    </row>
    <row r="844" spans="1:21" ht="20.25" x14ac:dyDescent="0.3">
      <c r="A844" s="230">
        <v>816</v>
      </c>
      <c r="B844" s="225" t="s">
        <v>583</v>
      </c>
      <c r="C844" s="230">
        <v>38833</v>
      </c>
      <c r="D844" s="230" t="s">
        <v>1896</v>
      </c>
      <c r="E844" s="230">
        <v>1972</v>
      </c>
      <c r="F844" s="230" t="s">
        <v>2122</v>
      </c>
      <c r="G844" s="371" t="s">
        <v>2088</v>
      </c>
      <c r="H844" s="230">
        <v>5</v>
      </c>
      <c r="I844" s="230">
        <v>6</v>
      </c>
      <c r="J844" s="230" t="s">
        <v>2122</v>
      </c>
      <c r="K844" s="222">
        <v>5860.76</v>
      </c>
      <c r="L844" s="222">
        <v>4417.2000000000007</v>
      </c>
      <c r="M844" s="222">
        <v>9530475.8699999992</v>
      </c>
      <c r="N844" s="222">
        <v>9530475.8699999992</v>
      </c>
      <c r="O844" s="222">
        <v>0</v>
      </c>
      <c r="P844" s="222">
        <v>0</v>
      </c>
      <c r="Q844" s="222">
        <v>0</v>
      </c>
      <c r="R844" s="372">
        <v>44927</v>
      </c>
      <c r="S844" s="372">
        <v>45291</v>
      </c>
      <c r="U844" s="373"/>
    </row>
    <row r="845" spans="1:21" ht="20.25" x14ac:dyDescent="0.3">
      <c r="A845" s="230">
        <v>817</v>
      </c>
      <c r="B845" s="225" t="s">
        <v>584</v>
      </c>
      <c r="C845" s="230">
        <v>38836</v>
      </c>
      <c r="D845" s="230" t="s">
        <v>1896</v>
      </c>
      <c r="E845" s="230">
        <v>1986</v>
      </c>
      <c r="F845" s="230" t="s">
        <v>2122</v>
      </c>
      <c r="G845" s="371" t="s">
        <v>2088</v>
      </c>
      <c r="H845" s="230">
        <v>9</v>
      </c>
      <c r="I845" s="230">
        <v>1</v>
      </c>
      <c r="J845" s="230">
        <v>1</v>
      </c>
      <c r="K845" s="222">
        <v>3576.1</v>
      </c>
      <c r="L845" s="222">
        <v>2352.1</v>
      </c>
      <c r="M845" s="222">
        <v>2352089.8800000004</v>
      </c>
      <c r="N845" s="222">
        <v>2352089.8800000004</v>
      </c>
      <c r="O845" s="222">
        <v>0</v>
      </c>
      <c r="P845" s="222">
        <v>0</v>
      </c>
      <c r="Q845" s="222">
        <v>0</v>
      </c>
      <c r="R845" s="372">
        <v>44927</v>
      </c>
      <c r="S845" s="372">
        <v>45291</v>
      </c>
      <c r="U845" s="373"/>
    </row>
    <row r="846" spans="1:21" ht="20.25" x14ac:dyDescent="0.3">
      <c r="A846" s="230">
        <v>818</v>
      </c>
      <c r="B846" s="225" t="s">
        <v>585</v>
      </c>
      <c r="C846" s="230">
        <v>38837</v>
      </c>
      <c r="D846" s="230" t="s">
        <v>1896</v>
      </c>
      <c r="E846" s="230">
        <v>1986</v>
      </c>
      <c r="F846" s="230" t="s">
        <v>2122</v>
      </c>
      <c r="G846" s="371" t="s">
        <v>2088</v>
      </c>
      <c r="H846" s="230">
        <v>9</v>
      </c>
      <c r="I846" s="230">
        <v>1</v>
      </c>
      <c r="J846" s="230" t="s">
        <v>2122</v>
      </c>
      <c r="K846" s="222">
        <v>3551.8</v>
      </c>
      <c r="L846" s="222">
        <v>2359.1999999999998</v>
      </c>
      <c r="M846" s="222">
        <v>5450220.9399999995</v>
      </c>
      <c r="N846" s="222">
        <v>5450220.9399999995</v>
      </c>
      <c r="O846" s="222">
        <v>0</v>
      </c>
      <c r="P846" s="222">
        <v>0</v>
      </c>
      <c r="Q846" s="222">
        <v>0</v>
      </c>
      <c r="R846" s="372">
        <v>44927</v>
      </c>
      <c r="S846" s="372">
        <v>45291</v>
      </c>
      <c r="U846" s="373"/>
    </row>
    <row r="847" spans="1:21" ht="20.25" x14ac:dyDescent="0.3">
      <c r="A847" s="230">
        <v>819</v>
      </c>
      <c r="B847" s="225" t="s">
        <v>586</v>
      </c>
      <c r="C847" s="230">
        <v>38825</v>
      </c>
      <c r="D847" s="230" t="s">
        <v>1896</v>
      </c>
      <c r="E847" s="230">
        <v>1990</v>
      </c>
      <c r="F847" s="230" t="s">
        <v>2122</v>
      </c>
      <c r="G847" s="371" t="s">
        <v>2088</v>
      </c>
      <c r="H847" s="230">
        <v>9</v>
      </c>
      <c r="I847" s="230">
        <v>1</v>
      </c>
      <c r="J847" s="230">
        <v>1</v>
      </c>
      <c r="K847" s="222">
        <v>2640.9</v>
      </c>
      <c r="L847" s="222">
        <v>1892.5</v>
      </c>
      <c r="M847" s="222">
        <v>2557131.5599999996</v>
      </c>
      <c r="N847" s="222">
        <v>2557131.5599999996</v>
      </c>
      <c r="O847" s="222">
        <v>0</v>
      </c>
      <c r="P847" s="222">
        <v>0</v>
      </c>
      <c r="Q847" s="222">
        <v>0</v>
      </c>
      <c r="R847" s="372">
        <v>44927</v>
      </c>
      <c r="S847" s="372">
        <v>45291</v>
      </c>
      <c r="U847" s="373"/>
    </row>
    <row r="848" spans="1:21" ht="20.25" x14ac:dyDescent="0.3">
      <c r="A848" s="230">
        <v>820</v>
      </c>
      <c r="B848" s="225" t="s">
        <v>587</v>
      </c>
      <c r="C848" s="230">
        <v>38830</v>
      </c>
      <c r="D848" s="230" t="s">
        <v>1896</v>
      </c>
      <c r="E848" s="230">
        <v>1990</v>
      </c>
      <c r="F848" s="230" t="s">
        <v>2122</v>
      </c>
      <c r="G848" s="371" t="s">
        <v>2088</v>
      </c>
      <c r="H848" s="230">
        <v>9</v>
      </c>
      <c r="I848" s="230">
        <v>1</v>
      </c>
      <c r="J848" s="230">
        <v>1</v>
      </c>
      <c r="K848" s="222">
        <v>2629.2</v>
      </c>
      <c r="L848" s="222">
        <v>1901</v>
      </c>
      <c r="M848" s="222">
        <v>2557114.69</v>
      </c>
      <c r="N848" s="222">
        <v>2557114.69</v>
      </c>
      <c r="O848" s="222">
        <v>0</v>
      </c>
      <c r="P848" s="222">
        <v>0</v>
      </c>
      <c r="Q848" s="222">
        <v>0</v>
      </c>
      <c r="R848" s="372">
        <v>44927</v>
      </c>
      <c r="S848" s="372">
        <v>45291</v>
      </c>
      <c r="U848" s="373"/>
    </row>
    <row r="849" spans="1:21" ht="20.25" x14ac:dyDescent="0.3">
      <c r="A849" s="230">
        <v>821</v>
      </c>
      <c r="B849" s="225" t="s">
        <v>589</v>
      </c>
      <c r="C849" s="230">
        <v>38858</v>
      </c>
      <c r="D849" s="230" t="s">
        <v>1896</v>
      </c>
      <c r="E849" s="230">
        <v>1990</v>
      </c>
      <c r="F849" s="230" t="s">
        <v>2122</v>
      </c>
      <c r="G849" s="371" t="s">
        <v>2088</v>
      </c>
      <c r="H849" s="230">
        <v>9</v>
      </c>
      <c r="I849" s="230">
        <v>5</v>
      </c>
      <c r="J849" s="230">
        <v>5</v>
      </c>
      <c r="K849" s="222">
        <v>15166.3</v>
      </c>
      <c r="L849" s="222">
        <v>10294.91</v>
      </c>
      <c r="M849" s="222">
        <v>11855058.640000001</v>
      </c>
      <c r="N849" s="222">
        <v>11855058.640000001</v>
      </c>
      <c r="O849" s="222">
        <v>0</v>
      </c>
      <c r="P849" s="222">
        <v>0</v>
      </c>
      <c r="Q849" s="222">
        <v>0</v>
      </c>
      <c r="R849" s="372">
        <v>44927</v>
      </c>
      <c r="S849" s="372">
        <v>45291</v>
      </c>
      <c r="U849" s="373"/>
    </row>
    <row r="850" spans="1:21" ht="20.25" x14ac:dyDescent="0.3">
      <c r="A850" s="230">
        <v>822</v>
      </c>
      <c r="B850" s="225" t="s">
        <v>590</v>
      </c>
      <c r="C850" s="230">
        <v>38854</v>
      </c>
      <c r="D850" s="230" t="s">
        <v>1896</v>
      </c>
      <c r="E850" s="230">
        <v>1974</v>
      </c>
      <c r="F850" s="230" t="s">
        <v>2122</v>
      </c>
      <c r="G850" s="371" t="s">
        <v>2088</v>
      </c>
      <c r="H850" s="230">
        <v>5</v>
      </c>
      <c r="I850" s="230">
        <v>6</v>
      </c>
      <c r="J850" s="230" t="s">
        <v>2122</v>
      </c>
      <c r="K850" s="222">
        <v>5855.75</v>
      </c>
      <c r="L850" s="222">
        <v>4376.7</v>
      </c>
      <c r="M850" s="222">
        <v>11313884.810000001</v>
      </c>
      <c r="N850" s="222">
        <v>11313884.810000001</v>
      </c>
      <c r="O850" s="222">
        <v>0</v>
      </c>
      <c r="P850" s="222">
        <v>0</v>
      </c>
      <c r="Q850" s="222">
        <v>0</v>
      </c>
      <c r="R850" s="372">
        <v>44927</v>
      </c>
      <c r="S850" s="372">
        <v>45291</v>
      </c>
      <c r="U850" s="373"/>
    </row>
    <row r="851" spans="1:21" ht="20.25" x14ac:dyDescent="0.3">
      <c r="A851" s="230">
        <v>823</v>
      </c>
      <c r="B851" s="225" t="s">
        <v>591</v>
      </c>
      <c r="C851" s="230">
        <v>38867</v>
      </c>
      <c r="D851" s="230" t="s">
        <v>1896</v>
      </c>
      <c r="E851" s="230">
        <v>1991</v>
      </c>
      <c r="F851" s="230" t="s">
        <v>2122</v>
      </c>
      <c r="G851" s="371" t="s">
        <v>2088</v>
      </c>
      <c r="H851" s="230">
        <v>9</v>
      </c>
      <c r="I851" s="230">
        <v>6</v>
      </c>
      <c r="J851" s="230">
        <v>6</v>
      </c>
      <c r="K851" s="222">
        <v>17748.8</v>
      </c>
      <c r="L851" s="222">
        <v>12407</v>
      </c>
      <c r="M851" s="222">
        <v>14168223.67</v>
      </c>
      <c r="N851" s="222">
        <v>14168223.67</v>
      </c>
      <c r="O851" s="222">
        <v>0</v>
      </c>
      <c r="P851" s="222">
        <v>0</v>
      </c>
      <c r="Q851" s="222">
        <v>0</v>
      </c>
      <c r="R851" s="372">
        <v>44927</v>
      </c>
      <c r="S851" s="372">
        <v>45291</v>
      </c>
      <c r="U851" s="373"/>
    </row>
    <row r="852" spans="1:21" ht="20.25" x14ac:dyDescent="0.3">
      <c r="A852" s="230">
        <v>824</v>
      </c>
      <c r="B852" s="225" t="s">
        <v>592</v>
      </c>
      <c r="C852" s="230">
        <v>38869</v>
      </c>
      <c r="D852" s="230" t="s">
        <v>1896</v>
      </c>
      <c r="E852" s="230">
        <v>1992</v>
      </c>
      <c r="F852" s="230" t="s">
        <v>2122</v>
      </c>
      <c r="G852" s="371" t="s">
        <v>2088</v>
      </c>
      <c r="H852" s="230">
        <v>9</v>
      </c>
      <c r="I852" s="230">
        <v>6</v>
      </c>
      <c r="J852" s="230">
        <v>6</v>
      </c>
      <c r="K852" s="222">
        <v>17690.099999999999</v>
      </c>
      <c r="L852" s="222">
        <v>12124</v>
      </c>
      <c r="M852" s="222">
        <v>14197065.989999998</v>
      </c>
      <c r="N852" s="222">
        <v>14197065.989999998</v>
      </c>
      <c r="O852" s="222">
        <v>0</v>
      </c>
      <c r="P852" s="222">
        <v>0</v>
      </c>
      <c r="Q852" s="222">
        <v>0</v>
      </c>
      <c r="R852" s="372">
        <v>44927</v>
      </c>
      <c r="S852" s="372">
        <v>45291</v>
      </c>
      <c r="U852" s="373"/>
    </row>
    <row r="853" spans="1:21" ht="20.25" x14ac:dyDescent="0.3">
      <c r="A853" s="230">
        <v>825</v>
      </c>
      <c r="B853" s="225" t="s">
        <v>593</v>
      </c>
      <c r="C853" s="230">
        <v>38879</v>
      </c>
      <c r="D853" s="230" t="s">
        <v>1896</v>
      </c>
      <c r="E853" s="230">
        <v>1991</v>
      </c>
      <c r="F853" s="230" t="s">
        <v>2122</v>
      </c>
      <c r="G853" s="371" t="s">
        <v>2088</v>
      </c>
      <c r="H853" s="230">
        <v>9</v>
      </c>
      <c r="I853" s="230">
        <v>3</v>
      </c>
      <c r="J853" s="230">
        <v>3</v>
      </c>
      <c r="K853" s="222">
        <v>7495.2</v>
      </c>
      <c r="L853" s="222">
        <v>5262.8</v>
      </c>
      <c r="M853" s="222">
        <v>7074084.5800000001</v>
      </c>
      <c r="N853" s="222">
        <v>7074084.5800000001</v>
      </c>
      <c r="O853" s="222">
        <v>0</v>
      </c>
      <c r="P853" s="222">
        <v>0</v>
      </c>
      <c r="Q853" s="222">
        <v>0</v>
      </c>
      <c r="R853" s="372">
        <v>44927</v>
      </c>
      <c r="S853" s="372">
        <v>45291</v>
      </c>
      <c r="U853" s="373"/>
    </row>
    <row r="854" spans="1:21" ht="20.25" x14ac:dyDescent="0.3">
      <c r="A854" s="230">
        <v>826</v>
      </c>
      <c r="B854" s="225" t="s">
        <v>1748</v>
      </c>
      <c r="C854" s="230">
        <v>38798</v>
      </c>
      <c r="D854" s="230" t="s">
        <v>1896</v>
      </c>
      <c r="E854" s="230">
        <v>1981</v>
      </c>
      <c r="F854" s="230" t="s">
        <v>2122</v>
      </c>
      <c r="G854" s="371" t="s">
        <v>2088</v>
      </c>
      <c r="H854" s="230">
        <v>9</v>
      </c>
      <c r="I854" s="230">
        <v>1</v>
      </c>
      <c r="J854" s="230">
        <v>1</v>
      </c>
      <c r="K854" s="222">
        <v>2747.7</v>
      </c>
      <c r="L854" s="222">
        <v>2082.6999999999998</v>
      </c>
      <c r="M854" s="222">
        <v>2035655.79</v>
      </c>
      <c r="N854" s="222">
        <v>2035655.79</v>
      </c>
      <c r="O854" s="222">
        <v>0</v>
      </c>
      <c r="P854" s="222">
        <v>0</v>
      </c>
      <c r="Q854" s="222">
        <v>0</v>
      </c>
      <c r="R854" s="372">
        <v>44927</v>
      </c>
      <c r="S854" s="372">
        <v>45291</v>
      </c>
      <c r="U854" s="373"/>
    </row>
    <row r="855" spans="1:21" ht="20.25" x14ac:dyDescent="0.3">
      <c r="A855" s="230">
        <v>827</v>
      </c>
      <c r="B855" s="225" t="s">
        <v>1866</v>
      </c>
      <c r="C855" s="230">
        <v>38856</v>
      </c>
      <c r="D855" s="230" t="s">
        <v>1896</v>
      </c>
      <c r="E855" s="230">
        <v>1969</v>
      </c>
      <c r="F855" s="230" t="s">
        <v>2122</v>
      </c>
      <c r="G855" s="371" t="s">
        <v>2088</v>
      </c>
      <c r="H855" s="230">
        <v>5</v>
      </c>
      <c r="I855" s="230">
        <v>6</v>
      </c>
      <c r="J855" s="230" t="s">
        <v>2122</v>
      </c>
      <c r="K855" s="222">
        <v>5093.6000000000004</v>
      </c>
      <c r="L855" s="222">
        <v>4054.3</v>
      </c>
      <c r="M855" s="222">
        <v>11023722.960000001</v>
      </c>
      <c r="N855" s="222">
        <v>11023722.960000001</v>
      </c>
      <c r="O855" s="222">
        <v>0</v>
      </c>
      <c r="P855" s="222">
        <v>0</v>
      </c>
      <c r="Q855" s="222">
        <v>0</v>
      </c>
      <c r="R855" s="372">
        <v>44927</v>
      </c>
      <c r="S855" s="372">
        <v>45291</v>
      </c>
      <c r="U855" s="373"/>
    </row>
    <row r="856" spans="1:21" ht="20.25" x14ac:dyDescent="0.3">
      <c r="A856" s="230">
        <v>828</v>
      </c>
      <c r="B856" s="225" t="s">
        <v>2259</v>
      </c>
      <c r="C856" s="230">
        <v>38598</v>
      </c>
      <c r="D856" s="230" t="s">
        <v>1896</v>
      </c>
      <c r="E856" s="230">
        <v>1980</v>
      </c>
      <c r="F856" s="230" t="s">
        <v>2122</v>
      </c>
      <c r="G856" s="371" t="s">
        <v>2088</v>
      </c>
      <c r="H856" s="230">
        <v>9</v>
      </c>
      <c r="I856" s="230">
        <v>1</v>
      </c>
      <c r="J856" s="230" t="s">
        <v>2122</v>
      </c>
      <c r="K856" s="222">
        <v>2791.88</v>
      </c>
      <c r="L856" s="222">
        <v>2102.3000000000002</v>
      </c>
      <c r="M856" s="222">
        <v>1832401.44</v>
      </c>
      <c r="N856" s="222">
        <v>1832401.44</v>
      </c>
      <c r="O856" s="222">
        <v>0</v>
      </c>
      <c r="P856" s="222">
        <v>0</v>
      </c>
      <c r="Q856" s="222">
        <v>0</v>
      </c>
      <c r="R856" s="372">
        <v>44927</v>
      </c>
      <c r="S856" s="372">
        <v>45291</v>
      </c>
      <c r="U856" s="373"/>
    </row>
    <row r="857" spans="1:21" ht="20.25" x14ac:dyDescent="0.3">
      <c r="A857" s="230">
        <v>829</v>
      </c>
      <c r="B857" s="225" t="s">
        <v>2260</v>
      </c>
      <c r="C857" s="230">
        <v>38789</v>
      </c>
      <c r="D857" s="230" t="s">
        <v>1896</v>
      </c>
      <c r="E857" s="230">
        <v>1980</v>
      </c>
      <c r="F857" s="230" t="s">
        <v>2122</v>
      </c>
      <c r="G857" s="371" t="s">
        <v>2088</v>
      </c>
      <c r="H857" s="230">
        <v>9</v>
      </c>
      <c r="I857" s="230">
        <v>1</v>
      </c>
      <c r="J857" s="230" t="s">
        <v>2122</v>
      </c>
      <c r="K857" s="222">
        <v>2777.78</v>
      </c>
      <c r="L857" s="222">
        <v>2069.9</v>
      </c>
      <c r="M857" s="222">
        <v>1878217.9</v>
      </c>
      <c r="N857" s="222">
        <v>1878217.9</v>
      </c>
      <c r="O857" s="222">
        <v>0</v>
      </c>
      <c r="P857" s="222">
        <v>0</v>
      </c>
      <c r="Q857" s="222">
        <v>0</v>
      </c>
      <c r="R857" s="372">
        <v>44927</v>
      </c>
      <c r="S857" s="372">
        <v>45291</v>
      </c>
      <c r="U857" s="373"/>
    </row>
    <row r="858" spans="1:21" ht="20.25" x14ac:dyDescent="0.25">
      <c r="A858" s="231" t="s">
        <v>22</v>
      </c>
      <c r="B858" s="231"/>
      <c r="C858" s="263" t="s">
        <v>172</v>
      </c>
      <c r="D858" s="263" t="s">
        <v>172</v>
      </c>
      <c r="E858" s="263" t="s">
        <v>172</v>
      </c>
      <c r="F858" s="263" t="s">
        <v>172</v>
      </c>
      <c r="G858" s="263" t="s">
        <v>172</v>
      </c>
      <c r="H858" s="263" t="s">
        <v>172</v>
      </c>
      <c r="I858" s="263" t="s">
        <v>172</v>
      </c>
      <c r="J858" s="220">
        <v>104</v>
      </c>
      <c r="K858" s="220">
        <v>422797.16999999987</v>
      </c>
      <c r="L858" s="220">
        <v>310041.07000000007</v>
      </c>
      <c r="M858" s="220">
        <v>636147341.9000001</v>
      </c>
      <c r="N858" s="220">
        <v>636147341.9000001</v>
      </c>
      <c r="O858" s="220">
        <v>0</v>
      </c>
      <c r="P858" s="220">
        <v>0</v>
      </c>
      <c r="Q858" s="220">
        <v>0</v>
      </c>
      <c r="R858" s="263" t="s">
        <v>172</v>
      </c>
      <c r="S858" s="263" t="s">
        <v>172</v>
      </c>
      <c r="U858" s="373"/>
    </row>
    <row r="859" spans="1:21" ht="20.25" x14ac:dyDescent="0.3">
      <c r="A859" s="404" t="s">
        <v>2458</v>
      </c>
      <c r="B859" s="404"/>
      <c r="C859" s="404"/>
      <c r="D859" s="404"/>
      <c r="E859" s="404"/>
      <c r="F859" s="404"/>
      <c r="G859" s="404"/>
      <c r="H859" s="404"/>
      <c r="I859" s="404"/>
      <c r="J859" s="404"/>
      <c r="K859" s="404"/>
      <c r="L859" s="404"/>
      <c r="M859" s="404"/>
      <c r="N859" s="404"/>
      <c r="O859" s="404"/>
      <c r="P859" s="404"/>
      <c r="Q859" s="404"/>
      <c r="R859" s="404"/>
      <c r="S859" s="404"/>
      <c r="U859" s="373"/>
    </row>
    <row r="860" spans="1:21" ht="20.25" x14ac:dyDescent="0.3">
      <c r="A860" s="230">
        <v>830</v>
      </c>
      <c r="B860" s="229" t="s">
        <v>2417</v>
      </c>
      <c r="C860" s="230">
        <v>39009</v>
      </c>
      <c r="D860" s="230" t="s">
        <v>1896</v>
      </c>
      <c r="E860" s="230">
        <v>1959</v>
      </c>
      <c r="F860" s="230" t="s">
        <v>2122</v>
      </c>
      <c r="G860" s="371" t="s">
        <v>2094</v>
      </c>
      <c r="H860" s="230">
        <v>2</v>
      </c>
      <c r="I860" s="230">
        <v>1</v>
      </c>
      <c r="J860" s="230" t="s">
        <v>2122</v>
      </c>
      <c r="K860" s="222">
        <v>414.5</v>
      </c>
      <c r="L860" s="222">
        <v>387.52</v>
      </c>
      <c r="M860" s="222">
        <v>45812.799999999996</v>
      </c>
      <c r="N860" s="222">
        <v>45812.799999999996</v>
      </c>
      <c r="O860" s="222">
        <v>0</v>
      </c>
      <c r="P860" s="222">
        <v>0</v>
      </c>
      <c r="Q860" s="222">
        <v>0</v>
      </c>
      <c r="R860" s="372">
        <v>44927</v>
      </c>
      <c r="S860" s="372">
        <v>45291</v>
      </c>
      <c r="U860" s="373"/>
    </row>
    <row r="861" spans="1:21" ht="20.25" x14ac:dyDescent="0.3">
      <c r="A861" s="230">
        <v>831</v>
      </c>
      <c r="B861" s="229" t="s">
        <v>596</v>
      </c>
      <c r="C861" s="230">
        <v>39026</v>
      </c>
      <c r="D861" s="230" t="s">
        <v>1896</v>
      </c>
      <c r="E861" s="230">
        <v>1964</v>
      </c>
      <c r="F861" s="230" t="s">
        <v>2122</v>
      </c>
      <c r="G861" s="371" t="s">
        <v>2089</v>
      </c>
      <c r="H861" s="230">
        <v>4</v>
      </c>
      <c r="I861" s="230">
        <v>2</v>
      </c>
      <c r="J861" s="230" t="s">
        <v>2122</v>
      </c>
      <c r="K861" s="222">
        <v>1438.7</v>
      </c>
      <c r="L861" s="222">
        <v>1252.2</v>
      </c>
      <c r="M861" s="222">
        <v>43191.76</v>
      </c>
      <c r="N861" s="222">
        <v>43191.76</v>
      </c>
      <c r="O861" s="222">
        <v>0</v>
      </c>
      <c r="P861" s="222">
        <v>0</v>
      </c>
      <c r="Q861" s="222">
        <v>0</v>
      </c>
      <c r="R861" s="372">
        <v>44927</v>
      </c>
      <c r="S861" s="372">
        <v>45291</v>
      </c>
      <c r="U861" s="373"/>
    </row>
    <row r="862" spans="1:21" ht="20.25" x14ac:dyDescent="0.3">
      <c r="A862" s="230">
        <v>832</v>
      </c>
      <c r="B862" s="229" t="s">
        <v>597</v>
      </c>
      <c r="C862" s="230">
        <v>39033</v>
      </c>
      <c r="D862" s="230" t="s">
        <v>1896</v>
      </c>
      <c r="E862" s="230">
        <v>1959</v>
      </c>
      <c r="F862" s="230" t="s">
        <v>2122</v>
      </c>
      <c r="G862" s="371" t="s">
        <v>2089</v>
      </c>
      <c r="H862" s="230">
        <v>3</v>
      </c>
      <c r="I862" s="230">
        <v>4</v>
      </c>
      <c r="J862" s="230" t="s">
        <v>2122</v>
      </c>
      <c r="K862" s="222">
        <v>2343.8000000000002</v>
      </c>
      <c r="L862" s="222">
        <v>2107.5</v>
      </c>
      <c r="M862" s="222">
        <v>1034876.7</v>
      </c>
      <c r="N862" s="222">
        <v>1034876.7</v>
      </c>
      <c r="O862" s="222">
        <v>0</v>
      </c>
      <c r="P862" s="222">
        <v>0</v>
      </c>
      <c r="Q862" s="222">
        <v>0</v>
      </c>
      <c r="R862" s="372">
        <v>44927</v>
      </c>
      <c r="S862" s="372">
        <v>45291</v>
      </c>
      <c r="U862" s="373"/>
    </row>
    <row r="863" spans="1:21" ht="20.25" x14ac:dyDescent="0.3">
      <c r="A863" s="230">
        <v>833</v>
      </c>
      <c r="B863" s="229" t="s">
        <v>598</v>
      </c>
      <c r="C863" s="230">
        <v>39034</v>
      </c>
      <c r="D863" s="230" t="s">
        <v>1896</v>
      </c>
      <c r="E863" s="230">
        <v>1959</v>
      </c>
      <c r="F863" s="230" t="s">
        <v>2122</v>
      </c>
      <c r="G863" s="371" t="s">
        <v>2089</v>
      </c>
      <c r="H863" s="230">
        <v>3</v>
      </c>
      <c r="I863" s="230">
        <v>3</v>
      </c>
      <c r="J863" s="230" t="s">
        <v>2122</v>
      </c>
      <c r="K863" s="222">
        <v>2172.8000000000002</v>
      </c>
      <c r="L863" s="222">
        <v>2172.8000000000002</v>
      </c>
      <c r="M863" s="222">
        <v>4875329.6499999994</v>
      </c>
      <c r="N863" s="222">
        <v>4875329.6499999994</v>
      </c>
      <c r="O863" s="222">
        <v>0</v>
      </c>
      <c r="P863" s="222">
        <v>0</v>
      </c>
      <c r="Q863" s="222">
        <v>0</v>
      </c>
      <c r="R863" s="372">
        <v>44927</v>
      </c>
      <c r="S863" s="372">
        <v>45291</v>
      </c>
      <c r="U863" s="373"/>
    </row>
    <row r="864" spans="1:21" ht="20.25" x14ac:dyDescent="0.3">
      <c r="A864" s="230">
        <v>834</v>
      </c>
      <c r="B864" s="229" t="s">
        <v>599</v>
      </c>
      <c r="C864" s="230">
        <v>39104</v>
      </c>
      <c r="D864" s="230" t="s">
        <v>1896</v>
      </c>
      <c r="E864" s="230">
        <v>1988</v>
      </c>
      <c r="F864" s="230" t="s">
        <v>2122</v>
      </c>
      <c r="G864" s="371" t="s">
        <v>2088</v>
      </c>
      <c r="H864" s="230">
        <v>5</v>
      </c>
      <c r="I864" s="230">
        <v>4</v>
      </c>
      <c r="J864" s="230" t="s">
        <v>2122</v>
      </c>
      <c r="K864" s="222">
        <v>5291.4</v>
      </c>
      <c r="L864" s="222">
        <v>3586.599999999999</v>
      </c>
      <c r="M864" s="222">
        <v>3387351.63</v>
      </c>
      <c r="N864" s="222">
        <v>3387351.63</v>
      </c>
      <c r="O864" s="222">
        <v>0</v>
      </c>
      <c r="P864" s="222">
        <v>0</v>
      </c>
      <c r="Q864" s="222">
        <v>0</v>
      </c>
      <c r="R864" s="372">
        <v>44927</v>
      </c>
      <c r="S864" s="372">
        <v>45291</v>
      </c>
      <c r="U864" s="373"/>
    </row>
    <row r="865" spans="1:21" ht="20.25" x14ac:dyDescent="0.3">
      <c r="A865" s="230">
        <v>835</v>
      </c>
      <c r="B865" s="229" t="s">
        <v>3393</v>
      </c>
      <c r="C865" s="230">
        <v>39124</v>
      </c>
      <c r="D865" s="230" t="s">
        <v>1896</v>
      </c>
      <c r="E865" s="230">
        <v>1984</v>
      </c>
      <c r="F865" s="230" t="s">
        <v>2122</v>
      </c>
      <c r="G865" s="371" t="s">
        <v>2088</v>
      </c>
      <c r="H865" s="230">
        <v>5</v>
      </c>
      <c r="I865" s="230">
        <v>4</v>
      </c>
      <c r="J865" s="230" t="s">
        <v>2122</v>
      </c>
      <c r="K865" s="222">
        <v>5309.4</v>
      </c>
      <c r="L865" s="222">
        <v>3417.4</v>
      </c>
      <c r="M865" s="222">
        <v>3938918.2600000007</v>
      </c>
      <c r="N865" s="222">
        <v>3938918.2600000007</v>
      </c>
      <c r="O865" s="222">
        <v>0</v>
      </c>
      <c r="P865" s="222">
        <v>0</v>
      </c>
      <c r="Q865" s="222">
        <v>0</v>
      </c>
      <c r="R865" s="372">
        <v>44927</v>
      </c>
      <c r="S865" s="372">
        <v>45291</v>
      </c>
      <c r="U865" s="373"/>
    </row>
    <row r="866" spans="1:21" ht="20.25" x14ac:dyDescent="0.3">
      <c r="A866" s="230">
        <v>836</v>
      </c>
      <c r="B866" s="229" t="s">
        <v>602</v>
      </c>
      <c r="C866" s="230">
        <v>39149</v>
      </c>
      <c r="D866" s="230" t="s">
        <v>1896</v>
      </c>
      <c r="E866" s="230">
        <v>1992</v>
      </c>
      <c r="F866" s="230" t="s">
        <v>2122</v>
      </c>
      <c r="G866" s="371" t="s">
        <v>2089</v>
      </c>
      <c r="H866" s="230">
        <v>5</v>
      </c>
      <c r="I866" s="230">
        <v>2</v>
      </c>
      <c r="J866" s="230" t="s">
        <v>2122</v>
      </c>
      <c r="K866" s="222">
        <v>2595.5</v>
      </c>
      <c r="L866" s="222">
        <v>2494.3000000000002</v>
      </c>
      <c r="M866" s="222">
        <v>1935912.61</v>
      </c>
      <c r="N866" s="222">
        <v>1935912.61</v>
      </c>
      <c r="O866" s="222">
        <v>0</v>
      </c>
      <c r="P866" s="222">
        <v>0</v>
      </c>
      <c r="Q866" s="222">
        <v>0</v>
      </c>
      <c r="R866" s="372">
        <v>44927</v>
      </c>
      <c r="S866" s="372">
        <v>45291</v>
      </c>
      <c r="U866" s="373"/>
    </row>
    <row r="867" spans="1:21" ht="20.25" x14ac:dyDescent="0.3">
      <c r="A867" s="230">
        <v>837</v>
      </c>
      <c r="B867" s="229" t="s">
        <v>603</v>
      </c>
      <c r="C867" s="230">
        <v>39150</v>
      </c>
      <c r="D867" s="230" t="s">
        <v>1896</v>
      </c>
      <c r="E867" s="230">
        <v>1992</v>
      </c>
      <c r="F867" s="230" t="s">
        <v>2122</v>
      </c>
      <c r="G867" s="371" t="s">
        <v>2089</v>
      </c>
      <c r="H867" s="230">
        <v>5</v>
      </c>
      <c r="I867" s="230">
        <v>2</v>
      </c>
      <c r="J867" s="230" t="s">
        <v>2122</v>
      </c>
      <c r="K867" s="222">
        <v>2595.6999999999998</v>
      </c>
      <c r="L867" s="222">
        <v>2060.3000000000002</v>
      </c>
      <c r="M867" s="222">
        <v>2074907.1</v>
      </c>
      <c r="N867" s="222">
        <v>2074907.1</v>
      </c>
      <c r="O867" s="222">
        <v>0</v>
      </c>
      <c r="P867" s="222">
        <v>0</v>
      </c>
      <c r="Q867" s="222">
        <v>0</v>
      </c>
      <c r="R867" s="372">
        <v>44927</v>
      </c>
      <c r="S867" s="372">
        <v>45291</v>
      </c>
      <c r="U867" s="373"/>
    </row>
    <row r="868" spans="1:21" ht="20.25" x14ac:dyDescent="0.3">
      <c r="A868" s="230">
        <v>838</v>
      </c>
      <c r="B868" s="229" t="s">
        <v>604</v>
      </c>
      <c r="C868" s="230">
        <v>39278</v>
      </c>
      <c r="D868" s="230" t="s">
        <v>1896</v>
      </c>
      <c r="E868" s="230">
        <v>1992</v>
      </c>
      <c r="F868" s="230" t="s">
        <v>2122</v>
      </c>
      <c r="G868" s="371" t="s">
        <v>2088</v>
      </c>
      <c r="H868" s="230">
        <v>5</v>
      </c>
      <c r="I868" s="230">
        <v>5</v>
      </c>
      <c r="J868" s="230" t="s">
        <v>2122</v>
      </c>
      <c r="K868" s="222">
        <v>3800.17</v>
      </c>
      <c r="L868" s="222">
        <v>3570.4</v>
      </c>
      <c r="M868" s="222">
        <v>3661193.47</v>
      </c>
      <c r="N868" s="222">
        <v>3661193.47</v>
      </c>
      <c r="O868" s="222">
        <v>0</v>
      </c>
      <c r="P868" s="222">
        <v>0</v>
      </c>
      <c r="Q868" s="222">
        <v>0</v>
      </c>
      <c r="R868" s="372">
        <v>44927</v>
      </c>
      <c r="S868" s="372">
        <v>45291</v>
      </c>
      <c r="U868" s="373"/>
    </row>
    <row r="869" spans="1:21" ht="20.25" x14ac:dyDescent="0.3">
      <c r="A869" s="230">
        <v>839</v>
      </c>
      <c r="B869" s="229" t="s">
        <v>605</v>
      </c>
      <c r="C869" s="230">
        <v>39285</v>
      </c>
      <c r="D869" s="230" t="s">
        <v>1896</v>
      </c>
      <c r="E869" s="230">
        <v>1993</v>
      </c>
      <c r="F869" s="230" t="s">
        <v>2122</v>
      </c>
      <c r="G869" s="371" t="s">
        <v>2088</v>
      </c>
      <c r="H869" s="230">
        <v>5</v>
      </c>
      <c r="I869" s="230">
        <v>5</v>
      </c>
      <c r="J869" s="230" t="s">
        <v>2122</v>
      </c>
      <c r="K869" s="222">
        <v>3874.2</v>
      </c>
      <c r="L869" s="222">
        <v>3521.1</v>
      </c>
      <c r="M869" s="222">
        <v>3995687.47</v>
      </c>
      <c r="N869" s="222">
        <v>3995687.47</v>
      </c>
      <c r="O869" s="222">
        <v>0</v>
      </c>
      <c r="P869" s="222">
        <v>0</v>
      </c>
      <c r="Q869" s="222">
        <v>0</v>
      </c>
      <c r="R869" s="372">
        <v>44927</v>
      </c>
      <c r="S869" s="372">
        <v>45291</v>
      </c>
      <c r="U869" s="373"/>
    </row>
    <row r="870" spans="1:21" ht="20.25" x14ac:dyDescent="0.3">
      <c r="A870" s="230">
        <v>840</v>
      </c>
      <c r="B870" s="229" t="s">
        <v>3394</v>
      </c>
      <c r="C870" s="230">
        <v>39319</v>
      </c>
      <c r="D870" s="230" t="s">
        <v>1896</v>
      </c>
      <c r="E870" s="230">
        <v>1974</v>
      </c>
      <c r="F870" s="230" t="s">
        <v>2122</v>
      </c>
      <c r="G870" s="371" t="s">
        <v>2088</v>
      </c>
      <c r="H870" s="230">
        <v>5</v>
      </c>
      <c r="I870" s="230">
        <v>4</v>
      </c>
      <c r="J870" s="230" t="s">
        <v>2122</v>
      </c>
      <c r="K870" s="222">
        <v>5193.13</v>
      </c>
      <c r="L870" s="222">
        <v>3315.63</v>
      </c>
      <c r="M870" s="222">
        <v>147910.32999999999</v>
      </c>
      <c r="N870" s="222">
        <v>147910.32999999999</v>
      </c>
      <c r="O870" s="222">
        <v>0</v>
      </c>
      <c r="P870" s="222">
        <v>0</v>
      </c>
      <c r="Q870" s="222">
        <v>0</v>
      </c>
      <c r="R870" s="372">
        <v>44927</v>
      </c>
      <c r="S870" s="372">
        <v>45291</v>
      </c>
      <c r="U870" s="373"/>
    </row>
    <row r="871" spans="1:21" ht="20.25" x14ac:dyDescent="0.3">
      <c r="A871" s="230">
        <v>841</v>
      </c>
      <c r="B871" s="229" t="s">
        <v>3395</v>
      </c>
      <c r="C871" s="230">
        <v>39324</v>
      </c>
      <c r="D871" s="230" t="s">
        <v>1896</v>
      </c>
      <c r="E871" s="230">
        <v>1969</v>
      </c>
      <c r="F871" s="230" t="s">
        <v>2122</v>
      </c>
      <c r="G871" s="371" t="s">
        <v>2088</v>
      </c>
      <c r="H871" s="230">
        <v>5</v>
      </c>
      <c r="I871" s="230">
        <v>4</v>
      </c>
      <c r="J871" s="230" t="s">
        <v>2122</v>
      </c>
      <c r="K871" s="222">
        <v>3841.1</v>
      </c>
      <c r="L871" s="222">
        <v>3658.9</v>
      </c>
      <c r="M871" s="222">
        <v>1384890.6799999995</v>
      </c>
      <c r="N871" s="222">
        <v>1384890.6799999995</v>
      </c>
      <c r="O871" s="222">
        <v>0</v>
      </c>
      <c r="P871" s="222">
        <v>0</v>
      </c>
      <c r="Q871" s="222">
        <v>0</v>
      </c>
      <c r="R871" s="372">
        <v>44927</v>
      </c>
      <c r="S871" s="372">
        <v>45291</v>
      </c>
      <c r="U871" s="373"/>
    </row>
    <row r="872" spans="1:21" ht="20.25" x14ac:dyDescent="0.3">
      <c r="A872" s="230">
        <v>842</v>
      </c>
      <c r="B872" s="229" t="s">
        <v>609</v>
      </c>
      <c r="C872" s="230">
        <v>39325</v>
      </c>
      <c r="D872" s="230" t="s">
        <v>1896</v>
      </c>
      <c r="E872" s="230">
        <v>1959</v>
      </c>
      <c r="F872" s="230" t="s">
        <v>2122</v>
      </c>
      <c r="G872" s="371" t="s">
        <v>2089</v>
      </c>
      <c r="H872" s="230">
        <v>3</v>
      </c>
      <c r="I872" s="230">
        <v>2</v>
      </c>
      <c r="J872" s="230" t="s">
        <v>2122</v>
      </c>
      <c r="K872" s="222">
        <v>1216.7</v>
      </c>
      <c r="L872" s="222">
        <v>1216.7</v>
      </c>
      <c r="M872" s="222">
        <v>2157042.04</v>
      </c>
      <c r="N872" s="222">
        <v>2157042.04</v>
      </c>
      <c r="O872" s="222">
        <v>0</v>
      </c>
      <c r="P872" s="222">
        <v>0</v>
      </c>
      <c r="Q872" s="222">
        <v>0</v>
      </c>
      <c r="R872" s="372">
        <v>44927</v>
      </c>
      <c r="S872" s="372">
        <v>45291</v>
      </c>
      <c r="U872" s="373"/>
    </row>
    <row r="873" spans="1:21" ht="20.25" x14ac:dyDescent="0.3">
      <c r="A873" s="230">
        <v>843</v>
      </c>
      <c r="B873" s="229" t="s">
        <v>610</v>
      </c>
      <c r="C873" s="230">
        <v>39330</v>
      </c>
      <c r="D873" s="230" t="s">
        <v>1896</v>
      </c>
      <c r="E873" s="230">
        <v>1951</v>
      </c>
      <c r="F873" s="230" t="s">
        <v>2122</v>
      </c>
      <c r="G873" s="371" t="s">
        <v>2089</v>
      </c>
      <c r="H873" s="230">
        <v>2</v>
      </c>
      <c r="I873" s="230">
        <v>1</v>
      </c>
      <c r="J873" s="230" t="s">
        <v>2122</v>
      </c>
      <c r="K873" s="222">
        <v>931.5</v>
      </c>
      <c r="L873" s="222">
        <v>377.8</v>
      </c>
      <c r="M873" s="222">
        <v>73231.360000000001</v>
      </c>
      <c r="N873" s="222">
        <v>73231.360000000001</v>
      </c>
      <c r="O873" s="222">
        <v>0</v>
      </c>
      <c r="P873" s="222">
        <v>0</v>
      </c>
      <c r="Q873" s="222">
        <v>0</v>
      </c>
      <c r="R873" s="372">
        <v>44927</v>
      </c>
      <c r="S873" s="372">
        <v>45291</v>
      </c>
      <c r="U873" s="373"/>
    </row>
    <row r="874" spans="1:21" ht="20.25" x14ac:dyDescent="0.3">
      <c r="A874" s="230">
        <v>844</v>
      </c>
      <c r="B874" s="229" t="s">
        <v>611</v>
      </c>
      <c r="C874" s="230">
        <v>39332</v>
      </c>
      <c r="D874" s="230" t="s">
        <v>1896</v>
      </c>
      <c r="E874" s="230">
        <v>1957</v>
      </c>
      <c r="F874" s="230" t="s">
        <v>2122</v>
      </c>
      <c r="G874" s="371" t="s">
        <v>2089</v>
      </c>
      <c r="H874" s="230">
        <v>2</v>
      </c>
      <c r="I874" s="230">
        <v>1</v>
      </c>
      <c r="J874" s="230" t="s">
        <v>2122</v>
      </c>
      <c r="K874" s="222">
        <v>930.7</v>
      </c>
      <c r="L874" s="222">
        <v>375.7</v>
      </c>
      <c r="M874" s="222">
        <v>931885.21</v>
      </c>
      <c r="N874" s="222">
        <v>931885.21</v>
      </c>
      <c r="O874" s="222">
        <v>0</v>
      </c>
      <c r="P874" s="222">
        <v>0</v>
      </c>
      <c r="Q874" s="222">
        <v>0</v>
      </c>
      <c r="R874" s="372">
        <v>44927</v>
      </c>
      <c r="S874" s="372">
        <v>45291</v>
      </c>
      <c r="U874" s="373"/>
    </row>
    <row r="875" spans="1:21" ht="20.25" x14ac:dyDescent="0.3">
      <c r="A875" s="230">
        <v>845</v>
      </c>
      <c r="B875" s="229" t="s">
        <v>612</v>
      </c>
      <c r="C875" s="230">
        <v>39334</v>
      </c>
      <c r="D875" s="230" t="s">
        <v>1896</v>
      </c>
      <c r="E875" s="230">
        <v>1957</v>
      </c>
      <c r="F875" s="230" t="s">
        <v>2122</v>
      </c>
      <c r="G875" s="371" t="s">
        <v>2089</v>
      </c>
      <c r="H875" s="230">
        <v>2</v>
      </c>
      <c r="I875" s="230">
        <v>1</v>
      </c>
      <c r="J875" s="230" t="s">
        <v>2122</v>
      </c>
      <c r="K875" s="222">
        <v>913.6</v>
      </c>
      <c r="L875" s="222">
        <v>363.6</v>
      </c>
      <c r="M875" s="222">
        <v>901873.21</v>
      </c>
      <c r="N875" s="222">
        <v>901873.21</v>
      </c>
      <c r="O875" s="222">
        <v>0</v>
      </c>
      <c r="P875" s="222">
        <v>0</v>
      </c>
      <c r="Q875" s="222">
        <v>0</v>
      </c>
      <c r="R875" s="372">
        <v>44927</v>
      </c>
      <c r="S875" s="372">
        <v>45291</v>
      </c>
      <c r="U875" s="373"/>
    </row>
    <row r="876" spans="1:21" ht="20.25" x14ac:dyDescent="0.3">
      <c r="A876" s="230">
        <v>846</v>
      </c>
      <c r="B876" s="229" t="s">
        <v>1756</v>
      </c>
      <c r="C876" s="230">
        <v>39119</v>
      </c>
      <c r="D876" s="230" t="s">
        <v>1896</v>
      </c>
      <c r="E876" s="230">
        <v>1992</v>
      </c>
      <c r="F876" s="230" t="s">
        <v>2122</v>
      </c>
      <c r="G876" s="371" t="s">
        <v>2088</v>
      </c>
      <c r="H876" s="230">
        <v>5</v>
      </c>
      <c r="I876" s="230">
        <v>5</v>
      </c>
      <c r="J876" s="230" t="s">
        <v>2122</v>
      </c>
      <c r="K876" s="222">
        <v>5611.2</v>
      </c>
      <c r="L876" s="222">
        <v>3448.6</v>
      </c>
      <c r="M876" s="222">
        <v>4420456.29</v>
      </c>
      <c r="N876" s="222">
        <v>4420456.29</v>
      </c>
      <c r="O876" s="222">
        <v>0</v>
      </c>
      <c r="P876" s="222">
        <v>0</v>
      </c>
      <c r="Q876" s="222">
        <v>0</v>
      </c>
      <c r="R876" s="372">
        <v>44927</v>
      </c>
      <c r="S876" s="372">
        <v>45291</v>
      </c>
      <c r="U876" s="373"/>
    </row>
    <row r="877" spans="1:21" ht="20.25" x14ac:dyDescent="0.3">
      <c r="A877" s="230">
        <v>847</v>
      </c>
      <c r="B877" s="229" t="s">
        <v>1757</v>
      </c>
      <c r="C877" s="230">
        <v>39120</v>
      </c>
      <c r="D877" s="230" t="s">
        <v>1896</v>
      </c>
      <c r="E877" s="230">
        <v>1990</v>
      </c>
      <c r="F877" s="230" t="s">
        <v>2122</v>
      </c>
      <c r="G877" s="371" t="s">
        <v>2088</v>
      </c>
      <c r="H877" s="230">
        <v>5</v>
      </c>
      <c r="I877" s="230">
        <v>5</v>
      </c>
      <c r="J877" s="230" t="s">
        <v>2122</v>
      </c>
      <c r="K877" s="222">
        <v>5703.2</v>
      </c>
      <c r="L877" s="222">
        <v>3562.4</v>
      </c>
      <c r="M877" s="222">
        <v>3574751.3099999996</v>
      </c>
      <c r="N877" s="222">
        <v>3574751.3099999996</v>
      </c>
      <c r="O877" s="222">
        <v>0</v>
      </c>
      <c r="P877" s="222">
        <v>0</v>
      </c>
      <c r="Q877" s="222">
        <v>0</v>
      </c>
      <c r="R877" s="372">
        <v>44927</v>
      </c>
      <c r="S877" s="372">
        <v>45291</v>
      </c>
      <c r="U877" s="373"/>
    </row>
    <row r="878" spans="1:21" ht="20.25" x14ac:dyDescent="0.3">
      <c r="A878" s="230">
        <v>848</v>
      </c>
      <c r="B878" s="229" t="s">
        <v>1786</v>
      </c>
      <c r="C878" s="230">
        <v>39121</v>
      </c>
      <c r="D878" s="230" t="s">
        <v>1896</v>
      </c>
      <c r="E878" s="230">
        <v>1968</v>
      </c>
      <c r="F878" s="230" t="s">
        <v>2122</v>
      </c>
      <c r="G878" s="371" t="s">
        <v>2089</v>
      </c>
      <c r="H878" s="230">
        <v>4</v>
      </c>
      <c r="I878" s="230">
        <v>3</v>
      </c>
      <c r="J878" s="230" t="s">
        <v>2122</v>
      </c>
      <c r="K878" s="222">
        <v>4171.8</v>
      </c>
      <c r="L878" s="222">
        <v>2596.6999999999998</v>
      </c>
      <c r="M878" s="222">
        <v>3919797.34</v>
      </c>
      <c r="N878" s="222">
        <v>3919797.34</v>
      </c>
      <c r="O878" s="222">
        <v>0</v>
      </c>
      <c r="P878" s="222">
        <v>0</v>
      </c>
      <c r="Q878" s="222">
        <v>0</v>
      </c>
      <c r="R878" s="372">
        <v>44927</v>
      </c>
      <c r="S878" s="372">
        <v>45291</v>
      </c>
      <c r="U878" s="373"/>
    </row>
    <row r="879" spans="1:21" ht="20.25" x14ac:dyDescent="0.3">
      <c r="A879" s="230">
        <v>849</v>
      </c>
      <c r="B879" s="229" t="s">
        <v>1772</v>
      </c>
      <c r="C879" s="230">
        <v>39169</v>
      </c>
      <c r="D879" s="230" t="s">
        <v>1896</v>
      </c>
      <c r="E879" s="230">
        <v>1960</v>
      </c>
      <c r="F879" s="230" t="s">
        <v>2122</v>
      </c>
      <c r="G879" s="371" t="s">
        <v>2089</v>
      </c>
      <c r="H879" s="230">
        <v>4</v>
      </c>
      <c r="I879" s="230">
        <v>2</v>
      </c>
      <c r="J879" s="230" t="s">
        <v>2122</v>
      </c>
      <c r="K879" s="222">
        <v>1308.4000000000001</v>
      </c>
      <c r="L879" s="222">
        <v>1242.4000000000001</v>
      </c>
      <c r="M879" s="222">
        <v>2115205.79</v>
      </c>
      <c r="N879" s="222">
        <v>2115205.79</v>
      </c>
      <c r="O879" s="222">
        <v>0</v>
      </c>
      <c r="P879" s="222">
        <v>0</v>
      </c>
      <c r="Q879" s="222">
        <v>0</v>
      </c>
      <c r="R879" s="372">
        <v>44927</v>
      </c>
      <c r="S879" s="372">
        <v>45291</v>
      </c>
      <c r="U879" s="373"/>
    </row>
    <row r="880" spans="1:21" ht="20.25" x14ac:dyDescent="0.3">
      <c r="A880" s="230">
        <v>850</v>
      </c>
      <c r="B880" s="229" t="s">
        <v>1867</v>
      </c>
      <c r="C880" s="230">
        <v>39135</v>
      </c>
      <c r="D880" s="230" t="s">
        <v>1896</v>
      </c>
      <c r="E880" s="230">
        <v>1995</v>
      </c>
      <c r="F880" s="230" t="s">
        <v>2122</v>
      </c>
      <c r="G880" s="371" t="s">
        <v>2088</v>
      </c>
      <c r="H880" s="230">
        <v>5</v>
      </c>
      <c r="I880" s="230">
        <v>4</v>
      </c>
      <c r="J880" s="230" t="s">
        <v>2122</v>
      </c>
      <c r="K880" s="222">
        <v>3173.05</v>
      </c>
      <c r="L880" s="222">
        <v>2860.92</v>
      </c>
      <c r="M880" s="222">
        <v>3755467.2</v>
      </c>
      <c r="N880" s="222">
        <v>3755467.2</v>
      </c>
      <c r="O880" s="222">
        <v>0</v>
      </c>
      <c r="P880" s="222">
        <v>0</v>
      </c>
      <c r="Q880" s="222">
        <v>0</v>
      </c>
      <c r="R880" s="372">
        <v>44927</v>
      </c>
      <c r="S880" s="372">
        <v>45291</v>
      </c>
      <c r="U880" s="373"/>
    </row>
    <row r="881" spans="1:21" ht="20.25" x14ac:dyDescent="0.3">
      <c r="A881" s="230">
        <v>851</v>
      </c>
      <c r="B881" s="229" t="s">
        <v>2241</v>
      </c>
      <c r="C881" s="230">
        <v>39241</v>
      </c>
      <c r="D881" s="230" t="s">
        <v>1896</v>
      </c>
      <c r="E881" s="230">
        <v>1976</v>
      </c>
      <c r="F881" s="230" t="s">
        <v>2122</v>
      </c>
      <c r="G881" s="371" t="s">
        <v>2088</v>
      </c>
      <c r="H881" s="230">
        <v>5</v>
      </c>
      <c r="I881" s="230">
        <v>4</v>
      </c>
      <c r="J881" s="230" t="s">
        <v>2122</v>
      </c>
      <c r="K881" s="222">
        <v>3570.4</v>
      </c>
      <c r="L881" s="222">
        <v>3307</v>
      </c>
      <c r="M881" s="222">
        <v>223471.06000000003</v>
      </c>
      <c r="N881" s="222">
        <v>223471.06000000003</v>
      </c>
      <c r="O881" s="222">
        <v>0</v>
      </c>
      <c r="P881" s="222">
        <v>0</v>
      </c>
      <c r="Q881" s="222">
        <v>0</v>
      </c>
      <c r="R881" s="372">
        <v>44927</v>
      </c>
      <c r="S881" s="372">
        <v>45291</v>
      </c>
      <c r="U881" s="373"/>
    </row>
    <row r="882" spans="1:21" ht="20.25" x14ac:dyDescent="0.3">
      <c r="A882" s="230">
        <v>852</v>
      </c>
      <c r="B882" s="229" t="s">
        <v>1868</v>
      </c>
      <c r="C882" s="230">
        <v>39238</v>
      </c>
      <c r="D882" s="230" t="s">
        <v>1896</v>
      </c>
      <c r="E882" s="230">
        <v>1988</v>
      </c>
      <c r="F882" s="230" t="s">
        <v>2122</v>
      </c>
      <c r="G882" s="371" t="s">
        <v>2088</v>
      </c>
      <c r="H882" s="230">
        <v>5</v>
      </c>
      <c r="I882" s="230">
        <v>4</v>
      </c>
      <c r="J882" s="230" t="s">
        <v>2122</v>
      </c>
      <c r="K882" s="222">
        <v>3190.5</v>
      </c>
      <c r="L882" s="222">
        <v>2927.2</v>
      </c>
      <c r="M882" s="222">
        <v>3697935.14</v>
      </c>
      <c r="N882" s="222">
        <v>3697935.14</v>
      </c>
      <c r="O882" s="222">
        <v>0</v>
      </c>
      <c r="P882" s="222">
        <v>0</v>
      </c>
      <c r="Q882" s="222">
        <v>0</v>
      </c>
      <c r="R882" s="372">
        <v>44927</v>
      </c>
      <c r="S882" s="372">
        <v>45291</v>
      </c>
      <c r="U882" s="373"/>
    </row>
    <row r="883" spans="1:21" ht="20.25" x14ac:dyDescent="0.3">
      <c r="A883" s="230">
        <v>853</v>
      </c>
      <c r="B883" s="229" t="s">
        <v>2242</v>
      </c>
      <c r="C883" s="230">
        <v>39200</v>
      </c>
      <c r="D883" s="230" t="s">
        <v>1896</v>
      </c>
      <c r="E883" s="230">
        <v>1959</v>
      </c>
      <c r="F883" s="230" t="s">
        <v>2122</v>
      </c>
      <c r="G883" s="371" t="s">
        <v>2089</v>
      </c>
      <c r="H883" s="230">
        <v>2</v>
      </c>
      <c r="I883" s="230">
        <v>2</v>
      </c>
      <c r="J883" s="230" t="s">
        <v>2122</v>
      </c>
      <c r="K883" s="222">
        <v>2092.6</v>
      </c>
      <c r="L883" s="222">
        <v>837.7</v>
      </c>
      <c r="M883" s="222">
        <v>254614.43000000002</v>
      </c>
      <c r="N883" s="222">
        <v>254614.43000000002</v>
      </c>
      <c r="O883" s="222">
        <v>0</v>
      </c>
      <c r="P883" s="222">
        <v>0</v>
      </c>
      <c r="Q883" s="222">
        <v>0</v>
      </c>
      <c r="R883" s="372">
        <v>44927</v>
      </c>
      <c r="S883" s="372">
        <v>45291</v>
      </c>
      <c r="U883" s="373"/>
    </row>
    <row r="884" spans="1:21" ht="20.25" x14ac:dyDescent="0.3">
      <c r="A884" s="230">
        <v>854</v>
      </c>
      <c r="B884" s="229" t="s">
        <v>2243</v>
      </c>
      <c r="C884" s="230">
        <v>39147</v>
      </c>
      <c r="D884" s="230" t="s">
        <v>1896</v>
      </c>
      <c r="E884" s="230">
        <v>1965</v>
      </c>
      <c r="F884" s="230" t="s">
        <v>2122</v>
      </c>
      <c r="G884" s="371" t="s">
        <v>2089</v>
      </c>
      <c r="H884" s="230">
        <v>5</v>
      </c>
      <c r="I884" s="230">
        <v>3</v>
      </c>
      <c r="J884" s="230" t="s">
        <v>2122</v>
      </c>
      <c r="K884" s="222">
        <v>2978</v>
      </c>
      <c r="L884" s="222">
        <v>2814.3</v>
      </c>
      <c r="M884" s="222">
        <v>1525493.7999999998</v>
      </c>
      <c r="N884" s="222">
        <v>1525493.7999999998</v>
      </c>
      <c r="O884" s="222">
        <v>0</v>
      </c>
      <c r="P884" s="222">
        <v>0</v>
      </c>
      <c r="Q884" s="222">
        <v>0</v>
      </c>
      <c r="R884" s="372">
        <v>44927</v>
      </c>
      <c r="S884" s="372">
        <v>45291</v>
      </c>
      <c r="U884" s="373"/>
    </row>
    <row r="885" spans="1:21" ht="20.25" x14ac:dyDescent="0.3">
      <c r="A885" s="230">
        <v>855</v>
      </c>
      <c r="B885" s="229" t="s">
        <v>2246</v>
      </c>
      <c r="C885" s="230">
        <v>39263</v>
      </c>
      <c r="D885" s="230" t="s">
        <v>1896</v>
      </c>
      <c r="E885" s="230">
        <v>1958</v>
      </c>
      <c r="F885" s="230" t="s">
        <v>2122</v>
      </c>
      <c r="G885" s="371" t="s">
        <v>2094</v>
      </c>
      <c r="H885" s="230">
        <v>2</v>
      </c>
      <c r="I885" s="230">
        <v>1</v>
      </c>
      <c r="J885" s="230" t="s">
        <v>2122</v>
      </c>
      <c r="K885" s="222">
        <v>981.79</v>
      </c>
      <c r="L885" s="222">
        <v>401.79</v>
      </c>
      <c r="M885" s="222">
        <v>65435.799999999996</v>
      </c>
      <c r="N885" s="222">
        <v>65435.799999999996</v>
      </c>
      <c r="O885" s="222">
        <v>0</v>
      </c>
      <c r="P885" s="222">
        <v>0</v>
      </c>
      <c r="Q885" s="222">
        <v>0</v>
      </c>
      <c r="R885" s="372">
        <v>44927</v>
      </c>
      <c r="S885" s="372">
        <v>45291</v>
      </c>
      <c r="U885" s="373"/>
    </row>
    <row r="886" spans="1:21" ht="20.25" x14ac:dyDescent="0.3">
      <c r="A886" s="230">
        <v>856</v>
      </c>
      <c r="B886" s="229" t="s">
        <v>2247</v>
      </c>
      <c r="C886" s="230">
        <v>39281</v>
      </c>
      <c r="D886" s="230" t="s">
        <v>1896</v>
      </c>
      <c r="E886" s="230">
        <v>1934</v>
      </c>
      <c r="F886" s="230" t="s">
        <v>2122</v>
      </c>
      <c r="G886" s="371" t="s">
        <v>2089</v>
      </c>
      <c r="H886" s="230">
        <v>2</v>
      </c>
      <c r="I886" s="230">
        <v>2</v>
      </c>
      <c r="J886" s="230" t="s">
        <v>2122</v>
      </c>
      <c r="K886" s="222">
        <v>1265.7</v>
      </c>
      <c r="L886" s="222">
        <v>532.70000000000005</v>
      </c>
      <c r="M886" s="222">
        <v>312587.07</v>
      </c>
      <c r="N886" s="222">
        <v>312587.07</v>
      </c>
      <c r="O886" s="222">
        <v>0</v>
      </c>
      <c r="P886" s="222">
        <v>0</v>
      </c>
      <c r="Q886" s="222">
        <v>0</v>
      </c>
      <c r="R886" s="372">
        <v>44927</v>
      </c>
      <c r="S886" s="372">
        <v>45291</v>
      </c>
      <c r="U886" s="373"/>
    </row>
    <row r="887" spans="1:21" ht="20.25" x14ac:dyDescent="0.3">
      <c r="A887" s="230">
        <v>857</v>
      </c>
      <c r="B887" s="229" t="s">
        <v>2665</v>
      </c>
      <c r="C887" s="230">
        <v>39153</v>
      </c>
      <c r="D887" s="230" t="s">
        <v>1896</v>
      </c>
      <c r="E887" s="230">
        <v>1960</v>
      </c>
      <c r="F887" s="230" t="s">
        <v>2122</v>
      </c>
      <c r="G887" s="371" t="s">
        <v>2089</v>
      </c>
      <c r="H887" s="230">
        <v>4</v>
      </c>
      <c r="I887" s="230">
        <v>2</v>
      </c>
      <c r="J887" s="230" t="s">
        <v>2122</v>
      </c>
      <c r="K887" s="222">
        <v>1427.49</v>
      </c>
      <c r="L887" s="222">
        <v>1303.4000000000001</v>
      </c>
      <c r="M887" s="222">
        <v>2144970.48</v>
      </c>
      <c r="N887" s="222">
        <v>2144970.48</v>
      </c>
      <c r="O887" s="222">
        <v>0</v>
      </c>
      <c r="P887" s="222">
        <v>0</v>
      </c>
      <c r="Q887" s="222">
        <v>0</v>
      </c>
      <c r="R887" s="372">
        <v>44927</v>
      </c>
      <c r="S887" s="372">
        <v>45291</v>
      </c>
      <c r="U887" s="373"/>
    </row>
    <row r="888" spans="1:21" ht="20.25" x14ac:dyDescent="0.3">
      <c r="A888" s="230">
        <v>858</v>
      </c>
      <c r="B888" s="229" t="s">
        <v>2666</v>
      </c>
      <c r="C888" s="230">
        <v>39155</v>
      </c>
      <c r="D888" s="230" t="s">
        <v>1896</v>
      </c>
      <c r="E888" s="230">
        <v>1960</v>
      </c>
      <c r="F888" s="230" t="s">
        <v>2122</v>
      </c>
      <c r="G888" s="371" t="s">
        <v>2089</v>
      </c>
      <c r="H888" s="230">
        <v>4</v>
      </c>
      <c r="I888" s="230">
        <v>3</v>
      </c>
      <c r="J888" s="230" t="s">
        <v>2122</v>
      </c>
      <c r="K888" s="222">
        <v>5197.3999999999996</v>
      </c>
      <c r="L888" s="222">
        <v>2444.96</v>
      </c>
      <c r="M888" s="222">
        <v>4524067.21</v>
      </c>
      <c r="N888" s="222">
        <v>4524067.21</v>
      </c>
      <c r="O888" s="222">
        <v>0</v>
      </c>
      <c r="P888" s="222">
        <v>0</v>
      </c>
      <c r="Q888" s="222">
        <v>0</v>
      </c>
      <c r="R888" s="372">
        <v>44927</v>
      </c>
      <c r="S888" s="372">
        <v>45291</v>
      </c>
      <c r="U888" s="373"/>
    </row>
    <row r="889" spans="1:21" ht="20.25" x14ac:dyDescent="0.3">
      <c r="A889" s="230">
        <v>859</v>
      </c>
      <c r="B889" s="229" t="s">
        <v>2667</v>
      </c>
      <c r="C889" s="230">
        <v>39156</v>
      </c>
      <c r="D889" s="230" t="s">
        <v>1896</v>
      </c>
      <c r="E889" s="230">
        <v>1956</v>
      </c>
      <c r="F889" s="230" t="s">
        <v>2122</v>
      </c>
      <c r="G889" s="371" t="s">
        <v>2089</v>
      </c>
      <c r="H889" s="230">
        <v>4</v>
      </c>
      <c r="I889" s="230">
        <v>2</v>
      </c>
      <c r="J889" s="230" t="s">
        <v>2122</v>
      </c>
      <c r="K889" s="222">
        <v>1941.6</v>
      </c>
      <c r="L889" s="222">
        <v>1736</v>
      </c>
      <c r="M889" s="222">
        <v>3761715.4400000004</v>
      </c>
      <c r="N889" s="222">
        <v>3761715.4400000004</v>
      </c>
      <c r="O889" s="222">
        <v>0</v>
      </c>
      <c r="P889" s="222">
        <v>0</v>
      </c>
      <c r="Q889" s="222">
        <v>0</v>
      </c>
      <c r="R889" s="372">
        <v>44927</v>
      </c>
      <c r="S889" s="372">
        <v>45291</v>
      </c>
      <c r="U889" s="373"/>
    </row>
    <row r="890" spans="1:21" ht="20.25" x14ac:dyDescent="0.3">
      <c r="A890" s="230">
        <v>860</v>
      </c>
      <c r="B890" s="229" t="s">
        <v>2668</v>
      </c>
      <c r="C890" s="230">
        <v>39157</v>
      </c>
      <c r="D890" s="230" t="s">
        <v>1896</v>
      </c>
      <c r="E890" s="230">
        <v>1957</v>
      </c>
      <c r="F890" s="230" t="s">
        <v>2122</v>
      </c>
      <c r="G890" s="371" t="s">
        <v>2089</v>
      </c>
      <c r="H890" s="230">
        <v>4</v>
      </c>
      <c r="I890" s="230">
        <v>3</v>
      </c>
      <c r="J890" s="230" t="s">
        <v>2122</v>
      </c>
      <c r="K890" s="222">
        <v>4249.2</v>
      </c>
      <c r="L890" s="222">
        <v>2123.23</v>
      </c>
      <c r="M890" s="222">
        <v>3691126.33</v>
      </c>
      <c r="N890" s="222">
        <v>3691126.33</v>
      </c>
      <c r="O890" s="222">
        <v>0</v>
      </c>
      <c r="P890" s="222">
        <v>0</v>
      </c>
      <c r="Q890" s="222">
        <v>0</v>
      </c>
      <c r="R890" s="372">
        <v>44927</v>
      </c>
      <c r="S890" s="372">
        <v>45291</v>
      </c>
      <c r="U890" s="373"/>
    </row>
    <row r="891" spans="1:21" ht="20.25" x14ac:dyDescent="0.25">
      <c r="A891" s="272" t="s">
        <v>22</v>
      </c>
      <c r="B891" s="272"/>
      <c r="C891" s="263" t="s">
        <v>172</v>
      </c>
      <c r="D891" s="263" t="s">
        <v>172</v>
      </c>
      <c r="E891" s="263" t="s">
        <v>172</v>
      </c>
      <c r="F891" s="263" t="s">
        <v>172</v>
      </c>
      <c r="G891" s="263" t="s">
        <v>172</v>
      </c>
      <c r="H891" s="263" t="s">
        <v>172</v>
      </c>
      <c r="I891" s="263" t="s">
        <v>172</v>
      </c>
      <c r="J891" s="220">
        <v>0</v>
      </c>
      <c r="K891" s="220">
        <v>89725.23</v>
      </c>
      <c r="L891" s="220">
        <v>66017.749999999985</v>
      </c>
      <c r="M891" s="220">
        <v>68577108.969999999</v>
      </c>
      <c r="N891" s="220">
        <v>68577108.969999999</v>
      </c>
      <c r="O891" s="220">
        <v>0</v>
      </c>
      <c r="P891" s="220">
        <v>0</v>
      </c>
      <c r="Q891" s="220">
        <v>0</v>
      </c>
      <c r="R891" s="263" t="s">
        <v>172</v>
      </c>
      <c r="S891" s="263" t="s">
        <v>172</v>
      </c>
      <c r="U891" s="373"/>
    </row>
    <row r="892" spans="1:21" ht="20.25" x14ac:dyDescent="0.3">
      <c r="A892" s="404" t="s">
        <v>2459</v>
      </c>
      <c r="B892" s="404"/>
      <c r="C892" s="404"/>
      <c r="D892" s="404"/>
      <c r="E892" s="404"/>
      <c r="F892" s="404"/>
      <c r="G892" s="404"/>
      <c r="H892" s="404"/>
      <c r="I892" s="404"/>
      <c r="J892" s="404"/>
      <c r="K892" s="404"/>
      <c r="L892" s="404"/>
      <c r="M892" s="404"/>
      <c r="N892" s="404"/>
      <c r="O892" s="404"/>
      <c r="P892" s="404"/>
      <c r="Q892" s="404"/>
      <c r="R892" s="404"/>
      <c r="S892" s="404"/>
      <c r="U892" s="373"/>
    </row>
    <row r="893" spans="1:21" ht="20.25" x14ac:dyDescent="0.3">
      <c r="A893" s="230">
        <v>861</v>
      </c>
      <c r="B893" s="225" t="s">
        <v>1587</v>
      </c>
      <c r="C893" s="230">
        <v>56279</v>
      </c>
      <c r="D893" s="230" t="s">
        <v>1896</v>
      </c>
      <c r="E893" s="230">
        <v>1967</v>
      </c>
      <c r="F893" s="230" t="s">
        <v>2122</v>
      </c>
      <c r="G893" s="371" t="s">
        <v>2121</v>
      </c>
      <c r="H893" s="230">
        <v>4</v>
      </c>
      <c r="I893" s="230">
        <v>4</v>
      </c>
      <c r="J893" s="230" t="s">
        <v>2122</v>
      </c>
      <c r="K893" s="222">
        <v>2944.8</v>
      </c>
      <c r="L893" s="222">
        <v>2704.8</v>
      </c>
      <c r="M893" s="222">
        <v>2923635.9499999997</v>
      </c>
      <c r="N893" s="222">
        <v>2923635.9499999997</v>
      </c>
      <c r="O893" s="222">
        <v>0</v>
      </c>
      <c r="P893" s="222">
        <v>0</v>
      </c>
      <c r="Q893" s="222">
        <v>0</v>
      </c>
      <c r="R893" s="372">
        <v>44927</v>
      </c>
      <c r="S893" s="372">
        <v>45291</v>
      </c>
      <c r="U893" s="373"/>
    </row>
    <row r="894" spans="1:21" ht="20.25" x14ac:dyDescent="0.3">
      <c r="A894" s="230">
        <v>862</v>
      </c>
      <c r="B894" s="225" t="s">
        <v>1588</v>
      </c>
      <c r="C894" s="230">
        <v>56280</v>
      </c>
      <c r="D894" s="230" t="s">
        <v>1896</v>
      </c>
      <c r="E894" s="230">
        <v>1980</v>
      </c>
      <c r="F894" s="230" t="s">
        <v>2122</v>
      </c>
      <c r="G894" s="371" t="s">
        <v>2121</v>
      </c>
      <c r="H894" s="230">
        <v>4</v>
      </c>
      <c r="I894" s="230">
        <v>4</v>
      </c>
      <c r="J894" s="230" t="s">
        <v>2122</v>
      </c>
      <c r="K894" s="222">
        <v>2943.2</v>
      </c>
      <c r="L894" s="222">
        <v>2704.8</v>
      </c>
      <c r="M894" s="222">
        <v>2989920.55</v>
      </c>
      <c r="N894" s="222">
        <v>2989920.55</v>
      </c>
      <c r="O894" s="222">
        <v>0</v>
      </c>
      <c r="P894" s="222">
        <v>0</v>
      </c>
      <c r="Q894" s="222">
        <v>0</v>
      </c>
      <c r="R894" s="372">
        <v>44927</v>
      </c>
      <c r="S894" s="372">
        <v>45291</v>
      </c>
      <c r="U894" s="373"/>
    </row>
    <row r="895" spans="1:21" ht="20.25" x14ac:dyDescent="0.3">
      <c r="A895" s="230">
        <v>863</v>
      </c>
      <c r="B895" s="225" t="s">
        <v>1589</v>
      </c>
      <c r="C895" s="230">
        <v>56282</v>
      </c>
      <c r="D895" s="230" t="s">
        <v>1896</v>
      </c>
      <c r="E895" s="230">
        <v>1969</v>
      </c>
      <c r="F895" s="230" t="s">
        <v>2122</v>
      </c>
      <c r="G895" s="371" t="s">
        <v>2120</v>
      </c>
      <c r="H895" s="230">
        <v>5</v>
      </c>
      <c r="I895" s="230">
        <v>4</v>
      </c>
      <c r="J895" s="230" t="s">
        <v>2122</v>
      </c>
      <c r="K895" s="222">
        <v>4056</v>
      </c>
      <c r="L895" s="222">
        <v>3754</v>
      </c>
      <c r="M895" s="222">
        <v>209828.04</v>
      </c>
      <c r="N895" s="222">
        <v>209828.04</v>
      </c>
      <c r="O895" s="222">
        <v>0</v>
      </c>
      <c r="P895" s="222">
        <v>0</v>
      </c>
      <c r="Q895" s="222">
        <v>0</v>
      </c>
      <c r="R895" s="372">
        <v>44927</v>
      </c>
      <c r="S895" s="372">
        <v>45291</v>
      </c>
      <c r="U895" s="373"/>
    </row>
    <row r="896" spans="1:21" ht="20.25" x14ac:dyDescent="0.25">
      <c r="A896" s="272" t="s">
        <v>34</v>
      </c>
      <c r="B896" s="272"/>
      <c r="C896" s="263" t="s">
        <v>172</v>
      </c>
      <c r="D896" s="263" t="s">
        <v>172</v>
      </c>
      <c r="E896" s="263" t="s">
        <v>172</v>
      </c>
      <c r="F896" s="263" t="s">
        <v>172</v>
      </c>
      <c r="G896" s="263" t="s">
        <v>172</v>
      </c>
      <c r="H896" s="263" t="s">
        <v>172</v>
      </c>
      <c r="I896" s="263" t="s">
        <v>172</v>
      </c>
      <c r="J896" s="220">
        <v>0</v>
      </c>
      <c r="K896" s="220">
        <v>9944</v>
      </c>
      <c r="L896" s="220">
        <v>9163.6</v>
      </c>
      <c r="M896" s="220">
        <v>6123384.54</v>
      </c>
      <c r="N896" s="220">
        <v>6123384.54</v>
      </c>
      <c r="O896" s="220">
        <v>0</v>
      </c>
      <c r="P896" s="220">
        <v>0</v>
      </c>
      <c r="Q896" s="220">
        <v>0</v>
      </c>
      <c r="R896" s="263" t="s">
        <v>172</v>
      </c>
      <c r="S896" s="263" t="s">
        <v>172</v>
      </c>
      <c r="U896" s="373"/>
    </row>
    <row r="897" spans="1:21" ht="20.25" x14ac:dyDescent="0.3">
      <c r="A897" s="404" t="s">
        <v>2460</v>
      </c>
      <c r="B897" s="404"/>
      <c r="C897" s="404"/>
      <c r="D897" s="404"/>
      <c r="E897" s="404"/>
      <c r="F897" s="404"/>
      <c r="G897" s="404"/>
      <c r="H897" s="404"/>
      <c r="I897" s="404"/>
      <c r="J897" s="404"/>
      <c r="K897" s="404"/>
      <c r="L897" s="404"/>
      <c r="M897" s="404"/>
      <c r="N897" s="404"/>
      <c r="O897" s="404"/>
      <c r="P897" s="404"/>
      <c r="Q897" s="404"/>
      <c r="R897" s="404"/>
      <c r="S897" s="404"/>
      <c r="U897" s="373"/>
    </row>
    <row r="898" spans="1:21" ht="20.25" x14ac:dyDescent="0.3">
      <c r="A898" s="404" t="s">
        <v>2461</v>
      </c>
      <c r="B898" s="404"/>
      <c r="C898" s="404"/>
      <c r="D898" s="404"/>
      <c r="E898" s="404"/>
      <c r="F898" s="404"/>
      <c r="G898" s="404"/>
      <c r="H898" s="404"/>
      <c r="I898" s="404"/>
      <c r="J898" s="404"/>
      <c r="K898" s="404"/>
      <c r="L898" s="404"/>
      <c r="M898" s="404"/>
      <c r="N898" s="404"/>
      <c r="O898" s="404"/>
      <c r="P898" s="404"/>
      <c r="Q898" s="404"/>
      <c r="R898" s="404"/>
      <c r="S898" s="404"/>
      <c r="U898" s="373"/>
    </row>
    <row r="899" spans="1:21" ht="20.25" x14ac:dyDescent="0.3">
      <c r="A899" s="230">
        <v>864</v>
      </c>
      <c r="B899" s="225" t="s">
        <v>613</v>
      </c>
      <c r="C899" s="230">
        <v>41010</v>
      </c>
      <c r="D899" s="230" t="s">
        <v>1896</v>
      </c>
      <c r="E899" s="230">
        <v>1995</v>
      </c>
      <c r="F899" s="230" t="s">
        <v>2122</v>
      </c>
      <c r="G899" s="371" t="s">
        <v>2088</v>
      </c>
      <c r="H899" s="230">
        <v>2</v>
      </c>
      <c r="I899" s="230">
        <v>2</v>
      </c>
      <c r="J899" s="230" t="s">
        <v>2122</v>
      </c>
      <c r="K899" s="222">
        <v>704.94</v>
      </c>
      <c r="L899" s="222">
        <v>641.68999999999994</v>
      </c>
      <c r="M899" s="222">
        <v>1117940.54</v>
      </c>
      <c r="N899" s="222">
        <v>1117940.54</v>
      </c>
      <c r="O899" s="222">
        <v>0</v>
      </c>
      <c r="P899" s="222">
        <v>0</v>
      </c>
      <c r="Q899" s="222">
        <v>0</v>
      </c>
      <c r="R899" s="372">
        <v>44927</v>
      </c>
      <c r="S899" s="372">
        <v>45291</v>
      </c>
      <c r="U899" s="373"/>
    </row>
    <row r="900" spans="1:21" ht="20.25" x14ac:dyDescent="0.25">
      <c r="A900" s="231" t="s">
        <v>22</v>
      </c>
      <c r="B900" s="231"/>
      <c r="C900" s="263" t="s">
        <v>172</v>
      </c>
      <c r="D900" s="263" t="s">
        <v>172</v>
      </c>
      <c r="E900" s="263" t="s">
        <v>172</v>
      </c>
      <c r="F900" s="263" t="s">
        <v>172</v>
      </c>
      <c r="G900" s="263" t="s">
        <v>172</v>
      </c>
      <c r="H900" s="263" t="s">
        <v>172</v>
      </c>
      <c r="I900" s="263" t="s">
        <v>172</v>
      </c>
      <c r="J900" s="220">
        <v>0</v>
      </c>
      <c r="K900" s="220">
        <v>704.94</v>
      </c>
      <c r="L900" s="220">
        <v>641.68999999999994</v>
      </c>
      <c r="M900" s="220">
        <v>1117940.54</v>
      </c>
      <c r="N900" s="220">
        <v>1117940.54</v>
      </c>
      <c r="O900" s="220">
        <v>0</v>
      </c>
      <c r="P900" s="220">
        <v>0</v>
      </c>
      <c r="Q900" s="220">
        <v>0</v>
      </c>
      <c r="R900" s="263" t="s">
        <v>172</v>
      </c>
      <c r="S900" s="263" t="s">
        <v>172</v>
      </c>
      <c r="U900" s="373"/>
    </row>
    <row r="901" spans="1:21" ht="20.25" x14ac:dyDescent="0.25">
      <c r="A901" s="272" t="s">
        <v>34</v>
      </c>
      <c r="B901" s="272"/>
      <c r="C901" s="263" t="s">
        <v>172</v>
      </c>
      <c r="D901" s="263" t="s">
        <v>172</v>
      </c>
      <c r="E901" s="263" t="s">
        <v>172</v>
      </c>
      <c r="F901" s="263" t="s">
        <v>172</v>
      </c>
      <c r="G901" s="263" t="s">
        <v>172</v>
      </c>
      <c r="H901" s="263" t="s">
        <v>172</v>
      </c>
      <c r="I901" s="263" t="s">
        <v>172</v>
      </c>
      <c r="J901" s="220">
        <v>0</v>
      </c>
      <c r="K901" s="220">
        <v>704.94</v>
      </c>
      <c r="L901" s="220">
        <v>641.68999999999994</v>
      </c>
      <c r="M901" s="220">
        <v>1117940.54</v>
      </c>
      <c r="N901" s="220">
        <v>1117940.54</v>
      </c>
      <c r="O901" s="220">
        <v>0</v>
      </c>
      <c r="P901" s="220">
        <v>0</v>
      </c>
      <c r="Q901" s="220">
        <v>0</v>
      </c>
      <c r="R901" s="263" t="s">
        <v>172</v>
      </c>
      <c r="S901" s="263" t="s">
        <v>172</v>
      </c>
      <c r="U901" s="373"/>
    </row>
    <row r="902" spans="1:21" ht="20.25" x14ac:dyDescent="0.3">
      <c r="A902" s="404" t="s">
        <v>2462</v>
      </c>
      <c r="B902" s="404"/>
      <c r="C902" s="404"/>
      <c r="D902" s="404"/>
      <c r="E902" s="404"/>
      <c r="F902" s="404"/>
      <c r="G902" s="404"/>
      <c r="H902" s="404"/>
      <c r="I902" s="404"/>
      <c r="J902" s="404"/>
      <c r="K902" s="404"/>
      <c r="L902" s="404"/>
      <c r="M902" s="404"/>
      <c r="N902" s="404"/>
      <c r="O902" s="404"/>
      <c r="P902" s="404"/>
      <c r="Q902" s="404"/>
      <c r="R902" s="404"/>
      <c r="S902" s="404"/>
      <c r="U902" s="373"/>
    </row>
    <row r="903" spans="1:21" ht="20.25" x14ac:dyDescent="0.3">
      <c r="A903" s="404" t="s">
        <v>2463</v>
      </c>
      <c r="B903" s="404"/>
      <c r="C903" s="404"/>
      <c r="D903" s="404"/>
      <c r="E903" s="404"/>
      <c r="F903" s="404"/>
      <c r="G903" s="404"/>
      <c r="H903" s="404"/>
      <c r="I903" s="404"/>
      <c r="J903" s="404"/>
      <c r="K903" s="404"/>
      <c r="L903" s="404"/>
      <c r="M903" s="404"/>
      <c r="N903" s="404"/>
      <c r="O903" s="404"/>
      <c r="P903" s="404"/>
      <c r="Q903" s="404"/>
      <c r="R903" s="404"/>
      <c r="S903" s="404"/>
      <c r="U903" s="373"/>
    </row>
    <row r="904" spans="1:21" ht="20.25" x14ac:dyDescent="0.3">
      <c r="A904" s="279">
        <v>865</v>
      </c>
      <c r="B904" s="231" t="s">
        <v>1770</v>
      </c>
      <c r="C904" s="230">
        <v>41406</v>
      </c>
      <c r="D904" s="230" t="s">
        <v>1896</v>
      </c>
      <c r="E904" s="230">
        <v>1963</v>
      </c>
      <c r="F904" s="230" t="s">
        <v>2122</v>
      </c>
      <c r="G904" s="371" t="s">
        <v>2089</v>
      </c>
      <c r="H904" s="230">
        <v>3</v>
      </c>
      <c r="I904" s="230">
        <v>2</v>
      </c>
      <c r="J904" s="230" t="s">
        <v>2122</v>
      </c>
      <c r="K904" s="222">
        <v>1693.8</v>
      </c>
      <c r="L904" s="222">
        <v>940.6</v>
      </c>
      <c r="M904" s="222">
        <v>1661643.19</v>
      </c>
      <c r="N904" s="222">
        <v>1661643.19</v>
      </c>
      <c r="O904" s="222">
        <v>0</v>
      </c>
      <c r="P904" s="222">
        <v>0</v>
      </c>
      <c r="Q904" s="222">
        <v>0</v>
      </c>
      <c r="R904" s="372">
        <v>44927</v>
      </c>
      <c r="S904" s="372">
        <v>45291</v>
      </c>
      <c r="U904" s="373"/>
    </row>
    <row r="905" spans="1:21" ht="20.25" x14ac:dyDescent="0.3">
      <c r="A905" s="279">
        <v>866</v>
      </c>
      <c r="B905" s="231" t="s">
        <v>1883</v>
      </c>
      <c r="C905" s="230">
        <v>41389</v>
      </c>
      <c r="D905" s="230" t="s">
        <v>1896</v>
      </c>
      <c r="E905" s="230">
        <v>1975</v>
      </c>
      <c r="F905" s="230" t="s">
        <v>2122</v>
      </c>
      <c r="G905" s="371" t="s">
        <v>2088</v>
      </c>
      <c r="H905" s="230">
        <v>5</v>
      </c>
      <c r="I905" s="230">
        <v>2</v>
      </c>
      <c r="J905" s="230" t="s">
        <v>2122</v>
      </c>
      <c r="K905" s="222">
        <v>2328.59</v>
      </c>
      <c r="L905" s="222">
        <v>1463.5</v>
      </c>
      <c r="M905" s="222">
        <v>3112817.96</v>
      </c>
      <c r="N905" s="222">
        <v>3112817.96</v>
      </c>
      <c r="O905" s="222">
        <v>0</v>
      </c>
      <c r="P905" s="222">
        <v>0</v>
      </c>
      <c r="Q905" s="222">
        <v>0</v>
      </c>
      <c r="R905" s="372">
        <v>44927</v>
      </c>
      <c r="S905" s="372">
        <v>45291</v>
      </c>
      <c r="U905" s="373"/>
    </row>
    <row r="906" spans="1:21" ht="20.25" x14ac:dyDescent="0.3">
      <c r="A906" s="279">
        <v>867</v>
      </c>
      <c r="B906" s="231" t="s">
        <v>2167</v>
      </c>
      <c r="C906" s="230">
        <v>41330</v>
      </c>
      <c r="D906" s="230" t="s">
        <v>1896</v>
      </c>
      <c r="E906" s="230">
        <v>1970</v>
      </c>
      <c r="F906" s="230" t="s">
        <v>2122</v>
      </c>
      <c r="G906" s="371" t="s">
        <v>2088</v>
      </c>
      <c r="H906" s="230">
        <v>5</v>
      </c>
      <c r="I906" s="230">
        <v>4</v>
      </c>
      <c r="J906" s="230" t="s">
        <v>2122</v>
      </c>
      <c r="K906" s="222">
        <v>5908.9</v>
      </c>
      <c r="L906" s="222">
        <v>3846.57</v>
      </c>
      <c r="M906" s="222">
        <v>6237813.6200000001</v>
      </c>
      <c r="N906" s="222">
        <v>6237813.6200000001</v>
      </c>
      <c r="O906" s="222">
        <v>0</v>
      </c>
      <c r="P906" s="222">
        <v>0</v>
      </c>
      <c r="Q906" s="222">
        <v>0</v>
      </c>
      <c r="R906" s="372">
        <v>44927</v>
      </c>
      <c r="S906" s="372">
        <v>45291</v>
      </c>
      <c r="U906" s="373"/>
    </row>
    <row r="907" spans="1:21" ht="20.25" x14ac:dyDescent="0.3">
      <c r="A907" s="279">
        <v>868</v>
      </c>
      <c r="B907" s="225" t="s">
        <v>1080</v>
      </c>
      <c r="C907" s="230">
        <v>41332</v>
      </c>
      <c r="D907" s="230" t="s">
        <v>1896</v>
      </c>
      <c r="E907" s="230">
        <v>1969</v>
      </c>
      <c r="F907" s="230" t="s">
        <v>2122</v>
      </c>
      <c r="G907" s="371" t="s">
        <v>2088</v>
      </c>
      <c r="H907" s="230">
        <v>5</v>
      </c>
      <c r="I907" s="230">
        <v>4</v>
      </c>
      <c r="J907" s="230" t="s">
        <v>2122</v>
      </c>
      <c r="K907" s="222">
        <v>5919.28</v>
      </c>
      <c r="L907" s="222">
        <v>3947.87</v>
      </c>
      <c r="M907" s="222">
        <v>67920.84</v>
      </c>
      <c r="N907" s="222">
        <v>67920.84</v>
      </c>
      <c r="O907" s="222">
        <v>0</v>
      </c>
      <c r="P907" s="222">
        <v>0</v>
      </c>
      <c r="Q907" s="222">
        <v>0</v>
      </c>
      <c r="R907" s="372">
        <v>44927</v>
      </c>
      <c r="S907" s="372">
        <v>45291</v>
      </c>
      <c r="U907" s="373"/>
    </row>
    <row r="908" spans="1:21" ht="20.25" x14ac:dyDescent="0.3">
      <c r="A908" s="279">
        <v>869</v>
      </c>
      <c r="B908" s="225" t="s">
        <v>1084</v>
      </c>
      <c r="C908" s="230">
        <v>41385</v>
      </c>
      <c r="D908" s="230" t="s">
        <v>1896</v>
      </c>
      <c r="E908" s="230">
        <v>1968</v>
      </c>
      <c r="F908" s="230" t="s">
        <v>2122</v>
      </c>
      <c r="G908" s="371" t="s">
        <v>2089</v>
      </c>
      <c r="H908" s="230">
        <v>5</v>
      </c>
      <c r="I908" s="230">
        <v>4</v>
      </c>
      <c r="J908" s="230" t="s">
        <v>2122</v>
      </c>
      <c r="K908" s="222">
        <v>4236.4799999999996</v>
      </c>
      <c r="L908" s="222">
        <v>3491.14</v>
      </c>
      <c r="M908" s="222">
        <v>61690.13</v>
      </c>
      <c r="N908" s="222">
        <v>61690.13</v>
      </c>
      <c r="O908" s="222">
        <v>0</v>
      </c>
      <c r="P908" s="222">
        <v>0</v>
      </c>
      <c r="Q908" s="222">
        <v>0</v>
      </c>
      <c r="R908" s="372">
        <v>44927</v>
      </c>
      <c r="S908" s="372">
        <v>45291</v>
      </c>
      <c r="U908" s="373"/>
    </row>
    <row r="909" spans="1:21" ht="20.25" x14ac:dyDescent="0.3">
      <c r="A909" s="279">
        <v>870</v>
      </c>
      <c r="B909" s="225" t="s">
        <v>1085</v>
      </c>
      <c r="C909" s="230">
        <v>41386</v>
      </c>
      <c r="D909" s="230" t="s">
        <v>1896</v>
      </c>
      <c r="E909" s="230">
        <v>1974</v>
      </c>
      <c r="F909" s="230" t="s">
        <v>2122</v>
      </c>
      <c r="G909" s="371" t="s">
        <v>2089</v>
      </c>
      <c r="H909" s="230">
        <v>5</v>
      </c>
      <c r="I909" s="230">
        <v>4</v>
      </c>
      <c r="J909" s="230" t="s">
        <v>2122</v>
      </c>
      <c r="K909" s="222">
        <v>4096.82</v>
      </c>
      <c r="L909" s="222">
        <v>3327.59</v>
      </c>
      <c r="M909" s="222">
        <v>62510.69</v>
      </c>
      <c r="N909" s="222">
        <v>62510.69</v>
      </c>
      <c r="O909" s="222">
        <v>0</v>
      </c>
      <c r="P909" s="222">
        <v>0</v>
      </c>
      <c r="Q909" s="222">
        <v>0</v>
      </c>
      <c r="R909" s="372">
        <v>44927</v>
      </c>
      <c r="S909" s="372">
        <v>45291</v>
      </c>
      <c r="U909" s="373"/>
    </row>
    <row r="910" spans="1:21" ht="20.25" x14ac:dyDescent="0.3">
      <c r="A910" s="279">
        <v>871</v>
      </c>
      <c r="B910" s="225" t="s">
        <v>1086</v>
      </c>
      <c r="C910" s="230">
        <v>41387</v>
      </c>
      <c r="D910" s="230" t="s">
        <v>1896</v>
      </c>
      <c r="E910" s="230">
        <v>1969</v>
      </c>
      <c r="F910" s="230" t="s">
        <v>2122</v>
      </c>
      <c r="G910" s="371" t="s">
        <v>2089</v>
      </c>
      <c r="H910" s="230">
        <v>5</v>
      </c>
      <c r="I910" s="230">
        <v>4</v>
      </c>
      <c r="J910" s="230" t="s">
        <v>2122</v>
      </c>
      <c r="K910" s="222">
        <v>5267.31</v>
      </c>
      <c r="L910" s="222">
        <v>3383.29</v>
      </c>
      <c r="M910" s="222">
        <v>62767.37</v>
      </c>
      <c r="N910" s="222">
        <v>62767.37</v>
      </c>
      <c r="O910" s="222">
        <v>0</v>
      </c>
      <c r="P910" s="222">
        <v>0</v>
      </c>
      <c r="Q910" s="222">
        <v>0</v>
      </c>
      <c r="R910" s="372">
        <v>44927</v>
      </c>
      <c r="S910" s="372">
        <v>45291</v>
      </c>
      <c r="U910" s="373"/>
    </row>
    <row r="911" spans="1:21" ht="20.25" x14ac:dyDescent="0.25">
      <c r="A911" s="231" t="s">
        <v>22</v>
      </c>
      <c r="B911" s="231"/>
      <c r="C911" s="263" t="s">
        <v>172</v>
      </c>
      <c r="D911" s="263" t="s">
        <v>172</v>
      </c>
      <c r="E911" s="263" t="s">
        <v>172</v>
      </c>
      <c r="F911" s="263" t="s">
        <v>172</v>
      </c>
      <c r="G911" s="263" t="s">
        <v>172</v>
      </c>
      <c r="H911" s="263" t="s">
        <v>172</v>
      </c>
      <c r="I911" s="263" t="s">
        <v>172</v>
      </c>
      <c r="J911" s="220">
        <v>0</v>
      </c>
      <c r="K911" s="220">
        <v>29451.18</v>
      </c>
      <c r="L911" s="220">
        <v>20400.560000000001</v>
      </c>
      <c r="M911" s="220">
        <v>11267163.799999999</v>
      </c>
      <c r="N911" s="220">
        <v>11267163.799999999</v>
      </c>
      <c r="O911" s="220">
        <v>0</v>
      </c>
      <c r="P911" s="220">
        <v>0</v>
      </c>
      <c r="Q911" s="220">
        <v>0</v>
      </c>
      <c r="R911" s="263" t="s">
        <v>172</v>
      </c>
      <c r="S911" s="263" t="s">
        <v>172</v>
      </c>
      <c r="U911" s="373"/>
    </row>
    <row r="912" spans="1:21" ht="20.25" x14ac:dyDescent="0.25">
      <c r="A912" s="272" t="s">
        <v>34</v>
      </c>
      <c r="B912" s="272"/>
      <c r="C912" s="263" t="s">
        <v>172</v>
      </c>
      <c r="D912" s="263" t="s">
        <v>172</v>
      </c>
      <c r="E912" s="263" t="s">
        <v>172</v>
      </c>
      <c r="F912" s="263" t="s">
        <v>172</v>
      </c>
      <c r="G912" s="263" t="s">
        <v>172</v>
      </c>
      <c r="H912" s="263" t="s">
        <v>172</v>
      </c>
      <c r="I912" s="263" t="s">
        <v>172</v>
      </c>
      <c r="J912" s="220">
        <v>0</v>
      </c>
      <c r="K912" s="220">
        <v>29451.18</v>
      </c>
      <c r="L912" s="220">
        <v>20400.560000000001</v>
      </c>
      <c r="M912" s="220">
        <v>11267163.799999999</v>
      </c>
      <c r="N912" s="220">
        <v>11267163.799999999</v>
      </c>
      <c r="O912" s="220">
        <v>0</v>
      </c>
      <c r="P912" s="220">
        <v>0</v>
      </c>
      <c r="Q912" s="220">
        <v>0</v>
      </c>
      <c r="R912" s="263" t="s">
        <v>172</v>
      </c>
      <c r="S912" s="263" t="s">
        <v>172</v>
      </c>
      <c r="U912" s="373"/>
    </row>
    <row r="913" spans="1:21" ht="20.25" x14ac:dyDescent="0.3">
      <c r="A913" s="404" t="s">
        <v>2464</v>
      </c>
      <c r="B913" s="404"/>
      <c r="C913" s="404"/>
      <c r="D913" s="404"/>
      <c r="E913" s="404"/>
      <c r="F913" s="404"/>
      <c r="G913" s="404"/>
      <c r="H913" s="404"/>
      <c r="I913" s="404"/>
      <c r="J913" s="404"/>
      <c r="K913" s="404"/>
      <c r="L913" s="404"/>
      <c r="M913" s="404"/>
      <c r="N913" s="404"/>
      <c r="O913" s="404"/>
      <c r="P913" s="404"/>
      <c r="Q913" s="404"/>
      <c r="R913" s="404"/>
      <c r="S913" s="404"/>
      <c r="U913" s="373"/>
    </row>
    <row r="914" spans="1:21" ht="20.25" x14ac:dyDescent="0.3">
      <c r="A914" s="404" t="s">
        <v>2465</v>
      </c>
      <c r="B914" s="404"/>
      <c r="C914" s="404"/>
      <c r="D914" s="404"/>
      <c r="E914" s="404"/>
      <c r="F914" s="404"/>
      <c r="G914" s="404"/>
      <c r="H914" s="404"/>
      <c r="I914" s="404"/>
      <c r="J914" s="404"/>
      <c r="K914" s="404"/>
      <c r="L914" s="404"/>
      <c r="M914" s="404"/>
      <c r="N914" s="404"/>
      <c r="O914" s="404"/>
      <c r="P914" s="404"/>
      <c r="Q914" s="404"/>
      <c r="R914" s="404"/>
      <c r="S914" s="404"/>
      <c r="U914" s="373"/>
    </row>
    <row r="915" spans="1:21" ht="20.25" x14ac:dyDescent="0.3">
      <c r="A915" s="230">
        <v>872</v>
      </c>
      <c r="B915" s="225" t="s">
        <v>3396</v>
      </c>
      <c r="C915" s="230">
        <v>41052</v>
      </c>
      <c r="D915" s="230" t="s">
        <v>1896</v>
      </c>
      <c r="E915" s="230">
        <v>1981</v>
      </c>
      <c r="F915" s="230" t="s">
        <v>2122</v>
      </c>
      <c r="G915" s="371" t="s">
        <v>2089</v>
      </c>
      <c r="H915" s="230">
        <v>5</v>
      </c>
      <c r="I915" s="230">
        <v>6</v>
      </c>
      <c r="J915" s="230" t="s">
        <v>2122</v>
      </c>
      <c r="K915" s="222">
        <v>5910.85</v>
      </c>
      <c r="L915" s="222">
        <v>5137.6000000000004</v>
      </c>
      <c r="M915" s="222">
        <v>9178086.3499999996</v>
      </c>
      <c r="N915" s="222">
        <v>9178086.3499999996</v>
      </c>
      <c r="O915" s="222">
        <v>0</v>
      </c>
      <c r="P915" s="222">
        <v>0</v>
      </c>
      <c r="Q915" s="222">
        <v>0</v>
      </c>
      <c r="R915" s="372">
        <v>44927</v>
      </c>
      <c r="S915" s="372">
        <v>45291</v>
      </c>
      <c r="U915" s="373"/>
    </row>
    <row r="916" spans="1:21" ht="20.25" x14ac:dyDescent="0.3">
      <c r="A916" s="230">
        <v>873</v>
      </c>
      <c r="B916" s="225" t="s">
        <v>1065</v>
      </c>
      <c r="C916" s="230">
        <v>46233</v>
      </c>
      <c r="D916" s="230" t="s">
        <v>1896</v>
      </c>
      <c r="E916" s="230">
        <v>1973</v>
      </c>
      <c r="F916" s="230" t="s">
        <v>2122</v>
      </c>
      <c r="G916" s="371" t="s">
        <v>2099</v>
      </c>
      <c r="H916" s="230">
        <v>1</v>
      </c>
      <c r="I916" s="230">
        <v>1</v>
      </c>
      <c r="J916" s="230" t="s">
        <v>2122</v>
      </c>
      <c r="K916" s="222">
        <v>352.69</v>
      </c>
      <c r="L916" s="222">
        <v>252.2</v>
      </c>
      <c r="M916" s="222">
        <v>68422.13</v>
      </c>
      <c r="N916" s="222">
        <v>68422.13</v>
      </c>
      <c r="O916" s="222">
        <v>0</v>
      </c>
      <c r="P916" s="222">
        <v>0</v>
      </c>
      <c r="Q916" s="222">
        <v>0</v>
      </c>
      <c r="R916" s="372">
        <v>44927</v>
      </c>
      <c r="S916" s="372">
        <v>45291</v>
      </c>
      <c r="U916" s="373"/>
    </row>
    <row r="917" spans="1:21" ht="20.25" x14ac:dyDescent="0.3">
      <c r="A917" s="230">
        <v>874</v>
      </c>
      <c r="B917" s="229" t="s">
        <v>1066</v>
      </c>
      <c r="C917" s="230">
        <v>46234</v>
      </c>
      <c r="D917" s="230" t="s">
        <v>1896</v>
      </c>
      <c r="E917" s="230">
        <v>1973</v>
      </c>
      <c r="F917" s="230" t="s">
        <v>2122</v>
      </c>
      <c r="G917" s="371" t="s">
        <v>2099</v>
      </c>
      <c r="H917" s="230">
        <v>1</v>
      </c>
      <c r="I917" s="230">
        <v>1</v>
      </c>
      <c r="J917" s="230" t="s">
        <v>2122</v>
      </c>
      <c r="K917" s="222">
        <v>288.33999999999997</v>
      </c>
      <c r="L917" s="222">
        <v>288.33999999999997</v>
      </c>
      <c r="M917" s="222">
        <v>68422.13</v>
      </c>
      <c r="N917" s="222">
        <v>68422.13</v>
      </c>
      <c r="O917" s="222">
        <v>0</v>
      </c>
      <c r="P917" s="222">
        <v>0</v>
      </c>
      <c r="Q917" s="222">
        <v>0</v>
      </c>
      <c r="R917" s="372">
        <v>44927</v>
      </c>
      <c r="S917" s="372">
        <v>45291</v>
      </c>
      <c r="U917" s="373"/>
    </row>
    <row r="918" spans="1:21" ht="20.25" x14ac:dyDescent="0.3">
      <c r="A918" s="230">
        <v>875</v>
      </c>
      <c r="B918" s="229" t="s">
        <v>1067</v>
      </c>
      <c r="C918" s="230">
        <v>46235</v>
      </c>
      <c r="D918" s="230" t="s">
        <v>1896</v>
      </c>
      <c r="E918" s="230">
        <v>1972</v>
      </c>
      <c r="F918" s="230" t="s">
        <v>2122</v>
      </c>
      <c r="G918" s="371" t="s">
        <v>2099</v>
      </c>
      <c r="H918" s="230">
        <v>1</v>
      </c>
      <c r="I918" s="230">
        <v>1</v>
      </c>
      <c r="J918" s="230" t="s">
        <v>2122</v>
      </c>
      <c r="K918" s="222">
        <v>381.22</v>
      </c>
      <c r="L918" s="222">
        <v>162.19999999999999</v>
      </c>
      <c r="M918" s="222">
        <v>68422.13</v>
      </c>
      <c r="N918" s="222">
        <v>68422.13</v>
      </c>
      <c r="O918" s="222">
        <v>0</v>
      </c>
      <c r="P918" s="222">
        <v>0</v>
      </c>
      <c r="Q918" s="222">
        <v>0</v>
      </c>
      <c r="R918" s="372">
        <v>44927</v>
      </c>
      <c r="S918" s="372">
        <v>45291</v>
      </c>
      <c r="U918" s="373"/>
    </row>
    <row r="919" spans="1:21" ht="20.25" x14ac:dyDescent="0.25">
      <c r="A919" s="231" t="s">
        <v>22</v>
      </c>
      <c r="B919" s="231"/>
      <c r="C919" s="263" t="s">
        <v>172</v>
      </c>
      <c r="D919" s="263" t="s">
        <v>172</v>
      </c>
      <c r="E919" s="263" t="s">
        <v>172</v>
      </c>
      <c r="F919" s="263" t="s">
        <v>172</v>
      </c>
      <c r="G919" s="263" t="s">
        <v>172</v>
      </c>
      <c r="H919" s="263" t="s">
        <v>172</v>
      </c>
      <c r="I919" s="263" t="s">
        <v>172</v>
      </c>
      <c r="J919" s="220">
        <v>0</v>
      </c>
      <c r="K919" s="220">
        <v>6933.1</v>
      </c>
      <c r="L919" s="220">
        <v>5840.34</v>
      </c>
      <c r="M919" s="220">
        <v>9383352.7400000021</v>
      </c>
      <c r="N919" s="220">
        <v>9383352.7400000021</v>
      </c>
      <c r="O919" s="220">
        <v>0</v>
      </c>
      <c r="P919" s="220">
        <v>0</v>
      </c>
      <c r="Q919" s="220">
        <v>0</v>
      </c>
      <c r="R919" s="263" t="s">
        <v>172</v>
      </c>
      <c r="S919" s="263" t="s">
        <v>172</v>
      </c>
      <c r="U919" s="373"/>
    </row>
    <row r="920" spans="1:21" ht="20.25" x14ac:dyDescent="0.3">
      <c r="A920" s="404" t="s">
        <v>2466</v>
      </c>
      <c r="B920" s="404"/>
      <c r="C920" s="404"/>
      <c r="D920" s="404"/>
      <c r="E920" s="404"/>
      <c r="F920" s="404"/>
      <c r="G920" s="404"/>
      <c r="H920" s="404"/>
      <c r="I920" s="404"/>
      <c r="J920" s="404"/>
      <c r="K920" s="404"/>
      <c r="L920" s="404"/>
      <c r="M920" s="404"/>
      <c r="N920" s="404"/>
      <c r="O920" s="404"/>
      <c r="P920" s="404"/>
      <c r="Q920" s="404"/>
      <c r="R920" s="404"/>
      <c r="S920" s="404"/>
      <c r="U920" s="373"/>
    </row>
    <row r="921" spans="1:21" ht="20.25" x14ac:dyDescent="0.3">
      <c r="A921" s="230">
        <v>876</v>
      </c>
      <c r="B921" s="231" t="s">
        <v>626</v>
      </c>
      <c r="C921" s="230">
        <v>41221</v>
      </c>
      <c r="D921" s="230" t="s">
        <v>1896</v>
      </c>
      <c r="E921" s="230">
        <v>1976</v>
      </c>
      <c r="F921" s="230" t="s">
        <v>2122</v>
      </c>
      <c r="G921" s="371" t="s">
        <v>2094</v>
      </c>
      <c r="H921" s="230">
        <v>2</v>
      </c>
      <c r="I921" s="230">
        <v>3</v>
      </c>
      <c r="J921" s="230" t="s">
        <v>2122</v>
      </c>
      <c r="K921" s="222">
        <v>1634.79</v>
      </c>
      <c r="L921" s="222">
        <v>730.8</v>
      </c>
      <c r="M921" s="222">
        <v>1190218.3499999999</v>
      </c>
      <c r="N921" s="222">
        <v>1190218.3499999999</v>
      </c>
      <c r="O921" s="222">
        <v>0</v>
      </c>
      <c r="P921" s="222">
        <v>0</v>
      </c>
      <c r="Q921" s="222">
        <v>0</v>
      </c>
      <c r="R921" s="372">
        <v>44927</v>
      </c>
      <c r="S921" s="372">
        <v>45291</v>
      </c>
      <c r="U921" s="373"/>
    </row>
    <row r="922" spans="1:21" ht="20.25" x14ac:dyDescent="0.3">
      <c r="A922" s="230">
        <v>877</v>
      </c>
      <c r="B922" s="231" t="s">
        <v>627</v>
      </c>
      <c r="C922" s="230">
        <v>41222</v>
      </c>
      <c r="D922" s="230" t="s">
        <v>1896</v>
      </c>
      <c r="E922" s="230">
        <v>1977</v>
      </c>
      <c r="F922" s="230" t="s">
        <v>2122</v>
      </c>
      <c r="G922" s="371" t="s">
        <v>2094</v>
      </c>
      <c r="H922" s="230">
        <v>2</v>
      </c>
      <c r="I922" s="230">
        <v>3</v>
      </c>
      <c r="J922" s="230" t="s">
        <v>2122</v>
      </c>
      <c r="K922" s="222">
        <v>1634.79</v>
      </c>
      <c r="L922" s="222">
        <v>721.1</v>
      </c>
      <c r="M922" s="222">
        <v>349437.16000000003</v>
      </c>
      <c r="N922" s="222">
        <v>349437.16000000003</v>
      </c>
      <c r="O922" s="222">
        <v>0</v>
      </c>
      <c r="P922" s="222">
        <v>0</v>
      </c>
      <c r="Q922" s="222">
        <v>0</v>
      </c>
      <c r="R922" s="372">
        <v>44927</v>
      </c>
      <c r="S922" s="372">
        <v>45291</v>
      </c>
      <c r="U922" s="373"/>
    </row>
    <row r="923" spans="1:21" ht="20.25" x14ac:dyDescent="0.3">
      <c r="A923" s="230">
        <v>878</v>
      </c>
      <c r="B923" s="231" t="s">
        <v>628</v>
      </c>
      <c r="C923" s="230">
        <v>41204</v>
      </c>
      <c r="D923" s="230" t="s">
        <v>1896</v>
      </c>
      <c r="E923" s="230">
        <v>1980</v>
      </c>
      <c r="F923" s="230" t="s">
        <v>2122</v>
      </c>
      <c r="G923" s="371" t="s">
        <v>2094</v>
      </c>
      <c r="H923" s="230">
        <v>2</v>
      </c>
      <c r="I923" s="230">
        <v>2</v>
      </c>
      <c r="J923" s="230" t="s">
        <v>2122</v>
      </c>
      <c r="K923" s="222">
        <v>1239.92</v>
      </c>
      <c r="L923" s="222">
        <v>557.20000000000005</v>
      </c>
      <c r="M923" s="222">
        <v>422598.06999999995</v>
      </c>
      <c r="N923" s="222">
        <v>422598.06999999995</v>
      </c>
      <c r="O923" s="222">
        <v>0</v>
      </c>
      <c r="P923" s="222">
        <v>0</v>
      </c>
      <c r="Q923" s="222">
        <v>0</v>
      </c>
      <c r="R923" s="372">
        <v>44927</v>
      </c>
      <c r="S923" s="372">
        <v>45291</v>
      </c>
      <c r="U923" s="373"/>
    </row>
    <row r="924" spans="1:21" ht="20.25" x14ac:dyDescent="0.3">
      <c r="A924" s="230">
        <v>879</v>
      </c>
      <c r="B924" s="231" t="s">
        <v>629</v>
      </c>
      <c r="C924" s="230">
        <v>41207</v>
      </c>
      <c r="D924" s="230" t="s">
        <v>1896</v>
      </c>
      <c r="E924" s="230">
        <v>1987</v>
      </c>
      <c r="F924" s="230" t="s">
        <v>2122</v>
      </c>
      <c r="G924" s="371" t="s">
        <v>2094</v>
      </c>
      <c r="H924" s="230">
        <v>2</v>
      </c>
      <c r="I924" s="230">
        <v>2</v>
      </c>
      <c r="J924" s="230" t="s">
        <v>2122</v>
      </c>
      <c r="K924" s="222">
        <v>1239.9000000000001</v>
      </c>
      <c r="L924" s="222">
        <v>567.4</v>
      </c>
      <c r="M924" s="222">
        <v>303992.05</v>
      </c>
      <c r="N924" s="222">
        <v>303992.05</v>
      </c>
      <c r="O924" s="222">
        <v>0</v>
      </c>
      <c r="P924" s="222">
        <v>0</v>
      </c>
      <c r="Q924" s="222">
        <v>0</v>
      </c>
      <c r="R924" s="372">
        <v>44927</v>
      </c>
      <c r="S924" s="372">
        <v>45291</v>
      </c>
      <c r="U924" s="373"/>
    </row>
    <row r="925" spans="1:21" ht="20.25" x14ac:dyDescent="0.3">
      <c r="A925" s="230">
        <v>880</v>
      </c>
      <c r="B925" s="231" t="s">
        <v>630</v>
      </c>
      <c r="C925" s="230">
        <v>41224</v>
      </c>
      <c r="D925" s="230" t="s">
        <v>1896</v>
      </c>
      <c r="E925" s="230">
        <v>1971</v>
      </c>
      <c r="F925" s="230" t="s">
        <v>2122</v>
      </c>
      <c r="G925" s="371" t="s">
        <v>2094</v>
      </c>
      <c r="H925" s="230">
        <v>2</v>
      </c>
      <c r="I925" s="230">
        <v>2</v>
      </c>
      <c r="J925" s="230" t="s">
        <v>2122</v>
      </c>
      <c r="K925" s="222">
        <v>1161.1300000000001</v>
      </c>
      <c r="L925" s="222">
        <v>573.9</v>
      </c>
      <c r="M925" s="222">
        <v>208839.5</v>
      </c>
      <c r="N925" s="222">
        <v>208839.5</v>
      </c>
      <c r="O925" s="222">
        <v>0</v>
      </c>
      <c r="P925" s="222">
        <v>0</v>
      </c>
      <c r="Q925" s="222">
        <v>0</v>
      </c>
      <c r="R925" s="372">
        <v>44927</v>
      </c>
      <c r="S925" s="372">
        <v>45291</v>
      </c>
      <c r="U925" s="373"/>
    </row>
    <row r="926" spans="1:21" ht="20.25" x14ac:dyDescent="0.3">
      <c r="A926" s="230">
        <v>881</v>
      </c>
      <c r="B926" s="231" t="s">
        <v>631</v>
      </c>
      <c r="C926" s="230">
        <v>41225</v>
      </c>
      <c r="D926" s="230" t="s">
        <v>1896</v>
      </c>
      <c r="E926" s="230">
        <v>1972</v>
      </c>
      <c r="F926" s="230" t="s">
        <v>2122</v>
      </c>
      <c r="G926" s="371" t="s">
        <v>2094</v>
      </c>
      <c r="H926" s="230">
        <v>2</v>
      </c>
      <c r="I926" s="230">
        <v>2</v>
      </c>
      <c r="J926" s="230" t="s">
        <v>2122</v>
      </c>
      <c r="K926" s="222">
        <v>1161.1300000000001</v>
      </c>
      <c r="L926" s="222">
        <v>647.57000000000005</v>
      </c>
      <c r="M926" s="222">
        <v>754880.83</v>
      </c>
      <c r="N926" s="222">
        <v>754880.83</v>
      </c>
      <c r="O926" s="222">
        <v>0</v>
      </c>
      <c r="P926" s="222">
        <v>0</v>
      </c>
      <c r="Q926" s="222">
        <v>0</v>
      </c>
      <c r="R926" s="372">
        <v>44927</v>
      </c>
      <c r="S926" s="372">
        <v>45291</v>
      </c>
      <c r="U926" s="373"/>
    </row>
    <row r="927" spans="1:21" ht="20.25" x14ac:dyDescent="0.3">
      <c r="A927" s="230">
        <v>882</v>
      </c>
      <c r="B927" s="231" t="s">
        <v>632</v>
      </c>
      <c r="C927" s="230">
        <v>41228</v>
      </c>
      <c r="D927" s="230" t="s">
        <v>1896</v>
      </c>
      <c r="E927" s="230">
        <v>1975</v>
      </c>
      <c r="F927" s="230" t="s">
        <v>2122</v>
      </c>
      <c r="G927" s="371" t="s">
        <v>2094</v>
      </c>
      <c r="H927" s="230">
        <v>2</v>
      </c>
      <c r="I927" s="230">
        <v>2</v>
      </c>
      <c r="J927" s="230" t="s">
        <v>2122</v>
      </c>
      <c r="K927" s="222">
        <v>1168.33</v>
      </c>
      <c r="L927" s="222">
        <v>751.90000000000009</v>
      </c>
      <c r="M927" s="222">
        <v>838812.17</v>
      </c>
      <c r="N927" s="222">
        <v>838812.17</v>
      </c>
      <c r="O927" s="222">
        <v>0</v>
      </c>
      <c r="P927" s="222">
        <v>0</v>
      </c>
      <c r="Q927" s="222">
        <v>0</v>
      </c>
      <c r="R927" s="372">
        <v>44927</v>
      </c>
      <c r="S927" s="372">
        <v>45291</v>
      </c>
      <c r="U927" s="373"/>
    </row>
    <row r="928" spans="1:21" ht="20.25" x14ac:dyDescent="0.25">
      <c r="A928" s="231" t="s">
        <v>22</v>
      </c>
      <c r="B928" s="231"/>
      <c r="C928" s="263" t="s">
        <v>172</v>
      </c>
      <c r="D928" s="263" t="s">
        <v>172</v>
      </c>
      <c r="E928" s="263" t="s">
        <v>172</v>
      </c>
      <c r="F928" s="263" t="s">
        <v>172</v>
      </c>
      <c r="G928" s="263" t="s">
        <v>172</v>
      </c>
      <c r="H928" s="263" t="s">
        <v>172</v>
      </c>
      <c r="I928" s="263" t="s">
        <v>172</v>
      </c>
      <c r="J928" s="220">
        <v>0</v>
      </c>
      <c r="K928" s="220">
        <v>9239.99</v>
      </c>
      <c r="L928" s="220">
        <v>4549.8700000000008</v>
      </c>
      <c r="M928" s="220">
        <v>4068778.1299999994</v>
      </c>
      <c r="N928" s="220">
        <v>4068778.1299999994</v>
      </c>
      <c r="O928" s="220">
        <v>0</v>
      </c>
      <c r="P928" s="220">
        <v>0</v>
      </c>
      <c r="Q928" s="220">
        <v>0</v>
      </c>
      <c r="R928" s="263" t="s">
        <v>172</v>
      </c>
      <c r="S928" s="263" t="s">
        <v>172</v>
      </c>
      <c r="U928" s="373"/>
    </row>
    <row r="929" spans="1:21" ht="20.25" x14ac:dyDescent="0.3">
      <c r="A929" s="404" t="s">
        <v>2467</v>
      </c>
      <c r="B929" s="404"/>
      <c r="C929" s="404"/>
      <c r="D929" s="404"/>
      <c r="E929" s="404"/>
      <c r="F929" s="404"/>
      <c r="G929" s="404"/>
      <c r="H929" s="404"/>
      <c r="I929" s="404"/>
      <c r="J929" s="404"/>
      <c r="K929" s="404"/>
      <c r="L929" s="404"/>
      <c r="M929" s="404"/>
      <c r="N929" s="404"/>
      <c r="O929" s="404"/>
      <c r="P929" s="404"/>
      <c r="Q929" s="404"/>
      <c r="R929" s="404"/>
      <c r="S929" s="404"/>
      <c r="U929" s="373"/>
    </row>
    <row r="930" spans="1:21" ht="20.25" x14ac:dyDescent="0.3">
      <c r="A930" s="230">
        <v>883</v>
      </c>
      <c r="B930" s="231" t="s">
        <v>1869</v>
      </c>
      <c r="C930" s="230">
        <v>41237</v>
      </c>
      <c r="D930" s="230" t="s">
        <v>1896</v>
      </c>
      <c r="E930" s="230">
        <v>1959</v>
      </c>
      <c r="F930" s="230" t="s">
        <v>2122</v>
      </c>
      <c r="G930" s="371" t="s">
        <v>2094</v>
      </c>
      <c r="H930" s="230">
        <v>2</v>
      </c>
      <c r="I930" s="230">
        <v>1</v>
      </c>
      <c r="J930" s="230" t="s">
        <v>2122</v>
      </c>
      <c r="K930" s="222">
        <v>672.67</v>
      </c>
      <c r="L930" s="222">
        <v>672.67</v>
      </c>
      <c r="M930" s="222">
        <v>1440043.36</v>
      </c>
      <c r="N930" s="222">
        <v>1440043.36</v>
      </c>
      <c r="O930" s="222">
        <v>0</v>
      </c>
      <c r="P930" s="222">
        <v>0</v>
      </c>
      <c r="Q930" s="222">
        <v>0</v>
      </c>
      <c r="R930" s="372">
        <v>44927</v>
      </c>
      <c r="S930" s="372">
        <v>45291</v>
      </c>
      <c r="U930" s="373"/>
    </row>
    <row r="931" spans="1:21" ht="20.25" x14ac:dyDescent="0.3">
      <c r="A931" s="230">
        <v>884</v>
      </c>
      <c r="B931" s="231" t="s">
        <v>1870</v>
      </c>
      <c r="C931" s="230">
        <v>41238</v>
      </c>
      <c r="D931" s="230" t="s">
        <v>1896</v>
      </c>
      <c r="E931" s="230">
        <v>1959</v>
      </c>
      <c r="F931" s="230" t="s">
        <v>2122</v>
      </c>
      <c r="G931" s="371" t="s">
        <v>2094</v>
      </c>
      <c r="H931" s="230">
        <v>2</v>
      </c>
      <c r="I931" s="230">
        <v>3</v>
      </c>
      <c r="J931" s="230" t="s">
        <v>2122</v>
      </c>
      <c r="K931" s="222">
        <v>714.75</v>
      </c>
      <c r="L931" s="222">
        <v>714.75</v>
      </c>
      <c r="M931" s="222">
        <v>961722.16</v>
      </c>
      <c r="N931" s="222">
        <v>961722.16</v>
      </c>
      <c r="O931" s="222">
        <v>0</v>
      </c>
      <c r="P931" s="222">
        <v>0</v>
      </c>
      <c r="Q931" s="222">
        <v>0</v>
      </c>
      <c r="R931" s="372">
        <v>44927</v>
      </c>
      <c r="S931" s="372">
        <v>45291</v>
      </c>
      <c r="U931" s="373"/>
    </row>
    <row r="932" spans="1:21" ht="20.25" x14ac:dyDescent="0.3">
      <c r="A932" s="230">
        <v>885</v>
      </c>
      <c r="B932" s="231" t="s">
        <v>1871</v>
      </c>
      <c r="C932" s="230">
        <v>41239</v>
      </c>
      <c r="D932" s="230" t="s">
        <v>1896</v>
      </c>
      <c r="E932" s="230">
        <v>1958</v>
      </c>
      <c r="F932" s="230" t="s">
        <v>2122</v>
      </c>
      <c r="G932" s="371" t="s">
        <v>2094</v>
      </c>
      <c r="H932" s="230">
        <v>2</v>
      </c>
      <c r="I932" s="230">
        <v>3</v>
      </c>
      <c r="J932" s="230" t="s">
        <v>2122</v>
      </c>
      <c r="K932" s="222">
        <v>836.69</v>
      </c>
      <c r="L932" s="222">
        <v>836.69</v>
      </c>
      <c r="M932" s="222">
        <v>1095799.9800000002</v>
      </c>
      <c r="N932" s="222">
        <v>1095799.9800000002</v>
      </c>
      <c r="O932" s="222">
        <v>0</v>
      </c>
      <c r="P932" s="222">
        <v>0</v>
      </c>
      <c r="Q932" s="222">
        <v>0</v>
      </c>
      <c r="R932" s="372">
        <v>44927</v>
      </c>
      <c r="S932" s="372">
        <v>45291</v>
      </c>
      <c r="U932" s="373"/>
    </row>
    <row r="933" spans="1:21" ht="20.25" x14ac:dyDescent="0.3">
      <c r="A933" s="230">
        <v>886</v>
      </c>
      <c r="B933" s="231" t="s">
        <v>1872</v>
      </c>
      <c r="C933" s="230">
        <v>41240</v>
      </c>
      <c r="D933" s="230" t="s">
        <v>1896</v>
      </c>
      <c r="E933" s="230">
        <v>1958</v>
      </c>
      <c r="F933" s="230" t="s">
        <v>2122</v>
      </c>
      <c r="G933" s="371" t="s">
        <v>2094</v>
      </c>
      <c r="H933" s="230">
        <v>2</v>
      </c>
      <c r="I933" s="230">
        <v>3</v>
      </c>
      <c r="J933" s="230" t="s">
        <v>2122</v>
      </c>
      <c r="K933" s="222">
        <v>830.4</v>
      </c>
      <c r="L933" s="222">
        <v>805</v>
      </c>
      <c r="M933" s="222">
        <v>2167943.19</v>
      </c>
      <c r="N933" s="222">
        <v>2167943.19</v>
      </c>
      <c r="O933" s="222">
        <v>0</v>
      </c>
      <c r="P933" s="222">
        <v>0</v>
      </c>
      <c r="Q933" s="222">
        <v>0</v>
      </c>
      <c r="R933" s="372">
        <v>44927</v>
      </c>
      <c r="S933" s="372">
        <v>45291</v>
      </c>
      <c r="U933" s="373"/>
    </row>
    <row r="934" spans="1:21" ht="20.25" x14ac:dyDescent="0.3">
      <c r="A934" s="230">
        <v>887</v>
      </c>
      <c r="B934" s="231" t="s">
        <v>1873</v>
      </c>
      <c r="C934" s="230">
        <v>41242</v>
      </c>
      <c r="D934" s="230" t="s">
        <v>1896</v>
      </c>
      <c r="E934" s="230">
        <v>1960</v>
      </c>
      <c r="F934" s="230" t="s">
        <v>2122</v>
      </c>
      <c r="G934" s="371" t="s">
        <v>2094</v>
      </c>
      <c r="H934" s="230">
        <v>2</v>
      </c>
      <c r="I934" s="230">
        <v>1</v>
      </c>
      <c r="J934" s="230" t="s">
        <v>2122</v>
      </c>
      <c r="K934" s="222">
        <v>635.17999999999995</v>
      </c>
      <c r="L934" s="222">
        <v>635.17999999999995</v>
      </c>
      <c r="M934" s="222">
        <v>1493539.36</v>
      </c>
      <c r="N934" s="222">
        <v>1493539.36</v>
      </c>
      <c r="O934" s="222">
        <v>0</v>
      </c>
      <c r="P934" s="222">
        <v>0</v>
      </c>
      <c r="Q934" s="222">
        <v>0</v>
      </c>
      <c r="R934" s="372">
        <v>44927</v>
      </c>
      <c r="S934" s="372">
        <v>45291</v>
      </c>
      <c r="U934" s="373"/>
    </row>
    <row r="935" spans="1:21" ht="20.25" x14ac:dyDescent="0.3">
      <c r="A935" s="230">
        <v>888</v>
      </c>
      <c r="B935" s="231" t="s">
        <v>1874</v>
      </c>
      <c r="C935" s="230">
        <v>41243</v>
      </c>
      <c r="D935" s="230" t="s">
        <v>1896</v>
      </c>
      <c r="E935" s="230">
        <v>1960</v>
      </c>
      <c r="F935" s="230" t="s">
        <v>2122</v>
      </c>
      <c r="G935" s="371" t="s">
        <v>2094</v>
      </c>
      <c r="H935" s="230">
        <v>2</v>
      </c>
      <c r="I935" s="230">
        <v>1</v>
      </c>
      <c r="J935" s="230" t="s">
        <v>2122</v>
      </c>
      <c r="K935" s="222">
        <v>631.66999999999996</v>
      </c>
      <c r="L935" s="222">
        <v>631.66999999999996</v>
      </c>
      <c r="M935" s="222">
        <v>1390584.71</v>
      </c>
      <c r="N935" s="222">
        <v>1390584.71</v>
      </c>
      <c r="O935" s="222">
        <v>0</v>
      </c>
      <c r="P935" s="222">
        <v>0</v>
      </c>
      <c r="Q935" s="222">
        <v>0</v>
      </c>
      <c r="R935" s="372">
        <v>44927</v>
      </c>
      <c r="S935" s="372">
        <v>45291</v>
      </c>
      <c r="U935" s="373"/>
    </row>
    <row r="936" spans="1:21" ht="20.25" x14ac:dyDescent="0.3">
      <c r="A936" s="230">
        <v>889</v>
      </c>
      <c r="B936" s="231" t="s">
        <v>1876</v>
      </c>
      <c r="C936" s="230">
        <v>41248</v>
      </c>
      <c r="D936" s="230" t="s">
        <v>1896</v>
      </c>
      <c r="E936" s="230">
        <v>1960</v>
      </c>
      <c r="F936" s="230" t="s">
        <v>2122</v>
      </c>
      <c r="G936" s="371" t="s">
        <v>2094</v>
      </c>
      <c r="H936" s="230">
        <v>2</v>
      </c>
      <c r="I936" s="230">
        <v>1</v>
      </c>
      <c r="J936" s="230" t="s">
        <v>2122</v>
      </c>
      <c r="K936" s="222">
        <v>637.20000000000005</v>
      </c>
      <c r="L936" s="222">
        <v>637.20000000000005</v>
      </c>
      <c r="M936" s="222">
        <v>871754.42</v>
      </c>
      <c r="N936" s="222">
        <v>871754.42</v>
      </c>
      <c r="O936" s="222">
        <v>0</v>
      </c>
      <c r="P936" s="222">
        <v>0</v>
      </c>
      <c r="Q936" s="222">
        <v>0</v>
      </c>
      <c r="R936" s="372">
        <v>44927</v>
      </c>
      <c r="S936" s="372">
        <v>45291</v>
      </c>
      <c r="U936" s="373"/>
    </row>
    <row r="937" spans="1:21" ht="20.25" x14ac:dyDescent="0.3">
      <c r="A937" s="230">
        <v>890</v>
      </c>
      <c r="B937" s="231" t="s">
        <v>1877</v>
      </c>
      <c r="C937" s="230">
        <v>41251</v>
      </c>
      <c r="D937" s="230" t="s">
        <v>1896</v>
      </c>
      <c r="E937" s="230">
        <v>1958</v>
      </c>
      <c r="F937" s="230" t="s">
        <v>2122</v>
      </c>
      <c r="G937" s="371" t="s">
        <v>2094</v>
      </c>
      <c r="H937" s="230">
        <v>2</v>
      </c>
      <c r="I937" s="230">
        <v>1</v>
      </c>
      <c r="J937" s="230" t="s">
        <v>2122</v>
      </c>
      <c r="K937" s="222">
        <v>651.80999999999995</v>
      </c>
      <c r="L937" s="222">
        <v>651.80999999999995</v>
      </c>
      <c r="M937" s="222">
        <v>1374730.1700000002</v>
      </c>
      <c r="N937" s="222">
        <v>1374730.1700000002</v>
      </c>
      <c r="O937" s="222">
        <v>0</v>
      </c>
      <c r="P937" s="222">
        <v>0</v>
      </c>
      <c r="Q937" s="222">
        <v>0</v>
      </c>
      <c r="R937" s="372">
        <v>44927</v>
      </c>
      <c r="S937" s="372">
        <v>45291</v>
      </c>
      <c r="U937" s="373"/>
    </row>
    <row r="938" spans="1:21" ht="20.25" x14ac:dyDescent="0.3">
      <c r="A938" s="230">
        <v>891</v>
      </c>
      <c r="B938" s="231" t="s">
        <v>1878</v>
      </c>
      <c r="C938" s="230">
        <v>41252</v>
      </c>
      <c r="D938" s="230" t="s">
        <v>1896</v>
      </c>
      <c r="E938" s="230">
        <v>1959</v>
      </c>
      <c r="F938" s="230" t="s">
        <v>2122</v>
      </c>
      <c r="G938" s="371" t="s">
        <v>2094</v>
      </c>
      <c r="H938" s="230">
        <v>2</v>
      </c>
      <c r="I938" s="230">
        <v>1</v>
      </c>
      <c r="J938" s="230" t="s">
        <v>2122</v>
      </c>
      <c r="K938" s="222">
        <v>655.42</v>
      </c>
      <c r="L938" s="222">
        <v>601.29999999999995</v>
      </c>
      <c r="M938" s="222">
        <v>736757.72</v>
      </c>
      <c r="N938" s="222">
        <v>736757.72</v>
      </c>
      <c r="O938" s="222">
        <v>0</v>
      </c>
      <c r="P938" s="222">
        <v>0</v>
      </c>
      <c r="Q938" s="222">
        <v>0</v>
      </c>
      <c r="R938" s="372">
        <v>44927</v>
      </c>
      <c r="S938" s="372">
        <v>45291</v>
      </c>
      <c r="U938" s="373"/>
    </row>
    <row r="939" spans="1:21" ht="20.25" x14ac:dyDescent="0.3">
      <c r="A939" s="230">
        <v>892</v>
      </c>
      <c r="B939" s="231" t="s">
        <v>1879</v>
      </c>
      <c r="C939" s="230">
        <v>41253</v>
      </c>
      <c r="D939" s="230" t="s">
        <v>1896</v>
      </c>
      <c r="E939" s="230">
        <v>1958</v>
      </c>
      <c r="F939" s="230" t="s">
        <v>2122</v>
      </c>
      <c r="G939" s="371" t="s">
        <v>2094</v>
      </c>
      <c r="H939" s="230">
        <v>2</v>
      </c>
      <c r="I939" s="230">
        <v>1</v>
      </c>
      <c r="J939" s="230" t="s">
        <v>2122</v>
      </c>
      <c r="K939" s="222">
        <v>631.83000000000004</v>
      </c>
      <c r="L939" s="222">
        <v>631.83000000000004</v>
      </c>
      <c r="M939" s="222">
        <v>1438554.3300000003</v>
      </c>
      <c r="N939" s="222">
        <v>1438554.3300000003</v>
      </c>
      <c r="O939" s="222">
        <v>0</v>
      </c>
      <c r="P939" s="222">
        <v>0</v>
      </c>
      <c r="Q939" s="222">
        <v>0</v>
      </c>
      <c r="R939" s="372">
        <v>44927</v>
      </c>
      <c r="S939" s="372">
        <v>45291</v>
      </c>
      <c r="U939" s="373"/>
    </row>
    <row r="940" spans="1:21" ht="20.25" x14ac:dyDescent="0.25">
      <c r="A940" s="231" t="s">
        <v>22</v>
      </c>
      <c r="B940" s="231"/>
      <c r="C940" s="263" t="s">
        <v>172</v>
      </c>
      <c r="D940" s="263" t="s">
        <v>172</v>
      </c>
      <c r="E940" s="263" t="s">
        <v>172</v>
      </c>
      <c r="F940" s="263" t="s">
        <v>172</v>
      </c>
      <c r="G940" s="263" t="s">
        <v>172</v>
      </c>
      <c r="H940" s="263" t="s">
        <v>172</v>
      </c>
      <c r="I940" s="263" t="s">
        <v>172</v>
      </c>
      <c r="J940" s="220">
        <v>0</v>
      </c>
      <c r="K940" s="220">
        <v>6897.619999999999</v>
      </c>
      <c r="L940" s="220">
        <v>6818.0999999999995</v>
      </c>
      <c r="M940" s="220">
        <v>12971429.4</v>
      </c>
      <c r="N940" s="220">
        <v>12971429.4</v>
      </c>
      <c r="O940" s="220">
        <v>0</v>
      </c>
      <c r="P940" s="220">
        <v>0</v>
      </c>
      <c r="Q940" s="220">
        <v>0</v>
      </c>
      <c r="R940" s="263" t="s">
        <v>172</v>
      </c>
      <c r="S940" s="263" t="s">
        <v>172</v>
      </c>
      <c r="U940" s="373"/>
    </row>
    <row r="941" spans="1:21" ht="20.25" x14ac:dyDescent="0.25">
      <c r="A941" s="272" t="s">
        <v>34</v>
      </c>
      <c r="B941" s="272"/>
      <c r="C941" s="263" t="s">
        <v>172</v>
      </c>
      <c r="D941" s="263" t="s">
        <v>172</v>
      </c>
      <c r="E941" s="263" t="s">
        <v>172</v>
      </c>
      <c r="F941" s="263" t="s">
        <v>172</v>
      </c>
      <c r="G941" s="263" t="s">
        <v>172</v>
      </c>
      <c r="H941" s="263" t="s">
        <v>172</v>
      </c>
      <c r="I941" s="263" t="s">
        <v>172</v>
      </c>
      <c r="J941" s="220">
        <v>0</v>
      </c>
      <c r="K941" s="220">
        <v>23070.71</v>
      </c>
      <c r="L941" s="220">
        <v>17208.310000000001</v>
      </c>
      <c r="M941" s="220">
        <v>26423560.270000003</v>
      </c>
      <c r="N941" s="220">
        <v>26423560.270000003</v>
      </c>
      <c r="O941" s="220">
        <v>0</v>
      </c>
      <c r="P941" s="220">
        <v>0</v>
      </c>
      <c r="Q941" s="220">
        <v>0</v>
      </c>
      <c r="R941" s="263" t="s">
        <v>172</v>
      </c>
      <c r="S941" s="263" t="s">
        <v>172</v>
      </c>
      <c r="U941" s="373"/>
    </row>
    <row r="942" spans="1:21" ht="20.25" x14ac:dyDescent="0.3">
      <c r="A942" s="404" t="s">
        <v>2468</v>
      </c>
      <c r="B942" s="404"/>
      <c r="C942" s="404"/>
      <c r="D942" s="404"/>
      <c r="E942" s="404"/>
      <c r="F942" s="404"/>
      <c r="G942" s="404"/>
      <c r="H942" s="404"/>
      <c r="I942" s="404"/>
      <c r="J942" s="404"/>
      <c r="K942" s="404"/>
      <c r="L942" s="404"/>
      <c r="M942" s="404"/>
      <c r="N942" s="404"/>
      <c r="O942" s="404"/>
      <c r="P942" s="404"/>
      <c r="Q942" s="404"/>
      <c r="R942" s="404"/>
      <c r="S942" s="404"/>
      <c r="U942" s="373"/>
    </row>
    <row r="943" spans="1:21" ht="20.25" x14ac:dyDescent="0.3">
      <c r="A943" s="404" t="s">
        <v>2470</v>
      </c>
      <c r="B943" s="404"/>
      <c r="C943" s="404"/>
      <c r="D943" s="404"/>
      <c r="E943" s="404"/>
      <c r="F943" s="404"/>
      <c r="G943" s="404"/>
      <c r="H943" s="404"/>
      <c r="I943" s="404"/>
      <c r="J943" s="404"/>
      <c r="K943" s="404"/>
      <c r="L943" s="404"/>
      <c r="M943" s="404"/>
      <c r="N943" s="404"/>
      <c r="O943" s="404"/>
      <c r="P943" s="404"/>
      <c r="Q943" s="404"/>
      <c r="R943" s="404"/>
      <c r="S943" s="404"/>
      <c r="U943" s="373"/>
    </row>
    <row r="944" spans="1:21" ht="20.25" x14ac:dyDescent="0.3">
      <c r="A944" s="230">
        <v>893</v>
      </c>
      <c r="B944" s="231" t="s">
        <v>1385</v>
      </c>
      <c r="C944" s="230">
        <v>41302</v>
      </c>
      <c r="D944" s="230" t="s">
        <v>1896</v>
      </c>
      <c r="E944" s="230">
        <v>1970</v>
      </c>
      <c r="F944" s="230" t="s">
        <v>2122</v>
      </c>
      <c r="G944" s="371" t="s">
        <v>2089</v>
      </c>
      <c r="H944" s="230">
        <v>2</v>
      </c>
      <c r="I944" s="230">
        <v>2</v>
      </c>
      <c r="J944" s="230" t="s">
        <v>2122</v>
      </c>
      <c r="K944" s="222">
        <v>1030.2</v>
      </c>
      <c r="L944" s="222">
        <v>620.9</v>
      </c>
      <c r="M944" s="222">
        <v>1273695.77</v>
      </c>
      <c r="N944" s="222">
        <v>1273695.77</v>
      </c>
      <c r="O944" s="222">
        <v>0</v>
      </c>
      <c r="P944" s="222">
        <v>0</v>
      </c>
      <c r="Q944" s="222">
        <v>0</v>
      </c>
      <c r="R944" s="372">
        <v>44927</v>
      </c>
      <c r="S944" s="372">
        <v>45291</v>
      </c>
      <c r="U944" s="373"/>
    </row>
    <row r="945" spans="1:21" ht="20.25" x14ac:dyDescent="0.3">
      <c r="A945" s="230">
        <v>894</v>
      </c>
      <c r="B945" s="231" t="s">
        <v>1386</v>
      </c>
      <c r="C945" s="230">
        <v>41303</v>
      </c>
      <c r="D945" s="230" t="s">
        <v>1896</v>
      </c>
      <c r="E945" s="230">
        <v>1971</v>
      </c>
      <c r="F945" s="230" t="s">
        <v>2122</v>
      </c>
      <c r="G945" s="371" t="s">
        <v>2089</v>
      </c>
      <c r="H945" s="230">
        <v>2</v>
      </c>
      <c r="I945" s="230">
        <v>2</v>
      </c>
      <c r="J945" s="230" t="s">
        <v>2122</v>
      </c>
      <c r="K945" s="222">
        <v>1030.2</v>
      </c>
      <c r="L945" s="222">
        <v>565.21</v>
      </c>
      <c r="M945" s="222">
        <v>1339716.67</v>
      </c>
      <c r="N945" s="222">
        <v>1339716.67</v>
      </c>
      <c r="O945" s="222">
        <v>0</v>
      </c>
      <c r="P945" s="222">
        <v>0</v>
      </c>
      <c r="Q945" s="222">
        <v>0</v>
      </c>
      <c r="R945" s="372">
        <v>44927</v>
      </c>
      <c r="S945" s="372">
        <v>45291</v>
      </c>
      <c r="U945" s="373"/>
    </row>
    <row r="946" spans="1:21" ht="20.25" x14ac:dyDescent="0.3">
      <c r="A946" s="230">
        <v>895</v>
      </c>
      <c r="B946" s="231" t="s">
        <v>1387</v>
      </c>
      <c r="C946" s="230">
        <v>41305</v>
      </c>
      <c r="D946" s="230" t="s">
        <v>1896</v>
      </c>
      <c r="E946" s="230">
        <v>1973</v>
      </c>
      <c r="F946" s="230" t="s">
        <v>2122</v>
      </c>
      <c r="G946" s="371" t="s">
        <v>2089</v>
      </c>
      <c r="H946" s="230">
        <v>2</v>
      </c>
      <c r="I946" s="230">
        <v>2</v>
      </c>
      <c r="J946" s="230" t="s">
        <v>2122</v>
      </c>
      <c r="K946" s="222">
        <v>1030.2</v>
      </c>
      <c r="L946" s="222">
        <v>760.7</v>
      </c>
      <c r="M946" s="222">
        <v>1436094.7</v>
      </c>
      <c r="N946" s="222">
        <v>1436094.7</v>
      </c>
      <c r="O946" s="222">
        <v>0</v>
      </c>
      <c r="P946" s="222">
        <v>0</v>
      </c>
      <c r="Q946" s="222">
        <v>0</v>
      </c>
      <c r="R946" s="372">
        <v>44927</v>
      </c>
      <c r="S946" s="372">
        <v>45291</v>
      </c>
      <c r="U946" s="373"/>
    </row>
    <row r="947" spans="1:21" ht="20.25" x14ac:dyDescent="0.25">
      <c r="A947" s="230" t="s">
        <v>22</v>
      </c>
      <c r="B947" s="231"/>
      <c r="C947" s="230" t="s">
        <v>172</v>
      </c>
      <c r="D947" s="230" t="s">
        <v>172</v>
      </c>
      <c r="E947" s="230" t="s">
        <v>172</v>
      </c>
      <c r="F947" s="230" t="s">
        <v>172</v>
      </c>
      <c r="G947" s="230" t="s">
        <v>172</v>
      </c>
      <c r="H947" s="230" t="s">
        <v>172</v>
      </c>
      <c r="I947" s="230" t="s">
        <v>172</v>
      </c>
      <c r="J947" s="220">
        <v>0</v>
      </c>
      <c r="K947" s="220">
        <v>3090.6000000000004</v>
      </c>
      <c r="L947" s="220">
        <v>1946.8100000000002</v>
      </c>
      <c r="M947" s="220">
        <v>4049507.1399999997</v>
      </c>
      <c r="N947" s="220">
        <v>4049507.1399999997</v>
      </c>
      <c r="O947" s="220">
        <v>0</v>
      </c>
      <c r="P947" s="220">
        <v>0</v>
      </c>
      <c r="Q947" s="220">
        <v>0</v>
      </c>
      <c r="R947" s="263" t="s">
        <v>172</v>
      </c>
      <c r="S947" s="263" t="s">
        <v>172</v>
      </c>
      <c r="U947" s="373"/>
    </row>
    <row r="948" spans="1:21" ht="20.25" x14ac:dyDescent="0.25">
      <c r="A948" s="272" t="s">
        <v>34</v>
      </c>
      <c r="B948" s="272"/>
      <c r="C948" s="263" t="s">
        <v>172</v>
      </c>
      <c r="D948" s="263" t="s">
        <v>172</v>
      </c>
      <c r="E948" s="263" t="s">
        <v>172</v>
      </c>
      <c r="F948" s="263" t="s">
        <v>172</v>
      </c>
      <c r="G948" s="263" t="s">
        <v>172</v>
      </c>
      <c r="H948" s="263" t="s">
        <v>172</v>
      </c>
      <c r="I948" s="263" t="s">
        <v>172</v>
      </c>
      <c r="J948" s="220">
        <v>0</v>
      </c>
      <c r="K948" s="220">
        <v>3090.6000000000004</v>
      </c>
      <c r="L948" s="220">
        <v>1946.8100000000002</v>
      </c>
      <c r="M948" s="220">
        <v>4049507.1399999997</v>
      </c>
      <c r="N948" s="220">
        <v>4049507.1399999997</v>
      </c>
      <c r="O948" s="220">
        <v>0</v>
      </c>
      <c r="P948" s="220">
        <v>0</v>
      </c>
      <c r="Q948" s="220">
        <v>0</v>
      </c>
      <c r="R948" s="263" t="s">
        <v>172</v>
      </c>
      <c r="S948" s="263" t="s">
        <v>172</v>
      </c>
      <c r="U948" s="373"/>
    </row>
    <row r="949" spans="1:21" ht="20.25" x14ac:dyDescent="0.3">
      <c r="A949" s="404" t="s">
        <v>2469</v>
      </c>
      <c r="B949" s="404"/>
      <c r="C949" s="404"/>
      <c r="D949" s="404"/>
      <c r="E949" s="404"/>
      <c r="F949" s="404"/>
      <c r="G949" s="404"/>
      <c r="H949" s="404"/>
      <c r="I949" s="404"/>
      <c r="J949" s="404"/>
      <c r="K949" s="404"/>
      <c r="L949" s="404"/>
      <c r="M949" s="404"/>
      <c r="N949" s="404"/>
      <c r="O949" s="404"/>
      <c r="P949" s="404"/>
      <c r="Q949" s="404"/>
      <c r="R949" s="404"/>
      <c r="S949" s="404"/>
      <c r="U949" s="373"/>
    </row>
    <row r="950" spans="1:21" ht="20.25" x14ac:dyDescent="0.3">
      <c r="A950" s="404" t="s">
        <v>2953</v>
      </c>
      <c r="B950" s="404"/>
      <c r="C950" s="404"/>
      <c r="D950" s="404"/>
      <c r="E950" s="404"/>
      <c r="F950" s="404"/>
      <c r="G950" s="404"/>
      <c r="H950" s="404"/>
      <c r="I950" s="404"/>
      <c r="J950" s="404"/>
      <c r="K950" s="404"/>
      <c r="L950" s="404"/>
      <c r="M950" s="404"/>
      <c r="N950" s="404"/>
      <c r="O950" s="404"/>
      <c r="P950" s="404"/>
      <c r="Q950" s="404"/>
      <c r="R950" s="404"/>
      <c r="S950" s="404"/>
      <c r="U950" s="373"/>
    </row>
    <row r="951" spans="1:21" ht="20.25" x14ac:dyDescent="0.3">
      <c r="A951" s="230">
        <v>896</v>
      </c>
      <c r="B951" s="231" t="s">
        <v>1590</v>
      </c>
      <c r="C951" s="230">
        <v>41520</v>
      </c>
      <c r="D951" s="230" t="s">
        <v>1896</v>
      </c>
      <c r="E951" s="230">
        <v>1986</v>
      </c>
      <c r="F951" s="230" t="s">
        <v>2122</v>
      </c>
      <c r="G951" s="371" t="s">
        <v>2088</v>
      </c>
      <c r="H951" s="230">
        <v>5</v>
      </c>
      <c r="I951" s="230">
        <v>1</v>
      </c>
      <c r="J951" s="230" t="s">
        <v>2122</v>
      </c>
      <c r="K951" s="222">
        <v>1960</v>
      </c>
      <c r="L951" s="222">
        <v>1187.3</v>
      </c>
      <c r="M951" s="222">
        <v>2340686.7799999998</v>
      </c>
      <c r="N951" s="222">
        <v>2340686.7799999998</v>
      </c>
      <c r="O951" s="222">
        <v>0</v>
      </c>
      <c r="P951" s="222">
        <v>0</v>
      </c>
      <c r="Q951" s="222">
        <v>0</v>
      </c>
      <c r="R951" s="372">
        <v>44927</v>
      </c>
      <c r="S951" s="372">
        <v>45291</v>
      </c>
      <c r="U951" s="373"/>
    </row>
    <row r="952" spans="1:21" ht="20.25" x14ac:dyDescent="0.25">
      <c r="A952" s="231" t="s">
        <v>22</v>
      </c>
      <c r="B952" s="231"/>
      <c r="C952" s="263" t="s">
        <v>172</v>
      </c>
      <c r="D952" s="263" t="s">
        <v>172</v>
      </c>
      <c r="E952" s="263" t="s">
        <v>172</v>
      </c>
      <c r="F952" s="263" t="s">
        <v>172</v>
      </c>
      <c r="G952" s="263" t="s">
        <v>172</v>
      </c>
      <c r="H952" s="263" t="s">
        <v>172</v>
      </c>
      <c r="I952" s="263" t="s">
        <v>172</v>
      </c>
      <c r="J952" s="220">
        <v>0</v>
      </c>
      <c r="K952" s="220">
        <v>1960</v>
      </c>
      <c r="L952" s="220">
        <v>1187.3</v>
      </c>
      <c r="M952" s="220">
        <v>2340686.7799999998</v>
      </c>
      <c r="N952" s="220">
        <v>2340686.7799999998</v>
      </c>
      <c r="O952" s="220">
        <v>0</v>
      </c>
      <c r="P952" s="220">
        <v>0</v>
      </c>
      <c r="Q952" s="220">
        <v>0</v>
      </c>
      <c r="R952" s="263" t="s">
        <v>172</v>
      </c>
      <c r="S952" s="263" t="s">
        <v>172</v>
      </c>
      <c r="U952" s="373"/>
    </row>
    <row r="953" spans="1:21" ht="20.25" x14ac:dyDescent="0.25">
      <c r="A953" s="272" t="s">
        <v>34</v>
      </c>
      <c r="B953" s="272"/>
      <c r="C953" s="263" t="s">
        <v>172</v>
      </c>
      <c r="D953" s="263" t="s">
        <v>172</v>
      </c>
      <c r="E953" s="263" t="s">
        <v>172</v>
      </c>
      <c r="F953" s="263" t="s">
        <v>172</v>
      </c>
      <c r="G953" s="263" t="s">
        <v>172</v>
      </c>
      <c r="H953" s="263" t="s">
        <v>172</v>
      </c>
      <c r="I953" s="263" t="s">
        <v>172</v>
      </c>
      <c r="J953" s="220">
        <v>0</v>
      </c>
      <c r="K953" s="220">
        <v>1960</v>
      </c>
      <c r="L953" s="220">
        <v>1187.3</v>
      </c>
      <c r="M953" s="220">
        <v>2340686.7799999998</v>
      </c>
      <c r="N953" s="220">
        <v>2340686.7799999998</v>
      </c>
      <c r="O953" s="220">
        <v>0</v>
      </c>
      <c r="P953" s="220">
        <v>0</v>
      </c>
      <c r="Q953" s="220">
        <v>0</v>
      </c>
      <c r="R953" s="263" t="s">
        <v>172</v>
      </c>
      <c r="S953" s="263" t="s">
        <v>172</v>
      </c>
      <c r="U953" s="373"/>
    </row>
    <row r="954" spans="1:21" ht="20.25" x14ac:dyDescent="0.3">
      <c r="A954" s="404" t="s">
        <v>2471</v>
      </c>
      <c r="B954" s="404"/>
      <c r="C954" s="404"/>
      <c r="D954" s="404"/>
      <c r="E954" s="404"/>
      <c r="F954" s="404"/>
      <c r="G954" s="404"/>
      <c r="H954" s="404"/>
      <c r="I954" s="404"/>
      <c r="J954" s="404"/>
      <c r="K954" s="404"/>
      <c r="L954" s="404"/>
      <c r="M954" s="404"/>
      <c r="N954" s="404"/>
      <c r="O954" s="404"/>
      <c r="P954" s="404"/>
      <c r="Q954" s="404"/>
      <c r="R954" s="404"/>
      <c r="S954" s="404"/>
      <c r="U954" s="373"/>
    </row>
    <row r="955" spans="1:21" ht="20.25" x14ac:dyDescent="0.3">
      <c r="A955" s="404" t="s">
        <v>2947</v>
      </c>
      <c r="B955" s="404"/>
      <c r="C955" s="404"/>
      <c r="D955" s="404"/>
      <c r="E955" s="404"/>
      <c r="F955" s="404"/>
      <c r="G955" s="404"/>
      <c r="H955" s="404"/>
      <c r="I955" s="404"/>
      <c r="J955" s="404"/>
      <c r="K955" s="404"/>
      <c r="L955" s="404"/>
      <c r="M955" s="404"/>
      <c r="N955" s="404"/>
      <c r="O955" s="404"/>
      <c r="P955" s="404"/>
      <c r="Q955" s="404"/>
      <c r="R955" s="404"/>
      <c r="S955" s="404"/>
      <c r="U955" s="373"/>
    </row>
    <row r="956" spans="1:21" ht="20.25" x14ac:dyDescent="0.3">
      <c r="A956" s="230">
        <v>897</v>
      </c>
      <c r="B956" s="231" t="s">
        <v>1887</v>
      </c>
      <c r="C956" s="230">
        <v>41535</v>
      </c>
      <c r="D956" s="230" t="s">
        <v>1896</v>
      </c>
      <c r="E956" s="230">
        <v>1972</v>
      </c>
      <c r="F956" s="230" t="s">
        <v>2122</v>
      </c>
      <c r="G956" s="371" t="s">
        <v>2089</v>
      </c>
      <c r="H956" s="230">
        <v>2</v>
      </c>
      <c r="I956" s="230">
        <v>2</v>
      </c>
      <c r="J956" s="230" t="s">
        <v>2122</v>
      </c>
      <c r="K956" s="222">
        <v>445</v>
      </c>
      <c r="L956" s="222">
        <v>445</v>
      </c>
      <c r="M956" s="222">
        <v>1352478</v>
      </c>
      <c r="N956" s="222">
        <v>1352478</v>
      </c>
      <c r="O956" s="222">
        <v>0</v>
      </c>
      <c r="P956" s="222">
        <v>0</v>
      </c>
      <c r="Q956" s="222">
        <v>0</v>
      </c>
      <c r="R956" s="372">
        <v>44927</v>
      </c>
      <c r="S956" s="372">
        <v>45291</v>
      </c>
      <c r="U956" s="373"/>
    </row>
    <row r="957" spans="1:21" ht="20.25" x14ac:dyDescent="0.3">
      <c r="A957" s="230">
        <v>898</v>
      </c>
      <c r="B957" s="231" t="s">
        <v>1888</v>
      </c>
      <c r="C957" s="230">
        <v>41536</v>
      </c>
      <c r="D957" s="230" t="s">
        <v>1896</v>
      </c>
      <c r="E957" s="230">
        <v>1973</v>
      </c>
      <c r="F957" s="230" t="s">
        <v>2122</v>
      </c>
      <c r="G957" s="371" t="s">
        <v>2089</v>
      </c>
      <c r="H957" s="230">
        <v>2</v>
      </c>
      <c r="I957" s="230">
        <v>2</v>
      </c>
      <c r="J957" s="230" t="s">
        <v>2122</v>
      </c>
      <c r="K957" s="222">
        <v>456.3</v>
      </c>
      <c r="L957" s="222">
        <v>456.3</v>
      </c>
      <c r="M957" s="222">
        <v>1384341.5999999999</v>
      </c>
      <c r="N957" s="222">
        <v>1384341.5999999999</v>
      </c>
      <c r="O957" s="222">
        <v>0</v>
      </c>
      <c r="P957" s="222">
        <v>0</v>
      </c>
      <c r="Q957" s="222">
        <v>0</v>
      </c>
      <c r="R957" s="372">
        <v>44927</v>
      </c>
      <c r="S957" s="372">
        <v>45291</v>
      </c>
      <c r="U957" s="373"/>
    </row>
    <row r="958" spans="1:21" ht="20.25" x14ac:dyDescent="0.25">
      <c r="A958" s="230" t="s">
        <v>22</v>
      </c>
      <c r="B958" s="231"/>
      <c r="C958" s="230" t="s">
        <v>172</v>
      </c>
      <c r="D958" s="230" t="s">
        <v>172</v>
      </c>
      <c r="E958" s="230" t="s">
        <v>172</v>
      </c>
      <c r="F958" s="230" t="s">
        <v>172</v>
      </c>
      <c r="G958" s="230" t="s">
        <v>172</v>
      </c>
      <c r="H958" s="230" t="s">
        <v>172</v>
      </c>
      <c r="I958" s="230" t="s">
        <v>172</v>
      </c>
      <c r="J958" s="220">
        <v>0</v>
      </c>
      <c r="K958" s="220">
        <v>901.3</v>
      </c>
      <c r="L958" s="220">
        <v>901.3</v>
      </c>
      <c r="M958" s="220">
        <v>2736819.5999999996</v>
      </c>
      <c r="N958" s="220">
        <v>2736819.5999999996</v>
      </c>
      <c r="O958" s="220">
        <v>0</v>
      </c>
      <c r="P958" s="220">
        <v>0</v>
      </c>
      <c r="Q958" s="220">
        <v>0</v>
      </c>
      <c r="R958" s="263" t="s">
        <v>172</v>
      </c>
      <c r="S958" s="263" t="s">
        <v>172</v>
      </c>
      <c r="U958" s="373"/>
    </row>
    <row r="959" spans="1:21" ht="20.25" x14ac:dyDescent="0.25">
      <c r="A959" s="272" t="s">
        <v>34</v>
      </c>
      <c r="B959" s="272"/>
      <c r="C959" s="263" t="s">
        <v>172</v>
      </c>
      <c r="D959" s="263" t="s">
        <v>172</v>
      </c>
      <c r="E959" s="263" t="s">
        <v>172</v>
      </c>
      <c r="F959" s="263" t="s">
        <v>172</v>
      </c>
      <c r="G959" s="263" t="s">
        <v>172</v>
      </c>
      <c r="H959" s="263" t="s">
        <v>172</v>
      </c>
      <c r="I959" s="263" t="s">
        <v>172</v>
      </c>
      <c r="J959" s="220">
        <v>0</v>
      </c>
      <c r="K959" s="220">
        <v>901.3</v>
      </c>
      <c r="L959" s="220">
        <v>901.3</v>
      </c>
      <c r="M959" s="220">
        <v>2736819.5999999996</v>
      </c>
      <c r="N959" s="220">
        <v>2736819.5999999996</v>
      </c>
      <c r="O959" s="220">
        <v>0</v>
      </c>
      <c r="P959" s="220">
        <v>0</v>
      </c>
      <c r="Q959" s="220">
        <v>0</v>
      </c>
      <c r="R959" s="263" t="s">
        <v>172</v>
      </c>
      <c r="S959" s="263" t="s">
        <v>172</v>
      </c>
      <c r="U959" s="373"/>
    </row>
    <row r="960" spans="1:21" ht="20.25" x14ac:dyDescent="0.3">
      <c r="A960" s="404" t="s">
        <v>2472</v>
      </c>
      <c r="B960" s="404"/>
      <c r="C960" s="404"/>
      <c r="D960" s="404"/>
      <c r="E960" s="404"/>
      <c r="F960" s="404"/>
      <c r="G960" s="404"/>
      <c r="H960" s="404"/>
      <c r="I960" s="404"/>
      <c r="J960" s="404"/>
      <c r="K960" s="404"/>
      <c r="L960" s="404"/>
      <c r="M960" s="404"/>
      <c r="N960" s="404"/>
      <c r="O960" s="404"/>
      <c r="P960" s="404"/>
      <c r="Q960" s="404"/>
      <c r="R960" s="404"/>
      <c r="S960" s="404"/>
      <c r="U960" s="373"/>
    </row>
    <row r="961" spans="1:21" ht="20.25" x14ac:dyDescent="0.3">
      <c r="A961" s="404" t="s">
        <v>2473</v>
      </c>
      <c r="B961" s="404"/>
      <c r="C961" s="404"/>
      <c r="D961" s="404"/>
      <c r="E961" s="404"/>
      <c r="F961" s="404"/>
      <c r="G961" s="404"/>
      <c r="H961" s="404"/>
      <c r="I961" s="404"/>
      <c r="J961" s="404"/>
      <c r="K961" s="404"/>
      <c r="L961" s="404"/>
      <c r="M961" s="404"/>
      <c r="N961" s="404"/>
      <c r="O961" s="404"/>
      <c r="P961" s="404"/>
      <c r="Q961" s="404"/>
      <c r="R961" s="404"/>
      <c r="S961" s="404"/>
      <c r="U961" s="373"/>
    </row>
    <row r="962" spans="1:21" ht="20.25" x14ac:dyDescent="0.3">
      <c r="A962" s="230">
        <v>899</v>
      </c>
      <c r="B962" s="229" t="s">
        <v>1413</v>
      </c>
      <c r="C962" s="230">
        <v>41547</v>
      </c>
      <c r="D962" s="230" t="s">
        <v>1896</v>
      </c>
      <c r="E962" s="230">
        <v>1981</v>
      </c>
      <c r="F962" s="230" t="s">
        <v>2122</v>
      </c>
      <c r="G962" s="371" t="s">
        <v>2088</v>
      </c>
      <c r="H962" s="230">
        <v>2</v>
      </c>
      <c r="I962" s="230">
        <v>2</v>
      </c>
      <c r="J962" s="230" t="s">
        <v>2122</v>
      </c>
      <c r="K962" s="222">
        <v>1838.1</v>
      </c>
      <c r="L962" s="222">
        <v>746.7</v>
      </c>
      <c r="M962" s="222">
        <v>1550819.7100000002</v>
      </c>
      <c r="N962" s="222">
        <v>1550819.7100000002</v>
      </c>
      <c r="O962" s="222">
        <v>0</v>
      </c>
      <c r="P962" s="222">
        <v>0</v>
      </c>
      <c r="Q962" s="222">
        <v>0</v>
      </c>
      <c r="R962" s="372">
        <v>44927</v>
      </c>
      <c r="S962" s="372">
        <v>45291</v>
      </c>
      <c r="U962" s="373"/>
    </row>
    <row r="963" spans="1:21" ht="20.25" x14ac:dyDescent="0.25">
      <c r="A963" s="231" t="s">
        <v>22</v>
      </c>
      <c r="B963" s="231"/>
      <c r="C963" s="263" t="s">
        <v>172</v>
      </c>
      <c r="D963" s="263" t="s">
        <v>172</v>
      </c>
      <c r="E963" s="263" t="s">
        <v>172</v>
      </c>
      <c r="F963" s="263" t="s">
        <v>172</v>
      </c>
      <c r="G963" s="263" t="s">
        <v>172</v>
      </c>
      <c r="H963" s="263" t="s">
        <v>172</v>
      </c>
      <c r="I963" s="263" t="s">
        <v>172</v>
      </c>
      <c r="J963" s="220">
        <v>0</v>
      </c>
      <c r="K963" s="220">
        <v>1838.1</v>
      </c>
      <c r="L963" s="220">
        <v>746.7</v>
      </c>
      <c r="M963" s="220">
        <v>1550819.7100000002</v>
      </c>
      <c r="N963" s="220">
        <v>1550819.7100000002</v>
      </c>
      <c r="O963" s="220">
        <v>0</v>
      </c>
      <c r="P963" s="220">
        <v>0</v>
      </c>
      <c r="Q963" s="220">
        <v>0</v>
      </c>
      <c r="R963" s="263" t="s">
        <v>172</v>
      </c>
      <c r="S963" s="263" t="s">
        <v>172</v>
      </c>
      <c r="U963" s="373"/>
    </row>
    <row r="964" spans="1:21" ht="20.25" x14ac:dyDescent="0.3">
      <c r="A964" s="404" t="s">
        <v>2474</v>
      </c>
      <c r="B964" s="404"/>
      <c r="C964" s="404"/>
      <c r="D964" s="404"/>
      <c r="E964" s="404"/>
      <c r="F964" s="404"/>
      <c r="G964" s="404"/>
      <c r="H964" s="404"/>
      <c r="I964" s="404"/>
      <c r="J964" s="404"/>
      <c r="K964" s="404"/>
      <c r="L964" s="404"/>
      <c r="M964" s="404"/>
      <c r="N964" s="404"/>
      <c r="O964" s="404"/>
      <c r="P964" s="404"/>
      <c r="Q964" s="404"/>
      <c r="R964" s="404"/>
      <c r="S964" s="404"/>
      <c r="U964" s="373"/>
    </row>
    <row r="965" spans="1:21" ht="20.25" x14ac:dyDescent="0.3">
      <c r="A965" s="230">
        <v>900</v>
      </c>
      <c r="B965" s="229" t="s">
        <v>633</v>
      </c>
      <c r="C965" s="230">
        <v>41597</v>
      </c>
      <c r="D965" s="230" t="s">
        <v>1896</v>
      </c>
      <c r="E965" s="230">
        <v>1988</v>
      </c>
      <c r="F965" s="230" t="s">
        <v>2122</v>
      </c>
      <c r="G965" s="371" t="s">
        <v>2088</v>
      </c>
      <c r="H965" s="230">
        <v>3</v>
      </c>
      <c r="I965" s="230">
        <v>5</v>
      </c>
      <c r="J965" s="230" t="s">
        <v>2122</v>
      </c>
      <c r="K965" s="222">
        <v>2691.4</v>
      </c>
      <c r="L965" s="222">
        <v>2357.6999999999998</v>
      </c>
      <c r="M965" s="222">
        <v>5151347.6100000003</v>
      </c>
      <c r="N965" s="222">
        <v>5151347.6100000003</v>
      </c>
      <c r="O965" s="222">
        <v>0</v>
      </c>
      <c r="P965" s="222">
        <v>0</v>
      </c>
      <c r="Q965" s="222">
        <v>0</v>
      </c>
      <c r="R965" s="372">
        <v>44927</v>
      </c>
      <c r="S965" s="372">
        <v>45291</v>
      </c>
      <c r="U965" s="373"/>
    </row>
    <row r="966" spans="1:21" ht="20.25" x14ac:dyDescent="0.25">
      <c r="A966" s="231" t="s">
        <v>22</v>
      </c>
      <c r="B966" s="231"/>
      <c r="C966" s="263" t="s">
        <v>172</v>
      </c>
      <c r="D966" s="263" t="s">
        <v>172</v>
      </c>
      <c r="E966" s="263" t="s">
        <v>172</v>
      </c>
      <c r="F966" s="263" t="s">
        <v>172</v>
      </c>
      <c r="G966" s="263" t="s">
        <v>172</v>
      </c>
      <c r="H966" s="263" t="s">
        <v>172</v>
      </c>
      <c r="I966" s="263" t="s">
        <v>172</v>
      </c>
      <c r="J966" s="220">
        <v>0</v>
      </c>
      <c r="K966" s="220">
        <v>2691.4</v>
      </c>
      <c r="L966" s="220">
        <v>2357.6999999999998</v>
      </c>
      <c r="M966" s="220">
        <v>5151347.6100000003</v>
      </c>
      <c r="N966" s="220">
        <v>5151347.6100000003</v>
      </c>
      <c r="O966" s="220">
        <v>0</v>
      </c>
      <c r="P966" s="220">
        <v>0</v>
      </c>
      <c r="Q966" s="220">
        <v>0</v>
      </c>
      <c r="R966" s="263" t="s">
        <v>172</v>
      </c>
      <c r="S966" s="263" t="s">
        <v>172</v>
      </c>
      <c r="U966" s="373"/>
    </row>
    <row r="967" spans="1:21" ht="20.25" x14ac:dyDescent="0.3">
      <c r="A967" s="404" t="s">
        <v>2475</v>
      </c>
      <c r="B967" s="404"/>
      <c r="C967" s="404"/>
      <c r="D967" s="404"/>
      <c r="E967" s="404"/>
      <c r="F967" s="404"/>
      <c r="G967" s="404"/>
      <c r="H967" s="404"/>
      <c r="I967" s="404"/>
      <c r="J967" s="404"/>
      <c r="K967" s="404"/>
      <c r="L967" s="404"/>
      <c r="M967" s="404"/>
      <c r="N967" s="404"/>
      <c r="O967" s="404"/>
      <c r="P967" s="404"/>
      <c r="Q967" s="404"/>
      <c r="R967" s="404"/>
      <c r="S967" s="404"/>
      <c r="U967" s="373"/>
    </row>
    <row r="968" spans="1:21" ht="20.25" x14ac:dyDescent="0.3">
      <c r="A968" s="230">
        <v>901</v>
      </c>
      <c r="B968" s="225" t="s">
        <v>2440</v>
      </c>
      <c r="C968" s="230">
        <v>41563</v>
      </c>
      <c r="D968" s="230" t="s">
        <v>1896</v>
      </c>
      <c r="E968" s="230">
        <v>1964</v>
      </c>
      <c r="F968" s="230" t="s">
        <v>2122</v>
      </c>
      <c r="G968" s="371" t="s">
        <v>2089</v>
      </c>
      <c r="H968" s="230">
        <v>4</v>
      </c>
      <c r="I968" s="230">
        <v>3</v>
      </c>
      <c r="J968" s="230" t="s">
        <v>2122</v>
      </c>
      <c r="K968" s="222">
        <v>2906.1</v>
      </c>
      <c r="L968" s="222">
        <v>1972.8</v>
      </c>
      <c r="M968" s="222">
        <v>1271786.03</v>
      </c>
      <c r="N968" s="222">
        <v>1271786.03</v>
      </c>
      <c r="O968" s="222">
        <v>0</v>
      </c>
      <c r="P968" s="222">
        <v>0</v>
      </c>
      <c r="Q968" s="222">
        <v>0</v>
      </c>
      <c r="R968" s="372">
        <v>44927</v>
      </c>
      <c r="S968" s="372">
        <v>45291</v>
      </c>
      <c r="U968" s="373"/>
    </row>
    <row r="969" spans="1:21" ht="20.25" x14ac:dyDescent="0.3">
      <c r="A969" s="230">
        <v>902</v>
      </c>
      <c r="B969" s="225" t="s">
        <v>2441</v>
      </c>
      <c r="C969" s="230">
        <v>41567</v>
      </c>
      <c r="D969" s="230" t="s">
        <v>1896</v>
      </c>
      <c r="E969" s="230">
        <v>1980</v>
      </c>
      <c r="F969" s="230" t="s">
        <v>2122</v>
      </c>
      <c r="G969" s="371" t="s">
        <v>2088</v>
      </c>
      <c r="H969" s="230">
        <v>5</v>
      </c>
      <c r="I969" s="230">
        <v>4</v>
      </c>
      <c r="J969" s="230" t="s">
        <v>2122</v>
      </c>
      <c r="K969" s="222">
        <v>4216.2</v>
      </c>
      <c r="L969" s="222">
        <v>3373</v>
      </c>
      <c r="M969" s="222">
        <v>952538.93</v>
      </c>
      <c r="N969" s="222">
        <v>952538.93</v>
      </c>
      <c r="O969" s="222">
        <v>0</v>
      </c>
      <c r="P969" s="222">
        <v>0</v>
      </c>
      <c r="Q969" s="222">
        <v>0</v>
      </c>
      <c r="R969" s="372">
        <v>44927</v>
      </c>
      <c r="S969" s="372">
        <v>45291</v>
      </c>
      <c r="U969" s="373"/>
    </row>
    <row r="970" spans="1:21" ht="20.25" x14ac:dyDescent="0.25">
      <c r="A970" s="231" t="s">
        <v>22</v>
      </c>
      <c r="B970" s="231"/>
      <c r="C970" s="263" t="s">
        <v>172</v>
      </c>
      <c r="D970" s="263" t="s">
        <v>172</v>
      </c>
      <c r="E970" s="263" t="s">
        <v>172</v>
      </c>
      <c r="F970" s="263" t="s">
        <v>172</v>
      </c>
      <c r="G970" s="263" t="s">
        <v>172</v>
      </c>
      <c r="H970" s="263" t="s">
        <v>172</v>
      </c>
      <c r="I970" s="263" t="s">
        <v>172</v>
      </c>
      <c r="J970" s="220">
        <v>0</v>
      </c>
      <c r="K970" s="220">
        <v>7122.2999999999993</v>
      </c>
      <c r="L970" s="220">
        <v>5345.8</v>
      </c>
      <c r="M970" s="220">
        <v>2224324.96</v>
      </c>
      <c r="N970" s="220">
        <v>2224324.96</v>
      </c>
      <c r="O970" s="220">
        <v>0</v>
      </c>
      <c r="P970" s="220">
        <v>0</v>
      </c>
      <c r="Q970" s="220">
        <v>0</v>
      </c>
      <c r="R970" s="263" t="s">
        <v>172</v>
      </c>
      <c r="S970" s="263" t="s">
        <v>172</v>
      </c>
      <c r="U970" s="373"/>
    </row>
    <row r="971" spans="1:21" ht="20.25" x14ac:dyDescent="0.3">
      <c r="A971" s="404" t="s">
        <v>2476</v>
      </c>
      <c r="B971" s="404"/>
      <c r="C971" s="404"/>
      <c r="D971" s="404"/>
      <c r="E971" s="404"/>
      <c r="F971" s="404"/>
      <c r="G971" s="404"/>
      <c r="H971" s="404"/>
      <c r="I971" s="404"/>
      <c r="J971" s="404"/>
      <c r="K971" s="404"/>
      <c r="L971" s="404"/>
      <c r="M971" s="404"/>
      <c r="N971" s="404"/>
      <c r="O971" s="404"/>
      <c r="P971" s="404"/>
      <c r="Q971" s="404"/>
      <c r="R971" s="404"/>
      <c r="S971" s="404"/>
      <c r="U971" s="373"/>
    </row>
    <row r="972" spans="1:21" ht="20.25" x14ac:dyDescent="0.3">
      <c r="A972" s="230">
        <v>903</v>
      </c>
      <c r="B972" s="225" t="s">
        <v>638</v>
      </c>
      <c r="C972" s="230">
        <v>41559</v>
      </c>
      <c r="D972" s="230" t="s">
        <v>1896</v>
      </c>
      <c r="E972" s="230">
        <v>1980</v>
      </c>
      <c r="F972" s="230" t="s">
        <v>2122</v>
      </c>
      <c r="G972" s="371" t="s">
        <v>2088</v>
      </c>
      <c r="H972" s="230">
        <v>2</v>
      </c>
      <c r="I972" s="230">
        <v>2</v>
      </c>
      <c r="J972" s="230" t="s">
        <v>2122</v>
      </c>
      <c r="K972" s="222">
        <v>1227.5</v>
      </c>
      <c r="L972" s="222">
        <v>717.5</v>
      </c>
      <c r="M972" s="222">
        <v>1251292.18</v>
      </c>
      <c r="N972" s="222">
        <v>1251292.18</v>
      </c>
      <c r="O972" s="222">
        <v>0</v>
      </c>
      <c r="P972" s="222">
        <v>0</v>
      </c>
      <c r="Q972" s="222">
        <v>0</v>
      </c>
      <c r="R972" s="372">
        <v>44927</v>
      </c>
      <c r="S972" s="372">
        <v>45291</v>
      </c>
      <c r="U972" s="373"/>
    </row>
    <row r="973" spans="1:21" ht="20.25" x14ac:dyDescent="0.3">
      <c r="A973" s="230">
        <v>904</v>
      </c>
      <c r="B973" s="225" t="s">
        <v>2238</v>
      </c>
      <c r="C973" s="230">
        <v>41558</v>
      </c>
      <c r="D973" s="230" t="s">
        <v>1896</v>
      </c>
      <c r="E973" s="230">
        <v>1986</v>
      </c>
      <c r="F973" s="230" t="s">
        <v>2122</v>
      </c>
      <c r="G973" s="371" t="s">
        <v>2088</v>
      </c>
      <c r="H973" s="230">
        <v>2</v>
      </c>
      <c r="I973" s="230">
        <v>2</v>
      </c>
      <c r="J973" s="230" t="s">
        <v>2122</v>
      </c>
      <c r="K973" s="222">
        <v>1235.5999999999999</v>
      </c>
      <c r="L973" s="222">
        <v>736.7</v>
      </c>
      <c r="M973" s="222">
        <v>1449118.78</v>
      </c>
      <c r="N973" s="222">
        <v>1449118.78</v>
      </c>
      <c r="O973" s="222">
        <v>0</v>
      </c>
      <c r="P973" s="222">
        <v>0</v>
      </c>
      <c r="Q973" s="222">
        <v>0</v>
      </c>
      <c r="R973" s="372">
        <v>44927</v>
      </c>
      <c r="S973" s="372">
        <v>45291</v>
      </c>
      <c r="U973" s="373"/>
    </row>
    <row r="974" spans="1:21" ht="20.25" x14ac:dyDescent="0.3">
      <c r="A974" s="230">
        <v>905</v>
      </c>
      <c r="B974" s="225" t="s">
        <v>2239</v>
      </c>
      <c r="C974" s="230">
        <v>41557</v>
      </c>
      <c r="D974" s="230" t="s">
        <v>1896</v>
      </c>
      <c r="E974" s="230">
        <v>1980</v>
      </c>
      <c r="F974" s="230" t="s">
        <v>2122</v>
      </c>
      <c r="G974" s="371" t="s">
        <v>2088</v>
      </c>
      <c r="H974" s="230">
        <v>2</v>
      </c>
      <c r="I974" s="230">
        <v>2</v>
      </c>
      <c r="J974" s="230" t="s">
        <v>2122</v>
      </c>
      <c r="K974" s="222">
        <v>1239.5</v>
      </c>
      <c r="L974" s="222">
        <v>736.6</v>
      </c>
      <c r="M974" s="222">
        <v>1942621.64</v>
      </c>
      <c r="N974" s="222">
        <v>1942621.64</v>
      </c>
      <c r="O974" s="222">
        <v>0</v>
      </c>
      <c r="P974" s="222">
        <v>0</v>
      </c>
      <c r="Q974" s="222">
        <v>0</v>
      </c>
      <c r="R974" s="372">
        <v>44927</v>
      </c>
      <c r="S974" s="372">
        <v>45291</v>
      </c>
      <c r="U974" s="373"/>
    </row>
    <row r="975" spans="1:21" ht="20.25" x14ac:dyDescent="0.25">
      <c r="A975" s="231" t="s">
        <v>22</v>
      </c>
      <c r="B975" s="231"/>
      <c r="C975" s="263" t="s">
        <v>172</v>
      </c>
      <c r="D975" s="263" t="s">
        <v>172</v>
      </c>
      <c r="E975" s="263" t="s">
        <v>172</v>
      </c>
      <c r="F975" s="263" t="s">
        <v>172</v>
      </c>
      <c r="G975" s="263" t="s">
        <v>172</v>
      </c>
      <c r="H975" s="263" t="s">
        <v>172</v>
      </c>
      <c r="I975" s="263" t="s">
        <v>172</v>
      </c>
      <c r="J975" s="220">
        <v>0</v>
      </c>
      <c r="K975" s="220">
        <v>3702.6</v>
      </c>
      <c r="L975" s="220">
        <v>2190.8000000000002</v>
      </c>
      <c r="M975" s="220">
        <v>4643032.5999999996</v>
      </c>
      <c r="N975" s="220">
        <v>4643032.5999999996</v>
      </c>
      <c r="O975" s="220">
        <v>0</v>
      </c>
      <c r="P975" s="220">
        <v>0</v>
      </c>
      <c r="Q975" s="220">
        <v>0</v>
      </c>
      <c r="R975" s="263" t="s">
        <v>172</v>
      </c>
      <c r="S975" s="263" t="s">
        <v>172</v>
      </c>
      <c r="U975" s="373"/>
    </row>
    <row r="976" spans="1:21" ht="20.25" x14ac:dyDescent="0.3">
      <c r="A976" s="404" t="s">
        <v>2477</v>
      </c>
      <c r="B976" s="404"/>
      <c r="C976" s="404"/>
      <c r="D976" s="404"/>
      <c r="E976" s="404"/>
      <c r="F976" s="404"/>
      <c r="G976" s="404"/>
      <c r="H976" s="404"/>
      <c r="I976" s="404"/>
      <c r="J976" s="404"/>
      <c r="K976" s="404"/>
      <c r="L976" s="404"/>
      <c r="M976" s="404"/>
      <c r="N976" s="404"/>
      <c r="O976" s="404"/>
      <c r="P976" s="404"/>
      <c r="Q976" s="404"/>
      <c r="R976" s="404"/>
      <c r="S976" s="404"/>
      <c r="U976" s="373"/>
    </row>
    <row r="977" spans="1:21" ht="20.25" x14ac:dyDescent="0.3">
      <c r="A977" s="230">
        <v>906</v>
      </c>
      <c r="B977" s="225" t="s">
        <v>1433</v>
      </c>
      <c r="C977" s="230">
        <v>41678</v>
      </c>
      <c r="D977" s="230" t="s">
        <v>1896</v>
      </c>
      <c r="E977" s="230">
        <v>1984</v>
      </c>
      <c r="F977" s="230" t="s">
        <v>2122</v>
      </c>
      <c r="G977" s="371" t="s">
        <v>2088</v>
      </c>
      <c r="H977" s="230">
        <v>5</v>
      </c>
      <c r="I977" s="230">
        <v>6</v>
      </c>
      <c r="J977" s="230" t="s">
        <v>2122</v>
      </c>
      <c r="K977" s="222">
        <v>5788.3</v>
      </c>
      <c r="L977" s="222">
        <v>4389.1000000000004</v>
      </c>
      <c r="M977" s="222">
        <v>10226378.739999998</v>
      </c>
      <c r="N977" s="222">
        <v>10226378.739999998</v>
      </c>
      <c r="O977" s="222">
        <v>0</v>
      </c>
      <c r="P977" s="222">
        <v>0</v>
      </c>
      <c r="Q977" s="222">
        <v>0</v>
      </c>
      <c r="R977" s="372">
        <v>44927</v>
      </c>
      <c r="S977" s="372">
        <v>45291</v>
      </c>
      <c r="U977" s="373"/>
    </row>
    <row r="978" spans="1:21" ht="20.25" x14ac:dyDescent="0.3">
      <c r="A978" s="230">
        <v>907</v>
      </c>
      <c r="B978" s="225" t="s">
        <v>1434</v>
      </c>
      <c r="C978" s="230">
        <v>41683</v>
      </c>
      <c r="D978" s="230" t="s">
        <v>1896</v>
      </c>
      <c r="E978" s="230">
        <v>1986</v>
      </c>
      <c r="F978" s="230" t="s">
        <v>2122</v>
      </c>
      <c r="G978" s="371" t="s">
        <v>2088</v>
      </c>
      <c r="H978" s="230">
        <v>5</v>
      </c>
      <c r="I978" s="230">
        <v>5</v>
      </c>
      <c r="J978" s="230" t="s">
        <v>2122</v>
      </c>
      <c r="K978" s="222">
        <v>8164</v>
      </c>
      <c r="L978" s="222">
        <v>5557.5999999999995</v>
      </c>
      <c r="M978" s="222">
        <v>6481296.4199999999</v>
      </c>
      <c r="N978" s="222">
        <v>6481296.4199999999</v>
      </c>
      <c r="O978" s="222">
        <v>0</v>
      </c>
      <c r="P978" s="222">
        <v>0</v>
      </c>
      <c r="Q978" s="222">
        <v>0</v>
      </c>
      <c r="R978" s="372">
        <v>44927</v>
      </c>
      <c r="S978" s="372">
        <v>45291</v>
      </c>
      <c r="U978" s="373"/>
    </row>
    <row r="979" spans="1:21" ht="20.25" x14ac:dyDescent="0.3">
      <c r="A979" s="230">
        <v>908</v>
      </c>
      <c r="B979" s="225" t="s">
        <v>1435</v>
      </c>
      <c r="C979" s="230">
        <v>41685</v>
      </c>
      <c r="D979" s="230" t="s">
        <v>1896</v>
      </c>
      <c r="E979" s="230">
        <v>1984</v>
      </c>
      <c r="F979" s="230" t="s">
        <v>2122</v>
      </c>
      <c r="G979" s="371" t="s">
        <v>2088</v>
      </c>
      <c r="H979" s="230">
        <v>5</v>
      </c>
      <c r="I979" s="230">
        <v>4</v>
      </c>
      <c r="J979" s="230" t="s">
        <v>2122</v>
      </c>
      <c r="K979" s="222">
        <v>3511.5</v>
      </c>
      <c r="L979" s="222">
        <v>2673</v>
      </c>
      <c r="M979" s="222">
        <v>6701841.9199999999</v>
      </c>
      <c r="N979" s="222">
        <v>6701841.9199999999</v>
      </c>
      <c r="O979" s="222">
        <v>0</v>
      </c>
      <c r="P979" s="222">
        <v>0</v>
      </c>
      <c r="Q979" s="222">
        <v>0</v>
      </c>
      <c r="R979" s="372">
        <v>44927</v>
      </c>
      <c r="S979" s="372">
        <v>45291</v>
      </c>
      <c r="U979" s="373"/>
    </row>
    <row r="980" spans="1:21" ht="20.25" x14ac:dyDescent="0.3">
      <c r="A980" s="230">
        <v>909</v>
      </c>
      <c r="B980" s="225" t="s">
        <v>1436</v>
      </c>
      <c r="C980" s="230">
        <v>41688</v>
      </c>
      <c r="D980" s="230" t="s">
        <v>1896</v>
      </c>
      <c r="E980" s="230">
        <v>1989</v>
      </c>
      <c r="F980" s="230" t="s">
        <v>2122</v>
      </c>
      <c r="G980" s="371" t="s">
        <v>2088</v>
      </c>
      <c r="H980" s="230">
        <v>5</v>
      </c>
      <c r="I980" s="230">
        <v>4</v>
      </c>
      <c r="J980" s="230" t="s">
        <v>2122</v>
      </c>
      <c r="K980" s="222">
        <v>3652.9</v>
      </c>
      <c r="L980" s="222">
        <v>2728.31</v>
      </c>
      <c r="M980" s="222">
        <v>4074611.9</v>
      </c>
      <c r="N980" s="222">
        <v>4074611.9</v>
      </c>
      <c r="O980" s="222">
        <v>0</v>
      </c>
      <c r="P980" s="222">
        <v>0</v>
      </c>
      <c r="Q980" s="222">
        <v>0</v>
      </c>
      <c r="R980" s="372">
        <v>44927</v>
      </c>
      <c r="S980" s="372">
        <v>45291</v>
      </c>
      <c r="U980" s="373"/>
    </row>
    <row r="981" spans="1:21" ht="20.25" x14ac:dyDescent="0.3">
      <c r="A981" s="230">
        <v>910</v>
      </c>
      <c r="B981" s="225" t="s">
        <v>1437</v>
      </c>
      <c r="C981" s="230">
        <v>41690</v>
      </c>
      <c r="D981" s="230" t="s">
        <v>1896</v>
      </c>
      <c r="E981" s="230">
        <v>1995</v>
      </c>
      <c r="F981" s="230" t="s">
        <v>2122</v>
      </c>
      <c r="G981" s="371" t="s">
        <v>2088</v>
      </c>
      <c r="H981" s="230">
        <v>5</v>
      </c>
      <c r="I981" s="230">
        <v>3</v>
      </c>
      <c r="J981" s="230" t="s">
        <v>2122</v>
      </c>
      <c r="K981" s="222">
        <v>4865.2</v>
      </c>
      <c r="L981" s="222">
        <v>3653.7</v>
      </c>
      <c r="M981" s="222">
        <v>6973644.7000000002</v>
      </c>
      <c r="N981" s="222">
        <v>6973644.7000000002</v>
      </c>
      <c r="O981" s="222">
        <v>0</v>
      </c>
      <c r="P981" s="222">
        <v>0</v>
      </c>
      <c r="Q981" s="222">
        <v>0</v>
      </c>
      <c r="R981" s="372">
        <v>44927</v>
      </c>
      <c r="S981" s="372">
        <v>45291</v>
      </c>
      <c r="U981" s="373"/>
    </row>
    <row r="982" spans="1:21" ht="20.25" x14ac:dyDescent="0.25">
      <c r="A982" s="231" t="s">
        <v>22</v>
      </c>
      <c r="B982" s="231"/>
      <c r="C982" s="263" t="s">
        <v>172</v>
      </c>
      <c r="D982" s="263" t="s">
        <v>172</v>
      </c>
      <c r="E982" s="263" t="s">
        <v>172</v>
      </c>
      <c r="F982" s="263" t="s">
        <v>172</v>
      </c>
      <c r="G982" s="263" t="s">
        <v>172</v>
      </c>
      <c r="H982" s="263" t="s">
        <v>172</v>
      </c>
      <c r="I982" s="263" t="s">
        <v>172</v>
      </c>
      <c r="J982" s="220">
        <v>0</v>
      </c>
      <c r="K982" s="220">
        <v>25981.9</v>
      </c>
      <c r="L982" s="220">
        <v>19001.71</v>
      </c>
      <c r="M982" s="220">
        <v>34457773.68</v>
      </c>
      <c r="N982" s="220">
        <v>34457773.68</v>
      </c>
      <c r="O982" s="220">
        <v>0</v>
      </c>
      <c r="P982" s="220">
        <v>0</v>
      </c>
      <c r="Q982" s="220">
        <v>0</v>
      </c>
      <c r="R982" s="263" t="s">
        <v>172</v>
      </c>
      <c r="S982" s="263" t="s">
        <v>172</v>
      </c>
      <c r="U982" s="373"/>
    </row>
    <row r="983" spans="1:21" ht="20.25" x14ac:dyDescent="0.3">
      <c r="A983" s="404" t="s">
        <v>2478</v>
      </c>
      <c r="B983" s="404"/>
      <c r="C983" s="404"/>
      <c r="D983" s="404"/>
      <c r="E983" s="404"/>
      <c r="F983" s="404"/>
      <c r="G983" s="404"/>
      <c r="H983" s="404"/>
      <c r="I983" s="404"/>
      <c r="J983" s="404"/>
      <c r="K983" s="404"/>
      <c r="L983" s="404"/>
      <c r="M983" s="404"/>
      <c r="N983" s="404"/>
      <c r="O983" s="404"/>
      <c r="P983" s="404"/>
      <c r="Q983" s="404"/>
      <c r="R983" s="404"/>
      <c r="S983" s="404"/>
      <c r="U983" s="373"/>
    </row>
    <row r="984" spans="1:21" ht="20.25" x14ac:dyDescent="0.3">
      <c r="A984" s="230">
        <v>911</v>
      </c>
      <c r="B984" s="225" t="s">
        <v>634</v>
      </c>
      <c r="C984" s="230">
        <v>41784</v>
      </c>
      <c r="D984" s="230" t="s">
        <v>1896</v>
      </c>
      <c r="E984" s="230">
        <v>1996</v>
      </c>
      <c r="F984" s="230" t="s">
        <v>2122</v>
      </c>
      <c r="G984" s="371" t="s">
        <v>2089</v>
      </c>
      <c r="H984" s="230">
        <v>2</v>
      </c>
      <c r="I984" s="230">
        <v>1</v>
      </c>
      <c r="J984" s="230" t="s">
        <v>2122</v>
      </c>
      <c r="K984" s="222">
        <v>424.8</v>
      </c>
      <c r="L984" s="222">
        <v>395.8</v>
      </c>
      <c r="M984" s="222">
        <v>684420.82</v>
      </c>
      <c r="N984" s="222">
        <v>684420.82</v>
      </c>
      <c r="O984" s="222">
        <v>0</v>
      </c>
      <c r="P984" s="222">
        <v>0</v>
      </c>
      <c r="Q984" s="222">
        <v>0</v>
      </c>
      <c r="R984" s="372">
        <v>44927</v>
      </c>
      <c r="S984" s="372">
        <v>45291</v>
      </c>
      <c r="U984" s="373"/>
    </row>
    <row r="985" spans="1:21" ht="20.25" x14ac:dyDescent="0.25">
      <c r="A985" s="231" t="s">
        <v>22</v>
      </c>
      <c r="B985" s="231"/>
      <c r="C985" s="263" t="s">
        <v>172</v>
      </c>
      <c r="D985" s="263" t="s">
        <v>172</v>
      </c>
      <c r="E985" s="263" t="s">
        <v>172</v>
      </c>
      <c r="F985" s="263" t="s">
        <v>172</v>
      </c>
      <c r="G985" s="263" t="s">
        <v>172</v>
      </c>
      <c r="H985" s="263" t="s">
        <v>172</v>
      </c>
      <c r="I985" s="263" t="s">
        <v>172</v>
      </c>
      <c r="J985" s="220">
        <v>0</v>
      </c>
      <c r="K985" s="220">
        <v>424.8</v>
      </c>
      <c r="L985" s="220">
        <v>395.8</v>
      </c>
      <c r="M985" s="220">
        <v>684420.82</v>
      </c>
      <c r="N985" s="220">
        <v>684420.82</v>
      </c>
      <c r="O985" s="220">
        <v>0</v>
      </c>
      <c r="P985" s="220">
        <v>0</v>
      </c>
      <c r="Q985" s="220">
        <v>0</v>
      </c>
      <c r="R985" s="263" t="s">
        <v>172</v>
      </c>
      <c r="S985" s="263" t="s">
        <v>172</v>
      </c>
      <c r="U985" s="373"/>
    </row>
    <row r="986" spans="1:21" ht="20.25" x14ac:dyDescent="0.3">
      <c r="A986" s="404" t="s">
        <v>2479</v>
      </c>
      <c r="B986" s="404"/>
      <c r="C986" s="404"/>
      <c r="D986" s="404"/>
      <c r="E986" s="404"/>
      <c r="F986" s="404"/>
      <c r="G986" s="404"/>
      <c r="H986" s="404"/>
      <c r="I986" s="404"/>
      <c r="J986" s="404"/>
      <c r="K986" s="404"/>
      <c r="L986" s="404"/>
      <c r="M986" s="404"/>
      <c r="N986" s="404"/>
      <c r="O986" s="404"/>
      <c r="P986" s="404"/>
      <c r="Q986" s="404"/>
      <c r="R986" s="404"/>
      <c r="S986" s="404"/>
      <c r="U986" s="373"/>
    </row>
    <row r="987" spans="1:21" ht="20.25" x14ac:dyDescent="0.3">
      <c r="A987" s="230">
        <v>912</v>
      </c>
      <c r="B987" s="225" t="s">
        <v>3397</v>
      </c>
      <c r="C987" s="230">
        <v>41793</v>
      </c>
      <c r="D987" s="230" t="s">
        <v>1896</v>
      </c>
      <c r="E987" s="230">
        <v>1989</v>
      </c>
      <c r="F987" s="230" t="s">
        <v>2122</v>
      </c>
      <c r="G987" s="371" t="s">
        <v>2088</v>
      </c>
      <c r="H987" s="230">
        <v>5</v>
      </c>
      <c r="I987" s="230">
        <v>4</v>
      </c>
      <c r="J987" s="230" t="s">
        <v>2122</v>
      </c>
      <c r="K987" s="222">
        <v>2722.9</v>
      </c>
      <c r="L987" s="222">
        <v>2722.9</v>
      </c>
      <c r="M987" s="222">
        <v>5189129.74</v>
      </c>
      <c r="N987" s="222">
        <v>5189129.74</v>
      </c>
      <c r="O987" s="222">
        <v>0</v>
      </c>
      <c r="P987" s="222">
        <v>0</v>
      </c>
      <c r="Q987" s="222">
        <v>0</v>
      </c>
      <c r="R987" s="372">
        <v>44927</v>
      </c>
      <c r="S987" s="372">
        <v>45291</v>
      </c>
      <c r="U987" s="373"/>
    </row>
    <row r="988" spans="1:21" ht="20.25" x14ac:dyDescent="0.3">
      <c r="A988" s="230">
        <v>913</v>
      </c>
      <c r="B988" s="225" t="s">
        <v>2240</v>
      </c>
      <c r="C988" s="230">
        <v>41788</v>
      </c>
      <c r="D988" s="230" t="s">
        <v>1896</v>
      </c>
      <c r="E988" s="230">
        <v>1977</v>
      </c>
      <c r="F988" s="230" t="s">
        <v>2122</v>
      </c>
      <c r="G988" s="371" t="s">
        <v>2094</v>
      </c>
      <c r="H988" s="230">
        <v>2</v>
      </c>
      <c r="I988" s="230">
        <v>2</v>
      </c>
      <c r="J988" s="230" t="s">
        <v>2122</v>
      </c>
      <c r="K988" s="222">
        <v>496.7</v>
      </c>
      <c r="L988" s="222">
        <v>493.4</v>
      </c>
      <c r="M988" s="222">
        <v>628522.87</v>
      </c>
      <c r="N988" s="222">
        <v>628522.87</v>
      </c>
      <c r="O988" s="222">
        <v>0</v>
      </c>
      <c r="P988" s="222">
        <v>0</v>
      </c>
      <c r="Q988" s="222">
        <v>0</v>
      </c>
      <c r="R988" s="372">
        <v>44927</v>
      </c>
      <c r="S988" s="372">
        <v>45291</v>
      </c>
      <c r="U988" s="373"/>
    </row>
    <row r="989" spans="1:21" ht="20.25" x14ac:dyDescent="0.25">
      <c r="A989" s="231" t="s">
        <v>22</v>
      </c>
      <c r="B989" s="231"/>
      <c r="C989" s="263" t="s">
        <v>172</v>
      </c>
      <c r="D989" s="263" t="s">
        <v>172</v>
      </c>
      <c r="E989" s="263" t="s">
        <v>172</v>
      </c>
      <c r="F989" s="263" t="s">
        <v>172</v>
      </c>
      <c r="G989" s="263" t="s">
        <v>172</v>
      </c>
      <c r="H989" s="263" t="s">
        <v>172</v>
      </c>
      <c r="I989" s="263" t="s">
        <v>172</v>
      </c>
      <c r="J989" s="220">
        <v>0</v>
      </c>
      <c r="K989" s="220">
        <v>3219.6</v>
      </c>
      <c r="L989" s="220">
        <v>3216.3</v>
      </c>
      <c r="M989" s="220">
        <v>5817652.6100000003</v>
      </c>
      <c r="N989" s="220">
        <v>5817652.6100000003</v>
      </c>
      <c r="O989" s="220">
        <v>0</v>
      </c>
      <c r="P989" s="220">
        <v>0</v>
      </c>
      <c r="Q989" s="220">
        <v>0</v>
      </c>
      <c r="R989" s="263" t="s">
        <v>172</v>
      </c>
      <c r="S989" s="263" t="s">
        <v>172</v>
      </c>
      <c r="U989" s="373"/>
    </row>
    <row r="990" spans="1:21" ht="20.25" x14ac:dyDescent="0.3">
      <c r="A990" s="404" t="s">
        <v>2480</v>
      </c>
      <c r="B990" s="404"/>
      <c r="C990" s="404"/>
      <c r="D990" s="404"/>
      <c r="E990" s="404"/>
      <c r="F990" s="404"/>
      <c r="G990" s="404"/>
      <c r="H990" s="404"/>
      <c r="I990" s="404"/>
      <c r="J990" s="404"/>
      <c r="K990" s="404"/>
      <c r="L990" s="404"/>
      <c r="M990" s="404"/>
      <c r="N990" s="404"/>
      <c r="O990" s="404"/>
      <c r="P990" s="404"/>
      <c r="Q990" s="404"/>
      <c r="R990" s="404"/>
      <c r="S990" s="404"/>
      <c r="U990" s="373"/>
    </row>
    <row r="991" spans="1:21" ht="20.25" x14ac:dyDescent="0.3">
      <c r="A991" s="230">
        <v>914</v>
      </c>
      <c r="B991" s="225" t="s">
        <v>636</v>
      </c>
      <c r="C991" s="230">
        <v>41804</v>
      </c>
      <c r="D991" s="230" t="s">
        <v>1896</v>
      </c>
      <c r="E991" s="230">
        <v>1990</v>
      </c>
      <c r="F991" s="230" t="s">
        <v>2122</v>
      </c>
      <c r="G991" s="371" t="s">
        <v>2089</v>
      </c>
      <c r="H991" s="230">
        <v>3</v>
      </c>
      <c r="I991" s="230">
        <v>1</v>
      </c>
      <c r="J991" s="230" t="s">
        <v>2122</v>
      </c>
      <c r="K991" s="222">
        <v>1940.99</v>
      </c>
      <c r="L991" s="222">
        <v>924.7</v>
      </c>
      <c r="M991" s="222">
        <v>1704945.6900000002</v>
      </c>
      <c r="N991" s="222">
        <v>1704945.6900000002</v>
      </c>
      <c r="O991" s="222">
        <v>0</v>
      </c>
      <c r="P991" s="222">
        <v>0</v>
      </c>
      <c r="Q991" s="222">
        <v>0</v>
      </c>
      <c r="R991" s="372">
        <v>44927</v>
      </c>
      <c r="S991" s="372">
        <v>45291</v>
      </c>
      <c r="U991" s="373"/>
    </row>
    <row r="992" spans="1:21" ht="20.25" x14ac:dyDescent="0.25">
      <c r="A992" s="231" t="s">
        <v>22</v>
      </c>
      <c r="B992" s="231"/>
      <c r="C992" s="263" t="s">
        <v>172</v>
      </c>
      <c r="D992" s="263" t="s">
        <v>172</v>
      </c>
      <c r="E992" s="263" t="s">
        <v>172</v>
      </c>
      <c r="F992" s="263" t="s">
        <v>172</v>
      </c>
      <c r="G992" s="263" t="s">
        <v>172</v>
      </c>
      <c r="H992" s="263" t="s">
        <v>172</v>
      </c>
      <c r="I992" s="263" t="s">
        <v>172</v>
      </c>
      <c r="J992" s="220">
        <v>0</v>
      </c>
      <c r="K992" s="220">
        <v>1940.99</v>
      </c>
      <c r="L992" s="220">
        <v>924.7</v>
      </c>
      <c r="M992" s="220">
        <v>1704945.6900000002</v>
      </c>
      <c r="N992" s="220">
        <v>1704945.6900000002</v>
      </c>
      <c r="O992" s="220">
        <v>0</v>
      </c>
      <c r="P992" s="220">
        <v>0</v>
      </c>
      <c r="Q992" s="220">
        <v>0</v>
      </c>
      <c r="R992" s="263" t="s">
        <v>172</v>
      </c>
      <c r="S992" s="263" t="s">
        <v>172</v>
      </c>
      <c r="U992" s="373"/>
    </row>
    <row r="993" spans="1:21" ht="20.25" x14ac:dyDescent="0.25">
      <c r="A993" s="272" t="s">
        <v>34</v>
      </c>
      <c r="B993" s="272"/>
      <c r="C993" s="263" t="s">
        <v>172</v>
      </c>
      <c r="D993" s="263" t="s">
        <v>172</v>
      </c>
      <c r="E993" s="263" t="s">
        <v>172</v>
      </c>
      <c r="F993" s="263" t="s">
        <v>172</v>
      </c>
      <c r="G993" s="263" t="s">
        <v>172</v>
      </c>
      <c r="H993" s="263" t="s">
        <v>172</v>
      </c>
      <c r="I993" s="263" t="s">
        <v>172</v>
      </c>
      <c r="J993" s="220">
        <v>0</v>
      </c>
      <c r="K993" s="220">
        <v>46921.69</v>
      </c>
      <c r="L993" s="220">
        <v>34179.51</v>
      </c>
      <c r="M993" s="220">
        <v>56234317.68</v>
      </c>
      <c r="N993" s="220">
        <v>56234317.68</v>
      </c>
      <c r="O993" s="220">
        <v>0</v>
      </c>
      <c r="P993" s="220">
        <v>0</v>
      </c>
      <c r="Q993" s="220">
        <v>0</v>
      </c>
      <c r="R993" s="263" t="s">
        <v>172</v>
      </c>
      <c r="S993" s="263" t="s">
        <v>172</v>
      </c>
      <c r="U993" s="373"/>
    </row>
    <row r="994" spans="1:21" ht="20.25" x14ac:dyDescent="0.3">
      <c r="A994" s="404" t="s">
        <v>2481</v>
      </c>
      <c r="B994" s="404"/>
      <c r="C994" s="404"/>
      <c r="D994" s="404"/>
      <c r="E994" s="404"/>
      <c r="F994" s="404"/>
      <c r="G994" s="404"/>
      <c r="H994" s="404"/>
      <c r="I994" s="404"/>
      <c r="J994" s="404"/>
      <c r="K994" s="404"/>
      <c r="L994" s="404"/>
      <c r="M994" s="404"/>
      <c r="N994" s="404"/>
      <c r="O994" s="404"/>
      <c r="P994" s="404"/>
      <c r="Q994" s="404"/>
      <c r="R994" s="404"/>
      <c r="S994" s="404"/>
      <c r="U994" s="373"/>
    </row>
    <row r="995" spans="1:21" ht="20.25" x14ac:dyDescent="0.3">
      <c r="A995" s="404" t="s">
        <v>2482</v>
      </c>
      <c r="B995" s="404"/>
      <c r="C995" s="404"/>
      <c r="D995" s="404"/>
      <c r="E995" s="404"/>
      <c r="F995" s="404"/>
      <c r="G995" s="404"/>
      <c r="H995" s="404"/>
      <c r="I995" s="404"/>
      <c r="J995" s="404"/>
      <c r="K995" s="404"/>
      <c r="L995" s="404"/>
      <c r="M995" s="404"/>
      <c r="N995" s="404"/>
      <c r="O995" s="404"/>
      <c r="P995" s="404"/>
      <c r="Q995" s="404"/>
      <c r="R995" s="404"/>
      <c r="S995" s="404"/>
      <c r="U995" s="373"/>
    </row>
    <row r="996" spans="1:21" ht="20.25" x14ac:dyDescent="0.3">
      <c r="A996" s="230">
        <v>915</v>
      </c>
      <c r="B996" s="225" t="s">
        <v>639</v>
      </c>
      <c r="C996" s="230">
        <v>42968</v>
      </c>
      <c r="D996" s="230" t="s">
        <v>1896</v>
      </c>
      <c r="E996" s="230">
        <v>1968</v>
      </c>
      <c r="F996" s="230" t="s">
        <v>2122</v>
      </c>
      <c r="G996" s="371" t="s">
        <v>2089</v>
      </c>
      <c r="H996" s="230">
        <v>2</v>
      </c>
      <c r="I996" s="230">
        <v>2</v>
      </c>
      <c r="J996" s="230" t="s">
        <v>2122</v>
      </c>
      <c r="K996" s="222">
        <v>988</v>
      </c>
      <c r="L996" s="222">
        <v>569.6</v>
      </c>
      <c r="M996" s="222">
        <v>66935.64</v>
      </c>
      <c r="N996" s="222">
        <v>66935.64</v>
      </c>
      <c r="O996" s="222">
        <v>0</v>
      </c>
      <c r="P996" s="222">
        <v>0</v>
      </c>
      <c r="Q996" s="222">
        <v>0</v>
      </c>
      <c r="R996" s="372">
        <v>44927</v>
      </c>
      <c r="S996" s="372">
        <v>45291</v>
      </c>
      <c r="U996" s="373"/>
    </row>
    <row r="997" spans="1:21" ht="20.25" x14ac:dyDescent="0.3">
      <c r="A997" s="230">
        <v>916</v>
      </c>
      <c r="B997" s="225" t="s">
        <v>640</v>
      </c>
      <c r="C997" s="230">
        <v>42970</v>
      </c>
      <c r="D997" s="230" t="s">
        <v>1896</v>
      </c>
      <c r="E997" s="230">
        <v>1968</v>
      </c>
      <c r="F997" s="230" t="s">
        <v>2122</v>
      </c>
      <c r="G997" s="371" t="s">
        <v>2089</v>
      </c>
      <c r="H997" s="230">
        <v>2</v>
      </c>
      <c r="I997" s="230">
        <v>2</v>
      </c>
      <c r="J997" s="230" t="s">
        <v>2122</v>
      </c>
      <c r="K997" s="222">
        <v>988</v>
      </c>
      <c r="L997" s="222">
        <v>589.20000000000005</v>
      </c>
      <c r="M997" s="222">
        <v>63090.96</v>
      </c>
      <c r="N997" s="222">
        <v>63090.96</v>
      </c>
      <c r="O997" s="222">
        <v>0</v>
      </c>
      <c r="P997" s="222">
        <v>0</v>
      </c>
      <c r="Q997" s="222">
        <v>0</v>
      </c>
      <c r="R997" s="372">
        <v>44927</v>
      </c>
      <c r="S997" s="372">
        <v>45291</v>
      </c>
      <c r="U997" s="373"/>
    </row>
    <row r="998" spans="1:21" ht="20.25" x14ac:dyDescent="0.25">
      <c r="A998" s="231" t="s">
        <v>22</v>
      </c>
      <c r="B998" s="231"/>
      <c r="C998" s="263" t="s">
        <v>172</v>
      </c>
      <c r="D998" s="263" t="s">
        <v>172</v>
      </c>
      <c r="E998" s="263" t="s">
        <v>172</v>
      </c>
      <c r="F998" s="263" t="s">
        <v>172</v>
      </c>
      <c r="G998" s="263" t="s">
        <v>172</v>
      </c>
      <c r="H998" s="263" t="s">
        <v>172</v>
      </c>
      <c r="I998" s="263" t="s">
        <v>172</v>
      </c>
      <c r="J998" s="220">
        <v>0</v>
      </c>
      <c r="K998" s="220">
        <v>1976</v>
      </c>
      <c r="L998" s="220">
        <v>1158.8000000000002</v>
      </c>
      <c r="M998" s="220">
        <v>130026.6</v>
      </c>
      <c r="N998" s="220">
        <v>130026.6</v>
      </c>
      <c r="O998" s="220">
        <v>0</v>
      </c>
      <c r="P998" s="220">
        <v>0</v>
      </c>
      <c r="Q998" s="220">
        <v>0</v>
      </c>
      <c r="R998" s="263" t="s">
        <v>172</v>
      </c>
      <c r="S998" s="263" t="s">
        <v>172</v>
      </c>
      <c r="U998" s="373"/>
    </row>
    <row r="999" spans="1:21" ht="20.25" x14ac:dyDescent="0.25">
      <c r="A999" s="272" t="s">
        <v>34</v>
      </c>
      <c r="B999" s="272"/>
      <c r="C999" s="263" t="s">
        <v>172</v>
      </c>
      <c r="D999" s="263" t="s">
        <v>172</v>
      </c>
      <c r="E999" s="263" t="s">
        <v>172</v>
      </c>
      <c r="F999" s="263" t="s">
        <v>172</v>
      </c>
      <c r="G999" s="263" t="s">
        <v>172</v>
      </c>
      <c r="H999" s="263" t="s">
        <v>172</v>
      </c>
      <c r="I999" s="263" t="s">
        <v>172</v>
      </c>
      <c r="J999" s="220">
        <v>0</v>
      </c>
      <c r="K999" s="220">
        <v>1976</v>
      </c>
      <c r="L999" s="220">
        <v>1158.8000000000002</v>
      </c>
      <c r="M999" s="220">
        <v>130026.6</v>
      </c>
      <c r="N999" s="220">
        <v>130026.6</v>
      </c>
      <c r="O999" s="220">
        <v>0</v>
      </c>
      <c r="P999" s="220">
        <v>0</v>
      </c>
      <c r="Q999" s="220">
        <v>0</v>
      </c>
      <c r="R999" s="263" t="s">
        <v>172</v>
      </c>
      <c r="S999" s="263" t="s">
        <v>172</v>
      </c>
      <c r="U999" s="373"/>
    </row>
    <row r="1000" spans="1:21" ht="20.25" x14ac:dyDescent="0.3">
      <c r="A1000" s="404" t="s">
        <v>2483</v>
      </c>
      <c r="B1000" s="404"/>
      <c r="C1000" s="404"/>
      <c r="D1000" s="404"/>
      <c r="E1000" s="404"/>
      <c r="F1000" s="404"/>
      <c r="G1000" s="404"/>
      <c r="H1000" s="404"/>
      <c r="I1000" s="404"/>
      <c r="J1000" s="404"/>
      <c r="K1000" s="404"/>
      <c r="L1000" s="404"/>
      <c r="M1000" s="404"/>
      <c r="N1000" s="404"/>
      <c r="O1000" s="404"/>
      <c r="P1000" s="404"/>
      <c r="Q1000" s="404"/>
      <c r="R1000" s="404"/>
      <c r="S1000" s="404"/>
      <c r="U1000" s="373"/>
    </row>
    <row r="1001" spans="1:21" ht="20.25" x14ac:dyDescent="0.3">
      <c r="A1001" s="404" t="s">
        <v>2484</v>
      </c>
      <c r="B1001" s="404"/>
      <c r="C1001" s="404"/>
      <c r="D1001" s="404"/>
      <c r="E1001" s="404"/>
      <c r="F1001" s="404"/>
      <c r="G1001" s="404"/>
      <c r="H1001" s="404"/>
      <c r="I1001" s="404"/>
      <c r="J1001" s="404"/>
      <c r="K1001" s="404"/>
      <c r="L1001" s="404"/>
      <c r="M1001" s="404"/>
      <c r="N1001" s="404"/>
      <c r="O1001" s="404"/>
      <c r="P1001" s="404"/>
      <c r="Q1001" s="404"/>
      <c r="R1001" s="404"/>
      <c r="S1001" s="404"/>
      <c r="U1001" s="373"/>
    </row>
    <row r="1002" spans="1:21" ht="20.25" x14ac:dyDescent="0.3">
      <c r="A1002" s="230">
        <v>917</v>
      </c>
      <c r="B1002" s="225" t="s">
        <v>642</v>
      </c>
      <c r="C1002" s="230">
        <v>42004</v>
      </c>
      <c r="D1002" s="230" t="s">
        <v>1896</v>
      </c>
      <c r="E1002" s="230">
        <v>1974</v>
      </c>
      <c r="F1002" s="230" t="s">
        <v>2122</v>
      </c>
      <c r="G1002" s="371" t="s">
        <v>2094</v>
      </c>
      <c r="H1002" s="230">
        <v>2</v>
      </c>
      <c r="I1002" s="230">
        <v>2</v>
      </c>
      <c r="J1002" s="230" t="s">
        <v>2122</v>
      </c>
      <c r="K1002" s="222">
        <v>542.20000000000005</v>
      </c>
      <c r="L1002" s="222">
        <v>478.5</v>
      </c>
      <c r="M1002" s="222">
        <v>45849.599999999999</v>
      </c>
      <c r="N1002" s="222">
        <v>45849.599999999999</v>
      </c>
      <c r="O1002" s="222">
        <v>0</v>
      </c>
      <c r="P1002" s="222">
        <v>0</v>
      </c>
      <c r="Q1002" s="222">
        <v>0</v>
      </c>
      <c r="R1002" s="372">
        <v>44927</v>
      </c>
      <c r="S1002" s="372">
        <v>45291</v>
      </c>
      <c r="U1002" s="373"/>
    </row>
    <row r="1003" spans="1:21" ht="20.25" x14ac:dyDescent="0.3">
      <c r="A1003" s="230">
        <v>918</v>
      </c>
      <c r="B1003" s="225" t="s">
        <v>643</v>
      </c>
      <c r="C1003" s="230">
        <v>42101</v>
      </c>
      <c r="D1003" s="230" t="s">
        <v>1896</v>
      </c>
      <c r="E1003" s="230">
        <v>1967</v>
      </c>
      <c r="F1003" s="230" t="s">
        <v>2122</v>
      </c>
      <c r="G1003" s="371" t="s">
        <v>2094</v>
      </c>
      <c r="H1003" s="230">
        <v>2</v>
      </c>
      <c r="I1003" s="230">
        <v>3</v>
      </c>
      <c r="J1003" s="230" t="s">
        <v>2122</v>
      </c>
      <c r="K1003" s="222">
        <v>515</v>
      </c>
      <c r="L1003" s="222">
        <v>511.4</v>
      </c>
      <c r="M1003" s="222">
        <v>43843.68</v>
      </c>
      <c r="N1003" s="222">
        <v>43843.68</v>
      </c>
      <c r="O1003" s="222">
        <v>0</v>
      </c>
      <c r="P1003" s="222">
        <v>0</v>
      </c>
      <c r="Q1003" s="222">
        <v>0</v>
      </c>
      <c r="R1003" s="372">
        <v>44927</v>
      </c>
      <c r="S1003" s="372">
        <v>45291</v>
      </c>
      <c r="U1003" s="373"/>
    </row>
    <row r="1004" spans="1:21" ht="40.5" x14ac:dyDescent="0.3">
      <c r="A1004" s="230">
        <v>919</v>
      </c>
      <c r="B1004" s="225" t="s">
        <v>2562</v>
      </c>
      <c r="C1004" s="230">
        <v>42001</v>
      </c>
      <c r="D1004" s="230" t="s">
        <v>1897</v>
      </c>
      <c r="E1004" s="230">
        <v>1991</v>
      </c>
      <c r="F1004" s="230" t="s">
        <v>2122</v>
      </c>
      <c r="G1004" s="371" t="s">
        <v>2089</v>
      </c>
      <c r="H1004" s="230">
        <v>5</v>
      </c>
      <c r="I1004" s="230">
        <v>1</v>
      </c>
      <c r="J1004" s="230" t="s">
        <v>2122</v>
      </c>
      <c r="K1004" s="222">
        <v>1051.5</v>
      </c>
      <c r="L1004" s="222" t="s">
        <v>2122</v>
      </c>
      <c r="M1004" s="222">
        <v>36930.03</v>
      </c>
      <c r="N1004" s="222">
        <v>36930.03</v>
      </c>
      <c r="O1004" s="222">
        <v>0</v>
      </c>
      <c r="P1004" s="222">
        <v>0</v>
      </c>
      <c r="Q1004" s="222">
        <v>0</v>
      </c>
      <c r="R1004" s="372">
        <v>44927</v>
      </c>
      <c r="S1004" s="372">
        <v>45291</v>
      </c>
      <c r="U1004" s="373"/>
    </row>
    <row r="1005" spans="1:21" ht="40.5" x14ac:dyDescent="0.3">
      <c r="A1005" s="230">
        <v>920</v>
      </c>
      <c r="B1005" s="225" t="s">
        <v>2563</v>
      </c>
      <c r="C1005" s="230">
        <v>42078</v>
      </c>
      <c r="D1005" s="230" t="s">
        <v>1897</v>
      </c>
      <c r="E1005" s="230">
        <v>1987</v>
      </c>
      <c r="F1005" s="230" t="s">
        <v>2122</v>
      </c>
      <c r="G1005" s="371" t="s">
        <v>2088</v>
      </c>
      <c r="H1005" s="230">
        <v>5</v>
      </c>
      <c r="I1005" s="230">
        <v>4</v>
      </c>
      <c r="J1005" s="230" t="s">
        <v>2122</v>
      </c>
      <c r="K1005" s="222">
        <v>3259.5</v>
      </c>
      <c r="L1005" s="222" t="s">
        <v>2122</v>
      </c>
      <c r="M1005" s="222">
        <v>87000</v>
      </c>
      <c r="N1005" s="222">
        <v>87000</v>
      </c>
      <c r="O1005" s="222">
        <v>0</v>
      </c>
      <c r="P1005" s="222">
        <v>0</v>
      </c>
      <c r="Q1005" s="222">
        <v>0</v>
      </c>
      <c r="R1005" s="372">
        <v>44927</v>
      </c>
      <c r="S1005" s="372">
        <v>45291</v>
      </c>
      <c r="U1005" s="373"/>
    </row>
    <row r="1006" spans="1:21" ht="40.5" x14ac:dyDescent="0.3">
      <c r="A1006" s="230">
        <v>921</v>
      </c>
      <c r="B1006" s="225" t="s">
        <v>2564</v>
      </c>
      <c r="C1006" s="230">
        <v>42081</v>
      </c>
      <c r="D1006" s="230" t="s">
        <v>1897</v>
      </c>
      <c r="E1006" s="230">
        <v>1976</v>
      </c>
      <c r="F1006" s="230" t="s">
        <v>2122</v>
      </c>
      <c r="G1006" s="371" t="s">
        <v>2089</v>
      </c>
      <c r="H1006" s="230">
        <v>5</v>
      </c>
      <c r="I1006" s="230">
        <v>4</v>
      </c>
      <c r="J1006" s="230" t="s">
        <v>2122</v>
      </c>
      <c r="K1006" s="222">
        <v>3312.71</v>
      </c>
      <c r="L1006" s="222" t="s">
        <v>2122</v>
      </c>
      <c r="M1006" s="222">
        <v>500000</v>
      </c>
      <c r="N1006" s="222">
        <v>500000</v>
      </c>
      <c r="O1006" s="222">
        <v>0</v>
      </c>
      <c r="P1006" s="222">
        <v>0</v>
      </c>
      <c r="Q1006" s="222">
        <v>0</v>
      </c>
      <c r="R1006" s="372">
        <v>44927</v>
      </c>
      <c r="S1006" s="372">
        <v>45291</v>
      </c>
      <c r="U1006" s="373"/>
    </row>
    <row r="1007" spans="1:21" ht="50.25" customHeight="1" x14ac:dyDescent="0.3">
      <c r="A1007" s="230">
        <v>922</v>
      </c>
      <c r="B1007" s="225" t="s">
        <v>2565</v>
      </c>
      <c r="C1007" s="230">
        <v>42089</v>
      </c>
      <c r="D1007" s="230" t="s">
        <v>1897</v>
      </c>
      <c r="E1007" s="230">
        <v>1991</v>
      </c>
      <c r="F1007" s="230" t="s">
        <v>2122</v>
      </c>
      <c r="G1007" s="371" t="s">
        <v>2094</v>
      </c>
      <c r="H1007" s="230">
        <v>2</v>
      </c>
      <c r="I1007" s="230">
        <v>2</v>
      </c>
      <c r="J1007" s="230" t="s">
        <v>2122</v>
      </c>
      <c r="K1007" s="222">
        <v>1304.5</v>
      </c>
      <c r="L1007" s="222" t="s">
        <v>2122</v>
      </c>
      <c r="M1007" s="222">
        <v>51000</v>
      </c>
      <c r="N1007" s="222">
        <v>51000</v>
      </c>
      <c r="O1007" s="222">
        <v>0</v>
      </c>
      <c r="P1007" s="222">
        <v>0</v>
      </c>
      <c r="Q1007" s="222">
        <v>0</v>
      </c>
      <c r="R1007" s="372">
        <v>44927</v>
      </c>
      <c r="S1007" s="372">
        <v>45291</v>
      </c>
      <c r="U1007" s="373"/>
    </row>
    <row r="1008" spans="1:21" ht="40.5" x14ac:dyDescent="0.3">
      <c r="A1008" s="230">
        <v>923</v>
      </c>
      <c r="B1008" s="225" t="s">
        <v>2566</v>
      </c>
      <c r="C1008" s="230">
        <v>42093</v>
      </c>
      <c r="D1008" s="230" t="s">
        <v>1897</v>
      </c>
      <c r="E1008" s="230">
        <v>1993</v>
      </c>
      <c r="F1008" s="230" t="s">
        <v>2122</v>
      </c>
      <c r="G1008" s="371" t="s">
        <v>2088</v>
      </c>
      <c r="H1008" s="230">
        <v>5</v>
      </c>
      <c r="I1008" s="230">
        <v>4</v>
      </c>
      <c r="J1008" s="230" t="s">
        <v>2122</v>
      </c>
      <c r="K1008" s="222">
        <v>4522.3999999999996</v>
      </c>
      <c r="L1008" s="222" t="s">
        <v>2122</v>
      </c>
      <c r="M1008" s="222">
        <v>1118288</v>
      </c>
      <c r="N1008" s="222">
        <v>1118288</v>
      </c>
      <c r="O1008" s="222">
        <v>0</v>
      </c>
      <c r="P1008" s="222">
        <v>0</v>
      </c>
      <c r="Q1008" s="222">
        <v>0</v>
      </c>
      <c r="R1008" s="372">
        <v>44927</v>
      </c>
      <c r="S1008" s="372">
        <v>45291</v>
      </c>
      <c r="U1008" s="373"/>
    </row>
    <row r="1009" spans="1:21" ht="40.5" x14ac:dyDescent="0.3">
      <c r="A1009" s="230">
        <v>924</v>
      </c>
      <c r="B1009" s="225" t="s">
        <v>2567</v>
      </c>
      <c r="C1009" s="230">
        <v>42107</v>
      </c>
      <c r="D1009" s="230" t="s">
        <v>1897</v>
      </c>
      <c r="E1009" s="230">
        <v>1993</v>
      </c>
      <c r="F1009" s="230" t="s">
        <v>2122</v>
      </c>
      <c r="G1009" s="371" t="s">
        <v>2088</v>
      </c>
      <c r="H1009" s="230">
        <v>5</v>
      </c>
      <c r="I1009" s="230">
        <v>4</v>
      </c>
      <c r="J1009" s="230" t="s">
        <v>2122</v>
      </c>
      <c r="K1009" s="222">
        <v>3398</v>
      </c>
      <c r="L1009" s="222" t="s">
        <v>2122</v>
      </c>
      <c r="M1009" s="222">
        <v>705270</v>
      </c>
      <c r="N1009" s="222">
        <v>705270</v>
      </c>
      <c r="O1009" s="222">
        <v>0</v>
      </c>
      <c r="P1009" s="222">
        <v>0</v>
      </c>
      <c r="Q1009" s="222">
        <v>0</v>
      </c>
      <c r="R1009" s="372">
        <v>44927</v>
      </c>
      <c r="S1009" s="372">
        <v>45291</v>
      </c>
      <c r="U1009" s="373"/>
    </row>
    <row r="1010" spans="1:21" ht="20.25" x14ac:dyDescent="0.25">
      <c r="A1010" s="231" t="s">
        <v>22</v>
      </c>
      <c r="B1010" s="231"/>
      <c r="C1010" s="263" t="s">
        <v>172</v>
      </c>
      <c r="D1010" s="263" t="s">
        <v>172</v>
      </c>
      <c r="E1010" s="263" t="s">
        <v>172</v>
      </c>
      <c r="F1010" s="263" t="s">
        <v>172</v>
      </c>
      <c r="G1010" s="263" t="s">
        <v>172</v>
      </c>
      <c r="H1010" s="263" t="s">
        <v>172</v>
      </c>
      <c r="I1010" s="263" t="s">
        <v>172</v>
      </c>
      <c r="J1010" s="220">
        <v>0</v>
      </c>
      <c r="K1010" s="220">
        <v>17905.809999999998</v>
      </c>
      <c r="L1010" s="220">
        <v>989.9</v>
      </c>
      <c r="M1010" s="220">
        <v>2588181.31</v>
      </c>
      <c r="N1010" s="220">
        <v>2588181.31</v>
      </c>
      <c r="O1010" s="220">
        <v>0</v>
      </c>
      <c r="P1010" s="220">
        <v>0</v>
      </c>
      <c r="Q1010" s="220">
        <v>0</v>
      </c>
      <c r="R1010" s="263" t="s">
        <v>172</v>
      </c>
      <c r="S1010" s="263" t="s">
        <v>172</v>
      </c>
      <c r="U1010" s="373"/>
    </row>
    <row r="1011" spans="1:21" ht="20.25" x14ac:dyDescent="0.3">
      <c r="A1011" s="404" t="s">
        <v>2485</v>
      </c>
      <c r="B1011" s="404"/>
      <c r="C1011" s="404"/>
      <c r="D1011" s="404"/>
      <c r="E1011" s="404"/>
      <c r="F1011" s="404"/>
      <c r="G1011" s="404"/>
      <c r="H1011" s="404"/>
      <c r="I1011" s="404"/>
      <c r="J1011" s="404"/>
      <c r="K1011" s="404"/>
      <c r="L1011" s="404"/>
      <c r="M1011" s="404"/>
      <c r="N1011" s="404"/>
      <c r="O1011" s="404"/>
      <c r="P1011" s="404"/>
      <c r="Q1011" s="404"/>
      <c r="R1011" s="404"/>
      <c r="S1011" s="404"/>
      <c r="U1011" s="373"/>
    </row>
    <row r="1012" spans="1:21" ht="20.25" x14ac:dyDescent="0.3">
      <c r="A1012" s="230">
        <v>925</v>
      </c>
      <c r="B1012" s="225" t="s">
        <v>648</v>
      </c>
      <c r="C1012" s="230">
        <v>55897</v>
      </c>
      <c r="D1012" s="230" t="s">
        <v>1896</v>
      </c>
      <c r="E1012" s="230">
        <v>1975</v>
      </c>
      <c r="F1012" s="230" t="s">
        <v>2122</v>
      </c>
      <c r="G1012" s="371" t="s">
        <v>2096</v>
      </c>
      <c r="H1012" s="230">
        <v>2</v>
      </c>
      <c r="I1012" s="230">
        <v>1</v>
      </c>
      <c r="J1012" s="230" t="s">
        <v>2122</v>
      </c>
      <c r="K1012" s="222">
        <v>905.6</v>
      </c>
      <c r="L1012" s="222">
        <v>728.59999999999991</v>
      </c>
      <c r="M1012" s="222">
        <v>951927.6</v>
      </c>
      <c r="N1012" s="222">
        <v>951927.6</v>
      </c>
      <c r="O1012" s="222">
        <v>0</v>
      </c>
      <c r="P1012" s="222">
        <v>0</v>
      </c>
      <c r="Q1012" s="222">
        <v>0</v>
      </c>
      <c r="R1012" s="372">
        <v>44927</v>
      </c>
      <c r="S1012" s="372">
        <v>45291</v>
      </c>
      <c r="U1012" s="373"/>
    </row>
    <row r="1013" spans="1:21" ht="20.25" x14ac:dyDescent="0.3">
      <c r="A1013" s="230">
        <v>926</v>
      </c>
      <c r="B1013" s="225" t="s">
        <v>1546</v>
      </c>
      <c r="C1013" s="230">
        <v>42123</v>
      </c>
      <c r="D1013" s="230" t="s">
        <v>1896</v>
      </c>
      <c r="E1013" s="230">
        <v>1982</v>
      </c>
      <c r="F1013" s="230" t="s">
        <v>2122</v>
      </c>
      <c r="G1013" s="371" t="s">
        <v>2094</v>
      </c>
      <c r="H1013" s="230">
        <v>2</v>
      </c>
      <c r="I1013" s="230">
        <v>2</v>
      </c>
      <c r="J1013" s="230" t="s">
        <v>2122</v>
      </c>
      <c r="K1013" s="222">
        <v>510.4</v>
      </c>
      <c r="L1013" s="222">
        <v>379.9</v>
      </c>
      <c r="M1013" s="222">
        <v>182119.15</v>
      </c>
      <c r="N1013" s="222">
        <v>182119.15</v>
      </c>
      <c r="O1013" s="222">
        <v>0</v>
      </c>
      <c r="P1013" s="222">
        <v>0</v>
      </c>
      <c r="Q1013" s="222">
        <v>0</v>
      </c>
      <c r="R1013" s="372">
        <v>44927</v>
      </c>
      <c r="S1013" s="372">
        <v>45291</v>
      </c>
      <c r="U1013" s="373"/>
    </row>
    <row r="1014" spans="1:21" ht="20.25" x14ac:dyDescent="0.3">
      <c r="A1014" s="230">
        <v>927</v>
      </c>
      <c r="B1014" s="225" t="s">
        <v>646</v>
      </c>
      <c r="C1014" s="230">
        <v>42113</v>
      </c>
      <c r="D1014" s="230" t="s">
        <v>1896</v>
      </c>
      <c r="E1014" s="230">
        <v>1972</v>
      </c>
      <c r="F1014" s="230" t="s">
        <v>2122</v>
      </c>
      <c r="G1014" s="371" t="s">
        <v>2094</v>
      </c>
      <c r="H1014" s="230">
        <v>2</v>
      </c>
      <c r="I1014" s="230">
        <v>3</v>
      </c>
      <c r="J1014" s="230" t="s">
        <v>2122</v>
      </c>
      <c r="K1014" s="222">
        <v>527.38</v>
      </c>
      <c r="L1014" s="222">
        <v>522.1</v>
      </c>
      <c r="M1014" s="222">
        <v>700821.60000000009</v>
      </c>
      <c r="N1014" s="222">
        <v>700821.60000000009</v>
      </c>
      <c r="O1014" s="222">
        <v>0</v>
      </c>
      <c r="P1014" s="222">
        <v>0</v>
      </c>
      <c r="Q1014" s="222">
        <v>0</v>
      </c>
      <c r="R1014" s="372">
        <v>44927</v>
      </c>
      <c r="S1014" s="372">
        <v>45291</v>
      </c>
      <c r="U1014" s="373"/>
    </row>
    <row r="1015" spans="1:21" ht="20.25" x14ac:dyDescent="0.3">
      <c r="A1015" s="230">
        <v>928</v>
      </c>
      <c r="B1015" s="225" t="s">
        <v>647</v>
      </c>
      <c r="C1015" s="230">
        <v>42114</v>
      </c>
      <c r="D1015" s="230" t="s">
        <v>1896</v>
      </c>
      <c r="E1015" s="230">
        <v>1973</v>
      </c>
      <c r="F1015" s="230" t="s">
        <v>2122</v>
      </c>
      <c r="G1015" s="371" t="s">
        <v>2094</v>
      </c>
      <c r="H1015" s="230">
        <v>2</v>
      </c>
      <c r="I1015" s="230">
        <v>3</v>
      </c>
      <c r="J1015" s="230" t="s">
        <v>2122</v>
      </c>
      <c r="K1015" s="222">
        <v>531.91</v>
      </c>
      <c r="L1015" s="222">
        <v>500.7</v>
      </c>
      <c r="M1015" s="222">
        <v>834410.74000000011</v>
      </c>
      <c r="N1015" s="222">
        <v>834410.74000000011</v>
      </c>
      <c r="O1015" s="222">
        <v>0</v>
      </c>
      <c r="P1015" s="222">
        <v>0</v>
      </c>
      <c r="Q1015" s="222">
        <v>0</v>
      </c>
      <c r="R1015" s="372">
        <v>44927</v>
      </c>
      <c r="S1015" s="372">
        <v>45291</v>
      </c>
      <c r="U1015" s="373"/>
    </row>
    <row r="1016" spans="1:21" ht="20.25" x14ac:dyDescent="0.3">
      <c r="A1016" s="230">
        <v>929</v>
      </c>
      <c r="B1016" s="225" t="s">
        <v>650</v>
      </c>
      <c r="C1016" s="230">
        <v>42117</v>
      </c>
      <c r="D1016" s="230" t="s">
        <v>1896</v>
      </c>
      <c r="E1016" s="230">
        <v>1973</v>
      </c>
      <c r="F1016" s="230" t="s">
        <v>2122</v>
      </c>
      <c r="G1016" s="371" t="s">
        <v>2094</v>
      </c>
      <c r="H1016" s="230">
        <v>2</v>
      </c>
      <c r="I1016" s="230">
        <v>2</v>
      </c>
      <c r="J1016" s="230" t="s">
        <v>2122</v>
      </c>
      <c r="K1016" s="222">
        <v>519.46</v>
      </c>
      <c r="L1016" s="222">
        <v>519.46</v>
      </c>
      <c r="M1016" s="222">
        <v>571092.08000000007</v>
      </c>
      <c r="N1016" s="222">
        <v>571092.08000000007</v>
      </c>
      <c r="O1016" s="222">
        <v>0</v>
      </c>
      <c r="P1016" s="222">
        <v>0</v>
      </c>
      <c r="Q1016" s="222">
        <v>0</v>
      </c>
      <c r="R1016" s="372">
        <v>44927</v>
      </c>
      <c r="S1016" s="372">
        <v>45291</v>
      </c>
      <c r="U1016" s="373"/>
    </row>
    <row r="1017" spans="1:21" ht="20.25" x14ac:dyDescent="0.3">
      <c r="A1017" s="230">
        <v>930</v>
      </c>
      <c r="B1017" s="225" t="s">
        <v>652</v>
      </c>
      <c r="C1017" s="230">
        <v>42133</v>
      </c>
      <c r="D1017" s="230" t="s">
        <v>1896</v>
      </c>
      <c r="E1017" s="230">
        <v>1970</v>
      </c>
      <c r="F1017" s="230" t="s">
        <v>2122</v>
      </c>
      <c r="G1017" s="371" t="s">
        <v>2094</v>
      </c>
      <c r="H1017" s="230">
        <v>2</v>
      </c>
      <c r="I1017" s="230">
        <v>3</v>
      </c>
      <c r="J1017" s="230" t="s">
        <v>2122</v>
      </c>
      <c r="K1017" s="222">
        <v>538.69000000000005</v>
      </c>
      <c r="L1017" s="222">
        <v>529.4</v>
      </c>
      <c r="M1017" s="222">
        <v>922492.8</v>
      </c>
      <c r="N1017" s="222">
        <v>922492.8</v>
      </c>
      <c r="O1017" s="222">
        <v>0</v>
      </c>
      <c r="P1017" s="222">
        <v>0</v>
      </c>
      <c r="Q1017" s="222">
        <v>0</v>
      </c>
      <c r="R1017" s="372">
        <v>44927</v>
      </c>
      <c r="S1017" s="372">
        <v>45291</v>
      </c>
      <c r="U1017" s="373"/>
    </row>
    <row r="1018" spans="1:21" ht="20.25" x14ac:dyDescent="0.3">
      <c r="A1018" s="230">
        <v>931</v>
      </c>
      <c r="B1018" s="225" t="s">
        <v>653</v>
      </c>
      <c r="C1018" s="230">
        <v>42134</v>
      </c>
      <c r="D1018" s="230" t="s">
        <v>1896</v>
      </c>
      <c r="E1018" s="230">
        <v>1970</v>
      </c>
      <c r="F1018" s="230" t="s">
        <v>2122</v>
      </c>
      <c r="G1018" s="371" t="s">
        <v>2094</v>
      </c>
      <c r="H1018" s="230">
        <v>2</v>
      </c>
      <c r="I1018" s="230">
        <v>3</v>
      </c>
      <c r="J1018" s="230" t="s">
        <v>2122</v>
      </c>
      <c r="K1018" s="222">
        <v>536.80999999999995</v>
      </c>
      <c r="L1018" s="222">
        <v>534.70000000000005</v>
      </c>
      <c r="M1018" s="222">
        <v>899082.88</v>
      </c>
      <c r="N1018" s="222">
        <v>899082.88</v>
      </c>
      <c r="O1018" s="222">
        <v>0</v>
      </c>
      <c r="P1018" s="222">
        <v>0</v>
      </c>
      <c r="Q1018" s="222">
        <v>0</v>
      </c>
      <c r="R1018" s="372">
        <v>44927</v>
      </c>
      <c r="S1018" s="372">
        <v>45291</v>
      </c>
      <c r="U1018" s="373"/>
    </row>
    <row r="1019" spans="1:21" ht="20.25" x14ac:dyDescent="0.3">
      <c r="A1019" s="230">
        <v>932</v>
      </c>
      <c r="B1019" s="225" t="s">
        <v>654</v>
      </c>
      <c r="C1019" s="230">
        <v>42127</v>
      </c>
      <c r="D1019" s="230" t="s">
        <v>1896</v>
      </c>
      <c r="E1019" s="230">
        <v>1969</v>
      </c>
      <c r="F1019" s="230" t="s">
        <v>2122</v>
      </c>
      <c r="G1019" s="371" t="s">
        <v>2094</v>
      </c>
      <c r="H1019" s="230">
        <v>2</v>
      </c>
      <c r="I1019" s="230">
        <v>3</v>
      </c>
      <c r="J1019" s="230" t="s">
        <v>2122</v>
      </c>
      <c r="K1019" s="222">
        <v>589.79999999999995</v>
      </c>
      <c r="L1019" s="222">
        <v>527.69999999999993</v>
      </c>
      <c r="M1019" s="222">
        <v>32375.88</v>
      </c>
      <c r="N1019" s="222">
        <v>32375.88</v>
      </c>
      <c r="O1019" s="222">
        <v>0</v>
      </c>
      <c r="P1019" s="222">
        <v>0</v>
      </c>
      <c r="Q1019" s="222">
        <v>0</v>
      </c>
      <c r="R1019" s="372">
        <v>44927</v>
      </c>
      <c r="S1019" s="372">
        <v>45291</v>
      </c>
      <c r="U1019" s="373"/>
    </row>
    <row r="1020" spans="1:21" ht="20.25" x14ac:dyDescent="0.3">
      <c r="A1020" s="230">
        <v>933</v>
      </c>
      <c r="B1020" s="225" t="s">
        <v>657</v>
      </c>
      <c r="C1020" s="230">
        <v>42136</v>
      </c>
      <c r="D1020" s="230" t="s">
        <v>1896</v>
      </c>
      <c r="E1020" s="230">
        <v>1971</v>
      </c>
      <c r="F1020" s="230" t="s">
        <v>2122</v>
      </c>
      <c r="G1020" s="371" t="s">
        <v>2094</v>
      </c>
      <c r="H1020" s="230">
        <v>2</v>
      </c>
      <c r="I1020" s="230">
        <v>3</v>
      </c>
      <c r="J1020" s="230" t="s">
        <v>2122</v>
      </c>
      <c r="K1020" s="222">
        <v>584.9</v>
      </c>
      <c r="L1020" s="222">
        <v>522.35</v>
      </c>
      <c r="M1020" s="222">
        <v>1280271.25</v>
      </c>
      <c r="N1020" s="222">
        <v>1280271.25</v>
      </c>
      <c r="O1020" s="222">
        <v>0</v>
      </c>
      <c r="P1020" s="222">
        <v>0</v>
      </c>
      <c r="Q1020" s="222">
        <v>0</v>
      </c>
      <c r="R1020" s="372">
        <v>44927</v>
      </c>
      <c r="S1020" s="372">
        <v>45291</v>
      </c>
      <c r="U1020" s="373"/>
    </row>
    <row r="1021" spans="1:21" ht="20.25" x14ac:dyDescent="0.3">
      <c r="A1021" s="230">
        <v>934</v>
      </c>
      <c r="B1021" s="225" t="s">
        <v>658</v>
      </c>
      <c r="C1021" s="230">
        <v>42139</v>
      </c>
      <c r="D1021" s="230" t="s">
        <v>1896</v>
      </c>
      <c r="E1021" s="230">
        <v>1967</v>
      </c>
      <c r="F1021" s="230" t="s">
        <v>2122</v>
      </c>
      <c r="G1021" s="371" t="s">
        <v>2094</v>
      </c>
      <c r="H1021" s="230">
        <v>2</v>
      </c>
      <c r="I1021" s="230">
        <v>3</v>
      </c>
      <c r="J1021" s="230" t="s">
        <v>2122</v>
      </c>
      <c r="K1021" s="222">
        <v>582.9</v>
      </c>
      <c r="L1021" s="222">
        <v>509.9</v>
      </c>
      <c r="M1021" s="222">
        <v>32375.88</v>
      </c>
      <c r="N1021" s="222">
        <v>32375.88</v>
      </c>
      <c r="O1021" s="222">
        <v>0</v>
      </c>
      <c r="P1021" s="222">
        <v>0</v>
      </c>
      <c r="Q1021" s="222">
        <v>0</v>
      </c>
      <c r="R1021" s="372">
        <v>44927</v>
      </c>
      <c r="S1021" s="372">
        <v>45291</v>
      </c>
      <c r="U1021" s="373"/>
    </row>
    <row r="1022" spans="1:21" ht="20.25" x14ac:dyDescent="0.25">
      <c r="A1022" s="231" t="s">
        <v>22</v>
      </c>
      <c r="B1022" s="231"/>
      <c r="C1022" s="263" t="s">
        <v>172</v>
      </c>
      <c r="D1022" s="263" t="s">
        <v>172</v>
      </c>
      <c r="E1022" s="263" t="s">
        <v>172</v>
      </c>
      <c r="F1022" s="263" t="s">
        <v>172</v>
      </c>
      <c r="G1022" s="263" t="s">
        <v>172</v>
      </c>
      <c r="H1022" s="263" t="s">
        <v>172</v>
      </c>
      <c r="I1022" s="263" t="s">
        <v>172</v>
      </c>
      <c r="J1022" s="220">
        <v>0</v>
      </c>
      <c r="K1022" s="220">
        <v>5827.8499999999995</v>
      </c>
      <c r="L1022" s="220">
        <v>5274.8099999999995</v>
      </c>
      <c r="M1022" s="220">
        <v>6406969.8600000003</v>
      </c>
      <c r="N1022" s="220">
        <v>6406969.8600000003</v>
      </c>
      <c r="O1022" s="220">
        <v>0</v>
      </c>
      <c r="P1022" s="220">
        <v>0</v>
      </c>
      <c r="Q1022" s="220">
        <v>0</v>
      </c>
      <c r="R1022" s="263" t="s">
        <v>172</v>
      </c>
      <c r="S1022" s="263" t="s">
        <v>172</v>
      </c>
      <c r="U1022" s="373"/>
    </row>
    <row r="1023" spans="1:21" ht="20.25" x14ac:dyDescent="0.25">
      <c r="A1023" s="272" t="s">
        <v>34</v>
      </c>
      <c r="B1023" s="272"/>
      <c r="C1023" s="263" t="s">
        <v>172</v>
      </c>
      <c r="D1023" s="263" t="s">
        <v>172</v>
      </c>
      <c r="E1023" s="263" t="s">
        <v>172</v>
      </c>
      <c r="F1023" s="263" t="s">
        <v>172</v>
      </c>
      <c r="G1023" s="263" t="s">
        <v>172</v>
      </c>
      <c r="H1023" s="263" t="s">
        <v>172</v>
      </c>
      <c r="I1023" s="263" t="s">
        <v>172</v>
      </c>
      <c r="J1023" s="220">
        <v>0</v>
      </c>
      <c r="K1023" s="220">
        <v>23733.659999999996</v>
      </c>
      <c r="L1023" s="220">
        <v>6264.7099999999991</v>
      </c>
      <c r="M1023" s="220">
        <v>8995151.1699999999</v>
      </c>
      <c r="N1023" s="220">
        <v>8995151.1699999999</v>
      </c>
      <c r="O1023" s="220">
        <v>0</v>
      </c>
      <c r="P1023" s="220">
        <v>0</v>
      </c>
      <c r="Q1023" s="220">
        <v>0</v>
      </c>
      <c r="R1023" s="263" t="s">
        <v>172</v>
      </c>
      <c r="S1023" s="263" t="s">
        <v>172</v>
      </c>
      <c r="U1023" s="373"/>
    </row>
    <row r="1024" spans="1:21" ht="20.25" x14ac:dyDescent="0.3">
      <c r="A1024" s="404" t="s">
        <v>2486</v>
      </c>
      <c r="B1024" s="404"/>
      <c r="C1024" s="404"/>
      <c r="D1024" s="404"/>
      <c r="E1024" s="404"/>
      <c r="F1024" s="404"/>
      <c r="G1024" s="404"/>
      <c r="H1024" s="404"/>
      <c r="I1024" s="404"/>
      <c r="J1024" s="404"/>
      <c r="K1024" s="404"/>
      <c r="L1024" s="404"/>
      <c r="M1024" s="404"/>
      <c r="N1024" s="404"/>
      <c r="O1024" s="404"/>
      <c r="P1024" s="404"/>
      <c r="Q1024" s="404"/>
      <c r="R1024" s="404"/>
      <c r="S1024" s="404"/>
      <c r="U1024" s="373"/>
    </row>
    <row r="1025" spans="1:21" ht="20.25" x14ac:dyDescent="0.3">
      <c r="A1025" s="404" t="s">
        <v>2487</v>
      </c>
      <c r="B1025" s="404"/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U1025" s="373"/>
    </row>
    <row r="1026" spans="1:21" ht="20.25" x14ac:dyDescent="0.3">
      <c r="A1026" s="230">
        <v>935</v>
      </c>
      <c r="B1026" s="229" t="s">
        <v>1455</v>
      </c>
      <c r="C1026" s="230">
        <v>42316</v>
      </c>
      <c r="D1026" s="230" t="s">
        <v>1896</v>
      </c>
      <c r="E1026" s="230">
        <v>1974</v>
      </c>
      <c r="F1026" s="230" t="s">
        <v>2122</v>
      </c>
      <c r="G1026" s="371" t="s">
        <v>2088</v>
      </c>
      <c r="H1026" s="230">
        <v>2</v>
      </c>
      <c r="I1026" s="230">
        <v>3</v>
      </c>
      <c r="J1026" s="230" t="s">
        <v>2122</v>
      </c>
      <c r="K1026" s="222">
        <v>1420.7</v>
      </c>
      <c r="L1026" s="222">
        <v>818.7</v>
      </c>
      <c r="M1026" s="222">
        <v>314166.10000000003</v>
      </c>
      <c r="N1026" s="222">
        <v>314166.10000000003</v>
      </c>
      <c r="O1026" s="222">
        <v>0</v>
      </c>
      <c r="P1026" s="222">
        <v>0</v>
      </c>
      <c r="Q1026" s="222">
        <v>0</v>
      </c>
      <c r="R1026" s="372">
        <v>44927</v>
      </c>
      <c r="S1026" s="372">
        <v>45291</v>
      </c>
      <c r="U1026" s="373"/>
    </row>
    <row r="1027" spans="1:21" ht="20.25" x14ac:dyDescent="0.25">
      <c r="A1027" s="231" t="s">
        <v>22</v>
      </c>
      <c r="B1027" s="231"/>
      <c r="C1027" s="263" t="s">
        <v>172</v>
      </c>
      <c r="D1027" s="263" t="s">
        <v>172</v>
      </c>
      <c r="E1027" s="263" t="s">
        <v>172</v>
      </c>
      <c r="F1027" s="263" t="s">
        <v>172</v>
      </c>
      <c r="G1027" s="263" t="s">
        <v>172</v>
      </c>
      <c r="H1027" s="263" t="s">
        <v>172</v>
      </c>
      <c r="I1027" s="263" t="s">
        <v>172</v>
      </c>
      <c r="J1027" s="220">
        <v>0</v>
      </c>
      <c r="K1027" s="220">
        <v>1420.7</v>
      </c>
      <c r="L1027" s="220">
        <v>818.7</v>
      </c>
      <c r="M1027" s="220">
        <v>314166.10000000003</v>
      </c>
      <c r="N1027" s="220">
        <v>314166.10000000003</v>
      </c>
      <c r="O1027" s="220">
        <v>0</v>
      </c>
      <c r="P1027" s="220">
        <v>0</v>
      </c>
      <c r="Q1027" s="220">
        <v>0</v>
      </c>
      <c r="R1027" s="263" t="s">
        <v>172</v>
      </c>
      <c r="S1027" s="263" t="s">
        <v>172</v>
      </c>
      <c r="U1027" s="373"/>
    </row>
    <row r="1028" spans="1:21" ht="20.25" x14ac:dyDescent="0.3">
      <c r="A1028" s="404" t="s">
        <v>2488</v>
      </c>
      <c r="B1028" s="404"/>
      <c r="C1028" s="404"/>
      <c r="D1028" s="404"/>
      <c r="E1028" s="404"/>
      <c r="F1028" s="404"/>
      <c r="G1028" s="404"/>
      <c r="H1028" s="404"/>
      <c r="I1028" s="404"/>
      <c r="J1028" s="404"/>
      <c r="K1028" s="404"/>
      <c r="L1028" s="404"/>
      <c r="M1028" s="404"/>
      <c r="N1028" s="404"/>
      <c r="O1028" s="404"/>
      <c r="P1028" s="404"/>
      <c r="Q1028" s="404"/>
      <c r="R1028" s="404"/>
      <c r="S1028" s="404"/>
      <c r="U1028" s="373"/>
    </row>
    <row r="1029" spans="1:21" ht="20.25" x14ac:dyDescent="0.3">
      <c r="A1029" s="230">
        <v>936</v>
      </c>
      <c r="B1029" s="229" t="s">
        <v>41</v>
      </c>
      <c r="C1029" s="230">
        <v>42481</v>
      </c>
      <c r="D1029" s="230" t="s">
        <v>1896</v>
      </c>
      <c r="E1029" s="230">
        <v>1973</v>
      </c>
      <c r="F1029" s="230">
        <v>2021</v>
      </c>
      <c r="G1029" s="371" t="s">
        <v>2088</v>
      </c>
      <c r="H1029" s="230">
        <v>5</v>
      </c>
      <c r="I1029" s="230">
        <v>8</v>
      </c>
      <c r="J1029" s="230" t="s">
        <v>2122</v>
      </c>
      <c r="K1029" s="222">
        <v>7608.3</v>
      </c>
      <c r="L1029" s="222">
        <v>5787.6000000000013</v>
      </c>
      <c r="M1029" s="222">
        <v>4182256.07</v>
      </c>
      <c r="N1029" s="222">
        <v>4182256.07</v>
      </c>
      <c r="O1029" s="222">
        <v>0</v>
      </c>
      <c r="P1029" s="222">
        <v>0</v>
      </c>
      <c r="Q1029" s="222">
        <v>0</v>
      </c>
      <c r="R1029" s="372">
        <v>44927</v>
      </c>
      <c r="S1029" s="372">
        <v>45291</v>
      </c>
      <c r="U1029" s="373"/>
    </row>
    <row r="1030" spans="1:21" ht="20.25" x14ac:dyDescent="0.3">
      <c r="A1030" s="230">
        <v>937</v>
      </c>
      <c r="B1030" s="229" t="s">
        <v>1576</v>
      </c>
      <c r="C1030" s="230">
        <v>42441</v>
      </c>
      <c r="D1030" s="230" t="s">
        <v>1896</v>
      </c>
      <c r="E1030" s="230">
        <v>1996</v>
      </c>
      <c r="F1030" s="230" t="s">
        <v>2122</v>
      </c>
      <c r="G1030" s="371" t="s">
        <v>2089</v>
      </c>
      <c r="H1030" s="230">
        <v>9</v>
      </c>
      <c r="I1030" s="230">
        <v>1</v>
      </c>
      <c r="J1030" s="230">
        <v>1</v>
      </c>
      <c r="K1030" s="222">
        <v>3656.1</v>
      </c>
      <c r="L1030" s="222">
        <v>3175</v>
      </c>
      <c r="M1030" s="222">
        <v>2767233.7800000003</v>
      </c>
      <c r="N1030" s="222">
        <v>2767233.7800000003</v>
      </c>
      <c r="O1030" s="222">
        <v>0</v>
      </c>
      <c r="P1030" s="222">
        <v>0</v>
      </c>
      <c r="Q1030" s="222">
        <v>0</v>
      </c>
      <c r="R1030" s="372">
        <v>44927</v>
      </c>
      <c r="S1030" s="372">
        <v>45291</v>
      </c>
      <c r="U1030" s="373"/>
    </row>
    <row r="1031" spans="1:21" ht="20.25" x14ac:dyDescent="0.3">
      <c r="A1031" s="230">
        <v>938</v>
      </c>
      <c r="B1031" s="229" t="s">
        <v>1577</v>
      </c>
      <c r="C1031" s="230">
        <v>42474</v>
      </c>
      <c r="D1031" s="230" t="s">
        <v>1896</v>
      </c>
      <c r="E1031" s="230">
        <v>1993</v>
      </c>
      <c r="F1031" s="230" t="s">
        <v>2122</v>
      </c>
      <c r="G1031" s="371" t="s">
        <v>2088</v>
      </c>
      <c r="H1031" s="230">
        <v>9</v>
      </c>
      <c r="I1031" s="230">
        <v>1</v>
      </c>
      <c r="J1031" s="230">
        <v>1</v>
      </c>
      <c r="K1031" s="222">
        <v>2885.1</v>
      </c>
      <c r="L1031" s="222">
        <v>2130.1</v>
      </c>
      <c r="M1031" s="222">
        <v>2560209.6800000002</v>
      </c>
      <c r="N1031" s="222">
        <v>2560209.6800000002</v>
      </c>
      <c r="O1031" s="222">
        <v>0</v>
      </c>
      <c r="P1031" s="222">
        <v>0</v>
      </c>
      <c r="Q1031" s="222">
        <v>0</v>
      </c>
      <c r="R1031" s="372">
        <v>44927</v>
      </c>
      <c r="S1031" s="372">
        <v>45291</v>
      </c>
      <c r="U1031" s="373"/>
    </row>
    <row r="1032" spans="1:21" ht="20.25" x14ac:dyDescent="0.3">
      <c r="A1032" s="230">
        <v>939</v>
      </c>
      <c r="B1032" s="229" t="s">
        <v>1890</v>
      </c>
      <c r="C1032" s="230">
        <v>42414</v>
      </c>
      <c r="D1032" s="230" t="s">
        <v>1896</v>
      </c>
      <c r="E1032" s="230">
        <v>1964</v>
      </c>
      <c r="F1032" s="230" t="s">
        <v>2122</v>
      </c>
      <c r="G1032" s="371" t="s">
        <v>2089</v>
      </c>
      <c r="H1032" s="230">
        <v>4</v>
      </c>
      <c r="I1032" s="230">
        <v>3</v>
      </c>
      <c r="J1032" s="230" t="s">
        <v>2122</v>
      </c>
      <c r="K1032" s="222">
        <v>2524.1</v>
      </c>
      <c r="L1032" s="222">
        <v>1991.9</v>
      </c>
      <c r="M1032" s="222">
        <v>5339342.7300000004</v>
      </c>
      <c r="N1032" s="222">
        <v>5339342.7300000004</v>
      </c>
      <c r="O1032" s="222">
        <v>0</v>
      </c>
      <c r="P1032" s="222">
        <v>0</v>
      </c>
      <c r="Q1032" s="222">
        <v>0</v>
      </c>
      <c r="R1032" s="372">
        <v>44927</v>
      </c>
      <c r="S1032" s="372">
        <v>45291</v>
      </c>
      <c r="U1032" s="373"/>
    </row>
    <row r="1033" spans="1:21" ht="20.25" x14ac:dyDescent="0.3">
      <c r="A1033" s="230">
        <v>940</v>
      </c>
      <c r="B1033" s="229" t="s">
        <v>1891</v>
      </c>
      <c r="C1033" s="230">
        <v>42415</v>
      </c>
      <c r="D1033" s="230" t="s">
        <v>1896</v>
      </c>
      <c r="E1033" s="230">
        <v>1964</v>
      </c>
      <c r="F1033" s="230" t="s">
        <v>2122</v>
      </c>
      <c r="G1033" s="371" t="s">
        <v>2089</v>
      </c>
      <c r="H1033" s="230">
        <v>4</v>
      </c>
      <c r="I1033" s="230">
        <v>4</v>
      </c>
      <c r="J1033" s="230" t="s">
        <v>2122</v>
      </c>
      <c r="K1033" s="222">
        <v>3158</v>
      </c>
      <c r="L1033" s="222">
        <v>2501.6999999999998</v>
      </c>
      <c r="M1033" s="222">
        <v>3447978.1999999997</v>
      </c>
      <c r="N1033" s="222">
        <v>3447978.1999999997</v>
      </c>
      <c r="O1033" s="222">
        <v>0</v>
      </c>
      <c r="P1033" s="222">
        <v>0</v>
      </c>
      <c r="Q1033" s="222">
        <v>0</v>
      </c>
      <c r="R1033" s="372">
        <v>44927</v>
      </c>
      <c r="S1033" s="372">
        <v>45291</v>
      </c>
      <c r="U1033" s="373"/>
    </row>
    <row r="1034" spans="1:21" ht="20.25" x14ac:dyDescent="0.3">
      <c r="A1034" s="230">
        <v>941</v>
      </c>
      <c r="B1034" s="229" t="s">
        <v>1892</v>
      </c>
      <c r="C1034" s="230">
        <v>42420</v>
      </c>
      <c r="D1034" s="230" t="s">
        <v>1896</v>
      </c>
      <c r="E1034" s="230">
        <v>1964</v>
      </c>
      <c r="F1034" s="230" t="s">
        <v>2122</v>
      </c>
      <c r="G1034" s="371" t="s">
        <v>2089</v>
      </c>
      <c r="H1034" s="230">
        <v>4</v>
      </c>
      <c r="I1034" s="230">
        <v>4</v>
      </c>
      <c r="J1034" s="230" t="s">
        <v>2122</v>
      </c>
      <c r="K1034" s="222">
        <v>3132.8</v>
      </c>
      <c r="L1034" s="222">
        <v>2540.1999999999998</v>
      </c>
      <c r="M1034" s="222">
        <v>3856802.4299999997</v>
      </c>
      <c r="N1034" s="222">
        <v>3856802.4299999997</v>
      </c>
      <c r="O1034" s="222">
        <v>0</v>
      </c>
      <c r="P1034" s="222">
        <v>0</v>
      </c>
      <c r="Q1034" s="222">
        <v>0</v>
      </c>
      <c r="R1034" s="372">
        <v>44927</v>
      </c>
      <c r="S1034" s="372">
        <v>45291</v>
      </c>
      <c r="U1034" s="373"/>
    </row>
    <row r="1035" spans="1:21" ht="20.25" x14ac:dyDescent="0.3">
      <c r="A1035" s="230">
        <v>942</v>
      </c>
      <c r="B1035" s="229" t="s">
        <v>1893</v>
      </c>
      <c r="C1035" s="230">
        <v>42423</v>
      </c>
      <c r="D1035" s="230" t="s">
        <v>1896</v>
      </c>
      <c r="E1035" s="230">
        <v>1966</v>
      </c>
      <c r="F1035" s="230" t="s">
        <v>2122</v>
      </c>
      <c r="G1035" s="371" t="s">
        <v>2089</v>
      </c>
      <c r="H1035" s="230">
        <v>4</v>
      </c>
      <c r="I1035" s="230">
        <v>4</v>
      </c>
      <c r="J1035" s="230" t="s">
        <v>2122</v>
      </c>
      <c r="K1035" s="222">
        <v>3119.28</v>
      </c>
      <c r="L1035" s="222">
        <v>2483.5</v>
      </c>
      <c r="M1035" s="222">
        <v>4576664.29</v>
      </c>
      <c r="N1035" s="222">
        <v>4576664.29</v>
      </c>
      <c r="O1035" s="222">
        <v>0</v>
      </c>
      <c r="P1035" s="222">
        <v>0</v>
      </c>
      <c r="Q1035" s="222">
        <v>0</v>
      </c>
      <c r="R1035" s="372">
        <v>44927</v>
      </c>
      <c r="S1035" s="372">
        <v>45291</v>
      </c>
      <c r="U1035" s="373"/>
    </row>
    <row r="1036" spans="1:21" ht="20.25" x14ac:dyDescent="0.3">
      <c r="A1036" s="230">
        <v>943</v>
      </c>
      <c r="B1036" s="229" t="s">
        <v>2248</v>
      </c>
      <c r="C1036" s="230">
        <v>42361</v>
      </c>
      <c r="D1036" s="230" t="s">
        <v>1896</v>
      </c>
      <c r="E1036" s="230">
        <v>1997</v>
      </c>
      <c r="F1036" s="230" t="s">
        <v>2122</v>
      </c>
      <c r="G1036" s="371" t="s">
        <v>2088</v>
      </c>
      <c r="H1036" s="230">
        <v>9</v>
      </c>
      <c r="I1036" s="230">
        <v>1</v>
      </c>
      <c r="J1036" s="230">
        <v>1</v>
      </c>
      <c r="K1036" s="222">
        <v>2558.2800000000002</v>
      </c>
      <c r="L1036" s="222">
        <v>2153.4</v>
      </c>
      <c r="M1036" s="222">
        <v>2212849.35</v>
      </c>
      <c r="N1036" s="222">
        <v>2212849.35</v>
      </c>
      <c r="O1036" s="222">
        <v>0</v>
      </c>
      <c r="P1036" s="222">
        <v>0</v>
      </c>
      <c r="Q1036" s="222">
        <v>0</v>
      </c>
      <c r="R1036" s="372">
        <v>44927</v>
      </c>
      <c r="S1036" s="372">
        <v>45291</v>
      </c>
      <c r="U1036" s="373"/>
    </row>
    <row r="1037" spans="1:21" ht="20.25" x14ac:dyDescent="0.3">
      <c r="A1037" s="230">
        <v>944</v>
      </c>
      <c r="B1037" s="229" t="s">
        <v>2249</v>
      </c>
      <c r="C1037" s="230">
        <v>42362</v>
      </c>
      <c r="D1037" s="230" t="s">
        <v>1896</v>
      </c>
      <c r="E1037" s="230">
        <v>1996</v>
      </c>
      <c r="F1037" s="230" t="s">
        <v>2122</v>
      </c>
      <c r="G1037" s="371" t="s">
        <v>2088</v>
      </c>
      <c r="H1037" s="230">
        <v>9</v>
      </c>
      <c r="I1037" s="230">
        <v>1</v>
      </c>
      <c r="J1037" s="230">
        <v>1</v>
      </c>
      <c r="K1037" s="222">
        <v>2556.5</v>
      </c>
      <c r="L1037" s="222">
        <v>2160.9</v>
      </c>
      <c r="M1037" s="222">
        <v>2212844.86</v>
      </c>
      <c r="N1037" s="222">
        <v>2212844.86</v>
      </c>
      <c r="O1037" s="222">
        <v>0</v>
      </c>
      <c r="P1037" s="222">
        <v>0</v>
      </c>
      <c r="Q1037" s="222">
        <v>0</v>
      </c>
      <c r="R1037" s="372">
        <v>44927</v>
      </c>
      <c r="S1037" s="372">
        <v>45291</v>
      </c>
      <c r="U1037" s="373"/>
    </row>
    <row r="1038" spans="1:21" ht="20.25" x14ac:dyDescent="0.3">
      <c r="A1038" s="230">
        <v>945</v>
      </c>
      <c r="B1038" s="229" t="s">
        <v>2250</v>
      </c>
      <c r="C1038" s="230">
        <v>42435</v>
      </c>
      <c r="D1038" s="230" t="s">
        <v>1896</v>
      </c>
      <c r="E1038" s="230">
        <v>1968</v>
      </c>
      <c r="F1038" s="230" t="s">
        <v>2122</v>
      </c>
      <c r="G1038" s="371" t="s">
        <v>2089</v>
      </c>
      <c r="H1038" s="230">
        <v>5</v>
      </c>
      <c r="I1038" s="230">
        <v>8</v>
      </c>
      <c r="J1038" s="230" t="s">
        <v>2122</v>
      </c>
      <c r="K1038" s="222">
        <v>8272.2999999999993</v>
      </c>
      <c r="L1038" s="222">
        <v>6084.8</v>
      </c>
      <c r="M1038" s="222">
        <v>9450595.7399999984</v>
      </c>
      <c r="N1038" s="222">
        <v>9450595.7399999984</v>
      </c>
      <c r="O1038" s="222">
        <v>0</v>
      </c>
      <c r="P1038" s="222">
        <v>0</v>
      </c>
      <c r="Q1038" s="222">
        <v>0</v>
      </c>
      <c r="R1038" s="372">
        <v>44927</v>
      </c>
      <c r="S1038" s="372">
        <v>45291</v>
      </c>
      <c r="U1038" s="373"/>
    </row>
    <row r="1039" spans="1:21" ht="20.25" x14ac:dyDescent="0.25">
      <c r="A1039" s="231" t="s">
        <v>22</v>
      </c>
      <c r="B1039" s="231"/>
      <c r="C1039" s="263" t="s">
        <v>172</v>
      </c>
      <c r="D1039" s="263" t="s">
        <v>172</v>
      </c>
      <c r="E1039" s="263" t="s">
        <v>172</v>
      </c>
      <c r="F1039" s="263" t="s">
        <v>172</v>
      </c>
      <c r="G1039" s="263" t="s">
        <v>172</v>
      </c>
      <c r="H1039" s="263" t="s">
        <v>172</v>
      </c>
      <c r="I1039" s="263" t="s">
        <v>172</v>
      </c>
      <c r="J1039" s="220">
        <v>4</v>
      </c>
      <c r="K1039" s="220">
        <v>39470.759999999995</v>
      </c>
      <c r="L1039" s="220">
        <v>31009.100000000006</v>
      </c>
      <c r="M1039" s="220">
        <v>40606777.129999995</v>
      </c>
      <c r="N1039" s="220">
        <v>40606777.129999995</v>
      </c>
      <c r="O1039" s="220">
        <v>0</v>
      </c>
      <c r="P1039" s="220">
        <v>0</v>
      </c>
      <c r="Q1039" s="220">
        <v>0</v>
      </c>
      <c r="R1039" s="263" t="s">
        <v>172</v>
      </c>
      <c r="S1039" s="263" t="s">
        <v>172</v>
      </c>
      <c r="U1039" s="373"/>
    </row>
    <row r="1040" spans="1:21" ht="20.25" x14ac:dyDescent="0.3">
      <c r="A1040" s="404" t="s">
        <v>2489</v>
      </c>
      <c r="B1040" s="404"/>
      <c r="C1040" s="404"/>
      <c r="D1040" s="404"/>
      <c r="E1040" s="404"/>
      <c r="F1040" s="404"/>
      <c r="G1040" s="404"/>
      <c r="H1040" s="404"/>
      <c r="I1040" s="404"/>
      <c r="J1040" s="404"/>
      <c r="K1040" s="404"/>
      <c r="L1040" s="404"/>
      <c r="M1040" s="404"/>
      <c r="N1040" s="404"/>
      <c r="O1040" s="404"/>
      <c r="P1040" s="404"/>
      <c r="Q1040" s="404"/>
      <c r="R1040" s="404"/>
      <c r="S1040" s="404"/>
      <c r="U1040" s="373"/>
    </row>
    <row r="1041" spans="1:21" ht="20.25" x14ac:dyDescent="0.3">
      <c r="A1041" s="230">
        <v>946</v>
      </c>
      <c r="B1041" s="231" t="s">
        <v>1803</v>
      </c>
      <c r="C1041" s="230">
        <v>42617</v>
      </c>
      <c r="D1041" s="230" t="s">
        <v>1896</v>
      </c>
      <c r="E1041" s="230">
        <v>1987</v>
      </c>
      <c r="F1041" s="230" t="s">
        <v>2122</v>
      </c>
      <c r="G1041" s="371" t="s">
        <v>2088</v>
      </c>
      <c r="H1041" s="230">
        <v>5</v>
      </c>
      <c r="I1041" s="230">
        <v>5</v>
      </c>
      <c r="J1041" s="230" t="s">
        <v>2122</v>
      </c>
      <c r="K1041" s="222">
        <v>7652.5</v>
      </c>
      <c r="L1041" s="222">
        <v>4778</v>
      </c>
      <c r="M1041" s="222">
        <v>5329625.96</v>
      </c>
      <c r="N1041" s="222">
        <v>5329625.96</v>
      </c>
      <c r="O1041" s="222">
        <v>0</v>
      </c>
      <c r="P1041" s="222">
        <v>0</v>
      </c>
      <c r="Q1041" s="222">
        <v>0</v>
      </c>
      <c r="R1041" s="372">
        <v>44927</v>
      </c>
      <c r="S1041" s="372">
        <v>45291</v>
      </c>
      <c r="U1041" s="373"/>
    </row>
    <row r="1042" spans="1:21" ht="20.25" x14ac:dyDescent="0.3">
      <c r="A1042" s="230">
        <v>947</v>
      </c>
      <c r="B1042" s="231" t="s">
        <v>1804</v>
      </c>
      <c r="C1042" s="230">
        <v>42618</v>
      </c>
      <c r="D1042" s="230" t="s">
        <v>1896</v>
      </c>
      <c r="E1042" s="230">
        <v>1988</v>
      </c>
      <c r="F1042" s="230" t="s">
        <v>2122</v>
      </c>
      <c r="G1042" s="371" t="s">
        <v>2088</v>
      </c>
      <c r="H1042" s="230">
        <v>5</v>
      </c>
      <c r="I1042" s="230">
        <v>4</v>
      </c>
      <c r="J1042" s="230" t="s">
        <v>2122</v>
      </c>
      <c r="K1042" s="222">
        <v>5986</v>
      </c>
      <c r="L1042" s="222">
        <v>3737.4</v>
      </c>
      <c r="M1042" s="222">
        <v>4358599.6500000004</v>
      </c>
      <c r="N1042" s="222">
        <v>4358599.6500000004</v>
      </c>
      <c r="O1042" s="222">
        <v>0</v>
      </c>
      <c r="P1042" s="222">
        <v>0</v>
      </c>
      <c r="Q1042" s="222">
        <v>0</v>
      </c>
      <c r="R1042" s="372">
        <v>44927</v>
      </c>
      <c r="S1042" s="372">
        <v>45291</v>
      </c>
      <c r="U1042" s="373"/>
    </row>
    <row r="1043" spans="1:21" ht="20.25" x14ac:dyDescent="0.3">
      <c r="A1043" s="230">
        <v>948</v>
      </c>
      <c r="B1043" s="231" t="s">
        <v>1805</v>
      </c>
      <c r="C1043" s="230">
        <v>42622</v>
      </c>
      <c r="D1043" s="230" t="s">
        <v>1896</v>
      </c>
      <c r="E1043" s="230">
        <v>1987</v>
      </c>
      <c r="F1043" s="230" t="s">
        <v>2122</v>
      </c>
      <c r="G1043" s="371" t="s">
        <v>2088</v>
      </c>
      <c r="H1043" s="230">
        <v>5</v>
      </c>
      <c r="I1043" s="230">
        <v>2</v>
      </c>
      <c r="J1043" s="230" t="s">
        <v>2122</v>
      </c>
      <c r="K1043" s="222">
        <v>3356.7</v>
      </c>
      <c r="L1043" s="222">
        <v>2103.9</v>
      </c>
      <c r="M1043" s="222">
        <v>1853542.75</v>
      </c>
      <c r="N1043" s="222">
        <v>1853542.75</v>
      </c>
      <c r="O1043" s="222">
        <v>0</v>
      </c>
      <c r="P1043" s="222">
        <v>0</v>
      </c>
      <c r="Q1043" s="222">
        <v>0</v>
      </c>
      <c r="R1043" s="372">
        <v>44927</v>
      </c>
      <c r="S1043" s="372">
        <v>45291</v>
      </c>
      <c r="U1043" s="373"/>
    </row>
    <row r="1044" spans="1:21" ht="20.25" x14ac:dyDescent="0.3">
      <c r="A1044" s="230">
        <v>949</v>
      </c>
      <c r="B1044" s="231" t="s">
        <v>1806</v>
      </c>
      <c r="C1044" s="230">
        <v>42623</v>
      </c>
      <c r="D1044" s="230" t="s">
        <v>1896</v>
      </c>
      <c r="E1044" s="230">
        <v>1986</v>
      </c>
      <c r="F1044" s="230" t="s">
        <v>2122</v>
      </c>
      <c r="G1044" s="371" t="s">
        <v>2088</v>
      </c>
      <c r="H1044" s="230">
        <v>5</v>
      </c>
      <c r="I1044" s="230">
        <v>2</v>
      </c>
      <c r="J1044" s="230" t="s">
        <v>2122</v>
      </c>
      <c r="K1044" s="222">
        <v>3315.2</v>
      </c>
      <c r="L1044" s="222">
        <v>2098.6999999999998</v>
      </c>
      <c r="M1044" s="222">
        <v>5623547.0200000005</v>
      </c>
      <c r="N1044" s="222">
        <v>5623547.0200000005</v>
      </c>
      <c r="O1044" s="222">
        <v>0</v>
      </c>
      <c r="P1044" s="222">
        <v>0</v>
      </c>
      <c r="Q1044" s="222">
        <v>0</v>
      </c>
      <c r="R1044" s="372">
        <v>44927</v>
      </c>
      <c r="S1044" s="372">
        <v>45291</v>
      </c>
      <c r="U1044" s="373"/>
    </row>
    <row r="1045" spans="1:21" ht="20.25" x14ac:dyDescent="0.25">
      <c r="A1045" s="231" t="s">
        <v>22</v>
      </c>
      <c r="B1045" s="231"/>
      <c r="C1045" s="263" t="s">
        <v>172</v>
      </c>
      <c r="D1045" s="263" t="s">
        <v>172</v>
      </c>
      <c r="E1045" s="263" t="s">
        <v>172</v>
      </c>
      <c r="F1045" s="263" t="s">
        <v>172</v>
      </c>
      <c r="G1045" s="263" t="s">
        <v>172</v>
      </c>
      <c r="H1045" s="263" t="s">
        <v>172</v>
      </c>
      <c r="I1045" s="263" t="s">
        <v>172</v>
      </c>
      <c r="J1045" s="220">
        <v>0</v>
      </c>
      <c r="K1045" s="220">
        <v>20310.400000000001</v>
      </c>
      <c r="L1045" s="220">
        <v>12718</v>
      </c>
      <c r="M1045" s="220">
        <v>17165315.379999999</v>
      </c>
      <c r="N1045" s="220">
        <v>17165315.379999999</v>
      </c>
      <c r="O1045" s="220">
        <v>0</v>
      </c>
      <c r="P1045" s="220">
        <v>0</v>
      </c>
      <c r="Q1045" s="220">
        <v>0</v>
      </c>
      <c r="R1045" s="263" t="s">
        <v>172</v>
      </c>
      <c r="S1045" s="263" t="s">
        <v>172</v>
      </c>
      <c r="U1045" s="373"/>
    </row>
    <row r="1046" spans="1:21" ht="20.25" x14ac:dyDescent="0.25">
      <c r="A1046" s="272" t="s">
        <v>34</v>
      </c>
      <c r="B1046" s="272"/>
      <c r="C1046" s="263" t="s">
        <v>172</v>
      </c>
      <c r="D1046" s="263" t="s">
        <v>172</v>
      </c>
      <c r="E1046" s="263" t="s">
        <v>172</v>
      </c>
      <c r="F1046" s="263" t="s">
        <v>172</v>
      </c>
      <c r="G1046" s="263" t="s">
        <v>172</v>
      </c>
      <c r="H1046" s="263" t="s">
        <v>172</v>
      </c>
      <c r="I1046" s="263" t="s">
        <v>172</v>
      </c>
      <c r="J1046" s="220">
        <v>4</v>
      </c>
      <c r="K1046" s="220">
        <v>61201.859999999993</v>
      </c>
      <c r="L1046" s="220">
        <v>44545.8</v>
      </c>
      <c r="M1046" s="220">
        <v>58086258.609999999</v>
      </c>
      <c r="N1046" s="220">
        <v>58086258.609999999</v>
      </c>
      <c r="O1046" s="220">
        <v>0</v>
      </c>
      <c r="P1046" s="220">
        <v>0</v>
      </c>
      <c r="Q1046" s="220">
        <v>0</v>
      </c>
      <c r="R1046" s="263" t="s">
        <v>172</v>
      </c>
      <c r="S1046" s="263" t="s">
        <v>172</v>
      </c>
      <c r="U1046" s="373"/>
    </row>
    <row r="1047" spans="1:21" ht="20.25" x14ac:dyDescent="0.3">
      <c r="A1047" s="404" t="s">
        <v>2490</v>
      </c>
      <c r="B1047" s="404"/>
      <c r="C1047" s="404"/>
      <c r="D1047" s="404"/>
      <c r="E1047" s="404"/>
      <c r="F1047" s="404"/>
      <c r="G1047" s="404"/>
      <c r="H1047" s="404"/>
      <c r="I1047" s="404"/>
      <c r="J1047" s="404"/>
      <c r="K1047" s="404"/>
      <c r="L1047" s="404"/>
      <c r="M1047" s="404"/>
      <c r="N1047" s="404"/>
      <c r="O1047" s="404"/>
      <c r="P1047" s="404"/>
      <c r="Q1047" s="404"/>
      <c r="R1047" s="404"/>
      <c r="S1047" s="404"/>
      <c r="U1047" s="373"/>
    </row>
    <row r="1048" spans="1:21" ht="20.25" x14ac:dyDescent="0.3">
      <c r="A1048" s="404" t="s">
        <v>2491</v>
      </c>
      <c r="B1048" s="404"/>
      <c r="C1048" s="404"/>
      <c r="D1048" s="404"/>
      <c r="E1048" s="404"/>
      <c r="F1048" s="404"/>
      <c r="G1048" s="404"/>
      <c r="H1048" s="404"/>
      <c r="I1048" s="404"/>
      <c r="J1048" s="404"/>
      <c r="K1048" s="404"/>
      <c r="L1048" s="404"/>
      <c r="M1048" s="404"/>
      <c r="N1048" s="404"/>
      <c r="O1048" s="404"/>
      <c r="P1048" s="404"/>
      <c r="Q1048" s="404"/>
      <c r="R1048" s="404"/>
      <c r="S1048" s="404"/>
      <c r="U1048" s="373"/>
    </row>
    <row r="1049" spans="1:21" ht="20.25" x14ac:dyDescent="0.3">
      <c r="A1049" s="230">
        <v>950</v>
      </c>
      <c r="B1049" s="229" t="s">
        <v>659</v>
      </c>
      <c r="C1049" s="230">
        <v>42662</v>
      </c>
      <c r="D1049" s="230" t="s">
        <v>1896</v>
      </c>
      <c r="E1049" s="230">
        <v>1968</v>
      </c>
      <c r="F1049" s="230">
        <v>2019</v>
      </c>
      <c r="G1049" s="371" t="s">
        <v>2089</v>
      </c>
      <c r="H1049" s="230">
        <v>5</v>
      </c>
      <c r="I1049" s="230">
        <v>3</v>
      </c>
      <c r="J1049" s="230" t="s">
        <v>2122</v>
      </c>
      <c r="K1049" s="222">
        <v>4290.4399999999996</v>
      </c>
      <c r="L1049" s="222">
        <v>2545.5</v>
      </c>
      <c r="M1049" s="222">
        <v>3827816.27</v>
      </c>
      <c r="N1049" s="222">
        <v>3827816.27</v>
      </c>
      <c r="O1049" s="222">
        <v>0</v>
      </c>
      <c r="P1049" s="222">
        <v>0</v>
      </c>
      <c r="Q1049" s="222">
        <v>0</v>
      </c>
      <c r="R1049" s="372">
        <v>44927</v>
      </c>
      <c r="S1049" s="372">
        <v>45291</v>
      </c>
      <c r="U1049" s="373"/>
    </row>
    <row r="1050" spans="1:21" ht="20.25" x14ac:dyDescent="0.3">
      <c r="A1050" s="230">
        <v>951</v>
      </c>
      <c r="B1050" s="229" t="s">
        <v>660</v>
      </c>
      <c r="C1050" s="230">
        <v>42710</v>
      </c>
      <c r="D1050" s="230" t="s">
        <v>1896</v>
      </c>
      <c r="E1050" s="230">
        <v>1982</v>
      </c>
      <c r="F1050" s="230" t="s">
        <v>2122</v>
      </c>
      <c r="G1050" s="371" t="s">
        <v>2089</v>
      </c>
      <c r="H1050" s="230">
        <v>5</v>
      </c>
      <c r="I1050" s="230">
        <v>8</v>
      </c>
      <c r="J1050" s="230" t="s">
        <v>2122</v>
      </c>
      <c r="K1050" s="222">
        <v>5206.1000000000004</v>
      </c>
      <c r="L1050" s="222">
        <v>5206.1000000000004</v>
      </c>
      <c r="M1050" s="222">
        <v>10776760.879999999</v>
      </c>
      <c r="N1050" s="222">
        <v>10776760.879999999</v>
      </c>
      <c r="O1050" s="222">
        <v>0</v>
      </c>
      <c r="P1050" s="222">
        <v>0</v>
      </c>
      <c r="Q1050" s="222">
        <v>0</v>
      </c>
      <c r="R1050" s="372">
        <v>44927</v>
      </c>
      <c r="S1050" s="372">
        <v>45291</v>
      </c>
      <c r="U1050" s="373"/>
    </row>
    <row r="1051" spans="1:21" ht="20.25" x14ac:dyDescent="0.3">
      <c r="A1051" s="230">
        <v>952</v>
      </c>
      <c r="B1051" s="229" t="s">
        <v>661</v>
      </c>
      <c r="C1051" s="230">
        <v>42712</v>
      </c>
      <c r="D1051" s="230" t="s">
        <v>1896</v>
      </c>
      <c r="E1051" s="230">
        <v>1984</v>
      </c>
      <c r="F1051" s="230" t="s">
        <v>2122</v>
      </c>
      <c r="G1051" s="371" t="s">
        <v>2089</v>
      </c>
      <c r="H1051" s="230">
        <v>5</v>
      </c>
      <c r="I1051" s="230">
        <v>5</v>
      </c>
      <c r="J1051" s="230" t="s">
        <v>2122</v>
      </c>
      <c r="K1051" s="222">
        <v>5642.4</v>
      </c>
      <c r="L1051" s="222">
        <v>5117.8</v>
      </c>
      <c r="M1051" s="222">
        <v>10672418.6</v>
      </c>
      <c r="N1051" s="222">
        <v>10672418.6</v>
      </c>
      <c r="O1051" s="222">
        <v>0</v>
      </c>
      <c r="P1051" s="222">
        <v>0</v>
      </c>
      <c r="Q1051" s="222">
        <v>0</v>
      </c>
      <c r="R1051" s="372">
        <v>44927</v>
      </c>
      <c r="S1051" s="372">
        <v>45291</v>
      </c>
      <c r="U1051" s="373"/>
    </row>
    <row r="1052" spans="1:21" ht="20.25" x14ac:dyDescent="0.3">
      <c r="A1052" s="230">
        <v>953</v>
      </c>
      <c r="B1052" s="229" t="s">
        <v>662</v>
      </c>
      <c r="C1052" s="230">
        <v>42714</v>
      </c>
      <c r="D1052" s="230" t="s">
        <v>1896</v>
      </c>
      <c r="E1052" s="230">
        <v>1986</v>
      </c>
      <c r="F1052" s="230" t="s">
        <v>2122</v>
      </c>
      <c r="G1052" s="371" t="s">
        <v>2089</v>
      </c>
      <c r="H1052" s="230">
        <v>5</v>
      </c>
      <c r="I1052" s="230">
        <v>5</v>
      </c>
      <c r="J1052" s="230" t="s">
        <v>2122</v>
      </c>
      <c r="K1052" s="222">
        <v>7329</v>
      </c>
      <c r="L1052" s="222">
        <v>5240.17</v>
      </c>
      <c r="M1052" s="222">
        <v>10978803.169999998</v>
      </c>
      <c r="N1052" s="222">
        <v>10978803.169999998</v>
      </c>
      <c r="O1052" s="222">
        <v>0</v>
      </c>
      <c r="P1052" s="222">
        <v>0</v>
      </c>
      <c r="Q1052" s="222">
        <v>0</v>
      </c>
      <c r="R1052" s="372">
        <v>44927</v>
      </c>
      <c r="S1052" s="372">
        <v>45291</v>
      </c>
      <c r="U1052" s="373"/>
    </row>
    <row r="1053" spans="1:21" ht="20.25" x14ac:dyDescent="0.3">
      <c r="A1053" s="230">
        <v>954</v>
      </c>
      <c r="B1053" s="229" t="s">
        <v>663</v>
      </c>
      <c r="C1053" s="230">
        <v>42792</v>
      </c>
      <c r="D1053" s="230" t="s">
        <v>1896</v>
      </c>
      <c r="E1053" s="230">
        <v>1989</v>
      </c>
      <c r="F1053" s="230" t="s">
        <v>2122</v>
      </c>
      <c r="G1053" s="371" t="s">
        <v>2089</v>
      </c>
      <c r="H1053" s="230">
        <v>5</v>
      </c>
      <c r="I1053" s="230">
        <v>8</v>
      </c>
      <c r="J1053" s="230" t="s">
        <v>2122</v>
      </c>
      <c r="K1053" s="222">
        <v>8731.31</v>
      </c>
      <c r="L1053" s="222">
        <v>4989.8</v>
      </c>
      <c r="M1053" s="222">
        <v>10501500.140000001</v>
      </c>
      <c r="N1053" s="222">
        <v>10501500.140000001</v>
      </c>
      <c r="O1053" s="222">
        <v>0</v>
      </c>
      <c r="P1053" s="222">
        <v>0</v>
      </c>
      <c r="Q1053" s="222">
        <v>0</v>
      </c>
      <c r="R1053" s="372">
        <v>44927</v>
      </c>
      <c r="S1053" s="372">
        <v>45291</v>
      </c>
      <c r="U1053" s="373"/>
    </row>
    <row r="1054" spans="1:21" ht="20.25" x14ac:dyDescent="0.3">
      <c r="A1054" s="230">
        <v>955</v>
      </c>
      <c r="B1054" s="229" t="s">
        <v>665</v>
      </c>
      <c r="C1054" s="230">
        <v>42816</v>
      </c>
      <c r="D1054" s="230" t="s">
        <v>1896</v>
      </c>
      <c r="E1054" s="230">
        <v>1986</v>
      </c>
      <c r="F1054" s="230" t="s">
        <v>2122</v>
      </c>
      <c r="G1054" s="371" t="s">
        <v>2088</v>
      </c>
      <c r="H1054" s="230">
        <v>5</v>
      </c>
      <c r="I1054" s="230">
        <v>4</v>
      </c>
      <c r="J1054" s="230" t="s">
        <v>2122</v>
      </c>
      <c r="K1054" s="222">
        <v>4632.74</v>
      </c>
      <c r="L1054" s="222">
        <v>3297.42</v>
      </c>
      <c r="M1054" s="222">
        <v>4817188.63</v>
      </c>
      <c r="N1054" s="222">
        <v>4817188.63</v>
      </c>
      <c r="O1054" s="222">
        <v>0</v>
      </c>
      <c r="P1054" s="222">
        <v>0</v>
      </c>
      <c r="Q1054" s="222">
        <v>0</v>
      </c>
      <c r="R1054" s="372">
        <v>44927</v>
      </c>
      <c r="S1054" s="372">
        <v>45291</v>
      </c>
      <c r="U1054" s="373"/>
    </row>
    <row r="1055" spans="1:21" ht="20.25" x14ac:dyDescent="0.3">
      <c r="A1055" s="230">
        <v>956</v>
      </c>
      <c r="B1055" s="229" t="s">
        <v>667</v>
      </c>
      <c r="C1055" s="230">
        <v>42843</v>
      </c>
      <c r="D1055" s="230" t="s">
        <v>1896</v>
      </c>
      <c r="E1055" s="230">
        <v>1955</v>
      </c>
      <c r="F1055" s="230" t="s">
        <v>2122</v>
      </c>
      <c r="G1055" s="371" t="s">
        <v>2089</v>
      </c>
      <c r="H1055" s="230">
        <v>2</v>
      </c>
      <c r="I1055" s="230">
        <v>3</v>
      </c>
      <c r="J1055" s="230" t="s">
        <v>2122</v>
      </c>
      <c r="K1055" s="222">
        <v>2378.6999999999998</v>
      </c>
      <c r="L1055" s="222">
        <v>1350.8</v>
      </c>
      <c r="M1055" s="222">
        <v>3744661.1</v>
      </c>
      <c r="N1055" s="222">
        <v>3744661.1</v>
      </c>
      <c r="O1055" s="222">
        <v>0</v>
      </c>
      <c r="P1055" s="222">
        <v>0</v>
      </c>
      <c r="Q1055" s="222">
        <v>0</v>
      </c>
      <c r="R1055" s="372">
        <v>44927</v>
      </c>
      <c r="S1055" s="372">
        <v>45291</v>
      </c>
      <c r="U1055" s="373"/>
    </row>
    <row r="1056" spans="1:21" ht="20.25" x14ac:dyDescent="0.3">
      <c r="A1056" s="230">
        <v>957</v>
      </c>
      <c r="B1056" s="229" t="s">
        <v>668</v>
      </c>
      <c r="C1056" s="230">
        <v>42846</v>
      </c>
      <c r="D1056" s="230" t="s">
        <v>1896</v>
      </c>
      <c r="E1056" s="230">
        <v>1952</v>
      </c>
      <c r="F1056" s="230" t="s">
        <v>2122</v>
      </c>
      <c r="G1056" s="371" t="s">
        <v>2089</v>
      </c>
      <c r="H1056" s="230">
        <v>2</v>
      </c>
      <c r="I1056" s="230">
        <v>1</v>
      </c>
      <c r="J1056" s="230" t="s">
        <v>2122</v>
      </c>
      <c r="K1056" s="222">
        <v>551.4</v>
      </c>
      <c r="L1056" s="222">
        <v>367.6</v>
      </c>
      <c r="M1056" s="222">
        <v>851499.21000000008</v>
      </c>
      <c r="N1056" s="222">
        <v>851499.21000000008</v>
      </c>
      <c r="O1056" s="222">
        <v>0</v>
      </c>
      <c r="P1056" s="222">
        <v>0</v>
      </c>
      <c r="Q1056" s="222">
        <v>0</v>
      </c>
      <c r="R1056" s="372">
        <v>44927</v>
      </c>
      <c r="S1056" s="372">
        <v>45291</v>
      </c>
      <c r="U1056" s="373"/>
    </row>
    <row r="1057" spans="1:21" ht="20.25" x14ac:dyDescent="0.3">
      <c r="A1057" s="230">
        <v>958</v>
      </c>
      <c r="B1057" s="229" t="s">
        <v>669</v>
      </c>
      <c r="C1057" s="230">
        <v>42850</v>
      </c>
      <c r="D1057" s="230" t="s">
        <v>1896</v>
      </c>
      <c r="E1057" s="230">
        <v>1935</v>
      </c>
      <c r="F1057" s="230" t="s">
        <v>2122</v>
      </c>
      <c r="G1057" s="371" t="s">
        <v>2094</v>
      </c>
      <c r="H1057" s="230">
        <v>2</v>
      </c>
      <c r="I1057" s="230">
        <v>1</v>
      </c>
      <c r="J1057" s="230" t="s">
        <v>2122</v>
      </c>
      <c r="K1057" s="222">
        <v>651.15</v>
      </c>
      <c r="L1057" s="222">
        <v>434.12</v>
      </c>
      <c r="M1057" s="222">
        <v>958669.76</v>
      </c>
      <c r="N1057" s="222">
        <v>958669.76</v>
      </c>
      <c r="O1057" s="222">
        <v>0</v>
      </c>
      <c r="P1057" s="222">
        <v>0</v>
      </c>
      <c r="Q1057" s="222">
        <v>0</v>
      </c>
      <c r="R1057" s="372">
        <v>44927</v>
      </c>
      <c r="S1057" s="372">
        <v>45291</v>
      </c>
      <c r="U1057" s="373"/>
    </row>
    <row r="1058" spans="1:21" ht="20.25" x14ac:dyDescent="0.3">
      <c r="A1058" s="230">
        <v>959</v>
      </c>
      <c r="B1058" s="229" t="s">
        <v>670</v>
      </c>
      <c r="C1058" s="230">
        <v>42851</v>
      </c>
      <c r="D1058" s="230" t="s">
        <v>1896</v>
      </c>
      <c r="E1058" s="230">
        <v>1956</v>
      </c>
      <c r="F1058" s="230" t="s">
        <v>2122</v>
      </c>
      <c r="G1058" s="371" t="s">
        <v>2089</v>
      </c>
      <c r="H1058" s="230">
        <v>2</v>
      </c>
      <c r="I1058" s="230">
        <v>1</v>
      </c>
      <c r="J1058" s="230" t="s">
        <v>2122</v>
      </c>
      <c r="K1058" s="222">
        <v>744.3</v>
      </c>
      <c r="L1058" s="222">
        <v>496.2</v>
      </c>
      <c r="M1058" s="222">
        <v>1129690.6000000001</v>
      </c>
      <c r="N1058" s="222">
        <v>1129690.6000000001</v>
      </c>
      <c r="O1058" s="222">
        <v>0</v>
      </c>
      <c r="P1058" s="222">
        <v>0</v>
      </c>
      <c r="Q1058" s="222">
        <v>0</v>
      </c>
      <c r="R1058" s="372">
        <v>44927</v>
      </c>
      <c r="S1058" s="372">
        <v>45291</v>
      </c>
      <c r="U1058" s="373"/>
    </row>
    <row r="1059" spans="1:21" ht="20.25" x14ac:dyDescent="0.3">
      <c r="A1059" s="230">
        <v>960</v>
      </c>
      <c r="B1059" s="229" t="s">
        <v>671</v>
      </c>
      <c r="C1059" s="230">
        <v>42636</v>
      </c>
      <c r="D1059" s="230" t="s">
        <v>1896</v>
      </c>
      <c r="E1059" s="230">
        <v>1979</v>
      </c>
      <c r="F1059" s="230" t="s">
        <v>2122</v>
      </c>
      <c r="G1059" s="371" t="s">
        <v>2088</v>
      </c>
      <c r="H1059" s="230">
        <v>5</v>
      </c>
      <c r="I1059" s="230">
        <v>4</v>
      </c>
      <c r="J1059" s="230" t="s">
        <v>2122</v>
      </c>
      <c r="K1059" s="222">
        <v>4709.32</v>
      </c>
      <c r="L1059" s="222">
        <v>3363.75</v>
      </c>
      <c r="M1059" s="222">
        <v>6103616.9800000004</v>
      </c>
      <c r="N1059" s="222">
        <v>6103616.9800000004</v>
      </c>
      <c r="O1059" s="222">
        <v>0</v>
      </c>
      <c r="P1059" s="222">
        <v>0</v>
      </c>
      <c r="Q1059" s="222">
        <v>0</v>
      </c>
      <c r="R1059" s="372">
        <v>44927</v>
      </c>
      <c r="S1059" s="372">
        <v>45291</v>
      </c>
      <c r="U1059" s="373"/>
    </row>
    <row r="1060" spans="1:21" ht="20.25" x14ac:dyDescent="0.3">
      <c r="A1060" s="230">
        <v>961</v>
      </c>
      <c r="B1060" s="229" t="s">
        <v>672</v>
      </c>
      <c r="C1060" s="230">
        <v>42876</v>
      </c>
      <c r="D1060" s="230" t="s">
        <v>1896</v>
      </c>
      <c r="E1060" s="230">
        <v>1962</v>
      </c>
      <c r="F1060" s="230" t="s">
        <v>2122</v>
      </c>
      <c r="G1060" s="371" t="s">
        <v>2089</v>
      </c>
      <c r="H1060" s="230">
        <v>3</v>
      </c>
      <c r="I1060" s="230">
        <v>2</v>
      </c>
      <c r="J1060" s="230" t="s">
        <v>2122</v>
      </c>
      <c r="K1060" s="222">
        <v>1613.33</v>
      </c>
      <c r="L1060" s="222">
        <v>963.70999999999992</v>
      </c>
      <c r="M1060" s="222">
        <v>2544785.04</v>
      </c>
      <c r="N1060" s="222">
        <v>2544785.04</v>
      </c>
      <c r="O1060" s="222">
        <v>0</v>
      </c>
      <c r="P1060" s="222">
        <v>0</v>
      </c>
      <c r="Q1060" s="222">
        <v>0</v>
      </c>
      <c r="R1060" s="372">
        <v>44927</v>
      </c>
      <c r="S1060" s="372">
        <v>45291</v>
      </c>
      <c r="U1060" s="373"/>
    </row>
    <row r="1061" spans="1:21" ht="20.25" x14ac:dyDescent="0.3">
      <c r="A1061" s="230">
        <v>962</v>
      </c>
      <c r="B1061" s="229" t="s">
        <v>673</v>
      </c>
      <c r="C1061" s="230">
        <v>42933</v>
      </c>
      <c r="D1061" s="230" t="s">
        <v>1896</v>
      </c>
      <c r="E1061" s="230">
        <v>1984</v>
      </c>
      <c r="F1061" s="230" t="s">
        <v>2122</v>
      </c>
      <c r="G1061" s="371" t="s">
        <v>2088</v>
      </c>
      <c r="H1061" s="230">
        <v>5</v>
      </c>
      <c r="I1061" s="230">
        <v>6</v>
      </c>
      <c r="J1061" s="230" t="s">
        <v>2122</v>
      </c>
      <c r="K1061" s="222">
        <v>7691.6</v>
      </c>
      <c r="L1061" s="222">
        <v>6118.1</v>
      </c>
      <c r="M1061" s="222">
        <v>13782640.75</v>
      </c>
      <c r="N1061" s="222">
        <v>13782640.75</v>
      </c>
      <c r="O1061" s="222">
        <v>0</v>
      </c>
      <c r="P1061" s="222">
        <v>0</v>
      </c>
      <c r="Q1061" s="222">
        <v>0</v>
      </c>
      <c r="R1061" s="372">
        <v>44927</v>
      </c>
      <c r="S1061" s="372">
        <v>45291</v>
      </c>
      <c r="U1061" s="373"/>
    </row>
    <row r="1062" spans="1:21" ht="20.25" x14ac:dyDescent="0.3">
      <c r="A1062" s="230">
        <v>963</v>
      </c>
      <c r="B1062" s="229" t="s">
        <v>674</v>
      </c>
      <c r="C1062" s="230">
        <v>42936</v>
      </c>
      <c r="D1062" s="230" t="s">
        <v>1896</v>
      </c>
      <c r="E1062" s="230">
        <v>1987</v>
      </c>
      <c r="F1062" s="230" t="s">
        <v>2122</v>
      </c>
      <c r="G1062" s="371" t="s">
        <v>2088</v>
      </c>
      <c r="H1062" s="230">
        <v>5</v>
      </c>
      <c r="I1062" s="230">
        <v>3</v>
      </c>
      <c r="J1062" s="230" t="s">
        <v>2122</v>
      </c>
      <c r="K1062" s="222">
        <v>4023.32</v>
      </c>
      <c r="L1062" s="222">
        <v>3525.9</v>
      </c>
      <c r="M1062" s="222">
        <v>5621563.6800000006</v>
      </c>
      <c r="N1062" s="222">
        <v>5621563.6800000006</v>
      </c>
      <c r="O1062" s="222">
        <v>0</v>
      </c>
      <c r="P1062" s="222">
        <v>0</v>
      </c>
      <c r="Q1062" s="222">
        <v>0</v>
      </c>
      <c r="R1062" s="372">
        <v>44927</v>
      </c>
      <c r="S1062" s="372">
        <v>45291</v>
      </c>
      <c r="U1062" s="373"/>
    </row>
    <row r="1063" spans="1:21" ht="20.25" x14ac:dyDescent="0.3">
      <c r="A1063" s="230">
        <v>964</v>
      </c>
      <c r="B1063" s="229" t="s">
        <v>2662</v>
      </c>
      <c r="C1063" s="230">
        <v>42800</v>
      </c>
      <c r="D1063" s="230" t="s">
        <v>1896</v>
      </c>
      <c r="E1063" s="230">
        <v>1982</v>
      </c>
      <c r="F1063" s="230" t="s">
        <v>2122</v>
      </c>
      <c r="G1063" s="371" t="s">
        <v>2089</v>
      </c>
      <c r="H1063" s="230">
        <v>5</v>
      </c>
      <c r="I1063" s="230">
        <v>3</v>
      </c>
      <c r="J1063" s="230" t="s">
        <v>2122</v>
      </c>
      <c r="K1063" s="222">
        <v>4695.46</v>
      </c>
      <c r="L1063" s="222">
        <v>3353.9</v>
      </c>
      <c r="M1063" s="222">
        <v>2170660.7599999998</v>
      </c>
      <c r="N1063" s="222">
        <v>2170660.7599999998</v>
      </c>
      <c r="O1063" s="222">
        <v>0</v>
      </c>
      <c r="P1063" s="222">
        <v>0</v>
      </c>
      <c r="Q1063" s="222">
        <v>0</v>
      </c>
      <c r="R1063" s="372">
        <v>44927</v>
      </c>
      <c r="S1063" s="372">
        <v>45291</v>
      </c>
      <c r="U1063" s="373"/>
    </row>
    <row r="1064" spans="1:21" ht="20.25" x14ac:dyDescent="0.25">
      <c r="A1064" s="231" t="s">
        <v>22</v>
      </c>
      <c r="B1064" s="231"/>
      <c r="C1064" s="263" t="s">
        <v>172</v>
      </c>
      <c r="D1064" s="263" t="s">
        <v>172</v>
      </c>
      <c r="E1064" s="263" t="s">
        <v>172</v>
      </c>
      <c r="F1064" s="263" t="s">
        <v>172</v>
      </c>
      <c r="G1064" s="263" t="s">
        <v>172</v>
      </c>
      <c r="H1064" s="263" t="s">
        <v>172</v>
      </c>
      <c r="I1064" s="263" t="s">
        <v>172</v>
      </c>
      <c r="J1064" s="220">
        <v>0</v>
      </c>
      <c r="K1064" s="220">
        <v>62890.57</v>
      </c>
      <c r="L1064" s="220">
        <v>46370.87</v>
      </c>
      <c r="M1064" s="220">
        <v>88482275.570000008</v>
      </c>
      <c r="N1064" s="220">
        <v>88482275.570000008</v>
      </c>
      <c r="O1064" s="220">
        <v>0</v>
      </c>
      <c r="P1064" s="220">
        <v>0</v>
      </c>
      <c r="Q1064" s="220">
        <v>0</v>
      </c>
      <c r="R1064" s="263" t="s">
        <v>172</v>
      </c>
      <c r="S1064" s="263" t="s">
        <v>172</v>
      </c>
      <c r="U1064" s="373"/>
    </row>
    <row r="1065" spans="1:21" ht="20.25" x14ac:dyDescent="0.25">
      <c r="A1065" s="272" t="s">
        <v>34</v>
      </c>
      <c r="B1065" s="272"/>
      <c r="C1065" s="263" t="s">
        <v>172</v>
      </c>
      <c r="D1065" s="263" t="s">
        <v>172</v>
      </c>
      <c r="E1065" s="263" t="s">
        <v>172</v>
      </c>
      <c r="F1065" s="263" t="s">
        <v>172</v>
      </c>
      <c r="G1065" s="263" t="s">
        <v>172</v>
      </c>
      <c r="H1065" s="263" t="s">
        <v>172</v>
      </c>
      <c r="I1065" s="263" t="s">
        <v>172</v>
      </c>
      <c r="J1065" s="220">
        <v>0</v>
      </c>
      <c r="K1065" s="220">
        <v>62890.57</v>
      </c>
      <c r="L1065" s="220">
        <v>46370.87</v>
      </c>
      <c r="M1065" s="220">
        <v>88482275.570000008</v>
      </c>
      <c r="N1065" s="220">
        <v>88482275.570000008</v>
      </c>
      <c r="O1065" s="220">
        <v>0</v>
      </c>
      <c r="P1065" s="220">
        <v>0</v>
      </c>
      <c r="Q1065" s="220">
        <v>0</v>
      </c>
      <c r="R1065" s="263" t="s">
        <v>172</v>
      </c>
      <c r="S1065" s="263" t="s">
        <v>172</v>
      </c>
      <c r="U1065" s="373"/>
    </row>
    <row r="1066" spans="1:21" ht="20.25" x14ac:dyDescent="0.3">
      <c r="A1066" s="404" t="s">
        <v>2492</v>
      </c>
      <c r="B1066" s="404"/>
      <c r="C1066" s="404"/>
      <c r="D1066" s="404"/>
      <c r="E1066" s="404"/>
      <c r="F1066" s="404"/>
      <c r="G1066" s="404"/>
      <c r="H1066" s="404"/>
      <c r="I1066" s="404"/>
      <c r="J1066" s="404"/>
      <c r="K1066" s="404"/>
      <c r="L1066" s="404"/>
      <c r="M1066" s="404"/>
      <c r="N1066" s="404"/>
      <c r="O1066" s="404"/>
      <c r="P1066" s="404"/>
      <c r="Q1066" s="404"/>
      <c r="R1066" s="404"/>
      <c r="S1066" s="404"/>
      <c r="U1066" s="373"/>
    </row>
    <row r="1067" spans="1:21" ht="20.25" x14ac:dyDescent="0.3">
      <c r="A1067" s="404" t="s">
        <v>2635</v>
      </c>
      <c r="B1067" s="404"/>
      <c r="C1067" s="404"/>
      <c r="D1067" s="404"/>
      <c r="E1067" s="404"/>
      <c r="F1067" s="404"/>
      <c r="G1067" s="404"/>
      <c r="H1067" s="404"/>
      <c r="I1067" s="404"/>
      <c r="J1067" s="404"/>
      <c r="K1067" s="404"/>
      <c r="L1067" s="404"/>
      <c r="M1067" s="404"/>
      <c r="N1067" s="404"/>
      <c r="O1067" s="404"/>
      <c r="P1067" s="404"/>
      <c r="Q1067" s="404"/>
      <c r="R1067" s="404"/>
      <c r="S1067" s="404"/>
      <c r="U1067" s="373"/>
    </row>
    <row r="1068" spans="1:21" ht="20.25" x14ac:dyDescent="0.3">
      <c r="A1068" s="230">
        <v>965</v>
      </c>
      <c r="B1068" s="225" t="s">
        <v>2634</v>
      </c>
      <c r="C1068" s="230">
        <v>43117</v>
      </c>
      <c r="D1068" s="230" t="s">
        <v>1896</v>
      </c>
      <c r="E1068" s="230">
        <v>1963</v>
      </c>
      <c r="F1068" s="230" t="s">
        <v>2122</v>
      </c>
      <c r="G1068" s="371" t="s">
        <v>2089</v>
      </c>
      <c r="H1068" s="230">
        <v>3</v>
      </c>
      <c r="I1068" s="230">
        <v>2</v>
      </c>
      <c r="J1068" s="230" t="s">
        <v>2122</v>
      </c>
      <c r="K1068" s="222">
        <v>1727.3</v>
      </c>
      <c r="L1068" s="222">
        <v>953.5</v>
      </c>
      <c r="M1068" s="222">
        <v>106361.52</v>
      </c>
      <c r="N1068" s="222">
        <v>106361.52</v>
      </c>
      <c r="O1068" s="222">
        <v>0</v>
      </c>
      <c r="P1068" s="222">
        <v>0</v>
      </c>
      <c r="Q1068" s="222">
        <v>0</v>
      </c>
      <c r="R1068" s="372">
        <v>44927</v>
      </c>
      <c r="S1068" s="372">
        <v>45291</v>
      </c>
      <c r="U1068" s="373"/>
    </row>
    <row r="1069" spans="1:21" ht="20.25" x14ac:dyDescent="0.3">
      <c r="A1069" s="230">
        <v>966</v>
      </c>
      <c r="B1069" s="225" t="s">
        <v>2676</v>
      </c>
      <c r="C1069" s="230">
        <v>43118</v>
      </c>
      <c r="D1069" s="230" t="s">
        <v>1896</v>
      </c>
      <c r="E1069" s="230">
        <v>1963</v>
      </c>
      <c r="F1069" s="230" t="s">
        <v>2122</v>
      </c>
      <c r="G1069" s="371" t="s">
        <v>2089</v>
      </c>
      <c r="H1069" s="230">
        <v>3</v>
      </c>
      <c r="I1069" s="230">
        <v>2</v>
      </c>
      <c r="J1069" s="230" t="s">
        <v>2122</v>
      </c>
      <c r="K1069" s="222">
        <v>1658.3</v>
      </c>
      <c r="L1069" s="222">
        <v>948.7</v>
      </c>
      <c r="M1069" s="222">
        <v>124223.76</v>
      </c>
      <c r="N1069" s="222">
        <v>124223.76</v>
      </c>
      <c r="O1069" s="222">
        <v>0</v>
      </c>
      <c r="P1069" s="222">
        <v>0</v>
      </c>
      <c r="Q1069" s="222">
        <v>0</v>
      </c>
      <c r="R1069" s="372">
        <v>44927</v>
      </c>
      <c r="S1069" s="372">
        <v>45291</v>
      </c>
      <c r="U1069" s="373"/>
    </row>
    <row r="1070" spans="1:21" ht="20.25" x14ac:dyDescent="0.3">
      <c r="A1070" s="230">
        <v>967</v>
      </c>
      <c r="B1070" s="225" t="s">
        <v>2677</v>
      </c>
      <c r="C1070" s="230">
        <v>43119</v>
      </c>
      <c r="D1070" s="230" t="s">
        <v>1896</v>
      </c>
      <c r="E1070" s="230">
        <v>1964</v>
      </c>
      <c r="F1070" s="230" t="s">
        <v>2122</v>
      </c>
      <c r="G1070" s="371" t="s">
        <v>2089</v>
      </c>
      <c r="H1070" s="230">
        <v>3</v>
      </c>
      <c r="I1070" s="230">
        <v>3</v>
      </c>
      <c r="J1070" s="230" t="s">
        <v>2122</v>
      </c>
      <c r="K1070" s="222">
        <v>2665.7</v>
      </c>
      <c r="L1070" s="222">
        <v>1489.5</v>
      </c>
      <c r="M1070" s="222">
        <v>185272.98</v>
      </c>
      <c r="N1070" s="222">
        <v>185272.98</v>
      </c>
      <c r="O1070" s="222">
        <v>0</v>
      </c>
      <c r="P1070" s="222">
        <v>0</v>
      </c>
      <c r="Q1070" s="222">
        <v>0</v>
      </c>
      <c r="R1070" s="372">
        <v>44927</v>
      </c>
      <c r="S1070" s="372">
        <v>45291</v>
      </c>
      <c r="U1070" s="373"/>
    </row>
    <row r="1071" spans="1:21" ht="20.25" x14ac:dyDescent="0.3">
      <c r="A1071" s="230">
        <v>968</v>
      </c>
      <c r="B1071" s="225" t="s">
        <v>2678</v>
      </c>
      <c r="C1071" s="230">
        <v>43057</v>
      </c>
      <c r="D1071" s="230" t="s">
        <v>1896</v>
      </c>
      <c r="E1071" s="230">
        <v>1965</v>
      </c>
      <c r="F1071" s="230" t="s">
        <v>2122</v>
      </c>
      <c r="G1071" s="371" t="s">
        <v>2094</v>
      </c>
      <c r="H1071" s="230">
        <v>2</v>
      </c>
      <c r="I1071" s="230">
        <v>3</v>
      </c>
      <c r="J1071" s="230" t="s">
        <v>2122</v>
      </c>
      <c r="K1071" s="222">
        <v>1769.5</v>
      </c>
      <c r="L1071" s="222">
        <v>777.9</v>
      </c>
      <c r="M1071" s="222">
        <v>127865.46</v>
      </c>
      <c r="N1071" s="222">
        <v>127865.46</v>
      </c>
      <c r="O1071" s="222">
        <v>0</v>
      </c>
      <c r="P1071" s="222">
        <v>0</v>
      </c>
      <c r="Q1071" s="222">
        <v>0</v>
      </c>
      <c r="R1071" s="372">
        <v>44927</v>
      </c>
      <c r="S1071" s="372">
        <v>45291</v>
      </c>
      <c r="U1071" s="373"/>
    </row>
    <row r="1072" spans="1:21" ht="20.25" x14ac:dyDescent="0.3">
      <c r="A1072" s="230">
        <v>969</v>
      </c>
      <c r="B1072" s="225" t="s">
        <v>2679</v>
      </c>
      <c r="C1072" s="230">
        <v>43067</v>
      </c>
      <c r="D1072" s="230" t="s">
        <v>1896</v>
      </c>
      <c r="E1072" s="230">
        <v>1970</v>
      </c>
      <c r="F1072" s="230" t="s">
        <v>2122</v>
      </c>
      <c r="G1072" s="371" t="s">
        <v>2088</v>
      </c>
      <c r="H1072" s="230">
        <v>3</v>
      </c>
      <c r="I1072" s="230">
        <v>3</v>
      </c>
      <c r="J1072" s="230" t="s">
        <v>2122</v>
      </c>
      <c r="K1072" s="222">
        <v>2774.7</v>
      </c>
      <c r="L1072" s="222">
        <v>1519.7</v>
      </c>
      <c r="M1072" s="222">
        <v>167351.04000000001</v>
      </c>
      <c r="N1072" s="222">
        <v>167351.04000000001</v>
      </c>
      <c r="O1072" s="222">
        <v>0</v>
      </c>
      <c r="P1072" s="222">
        <v>0</v>
      </c>
      <c r="Q1072" s="222">
        <v>0</v>
      </c>
      <c r="R1072" s="372">
        <v>44927</v>
      </c>
      <c r="S1072" s="372">
        <v>45291</v>
      </c>
      <c r="U1072" s="373"/>
    </row>
    <row r="1073" spans="1:21" ht="20.25" x14ac:dyDescent="0.3">
      <c r="A1073" s="230">
        <v>970</v>
      </c>
      <c r="B1073" s="225" t="s">
        <v>2684</v>
      </c>
      <c r="C1073" s="230">
        <v>43073</v>
      </c>
      <c r="D1073" s="230" t="s">
        <v>1896</v>
      </c>
      <c r="E1073" s="230">
        <v>1966</v>
      </c>
      <c r="F1073" s="230" t="s">
        <v>2122</v>
      </c>
      <c r="G1073" s="371" t="s">
        <v>2094</v>
      </c>
      <c r="H1073" s="230">
        <v>2</v>
      </c>
      <c r="I1073" s="230">
        <v>3</v>
      </c>
      <c r="J1073" s="230" t="s">
        <v>2122</v>
      </c>
      <c r="K1073" s="222">
        <v>1730.3</v>
      </c>
      <c r="L1073" s="222">
        <v>773.1</v>
      </c>
      <c r="M1073" s="222">
        <v>124032.72</v>
      </c>
      <c r="N1073" s="222">
        <v>124032.72</v>
      </c>
      <c r="O1073" s="222">
        <v>0</v>
      </c>
      <c r="P1073" s="222">
        <v>0</v>
      </c>
      <c r="Q1073" s="222">
        <v>0</v>
      </c>
      <c r="R1073" s="372">
        <v>44927</v>
      </c>
      <c r="S1073" s="372">
        <v>45291</v>
      </c>
      <c r="U1073" s="373"/>
    </row>
    <row r="1074" spans="1:21" ht="20.25" x14ac:dyDescent="0.3">
      <c r="A1074" s="230">
        <v>971</v>
      </c>
      <c r="B1074" s="225" t="s">
        <v>2680</v>
      </c>
      <c r="C1074" s="230">
        <v>43087</v>
      </c>
      <c r="D1074" s="230" t="s">
        <v>1896</v>
      </c>
      <c r="E1074" s="230">
        <v>1965</v>
      </c>
      <c r="F1074" s="230" t="s">
        <v>2122</v>
      </c>
      <c r="G1074" s="371" t="s">
        <v>2094</v>
      </c>
      <c r="H1074" s="230">
        <v>2</v>
      </c>
      <c r="I1074" s="230">
        <v>3</v>
      </c>
      <c r="J1074" s="230" t="s">
        <v>2122</v>
      </c>
      <c r="K1074" s="222">
        <v>1740.2</v>
      </c>
      <c r="L1074" s="222">
        <v>771.4</v>
      </c>
      <c r="M1074" s="222">
        <v>124032.72</v>
      </c>
      <c r="N1074" s="222">
        <v>124032.72</v>
      </c>
      <c r="O1074" s="222">
        <v>0</v>
      </c>
      <c r="P1074" s="222">
        <v>0</v>
      </c>
      <c r="Q1074" s="222">
        <v>0</v>
      </c>
      <c r="R1074" s="372">
        <v>44927</v>
      </c>
      <c r="S1074" s="372">
        <v>45291</v>
      </c>
      <c r="U1074" s="373"/>
    </row>
    <row r="1075" spans="1:21" ht="20.25" x14ac:dyDescent="0.3">
      <c r="A1075" s="230">
        <v>972</v>
      </c>
      <c r="B1075" s="225" t="s">
        <v>2683</v>
      </c>
      <c r="C1075" s="230">
        <v>43114</v>
      </c>
      <c r="D1075" s="230" t="s">
        <v>1896</v>
      </c>
      <c r="E1075" s="230">
        <v>1964</v>
      </c>
      <c r="F1075" s="230" t="s">
        <v>2122</v>
      </c>
      <c r="G1075" s="371" t="s">
        <v>2089</v>
      </c>
      <c r="H1075" s="230">
        <v>3</v>
      </c>
      <c r="I1075" s="230">
        <v>2</v>
      </c>
      <c r="J1075" s="230" t="s">
        <v>2122</v>
      </c>
      <c r="K1075" s="222">
        <v>1845.3</v>
      </c>
      <c r="L1075" s="222">
        <v>933.3</v>
      </c>
      <c r="M1075" s="222">
        <v>119614.92</v>
      </c>
      <c r="N1075" s="222">
        <v>119614.92</v>
      </c>
      <c r="O1075" s="222">
        <v>0</v>
      </c>
      <c r="P1075" s="222">
        <v>0</v>
      </c>
      <c r="Q1075" s="222">
        <v>0</v>
      </c>
      <c r="R1075" s="372">
        <v>44927</v>
      </c>
      <c r="S1075" s="372">
        <v>45291</v>
      </c>
      <c r="U1075" s="373"/>
    </row>
    <row r="1076" spans="1:21" ht="20.25" x14ac:dyDescent="0.3">
      <c r="A1076" s="230">
        <v>973</v>
      </c>
      <c r="B1076" s="225" t="s">
        <v>2681</v>
      </c>
      <c r="C1076" s="230">
        <v>43115</v>
      </c>
      <c r="D1076" s="230" t="s">
        <v>1896</v>
      </c>
      <c r="E1076" s="230">
        <v>1963</v>
      </c>
      <c r="F1076" s="230" t="s">
        <v>2122</v>
      </c>
      <c r="G1076" s="371" t="s">
        <v>2089</v>
      </c>
      <c r="H1076" s="230">
        <v>3</v>
      </c>
      <c r="I1076" s="230">
        <v>2</v>
      </c>
      <c r="J1076" s="230" t="s">
        <v>2122</v>
      </c>
      <c r="K1076" s="222">
        <v>1699.9</v>
      </c>
      <c r="L1076" s="222">
        <v>939.3</v>
      </c>
      <c r="M1076" s="222">
        <v>124152.12</v>
      </c>
      <c r="N1076" s="222">
        <v>124152.12</v>
      </c>
      <c r="O1076" s="222">
        <v>0</v>
      </c>
      <c r="P1076" s="222">
        <v>0</v>
      </c>
      <c r="Q1076" s="222">
        <v>0</v>
      </c>
      <c r="R1076" s="372">
        <v>44927</v>
      </c>
      <c r="S1076" s="372">
        <v>45291</v>
      </c>
      <c r="U1076" s="373"/>
    </row>
    <row r="1077" spans="1:21" ht="20.25" x14ac:dyDescent="0.3">
      <c r="A1077" s="230">
        <v>974</v>
      </c>
      <c r="B1077" s="225" t="s">
        <v>2682</v>
      </c>
      <c r="C1077" s="230">
        <v>43083</v>
      </c>
      <c r="D1077" s="230" t="s">
        <v>1896</v>
      </c>
      <c r="E1077" s="230">
        <v>1966</v>
      </c>
      <c r="F1077" s="230" t="s">
        <v>2122</v>
      </c>
      <c r="G1077" s="371" t="s">
        <v>2094</v>
      </c>
      <c r="H1077" s="230">
        <v>2</v>
      </c>
      <c r="I1077" s="230">
        <v>3</v>
      </c>
      <c r="J1077" s="230" t="s">
        <v>2122</v>
      </c>
      <c r="K1077" s="222">
        <v>1733.8</v>
      </c>
      <c r="L1077" s="222">
        <v>776.6</v>
      </c>
      <c r="M1077" s="222">
        <v>116474.7</v>
      </c>
      <c r="N1077" s="222">
        <v>116474.7</v>
      </c>
      <c r="O1077" s="222">
        <v>0</v>
      </c>
      <c r="P1077" s="222">
        <v>0</v>
      </c>
      <c r="Q1077" s="222">
        <v>0</v>
      </c>
      <c r="R1077" s="372">
        <v>44927</v>
      </c>
      <c r="S1077" s="372">
        <v>45291</v>
      </c>
      <c r="U1077" s="373"/>
    </row>
    <row r="1078" spans="1:21" ht="20.25" x14ac:dyDescent="0.3">
      <c r="A1078" s="230">
        <v>975</v>
      </c>
      <c r="B1078" s="225" t="s">
        <v>1114</v>
      </c>
      <c r="C1078" s="230">
        <v>43075</v>
      </c>
      <c r="D1078" s="230" t="s">
        <v>1896</v>
      </c>
      <c r="E1078" s="230">
        <v>1966</v>
      </c>
      <c r="F1078" s="230" t="s">
        <v>2122</v>
      </c>
      <c r="G1078" s="371" t="s">
        <v>2094</v>
      </c>
      <c r="H1078" s="230">
        <v>2</v>
      </c>
      <c r="I1078" s="230">
        <v>3</v>
      </c>
      <c r="J1078" s="230" t="s">
        <v>2122</v>
      </c>
      <c r="K1078" s="222">
        <v>1734</v>
      </c>
      <c r="L1078" s="222">
        <v>780.5</v>
      </c>
      <c r="M1078" s="222">
        <v>122814.84</v>
      </c>
      <c r="N1078" s="222">
        <v>122814.84</v>
      </c>
      <c r="O1078" s="222">
        <v>0</v>
      </c>
      <c r="P1078" s="222">
        <v>0</v>
      </c>
      <c r="Q1078" s="222">
        <v>0</v>
      </c>
      <c r="R1078" s="372">
        <v>44927</v>
      </c>
      <c r="S1078" s="372">
        <v>45291</v>
      </c>
      <c r="U1078" s="373"/>
    </row>
    <row r="1079" spans="1:21" ht="20.25" x14ac:dyDescent="0.3">
      <c r="A1079" s="230">
        <v>976</v>
      </c>
      <c r="B1079" s="225" t="s">
        <v>2701</v>
      </c>
      <c r="C1079" s="230">
        <v>43149</v>
      </c>
      <c r="D1079" s="230" t="s">
        <v>1896</v>
      </c>
      <c r="E1079" s="230">
        <v>1974</v>
      </c>
      <c r="F1079" s="230" t="s">
        <v>2122</v>
      </c>
      <c r="G1079" s="371" t="s">
        <v>2088</v>
      </c>
      <c r="H1079" s="230">
        <v>3</v>
      </c>
      <c r="I1079" s="230">
        <v>3</v>
      </c>
      <c r="J1079" s="230" t="s">
        <v>2122</v>
      </c>
      <c r="K1079" s="222">
        <v>2762.2</v>
      </c>
      <c r="L1079" s="222">
        <v>1531.5</v>
      </c>
      <c r="M1079" s="222">
        <v>163840.68</v>
      </c>
      <c r="N1079" s="222">
        <v>163840.68</v>
      </c>
      <c r="O1079" s="222">
        <v>0</v>
      </c>
      <c r="P1079" s="222">
        <v>0</v>
      </c>
      <c r="Q1079" s="222">
        <v>0</v>
      </c>
      <c r="R1079" s="372">
        <v>44927</v>
      </c>
      <c r="S1079" s="372">
        <v>45291</v>
      </c>
      <c r="U1079" s="373"/>
    </row>
    <row r="1080" spans="1:21" ht="20.25" x14ac:dyDescent="0.3">
      <c r="A1080" s="230">
        <v>977</v>
      </c>
      <c r="B1080" s="225" t="s">
        <v>2702</v>
      </c>
      <c r="C1080" s="230">
        <v>43153</v>
      </c>
      <c r="D1080" s="230" t="s">
        <v>1896</v>
      </c>
      <c r="E1080" s="230">
        <v>1974</v>
      </c>
      <c r="F1080" s="230" t="s">
        <v>2122</v>
      </c>
      <c r="G1080" s="371" t="s">
        <v>2088</v>
      </c>
      <c r="H1080" s="230">
        <v>3</v>
      </c>
      <c r="I1080" s="230">
        <v>3</v>
      </c>
      <c r="J1080" s="230" t="s">
        <v>2122</v>
      </c>
      <c r="K1080" s="222">
        <v>2752.5</v>
      </c>
      <c r="L1080" s="222">
        <v>1534.8</v>
      </c>
      <c r="M1080" s="222">
        <v>163840.68</v>
      </c>
      <c r="N1080" s="222">
        <v>163840.68</v>
      </c>
      <c r="O1080" s="222">
        <v>0</v>
      </c>
      <c r="P1080" s="222">
        <v>0</v>
      </c>
      <c r="Q1080" s="222">
        <v>0</v>
      </c>
      <c r="R1080" s="372">
        <v>44927</v>
      </c>
      <c r="S1080" s="372">
        <v>45291</v>
      </c>
      <c r="U1080" s="373"/>
    </row>
    <row r="1081" spans="1:21" ht="20.25" x14ac:dyDescent="0.3">
      <c r="A1081" s="230">
        <v>978</v>
      </c>
      <c r="B1081" s="225" t="s">
        <v>2703</v>
      </c>
      <c r="C1081" s="230">
        <v>43157</v>
      </c>
      <c r="D1081" s="230" t="s">
        <v>1896</v>
      </c>
      <c r="E1081" s="230">
        <v>1975</v>
      </c>
      <c r="F1081" s="230" t="s">
        <v>2122</v>
      </c>
      <c r="G1081" s="371" t="s">
        <v>2088</v>
      </c>
      <c r="H1081" s="230">
        <v>3</v>
      </c>
      <c r="I1081" s="230">
        <v>3</v>
      </c>
      <c r="J1081" s="230" t="s">
        <v>2122</v>
      </c>
      <c r="K1081" s="222">
        <v>2705.3</v>
      </c>
      <c r="L1081" s="222">
        <v>1540.1</v>
      </c>
      <c r="M1081" s="222">
        <v>163840.68</v>
      </c>
      <c r="N1081" s="222">
        <v>163840.68</v>
      </c>
      <c r="O1081" s="222">
        <v>0</v>
      </c>
      <c r="P1081" s="222">
        <v>0</v>
      </c>
      <c r="Q1081" s="222">
        <v>0</v>
      </c>
      <c r="R1081" s="372">
        <v>44927</v>
      </c>
      <c r="S1081" s="372">
        <v>45291</v>
      </c>
      <c r="U1081" s="373"/>
    </row>
    <row r="1082" spans="1:21" ht="20.25" x14ac:dyDescent="0.3">
      <c r="A1082" s="230">
        <v>979</v>
      </c>
      <c r="B1082" s="225" t="s">
        <v>2704</v>
      </c>
      <c r="C1082" s="230">
        <v>43165</v>
      </c>
      <c r="D1082" s="230" t="s">
        <v>1896</v>
      </c>
      <c r="E1082" s="230">
        <v>1979</v>
      </c>
      <c r="F1082" s="230" t="s">
        <v>2122</v>
      </c>
      <c r="G1082" s="371" t="s">
        <v>2088</v>
      </c>
      <c r="H1082" s="230">
        <v>5</v>
      </c>
      <c r="I1082" s="230">
        <v>1</v>
      </c>
      <c r="J1082" s="230" t="s">
        <v>2122</v>
      </c>
      <c r="K1082" s="222">
        <v>1867.7</v>
      </c>
      <c r="L1082" s="222">
        <v>1207.8</v>
      </c>
      <c r="M1082" s="222">
        <v>81789</v>
      </c>
      <c r="N1082" s="222">
        <v>81789</v>
      </c>
      <c r="O1082" s="222">
        <v>0</v>
      </c>
      <c r="P1082" s="222">
        <v>0</v>
      </c>
      <c r="Q1082" s="222">
        <v>0</v>
      </c>
      <c r="R1082" s="372">
        <v>44927</v>
      </c>
      <c r="S1082" s="372">
        <v>45291</v>
      </c>
      <c r="U1082" s="373"/>
    </row>
    <row r="1083" spans="1:21" ht="20.25" x14ac:dyDescent="0.3">
      <c r="A1083" s="230">
        <v>980</v>
      </c>
      <c r="B1083" s="225" t="s">
        <v>2705</v>
      </c>
      <c r="C1083" s="230">
        <v>43168</v>
      </c>
      <c r="D1083" s="230" t="s">
        <v>1896</v>
      </c>
      <c r="E1083" s="230">
        <v>1980</v>
      </c>
      <c r="F1083" s="230" t="s">
        <v>2122</v>
      </c>
      <c r="G1083" s="371" t="s">
        <v>2088</v>
      </c>
      <c r="H1083" s="230">
        <v>3</v>
      </c>
      <c r="I1083" s="230">
        <v>4</v>
      </c>
      <c r="J1083" s="230" t="s">
        <v>2122</v>
      </c>
      <c r="K1083" s="222">
        <v>3368.5</v>
      </c>
      <c r="L1083" s="222">
        <v>1820.5</v>
      </c>
      <c r="M1083" s="222">
        <v>200890.5</v>
      </c>
      <c r="N1083" s="222">
        <v>200890.5</v>
      </c>
      <c r="O1083" s="222">
        <v>0</v>
      </c>
      <c r="P1083" s="222">
        <v>0</v>
      </c>
      <c r="Q1083" s="222">
        <v>0</v>
      </c>
      <c r="R1083" s="372">
        <v>44927</v>
      </c>
      <c r="S1083" s="372">
        <v>45291</v>
      </c>
      <c r="U1083" s="373"/>
    </row>
    <row r="1084" spans="1:21" ht="20.25" x14ac:dyDescent="0.3">
      <c r="A1084" s="230">
        <v>981</v>
      </c>
      <c r="B1084" s="225" t="s">
        <v>2706</v>
      </c>
      <c r="C1084" s="230">
        <v>43171</v>
      </c>
      <c r="D1084" s="230" t="s">
        <v>1896</v>
      </c>
      <c r="E1084" s="230">
        <v>1981</v>
      </c>
      <c r="F1084" s="230" t="s">
        <v>2122</v>
      </c>
      <c r="G1084" s="371" t="s">
        <v>2088</v>
      </c>
      <c r="H1084" s="230">
        <v>3</v>
      </c>
      <c r="I1084" s="230">
        <v>4</v>
      </c>
      <c r="J1084" s="230" t="s">
        <v>2122</v>
      </c>
      <c r="K1084" s="222">
        <v>3288.4</v>
      </c>
      <c r="L1084" s="222">
        <v>1841.6</v>
      </c>
      <c r="M1084" s="222">
        <v>200890.5</v>
      </c>
      <c r="N1084" s="222">
        <v>200890.5</v>
      </c>
      <c r="O1084" s="222">
        <v>0</v>
      </c>
      <c r="P1084" s="222">
        <v>0</v>
      </c>
      <c r="Q1084" s="222">
        <v>0</v>
      </c>
      <c r="R1084" s="372">
        <v>44927</v>
      </c>
      <c r="S1084" s="372">
        <v>45291</v>
      </c>
      <c r="U1084" s="373"/>
    </row>
    <row r="1085" spans="1:21" ht="20.25" x14ac:dyDescent="0.3">
      <c r="A1085" s="230">
        <v>982</v>
      </c>
      <c r="B1085" s="225" t="s">
        <v>2707</v>
      </c>
      <c r="C1085" s="230">
        <v>43175</v>
      </c>
      <c r="D1085" s="230" t="s">
        <v>1896</v>
      </c>
      <c r="E1085" s="230">
        <v>1982</v>
      </c>
      <c r="F1085" s="230" t="s">
        <v>2122</v>
      </c>
      <c r="G1085" s="371" t="s">
        <v>2088</v>
      </c>
      <c r="H1085" s="230">
        <v>3</v>
      </c>
      <c r="I1085" s="230">
        <v>5</v>
      </c>
      <c r="J1085" s="230" t="s">
        <v>2122</v>
      </c>
      <c r="K1085" s="222">
        <v>4040.3</v>
      </c>
      <c r="L1085" s="222">
        <v>2277.3000000000002</v>
      </c>
      <c r="M1085" s="222">
        <v>248698.26</v>
      </c>
      <c r="N1085" s="222">
        <v>248698.26</v>
      </c>
      <c r="O1085" s="222">
        <v>0</v>
      </c>
      <c r="P1085" s="222">
        <v>0</v>
      </c>
      <c r="Q1085" s="222">
        <v>0</v>
      </c>
      <c r="R1085" s="372">
        <v>44927</v>
      </c>
      <c r="S1085" s="372">
        <v>45291</v>
      </c>
      <c r="U1085" s="373"/>
    </row>
    <row r="1086" spans="1:21" ht="20.25" x14ac:dyDescent="0.3">
      <c r="A1086" s="230">
        <v>983</v>
      </c>
      <c r="B1086" s="225" t="s">
        <v>2708</v>
      </c>
      <c r="C1086" s="230">
        <v>43178</v>
      </c>
      <c r="D1086" s="230" t="s">
        <v>1896</v>
      </c>
      <c r="E1086" s="230">
        <v>1983</v>
      </c>
      <c r="F1086" s="230" t="s">
        <v>2122</v>
      </c>
      <c r="G1086" s="371" t="s">
        <v>2088</v>
      </c>
      <c r="H1086" s="230">
        <v>3</v>
      </c>
      <c r="I1086" s="230">
        <v>6</v>
      </c>
      <c r="J1086" s="230" t="s">
        <v>2122</v>
      </c>
      <c r="K1086" s="222">
        <v>4866.3999999999996</v>
      </c>
      <c r="L1086" s="222">
        <v>2907.18</v>
      </c>
      <c r="M1086" s="222">
        <v>247993.8</v>
      </c>
      <c r="N1086" s="222">
        <v>247993.8</v>
      </c>
      <c r="O1086" s="222">
        <v>0</v>
      </c>
      <c r="P1086" s="222">
        <v>0</v>
      </c>
      <c r="Q1086" s="222">
        <v>0</v>
      </c>
      <c r="R1086" s="372">
        <v>44927</v>
      </c>
      <c r="S1086" s="372">
        <v>45291</v>
      </c>
      <c r="U1086" s="373"/>
    </row>
    <row r="1087" spans="1:21" ht="20.25" x14ac:dyDescent="0.3">
      <c r="A1087" s="230">
        <v>984</v>
      </c>
      <c r="B1087" s="225" t="s">
        <v>2709</v>
      </c>
      <c r="C1087" s="230">
        <v>43183</v>
      </c>
      <c r="D1087" s="230" t="s">
        <v>1896</v>
      </c>
      <c r="E1087" s="230">
        <v>1986</v>
      </c>
      <c r="F1087" s="230" t="s">
        <v>2122</v>
      </c>
      <c r="G1087" s="371" t="s">
        <v>2088</v>
      </c>
      <c r="H1087" s="230">
        <v>3</v>
      </c>
      <c r="I1087" s="230">
        <v>4</v>
      </c>
      <c r="J1087" s="230" t="s">
        <v>2122</v>
      </c>
      <c r="K1087" s="222">
        <v>3357.3</v>
      </c>
      <c r="L1087" s="222">
        <v>1820.8</v>
      </c>
      <c r="M1087" s="222">
        <v>200890.5</v>
      </c>
      <c r="N1087" s="222">
        <v>200890.5</v>
      </c>
      <c r="O1087" s="222">
        <v>0</v>
      </c>
      <c r="P1087" s="222">
        <v>0</v>
      </c>
      <c r="Q1087" s="222">
        <v>0</v>
      </c>
      <c r="R1087" s="372">
        <v>44927</v>
      </c>
      <c r="S1087" s="372">
        <v>45291</v>
      </c>
      <c r="U1087" s="373"/>
    </row>
    <row r="1088" spans="1:21" ht="20.25" x14ac:dyDescent="0.3">
      <c r="A1088" s="230">
        <v>985</v>
      </c>
      <c r="B1088" s="225" t="s">
        <v>2710</v>
      </c>
      <c r="C1088" s="230">
        <v>43198</v>
      </c>
      <c r="D1088" s="230" t="s">
        <v>1896</v>
      </c>
      <c r="E1088" s="230">
        <v>1989</v>
      </c>
      <c r="F1088" s="230" t="s">
        <v>2122</v>
      </c>
      <c r="G1088" s="371" t="s">
        <v>2088</v>
      </c>
      <c r="H1088" s="230">
        <v>3</v>
      </c>
      <c r="I1088" s="230">
        <v>6</v>
      </c>
      <c r="J1088" s="230" t="s">
        <v>2122</v>
      </c>
      <c r="K1088" s="222">
        <v>4876.6000000000004</v>
      </c>
      <c r="L1088" s="222">
        <v>2731.1</v>
      </c>
      <c r="M1088" s="222">
        <v>247993.8</v>
      </c>
      <c r="N1088" s="222">
        <v>247993.8</v>
      </c>
      <c r="O1088" s="222">
        <v>0</v>
      </c>
      <c r="P1088" s="222">
        <v>0</v>
      </c>
      <c r="Q1088" s="222">
        <v>0</v>
      </c>
      <c r="R1088" s="372">
        <v>44927</v>
      </c>
      <c r="S1088" s="372">
        <v>45291</v>
      </c>
      <c r="U1088" s="373"/>
    </row>
    <row r="1089" spans="1:21" ht="20.25" x14ac:dyDescent="0.3">
      <c r="A1089" s="230">
        <v>986</v>
      </c>
      <c r="B1089" s="225" t="s">
        <v>2711</v>
      </c>
      <c r="C1089" s="230">
        <v>43071</v>
      </c>
      <c r="D1089" s="230" t="s">
        <v>1896</v>
      </c>
      <c r="E1089" s="230">
        <v>1965</v>
      </c>
      <c r="F1089" s="230" t="s">
        <v>2122</v>
      </c>
      <c r="G1089" s="371" t="s">
        <v>2094</v>
      </c>
      <c r="H1089" s="230">
        <v>2</v>
      </c>
      <c r="I1089" s="230">
        <v>3</v>
      </c>
      <c r="J1089" s="230" t="s">
        <v>2122</v>
      </c>
      <c r="K1089" s="222">
        <v>1674.4</v>
      </c>
      <c r="L1089" s="222">
        <v>774.2</v>
      </c>
      <c r="M1089" s="222">
        <v>124032.72</v>
      </c>
      <c r="N1089" s="222">
        <v>124032.72</v>
      </c>
      <c r="O1089" s="222">
        <v>0</v>
      </c>
      <c r="P1089" s="222">
        <v>0</v>
      </c>
      <c r="Q1089" s="222">
        <v>0</v>
      </c>
      <c r="R1089" s="372">
        <v>44927</v>
      </c>
      <c r="S1089" s="372">
        <v>45291</v>
      </c>
      <c r="U1089" s="373"/>
    </row>
    <row r="1090" spans="1:21" ht="20.25" x14ac:dyDescent="0.3">
      <c r="A1090" s="230">
        <v>987</v>
      </c>
      <c r="B1090" s="225" t="s">
        <v>2712</v>
      </c>
      <c r="C1090" s="230">
        <v>43078</v>
      </c>
      <c r="D1090" s="230" t="s">
        <v>1896</v>
      </c>
      <c r="E1090" s="230">
        <v>1966</v>
      </c>
      <c r="F1090" s="230" t="s">
        <v>2122</v>
      </c>
      <c r="G1090" s="371" t="s">
        <v>2094</v>
      </c>
      <c r="H1090" s="230">
        <v>2</v>
      </c>
      <c r="I1090" s="230">
        <v>3</v>
      </c>
      <c r="J1090" s="230" t="s">
        <v>2122</v>
      </c>
      <c r="K1090" s="222">
        <v>1798.9</v>
      </c>
      <c r="L1090" s="222">
        <v>776.5</v>
      </c>
      <c r="M1090" s="222">
        <v>127805.75999999999</v>
      </c>
      <c r="N1090" s="222">
        <v>127805.75999999999</v>
      </c>
      <c r="O1090" s="222">
        <v>0</v>
      </c>
      <c r="P1090" s="222">
        <v>0</v>
      </c>
      <c r="Q1090" s="222">
        <v>0</v>
      </c>
      <c r="R1090" s="372">
        <v>44927</v>
      </c>
      <c r="S1090" s="372">
        <v>45291</v>
      </c>
      <c r="U1090" s="373"/>
    </row>
    <row r="1091" spans="1:21" ht="20.25" x14ac:dyDescent="0.3">
      <c r="A1091" s="230">
        <v>988</v>
      </c>
      <c r="B1091" s="225" t="s">
        <v>2713</v>
      </c>
      <c r="C1091" s="230">
        <v>43080</v>
      </c>
      <c r="D1091" s="230" t="s">
        <v>1896</v>
      </c>
      <c r="E1091" s="230">
        <v>1966</v>
      </c>
      <c r="F1091" s="230" t="s">
        <v>2122</v>
      </c>
      <c r="G1091" s="371" t="s">
        <v>2094</v>
      </c>
      <c r="H1091" s="230">
        <v>2</v>
      </c>
      <c r="I1091" s="230">
        <v>3</v>
      </c>
      <c r="J1091" s="230" t="s">
        <v>2122</v>
      </c>
      <c r="K1091" s="222">
        <v>1675.5</v>
      </c>
      <c r="L1091" s="222">
        <v>777.1</v>
      </c>
      <c r="M1091" s="222">
        <v>127805.75999999999</v>
      </c>
      <c r="N1091" s="222">
        <v>127805.75999999999</v>
      </c>
      <c r="O1091" s="222">
        <v>0</v>
      </c>
      <c r="P1091" s="222">
        <v>0</v>
      </c>
      <c r="Q1091" s="222">
        <v>0</v>
      </c>
      <c r="R1091" s="372">
        <v>44927</v>
      </c>
      <c r="S1091" s="372">
        <v>45291</v>
      </c>
      <c r="U1091" s="373"/>
    </row>
    <row r="1092" spans="1:21" ht="20.25" x14ac:dyDescent="0.3">
      <c r="A1092" s="230">
        <v>989</v>
      </c>
      <c r="B1092" s="225" t="s">
        <v>2714</v>
      </c>
      <c r="C1092" s="230">
        <v>43220</v>
      </c>
      <c r="D1092" s="230" t="s">
        <v>1896</v>
      </c>
      <c r="E1092" s="230">
        <v>1991</v>
      </c>
      <c r="F1092" s="230" t="s">
        <v>2122</v>
      </c>
      <c r="G1092" s="371" t="s">
        <v>2094</v>
      </c>
      <c r="H1092" s="230">
        <v>2</v>
      </c>
      <c r="I1092" s="230">
        <v>3</v>
      </c>
      <c r="J1092" s="230" t="s">
        <v>2122</v>
      </c>
      <c r="K1092" s="222">
        <v>737.3</v>
      </c>
      <c r="L1092" s="222">
        <v>737.3</v>
      </c>
      <c r="M1092" s="222">
        <v>112247.94</v>
      </c>
      <c r="N1092" s="222">
        <v>112247.94</v>
      </c>
      <c r="O1092" s="222">
        <v>0</v>
      </c>
      <c r="P1092" s="222">
        <v>0</v>
      </c>
      <c r="Q1092" s="222">
        <v>0</v>
      </c>
      <c r="R1092" s="372">
        <v>44927</v>
      </c>
      <c r="S1092" s="372">
        <v>45291</v>
      </c>
      <c r="U1092" s="373"/>
    </row>
    <row r="1093" spans="1:21" ht="20.25" x14ac:dyDescent="0.3">
      <c r="A1093" s="230">
        <v>990</v>
      </c>
      <c r="B1093" s="225" t="s">
        <v>2715</v>
      </c>
      <c r="C1093" s="230">
        <v>43223</v>
      </c>
      <c r="D1093" s="230" t="s">
        <v>1896</v>
      </c>
      <c r="E1093" s="230">
        <v>1985</v>
      </c>
      <c r="F1093" s="230" t="s">
        <v>2122</v>
      </c>
      <c r="G1093" s="371" t="s">
        <v>2094</v>
      </c>
      <c r="H1093" s="230">
        <v>2</v>
      </c>
      <c r="I1093" s="230">
        <v>3</v>
      </c>
      <c r="J1093" s="230" t="s">
        <v>2122</v>
      </c>
      <c r="K1093" s="222">
        <v>723</v>
      </c>
      <c r="L1093" s="222">
        <v>723.1</v>
      </c>
      <c r="M1093" s="222">
        <v>112247.94</v>
      </c>
      <c r="N1093" s="222">
        <v>112247.94</v>
      </c>
      <c r="O1093" s="222">
        <v>0</v>
      </c>
      <c r="P1093" s="222">
        <v>0</v>
      </c>
      <c r="Q1093" s="222">
        <v>0</v>
      </c>
      <c r="R1093" s="372">
        <v>44927</v>
      </c>
      <c r="S1093" s="372">
        <v>45291</v>
      </c>
      <c r="U1093" s="373"/>
    </row>
    <row r="1094" spans="1:21" ht="20.25" x14ac:dyDescent="0.3">
      <c r="A1094" s="230">
        <v>991</v>
      </c>
      <c r="B1094" s="225" t="s">
        <v>2716</v>
      </c>
      <c r="C1094" s="230">
        <v>43224</v>
      </c>
      <c r="D1094" s="230" t="s">
        <v>1896</v>
      </c>
      <c r="E1094" s="230">
        <v>1990</v>
      </c>
      <c r="F1094" s="230" t="s">
        <v>2122</v>
      </c>
      <c r="G1094" s="371" t="s">
        <v>2094</v>
      </c>
      <c r="H1094" s="230">
        <v>2</v>
      </c>
      <c r="I1094" s="230">
        <v>3</v>
      </c>
      <c r="J1094" s="230" t="s">
        <v>2122</v>
      </c>
      <c r="K1094" s="222">
        <v>732</v>
      </c>
      <c r="L1094" s="222">
        <v>732</v>
      </c>
      <c r="M1094" s="222">
        <v>112247.94</v>
      </c>
      <c r="N1094" s="222">
        <v>112247.94</v>
      </c>
      <c r="O1094" s="222">
        <v>0</v>
      </c>
      <c r="P1094" s="222">
        <v>0</v>
      </c>
      <c r="Q1094" s="222">
        <v>0</v>
      </c>
      <c r="R1094" s="372">
        <v>44927</v>
      </c>
      <c r="S1094" s="372">
        <v>45291</v>
      </c>
      <c r="U1094" s="373"/>
    </row>
    <row r="1095" spans="1:21" ht="20.25" x14ac:dyDescent="0.3">
      <c r="A1095" s="230">
        <v>992</v>
      </c>
      <c r="B1095" s="225" t="s">
        <v>2717</v>
      </c>
      <c r="C1095" s="230">
        <v>43225</v>
      </c>
      <c r="D1095" s="230" t="s">
        <v>1896</v>
      </c>
      <c r="E1095" s="230">
        <v>1990</v>
      </c>
      <c r="F1095" s="230" t="s">
        <v>2122</v>
      </c>
      <c r="G1095" s="371" t="s">
        <v>2094</v>
      </c>
      <c r="H1095" s="230">
        <v>2</v>
      </c>
      <c r="I1095" s="230">
        <v>3</v>
      </c>
      <c r="J1095" s="230" t="s">
        <v>2122</v>
      </c>
      <c r="K1095" s="222">
        <v>735.4</v>
      </c>
      <c r="L1095" s="222">
        <v>735.4</v>
      </c>
      <c r="M1095" s="222">
        <v>107961.48</v>
      </c>
      <c r="N1095" s="222">
        <v>107961.48</v>
      </c>
      <c r="O1095" s="222">
        <v>0</v>
      </c>
      <c r="P1095" s="222">
        <v>0</v>
      </c>
      <c r="Q1095" s="222">
        <v>0</v>
      </c>
      <c r="R1095" s="372">
        <v>44927</v>
      </c>
      <c r="S1095" s="372">
        <v>45291</v>
      </c>
      <c r="U1095" s="373"/>
    </row>
    <row r="1096" spans="1:21" ht="20.25" x14ac:dyDescent="0.3">
      <c r="A1096" s="230">
        <v>993</v>
      </c>
      <c r="B1096" s="225" t="s">
        <v>2718</v>
      </c>
      <c r="C1096" s="230">
        <v>43226</v>
      </c>
      <c r="D1096" s="230" t="s">
        <v>1896</v>
      </c>
      <c r="E1096" s="230">
        <v>1995</v>
      </c>
      <c r="F1096" s="230" t="s">
        <v>2122</v>
      </c>
      <c r="G1096" s="371" t="s">
        <v>2089</v>
      </c>
      <c r="H1096" s="230">
        <v>3</v>
      </c>
      <c r="I1096" s="230">
        <v>2</v>
      </c>
      <c r="J1096" s="230" t="s">
        <v>2122</v>
      </c>
      <c r="K1096" s="222">
        <v>1281.9000000000001</v>
      </c>
      <c r="L1096" s="222">
        <v>1281.9000000000001</v>
      </c>
      <c r="M1096" s="222">
        <v>166264.5</v>
      </c>
      <c r="N1096" s="222">
        <v>166264.5</v>
      </c>
      <c r="O1096" s="222">
        <v>0</v>
      </c>
      <c r="P1096" s="222">
        <v>0</v>
      </c>
      <c r="Q1096" s="222">
        <v>0</v>
      </c>
      <c r="R1096" s="372">
        <v>44927</v>
      </c>
      <c r="S1096" s="372">
        <v>45291</v>
      </c>
      <c r="U1096" s="373"/>
    </row>
    <row r="1097" spans="1:21" ht="20.25" x14ac:dyDescent="0.3">
      <c r="A1097" s="230">
        <v>994</v>
      </c>
      <c r="B1097" s="225" t="s">
        <v>2719</v>
      </c>
      <c r="C1097" s="230">
        <v>43204</v>
      </c>
      <c r="D1097" s="230" t="s">
        <v>1896</v>
      </c>
      <c r="E1097" s="230">
        <v>1994</v>
      </c>
      <c r="F1097" s="230" t="s">
        <v>2122</v>
      </c>
      <c r="G1097" s="371" t="s">
        <v>2094</v>
      </c>
      <c r="H1097" s="230">
        <v>2</v>
      </c>
      <c r="I1097" s="230">
        <v>3</v>
      </c>
      <c r="J1097" s="230" t="s">
        <v>2122</v>
      </c>
      <c r="K1097" s="222">
        <v>731.7</v>
      </c>
      <c r="L1097" s="222">
        <v>731.7</v>
      </c>
      <c r="M1097" s="222">
        <v>110397.24</v>
      </c>
      <c r="N1097" s="222">
        <v>110397.24</v>
      </c>
      <c r="O1097" s="222">
        <v>0</v>
      </c>
      <c r="P1097" s="222">
        <v>0</v>
      </c>
      <c r="Q1097" s="222">
        <v>0</v>
      </c>
      <c r="R1097" s="372">
        <v>44927</v>
      </c>
      <c r="S1097" s="372">
        <v>45291</v>
      </c>
      <c r="U1097" s="373"/>
    </row>
    <row r="1098" spans="1:21" ht="20.25" x14ac:dyDescent="0.3">
      <c r="A1098" s="230">
        <v>995</v>
      </c>
      <c r="B1098" s="225" t="s">
        <v>2720</v>
      </c>
      <c r="C1098" s="230">
        <v>43208</v>
      </c>
      <c r="D1098" s="230" t="s">
        <v>1896</v>
      </c>
      <c r="E1098" s="230">
        <v>1987</v>
      </c>
      <c r="F1098" s="230" t="s">
        <v>2122</v>
      </c>
      <c r="G1098" s="371" t="s">
        <v>2094</v>
      </c>
      <c r="H1098" s="230">
        <v>2</v>
      </c>
      <c r="I1098" s="230">
        <v>3</v>
      </c>
      <c r="J1098" s="230" t="s">
        <v>2122</v>
      </c>
      <c r="K1098" s="222">
        <v>723.6</v>
      </c>
      <c r="L1098" s="222">
        <v>723.6</v>
      </c>
      <c r="M1098" s="222">
        <v>110397.24</v>
      </c>
      <c r="N1098" s="222">
        <v>110397.24</v>
      </c>
      <c r="O1098" s="222">
        <v>0</v>
      </c>
      <c r="P1098" s="222">
        <v>0</v>
      </c>
      <c r="Q1098" s="222">
        <v>0</v>
      </c>
      <c r="R1098" s="372">
        <v>44927</v>
      </c>
      <c r="S1098" s="372">
        <v>45291</v>
      </c>
      <c r="U1098" s="373"/>
    </row>
    <row r="1099" spans="1:21" ht="20.25" x14ac:dyDescent="0.3">
      <c r="A1099" s="230">
        <v>996</v>
      </c>
      <c r="B1099" s="225" t="s">
        <v>2721</v>
      </c>
      <c r="C1099" s="230">
        <v>43215</v>
      </c>
      <c r="D1099" s="230" t="s">
        <v>1896</v>
      </c>
      <c r="E1099" s="230">
        <v>1991</v>
      </c>
      <c r="F1099" s="230" t="s">
        <v>2122</v>
      </c>
      <c r="G1099" s="371" t="s">
        <v>2094</v>
      </c>
      <c r="H1099" s="230">
        <v>2</v>
      </c>
      <c r="I1099" s="230">
        <v>3</v>
      </c>
      <c r="J1099" s="230" t="s">
        <v>2122</v>
      </c>
      <c r="K1099" s="222">
        <v>725.5</v>
      </c>
      <c r="L1099" s="222">
        <v>725.5</v>
      </c>
      <c r="M1099" s="222">
        <v>110397.24</v>
      </c>
      <c r="N1099" s="222">
        <v>110397.24</v>
      </c>
      <c r="O1099" s="222">
        <v>0</v>
      </c>
      <c r="P1099" s="222">
        <v>0</v>
      </c>
      <c r="Q1099" s="222">
        <v>0</v>
      </c>
      <c r="R1099" s="372">
        <v>44927</v>
      </c>
      <c r="S1099" s="372">
        <v>45291</v>
      </c>
      <c r="U1099" s="373"/>
    </row>
    <row r="1100" spans="1:21" ht="20.25" x14ac:dyDescent="0.3">
      <c r="A1100" s="230">
        <v>997</v>
      </c>
      <c r="B1100" s="225" t="s">
        <v>2722</v>
      </c>
      <c r="C1100" s="230">
        <v>43216</v>
      </c>
      <c r="D1100" s="230" t="s">
        <v>1896</v>
      </c>
      <c r="E1100" s="230">
        <v>1993</v>
      </c>
      <c r="F1100" s="230" t="s">
        <v>2122</v>
      </c>
      <c r="G1100" s="371" t="s">
        <v>2094</v>
      </c>
      <c r="H1100" s="230">
        <v>2</v>
      </c>
      <c r="I1100" s="230">
        <v>3</v>
      </c>
      <c r="J1100" s="230" t="s">
        <v>2122</v>
      </c>
      <c r="K1100" s="222">
        <v>741.5</v>
      </c>
      <c r="L1100" s="222">
        <v>741.5</v>
      </c>
      <c r="M1100" s="222">
        <v>92033.52</v>
      </c>
      <c r="N1100" s="222">
        <v>92033.52</v>
      </c>
      <c r="O1100" s="222">
        <v>0</v>
      </c>
      <c r="P1100" s="222">
        <v>0</v>
      </c>
      <c r="Q1100" s="222">
        <v>0</v>
      </c>
      <c r="R1100" s="372">
        <v>44927</v>
      </c>
      <c r="S1100" s="372">
        <v>45291</v>
      </c>
      <c r="U1100" s="373"/>
    </row>
    <row r="1101" spans="1:21" ht="20.25" x14ac:dyDescent="0.3">
      <c r="A1101" s="230">
        <v>998</v>
      </c>
      <c r="B1101" s="225" t="s">
        <v>2723</v>
      </c>
      <c r="C1101" s="230">
        <v>43136</v>
      </c>
      <c r="D1101" s="230" t="s">
        <v>1896</v>
      </c>
      <c r="E1101" s="230">
        <v>1995</v>
      </c>
      <c r="F1101" s="230" t="s">
        <v>2122</v>
      </c>
      <c r="G1101" s="371" t="s">
        <v>2088</v>
      </c>
      <c r="H1101" s="230">
        <v>3</v>
      </c>
      <c r="I1101" s="230">
        <v>4</v>
      </c>
      <c r="J1101" s="230" t="s">
        <v>2122</v>
      </c>
      <c r="K1101" s="222">
        <v>3358</v>
      </c>
      <c r="L1101" s="222">
        <v>1827</v>
      </c>
      <c r="M1101" s="222">
        <v>200890.5</v>
      </c>
      <c r="N1101" s="222">
        <v>200890.5</v>
      </c>
      <c r="O1101" s="222">
        <v>0</v>
      </c>
      <c r="P1101" s="222">
        <v>0</v>
      </c>
      <c r="Q1101" s="222">
        <v>0</v>
      </c>
      <c r="R1101" s="372">
        <v>44927</v>
      </c>
      <c r="S1101" s="372">
        <v>45291</v>
      </c>
      <c r="U1101" s="373"/>
    </row>
    <row r="1102" spans="1:21" ht="20.25" x14ac:dyDescent="0.3">
      <c r="A1102" s="230">
        <v>999</v>
      </c>
      <c r="B1102" s="225" t="s">
        <v>2724</v>
      </c>
      <c r="C1102" s="230">
        <v>43137</v>
      </c>
      <c r="D1102" s="230" t="s">
        <v>1896</v>
      </c>
      <c r="E1102" s="230">
        <v>1994</v>
      </c>
      <c r="F1102" s="230" t="s">
        <v>2122</v>
      </c>
      <c r="G1102" s="371" t="s">
        <v>2088</v>
      </c>
      <c r="H1102" s="230">
        <v>3</v>
      </c>
      <c r="I1102" s="230">
        <v>5</v>
      </c>
      <c r="J1102" s="230" t="s">
        <v>2122</v>
      </c>
      <c r="K1102" s="222">
        <v>4182.1000000000004</v>
      </c>
      <c r="L1102" s="222">
        <v>2279.3000000000002</v>
      </c>
      <c r="M1102" s="222">
        <v>247993.8</v>
      </c>
      <c r="N1102" s="222">
        <v>247993.8</v>
      </c>
      <c r="O1102" s="222">
        <v>0</v>
      </c>
      <c r="P1102" s="222">
        <v>0</v>
      </c>
      <c r="Q1102" s="222">
        <v>0</v>
      </c>
      <c r="R1102" s="372">
        <v>44927</v>
      </c>
      <c r="S1102" s="372">
        <v>45291</v>
      </c>
      <c r="U1102" s="373"/>
    </row>
    <row r="1103" spans="1:21" ht="20.25" x14ac:dyDescent="0.3">
      <c r="A1103" s="230">
        <v>1000</v>
      </c>
      <c r="B1103" s="225" t="s">
        <v>2725</v>
      </c>
      <c r="C1103" s="230">
        <v>43161</v>
      </c>
      <c r="D1103" s="230" t="s">
        <v>1896</v>
      </c>
      <c r="E1103" s="230">
        <v>1977</v>
      </c>
      <c r="F1103" s="230" t="s">
        <v>2122</v>
      </c>
      <c r="G1103" s="371" t="s">
        <v>2088</v>
      </c>
      <c r="H1103" s="230">
        <v>2</v>
      </c>
      <c r="I1103" s="230">
        <v>2</v>
      </c>
      <c r="J1103" s="230" t="s">
        <v>2122</v>
      </c>
      <c r="K1103" s="222">
        <v>1341.8</v>
      </c>
      <c r="L1103" s="222">
        <v>838.4</v>
      </c>
      <c r="M1103" s="222">
        <v>112379.28</v>
      </c>
      <c r="N1103" s="222">
        <v>112379.28</v>
      </c>
      <c r="O1103" s="222">
        <v>0</v>
      </c>
      <c r="P1103" s="222">
        <v>0</v>
      </c>
      <c r="Q1103" s="222">
        <v>0</v>
      </c>
      <c r="R1103" s="372">
        <v>44927</v>
      </c>
      <c r="S1103" s="372">
        <v>45291</v>
      </c>
      <c r="U1103" s="373"/>
    </row>
    <row r="1104" spans="1:21" ht="20.25" x14ac:dyDescent="0.3">
      <c r="A1104" s="230">
        <v>1001</v>
      </c>
      <c r="B1104" s="225" t="s">
        <v>2726</v>
      </c>
      <c r="C1104" s="230">
        <v>43167</v>
      </c>
      <c r="D1104" s="230" t="s">
        <v>1896</v>
      </c>
      <c r="E1104" s="230">
        <v>1980</v>
      </c>
      <c r="F1104" s="230" t="s">
        <v>2122</v>
      </c>
      <c r="G1104" s="371" t="s">
        <v>2088</v>
      </c>
      <c r="H1104" s="230">
        <v>5</v>
      </c>
      <c r="I1104" s="230">
        <v>1</v>
      </c>
      <c r="J1104" s="230" t="s">
        <v>2122</v>
      </c>
      <c r="K1104" s="222">
        <v>1629.96</v>
      </c>
      <c r="L1104" s="222">
        <v>1212.8</v>
      </c>
      <c r="M1104" s="222">
        <v>144832.20000000001</v>
      </c>
      <c r="N1104" s="222">
        <v>144832.20000000001</v>
      </c>
      <c r="O1104" s="222">
        <v>0</v>
      </c>
      <c r="P1104" s="222">
        <v>0</v>
      </c>
      <c r="Q1104" s="222">
        <v>0</v>
      </c>
      <c r="R1104" s="372">
        <v>44927</v>
      </c>
      <c r="S1104" s="372">
        <v>45291</v>
      </c>
      <c r="U1104" s="373"/>
    </row>
    <row r="1105" spans="1:21" ht="20.25" x14ac:dyDescent="0.3">
      <c r="A1105" s="230">
        <v>1002</v>
      </c>
      <c r="B1105" s="225" t="s">
        <v>2727</v>
      </c>
      <c r="C1105" s="230">
        <v>43173</v>
      </c>
      <c r="D1105" s="230" t="s">
        <v>1896</v>
      </c>
      <c r="E1105" s="230">
        <v>1981</v>
      </c>
      <c r="F1105" s="230" t="s">
        <v>2122</v>
      </c>
      <c r="G1105" s="371" t="s">
        <v>2088</v>
      </c>
      <c r="H1105" s="230">
        <v>3</v>
      </c>
      <c r="I1105" s="230">
        <v>5</v>
      </c>
      <c r="J1105" s="230" t="s">
        <v>2122</v>
      </c>
      <c r="K1105" s="222">
        <v>4053.4</v>
      </c>
      <c r="L1105" s="222">
        <v>2290.4</v>
      </c>
      <c r="M1105" s="222">
        <v>247993.8</v>
      </c>
      <c r="N1105" s="222">
        <v>247993.8</v>
      </c>
      <c r="O1105" s="222">
        <v>0</v>
      </c>
      <c r="P1105" s="222">
        <v>0</v>
      </c>
      <c r="Q1105" s="222">
        <v>0</v>
      </c>
      <c r="R1105" s="372">
        <v>44927</v>
      </c>
      <c r="S1105" s="372">
        <v>45291</v>
      </c>
      <c r="U1105" s="373"/>
    </row>
    <row r="1106" spans="1:21" ht="20.25" x14ac:dyDescent="0.3">
      <c r="A1106" s="230">
        <v>1003</v>
      </c>
      <c r="B1106" s="225" t="s">
        <v>2728</v>
      </c>
      <c r="C1106" s="230">
        <v>43177</v>
      </c>
      <c r="D1106" s="230" t="s">
        <v>1896</v>
      </c>
      <c r="E1106" s="230">
        <v>1982</v>
      </c>
      <c r="F1106" s="230" t="s">
        <v>2122</v>
      </c>
      <c r="G1106" s="371" t="s">
        <v>2088</v>
      </c>
      <c r="H1106" s="230">
        <v>3</v>
      </c>
      <c r="I1106" s="230">
        <v>4</v>
      </c>
      <c r="J1106" s="230" t="s">
        <v>2122</v>
      </c>
      <c r="K1106" s="222">
        <v>3361</v>
      </c>
      <c r="L1106" s="222">
        <v>1823.8</v>
      </c>
      <c r="M1106" s="222">
        <v>200890.5</v>
      </c>
      <c r="N1106" s="222">
        <v>200890.5</v>
      </c>
      <c r="O1106" s="222">
        <v>0</v>
      </c>
      <c r="P1106" s="222">
        <v>0</v>
      </c>
      <c r="Q1106" s="222">
        <v>0</v>
      </c>
      <c r="R1106" s="372">
        <v>44927</v>
      </c>
      <c r="S1106" s="372">
        <v>45291</v>
      </c>
      <c r="U1106" s="373"/>
    </row>
    <row r="1107" spans="1:21" ht="20.25" x14ac:dyDescent="0.3">
      <c r="A1107" s="230">
        <v>1004</v>
      </c>
      <c r="B1107" s="225" t="s">
        <v>2729</v>
      </c>
      <c r="C1107" s="230">
        <v>43186</v>
      </c>
      <c r="D1107" s="230" t="s">
        <v>1896</v>
      </c>
      <c r="E1107" s="230">
        <v>1987</v>
      </c>
      <c r="F1107" s="230" t="s">
        <v>2122</v>
      </c>
      <c r="G1107" s="371" t="s">
        <v>2088</v>
      </c>
      <c r="H1107" s="230">
        <v>3</v>
      </c>
      <c r="I1107" s="230">
        <v>4</v>
      </c>
      <c r="J1107" s="230" t="s">
        <v>2122</v>
      </c>
      <c r="K1107" s="222">
        <v>3349.3</v>
      </c>
      <c r="L1107" s="222">
        <v>1812.1</v>
      </c>
      <c r="M1107" s="222">
        <v>200890.5</v>
      </c>
      <c r="N1107" s="222">
        <v>200890.5</v>
      </c>
      <c r="O1107" s="222">
        <v>0</v>
      </c>
      <c r="P1107" s="222">
        <v>0</v>
      </c>
      <c r="Q1107" s="222">
        <v>0</v>
      </c>
      <c r="R1107" s="372">
        <v>44927</v>
      </c>
      <c r="S1107" s="372">
        <v>45291</v>
      </c>
      <c r="U1107" s="373"/>
    </row>
    <row r="1108" spans="1:21" ht="20.25" x14ac:dyDescent="0.3">
      <c r="A1108" s="230">
        <v>1005</v>
      </c>
      <c r="B1108" s="225" t="s">
        <v>2730</v>
      </c>
      <c r="C1108" s="230">
        <v>43188</v>
      </c>
      <c r="D1108" s="230" t="s">
        <v>1896</v>
      </c>
      <c r="E1108" s="230">
        <v>1987</v>
      </c>
      <c r="F1108" s="230" t="s">
        <v>2122</v>
      </c>
      <c r="G1108" s="371" t="s">
        <v>2088</v>
      </c>
      <c r="H1108" s="230">
        <v>3</v>
      </c>
      <c r="I1108" s="230">
        <v>5</v>
      </c>
      <c r="J1108" s="230" t="s">
        <v>2122</v>
      </c>
      <c r="K1108" s="222">
        <v>4040.6</v>
      </c>
      <c r="L1108" s="222">
        <v>2277.6</v>
      </c>
      <c r="M1108" s="222">
        <v>247993.8</v>
      </c>
      <c r="N1108" s="222">
        <v>247993.8</v>
      </c>
      <c r="O1108" s="222">
        <v>0</v>
      </c>
      <c r="P1108" s="222">
        <v>0</v>
      </c>
      <c r="Q1108" s="222">
        <v>0</v>
      </c>
      <c r="R1108" s="372">
        <v>44927</v>
      </c>
      <c r="S1108" s="372">
        <v>45291</v>
      </c>
      <c r="U1108" s="373"/>
    </row>
    <row r="1109" spans="1:21" ht="20.25" x14ac:dyDescent="0.3">
      <c r="A1109" s="230">
        <v>1006</v>
      </c>
      <c r="B1109" s="225" t="s">
        <v>2731</v>
      </c>
      <c r="C1109" s="230">
        <v>43190</v>
      </c>
      <c r="D1109" s="230" t="s">
        <v>1896</v>
      </c>
      <c r="E1109" s="230">
        <v>1993</v>
      </c>
      <c r="F1109" s="230" t="s">
        <v>2122</v>
      </c>
      <c r="G1109" s="371" t="s">
        <v>2088</v>
      </c>
      <c r="H1109" s="230">
        <v>3</v>
      </c>
      <c r="I1109" s="230">
        <v>4</v>
      </c>
      <c r="J1109" s="230" t="s">
        <v>2122</v>
      </c>
      <c r="K1109" s="222">
        <v>1829.5</v>
      </c>
      <c r="L1109" s="222">
        <v>1829.5</v>
      </c>
      <c r="M1109" s="222">
        <v>200890.5</v>
      </c>
      <c r="N1109" s="222">
        <v>200890.5</v>
      </c>
      <c r="O1109" s="222">
        <v>0</v>
      </c>
      <c r="P1109" s="222">
        <v>0</v>
      </c>
      <c r="Q1109" s="222">
        <v>0</v>
      </c>
      <c r="R1109" s="372">
        <v>44927</v>
      </c>
      <c r="S1109" s="372">
        <v>45291</v>
      </c>
      <c r="U1109" s="373"/>
    </row>
    <row r="1110" spans="1:21" ht="20.25" x14ac:dyDescent="0.3">
      <c r="A1110" s="230">
        <v>1007</v>
      </c>
      <c r="B1110" s="225" t="s">
        <v>2732</v>
      </c>
      <c r="C1110" s="230">
        <v>43055</v>
      </c>
      <c r="D1110" s="230" t="s">
        <v>1896</v>
      </c>
      <c r="E1110" s="230">
        <v>1965</v>
      </c>
      <c r="F1110" s="230" t="s">
        <v>2122</v>
      </c>
      <c r="G1110" s="371" t="s">
        <v>2094</v>
      </c>
      <c r="H1110" s="230">
        <v>2</v>
      </c>
      <c r="I1110" s="230">
        <v>3</v>
      </c>
      <c r="J1110" s="230" t="s">
        <v>2122</v>
      </c>
      <c r="K1110" s="222">
        <v>1771</v>
      </c>
      <c r="L1110" s="222">
        <v>777.9</v>
      </c>
      <c r="M1110" s="222">
        <v>123256.62</v>
      </c>
      <c r="N1110" s="222">
        <v>123256.62</v>
      </c>
      <c r="O1110" s="222">
        <v>0</v>
      </c>
      <c r="P1110" s="222">
        <v>0</v>
      </c>
      <c r="Q1110" s="222">
        <v>0</v>
      </c>
      <c r="R1110" s="372">
        <v>44927</v>
      </c>
      <c r="S1110" s="372">
        <v>45291</v>
      </c>
      <c r="U1110" s="373"/>
    </row>
    <row r="1111" spans="1:21" ht="20.25" x14ac:dyDescent="0.3">
      <c r="A1111" s="230">
        <v>1008</v>
      </c>
      <c r="B1111" s="225" t="s">
        <v>2733</v>
      </c>
      <c r="C1111" s="230">
        <v>43070</v>
      </c>
      <c r="D1111" s="230" t="s">
        <v>1896</v>
      </c>
      <c r="E1111" s="230">
        <v>1966</v>
      </c>
      <c r="F1111" s="230" t="s">
        <v>2122</v>
      </c>
      <c r="G1111" s="371" t="s">
        <v>2094</v>
      </c>
      <c r="H1111" s="230">
        <v>2</v>
      </c>
      <c r="I1111" s="230">
        <v>3</v>
      </c>
      <c r="J1111" s="230" t="s">
        <v>2122</v>
      </c>
      <c r="K1111" s="222">
        <v>1728.7</v>
      </c>
      <c r="L1111" s="222">
        <v>775.5</v>
      </c>
      <c r="M1111" s="222">
        <v>115197.12</v>
      </c>
      <c r="N1111" s="222">
        <v>115197.12</v>
      </c>
      <c r="O1111" s="222">
        <v>0</v>
      </c>
      <c r="P1111" s="222">
        <v>0</v>
      </c>
      <c r="Q1111" s="222">
        <v>0</v>
      </c>
      <c r="R1111" s="372">
        <v>44927</v>
      </c>
      <c r="S1111" s="372">
        <v>45291</v>
      </c>
      <c r="U1111" s="373"/>
    </row>
    <row r="1112" spans="1:21" ht="20.25" x14ac:dyDescent="0.3">
      <c r="A1112" s="230">
        <v>1009</v>
      </c>
      <c r="B1112" s="225" t="s">
        <v>1113</v>
      </c>
      <c r="C1112" s="230">
        <v>43082</v>
      </c>
      <c r="D1112" s="230" t="s">
        <v>1896</v>
      </c>
      <c r="E1112" s="230">
        <v>1966</v>
      </c>
      <c r="F1112" s="230" t="s">
        <v>2122</v>
      </c>
      <c r="G1112" s="371" t="s">
        <v>2094</v>
      </c>
      <c r="H1112" s="230">
        <v>2</v>
      </c>
      <c r="I1112" s="230">
        <v>3</v>
      </c>
      <c r="J1112" s="230" t="s">
        <v>2122</v>
      </c>
      <c r="K1112" s="222">
        <v>1675.4</v>
      </c>
      <c r="L1112" s="222">
        <v>777.69999999999993</v>
      </c>
      <c r="M1112" s="222">
        <v>124032.72</v>
      </c>
      <c r="N1112" s="222">
        <v>124032.72</v>
      </c>
      <c r="O1112" s="222">
        <v>0</v>
      </c>
      <c r="P1112" s="222">
        <v>0</v>
      </c>
      <c r="Q1112" s="222">
        <v>0</v>
      </c>
      <c r="R1112" s="372">
        <v>44927</v>
      </c>
      <c r="S1112" s="372">
        <v>45291</v>
      </c>
      <c r="U1112" s="373"/>
    </row>
    <row r="1113" spans="1:21" ht="20.25" x14ac:dyDescent="0.3">
      <c r="A1113" s="230">
        <v>1010</v>
      </c>
      <c r="B1113" s="225" t="s">
        <v>1116</v>
      </c>
      <c r="C1113" s="230">
        <v>43098</v>
      </c>
      <c r="D1113" s="230" t="s">
        <v>1896</v>
      </c>
      <c r="E1113" s="230">
        <v>1966</v>
      </c>
      <c r="F1113" s="230" t="s">
        <v>2122</v>
      </c>
      <c r="G1113" s="371" t="s">
        <v>2094</v>
      </c>
      <c r="H1113" s="230">
        <v>2</v>
      </c>
      <c r="I1113" s="230">
        <v>3</v>
      </c>
      <c r="J1113" s="230" t="s">
        <v>2122</v>
      </c>
      <c r="K1113" s="222">
        <v>1680.5</v>
      </c>
      <c r="L1113" s="222">
        <v>779.3</v>
      </c>
      <c r="M1113" s="222">
        <v>124152.12</v>
      </c>
      <c r="N1113" s="222">
        <v>124152.12</v>
      </c>
      <c r="O1113" s="222">
        <v>0</v>
      </c>
      <c r="P1113" s="222">
        <v>0</v>
      </c>
      <c r="Q1113" s="222">
        <v>0</v>
      </c>
      <c r="R1113" s="372">
        <v>44927</v>
      </c>
      <c r="S1113" s="372">
        <v>45291</v>
      </c>
      <c r="U1113" s="373"/>
    </row>
    <row r="1114" spans="1:21" ht="20.25" x14ac:dyDescent="0.25">
      <c r="A1114" s="231" t="s">
        <v>22</v>
      </c>
      <c r="B1114" s="231"/>
      <c r="C1114" s="263" t="s">
        <v>172</v>
      </c>
      <c r="D1114" s="263" t="s">
        <v>172</v>
      </c>
      <c r="E1114" s="263" t="s">
        <v>172</v>
      </c>
      <c r="F1114" s="263" t="s">
        <v>172</v>
      </c>
      <c r="G1114" s="263" t="s">
        <v>172</v>
      </c>
      <c r="H1114" s="263" t="s">
        <v>172</v>
      </c>
      <c r="I1114" s="263" t="s">
        <v>172</v>
      </c>
      <c r="J1114" s="220">
        <v>0</v>
      </c>
      <c r="K1114" s="220">
        <v>101246.16000000002</v>
      </c>
      <c r="L1114" s="220">
        <v>58637.280000000006</v>
      </c>
      <c r="M1114" s="220">
        <v>7068097.919999999</v>
      </c>
      <c r="N1114" s="220">
        <v>7068097.919999999</v>
      </c>
      <c r="O1114" s="220">
        <v>0</v>
      </c>
      <c r="P1114" s="220">
        <v>0</v>
      </c>
      <c r="Q1114" s="220">
        <v>0</v>
      </c>
      <c r="R1114" s="263" t="s">
        <v>172</v>
      </c>
      <c r="S1114" s="263" t="s">
        <v>172</v>
      </c>
      <c r="U1114" s="373"/>
    </row>
    <row r="1115" spans="1:21" ht="20.25" x14ac:dyDescent="0.3">
      <c r="A1115" s="404" t="s">
        <v>2636</v>
      </c>
      <c r="B1115" s="404"/>
      <c r="C1115" s="404"/>
      <c r="D1115" s="404"/>
      <c r="E1115" s="404"/>
      <c r="F1115" s="404"/>
      <c r="G1115" s="404"/>
      <c r="H1115" s="404"/>
      <c r="I1115" s="404"/>
      <c r="J1115" s="404"/>
      <c r="K1115" s="404"/>
      <c r="L1115" s="404"/>
      <c r="M1115" s="404"/>
      <c r="N1115" s="404"/>
      <c r="O1115" s="404"/>
      <c r="P1115" s="404"/>
      <c r="Q1115" s="404"/>
      <c r="R1115" s="404"/>
      <c r="S1115" s="404"/>
      <c r="U1115" s="373"/>
    </row>
    <row r="1116" spans="1:21" ht="20.25" x14ac:dyDescent="0.3">
      <c r="A1116" s="230">
        <v>1011</v>
      </c>
      <c r="B1116" s="229" t="s">
        <v>675</v>
      </c>
      <c r="C1116" s="230">
        <v>43312</v>
      </c>
      <c r="D1116" s="230" t="s">
        <v>1896</v>
      </c>
      <c r="E1116" s="230">
        <v>1940</v>
      </c>
      <c r="F1116" s="230" t="s">
        <v>2122</v>
      </c>
      <c r="G1116" s="371" t="s">
        <v>2094</v>
      </c>
      <c r="H1116" s="230">
        <v>2</v>
      </c>
      <c r="I1116" s="230">
        <v>2</v>
      </c>
      <c r="J1116" s="230" t="s">
        <v>2122</v>
      </c>
      <c r="K1116" s="222">
        <v>1063.3</v>
      </c>
      <c r="L1116" s="222">
        <v>432.4</v>
      </c>
      <c r="M1116" s="222">
        <v>49440</v>
      </c>
      <c r="N1116" s="222">
        <v>49440</v>
      </c>
      <c r="O1116" s="222">
        <v>0</v>
      </c>
      <c r="P1116" s="222">
        <v>0</v>
      </c>
      <c r="Q1116" s="222">
        <v>0</v>
      </c>
      <c r="R1116" s="372">
        <v>44927</v>
      </c>
      <c r="S1116" s="372">
        <v>45291</v>
      </c>
      <c r="U1116" s="373"/>
    </row>
    <row r="1117" spans="1:21" ht="20.25" x14ac:dyDescent="0.3">
      <c r="A1117" s="230">
        <v>1012</v>
      </c>
      <c r="B1117" s="229" t="s">
        <v>677</v>
      </c>
      <c r="C1117" s="230">
        <v>43298</v>
      </c>
      <c r="D1117" s="230" t="s">
        <v>1896</v>
      </c>
      <c r="E1117" s="230">
        <v>1957</v>
      </c>
      <c r="F1117" s="230" t="s">
        <v>2122</v>
      </c>
      <c r="G1117" s="371" t="s">
        <v>2089</v>
      </c>
      <c r="H1117" s="230">
        <v>2</v>
      </c>
      <c r="I1117" s="230">
        <v>2</v>
      </c>
      <c r="J1117" s="230" t="s">
        <v>2122</v>
      </c>
      <c r="K1117" s="222">
        <v>730.3</v>
      </c>
      <c r="L1117" s="222">
        <v>378.6</v>
      </c>
      <c r="M1117" s="222">
        <v>189888.16</v>
      </c>
      <c r="N1117" s="222">
        <v>189888.16</v>
      </c>
      <c r="O1117" s="222">
        <v>0</v>
      </c>
      <c r="P1117" s="222">
        <v>0</v>
      </c>
      <c r="Q1117" s="222">
        <v>0</v>
      </c>
      <c r="R1117" s="372">
        <v>44927</v>
      </c>
      <c r="S1117" s="372">
        <v>45291</v>
      </c>
      <c r="U1117" s="373"/>
    </row>
    <row r="1118" spans="1:21" ht="20.25" x14ac:dyDescent="0.3">
      <c r="A1118" s="230">
        <v>1013</v>
      </c>
      <c r="B1118" s="229" t="s">
        <v>679</v>
      </c>
      <c r="C1118" s="230">
        <v>43381</v>
      </c>
      <c r="D1118" s="230" t="s">
        <v>1896</v>
      </c>
      <c r="E1118" s="230">
        <v>1957</v>
      </c>
      <c r="F1118" s="230" t="s">
        <v>2122</v>
      </c>
      <c r="G1118" s="371" t="s">
        <v>2094</v>
      </c>
      <c r="H1118" s="230">
        <v>2</v>
      </c>
      <c r="I1118" s="230">
        <v>1</v>
      </c>
      <c r="J1118" s="230" t="s">
        <v>2122</v>
      </c>
      <c r="K1118" s="222">
        <v>735.8</v>
      </c>
      <c r="L1118" s="222">
        <v>406.6</v>
      </c>
      <c r="M1118" s="222">
        <v>96003.6</v>
      </c>
      <c r="N1118" s="222">
        <v>96003.6</v>
      </c>
      <c r="O1118" s="222">
        <v>0</v>
      </c>
      <c r="P1118" s="222">
        <v>0</v>
      </c>
      <c r="Q1118" s="222">
        <v>0</v>
      </c>
      <c r="R1118" s="372">
        <v>44927</v>
      </c>
      <c r="S1118" s="372">
        <v>45291</v>
      </c>
      <c r="U1118" s="373"/>
    </row>
    <row r="1119" spans="1:21" ht="20.25" x14ac:dyDescent="0.3">
      <c r="A1119" s="230">
        <v>1014</v>
      </c>
      <c r="B1119" s="229" t="s">
        <v>680</v>
      </c>
      <c r="C1119" s="230">
        <v>43416</v>
      </c>
      <c r="D1119" s="230" t="s">
        <v>1896</v>
      </c>
      <c r="E1119" s="230">
        <v>1957</v>
      </c>
      <c r="F1119" s="230" t="s">
        <v>2122</v>
      </c>
      <c r="G1119" s="371" t="s">
        <v>2089</v>
      </c>
      <c r="H1119" s="230">
        <v>2</v>
      </c>
      <c r="I1119" s="230">
        <v>2</v>
      </c>
      <c r="J1119" s="230" t="s">
        <v>2122</v>
      </c>
      <c r="K1119" s="222">
        <v>1461.4</v>
      </c>
      <c r="L1119" s="222">
        <v>805.19999999999993</v>
      </c>
      <c r="M1119" s="222">
        <v>1997197.36</v>
      </c>
      <c r="N1119" s="222">
        <v>1997197.36</v>
      </c>
      <c r="O1119" s="222">
        <v>0</v>
      </c>
      <c r="P1119" s="222">
        <v>0</v>
      </c>
      <c r="Q1119" s="222">
        <v>0</v>
      </c>
      <c r="R1119" s="372">
        <v>44927</v>
      </c>
      <c r="S1119" s="372">
        <v>45291</v>
      </c>
      <c r="U1119" s="373"/>
    </row>
    <row r="1120" spans="1:21" ht="20.25" x14ac:dyDescent="0.3">
      <c r="A1120" s="230">
        <v>1015</v>
      </c>
      <c r="B1120" s="229" t="s">
        <v>681</v>
      </c>
      <c r="C1120" s="230">
        <v>43419</v>
      </c>
      <c r="D1120" s="230" t="s">
        <v>1896</v>
      </c>
      <c r="E1120" s="230">
        <v>1957</v>
      </c>
      <c r="F1120" s="230" t="s">
        <v>2122</v>
      </c>
      <c r="G1120" s="371" t="s">
        <v>2089</v>
      </c>
      <c r="H1120" s="230">
        <v>2</v>
      </c>
      <c r="I1120" s="230">
        <v>2</v>
      </c>
      <c r="J1120" s="230" t="s">
        <v>2122</v>
      </c>
      <c r="K1120" s="222">
        <v>1286.4000000000001</v>
      </c>
      <c r="L1120" s="222">
        <v>722.6</v>
      </c>
      <c r="M1120" s="222">
        <v>1759771.65</v>
      </c>
      <c r="N1120" s="222">
        <v>1759771.65</v>
      </c>
      <c r="O1120" s="222">
        <v>0</v>
      </c>
      <c r="P1120" s="222">
        <v>0</v>
      </c>
      <c r="Q1120" s="222">
        <v>0</v>
      </c>
      <c r="R1120" s="372">
        <v>44927</v>
      </c>
      <c r="S1120" s="372">
        <v>45291</v>
      </c>
      <c r="U1120" s="373"/>
    </row>
    <row r="1121" spans="1:21" ht="20.25" x14ac:dyDescent="0.3">
      <c r="A1121" s="230">
        <v>1016</v>
      </c>
      <c r="B1121" s="229" t="s">
        <v>684</v>
      </c>
      <c r="C1121" s="230">
        <v>43519</v>
      </c>
      <c r="D1121" s="230" t="s">
        <v>1896</v>
      </c>
      <c r="E1121" s="230">
        <v>1957</v>
      </c>
      <c r="F1121" s="230" t="s">
        <v>2122</v>
      </c>
      <c r="G1121" s="371" t="s">
        <v>2089</v>
      </c>
      <c r="H1121" s="230">
        <v>2</v>
      </c>
      <c r="I1121" s="230">
        <v>2</v>
      </c>
      <c r="J1121" s="230" t="s">
        <v>2122</v>
      </c>
      <c r="K1121" s="222">
        <v>1185.8</v>
      </c>
      <c r="L1121" s="222">
        <v>615.4</v>
      </c>
      <c r="M1121" s="222">
        <v>92004</v>
      </c>
      <c r="N1121" s="222">
        <v>92004</v>
      </c>
      <c r="O1121" s="222">
        <v>0</v>
      </c>
      <c r="P1121" s="222">
        <v>0</v>
      </c>
      <c r="Q1121" s="222">
        <v>0</v>
      </c>
      <c r="R1121" s="372">
        <v>44927</v>
      </c>
      <c r="S1121" s="372">
        <v>45291</v>
      </c>
      <c r="U1121" s="373"/>
    </row>
    <row r="1122" spans="1:21" ht="20.25" x14ac:dyDescent="0.3">
      <c r="A1122" s="230">
        <v>1017</v>
      </c>
      <c r="B1122" s="229" t="s">
        <v>683</v>
      </c>
      <c r="C1122" s="230">
        <v>46734</v>
      </c>
      <c r="D1122" s="230" t="s">
        <v>1896</v>
      </c>
      <c r="E1122" s="230">
        <v>1963</v>
      </c>
      <c r="F1122" s="230" t="s">
        <v>2122</v>
      </c>
      <c r="G1122" s="371" t="s">
        <v>2099</v>
      </c>
      <c r="H1122" s="230">
        <v>4</v>
      </c>
      <c r="I1122" s="230">
        <v>4</v>
      </c>
      <c r="J1122" s="230" t="s">
        <v>2122</v>
      </c>
      <c r="K1122" s="222">
        <v>4944.8</v>
      </c>
      <c r="L1122" s="222">
        <v>2490</v>
      </c>
      <c r="M1122" s="222">
        <v>5658615.6600000001</v>
      </c>
      <c r="N1122" s="222">
        <v>5658615.6600000001</v>
      </c>
      <c r="O1122" s="222">
        <v>0</v>
      </c>
      <c r="P1122" s="222">
        <v>0</v>
      </c>
      <c r="Q1122" s="222">
        <v>0</v>
      </c>
      <c r="R1122" s="372">
        <v>44927</v>
      </c>
      <c r="S1122" s="372">
        <v>45291</v>
      </c>
      <c r="U1122" s="373"/>
    </row>
    <row r="1123" spans="1:21" ht="20.25" x14ac:dyDescent="0.3">
      <c r="A1123" s="230">
        <v>1018</v>
      </c>
      <c r="B1123" s="229" t="s">
        <v>685</v>
      </c>
      <c r="C1123" s="230">
        <v>43278</v>
      </c>
      <c r="D1123" s="230" t="s">
        <v>1896</v>
      </c>
      <c r="E1123" s="230">
        <v>1962</v>
      </c>
      <c r="F1123" s="230" t="s">
        <v>2122</v>
      </c>
      <c r="G1123" s="371" t="s">
        <v>2089</v>
      </c>
      <c r="H1123" s="230">
        <v>2</v>
      </c>
      <c r="I1123" s="230">
        <v>2</v>
      </c>
      <c r="J1123" s="230" t="s">
        <v>2122</v>
      </c>
      <c r="K1123" s="222">
        <v>1117.8</v>
      </c>
      <c r="L1123" s="222">
        <v>676.9</v>
      </c>
      <c r="M1123" s="222">
        <v>348779.5</v>
      </c>
      <c r="N1123" s="222">
        <v>348779.5</v>
      </c>
      <c r="O1123" s="222">
        <v>0</v>
      </c>
      <c r="P1123" s="222">
        <v>0</v>
      </c>
      <c r="Q1123" s="222">
        <v>0</v>
      </c>
      <c r="R1123" s="372">
        <v>44927</v>
      </c>
      <c r="S1123" s="372">
        <v>45291</v>
      </c>
      <c r="U1123" s="373"/>
    </row>
    <row r="1124" spans="1:21" ht="20.25" x14ac:dyDescent="0.3">
      <c r="A1124" s="230">
        <v>1019</v>
      </c>
      <c r="B1124" s="229" t="s">
        <v>687</v>
      </c>
      <c r="C1124" s="230">
        <v>43281</v>
      </c>
      <c r="D1124" s="230" t="s">
        <v>1896</v>
      </c>
      <c r="E1124" s="230">
        <v>1962</v>
      </c>
      <c r="F1124" s="230" t="s">
        <v>2122</v>
      </c>
      <c r="G1124" s="371" t="s">
        <v>2089</v>
      </c>
      <c r="H1124" s="230">
        <v>2</v>
      </c>
      <c r="I1124" s="230">
        <v>1</v>
      </c>
      <c r="J1124" s="230" t="s">
        <v>2122</v>
      </c>
      <c r="K1124" s="222">
        <v>1405.2</v>
      </c>
      <c r="L1124" s="222">
        <v>712.1</v>
      </c>
      <c r="M1124" s="222">
        <v>1902233.7400000002</v>
      </c>
      <c r="N1124" s="222">
        <v>1902233.7400000002</v>
      </c>
      <c r="O1124" s="222">
        <v>0</v>
      </c>
      <c r="P1124" s="222">
        <v>0</v>
      </c>
      <c r="Q1124" s="222">
        <v>0</v>
      </c>
      <c r="R1124" s="372">
        <v>44927</v>
      </c>
      <c r="S1124" s="372">
        <v>45291</v>
      </c>
      <c r="U1124" s="373"/>
    </row>
    <row r="1125" spans="1:21" ht="20.25" x14ac:dyDescent="0.3">
      <c r="A1125" s="230">
        <v>1020</v>
      </c>
      <c r="B1125" s="229" t="s">
        <v>688</v>
      </c>
      <c r="C1125" s="230">
        <v>43282</v>
      </c>
      <c r="D1125" s="230" t="s">
        <v>1896</v>
      </c>
      <c r="E1125" s="230">
        <v>1962</v>
      </c>
      <c r="F1125" s="230" t="s">
        <v>2122</v>
      </c>
      <c r="G1125" s="371" t="s">
        <v>2090</v>
      </c>
      <c r="H1125" s="230">
        <v>2</v>
      </c>
      <c r="I1125" s="230">
        <v>1</v>
      </c>
      <c r="J1125" s="230" t="s">
        <v>2122</v>
      </c>
      <c r="K1125" s="222">
        <v>915</v>
      </c>
      <c r="L1125" s="222">
        <v>520.19999999999993</v>
      </c>
      <c r="M1125" s="222">
        <v>247482.51</v>
      </c>
      <c r="N1125" s="222">
        <v>247482.51</v>
      </c>
      <c r="O1125" s="222">
        <v>0</v>
      </c>
      <c r="P1125" s="222">
        <v>0</v>
      </c>
      <c r="Q1125" s="222">
        <v>0</v>
      </c>
      <c r="R1125" s="372">
        <v>44927</v>
      </c>
      <c r="S1125" s="372">
        <v>45291</v>
      </c>
      <c r="U1125" s="373"/>
    </row>
    <row r="1126" spans="1:21" ht="20.25" x14ac:dyDescent="0.3">
      <c r="A1126" s="230">
        <v>1021</v>
      </c>
      <c r="B1126" s="229" t="s">
        <v>689</v>
      </c>
      <c r="C1126" s="230">
        <v>43272</v>
      </c>
      <c r="D1126" s="230" t="s">
        <v>1896</v>
      </c>
      <c r="E1126" s="230">
        <v>1957</v>
      </c>
      <c r="F1126" s="230" t="s">
        <v>2122</v>
      </c>
      <c r="G1126" s="371" t="s">
        <v>2089</v>
      </c>
      <c r="H1126" s="230">
        <v>2</v>
      </c>
      <c r="I1126" s="230">
        <v>2</v>
      </c>
      <c r="J1126" s="230" t="s">
        <v>2122</v>
      </c>
      <c r="K1126" s="222">
        <v>1418.9</v>
      </c>
      <c r="L1126" s="222">
        <v>724.4</v>
      </c>
      <c r="M1126" s="222">
        <v>1940157.82</v>
      </c>
      <c r="N1126" s="222">
        <v>1940157.82</v>
      </c>
      <c r="O1126" s="222">
        <v>0</v>
      </c>
      <c r="P1126" s="222">
        <v>0</v>
      </c>
      <c r="Q1126" s="222">
        <v>0</v>
      </c>
      <c r="R1126" s="372">
        <v>44927</v>
      </c>
      <c r="S1126" s="372">
        <v>45291</v>
      </c>
      <c r="U1126" s="373"/>
    </row>
    <row r="1127" spans="1:21" ht="20.25" x14ac:dyDescent="0.3">
      <c r="A1127" s="230">
        <v>1022</v>
      </c>
      <c r="B1127" s="229" t="s">
        <v>690</v>
      </c>
      <c r="C1127" s="230">
        <v>43275</v>
      </c>
      <c r="D1127" s="230" t="s">
        <v>1896</v>
      </c>
      <c r="E1127" s="230">
        <v>1962</v>
      </c>
      <c r="F1127" s="230" t="s">
        <v>2122</v>
      </c>
      <c r="G1127" s="371" t="s">
        <v>2089</v>
      </c>
      <c r="H1127" s="230">
        <v>2</v>
      </c>
      <c r="I1127" s="230">
        <v>2</v>
      </c>
      <c r="J1127" s="230" t="s">
        <v>2122</v>
      </c>
      <c r="K1127" s="222">
        <v>1305.5</v>
      </c>
      <c r="L1127" s="222">
        <v>727.1</v>
      </c>
      <c r="M1127" s="222">
        <v>1371765.3499999996</v>
      </c>
      <c r="N1127" s="222">
        <v>1371765.3499999996</v>
      </c>
      <c r="O1127" s="222">
        <v>0</v>
      </c>
      <c r="P1127" s="222">
        <v>0</v>
      </c>
      <c r="Q1127" s="222">
        <v>0</v>
      </c>
      <c r="R1127" s="372">
        <v>44927</v>
      </c>
      <c r="S1127" s="372">
        <v>45291</v>
      </c>
      <c r="U1127" s="373"/>
    </row>
    <row r="1128" spans="1:21" ht="20.25" x14ac:dyDescent="0.3">
      <c r="A1128" s="230">
        <v>1023</v>
      </c>
      <c r="B1128" s="229" t="s">
        <v>2265</v>
      </c>
      <c r="C1128" s="230">
        <v>55727</v>
      </c>
      <c r="D1128" s="230" t="s">
        <v>1896</v>
      </c>
      <c r="E1128" s="230">
        <v>1906</v>
      </c>
      <c r="F1128" s="230" t="s">
        <v>2122</v>
      </c>
      <c r="G1128" s="371" t="s">
        <v>2096</v>
      </c>
      <c r="H1128" s="230">
        <v>1</v>
      </c>
      <c r="I1128" s="230">
        <v>3</v>
      </c>
      <c r="J1128" s="230" t="s">
        <v>2122</v>
      </c>
      <c r="K1128" s="222">
        <v>206.9</v>
      </c>
      <c r="L1128" s="222">
        <v>189.4</v>
      </c>
      <c r="M1128" s="222">
        <v>159645.6</v>
      </c>
      <c r="N1128" s="222">
        <v>159645.6</v>
      </c>
      <c r="O1128" s="222">
        <v>0</v>
      </c>
      <c r="P1128" s="222">
        <v>0</v>
      </c>
      <c r="Q1128" s="222">
        <v>0</v>
      </c>
      <c r="R1128" s="372">
        <v>44927</v>
      </c>
      <c r="S1128" s="372">
        <v>45291</v>
      </c>
      <c r="U1128" s="373"/>
    </row>
    <row r="1129" spans="1:21" ht="20.25" x14ac:dyDescent="0.25">
      <c r="A1129" s="231" t="s">
        <v>22</v>
      </c>
      <c r="B1129" s="231"/>
      <c r="C1129" s="263" t="s">
        <v>172</v>
      </c>
      <c r="D1129" s="263" t="s">
        <v>172</v>
      </c>
      <c r="E1129" s="263" t="s">
        <v>172</v>
      </c>
      <c r="F1129" s="263" t="s">
        <v>172</v>
      </c>
      <c r="G1129" s="263" t="s">
        <v>172</v>
      </c>
      <c r="H1129" s="263" t="s">
        <v>172</v>
      </c>
      <c r="I1129" s="263" t="s">
        <v>172</v>
      </c>
      <c r="J1129" s="220">
        <v>0</v>
      </c>
      <c r="K1129" s="220">
        <v>17777.099999999999</v>
      </c>
      <c r="L1129" s="220">
        <v>9400.9</v>
      </c>
      <c r="M1129" s="220">
        <v>15812984.949999999</v>
      </c>
      <c r="N1129" s="220">
        <v>15812984.949999999</v>
      </c>
      <c r="O1129" s="220">
        <v>0</v>
      </c>
      <c r="P1129" s="220">
        <v>0</v>
      </c>
      <c r="Q1129" s="220">
        <v>0</v>
      </c>
      <c r="R1129" s="263" t="s">
        <v>172</v>
      </c>
      <c r="S1129" s="263" t="s">
        <v>172</v>
      </c>
      <c r="U1129" s="373"/>
    </row>
    <row r="1130" spans="1:21" ht="20.25" x14ac:dyDescent="0.25">
      <c r="A1130" s="272" t="s">
        <v>34</v>
      </c>
      <c r="B1130" s="272"/>
      <c r="C1130" s="263" t="s">
        <v>172</v>
      </c>
      <c r="D1130" s="263" t="s">
        <v>172</v>
      </c>
      <c r="E1130" s="263" t="s">
        <v>172</v>
      </c>
      <c r="F1130" s="263" t="s">
        <v>172</v>
      </c>
      <c r="G1130" s="263" t="s">
        <v>172</v>
      </c>
      <c r="H1130" s="263" t="s">
        <v>172</v>
      </c>
      <c r="I1130" s="263" t="s">
        <v>172</v>
      </c>
      <c r="J1130" s="220">
        <v>0</v>
      </c>
      <c r="K1130" s="220">
        <v>119023.26000000001</v>
      </c>
      <c r="L1130" s="220">
        <v>68038.180000000008</v>
      </c>
      <c r="M1130" s="220">
        <v>22881082.869999997</v>
      </c>
      <c r="N1130" s="220">
        <v>22881082.869999997</v>
      </c>
      <c r="O1130" s="220">
        <v>0</v>
      </c>
      <c r="P1130" s="220">
        <v>0</v>
      </c>
      <c r="Q1130" s="220">
        <v>0</v>
      </c>
      <c r="R1130" s="263" t="s">
        <v>172</v>
      </c>
      <c r="S1130" s="263" t="s">
        <v>172</v>
      </c>
      <c r="U1130" s="373"/>
    </row>
    <row r="1131" spans="1:21" ht="20.25" x14ac:dyDescent="0.3">
      <c r="A1131" s="404" t="s">
        <v>2493</v>
      </c>
      <c r="B1131" s="404"/>
      <c r="C1131" s="404"/>
      <c r="D1131" s="404"/>
      <c r="E1131" s="404"/>
      <c r="F1131" s="404"/>
      <c r="G1131" s="404"/>
      <c r="H1131" s="404"/>
      <c r="I1131" s="404"/>
      <c r="J1131" s="404"/>
      <c r="K1131" s="404"/>
      <c r="L1131" s="404"/>
      <c r="M1131" s="404"/>
      <c r="N1131" s="404"/>
      <c r="O1131" s="404"/>
      <c r="P1131" s="404"/>
      <c r="Q1131" s="404"/>
      <c r="R1131" s="404"/>
      <c r="S1131" s="404"/>
      <c r="U1131" s="373"/>
    </row>
    <row r="1132" spans="1:21" ht="20.25" x14ac:dyDescent="0.3">
      <c r="A1132" s="404" t="s">
        <v>2494</v>
      </c>
      <c r="B1132" s="404"/>
      <c r="C1132" s="404"/>
      <c r="D1132" s="404"/>
      <c r="E1132" s="404"/>
      <c r="F1132" s="404"/>
      <c r="G1132" s="404"/>
      <c r="H1132" s="404"/>
      <c r="I1132" s="404"/>
      <c r="J1132" s="404"/>
      <c r="K1132" s="404"/>
      <c r="L1132" s="404"/>
      <c r="M1132" s="404"/>
      <c r="N1132" s="404"/>
      <c r="O1132" s="404"/>
      <c r="P1132" s="404"/>
      <c r="Q1132" s="404"/>
      <c r="R1132" s="404"/>
      <c r="S1132" s="404"/>
      <c r="U1132" s="373"/>
    </row>
    <row r="1133" spans="1:21" ht="20.25" x14ac:dyDescent="0.3">
      <c r="A1133" s="230">
        <v>1024</v>
      </c>
      <c r="B1133" s="229" t="s">
        <v>1536</v>
      </c>
      <c r="C1133" s="230">
        <v>41455</v>
      </c>
      <c r="D1133" s="230" t="s">
        <v>1896</v>
      </c>
      <c r="E1133" s="230">
        <v>1976</v>
      </c>
      <c r="F1133" s="230" t="s">
        <v>2122</v>
      </c>
      <c r="G1133" s="371" t="s">
        <v>2094</v>
      </c>
      <c r="H1133" s="230">
        <v>2</v>
      </c>
      <c r="I1133" s="230">
        <v>3</v>
      </c>
      <c r="J1133" s="230" t="s">
        <v>2122</v>
      </c>
      <c r="K1133" s="222">
        <v>768</v>
      </c>
      <c r="L1133" s="222">
        <v>703.14</v>
      </c>
      <c r="M1133" s="222">
        <v>1211909.25</v>
      </c>
      <c r="N1133" s="222">
        <v>1211909.25</v>
      </c>
      <c r="O1133" s="222">
        <v>0</v>
      </c>
      <c r="P1133" s="222">
        <v>0</v>
      </c>
      <c r="Q1133" s="222">
        <v>0</v>
      </c>
      <c r="R1133" s="372">
        <v>44927</v>
      </c>
      <c r="S1133" s="372">
        <v>45291</v>
      </c>
      <c r="U1133" s="373"/>
    </row>
    <row r="1134" spans="1:21" ht="20.25" x14ac:dyDescent="0.25">
      <c r="A1134" s="231" t="s">
        <v>22</v>
      </c>
      <c r="B1134" s="231"/>
      <c r="C1134" s="263" t="s">
        <v>172</v>
      </c>
      <c r="D1134" s="263" t="s">
        <v>172</v>
      </c>
      <c r="E1134" s="263" t="s">
        <v>172</v>
      </c>
      <c r="F1134" s="263" t="s">
        <v>172</v>
      </c>
      <c r="G1134" s="263" t="s">
        <v>172</v>
      </c>
      <c r="H1134" s="263" t="s">
        <v>172</v>
      </c>
      <c r="I1134" s="263" t="s">
        <v>172</v>
      </c>
      <c r="J1134" s="220">
        <v>0</v>
      </c>
      <c r="K1134" s="220">
        <v>768</v>
      </c>
      <c r="L1134" s="220">
        <v>703.14</v>
      </c>
      <c r="M1134" s="220">
        <v>1211909.25</v>
      </c>
      <c r="N1134" s="220">
        <v>1211909.25</v>
      </c>
      <c r="O1134" s="220">
        <v>0</v>
      </c>
      <c r="P1134" s="220">
        <v>0</v>
      </c>
      <c r="Q1134" s="220">
        <v>0</v>
      </c>
      <c r="R1134" s="263" t="s">
        <v>172</v>
      </c>
      <c r="S1134" s="263" t="s">
        <v>172</v>
      </c>
      <c r="U1134" s="373"/>
    </row>
    <row r="1135" spans="1:21" ht="20.25" x14ac:dyDescent="0.25">
      <c r="A1135" s="272" t="s">
        <v>34</v>
      </c>
      <c r="B1135" s="272"/>
      <c r="C1135" s="263" t="s">
        <v>172</v>
      </c>
      <c r="D1135" s="263" t="s">
        <v>172</v>
      </c>
      <c r="E1135" s="263" t="s">
        <v>172</v>
      </c>
      <c r="F1135" s="263" t="s">
        <v>172</v>
      </c>
      <c r="G1135" s="263" t="s">
        <v>172</v>
      </c>
      <c r="H1135" s="263" t="s">
        <v>172</v>
      </c>
      <c r="I1135" s="263" t="s">
        <v>172</v>
      </c>
      <c r="J1135" s="220">
        <v>0</v>
      </c>
      <c r="K1135" s="220">
        <v>768</v>
      </c>
      <c r="L1135" s="220">
        <v>703.14</v>
      </c>
      <c r="M1135" s="220">
        <v>1211909.25</v>
      </c>
      <c r="N1135" s="220">
        <v>1211909.25</v>
      </c>
      <c r="O1135" s="220">
        <v>0</v>
      </c>
      <c r="P1135" s="220">
        <v>0</v>
      </c>
      <c r="Q1135" s="220">
        <v>0</v>
      </c>
      <c r="R1135" s="263" t="s">
        <v>172</v>
      </c>
      <c r="S1135" s="263" t="s">
        <v>172</v>
      </c>
      <c r="U1135" s="373"/>
    </row>
    <row r="1136" spans="1:21" ht="20.25" x14ac:dyDescent="0.3">
      <c r="A1136" s="404" t="s">
        <v>2495</v>
      </c>
      <c r="B1136" s="404"/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404"/>
      <c r="O1136" s="404"/>
      <c r="P1136" s="404"/>
      <c r="Q1136" s="404"/>
      <c r="R1136" s="404"/>
      <c r="S1136" s="404"/>
      <c r="U1136" s="373"/>
    </row>
    <row r="1137" spans="1:21" ht="20.25" x14ac:dyDescent="0.3">
      <c r="A1137" s="404" t="s">
        <v>2496</v>
      </c>
      <c r="B1137" s="404"/>
      <c r="C1137" s="404"/>
      <c r="D1137" s="404"/>
      <c r="E1137" s="404"/>
      <c r="F1137" s="404"/>
      <c r="G1137" s="404"/>
      <c r="H1137" s="404"/>
      <c r="I1137" s="404"/>
      <c r="J1137" s="404"/>
      <c r="K1137" s="404"/>
      <c r="L1137" s="404"/>
      <c r="M1137" s="404"/>
      <c r="N1137" s="404"/>
      <c r="O1137" s="404"/>
      <c r="P1137" s="404"/>
      <c r="Q1137" s="404"/>
      <c r="R1137" s="404"/>
      <c r="S1137" s="404"/>
      <c r="U1137" s="373"/>
    </row>
    <row r="1138" spans="1:21" ht="20.25" x14ac:dyDescent="0.3">
      <c r="A1138" s="230">
        <v>1025</v>
      </c>
      <c r="B1138" s="229" t="s">
        <v>692</v>
      </c>
      <c r="C1138" s="230">
        <v>42213</v>
      </c>
      <c r="D1138" s="230" t="s">
        <v>1896</v>
      </c>
      <c r="E1138" s="230">
        <v>1975</v>
      </c>
      <c r="F1138" s="230" t="s">
        <v>2122</v>
      </c>
      <c r="G1138" s="371" t="s">
        <v>2094</v>
      </c>
      <c r="H1138" s="230">
        <v>2</v>
      </c>
      <c r="I1138" s="230">
        <v>2</v>
      </c>
      <c r="J1138" s="230" t="s">
        <v>2122</v>
      </c>
      <c r="K1138" s="222">
        <v>524.4</v>
      </c>
      <c r="L1138" s="222">
        <v>522.5</v>
      </c>
      <c r="M1138" s="222">
        <v>197264.61</v>
      </c>
      <c r="N1138" s="222">
        <v>197264.61</v>
      </c>
      <c r="O1138" s="222">
        <v>0</v>
      </c>
      <c r="P1138" s="222">
        <v>0</v>
      </c>
      <c r="Q1138" s="222">
        <v>0</v>
      </c>
      <c r="R1138" s="372">
        <v>44927</v>
      </c>
      <c r="S1138" s="372">
        <v>45291</v>
      </c>
      <c r="U1138" s="373"/>
    </row>
    <row r="1139" spans="1:21" ht="20.25" x14ac:dyDescent="0.3">
      <c r="A1139" s="230">
        <v>1026</v>
      </c>
      <c r="B1139" s="229" t="s">
        <v>2355</v>
      </c>
      <c r="C1139" s="230">
        <v>42280</v>
      </c>
      <c r="D1139" s="230" t="s">
        <v>1896</v>
      </c>
      <c r="E1139" s="230">
        <v>1969</v>
      </c>
      <c r="F1139" s="230" t="s">
        <v>2122</v>
      </c>
      <c r="G1139" s="371" t="s">
        <v>2089</v>
      </c>
      <c r="H1139" s="230">
        <v>2</v>
      </c>
      <c r="I1139" s="230">
        <v>1</v>
      </c>
      <c r="J1139" s="230" t="s">
        <v>2122</v>
      </c>
      <c r="K1139" s="222">
        <v>1156.05</v>
      </c>
      <c r="L1139" s="222">
        <v>366</v>
      </c>
      <c r="M1139" s="222">
        <v>1270569.79</v>
      </c>
      <c r="N1139" s="222">
        <v>1270569.79</v>
      </c>
      <c r="O1139" s="222">
        <v>0</v>
      </c>
      <c r="P1139" s="222">
        <v>0</v>
      </c>
      <c r="Q1139" s="222">
        <v>0</v>
      </c>
      <c r="R1139" s="372">
        <v>44927</v>
      </c>
      <c r="S1139" s="372">
        <v>45291</v>
      </c>
      <c r="U1139" s="373"/>
    </row>
    <row r="1140" spans="1:21" ht="20.25" x14ac:dyDescent="0.25">
      <c r="A1140" s="231" t="s">
        <v>22</v>
      </c>
      <c r="B1140" s="231"/>
      <c r="C1140" s="263" t="s">
        <v>172</v>
      </c>
      <c r="D1140" s="263" t="s">
        <v>172</v>
      </c>
      <c r="E1140" s="263" t="s">
        <v>172</v>
      </c>
      <c r="F1140" s="263" t="s">
        <v>172</v>
      </c>
      <c r="G1140" s="263" t="s">
        <v>172</v>
      </c>
      <c r="H1140" s="263" t="s">
        <v>172</v>
      </c>
      <c r="I1140" s="263" t="s">
        <v>172</v>
      </c>
      <c r="J1140" s="220">
        <v>0</v>
      </c>
      <c r="K1140" s="220">
        <v>1680.4499999999998</v>
      </c>
      <c r="L1140" s="220">
        <v>888.5</v>
      </c>
      <c r="M1140" s="220">
        <v>1467834.4</v>
      </c>
      <c r="N1140" s="220">
        <v>1467834.4</v>
      </c>
      <c r="O1140" s="220">
        <v>0</v>
      </c>
      <c r="P1140" s="220">
        <v>0</v>
      </c>
      <c r="Q1140" s="220">
        <v>0</v>
      </c>
      <c r="R1140" s="263" t="s">
        <v>172</v>
      </c>
      <c r="S1140" s="263" t="s">
        <v>172</v>
      </c>
      <c r="U1140" s="373"/>
    </row>
    <row r="1141" spans="1:21" ht="20.25" x14ac:dyDescent="0.25">
      <c r="A1141" s="272" t="s">
        <v>34</v>
      </c>
      <c r="B1141" s="272"/>
      <c r="C1141" s="263" t="s">
        <v>172</v>
      </c>
      <c r="D1141" s="263" t="s">
        <v>172</v>
      </c>
      <c r="E1141" s="263" t="s">
        <v>172</v>
      </c>
      <c r="F1141" s="263" t="s">
        <v>172</v>
      </c>
      <c r="G1141" s="263" t="s">
        <v>172</v>
      </c>
      <c r="H1141" s="263" t="s">
        <v>172</v>
      </c>
      <c r="I1141" s="263" t="s">
        <v>172</v>
      </c>
      <c r="J1141" s="220">
        <v>0</v>
      </c>
      <c r="K1141" s="220">
        <v>1680.4499999999998</v>
      </c>
      <c r="L1141" s="220">
        <v>888.5</v>
      </c>
      <c r="M1141" s="220">
        <v>1467834.4</v>
      </c>
      <c r="N1141" s="220">
        <v>1467834.4</v>
      </c>
      <c r="O1141" s="220">
        <v>0</v>
      </c>
      <c r="P1141" s="220">
        <v>0</v>
      </c>
      <c r="Q1141" s="220">
        <v>0</v>
      </c>
      <c r="R1141" s="263" t="s">
        <v>172</v>
      </c>
      <c r="S1141" s="263" t="s">
        <v>172</v>
      </c>
      <c r="U1141" s="373"/>
    </row>
    <row r="1142" spans="1:21" ht="20.25" x14ac:dyDescent="0.3">
      <c r="A1142" s="404" t="s">
        <v>2497</v>
      </c>
      <c r="B1142" s="404"/>
      <c r="C1142" s="404"/>
      <c r="D1142" s="404"/>
      <c r="E1142" s="404"/>
      <c r="F1142" s="404"/>
      <c r="G1142" s="404"/>
      <c r="H1142" s="404"/>
      <c r="I1142" s="404"/>
      <c r="J1142" s="404"/>
      <c r="K1142" s="404"/>
      <c r="L1142" s="404"/>
      <c r="M1142" s="404"/>
      <c r="N1142" s="404"/>
      <c r="O1142" s="404"/>
      <c r="P1142" s="404"/>
      <c r="Q1142" s="404"/>
      <c r="R1142" s="404"/>
      <c r="S1142" s="404"/>
      <c r="U1142" s="373"/>
    </row>
    <row r="1143" spans="1:21" ht="20.25" x14ac:dyDescent="0.3">
      <c r="A1143" s="404" t="s">
        <v>2498</v>
      </c>
      <c r="B1143" s="404"/>
      <c r="C1143" s="404"/>
      <c r="D1143" s="404"/>
      <c r="E1143" s="404"/>
      <c r="F1143" s="404"/>
      <c r="G1143" s="404"/>
      <c r="H1143" s="404"/>
      <c r="I1143" s="404"/>
      <c r="J1143" s="404"/>
      <c r="K1143" s="404"/>
      <c r="L1143" s="404"/>
      <c r="M1143" s="404"/>
      <c r="N1143" s="404"/>
      <c r="O1143" s="404"/>
      <c r="P1143" s="404"/>
      <c r="Q1143" s="404"/>
      <c r="R1143" s="404"/>
      <c r="S1143" s="404"/>
      <c r="U1143" s="373"/>
    </row>
    <row r="1144" spans="1:21" ht="20.25" x14ac:dyDescent="0.3">
      <c r="A1144" s="230">
        <v>1027</v>
      </c>
      <c r="B1144" s="229" t="s">
        <v>1129</v>
      </c>
      <c r="C1144" s="230">
        <v>43720</v>
      </c>
      <c r="D1144" s="230" t="s">
        <v>1896</v>
      </c>
      <c r="E1144" s="230">
        <v>1962</v>
      </c>
      <c r="F1144" s="230" t="s">
        <v>2122</v>
      </c>
      <c r="G1144" s="371" t="s">
        <v>2089</v>
      </c>
      <c r="H1144" s="230">
        <v>2</v>
      </c>
      <c r="I1144" s="230">
        <v>2</v>
      </c>
      <c r="J1144" s="230" t="s">
        <v>2122</v>
      </c>
      <c r="K1144" s="222">
        <v>1130.9000000000001</v>
      </c>
      <c r="L1144" s="222">
        <v>633.70000000000005</v>
      </c>
      <c r="M1144" s="222">
        <v>1379021.4200000002</v>
      </c>
      <c r="N1144" s="222">
        <v>1379021.4200000002</v>
      </c>
      <c r="O1144" s="222">
        <v>0</v>
      </c>
      <c r="P1144" s="222">
        <v>0</v>
      </c>
      <c r="Q1144" s="222">
        <v>0</v>
      </c>
      <c r="R1144" s="372">
        <v>44927</v>
      </c>
      <c r="S1144" s="372">
        <v>45291</v>
      </c>
      <c r="U1144" s="373"/>
    </row>
    <row r="1145" spans="1:21" ht="20.25" x14ac:dyDescent="0.3">
      <c r="A1145" s="230">
        <v>1028</v>
      </c>
      <c r="B1145" s="229" t="s">
        <v>1130</v>
      </c>
      <c r="C1145" s="230">
        <v>43738</v>
      </c>
      <c r="D1145" s="230" t="s">
        <v>1896</v>
      </c>
      <c r="E1145" s="230">
        <v>1962</v>
      </c>
      <c r="F1145" s="230" t="s">
        <v>2122</v>
      </c>
      <c r="G1145" s="371" t="s">
        <v>2090</v>
      </c>
      <c r="H1145" s="230">
        <v>2</v>
      </c>
      <c r="I1145" s="230">
        <v>2</v>
      </c>
      <c r="J1145" s="230" t="s">
        <v>2122</v>
      </c>
      <c r="K1145" s="222">
        <v>1081.7</v>
      </c>
      <c r="L1145" s="222">
        <v>641.70000000000005</v>
      </c>
      <c r="M1145" s="222">
        <v>1340511.44</v>
      </c>
      <c r="N1145" s="222">
        <v>1340511.44</v>
      </c>
      <c r="O1145" s="222">
        <v>0</v>
      </c>
      <c r="P1145" s="222">
        <v>0</v>
      </c>
      <c r="Q1145" s="222">
        <v>0</v>
      </c>
      <c r="R1145" s="372">
        <v>44927</v>
      </c>
      <c r="S1145" s="372">
        <v>45291</v>
      </c>
      <c r="U1145" s="373"/>
    </row>
    <row r="1146" spans="1:21" ht="20.25" x14ac:dyDescent="0.3">
      <c r="A1146" s="230">
        <v>1029</v>
      </c>
      <c r="B1146" s="229" t="s">
        <v>1131</v>
      </c>
      <c r="C1146" s="230">
        <v>43740</v>
      </c>
      <c r="D1146" s="230" t="s">
        <v>1896</v>
      </c>
      <c r="E1146" s="230">
        <v>1967</v>
      </c>
      <c r="F1146" s="230" t="s">
        <v>2122</v>
      </c>
      <c r="G1146" s="371" t="s">
        <v>2089</v>
      </c>
      <c r="H1146" s="230">
        <v>4</v>
      </c>
      <c r="I1146" s="230">
        <v>2</v>
      </c>
      <c r="J1146" s="230" t="s">
        <v>2122</v>
      </c>
      <c r="K1146" s="222">
        <v>2081.5</v>
      </c>
      <c r="L1146" s="222">
        <v>1298.5</v>
      </c>
      <c r="M1146" s="222">
        <v>2255461.5500000003</v>
      </c>
      <c r="N1146" s="222">
        <v>2255461.5500000003</v>
      </c>
      <c r="O1146" s="222">
        <v>0</v>
      </c>
      <c r="P1146" s="222">
        <v>0</v>
      </c>
      <c r="Q1146" s="222">
        <v>0</v>
      </c>
      <c r="R1146" s="372">
        <v>44927</v>
      </c>
      <c r="S1146" s="372">
        <v>45291</v>
      </c>
      <c r="U1146" s="373"/>
    </row>
    <row r="1147" spans="1:21" ht="20.25" x14ac:dyDescent="0.3">
      <c r="A1147" s="230">
        <v>1030</v>
      </c>
      <c r="B1147" s="229" t="s">
        <v>1132</v>
      </c>
      <c r="C1147" s="230">
        <v>43741</v>
      </c>
      <c r="D1147" s="230" t="s">
        <v>1896</v>
      </c>
      <c r="E1147" s="230">
        <v>1967</v>
      </c>
      <c r="F1147" s="230" t="s">
        <v>2122</v>
      </c>
      <c r="G1147" s="371" t="s">
        <v>2089</v>
      </c>
      <c r="H1147" s="230">
        <v>4</v>
      </c>
      <c r="I1147" s="230">
        <v>2</v>
      </c>
      <c r="J1147" s="230" t="s">
        <v>2122</v>
      </c>
      <c r="K1147" s="222">
        <v>2116.4</v>
      </c>
      <c r="L1147" s="222">
        <v>1249.4000000000001</v>
      </c>
      <c r="M1147" s="222">
        <v>2137752.1</v>
      </c>
      <c r="N1147" s="222">
        <v>2137752.1</v>
      </c>
      <c r="O1147" s="222">
        <v>0</v>
      </c>
      <c r="P1147" s="222">
        <v>0</v>
      </c>
      <c r="Q1147" s="222">
        <v>0</v>
      </c>
      <c r="R1147" s="372">
        <v>44927</v>
      </c>
      <c r="S1147" s="372">
        <v>45291</v>
      </c>
      <c r="U1147" s="373"/>
    </row>
    <row r="1148" spans="1:21" ht="20.25" x14ac:dyDescent="0.3">
      <c r="A1148" s="230">
        <v>1031</v>
      </c>
      <c r="B1148" s="229" t="s">
        <v>1505</v>
      </c>
      <c r="C1148" s="230">
        <v>43750</v>
      </c>
      <c r="D1148" s="230" t="s">
        <v>1896</v>
      </c>
      <c r="E1148" s="230">
        <v>1973</v>
      </c>
      <c r="F1148" s="230" t="s">
        <v>2122</v>
      </c>
      <c r="G1148" s="371" t="s">
        <v>2089</v>
      </c>
      <c r="H1148" s="230">
        <v>5</v>
      </c>
      <c r="I1148" s="230">
        <v>4</v>
      </c>
      <c r="J1148" s="230" t="s">
        <v>2122</v>
      </c>
      <c r="K1148" s="222">
        <v>5031.3</v>
      </c>
      <c r="L1148" s="222">
        <v>3428.4</v>
      </c>
      <c r="M1148" s="222">
        <v>4468033.4799999995</v>
      </c>
      <c r="N1148" s="222">
        <v>4468033.4799999995</v>
      </c>
      <c r="O1148" s="222">
        <v>0</v>
      </c>
      <c r="P1148" s="222">
        <v>0</v>
      </c>
      <c r="Q1148" s="222">
        <v>0</v>
      </c>
      <c r="R1148" s="372">
        <v>44927</v>
      </c>
      <c r="S1148" s="372">
        <v>45291</v>
      </c>
      <c r="U1148" s="373"/>
    </row>
    <row r="1149" spans="1:21" ht="20.25" x14ac:dyDescent="0.3">
      <c r="A1149" s="230">
        <v>1032</v>
      </c>
      <c r="B1149" s="229" t="s">
        <v>703</v>
      </c>
      <c r="C1149" s="230">
        <v>43769</v>
      </c>
      <c r="D1149" s="230" t="s">
        <v>1896</v>
      </c>
      <c r="E1149" s="230">
        <v>1980</v>
      </c>
      <c r="F1149" s="230" t="s">
        <v>2122</v>
      </c>
      <c r="G1149" s="371" t="s">
        <v>2088</v>
      </c>
      <c r="H1149" s="230">
        <v>5</v>
      </c>
      <c r="I1149" s="230">
        <v>6</v>
      </c>
      <c r="J1149" s="230" t="s">
        <v>2122</v>
      </c>
      <c r="K1149" s="222">
        <v>7077</v>
      </c>
      <c r="L1149" s="222">
        <v>4700</v>
      </c>
      <c r="M1149" s="222">
        <v>5146791.2100000009</v>
      </c>
      <c r="N1149" s="222">
        <v>5146791.2100000009</v>
      </c>
      <c r="O1149" s="222">
        <v>0</v>
      </c>
      <c r="P1149" s="222">
        <v>0</v>
      </c>
      <c r="Q1149" s="222">
        <v>0</v>
      </c>
      <c r="R1149" s="372">
        <v>44927</v>
      </c>
      <c r="S1149" s="372">
        <v>45291</v>
      </c>
      <c r="U1149" s="373"/>
    </row>
    <row r="1150" spans="1:21" ht="20.25" x14ac:dyDescent="0.3">
      <c r="A1150" s="230">
        <v>1033</v>
      </c>
      <c r="B1150" s="229" t="s">
        <v>704</v>
      </c>
      <c r="C1150" s="230">
        <v>43790</v>
      </c>
      <c r="D1150" s="230" t="s">
        <v>1896</v>
      </c>
      <c r="E1150" s="230">
        <v>1992</v>
      </c>
      <c r="F1150" s="230" t="s">
        <v>2122</v>
      </c>
      <c r="G1150" s="371" t="s">
        <v>2088</v>
      </c>
      <c r="H1150" s="230">
        <v>5</v>
      </c>
      <c r="I1150" s="230">
        <v>4</v>
      </c>
      <c r="J1150" s="230" t="s">
        <v>2122</v>
      </c>
      <c r="K1150" s="222">
        <v>6748.6</v>
      </c>
      <c r="L1150" s="222">
        <v>4359.0999999999995</v>
      </c>
      <c r="M1150" s="222">
        <v>4259195.92</v>
      </c>
      <c r="N1150" s="222">
        <v>4259195.92</v>
      </c>
      <c r="O1150" s="222">
        <v>0</v>
      </c>
      <c r="P1150" s="222">
        <v>0</v>
      </c>
      <c r="Q1150" s="222">
        <v>0</v>
      </c>
      <c r="R1150" s="372">
        <v>44927</v>
      </c>
      <c r="S1150" s="372">
        <v>45291</v>
      </c>
      <c r="U1150" s="373"/>
    </row>
    <row r="1151" spans="1:21" ht="20.25" x14ac:dyDescent="0.3">
      <c r="A1151" s="230">
        <v>1034</v>
      </c>
      <c r="B1151" s="229" t="s">
        <v>705</v>
      </c>
      <c r="C1151" s="230">
        <v>43821</v>
      </c>
      <c r="D1151" s="230" t="s">
        <v>1896</v>
      </c>
      <c r="E1151" s="230">
        <v>1978</v>
      </c>
      <c r="F1151" s="230" t="s">
        <v>2122</v>
      </c>
      <c r="G1151" s="371" t="s">
        <v>2089</v>
      </c>
      <c r="H1151" s="230">
        <v>5</v>
      </c>
      <c r="I1151" s="230">
        <v>6</v>
      </c>
      <c r="J1151" s="230" t="s">
        <v>2122</v>
      </c>
      <c r="K1151" s="222">
        <v>7032.3</v>
      </c>
      <c r="L1151" s="222">
        <v>4459.2</v>
      </c>
      <c r="M1151" s="222">
        <v>5173122.43</v>
      </c>
      <c r="N1151" s="222">
        <v>5173122.43</v>
      </c>
      <c r="O1151" s="222">
        <v>0</v>
      </c>
      <c r="P1151" s="222">
        <v>0</v>
      </c>
      <c r="Q1151" s="222">
        <v>0</v>
      </c>
      <c r="R1151" s="372">
        <v>44927</v>
      </c>
      <c r="S1151" s="372">
        <v>45291</v>
      </c>
      <c r="U1151" s="373"/>
    </row>
    <row r="1152" spans="1:21" ht="20.25" x14ac:dyDescent="0.3">
      <c r="A1152" s="230">
        <v>1035</v>
      </c>
      <c r="B1152" s="229" t="s">
        <v>706</v>
      </c>
      <c r="C1152" s="230">
        <v>43822</v>
      </c>
      <c r="D1152" s="230" t="s">
        <v>1896</v>
      </c>
      <c r="E1152" s="230">
        <v>1980</v>
      </c>
      <c r="F1152" s="230" t="s">
        <v>2122</v>
      </c>
      <c r="G1152" s="371" t="s">
        <v>2089</v>
      </c>
      <c r="H1152" s="230">
        <v>5</v>
      </c>
      <c r="I1152" s="230">
        <v>6</v>
      </c>
      <c r="J1152" s="230" t="s">
        <v>2122</v>
      </c>
      <c r="K1152" s="222">
        <v>7154.9</v>
      </c>
      <c r="L1152" s="222">
        <v>4467.3999999999996</v>
      </c>
      <c r="M1152" s="222">
        <v>5151061.62</v>
      </c>
      <c r="N1152" s="222">
        <v>5151061.62</v>
      </c>
      <c r="O1152" s="222">
        <v>0</v>
      </c>
      <c r="P1152" s="222">
        <v>0</v>
      </c>
      <c r="Q1152" s="222">
        <v>0</v>
      </c>
      <c r="R1152" s="372">
        <v>44927</v>
      </c>
      <c r="S1152" s="372">
        <v>45291</v>
      </c>
      <c r="U1152" s="373"/>
    </row>
    <row r="1153" spans="1:21" ht="20.25" x14ac:dyDescent="0.3">
      <c r="A1153" s="230">
        <v>1036</v>
      </c>
      <c r="B1153" s="229" t="s">
        <v>1509</v>
      </c>
      <c r="C1153" s="230">
        <v>43817</v>
      </c>
      <c r="D1153" s="230" t="s">
        <v>1896</v>
      </c>
      <c r="E1153" s="230">
        <v>1963</v>
      </c>
      <c r="F1153" s="230" t="s">
        <v>2122</v>
      </c>
      <c r="G1153" s="371" t="s">
        <v>2090</v>
      </c>
      <c r="H1153" s="230">
        <v>2</v>
      </c>
      <c r="I1153" s="230">
        <v>2</v>
      </c>
      <c r="J1153" s="230" t="s">
        <v>2122</v>
      </c>
      <c r="K1153" s="222">
        <v>873</v>
      </c>
      <c r="L1153" s="222">
        <v>619.29999999999995</v>
      </c>
      <c r="M1153" s="222">
        <v>1589457.7800000003</v>
      </c>
      <c r="N1153" s="222">
        <v>1589457.7800000003</v>
      </c>
      <c r="O1153" s="222">
        <v>0</v>
      </c>
      <c r="P1153" s="222">
        <v>0</v>
      </c>
      <c r="Q1153" s="222">
        <v>0</v>
      </c>
      <c r="R1153" s="372">
        <v>44927</v>
      </c>
      <c r="S1153" s="372">
        <v>45291</v>
      </c>
      <c r="U1153" s="373"/>
    </row>
    <row r="1154" spans="1:21" ht="20.25" x14ac:dyDescent="0.3">
      <c r="A1154" s="230">
        <v>1037</v>
      </c>
      <c r="B1154" s="229" t="s">
        <v>1848</v>
      </c>
      <c r="C1154" s="230">
        <v>43768</v>
      </c>
      <c r="D1154" s="230" t="s">
        <v>1896</v>
      </c>
      <c r="E1154" s="230">
        <v>1985</v>
      </c>
      <c r="F1154" s="230" t="s">
        <v>2122</v>
      </c>
      <c r="G1154" s="371" t="s">
        <v>2089</v>
      </c>
      <c r="H1154" s="230">
        <v>5</v>
      </c>
      <c r="I1154" s="230">
        <v>4</v>
      </c>
      <c r="J1154" s="230" t="s">
        <v>2122</v>
      </c>
      <c r="K1154" s="222">
        <v>4442.8999999999996</v>
      </c>
      <c r="L1154" s="222">
        <v>2793.3</v>
      </c>
      <c r="M1154" s="222">
        <v>3010870.2199999997</v>
      </c>
      <c r="N1154" s="222">
        <v>3010870.2199999997</v>
      </c>
      <c r="O1154" s="222">
        <v>0</v>
      </c>
      <c r="P1154" s="222">
        <v>0</v>
      </c>
      <c r="Q1154" s="222">
        <v>0</v>
      </c>
      <c r="R1154" s="372">
        <v>44927</v>
      </c>
      <c r="S1154" s="372">
        <v>45291</v>
      </c>
      <c r="U1154" s="373"/>
    </row>
    <row r="1155" spans="1:21" ht="20.25" x14ac:dyDescent="0.3">
      <c r="A1155" s="230">
        <v>1038</v>
      </c>
      <c r="B1155" s="229" t="s">
        <v>1849</v>
      </c>
      <c r="C1155" s="230">
        <v>43770</v>
      </c>
      <c r="D1155" s="230" t="s">
        <v>1896</v>
      </c>
      <c r="E1155" s="230">
        <v>1991</v>
      </c>
      <c r="F1155" s="230" t="s">
        <v>2122</v>
      </c>
      <c r="G1155" s="371" t="s">
        <v>2089</v>
      </c>
      <c r="H1155" s="230">
        <v>5</v>
      </c>
      <c r="I1155" s="230">
        <v>6</v>
      </c>
      <c r="J1155" s="230" t="s">
        <v>2122</v>
      </c>
      <c r="K1155" s="222">
        <v>5715.7</v>
      </c>
      <c r="L1155" s="222">
        <v>3456.3</v>
      </c>
      <c r="M1155" s="222">
        <v>3965682.76</v>
      </c>
      <c r="N1155" s="222">
        <v>3965682.76</v>
      </c>
      <c r="O1155" s="222">
        <v>0</v>
      </c>
      <c r="P1155" s="222">
        <v>0</v>
      </c>
      <c r="Q1155" s="222">
        <v>0</v>
      </c>
      <c r="R1155" s="372">
        <v>44927</v>
      </c>
      <c r="S1155" s="372">
        <v>45291</v>
      </c>
      <c r="U1155" s="373"/>
    </row>
    <row r="1156" spans="1:21" ht="20.25" x14ac:dyDescent="0.3">
      <c r="A1156" s="230">
        <v>1039</v>
      </c>
      <c r="B1156" s="229" t="s">
        <v>1850</v>
      </c>
      <c r="C1156" s="230">
        <v>43792</v>
      </c>
      <c r="D1156" s="230" t="s">
        <v>1896</v>
      </c>
      <c r="E1156" s="230">
        <v>1979</v>
      </c>
      <c r="F1156" s="230" t="s">
        <v>2122</v>
      </c>
      <c r="G1156" s="371" t="s">
        <v>2089</v>
      </c>
      <c r="H1156" s="230">
        <v>5</v>
      </c>
      <c r="I1156" s="230">
        <v>6</v>
      </c>
      <c r="J1156" s="230" t="s">
        <v>2122</v>
      </c>
      <c r="K1156" s="222">
        <v>7257.9</v>
      </c>
      <c r="L1156" s="222">
        <v>4520.8</v>
      </c>
      <c r="M1156" s="222">
        <v>4931389.04</v>
      </c>
      <c r="N1156" s="222">
        <v>4931389.04</v>
      </c>
      <c r="O1156" s="222">
        <v>0</v>
      </c>
      <c r="P1156" s="222">
        <v>0</v>
      </c>
      <c r="Q1156" s="222">
        <v>0</v>
      </c>
      <c r="R1156" s="372">
        <v>44927</v>
      </c>
      <c r="S1156" s="372">
        <v>45291</v>
      </c>
      <c r="U1156" s="373"/>
    </row>
    <row r="1157" spans="1:21" ht="20.25" x14ac:dyDescent="0.3">
      <c r="A1157" s="230">
        <v>1040</v>
      </c>
      <c r="B1157" s="229" t="s">
        <v>1851</v>
      </c>
      <c r="C1157" s="230">
        <v>43794</v>
      </c>
      <c r="D1157" s="230" t="s">
        <v>1896</v>
      </c>
      <c r="E1157" s="230">
        <v>1979</v>
      </c>
      <c r="F1157" s="230" t="s">
        <v>2122</v>
      </c>
      <c r="G1157" s="371" t="s">
        <v>2088</v>
      </c>
      <c r="H1157" s="230">
        <v>5</v>
      </c>
      <c r="I1157" s="230">
        <v>4</v>
      </c>
      <c r="J1157" s="230" t="s">
        <v>2122</v>
      </c>
      <c r="K1157" s="222">
        <v>5089.1000000000004</v>
      </c>
      <c r="L1157" s="222">
        <v>3387.5</v>
      </c>
      <c r="M1157" s="222">
        <v>3152816.36</v>
      </c>
      <c r="N1157" s="222">
        <v>3152816.36</v>
      </c>
      <c r="O1157" s="222">
        <v>0</v>
      </c>
      <c r="P1157" s="222">
        <v>0</v>
      </c>
      <c r="Q1157" s="222">
        <v>0</v>
      </c>
      <c r="R1157" s="372">
        <v>44927</v>
      </c>
      <c r="S1157" s="372">
        <v>45291</v>
      </c>
      <c r="U1157" s="373"/>
    </row>
    <row r="1158" spans="1:21" ht="20.25" x14ac:dyDescent="0.3">
      <c r="A1158" s="230">
        <v>1041</v>
      </c>
      <c r="B1158" s="229" t="s">
        <v>2597</v>
      </c>
      <c r="C1158" s="230">
        <v>43812</v>
      </c>
      <c r="D1158" s="230" t="s">
        <v>1897</v>
      </c>
      <c r="E1158" s="230">
        <v>1996</v>
      </c>
      <c r="F1158" s="230" t="s">
        <v>2122</v>
      </c>
      <c r="G1158" s="371" t="s">
        <v>2089</v>
      </c>
      <c r="H1158" s="230">
        <v>5</v>
      </c>
      <c r="I1158" s="230">
        <v>5</v>
      </c>
      <c r="J1158" s="230" t="s">
        <v>2122</v>
      </c>
      <c r="K1158" s="222">
        <v>5445.1</v>
      </c>
      <c r="L1158" s="222" t="s">
        <v>2122</v>
      </c>
      <c r="M1158" s="222">
        <v>574099.39</v>
      </c>
      <c r="N1158" s="222">
        <v>574099.39</v>
      </c>
      <c r="O1158" s="222">
        <v>0</v>
      </c>
      <c r="P1158" s="222">
        <v>0</v>
      </c>
      <c r="Q1158" s="222">
        <v>0</v>
      </c>
      <c r="R1158" s="372">
        <v>44927</v>
      </c>
      <c r="S1158" s="372">
        <v>45291</v>
      </c>
      <c r="U1158" s="373"/>
    </row>
    <row r="1159" spans="1:21" ht="20.25" x14ac:dyDescent="0.25">
      <c r="A1159" s="231" t="s">
        <v>22</v>
      </c>
      <c r="B1159" s="231"/>
      <c r="C1159" s="263" t="s">
        <v>172</v>
      </c>
      <c r="D1159" s="263" t="s">
        <v>172</v>
      </c>
      <c r="E1159" s="263" t="s">
        <v>172</v>
      </c>
      <c r="F1159" s="263" t="s">
        <v>172</v>
      </c>
      <c r="G1159" s="263" t="s">
        <v>172</v>
      </c>
      <c r="H1159" s="263" t="s">
        <v>172</v>
      </c>
      <c r="I1159" s="263" t="s">
        <v>172</v>
      </c>
      <c r="J1159" s="220">
        <v>0</v>
      </c>
      <c r="K1159" s="220">
        <v>68278.3</v>
      </c>
      <c r="L1159" s="220">
        <v>40014.6</v>
      </c>
      <c r="M1159" s="220">
        <v>48535266.719999999</v>
      </c>
      <c r="N1159" s="220">
        <v>48535266.719999999</v>
      </c>
      <c r="O1159" s="220">
        <v>0</v>
      </c>
      <c r="P1159" s="220">
        <v>0</v>
      </c>
      <c r="Q1159" s="220">
        <v>0</v>
      </c>
      <c r="R1159" s="263" t="s">
        <v>172</v>
      </c>
      <c r="S1159" s="263" t="s">
        <v>172</v>
      </c>
      <c r="U1159" s="373"/>
    </row>
    <row r="1160" spans="1:21" ht="20.25" x14ac:dyDescent="0.3">
      <c r="A1160" s="404" t="s">
        <v>2499</v>
      </c>
      <c r="B1160" s="404"/>
      <c r="C1160" s="404"/>
      <c r="D1160" s="404"/>
      <c r="E1160" s="404"/>
      <c r="F1160" s="404"/>
      <c r="G1160" s="404"/>
      <c r="H1160" s="404"/>
      <c r="I1160" s="404"/>
      <c r="J1160" s="404"/>
      <c r="K1160" s="404"/>
      <c r="L1160" s="404"/>
      <c r="M1160" s="404"/>
      <c r="N1160" s="404"/>
      <c r="O1160" s="404"/>
      <c r="P1160" s="404"/>
      <c r="Q1160" s="404"/>
      <c r="R1160" s="404"/>
      <c r="S1160" s="404"/>
      <c r="U1160" s="373"/>
    </row>
    <row r="1161" spans="1:21" ht="20.25" x14ac:dyDescent="0.3">
      <c r="A1161" s="230">
        <v>1042</v>
      </c>
      <c r="B1161" s="229" t="s">
        <v>707</v>
      </c>
      <c r="C1161" s="230">
        <v>55991</v>
      </c>
      <c r="D1161" s="230" t="s">
        <v>1896</v>
      </c>
      <c r="E1161" s="230">
        <v>1953</v>
      </c>
      <c r="F1161" s="230" t="s">
        <v>2122</v>
      </c>
      <c r="G1161" s="371" t="s">
        <v>2096</v>
      </c>
      <c r="H1161" s="230">
        <v>2</v>
      </c>
      <c r="I1161" s="230">
        <v>2</v>
      </c>
      <c r="J1161" s="230" t="s">
        <v>2122</v>
      </c>
      <c r="K1161" s="222">
        <v>527.20000000000005</v>
      </c>
      <c r="L1161" s="222">
        <v>458.8</v>
      </c>
      <c r="M1161" s="222">
        <v>1742072</v>
      </c>
      <c r="N1161" s="222">
        <v>1742072</v>
      </c>
      <c r="O1161" s="222">
        <v>0</v>
      </c>
      <c r="P1161" s="222">
        <v>0</v>
      </c>
      <c r="Q1161" s="222">
        <v>0</v>
      </c>
      <c r="R1161" s="372">
        <v>44927</v>
      </c>
      <c r="S1161" s="372">
        <v>45291</v>
      </c>
      <c r="U1161" s="373"/>
    </row>
    <row r="1162" spans="1:21" ht="20.25" x14ac:dyDescent="0.3">
      <c r="A1162" s="230">
        <v>1043</v>
      </c>
      <c r="B1162" s="229" t="s">
        <v>2164</v>
      </c>
      <c r="C1162" s="230">
        <v>43567</v>
      </c>
      <c r="D1162" s="230" t="s">
        <v>1896</v>
      </c>
      <c r="E1162" s="230">
        <v>1980</v>
      </c>
      <c r="F1162" s="230" t="s">
        <v>2122</v>
      </c>
      <c r="G1162" s="371" t="s">
        <v>2088</v>
      </c>
      <c r="H1162" s="230">
        <v>5</v>
      </c>
      <c r="I1162" s="230">
        <v>4</v>
      </c>
      <c r="J1162" s="230" t="s">
        <v>2122</v>
      </c>
      <c r="K1162" s="222">
        <v>5227.7</v>
      </c>
      <c r="L1162" s="222">
        <v>3773.8</v>
      </c>
      <c r="M1162" s="222">
        <v>6539295.3099999996</v>
      </c>
      <c r="N1162" s="222">
        <v>6539295.3099999996</v>
      </c>
      <c r="O1162" s="222">
        <v>0</v>
      </c>
      <c r="P1162" s="222">
        <v>0</v>
      </c>
      <c r="Q1162" s="222">
        <v>0</v>
      </c>
      <c r="R1162" s="372">
        <v>44927</v>
      </c>
      <c r="S1162" s="372">
        <v>45291</v>
      </c>
      <c r="U1162" s="373"/>
    </row>
    <row r="1163" spans="1:21" ht="20.25" x14ac:dyDescent="0.3">
      <c r="A1163" s="230">
        <v>1044</v>
      </c>
      <c r="B1163" s="229" t="s">
        <v>2165</v>
      </c>
      <c r="C1163" s="230">
        <v>43592</v>
      </c>
      <c r="D1163" s="230" t="s">
        <v>1896</v>
      </c>
      <c r="E1163" s="230">
        <v>1987</v>
      </c>
      <c r="F1163" s="230" t="s">
        <v>2122</v>
      </c>
      <c r="G1163" s="371" t="s">
        <v>2088</v>
      </c>
      <c r="H1163" s="230">
        <v>5</v>
      </c>
      <c r="I1163" s="230">
        <v>4</v>
      </c>
      <c r="J1163" s="230" t="s">
        <v>2122</v>
      </c>
      <c r="K1163" s="222">
        <v>5126.8</v>
      </c>
      <c r="L1163" s="222">
        <v>3303.1</v>
      </c>
      <c r="M1163" s="222">
        <v>5815133.9100000001</v>
      </c>
      <c r="N1163" s="222">
        <v>5815133.9100000001</v>
      </c>
      <c r="O1163" s="222">
        <v>0</v>
      </c>
      <c r="P1163" s="222">
        <v>0</v>
      </c>
      <c r="Q1163" s="222">
        <v>0</v>
      </c>
      <c r="R1163" s="372">
        <v>44927</v>
      </c>
      <c r="S1163" s="372">
        <v>45291</v>
      </c>
      <c r="U1163" s="373"/>
    </row>
    <row r="1164" spans="1:21" ht="20.25" x14ac:dyDescent="0.3">
      <c r="A1164" s="230">
        <v>1045</v>
      </c>
      <c r="B1164" s="229" t="s">
        <v>2166</v>
      </c>
      <c r="C1164" s="230">
        <v>43593</v>
      </c>
      <c r="D1164" s="230" t="s">
        <v>1896</v>
      </c>
      <c r="E1164" s="230">
        <v>1991</v>
      </c>
      <c r="F1164" s="230" t="s">
        <v>2122</v>
      </c>
      <c r="G1164" s="371" t="s">
        <v>2088</v>
      </c>
      <c r="H1164" s="230">
        <v>5</v>
      </c>
      <c r="I1164" s="230">
        <v>5</v>
      </c>
      <c r="J1164" s="230" t="s">
        <v>2122</v>
      </c>
      <c r="K1164" s="222">
        <v>4619</v>
      </c>
      <c r="L1164" s="222">
        <v>4209</v>
      </c>
      <c r="M1164" s="222">
        <v>7354003.4000000004</v>
      </c>
      <c r="N1164" s="222">
        <v>7354003.4000000004</v>
      </c>
      <c r="O1164" s="222">
        <v>0</v>
      </c>
      <c r="P1164" s="222">
        <v>0</v>
      </c>
      <c r="Q1164" s="222">
        <v>0</v>
      </c>
      <c r="R1164" s="372">
        <v>44927</v>
      </c>
      <c r="S1164" s="372">
        <v>45291</v>
      </c>
      <c r="U1164" s="373"/>
    </row>
    <row r="1165" spans="1:21" ht="20.25" x14ac:dyDescent="0.25">
      <c r="A1165" s="231" t="s">
        <v>22</v>
      </c>
      <c r="B1165" s="231"/>
      <c r="C1165" s="263" t="s">
        <v>172</v>
      </c>
      <c r="D1165" s="263" t="s">
        <v>172</v>
      </c>
      <c r="E1165" s="263" t="s">
        <v>172</v>
      </c>
      <c r="F1165" s="263" t="s">
        <v>172</v>
      </c>
      <c r="G1165" s="263" t="s">
        <v>172</v>
      </c>
      <c r="H1165" s="263" t="s">
        <v>172</v>
      </c>
      <c r="I1165" s="263" t="s">
        <v>172</v>
      </c>
      <c r="J1165" s="220">
        <v>0</v>
      </c>
      <c r="K1165" s="220">
        <v>527.20000000000005</v>
      </c>
      <c r="L1165" s="220">
        <v>458.8</v>
      </c>
      <c r="M1165" s="220">
        <v>21450504.619999997</v>
      </c>
      <c r="N1165" s="220">
        <v>21450504.619999997</v>
      </c>
      <c r="O1165" s="220">
        <v>0</v>
      </c>
      <c r="P1165" s="220">
        <v>0</v>
      </c>
      <c r="Q1165" s="220">
        <v>0</v>
      </c>
      <c r="R1165" s="263" t="s">
        <v>172</v>
      </c>
      <c r="S1165" s="263" t="s">
        <v>172</v>
      </c>
      <c r="U1165" s="373"/>
    </row>
    <row r="1166" spans="1:21" ht="20.25" x14ac:dyDescent="0.3">
      <c r="A1166" s="404" t="s">
        <v>2500</v>
      </c>
      <c r="B1166" s="404"/>
      <c r="C1166" s="404"/>
      <c r="D1166" s="404"/>
      <c r="E1166" s="404"/>
      <c r="F1166" s="404"/>
      <c r="G1166" s="404"/>
      <c r="H1166" s="404"/>
      <c r="I1166" s="404"/>
      <c r="J1166" s="404"/>
      <c r="K1166" s="404"/>
      <c r="L1166" s="404"/>
      <c r="M1166" s="404"/>
      <c r="N1166" s="404"/>
      <c r="O1166" s="404"/>
      <c r="P1166" s="404"/>
      <c r="Q1166" s="404"/>
      <c r="R1166" s="404"/>
      <c r="S1166" s="404"/>
      <c r="U1166" s="373"/>
    </row>
    <row r="1167" spans="1:21" ht="20.25" x14ac:dyDescent="0.3">
      <c r="A1167" s="230">
        <v>1046</v>
      </c>
      <c r="B1167" s="229" t="s">
        <v>1501</v>
      </c>
      <c r="C1167" s="230">
        <v>43919</v>
      </c>
      <c r="D1167" s="230" t="s">
        <v>1896</v>
      </c>
      <c r="E1167" s="230">
        <v>1963</v>
      </c>
      <c r="F1167" s="230" t="s">
        <v>2122</v>
      </c>
      <c r="G1167" s="371" t="s">
        <v>2089</v>
      </c>
      <c r="H1167" s="230">
        <v>2</v>
      </c>
      <c r="I1167" s="230">
        <v>2</v>
      </c>
      <c r="J1167" s="230" t="s">
        <v>2122</v>
      </c>
      <c r="K1167" s="222">
        <v>649.1</v>
      </c>
      <c r="L1167" s="222">
        <v>649.1</v>
      </c>
      <c r="M1167" s="222">
        <v>543953.22</v>
      </c>
      <c r="N1167" s="222">
        <v>543953.22</v>
      </c>
      <c r="O1167" s="222">
        <v>0</v>
      </c>
      <c r="P1167" s="222">
        <v>0</v>
      </c>
      <c r="Q1167" s="222">
        <v>0</v>
      </c>
      <c r="R1167" s="372">
        <v>44927</v>
      </c>
      <c r="S1167" s="372">
        <v>45291</v>
      </c>
      <c r="U1167" s="373"/>
    </row>
    <row r="1168" spans="1:21" ht="20.25" x14ac:dyDescent="0.25">
      <c r="A1168" s="231" t="s">
        <v>22</v>
      </c>
      <c r="B1168" s="231"/>
      <c r="C1168" s="263" t="s">
        <v>172</v>
      </c>
      <c r="D1168" s="263" t="s">
        <v>172</v>
      </c>
      <c r="E1168" s="263" t="s">
        <v>172</v>
      </c>
      <c r="F1168" s="263" t="s">
        <v>172</v>
      </c>
      <c r="G1168" s="263" t="s">
        <v>172</v>
      </c>
      <c r="H1168" s="263" t="s">
        <v>172</v>
      </c>
      <c r="I1168" s="263" t="s">
        <v>172</v>
      </c>
      <c r="J1168" s="220">
        <v>0</v>
      </c>
      <c r="K1168" s="220">
        <v>649.1</v>
      </c>
      <c r="L1168" s="220">
        <v>649.1</v>
      </c>
      <c r="M1168" s="220">
        <v>543953.22</v>
      </c>
      <c r="N1168" s="220">
        <v>543953.22</v>
      </c>
      <c r="O1168" s="220">
        <v>0</v>
      </c>
      <c r="P1168" s="220">
        <v>0</v>
      </c>
      <c r="Q1168" s="220">
        <v>0</v>
      </c>
      <c r="R1168" s="263" t="s">
        <v>172</v>
      </c>
      <c r="S1168" s="263" t="s">
        <v>172</v>
      </c>
      <c r="U1168" s="373"/>
    </row>
    <row r="1169" spans="1:21" ht="20.25" x14ac:dyDescent="0.25">
      <c r="A1169" s="272" t="s">
        <v>34</v>
      </c>
      <c r="B1169" s="272"/>
      <c r="C1169" s="263" t="s">
        <v>172</v>
      </c>
      <c r="D1169" s="263" t="s">
        <v>172</v>
      </c>
      <c r="E1169" s="263" t="s">
        <v>172</v>
      </c>
      <c r="F1169" s="263" t="s">
        <v>172</v>
      </c>
      <c r="G1169" s="263" t="s">
        <v>172</v>
      </c>
      <c r="H1169" s="263" t="s">
        <v>172</v>
      </c>
      <c r="I1169" s="263" t="s">
        <v>172</v>
      </c>
      <c r="J1169" s="220">
        <v>0</v>
      </c>
      <c r="K1169" s="220">
        <v>69454.600000000006</v>
      </c>
      <c r="L1169" s="220">
        <v>41122.5</v>
      </c>
      <c r="M1169" s="220">
        <v>70529724.560000002</v>
      </c>
      <c r="N1169" s="220">
        <v>70529724.560000002</v>
      </c>
      <c r="O1169" s="220">
        <v>0</v>
      </c>
      <c r="P1169" s="220">
        <v>0</v>
      </c>
      <c r="Q1169" s="220">
        <v>0</v>
      </c>
      <c r="R1169" s="263" t="s">
        <v>172</v>
      </c>
      <c r="S1169" s="263" t="s">
        <v>172</v>
      </c>
      <c r="U1169" s="373"/>
    </row>
    <row r="1170" spans="1:21" ht="20.25" x14ac:dyDescent="0.3">
      <c r="A1170" s="404" t="s">
        <v>2501</v>
      </c>
      <c r="B1170" s="404"/>
      <c r="C1170" s="404"/>
      <c r="D1170" s="404"/>
      <c r="E1170" s="404"/>
      <c r="F1170" s="404"/>
      <c r="G1170" s="404"/>
      <c r="H1170" s="404"/>
      <c r="I1170" s="404"/>
      <c r="J1170" s="404"/>
      <c r="K1170" s="404"/>
      <c r="L1170" s="404"/>
      <c r="M1170" s="404"/>
      <c r="N1170" s="404"/>
      <c r="O1170" s="404"/>
      <c r="P1170" s="404"/>
      <c r="Q1170" s="404"/>
      <c r="R1170" s="404"/>
      <c r="S1170" s="404"/>
      <c r="U1170" s="373"/>
    </row>
    <row r="1171" spans="1:21" ht="20.25" x14ac:dyDescent="0.3">
      <c r="A1171" s="404" t="s">
        <v>2502</v>
      </c>
      <c r="B1171" s="404"/>
      <c r="C1171" s="404"/>
      <c r="D1171" s="404"/>
      <c r="E1171" s="404"/>
      <c r="F1171" s="404"/>
      <c r="G1171" s="404"/>
      <c r="H1171" s="404"/>
      <c r="I1171" s="404"/>
      <c r="J1171" s="404"/>
      <c r="K1171" s="404"/>
      <c r="L1171" s="404"/>
      <c r="M1171" s="404"/>
      <c r="N1171" s="404"/>
      <c r="O1171" s="404"/>
      <c r="P1171" s="404"/>
      <c r="Q1171" s="404"/>
      <c r="R1171" s="404"/>
      <c r="S1171" s="404"/>
      <c r="U1171" s="373"/>
    </row>
    <row r="1172" spans="1:21" ht="20.25" x14ac:dyDescent="0.3">
      <c r="A1172" s="230">
        <v>1047</v>
      </c>
      <c r="B1172" s="225" t="s">
        <v>717</v>
      </c>
      <c r="C1172" s="230">
        <v>43935</v>
      </c>
      <c r="D1172" s="230" t="s">
        <v>1896</v>
      </c>
      <c r="E1172" s="230">
        <v>1970</v>
      </c>
      <c r="F1172" s="230" t="s">
        <v>2122</v>
      </c>
      <c r="G1172" s="371" t="s">
        <v>2088</v>
      </c>
      <c r="H1172" s="230">
        <v>2</v>
      </c>
      <c r="I1172" s="230">
        <v>2</v>
      </c>
      <c r="J1172" s="230" t="s">
        <v>2122</v>
      </c>
      <c r="K1172" s="222">
        <v>1527.1</v>
      </c>
      <c r="L1172" s="222">
        <v>630</v>
      </c>
      <c r="M1172" s="222">
        <v>1279885.19</v>
      </c>
      <c r="N1172" s="222">
        <v>1279885.19</v>
      </c>
      <c r="O1172" s="222">
        <v>0</v>
      </c>
      <c r="P1172" s="222">
        <v>0</v>
      </c>
      <c r="Q1172" s="222">
        <v>0</v>
      </c>
      <c r="R1172" s="372">
        <v>44927</v>
      </c>
      <c r="S1172" s="372">
        <v>45291</v>
      </c>
      <c r="U1172" s="373"/>
    </row>
    <row r="1173" spans="1:21" ht="20.25" x14ac:dyDescent="0.25">
      <c r="A1173" s="231" t="s">
        <v>22</v>
      </c>
      <c r="B1173" s="231"/>
      <c r="C1173" s="263" t="s">
        <v>172</v>
      </c>
      <c r="D1173" s="263" t="s">
        <v>172</v>
      </c>
      <c r="E1173" s="263" t="s">
        <v>172</v>
      </c>
      <c r="F1173" s="263" t="s">
        <v>172</v>
      </c>
      <c r="G1173" s="263" t="s">
        <v>172</v>
      </c>
      <c r="H1173" s="263" t="s">
        <v>172</v>
      </c>
      <c r="I1173" s="263" t="s">
        <v>172</v>
      </c>
      <c r="J1173" s="220">
        <v>0</v>
      </c>
      <c r="K1173" s="220">
        <v>1527.1</v>
      </c>
      <c r="L1173" s="220">
        <v>630</v>
      </c>
      <c r="M1173" s="220">
        <v>1279885.19</v>
      </c>
      <c r="N1173" s="220">
        <v>1279885.19</v>
      </c>
      <c r="O1173" s="220">
        <v>0</v>
      </c>
      <c r="P1173" s="220">
        <v>0</v>
      </c>
      <c r="Q1173" s="220">
        <v>0</v>
      </c>
      <c r="R1173" s="263" t="s">
        <v>172</v>
      </c>
      <c r="S1173" s="263" t="s">
        <v>172</v>
      </c>
      <c r="U1173" s="373"/>
    </row>
    <row r="1174" spans="1:21" ht="20.25" x14ac:dyDescent="0.3">
      <c r="A1174" s="404" t="s">
        <v>2503</v>
      </c>
      <c r="B1174" s="404"/>
      <c r="C1174" s="404"/>
      <c r="D1174" s="404"/>
      <c r="E1174" s="404"/>
      <c r="F1174" s="404"/>
      <c r="G1174" s="404"/>
      <c r="H1174" s="404"/>
      <c r="I1174" s="404"/>
      <c r="J1174" s="404"/>
      <c r="K1174" s="404"/>
      <c r="L1174" s="404"/>
      <c r="M1174" s="404"/>
      <c r="N1174" s="404"/>
      <c r="O1174" s="404"/>
      <c r="P1174" s="404"/>
      <c r="Q1174" s="404"/>
      <c r="R1174" s="404"/>
      <c r="S1174" s="404"/>
      <c r="U1174" s="373"/>
    </row>
    <row r="1175" spans="1:21" ht="20.25" x14ac:dyDescent="0.3">
      <c r="A1175" s="230">
        <v>1048</v>
      </c>
      <c r="B1175" s="225" t="s">
        <v>718</v>
      </c>
      <c r="C1175" s="230">
        <v>43943</v>
      </c>
      <c r="D1175" s="230" t="s">
        <v>1896</v>
      </c>
      <c r="E1175" s="230">
        <v>1972</v>
      </c>
      <c r="F1175" s="230" t="s">
        <v>2122</v>
      </c>
      <c r="G1175" s="371" t="s">
        <v>2089</v>
      </c>
      <c r="H1175" s="230">
        <v>2</v>
      </c>
      <c r="I1175" s="230">
        <v>1</v>
      </c>
      <c r="J1175" s="230" t="s">
        <v>2122</v>
      </c>
      <c r="K1175" s="222">
        <v>398.83</v>
      </c>
      <c r="L1175" s="222">
        <v>365.97</v>
      </c>
      <c r="M1175" s="222">
        <v>574416.65999999992</v>
      </c>
      <c r="N1175" s="222">
        <v>574416.65999999992</v>
      </c>
      <c r="O1175" s="222">
        <v>0</v>
      </c>
      <c r="P1175" s="222">
        <v>0</v>
      </c>
      <c r="Q1175" s="222">
        <v>0</v>
      </c>
      <c r="R1175" s="372">
        <v>44927</v>
      </c>
      <c r="S1175" s="372">
        <v>45291</v>
      </c>
      <c r="U1175" s="373"/>
    </row>
    <row r="1176" spans="1:21" ht="20.25" x14ac:dyDescent="0.25">
      <c r="A1176" s="231" t="s">
        <v>22</v>
      </c>
      <c r="B1176" s="231"/>
      <c r="C1176" s="263" t="s">
        <v>172</v>
      </c>
      <c r="D1176" s="263" t="s">
        <v>172</v>
      </c>
      <c r="E1176" s="263" t="s">
        <v>172</v>
      </c>
      <c r="F1176" s="263" t="s">
        <v>172</v>
      </c>
      <c r="G1176" s="263" t="s">
        <v>172</v>
      </c>
      <c r="H1176" s="263" t="s">
        <v>172</v>
      </c>
      <c r="I1176" s="263" t="s">
        <v>172</v>
      </c>
      <c r="J1176" s="220">
        <v>0</v>
      </c>
      <c r="K1176" s="220">
        <v>398.83</v>
      </c>
      <c r="L1176" s="220">
        <v>365.97</v>
      </c>
      <c r="M1176" s="220">
        <v>574416.65999999992</v>
      </c>
      <c r="N1176" s="220">
        <v>574416.65999999992</v>
      </c>
      <c r="O1176" s="220">
        <v>0</v>
      </c>
      <c r="P1176" s="220">
        <v>0</v>
      </c>
      <c r="Q1176" s="220">
        <v>0</v>
      </c>
      <c r="R1176" s="263" t="s">
        <v>172</v>
      </c>
      <c r="S1176" s="263" t="s">
        <v>172</v>
      </c>
      <c r="U1176" s="373"/>
    </row>
    <row r="1177" spans="1:21" ht="20.25" x14ac:dyDescent="0.3">
      <c r="A1177" s="404" t="s">
        <v>2504</v>
      </c>
      <c r="B1177" s="404"/>
      <c r="C1177" s="404"/>
      <c r="D1177" s="404"/>
      <c r="E1177" s="404"/>
      <c r="F1177" s="404"/>
      <c r="G1177" s="404"/>
      <c r="H1177" s="404"/>
      <c r="I1177" s="404"/>
      <c r="J1177" s="404"/>
      <c r="K1177" s="404"/>
      <c r="L1177" s="404"/>
      <c r="M1177" s="404"/>
      <c r="N1177" s="404"/>
      <c r="O1177" s="404"/>
      <c r="P1177" s="404"/>
      <c r="Q1177" s="404"/>
      <c r="R1177" s="404"/>
      <c r="S1177" s="404"/>
      <c r="U1177" s="373"/>
    </row>
    <row r="1178" spans="1:21" ht="20.25" x14ac:dyDescent="0.3">
      <c r="A1178" s="230">
        <v>1049</v>
      </c>
      <c r="B1178" s="225" t="s">
        <v>719</v>
      </c>
      <c r="C1178" s="230">
        <v>43950</v>
      </c>
      <c r="D1178" s="230" t="s">
        <v>1896</v>
      </c>
      <c r="E1178" s="230">
        <v>1979</v>
      </c>
      <c r="F1178" s="230" t="s">
        <v>2122</v>
      </c>
      <c r="G1178" s="371" t="s">
        <v>2089</v>
      </c>
      <c r="H1178" s="230">
        <v>2</v>
      </c>
      <c r="I1178" s="230">
        <v>1</v>
      </c>
      <c r="J1178" s="230" t="s">
        <v>2122</v>
      </c>
      <c r="K1178" s="222">
        <v>440.52</v>
      </c>
      <c r="L1178" s="222">
        <v>412.5</v>
      </c>
      <c r="M1178" s="222">
        <v>1294518.44</v>
      </c>
      <c r="N1178" s="222">
        <v>1294518.44</v>
      </c>
      <c r="O1178" s="222">
        <v>0</v>
      </c>
      <c r="P1178" s="222">
        <v>0</v>
      </c>
      <c r="Q1178" s="222">
        <v>0</v>
      </c>
      <c r="R1178" s="372">
        <v>44927</v>
      </c>
      <c r="S1178" s="372">
        <v>45291</v>
      </c>
      <c r="U1178" s="373"/>
    </row>
    <row r="1179" spans="1:21" ht="20.25" x14ac:dyDescent="0.25">
      <c r="A1179" s="231" t="s">
        <v>22</v>
      </c>
      <c r="B1179" s="231"/>
      <c r="C1179" s="263" t="s">
        <v>172</v>
      </c>
      <c r="D1179" s="263" t="s">
        <v>172</v>
      </c>
      <c r="E1179" s="263" t="s">
        <v>172</v>
      </c>
      <c r="F1179" s="263" t="s">
        <v>172</v>
      </c>
      <c r="G1179" s="263" t="s">
        <v>172</v>
      </c>
      <c r="H1179" s="263" t="s">
        <v>172</v>
      </c>
      <c r="I1179" s="263" t="s">
        <v>172</v>
      </c>
      <c r="J1179" s="220">
        <v>0</v>
      </c>
      <c r="K1179" s="220">
        <v>440.52</v>
      </c>
      <c r="L1179" s="220">
        <v>412.5</v>
      </c>
      <c r="M1179" s="220">
        <v>1294518.44</v>
      </c>
      <c r="N1179" s="220">
        <v>1294518.44</v>
      </c>
      <c r="O1179" s="220">
        <v>0</v>
      </c>
      <c r="P1179" s="220">
        <v>0</v>
      </c>
      <c r="Q1179" s="220">
        <v>0</v>
      </c>
      <c r="R1179" s="263" t="s">
        <v>172</v>
      </c>
      <c r="S1179" s="263" t="s">
        <v>172</v>
      </c>
      <c r="U1179" s="373"/>
    </row>
    <row r="1180" spans="1:21" ht="20.25" x14ac:dyDescent="0.25">
      <c r="A1180" s="272" t="s">
        <v>34</v>
      </c>
      <c r="B1180" s="272"/>
      <c r="C1180" s="263" t="s">
        <v>172</v>
      </c>
      <c r="D1180" s="263" t="s">
        <v>172</v>
      </c>
      <c r="E1180" s="263" t="s">
        <v>172</v>
      </c>
      <c r="F1180" s="263" t="s">
        <v>172</v>
      </c>
      <c r="G1180" s="263" t="s">
        <v>172</v>
      </c>
      <c r="H1180" s="263" t="s">
        <v>172</v>
      </c>
      <c r="I1180" s="263" t="s">
        <v>172</v>
      </c>
      <c r="J1180" s="220">
        <v>0</v>
      </c>
      <c r="K1180" s="220">
        <v>2366.4499999999998</v>
      </c>
      <c r="L1180" s="220">
        <v>1408.47</v>
      </c>
      <c r="M1180" s="220">
        <v>3148820.29</v>
      </c>
      <c r="N1180" s="220">
        <v>3148820.29</v>
      </c>
      <c r="O1180" s="220">
        <v>0</v>
      </c>
      <c r="P1180" s="220">
        <v>0</v>
      </c>
      <c r="Q1180" s="220">
        <v>0</v>
      </c>
      <c r="R1180" s="263" t="s">
        <v>172</v>
      </c>
      <c r="S1180" s="263" t="s">
        <v>172</v>
      </c>
      <c r="U1180" s="373"/>
    </row>
    <row r="1181" spans="1:21" ht="20.25" x14ac:dyDescent="0.3">
      <c r="A1181" s="404" t="s">
        <v>2505</v>
      </c>
      <c r="B1181" s="404"/>
      <c r="C1181" s="404"/>
      <c r="D1181" s="404"/>
      <c r="E1181" s="404"/>
      <c r="F1181" s="404"/>
      <c r="G1181" s="404"/>
      <c r="H1181" s="404"/>
      <c r="I1181" s="404"/>
      <c r="J1181" s="404"/>
      <c r="K1181" s="404"/>
      <c r="L1181" s="404"/>
      <c r="M1181" s="404"/>
      <c r="N1181" s="404"/>
      <c r="O1181" s="404"/>
      <c r="P1181" s="404"/>
      <c r="Q1181" s="404"/>
      <c r="R1181" s="404"/>
      <c r="S1181" s="404"/>
      <c r="U1181" s="373"/>
    </row>
    <row r="1182" spans="1:21" ht="20.25" x14ac:dyDescent="0.3">
      <c r="A1182" s="404" t="s">
        <v>2528</v>
      </c>
      <c r="B1182" s="404"/>
      <c r="C1182" s="404"/>
      <c r="D1182" s="404"/>
      <c r="E1182" s="404"/>
      <c r="F1182" s="404"/>
      <c r="G1182" s="404"/>
      <c r="H1182" s="404"/>
      <c r="I1182" s="404"/>
      <c r="J1182" s="404"/>
      <c r="K1182" s="404"/>
      <c r="L1182" s="404"/>
      <c r="M1182" s="404"/>
      <c r="N1182" s="404"/>
      <c r="O1182" s="404"/>
      <c r="P1182" s="404"/>
      <c r="Q1182" s="404"/>
      <c r="R1182" s="404"/>
      <c r="S1182" s="404"/>
      <c r="U1182" s="373"/>
    </row>
    <row r="1183" spans="1:21" ht="20.25" x14ac:dyDescent="0.3">
      <c r="A1183" s="230">
        <v>1050</v>
      </c>
      <c r="B1183" s="229" t="s">
        <v>1510</v>
      </c>
      <c r="C1183" s="230">
        <v>43953</v>
      </c>
      <c r="D1183" s="230" t="s">
        <v>1896</v>
      </c>
      <c r="E1183" s="230">
        <v>1967</v>
      </c>
      <c r="F1183" s="230" t="s">
        <v>2122</v>
      </c>
      <c r="G1183" s="371" t="s">
        <v>2088</v>
      </c>
      <c r="H1183" s="230">
        <v>2</v>
      </c>
      <c r="I1183" s="230">
        <v>2</v>
      </c>
      <c r="J1183" s="230" t="s">
        <v>2122</v>
      </c>
      <c r="K1183" s="222">
        <v>647.29999999999995</v>
      </c>
      <c r="L1183" s="222">
        <v>647.1</v>
      </c>
      <c r="M1183" s="222">
        <v>1281222.49</v>
      </c>
      <c r="N1183" s="222">
        <v>1281222.49</v>
      </c>
      <c r="O1183" s="222">
        <v>0</v>
      </c>
      <c r="P1183" s="222">
        <v>0</v>
      </c>
      <c r="Q1183" s="222">
        <v>0</v>
      </c>
      <c r="R1183" s="372">
        <v>44927</v>
      </c>
      <c r="S1183" s="372">
        <v>45291</v>
      </c>
      <c r="U1183" s="373"/>
    </row>
    <row r="1184" spans="1:21" ht="20.25" x14ac:dyDescent="0.3">
      <c r="A1184" s="230">
        <v>1051</v>
      </c>
      <c r="B1184" s="229" t="s">
        <v>1511</v>
      </c>
      <c r="C1184" s="230">
        <v>43954</v>
      </c>
      <c r="D1184" s="230" t="s">
        <v>1896</v>
      </c>
      <c r="E1184" s="230">
        <v>1967</v>
      </c>
      <c r="F1184" s="230" t="s">
        <v>2122</v>
      </c>
      <c r="G1184" s="371" t="s">
        <v>2088</v>
      </c>
      <c r="H1184" s="230">
        <v>2</v>
      </c>
      <c r="I1184" s="230">
        <v>2</v>
      </c>
      <c r="J1184" s="230" t="s">
        <v>2122</v>
      </c>
      <c r="K1184" s="222">
        <v>647.87</v>
      </c>
      <c r="L1184" s="222">
        <v>644.9</v>
      </c>
      <c r="M1184" s="222">
        <v>1216166.1199999999</v>
      </c>
      <c r="N1184" s="222">
        <v>1216166.1199999999</v>
      </c>
      <c r="O1184" s="222">
        <v>0</v>
      </c>
      <c r="P1184" s="222">
        <v>0</v>
      </c>
      <c r="Q1184" s="222">
        <v>0</v>
      </c>
      <c r="R1184" s="372">
        <v>44927</v>
      </c>
      <c r="S1184" s="372">
        <v>45291</v>
      </c>
      <c r="U1184" s="373"/>
    </row>
    <row r="1185" spans="1:21" ht="20.25" x14ac:dyDescent="0.3">
      <c r="A1185" s="230">
        <v>1052</v>
      </c>
      <c r="B1185" s="229" t="s">
        <v>1512</v>
      </c>
      <c r="C1185" s="230">
        <v>43955</v>
      </c>
      <c r="D1185" s="230" t="s">
        <v>1896</v>
      </c>
      <c r="E1185" s="230">
        <v>1967</v>
      </c>
      <c r="F1185" s="230" t="s">
        <v>2122</v>
      </c>
      <c r="G1185" s="371" t="s">
        <v>2088</v>
      </c>
      <c r="H1185" s="230">
        <v>2</v>
      </c>
      <c r="I1185" s="230">
        <v>2</v>
      </c>
      <c r="J1185" s="230" t="s">
        <v>2122</v>
      </c>
      <c r="K1185" s="222">
        <v>647.09</v>
      </c>
      <c r="L1185" s="222">
        <v>647.09</v>
      </c>
      <c r="M1185" s="222">
        <v>1089361.49</v>
      </c>
      <c r="N1185" s="222">
        <v>1089361.49</v>
      </c>
      <c r="O1185" s="222">
        <v>0</v>
      </c>
      <c r="P1185" s="222">
        <v>0</v>
      </c>
      <c r="Q1185" s="222">
        <v>0</v>
      </c>
      <c r="R1185" s="372">
        <v>44927</v>
      </c>
      <c r="S1185" s="372">
        <v>45291</v>
      </c>
      <c r="U1185" s="373"/>
    </row>
    <row r="1186" spans="1:21" ht="20.25" x14ac:dyDescent="0.3">
      <c r="A1186" s="230">
        <v>1053</v>
      </c>
      <c r="B1186" s="229" t="s">
        <v>1513</v>
      </c>
      <c r="C1186" s="230">
        <v>43956</v>
      </c>
      <c r="D1186" s="230" t="s">
        <v>1896</v>
      </c>
      <c r="E1186" s="230">
        <v>1968</v>
      </c>
      <c r="F1186" s="230" t="s">
        <v>2122</v>
      </c>
      <c r="G1186" s="371" t="s">
        <v>2088</v>
      </c>
      <c r="H1186" s="230">
        <v>2</v>
      </c>
      <c r="I1186" s="230">
        <v>2</v>
      </c>
      <c r="J1186" s="230" t="s">
        <v>2122</v>
      </c>
      <c r="K1186" s="222">
        <v>647.11</v>
      </c>
      <c r="L1186" s="222">
        <v>645.80000000000007</v>
      </c>
      <c r="M1186" s="222">
        <v>1181579.3</v>
      </c>
      <c r="N1186" s="222">
        <v>1181579.3</v>
      </c>
      <c r="O1186" s="222">
        <v>0</v>
      </c>
      <c r="P1186" s="222">
        <v>0</v>
      </c>
      <c r="Q1186" s="222">
        <v>0</v>
      </c>
      <c r="R1186" s="372">
        <v>44927</v>
      </c>
      <c r="S1186" s="372">
        <v>45291</v>
      </c>
      <c r="U1186" s="373"/>
    </row>
    <row r="1187" spans="1:21" ht="20.25" x14ac:dyDescent="0.25">
      <c r="A1187" s="231" t="s">
        <v>22</v>
      </c>
      <c r="B1187" s="231"/>
      <c r="C1187" s="263" t="s">
        <v>172</v>
      </c>
      <c r="D1187" s="263" t="s">
        <v>172</v>
      </c>
      <c r="E1187" s="263" t="s">
        <v>172</v>
      </c>
      <c r="F1187" s="263" t="s">
        <v>172</v>
      </c>
      <c r="G1187" s="263" t="s">
        <v>172</v>
      </c>
      <c r="H1187" s="263" t="s">
        <v>172</v>
      </c>
      <c r="I1187" s="263" t="s">
        <v>172</v>
      </c>
      <c r="J1187" s="220">
        <v>0</v>
      </c>
      <c r="K1187" s="220">
        <v>2589.3700000000003</v>
      </c>
      <c r="L1187" s="220">
        <v>2584.8900000000003</v>
      </c>
      <c r="M1187" s="220">
        <v>4768329.3999999994</v>
      </c>
      <c r="N1187" s="220">
        <v>4768329.3999999994</v>
      </c>
      <c r="O1187" s="220">
        <v>0</v>
      </c>
      <c r="P1187" s="220">
        <v>0</v>
      </c>
      <c r="Q1187" s="220">
        <v>0</v>
      </c>
      <c r="R1187" s="263" t="s">
        <v>172</v>
      </c>
      <c r="S1187" s="263" t="s">
        <v>172</v>
      </c>
      <c r="U1187" s="373"/>
    </row>
    <row r="1188" spans="1:21" ht="20.25" x14ac:dyDescent="0.3">
      <c r="A1188" s="404" t="s">
        <v>2529</v>
      </c>
      <c r="B1188" s="404"/>
      <c r="C1188" s="404"/>
      <c r="D1188" s="404"/>
      <c r="E1188" s="404"/>
      <c r="F1188" s="404"/>
      <c r="G1188" s="404"/>
      <c r="H1188" s="404"/>
      <c r="I1188" s="404"/>
      <c r="J1188" s="404"/>
      <c r="K1188" s="404"/>
      <c r="L1188" s="404"/>
      <c r="M1188" s="404"/>
      <c r="N1188" s="404"/>
      <c r="O1188" s="404"/>
      <c r="P1188" s="404"/>
      <c r="Q1188" s="404"/>
      <c r="R1188" s="404"/>
      <c r="S1188" s="404"/>
      <c r="U1188" s="373"/>
    </row>
    <row r="1189" spans="1:21" ht="20.25" x14ac:dyDescent="0.3">
      <c r="A1189" s="230">
        <v>1054</v>
      </c>
      <c r="B1189" s="229" t="s">
        <v>720</v>
      </c>
      <c r="C1189" s="230">
        <v>44062</v>
      </c>
      <c r="D1189" s="230" t="s">
        <v>1896</v>
      </c>
      <c r="E1189" s="230">
        <v>1969</v>
      </c>
      <c r="F1189" s="230" t="s">
        <v>2122</v>
      </c>
      <c r="G1189" s="371" t="s">
        <v>2089</v>
      </c>
      <c r="H1189" s="230">
        <v>3</v>
      </c>
      <c r="I1189" s="230">
        <v>3</v>
      </c>
      <c r="J1189" s="230" t="s">
        <v>2122</v>
      </c>
      <c r="K1189" s="222">
        <v>2828.72</v>
      </c>
      <c r="L1189" s="222">
        <v>1476.5</v>
      </c>
      <c r="M1189" s="222">
        <v>1685427.68</v>
      </c>
      <c r="N1189" s="222">
        <v>1685427.68</v>
      </c>
      <c r="O1189" s="222">
        <v>0</v>
      </c>
      <c r="P1189" s="222">
        <v>0</v>
      </c>
      <c r="Q1189" s="222">
        <v>0</v>
      </c>
      <c r="R1189" s="372">
        <v>44927</v>
      </c>
      <c r="S1189" s="372">
        <v>45291</v>
      </c>
      <c r="U1189" s="373"/>
    </row>
    <row r="1190" spans="1:21" ht="20.25" x14ac:dyDescent="0.3">
      <c r="A1190" s="230">
        <v>1055</v>
      </c>
      <c r="B1190" s="229" t="s">
        <v>2266</v>
      </c>
      <c r="C1190" s="230">
        <v>44063</v>
      </c>
      <c r="D1190" s="230" t="s">
        <v>1896</v>
      </c>
      <c r="E1190" s="230">
        <v>1972</v>
      </c>
      <c r="F1190" s="230" t="s">
        <v>2122</v>
      </c>
      <c r="G1190" s="371" t="s">
        <v>2089</v>
      </c>
      <c r="H1190" s="230">
        <v>5</v>
      </c>
      <c r="I1190" s="230">
        <v>4</v>
      </c>
      <c r="J1190" s="230" t="s">
        <v>2122</v>
      </c>
      <c r="K1190" s="222">
        <v>6646.37</v>
      </c>
      <c r="L1190" s="222">
        <v>4164.84</v>
      </c>
      <c r="M1190" s="222">
        <v>2320850.3199999998</v>
      </c>
      <c r="N1190" s="222">
        <v>2320850.3199999998</v>
      </c>
      <c r="O1190" s="222">
        <v>0</v>
      </c>
      <c r="P1190" s="222">
        <v>0</v>
      </c>
      <c r="Q1190" s="222">
        <v>0</v>
      </c>
      <c r="R1190" s="372">
        <v>44927</v>
      </c>
      <c r="S1190" s="372">
        <v>45291</v>
      </c>
      <c r="U1190" s="373"/>
    </row>
    <row r="1191" spans="1:21" ht="20.25" x14ac:dyDescent="0.3">
      <c r="A1191" s="230">
        <v>1056</v>
      </c>
      <c r="B1191" s="229" t="s">
        <v>2267</v>
      </c>
      <c r="C1191" s="230">
        <v>44060</v>
      </c>
      <c r="D1191" s="230" t="s">
        <v>1896</v>
      </c>
      <c r="E1191" s="230">
        <v>1969</v>
      </c>
      <c r="F1191" s="230" t="s">
        <v>2122</v>
      </c>
      <c r="G1191" s="371" t="s">
        <v>2101</v>
      </c>
      <c r="H1191" s="230">
        <v>5</v>
      </c>
      <c r="I1191" s="230">
        <v>4</v>
      </c>
      <c r="J1191" s="230" t="s">
        <v>2122</v>
      </c>
      <c r="K1191" s="222">
        <v>3523</v>
      </c>
      <c r="L1191" s="222">
        <v>3344.16</v>
      </c>
      <c r="M1191" s="222">
        <v>2386012.79</v>
      </c>
      <c r="N1191" s="222">
        <v>2386012.79</v>
      </c>
      <c r="O1191" s="222">
        <v>0</v>
      </c>
      <c r="P1191" s="222">
        <v>0</v>
      </c>
      <c r="Q1191" s="222">
        <v>0</v>
      </c>
      <c r="R1191" s="372">
        <v>44927</v>
      </c>
      <c r="S1191" s="372">
        <v>45291</v>
      </c>
      <c r="U1191" s="373"/>
    </row>
    <row r="1192" spans="1:21" ht="20.25" x14ac:dyDescent="0.3">
      <c r="A1192" s="230">
        <v>1057</v>
      </c>
      <c r="B1192" s="229" t="s">
        <v>2268</v>
      </c>
      <c r="C1192" s="230">
        <v>44064</v>
      </c>
      <c r="D1192" s="230" t="s">
        <v>1896</v>
      </c>
      <c r="E1192" s="230">
        <v>1975</v>
      </c>
      <c r="F1192" s="230" t="s">
        <v>2122</v>
      </c>
      <c r="G1192" s="371" t="s">
        <v>2088</v>
      </c>
      <c r="H1192" s="230">
        <v>5</v>
      </c>
      <c r="I1192" s="230">
        <v>6</v>
      </c>
      <c r="J1192" s="230" t="s">
        <v>2122</v>
      </c>
      <c r="K1192" s="222">
        <v>7371.6</v>
      </c>
      <c r="L1192" s="222">
        <v>4720.63</v>
      </c>
      <c r="M1192" s="222">
        <v>3034548.41</v>
      </c>
      <c r="N1192" s="222">
        <v>3034548.41</v>
      </c>
      <c r="O1192" s="222">
        <v>0</v>
      </c>
      <c r="P1192" s="222">
        <v>0</v>
      </c>
      <c r="Q1192" s="222">
        <v>0</v>
      </c>
      <c r="R1192" s="372">
        <v>44927</v>
      </c>
      <c r="S1192" s="372">
        <v>45291</v>
      </c>
      <c r="U1192" s="373"/>
    </row>
    <row r="1193" spans="1:21" ht="20.25" x14ac:dyDescent="0.3">
      <c r="A1193" s="230">
        <v>1058</v>
      </c>
      <c r="B1193" s="229" t="s">
        <v>2526</v>
      </c>
      <c r="C1193" s="230">
        <v>44061</v>
      </c>
      <c r="D1193" s="230" t="s">
        <v>1896</v>
      </c>
      <c r="E1193" s="230">
        <v>1989</v>
      </c>
      <c r="F1193" s="230" t="s">
        <v>2122</v>
      </c>
      <c r="G1193" s="371" t="s">
        <v>2088</v>
      </c>
      <c r="H1193" s="230">
        <v>4</v>
      </c>
      <c r="I1193" s="230">
        <v>9</v>
      </c>
      <c r="J1193" s="230" t="s">
        <v>2122</v>
      </c>
      <c r="K1193" s="222">
        <v>6004</v>
      </c>
      <c r="L1193" s="222">
        <v>5792</v>
      </c>
      <c r="M1193" s="222">
        <v>1043491.9500000001</v>
      </c>
      <c r="N1193" s="222">
        <v>1043491.9500000001</v>
      </c>
      <c r="O1193" s="222">
        <v>0</v>
      </c>
      <c r="P1193" s="222">
        <v>0</v>
      </c>
      <c r="Q1193" s="222">
        <v>0</v>
      </c>
      <c r="R1193" s="372">
        <v>44927</v>
      </c>
      <c r="S1193" s="372">
        <v>45291</v>
      </c>
      <c r="U1193" s="373"/>
    </row>
    <row r="1194" spans="1:21" ht="20.25" x14ac:dyDescent="0.3">
      <c r="A1194" s="230">
        <v>1059</v>
      </c>
      <c r="B1194" s="229" t="s">
        <v>1894</v>
      </c>
      <c r="C1194" s="230">
        <v>44068</v>
      </c>
      <c r="D1194" s="230" t="s">
        <v>1896</v>
      </c>
      <c r="E1194" s="230">
        <v>1981</v>
      </c>
      <c r="F1194" s="230" t="s">
        <v>2122</v>
      </c>
      <c r="G1194" s="371" t="s">
        <v>2088</v>
      </c>
      <c r="H1194" s="230">
        <v>5</v>
      </c>
      <c r="I1194" s="230">
        <v>1</v>
      </c>
      <c r="J1194" s="230" t="s">
        <v>2122</v>
      </c>
      <c r="K1194" s="222">
        <v>4738.42</v>
      </c>
      <c r="L1194" s="222">
        <v>1315.6</v>
      </c>
      <c r="M1194" s="222">
        <v>1227537.44</v>
      </c>
      <c r="N1194" s="222">
        <v>1227537.44</v>
      </c>
      <c r="O1194" s="222">
        <v>0</v>
      </c>
      <c r="P1194" s="222">
        <v>0</v>
      </c>
      <c r="Q1194" s="222">
        <v>0</v>
      </c>
      <c r="R1194" s="372">
        <v>44927</v>
      </c>
      <c r="S1194" s="372">
        <v>45291</v>
      </c>
      <c r="U1194" s="373"/>
    </row>
    <row r="1195" spans="1:21" ht="20.25" x14ac:dyDescent="0.3">
      <c r="A1195" s="230">
        <v>1060</v>
      </c>
      <c r="B1195" s="229" t="s">
        <v>2575</v>
      </c>
      <c r="C1195" s="230">
        <v>44070</v>
      </c>
      <c r="D1195" s="230" t="s">
        <v>1897</v>
      </c>
      <c r="E1195" s="230">
        <v>1989</v>
      </c>
      <c r="F1195" s="230" t="s">
        <v>2122</v>
      </c>
      <c r="G1195" s="371" t="s">
        <v>2088</v>
      </c>
      <c r="H1195" s="230">
        <v>5</v>
      </c>
      <c r="I1195" s="230">
        <v>6</v>
      </c>
      <c r="J1195" s="230" t="s">
        <v>2122</v>
      </c>
      <c r="K1195" s="222">
        <v>6690.26</v>
      </c>
      <c r="L1195" s="222" t="s">
        <v>2122</v>
      </c>
      <c r="M1195" s="222">
        <v>1459527.96</v>
      </c>
      <c r="N1195" s="222">
        <v>1459527.96</v>
      </c>
      <c r="O1195" s="222">
        <v>0</v>
      </c>
      <c r="P1195" s="222">
        <v>0</v>
      </c>
      <c r="Q1195" s="222">
        <v>0</v>
      </c>
      <c r="R1195" s="372">
        <v>44927</v>
      </c>
      <c r="S1195" s="372">
        <v>45291</v>
      </c>
      <c r="U1195" s="373"/>
    </row>
    <row r="1196" spans="1:21" ht="20.25" x14ac:dyDescent="0.25">
      <c r="A1196" s="231" t="s">
        <v>22</v>
      </c>
      <c r="B1196" s="231"/>
      <c r="C1196" s="263" t="s">
        <v>172</v>
      </c>
      <c r="D1196" s="263" t="s">
        <v>172</v>
      </c>
      <c r="E1196" s="263" t="s">
        <v>172</v>
      </c>
      <c r="F1196" s="263" t="s">
        <v>172</v>
      </c>
      <c r="G1196" s="263" t="s">
        <v>172</v>
      </c>
      <c r="H1196" s="263" t="s">
        <v>172</v>
      </c>
      <c r="I1196" s="263" t="s">
        <v>172</v>
      </c>
      <c r="J1196" s="220">
        <v>0</v>
      </c>
      <c r="K1196" s="220">
        <v>37802.370000000003</v>
      </c>
      <c r="L1196" s="220">
        <v>20813.73</v>
      </c>
      <c r="M1196" s="220">
        <v>13157396.549999997</v>
      </c>
      <c r="N1196" s="220">
        <v>13157396.549999997</v>
      </c>
      <c r="O1196" s="220">
        <v>0</v>
      </c>
      <c r="P1196" s="220">
        <v>0</v>
      </c>
      <c r="Q1196" s="220">
        <v>0</v>
      </c>
      <c r="R1196" s="263" t="s">
        <v>172</v>
      </c>
      <c r="S1196" s="263" t="s">
        <v>172</v>
      </c>
      <c r="U1196" s="373"/>
    </row>
    <row r="1197" spans="1:21" ht="20.25" x14ac:dyDescent="0.3">
      <c r="A1197" s="404" t="s">
        <v>2530</v>
      </c>
      <c r="B1197" s="404"/>
      <c r="C1197" s="404"/>
      <c r="D1197" s="404"/>
      <c r="E1197" s="404"/>
      <c r="F1197" s="404"/>
      <c r="G1197" s="404"/>
      <c r="H1197" s="404"/>
      <c r="I1197" s="404"/>
      <c r="J1197" s="404"/>
      <c r="K1197" s="404"/>
      <c r="L1197" s="404"/>
      <c r="M1197" s="404"/>
      <c r="N1197" s="404"/>
      <c r="O1197" s="404"/>
      <c r="P1197" s="404"/>
      <c r="Q1197" s="404"/>
      <c r="R1197" s="404"/>
      <c r="S1197" s="404"/>
      <c r="U1197" s="373"/>
    </row>
    <row r="1198" spans="1:21" ht="20.25" x14ac:dyDescent="0.3">
      <c r="A1198" s="230">
        <v>1061</v>
      </c>
      <c r="B1198" s="225" t="s">
        <v>2269</v>
      </c>
      <c r="C1198" s="230">
        <v>55823</v>
      </c>
      <c r="D1198" s="230" t="s">
        <v>1896</v>
      </c>
      <c r="E1198" s="230">
        <v>1962</v>
      </c>
      <c r="F1198" s="230" t="s">
        <v>2122</v>
      </c>
      <c r="G1198" s="371" t="s">
        <v>2101</v>
      </c>
      <c r="H1198" s="230">
        <v>4</v>
      </c>
      <c r="I1198" s="230">
        <v>3</v>
      </c>
      <c r="J1198" s="230" t="s">
        <v>2122</v>
      </c>
      <c r="K1198" s="222">
        <v>2998</v>
      </c>
      <c r="L1198" s="222">
        <v>1694</v>
      </c>
      <c r="M1198" s="222">
        <v>40254.519999999997</v>
      </c>
      <c r="N1198" s="222">
        <v>40254.519999999997</v>
      </c>
      <c r="O1198" s="222">
        <v>0</v>
      </c>
      <c r="P1198" s="222">
        <v>0</v>
      </c>
      <c r="Q1198" s="222">
        <v>0</v>
      </c>
      <c r="R1198" s="372">
        <v>44927</v>
      </c>
      <c r="S1198" s="372">
        <v>45291</v>
      </c>
      <c r="U1198" s="373"/>
    </row>
    <row r="1199" spans="1:21" ht="20.25" x14ac:dyDescent="0.25">
      <c r="A1199" s="231" t="s">
        <v>22</v>
      </c>
      <c r="B1199" s="231"/>
      <c r="C1199" s="263" t="s">
        <v>172</v>
      </c>
      <c r="D1199" s="263" t="s">
        <v>172</v>
      </c>
      <c r="E1199" s="263" t="s">
        <v>172</v>
      </c>
      <c r="F1199" s="263" t="s">
        <v>172</v>
      </c>
      <c r="G1199" s="263" t="s">
        <v>172</v>
      </c>
      <c r="H1199" s="263" t="s">
        <v>172</v>
      </c>
      <c r="I1199" s="263" t="s">
        <v>172</v>
      </c>
      <c r="J1199" s="220">
        <v>0</v>
      </c>
      <c r="K1199" s="220">
        <v>2998</v>
      </c>
      <c r="L1199" s="220">
        <v>1694</v>
      </c>
      <c r="M1199" s="220">
        <v>40254.519999999997</v>
      </c>
      <c r="N1199" s="220">
        <v>40254.519999999997</v>
      </c>
      <c r="O1199" s="220">
        <v>0</v>
      </c>
      <c r="P1199" s="220">
        <v>0</v>
      </c>
      <c r="Q1199" s="220">
        <v>0</v>
      </c>
      <c r="R1199" s="263" t="s">
        <v>172</v>
      </c>
      <c r="S1199" s="263" t="s">
        <v>172</v>
      </c>
      <c r="U1199" s="373"/>
    </row>
    <row r="1200" spans="1:21" ht="20.25" x14ac:dyDescent="0.3">
      <c r="A1200" s="404" t="s">
        <v>2531</v>
      </c>
      <c r="B1200" s="404"/>
      <c r="C1200" s="404"/>
      <c r="D1200" s="404"/>
      <c r="E1200" s="404"/>
      <c r="F1200" s="404"/>
      <c r="G1200" s="404"/>
      <c r="H1200" s="404"/>
      <c r="I1200" s="404"/>
      <c r="J1200" s="404"/>
      <c r="K1200" s="404"/>
      <c r="L1200" s="404"/>
      <c r="M1200" s="404"/>
      <c r="N1200" s="404"/>
      <c r="O1200" s="404"/>
      <c r="P1200" s="404"/>
      <c r="Q1200" s="404"/>
      <c r="R1200" s="404"/>
      <c r="S1200" s="404"/>
      <c r="U1200" s="373"/>
    </row>
    <row r="1201" spans="1:21" ht="20.25" x14ac:dyDescent="0.3">
      <c r="A1201" s="230">
        <v>1062</v>
      </c>
      <c r="B1201" s="225" t="s">
        <v>3398</v>
      </c>
      <c r="C1201" s="230">
        <v>44121</v>
      </c>
      <c r="D1201" s="230" t="s">
        <v>1896</v>
      </c>
      <c r="E1201" s="230">
        <v>1973</v>
      </c>
      <c r="F1201" s="230" t="s">
        <v>2122</v>
      </c>
      <c r="G1201" s="371" t="s">
        <v>2088</v>
      </c>
      <c r="H1201" s="230">
        <v>5</v>
      </c>
      <c r="I1201" s="230">
        <v>4</v>
      </c>
      <c r="J1201" s="230" t="s">
        <v>2122</v>
      </c>
      <c r="K1201" s="222">
        <v>4590.6499999999996</v>
      </c>
      <c r="L1201" s="222">
        <v>3656.6</v>
      </c>
      <c r="M1201" s="222">
        <v>4271063.2</v>
      </c>
      <c r="N1201" s="222">
        <v>4271063.2</v>
      </c>
      <c r="O1201" s="222">
        <v>0</v>
      </c>
      <c r="P1201" s="222">
        <v>0</v>
      </c>
      <c r="Q1201" s="222">
        <v>0</v>
      </c>
      <c r="R1201" s="372">
        <v>44927</v>
      </c>
      <c r="S1201" s="372">
        <v>45291</v>
      </c>
      <c r="U1201" s="373"/>
    </row>
    <row r="1202" spans="1:21" ht="20.25" x14ac:dyDescent="0.3">
      <c r="A1202" s="230">
        <v>1063</v>
      </c>
      <c r="B1202" s="225" t="s">
        <v>3399</v>
      </c>
      <c r="C1202" s="230">
        <v>44120</v>
      </c>
      <c r="D1202" s="230" t="s">
        <v>1896</v>
      </c>
      <c r="E1202" s="230">
        <v>1969</v>
      </c>
      <c r="F1202" s="230" t="s">
        <v>2122</v>
      </c>
      <c r="G1202" s="371" t="s">
        <v>2088</v>
      </c>
      <c r="H1202" s="230">
        <v>5</v>
      </c>
      <c r="I1202" s="230">
        <v>4</v>
      </c>
      <c r="J1202" s="230" t="s">
        <v>2122</v>
      </c>
      <c r="K1202" s="222">
        <v>4555.84</v>
      </c>
      <c r="L1202" s="222">
        <v>3556.1</v>
      </c>
      <c r="M1202" s="222">
        <v>4312925.7699999996</v>
      </c>
      <c r="N1202" s="222">
        <v>4312925.7699999996</v>
      </c>
      <c r="O1202" s="222">
        <v>0</v>
      </c>
      <c r="P1202" s="222">
        <v>0</v>
      </c>
      <c r="Q1202" s="222">
        <v>0</v>
      </c>
      <c r="R1202" s="372">
        <v>44927</v>
      </c>
      <c r="S1202" s="372">
        <v>45291</v>
      </c>
      <c r="U1202" s="373"/>
    </row>
    <row r="1203" spans="1:21" ht="20.25" x14ac:dyDescent="0.25">
      <c r="A1203" s="231" t="s">
        <v>22</v>
      </c>
      <c r="B1203" s="231"/>
      <c r="C1203" s="263" t="s">
        <v>172</v>
      </c>
      <c r="D1203" s="263" t="s">
        <v>172</v>
      </c>
      <c r="E1203" s="263" t="s">
        <v>172</v>
      </c>
      <c r="F1203" s="263" t="s">
        <v>172</v>
      </c>
      <c r="G1203" s="263" t="s">
        <v>172</v>
      </c>
      <c r="H1203" s="263" t="s">
        <v>172</v>
      </c>
      <c r="I1203" s="263" t="s">
        <v>172</v>
      </c>
      <c r="J1203" s="220">
        <v>0</v>
      </c>
      <c r="K1203" s="220">
        <v>9146.49</v>
      </c>
      <c r="L1203" s="220">
        <v>7212.7</v>
      </c>
      <c r="M1203" s="220">
        <v>8583988.9699999988</v>
      </c>
      <c r="N1203" s="220">
        <v>8583988.9699999988</v>
      </c>
      <c r="O1203" s="220">
        <v>0</v>
      </c>
      <c r="P1203" s="220">
        <v>0</v>
      </c>
      <c r="Q1203" s="220">
        <v>0</v>
      </c>
      <c r="R1203" s="263" t="s">
        <v>172</v>
      </c>
      <c r="S1203" s="263" t="s">
        <v>172</v>
      </c>
      <c r="U1203" s="373"/>
    </row>
    <row r="1204" spans="1:21" ht="20.25" x14ac:dyDescent="0.3">
      <c r="A1204" s="404" t="s">
        <v>2532</v>
      </c>
      <c r="B1204" s="404"/>
      <c r="C1204" s="404"/>
      <c r="D1204" s="404"/>
      <c r="E1204" s="404"/>
      <c r="F1204" s="404"/>
      <c r="G1204" s="404"/>
      <c r="H1204" s="404"/>
      <c r="I1204" s="404"/>
      <c r="J1204" s="404"/>
      <c r="K1204" s="404"/>
      <c r="L1204" s="404"/>
      <c r="M1204" s="404"/>
      <c r="N1204" s="404"/>
      <c r="O1204" s="404"/>
      <c r="P1204" s="404"/>
      <c r="Q1204" s="404"/>
      <c r="R1204" s="404"/>
      <c r="S1204" s="404"/>
      <c r="U1204" s="373"/>
    </row>
    <row r="1205" spans="1:21" ht="20.25" x14ac:dyDescent="0.3">
      <c r="A1205" s="230">
        <v>1064</v>
      </c>
      <c r="B1205" s="225" t="s">
        <v>726</v>
      </c>
      <c r="C1205" s="230">
        <v>44137</v>
      </c>
      <c r="D1205" s="230" t="s">
        <v>1896</v>
      </c>
      <c r="E1205" s="230">
        <v>1972</v>
      </c>
      <c r="F1205" s="230" t="s">
        <v>2122</v>
      </c>
      <c r="G1205" s="371" t="s">
        <v>2088</v>
      </c>
      <c r="H1205" s="230">
        <v>2</v>
      </c>
      <c r="I1205" s="230">
        <v>2</v>
      </c>
      <c r="J1205" s="230" t="s">
        <v>2122</v>
      </c>
      <c r="K1205" s="222">
        <v>835.05</v>
      </c>
      <c r="L1205" s="222">
        <v>617.13</v>
      </c>
      <c r="M1205" s="222">
        <v>1300839.7500000002</v>
      </c>
      <c r="N1205" s="222">
        <v>1300839.7500000002</v>
      </c>
      <c r="O1205" s="222">
        <v>0</v>
      </c>
      <c r="P1205" s="222">
        <v>0</v>
      </c>
      <c r="Q1205" s="222">
        <v>0</v>
      </c>
      <c r="R1205" s="372">
        <v>44927</v>
      </c>
      <c r="S1205" s="372">
        <v>45291</v>
      </c>
      <c r="U1205" s="373"/>
    </row>
    <row r="1206" spans="1:21" ht="20.25" x14ac:dyDescent="0.25">
      <c r="A1206" s="231" t="s">
        <v>22</v>
      </c>
      <c r="B1206" s="231"/>
      <c r="C1206" s="263" t="s">
        <v>172</v>
      </c>
      <c r="D1206" s="263" t="s">
        <v>172</v>
      </c>
      <c r="E1206" s="263" t="s">
        <v>172</v>
      </c>
      <c r="F1206" s="263" t="s">
        <v>172</v>
      </c>
      <c r="G1206" s="263" t="s">
        <v>172</v>
      </c>
      <c r="H1206" s="263" t="s">
        <v>172</v>
      </c>
      <c r="I1206" s="263" t="s">
        <v>172</v>
      </c>
      <c r="J1206" s="220">
        <v>0</v>
      </c>
      <c r="K1206" s="220">
        <v>835.05</v>
      </c>
      <c r="L1206" s="220">
        <v>617.13</v>
      </c>
      <c r="M1206" s="220">
        <v>1300839.7500000002</v>
      </c>
      <c r="N1206" s="220">
        <v>1300839.7500000002</v>
      </c>
      <c r="O1206" s="220">
        <v>0</v>
      </c>
      <c r="P1206" s="220">
        <v>0</v>
      </c>
      <c r="Q1206" s="220">
        <v>0</v>
      </c>
      <c r="R1206" s="263" t="s">
        <v>172</v>
      </c>
      <c r="S1206" s="263" t="s">
        <v>172</v>
      </c>
      <c r="U1206" s="373"/>
    </row>
    <row r="1207" spans="1:21" ht="20.25" x14ac:dyDescent="0.25">
      <c r="A1207" s="272" t="s">
        <v>34</v>
      </c>
      <c r="B1207" s="272"/>
      <c r="C1207" s="263" t="s">
        <v>172</v>
      </c>
      <c r="D1207" s="263" t="s">
        <v>172</v>
      </c>
      <c r="E1207" s="263" t="s">
        <v>172</v>
      </c>
      <c r="F1207" s="263" t="s">
        <v>172</v>
      </c>
      <c r="G1207" s="263" t="s">
        <v>172</v>
      </c>
      <c r="H1207" s="263" t="s">
        <v>172</v>
      </c>
      <c r="I1207" s="263" t="s">
        <v>172</v>
      </c>
      <c r="J1207" s="220">
        <v>0</v>
      </c>
      <c r="K1207" s="220">
        <v>53371.280000000006</v>
      </c>
      <c r="L1207" s="220">
        <v>32922.449999999997</v>
      </c>
      <c r="M1207" s="220">
        <v>27850809.189999994</v>
      </c>
      <c r="N1207" s="220">
        <v>27850809.189999994</v>
      </c>
      <c r="O1207" s="220">
        <v>0</v>
      </c>
      <c r="P1207" s="220">
        <v>0</v>
      </c>
      <c r="Q1207" s="220">
        <v>0</v>
      </c>
      <c r="R1207" s="263" t="s">
        <v>172</v>
      </c>
      <c r="S1207" s="263" t="s">
        <v>172</v>
      </c>
      <c r="U1207" s="373"/>
    </row>
    <row r="1208" spans="1:21" ht="20.25" x14ac:dyDescent="0.3">
      <c r="A1208" s="404" t="s">
        <v>2506</v>
      </c>
      <c r="B1208" s="404"/>
      <c r="C1208" s="404"/>
      <c r="D1208" s="404"/>
      <c r="E1208" s="404"/>
      <c r="F1208" s="404"/>
      <c r="G1208" s="404"/>
      <c r="H1208" s="404"/>
      <c r="I1208" s="404"/>
      <c r="J1208" s="404"/>
      <c r="K1208" s="404"/>
      <c r="L1208" s="404"/>
      <c r="M1208" s="404"/>
      <c r="N1208" s="404"/>
      <c r="O1208" s="404"/>
      <c r="P1208" s="404"/>
      <c r="Q1208" s="404"/>
      <c r="R1208" s="404"/>
      <c r="S1208" s="404"/>
      <c r="U1208" s="373"/>
    </row>
    <row r="1209" spans="1:21" ht="20.25" x14ac:dyDescent="0.3">
      <c r="A1209" s="404" t="s">
        <v>2507</v>
      </c>
      <c r="B1209" s="404"/>
      <c r="C1209" s="404"/>
      <c r="D1209" s="404"/>
      <c r="E1209" s="404"/>
      <c r="F1209" s="404"/>
      <c r="G1209" s="404"/>
      <c r="H1209" s="404"/>
      <c r="I1209" s="404"/>
      <c r="J1209" s="404"/>
      <c r="K1209" s="404"/>
      <c r="L1209" s="404"/>
      <c r="M1209" s="404"/>
      <c r="N1209" s="404"/>
      <c r="O1209" s="404"/>
      <c r="P1209" s="404"/>
      <c r="Q1209" s="404"/>
      <c r="R1209" s="404"/>
      <c r="S1209" s="404"/>
      <c r="U1209" s="373"/>
    </row>
    <row r="1210" spans="1:21" ht="20.25" x14ac:dyDescent="0.3">
      <c r="A1210" s="230">
        <v>1065</v>
      </c>
      <c r="B1210" s="225" t="s">
        <v>727</v>
      </c>
      <c r="C1210" s="230">
        <v>44148</v>
      </c>
      <c r="D1210" s="230" t="s">
        <v>1896</v>
      </c>
      <c r="E1210" s="230">
        <v>1973</v>
      </c>
      <c r="F1210" s="230" t="s">
        <v>2122</v>
      </c>
      <c r="G1210" s="371" t="s">
        <v>2094</v>
      </c>
      <c r="H1210" s="230">
        <v>2</v>
      </c>
      <c r="I1210" s="230">
        <v>2</v>
      </c>
      <c r="J1210" s="230" t="s">
        <v>2122</v>
      </c>
      <c r="K1210" s="222">
        <v>563.29999999999995</v>
      </c>
      <c r="L1210" s="222">
        <v>514.9</v>
      </c>
      <c r="M1210" s="222">
        <v>693976.29</v>
      </c>
      <c r="N1210" s="222">
        <v>693976.29</v>
      </c>
      <c r="O1210" s="222">
        <v>0</v>
      </c>
      <c r="P1210" s="222">
        <v>0</v>
      </c>
      <c r="Q1210" s="222">
        <v>0</v>
      </c>
      <c r="R1210" s="372">
        <v>44927</v>
      </c>
      <c r="S1210" s="372">
        <v>45291</v>
      </c>
      <c r="U1210" s="373"/>
    </row>
    <row r="1211" spans="1:21" ht="20.25" x14ac:dyDescent="0.3">
      <c r="A1211" s="230">
        <v>1066</v>
      </c>
      <c r="B1211" s="225" t="s">
        <v>728</v>
      </c>
      <c r="C1211" s="230">
        <v>44149</v>
      </c>
      <c r="D1211" s="230" t="s">
        <v>1896</v>
      </c>
      <c r="E1211" s="230">
        <v>1973</v>
      </c>
      <c r="F1211" s="230" t="s">
        <v>2122</v>
      </c>
      <c r="G1211" s="371" t="s">
        <v>2094</v>
      </c>
      <c r="H1211" s="230">
        <v>2</v>
      </c>
      <c r="I1211" s="230">
        <v>2</v>
      </c>
      <c r="J1211" s="230" t="s">
        <v>2122</v>
      </c>
      <c r="K1211" s="222">
        <v>376</v>
      </c>
      <c r="L1211" s="222">
        <v>376</v>
      </c>
      <c r="M1211" s="222">
        <v>831685.21</v>
      </c>
      <c r="N1211" s="222">
        <v>831685.21</v>
      </c>
      <c r="O1211" s="222">
        <v>0</v>
      </c>
      <c r="P1211" s="222">
        <v>0</v>
      </c>
      <c r="Q1211" s="222">
        <v>0</v>
      </c>
      <c r="R1211" s="372">
        <v>44927</v>
      </c>
      <c r="S1211" s="372">
        <v>45291</v>
      </c>
      <c r="U1211" s="373"/>
    </row>
    <row r="1212" spans="1:21" ht="20.25" x14ac:dyDescent="0.3">
      <c r="A1212" s="230">
        <v>1067</v>
      </c>
      <c r="B1212" s="229" t="s">
        <v>729</v>
      </c>
      <c r="C1212" s="230">
        <v>44150</v>
      </c>
      <c r="D1212" s="230" t="s">
        <v>1896</v>
      </c>
      <c r="E1212" s="230">
        <v>1973</v>
      </c>
      <c r="F1212" s="230" t="s">
        <v>2122</v>
      </c>
      <c r="G1212" s="371" t="s">
        <v>2094</v>
      </c>
      <c r="H1212" s="230">
        <v>2</v>
      </c>
      <c r="I1212" s="230">
        <v>2</v>
      </c>
      <c r="J1212" s="230" t="s">
        <v>2122</v>
      </c>
      <c r="K1212" s="222">
        <v>433.4</v>
      </c>
      <c r="L1212" s="222">
        <v>384</v>
      </c>
      <c r="M1212" s="222">
        <v>523337.37999999995</v>
      </c>
      <c r="N1212" s="222">
        <v>523337.37999999995</v>
      </c>
      <c r="O1212" s="222">
        <v>0</v>
      </c>
      <c r="P1212" s="222">
        <v>0</v>
      </c>
      <c r="Q1212" s="222">
        <v>0</v>
      </c>
      <c r="R1212" s="372">
        <v>44927</v>
      </c>
      <c r="S1212" s="372">
        <v>45291</v>
      </c>
      <c r="U1212" s="373"/>
    </row>
    <row r="1213" spans="1:21" ht="20.25" x14ac:dyDescent="0.3">
      <c r="A1213" s="230">
        <v>1068</v>
      </c>
      <c r="B1213" s="229" t="s">
        <v>730</v>
      </c>
      <c r="C1213" s="230">
        <v>44154</v>
      </c>
      <c r="D1213" s="230" t="s">
        <v>1896</v>
      </c>
      <c r="E1213" s="230">
        <v>1974</v>
      </c>
      <c r="F1213" s="230" t="s">
        <v>2122</v>
      </c>
      <c r="G1213" s="371" t="s">
        <v>2094</v>
      </c>
      <c r="H1213" s="230">
        <v>2</v>
      </c>
      <c r="I1213" s="230">
        <v>2</v>
      </c>
      <c r="J1213" s="230" t="s">
        <v>2122</v>
      </c>
      <c r="K1213" s="222">
        <v>544.20000000000005</v>
      </c>
      <c r="L1213" s="222">
        <v>495.7</v>
      </c>
      <c r="M1213" s="222">
        <v>1061481.7</v>
      </c>
      <c r="N1213" s="222">
        <v>1061481.7</v>
      </c>
      <c r="O1213" s="222">
        <v>0</v>
      </c>
      <c r="P1213" s="222">
        <v>0</v>
      </c>
      <c r="Q1213" s="222">
        <v>0</v>
      </c>
      <c r="R1213" s="372">
        <v>44927</v>
      </c>
      <c r="S1213" s="372">
        <v>45291</v>
      </c>
      <c r="U1213" s="373"/>
    </row>
    <row r="1214" spans="1:21" ht="20.25" x14ac:dyDescent="0.3">
      <c r="A1214" s="230">
        <v>1069</v>
      </c>
      <c r="B1214" s="229" t="s">
        <v>731</v>
      </c>
      <c r="C1214" s="230">
        <v>44155</v>
      </c>
      <c r="D1214" s="230" t="s">
        <v>1896</v>
      </c>
      <c r="E1214" s="230">
        <v>1973</v>
      </c>
      <c r="F1214" s="230" t="s">
        <v>2122</v>
      </c>
      <c r="G1214" s="371" t="s">
        <v>2094</v>
      </c>
      <c r="H1214" s="230">
        <v>2</v>
      </c>
      <c r="I1214" s="230">
        <v>2</v>
      </c>
      <c r="J1214" s="230" t="s">
        <v>2122</v>
      </c>
      <c r="K1214" s="222">
        <v>542.79999999999995</v>
      </c>
      <c r="L1214" s="222">
        <v>499</v>
      </c>
      <c r="M1214" s="222">
        <v>1068063.81</v>
      </c>
      <c r="N1214" s="222">
        <v>1068063.81</v>
      </c>
      <c r="O1214" s="222">
        <v>0</v>
      </c>
      <c r="P1214" s="222">
        <v>0</v>
      </c>
      <c r="Q1214" s="222">
        <v>0</v>
      </c>
      <c r="R1214" s="372">
        <v>44927</v>
      </c>
      <c r="S1214" s="372">
        <v>45291</v>
      </c>
      <c r="U1214" s="373"/>
    </row>
    <row r="1215" spans="1:21" ht="20.25" x14ac:dyDescent="0.3">
      <c r="A1215" s="230">
        <v>1070</v>
      </c>
      <c r="B1215" s="229" t="s">
        <v>732</v>
      </c>
      <c r="C1215" s="230">
        <v>44186</v>
      </c>
      <c r="D1215" s="230" t="s">
        <v>1896</v>
      </c>
      <c r="E1215" s="230">
        <v>1971</v>
      </c>
      <c r="F1215" s="230" t="s">
        <v>2122</v>
      </c>
      <c r="G1215" s="371" t="s">
        <v>2094</v>
      </c>
      <c r="H1215" s="230">
        <v>2</v>
      </c>
      <c r="I1215" s="230">
        <v>2</v>
      </c>
      <c r="J1215" s="230" t="s">
        <v>2122</v>
      </c>
      <c r="K1215" s="222">
        <v>420.9</v>
      </c>
      <c r="L1215" s="222">
        <v>369.6</v>
      </c>
      <c r="M1215" s="222">
        <v>466194.74999999994</v>
      </c>
      <c r="N1215" s="222">
        <v>466194.74999999994</v>
      </c>
      <c r="O1215" s="222">
        <v>0</v>
      </c>
      <c r="P1215" s="222">
        <v>0</v>
      </c>
      <c r="Q1215" s="222">
        <v>0</v>
      </c>
      <c r="R1215" s="372">
        <v>44927</v>
      </c>
      <c r="S1215" s="372">
        <v>45291</v>
      </c>
      <c r="U1215" s="373"/>
    </row>
    <row r="1216" spans="1:21" ht="20.25" x14ac:dyDescent="0.3">
      <c r="A1216" s="230">
        <v>1071</v>
      </c>
      <c r="B1216" s="229" t="s">
        <v>733</v>
      </c>
      <c r="C1216" s="230">
        <v>44189</v>
      </c>
      <c r="D1216" s="230" t="s">
        <v>1896</v>
      </c>
      <c r="E1216" s="230">
        <v>1973</v>
      </c>
      <c r="F1216" s="230" t="s">
        <v>2122</v>
      </c>
      <c r="G1216" s="371" t="s">
        <v>2094</v>
      </c>
      <c r="H1216" s="230">
        <v>2</v>
      </c>
      <c r="I1216" s="230">
        <v>2</v>
      </c>
      <c r="J1216" s="230" t="s">
        <v>2122</v>
      </c>
      <c r="K1216" s="222">
        <v>413.9</v>
      </c>
      <c r="L1216" s="222">
        <v>366.3</v>
      </c>
      <c r="M1216" s="222">
        <v>463646.22999999992</v>
      </c>
      <c r="N1216" s="222">
        <v>463646.22999999992</v>
      </c>
      <c r="O1216" s="222">
        <v>0</v>
      </c>
      <c r="P1216" s="222">
        <v>0</v>
      </c>
      <c r="Q1216" s="222">
        <v>0</v>
      </c>
      <c r="R1216" s="372">
        <v>44927</v>
      </c>
      <c r="S1216" s="372">
        <v>45291</v>
      </c>
      <c r="U1216" s="373"/>
    </row>
    <row r="1217" spans="1:21" ht="20.25" x14ac:dyDescent="0.25">
      <c r="A1217" s="231" t="s">
        <v>22</v>
      </c>
      <c r="B1217" s="231"/>
      <c r="C1217" s="263" t="s">
        <v>172</v>
      </c>
      <c r="D1217" s="263" t="s">
        <v>172</v>
      </c>
      <c r="E1217" s="263" t="s">
        <v>172</v>
      </c>
      <c r="F1217" s="263" t="s">
        <v>172</v>
      </c>
      <c r="G1217" s="263" t="s">
        <v>172</v>
      </c>
      <c r="H1217" s="263" t="s">
        <v>172</v>
      </c>
      <c r="I1217" s="263" t="s">
        <v>172</v>
      </c>
      <c r="J1217" s="220">
        <v>0</v>
      </c>
      <c r="K1217" s="220">
        <v>3294.5</v>
      </c>
      <c r="L1217" s="220">
        <v>3005.5000000000005</v>
      </c>
      <c r="M1217" s="220">
        <v>5108385.3699999992</v>
      </c>
      <c r="N1217" s="220">
        <v>5108385.3699999992</v>
      </c>
      <c r="O1217" s="220">
        <v>0</v>
      </c>
      <c r="P1217" s="220">
        <v>0</v>
      </c>
      <c r="Q1217" s="220">
        <v>0</v>
      </c>
      <c r="R1217" s="263" t="s">
        <v>172</v>
      </c>
      <c r="S1217" s="263" t="s">
        <v>172</v>
      </c>
      <c r="U1217" s="373"/>
    </row>
    <row r="1218" spans="1:21" ht="20.25" x14ac:dyDescent="0.25">
      <c r="A1218" s="272" t="s">
        <v>34</v>
      </c>
      <c r="B1218" s="272"/>
      <c r="C1218" s="263" t="s">
        <v>172</v>
      </c>
      <c r="D1218" s="263" t="s">
        <v>172</v>
      </c>
      <c r="E1218" s="263" t="s">
        <v>172</v>
      </c>
      <c r="F1218" s="263" t="s">
        <v>172</v>
      </c>
      <c r="G1218" s="263" t="s">
        <v>172</v>
      </c>
      <c r="H1218" s="263" t="s">
        <v>172</v>
      </c>
      <c r="I1218" s="263" t="s">
        <v>172</v>
      </c>
      <c r="J1218" s="220">
        <v>0</v>
      </c>
      <c r="K1218" s="220">
        <v>3294.5</v>
      </c>
      <c r="L1218" s="220">
        <v>3005.5000000000005</v>
      </c>
      <c r="M1218" s="220">
        <v>5108385.3699999992</v>
      </c>
      <c r="N1218" s="220">
        <v>5108385.3699999992</v>
      </c>
      <c r="O1218" s="220">
        <v>0</v>
      </c>
      <c r="P1218" s="220">
        <v>0</v>
      </c>
      <c r="Q1218" s="220">
        <v>0</v>
      </c>
      <c r="R1218" s="263" t="s">
        <v>172</v>
      </c>
      <c r="S1218" s="263" t="s">
        <v>172</v>
      </c>
      <c r="U1218" s="373"/>
    </row>
    <row r="1219" spans="1:21" ht="20.25" x14ac:dyDescent="0.3">
      <c r="A1219" s="404" t="s">
        <v>2508</v>
      </c>
      <c r="B1219" s="404"/>
      <c r="C1219" s="404"/>
      <c r="D1219" s="404"/>
      <c r="E1219" s="404"/>
      <c r="F1219" s="404"/>
      <c r="G1219" s="404"/>
      <c r="H1219" s="404"/>
      <c r="I1219" s="404"/>
      <c r="J1219" s="404"/>
      <c r="K1219" s="404"/>
      <c r="L1219" s="404"/>
      <c r="M1219" s="404"/>
      <c r="N1219" s="404"/>
      <c r="O1219" s="404"/>
      <c r="P1219" s="404"/>
      <c r="Q1219" s="404"/>
      <c r="R1219" s="404"/>
      <c r="S1219" s="404"/>
      <c r="U1219" s="373"/>
    </row>
    <row r="1220" spans="1:21" ht="20.25" x14ac:dyDescent="0.3">
      <c r="A1220" s="404" t="s">
        <v>2509</v>
      </c>
      <c r="B1220" s="404"/>
      <c r="C1220" s="404"/>
      <c r="D1220" s="404"/>
      <c r="E1220" s="404"/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U1220" s="373"/>
    </row>
    <row r="1221" spans="1:21" ht="20.25" x14ac:dyDescent="0.3">
      <c r="A1221" s="230">
        <v>1072</v>
      </c>
      <c r="B1221" s="229" t="s">
        <v>1137</v>
      </c>
      <c r="C1221" s="230">
        <v>44637</v>
      </c>
      <c r="D1221" s="230" t="s">
        <v>1896</v>
      </c>
      <c r="E1221" s="230">
        <v>1981</v>
      </c>
      <c r="F1221" s="230" t="s">
        <v>2122</v>
      </c>
      <c r="G1221" s="371" t="s">
        <v>2089</v>
      </c>
      <c r="H1221" s="230">
        <v>5</v>
      </c>
      <c r="I1221" s="230">
        <v>1</v>
      </c>
      <c r="J1221" s="230" t="s">
        <v>2122</v>
      </c>
      <c r="K1221" s="222">
        <v>958.7</v>
      </c>
      <c r="L1221" s="222">
        <v>862.3</v>
      </c>
      <c r="M1221" s="222">
        <v>42108</v>
      </c>
      <c r="N1221" s="222">
        <v>42108</v>
      </c>
      <c r="O1221" s="222">
        <v>0</v>
      </c>
      <c r="P1221" s="222">
        <v>0</v>
      </c>
      <c r="Q1221" s="222">
        <v>0</v>
      </c>
      <c r="R1221" s="372">
        <v>44927</v>
      </c>
      <c r="S1221" s="372">
        <v>45291</v>
      </c>
      <c r="U1221" s="373"/>
    </row>
    <row r="1222" spans="1:21" ht="20.25" x14ac:dyDescent="0.25">
      <c r="A1222" s="230" t="s">
        <v>22</v>
      </c>
      <c r="B1222" s="229"/>
      <c r="C1222" s="230" t="s">
        <v>172</v>
      </c>
      <c r="D1222" s="230" t="s">
        <v>172</v>
      </c>
      <c r="E1222" s="230" t="s">
        <v>172</v>
      </c>
      <c r="F1222" s="230" t="s">
        <v>172</v>
      </c>
      <c r="G1222" s="230" t="s">
        <v>172</v>
      </c>
      <c r="H1222" s="230" t="s">
        <v>172</v>
      </c>
      <c r="I1222" s="230" t="s">
        <v>172</v>
      </c>
      <c r="J1222" s="220">
        <v>0</v>
      </c>
      <c r="K1222" s="220">
        <v>958.7</v>
      </c>
      <c r="L1222" s="220">
        <v>862.3</v>
      </c>
      <c r="M1222" s="220">
        <v>42108</v>
      </c>
      <c r="N1222" s="220">
        <v>42108</v>
      </c>
      <c r="O1222" s="220">
        <v>0</v>
      </c>
      <c r="P1222" s="220">
        <v>0</v>
      </c>
      <c r="Q1222" s="220">
        <v>0</v>
      </c>
      <c r="R1222" s="263" t="s">
        <v>172</v>
      </c>
      <c r="S1222" s="263" t="s">
        <v>172</v>
      </c>
      <c r="U1222" s="373"/>
    </row>
    <row r="1223" spans="1:21" ht="20.25" x14ac:dyDescent="0.3">
      <c r="A1223" s="404" t="s">
        <v>2510</v>
      </c>
      <c r="B1223" s="404"/>
      <c r="C1223" s="404"/>
      <c r="D1223" s="404"/>
      <c r="E1223" s="404"/>
      <c r="F1223" s="404"/>
      <c r="G1223" s="404"/>
      <c r="H1223" s="404"/>
      <c r="I1223" s="404"/>
      <c r="J1223" s="404"/>
      <c r="K1223" s="404"/>
      <c r="L1223" s="404"/>
      <c r="M1223" s="404"/>
      <c r="N1223" s="404"/>
      <c r="O1223" s="404"/>
      <c r="P1223" s="404"/>
      <c r="Q1223" s="404"/>
      <c r="R1223" s="404"/>
      <c r="S1223" s="404"/>
      <c r="U1223" s="373"/>
    </row>
    <row r="1224" spans="1:21" ht="20.25" x14ac:dyDescent="0.3">
      <c r="A1224" s="230">
        <v>1073</v>
      </c>
      <c r="B1224" s="229" t="s">
        <v>734</v>
      </c>
      <c r="C1224" s="230">
        <v>44305</v>
      </c>
      <c r="D1224" s="230" t="s">
        <v>1896</v>
      </c>
      <c r="E1224" s="230">
        <v>1981</v>
      </c>
      <c r="F1224" s="230">
        <v>2019</v>
      </c>
      <c r="G1224" s="371" t="s">
        <v>2088</v>
      </c>
      <c r="H1224" s="230">
        <v>9</v>
      </c>
      <c r="I1224" s="230">
        <v>1</v>
      </c>
      <c r="J1224" s="230" t="s">
        <v>2122</v>
      </c>
      <c r="K1224" s="222">
        <v>3303.2</v>
      </c>
      <c r="L1224" s="222">
        <v>2406.8000000000002</v>
      </c>
      <c r="M1224" s="222">
        <v>2300674.2199999997</v>
      </c>
      <c r="N1224" s="222">
        <v>2300674.2199999997</v>
      </c>
      <c r="O1224" s="222">
        <v>0</v>
      </c>
      <c r="P1224" s="222">
        <v>0</v>
      </c>
      <c r="Q1224" s="222">
        <v>0</v>
      </c>
      <c r="R1224" s="372">
        <v>44927</v>
      </c>
      <c r="S1224" s="372">
        <v>45291</v>
      </c>
      <c r="U1224" s="373"/>
    </row>
    <row r="1225" spans="1:21" ht="20.25" x14ac:dyDescent="0.3">
      <c r="A1225" s="230">
        <v>1074</v>
      </c>
      <c r="B1225" s="229" t="s">
        <v>1548</v>
      </c>
      <c r="C1225" s="230">
        <v>44297</v>
      </c>
      <c r="D1225" s="230" t="s">
        <v>1896</v>
      </c>
      <c r="E1225" s="230">
        <v>1989</v>
      </c>
      <c r="F1225" s="230" t="s">
        <v>2122</v>
      </c>
      <c r="G1225" s="371" t="s">
        <v>2088</v>
      </c>
      <c r="H1225" s="230">
        <v>5</v>
      </c>
      <c r="I1225" s="230">
        <v>4</v>
      </c>
      <c r="J1225" s="230" t="s">
        <v>2122</v>
      </c>
      <c r="K1225" s="222">
        <v>4851.8999999999996</v>
      </c>
      <c r="L1225" s="222">
        <v>4138.8999999999996</v>
      </c>
      <c r="M1225" s="222">
        <v>9256963.9100000001</v>
      </c>
      <c r="N1225" s="222">
        <v>9256963.9100000001</v>
      </c>
      <c r="O1225" s="222">
        <v>0</v>
      </c>
      <c r="P1225" s="222">
        <v>0</v>
      </c>
      <c r="Q1225" s="222">
        <v>0</v>
      </c>
      <c r="R1225" s="372">
        <v>44927</v>
      </c>
      <c r="S1225" s="372">
        <v>45291</v>
      </c>
      <c r="U1225" s="373"/>
    </row>
    <row r="1226" spans="1:21" ht="20.25" x14ac:dyDescent="0.3">
      <c r="A1226" s="230">
        <v>1075</v>
      </c>
      <c r="B1226" s="229" t="s">
        <v>1547</v>
      </c>
      <c r="C1226" s="230">
        <v>44300</v>
      </c>
      <c r="D1226" s="230" t="s">
        <v>1896</v>
      </c>
      <c r="E1226" s="230">
        <v>1980</v>
      </c>
      <c r="F1226" s="230" t="s">
        <v>2122</v>
      </c>
      <c r="G1226" s="371" t="s">
        <v>2088</v>
      </c>
      <c r="H1226" s="230">
        <v>5</v>
      </c>
      <c r="I1226" s="230">
        <v>6</v>
      </c>
      <c r="J1226" s="230" t="s">
        <v>2122</v>
      </c>
      <c r="K1226" s="222">
        <v>5263.2</v>
      </c>
      <c r="L1226" s="222">
        <v>4693.7000000000007</v>
      </c>
      <c r="M1226" s="222">
        <v>6601501.8899999987</v>
      </c>
      <c r="N1226" s="222">
        <v>6601501.8899999987</v>
      </c>
      <c r="O1226" s="222">
        <v>0</v>
      </c>
      <c r="P1226" s="222">
        <v>0</v>
      </c>
      <c r="Q1226" s="222">
        <v>0</v>
      </c>
      <c r="R1226" s="372">
        <v>44927</v>
      </c>
      <c r="S1226" s="372">
        <v>45291</v>
      </c>
      <c r="U1226" s="373"/>
    </row>
    <row r="1227" spans="1:21" ht="20.25" x14ac:dyDescent="0.3">
      <c r="A1227" s="230">
        <v>1076</v>
      </c>
      <c r="B1227" s="229" t="s">
        <v>735</v>
      </c>
      <c r="C1227" s="230">
        <v>44328</v>
      </c>
      <c r="D1227" s="230" t="s">
        <v>1896</v>
      </c>
      <c r="E1227" s="230">
        <v>1995</v>
      </c>
      <c r="F1227" s="230" t="s">
        <v>2122</v>
      </c>
      <c r="G1227" s="371" t="s">
        <v>2089</v>
      </c>
      <c r="H1227" s="230">
        <v>9</v>
      </c>
      <c r="I1227" s="230">
        <v>1</v>
      </c>
      <c r="J1227" s="230">
        <v>1</v>
      </c>
      <c r="K1227" s="222">
        <v>4191.8</v>
      </c>
      <c r="L1227" s="222">
        <v>3135.1</v>
      </c>
      <c r="M1227" s="222">
        <v>2601281.52</v>
      </c>
      <c r="N1227" s="222">
        <v>2601281.52</v>
      </c>
      <c r="O1227" s="222">
        <v>0</v>
      </c>
      <c r="P1227" s="222">
        <v>0</v>
      </c>
      <c r="Q1227" s="222">
        <v>0</v>
      </c>
      <c r="R1227" s="372">
        <v>44927</v>
      </c>
      <c r="S1227" s="372">
        <v>45291</v>
      </c>
      <c r="U1227" s="373"/>
    </row>
    <row r="1228" spans="1:21" ht="20.25" x14ac:dyDescent="0.3">
      <c r="A1228" s="230">
        <v>1077</v>
      </c>
      <c r="B1228" s="229" t="s">
        <v>736</v>
      </c>
      <c r="C1228" s="230">
        <v>44222</v>
      </c>
      <c r="D1228" s="230" t="s">
        <v>1896</v>
      </c>
      <c r="E1228" s="230">
        <v>1996</v>
      </c>
      <c r="F1228" s="230" t="s">
        <v>2122</v>
      </c>
      <c r="G1228" s="371" t="s">
        <v>2089</v>
      </c>
      <c r="H1228" s="230">
        <v>9</v>
      </c>
      <c r="I1228" s="230">
        <v>1</v>
      </c>
      <c r="J1228" s="230">
        <v>1</v>
      </c>
      <c r="K1228" s="222">
        <v>4080.2</v>
      </c>
      <c r="L1228" s="222">
        <v>3164.4</v>
      </c>
      <c r="M1228" s="222">
        <v>2602714.02</v>
      </c>
      <c r="N1228" s="222">
        <v>2602714.02</v>
      </c>
      <c r="O1228" s="222">
        <v>0</v>
      </c>
      <c r="P1228" s="222">
        <v>0</v>
      </c>
      <c r="Q1228" s="222">
        <v>0</v>
      </c>
      <c r="R1228" s="372">
        <v>44927</v>
      </c>
      <c r="S1228" s="372">
        <v>45291</v>
      </c>
      <c r="U1228" s="373"/>
    </row>
    <row r="1229" spans="1:21" ht="20.25" x14ac:dyDescent="0.3">
      <c r="A1229" s="230">
        <v>1078</v>
      </c>
      <c r="B1229" s="225" t="s">
        <v>1549</v>
      </c>
      <c r="C1229" s="230">
        <v>44224</v>
      </c>
      <c r="D1229" s="230" t="s">
        <v>1896</v>
      </c>
      <c r="E1229" s="230">
        <v>1988</v>
      </c>
      <c r="F1229" s="230" t="s">
        <v>2122</v>
      </c>
      <c r="G1229" s="371" t="s">
        <v>2088</v>
      </c>
      <c r="H1229" s="230">
        <v>5</v>
      </c>
      <c r="I1229" s="230">
        <v>3</v>
      </c>
      <c r="J1229" s="230" t="s">
        <v>2122</v>
      </c>
      <c r="K1229" s="222">
        <v>3630.7</v>
      </c>
      <c r="L1229" s="222">
        <v>3122.1</v>
      </c>
      <c r="M1229" s="222">
        <v>6609256.1600000001</v>
      </c>
      <c r="N1229" s="222">
        <v>6609256.1600000001</v>
      </c>
      <c r="O1229" s="222">
        <v>0</v>
      </c>
      <c r="P1229" s="222">
        <v>0</v>
      </c>
      <c r="Q1229" s="222">
        <v>0</v>
      </c>
      <c r="R1229" s="372">
        <v>44927</v>
      </c>
      <c r="S1229" s="372">
        <v>45291</v>
      </c>
      <c r="U1229" s="373"/>
    </row>
    <row r="1230" spans="1:21" ht="20.25" x14ac:dyDescent="0.3">
      <c r="A1230" s="230">
        <v>1079</v>
      </c>
      <c r="B1230" s="229" t="s">
        <v>3400</v>
      </c>
      <c r="C1230" s="230">
        <v>44501</v>
      </c>
      <c r="D1230" s="230" t="s">
        <v>1896</v>
      </c>
      <c r="E1230" s="230">
        <v>1980</v>
      </c>
      <c r="F1230" s="230" t="s">
        <v>2122</v>
      </c>
      <c r="G1230" s="371" t="s">
        <v>2088</v>
      </c>
      <c r="H1230" s="230">
        <v>5</v>
      </c>
      <c r="I1230" s="230">
        <v>6</v>
      </c>
      <c r="J1230" s="230" t="s">
        <v>2122</v>
      </c>
      <c r="K1230" s="222">
        <v>5323.3</v>
      </c>
      <c r="L1230" s="222">
        <v>4712.6000000000004</v>
      </c>
      <c r="M1230" s="222">
        <v>44125.21</v>
      </c>
      <c r="N1230" s="222">
        <v>44125.21</v>
      </c>
      <c r="O1230" s="222">
        <v>0</v>
      </c>
      <c r="P1230" s="222">
        <v>0</v>
      </c>
      <c r="Q1230" s="222">
        <v>0</v>
      </c>
      <c r="R1230" s="372">
        <v>44927</v>
      </c>
      <c r="S1230" s="372">
        <v>45291</v>
      </c>
      <c r="U1230" s="373"/>
    </row>
    <row r="1231" spans="1:21" ht="20.25" x14ac:dyDescent="0.3">
      <c r="A1231" s="230">
        <v>1080</v>
      </c>
      <c r="B1231" s="229" t="s">
        <v>1637</v>
      </c>
      <c r="C1231" s="230">
        <v>44356</v>
      </c>
      <c r="D1231" s="230" t="s">
        <v>1896</v>
      </c>
      <c r="E1231" s="230">
        <v>1963</v>
      </c>
      <c r="F1231" s="230" t="s">
        <v>2122</v>
      </c>
      <c r="G1231" s="371" t="s">
        <v>2089</v>
      </c>
      <c r="H1231" s="230">
        <v>3</v>
      </c>
      <c r="I1231" s="230">
        <v>2</v>
      </c>
      <c r="J1231" s="230" t="s">
        <v>2122</v>
      </c>
      <c r="K1231" s="222">
        <v>1090.0999999999999</v>
      </c>
      <c r="L1231" s="222">
        <v>957.1</v>
      </c>
      <c r="M1231" s="222">
        <v>2924493.88</v>
      </c>
      <c r="N1231" s="222">
        <v>2924493.88</v>
      </c>
      <c r="O1231" s="222">
        <v>0</v>
      </c>
      <c r="P1231" s="222">
        <v>0</v>
      </c>
      <c r="Q1231" s="222">
        <v>0</v>
      </c>
      <c r="R1231" s="372">
        <v>44927</v>
      </c>
      <c r="S1231" s="372">
        <v>45291</v>
      </c>
      <c r="U1231" s="373"/>
    </row>
    <row r="1232" spans="1:21" ht="20.25" x14ac:dyDescent="0.3">
      <c r="A1232" s="230">
        <v>1081</v>
      </c>
      <c r="B1232" s="229" t="s">
        <v>1141</v>
      </c>
      <c r="C1232" s="230">
        <v>44342</v>
      </c>
      <c r="D1232" s="230" t="s">
        <v>1896</v>
      </c>
      <c r="E1232" s="230">
        <v>1973</v>
      </c>
      <c r="F1232" s="230" t="s">
        <v>2122</v>
      </c>
      <c r="G1232" s="371" t="s">
        <v>2089</v>
      </c>
      <c r="H1232" s="230">
        <v>5</v>
      </c>
      <c r="I1232" s="230">
        <v>3</v>
      </c>
      <c r="J1232" s="230" t="s">
        <v>2122</v>
      </c>
      <c r="K1232" s="222">
        <v>3569.1</v>
      </c>
      <c r="L1232" s="222">
        <v>3268.6</v>
      </c>
      <c r="M1232" s="222">
        <v>6556693.3400000008</v>
      </c>
      <c r="N1232" s="222">
        <v>6556693.3400000008</v>
      </c>
      <c r="O1232" s="222">
        <v>0</v>
      </c>
      <c r="P1232" s="222">
        <v>0</v>
      </c>
      <c r="Q1232" s="222">
        <v>0</v>
      </c>
      <c r="R1232" s="372">
        <v>44927</v>
      </c>
      <c r="S1232" s="372">
        <v>45291</v>
      </c>
      <c r="U1232" s="373"/>
    </row>
    <row r="1233" spans="1:21" ht="20.25" x14ac:dyDescent="0.3">
      <c r="A1233" s="230">
        <v>1082</v>
      </c>
      <c r="B1233" s="229" t="s">
        <v>72</v>
      </c>
      <c r="C1233" s="230">
        <v>44352</v>
      </c>
      <c r="D1233" s="230" t="s">
        <v>1896</v>
      </c>
      <c r="E1233" s="230">
        <v>1983</v>
      </c>
      <c r="F1233" s="230" t="s">
        <v>2122</v>
      </c>
      <c r="G1233" s="371" t="s">
        <v>2089</v>
      </c>
      <c r="H1233" s="230">
        <v>9</v>
      </c>
      <c r="I1233" s="230">
        <v>1</v>
      </c>
      <c r="J1233" s="230" t="s">
        <v>2122</v>
      </c>
      <c r="K1233" s="222">
        <v>3417.2</v>
      </c>
      <c r="L1233" s="222">
        <v>1728.1</v>
      </c>
      <c r="M1233" s="222">
        <v>2191818.8000000003</v>
      </c>
      <c r="N1233" s="222">
        <v>2191818.8000000003</v>
      </c>
      <c r="O1233" s="222">
        <v>0</v>
      </c>
      <c r="P1233" s="222">
        <v>0</v>
      </c>
      <c r="Q1233" s="222">
        <v>0</v>
      </c>
      <c r="R1233" s="372">
        <v>44927</v>
      </c>
      <c r="S1233" s="372">
        <v>45291</v>
      </c>
      <c r="U1233" s="373"/>
    </row>
    <row r="1234" spans="1:21" ht="20.25" x14ac:dyDescent="0.3">
      <c r="A1234" s="230">
        <v>1083</v>
      </c>
      <c r="B1234" s="229" t="s">
        <v>1142</v>
      </c>
      <c r="C1234" s="230">
        <v>44353</v>
      </c>
      <c r="D1234" s="230" t="s">
        <v>1896</v>
      </c>
      <c r="E1234" s="230">
        <v>1981</v>
      </c>
      <c r="F1234" s="230" t="s">
        <v>2122</v>
      </c>
      <c r="G1234" s="371" t="s">
        <v>2089</v>
      </c>
      <c r="H1234" s="230">
        <v>5</v>
      </c>
      <c r="I1234" s="230">
        <v>10</v>
      </c>
      <c r="J1234" s="230" t="s">
        <v>2122</v>
      </c>
      <c r="K1234" s="222">
        <v>9182.1</v>
      </c>
      <c r="L1234" s="222">
        <v>7657.3</v>
      </c>
      <c r="M1234" s="222">
        <v>14408643.339999996</v>
      </c>
      <c r="N1234" s="222">
        <v>14408643.339999996</v>
      </c>
      <c r="O1234" s="222">
        <v>0</v>
      </c>
      <c r="P1234" s="222">
        <v>0</v>
      </c>
      <c r="Q1234" s="222">
        <v>0</v>
      </c>
      <c r="R1234" s="372">
        <v>44927</v>
      </c>
      <c r="S1234" s="372">
        <v>45291</v>
      </c>
      <c r="U1234" s="373"/>
    </row>
    <row r="1235" spans="1:21" ht="20.25" x14ac:dyDescent="0.3">
      <c r="A1235" s="230">
        <v>1084</v>
      </c>
      <c r="B1235" s="229" t="s">
        <v>1519</v>
      </c>
      <c r="C1235" s="230">
        <v>44463</v>
      </c>
      <c r="D1235" s="230" t="s">
        <v>1896</v>
      </c>
      <c r="E1235" s="230">
        <v>1984</v>
      </c>
      <c r="F1235" s="230" t="s">
        <v>2122</v>
      </c>
      <c r="G1235" s="371" t="s">
        <v>2088</v>
      </c>
      <c r="H1235" s="230">
        <v>5</v>
      </c>
      <c r="I1235" s="230">
        <v>3</v>
      </c>
      <c r="J1235" s="230" t="s">
        <v>2122</v>
      </c>
      <c r="K1235" s="222">
        <v>6131</v>
      </c>
      <c r="L1235" s="222">
        <v>5284.5999999999995</v>
      </c>
      <c r="M1235" s="222">
        <v>3095019.5300000003</v>
      </c>
      <c r="N1235" s="222">
        <v>3095019.5300000003</v>
      </c>
      <c r="O1235" s="222">
        <v>0</v>
      </c>
      <c r="P1235" s="222">
        <v>0</v>
      </c>
      <c r="Q1235" s="222">
        <v>0</v>
      </c>
      <c r="R1235" s="372">
        <v>44927</v>
      </c>
      <c r="S1235" s="372">
        <v>45291</v>
      </c>
      <c r="U1235" s="373"/>
    </row>
    <row r="1236" spans="1:21" ht="20.25" x14ac:dyDescent="0.25">
      <c r="A1236" s="231" t="s">
        <v>22</v>
      </c>
      <c r="B1236" s="231"/>
      <c r="C1236" s="263" t="s">
        <v>172</v>
      </c>
      <c r="D1236" s="263" t="s">
        <v>172</v>
      </c>
      <c r="E1236" s="263" t="s">
        <v>172</v>
      </c>
      <c r="F1236" s="263" t="s">
        <v>172</v>
      </c>
      <c r="G1236" s="263" t="s">
        <v>172</v>
      </c>
      <c r="H1236" s="263" t="s">
        <v>172</v>
      </c>
      <c r="I1236" s="263" t="s">
        <v>172</v>
      </c>
      <c r="J1236" s="220">
        <v>2</v>
      </c>
      <c r="K1236" s="220">
        <v>54033.799999999996</v>
      </c>
      <c r="L1236" s="220">
        <v>44269.299999999996</v>
      </c>
      <c r="M1236" s="220">
        <v>59193185.819999993</v>
      </c>
      <c r="N1236" s="220">
        <v>59193185.819999993</v>
      </c>
      <c r="O1236" s="220">
        <v>0</v>
      </c>
      <c r="P1236" s="220">
        <v>0</v>
      </c>
      <c r="Q1236" s="220">
        <v>0</v>
      </c>
      <c r="R1236" s="263" t="s">
        <v>172</v>
      </c>
      <c r="S1236" s="263" t="s">
        <v>172</v>
      </c>
      <c r="U1236" s="373"/>
    </row>
    <row r="1237" spans="1:21" ht="20.25" x14ac:dyDescent="0.3">
      <c r="A1237" s="404" t="s">
        <v>2511</v>
      </c>
      <c r="B1237" s="404"/>
      <c r="C1237" s="404"/>
      <c r="D1237" s="404"/>
      <c r="E1237" s="404"/>
      <c r="F1237" s="404"/>
      <c r="G1237" s="404"/>
      <c r="H1237" s="404"/>
      <c r="I1237" s="404"/>
      <c r="J1237" s="404"/>
      <c r="K1237" s="404"/>
      <c r="L1237" s="404"/>
      <c r="M1237" s="404"/>
      <c r="N1237" s="404"/>
      <c r="O1237" s="404"/>
      <c r="P1237" s="404"/>
      <c r="Q1237" s="404"/>
      <c r="R1237" s="404"/>
      <c r="S1237" s="404"/>
      <c r="U1237" s="373"/>
    </row>
    <row r="1238" spans="1:21" ht="20.25" x14ac:dyDescent="0.3">
      <c r="A1238" s="230">
        <v>1085</v>
      </c>
      <c r="B1238" s="229" t="s">
        <v>1144</v>
      </c>
      <c r="C1238" s="230">
        <v>44656</v>
      </c>
      <c r="D1238" s="230" t="s">
        <v>1896</v>
      </c>
      <c r="E1238" s="230">
        <v>1980</v>
      </c>
      <c r="F1238" s="230" t="s">
        <v>2122</v>
      </c>
      <c r="G1238" s="371" t="s">
        <v>2089</v>
      </c>
      <c r="H1238" s="230">
        <v>5</v>
      </c>
      <c r="I1238" s="230">
        <v>6</v>
      </c>
      <c r="J1238" s="230" t="s">
        <v>2122</v>
      </c>
      <c r="K1238" s="222">
        <v>5781.6</v>
      </c>
      <c r="L1238" s="222">
        <v>4268</v>
      </c>
      <c r="M1238" s="222">
        <v>12468813.98</v>
      </c>
      <c r="N1238" s="222">
        <v>12468813.98</v>
      </c>
      <c r="O1238" s="222">
        <v>0</v>
      </c>
      <c r="P1238" s="222">
        <v>0</v>
      </c>
      <c r="Q1238" s="222">
        <v>0</v>
      </c>
      <c r="R1238" s="372">
        <v>44927</v>
      </c>
      <c r="S1238" s="372">
        <v>45291</v>
      </c>
      <c r="U1238" s="373"/>
    </row>
    <row r="1239" spans="1:21" ht="20.25" x14ac:dyDescent="0.3">
      <c r="A1239" s="230">
        <v>1086</v>
      </c>
      <c r="B1239" s="229" t="s">
        <v>1145</v>
      </c>
      <c r="C1239" s="230">
        <v>44668</v>
      </c>
      <c r="D1239" s="230" t="s">
        <v>1896</v>
      </c>
      <c r="E1239" s="230">
        <v>1980</v>
      </c>
      <c r="F1239" s="230" t="s">
        <v>2122</v>
      </c>
      <c r="G1239" s="371" t="s">
        <v>2090</v>
      </c>
      <c r="H1239" s="230">
        <v>5</v>
      </c>
      <c r="I1239" s="230">
        <v>6</v>
      </c>
      <c r="J1239" s="230" t="s">
        <v>2122</v>
      </c>
      <c r="K1239" s="222">
        <v>6228.7</v>
      </c>
      <c r="L1239" s="222">
        <v>4648.8</v>
      </c>
      <c r="M1239" s="222">
        <v>68675.98</v>
      </c>
      <c r="N1239" s="222">
        <v>68675.98</v>
      </c>
      <c r="O1239" s="222">
        <v>0</v>
      </c>
      <c r="P1239" s="222">
        <v>0</v>
      </c>
      <c r="Q1239" s="222">
        <v>0</v>
      </c>
      <c r="R1239" s="372">
        <v>44927</v>
      </c>
      <c r="S1239" s="372">
        <v>45291</v>
      </c>
      <c r="U1239" s="373"/>
    </row>
    <row r="1240" spans="1:21" ht="20.25" x14ac:dyDescent="0.3">
      <c r="A1240" s="230">
        <v>1087</v>
      </c>
      <c r="B1240" s="229" t="s">
        <v>1727</v>
      </c>
      <c r="C1240" s="230">
        <v>44669</v>
      </c>
      <c r="D1240" s="230" t="s">
        <v>1896</v>
      </c>
      <c r="E1240" s="230">
        <v>1986</v>
      </c>
      <c r="F1240" s="230" t="s">
        <v>2122</v>
      </c>
      <c r="G1240" s="371" t="s">
        <v>2090</v>
      </c>
      <c r="H1240" s="230">
        <v>5</v>
      </c>
      <c r="I1240" s="230">
        <v>4</v>
      </c>
      <c r="J1240" s="230" t="s">
        <v>2122</v>
      </c>
      <c r="K1240" s="222">
        <v>4347</v>
      </c>
      <c r="L1240" s="222">
        <v>3101.2</v>
      </c>
      <c r="M1240" s="222">
        <v>6785738.7999999998</v>
      </c>
      <c r="N1240" s="222">
        <v>6785738.7999999998</v>
      </c>
      <c r="O1240" s="222">
        <v>0</v>
      </c>
      <c r="P1240" s="222">
        <v>0</v>
      </c>
      <c r="Q1240" s="222">
        <v>0</v>
      </c>
      <c r="R1240" s="372">
        <v>44927</v>
      </c>
      <c r="S1240" s="372">
        <v>45291</v>
      </c>
      <c r="U1240" s="373"/>
    </row>
    <row r="1241" spans="1:21" ht="20.25" x14ac:dyDescent="0.3">
      <c r="A1241" s="230">
        <v>1088</v>
      </c>
      <c r="B1241" s="229" t="s">
        <v>1728</v>
      </c>
      <c r="C1241" s="230">
        <v>44653</v>
      </c>
      <c r="D1241" s="230" t="s">
        <v>1896</v>
      </c>
      <c r="E1241" s="230">
        <v>1983</v>
      </c>
      <c r="F1241" s="230" t="s">
        <v>2122</v>
      </c>
      <c r="G1241" s="371" t="s">
        <v>2090</v>
      </c>
      <c r="H1241" s="230">
        <v>5</v>
      </c>
      <c r="I1241" s="230">
        <v>6</v>
      </c>
      <c r="J1241" s="230" t="s">
        <v>2122</v>
      </c>
      <c r="K1241" s="222">
        <v>6397.8</v>
      </c>
      <c r="L1241" s="222">
        <v>4626.6000000000004</v>
      </c>
      <c r="M1241" s="222">
        <v>11543026.060000001</v>
      </c>
      <c r="N1241" s="222">
        <v>11543026.060000001</v>
      </c>
      <c r="O1241" s="222">
        <v>0</v>
      </c>
      <c r="P1241" s="222">
        <v>0</v>
      </c>
      <c r="Q1241" s="222">
        <v>0</v>
      </c>
      <c r="R1241" s="372">
        <v>44927</v>
      </c>
      <c r="S1241" s="372">
        <v>45291</v>
      </c>
      <c r="U1241" s="373"/>
    </row>
    <row r="1242" spans="1:21" ht="20.25" x14ac:dyDescent="0.25">
      <c r="A1242" s="231" t="s">
        <v>22</v>
      </c>
      <c r="B1242" s="231"/>
      <c r="C1242" s="230" t="s">
        <v>172</v>
      </c>
      <c r="D1242" s="230" t="s">
        <v>172</v>
      </c>
      <c r="E1242" s="230" t="s">
        <v>172</v>
      </c>
      <c r="F1242" s="230" t="s">
        <v>172</v>
      </c>
      <c r="G1242" s="230" t="s">
        <v>172</v>
      </c>
      <c r="H1242" s="230" t="s">
        <v>172</v>
      </c>
      <c r="I1242" s="230" t="s">
        <v>172</v>
      </c>
      <c r="J1242" s="220">
        <v>0</v>
      </c>
      <c r="K1242" s="220">
        <v>22755.1</v>
      </c>
      <c r="L1242" s="220">
        <v>16644.599999999999</v>
      </c>
      <c r="M1242" s="220">
        <v>30866254.82</v>
      </c>
      <c r="N1242" s="220">
        <v>30866254.82</v>
      </c>
      <c r="O1242" s="220">
        <v>0</v>
      </c>
      <c r="P1242" s="220">
        <v>0</v>
      </c>
      <c r="Q1242" s="220">
        <v>0</v>
      </c>
      <c r="R1242" s="263" t="s">
        <v>172</v>
      </c>
      <c r="S1242" s="263" t="s">
        <v>172</v>
      </c>
      <c r="U1242" s="373"/>
    </row>
    <row r="1243" spans="1:21" ht="20.25" x14ac:dyDescent="0.25">
      <c r="A1243" s="272" t="s">
        <v>34</v>
      </c>
      <c r="B1243" s="272"/>
      <c r="C1243" s="230" t="s">
        <v>172</v>
      </c>
      <c r="D1243" s="230" t="s">
        <v>172</v>
      </c>
      <c r="E1243" s="230" t="s">
        <v>172</v>
      </c>
      <c r="F1243" s="230" t="s">
        <v>172</v>
      </c>
      <c r="G1243" s="230" t="s">
        <v>172</v>
      </c>
      <c r="H1243" s="230" t="s">
        <v>172</v>
      </c>
      <c r="I1243" s="230" t="s">
        <v>172</v>
      </c>
      <c r="J1243" s="220">
        <v>2</v>
      </c>
      <c r="K1243" s="220">
        <v>77747.599999999991</v>
      </c>
      <c r="L1243" s="220">
        <v>61776.2</v>
      </c>
      <c r="M1243" s="220">
        <v>90101548.639999986</v>
      </c>
      <c r="N1243" s="220">
        <v>90101548.639999986</v>
      </c>
      <c r="O1243" s="220">
        <v>0</v>
      </c>
      <c r="P1243" s="220">
        <v>0</v>
      </c>
      <c r="Q1243" s="220">
        <v>0</v>
      </c>
      <c r="R1243" s="263" t="s">
        <v>172</v>
      </c>
      <c r="S1243" s="263" t="s">
        <v>172</v>
      </c>
      <c r="U1243" s="373"/>
    </row>
    <row r="1244" spans="1:21" ht="20.25" x14ac:dyDescent="0.3">
      <c r="A1244" s="404" t="s">
        <v>2512</v>
      </c>
      <c r="B1244" s="404"/>
      <c r="C1244" s="404"/>
      <c r="D1244" s="404"/>
      <c r="E1244" s="404"/>
      <c r="F1244" s="404"/>
      <c r="G1244" s="404"/>
      <c r="H1244" s="404"/>
      <c r="I1244" s="404"/>
      <c r="J1244" s="404"/>
      <c r="K1244" s="404"/>
      <c r="L1244" s="404"/>
      <c r="M1244" s="404"/>
      <c r="N1244" s="404"/>
      <c r="O1244" s="404"/>
      <c r="P1244" s="404"/>
      <c r="Q1244" s="404"/>
      <c r="R1244" s="404"/>
      <c r="S1244" s="404"/>
      <c r="U1244" s="373"/>
    </row>
    <row r="1245" spans="1:21" ht="20.25" x14ac:dyDescent="0.3">
      <c r="A1245" s="404" t="s">
        <v>2513</v>
      </c>
      <c r="B1245" s="404"/>
      <c r="C1245" s="404"/>
      <c r="D1245" s="404"/>
      <c r="E1245" s="404"/>
      <c r="F1245" s="404"/>
      <c r="G1245" s="404"/>
      <c r="H1245" s="404"/>
      <c r="I1245" s="404"/>
      <c r="J1245" s="404"/>
      <c r="K1245" s="404"/>
      <c r="L1245" s="404"/>
      <c r="M1245" s="404"/>
      <c r="N1245" s="404"/>
      <c r="O1245" s="404"/>
      <c r="P1245" s="404"/>
      <c r="Q1245" s="404"/>
      <c r="R1245" s="404"/>
      <c r="S1245" s="404"/>
      <c r="U1245" s="373"/>
    </row>
    <row r="1246" spans="1:21" ht="20.25" x14ac:dyDescent="0.3">
      <c r="A1246" s="230">
        <v>1089</v>
      </c>
      <c r="B1246" s="229" t="s">
        <v>3401</v>
      </c>
      <c r="C1246" s="230">
        <v>44707</v>
      </c>
      <c r="D1246" s="230" t="s">
        <v>1896</v>
      </c>
      <c r="E1246" s="230">
        <v>1977</v>
      </c>
      <c r="F1246" s="230" t="s">
        <v>2122</v>
      </c>
      <c r="G1246" s="371" t="s">
        <v>2088</v>
      </c>
      <c r="H1246" s="230">
        <v>5</v>
      </c>
      <c r="I1246" s="230">
        <v>8</v>
      </c>
      <c r="J1246" s="230" t="s">
        <v>2122</v>
      </c>
      <c r="K1246" s="222">
        <v>5867.35</v>
      </c>
      <c r="L1246" s="222">
        <v>5565.68</v>
      </c>
      <c r="M1246" s="222">
        <v>17925084.679999996</v>
      </c>
      <c r="N1246" s="222">
        <v>17925084.679999996</v>
      </c>
      <c r="O1246" s="222">
        <v>0</v>
      </c>
      <c r="P1246" s="222">
        <v>0</v>
      </c>
      <c r="Q1246" s="222">
        <v>0</v>
      </c>
      <c r="R1246" s="372">
        <v>44927</v>
      </c>
      <c r="S1246" s="372">
        <v>45291</v>
      </c>
      <c r="U1246" s="373"/>
    </row>
    <row r="1247" spans="1:21" ht="20.25" x14ac:dyDescent="0.3">
      <c r="A1247" s="230">
        <v>1090</v>
      </c>
      <c r="B1247" s="225" t="s">
        <v>3402</v>
      </c>
      <c r="C1247" s="230">
        <v>44695</v>
      </c>
      <c r="D1247" s="230" t="s">
        <v>1896</v>
      </c>
      <c r="E1247" s="230">
        <v>1973</v>
      </c>
      <c r="F1247" s="230" t="s">
        <v>2122</v>
      </c>
      <c r="G1247" s="371" t="s">
        <v>2088</v>
      </c>
      <c r="H1247" s="230">
        <v>5</v>
      </c>
      <c r="I1247" s="230">
        <v>4</v>
      </c>
      <c r="J1247" s="230" t="s">
        <v>2122</v>
      </c>
      <c r="K1247" s="222">
        <v>4013.5</v>
      </c>
      <c r="L1247" s="222">
        <v>3510.79</v>
      </c>
      <c r="M1247" s="222">
        <v>156859.08000000002</v>
      </c>
      <c r="N1247" s="222">
        <v>156859.08000000002</v>
      </c>
      <c r="O1247" s="222">
        <v>0</v>
      </c>
      <c r="P1247" s="222">
        <v>0</v>
      </c>
      <c r="Q1247" s="222">
        <v>0</v>
      </c>
      <c r="R1247" s="372">
        <v>44927</v>
      </c>
      <c r="S1247" s="372">
        <v>45291</v>
      </c>
      <c r="U1247" s="373"/>
    </row>
    <row r="1248" spans="1:21" ht="20.25" x14ac:dyDescent="0.3">
      <c r="A1248" s="230">
        <v>1091</v>
      </c>
      <c r="B1248" s="225" t="s">
        <v>3403</v>
      </c>
      <c r="C1248" s="230">
        <v>44713</v>
      </c>
      <c r="D1248" s="230" t="s">
        <v>1896</v>
      </c>
      <c r="E1248" s="230">
        <v>1977</v>
      </c>
      <c r="F1248" s="230" t="s">
        <v>2122</v>
      </c>
      <c r="G1248" s="371" t="s">
        <v>2088</v>
      </c>
      <c r="H1248" s="230">
        <v>5</v>
      </c>
      <c r="I1248" s="230">
        <v>4</v>
      </c>
      <c r="J1248" s="230" t="s">
        <v>2122</v>
      </c>
      <c r="K1248" s="222">
        <v>3607.17</v>
      </c>
      <c r="L1248" s="222">
        <v>3329.19</v>
      </c>
      <c r="M1248" s="222">
        <v>3433803.8600000003</v>
      </c>
      <c r="N1248" s="222">
        <v>3433803.8600000003</v>
      </c>
      <c r="O1248" s="222">
        <v>0</v>
      </c>
      <c r="P1248" s="222">
        <v>0</v>
      </c>
      <c r="Q1248" s="222">
        <v>0</v>
      </c>
      <c r="R1248" s="372">
        <v>44927</v>
      </c>
      <c r="S1248" s="372">
        <v>45291</v>
      </c>
      <c r="U1248" s="373"/>
    </row>
    <row r="1249" spans="1:21" ht="20.25" x14ac:dyDescent="0.3">
      <c r="A1249" s="230">
        <v>1092</v>
      </c>
      <c r="B1249" s="225" t="s">
        <v>2273</v>
      </c>
      <c r="C1249" s="230">
        <v>44723</v>
      </c>
      <c r="D1249" s="230" t="s">
        <v>1896</v>
      </c>
      <c r="E1249" s="230">
        <v>1979</v>
      </c>
      <c r="F1249" s="230" t="s">
        <v>2122</v>
      </c>
      <c r="G1249" s="371" t="s">
        <v>2088</v>
      </c>
      <c r="H1249" s="230">
        <v>5</v>
      </c>
      <c r="I1249" s="230">
        <v>4</v>
      </c>
      <c r="J1249" s="230" t="s">
        <v>2122</v>
      </c>
      <c r="K1249" s="222">
        <v>3664</v>
      </c>
      <c r="L1249" s="222">
        <v>3362</v>
      </c>
      <c r="M1249" s="222">
        <v>3167718.6599999997</v>
      </c>
      <c r="N1249" s="222">
        <v>3167718.6599999997</v>
      </c>
      <c r="O1249" s="222">
        <v>0</v>
      </c>
      <c r="P1249" s="222">
        <v>0</v>
      </c>
      <c r="Q1249" s="222">
        <v>0</v>
      </c>
      <c r="R1249" s="372">
        <v>44927</v>
      </c>
      <c r="S1249" s="372">
        <v>45291</v>
      </c>
      <c r="U1249" s="373"/>
    </row>
    <row r="1250" spans="1:21" ht="20.25" x14ac:dyDescent="0.3">
      <c r="A1250" s="230">
        <v>1093</v>
      </c>
      <c r="B1250" s="225" t="s">
        <v>2274</v>
      </c>
      <c r="C1250" s="230">
        <v>44710</v>
      </c>
      <c r="D1250" s="230" t="s">
        <v>1896</v>
      </c>
      <c r="E1250" s="230">
        <v>1985</v>
      </c>
      <c r="F1250" s="230" t="s">
        <v>2122</v>
      </c>
      <c r="G1250" s="371" t="s">
        <v>2088</v>
      </c>
      <c r="H1250" s="230">
        <v>5</v>
      </c>
      <c r="I1250" s="230">
        <v>4</v>
      </c>
      <c r="J1250" s="230" t="s">
        <v>2122</v>
      </c>
      <c r="K1250" s="222">
        <v>3655.5</v>
      </c>
      <c r="L1250" s="222">
        <v>3351.5</v>
      </c>
      <c r="M1250" s="222">
        <v>2943698.46</v>
      </c>
      <c r="N1250" s="222">
        <v>2943698.46</v>
      </c>
      <c r="O1250" s="222">
        <v>0</v>
      </c>
      <c r="P1250" s="222">
        <v>0</v>
      </c>
      <c r="Q1250" s="222">
        <v>0</v>
      </c>
      <c r="R1250" s="372">
        <v>44927</v>
      </c>
      <c r="S1250" s="372">
        <v>45291</v>
      </c>
      <c r="U1250" s="373"/>
    </row>
    <row r="1251" spans="1:21" ht="20.25" x14ac:dyDescent="0.3">
      <c r="A1251" s="230">
        <v>1094</v>
      </c>
      <c r="B1251" s="225" t="s">
        <v>2735</v>
      </c>
      <c r="C1251" s="230">
        <v>44725</v>
      </c>
      <c r="D1251" s="230" t="s">
        <v>1896</v>
      </c>
      <c r="E1251" s="230">
        <v>1976</v>
      </c>
      <c r="F1251" s="230" t="s">
        <v>2122</v>
      </c>
      <c r="G1251" s="371" t="s">
        <v>2088</v>
      </c>
      <c r="H1251" s="230">
        <v>5</v>
      </c>
      <c r="I1251" s="230">
        <v>8</v>
      </c>
      <c r="J1251" s="230" t="s">
        <v>2122</v>
      </c>
      <c r="K1251" s="222">
        <v>6107</v>
      </c>
      <c r="L1251" s="222">
        <v>5606.4</v>
      </c>
      <c r="M1251" s="222">
        <v>171768.84</v>
      </c>
      <c r="N1251" s="222">
        <v>171768.84</v>
      </c>
      <c r="O1251" s="222">
        <v>0</v>
      </c>
      <c r="P1251" s="222">
        <v>0</v>
      </c>
      <c r="Q1251" s="222">
        <v>0</v>
      </c>
      <c r="R1251" s="372">
        <v>44927</v>
      </c>
      <c r="S1251" s="372">
        <v>45291</v>
      </c>
      <c r="U1251" s="373"/>
    </row>
    <row r="1252" spans="1:21" ht="20.25" x14ac:dyDescent="0.3">
      <c r="A1252" s="230">
        <v>1095</v>
      </c>
      <c r="B1252" s="225" t="s">
        <v>2736</v>
      </c>
      <c r="C1252" s="230">
        <v>44728</v>
      </c>
      <c r="D1252" s="230" t="s">
        <v>1896</v>
      </c>
      <c r="E1252" s="230">
        <v>1977</v>
      </c>
      <c r="F1252" s="230" t="s">
        <v>2122</v>
      </c>
      <c r="G1252" s="371" t="s">
        <v>2088</v>
      </c>
      <c r="H1252" s="230">
        <v>5</v>
      </c>
      <c r="I1252" s="230">
        <v>4</v>
      </c>
      <c r="J1252" s="230" t="s">
        <v>2122</v>
      </c>
      <c r="K1252" s="222">
        <v>832.5</v>
      </c>
      <c r="L1252" s="222">
        <v>3440.2</v>
      </c>
      <c r="M1252" s="222">
        <v>101119.86</v>
      </c>
      <c r="N1252" s="222">
        <v>101119.86</v>
      </c>
      <c r="O1252" s="222">
        <v>0</v>
      </c>
      <c r="P1252" s="222">
        <v>0</v>
      </c>
      <c r="Q1252" s="222">
        <v>0</v>
      </c>
      <c r="R1252" s="372">
        <v>44927</v>
      </c>
      <c r="S1252" s="372">
        <v>45291</v>
      </c>
      <c r="U1252" s="373"/>
    </row>
    <row r="1253" spans="1:21" ht="20.25" x14ac:dyDescent="0.3">
      <c r="A1253" s="230">
        <v>1096</v>
      </c>
      <c r="B1253" s="225" t="s">
        <v>2737</v>
      </c>
      <c r="C1253" s="230">
        <v>44729</v>
      </c>
      <c r="D1253" s="230" t="s">
        <v>1896</v>
      </c>
      <c r="E1253" s="230">
        <v>2001</v>
      </c>
      <c r="F1253" s="230" t="s">
        <v>2122</v>
      </c>
      <c r="G1253" s="371" t="s">
        <v>2088</v>
      </c>
      <c r="H1253" s="230">
        <v>5</v>
      </c>
      <c r="I1253" s="230">
        <v>6</v>
      </c>
      <c r="J1253" s="230" t="s">
        <v>2122</v>
      </c>
      <c r="K1253" s="222">
        <v>6378</v>
      </c>
      <c r="L1253" s="222">
        <v>5721.5</v>
      </c>
      <c r="M1253" s="222">
        <v>252542.94</v>
      </c>
      <c r="N1253" s="222">
        <v>252542.94</v>
      </c>
      <c r="O1253" s="222">
        <v>0</v>
      </c>
      <c r="P1253" s="222">
        <v>0</v>
      </c>
      <c r="Q1253" s="222">
        <v>0</v>
      </c>
      <c r="R1253" s="372">
        <v>44927</v>
      </c>
      <c r="S1253" s="372">
        <v>45291</v>
      </c>
      <c r="U1253" s="373"/>
    </row>
    <row r="1254" spans="1:21" ht="40.5" x14ac:dyDescent="0.3">
      <c r="A1254" s="230">
        <v>1097</v>
      </c>
      <c r="B1254" s="225" t="s">
        <v>3404</v>
      </c>
      <c r="C1254" s="230">
        <v>44712</v>
      </c>
      <c r="D1254" s="230" t="s">
        <v>1897</v>
      </c>
      <c r="E1254" s="230">
        <v>1978</v>
      </c>
      <c r="F1254" s="230" t="s">
        <v>2122</v>
      </c>
      <c r="G1254" s="371" t="s">
        <v>2088</v>
      </c>
      <c r="H1254" s="230">
        <v>5</v>
      </c>
      <c r="I1254" s="230">
        <v>4</v>
      </c>
      <c r="J1254" s="230" t="s">
        <v>2122</v>
      </c>
      <c r="K1254" s="222">
        <v>3827.8</v>
      </c>
      <c r="L1254" s="222" t="s">
        <v>2122</v>
      </c>
      <c r="M1254" s="222">
        <v>87273.99</v>
      </c>
      <c r="N1254" s="222">
        <v>87273.99</v>
      </c>
      <c r="O1254" s="222">
        <v>0</v>
      </c>
      <c r="P1254" s="222">
        <v>0</v>
      </c>
      <c r="Q1254" s="222">
        <v>0</v>
      </c>
      <c r="R1254" s="372">
        <v>44927</v>
      </c>
      <c r="S1254" s="372">
        <v>45291</v>
      </c>
      <c r="U1254" s="373"/>
    </row>
    <row r="1255" spans="1:21" ht="20.25" x14ac:dyDescent="0.3">
      <c r="A1255" s="230">
        <v>1098</v>
      </c>
      <c r="B1255" s="225" t="s">
        <v>2569</v>
      </c>
      <c r="C1255" s="230">
        <v>44730</v>
      </c>
      <c r="D1255" s="230" t="s">
        <v>1897</v>
      </c>
      <c r="E1255" s="230">
        <v>1994</v>
      </c>
      <c r="F1255" s="230" t="s">
        <v>2122</v>
      </c>
      <c r="G1255" s="371" t="s">
        <v>2088</v>
      </c>
      <c r="H1255" s="230">
        <v>5</v>
      </c>
      <c r="I1255" s="230">
        <v>4</v>
      </c>
      <c r="J1255" s="230" t="s">
        <v>2122</v>
      </c>
      <c r="K1255" s="222">
        <v>3051.9</v>
      </c>
      <c r="L1255" s="222" t="s">
        <v>2122</v>
      </c>
      <c r="M1255" s="222">
        <v>456436.61</v>
      </c>
      <c r="N1255" s="222">
        <v>456436.61</v>
      </c>
      <c r="O1255" s="222">
        <v>0</v>
      </c>
      <c r="P1255" s="222">
        <v>0</v>
      </c>
      <c r="Q1255" s="222">
        <v>0</v>
      </c>
      <c r="R1255" s="372">
        <v>44927</v>
      </c>
      <c r="S1255" s="372">
        <v>45291</v>
      </c>
      <c r="U1255" s="373"/>
    </row>
    <row r="1256" spans="1:21" ht="20.25" x14ac:dyDescent="0.3">
      <c r="A1256" s="230">
        <v>1099</v>
      </c>
      <c r="B1256" s="225" t="s">
        <v>2570</v>
      </c>
      <c r="C1256" s="230">
        <v>44731</v>
      </c>
      <c r="D1256" s="230" t="s">
        <v>1897</v>
      </c>
      <c r="E1256" s="230">
        <v>1994</v>
      </c>
      <c r="F1256" s="230" t="s">
        <v>2122</v>
      </c>
      <c r="G1256" s="371" t="s">
        <v>2088</v>
      </c>
      <c r="H1256" s="230">
        <v>5</v>
      </c>
      <c r="I1256" s="230">
        <v>3</v>
      </c>
      <c r="J1256" s="230" t="s">
        <v>2122</v>
      </c>
      <c r="K1256" s="222">
        <v>2090.9</v>
      </c>
      <c r="L1256" s="222" t="s">
        <v>2122</v>
      </c>
      <c r="M1256" s="222">
        <v>156407</v>
      </c>
      <c r="N1256" s="222">
        <v>156407</v>
      </c>
      <c r="O1256" s="222">
        <v>0</v>
      </c>
      <c r="P1256" s="222">
        <v>0</v>
      </c>
      <c r="Q1256" s="222">
        <v>0</v>
      </c>
      <c r="R1256" s="372">
        <v>44927</v>
      </c>
      <c r="S1256" s="372">
        <v>45291</v>
      </c>
      <c r="U1256" s="373"/>
    </row>
    <row r="1257" spans="1:21" ht="20.25" x14ac:dyDescent="0.3">
      <c r="A1257" s="230">
        <v>1100</v>
      </c>
      <c r="B1257" s="225" t="s">
        <v>2571</v>
      </c>
      <c r="C1257" s="230">
        <v>44733</v>
      </c>
      <c r="D1257" s="230" t="s">
        <v>1897</v>
      </c>
      <c r="E1257" s="230">
        <v>1993</v>
      </c>
      <c r="F1257" s="230" t="s">
        <v>2122</v>
      </c>
      <c r="G1257" s="371" t="s">
        <v>2088</v>
      </c>
      <c r="H1257" s="230">
        <v>5</v>
      </c>
      <c r="I1257" s="230">
        <v>4</v>
      </c>
      <c r="J1257" s="230" t="s">
        <v>2122</v>
      </c>
      <c r="K1257" s="222">
        <v>2531.1</v>
      </c>
      <c r="L1257" s="222" t="s">
        <v>2122</v>
      </c>
      <c r="M1257" s="222">
        <v>127191.66</v>
      </c>
      <c r="N1257" s="222">
        <v>127191.66</v>
      </c>
      <c r="O1257" s="222">
        <v>0</v>
      </c>
      <c r="P1257" s="222">
        <v>0</v>
      </c>
      <c r="Q1257" s="222">
        <v>0</v>
      </c>
      <c r="R1257" s="372">
        <v>44927</v>
      </c>
      <c r="S1257" s="372">
        <v>45291</v>
      </c>
      <c r="U1257" s="373"/>
    </row>
    <row r="1258" spans="1:21" ht="20.25" x14ac:dyDescent="0.25">
      <c r="A1258" s="231" t="s">
        <v>22</v>
      </c>
      <c r="B1258" s="231"/>
      <c r="C1258" s="263" t="s">
        <v>172</v>
      </c>
      <c r="D1258" s="263" t="s">
        <v>172</v>
      </c>
      <c r="E1258" s="263" t="s">
        <v>172</v>
      </c>
      <c r="F1258" s="263" t="s">
        <v>172</v>
      </c>
      <c r="G1258" s="263" t="s">
        <v>172</v>
      </c>
      <c r="H1258" s="263" t="s">
        <v>172</v>
      </c>
      <c r="I1258" s="263" t="s">
        <v>172</v>
      </c>
      <c r="J1258" s="220">
        <v>0</v>
      </c>
      <c r="K1258" s="220">
        <v>45626.720000000008</v>
      </c>
      <c r="L1258" s="220">
        <v>33887.260000000009</v>
      </c>
      <c r="M1258" s="220">
        <v>28979905.639999993</v>
      </c>
      <c r="N1258" s="220">
        <v>28979905.639999993</v>
      </c>
      <c r="O1258" s="220">
        <v>0</v>
      </c>
      <c r="P1258" s="220">
        <v>0</v>
      </c>
      <c r="Q1258" s="220">
        <v>0</v>
      </c>
      <c r="R1258" s="263" t="s">
        <v>172</v>
      </c>
      <c r="S1258" s="263" t="s">
        <v>172</v>
      </c>
      <c r="U1258" s="373"/>
    </row>
    <row r="1259" spans="1:21" ht="20.25" x14ac:dyDescent="0.25">
      <c r="A1259" s="272" t="s">
        <v>34</v>
      </c>
      <c r="B1259" s="272"/>
      <c r="C1259" s="263" t="s">
        <v>172</v>
      </c>
      <c r="D1259" s="263" t="s">
        <v>172</v>
      </c>
      <c r="E1259" s="263" t="s">
        <v>172</v>
      </c>
      <c r="F1259" s="263" t="s">
        <v>172</v>
      </c>
      <c r="G1259" s="263" t="s">
        <v>172</v>
      </c>
      <c r="H1259" s="263" t="s">
        <v>172</v>
      </c>
      <c r="I1259" s="263" t="s">
        <v>172</v>
      </c>
      <c r="J1259" s="220">
        <v>0</v>
      </c>
      <c r="K1259" s="220">
        <v>45626.720000000008</v>
      </c>
      <c r="L1259" s="220">
        <v>33887.260000000009</v>
      </c>
      <c r="M1259" s="220">
        <v>28979905.639999993</v>
      </c>
      <c r="N1259" s="220">
        <v>28979905.639999993</v>
      </c>
      <c r="O1259" s="220">
        <v>0</v>
      </c>
      <c r="P1259" s="220">
        <v>0</v>
      </c>
      <c r="Q1259" s="220">
        <v>0</v>
      </c>
      <c r="R1259" s="263" t="s">
        <v>172</v>
      </c>
      <c r="S1259" s="263" t="s">
        <v>172</v>
      </c>
      <c r="U1259" s="373"/>
    </row>
    <row r="1260" spans="1:21" ht="20.25" x14ac:dyDescent="0.3">
      <c r="A1260" s="404" t="s">
        <v>2514</v>
      </c>
      <c r="B1260" s="404"/>
      <c r="C1260" s="404"/>
      <c r="D1260" s="404"/>
      <c r="E1260" s="404"/>
      <c r="F1260" s="404"/>
      <c r="G1260" s="404"/>
      <c r="H1260" s="404"/>
      <c r="I1260" s="404"/>
      <c r="J1260" s="404"/>
      <c r="K1260" s="404"/>
      <c r="L1260" s="404"/>
      <c r="M1260" s="404"/>
      <c r="N1260" s="404"/>
      <c r="O1260" s="404"/>
      <c r="P1260" s="404"/>
      <c r="Q1260" s="404"/>
      <c r="R1260" s="404"/>
      <c r="S1260" s="404"/>
      <c r="U1260" s="373"/>
    </row>
    <row r="1261" spans="1:21" ht="20.25" x14ac:dyDescent="0.3">
      <c r="A1261" s="404" t="s">
        <v>2515</v>
      </c>
      <c r="B1261" s="404"/>
      <c r="C1261" s="404"/>
      <c r="D1261" s="404"/>
      <c r="E1261" s="404"/>
      <c r="F1261" s="404"/>
      <c r="G1261" s="404"/>
      <c r="H1261" s="404"/>
      <c r="I1261" s="404"/>
      <c r="J1261" s="404"/>
      <c r="K1261" s="404"/>
      <c r="L1261" s="404"/>
      <c r="M1261" s="404"/>
      <c r="N1261" s="404"/>
      <c r="O1261" s="404"/>
      <c r="P1261" s="404"/>
      <c r="Q1261" s="404"/>
      <c r="R1261" s="404"/>
      <c r="S1261" s="404"/>
      <c r="U1261" s="373"/>
    </row>
    <row r="1262" spans="1:21" ht="20.25" x14ac:dyDescent="0.3">
      <c r="A1262" s="230">
        <v>1101</v>
      </c>
      <c r="B1262" s="229" t="s">
        <v>3405</v>
      </c>
      <c r="C1262" s="230">
        <v>44819</v>
      </c>
      <c r="D1262" s="230" t="s">
        <v>1896</v>
      </c>
      <c r="E1262" s="230">
        <v>1972</v>
      </c>
      <c r="F1262" s="230" t="s">
        <v>2122</v>
      </c>
      <c r="G1262" s="371" t="s">
        <v>2088</v>
      </c>
      <c r="H1262" s="230">
        <v>5</v>
      </c>
      <c r="I1262" s="230">
        <v>4</v>
      </c>
      <c r="J1262" s="230" t="s">
        <v>2122</v>
      </c>
      <c r="K1262" s="222">
        <v>6141.91</v>
      </c>
      <c r="L1262" s="222">
        <v>3974.89</v>
      </c>
      <c r="M1262" s="222">
        <v>178475.34</v>
      </c>
      <c r="N1262" s="222">
        <v>178475.34</v>
      </c>
      <c r="O1262" s="222">
        <v>0</v>
      </c>
      <c r="P1262" s="222">
        <v>0</v>
      </c>
      <c r="Q1262" s="222">
        <v>0</v>
      </c>
      <c r="R1262" s="372">
        <v>44927</v>
      </c>
      <c r="S1262" s="372">
        <v>45291</v>
      </c>
      <c r="U1262" s="373"/>
    </row>
    <row r="1263" spans="1:21" ht="20.25" x14ac:dyDescent="0.3">
      <c r="A1263" s="230">
        <v>1102</v>
      </c>
      <c r="B1263" s="229" t="s">
        <v>3406</v>
      </c>
      <c r="C1263" s="230">
        <v>44820</v>
      </c>
      <c r="D1263" s="230" t="s">
        <v>1896</v>
      </c>
      <c r="E1263" s="230">
        <v>1973</v>
      </c>
      <c r="F1263" s="230" t="s">
        <v>2122</v>
      </c>
      <c r="G1263" s="371" t="s">
        <v>2088</v>
      </c>
      <c r="H1263" s="230">
        <v>5</v>
      </c>
      <c r="I1263" s="230">
        <v>4</v>
      </c>
      <c r="J1263" s="230" t="s">
        <v>2122</v>
      </c>
      <c r="K1263" s="222">
        <v>6434.32</v>
      </c>
      <c r="L1263" s="222">
        <v>3907.45</v>
      </c>
      <c r="M1263" s="222">
        <v>178758.24</v>
      </c>
      <c r="N1263" s="222">
        <v>178758.24</v>
      </c>
      <c r="O1263" s="222">
        <v>0</v>
      </c>
      <c r="P1263" s="222">
        <v>0</v>
      </c>
      <c r="Q1263" s="222">
        <v>0</v>
      </c>
      <c r="R1263" s="372">
        <v>44927</v>
      </c>
      <c r="S1263" s="372">
        <v>45291</v>
      </c>
      <c r="U1263" s="373"/>
    </row>
    <row r="1264" spans="1:21" ht="20.25" x14ac:dyDescent="0.3">
      <c r="A1264" s="230">
        <v>1103</v>
      </c>
      <c r="B1264" s="229" t="s">
        <v>749</v>
      </c>
      <c r="C1264" s="230">
        <v>44845</v>
      </c>
      <c r="D1264" s="230" t="s">
        <v>1896</v>
      </c>
      <c r="E1264" s="230">
        <v>1961</v>
      </c>
      <c r="F1264" s="230" t="s">
        <v>2122</v>
      </c>
      <c r="G1264" s="371" t="s">
        <v>2094</v>
      </c>
      <c r="H1264" s="230">
        <v>2</v>
      </c>
      <c r="I1264" s="230">
        <v>2</v>
      </c>
      <c r="J1264" s="230" t="s">
        <v>2122</v>
      </c>
      <c r="K1264" s="222">
        <v>1565.46</v>
      </c>
      <c r="L1264" s="222">
        <v>645.95000000000005</v>
      </c>
      <c r="M1264" s="222">
        <v>992634.24000000011</v>
      </c>
      <c r="N1264" s="222">
        <v>992634.24000000011</v>
      </c>
      <c r="O1264" s="222">
        <v>0</v>
      </c>
      <c r="P1264" s="222">
        <v>0</v>
      </c>
      <c r="Q1264" s="222">
        <v>0</v>
      </c>
      <c r="R1264" s="372">
        <v>44927</v>
      </c>
      <c r="S1264" s="372">
        <v>45291</v>
      </c>
      <c r="U1264" s="373"/>
    </row>
    <row r="1265" spans="1:21" ht="20.25" x14ac:dyDescent="0.3">
      <c r="A1265" s="230">
        <v>1104</v>
      </c>
      <c r="B1265" s="229" t="s">
        <v>750</v>
      </c>
      <c r="C1265" s="230">
        <v>44846</v>
      </c>
      <c r="D1265" s="230" t="s">
        <v>1896</v>
      </c>
      <c r="E1265" s="230">
        <v>1961</v>
      </c>
      <c r="F1265" s="230" t="s">
        <v>2122</v>
      </c>
      <c r="G1265" s="371" t="s">
        <v>2094</v>
      </c>
      <c r="H1265" s="230">
        <v>2</v>
      </c>
      <c r="I1265" s="230">
        <v>2</v>
      </c>
      <c r="J1265" s="230" t="s">
        <v>2122</v>
      </c>
      <c r="K1265" s="222">
        <v>1511.49</v>
      </c>
      <c r="L1265" s="222">
        <v>640.59</v>
      </c>
      <c r="M1265" s="222">
        <v>1015266.8299999998</v>
      </c>
      <c r="N1265" s="222">
        <v>1015266.8299999998</v>
      </c>
      <c r="O1265" s="222">
        <v>0</v>
      </c>
      <c r="P1265" s="222">
        <v>0</v>
      </c>
      <c r="Q1265" s="222">
        <v>0</v>
      </c>
      <c r="R1265" s="372">
        <v>44927</v>
      </c>
      <c r="S1265" s="372">
        <v>45291</v>
      </c>
      <c r="U1265" s="373"/>
    </row>
    <row r="1266" spans="1:21" ht="20.25" x14ac:dyDescent="0.3">
      <c r="A1266" s="230">
        <v>1105</v>
      </c>
      <c r="B1266" s="229" t="s">
        <v>2734</v>
      </c>
      <c r="C1266" s="230">
        <v>44823</v>
      </c>
      <c r="D1266" s="230" t="s">
        <v>1896</v>
      </c>
      <c r="E1266" s="230">
        <v>1981</v>
      </c>
      <c r="F1266" s="230" t="s">
        <v>2122</v>
      </c>
      <c r="G1266" s="371" t="s">
        <v>2088</v>
      </c>
      <c r="H1266" s="230">
        <v>5</v>
      </c>
      <c r="I1266" s="230">
        <v>2</v>
      </c>
      <c r="J1266" s="230" t="s">
        <v>2122</v>
      </c>
      <c r="K1266" s="222">
        <v>1982.54</v>
      </c>
      <c r="L1266" s="222">
        <v>1438.54</v>
      </c>
      <c r="M1266" s="222">
        <v>99197.52</v>
      </c>
      <c r="N1266" s="222">
        <v>99197.52</v>
      </c>
      <c r="O1266" s="222">
        <v>0</v>
      </c>
      <c r="P1266" s="222">
        <v>0</v>
      </c>
      <c r="Q1266" s="222">
        <v>0</v>
      </c>
      <c r="R1266" s="372">
        <v>44927</v>
      </c>
      <c r="S1266" s="372">
        <v>45291</v>
      </c>
      <c r="U1266" s="373"/>
    </row>
    <row r="1267" spans="1:21" ht="20.25" x14ac:dyDescent="0.25">
      <c r="A1267" s="231" t="s">
        <v>22</v>
      </c>
      <c r="B1267" s="231"/>
      <c r="C1267" s="263" t="s">
        <v>172</v>
      </c>
      <c r="D1267" s="263" t="s">
        <v>172</v>
      </c>
      <c r="E1267" s="263" t="s">
        <v>172</v>
      </c>
      <c r="F1267" s="263" t="s">
        <v>172</v>
      </c>
      <c r="G1267" s="263" t="s">
        <v>172</v>
      </c>
      <c r="H1267" s="263" t="s">
        <v>172</v>
      </c>
      <c r="I1267" s="263" t="s">
        <v>172</v>
      </c>
      <c r="J1267" s="220">
        <v>0</v>
      </c>
      <c r="K1267" s="220">
        <v>17635.719999999998</v>
      </c>
      <c r="L1267" s="220">
        <v>10607.420000000002</v>
      </c>
      <c r="M1267" s="220">
        <v>2464332.17</v>
      </c>
      <c r="N1267" s="220">
        <v>2464332.17</v>
      </c>
      <c r="O1267" s="220">
        <v>0</v>
      </c>
      <c r="P1267" s="220">
        <v>0</v>
      </c>
      <c r="Q1267" s="220">
        <v>0</v>
      </c>
      <c r="R1267" s="263" t="s">
        <v>172</v>
      </c>
      <c r="S1267" s="263" t="s">
        <v>172</v>
      </c>
      <c r="U1267" s="373"/>
    </row>
    <row r="1268" spans="1:21" ht="20.25" x14ac:dyDescent="0.3">
      <c r="A1268" s="404" t="s">
        <v>2516</v>
      </c>
      <c r="B1268" s="404"/>
      <c r="C1268" s="404"/>
      <c r="D1268" s="404"/>
      <c r="E1268" s="404"/>
      <c r="F1268" s="404"/>
      <c r="G1268" s="404"/>
      <c r="H1268" s="404"/>
      <c r="I1268" s="404"/>
      <c r="J1268" s="404"/>
      <c r="K1268" s="404"/>
      <c r="L1268" s="404"/>
      <c r="M1268" s="404"/>
      <c r="N1268" s="404"/>
      <c r="O1268" s="404"/>
      <c r="P1268" s="404"/>
      <c r="Q1268" s="404"/>
      <c r="R1268" s="404"/>
      <c r="S1268" s="404"/>
      <c r="U1268" s="373"/>
    </row>
    <row r="1269" spans="1:21" ht="20.25" x14ac:dyDescent="0.3">
      <c r="A1269" s="230">
        <v>1106</v>
      </c>
      <c r="B1269" s="225" t="s">
        <v>751</v>
      </c>
      <c r="C1269" s="230">
        <v>44741</v>
      </c>
      <c r="D1269" s="230" t="s">
        <v>1896</v>
      </c>
      <c r="E1269" s="230">
        <v>1974</v>
      </c>
      <c r="F1269" s="230" t="s">
        <v>2122</v>
      </c>
      <c r="G1269" s="371" t="s">
        <v>2088</v>
      </c>
      <c r="H1269" s="230">
        <v>5</v>
      </c>
      <c r="I1269" s="230">
        <v>4</v>
      </c>
      <c r="J1269" s="230" t="s">
        <v>2122</v>
      </c>
      <c r="K1269" s="222">
        <v>6418</v>
      </c>
      <c r="L1269" s="222">
        <v>3915.5</v>
      </c>
      <c r="M1269" s="222">
        <v>5765469.8500000006</v>
      </c>
      <c r="N1269" s="222">
        <v>5765469.8500000006</v>
      </c>
      <c r="O1269" s="222">
        <v>0</v>
      </c>
      <c r="P1269" s="222">
        <v>0</v>
      </c>
      <c r="Q1269" s="222">
        <v>0</v>
      </c>
      <c r="R1269" s="372">
        <v>44927</v>
      </c>
      <c r="S1269" s="372">
        <v>45291</v>
      </c>
      <c r="U1269" s="373"/>
    </row>
    <row r="1270" spans="1:21" ht="20.25" x14ac:dyDescent="0.3">
      <c r="A1270" s="230">
        <v>1107</v>
      </c>
      <c r="B1270" s="225" t="s">
        <v>3407</v>
      </c>
      <c r="C1270" s="230">
        <v>44761</v>
      </c>
      <c r="D1270" s="230" t="s">
        <v>1896</v>
      </c>
      <c r="E1270" s="230">
        <v>1970</v>
      </c>
      <c r="F1270" s="230" t="s">
        <v>2122</v>
      </c>
      <c r="G1270" s="371" t="s">
        <v>2088</v>
      </c>
      <c r="H1270" s="230">
        <v>5</v>
      </c>
      <c r="I1270" s="230">
        <v>4</v>
      </c>
      <c r="J1270" s="230" t="s">
        <v>2122</v>
      </c>
      <c r="K1270" s="222">
        <v>6189.8</v>
      </c>
      <c r="L1270" s="222">
        <v>3926.44</v>
      </c>
      <c r="M1270" s="222">
        <v>3896658.1800000006</v>
      </c>
      <c r="N1270" s="222">
        <v>3896658.1800000006</v>
      </c>
      <c r="O1270" s="222">
        <v>0</v>
      </c>
      <c r="P1270" s="222">
        <v>0</v>
      </c>
      <c r="Q1270" s="222">
        <v>0</v>
      </c>
      <c r="R1270" s="372">
        <v>44927</v>
      </c>
      <c r="S1270" s="372">
        <v>45291</v>
      </c>
      <c r="U1270" s="373"/>
    </row>
    <row r="1271" spans="1:21" ht="20.25" x14ac:dyDescent="0.25">
      <c r="A1271" s="231" t="s">
        <v>22</v>
      </c>
      <c r="B1271" s="231"/>
      <c r="C1271" s="263" t="s">
        <v>172</v>
      </c>
      <c r="D1271" s="263" t="s">
        <v>172</v>
      </c>
      <c r="E1271" s="263" t="s">
        <v>172</v>
      </c>
      <c r="F1271" s="263" t="s">
        <v>172</v>
      </c>
      <c r="G1271" s="263" t="s">
        <v>172</v>
      </c>
      <c r="H1271" s="263" t="s">
        <v>172</v>
      </c>
      <c r="I1271" s="263" t="s">
        <v>172</v>
      </c>
      <c r="J1271" s="220">
        <v>0</v>
      </c>
      <c r="K1271" s="220">
        <v>12607.8</v>
      </c>
      <c r="L1271" s="220">
        <v>7841.9400000000005</v>
      </c>
      <c r="M1271" s="220">
        <v>9662128.0300000012</v>
      </c>
      <c r="N1271" s="220">
        <v>9662128.0300000012</v>
      </c>
      <c r="O1271" s="220">
        <v>0</v>
      </c>
      <c r="P1271" s="220">
        <v>0</v>
      </c>
      <c r="Q1271" s="220">
        <v>0</v>
      </c>
      <c r="R1271" s="263" t="s">
        <v>172</v>
      </c>
      <c r="S1271" s="263" t="s">
        <v>172</v>
      </c>
      <c r="U1271" s="373"/>
    </row>
    <row r="1272" spans="1:21" ht="20.25" x14ac:dyDescent="0.25">
      <c r="A1272" s="272" t="s">
        <v>34</v>
      </c>
      <c r="B1272" s="272"/>
      <c r="C1272" s="263" t="s">
        <v>172</v>
      </c>
      <c r="D1272" s="263" t="s">
        <v>172</v>
      </c>
      <c r="E1272" s="263" t="s">
        <v>172</v>
      </c>
      <c r="F1272" s="263" t="s">
        <v>172</v>
      </c>
      <c r="G1272" s="263" t="s">
        <v>172</v>
      </c>
      <c r="H1272" s="263" t="s">
        <v>172</v>
      </c>
      <c r="I1272" s="263" t="s">
        <v>172</v>
      </c>
      <c r="J1272" s="220">
        <v>0</v>
      </c>
      <c r="K1272" s="220">
        <v>30243.519999999997</v>
      </c>
      <c r="L1272" s="220">
        <v>18449.36</v>
      </c>
      <c r="M1272" s="220">
        <v>12126460.200000001</v>
      </c>
      <c r="N1272" s="220">
        <v>12126460.200000001</v>
      </c>
      <c r="O1272" s="220">
        <v>0</v>
      </c>
      <c r="P1272" s="220">
        <v>0</v>
      </c>
      <c r="Q1272" s="220">
        <v>0</v>
      </c>
      <c r="R1272" s="263" t="s">
        <v>172</v>
      </c>
      <c r="S1272" s="263" t="s">
        <v>172</v>
      </c>
      <c r="U1272" s="373"/>
    </row>
    <row r="1273" spans="1:21" ht="20.25" x14ac:dyDescent="0.3">
      <c r="A1273" s="404" t="s">
        <v>2517</v>
      </c>
      <c r="B1273" s="404"/>
      <c r="C1273" s="404"/>
      <c r="D1273" s="404"/>
      <c r="E1273" s="404"/>
      <c r="F1273" s="404"/>
      <c r="G1273" s="404"/>
      <c r="H1273" s="404"/>
      <c r="I1273" s="404"/>
      <c r="J1273" s="404"/>
      <c r="K1273" s="404"/>
      <c r="L1273" s="404"/>
      <c r="M1273" s="404"/>
      <c r="N1273" s="404"/>
      <c r="O1273" s="404"/>
      <c r="P1273" s="404"/>
      <c r="Q1273" s="404"/>
      <c r="R1273" s="404"/>
      <c r="S1273" s="404"/>
      <c r="U1273" s="373"/>
    </row>
    <row r="1274" spans="1:21" ht="20.25" x14ac:dyDescent="0.3">
      <c r="A1274" s="404" t="s">
        <v>2518</v>
      </c>
      <c r="B1274" s="404"/>
      <c r="C1274" s="404"/>
      <c r="D1274" s="404"/>
      <c r="E1274" s="404"/>
      <c r="F1274" s="404"/>
      <c r="G1274" s="404"/>
      <c r="H1274" s="404"/>
      <c r="I1274" s="404"/>
      <c r="J1274" s="404"/>
      <c r="K1274" s="404"/>
      <c r="L1274" s="404"/>
      <c r="M1274" s="404"/>
      <c r="N1274" s="404"/>
      <c r="O1274" s="404"/>
      <c r="P1274" s="404"/>
      <c r="Q1274" s="404"/>
      <c r="R1274" s="404"/>
      <c r="S1274" s="404"/>
      <c r="U1274" s="373"/>
    </row>
    <row r="1275" spans="1:21" ht="20.25" x14ac:dyDescent="0.3">
      <c r="A1275" s="230">
        <v>1108</v>
      </c>
      <c r="B1275" s="229" t="s">
        <v>2949</v>
      </c>
      <c r="C1275" s="230">
        <v>44883</v>
      </c>
      <c r="D1275" s="230" t="s">
        <v>1896</v>
      </c>
      <c r="E1275" s="230">
        <v>1958</v>
      </c>
      <c r="F1275" s="230" t="s">
        <v>2122</v>
      </c>
      <c r="G1275" s="371" t="s">
        <v>2094</v>
      </c>
      <c r="H1275" s="230">
        <v>2</v>
      </c>
      <c r="I1275" s="230">
        <v>1</v>
      </c>
      <c r="J1275" s="230" t="s">
        <v>2122</v>
      </c>
      <c r="K1275" s="222">
        <v>673.4</v>
      </c>
      <c r="L1275" s="222">
        <v>435.4</v>
      </c>
      <c r="M1275" s="222">
        <v>121980</v>
      </c>
      <c r="N1275" s="222">
        <v>121980</v>
      </c>
      <c r="O1275" s="222">
        <v>0</v>
      </c>
      <c r="P1275" s="222">
        <v>0</v>
      </c>
      <c r="Q1275" s="222">
        <v>0</v>
      </c>
      <c r="R1275" s="372">
        <v>44927</v>
      </c>
      <c r="S1275" s="372">
        <v>45291</v>
      </c>
      <c r="U1275" s="373"/>
    </row>
    <row r="1276" spans="1:21" ht="20.25" x14ac:dyDescent="0.3">
      <c r="A1276" s="230">
        <v>1109</v>
      </c>
      <c r="B1276" s="229" t="s">
        <v>2950</v>
      </c>
      <c r="C1276" s="230">
        <v>44884</v>
      </c>
      <c r="D1276" s="230" t="s">
        <v>1896</v>
      </c>
      <c r="E1276" s="230">
        <v>1958</v>
      </c>
      <c r="F1276" s="230" t="s">
        <v>2122</v>
      </c>
      <c r="G1276" s="371" t="s">
        <v>2094</v>
      </c>
      <c r="H1276" s="230">
        <v>2</v>
      </c>
      <c r="I1276" s="230">
        <v>1</v>
      </c>
      <c r="J1276" s="230" t="s">
        <v>2122</v>
      </c>
      <c r="K1276" s="222">
        <v>675.6</v>
      </c>
      <c r="L1276" s="222">
        <v>294.3</v>
      </c>
      <c r="M1276" s="222">
        <v>120888</v>
      </c>
      <c r="N1276" s="222">
        <v>120888</v>
      </c>
      <c r="O1276" s="222">
        <v>0</v>
      </c>
      <c r="P1276" s="222">
        <v>0</v>
      </c>
      <c r="Q1276" s="222">
        <v>0</v>
      </c>
      <c r="R1276" s="372">
        <v>44927</v>
      </c>
      <c r="S1276" s="372">
        <v>45291</v>
      </c>
      <c r="U1276" s="373"/>
    </row>
    <row r="1277" spans="1:21" ht="20.25" x14ac:dyDescent="0.3">
      <c r="A1277" s="230">
        <v>1110</v>
      </c>
      <c r="B1277" s="229" t="s">
        <v>2951</v>
      </c>
      <c r="C1277" s="230">
        <v>44885</v>
      </c>
      <c r="D1277" s="230" t="s">
        <v>1896</v>
      </c>
      <c r="E1277" s="230">
        <v>1958</v>
      </c>
      <c r="F1277" s="230" t="s">
        <v>2122</v>
      </c>
      <c r="G1277" s="371" t="s">
        <v>2094</v>
      </c>
      <c r="H1277" s="230">
        <v>2</v>
      </c>
      <c r="I1277" s="230">
        <v>1</v>
      </c>
      <c r="J1277" s="230" t="s">
        <v>2122</v>
      </c>
      <c r="K1277" s="222">
        <v>683.2</v>
      </c>
      <c r="L1277" s="222">
        <v>336.6</v>
      </c>
      <c r="M1277" s="222">
        <v>121980</v>
      </c>
      <c r="N1277" s="222">
        <v>121980</v>
      </c>
      <c r="O1277" s="222">
        <v>0</v>
      </c>
      <c r="P1277" s="222">
        <v>0</v>
      </c>
      <c r="Q1277" s="222">
        <v>0</v>
      </c>
      <c r="R1277" s="372">
        <v>44927</v>
      </c>
      <c r="S1277" s="372">
        <v>45291</v>
      </c>
      <c r="U1277" s="373"/>
    </row>
    <row r="1278" spans="1:21" ht="20.25" x14ac:dyDescent="0.3">
      <c r="A1278" s="230">
        <v>1111</v>
      </c>
      <c r="B1278" s="229" t="s">
        <v>1151</v>
      </c>
      <c r="C1278" s="230">
        <v>44888</v>
      </c>
      <c r="D1278" s="230" t="s">
        <v>1896</v>
      </c>
      <c r="E1278" s="230">
        <v>1958</v>
      </c>
      <c r="F1278" s="230" t="s">
        <v>2122</v>
      </c>
      <c r="G1278" s="371" t="s">
        <v>2094</v>
      </c>
      <c r="H1278" s="230">
        <v>2</v>
      </c>
      <c r="I1278" s="230">
        <v>1</v>
      </c>
      <c r="J1278" s="230" t="s">
        <v>2122</v>
      </c>
      <c r="K1278" s="222">
        <v>680</v>
      </c>
      <c r="L1278" s="222">
        <v>414.9</v>
      </c>
      <c r="M1278" s="222">
        <v>124524</v>
      </c>
      <c r="N1278" s="222">
        <v>124524</v>
      </c>
      <c r="O1278" s="222">
        <v>0</v>
      </c>
      <c r="P1278" s="222">
        <v>0</v>
      </c>
      <c r="Q1278" s="222">
        <v>0</v>
      </c>
      <c r="R1278" s="372">
        <v>44927</v>
      </c>
      <c r="S1278" s="372">
        <v>45291</v>
      </c>
      <c r="U1278" s="373"/>
    </row>
    <row r="1279" spans="1:21" ht="20.25" x14ac:dyDescent="0.3">
      <c r="A1279" s="230">
        <v>1112</v>
      </c>
      <c r="B1279" s="229" t="s">
        <v>1152</v>
      </c>
      <c r="C1279" s="230">
        <v>44893</v>
      </c>
      <c r="D1279" s="230" t="s">
        <v>1896</v>
      </c>
      <c r="E1279" s="230">
        <v>1958</v>
      </c>
      <c r="F1279" s="230" t="s">
        <v>2122</v>
      </c>
      <c r="G1279" s="371" t="s">
        <v>2094</v>
      </c>
      <c r="H1279" s="230">
        <v>2</v>
      </c>
      <c r="I1279" s="230">
        <v>1</v>
      </c>
      <c r="J1279" s="230" t="s">
        <v>2122</v>
      </c>
      <c r="K1279" s="222">
        <v>671.2</v>
      </c>
      <c r="L1279" s="222">
        <v>408.9</v>
      </c>
      <c r="M1279" s="222">
        <v>126324</v>
      </c>
      <c r="N1279" s="222">
        <v>126324</v>
      </c>
      <c r="O1279" s="222">
        <v>0</v>
      </c>
      <c r="P1279" s="222">
        <v>0</v>
      </c>
      <c r="Q1279" s="222">
        <v>0</v>
      </c>
      <c r="R1279" s="372">
        <v>44927</v>
      </c>
      <c r="S1279" s="372">
        <v>45291</v>
      </c>
      <c r="U1279" s="373"/>
    </row>
    <row r="1280" spans="1:21" ht="20.25" x14ac:dyDescent="0.3">
      <c r="A1280" s="230">
        <v>1113</v>
      </c>
      <c r="B1280" s="229" t="s">
        <v>1156</v>
      </c>
      <c r="C1280" s="230">
        <v>44907</v>
      </c>
      <c r="D1280" s="230" t="s">
        <v>1896</v>
      </c>
      <c r="E1280" s="230">
        <v>1968</v>
      </c>
      <c r="F1280" s="230" t="s">
        <v>2122</v>
      </c>
      <c r="G1280" s="371" t="s">
        <v>2088</v>
      </c>
      <c r="H1280" s="230">
        <v>4</v>
      </c>
      <c r="I1280" s="230">
        <v>3</v>
      </c>
      <c r="J1280" s="230" t="s">
        <v>2122</v>
      </c>
      <c r="K1280" s="222">
        <v>3291.8</v>
      </c>
      <c r="L1280" s="222">
        <v>2109.1</v>
      </c>
      <c r="M1280" s="222">
        <v>3779877.7100000004</v>
      </c>
      <c r="N1280" s="222">
        <v>3779877.7100000004</v>
      </c>
      <c r="O1280" s="222">
        <v>0</v>
      </c>
      <c r="P1280" s="222">
        <v>0</v>
      </c>
      <c r="Q1280" s="222">
        <v>0</v>
      </c>
      <c r="R1280" s="372">
        <v>44927</v>
      </c>
      <c r="S1280" s="372">
        <v>45291</v>
      </c>
      <c r="U1280" s="373"/>
    </row>
    <row r="1281" spans="1:21" ht="20.25" x14ac:dyDescent="0.3">
      <c r="A1281" s="230">
        <v>1114</v>
      </c>
      <c r="B1281" s="229" t="s">
        <v>1159</v>
      </c>
      <c r="C1281" s="230">
        <v>44943</v>
      </c>
      <c r="D1281" s="230" t="s">
        <v>1896</v>
      </c>
      <c r="E1281" s="230">
        <v>1968</v>
      </c>
      <c r="F1281" s="230" t="s">
        <v>2122</v>
      </c>
      <c r="G1281" s="371" t="s">
        <v>2088</v>
      </c>
      <c r="H1281" s="230">
        <v>4</v>
      </c>
      <c r="I1281" s="230">
        <v>3</v>
      </c>
      <c r="J1281" s="230" t="s">
        <v>2122</v>
      </c>
      <c r="K1281" s="222">
        <v>3444.2</v>
      </c>
      <c r="L1281" s="222">
        <v>2070.3000000000002</v>
      </c>
      <c r="M1281" s="222">
        <v>83074.570000000007</v>
      </c>
      <c r="N1281" s="222">
        <v>83074.570000000007</v>
      </c>
      <c r="O1281" s="222">
        <v>0</v>
      </c>
      <c r="P1281" s="222">
        <v>0</v>
      </c>
      <c r="Q1281" s="222">
        <v>0</v>
      </c>
      <c r="R1281" s="372">
        <v>44927</v>
      </c>
      <c r="S1281" s="372">
        <v>45291</v>
      </c>
      <c r="U1281" s="373"/>
    </row>
    <row r="1282" spans="1:21" ht="20.25" x14ac:dyDescent="0.3">
      <c r="A1282" s="230">
        <v>1115</v>
      </c>
      <c r="B1282" s="229" t="s">
        <v>1160</v>
      </c>
      <c r="C1282" s="230">
        <v>44944</v>
      </c>
      <c r="D1282" s="230" t="s">
        <v>1896</v>
      </c>
      <c r="E1282" s="230">
        <v>1969</v>
      </c>
      <c r="F1282" s="230" t="s">
        <v>2122</v>
      </c>
      <c r="G1282" s="371" t="s">
        <v>2089</v>
      </c>
      <c r="H1282" s="230">
        <v>4</v>
      </c>
      <c r="I1282" s="230">
        <v>4</v>
      </c>
      <c r="J1282" s="230" t="s">
        <v>2122</v>
      </c>
      <c r="K1282" s="222">
        <v>5252.4</v>
      </c>
      <c r="L1282" s="222">
        <v>3238.3</v>
      </c>
      <c r="M1282" s="222">
        <v>56388.71</v>
      </c>
      <c r="N1282" s="222">
        <v>56388.71</v>
      </c>
      <c r="O1282" s="222">
        <v>0</v>
      </c>
      <c r="P1282" s="222">
        <v>0</v>
      </c>
      <c r="Q1282" s="222">
        <v>0</v>
      </c>
      <c r="R1282" s="372">
        <v>44927</v>
      </c>
      <c r="S1282" s="372">
        <v>45291</v>
      </c>
      <c r="U1282" s="373"/>
    </row>
    <row r="1283" spans="1:21" ht="20.25" x14ac:dyDescent="0.3">
      <c r="A1283" s="230">
        <v>1116</v>
      </c>
      <c r="B1283" s="229" t="s">
        <v>1161</v>
      </c>
      <c r="C1283" s="230">
        <v>44947</v>
      </c>
      <c r="D1283" s="230" t="s">
        <v>1896</v>
      </c>
      <c r="E1283" s="230">
        <v>1969</v>
      </c>
      <c r="F1283" s="230" t="s">
        <v>2122</v>
      </c>
      <c r="G1283" s="371" t="s">
        <v>2088</v>
      </c>
      <c r="H1283" s="230">
        <v>4</v>
      </c>
      <c r="I1283" s="230">
        <v>3</v>
      </c>
      <c r="J1283" s="230" t="s">
        <v>2122</v>
      </c>
      <c r="K1283" s="222">
        <v>3780.8</v>
      </c>
      <c r="L1283" s="222">
        <v>2271.1</v>
      </c>
      <c r="M1283" s="222">
        <v>76066.2</v>
      </c>
      <c r="N1283" s="222">
        <v>76066.2</v>
      </c>
      <c r="O1283" s="222">
        <v>0</v>
      </c>
      <c r="P1283" s="222">
        <v>0</v>
      </c>
      <c r="Q1283" s="222">
        <v>0</v>
      </c>
      <c r="R1283" s="372">
        <v>44927</v>
      </c>
      <c r="S1283" s="372">
        <v>45291</v>
      </c>
      <c r="U1283" s="373"/>
    </row>
    <row r="1284" spans="1:21" ht="20.25" x14ac:dyDescent="0.3">
      <c r="A1284" s="230">
        <v>1117</v>
      </c>
      <c r="B1284" s="229" t="s">
        <v>1162</v>
      </c>
      <c r="C1284" s="230">
        <v>44948</v>
      </c>
      <c r="D1284" s="230" t="s">
        <v>1896</v>
      </c>
      <c r="E1284" s="230">
        <v>1969</v>
      </c>
      <c r="F1284" s="230" t="s">
        <v>2122</v>
      </c>
      <c r="G1284" s="371" t="s">
        <v>2088</v>
      </c>
      <c r="H1284" s="230">
        <v>4</v>
      </c>
      <c r="I1284" s="230">
        <v>3</v>
      </c>
      <c r="J1284" s="230" t="s">
        <v>2122</v>
      </c>
      <c r="K1284" s="222">
        <v>3482.7</v>
      </c>
      <c r="L1284" s="222">
        <v>2111.9</v>
      </c>
      <c r="M1284" s="222">
        <v>38856.11</v>
      </c>
      <c r="N1284" s="222">
        <v>38856.11</v>
      </c>
      <c r="O1284" s="222">
        <v>0</v>
      </c>
      <c r="P1284" s="222">
        <v>0</v>
      </c>
      <c r="Q1284" s="222">
        <v>0</v>
      </c>
      <c r="R1284" s="372">
        <v>44927</v>
      </c>
      <c r="S1284" s="372">
        <v>45291</v>
      </c>
      <c r="U1284" s="373"/>
    </row>
    <row r="1285" spans="1:21" ht="20.25" x14ac:dyDescent="0.3">
      <c r="A1285" s="230">
        <v>1118</v>
      </c>
      <c r="B1285" s="229" t="s">
        <v>1163</v>
      </c>
      <c r="C1285" s="230">
        <v>44949</v>
      </c>
      <c r="D1285" s="230" t="s">
        <v>1896</v>
      </c>
      <c r="E1285" s="230">
        <v>1969</v>
      </c>
      <c r="F1285" s="230" t="s">
        <v>2122</v>
      </c>
      <c r="G1285" s="371" t="s">
        <v>2088</v>
      </c>
      <c r="H1285" s="230">
        <v>4</v>
      </c>
      <c r="I1285" s="230">
        <v>6</v>
      </c>
      <c r="J1285" s="230" t="s">
        <v>2122</v>
      </c>
      <c r="K1285" s="222">
        <v>7713.3</v>
      </c>
      <c r="L1285" s="222">
        <v>4584.3</v>
      </c>
      <c r="M1285" s="222">
        <v>69621.91</v>
      </c>
      <c r="N1285" s="222">
        <v>69621.91</v>
      </c>
      <c r="O1285" s="222">
        <v>0</v>
      </c>
      <c r="P1285" s="222">
        <v>0</v>
      </c>
      <c r="Q1285" s="222">
        <v>0</v>
      </c>
      <c r="R1285" s="372">
        <v>44927</v>
      </c>
      <c r="S1285" s="372">
        <v>45291</v>
      </c>
      <c r="U1285" s="373"/>
    </row>
    <row r="1286" spans="1:21" ht="20.25" x14ac:dyDescent="0.3">
      <c r="A1286" s="230">
        <v>1119</v>
      </c>
      <c r="B1286" s="229" t="s">
        <v>1164</v>
      </c>
      <c r="C1286" s="230">
        <v>44990</v>
      </c>
      <c r="D1286" s="230" t="s">
        <v>1896</v>
      </c>
      <c r="E1286" s="230">
        <v>1958</v>
      </c>
      <c r="F1286" s="230" t="s">
        <v>2122</v>
      </c>
      <c r="G1286" s="371" t="s">
        <v>2089</v>
      </c>
      <c r="H1286" s="230">
        <v>2</v>
      </c>
      <c r="I1286" s="230">
        <v>2</v>
      </c>
      <c r="J1286" s="230" t="s">
        <v>2122</v>
      </c>
      <c r="K1286" s="222">
        <v>1223.2</v>
      </c>
      <c r="L1286" s="222">
        <v>662.69999999999993</v>
      </c>
      <c r="M1286" s="222">
        <v>203548.85999999993</v>
      </c>
      <c r="N1286" s="222">
        <v>203548.85999999993</v>
      </c>
      <c r="O1286" s="222">
        <v>0</v>
      </c>
      <c r="P1286" s="222">
        <v>0</v>
      </c>
      <c r="Q1286" s="222">
        <v>0</v>
      </c>
      <c r="R1286" s="372">
        <v>44927</v>
      </c>
      <c r="S1286" s="372">
        <v>45291</v>
      </c>
      <c r="U1286" s="373"/>
    </row>
    <row r="1287" spans="1:21" ht="20.25" x14ac:dyDescent="0.3">
      <c r="A1287" s="230">
        <v>1120</v>
      </c>
      <c r="B1287" s="229" t="s">
        <v>1165</v>
      </c>
      <c r="C1287" s="230">
        <v>44992</v>
      </c>
      <c r="D1287" s="230" t="s">
        <v>1896</v>
      </c>
      <c r="E1287" s="230">
        <v>1958</v>
      </c>
      <c r="F1287" s="230" t="s">
        <v>2122</v>
      </c>
      <c r="G1287" s="371" t="s">
        <v>2089</v>
      </c>
      <c r="H1287" s="230">
        <v>2</v>
      </c>
      <c r="I1287" s="230">
        <v>2</v>
      </c>
      <c r="J1287" s="230" t="s">
        <v>2122</v>
      </c>
      <c r="K1287" s="222">
        <v>1210.2</v>
      </c>
      <c r="L1287" s="222">
        <v>654.9</v>
      </c>
      <c r="M1287" s="222">
        <v>1430291.7</v>
      </c>
      <c r="N1287" s="222">
        <v>1430291.7</v>
      </c>
      <c r="O1287" s="222">
        <v>0</v>
      </c>
      <c r="P1287" s="222">
        <v>0</v>
      </c>
      <c r="Q1287" s="222">
        <v>0</v>
      </c>
      <c r="R1287" s="372">
        <v>44927</v>
      </c>
      <c r="S1287" s="372">
        <v>45291</v>
      </c>
      <c r="U1287" s="373"/>
    </row>
    <row r="1288" spans="1:21" ht="20.25" x14ac:dyDescent="0.3">
      <c r="A1288" s="230">
        <v>1121</v>
      </c>
      <c r="B1288" s="229" t="s">
        <v>1531</v>
      </c>
      <c r="C1288" s="230">
        <v>45051</v>
      </c>
      <c r="D1288" s="230" t="s">
        <v>1896</v>
      </c>
      <c r="E1288" s="230">
        <v>1963</v>
      </c>
      <c r="F1288" s="230" t="s">
        <v>2122</v>
      </c>
      <c r="G1288" s="371" t="s">
        <v>2089</v>
      </c>
      <c r="H1288" s="230">
        <v>4</v>
      </c>
      <c r="I1288" s="230">
        <v>3</v>
      </c>
      <c r="J1288" s="230" t="s">
        <v>2122</v>
      </c>
      <c r="K1288" s="222">
        <v>2748.3</v>
      </c>
      <c r="L1288" s="222">
        <v>1887.32</v>
      </c>
      <c r="M1288" s="222">
        <v>888021.52999999991</v>
      </c>
      <c r="N1288" s="222">
        <v>888021.52999999991</v>
      </c>
      <c r="O1288" s="222">
        <v>0</v>
      </c>
      <c r="P1288" s="222">
        <v>0</v>
      </c>
      <c r="Q1288" s="222">
        <v>0</v>
      </c>
      <c r="R1288" s="372">
        <v>44927</v>
      </c>
      <c r="S1288" s="372">
        <v>45291</v>
      </c>
      <c r="U1288" s="373"/>
    </row>
    <row r="1289" spans="1:21" ht="20.25" x14ac:dyDescent="0.3">
      <c r="A1289" s="230">
        <v>1122</v>
      </c>
      <c r="B1289" s="229" t="s">
        <v>1532</v>
      </c>
      <c r="C1289" s="230">
        <v>45054</v>
      </c>
      <c r="D1289" s="230" t="s">
        <v>1896</v>
      </c>
      <c r="E1289" s="230">
        <v>1962</v>
      </c>
      <c r="F1289" s="230" t="s">
        <v>2122</v>
      </c>
      <c r="G1289" s="371" t="s">
        <v>2089</v>
      </c>
      <c r="H1289" s="230">
        <v>4</v>
      </c>
      <c r="I1289" s="230">
        <v>3</v>
      </c>
      <c r="J1289" s="230" t="s">
        <v>2122</v>
      </c>
      <c r="K1289" s="222">
        <v>3333.5</v>
      </c>
      <c r="L1289" s="222">
        <v>1948.1</v>
      </c>
      <c r="M1289" s="222">
        <v>2785510.2400000007</v>
      </c>
      <c r="N1289" s="222">
        <v>2785510.2400000007</v>
      </c>
      <c r="O1289" s="222">
        <v>0</v>
      </c>
      <c r="P1289" s="222">
        <v>0</v>
      </c>
      <c r="Q1289" s="222">
        <v>0</v>
      </c>
      <c r="R1289" s="372">
        <v>44927</v>
      </c>
      <c r="S1289" s="372">
        <v>45291</v>
      </c>
      <c r="U1289" s="373"/>
    </row>
    <row r="1290" spans="1:21" ht="20.25" x14ac:dyDescent="0.3">
      <c r="A1290" s="230">
        <v>1123</v>
      </c>
      <c r="B1290" s="229" t="s">
        <v>1971</v>
      </c>
      <c r="C1290" s="230">
        <v>45050</v>
      </c>
      <c r="D1290" s="230" t="s">
        <v>1896</v>
      </c>
      <c r="E1290" s="230">
        <v>1963</v>
      </c>
      <c r="F1290" s="230" t="s">
        <v>2122</v>
      </c>
      <c r="G1290" s="371" t="s">
        <v>2089</v>
      </c>
      <c r="H1290" s="230">
        <v>4</v>
      </c>
      <c r="I1290" s="230">
        <v>3</v>
      </c>
      <c r="J1290" s="230" t="s">
        <v>2122</v>
      </c>
      <c r="K1290" s="222">
        <v>3309.7</v>
      </c>
      <c r="L1290" s="222">
        <v>1965.2</v>
      </c>
      <c r="M1290" s="222">
        <v>520594.06000000023</v>
      </c>
      <c r="N1290" s="222">
        <v>520594.06000000023</v>
      </c>
      <c r="O1290" s="222">
        <v>0</v>
      </c>
      <c r="P1290" s="222">
        <v>0</v>
      </c>
      <c r="Q1290" s="222">
        <v>0</v>
      </c>
      <c r="R1290" s="372">
        <v>44927</v>
      </c>
      <c r="S1290" s="372">
        <v>45291</v>
      </c>
      <c r="U1290" s="373"/>
    </row>
    <row r="1291" spans="1:21" ht="20.25" x14ac:dyDescent="0.3">
      <c r="A1291" s="230">
        <v>1124</v>
      </c>
      <c r="B1291" s="229" t="s">
        <v>1726</v>
      </c>
      <c r="C1291" s="230">
        <v>45103</v>
      </c>
      <c r="D1291" s="230" t="s">
        <v>1896</v>
      </c>
      <c r="E1291" s="230">
        <v>1994</v>
      </c>
      <c r="F1291" s="230" t="s">
        <v>2122</v>
      </c>
      <c r="G1291" s="371" t="s">
        <v>2088</v>
      </c>
      <c r="H1291" s="230">
        <v>9</v>
      </c>
      <c r="I1291" s="230">
        <v>3</v>
      </c>
      <c r="J1291" s="230">
        <v>2</v>
      </c>
      <c r="K1291" s="222">
        <v>9067.5</v>
      </c>
      <c r="L1291" s="222">
        <v>6157.0999999999995</v>
      </c>
      <c r="M1291" s="222">
        <v>4816827.2299999995</v>
      </c>
      <c r="N1291" s="222">
        <v>4816827.2299999995</v>
      </c>
      <c r="O1291" s="222">
        <v>0</v>
      </c>
      <c r="P1291" s="222">
        <v>0</v>
      </c>
      <c r="Q1291" s="222">
        <v>0</v>
      </c>
      <c r="R1291" s="372">
        <v>44927</v>
      </c>
      <c r="S1291" s="372">
        <v>45291</v>
      </c>
      <c r="U1291" s="373"/>
    </row>
    <row r="1292" spans="1:21" ht="20.25" x14ac:dyDescent="0.3">
      <c r="A1292" s="230">
        <v>1125</v>
      </c>
      <c r="B1292" s="229" t="s">
        <v>1808</v>
      </c>
      <c r="C1292" s="230">
        <v>45193</v>
      </c>
      <c r="D1292" s="230" t="s">
        <v>1896</v>
      </c>
      <c r="E1292" s="230">
        <v>1996</v>
      </c>
      <c r="F1292" s="230" t="s">
        <v>2122</v>
      </c>
      <c r="G1292" s="371" t="s">
        <v>2088</v>
      </c>
      <c r="H1292" s="230">
        <v>9</v>
      </c>
      <c r="I1292" s="230">
        <v>4</v>
      </c>
      <c r="J1292" s="230">
        <v>4</v>
      </c>
      <c r="K1292" s="222">
        <v>7746.7</v>
      </c>
      <c r="L1292" s="222">
        <v>7746.7</v>
      </c>
      <c r="M1292" s="222">
        <v>8830689.1899999995</v>
      </c>
      <c r="N1292" s="222">
        <v>8830689.1899999995</v>
      </c>
      <c r="O1292" s="222">
        <v>0</v>
      </c>
      <c r="P1292" s="222">
        <v>0</v>
      </c>
      <c r="Q1292" s="222">
        <v>0</v>
      </c>
      <c r="R1292" s="372">
        <v>44927</v>
      </c>
      <c r="S1292" s="372">
        <v>45291</v>
      </c>
      <c r="U1292" s="373"/>
    </row>
    <row r="1293" spans="1:21" ht="20.25" x14ac:dyDescent="0.3">
      <c r="A1293" s="230">
        <v>1126</v>
      </c>
      <c r="B1293" s="229" t="s">
        <v>2236</v>
      </c>
      <c r="C1293" s="230">
        <v>45085</v>
      </c>
      <c r="D1293" s="230" t="s">
        <v>1896</v>
      </c>
      <c r="E1293" s="230">
        <v>1989</v>
      </c>
      <c r="F1293" s="230" t="s">
        <v>2122</v>
      </c>
      <c r="G1293" s="371" t="s">
        <v>2088</v>
      </c>
      <c r="H1293" s="230">
        <v>9</v>
      </c>
      <c r="I1293" s="230">
        <v>2</v>
      </c>
      <c r="J1293" s="230" t="s">
        <v>2122</v>
      </c>
      <c r="K1293" s="222">
        <v>6010.8</v>
      </c>
      <c r="L1293" s="222">
        <v>4137.2</v>
      </c>
      <c r="M1293" s="222">
        <v>5071531.8600000003</v>
      </c>
      <c r="N1293" s="222">
        <v>5071531.8600000003</v>
      </c>
      <c r="O1293" s="222">
        <v>0</v>
      </c>
      <c r="P1293" s="222">
        <v>0</v>
      </c>
      <c r="Q1293" s="222">
        <v>0</v>
      </c>
      <c r="R1293" s="372">
        <v>44927</v>
      </c>
      <c r="S1293" s="372">
        <v>45291</v>
      </c>
      <c r="U1293" s="373"/>
    </row>
    <row r="1294" spans="1:21" ht="20.25" x14ac:dyDescent="0.3">
      <c r="A1294" s="230">
        <v>1127</v>
      </c>
      <c r="B1294" s="229" t="s">
        <v>2603</v>
      </c>
      <c r="C1294" s="230">
        <v>45028</v>
      </c>
      <c r="D1294" s="230" t="s">
        <v>1897</v>
      </c>
      <c r="E1294" s="230">
        <v>2000</v>
      </c>
      <c r="F1294" s="230" t="s">
        <v>2122</v>
      </c>
      <c r="G1294" s="371" t="s">
        <v>2089</v>
      </c>
      <c r="H1294" s="230">
        <v>3</v>
      </c>
      <c r="I1294" s="230">
        <v>2</v>
      </c>
      <c r="J1294" s="230" t="s">
        <v>2122</v>
      </c>
      <c r="K1294" s="222">
        <v>1352.8</v>
      </c>
      <c r="L1294" s="222" t="s">
        <v>2122</v>
      </c>
      <c r="M1294" s="222">
        <v>111620.88</v>
      </c>
      <c r="N1294" s="222">
        <v>111620.88</v>
      </c>
      <c r="O1294" s="222">
        <v>0</v>
      </c>
      <c r="P1294" s="222">
        <v>0</v>
      </c>
      <c r="Q1294" s="222">
        <v>0</v>
      </c>
      <c r="R1294" s="372">
        <v>44927</v>
      </c>
      <c r="S1294" s="372">
        <v>45291</v>
      </c>
      <c r="U1294" s="373"/>
    </row>
    <row r="1295" spans="1:21" ht="20.25" x14ac:dyDescent="0.25">
      <c r="A1295" s="231" t="s">
        <v>22</v>
      </c>
      <c r="B1295" s="231"/>
      <c r="C1295" s="263" t="s">
        <v>172</v>
      </c>
      <c r="D1295" s="263" t="s">
        <v>172</v>
      </c>
      <c r="E1295" s="263" t="s">
        <v>172</v>
      </c>
      <c r="F1295" s="263" t="s">
        <v>172</v>
      </c>
      <c r="G1295" s="263" t="s">
        <v>172</v>
      </c>
      <c r="H1295" s="263" t="s">
        <v>172</v>
      </c>
      <c r="I1295" s="263" t="s">
        <v>172</v>
      </c>
      <c r="J1295" s="220">
        <v>6</v>
      </c>
      <c r="K1295" s="220">
        <v>66351.3</v>
      </c>
      <c r="L1295" s="220">
        <v>43434.319999999992</v>
      </c>
      <c r="M1295" s="220">
        <v>29378216.760000002</v>
      </c>
      <c r="N1295" s="220">
        <v>29378216.760000002</v>
      </c>
      <c r="O1295" s="220">
        <v>0</v>
      </c>
      <c r="P1295" s="220">
        <v>0</v>
      </c>
      <c r="Q1295" s="220">
        <v>0</v>
      </c>
      <c r="R1295" s="263" t="s">
        <v>172</v>
      </c>
      <c r="S1295" s="263" t="s">
        <v>172</v>
      </c>
      <c r="U1295" s="373"/>
    </row>
    <row r="1296" spans="1:21" ht="20.25" customHeight="1" x14ac:dyDescent="0.25">
      <c r="A1296" s="272" t="s">
        <v>34</v>
      </c>
      <c r="B1296" s="272"/>
      <c r="C1296" s="263" t="s">
        <v>172</v>
      </c>
      <c r="D1296" s="263" t="s">
        <v>172</v>
      </c>
      <c r="E1296" s="263" t="s">
        <v>172</v>
      </c>
      <c r="F1296" s="263" t="s">
        <v>172</v>
      </c>
      <c r="G1296" s="263" t="s">
        <v>172</v>
      </c>
      <c r="H1296" s="263" t="s">
        <v>172</v>
      </c>
      <c r="I1296" s="263" t="s">
        <v>172</v>
      </c>
      <c r="J1296" s="220">
        <v>6</v>
      </c>
      <c r="K1296" s="220">
        <v>66351.3</v>
      </c>
      <c r="L1296" s="220">
        <v>43434.319999999992</v>
      </c>
      <c r="M1296" s="220">
        <v>29378216.760000002</v>
      </c>
      <c r="N1296" s="220">
        <v>29378216.760000002</v>
      </c>
      <c r="O1296" s="220">
        <v>0</v>
      </c>
      <c r="P1296" s="220">
        <v>0</v>
      </c>
      <c r="Q1296" s="220">
        <v>0</v>
      </c>
      <c r="R1296" s="263" t="s">
        <v>172</v>
      </c>
      <c r="S1296" s="263" t="s">
        <v>172</v>
      </c>
      <c r="U1296" s="373"/>
    </row>
    <row r="1297" spans="1:21" ht="20.25" customHeight="1" x14ac:dyDescent="0.3">
      <c r="A1297" s="404" t="s">
        <v>2519</v>
      </c>
      <c r="B1297" s="404"/>
      <c r="C1297" s="404"/>
      <c r="D1297" s="404"/>
      <c r="E1297" s="404"/>
      <c r="F1297" s="404"/>
      <c r="G1297" s="404"/>
      <c r="H1297" s="404"/>
      <c r="I1297" s="404"/>
      <c r="J1297" s="404"/>
      <c r="K1297" s="404"/>
      <c r="L1297" s="404"/>
      <c r="M1297" s="404"/>
      <c r="N1297" s="404"/>
      <c r="O1297" s="404"/>
      <c r="P1297" s="404"/>
      <c r="Q1297" s="404"/>
      <c r="R1297" s="404"/>
      <c r="S1297" s="404"/>
      <c r="U1297" s="373"/>
    </row>
    <row r="1298" spans="1:21" ht="20.25" x14ac:dyDescent="0.3">
      <c r="A1298" s="404" t="s">
        <v>2520</v>
      </c>
      <c r="B1298" s="404"/>
      <c r="C1298" s="404"/>
      <c r="D1298" s="404"/>
      <c r="E1298" s="404"/>
      <c r="F1298" s="404"/>
      <c r="G1298" s="404"/>
      <c r="H1298" s="404"/>
      <c r="I1298" s="404"/>
      <c r="J1298" s="404"/>
      <c r="K1298" s="404"/>
      <c r="L1298" s="404"/>
      <c r="M1298" s="404"/>
      <c r="N1298" s="404"/>
      <c r="O1298" s="404"/>
      <c r="P1298" s="404"/>
      <c r="Q1298" s="404"/>
      <c r="R1298" s="404"/>
      <c r="S1298" s="404"/>
      <c r="U1298" s="373"/>
    </row>
    <row r="1299" spans="1:21" ht="20.25" x14ac:dyDescent="0.3">
      <c r="A1299" s="230">
        <v>1128</v>
      </c>
      <c r="B1299" s="229" t="s">
        <v>1171</v>
      </c>
      <c r="C1299" s="230">
        <v>45278</v>
      </c>
      <c r="D1299" s="230" t="s">
        <v>1896</v>
      </c>
      <c r="E1299" s="230">
        <v>1971</v>
      </c>
      <c r="F1299" s="230" t="s">
        <v>2122</v>
      </c>
      <c r="G1299" s="371" t="s">
        <v>2088</v>
      </c>
      <c r="H1299" s="230">
        <v>3</v>
      </c>
      <c r="I1299" s="230">
        <v>3</v>
      </c>
      <c r="J1299" s="230" t="s">
        <v>2122</v>
      </c>
      <c r="K1299" s="222">
        <v>2610.8000000000002</v>
      </c>
      <c r="L1299" s="222">
        <v>1527.99</v>
      </c>
      <c r="M1299" s="222">
        <v>109668</v>
      </c>
      <c r="N1299" s="222">
        <v>109668</v>
      </c>
      <c r="O1299" s="222">
        <v>0</v>
      </c>
      <c r="P1299" s="222">
        <v>0</v>
      </c>
      <c r="Q1299" s="222">
        <v>0</v>
      </c>
      <c r="R1299" s="372">
        <v>44927</v>
      </c>
      <c r="S1299" s="372">
        <v>45291</v>
      </c>
      <c r="U1299" s="373"/>
    </row>
    <row r="1300" spans="1:21" ht="20.25" x14ac:dyDescent="0.25">
      <c r="A1300" s="231" t="s">
        <v>22</v>
      </c>
      <c r="B1300" s="231"/>
      <c r="C1300" s="263" t="s">
        <v>172</v>
      </c>
      <c r="D1300" s="263" t="s">
        <v>172</v>
      </c>
      <c r="E1300" s="263" t="s">
        <v>172</v>
      </c>
      <c r="F1300" s="263" t="s">
        <v>172</v>
      </c>
      <c r="G1300" s="263" t="s">
        <v>172</v>
      </c>
      <c r="H1300" s="263" t="s">
        <v>172</v>
      </c>
      <c r="I1300" s="263" t="s">
        <v>172</v>
      </c>
      <c r="J1300" s="220">
        <v>0</v>
      </c>
      <c r="K1300" s="220">
        <v>2610.8000000000002</v>
      </c>
      <c r="L1300" s="220">
        <v>1527.99</v>
      </c>
      <c r="M1300" s="220">
        <v>109668</v>
      </c>
      <c r="N1300" s="220">
        <v>109668</v>
      </c>
      <c r="O1300" s="220">
        <v>0</v>
      </c>
      <c r="P1300" s="220">
        <v>0</v>
      </c>
      <c r="Q1300" s="220">
        <v>0</v>
      </c>
      <c r="R1300" s="263" t="s">
        <v>172</v>
      </c>
      <c r="S1300" s="263" t="s">
        <v>172</v>
      </c>
      <c r="U1300" s="373"/>
    </row>
    <row r="1301" spans="1:21" ht="20.25" x14ac:dyDescent="0.25">
      <c r="A1301" s="272" t="s">
        <v>34</v>
      </c>
      <c r="B1301" s="272"/>
      <c r="C1301" s="263" t="s">
        <v>172</v>
      </c>
      <c r="D1301" s="263" t="s">
        <v>172</v>
      </c>
      <c r="E1301" s="263" t="s">
        <v>172</v>
      </c>
      <c r="F1301" s="263" t="s">
        <v>172</v>
      </c>
      <c r="G1301" s="263" t="s">
        <v>172</v>
      </c>
      <c r="H1301" s="263" t="s">
        <v>172</v>
      </c>
      <c r="I1301" s="263" t="s">
        <v>172</v>
      </c>
      <c r="J1301" s="220">
        <v>0</v>
      </c>
      <c r="K1301" s="220">
        <v>2610.8000000000002</v>
      </c>
      <c r="L1301" s="220">
        <v>1527.99</v>
      </c>
      <c r="M1301" s="220">
        <v>109668</v>
      </c>
      <c r="N1301" s="220">
        <v>109668</v>
      </c>
      <c r="O1301" s="220">
        <v>0</v>
      </c>
      <c r="P1301" s="220">
        <v>0</v>
      </c>
      <c r="Q1301" s="220">
        <v>0</v>
      </c>
      <c r="R1301" s="263" t="s">
        <v>172</v>
      </c>
      <c r="S1301" s="263" t="s">
        <v>172</v>
      </c>
      <c r="U1301" s="373"/>
    </row>
    <row r="1302" spans="1:21" ht="20.25" x14ac:dyDescent="0.25">
      <c r="A1302" s="272" t="s">
        <v>82</v>
      </c>
      <c r="B1302" s="272"/>
      <c r="C1302" s="263" t="s">
        <v>172</v>
      </c>
      <c r="D1302" s="263" t="s">
        <v>172</v>
      </c>
      <c r="E1302" s="263" t="s">
        <v>172</v>
      </c>
      <c r="F1302" s="263" t="s">
        <v>172</v>
      </c>
      <c r="G1302" s="263" t="s">
        <v>172</v>
      </c>
      <c r="H1302" s="263" t="s">
        <v>172</v>
      </c>
      <c r="I1302" s="263" t="s">
        <v>172</v>
      </c>
      <c r="J1302" s="220">
        <v>314</v>
      </c>
      <c r="K1302" s="220">
        <v>4500170.3199999975</v>
      </c>
      <c r="L1302" s="220">
        <v>2897648.1310000001</v>
      </c>
      <c r="M1302" s="220">
        <v>4009826315.0899992</v>
      </c>
      <c r="N1302" s="220">
        <v>3920091012.8599992</v>
      </c>
      <c r="O1302" s="220">
        <v>89435100</v>
      </c>
      <c r="P1302" s="220">
        <v>300202.23</v>
      </c>
      <c r="Q1302" s="220">
        <v>0</v>
      </c>
      <c r="R1302" s="263" t="s">
        <v>172</v>
      </c>
      <c r="S1302" s="263" t="s">
        <v>172</v>
      </c>
      <c r="U1302" s="373"/>
    </row>
    <row r="1303" spans="1:21" ht="20.25" x14ac:dyDescent="0.25">
      <c r="A1303" s="421" t="s">
        <v>80</v>
      </c>
      <c r="B1303" s="421"/>
      <c r="C1303" s="421"/>
      <c r="D1303" s="421"/>
      <c r="E1303" s="421"/>
      <c r="F1303" s="421"/>
      <c r="G1303" s="421"/>
      <c r="H1303" s="421"/>
      <c r="I1303" s="421"/>
      <c r="J1303" s="421"/>
      <c r="K1303" s="421"/>
      <c r="L1303" s="421"/>
      <c r="M1303" s="421"/>
      <c r="N1303" s="421"/>
      <c r="O1303" s="421"/>
      <c r="P1303" s="421"/>
      <c r="Q1303" s="421"/>
      <c r="R1303" s="421"/>
      <c r="S1303" s="421"/>
      <c r="U1303" s="373"/>
    </row>
    <row r="1304" spans="1:21" ht="20.25" x14ac:dyDescent="0.3">
      <c r="A1304" s="404" t="s">
        <v>1907</v>
      </c>
      <c r="B1304" s="404"/>
      <c r="C1304" s="404"/>
      <c r="D1304" s="404"/>
      <c r="E1304" s="404"/>
      <c r="F1304" s="404"/>
      <c r="G1304" s="404"/>
      <c r="H1304" s="404"/>
      <c r="I1304" s="404"/>
      <c r="J1304" s="404"/>
      <c r="K1304" s="404"/>
      <c r="L1304" s="404"/>
      <c r="M1304" s="404"/>
      <c r="N1304" s="404"/>
      <c r="O1304" s="404"/>
      <c r="P1304" s="404"/>
      <c r="Q1304" s="404"/>
      <c r="R1304" s="404"/>
      <c r="S1304" s="404"/>
      <c r="U1304" s="373"/>
    </row>
    <row r="1305" spans="1:21" ht="20.25" x14ac:dyDescent="0.3">
      <c r="A1305" s="230">
        <v>1</v>
      </c>
      <c r="B1305" s="229" t="s">
        <v>759</v>
      </c>
      <c r="C1305" s="230">
        <v>39778</v>
      </c>
      <c r="D1305" s="230" t="s">
        <v>1896</v>
      </c>
      <c r="E1305" s="230">
        <v>1953</v>
      </c>
      <c r="F1305" s="230" t="s">
        <v>2122</v>
      </c>
      <c r="G1305" s="371" t="s">
        <v>2090</v>
      </c>
      <c r="H1305" s="230">
        <v>2</v>
      </c>
      <c r="I1305" s="230">
        <v>3</v>
      </c>
      <c r="J1305" s="230" t="s">
        <v>2122</v>
      </c>
      <c r="K1305" s="222">
        <v>1896.58</v>
      </c>
      <c r="L1305" s="222">
        <v>1034.8</v>
      </c>
      <c r="M1305" s="222">
        <v>2290572.58</v>
      </c>
      <c r="N1305" s="222">
        <v>2290523.69</v>
      </c>
      <c r="O1305" s="222">
        <v>0</v>
      </c>
      <c r="P1305" s="222">
        <v>48.89</v>
      </c>
      <c r="Q1305" s="222">
        <v>0</v>
      </c>
      <c r="R1305" s="372">
        <v>45292</v>
      </c>
      <c r="S1305" s="372">
        <v>45657</v>
      </c>
      <c r="U1305" s="373"/>
    </row>
    <row r="1306" spans="1:21" ht="20.25" x14ac:dyDescent="0.3">
      <c r="A1306" s="230">
        <v>2</v>
      </c>
      <c r="B1306" s="229" t="s">
        <v>760</v>
      </c>
      <c r="C1306" s="230">
        <v>39789</v>
      </c>
      <c r="D1306" s="230" t="s">
        <v>1896</v>
      </c>
      <c r="E1306" s="230">
        <v>1953</v>
      </c>
      <c r="F1306" s="230" t="s">
        <v>2122</v>
      </c>
      <c r="G1306" s="371" t="s">
        <v>2090</v>
      </c>
      <c r="H1306" s="230">
        <v>2</v>
      </c>
      <c r="I1306" s="230">
        <v>2</v>
      </c>
      <c r="J1306" s="230" t="s">
        <v>2122</v>
      </c>
      <c r="K1306" s="222">
        <v>1258.6600000000001</v>
      </c>
      <c r="L1306" s="222">
        <v>614.5</v>
      </c>
      <c r="M1306" s="222">
        <v>1631874.52</v>
      </c>
      <c r="N1306" s="222">
        <v>1631828.83</v>
      </c>
      <c r="O1306" s="222">
        <v>0</v>
      </c>
      <c r="P1306" s="222">
        <v>45.69</v>
      </c>
      <c r="Q1306" s="222">
        <v>0</v>
      </c>
      <c r="R1306" s="372">
        <v>45292</v>
      </c>
      <c r="S1306" s="372">
        <v>45657</v>
      </c>
      <c r="U1306" s="373"/>
    </row>
    <row r="1307" spans="1:21" ht="20.25" x14ac:dyDescent="0.3">
      <c r="A1307" s="230">
        <v>3</v>
      </c>
      <c r="B1307" s="229" t="s">
        <v>46</v>
      </c>
      <c r="C1307" s="230">
        <v>39689</v>
      </c>
      <c r="D1307" s="230" t="s">
        <v>1896</v>
      </c>
      <c r="E1307" s="230">
        <v>1953</v>
      </c>
      <c r="F1307" s="230" t="s">
        <v>2122</v>
      </c>
      <c r="G1307" s="371" t="s">
        <v>2089</v>
      </c>
      <c r="H1307" s="230">
        <v>2</v>
      </c>
      <c r="I1307" s="230">
        <v>1</v>
      </c>
      <c r="J1307" s="230" t="s">
        <v>2122</v>
      </c>
      <c r="K1307" s="222">
        <v>1557.07</v>
      </c>
      <c r="L1307" s="222">
        <v>748</v>
      </c>
      <c r="M1307" s="222">
        <v>757513.01</v>
      </c>
      <c r="N1307" s="222">
        <v>757513.01</v>
      </c>
      <c r="O1307" s="222">
        <v>0</v>
      </c>
      <c r="P1307" s="222">
        <v>0</v>
      </c>
      <c r="Q1307" s="222">
        <v>0</v>
      </c>
      <c r="R1307" s="372">
        <v>45292</v>
      </c>
      <c r="S1307" s="372">
        <v>45657</v>
      </c>
      <c r="U1307" s="373"/>
    </row>
    <row r="1308" spans="1:21" ht="20.25" x14ac:dyDescent="0.3">
      <c r="A1308" s="230">
        <v>4</v>
      </c>
      <c r="B1308" s="229" t="s">
        <v>761</v>
      </c>
      <c r="C1308" s="230">
        <v>40834</v>
      </c>
      <c r="D1308" s="230" t="s">
        <v>1896</v>
      </c>
      <c r="E1308" s="230">
        <v>1948</v>
      </c>
      <c r="F1308" s="230" t="s">
        <v>2122</v>
      </c>
      <c r="G1308" s="371" t="s">
        <v>2090</v>
      </c>
      <c r="H1308" s="230">
        <v>2</v>
      </c>
      <c r="I1308" s="230">
        <v>2</v>
      </c>
      <c r="J1308" s="230" t="s">
        <v>2122</v>
      </c>
      <c r="K1308" s="222">
        <v>1401.85</v>
      </c>
      <c r="L1308" s="222">
        <v>629.1</v>
      </c>
      <c r="M1308" s="222">
        <v>1673280.35</v>
      </c>
      <c r="N1308" s="222">
        <v>1673244.6600000001</v>
      </c>
      <c r="O1308" s="222">
        <v>0</v>
      </c>
      <c r="P1308" s="222">
        <v>35.69</v>
      </c>
      <c r="Q1308" s="222">
        <v>0</v>
      </c>
      <c r="R1308" s="372">
        <v>45292</v>
      </c>
      <c r="S1308" s="372">
        <v>45657</v>
      </c>
      <c r="U1308" s="373"/>
    </row>
    <row r="1309" spans="1:21" ht="20.25" x14ac:dyDescent="0.3">
      <c r="A1309" s="230">
        <v>5</v>
      </c>
      <c r="B1309" s="231" t="s">
        <v>762</v>
      </c>
      <c r="C1309" s="230">
        <v>40042</v>
      </c>
      <c r="D1309" s="230" t="s">
        <v>1896</v>
      </c>
      <c r="E1309" s="230">
        <v>1949</v>
      </c>
      <c r="F1309" s="230" t="s">
        <v>2122</v>
      </c>
      <c r="G1309" s="371" t="s">
        <v>2090</v>
      </c>
      <c r="H1309" s="230">
        <v>2</v>
      </c>
      <c r="I1309" s="230">
        <v>2</v>
      </c>
      <c r="J1309" s="230" t="s">
        <v>2122</v>
      </c>
      <c r="K1309" s="222">
        <v>1621</v>
      </c>
      <c r="L1309" s="222">
        <v>701.4</v>
      </c>
      <c r="M1309" s="222">
        <v>1562779.02</v>
      </c>
      <c r="N1309" s="222">
        <v>1562754.02</v>
      </c>
      <c r="O1309" s="222">
        <v>0</v>
      </c>
      <c r="P1309" s="222">
        <v>25</v>
      </c>
      <c r="Q1309" s="222">
        <v>0</v>
      </c>
      <c r="R1309" s="372">
        <v>45292</v>
      </c>
      <c r="S1309" s="372">
        <v>45657</v>
      </c>
      <c r="U1309" s="373"/>
    </row>
    <row r="1310" spans="1:21" ht="20.25" x14ac:dyDescent="0.3">
      <c r="A1310" s="230">
        <v>6</v>
      </c>
      <c r="B1310" s="229" t="s">
        <v>763</v>
      </c>
      <c r="C1310" s="230">
        <v>40075</v>
      </c>
      <c r="D1310" s="230" t="s">
        <v>1896</v>
      </c>
      <c r="E1310" s="230">
        <v>1949</v>
      </c>
      <c r="F1310" s="230" t="s">
        <v>2122</v>
      </c>
      <c r="G1310" s="371" t="s">
        <v>2090</v>
      </c>
      <c r="H1310" s="230">
        <v>2</v>
      </c>
      <c r="I1310" s="230">
        <v>2</v>
      </c>
      <c r="J1310" s="230" t="s">
        <v>2122</v>
      </c>
      <c r="K1310" s="222">
        <v>1396.3</v>
      </c>
      <c r="L1310" s="222">
        <v>616</v>
      </c>
      <c r="M1310" s="222">
        <v>1379152.3699999999</v>
      </c>
      <c r="N1310" s="222">
        <v>1379123.41</v>
      </c>
      <c r="O1310" s="222">
        <v>0</v>
      </c>
      <c r="P1310" s="222">
        <v>28.96</v>
      </c>
      <c r="Q1310" s="222">
        <v>0</v>
      </c>
      <c r="R1310" s="372">
        <v>45292</v>
      </c>
      <c r="S1310" s="372">
        <v>45657</v>
      </c>
      <c r="U1310" s="373"/>
    </row>
    <row r="1311" spans="1:21" ht="20.25" x14ac:dyDescent="0.3">
      <c r="A1311" s="230">
        <v>7</v>
      </c>
      <c r="B1311" s="229" t="s">
        <v>764</v>
      </c>
      <c r="C1311" s="230">
        <v>40163</v>
      </c>
      <c r="D1311" s="230" t="s">
        <v>1896</v>
      </c>
      <c r="E1311" s="230">
        <v>1949</v>
      </c>
      <c r="F1311" s="230" t="s">
        <v>2122</v>
      </c>
      <c r="G1311" s="371" t="s">
        <v>2090</v>
      </c>
      <c r="H1311" s="230">
        <v>2</v>
      </c>
      <c r="I1311" s="230">
        <v>2</v>
      </c>
      <c r="J1311" s="230" t="s">
        <v>2122</v>
      </c>
      <c r="K1311" s="222">
        <v>1416.23</v>
      </c>
      <c r="L1311" s="222">
        <v>632</v>
      </c>
      <c r="M1311" s="222">
        <v>1445420.1099999999</v>
      </c>
      <c r="N1311" s="222">
        <v>1445393.13</v>
      </c>
      <c r="O1311" s="222">
        <v>0</v>
      </c>
      <c r="P1311" s="222">
        <v>26.98</v>
      </c>
      <c r="Q1311" s="222">
        <v>0</v>
      </c>
      <c r="R1311" s="372">
        <v>45292</v>
      </c>
      <c r="S1311" s="372">
        <v>45657</v>
      </c>
      <c r="U1311" s="373"/>
    </row>
    <row r="1312" spans="1:21" ht="20.25" x14ac:dyDescent="0.3">
      <c r="A1312" s="230">
        <v>8</v>
      </c>
      <c r="B1312" s="229" t="s">
        <v>765</v>
      </c>
      <c r="C1312" s="230">
        <v>40196</v>
      </c>
      <c r="D1312" s="230" t="s">
        <v>1896</v>
      </c>
      <c r="E1312" s="230">
        <v>1949</v>
      </c>
      <c r="F1312" s="230" t="s">
        <v>2122</v>
      </c>
      <c r="G1312" s="371" t="s">
        <v>2090</v>
      </c>
      <c r="H1312" s="230">
        <v>2</v>
      </c>
      <c r="I1312" s="230">
        <v>2</v>
      </c>
      <c r="J1312" s="230" t="s">
        <v>2122</v>
      </c>
      <c r="K1312" s="222">
        <v>1564.4</v>
      </c>
      <c r="L1312" s="222">
        <v>663.2</v>
      </c>
      <c r="M1312" s="222">
        <v>1427281.96</v>
      </c>
      <c r="N1312" s="222">
        <v>1427244.97</v>
      </c>
      <c r="O1312" s="222">
        <v>0</v>
      </c>
      <c r="P1312" s="222">
        <v>36.99</v>
      </c>
      <c r="Q1312" s="222">
        <v>0</v>
      </c>
      <c r="R1312" s="372">
        <v>45292</v>
      </c>
      <c r="S1312" s="372">
        <v>45657</v>
      </c>
      <c r="U1312" s="373"/>
    </row>
    <row r="1313" spans="1:21" ht="20.25" x14ac:dyDescent="0.3">
      <c r="A1313" s="230">
        <v>9</v>
      </c>
      <c r="B1313" s="225" t="s">
        <v>766</v>
      </c>
      <c r="C1313" s="230">
        <v>39920</v>
      </c>
      <c r="D1313" s="230" t="s">
        <v>1896</v>
      </c>
      <c r="E1313" s="230">
        <v>1949</v>
      </c>
      <c r="F1313" s="230" t="s">
        <v>2122</v>
      </c>
      <c r="G1313" s="371" t="s">
        <v>2090</v>
      </c>
      <c r="H1313" s="230">
        <v>2</v>
      </c>
      <c r="I1313" s="230">
        <v>2</v>
      </c>
      <c r="J1313" s="230" t="s">
        <v>2122</v>
      </c>
      <c r="K1313" s="222">
        <v>1426.78</v>
      </c>
      <c r="L1313" s="222">
        <v>630.1</v>
      </c>
      <c r="M1313" s="222">
        <v>1474354.97</v>
      </c>
      <c r="N1313" s="222">
        <v>1474310.72</v>
      </c>
      <c r="O1313" s="222">
        <v>0</v>
      </c>
      <c r="P1313" s="222">
        <v>44.25</v>
      </c>
      <c r="Q1313" s="222">
        <v>0</v>
      </c>
      <c r="R1313" s="372">
        <v>45292</v>
      </c>
      <c r="S1313" s="372">
        <v>45657</v>
      </c>
      <c r="U1313" s="373"/>
    </row>
    <row r="1314" spans="1:21" ht="20.25" x14ac:dyDescent="0.3">
      <c r="A1314" s="230">
        <v>10</v>
      </c>
      <c r="B1314" s="233" t="s">
        <v>767</v>
      </c>
      <c r="C1314" s="230">
        <v>40031</v>
      </c>
      <c r="D1314" s="230" t="s">
        <v>1896</v>
      </c>
      <c r="E1314" s="230">
        <v>1949</v>
      </c>
      <c r="F1314" s="230" t="s">
        <v>2122</v>
      </c>
      <c r="G1314" s="371" t="s">
        <v>2090</v>
      </c>
      <c r="H1314" s="230">
        <v>2</v>
      </c>
      <c r="I1314" s="230">
        <v>2</v>
      </c>
      <c r="J1314" s="230" t="s">
        <v>2122</v>
      </c>
      <c r="K1314" s="222">
        <v>1420.07</v>
      </c>
      <c r="L1314" s="222">
        <v>638.1</v>
      </c>
      <c r="M1314" s="222">
        <v>1430046.8900000001</v>
      </c>
      <c r="N1314" s="222">
        <v>1429987.03</v>
      </c>
      <c r="O1314" s="222">
        <v>0</v>
      </c>
      <c r="P1314" s="222">
        <v>59.86</v>
      </c>
      <c r="Q1314" s="222">
        <v>0</v>
      </c>
      <c r="R1314" s="372">
        <v>45292</v>
      </c>
      <c r="S1314" s="372">
        <v>45657</v>
      </c>
      <c r="U1314" s="373"/>
    </row>
    <row r="1315" spans="1:21" ht="20.25" x14ac:dyDescent="0.3">
      <c r="A1315" s="230">
        <v>11</v>
      </c>
      <c r="B1315" s="225" t="s">
        <v>768</v>
      </c>
      <c r="C1315" s="230">
        <v>40201</v>
      </c>
      <c r="D1315" s="230" t="s">
        <v>1896</v>
      </c>
      <c r="E1315" s="230">
        <v>1953</v>
      </c>
      <c r="F1315" s="230" t="s">
        <v>2122</v>
      </c>
      <c r="G1315" s="371" t="s">
        <v>2090</v>
      </c>
      <c r="H1315" s="230">
        <v>2</v>
      </c>
      <c r="I1315" s="230">
        <v>2</v>
      </c>
      <c r="J1315" s="230" t="s">
        <v>2122</v>
      </c>
      <c r="K1315" s="222">
        <v>1304.96</v>
      </c>
      <c r="L1315" s="222">
        <v>734.7</v>
      </c>
      <c r="M1315" s="222">
        <v>1330011.27</v>
      </c>
      <c r="N1315" s="222">
        <v>1329977.6100000001</v>
      </c>
      <c r="O1315" s="222">
        <v>0</v>
      </c>
      <c r="P1315" s="222">
        <v>33.659999999999997</v>
      </c>
      <c r="Q1315" s="222">
        <v>0</v>
      </c>
      <c r="R1315" s="372">
        <v>45292</v>
      </c>
      <c r="S1315" s="372">
        <v>45657</v>
      </c>
      <c r="U1315" s="373"/>
    </row>
    <row r="1316" spans="1:21" ht="20.25" x14ac:dyDescent="0.3">
      <c r="A1316" s="230">
        <v>12</v>
      </c>
      <c r="B1316" s="225" t="s">
        <v>769</v>
      </c>
      <c r="C1316" s="230">
        <v>40211</v>
      </c>
      <c r="D1316" s="230" t="s">
        <v>1896</v>
      </c>
      <c r="E1316" s="230">
        <v>1953</v>
      </c>
      <c r="F1316" s="230" t="s">
        <v>2122</v>
      </c>
      <c r="G1316" s="371" t="s">
        <v>2090</v>
      </c>
      <c r="H1316" s="230">
        <v>2</v>
      </c>
      <c r="I1316" s="230">
        <v>1</v>
      </c>
      <c r="J1316" s="230" t="s">
        <v>2122</v>
      </c>
      <c r="K1316" s="222">
        <v>960.1</v>
      </c>
      <c r="L1316" s="222">
        <v>402.5</v>
      </c>
      <c r="M1316" s="222">
        <v>1075402.22</v>
      </c>
      <c r="N1316" s="222">
        <v>1075359.05</v>
      </c>
      <c r="O1316" s="222">
        <v>0</v>
      </c>
      <c r="P1316" s="222">
        <v>43.17</v>
      </c>
      <c r="Q1316" s="222">
        <v>0</v>
      </c>
      <c r="R1316" s="372">
        <v>45292</v>
      </c>
      <c r="S1316" s="372">
        <v>45657</v>
      </c>
      <c r="U1316" s="373"/>
    </row>
    <row r="1317" spans="1:21" ht="20.25" x14ac:dyDescent="0.3">
      <c r="A1317" s="230">
        <v>13</v>
      </c>
      <c r="B1317" s="225" t="s">
        <v>770</v>
      </c>
      <c r="C1317" s="230">
        <v>40214</v>
      </c>
      <c r="D1317" s="230" t="s">
        <v>1896</v>
      </c>
      <c r="E1317" s="230">
        <v>1953</v>
      </c>
      <c r="F1317" s="230" t="s">
        <v>2122</v>
      </c>
      <c r="G1317" s="371" t="s">
        <v>2090</v>
      </c>
      <c r="H1317" s="230">
        <v>2</v>
      </c>
      <c r="I1317" s="230">
        <v>1</v>
      </c>
      <c r="J1317" s="230" t="s">
        <v>2122</v>
      </c>
      <c r="K1317" s="222">
        <v>863.99</v>
      </c>
      <c r="L1317" s="222">
        <v>404.7</v>
      </c>
      <c r="M1317" s="222">
        <v>1164184.33</v>
      </c>
      <c r="N1317" s="222">
        <v>1164165.74</v>
      </c>
      <c r="O1317" s="222">
        <v>0</v>
      </c>
      <c r="P1317" s="222">
        <v>18.59</v>
      </c>
      <c r="Q1317" s="222">
        <v>0</v>
      </c>
      <c r="R1317" s="372">
        <v>45292</v>
      </c>
      <c r="S1317" s="372">
        <v>45657</v>
      </c>
      <c r="U1317" s="373"/>
    </row>
    <row r="1318" spans="1:21" ht="20.25" x14ac:dyDescent="0.3">
      <c r="A1318" s="230">
        <v>14</v>
      </c>
      <c r="B1318" s="229" t="s">
        <v>1533</v>
      </c>
      <c r="C1318" s="230">
        <v>40202</v>
      </c>
      <c r="D1318" s="230" t="s">
        <v>1896</v>
      </c>
      <c r="E1318" s="230">
        <v>1953</v>
      </c>
      <c r="F1318" s="230" t="s">
        <v>2122</v>
      </c>
      <c r="G1318" s="371" t="s">
        <v>2090</v>
      </c>
      <c r="H1318" s="230">
        <v>2</v>
      </c>
      <c r="I1318" s="230">
        <v>2</v>
      </c>
      <c r="J1318" s="230" t="s">
        <v>2122</v>
      </c>
      <c r="K1318" s="222">
        <v>1299.57</v>
      </c>
      <c r="L1318" s="222">
        <v>632.29999999999995</v>
      </c>
      <c r="M1318" s="222">
        <v>1840499.7799999998</v>
      </c>
      <c r="N1318" s="222">
        <v>1840470.1199999999</v>
      </c>
      <c r="O1318" s="222">
        <v>0</v>
      </c>
      <c r="P1318" s="222">
        <v>29.66</v>
      </c>
      <c r="Q1318" s="222">
        <v>0</v>
      </c>
      <c r="R1318" s="372">
        <v>45292</v>
      </c>
      <c r="S1318" s="372">
        <v>45657</v>
      </c>
      <c r="U1318" s="373"/>
    </row>
    <row r="1319" spans="1:21" ht="20.25" x14ac:dyDescent="0.3">
      <c r="A1319" s="230">
        <v>15</v>
      </c>
      <c r="B1319" s="229" t="s">
        <v>771</v>
      </c>
      <c r="C1319" s="230">
        <v>40204</v>
      </c>
      <c r="D1319" s="230" t="s">
        <v>1896</v>
      </c>
      <c r="E1319" s="230">
        <v>1953</v>
      </c>
      <c r="F1319" s="230" t="s">
        <v>2122</v>
      </c>
      <c r="G1319" s="371" t="s">
        <v>2090</v>
      </c>
      <c r="H1319" s="230">
        <v>2</v>
      </c>
      <c r="I1319" s="230">
        <v>2</v>
      </c>
      <c r="J1319" s="230" t="s">
        <v>2122</v>
      </c>
      <c r="K1319" s="222">
        <v>1978.28</v>
      </c>
      <c r="L1319" s="222">
        <v>1043.5999999999999</v>
      </c>
      <c r="M1319" s="222">
        <v>3424727.12</v>
      </c>
      <c r="N1319" s="222">
        <v>3424672.79</v>
      </c>
      <c r="O1319" s="222">
        <v>0</v>
      </c>
      <c r="P1319" s="222">
        <v>54.33</v>
      </c>
      <c r="Q1319" s="222">
        <v>0</v>
      </c>
      <c r="R1319" s="372">
        <v>45292</v>
      </c>
      <c r="S1319" s="372">
        <v>45657</v>
      </c>
      <c r="U1319" s="373"/>
    </row>
    <row r="1320" spans="1:21" ht="20.25" x14ac:dyDescent="0.3">
      <c r="A1320" s="230">
        <v>16</v>
      </c>
      <c r="B1320" s="225" t="s">
        <v>772</v>
      </c>
      <c r="C1320" s="230">
        <v>40209</v>
      </c>
      <c r="D1320" s="230" t="s">
        <v>1896</v>
      </c>
      <c r="E1320" s="230">
        <v>1953</v>
      </c>
      <c r="F1320" s="230" t="s">
        <v>2122</v>
      </c>
      <c r="G1320" s="371" t="s">
        <v>2090</v>
      </c>
      <c r="H1320" s="230">
        <v>2</v>
      </c>
      <c r="I1320" s="230">
        <v>2</v>
      </c>
      <c r="J1320" s="230" t="s">
        <v>2122</v>
      </c>
      <c r="K1320" s="222">
        <v>1349.19</v>
      </c>
      <c r="L1320" s="222">
        <v>767.6</v>
      </c>
      <c r="M1320" s="222">
        <v>2202833.94</v>
      </c>
      <c r="N1320" s="222">
        <v>2202800.94</v>
      </c>
      <c r="O1320" s="222">
        <v>0</v>
      </c>
      <c r="P1320" s="222">
        <v>33</v>
      </c>
      <c r="Q1320" s="222">
        <v>0</v>
      </c>
      <c r="R1320" s="372">
        <v>45292</v>
      </c>
      <c r="S1320" s="372">
        <v>45657</v>
      </c>
      <c r="U1320" s="373"/>
    </row>
    <row r="1321" spans="1:21" ht="20.25" x14ac:dyDescent="0.3">
      <c r="A1321" s="230">
        <v>17</v>
      </c>
      <c r="B1321" s="225" t="s">
        <v>773</v>
      </c>
      <c r="C1321" s="230">
        <v>40232</v>
      </c>
      <c r="D1321" s="230" t="s">
        <v>1896</v>
      </c>
      <c r="E1321" s="230">
        <v>1950</v>
      </c>
      <c r="F1321" s="230" t="s">
        <v>2122</v>
      </c>
      <c r="G1321" s="371" t="s">
        <v>2090</v>
      </c>
      <c r="H1321" s="230">
        <v>2</v>
      </c>
      <c r="I1321" s="230">
        <v>1</v>
      </c>
      <c r="J1321" s="230" t="s">
        <v>2122</v>
      </c>
      <c r="K1321" s="222">
        <v>1123.0999999999999</v>
      </c>
      <c r="L1321" s="222">
        <v>534.79999999999995</v>
      </c>
      <c r="M1321" s="222">
        <v>912263.63</v>
      </c>
      <c r="N1321" s="222">
        <v>912207.63</v>
      </c>
      <c r="O1321" s="222">
        <v>0</v>
      </c>
      <c r="P1321" s="222">
        <v>56</v>
      </c>
      <c r="Q1321" s="222">
        <v>0</v>
      </c>
      <c r="R1321" s="372">
        <v>45292</v>
      </c>
      <c r="S1321" s="372">
        <v>45657</v>
      </c>
      <c r="U1321" s="373"/>
    </row>
    <row r="1322" spans="1:21" ht="20.25" x14ac:dyDescent="0.3">
      <c r="A1322" s="230">
        <v>18</v>
      </c>
      <c r="B1322" s="225" t="s">
        <v>774</v>
      </c>
      <c r="C1322" s="230">
        <v>40233</v>
      </c>
      <c r="D1322" s="230" t="s">
        <v>1896</v>
      </c>
      <c r="E1322" s="230">
        <v>1950</v>
      </c>
      <c r="F1322" s="230" t="s">
        <v>2122</v>
      </c>
      <c r="G1322" s="371" t="s">
        <v>2090</v>
      </c>
      <c r="H1322" s="230">
        <v>2</v>
      </c>
      <c r="I1322" s="230">
        <v>2</v>
      </c>
      <c r="J1322" s="230" t="s">
        <v>2122</v>
      </c>
      <c r="K1322" s="222">
        <v>1934.4</v>
      </c>
      <c r="L1322" s="222">
        <v>891.8</v>
      </c>
      <c r="M1322" s="222">
        <v>2265608.81</v>
      </c>
      <c r="N1322" s="222">
        <v>2265567.4300000002</v>
      </c>
      <c r="O1322" s="222">
        <v>0</v>
      </c>
      <c r="P1322" s="222">
        <v>41.38</v>
      </c>
      <c r="Q1322" s="222">
        <v>0</v>
      </c>
      <c r="R1322" s="372">
        <v>45292</v>
      </c>
      <c r="S1322" s="372">
        <v>45657</v>
      </c>
      <c r="U1322" s="373"/>
    </row>
    <row r="1323" spans="1:21" ht="20.25" x14ac:dyDescent="0.3">
      <c r="A1323" s="230">
        <v>19</v>
      </c>
      <c r="B1323" s="225" t="s">
        <v>775</v>
      </c>
      <c r="C1323" s="230">
        <v>40226</v>
      </c>
      <c r="D1323" s="230" t="s">
        <v>1896</v>
      </c>
      <c r="E1323" s="230">
        <v>1950</v>
      </c>
      <c r="F1323" s="230" t="s">
        <v>2122</v>
      </c>
      <c r="G1323" s="371" t="s">
        <v>2090</v>
      </c>
      <c r="H1323" s="230">
        <v>2</v>
      </c>
      <c r="I1323" s="230">
        <v>3</v>
      </c>
      <c r="J1323" s="230" t="s">
        <v>2122</v>
      </c>
      <c r="K1323" s="222">
        <v>2833.5</v>
      </c>
      <c r="L1323" s="222">
        <v>1407.2</v>
      </c>
      <c r="M1323" s="222">
        <v>3974114.2800000003</v>
      </c>
      <c r="N1323" s="222">
        <v>3974050.0100000002</v>
      </c>
      <c r="O1323" s="222">
        <v>0</v>
      </c>
      <c r="P1323" s="222">
        <v>64.27</v>
      </c>
      <c r="Q1323" s="222">
        <v>0</v>
      </c>
      <c r="R1323" s="372">
        <v>45292</v>
      </c>
      <c r="S1323" s="372">
        <v>45657</v>
      </c>
      <c r="U1323" s="373"/>
    </row>
    <row r="1324" spans="1:21" ht="20.25" x14ac:dyDescent="0.3">
      <c r="A1324" s="230">
        <v>20</v>
      </c>
      <c r="B1324" s="225" t="s">
        <v>776</v>
      </c>
      <c r="C1324" s="230">
        <v>40228</v>
      </c>
      <c r="D1324" s="230" t="s">
        <v>1896</v>
      </c>
      <c r="E1324" s="230">
        <v>1950</v>
      </c>
      <c r="F1324" s="230" t="s">
        <v>2122</v>
      </c>
      <c r="G1324" s="371" t="s">
        <v>2090</v>
      </c>
      <c r="H1324" s="230">
        <v>2</v>
      </c>
      <c r="I1324" s="230">
        <v>1</v>
      </c>
      <c r="J1324" s="230" t="s">
        <v>2122</v>
      </c>
      <c r="K1324" s="222">
        <v>1126.94</v>
      </c>
      <c r="L1324" s="222">
        <v>521</v>
      </c>
      <c r="M1324" s="222">
        <v>1275603.24</v>
      </c>
      <c r="N1324" s="222">
        <v>1275580.1199999999</v>
      </c>
      <c r="O1324" s="222">
        <v>0</v>
      </c>
      <c r="P1324" s="222">
        <v>23.12</v>
      </c>
      <c r="Q1324" s="222">
        <v>0</v>
      </c>
      <c r="R1324" s="372">
        <v>45292</v>
      </c>
      <c r="S1324" s="372">
        <v>45657</v>
      </c>
      <c r="U1324" s="373"/>
    </row>
    <row r="1325" spans="1:21" ht="20.25" x14ac:dyDescent="0.3">
      <c r="A1325" s="230">
        <v>21</v>
      </c>
      <c r="B1325" s="225" t="s">
        <v>777</v>
      </c>
      <c r="C1325" s="230">
        <v>40231</v>
      </c>
      <c r="D1325" s="230" t="s">
        <v>1896</v>
      </c>
      <c r="E1325" s="230">
        <v>1950</v>
      </c>
      <c r="F1325" s="230" t="s">
        <v>2122</v>
      </c>
      <c r="G1325" s="371" t="s">
        <v>2090</v>
      </c>
      <c r="H1325" s="230">
        <v>2</v>
      </c>
      <c r="I1325" s="230">
        <v>1</v>
      </c>
      <c r="J1325" s="230" t="s">
        <v>2122</v>
      </c>
      <c r="K1325" s="222">
        <v>1111.82</v>
      </c>
      <c r="L1325" s="222">
        <v>505</v>
      </c>
      <c r="M1325" s="222">
        <v>1289546.9500000002</v>
      </c>
      <c r="N1325" s="222">
        <v>1289523.5200000003</v>
      </c>
      <c r="O1325" s="222">
        <v>0</v>
      </c>
      <c r="P1325" s="222">
        <v>23.43</v>
      </c>
      <c r="Q1325" s="222">
        <v>0</v>
      </c>
      <c r="R1325" s="372">
        <v>45292</v>
      </c>
      <c r="S1325" s="372">
        <v>45657</v>
      </c>
      <c r="U1325" s="373"/>
    </row>
    <row r="1326" spans="1:21" ht="20.25" x14ac:dyDescent="0.3">
      <c r="A1326" s="230">
        <v>22</v>
      </c>
      <c r="B1326" s="225" t="s">
        <v>778</v>
      </c>
      <c r="C1326" s="230">
        <v>40237</v>
      </c>
      <c r="D1326" s="230" t="s">
        <v>1896</v>
      </c>
      <c r="E1326" s="230">
        <v>1953</v>
      </c>
      <c r="F1326" s="230" t="s">
        <v>2122</v>
      </c>
      <c r="G1326" s="371" t="s">
        <v>2090</v>
      </c>
      <c r="H1326" s="230">
        <v>2</v>
      </c>
      <c r="I1326" s="230">
        <v>2</v>
      </c>
      <c r="J1326" s="230" t="s">
        <v>2122</v>
      </c>
      <c r="K1326" s="222">
        <v>1340.94</v>
      </c>
      <c r="L1326" s="222">
        <v>718.8</v>
      </c>
      <c r="M1326" s="222">
        <v>2042347.5999999999</v>
      </c>
      <c r="N1326" s="222">
        <v>2042314.4999999998</v>
      </c>
      <c r="O1326" s="222">
        <v>0</v>
      </c>
      <c r="P1326" s="222">
        <v>33.1</v>
      </c>
      <c r="Q1326" s="222">
        <v>0</v>
      </c>
      <c r="R1326" s="372">
        <v>45292</v>
      </c>
      <c r="S1326" s="372">
        <v>45657</v>
      </c>
      <c r="U1326" s="373"/>
    </row>
    <row r="1327" spans="1:21" ht="20.25" x14ac:dyDescent="0.3">
      <c r="A1327" s="230">
        <v>23</v>
      </c>
      <c r="B1327" s="225" t="s">
        <v>779</v>
      </c>
      <c r="C1327" s="230">
        <v>40249</v>
      </c>
      <c r="D1327" s="230" t="s">
        <v>1896</v>
      </c>
      <c r="E1327" s="230">
        <v>1953</v>
      </c>
      <c r="F1327" s="230" t="s">
        <v>2122</v>
      </c>
      <c r="G1327" s="371" t="s">
        <v>2090</v>
      </c>
      <c r="H1327" s="230">
        <v>2</v>
      </c>
      <c r="I1327" s="230">
        <v>1</v>
      </c>
      <c r="J1327" s="230" t="s">
        <v>2122</v>
      </c>
      <c r="K1327" s="222">
        <v>845.98</v>
      </c>
      <c r="L1327" s="222">
        <v>396.2</v>
      </c>
      <c r="M1327" s="222">
        <v>1139017.55</v>
      </c>
      <c r="N1327" s="222">
        <v>1138999.1700000002</v>
      </c>
      <c r="O1327" s="222">
        <v>0</v>
      </c>
      <c r="P1327" s="222">
        <v>18.38</v>
      </c>
      <c r="Q1327" s="222">
        <v>0</v>
      </c>
      <c r="R1327" s="372">
        <v>45292</v>
      </c>
      <c r="S1327" s="372">
        <v>45657</v>
      </c>
      <c r="U1327" s="373"/>
    </row>
    <row r="1328" spans="1:21" ht="20.25" x14ac:dyDescent="0.3">
      <c r="A1328" s="230">
        <v>24</v>
      </c>
      <c r="B1328" s="225" t="s">
        <v>780</v>
      </c>
      <c r="C1328" s="230">
        <v>40252</v>
      </c>
      <c r="D1328" s="230" t="s">
        <v>1896</v>
      </c>
      <c r="E1328" s="230">
        <v>1953</v>
      </c>
      <c r="F1328" s="230" t="s">
        <v>2122</v>
      </c>
      <c r="G1328" s="371" t="s">
        <v>2090</v>
      </c>
      <c r="H1328" s="230">
        <v>2</v>
      </c>
      <c r="I1328" s="230">
        <v>1</v>
      </c>
      <c r="J1328" s="230" t="s">
        <v>2122</v>
      </c>
      <c r="K1328" s="222">
        <v>845.29</v>
      </c>
      <c r="L1328" s="222">
        <v>393.8</v>
      </c>
      <c r="M1328" s="222">
        <v>1131490</v>
      </c>
      <c r="N1328" s="222">
        <v>1131471.73</v>
      </c>
      <c r="O1328" s="222">
        <v>0</v>
      </c>
      <c r="P1328" s="222">
        <v>18.27</v>
      </c>
      <c r="Q1328" s="222">
        <v>0</v>
      </c>
      <c r="R1328" s="372">
        <v>45292</v>
      </c>
      <c r="S1328" s="372">
        <v>45657</v>
      </c>
      <c r="U1328" s="373"/>
    </row>
    <row r="1329" spans="1:21" ht="20.25" x14ac:dyDescent="0.3">
      <c r="A1329" s="230">
        <v>25</v>
      </c>
      <c r="B1329" s="225" t="s">
        <v>781</v>
      </c>
      <c r="C1329" s="230">
        <v>40253</v>
      </c>
      <c r="D1329" s="230" t="s">
        <v>1896</v>
      </c>
      <c r="E1329" s="230">
        <v>1953</v>
      </c>
      <c r="F1329" s="230" t="s">
        <v>2122</v>
      </c>
      <c r="G1329" s="371" t="s">
        <v>2090</v>
      </c>
      <c r="H1329" s="230">
        <v>2</v>
      </c>
      <c r="I1329" s="230">
        <v>1</v>
      </c>
      <c r="J1329" s="230" t="s">
        <v>2122</v>
      </c>
      <c r="K1329" s="222">
        <v>850.75</v>
      </c>
      <c r="L1329" s="222">
        <v>398.3</v>
      </c>
      <c r="M1329" s="222">
        <v>856251.65</v>
      </c>
      <c r="N1329" s="222">
        <v>856233.17</v>
      </c>
      <c r="O1329" s="222">
        <v>0</v>
      </c>
      <c r="P1329" s="222">
        <v>18.48</v>
      </c>
      <c r="Q1329" s="222">
        <v>0</v>
      </c>
      <c r="R1329" s="372">
        <v>45292</v>
      </c>
      <c r="S1329" s="372">
        <v>45657</v>
      </c>
      <c r="U1329" s="373"/>
    </row>
    <row r="1330" spans="1:21" ht="20.25" x14ac:dyDescent="0.3">
      <c r="A1330" s="230">
        <v>26</v>
      </c>
      <c r="B1330" s="229" t="s">
        <v>782</v>
      </c>
      <c r="C1330" s="230">
        <v>40256</v>
      </c>
      <c r="D1330" s="230" t="s">
        <v>1896</v>
      </c>
      <c r="E1330" s="230">
        <v>1953</v>
      </c>
      <c r="F1330" s="230" t="s">
        <v>2122</v>
      </c>
      <c r="G1330" s="371" t="s">
        <v>2090</v>
      </c>
      <c r="H1330" s="230">
        <v>2</v>
      </c>
      <c r="I1330" s="230">
        <v>2</v>
      </c>
      <c r="J1330" s="230" t="s">
        <v>2122</v>
      </c>
      <c r="K1330" s="222">
        <v>1376.51</v>
      </c>
      <c r="L1330" s="222">
        <v>609.6</v>
      </c>
      <c r="M1330" s="222">
        <v>1304067.1500000001</v>
      </c>
      <c r="N1330" s="222">
        <v>1304038.8700000001</v>
      </c>
      <c r="O1330" s="222">
        <v>0</v>
      </c>
      <c r="P1330" s="222">
        <v>28.28</v>
      </c>
      <c r="Q1330" s="222">
        <v>0</v>
      </c>
      <c r="R1330" s="372">
        <v>45292</v>
      </c>
      <c r="S1330" s="372">
        <v>45657</v>
      </c>
      <c r="U1330" s="373"/>
    </row>
    <row r="1331" spans="1:21" ht="20.25" x14ac:dyDescent="0.3">
      <c r="A1331" s="230">
        <v>27</v>
      </c>
      <c r="B1331" s="225" t="s">
        <v>783</v>
      </c>
      <c r="C1331" s="230">
        <v>40441</v>
      </c>
      <c r="D1331" s="230" t="s">
        <v>1896</v>
      </c>
      <c r="E1331" s="230">
        <v>1950</v>
      </c>
      <c r="F1331" s="230" t="s">
        <v>2122</v>
      </c>
      <c r="G1331" s="371" t="s">
        <v>2090</v>
      </c>
      <c r="H1331" s="230">
        <v>2</v>
      </c>
      <c r="I1331" s="230">
        <v>1</v>
      </c>
      <c r="J1331" s="230" t="s">
        <v>2122</v>
      </c>
      <c r="K1331" s="222">
        <v>1130.8</v>
      </c>
      <c r="L1331" s="222">
        <v>521.79999999999995</v>
      </c>
      <c r="M1331" s="222">
        <v>901187.73</v>
      </c>
      <c r="N1331" s="222">
        <v>901163.52000000002</v>
      </c>
      <c r="O1331" s="222">
        <v>0</v>
      </c>
      <c r="P1331" s="222">
        <v>24.21</v>
      </c>
      <c r="Q1331" s="222">
        <v>0</v>
      </c>
      <c r="R1331" s="372">
        <v>45292</v>
      </c>
      <c r="S1331" s="372">
        <v>45657</v>
      </c>
      <c r="U1331" s="373"/>
    </row>
    <row r="1332" spans="1:21" ht="20.25" x14ac:dyDescent="0.3">
      <c r="A1332" s="230">
        <v>28</v>
      </c>
      <c r="B1332" s="229" t="s">
        <v>784</v>
      </c>
      <c r="C1332" s="230">
        <v>40446</v>
      </c>
      <c r="D1332" s="230" t="s">
        <v>1896</v>
      </c>
      <c r="E1332" s="230">
        <v>1950</v>
      </c>
      <c r="F1332" s="230" t="s">
        <v>2122</v>
      </c>
      <c r="G1332" s="371" t="s">
        <v>2090</v>
      </c>
      <c r="H1332" s="230">
        <v>2</v>
      </c>
      <c r="I1332" s="230">
        <v>1</v>
      </c>
      <c r="J1332" s="230" t="s">
        <v>2122</v>
      </c>
      <c r="K1332" s="222">
        <v>1153.5999999999999</v>
      </c>
      <c r="L1332" s="222">
        <v>515.6</v>
      </c>
      <c r="M1332" s="222">
        <v>1376771.29</v>
      </c>
      <c r="N1332" s="222">
        <v>1376747.33</v>
      </c>
      <c r="O1332" s="222">
        <v>0</v>
      </c>
      <c r="P1332" s="222">
        <v>23.96</v>
      </c>
      <c r="Q1332" s="222">
        <v>0</v>
      </c>
      <c r="R1332" s="372">
        <v>45292</v>
      </c>
      <c r="S1332" s="372">
        <v>45657</v>
      </c>
      <c r="U1332" s="373"/>
    </row>
    <row r="1333" spans="1:21" ht="20.25" x14ac:dyDescent="0.3">
      <c r="A1333" s="230">
        <v>29</v>
      </c>
      <c r="B1333" s="229" t="s">
        <v>785</v>
      </c>
      <c r="C1333" s="230">
        <v>40430</v>
      </c>
      <c r="D1333" s="230" t="s">
        <v>1896</v>
      </c>
      <c r="E1333" s="230">
        <v>1950</v>
      </c>
      <c r="F1333" s="230" t="s">
        <v>2122</v>
      </c>
      <c r="G1333" s="371" t="s">
        <v>2090</v>
      </c>
      <c r="H1333" s="230">
        <v>2</v>
      </c>
      <c r="I1333" s="230">
        <v>1</v>
      </c>
      <c r="J1333" s="230" t="s">
        <v>2122</v>
      </c>
      <c r="K1333" s="222">
        <v>1135.8499999999999</v>
      </c>
      <c r="L1333" s="222">
        <v>528.5</v>
      </c>
      <c r="M1333" s="222">
        <v>916504.41</v>
      </c>
      <c r="N1333" s="222">
        <v>916479.89</v>
      </c>
      <c r="O1333" s="222">
        <v>0</v>
      </c>
      <c r="P1333" s="222">
        <v>24.52</v>
      </c>
      <c r="Q1333" s="222">
        <v>0</v>
      </c>
      <c r="R1333" s="372">
        <v>45292</v>
      </c>
      <c r="S1333" s="372">
        <v>45657</v>
      </c>
      <c r="U1333" s="373"/>
    </row>
    <row r="1334" spans="1:21" ht="20.25" x14ac:dyDescent="0.3">
      <c r="A1334" s="230">
        <v>30</v>
      </c>
      <c r="B1334" s="229" t="s">
        <v>786</v>
      </c>
      <c r="C1334" s="230">
        <v>40432</v>
      </c>
      <c r="D1334" s="230" t="s">
        <v>1896</v>
      </c>
      <c r="E1334" s="230">
        <v>1950</v>
      </c>
      <c r="F1334" s="230" t="s">
        <v>2122</v>
      </c>
      <c r="G1334" s="371" t="s">
        <v>2090</v>
      </c>
      <c r="H1334" s="230">
        <v>2</v>
      </c>
      <c r="I1334" s="230">
        <v>1</v>
      </c>
      <c r="J1334" s="230" t="s">
        <v>2122</v>
      </c>
      <c r="K1334" s="222">
        <v>1147.5999999999999</v>
      </c>
      <c r="L1334" s="222">
        <v>536.79999999999995</v>
      </c>
      <c r="M1334" s="222">
        <v>894501.17</v>
      </c>
      <c r="N1334" s="222">
        <v>894476.26</v>
      </c>
      <c r="O1334" s="222">
        <v>0</v>
      </c>
      <c r="P1334" s="222">
        <v>24.91</v>
      </c>
      <c r="Q1334" s="222">
        <v>0</v>
      </c>
      <c r="R1334" s="372">
        <v>45292</v>
      </c>
      <c r="S1334" s="372">
        <v>45657</v>
      </c>
      <c r="U1334" s="373"/>
    </row>
    <row r="1335" spans="1:21" ht="20.25" x14ac:dyDescent="0.3">
      <c r="A1335" s="230">
        <v>31</v>
      </c>
      <c r="B1335" s="229" t="s">
        <v>787</v>
      </c>
      <c r="C1335" s="230">
        <v>40435</v>
      </c>
      <c r="D1335" s="230" t="s">
        <v>1896</v>
      </c>
      <c r="E1335" s="230">
        <v>1950</v>
      </c>
      <c r="F1335" s="230" t="s">
        <v>2122</v>
      </c>
      <c r="G1335" s="371" t="s">
        <v>2090</v>
      </c>
      <c r="H1335" s="230">
        <v>2</v>
      </c>
      <c r="I1335" s="230">
        <v>1</v>
      </c>
      <c r="J1335" s="230" t="s">
        <v>2122</v>
      </c>
      <c r="K1335" s="222">
        <v>1149.8</v>
      </c>
      <c r="L1335" s="222">
        <v>537.20000000000005</v>
      </c>
      <c r="M1335" s="222">
        <v>915646.45000000007</v>
      </c>
      <c r="N1335" s="222">
        <v>915621.66</v>
      </c>
      <c r="O1335" s="222">
        <v>0</v>
      </c>
      <c r="P1335" s="222">
        <v>24.79</v>
      </c>
      <c r="Q1335" s="222">
        <v>0</v>
      </c>
      <c r="R1335" s="372">
        <v>45292</v>
      </c>
      <c r="S1335" s="372">
        <v>45657</v>
      </c>
      <c r="U1335" s="373"/>
    </row>
    <row r="1336" spans="1:21" ht="20.25" x14ac:dyDescent="0.3">
      <c r="A1336" s="230">
        <v>32</v>
      </c>
      <c r="B1336" s="225" t="s">
        <v>788</v>
      </c>
      <c r="C1336" s="230">
        <v>40436</v>
      </c>
      <c r="D1336" s="230" t="s">
        <v>1896</v>
      </c>
      <c r="E1336" s="230">
        <v>1950</v>
      </c>
      <c r="F1336" s="230" t="s">
        <v>2122</v>
      </c>
      <c r="G1336" s="371" t="s">
        <v>2090</v>
      </c>
      <c r="H1336" s="230">
        <v>2</v>
      </c>
      <c r="I1336" s="230">
        <v>1</v>
      </c>
      <c r="J1336" s="230" t="s">
        <v>2122</v>
      </c>
      <c r="K1336" s="222">
        <v>1142.9000000000001</v>
      </c>
      <c r="L1336" s="222">
        <v>533.1</v>
      </c>
      <c r="M1336" s="222">
        <v>1342641.75</v>
      </c>
      <c r="N1336" s="222">
        <v>1342617.02</v>
      </c>
      <c r="O1336" s="222">
        <v>0</v>
      </c>
      <c r="P1336" s="222">
        <v>24.73</v>
      </c>
      <c r="Q1336" s="222">
        <v>0</v>
      </c>
      <c r="R1336" s="372">
        <v>45292</v>
      </c>
      <c r="S1336" s="372">
        <v>45657</v>
      </c>
      <c r="U1336" s="373"/>
    </row>
    <row r="1337" spans="1:21" ht="20.25" x14ac:dyDescent="0.3">
      <c r="A1337" s="230">
        <v>33</v>
      </c>
      <c r="B1337" s="229" t="s">
        <v>789</v>
      </c>
      <c r="C1337" s="230">
        <v>40473</v>
      </c>
      <c r="D1337" s="230" t="s">
        <v>1896</v>
      </c>
      <c r="E1337" s="230">
        <v>1950</v>
      </c>
      <c r="F1337" s="230" t="s">
        <v>2122</v>
      </c>
      <c r="G1337" s="371" t="s">
        <v>2090</v>
      </c>
      <c r="H1337" s="230">
        <v>3</v>
      </c>
      <c r="I1337" s="230">
        <v>2</v>
      </c>
      <c r="J1337" s="230" t="s">
        <v>2122</v>
      </c>
      <c r="K1337" s="222">
        <v>2355.5</v>
      </c>
      <c r="L1337" s="222">
        <v>1165.3</v>
      </c>
      <c r="M1337" s="222">
        <v>3548545.5000000005</v>
      </c>
      <c r="N1337" s="222">
        <v>3548486.1300000004</v>
      </c>
      <c r="O1337" s="222">
        <v>0</v>
      </c>
      <c r="P1337" s="222">
        <v>59.37</v>
      </c>
      <c r="Q1337" s="222">
        <v>0</v>
      </c>
      <c r="R1337" s="372">
        <v>45292</v>
      </c>
      <c r="S1337" s="372">
        <v>45657</v>
      </c>
      <c r="U1337" s="373"/>
    </row>
    <row r="1338" spans="1:21" ht="20.25" x14ac:dyDescent="0.3">
      <c r="A1338" s="230">
        <v>34</v>
      </c>
      <c r="B1338" s="229" t="s">
        <v>790</v>
      </c>
      <c r="C1338" s="230">
        <v>40496</v>
      </c>
      <c r="D1338" s="230" t="s">
        <v>1896</v>
      </c>
      <c r="E1338" s="230">
        <v>1951</v>
      </c>
      <c r="F1338" s="230" t="s">
        <v>2122</v>
      </c>
      <c r="G1338" s="371" t="s">
        <v>2090</v>
      </c>
      <c r="H1338" s="230">
        <v>2</v>
      </c>
      <c r="I1338" s="230">
        <v>1</v>
      </c>
      <c r="J1338" s="230" t="s">
        <v>2122</v>
      </c>
      <c r="K1338" s="222">
        <v>868</v>
      </c>
      <c r="L1338" s="222">
        <v>403.6</v>
      </c>
      <c r="M1338" s="222">
        <v>892098.32000000007</v>
      </c>
      <c r="N1338" s="222">
        <v>892079.59000000008</v>
      </c>
      <c r="O1338" s="222">
        <v>0</v>
      </c>
      <c r="P1338" s="222">
        <v>18.73</v>
      </c>
      <c r="Q1338" s="222">
        <v>0</v>
      </c>
      <c r="R1338" s="372">
        <v>45292</v>
      </c>
      <c r="S1338" s="372">
        <v>45657</v>
      </c>
      <c r="U1338" s="373"/>
    </row>
    <row r="1339" spans="1:21" ht="20.25" x14ac:dyDescent="0.3">
      <c r="A1339" s="230">
        <v>35</v>
      </c>
      <c r="B1339" s="229" t="s">
        <v>791</v>
      </c>
      <c r="C1339" s="230">
        <v>40498</v>
      </c>
      <c r="D1339" s="230" t="s">
        <v>1896</v>
      </c>
      <c r="E1339" s="230">
        <v>1950</v>
      </c>
      <c r="F1339" s="230" t="s">
        <v>2122</v>
      </c>
      <c r="G1339" s="371" t="s">
        <v>2090</v>
      </c>
      <c r="H1339" s="230">
        <v>2</v>
      </c>
      <c r="I1339" s="230">
        <v>1</v>
      </c>
      <c r="J1339" s="230" t="s">
        <v>2122</v>
      </c>
      <c r="K1339" s="222">
        <v>885.7</v>
      </c>
      <c r="L1339" s="222">
        <v>409.7</v>
      </c>
      <c r="M1339" s="222">
        <v>899211.74</v>
      </c>
      <c r="N1339" s="222">
        <v>899192.73</v>
      </c>
      <c r="O1339" s="222">
        <v>0</v>
      </c>
      <c r="P1339" s="222">
        <v>19.010000000000002</v>
      </c>
      <c r="Q1339" s="222">
        <v>0</v>
      </c>
      <c r="R1339" s="372">
        <v>45292</v>
      </c>
      <c r="S1339" s="372">
        <v>45657</v>
      </c>
      <c r="U1339" s="373"/>
    </row>
    <row r="1340" spans="1:21" ht="20.25" x14ac:dyDescent="0.3">
      <c r="A1340" s="230">
        <v>36</v>
      </c>
      <c r="B1340" s="229" t="s">
        <v>792</v>
      </c>
      <c r="C1340" s="230">
        <v>40503</v>
      </c>
      <c r="D1340" s="230" t="s">
        <v>1896</v>
      </c>
      <c r="E1340" s="230">
        <v>1952</v>
      </c>
      <c r="F1340" s="230" t="s">
        <v>2122</v>
      </c>
      <c r="G1340" s="371" t="s">
        <v>2091</v>
      </c>
      <c r="H1340" s="230">
        <v>4</v>
      </c>
      <c r="I1340" s="230">
        <v>3</v>
      </c>
      <c r="J1340" s="230" t="s">
        <v>2122</v>
      </c>
      <c r="K1340" s="222">
        <v>1797.3</v>
      </c>
      <c r="L1340" s="222">
        <v>1408.8</v>
      </c>
      <c r="M1340" s="222">
        <v>3819804.0799999996</v>
      </c>
      <c r="N1340" s="222">
        <v>3819738.7199999997</v>
      </c>
      <c r="O1340" s="222">
        <v>0</v>
      </c>
      <c r="P1340" s="222">
        <v>65.36</v>
      </c>
      <c r="Q1340" s="222">
        <v>0</v>
      </c>
      <c r="R1340" s="372">
        <v>45292</v>
      </c>
      <c r="S1340" s="372">
        <v>45657</v>
      </c>
      <c r="U1340" s="373"/>
    </row>
    <row r="1341" spans="1:21" ht="20.25" x14ac:dyDescent="0.3">
      <c r="A1341" s="230">
        <v>37</v>
      </c>
      <c r="B1341" s="229" t="s">
        <v>793</v>
      </c>
      <c r="C1341" s="230">
        <v>40522</v>
      </c>
      <c r="D1341" s="230" t="s">
        <v>1896</v>
      </c>
      <c r="E1341" s="230">
        <v>1952</v>
      </c>
      <c r="F1341" s="230" t="s">
        <v>2122</v>
      </c>
      <c r="G1341" s="371" t="s">
        <v>2091</v>
      </c>
      <c r="H1341" s="230">
        <v>2</v>
      </c>
      <c r="I1341" s="230">
        <v>2</v>
      </c>
      <c r="J1341" s="230" t="s">
        <v>2122</v>
      </c>
      <c r="K1341" s="222">
        <v>763.4</v>
      </c>
      <c r="L1341" s="222">
        <v>591.9</v>
      </c>
      <c r="M1341" s="222">
        <v>1405320.99</v>
      </c>
      <c r="N1341" s="222">
        <v>1405293.5</v>
      </c>
      <c r="O1341" s="222">
        <v>0</v>
      </c>
      <c r="P1341" s="222">
        <v>27.49</v>
      </c>
      <c r="Q1341" s="222">
        <v>0</v>
      </c>
      <c r="R1341" s="372">
        <v>45292</v>
      </c>
      <c r="S1341" s="372">
        <v>45657</v>
      </c>
      <c r="U1341" s="373"/>
    </row>
    <row r="1342" spans="1:21" ht="20.25" x14ac:dyDescent="0.3">
      <c r="A1342" s="230">
        <v>38</v>
      </c>
      <c r="B1342" s="229" t="s">
        <v>794</v>
      </c>
      <c r="C1342" s="230">
        <v>40530</v>
      </c>
      <c r="D1342" s="230" t="s">
        <v>1896</v>
      </c>
      <c r="E1342" s="230">
        <v>1952</v>
      </c>
      <c r="F1342" s="230" t="s">
        <v>2122</v>
      </c>
      <c r="G1342" s="371" t="s">
        <v>2091</v>
      </c>
      <c r="H1342" s="230">
        <v>2</v>
      </c>
      <c r="I1342" s="230">
        <v>1</v>
      </c>
      <c r="J1342" s="230" t="s">
        <v>2122</v>
      </c>
      <c r="K1342" s="222">
        <v>464.9</v>
      </c>
      <c r="L1342" s="222">
        <v>415</v>
      </c>
      <c r="M1342" s="222">
        <v>778698.15</v>
      </c>
      <c r="N1342" s="222">
        <v>778678.89</v>
      </c>
      <c r="O1342" s="222">
        <v>0</v>
      </c>
      <c r="P1342" s="222">
        <v>19.260000000000002</v>
      </c>
      <c r="Q1342" s="222">
        <v>0</v>
      </c>
      <c r="R1342" s="372">
        <v>45292</v>
      </c>
      <c r="S1342" s="372">
        <v>45657</v>
      </c>
      <c r="U1342" s="373"/>
    </row>
    <row r="1343" spans="1:21" ht="20.25" x14ac:dyDescent="0.3">
      <c r="A1343" s="230">
        <v>39</v>
      </c>
      <c r="B1343" s="229" t="s">
        <v>795</v>
      </c>
      <c r="C1343" s="230">
        <v>40532</v>
      </c>
      <c r="D1343" s="230" t="s">
        <v>1896</v>
      </c>
      <c r="E1343" s="230">
        <v>1952</v>
      </c>
      <c r="F1343" s="230" t="s">
        <v>2122</v>
      </c>
      <c r="G1343" s="371" t="s">
        <v>2091</v>
      </c>
      <c r="H1343" s="230">
        <v>2</v>
      </c>
      <c r="I1343" s="230">
        <v>2</v>
      </c>
      <c r="J1343" s="230" t="s">
        <v>2122</v>
      </c>
      <c r="K1343" s="222">
        <v>669.5</v>
      </c>
      <c r="L1343" s="222">
        <v>600.6</v>
      </c>
      <c r="M1343" s="222">
        <v>1390310.7</v>
      </c>
      <c r="N1343" s="222">
        <v>1390282.8299999998</v>
      </c>
      <c r="O1343" s="222">
        <v>0</v>
      </c>
      <c r="P1343" s="222">
        <v>27.87</v>
      </c>
      <c r="Q1343" s="222">
        <v>0</v>
      </c>
      <c r="R1343" s="372">
        <v>45292</v>
      </c>
      <c r="S1343" s="372">
        <v>45657</v>
      </c>
      <c r="U1343" s="373"/>
    </row>
    <row r="1344" spans="1:21" ht="20.25" x14ac:dyDescent="0.3">
      <c r="A1344" s="230">
        <v>40</v>
      </c>
      <c r="B1344" s="229" t="s">
        <v>797</v>
      </c>
      <c r="C1344" s="230">
        <v>40560</v>
      </c>
      <c r="D1344" s="230" t="s">
        <v>1896</v>
      </c>
      <c r="E1344" s="230">
        <v>1952</v>
      </c>
      <c r="F1344" s="230" t="s">
        <v>2122</v>
      </c>
      <c r="G1344" s="371" t="s">
        <v>2090</v>
      </c>
      <c r="H1344" s="230">
        <v>2</v>
      </c>
      <c r="I1344" s="230">
        <v>1</v>
      </c>
      <c r="J1344" s="230" t="s">
        <v>2122</v>
      </c>
      <c r="K1344" s="222">
        <v>1033.9000000000001</v>
      </c>
      <c r="L1344" s="222">
        <v>531</v>
      </c>
      <c r="M1344" s="222">
        <v>1110822.57</v>
      </c>
      <c r="N1344" s="222">
        <v>1110797.9300000002</v>
      </c>
      <c r="O1344" s="222">
        <v>0</v>
      </c>
      <c r="P1344" s="222">
        <v>24.64</v>
      </c>
      <c r="Q1344" s="222">
        <v>0</v>
      </c>
      <c r="R1344" s="372">
        <v>45292</v>
      </c>
      <c r="S1344" s="372">
        <v>45657</v>
      </c>
      <c r="U1344" s="373"/>
    </row>
    <row r="1345" spans="1:21" ht="20.25" x14ac:dyDescent="0.3">
      <c r="A1345" s="230">
        <v>41</v>
      </c>
      <c r="B1345" s="229" t="s">
        <v>798</v>
      </c>
      <c r="C1345" s="230">
        <v>40565</v>
      </c>
      <c r="D1345" s="230" t="s">
        <v>1896</v>
      </c>
      <c r="E1345" s="230">
        <v>1952</v>
      </c>
      <c r="F1345" s="230" t="s">
        <v>2122</v>
      </c>
      <c r="G1345" s="371" t="s">
        <v>2090</v>
      </c>
      <c r="H1345" s="230">
        <v>2</v>
      </c>
      <c r="I1345" s="230">
        <v>2</v>
      </c>
      <c r="J1345" s="230" t="s">
        <v>2122</v>
      </c>
      <c r="K1345" s="222">
        <v>1925.2</v>
      </c>
      <c r="L1345" s="222">
        <v>879.7</v>
      </c>
      <c r="M1345" s="222">
        <v>2566414.8000000003</v>
      </c>
      <c r="N1345" s="222">
        <v>2566372.8600000003</v>
      </c>
      <c r="O1345" s="222">
        <v>0</v>
      </c>
      <c r="P1345" s="222">
        <v>41.94</v>
      </c>
      <c r="Q1345" s="222">
        <v>0</v>
      </c>
      <c r="R1345" s="372">
        <v>45292</v>
      </c>
      <c r="S1345" s="372">
        <v>45657</v>
      </c>
      <c r="U1345" s="373"/>
    </row>
    <row r="1346" spans="1:21" ht="20.25" x14ac:dyDescent="0.3">
      <c r="A1346" s="230">
        <v>42</v>
      </c>
      <c r="B1346" s="229" t="s">
        <v>799</v>
      </c>
      <c r="C1346" s="230">
        <v>40574</v>
      </c>
      <c r="D1346" s="230" t="s">
        <v>1896</v>
      </c>
      <c r="E1346" s="230">
        <v>1951</v>
      </c>
      <c r="F1346" s="230" t="s">
        <v>2122</v>
      </c>
      <c r="G1346" s="371" t="s">
        <v>2090</v>
      </c>
      <c r="H1346" s="230">
        <v>2</v>
      </c>
      <c r="I1346" s="230">
        <v>2</v>
      </c>
      <c r="J1346" s="230" t="s">
        <v>2122</v>
      </c>
      <c r="K1346" s="222">
        <v>1704</v>
      </c>
      <c r="L1346" s="222">
        <v>883.7</v>
      </c>
      <c r="M1346" s="222">
        <v>2447388.89</v>
      </c>
      <c r="N1346" s="222">
        <v>2447349.16</v>
      </c>
      <c r="O1346" s="222">
        <v>0</v>
      </c>
      <c r="P1346" s="222">
        <v>39.729999999999997</v>
      </c>
      <c r="Q1346" s="222">
        <v>0</v>
      </c>
      <c r="R1346" s="372">
        <v>45292</v>
      </c>
      <c r="S1346" s="372">
        <v>45657</v>
      </c>
      <c r="U1346" s="373"/>
    </row>
    <row r="1347" spans="1:21" ht="20.25" x14ac:dyDescent="0.3">
      <c r="A1347" s="230">
        <v>43</v>
      </c>
      <c r="B1347" s="225" t="s">
        <v>800</v>
      </c>
      <c r="C1347" s="230">
        <v>40578</v>
      </c>
      <c r="D1347" s="230" t="s">
        <v>1896</v>
      </c>
      <c r="E1347" s="230">
        <v>1953</v>
      </c>
      <c r="F1347" s="230" t="s">
        <v>2122</v>
      </c>
      <c r="G1347" s="371" t="s">
        <v>2090</v>
      </c>
      <c r="H1347" s="230">
        <v>3</v>
      </c>
      <c r="I1347" s="230">
        <v>2</v>
      </c>
      <c r="J1347" s="230" t="s">
        <v>2122</v>
      </c>
      <c r="K1347" s="222">
        <v>2356.9</v>
      </c>
      <c r="L1347" s="222">
        <v>1320.3</v>
      </c>
      <c r="M1347" s="222">
        <v>3749751.3400000003</v>
      </c>
      <c r="N1347" s="222">
        <v>3749690.2100000004</v>
      </c>
      <c r="O1347" s="222">
        <v>0</v>
      </c>
      <c r="P1347" s="222">
        <v>61.13</v>
      </c>
      <c r="Q1347" s="222">
        <v>0</v>
      </c>
      <c r="R1347" s="372">
        <v>45292</v>
      </c>
      <c r="S1347" s="372">
        <v>45657</v>
      </c>
      <c r="U1347" s="373"/>
    </row>
    <row r="1348" spans="1:21" ht="20.25" x14ac:dyDescent="0.3">
      <c r="A1348" s="230">
        <v>44</v>
      </c>
      <c r="B1348" s="225" t="s">
        <v>801</v>
      </c>
      <c r="C1348" s="230">
        <v>40552</v>
      </c>
      <c r="D1348" s="230" t="s">
        <v>1896</v>
      </c>
      <c r="E1348" s="230">
        <v>1951</v>
      </c>
      <c r="F1348" s="230" t="s">
        <v>2122</v>
      </c>
      <c r="G1348" s="371" t="s">
        <v>2090</v>
      </c>
      <c r="H1348" s="230">
        <v>2</v>
      </c>
      <c r="I1348" s="230">
        <v>2</v>
      </c>
      <c r="J1348" s="230" t="s">
        <v>2122</v>
      </c>
      <c r="K1348" s="222">
        <v>1708.3</v>
      </c>
      <c r="L1348" s="222">
        <v>872.3</v>
      </c>
      <c r="M1348" s="222">
        <v>2464624.48</v>
      </c>
      <c r="N1348" s="222">
        <v>2464584.0099999998</v>
      </c>
      <c r="O1348" s="222">
        <v>0</v>
      </c>
      <c r="P1348" s="222">
        <v>40.47</v>
      </c>
      <c r="Q1348" s="222">
        <v>0</v>
      </c>
      <c r="R1348" s="372">
        <v>45292</v>
      </c>
      <c r="S1348" s="372">
        <v>45657</v>
      </c>
      <c r="U1348" s="373"/>
    </row>
    <row r="1349" spans="1:21" ht="20.25" x14ac:dyDescent="0.3">
      <c r="A1349" s="230">
        <v>45</v>
      </c>
      <c r="B1349" s="225" t="s">
        <v>802</v>
      </c>
      <c r="C1349" s="230">
        <v>40554</v>
      </c>
      <c r="D1349" s="230" t="s">
        <v>1896</v>
      </c>
      <c r="E1349" s="230">
        <v>1952</v>
      </c>
      <c r="F1349" s="230" t="s">
        <v>2122</v>
      </c>
      <c r="G1349" s="371" t="s">
        <v>2090</v>
      </c>
      <c r="H1349" s="230">
        <v>2</v>
      </c>
      <c r="I1349" s="230">
        <v>2</v>
      </c>
      <c r="J1349" s="230" t="s">
        <v>2122</v>
      </c>
      <c r="K1349" s="222">
        <v>1725</v>
      </c>
      <c r="L1349" s="222">
        <v>877.1</v>
      </c>
      <c r="M1349" s="222">
        <v>2127513.6999999997</v>
      </c>
      <c r="N1349" s="222">
        <v>2127472.5699999998</v>
      </c>
      <c r="O1349" s="222">
        <v>0</v>
      </c>
      <c r="P1349" s="222">
        <v>41.13</v>
      </c>
      <c r="Q1349" s="222">
        <v>0</v>
      </c>
      <c r="R1349" s="372">
        <v>45292</v>
      </c>
      <c r="S1349" s="372">
        <v>45657</v>
      </c>
      <c r="U1349" s="373"/>
    </row>
    <row r="1350" spans="1:21" ht="20.25" x14ac:dyDescent="0.3">
      <c r="A1350" s="230">
        <v>46</v>
      </c>
      <c r="B1350" s="225" t="s">
        <v>803</v>
      </c>
      <c r="C1350" s="230">
        <v>40555</v>
      </c>
      <c r="D1350" s="230" t="s">
        <v>1896</v>
      </c>
      <c r="E1350" s="230">
        <v>1951</v>
      </c>
      <c r="F1350" s="230" t="s">
        <v>2122</v>
      </c>
      <c r="G1350" s="371" t="s">
        <v>2090</v>
      </c>
      <c r="H1350" s="230">
        <v>2</v>
      </c>
      <c r="I1350" s="230">
        <v>1</v>
      </c>
      <c r="J1350" s="230" t="s">
        <v>2122</v>
      </c>
      <c r="K1350" s="222">
        <v>994.4</v>
      </c>
      <c r="L1350" s="222">
        <v>501.8</v>
      </c>
      <c r="M1350" s="222">
        <v>915577.12</v>
      </c>
      <c r="N1350" s="222">
        <v>915553.84</v>
      </c>
      <c r="O1350" s="222">
        <v>0</v>
      </c>
      <c r="P1350" s="222">
        <v>23.28</v>
      </c>
      <c r="Q1350" s="222">
        <v>0</v>
      </c>
      <c r="R1350" s="372">
        <v>45292</v>
      </c>
      <c r="S1350" s="372">
        <v>45657</v>
      </c>
      <c r="U1350" s="373"/>
    </row>
    <row r="1351" spans="1:21" ht="20.25" x14ac:dyDescent="0.3">
      <c r="A1351" s="230">
        <v>47</v>
      </c>
      <c r="B1351" s="225" t="s">
        <v>804</v>
      </c>
      <c r="C1351" s="230">
        <v>40621</v>
      </c>
      <c r="D1351" s="230" t="s">
        <v>1896</v>
      </c>
      <c r="E1351" s="230">
        <v>1952</v>
      </c>
      <c r="F1351" s="230" t="s">
        <v>2122</v>
      </c>
      <c r="G1351" s="371" t="s">
        <v>2090</v>
      </c>
      <c r="H1351" s="230">
        <v>2</v>
      </c>
      <c r="I1351" s="230">
        <v>1</v>
      </c>
      <c r="J1351" s="230" t="s">
        <v>2122</v>
      </c>
      <c r="K1351" s="222">
        <v>1020.1</v>
      </c>
      <c r="L1351" s="222">
        <v>602.5</v>
      </c>
      <c r="M1351" s="222">
        <v>858264.29999999993</v>
      </c>
      <c r="N1351" s="222">
        <v>858245.89999999991</v>
      </c>
      <c r="O1351" s="222">
        <v>0</v>
      </c>
      <c r="P1351" s="222">
        <v>18.399999999999999</v>
      </c>
      <c r="Q1351" s="222">
        <v>0</v>
      </c>
      <c r="R1351" s="372">
        <v>45292</v>
      </c>
      <c r="S1351" s="372">
        <v>45657</v>
      </c>
      <c r="U1351" s="373"/>
    </row>
    <row r="1352" spans="1:21" ht="20.25" x14ac:dyDescent="0.3">
      <c r="A1352" s="230">
        <v>48</v>
      </c>
      <c r="B1352" s="225" t="s">
        <v>805</v>
      </c>
      <c r="C1352" s="230">
        <v>40626</v>
      </c>
      <c r="D1352" s="230" t="s">
        <v>1896</v>
      </c>
      <c r="E1352" s="230">
        <v>1952</v>
      </c>
      <c r="F1352" s="230" t="s">
        <v>2122</v>
      </c>
      <c r="G1352" s="371" t="s">
        <v>2090</v>
      </c>
      <c r="H1352" s="230">
        <v>2</v>
      </c>
      <c r="I1352" s="230">
        <v>2</v>
      </c>
      <c r="J1352" s="230" t="s">
        <v>2122</v>
      </c>
      <c r="K1352" s="222">
        <v>975.7</v>
      </c>
      <c r="L1352" s="222">
        <v>326.5</v>
      </c>
      <c r="M1352" s="222">
        <v>864434.25</v>
      </c>
      <c r="N1352" s="222">
        <v>864401.65</v>
      </c>
      <c r="O1352" s="222">
        <v>0</v>
      </c>
      <c r="P1352" s="222">
        <v>32.6</v>
      </c>
      <c r="Q1352" s="222">
        <v>0</v>
      </c>
      <c r="R1352" s="372">
        <v>45292</v>
      </c>
      <c r="S1352" s="372">
        <v>45657</v>
      </c>
      <c r="U1352" s="373"/>
    </row>
    <row r="1353" spans="1:21" ht="20.25" x14ac:dyDescent="0.3">
      <c r="A1353" s="230">
        <v>49</v>
      </c>
      <c r="B1353" s="229" t="s">
        <v>806</v>
      </c>
      <c r="C1353" s="230">
        <v>40629</v>
      </c>
      <c r="D1353" s="230" t="s">
        <v>1896</v>
      </c>
      <c r="E1353" s="230">
        <v>1952</v>
      </c>
      <c r="F1353" s="230" t="s">
        <v>2122</v>
      </c>
      <c r="G1353" s="371" t="s">
        <v>2090</v>
      </c>
      <c r="H1353" s="230">
        <v>3</v>
      </c>
      <c r="I1353" s="230">
        <v>2</v>
      </c>
      <c r="J1353" s="230" t="s">
        <v>2122</v>
      </c>
      <c r="K1353" s="222">
        <v>1366.4</v>
      </c>
      <c r="L1353" s="222">
        <v>661.7</v>
      </c>
      <c r="M1353" s="222">
        <v>1455869.0399999998</v>
      </c>
      <c r="N1353" s="222">
        <v>1455835.8499999999</v>
      </c>
      <c r="O1353" s="222">
        <v>0</v>
      </c>
      <c r="P1353" s="222">
        <v>33.19</v>
      </c>
      <c r="Q1353" s="222">
        <v>0</v>
      </c>
      <c r="R1353" s="372">
        <v>45292</v>
      </c>
      <c r="S1353" s="372">
        <v>45657</v>
      </c>
      <c r="U1353" s="373"/>
    </row>
    <row r="1354" spans="1:21" ht="20.25" x14ac:dyDescent="0.3">
      <c r="A1354" s="230">
        <v>50</v>
      </c>
      <c r="B1354" s="229" t="s">
        <v>807</v>
      </c>
      <c r="C1354" s="230">
        <v>40613</v>
      </c>
      <c r="D1354" s="230" t="s">
        <v>1896</v>
      </c>
      <c r="E1354" s="230">
        <v>1952</v>
      </c>
      <c r="F1354" s="230" t="s">
        <v>2122</v>
      </c>
      <c r="G1354" s="371" t="s">
        <v>2089</v>
      </c>
      <c r="H1354" s="230">
        <v>3</v>
      </c>
      <c r="I1354" s="230">
        <v>1</v>
      </c>
      <c r="J1354" s="230" t="s">
        <v>2122</v>
      </c>
      <c r="K1354" s="222">
        <v>871.6</v>
      </c>
      <c r="L1354" s="222">
        <v>533.70000000000005</v>
      </c>
      <c r="M1354" s="222">
        <v>755068.71</v>
      </c>
      <c r="N1354" s="222">
        <v>755043.95</v>
      </c>
      <c r="O1354" s="222">
        <v>0</v>
      </c>
      <c r="P1354" s="222">
        <v>24.76</v>
      </c>
      <c r="Q1354" s="222">
        <v>0</v>
      </c>
      <c r="R1354" s="372">
        <v>45292</v>
      </c>
      <c r="S1354" s="372">
        <v>45657</v>
      </c>
      <c r="U1354" s="373"/>
    </row>
    <row r="1355" spans="1:21" ht="20.25" x14ac:dyDescent="0.3">
      <c r="A1355" s="230">
        <v>51</v>
      </c>
      <c r="B1355" s="229" t="s">
        <v>808</v>
      </c>
      <c r="C1355" s="230">
        <v>40633</v>
      </c>
      <c r="D1355" s="230" t="s">
        <v>1896</v>
      </c>
      <c r="E1355" s="230">
        <v>1952</v>
      </c>
      <c r="F1355" s="230" t="s">
        <v>2122</v>
      </c>
      <c r="G1355" s="371" t="s">
        <v>2090</v>
      </c>
      <c r="H1355" s="230">
        <v>2</v>
      </c>
      <c r="I1355" s="230">
        <v>1</v>
      </c>
      <c r="J1355" s="230" t="s">
        <v>2122</v>
      </c>
      <c r="K1355" s="222">
        <v>1482.9</v>
      </c>
      <c r="L1355" s="222">
        <v>1066.0999999999999</v>
      </c>
      <c r="M1355" s="222">
        <v>882617.64999999991</v>
      </c>
      <c r="N1355" s="222">
        <v>882599.35999999987</v>
      </c>
      <c r="O1355" s="222">
        <v>0</v>
      </c>
      <c r="P1355" s="222">
        <v>18.29</v>
      </c>
      <c r="Q1355" s="222">
        <v>0</v>
      </c>
      <c r="R1355" s="372">
        <v>45292</v>
      </c>
      <c r="S1355" s="372">
        <v>45657</v>
      </c>
      <c r="U1355" s="373"/>
    </row>
    <row r="1356" spans="1:21" ht="20.25" x14ac:dyDescent="0.3">
      <c r="A1356" s="230">
        <v>52</v>
      </c>
      <c r="B1356" s="225" t="s">
        <v>809</v>
      </c>
      <c r="C1356" s="230">
        <v>40638</v>
      </c>
      <c r="D1356" s="230" t="s">
        <v>1896</v>
      </c>
      <c r="E1356" s="230">
        <v>1952</v>
      </c>
      <c r="F1356" s="230" t="s">
        <v>2122</v>
      </c>
      <c r="G1356" s="371" t="s">
        <v>2090</v>
      </c>
      <c r="H1356" s="230">
        <v>2</v>
      </c>
      <c r="I1356" s="230">
        <v>2</v>
      </c>
      <c r="J1356" s="230" t="s">
        <v>2122</v>
      </c>
      <c r="K1356" s="222">
        <v>930.6</v>
      </c>
      <c r="L1356" s="222">
        <v>515.1</v>
      </c>
      <c r="M1356" s="222">
        <v>234851.84</v>
      </c>
      <c r="N1356" s="222">
        <v>234833.41</v>
      </c>
      <c r="O1356" s="222">
        <v>0</v>
      </c>
      <c r="P1356" s="222">
        <v>18.43</v>
      </c>
      <c r="Q1356" s="222">
        <v>0</v>
      </c>
      <c r="R1356" s="372">
        <v>45292</v>
      </c>
      <c r="S1356" s="372">
        <v>45657</v>
      </c>
      <c r="U1356" s="373"/>
    </row>
    <row r="1357" spans="1:21" ht="20.25" x14ac:dyDescent="0.3">
      <c r="A1357" s="230">
        <v>53</v>
      </c>
      <c r="B1357" s="225" t="s">
        <v>810</v>
      </c>
      <c r="C1357" s="230">
        <v>40639</v>
      </c>
      <c r="D1357" s="230" t="s">
        <v>1896</v>
      </c>
      <c r="E1357" s="230">
        <v>1952</v>
      </c>
      <c r="F1357" s="230" t="s">
        <v>2122</v>
      </c>
      <c r="G1357" s="371" t="s">
        <v>2090</v>
      </c>
      <c r="H1357" s="230">
        <v>2</v>
      </c>
      <c r="I1357" s="230">
        <v>2</v>
      </c>
      <c r="J1357" s="230" t="s">
        <v>2122</v>
      </c>
      <c r="K1357" s="222">
        <v>1194.0999999999999</v>
      </c>
      <c r="L1357" s="222">
        <v>559.29999999999995</v>
      </c>
      <c r="M1357" s="222">
        <v>1801997.08</v>
      </c>
      <c r="N1357" s="222">
        <v>1801968.4300000002</v>
      </c>
      <c r="O1357" s="222">
        <v>0</v>
      </c>
      <c r="P1357" s="222">
        <v>28.65</v>
      </c>
      <c r="Q1357" s="222">
        <v>0</v>
      </c>
      <c r="R1357" s="372">
        <v>45292</v>
      </c>
      <c r="S1357" s="372">
        <v>45657</v>
      </c>
      <c r="U1357" s="373"/>
    </row>
    <row r="1358" spans="1:21" ht="20.25" x14ac:dyDescent="0.3">
      <c r="A1358" s="230">
        <v>54</v>
      </c>
      <c r="B1358" s="225" t="s">
        <v>811</v>
      </c>
      <c r="C1358" s="230">
        <v>40648</v>
      </c>
      <c r="D1358" s="230" t="s">
        <v>1896</v>
      </c>
      <c r="E1358" s="230">
        <v>1952</v>
      </c>
      <c r="F1358" s="230" t="s">
        <v>2122</v>
      </c>
      <c r="G1358" s="371" t="s">
        <v>2090</v>
      </c>
      <c r="H1358" s="230">
        <v>2</v>
      </c>
      <c r="I1358" s="230">
        <v>1</v>
      </c>
      <c r="J1358" s="230" t="s">
        <v>2122</v>
      </c>
      <c r="K1358" s="222">
        <v>764.4</v>
      </c>
      <c r="L1358" s="222">
        <v>349.6</v>
      </c>
      <c r="M1358" s="222">
        <v>867835.52</v>
      </c>
      <c r="N1358" s="222">
        <v>867817.15</v>
      </c>
      <c r="O1358" s="222">
        <v>0</v>
      </c>
      <c r="P1358" s="222">
        <v>18.37</v>
      </c>
      <c r="Q1358" s="222">
        <v>0</v>
      </c>
      <c r="R1358" s="372">
        <v>45292</v>
      </c>
      <c r="S1358" s="372">
        <v>45657</v>
      </c>
      <c r="U1358" s="373"/>
    </row>
    <row r="1359" spans="1:21" ht="20.25" x14ac:dyDescent="0.3">
      <c r="A1359" s="230">
        <v>55</v>
      </c>
      <c r="B1359" s="229" t="s">
        <v>812</v>
      </c>
      <c r="C1359" s="230">
        <v>40616</v>
      </c>
      <c r="D1359" s="230" t="s">
        <v>1896</v>
      </c>
      <c r="E1359" s="230">
        <v>1952</v>
      </c>
      <c r="F1359" s="230" t="s">
        <v>2122</v>
      </c>
      <c r="G1359" s="371" t="s">
        <v>2089</v>
      </c>
      <c r="H1359" s="230">
        <v>3</v>
      </c>
      <c r="I1359" s="230">
        <v>3</v>
      </c>
      <c r="J1359" s="230" t="s">
        <v>2122</v>
      </c>
      <c r="K1359" s="222">
        <v>2434.5</v>
      </c>
      <c r="L1359" s="222">
        <v>1181.2</v>
      </c>
      <c r="M1359" s="222">
        <v>5416755.4699999997</v>
      </c>
      <c r="N1359" s="222">
        <v>5416661.7199999997</v>
      </c>
      <c r="O1359" s="222">
        <v>0</v>
      </c>
      <c r="P1359" s="222">
        <v>93.75</v>
      </c>
      <c r="Q1359" s="222">
        <v>0</v>
      </c>
      <c r="R1359" s="372">
        <v>45292</v>
      </c>
      <c r="S1359" s="372">
        <v>45657</v>
      </c>
      <c r="U1359" s="373"/>
    </row>
    <row r="1360" spans="1:21" ht="20.25" x14ac:dyDescent="0.3">
      <c r="A1360" s="230">
        <v>56</v>
      </c>
      <c r="B1360" s="229" t="s">
        <v>813</v>
      </c>
      <c r="C1360" s="230">
        <v>40619</v>
      </c>
      <c r="D1360" s="230" t="s">
        <v>1896</v>
      </c>
      <c r="E1360" s="230">
        <v>1952</v>
      </c>
      <c r="F1360" s="230" t="s">
        <v>2122</v>
      </c>
      <c r="G1360" s="371" t="s">
        <v>2090</v>
      </c>
      <c r="H1360" s="230">
        <v>2</v>
      </c>
      <c r="I1360" s="230">
        <v>2</v>
      </c>
      <c r="J1360" s="230" t="s">
        <v>2122</v>
      </c>
      <c r="K1360" s="222">
        <v>1318.4</v>
      </c>
      <c r="L1360" s="222">
        <v>609.20000000000005</v>
      </c>
      <c r="M1360" s="222">
        <v>1408568.6600000001</v>
      </c>
      <c r="N1360" s="222">
        <v>1408537.08</v>
      </c>
      <c r="O1360" s="222">
        <v>0</v>
      </c>
      <c r="P1360" s="222">
        <v>31.58</v>
      </c>
      <c r="Q1360" s="222">
        <v>0</v>
      </c>
      <c r="R1360" s="372">
        <v>45292</v>
      </c>
      <c r="S1360" s="372">
        <v>45657</v>
      </c>
      <c r="U1360" s="373"/>
    </row>
    <row r="1361" spans="1:21" ht="20.25" x14ac:dyDescent="0.3">
      <c r="A1361" s="230">
        <v>57</v>
      </c>
      <c r="B1361" s="229" t="s">
        <v>814</v>
      </c>
      <c r="C1361" s="230">
        <v>40660</v>
      </c>
      <c r="D1361" s="230" t="s">
        <v>1896</v>
      </c>
      <c r="E1361" s="230">
        <v>1950</v>
      </c>
      <c r="F1361" s="230" t="s">
        <v>2122</v>
      </c>
      <c r="G1361" s="371" t="s">
        <v>2090</v>
      </c>
      <c r="H1361" s="230">
        <v>2</v>
      </c>
      <c r="I1361" s="230">
        <v>1</v>
      </c>
      <c r="J1361" s="230" t="s">
        <v>2122</v>
      </c>
      <c r="K1361" s="222">
        <v>1528.97</v>
      </c>
      <c r="L1361" s="222">
        <v>524.1</v>
      </c>
      <c r="M1361" s="222">
        <v>889642.88</v>
      </c>
      <c r="N1361" s="222">
        <v>889615.87</v>
      </c>
      <c r="O1361" s="222">
        <v>0</v>
      </c>
      <c r="P1361" s="222">
        <v>27.01</v>
      </c>
      <c r="Q1361" s="222">
        <v>0</v>
      </c>
      <c r="R1361" s="372">
        <v>45292</v>
      </c>
      <c r="S1361" s="372">
        <v>45657</v>
      </c>
      <c r="U1361" s="373"/>
    </row>
    <row r="1362" spans="1:21" ht="20.25" x14ac:dyDescent="0.3">
      <c r="A1362" s="230">
        <v>58</v>
      </c>
      <c r="B1362" s="225" t="s">
        <v>1539</v>
      </c>
      <c r="C1362" s="230">
        <v>40329</v>
      </c>
      <c r="D1362" s="230" t="s">
        <v>1896</v>
      </c>
      <c r="E1362" s="230">
        <v>1951</v>
      </c>
      <c r="F1362" s="230" t="s">
        <v>2122</v>
      </c>
      <c r="G1362" s="371" t="s">
        <v>2090</v>
      </c>
      <c r="H1362" s="230">
        <v>2</v>
      </c>
      <c r="I1362" s="230">
        <v>1</v>
      </c>
      <c r="J1362" s="230" t="s">
        <v>2122</v>
      </c>
      <c r="K1362" s="222">
        <v>859.4</v>
      </c>
      <c r="L1362" s="222">
        <v>409.4</v>
      </c>
      <c r="M1362" s="222">
        <v>1153101.82</v>
      </c>
      <c r="N1362" s="222">
        <v>1153101.82</v>
      </c>
      <c r="O1362" s="222">
        <v>0</v>
      </c>
      <c r="P1362" s="222">
        <v>0</v>
      </c>
      <c r="Q1362" s="222">
        <v>0</v>
      </c>
      <c r="R1362" s="372">
        <v>45292</v>
      </c>
      <c r="S1362" s="372">
        <v>45657</v>
      </c>
      <c r="U1362" s="373"/>
    </row>
    <row r="1363" spans="1:21" ht="20.25" x14ac:dyDescent="0.3">
      <c r="A1363" s="230">
        <v>59</v>
      </c>
      <c r="B1363" s="229" t="s">
        <v>1540</v>
      </c>
      <c r="C1363" s="230">
        <v>46150</v>
      </c>
      <c r="D1363" s="230" t="s">
        <v>1896</v>
      </c>
      <c r="E1363" s="230">
        <v>1952</v>
      </c>
      <c r="F1363" s="230" t="s">
        <v>2122</v>
      </c>
      <c r="G1363" s="371" t="s">
        <v>2091</v>
      </c>
      <c r="H1363" s="230">
        <v>2</v>
      </c>
      <c r="I1363" s="230">
        <v>1</v>
      </c>
      <c r="J1363" s="230" t="s">
        <v>2122</v>
      </c>
      <c r="K1363" s="222">
        <v>458.8</v>
      </c>
      <c r="L1363" s="222">
        <v>400</v>
      </c>
      <c r="M1363" s="222">
        <v>871100.29</v>
      </c>
      <c r="N1363" s="222">
        <v>871082.07000000007</v>
      </c>
      <c r="O1363" s="222">
        <v>0</v>
      </c>
      <c r="P1363" s="222">
        <v>18.22</v>
      </c>
      <c r="Q1363" s="222">
        <v>0</v>
      </c>
      <c r="R1363" s="372">
        <v>45292</v>
      </c>
      <c r="S1363" s="372">
        <v>45657</v>
      </c>
      <c r="U1363" s="373"/>
    </row>
    <row r="1364" spans="1:21" ht="20.25" x14ac:dyDescent="0.3">
      <c r="A1364" s="230">
        <v>60</v>
      </c>
      <c r="B1364" s="229" t="s">
        <v>65</v>
      </c>
      <c r="C1364" s="230">
        <v>40737</v>
      </c>
      <c r="D1364" s="230" t="s">
        <v>1896</v>
      </c>
      <c r="E1364" s="230">
        <v>1957</v>
      </c>
      <c r="F1364" s="230" t="s">
        <v>2122</v>
      </c>
      <c r="G1364" s="371" t="s">
        <v>2089</v>
      </c>
      <c r="H1364" s="230">
        <v>4</v>
      </c>
      <c r="I1364" s="230">
        <v>3</v>
      </c>
      <c r="J1364" s="230" t="s">
        <v>2122</v>
      </c>
      <c r="K1364" s="222">
        <v>5181.2</v>
      </c>
      <c r="L1364" s="222">
        <v>2969.2</v>
      </c>
      <c r="M1364" s="222">
        <v>3305280.9099999997</v>
      </c>
      <c r="N1364" s="222">
        <v>3305225.5399999996</v>
      </c>
      <c r="O1364" s="222">
        <v>0</v>
      </c>
      <c r="P1364" s="222">
        <v>55.37</v>
      </c>
      <c r="Q1364" s="222">
        <v>0</v>
      </c>
      <c r="R1364" s="372">
        <v>45292</v>
      </c>
      <c r="S1364" s="372">
        <v>45657</v>
      </c>
      <c r="U1364" s="373"/>
    </row>
    <row r="1365" spans="1:21" ht="20.25" x14ac:dyDescent="0.3">
      <c r="A1365" s="230">
        <v>61</v>
      </c>
      <c r="B1365" s="229" t="s">
        <v>1882</v>
      </c>
      <c r="C1365" s="230">
        <v>40986</v>
      </c>
      <c r="D1365" s="230" t="s">
        <v>1896</v>
      </c>
      <c r="E1365" s="230">
        <v>1990</v>
      </c>
      <c r="F1365" s="230" t="s">
        <v>2122</v>
      </c>
      <c r="G1365" s="371" t="s">
        <v>2089</v>
      </c>
      <c r="H1365" s="230">
        <v>3</v>
      </c>
      <c r="I1365" s="230">
        <v>2</v>
      </c>
      <c r="J1365" s="230" t="s">
        <v>2122</v>
      </c>
      <c r="K1365" s="222">
        <v>1300.2</v>
      </c>
      <c r="L1365" s="222">
        <v>559</v>
      </c>
      <c r="M1365" s="222">
        <v>2041103.39</v>
      </c>
      <c r="N1365" s="222">
        <v>2041103.39</v>
      </c>
      <c r="O1365" s="222">
        <v>0</v>
      </c>
      <c r="P1365" s="222">
        <v>0</v>
      </c>
      <c r="Q1365" s="222">
        <v>0</v>
      </c>
      <c r="R1365" s="372">
        <v>45292</v>
      </c>
      <c r="S1365" s="372">
        <v>45657</v>
      </c>
      <c r="U1365" s="373"/>
    </row>
    <row r="1366" spans="1:21" ht="20.25" x14ac:dyDescent="0.3">
      <c r="A1366" s="230">
        <v>62</v>
      </c>
      <c r="B1366" s="231" t="s">
        <v>1653</v>
      </c>
      <c r="C1366" s="230">
        <v>39635</v>
      </c>
      <c r="D1366" s="230" t="s">
        <v>1897</v>
      </c>
      <c r="E1366" s="230">
        <v>1985</v>
      </c>
      <c r="F1366" s="230" t="s">
        <v>2122</v>
      </c>
      <c r="G1366" s="371" t="s">
        <v>2088</v>
      </c>
      <c r="H1366" s="230">
        <v>9</v>
      </c>
      <c r="I1366" s="230">
        <v>14</v>
      </c>
      <c r="J1366" s="230">
        <v>1</v>
      </c>
      <c r="K1366" s="222">
        <v>19510.900000000001</v>
      </c>
      <c r="L1366" s="222" t="s">
        <v>2122</v>
      </c>
      <c r="M1366" s="222">
        <v>2001289</v>
      </c>
      <c r="N1366" s="222">
        <v>2001289</v>
      </c>
      <c r="O1366" s="222">
        <v>0</v>
      </c>
      <c r="P1366" s="222">
        <v>0</v>
      </c>
      <c r="Q1366" s="222">
        <v>0</v>
      </c>
      <c r="R1366" s="372">
        <v>45292</v>
      </c>
      <c r="S1366" s="372">
        <v>45657</v>
      </c>
      <c r="U1366" s="373"/>
    </row>
    <row r="1367" spans="1:21" ht="20.25" x14ac:dyDescent="0.3">
      <c r="A1367" s="230">
        <v>63</v>
      </c>
      <c r="B1367" s="225" t="s">
        <v>2275</v>
      </c>
      <c r="C1367" s="230">
        <v>39461</v>
      </c>
      <c r="D1367" s="230" t="s">
        <v>1896</v>
      </c>
      <c r="E1367" s="230">
        <v>1965</v>
      </c>
      <c r="F1367" s="230" t="s">
        <v>2122</v>
      </c>
      <c r="G1367" s="371" t="s">
        <v>2088</v>
      </c>
      <c r="H1367" s="230">
        <v>5</v>
      </c>
      <c r="I1367" s="230">
        <v>5</v>
      </c>
      <c r="J1367" s="230" t="s">
        <v>2122</v>
      </c>
      <c r="K1367" s="222">
        <v>6950</v>
      </c>
      <c r="L1367" s="222">
        <v>4431.1000000000004</v>
      </c>
      <c r="M1367" s="222">
        <v>9951752.9700000007</v>
      </c>
      <c r="N1367" s="222">
        <v>9951584.9700000007</v>
      </c>
      <c r="O1367" s="222">
        <v>0</v>
      </c>
      <c r="P1367" s="222">
        <v>168</v>
      </c>
      <c r="Q1367" s="222">
        <v>0</v>
      </c>
      <c r="R1367" s="372">
        <v>45292</v>
      </c>
      <c r="S1367" s="372">
        <v>45657</v>
      </c>
      <c r="U1367" s="373"/>
    </row>
    <row r="1368" spans="1:21" ht="20.25" x14ac:dyDescent="0.3">
      <c r="A1368" s="230">
        <v>64</v>
      </c>
      <c r="B1368" s="225" t="s">
        <v>2276</v>
      </c>
      <c r="C1368" s="230">
        <v>39575</v>
      </c>
      <c r="D1368" s="230" t="s">
        <v>1896</v>
      </c>
      <c r="E1368" s="230">
        <v>1973</v>
      </c>
      <c r="F1368" s="230" t="s">
        <v>2122</v>
      </c>
      <c r="G1368" s="371" t="s">
        <v>2088</v>
      </c>
      <c r="H1368" s="230">
        <v>5</v>
      </c>
      <c r="I1368" s="230">
        <v>2</v>
      </c>
      <c r="J1368" s="230" t="s">
        <v>2122</v>
      </c>
      <c r="K1368" s="222">
        <v>2395.6</v>
      </c>
      <c r="L1368" s="222">
        <v>1474.7</v>
      </c>
      <c r="M1368" s="222">
        <v>2058642</v>
      </c>
      <c r="N1368" s="222">
        <v>2058642</v>
      </c>
      <c r="O1368" s="222">
        <v>0</v>
      </c>
      <c r="P1368" s="222">
        <v>0</v>
      </c>
      <c r="Q1368" s="222">
        <v>0</v>
      </c>
      <c r="R1368" s="372">
        <v>45292</v>
      </c>
      <c r="S1368" s="372">
        <v>45657</v>
      </c>
      <c r="U1368" s="373"/>
    </row>
    <row r="1369" spans="1:21" ht="20.25" x14ac:dyDescent="0.3">
      <c r="A1369" s="230">
        <v>65</v>
      </c>
      <c r="B1369" s="225" t="s">
        <v>2277</v>
      </c>
      <c r="C1369" s="230">
        <v>40849</v>
      </c>
      <c r="D1369" s="230" t="s">
        <v>1896</v>
      </c>
      <c r="E1369" s="230">
        <v>1962</v>
      </c>
      <c r="F1369" s="230" t="s">
        <v>2122</v>
      </c>
      <c r="G1369" s="371" t="s">
        <v>2088</v>
      </c>
      <c r="H1369" s="230">
        <v>5</v>
      </c>
      <c r="I1369" s="230">
        <v>4</v>
      </c>
      <c r="J1369" s="230" t="s">
        <v>2122</v>
      </c>
      <c r="K1369" s="222">
        <v>5244.58</v>
      </c>
      <c r="L1369" s="222">
        <v>3508</v>
      </c>
      <c r="M1369" s="222">
        <v>5751253.3199999994</v>
      </c>
      <c r="N1369" s="222">
        <v>5751173.9899999993</v>
      </c>
      <c r="O1369" s="222">
        <v>0</v>
      </c>
      <c r="P1369" s="222">
        <v>79.33</v>
      </c>
      <c r="Q1369" s="222">
        <v>0</v>
      </c>
      <c r="R1369" s="372">
        <v>45292</v>
      </c>
      <c r="S1369" s="372">
        <v>45657</v>
      </c>
      <c r="U1369" s="373"/>
    </row>
    <row r="1370" spans="1:21" ht="20.25" x14ac:dyDescent="0.3">
      <c r="A1370" s="230">
        <v>66</v>
      </c>
      <c r="B1370" s="225" t="s">
        <v>2278</v>
      </c>
      <c r="C1370" s="230">
        <v>39459</v>
      </c>
      <c r="D1370" s="230" t="s">
        <v>1896</v>
      </c>
      <c r="E1370" s="230">
        <v>1964</v>
      </c>
      <c r="F1370" s="230" t="s">
        <v>2122</v>
      </c>
      <c r="G1370" s="371" t="s">
        <v>2088</v>
      </c>
      <c r="H1370" s="230">
        <v>5</v>
      </c>
      <c r="I1370" s="230">
        <v>5</v>
      </c>
      <c r="J1370" s="230" t="s">
        <v>2122</v>
      </c>
      <c r="K1370" s="222">
        <v>6867.1</v>
      </c>
      <c r="L1370" s="222">
        <v>4433.3999999999996</v>
      </c>
      <c r="M1370" s="222">
        <v>2068219.49</v>
      </c>
      <c r="N1370" s="222">
        <v>2067994.51</v>
      </c>
      <c r="O1370" s="222">
        <v>0</v>
      </c>
      <c r="P1370" s="222">
        <v>224.98</v>
      </c>
      <c r="Q1370" s="222">
        <v>0</v>
      </c>
      <c r="R1370" s="372">
        <v>45292</v>
      </c>
      <c r="S1370" s="372">
        <v>45657</v>
      </c>
      <c r="U1370" s="373"/>
    </row>
    <row r="1371" spans="1:21" ht="20.25" x14ac:dyDescent="0.3">
      <c r="A1371" s="230">
        <v>67</v>
      </c>
      <c r="B1371" s="225" t="s">
        <v>2279</v>
      </c>
      <c r="C1371" s="230">
        <v>39375</v>
      </c>
      <c r="D1371" s="230" t="s">
        <v>1896</v>
      </c>
      <c r="E1371" s="230">
        <v>1962</v>
      </c>
      <c r="F1371" s="230" t="s">
        <v>2122</v>
      </c>
      <c r="G1371" s="371" t="s">
        <v>2088</v>
      </c>
      <c r="H1371" s="230">
        <v>5</v>
      </c>
      <c r="I1371" s="230">
        <v>5</v>
      </c>
      <c r="J1371" s="230" t="s">
        <v>2122</v>
      </c>
      <c r="K1371" s="222">
        <v>6900.5</v>
      </c>
      <c r="L1371" s="222">
        <v>4460.2</v>
      </c>
      <c r="M1371" s="222">
        <v>7689497.9800000004</v>
      </c>
      <c r="N1371" s="222">
        <v>7689331.3300000001</v>
      </c>
      <c r="O1371" s="222">
        <v>0</v>
      </c>
      <c r="P1371" s="222">
        <v>166.65</v>
      </c>
      <c r="Q1371" s="222">
        <v>0</v>
      </c>
      <c r="R1371" s="372">
        <v>45292</v>
      </c>
      <c r="S1371" s="372">
        <v>45657</v>
      </c>
      <c r="U1371" s="373"/>
    </row>
    <row r="1372" spans="1:21" ht="20.25" x14ac:dyDescent="0.3">
      <c r="A1372" s="230">
        <v>68</v>
      </c>
      <c r="B1372" s="225" t="s">
        <v>2280</v>
      </c>
      <c r="C1372" s="230">
        <v>39376</v>
      </c>
      <c r="D1372" s="230" t="s">
        <v>1896</v>
      </c>
      <c r="E1372" s="230">
        <v>1962</v>
      </c>
      <c r="F1372" s="230" t="s">
        <v>2122</v>
      </c>
      <c r="G1372" s="371" t="s">
        <v>2088</v>
      </c>
      <c r="H1372" s="230">
        <v>5</v>
      </c>
      <c r="I1372" s="230">
        <v>3</v>
      </c>
      <c r="J1372" s="230" t="s">
        <v>2122</v>
      </c>
      <c r="K1372" s="222">
        <v>4040.3</v>
      </c>
      <c r="L1372" s="222">
        <v>2571.5</v>
      </c>
      <c r="M1372" s="222">
        <v>3597976.19</v>
      </c>
      <c r="N1372" s="222">
        <v>3597857.25</v>
      </c>
      <c r="O1372" s="222">
        <v>0</v>
      </c>
      <c r="P1372" s="222">
        <v>118.94</v>
      </c>
      <c r="Q1372" s="222">
        <v>0</v>
      </c>
      <c r="R1372" s="372">
        <v>45292</v>
      </c>
      <c r="S1372" s="372">
        <v>45657</v>
      </c>
      <c r="U1372" s="373"/>
    </row>
    <row r="1373" spans="1:21" ht="20.25" x14ac:dyDescent="0.3">
      <c r="A1373" s="230">
        <v>69</v>
      </c>
      <c r="B1373" s="225" t="s">
        <v>2281</v>
      </c>
      <c r="C1373" s="230">
        <v>39377</v>
      </c>
      <c r="D1373" s="230" t="s">
        <v>1896</v>
      </c>
      <c r="E1373" s="230">
        <v>1962</v>
      </c>
      <c r="F1373" s="230" t="s">
        <v>2122</v>
      </c>
      <c r="G1373" s="371" t="s">
        <v>2088</v>
      </c>
      <c r="H1373" s="230">
        <v>5</v>
      </c>
      <c r="I1373" s="230">
        <v>4</v>
      </c>
      <c r="J1373" s="230" t="s">
        <v>2122</v>
      </c>
      <c r="K1373" s="222">
        <v>5548.62</v>
      </c>
      <c r="L1373" s="222">
        <v>3574.6</v>
      </c>
      <c r="M1373" s="222">
        <v>3923443.23</v>
      </c>
      <c r="N1373" s="222">
        <v>3923321.86</v>
      </c>
      <c r="O1373" s="222">
        <v>0</v>
      </c>
      <c r="P1373" s="222">
        <v>121.37</v>
      </c>
      <c r="Q1373" s="222">
        <v>0</v>
      </c>
      <c r="R1373" s="372">
        <v>45292</v>
      </c>
      <c r="S1373" s="372">
        <v>45657</v>
      </c>
      <c r="U1373" s="373"/>
    </row>
    <row r="1374" spans="1:21" ht="20.25" x14ac:dyDescent="0.3">
      <c r="A1374" s="230">
        <v>70</v>
      </c>
      <c r="B1374" s="225" t="s">
        <v>2282</v>
      </c>
      <c r="C1374" s="230">
        <v>45289</v>
      </c>
      <c r="D1374" s="230" t="s">
        <v>1896</v>
      </c>
      <c r="E1374" s="230">
        <v>1964</v>
      </c>
      <c r="F1374" s="230" t="s">
        <v>2122</v>
      </c>
      <c r="G1374" s="371" t="s">
        <v>2088</v>
      </c>
      <c r="H1374" s="230">
        <v>5</v>
      </c>
      <c r="I1374" s="230">
        <v>6</v>
      </c>
      <c r="J1374" s="230" t="s">
        <v>2122</v>
      </c>
      <c r="K1374" s="222">
        <v>9826</v>
      </c>
      <c r="L1374" s="222">
        <v>6413.9</v>
      </c>
      <c r="M1374" s="222">
        <v>9493997.0099999998</v>
      </c>
      <c r="N1374" s="222">
        <v>9493738.6199999992</v>
      </c>
      <c r="O1374" s="222">
        <v>0</v>
      </c>
      <c r="P1374" s="222">
        <v>258.39</v>
      </c>
      <c r="Q1374" s="222">
        <v>0</v>
      </c>
      <c r="R1374" s="372">
        <v>45292</v>
      </c>
      <c r="S1374" s="372">
        <v>45657</v>
      </c>
      <c r="U1374" s="373"/>
    </row>
    <row r="1375" spans="1:21" ht="20.25" x14ac:dyDescent="0.3">
      <c r="A1375" s="230">
        <v>71</v>
      </c>
      <c r="B1375" s="225" t="s">
        <v>2283</v>
      </c>
      <c r="C1375" s="230">
        <v>39449</v>
      </c>
      <c r="D1375" s="230" t="s">
        <v>1896</v>
      </c>
      <c r="E1375" s="230">
        <v>1964</v>
      </c>
      <c r="F1375" s="230" t="s">
        <v>2122</v>
      </c>
      <c r="G1375" s="371" t="s">
        <v>2088</v>
      </c>
      <c r="H1375" s="230">
        <v>5</v>
      </c>
      <c r="I1375" s="230">
        <v>5</v>
      </c>
      <c r="J1375" s="230" t="s">
        <v>2122</v>
      </c>
      <c r="K1375" s="222">
        <v>5310.6</v>
      </c>
      <c r="L1375" s="222">
        <v>3317</v>
      </c>
      <c r="M1375" s="222">
        <v>5149769.3899999997</v>
      </c>
      <c r="N1375" s="222">
        <v>5149650.7799999993</v>
      </c>
      <c r="O1375" s="222">
        <v>0</v>
      </c>
      <c r="P1375" s="222">
        <v>118.61</v>
      </c>
      <c r="Q1375" s="222">
        <v>0</v>
      </c>
      <c r="R1375" s="372">
        <v>45292</v>
      </c>
      <c r="S1375" s="372">
        <v>45657</v>
      </c>
      <c r="U1375" s="373"/>
    </row>
    <row r="1376" spans="1:21" ht="20.25" x14ac:dyDescent="0.3">
      <c r="A1376" s="230">
        <v>72</v>
      </c>
      <c r="B1376" s="225" t="s">
        <v>2284</v>
      </c>
      <c r="C1376" s="230">
        <v>40549</v>
      </c>
      <c r="D1376" s="230" t="s">
        <v>1896</v>
      </c>
      <c r="E1376" s="230">
        <v>1954</v>
      </c>
      <c r="F1376" s="230" t="s">
        <v>2122</v>
      </c>
      <c r="G1376" s="371" t="s">
        <v>2089</v>
      </c>
      <c r="H1376" s="230">
        <v>4</v>
      </c>
      <c r="I1376" s="230">
        <v>2</v>
      </c>
      <c r="J1376" s="230" t="s">
        <v>2122</v>
      </c>
      <c r="K1376" s="222">
        <v>2602.8000000000002</v>
      </c>
      <c r="L1376" s="222">
        <v>1515.6</v>
      </c>
      <c r="M1376" s="222">
        <v>1396622.91</v>
      </c>
      <c r="N1376" s="222">
        <v>1396622.91</v>
      </c>
      <c r="O1376" s="222">
        <v>0</v>
      </c>
      <c r="P1376" s="222">
        <v>0</v>
      </c>
      <c r="Q1376" s="222">
        <v>0</v>
      </c>
      <c r="R1376" s="372">
        <v>45292</v>
      </c>
      <c r="S1376" s="372">
        <v>45657</v>
      </c>
      <c r="U1376" s="373"/>
    </row>
    <row r="1377" spans="1:21" ht="20.25" x14ac:dyDescent="0.3">
      <c r="A1377" s="230">
        <v>73</v>
      </c>
      <c r="B1377" s="225" t="s">
        <v>2285</v>
      </c>
      <c r="C1377" s="230">
        <v>40164</v>
      </c>
      <c r="D1377" s="230" t="s">
        <v>1896</v>
      </c>
      <c r="E1377" s="230">
        <v>1953</v>
      </c>
      <c r="F1377" s="230" t="s">
        <v>2122</v>
      </c>
      <c r="G1377" s="371" t="s">
        <v>2090</v>
      </c>
      <c r="H1377" s="230">
        <v>2</v>
      </c>
      <c r="I1377" s="230">
        <v>2</v>
      </c>
      <c r="J1377" s="230" t="s">
        <v>2122</v>
      </c>
      <c r="K1377" s="222">
        <v>1442.1</v>
      </c>
      <c r="L1377" s="222">
        <v>510.1</v>
      </c>
      <c r="M1377" s="222">
        <v>1068322.25</v>
      </c>
      <c r="N1377" s="222">
        <v>1068322.25</v>
      </c>
      <c r="O1377" s="222">
        <v>0</v>
      </c>
      <c r="P1377" s="222">
        <v>0</v>
      </c>
      <c r="Q1377" s="222">
        <v>0</v>
      </c>
      <c r="R1377" s="372">
        <v>45292</v>
      </c>
      <c r="S1377" s="372">
        <v>45657</v>
      </c>
      <c r="U1377" s="373"/>
    </row>
    <row r="1378" spans="1:21" ht="20.25" x14ac:dyDescent="0.3">
      <c r="A1378" s="230">
        <v>74</v>
      </c>
      <c r="B1378" s="225" t="s">
        <v>2286</v>
      </c>
      <c r="C1378" s="230">
        <v>40785</v>
      </c>
      <c r="D1378" s="230" t="s">
        <v>1896</v>
      </c>
      <c r="E1378" s="230">
        <v>1958</v>
      </c>
      <c r="F1378" s="230" t="s">
        <v>2122</v>
      </c>
      <c r="G1378" s="371" t="s">
        <v>2090</v>
      </c>
      <c r="H1378" s="230">
        <v>4</v>
      </c>
      <c r="I1378" s="230">
        <v>3</v>
      </c>
      <c r="J1378" s="230" t="s">
        <v>2122</v>
      </c>
      <c r="K1378" s="222">
        <v>4657.3999999999996</v>
      </c>
      <c r="L1378" s="222">
        <v>2930.7</v>
      </c>
      <c r="M1378" s="222">
        <v>3010973.44</v>
      </c>
      <c r="N1378" s="222">
        <v>3010896.4</v>
      </c>
      <c r="O1378" s="222">
        <v>0</v>
      </c>
      <c r="P1378" s="222">
        <v>77.040000000000006</v>
      </c>
      <c r="Q1378" s="222">
        <v>0</v>
      </c>
      <c r="R1378" s="372">
        <v>45292</v>
      </c>
      <c r="S1378" s="372">
        <v>45657</v>
      </c>
      <c r="U1378" s="373"/>
    </row>
    <row r="1379" spans="1:21" ht="20.25" x14ac:dyDescent="0.3">
      <c r="A1379" s="230">
        <v>75</v>
      </c>
      <c r="B1379" s="225" t="s">
        <v>2293</v>
      </c>
      <c r="C1379" s="230">
        <v>40882</v>
      </c>
      <c r="D1379" s="230" t="s">
        <v>1896</v>
      </c>
      <c r="E1379" s="230">
        <v>1960</v>
      </c>
      <c r="F1379" s="230" t="s">
        <v>2122</v>
      </c>
      <c r="G1379" s="371" t="s">
        <v>2089</v>
      </c>
      <c r="H1379" s="230">
        <v>5</v>
      </c>
      <c r="I1379" s="230">
        <v>3</v>
      </c>
      <c r="J1379" s="230" t="s">
        <v>2122</v>
      </c>
      <c r="K1379" s="222">
        <v>3826.8</v>
      </c>
      <c r="L1379" s="222">
        <v>3185.3</v>
      </c>
      <c r="M1379" s="222">
        <v>87118.66</v>
      </c>
      <c r="N1379" s="222">
        <v>87118.66</v>
      </c>
      <c r="O1379" s="222">
        <v>0</v>
      </c>
      <c r="P1379" s="222">
        <v>0</v>
      </c>
      <c r="Q1379" s="222">
        <v>0</v>
      </c>
      <c r="R1379" s="372">
        <v>45292</v>
      </c>
      <c r="S1379" s="372">
        <v>45657</v>
      </c>
      <c r="U1379" s="373"/>
    </row>
    <row r="1380" spans="1:21" ht="20.25" x14ac:dyDescent="0.3">
      <c r="A1380" s="230">
        <v>76</v>
      </c>
      <c r="B1380" s="225" t="s">
        <v>2294</v>
      </c>
      <c r="C1380" s="230">
        <v>39484</v>
      </c>
      <c r="D1380" s="230" t="s">
        <v>1896</v>
      </c>
      <c r="E1380" s="230">
        <v>1965</v>
      </c>
      <c r="F1380" s="230" t="s">
        <v>2122</v>
      </c>
      <c r="G1380" s="371" t="s">
        <v>2088</v>
      </c>
      <c r="H1380" s="230">
        <v>5</v>
      </c>
      <c r="I1380" s="230">
        <v>7</v>
      </c>
      <c r="J1380" s="230" t="s">
        <v>2122</v>
      </c>
      <c r="K1380" s="222">
        <v>7614.2</v>
      </c>
      <c r="L1380" s="222">
        <v>4826.3</v>
      </c>
      <c r="M1380" s="222">
        <v>6572398.1799999997</v>
      </c>
      <c r="N1380" s="222">
        <v>6572306.4199999999</v>
      </c>
      <c r="O1380" s="222">
        <v>0</v>
      </c>
      <c r="P1380" s="222">
        <v>91.76</v>
      </c>
      <c r="Q1380" s="222">
        <v>0</v>
      </c>
      <c r="R1380" s="372">
        <v>45292</v>
      </c>
      <c r="S1380" s="372">
        <v>45657</v>
      </c>
      <c r="U1380" s="373"/>
    </row>
    <row r="1381" spans="1:21" ht="20.25" x14ac:dyDescent="0.3">
      <c r="A1381" s="230">
        <v>77</v>
      </c>
      <c r="B1381" s="225" t="s">
        <v>2295</v>
      </c>
      <c r="C1381" s="230">
        <v>40699</v>
      </c>
      <c r="D1381" s="230" t="s">
        <v>1896</v>
      </c>
      <c r="E1381" s="230">
        <v>1957</v>
      </c>
      <c r="F1381" s="230" t="s">
        <v>2122</v>
      </c>
      <c r="G1381" s="371" t="s">
        <v>2089</v>
      </c>
      <c r="H1381" s="230">
        <v>4</v>
      </c>
      <c r="I1381" s="230">
        <v>4</v>
      </c>
      <c r="J1381" s="230" t="s">
        <v>2122</v>
      </c>
      <c r="K1381" s="222">
        <v>5945.72</v>
      </c>
      <c r="L1381" s="222">
        <v>4006.2</v>
      </c>
      <c r="M1381" s="222">
        <v>2688423.85</v>
      </c>
      <c r="N1381" s="222">
        <v>2688376.3200000003</v>
      </c>
      <c r="O1381" s="222">
        <v>0</v>
      </c>
      <c r="P1381" s="222">
        <v>47.53</v>
      </c>
      <c r="Q1381" s="222">
        <v>0</v>
      </c>
      <c r="R1381" s="372">
        <v>45292</v>
      </c>
      <c r="S1381" s="372">
        <v>45657</v>
      </c>
      <c r="U1381" s="373"/>
    </row>
    <row r="1382" spans="1:21" ht="20.25" x14ac:dyDescent="0.3">
      <c r="A1382" s="230">
        <v>78</v>
      </c>
      <c r="B1382" s="225" t="s">
        <v>2296</v>
      </c>
      <c r="C1382" s="230">
        <v>40791</v>
      </c>
      <c r="D1382" s="230" t="s">
        <v>1896</v>
      </c>
      <c r="E1382" s="230">
        <v>1959</v>
      </c>
      <c r="F1382" s="230" t="s">
        <v>2122</v>
      </c>
      <c r="G1382" s="371" t="s">
        <v>2090</v>
      </c>
      <c r="H1382" s="230">
        <v>4</v>
      </c>
      <c r="I1382" s="230">
        <v>4</v>
      </c>
      <c r="J1382" s="230" t="s">
        <v>2122</v>
      </c>
      <c r="K1382" s="222">
        <v>4189.53</v>
      </c>
      <c r="L1382" s="222">
        <v>2545.4</v>
      </c>
      <c r="M1382" s="222">
        <v>970996.21000000008</v>
      </c>
      <c r="N1382" s="222">
        <v>970935.49000000011</v>
      </c>
      <c r="O1382" s="222">
        <v>0</v>
      </c>
      <c r="P1382" s="222">
        <v>60.72</v>
      </c>
      <c r="Q1382" s="222">
        <v>0</v>
      </c>
      <c r="R1382" s="372">
        <v>45292</v>
      </c>
      <c r="S1382" s="372">
        <v>45657</v>
      </c>
      <c r="U1382" s="373"/>
    </row>
    <row r="1383" spans="1:21" ht="20.25" x14ac:dyDescent="0.3">
      <c r="A1383" s="230">
        <v>79</v>
      </c>
      <c r="B1383" s="225" t="s">
        <v>2297</v>
      </c>
      <c r="C1383" s="230">
        <v>40792</v>
      </c>
      <c r="D1383" s="230" t="s">
        <v>1896</v>
      </c>
      <c r="E1383" s="230">
        <v>1959</v>
      </c>
      <c r="F1383" s="230" t="s">
        <v>2122</v>
      </c>
      <c r="G1383" s="371" t="s">
        <v>2090</v>
      </c>
      <c r="H1383" s="230">
        <v>4</v>
      </c>
      <c r="I1383" s="230">
        <v>6</v>
      </c>
      <c r="J1383" s="230" t="s">
        <v>2122</v>
      </c>
      <c r="K1383" s="222">
        <v>5888.73</v>
      </c>
      <c r="L1383" s="222">
        <v>3531.4</v>
      </c>
      <c r="M1383" s="222">
        <v>1236734.9500000002</v>
      </c>
      <c r="N1383" s="222">
        <v>1236630.5900000001</v>
      </c>
      <c r="O1383" s="222">
        <v>0</v>
      </c>
      <c r="P1383" s="222">
        <v>104.36</v>
      </c>
      <c r="Q1383" s="222">
        <v>0</v>
      </c>
      <c r="R1383" s="372">
        <v>45292</v>
      </c>
      <c r="S1383" s="372">
        <v>45657</v>
      </c>
      <c r="U1383" s="373"/>
    </row>
    <row r="1384" spans="1:21" ht="20.25" x14ac:dyDescent="0.3">
      <c r="A1384" s="230">
        <v>80</v>
      </c>
      <c r="B1384" s="225" t="s">
        <v>2298</v>
      </c>
      <c r="C1384" s="230">
        <v>40794</v>
      </c>
      <c r="D1384" s="230" t="s">
        <v>1896</v>
      </c>
      <c r="E1384" s="230">
        <v>1958</v>
      </c>
      <c r="F1384" s="230" t="s">
        <v>2122</v>
      </c>
      <c r="G1384" s="371" t="s">
        <v>2090</v>
      </c>
      <c r="H1384" s="230">
        <v>4</v>
      </c>
      <c r="I1384" s="230">
        <v>4</v>
      </c>
      <c r="J1384" s="230" t="s">
        <v>2122</v>
      </c>
      <c r="K1384" s="222">
        <v>3135.42</v>
      </c>
      <c r="L1384" s="222">
        <v>2085.6999999999998</v>
      </c>
      <c r="M1384" s="222">
        <v>467117.23000000004</v>
      </c>
      <c r="N1384" s="222">
        <v>467076.09</v>
      </c>
      <c r="O1384" s="222">
        <v>0</v>
      </c>
      <c r="P1384" s="222">
        <v>41.14</v>
      </c>
      <c r="Q1384" s="222">
        <v>0</v>
      </c>
      <c r="R1384" s="372">
        <v>45292</v>
      </c>
      <c r="S1384" s="372">
        <v>45657</v>
      </c>
      <c r="U1384" s="373"/>
    </row>
    <row r="1385" spans="1:21" ht="20.25" x14ac:dyDescent="0.3">
      <c r="A1385" s="230">
        <v>81</v>
      </c>
      <c r="B1385" s="225" t="s">
        <v>2299</v>
      </c>
      <c r="C1385" s="230">
        <v>40678</v>
      </c>
      <c r="D1385" s="230" t="s">
        <v>1896</v>
      </c>
      <c r="E1385" s="230">
        <v>1961</v>
      </c>
      <c r="F1385" s="230" t="s">
        <v>2122</v>
      </c>
      <c r="G1385" s="371" t="s">
        <v>2088</v>
      </c>
      <c r="H1385" s="230">
        <v>4</v>
      </c>
      <c r="I1385" s="230">
        <v>3</v>
      </c>
      <c r="J1385" s="230" t="s">
        <v>2122</v>
      </c>
      <c r="K1385" s="222">
        <v>3404.9</v>
      </c>
      <c r="L1385" s="222">
        <v>2028.8</v>
      </c>
      <c r="M1385" s="222">
        <v>6069374.2399999993</v>
      </c>
      <c r="N1385" s="222">
        <v>6069272.7699999996</v>
      </c>
      <c r="O1385" s="222">
        <v>0</v>
      </c>
      <c r="P1385" s="222">
        <v>101.47</v>
      </c>
      <c r="Q1385" s="222">
        <v>0</v>
      </c>
      <c r="R1385" s="372">
        <v>45292</v>
      </c>
      <c r="S1385" s="372">
        <v>45657</v>
      </c>
      <c r="U1385" s="373"/>
    </row>
    <row r="1386" spans="1:21" ht="20.25" x14ac:dyDescent="0.3">
      <c r="A1386" s="230">
        <v>82</v>
      </c>
      <c r="B1386" s="225" t="s">
        <v>2300</v>
      </c>
      <c r="C1386" s="230">
        <v>40795</v>
      </c>
      <c r="D1386" s="230" t="s">
        <v>1896</v>
      </c>
      <c r="E1386" s="230">
        <v>1958</v>
      </c>
      <c r="F1386" s="230" t="s">
        <v>2122</v>
      </c>
      <c r="G1386" s="371" t="s">
        <v>2090</v>
      </c>
      <c r="H1386" s="230">
        <v>4</v>
      </c>
      <c r="I1386" s="230">
        <v>4</v>
      </c>
      <c r="J1386" s="230" t="s">
        <v>2122</v>
      </c>
      <c r="K1386" s="222">
        <v>3756.65</v>
      </c>
      <c r="L1386" s="222">
        <v>2099</v>
      </c>
      <c r="M1386" s="222">
        <v>1122880.0299999998</v>
      </c>
      <c r="N1386" s="222">
        <v>1122837.5799999998</v>
      </c>
      <c r="O1386" s="222">
        <v>0</v>
      </c>
      <c r="P1386" s="222">
        <v>42.45</v>
      </c>
      <c r="Q1386" s="222">
        <v>0</v>
      </c>
      <c r="R1386" s="372">
        <v>45292</v>
      </c>
      <c r="S1386" s="372">
        <v>45657</v>
      </c>
      <c r="U1386" s="373"/>
    </row>
    <row r="1387" spans="1:21" ht="20.25" x14ac:dyDescent="0.3">
      <c r="A1387" s="230">
        <v>83</v>
      </c>
      <c r="B1387" s="225" t="s">
        <v>3408</v>
      </c>
      <c r="C1387" s="230">
        <v>40802</v>
      </c>
      <c r="D1387" s="230" t="s">
        <v>1896</v>
      </c>
      <c r="E1387" s="230">
        <v>1962</v>
      </c>
      <c r="F1387" s="230" t="s">
        <v>2122</v>
      </c>
      <c r="G1387" s="371" t="s">
        <v>2088</v>
      </c>
      <c r="H1387" s="230">
        <v>5</v>
      </c>
      <c r="I1387" s="230">
        <v>4</v>
      </c>
      <c r="J1387" s="230" t="s">
        <v>2122</v>
      </c>
      <c r="K1387" s="222">
        <v>5484.84</v>
      </c>
      <c r="L1387" s="222">
        <v>3519.7</v>
      </c>
      <c r="M1387" s="222">
        <v>4307902.95</v>
      </c>
      <c r="N1387" s="222">
        <v>4307796.9000000004</v>
      </c>
      <c r="O1387" s="222">
        <v>0</v>
      </c>
      <c r="P1387" s="222">
        <v>106.05</v>
      </c>
      <c r="Q1387" s="222">
        <v>0</v>
      </c>
      <c r="R1387" s="372">
        <v>45292</v>
      </c>
      <c r="S1387" s="372">
        <v>45657</v>
      </c>
      <c r="U1387" s="373"/>
    </row>
    <row r="1388" spans="1:21" ht="20.25" x14ac:dyDescent="0.3">
      <c r="A1388" s="230">
        <v>84</v>
      </c>
      <c r="B1388" s="225" t="s">
        <v>3409</v>
      </c>
      <c r="C1388" s="230">
        <v>40828</v>
      </c>
      <c r="D1388" s="230" t="s">
        <v>1896</v>
      </c>
      <c r="E1388" s="230">
        <v>1964</v>
      </c>
      <c r="F1388" s="230" t="s">
        <v>2122</v>
      </c>
      <c r="G1388" s="371" t="s">
        <v>2088</v>
      </c>
      <c r="H1388" s="230">
        <v>5</v>
      </c>
      <c r="I1388" s="230">
        <v>4</v>
      </c>
      <c r="J1388" s="230" t="s">
        <v>2122</v>
      </c>
      <c r="K1388" s="222">
        <v>5911.16</v>
      </c>
      <c r="L1388" s="222">
        <v>3857.5</v>
      </c>
      <c r="M1388" s="222">
        <v>817623.62</v>
      </c>
      <c r="N1388" s="222">
        <v>817537.09</v>
      </c>
      <c r="O1388" s="222">
        <v>0</v>
      </c>
      <c r="P1388" s="222">
        <v>86.53</v>
      </c>
      <c r="Q1388" s="222">
        <v>0</v>
      </c>
      <c r="R1388" s="372">
        <v>45292</v>
      </c>
      <c r="S1388" s="372">
        <v>45657</v>
      </c>
      <c r="U1388" s="373"/>
    </row>
    <row r="1389" spans="1:21" ht="20.25" x14ac:dyDescent="0.3">
      <c r="A1389" s="230">
        <v>85</v>
      </c>
      <c r="B1389" s="225" t="s">
        <v>3410</v>
      </c>
      <c r="C1389" s="230">
        <v>40889</v>
      </c>
      <c r="D1389" s="230" t="s">
        <v>1896</v>
      </c>
      <c r="E1389" s="230">
        <v>1965</v>
      </c>
      <c r="F1389" s="230" t="s">
        <v>2122</v>
      </c>
      <c r="G1389" s="371" t="s">
        <v>2088</v>
      </c>
      <c r="H1389" s="230">
        <v>5</v>
      </c>
      <c r="I1389" s="230">
        <v>6</v>
      </c>
      <c r="J1389" s="230" t="s">
        <v>2122</v>
      </c>
      <c r="K1389" s="222">
        <v>8835.2099999999991</v>
      </c>
      <c r="L1389" s="222">
        <v>5692.1</v>
      </c>
      <c r="M1389" s="222">
        <v>1164698.2200000002</v>
      </c>
      <c r="N1389" s="222">
        <v>1164593.7900000003</v>
      </c>
      <c r="O1389" s="222">
        <v>0</v>
      </c>
      <c r="P1389" s="222">
        <v>104.43</v>
      </c>
      <c r="Q1389" s="222">
        <v>0</v>
      </c>
      <c r="R1389" s="372">
        <v>45292</v>
      </c>
      <c r="S1389" s="372">
        <v>45657</v>
      </c>
      <c r="U1389" s="373"/>
    </row>
    <row r="1390" spans="1:21" ht="20.25" x14ac:dyDescent="0.3">
      <c r="A1390" s="230">
        <v>86</v>
      </c>
      <c r="B1390" s="225" t="s">
        <v>3031</v>
      </c>
      <c r="C1390" s="230">
        <v>40914</v>
      </c>
      <c r="D1390" s="230" t="s">
        <v>1896</v>
      </c>
      <c r="E1390" s="230">
        <v>1960</v>
      </c>
      <c r="F1390" s="230">
        <v>2022</v>
      </c>
      <c r="G1390" s="371" t="s">
        <v>2930</v>
      </c>
      <c r="H1390" s="230">
        <v>4</v>
      </c>
      <c r="I1390" s="230">
        <v>4</v>
      </c>
      <c r="J1390" s="230" t="s">
        <v>2122</v>
      </c>
      <c r="K1390" s="222">
        <v>3793.7</v>
      </c>
      <c r="L1390" s="222">
        <v>2523.4</v>
      </c>
      <c r="M1390" s="222">
        <v>432328.19</v>
      </c>
      <c r="N1390" s="222">
        <v>432328.19</v>
      </c>
      <c r="O1390" s="222">
        <v>0</v>
      </c>
      <c r="P1390" s="222">
        <v>0</v>
      </c>
      <c r="Q1390" s="222">
        <v>0</v>
      </c>
      <c r="R1390" s="372">
        <v>45292</v>
      </c>
      <c r="S1390" s="372">
        <v>45657</v>
      </c>
      <c r="U1390" s="373"/>
    </row>
    <row r="1391" spans="1:21" ht="20.25" x14ac:dyDescent="0.3">
      <c r="A1391" s="230">
        <v>87</v>
      </c>
      <c r="B1391" s="225" t="s">
        <v>3411</v>
      </c>
      <c r="C1391" s="230">
        <v>39378</v>
      </c>
      <c r="D1391" s="230" t="s">
        <v>1896</v>
      </c>
      <c r="E1391" s="230">
        <v>1962</v>
      </c>
      <c r="F1391" s="230" t="s">
        <v>2122</v>
      </c>
      <c r="G1391" s="371" t="s">
        <v>2088</v>
      </c>
      <c r="H1391" s="230">
        <v>5</v>
      </c>
      <c r="I1391" s="230">
        <v>4</v>
      </c>
      <c r="J1391" s="230" t="s">
        <v>2122</v>
      </c>
      <c r="K1391" s="222">
        <v>5519.5</v>
      </c>
      <c r="L1391" s="222">
        <v>3533.2</v>
      </c>
      <c r="M1391" s="222">
        <v>837339.65</v>
      </c>
      <c r="N1391" s="222">
        <v>837231.04</v>
      </c>
      <c r="O1391" s="222">
        <v>0</v>
      </c>
      <c r="P1391" s="222">
        <v>108.61</v>
      </c>
      <c r="Q1391" s="222">
        <v>0</v>
      </c>
      <c r="R1391" s="372">
        <v>45292</v>
      </c>
      <c r="S1391" s="372">
        <v>45657</v>
      </c>
      <c r="U1391" s="373"/>
    </row>
    <row r="1392" spans="1:21" ht="20.25" x14ac:dyDescent="0.3">
      <c r="A1392" s="230">
        <v>88</v>
      </c>
      <c r="B1392" s="225" t="s">
        <v>3412</v>
      </c>
      <c r="C1392" s="230">
        <v>39455</v>
      </c>
      <c r="D1392" s="230" t="s">
        <v>1896</v>
      </c>
      <c r="E1392" s="230">
        <v>1964</v>
      </c>
      <c r="F1392" s="230" t="s">
        <v>2122</v>
      </c>
      <c r="G1392" s="371" t="s">
        <v>2088</v>
      </c>
      <c r="H1392" s="230">
        <v>5</v>
      </c>
      <c r="I1392" s="230">
        <v>5</v>
      </c>
      <c r="J1392" s="230" t="s">
        <v>2122</v>
      </c>
      <c r="K1392" s="222">
        <v>6951</v>
      </c>
      <c r="L1392" s="222">
        <v>4476.7</v>
      </c>
      <c r="M1392" s="222">
        <v>1265704.9500000002</v>
      </c>
      <c r="N1392" s="222">
        <v>1265616.9900000002</v>
      </c>
      <c r="O1392" s="222">
        <v>0</v>
      </c>
      <c r="P1392" s="222">
        <v>87.96</v>
      </c>
      <c r="Q1392" s="222">
        <v>0</v>
      </c>
      <c r="R1392" s="372">
        <v>45292</v>
      </c>
      <c r="S1392" s="372">
        <v>45657</v>
      </c>
      <c r="U1392" s="373"/>
    </row>
    <row r="1393" spans="1:21" ht="20.25" x14ac:dyDescent="0.3">
      <c r="A1393" s="230">
        <v>89</v>
      </c>
      <c r="B1393" s="225" t="s">
        <v>2306</v>
      </c>
      <c r="C1393" s="230">
        <v>40781</v>
      </c>
      <c r="D1393" s="230" t="s">
        <v>1896</v>
      </c>
      <c r="E1393" s="230">
        <v>1956</v>
      </c>
      <c r="F1393" s="230" t="s">
        <v>2122</v>
      </c>
      <c r="G1393" s="371" t="s">
        <v>2090</v>
      </c>
      <c r="H1393" s="230">
        <v>4</v>
      </c>
      <c r="I1393" s="230">
        <v>4</v>
      </c>
      <c r="J1393" s="230" t="s">
        <v>2122</v>
      </c>
      <c r="K1393" s="222">
        <v>3706.88</v>
      </c>
      <c r="L1393" s="222">
        <v>2092.1999999999998</v>
      </c>
      <c r="M1393" s="222">
        <v>1163362.97</v>
      </c>
      <c r="N1393" s="222">
        <v>1163278.32</v>
      </c>
      <c r="O1393" s="222">
        <v>0</v>
      </c>
      <c r="P1393" s="222">
        <v>84.65</v>
      </c>
      <c r="Q1393" s="222">
        <v>0</v>
      </c>
      <c r="R1393" s="372">
        <v>45292</v>
      </c>
      <c r="S1393" s="372">
        <v>45657</v>
      </c>
      <c r="U1393" s="373"/>
    </row>
    <row r="1394" spans="1:21" ht="20.25" x14ac:dyDescent="0.3">
      <c r="A1394" s="230">
        <v>90</v>
      </c>
      <c r="B1394" s="225" t="s">
        <v>2307</v>
      </c>
      <c r="C1394" s="230">
        <v>39485</v>
      </c>
      <c r="D1394" s="230" t="s">
        <v>1896</v>
      </c>
      <c r="E1394" s="230">
        <v>1965</v>
      </c>
      <c r="F1394" s="230" t="s">
        <v>2122</v>
      </c>
      <c r="G1394" s="371" t="s">
        <v>2088</v>
      </c>
      <c r="H1394" s="230">
        <v>5</v>
      </c>
      <c r="I1394" s="230">
        <v>5</v>
      </c>
      <c r="J1394" s="230" t="s">
        <v>2122</v>
      </c>
      <c r="K1394" s="222">
        <v>5274</v>
      </c>
      <c r="L1394" s="222">
        <v>3317.8</v>
      </c>
      <c r="M1394" s="222">
        <v>1123009.4100000001</v>
      </c>
      <c r="N1394" s="222">
        <v>1122978.7300000002</v>
      </c>
      <c r="O1394" s="222">
        <v>0</v>
      </c>
      <c r="P1394" s="222">
        <v>30.68</v>
      </c>
      <c r="Q1394" s="222">
        <v>0</v>
      </c>
      <c r="R1394" s="372">
        <v>45292</v>
      </c>
      <c r="S1394" s="372">
        <v>45657</v>
      </c>
      <c r="U1394" s="373"/>
    </row>
    <row r="1395" spans="1:21" ht="20.25" x14ac:dyDescent="0.3">
      <c r="A1395" s="230">
        <v>91</v>
      </c>
      <c r="B1395" s="225" t="s">
        <v>2308</v>
      </c>
      <c r="C1395" s="230">
        <v>40741</v>
      </c>
      <c r="D1395" s="230" t="s">
        <v>1896</v>
      </c>
      <c r="E1395" s="230">
        <v>1956</v>
      </c>
      <c r="F1395" s="230" t="s">
        <v>2122</v>
      </c>
      <c r="G1395" s="371" t="s">
        <v>2089</v>
      </c>
      <c r="H1395" s="230">
        <v>4</v>
      </c>
      <c r="I1395" s="230">
        <v>3</v>
      </c>
      <c r="J1395" s="230" t="s">
        <v>2122</v>
      </c>
      <c r="K1395" s="222">
        <v>5367.26</v>
      </c>
      <c r="L1395" s="222">
        <v>3003.3</v>
      </c>
      <c r="M1395" s="222">
        <v>207734.38</v>
      </c>
      <c r="N1395" s="222">
        <v>207734.38</v>
      </c>
      <c r="O1395" s="222">
        <v>0</v>
      </c>
      <c r="P1395" s="222">
        <v>0</v>
      </c>
      <c r="Q1395" s="222">
        <v>0</v>
      </c>
      <c r="R1395" s="372">
        <v>45292</v>
      </c>
      <c r="S1395" s="372">
        <v>45657</v>
      </c>
      <c r="U1395" s="373"/>
    </row>
    <row r="1396" spans="1:21" ht="20.25" x14ac:dyDescent="0.3">
      <c r="A1396" s="230">
        <v>92</v>
      </c>
      <c r="B1396" s="225" t="s">
        <v>2309</v>
      </c>
      <c r="C1396" s="230">
        <v>40811</v>
      </c>
      <c r="D1396" s="230" t="s">
        <v>1896</v>
      </c>
      <c r="E1396" s="230">
        <v>1962</v>
      </c>
      <c r="F1396" s="230" t="s">
        <v>2122</v>
      </c>
      <c r="G1396" s="371" t="s">
        <v>2088</v>
      </c>
      <c r="H1396" s="230">
        <v>5</v>
      </c>
      <c r="I1396" s="230">
        <v>4</v>
      </c>
      <c r="J1396" s="230" t="s">
        <v>2122</v>
      </c>
      <c r="K1396" s="222">
        <v>5453.03</v>
      </c>
      <c r="L1396" s="222">
        <v>3495.9</v>
      </c>
      <c r="M1396" s="222">
        <v>892198.84</v>
      </c>
      <c r="N1396" s="222">
        <v>892107.23</v>
      </c>
      <c r="O1396" s="222">
        <v>0</v>
      </c>
      <c r="P1396" s="222">
        <v>91.61</v>
      </c>
      <c r="Q1396" s="222">
        <v>0</v>
      </c>
      <c r="R1396" s="372">
        <v>45292</v>
      </c>
      <c r="S1396" s="372">
        <v>45657</v>
      </c>
      <c r="U1396" s="373"/>
    </row>
    <row r="1397" spans="1:21" ht="20.25" x14ac:dyDescent="0.3">
      <c r="A1397" s="230">
        <v>93</v>
      </c>
      <c r="B1397" s="225" t="s">
        <v>2310</v>
      </c>
      <c r="C1397" s="230">
        <v>39779</v>
      </c>
      <c r="D1397" s="230" t="s">
        <v>1896</v>
      </c>
      <c r="E1397" s="230">
        <v>1987</v>
      </c>
      <c r="F1397" s="230" t="s">
        <v>2122</v>
      </c>
      <c r="G1397" s="371" t="s">
        <v>2088</v>
      </c>
      <c r="H1397" s="230">
        <v>10</v>
      </c>
      <c r="I1397" s="230">
        <v>6</v>
      </c>
      <c r="J1397" s="230">
        <v>6</v>
      </c>
      <c r="K1397" s="222">
        <v>19065.5</v>
      </c>
      <c r="L1397" s="222">
        <v>13539.7</v>
      </c>
      <c r="M1397" s="222">
        <v>15194787.319999998</v>
      </c>
      <c r="N1397" s="222">
        <v>15194787.319999998</v>
      </c>
      <c r="O1397" s="222">
        <v>0</v>
      </c>
      <c r="P1397" s="222">
        <v>0</v>
      </c>
      <c r="Q1397" s="222">
        <v>0</v>
      </c>
      <c r="R1397" s="372">
        <v>45292</v>
      </c>
      <c r="S1397" s="372">
        <v>45657</v>
      </c>
      <c r="U1397" s="373"/>
    </row>
    <row r="1398" spans="1:21" ht="20.25" x14ac:dyDescent="0.3">
      <c r="A1398" s="230">
        <v>94</v>
      </c>
      <c r="B1398" s="225" t="s">
        <v>2136</v>
      </c>
      <c r="C1398" s="230">
        <v>40913</v>
      </c>
      <c r="D1398" s="230" t="s">
        <v>1896</v>
      </c>
      <c r="E1398" s="230">
        <v>1960</v>
      </c>
      <c r="F1398" s="230" t="s">
        <v>2122</v>
      </c>
      <c r="G1398" s="371" t="s">
        <v>2090</v>
      </c>
      <c r="H1398" s="230">
        <v>4</v>
      </c>
      <c r="I1398" s="230">
        <v>6</v>
      </c>
      <c r="J1398" s="230" t="s">
        <v>2122</v>
      </c>
      <c r="K1398" s="222">
        <v>5406.1</v>
      </c>
      <c r="L1398" s="222">
        <v>3593.3</v>
      </c>
      <c r="M1398" s="222">
        <v>3321303.3899999997</v>
      </c>
      <c r="N1398" s="222">
        <v>3321200.8299999996</v>
      </c>
      <c r="O1398" s="222">
        <v>0</v>
      </c>
      <c r="P1398" s="222">
        <v>102.56</v>
      </c>
      <c r="Q1398" s="222">
        <v>0</v>
      </c>
      <c r="R1398" s="372">
        <v>45292</v>
      </c>
      <c r="S1398" s="372">
        <v>45657</v>
      </c>
      <c r="U1398" s="373"/>
    </row>
    <row r="1399" spans="1:21" ht="20.25" x14ac:dyDescent="0.3">
      <c r="A1399" s="230">
        <v>95</v>
      </c>
      <c r="B1399" s="225" t="s">
        <v>2137</v>
      </c>
      <c r="C1399" s="230">
        <v>40915</v>
      </c>
      <c r="D1399" s="230" t="s">
        <v>1896</v>
      </c>
      <c r="E1399" s="230">
        <v>1960</v>
      </c>
      <c r="F1399" s="230" t="s">
        <v>2122</v>
      </c>
      <c r="G1399" s="371" t="s">
        <v>2090</v>
      </c>
      <c r="H1399" s="230">
        <v>4</v>
      </c>
      <c r="I1399" s="230">
        <v>2</v>
      </c>
      <c r="J1399" s="230" t="s">
        <v>2122</v>
      </c>
      <c r="K1399" s="222">
        <v>1580.4</v>
      </c>
      <c r="L1399" s="222">
        <v>1030.8</v>
      </c>
      <c r="M1399" s="222">
        <v>1271599.0899999999</v>
      </c>
      <c r="N1399" s="222">
        <v>1271546.0099999998</v>
      </c>
      <c r="O1399" s="222">
        <v>0</v>
      </c>
      <c r="P1399" s="222">
        <v>53.08</v>
      </c>
      <c r="Q1399" s="222">
        <v>0</v>
      </c>
      <c r="R1399" s="372">
        <v>45292</v>
      </c>
      <c r="S1399" s="372">
        <v>45657</v>
      </c>
      <c r="U1399" s="373"/>
    </row>
    <row r="1400" spans="1:21" ht="20.25" x14ac:dyDescent="0.3">
      <c r="A1400" s="230">
        <v>96</v>
      </c>
      <c r="B1400" s="225" t="s">
        <v>2139</v>
      </c>
      <c r="C1400" s="230">
        <v>40733</v>
      </c>
      <c r="D1400" s="230" t="s">
        <v>1896</v>
      </c>
      <c r="E1400" s="230">
        <v>1957</v>
      </c>
      <c r="F1400" s="230" t="s">
        <v>2122</v>
      </c>
      <c r="G1400" s="371" t="s">
        <v>2089</v>
      </c>
      <c r="H1400" s="230">
        <v>4</v>
      </c>
      <c r="I1400" s="230">
        <v>3</v>
      </c>
      <c r="J1400" s="230" t="s">
        <v>2122</v>
      </c>
      <c r="K1400" s="222">
        <v>4841.2</v>
      </c>
      <c r="L1400" s="222">
        <v>2723.9</v>
      </c>
      <c r="M1400" s="222">
        <v>765938</v>
      </c>
      <c r="N1400" s="222">
        <v>765873.17</v>
      </c>
      <c r="O1400" s="222">
        <v>0</v>
      </c>
      <c r="P1400" s="222">
        <v>64.83</v>
      </c>
      <c r="Q1400" s="222">
        <v>0</v>
      </c>
      <c r="R1400" s="372">
        <v>45292</v>
      </c>
      <c r="S1400" s="372">
        <v>45657</v>
      </c>
      <c r="U1400" s="373"/>
    </row>
    <row r="1401" spans="1:21" ht="20.25" x14ac:dyDescent="0.3">
      <c r="A1401" s="230">
        <v>97</v>
      </c>
      <c r="B1401" s="225" t="s">
        <v>2142</v>
      </c>
      <c r="C1401" s="230">
        <v>40693</v>
      </c>
      <c r="D1401" s="230" t="s">
        <v>1896</v>
      </c>
      <c r="E1401" s="230">
        <v>1958</v>
      </c>
      <c r="F1401" s="230" t="s">
        <v>2122</v>
      </c>
      <c r="G1401" s="371" t="s">
        <v>2089</v>
      </c>
      <c r="H1401" s="230">
        <v>4</v>
      </c>
      <c r="I1401" s="230">
        <v>4</v>
      </c>
      <c r="J1401" s="230" t="s">
        <v>2122</v>
      </c>
      <c r="K1401" s="222">
        <v>5970.08</v>
      </c>
      <c r="L1401" s="222">
        <v>3729.7</v>
      </c>
      <c r="M1401" s="222">
        <v>4523795.54</v>
      </c>
      <c r="N1401" s="222">
        <v>4523682.58</v>
      </c>
      <c r="O1401" s="222">
        <v>0</v>
      </c>
      <c r="P1401" s="222">
        <v>112.96</v>
      </c>
      <c r="Q1401" s="222">
        <v>0</v>
      </c>
      <c r="R1401" s="372">
        <v>45292</v>
      </c>
      <c r="S1401" s="372">
        <v>45657</v>
      </c>
      <c r="U1401" s="373"/>
    </row>
    <row r="1402" spans="1:21" ht="20.25" x14ac:dyDescent="0.3">
      <c r="A1402" s="230">
        <v>98</v>
      </c>
      <c r="B1402" s="225" t="s">
        <v>2144</v>
      </c>
      <c r="C1402" s="230">
        <v>40471</v>
      </c>
      <c r="D1402" s="230" t="s">
        <v>1896</v>
      </c>
      <c r="E1402" s="230">
        <v>1958</v>
      </c>
      <c r="F1402" s="230" t="s">
        <v>2122</v>
      </c>
      <c r="G1402" s="371" t="s">
        <v>2089</v>
      </c>
      <c r="H1402" s="230">
        <v>4</v>
      </c>
      <c r="I1402" s="230">
        <v>3</v>
      </c>
      <c r="J1402" s="230" t="s">
        <v>2122</v>
      </c>
      <c r="K1402" s="222">
        <v>5184.3999999999996</v>
      </c>
      <c r="L1402" s="222">
        <v>3088.7</v>
      </c>
      <c r="M1402" s="222">
        <v>794103.79</v>
      </c>
      <c r="N1402" s="222">
        <v>794024.34000000008</v>
      </c>
      <c r="O1402" s="222">
        <v>0</v>
      </c>
      <c r="P1402" s="222">
        <v>79.45</v>
      </c>
      <c r="Q1402" s="222">
        <v>0</v>
      </c>
      <c r="R1402" s="372">
        <v>45292</v>
      </c>
      <c r="S1402" s="372">
        <v>45657</v>
      </c>
      <c r="U1402" s="373"/>
    </row>
    <row r="1403" spans="1:21" ht="20.25" x14ac:dyDescent="0.3">
      <c r="A1403" s="230">
        <v>99</v>
      </c>
      <c r="B1403" s="225" t="s">
        <v>2155</v>
      </c>
      <c r="C1403" s="230">
        <v>40786</v>
      </c>
      <c r="D1403" s="230" t="s">
        <v>1896</v>
      </c>
      <c r="E1403" s="230">
        <v>1958</v>
      </c>
      <c r="F1403" s="230" t="s">
        <v>2122</v>
      </c>
      <c r="G1403" s="371" t="s">
        <v>2090</v>
      </c>
      <c r="H1403" s="230">
        <v>4</v>
      </c>
      <c r="I1403" s="230">
        <v>3</v>
      </c>
      <c r="J1403" s="230" t="s">
        <v>2122</v>
      </c>
      <c r="K1403" s="222">
        <v>4726.12</v>
      </c>
      <c r="L1403" s="222">
        <v>2962.2</v>
      </c>
      <c r="M1403" s="222">
        <v>1076772.98</v>
      </c>
      <c r="N1403" s="222">
        <v>1076673.7</v>
      </c>
      <c r="O1403" s="222">
        <v>0</v>
      </c>
      <c r="P1403" s="222">
        <v>99.28</v>
      </c>
      <c r="Q1403" s="222">
        <v>0</v>
      </c>
      <c r="R1403" s="372">
        <v>45292</v>
      </c>
      <c r="S1403" s="372">
        <v>45657</v>
      </c>
      <c r="U1403" s="373"/>
    </row>
    <row r="1404" spans="1:21" ht="20.25" x14ac:dyDescent="0.3">
      <c r="A1404" s="230">
        <v>100</v>
      </c>
      <c r="B1404" s="229" t="s">
        <v>2610</v>
      </c>
      <c r="C1404" s="230">
        <v>41000</v>
      </c>
      <c r="D1404" s="230" t="s">
        <v>1896</v>
      </c>
      <c r="E1404" s="230">
        <v>1982</v>
      </c>
      <c r="F1404" s="230" t="s">
        <v>2122</v>
      </c>
      <c r="G1404" s="371" t="s">
        <v>2089</v>
      </c>
      <c r="H1404" s="230">
        <v>2</v>
      </c>
      <c r="I1404" s="230">
        <v>2</v>
      </c>
      <c r="J1404" s="230" t="s">
        <v>2122</v>
      </c>
      <c r="K1404" s="222">
        <v>1401.9</v>
      </c>
      <c r="L1404" s="222">
        <v>574.9</v>
      </c>
      <c r="M1404" s="222">
        <v>1597354.49</v>
      </c>
      <c r="N1404" s="222">
        <v>1597354.49</v>
      </c>
      <c r="O1404" s="222">
        <v>0</v>
      </c>
      <c r="P1404" s="222">
        <v>0</v>
      </c>
      <c r="Q1404" s="222">
        <v>0</v>
      </c>
      <c r="R1404" s="372">
        <v>45292</v>
      </c>
      <c r="S1404" s="372">
        <v>45657</v>
      </c>
      <c r="U1404" s="373"/>
    </row>
    <row r="1405" spans="1:21" ht="20.25" x14ac:dyDescent="0.3">
      <c r="A1405" s="230">
        <v>101</v>
      </c>
      <c r="B1405" s="229" t="s">
        <v>3413</v>
      </c>
      <c r="C1405" s="230">
        <v>40684</v>
      </c>
      <c r="D1405" s="230" t="s">
        <v>1896</v>
      </c>
      <c r="E1405" s="230">
        <v>1961</v>
      </c>
      <c r="F1405" s="230" t="s">
        <v>2122</v>
      </c>
      <c r="G1405" s="371" t="s">
        <v>2088</v>
      </c>
      <c r="H1405" s="230">
        <v>4</v>
      </c>
      <c r="I1405" s="230">
        <v>3</v>
      </c>
      <c r="J1405" s="230" t="s">
        <v>2122</v>
      </c>
      <c r="K1405" s="222">
        <v>2571.1</v>
      </c>
      <c r="L1405" s="222">
        <v>1216.9000000000001</v>
      </c>
      <c r="M1405" s="222">
        <v>1098985.77</v>
      </c>
      <c r="N1405" s="222">
        <v>1098985.77</v>
      </c>
      <c r="O1405" s="222">
        <v>0</v>
      </c>
      <c r="P1405" s="222">
        <v>0</v>
      </c>
      <c r="Q1405" s="222">
        <v>0</v>
      </c>
      <c r="R1405" s="372">
        <v>45292</v>
      </c>
      <c r="S1405" s="372">
        <v>45657</v>
      </c>
      <c r="U1405" s="373"/>
    </row>
    <row r="1406" spans="1:21" ht="20.25" x14ac:dyDescent="0.3">
      <c r="A1406" s="230">
        <v>102</v>
      </c>
      <c r="B1406" s="229" t="s">
        <v>2632</v>
      </c>
      <c r="C1406" s="230">
        <v>40924</v>
      </c>
      <c r="D1406" s="230" t="s">
        <v>1896</v>
      </c>
      <c r="E1406" s="230">
        <v>1959</v>
      </c>
      <c r="F1406" s="230" t="s">
        <v>2122</v>
      </c>
      <c r="G1406" s="371" t="s">
        <v>2090</v>
      </c>
      <c r="H1406" s="230">
        <v>4</v>
      </c>
      <c r="I1406" s="230">
        <v>4</v>
      </c>
      <c r="J1406" s="230" t="s">
        <v>2122</v>
      </c>
      <c r="K1406" s="222">
        <v>4114.8999999999996</v>
      </c>
      <c r="L1406" s="222">
        <v>2566.6</v>
      </c>
      <c r="M1406" s="222">
        <v>4709662.8100000005</v>
      </c>
      <c r="N1406" s="222">
        <v>4709662.8100000005</v>
      </c>
      <c r="O1406" s="222">
        <v>0</v>
      </c>
      <c r="P1406" s="222">
        <v>0</v>
      </c>
      <c r="Q1406" s="222">
        <v>0</v>
      </c>
      <c r="R1406" s="372">
        <v>45292</v>
      </c>
      <c r="S1406" s="372">
        <v>45657</v>
      </c>
      <c r="U1406" s="373"/>
    </row>
    <row r="1407" spans="1:21" ht="20.25" x14ac:dyDescent="0.3">
      <c r="A1407" s="230">
        <v>103</v>
      </c>
      <c r="B1407" s="229" t="s">
        <v>2633</v>
      </c>
      <c r="C1407" s="230">
        <v>39466</v>
      </c>
      <c r="D1407" s="230" t="s">
        <v>1896</v>
      </c>
      <c r="E1407" s="230">
        <v>1964</v>
      </c>
      <c r="F1407" s="230" t="s">
        <v>2122</v>
      </c>
      <c r="G1407" s="371" t="s">
        <v>2088</v>
      </c>
      <c r="H1407" s="230">
        <v>5</v>
      </c>
      <c r="I1407" s="230">
        <v>5</v>
      </c>
      <c r="J1407" s="230" t="s">
        <v>2122</v>
      </c>
      <c r="K1407" s="222">
        <v>6764.5</v>
      </c>
      <c r="L1407" s="222">
        <v>4461.3999999999996</v>
      </c>
      <c r="M1407" s="222">
        <v>5582456.5199999996</v>
      </c>
      <c r="N1407" s="222">
        <v>5582456.5199999996</v>
      </c>
      <c r="O1407" s="222">
        <v>0</v>
      </c>
      <c r="P1407" s="222">
        <v>0</v>
      </c>
      <c r="Q1407" s="222">
        <v>0</v>
      </c>
      <c r="R1407" s="372">
        <v>45292</v>
      </c>
      <c r="S1407" s="372">
        <v>45657</v>
      </c>
      <c r="U1407" s="373"/>
    </row>
    <row r="1408" spans="1:21" ht="21.4" customHeight="1" x14ac:dyDescent="0.3">
      <c r="A1408" s="230">
        <v>104</v>
      </c>
      <c r="B1408" s="229" t="s">
        <v>1207</v>
      </c>
      <c r="C1408" s="230">
        <v>40754</v>
      </c>
      <c r="D1408" s="230" t="s">
        <v>1896</v>
      </c>
      <c r="E1408" s="230">
        <v>1957</v>
      </c>
      <c r="F1408" s="230" t="s">
        <v>2122</v>
      </c>
      <c r="G1408" s="371" t="s">
        <v>2089</v>
      </c>
      <c r="H1408" s="230">
        <v>4</v>
      </c>
      <c r="I1408" s="230">
        <v>3</v>
      </c>
      <c r="J1408" s="230" t="s">
        <v>2122</v>
      </c>
      <c r="K1408" s="222">
        <v>4779.8</v>
      </c>
      <c r="L1408" s="222">
        <v>2804.8</v>
      </c>
      <c r="M1408" s="222">
        <v>4518165.4799999995</v>
      </c>
      <c r="N1408" s="222">
        <v>4518165.4799999995</v>
      </c>
      <c r="O1408" s="222">
        <v>0</v>
      </c>
      <c r="P1408" s="222">
        <v>0</v>
      </c>
      <c r="Q1408" s="222">
        <v>0</v>
      </c>
      <c r="R1408" s="372">
        <v>45292</v>
      </c>
      <c r="S1408" s="372">
        <v>45657</v>
      </c>
      <c r="U1408" s="373"/>
    </row>
    <row r="1409" spans="1:21" ht="20.25" x14ac:dyDescent="0.3">
      <c r="A1409" s="230">
        <v>105</v>
      </c>
      <c r="B1409" s="229" t="s">
        <v>39</v>
      </c>
      <c r="C1409" s="230">
        <v>39588</v>
      </c>
      <c r="D1409" s="230" t="s">
        <v>1896</v>
      </c>
      <c r="E1409" s="230">
        <v>1970</v>
      </c>
      <c r="F1409" s="230" t="s">
        <v>2122</v>
      </c>
      <c r="G1409" s="371" t="s">
        <v>2089</v>
      </c>
      <c r="H1409" s="230">
        <v>9</v>
      </c>
      <c r="I1409" s="230">
        <v>4</v>
      </c>
      <c r="J1409" s="230" t="s">
        <v>2122</v>
      </c>
      <c r="K1409" s="222">
        <v>15877.8</v>
      </c>
      <c r="L1409" s="222">
        <v>10914.8</v>
      </c>
      <c r="M1409" s="222">
        <v>2100489.29</v>
      </c>
      <c r="N1409" s="222">
        <v>2100489.29</v>
      </c>
      <c r="O1409" s="222">
        <v>0</v>
      </c>
      <c r="P1409" s="222">
        <v>0</v>
      </c>
      <c r="Q1409" s="222">
        <v>0</v>
      </c>
      <c r="R1409" s="372">
        <v>45292</v>
      </c>
      <c r="S1409" s="372">
        <v>45657</v>
      </c>
      <c r="U1409" s="373"/>
    </row>
    <row r="1410" spans="1:21" ht="20.25" x14ac:dyDescent="0.3">
      <c r="A1410" s="230">
        <v>106</v>
      </c>
      <c r="B1410" s="229" t="s">
        <v>2135</v>
      </c>
      <c r="C1410" s="230">
        <v>40805</v>
      </c>
      <c r="D1410" s="230" t="s">
        <v>1896</v>
      </c>
      <c r="E1410" s="230">
        <v>1961</v>
      </c>
      <c r="F1410" s="230" t="s">
        <v>2122</v>
      </c>
      <c r="G1410" s="371" t="s">
        <v>2088</v>
      </c>
      <c r="H1410" s="230">
        <v>5</v>
      </c>
      <c r="I1410" s="230">
        <v>4</v>
      </c>
      <c r="J1410" s="230" t="s">
        <v>2122</v>
      </c>
      <c r="K1410" s="222">
        <v>5508.52</v>
      </c>
      <c r="L1410" s="222">
        <v>3534.8</v>
      </c>
      <c r="M1410" s="222">
        <v>3960598.06</v>
      </c>
      <c r="N1410" s="222">
        <v>3960598.06</v>
      </c>
      <c r="O1410" s="222">
        <v>0</v>
      </c>
      <c r="P1410" s="222">
        <v>0</v>
      </c>
      <c r="Q1410" s="222">
        <v>0</v>
      </c>
      <c r="R1410" s="372">
        <v>45292</v>
      </c>
      <c r="S1410" s="372">
        <v>45657</v>
      </c>
      <c r="U1410" s="373"/>
    </row>
    <row r="1411" spans="1:21" ht="20.25" x14ac:dyDescent="0.3">
      <c r="A1411" s="230">
        <v>107</v>
      </c>
      <c r="B1411" s="229" t="s">
        <v>2140</v>
      </c>
      <c r="C1411" s="230">
        <v>40725</v>
      </c>
      <c r="D1411" s="230" t="s">
        <v>1896</v>
      </c>
      <c r="E1411" s="230">
        <v>1954</v>
      </c>
      <c r="F1411" s="230" t="s">
        <v>2122</v>
      </c>
      <c r="G1411" s="371" t="s">
        <v>2089</v>
      </c>
      <c r="H1411" s="230">
        <v>3</v>
      </c>
      <c r="I1411" s="230">
        <v>2</v>
      </c>
      <c r="J1411" s="230" t="s">
        <v>2122</v>
      </c>
      <c r="K1411" s="222">
        <v>2235.5</v>
      </c>
      <c r="L1411" s="222">
        <v>1317.7</v>
      </c>
      <c r="M1411" s="222">
        <v>1733264.4500000002</v>
      </c>
      <c r="N1411" s="222">
        <v>1733264.4500000002</v>
      </c>
      <c r="O1411" s="222">
        <v>0</v>
      </c>
      <c r="P1411" s="222">
        <v>0</v>
      </c>
      <c r="Q1411" s="222">
        <v>0</v>
      </c>
      <c r="R1411" s="372">
        <v>45292</v>
      </c>
      <c r="S1411" s="372">
        <v>45657</v>
      </c>
      <c r="U1411" s="373"/>
    </row>
    <row r="1412" spans="1:21" ht="20.25" x14ac:dyDescent="0.3">
      <c r="A1412" s="230">
        <v>108</v>
      </c>
      <c r="B1412" s="229" t="s">
        <v>2141</v>
      </c>
      <c r="C1412" s="230">
        <v>40712</v>
      </c>
      <c r="D1412" s="230" t="s">
        <v>1896</v>
      </c>
      <c r="E1412" s="230">
        <v>1957</v>
      </c>
      <c r="F1412" s="230" t="s">
        <v>2122</v>
      </c>
      <c r="G1412" s="371" t="s">
        <v>2090</v>
      </c>
      <c r="H1412" s="230">
        <v>3</v>
      </c>
      <c r="I1412" s="230">
        <v>3</v>
      </c>
      <c r="J1412" s="230" t="s">
        <v>2122</v>
      </c>
      <c r="K1412" s="222">
        <v>3743.4</v>
      </c>
      <c r="L1412" s="222">
        <v>2091.4</v>
      </c>
      <c r="M1412" s="222">
        <v>2699869.4</v>
      </c>
      <c r="N1412" s="222">
        <v>2699869.4</v>
      </c>
      <c r="O1412" s="222">
        <v>0</v>
      </c>
      <c r="P1412" s="222">
        <v>0</v>
      </c>
      <c r="Q1412" s="222">
        <v>0</v>
      </c>
      <c r="R1412" s="372">
        <v>45292</v>
      </c>
      <c r="S1412" s="372">
        <v>45657</v>
      </c>
      <c r="U1412" s="373"/>
    </row>
    <row r="1413" spans="1:21" ht="20.25" x14ac:dyDescent="0.3">
      <c r="A1413" s="230">
        <v>109</v>
      </c>
      <c r="B1413" s="229" t="s">
        <v>2146</v>
      </c>
      <c r="C1413" s="230">
        <v>40709</v>
      </c>
      <c r="D1413" s="230" t="s">
        <v>1896</v>
      </c>
      <c r="E1413" s="230">
        <v>1957</v>
      </c>
      <c r="F1413" s="230" t="s">
        <v>2122</v>
      </c>
      <c r="G1413" s="371" t="s">
        <v>2089</v>
      </c>
      <c r="H1413" s="230">
        <v>4</v>
      </c>
      <c r="I1413" s="230">
        <v>3</v>
      </c>
      <c r="J1413" s="230" t="s">
        <v>2122</v>
      </c>
      <c r="K1413" s="222">
        <v>4530.28</v>
      </c>
      <c r="L1413" s="222">
        <v>2736.6</v>
      </c>
      <c r="M1413" s="222">
        <v>3219981</v>
      </c>
      <c r="N1413" s="222">
        <v>3219981</v>
      </c>
      <c r="O1413" s="222">
        <v>0</v>
      </c>
      <c r="P1413" s="222">
        <v>0</v>
      </c>
      <c r="Q1413" s="222">
        <v>0</v>
      </c>
      <c r="R1413" s="372">
        <v>45292</v>
      </c>
      <c r="S1413" s="372">
        <v>45657</v>
      </c>
      <c r="U1413" s="373"/>
    </row>
    <row r="1414" spans="1:21" ht="20.25" x14ac:dyDescent="0.3">
      <c r="A1414" s="230">
        <v>110</v>
      </c>
      <c r="B1414" s="229" t="s">
        <v>2149</v>
      </c>
      <c r="C1414" s="230">
        <v>40925</v>
      </c>
      <c r="D1414" s="230" t="s">
        <v>1896</v>
      </c>
      <c r="E1414" s="230">
        <v>1959</v>
      </c>
      <c r="F1414" s="230" t="s">
        <v>2122</v>
      </c>
      <c r="G1414" s="371" t="s">
        <v>2090</v>
      </c>
      <c r="H1414" s="230">
        <v>4</v>
      </c>
      <c r="I1414" s="230">
        <v>4</v>
      </c>
      <c r="J1414" s="230" t="s">
        <v>2122</v>
      </c>
      <c r="K1414" s="222">
        <v>3491.8</v>
      </c>
      <c r="L1414" s="222">
        <v>2115.6999999999998</v>
      </c>
      <c r="M1414" s="222">
        <v>2933154.45</v>
      </c>
      <c r="N1414" s="222">
        <v>2933154.45</v>
      </c>
      <c r="O1414" s="222">
        <v>0</v>
      </c>
      <c r="P1414" s="222">
        <v>0</v>
      </c>
      <c r="Q1414" s="222">
        <v>0</v>
      </c>
      <c r="R1414" s="372">
        <v>45292</v>
      </c>
      <c r="S1414" s="372">
        <v>45657</v>
      </c>
      <c r="U1414" s="373"/>
    </row>
    <row r="1415" spans="1:21" ht="20.25" x14ac:dyDescent="0.3">
      <c r="A1415" s="230">
        <v>111</v>
      </c>
      <c r="B1415" s="229" t="s">
        <v>2745</v>
      </c>
      <c r="C1415" s="230">
        <v>40980</v>
      </c>
      <c r="D1415" s="230" t="s">
        <v>1896</v>
      </c>
      <c r="E1415" s="230">
        <v>1971</v>
      </c>
      <c r="F1415" s="230" t="s">
        <v>2122</v>
      </c>
      <c r="G1415" s="371" t="s">
        <v>2089</v>
      </c>
      <c r="H1415" s="230">
        <v>2</v>
      </c>
      <c r="I1415" s="230">
        <v>3</v>
      </c>
      <c r="J1415" s="230" t="s">
        <v>2122</v>
      </c>
      <c r="K1415" s="222">
        <v>1018.5</v>
      </c>
      <c r="L1415" s="222">
        <v>1027</v>
      </c>
      <c r="M1415" s="222">
        <v>2192883.4500000002</v>
      </c>
      <c r="N1415" s="222">
        <v>2192883.4500000002</v>
      </c>
      <c r="O1415" s="222">
        <v>0</v>
      </c>
      <c r="P1415" s="222">
        <v>0</v>
      </c>
      <c r="Q1415" s="222">
        <v>0</v>
      </c>
      <c r="R1415" s="372">
        <v>45292</v>
      </c>
      <c r="S1415" s="372">
        <v>45657</v>
      </c>
      <c r="U1415" s="373"/>
    </row>
    <row r="1416" spans="1:21" ht="20.25" x14ac:dyDescent="0.3">
      <c r="A1416" s="230">
        <v>112</v>
      </c>
      <c r="B1416" s="229" t="s">
        <v>2746</v>
      </c>
      <c r="C1416" s="230">
        <v>40981</v>
      </c>
      <c r="D1416" s="230" t="s">
        <v>1896</v>
      </c>
      <c r="E1416" s="230">
        <v>1970</v>
      </c>
      <c r="F1416" s="230" t="s">
        <v>2122</v>
      </c>
      <c r="G1416" s="371" t="s">
        <v>2089</v>
      </c>
      <c r="H1416" s="230">
        <v>2</v>
      </c>
      <c r="I1416" s="230">
        <v>3</v>
      </c>
      <c r="J1416" s="230" t="s">
        <v>2122</v>
      </c>
      <c r="K1416" s="222">
        <v>1027</v>
      </c>
      <c r="L1416" s="222">
        <v>1027</v>
      </c>
      <c r="M1416" s="222">
        <v>2304669.4</v>
      </c>
      <c r="N1416" s="222">
        <v>2304669.4</v>
      </c>
      <c r="O1416" s="222">
        <v>0</v>
      </c>
      <c r="P1416" s="222">
        <v>0</v>
      </c>
      <c r="Q1416" s="222">
        <v>0</v>
      </c>
      <c r="R1416" s="372">
        <v>45292</v>
      </c>
      <c r="S1416" s="372">
        <v>45657</v>
      </c>
      <c r="U1416" s="373"/>
    </row>
    <row r="1417" spans="1:21" ht="20.25" x14ac:dyDescent="0.3">
      <c r="A1417" s="230">
        <v>113</v>
      </c>
      <c r="B1417" s="229" t="s">
        <v>2747</v>
      </c>
      <c r="C1417" s="230">
        <v>40982</v>
      </c>
      <c r="D1417" s="230" t="s">
        <v>1896</v>
      </c>
      <c r="E1417" s="230">
        <v>1969</v>
      </c>
      <c r="F1417" s="230" t="s">
        <v>2122</v>
      </c>
      <c r="G1417" s="371" t="s">
        <v>2089</v>
      </c>
      <c r="H1417" s="230">
        <v>2</v>
      </c>
      <c r="I1417" s="230">
        <v>3</v>
      </c>
      <c r="J1417" s="230" t="s">
        <v>2122</v>
      </c>
      <c r="K1417" s="222">
        <v>964.8</v>
      </c>
      <c r="L1417" s="222">
        <v>1083.2</v>
      </c>
      <c r="M1417" s="222">
        <v>2509641.4299999997</v>
      </c>
      <c r="N1417" s="222">
        <v>2509641.4299999997</v>
      </c>
      <c r="O1417" s="222">
        <v>0</v>
      </c>
      <c r="P1417" s="222">
        <v>0</v>
      </c>
      <c r="Q1417" s="222">
        <v>0</v>
      </c>
      <c r="R1417" s="372">
        <v>45292</v>
      </c>
      <c r="S1417" s="372">
        <v>45657</v>
      </c>
      <c r="U1417" s="373"/>
    </row>
    <row r="1418" spans="1:21" ht="20.25" x14ac:dyDescent="0.3">
      <c r="A1418" s="230">
        <v>114</v>
      </c>
      <c r="B1418" s="225" t="s">
        <v>136</v>
      </c>
      <c r="C1418" s="230">
        <v>39930</v>
      </c>
      <c r="D1418" s="230" t="s">
        <v>1896</v>
      </c>
      <c r="E1418" s="230">
        <v>1979</v>
      </c>
      <c r="F1418" s="230" t="s">
        <v>2122</v>
      </c>
      <c r="G1418" s="371" t="s">
        <v>2088</v>
      </c>
      <c r="H1418" s="230">
        <v>9</v>
      </c>
      <c r="I1418" s="230">
        <v>1</v>
      </c>
      <c r="J1418" s="230" t="s">
        <v>2122</v>
      </c>
      <c r="K1418" s="222">
        <v>3083.5</v>
      </c>
      <c r="L1418" s="222">
        <v>2061.9</v>
      </c>
      <c r="M1418" s="222">
        <v>95585.38</v>
      </c>
      <c r="N1418" s="222">
        <v>95585.38</v>
      </c>
      <c r="O1418" s="222">
        <v>0</v>
      </c>
      <c r="P1418" s="222">
        <v>0</v>
      </c>
      <c r="Q1418" s="222">
        <v>0</v>
      </c>
      <c r="R1418" s="372">
        <v>45292</v>
      </c>
      <c r="S1418" s="372">
        <v>45657</v>
      </c>
      <c r="U1418" s="373"/>
    </row>
    <row r="1419" spans="1:21" ht="20.25" x14ac:dyDescent="0.3">
      <c r="A1419" s="230">
        <v>115</v>
      </c>
      <c r="B1419" s="225" t="s">
        <v>2903</v>
      </c>
      <c r="C1419" s="230">
        <v>39443</v>
      </c>
      <c r="D1419" s="230" t="s">
        <v>1896</v>
      </c>
      <c r="E1419" s="230">
        <v>1964</v>
      </c>
      <c r="F1419" s="230" t="s">
        <v>2122</v>
      </c>
      <c r="G1419" s="371" t="s">
        <v>2088</v>
      </c>
      <c r="H1419" s="230">
        <v>5</v>
      </c>
      <c r="I1419" s="230">
        <v>6</v>
      </c>
      <c r="J1419" s="230" t="s">
        <v>2122</v>
      </c>
      <c r="K1419" s="222">
        <v>8898.4</v>
      </c>
      <c r="L1419" s="222">
        <v>5766.1</v>
      </c>
      <c r="M1419" s="222">
        <v>11335378.719999999</v>
      </c>
      <c r="N1419" s="222">
        <v>11335378.719999999</v>
      </c>
      <c r="O1419" s="222">
        <v>0</v>
      </c>
      <c r="P1419" s="222">
        <v>0</v>
      </c>
      <c r="Q1419" s="222">
        <v>0</v>
      </c>
      <c r="R1419" s="372">
        <v>45292</v>
      </c>
      <c r="S1419" s="372">
        <v>45657</v>
      </c>
      <c r="U1419" s="373"/>
    </row>
    <row r="1420" spans="1:21" ht="20.25" x14ac:dyDescent="0.3">
      <c r="A1420" s="230">
        <v>116</v>
      </c>
      <c r="B1420" s="225" t="s">
        <v>2904</v>
      </c>
      <c r="C1420" s="230">
        <v>39445</v>
      </c>
      <c r="D1420" s="230" t="s">
        <v>1896</v>
      </c>
      <c r="E1420" s="230">
        <v>1964</v>
      </c>
      <c r="F1420" s="230" t="s">
        <v>2122</v>
      </c>
      <c r="G1420" s="371" t="s">
        <v>2088</v>
      </c>
      <c r="H1420" s="230">
        <v>5</v>
      </c>
      <c r="I1420" s="230">
        <v>4</v>
      </c>
      <c r="J1420" s="230" t="s">
        <v>2122</v>
      </c>
      <c r="K1420" s="222">
        <v>5478.8</v>
      </c>
      <c r="L1420" s="222">
        <v>3532.3</v>
      </c>
      <c r="M1420" s="222">
        <v>3521818.0999999996</v>
      </c>
      <c r="N1420" s="222">
        <v>3521818.0999999996</v>
      </c>
      <c r="O1420" s="222">
        <v>0</v>
      </c>
      <c r="P1420" s="222">
        <v>0</v>
      </c>
      <c r="Q1420" s="222">
        <v>0</v>
      </c>
      <c r="R1420" s="372">
        <v>45292</v>
      </c>
      <c r="S1420" s="372">
        <v>45657</v>
      </c>
      <c r="U1420" s="373"/>
    </row>
    <row r="1421" spans="1:21" ht="20.25" x14ac:dyDescent="0.3">
      <c r="A1421" s="230">
        <v>117</v>
      </c>
      <c r="B1421" s="225" t="s">
        <v>3414</v>
      </c>
      <c r="C1421" s="230">
        <v>40009</v>
      </c>
      <c r="D1421" s="230" t="s">
        <v>1896</v>
      </c>
      <c r="E1421" s="230">
        <v>1962</v>
      </c>
      <c r="F1421" s="230" t="s">
        <v>2122</v>
      </c>
      <c r="G1421" s="371" t="s">
        <v>2088</v>
      </c>
      <c r="H1421" s="230">
        <v>4</v>
      </c>
      <c r="I1421" s="230">
        <v>3</v>
      </c>
      <c r="J1421" s="230" t="s">
        <v>2122</v>
      </c>
      <c r="K1421" s="222">
        <v>3560.3</v>
      </c>
      <c r="L1421" s="222">
        <v>2048.4</v>
      </c>
      <c r="M1421" s="222">
        <v>5704387.8700000001</v>
      </c>
      <c r="N1421" s="222">
        <v>5704387.8700000001</v>
      </c>
      <c r="O1421" s="222">
        <v>0</v>
      </c>
      <c r="P1421" s="222">
        <v>0</v>
      </c>
      <c r="Q1421" s="222">
        <v>0</v>
      </c>
      <c r="R1421" s="372">
        <v>45292</v>
      </c>
      <c r="S1421" s="372">
        <v>45657</v>
      </c>
      <c r="U1421" s="373"/>
    </row>
    <row r="1422" spans="1:21" ht="20.25" x14ac:dyDescent="0.3">
      <c r="A1422" s="230">
        <v>118</v>
      </c>
      <c r="B1422" s="225" t="s">
        <v>115</v>
      </c>
      <c r="C1422" s="230">
        <v>40745</v>
      </c>
      <c r="D1422" s="230" t="s">
        <v>1896</v>
      </c>
      <c r="E1422" s="230">
        <v>1957</v>
      </c>
      <c r="F1422" s="230" t="s">
        <v>2122</v>
      </c>
      <c r="G1422" s="371" t="s">
        <v>2089</v>
      </c>
      <c r="H1422" s="230">
        <v>4</v>
      </c>
      <c r="I1422" s="230">
        <v>3</v>
      </c>
      <c r="J1422" s="230" t="s">
        <v>2122</v>
      </c>
      <c r="K1422" s="222">
        <v>4796</v>
      </c>
      <c r="L1422" s="222">
        <v>2968.2</v>
      </c>
      <c r="M1422" s="222">
        <v>4547907.120000001</v>
      </c>
      <c r="N1422" s="222">
        <v>4547907.120000001</v>
      </c>
      <c r="O1422" s="222">
        <v>0</v>
      </c>
      <c r="P1422" s="222">
        <v>0</v>
      </c>
      <c r="Q1422" s="222">
        <v>0</v>
      </c>
      <c r="R1422" s="372">
        <v>45292</v>
      </c>
      <c r="S1422" s="372">
        <v>45657</v>
      </c>
      <c r="U1422" s="373"/>
    </row>
    <row r="1423" spans="1:21" ht="20.25" x14ac:dyDescent="0.3">
      <c r="A1423" s="230">
        <v>119</v>
      </c>
      <c r="B1423" s="225" t="s">
        <v>3010</v>
      </c>
      <c r="C1423" s="230">
        <v>39591</v>
      </c>
      <c r="D1423" s="230" t="s">
        <v>1896</v>
      </c>
      <c r="E1423" s="230">
        <v>1977</v>
      </c>
      <c r="F1423" s="230" t="s">
        <v>2122</v>
      </c>
      <c r="G1423" s="371" t="s">
        <v>2121</v>
      </c>
      <c r="H1423" s="230">
        <v>10</v>
      </c>
      <c r="I1423" s="230">
        <v>3</v>
      </c>
      <c r="J1423" s="230">
        <v>1</v>
      </c>
      <c r="K1423" s="222">
        <v>13284.3</v>
      </c>
      <c r="L1423" s="222">
        <v>8118.3</v>
      </c>
      <c r="M1423" s="222">
        <v>3518639.92</v>
      </c>
      <c r="N1423" s="222">
        <v>3518639.92</v>
      </c>
      <c r="O1423" s="222">
        <v>0</v>
      </c>
      <c r="P1423" s="222">
        <v>0</v>
      </c>
      <c r="Q1423" s="222">
        <v>0</v>
      </c>
      <c r="R1423" s="372">
        <v>45292</v>
      </c>
      <c r="S1423" s="372">
        <v>45657</v>
      </c>
      <c r="U1423" s="373"/>
    </row>
    <row r="1424" spans="1:21" ht="20.25" x14ac:dyDescent="0.3">
      <c r="A1424" s="230">
        <v>120</v>
      </c>
      <c r="B1424" s="225" t="s">
        <v>815</v>
      </c>
      <c r="C1424" s="230">
        <v>40756</v>
      </c>
      <c r="D1424" s="230" t="s">
        <v>1896</v>
      </c>
      <c r="E1424" s="230">
        <v>1952</v>
      </c>
      <c r="F1424" s="230" t="s">
        <v>2122</v>
      </c>
      <c r="G1424" s="371" t="s">
        <v>2090</v>
      </c>
      <c r="H1424" s="230">
        <v>3</v>
      </c>
      <c r="I1424" s="230">
        <v>2</v>
      </c>
      <c r="J1424" s="230" t="s">
        <v>2122</v>
      </c>
      <c r="K1424" s="222">
        <v>2403.5</v>
      </c>
      <c r="L1424" s="222">
        <v>1336.5</v>
      </c>
      <c r="M1424" s="222">
        <v>1770938.55</v>
      </c>
      <c r="N1424" s="222">
        <v>1770938.55</v>
      </c>
      <c r="O1424" s="222">
        <v>0</v>
      </c>
      <c r="P1424" s="222">
        <v>0</v>
      </c>
      <c r="Q1424" s="222">
        <v>0</v>
      </c>
      <c r="R1424" s="372">
        <v>45292</v>
      </c>
      <c r="S1424" s="372">
        <v>45657</v>
      </c>
      <c r="U1424" s="373"/>
    </row>
    <row r="1425" spans="1:21" ht="20.25" x14ac:dyDescent="0.3">
      <c r="A1425" s="230">
        <v>121</v>
      </c>
      <c r="B1425" s="225" t="s">
        <v>4147</v>
      </c>
      <c r="C1425" s="230">
        <v>40874</v>
      </c>
      <c r="D1425" s="230" t="s">
        <v>1897</v>
      </c>
      <c r="E1425" s="230">
        <v>1985</v>
      </c>
      <c r="F1425" s="230" t="s">
        <v>2122</v>
      </c>
      <c r="G1425" s="371" t="s">
        <v>4190</v>
      </c>
      <c r="H1425" s="230">
        <v>5</v>
      </c>
      <c r="I1425" s="230">
        <v>6</v>
      </c>
      <c r="J1425" s="230"/>
      <c r="K1425" s="222">
        <v>10163.530000000001</v>
      </c>
      <c r="L1425" s="222">
        <v>10163.530000000001</v>
      </c>
      <c r="M1425" s="222">
        <v>3516129.71</v>
      </c>
      <c r="N1425" s="222">
        <v>3516129.71</v>
      </c>
      <c r="O1425" s="222">
        <v>0</v>
      </c>
      <c r="P1425" s="222">
        <v>0</v>
      </c>
      <c r="Q1425" s="222">
        <v>0</v>
      </c>
      <c r="R1425" s="372">
        <v>45292</v>
      </c>
      <c r="S1425" s="372">
        <v>45657</v>
      </c>
      <c r="U1425" s="373"/>
    </row>
    <row r="1426" spans="1:21" ht="20.25" x14ac:dyDescent="0.3">
      <c r="A1426" s="230">
        <v>122</v>
      </c>
      <c r="B1426" s="225" t="s">
        <v>4152</v>
      </c>
      <c r="C1426" s="230">
        <v>39633</v>
      </c>
      <c r="D1426" s="230" t="s">
        <v>1897</v>
      </c>
      <c r="E1426" s="230">
        <v>1990</v>
      </c>
      <c r="F1426" s="230" t="s">
        <v>2122</v>
      </c>
      <c r="G1426" s="371" t="s">
        <v>2088</v>
      </c>
      <c r="H1426" s="230">
        <v>5</v>
      </c>
      <c r="I1426" s="230">
        <v>5</v>
      </c>
      <c r="J1426" s="230" t="s">
        <v>2122</v>
      </c>
      <c r="K1426" s="222">
        <v>6063</v>
      </c>
      <c r="L1426" s="222">
        <v>6063</v>
      </c>
      <c r="M1426" s="222">
        <v>2391726.1799999997</v>
      </c>
      <c r="N1426" s="222">
        <v>2391726.1799999997</v>
      </c>
      <c r="O1426" s="222">
        <v>0</v>
      </c>
      <c r="P1426" s="222">
        <v>0</v>
      </c>
      <c r="Q1426" s="222">
        <v>0</v>
      </c>
      <c r="R1426" s="372">
        <v>45292</v>
      </c>
      <c r="S1426" s="372">
        <v>45657</v>
      </c>
      <c r="U1426" s="373"/>
    </row>
    <row r="1427" spans="1:21" ht="20.25" x14ac:dyDescent="0.3">
      <c r="A1427" s="230">
        <v>123</v>
      </c>
      <c r="B1427" s="225" t="s">
        <v>4153</v>
      </c>
      <c r="C1427" s="230">
        <v>39830</v>
      </c>
      <c r="D1427" s="230" t="s">
        <v>1897</v>
      </c>
      <c r="E1427" s="230">
        <v>1987</v>
      </c>
      <c r="F1427" s="230" t="s">
        <v>2122</v>
      </c>
      <c r="G1427" s="371" t="s">
        <v>2088</v>
      </c>
      <c r="H1427" s="230">
        <v>5</v>
      </c>
      <c r="I1427" s="230">
        <v>6</v>
      </c>
      <c r="J1427" s="230" t="s">
        <v>2122</v>
      </c>
      <c r="K1427" s="222">
        <v>7259.3</v>
      </c>
      <c r="L1427" s="222">
        <v>4469.3999999999996</v>
      </c>
      <c r="M1427" s="222">
        <v>1667523.88</v>
      </c>
      <c r="N1427" s="222">
        <v>1667523.88</v>
      </c>
      <c r="O1427" s="222">
        <v>0</v>
      </c>
      <c r="P1427" s="222">
        <v>0</v>
      </c>
      <c r="Q1427" s="222">
        <v>0</v>
      </c>
      <c r="R1427" s="372">
        <v>45292</v>
      </c>
      <c r="S1427" s="372">
        <v>45657</v>
      </c>
      <c r="U1427" s="373"/>
    </row>
    <row r="1428" spans="1:21" ht="20.25" x14ac:dyDescent="0.3">
      <c r="A1428" s="230">
        <v>124</v>
      </c>
      <c r="B1428" s="225" t="s">
        <v>4154</v>
      </c>
      <c r="C1428" s="230">
        <v>39957</v>
      </c>
      <c r="D1428" s="230" t="s">
        <v>1897</v>
      </c>
      <c r="E1428" s="230">
        <v>1982</v>
      </c>
      <c r="F1428" s="230" t="s">
        <v>2122</v>
      </c>
      <c r="G1428" s="371" t="s">
        <v>2088</v>
      </c>
      <c r="H1428" s="230">
        <v>5</v>
      </c>
      <c r="I1428" s="230">
        <v>7</v>
      </c>
      <c r="J1428" s="230" t="s">
        <v>2122</v>
      </c>
      <c r="K1428" s="222">
        <v>8120.08</v>
      </c>
      <c r="L1428" s="222">
        <v>4896.8</v>
      </c>
      <c r="M1428" s="222">
        <v>485442.59</v>
      </c>
      <c r="N1428" s="222">
        <v>485442.59</v>
      </c>
      <c r="O1428" s="222">
        <v>0</v>
      </c>
      <c r="P1428" s="222">
        <v>0</v>
      </c>
      <c r="Q1428" s="222">
        <v>0</v>
      </c>
      <c r="R1428" s="372">
        <v>45292</v>
      </c>
      <c r="S1428" s="372">
        <v>45657</v>
      </c>
      <c r="U1428" s="373"/>
    </row>
    <row r="1429" spans="1:21" ht="20.25" x14ac:dyDescent="0.3">
      <c r="A1429" s="230">
        <v>125</v>
      </c>
      <c r="B1429" s="225" t="s">
        <v>4155</v>
      </c>
      <c r="C1429" s="230">
        <v>39871</v>
      </c>
      <c r="D1429" s="230" t="s">
        <v>1897</v>
      </c>
      <c r="E1429" s="230">
        <v>1991</v>
      </c>
      <c r="F1429" s="230" t="s">
        <v>2122</v>
      </c>
      <c r="G1429" s="371" t="s">
        <v>4192</v>
      </c>
      <c r="H1429" s="230">
        <v>4</v>
      </c>
      <c r="I1429" s="230">
        <v>5</v>
      </c>
      <c r="J1429" s="230" t="s">
        <v>2122</v>
      </c>
      <c r="K1429" s="222">
        <v>4791.3999999999996</v>
      </c>
      <c r="L1429" s="222">
        <v>3023.7</v>
      </c>
      <c r="M1429" s="222">
        <v>651279.64</v>
      </c>
      <c r="N1429" s="222">
        <v>651279.64</v>
      </c>
      <c r="O1429" s="222">
        <v>0</v>
      </c>
      <c r="P1429" s="222">
        <v>0</v>
      </c>
      <c r="Q1429" s="222">
        <v>0</v>
      </c>
      <c r="R1429" s="372">
        <v>45292</v>
      </c>
      <c r="S1429" s="372">
        <v>45657</v>
      </c>
      <c r="U1429" s="373"/>
    </row>
    <row r="1430" spans="1:21" ht="20.25" x14ac:dyDescent="0.3">
      <c r="A1430" s="230">
        <v>126</v>
      </c>
      <c r="B1430" s="225" t="s">
        <v>4156</v>
      </c>
      <c r="C1430" s="230">
        <v>40271</v>
      </c>
      <c r="D1430" s="230" t="s">
        <v>1897</v>
      </c>
      <c r="E1430" s="230">
        <v>1981</v>
      </c>
      <c r="F1430" s="230" t="s">
        <v>2122</v>
      </c>
      <c r="G1430" s="371" t="s">
        <v>4192</v>
      </c>
      <c r="H1430" s="230">
        <v>5</v>
      </c>
      <c r="I1430" s="230">
        <v>6</v>
      </c>
      <c r="J1430" s="230"/>
      <c r="K1430" s="222">
        <v>6673.5</v>
      </c>
      <c r="L1430" s="222">
        <v>4220.6000000000004</v>
      </c>
      <c r="M1430" s="222">
        <v>1785661.9</v>
      </c>
      <c r="N1430" s="222">
        <v>1785661.9</v>
      </c>
      <c r="O1430" s="222">
        <v>0</v>
      </c>
      <c r="P1430" s="222">
        <v>0</v>
      </c>
      <c r="Q1430" s="222">
        <v>0</v>
      </c>
      <c r="R1430" s="372">
        <v>45292</v>
      </c>
      <c r="S1430" s="372">
        <v>45657</v>
      </c>
      <c r="U1430" s="373"/>
    </row>
    <row r="1431" spans="1:21" ht="20.25" x14ac:dyDescent="0.3">
      <c r="A1431" s="230">
        <v>127</v>
      </c>
      <c r="B1431" s="225" t="s">
        <v>4157</v>
      </c>
      <c r="C1431" s="230">
        <v>39873</v>
      </c>
      <c r="D1431" s="230" t="s">
        <v>1897</v>
      </c>
      <c r="E1431" s="230">
        <v>1991</v>
      </c>
      <c r="F1431" s="230"/>
      <c r="G1431" s="371" t="s">
        <v>4192</v>
      </c>
      <c r="H1431" s="230">
        <v>4</v>
      </c>
      <c r="I1431" s="230">
        <v>7</v>
      </c>
      <c r="J1431" s="230"/>
      <c r="K1431" s="222">
        <v>7347.6</v>
      </c>
      <c r="L1431" s="222">
        <v>4238.8</v>
      </c>
      <c r="M1431" s="222">
        <v>1425585</v>
      </c>
      <c r="N1431" s="222">
        <v>1425585</v>
      </c>
      <c r="O1431" s="222">
        <v>0</v>
      </c>
      <c r="P1431" s="222">
        <v>0</v>
      </c>
      <c r="Q1431" s="222">
        <v>0</v>
      </c>
      <c r="R1431" s="372">
        <v>45292</v>
      </c>
      <c r="S1431" s="372">
        <v>45657</v>
      </c>
      <c r="U1431" s="373"/>
    </row>
    <row r="1432" spans="1:21" ht="20.25" x14ac:dyDescent="0.3">
      <c r="A1432" s="230">
        <v>128</v>
      </c>
      <c r="B1432" s="225" t="s">
        <v>4172</v>
      </c>
      <c r="C1432" s="230">
        <v>39946</v>
      </c>
      <c r="D1432" s="230" t="s">
        <v>1897</v>
      </c>
      <c r="E1432" s="230">
        <v>1970</v>
      </c>
      <c r="F1432" s="230"/>
      <c r="G1432" s="371" t="s">
        <v>4192</v>
      </c>
      <c r="H1432" s="230">
        <v>5</v>
      </c>
      <c r="I1432" s="230">
        <v>4</v>
      </c>
      <c r="J1432" s="230"/>
      <c r="K1432" s="222">
        <v>5762.87</v>
      </c>
      <c r="L1432" s="222">
        <v>3895.9</v>
      </c>
      <c r="M1432" s="222">
        <v>2523487.7000000002</v>
      </c>
      <c r="N1432" s="222">
        <v>2523487.7000000002</v>
      </c>
      <c r="O1432" s="222">
        <v>0</v>
      </c>
      <c r="P1432" s="222">
        <v>0</v>
      </c>
      <c r="Q1432" s="222">
        <v>0</v>
      </c>
      <c r="R1432" s="372">
        <v>45292</v>
      </c>
      <c r="S1432" s="372">
        <v>45657</v>
      </c>
      <c r="U1432" s="373"/>
    </row>
    <row r="1433" spans="1:21" ht="20.25" x14ac:dyDescent="0.3">
      <c r="A1433" s="230">
        <v>129</v>
      </c>
      <c r="B1433" s="225" t="s">
        <v>4171</v>
      </c>
      <c r="C1433" s="230">
        <v>39497</v>
      </c>
      <c r="D1433" s="230" t="s">
        <v>1897</v>
      </c>
      <c r="E1433" s="230">
        <v>1993</v>
      </c>
      <c r="F1433" s="230"/>
      <c r="G1433" s="371" t="s">
        <v>4190</v>
      </c>
      <c r="H1433" s="230">
        <v>5</v>
      </c>
      <c r="I1433" s="230">
        <v>6</v>
      </c>
      <c r="J1433" s="230"/>
      <c r="K1433" s="222">
        <v>10241.4</v>
      </c>
      <c r="L1433" s="222">
        <v>6145.5</v>
      </c>
      <c r="M1433" s="222">
        <v>2124803.42</v>
      </c>
      <c r="N1433" s="222">
        <v>2124803.42</v>
      </c>
      <c r="O1433" s="222">
        <v>0</v>
      </c>
      <c r="P1433" s="222">
        <v>0</v>
      </c>
      <c r="Q1433" s="222">
        <v>0</v>
      </c>
      <c r="R1433" s="372">
        <v>45292</v>
      </c>
      <c r="S1433" s="372">
        <v>45657</v>
      </c>
      <c r="U1433" s="373"/>
    </row>
    <row r="1434" spans="1:21" ht="20.25" x14ac:dyDescent="0.3">
      <c r="A1434" s="230">
        <v>130</v>
      </c>
      <c r="B1434" s="225" t="s">
        <v>4173</v>
      </c>
      <c r="C1434" s="230">
        <v>39897</v>
      </c>
      <c r="D1434" s="230" t="s">
        <v>1897</v>
      </c>
      <c r="E1434" s="230">
        <v>1985</v>
      </c>
      <c r="F1434" s="230"/>
      <c r="G1434" s="371" t="s">
        <v>4192</v>
      </c>
      <c r="H1434" s="230">
        <v>5</v>
      </c>
      <c r="I1434" s="230">
        <v>24</v>
      </c>
      <c r="J1434" s="230"/>
      <c r="K1434" s="222">
        <v>24938.2</v>
      </c>
      <c r="L1434" s="222">
        <v>15121.9</v>
      </c>
      <c r="M1434" s="222">
        <v>500000</v>
      </c>
      <c r="N1434" s="222">
        <v>500000</v>
      </c>
      <c r="O1434" s="222">
        <v>0</v>
      </c>
      <c r="P1434" s="222">
        <v>0</v>
      </c>
      <c r="Q1434" s="222">
        <v>0</v>
      </c>
      <c r="R1434" s="372">
        <v>45292</v>
      </c>
      <c r="S1434" s="372">
        <v>45657</v>
      </c>
      <c r="U1434" s="373"/>
    </row>
    <row r="1435" spans="1:21" ht="20.25" x14ac:dyDescent="0.3">
      <c r="A1435" s="230">
        <v>131</v>
      </c>
      <c r="B1435" s="229" t="s">
        <v>4242</v>
      </c>
      <c r="C1435" s="230">
        <v>40985</v>
      </c>
      <c r="D1435" s="230" t="s">
        <v>1897</v>
      </c>
      <c r="E1435" s="230">
        <v>1992</v>
      </c>
      <c r="F1435" s="230"/>
      <c r="G1435" s="371" t="s">
        <v>4190</v>
      </c>
      <c r="H1435" s="230">
        <v>3</v>
      </c>
      <c r="I1435" s="230">
        <v>3</v>
      </c>
      <c r="J1435" s="230"/>
      <c r="K1435" s="222">
        <v>1638</v>
      </c>
      <c r="L1435" s="222">
        <v>1638</v>
      </c>
      <c r="M1435" s="222">
        <v>220400</v>
      </c>
      <c r="N1435" s="222">
        <v>220400</v>
      </c>
      <c r="O1435" s="222">
        <v>0</v>
      </c>
      <c r="P1435" s="222">
        <v>0</v>
      </c>
      <c r="Q1435" s="222">
        <v>0</v>
      </c>
      <c r="R1435" s="372">
        <v>45292</v>
      </c>
      <c r="S1435" s="372">
        <v>45657</v>
      </c>
      <c r="U1435" s="373"/>
    </row>
    <row r="1436" spans="1:21" ht="20.25" x14ac:dyDescent="0.25">
      <c r="A1436" s="231" t="s">
        <v>22</v>
      </c>
      <c r="B1436" s="231"/>
      <c r="C1436" s="263" t="s">
        <v>172</v>
      </c>
      <c r="D1436" s="263" t="s">
        <v>172</v>
      </c>
      <c r="E1436" s="263" t="s">
        <v>172</v>
      </c>
      <c r="F1436" s="263" t="s">
        <v>172</v>
      </c>
      <c r="G1436" s="263" t="s">
        <v>172</v>
      </c>
      <c r="H1436" s="263" t="s">
        <v>172</v>
      </c>
      <c r="I1436" s="263" t="s">
        <v>172</v>
      </c>
      <c r="J1436" s="220">
        <v>8</v>
      </c>
      <c r="K1436" s="220">
        <v>498566.39000000013</v>
      </c>
      <c r="L1436" s="220">
        <v>299380.12999999989</v>
      </c>
      <c r="M1436" s="220">
        <v>304054949.78999984</v>
      </c>
      <c r="N1436" s="222">
        <v>304049949.78999984</v>
      </c>
      <c r="O1436" s="220">
        <v>0</v>
      </c>
      <c r="P1436" s="220">
        <v>4999.9999999999991</v>
      </c>
      <c r="Q1436" s="220">
        <v>0</v>
      </c>
      <c r="R1436" s="263" t="s">
        <v>172</v>
      </c>
      <c r="S1436" s="263" t="s">
        <v>172</v>
      </c>
      <c r="U1436" s="373"/>
    </row>
    <row r="1437" spans="1:21" ht="20.25" x14ac:dyDescent="0.3">
      <c r="A1437" s="404" t="s">
        <v>1908</v>
      </c>
      <c r="B1437" s="404"/>
      <c r="C1437" s="404"/>
      <c r="D1437" s="404"/>
      <c r="E1437" s="404"/>
      <c r="F1437" s="404"/>
      <c r="G1437" s="404"/>
      <c r="H1437" s="404"/>
      <c r="I1437" s="404"/>
      <c r="J1437" s="404"/>
      <c r="K1437" s="404"/>
      <c r="L1437" s="404"/>
      <c r="M1437" s="404"/>
      <c r="N1437" s="404"/>
      <c r="O1437" s="404"/>
      <c r="P1437" s="404"/>
      <c r="Q1437" s="404"/>
      <c r="R1437" s="404"/>
      <c r="S1437" s="404"/>
      <c r="U1437" s="373"/>
    </row>
    <row r="1438" spans="1:21" ht="20.25" x14ac:dyDescent="0.3">
      <c r="A1438" s="230">
        <v>132</v>
      </c>
      <c r="B1438" s="225" t="s">
        <v>264</v>
      </c>
      <c r="C1438" s="230">
        <v>31563</v>
      </c>
      <c r="D1438" s="230" t="s">
        <v>1896</v>
      </c>
      <c r="E1438" s="230">
        <v>1961</v>
      </c>
      <c r="F1438" s="230" t="s">
        <v>2122</v>
      </c>
      <c r="G1438" s="371" t="s">
        <v>2089</v>
      </c>
      <c r="H1438" s="230">
        <v>4</v>
      </c>
      <c r="I1438" s="230">
        <v>4</v>
      </c>
      <c r="J1438" s="230" t="s">
        <v>2122</v>
      </c>
      <c r="K1438" s="222">
        <v>3391.5</v>
      </c>
      <c r="L1438" s="222">
        <v>2518.1999999999998</v>
      </c>
      <c r="M1438" s="222">
        <v>6649876.0099999988</v>
      </c>
      <c r="N1438" s="222">
        <v>6649876.0099999988</v>
      </c>
      <c r="O1438" s="222">
        <v>0</v>
      </c>
      <c r="P1438" s="222">
        <v>0</v>
      </c>
      <c r="Q1438" s="222">
        <v>0</v>
      </c>
      <c r="R1438" s="372">
        <v>45292</v>
      </c>
      <c r="S1438" s="372">
        <v>45657</v>
      </c>
      <c r="U1438" s="373"/>
    </row>
    <row r="1439" spans="1:21" ht="20.25" x14ac:dyDescent="0.3">
      <c r="A1439" s="230">
        <v>133</v>
      </c>
      <c r="B1439" s="225" t="s">
        <v>275</v>
      </c>
      <c r="C1439" s="230">
        <v>31556</v>
      </c>
      <c r="D1439" s="230" t="s">
        <v>1896</v>
      </c>
      <c r="E1439" s="230">
        <v>1962</v>
      </c>
      <c r="F1439" s="230" t="s">
        <v>2122</v>
      </c>
      <c r="G1439" s="371" t="s">
        <v>2089</v>
      </c>
      <c r="H1439" s="230">
        <v>4</v>
      </c>
      <c r="I1439" s="230">
        <v>4</v>
      </c>
      <c r="J1439" s="230" t="s">
        <v>2122</v>
      </c>
      <c r="K1439" s="222">
        <v>3388.7</v>
      </c>
      <c r="L1439" s="222">
        <v>2572.6</v>
      </c>
      <c r="M1439" s="222">
        <v>7498441.4699999997</v>
      </c>
      <c r="N1439" s="222">
        <v>7498441.4699999997</v>
      </c>
      <c r="O1439" s="222">
        <v>0</v>
      </c>
      <c r="P1439" s="222">
        <v>0</v>
      </c>
      <c r="Q1439" s="222">
        <v>0</v>
      </c>
      <c r="R1439" s="372">
        <v>45292</v>
      </c>
      <c r="S1439" s="372">
        <v>45657</v>
      </c>
      <c r="U1439" s="373"/>
    </row>
    <row r="1440" spans="1:21" ht="20.25" x14ac:dyDescent="0.3">
      <c r="A1440" s="230">
        <v>134</v>
      </c>
      <c r="B1440" s="225" t="s">
        <v>292</v>
      </c>
      <c r="C1440" s="230">
        <v>31748</v>
      </c>
      <c r="D1440" s="230" t="s">
        <v>1896</v>
      </c>
      <c r="E1440" s="230">
        <v>1962</v>
      </c>
      <c r="F1440" s="230" t="s">
        <v>2122</v>
      </c>
      <c r="G1440" s="371" t="s">
        <v>2089</v>
      </c>
      <c r="H1440" s="230">
        <v>4</v>
      </c>
      <c r="I1440" s="230">
        <v>4</v>
      </c>
      <c r="J1440" s="230" t="s">
        <v>2122</v>
      </c>
      <c r="K1440" s="222">
        <v>3392.4</v>
      </c>
      <c r="L1440" s="222">
        <v>2205.85</v>
      </c>
      <c r="M1440" s="222">
        <v>6796953.0200000005</v>
      </c>
      <c r="N1440" s="222">
        <v>6796953.0200000005</v>
      </c>
      <c r="O1440" s="222">
        <v>0</v>
      </c>
      <c r="P1440" s="222">
        <v>0</v>
      </c>
      <c r="Q1440" s="222">
        <v>0</v>
      </c>
      <c r="R1440" s="372">
        <v>45292</v>
      </c>
      <c r="S1440" s="372">
        <v>45657</v>
      </c>
      <c r="U1440" s="373"/>
    </row>
    <row r="1441" spans="1:21" ht="20.25" x14ac:dyDescent="0.3">
      <c r="A1441" s="230">
        <v>135</v>
      </c>
      <c r="B1441" s="225" t="s">
        <v>293</v>
      </c>
      <c r="C1441" s="230">
        <v>31750</v>
      </c>
      <c r="D1441" s="230" t="s">
        <v>1896</v>
      </c>
      <c r="E1441" s="230">
        <v>1962</v>
      </c>
      <c r="F1441" s="230" t="s">
        <v>2122</v>
      </c>
      <c r="G1441" s="371" t="s">
        <v>2089</v>
      </c>
      <c r="H1441" s="230">
        <v>4</v>
      </c>
      <c r="I1441" s="230">
        <v>2</v>
      </c>
      <c r="J1441" s="230" t="s">
        <v>2122</v>
      </c>
      <c r="K1441" s="222">
        <v>1697.8</v>
      </c>
      <c r="L1441" s="222">
        <v>1267.8</v>
      </c>
      <c r="M1441" s="222">
        <v>3542743.36</v>
      </c>
      <c r="N1441" s="222">
        <v>3542743.36</v>
      </c>
      <c r="O1441" s="222">
        <v>0</v>
      </c>
      <c r="P1441" s="222">
        <v>0</v>
      </c>
      <c r="Q1441" s="222">
        <v>0</v>
      </c>
      <c r="R1441" s="372">
        <v>45292</v>
      </c>
      <c r="S1441" s="372">
        <v>45657</v>
      </c>
      <c r="U1441" s="373"/>
    </row>
    <row r="1442" spans="1:21" ht="20.25" x14ac:dyDescent="0.3">
      <c r="A1442" s="230">
        <v>136</v>
      </c>
      <c r="B1442" s="225" t="s">
        <v>294</v>
      </c>
      <c r="C1442" s="230">
        <v>31752</v>
      </c>
      <c r="D1442" s="230" t="s">
        <v>1896</v>
      </c>
      <c r="E1442" s="230">
        <v>1964</v>
      </c>
      <c r="F1442" s="230" t="s">
        <v>2122</v>
      </c>
      <c r="G1442" s="371" t="s">
        <v>2089</v>
      </c>
      <c r="H1442" s="230">
        <v>4</v>
      </c>
      <c r="I1442" s="230">
        <v>4</v>
      </c>
      <c r="J1442" s="230" t="s">
        <v>2122</v>
      </c>
      <c r="K1442" s="222">
        <v>3350.1</v>
      </c>
      <c r="L1442" s="222">
        <v>2494.6</v>
      </c>
      <c r="M1442" s="222">
        <v>6743604.6699999999</v>
      </c>
      <c r="N1442" s="222">
        <v>6743604.6699999999</v>
      </c>
      <c r="O1442" s="222">
        <v>0</v>
      </c>
      <c r="P1442" s="222">
        <v>0</v>
      </c>
      <c r="Q1442" s="222">
        <v>0</v>
      </c>
      <c r="R1442" s="372">
        <v>45292</v>
      </c>
      <c r="S1442" s="372">
        <v>45657</v>
      </c>
      <c r="U1442" s="373"/>
    </row>
    <row r="1443" spans="1:21" ht="20.25" x14ac:dyDescent="0.3">
      <c r="A1443" s="230">
        <v>137</v>
      </c>
      <c r="B1443" s="225" t="s">
        <v>318</v>
      </c>
      <c r="C1443" s="230">
        <v>31945</v>
      </c>
      <c r="D1443" s="230" t="s">
        <v>1896</v>
      </c>
      <c r="E1443" s="230">
        <v>1962</v>
      </c>
      <c r="F1443" s="230" t="s">
        <v>2122</v>
      </c>
      <c r="G1443" s="371" t="s">
        <v>2089</v>
      </c>
      <c r="H1443" s="230">
        <v>4</v>
      </c>
      <c r="I1443" s="230">
        <v>2</v>
      </c>
      <c r="J1443" s="230" t="s">
        <v>2122</v>
      </c>
      <c r="K1443" s="222">
        <v>1705.1</v>
      </c>
      <c r="L1443" s="222">
        <v>1297.7</v>
      </c>
      <c r="M1443" s="222">
        <v>3623434.8</v>
      </c>
      <c r="N1443" s="222">
        <v>3623434.8</v>
      </c>
      <c r="O1443" s="222">
        <v>0</v>
      </c>
      <c r="P1443" s="222">
        <v>0</v>
      </c>
      <c r="Q1443" s="222">
        <v>0</v>
      </c>
      <c r="R1443" s="372">
        <v>45292</v>
      </c>
      <c r="S1443" s="372">
        <v>45657</v>
      </c>
      <c r="U1443" s="373"/>
    </row>
    <row r="1444" spans="1:21" ht="20.25" x14ac:dyDescent="0.3">
      <c r="A1444" s="230">
        <v>138</v>
      </c>
      <c r="B1444" s="225" t="s">
        <v>319</v>
      </c>
      <c r="C1444" s="230">
        <v>31940</v>
      </c>
      <c r="D1444" s="230" t="s">
        <v>1896</v>
      </c>
      <c r="E1444" s="230">
        <v>1960</v>
      </c>
      <c r="F1444" s="230" t="s">
        <v>2122</v>
      </c>
      <c r="G1444" s="371" t="s">
        <v>2089</v>
      </c>
      <c r="H1444" s="230">
        <v>4</v>
      </c>
      <c r="I1444" s="230">
        <v>4</v>
      </c>
      <c r="J1444" s="230" t="s">
        <v>2122</v>
      </c>
      <c r="K1444" s="222">
        <v>3461.4</v>
      </c>
      <c r="L1444" s="222">
        <v>2560.4</v>
      </c>
      <c r="M1444" s="222">
        <v>6829081.3899999997</v>
      </c>
      <c r="N1444" s="222">
        <v>6829081.3899999997</v>
      </c>
      <c r="O1444" s="222">
        <v>0</v>
      </c>
      <c r="P1444" s="222">
        <v>0</v>
      </c>
      <c r="Q1444" s="222">
        <v>0</v>
      </c>
      <c r="R1444" s="372">
        <v>45292</v>
      </c>
      <c r="S1444" s="372">
        <v>45657</v>
      </c>
      <c r="U1444" s="373"/>
    </row>
    <row r="1445" spans="1:21" ht="20.25" x14ac:dyDescent="0.3">
      <c r="A1445" s="230">
        <v>139</v>
      </c>
      <c r="B1445" s="225" t="s">
        <v>320</v>
      </c>
      <c r="C1445" s="230">
        <v>31943</v>
      </c>
      <c r="D1445" s="230" t="s">
        <v>1896</v>
      </c>
      <c r="E1445" s="230">
        <v>1961</v>
      </c>
      <c r="F1445" s="230" t="s">
        <v>2122</v>
      </c>
      <c r="G1445" s="371" t="s">
        <v>2089</v>
      </c>
      <c r="H1445" s="230">
        <v>4</v>
      </c>
      <c r="I1445" s="230">
        <v>4</v>
      </c>
      <c r="J1445" s="230" t="s">
        <v>2122</v>
      </c>
      <c r="K1445" s="222">
        <v>3355.4</v>
      </c>
      <c r="L1445" s="222">
        <v>2492.3000000000002</v>
      </c>
      <c r="M1445" s="222">
        <v>6817859.7799999993</v>
      </c>
      <c r="N1445" s="222">
        <v>6817859.7799999993</v>
      </c>
      <c r="O1445" s="222">
        <v>0</v>
      </c>
      <c r="P1445" s="222">
        <v>0</v>
      </c>
      <c r="Q1445" s="222">
        <v>0</v>
      </c>
      <c r="R1445" s="372">
        <v>45292</v>
      </c>
      <c r="S1445" s="372">
        <v>45657</v>
      </c>
      <c r="U1445" s="373"/>
    </row>
    <row r="1446" spans="1:21" ht="22.7" customHeight="1" x14ac:dyDescent="0.3">
      <c r="A1446" s="230">
        <v>140</v>
      </c>
      <c r="B1446" s="225" t="s">
        <v>3617</v>
      </c>
      <c r="C1446" s="230">
        <v>31124</v>
      </c>
      <c r="D1446" s="230" t="s">
        <v>1896</v>
      </c>
      <c r="E1446" s="230">
        <v>1979</v>
      </c>
      <c r="F1446" s="230" t="s">
        <v>2122</v>
      </c>
      <c r="G1446" s="371" t="s">
        <v>2088</v>
      </c>
      <c r="H1446" s="230">
        <v>9</v>
      </c>
      <c r="I1446" s="230">
        <v>4</v>
      </c>
      <c r="J1446" s="230" t="s">
        <v>2122</v>
      </c>
      <c r="K1446" s="222">
        <v>12150.1</v>
      </c>
      <c r="L1446" s="222">
        <v>8155.9</v>
      </c>
      <c r="M1446" s="222">
        <v>17829429.91</v>
      </c>
      <c r="N1446" s="222">
        <v>17829429.91</v>
      </c>
      <c r="O1446" s="222">
        <v>0</v>
      </c>
      <c r="P1446" s="222">
        <v>0</v>
      </c>
      <c r="Q1446" s="222">
        <v>0</v>
      </c>
      <c r="R1446" s="372">
        <v>45292</v>
      </c>
      <c r="S1446" s="372">
        <v>45657</v>
      </c>
      <c r="U1446" s="373"/>
    </row>
    <row r="1447" spans="1:21" ht="22.7" customHeight="1" x14ac:dyDescent="0.3">
      <c r="A1447" s="230">
        <v>141</v>
      </c>
      <c r="B1447" s="225" t="s">
        <v>1557</v>
      </c>
      <c r="C1447" s="230">
        <v>31953</v>
      </c>
      <c r="D1447" s="230" t="s">
        <v>1896</v>
      </c>
      <c r="E1447" s="230">
        <v>1978</v>
      </c>
      <c r="F1447" s="230" t="s">
        <v>2122</v>
      </c>
      <c r="G1447" s="371" t="s">
        <v>2088</v>
      </c>
      <c r="H1447" s="230">
        <v>9</v>
      </c>
      <c r="I1447" s="230">
        <v>3</v>
      </c>
      <c r="J1447" s="230" t="s">
        <v>2122</v>
      </c>
      <c r="K1447" s="222">
        <v>9254.1</v>
      </c>
      <c r="L1447" s="222">
        <v>6000.6</v>
      </c>
      <c r="M1447" s="222">
        <v>12833506.219999999</v>
      </c>
      <c r="N1447" s="222">
        <v>12833506.219999999</v>
      </c>
      <c r="O1447" s="222">
        <v>0</v>
      </c>
      <c r="P1447" s="222">
        <v>0</v>
      </c>
      <c r="Q1447" s="222">
        <v>0</v>
      </c>
      <c r="R1447" s="372">
        <v>45292</v>
      </c>
      <c r="S1447" s="372">
        <v>45657</v>
      </c>
      <c r="U1447" s="373"/>
    </row>
    <row r="1448" spans="1:21" ht="22.7" customHeight="1" x14ac:dyDescent="0.3">
      <c r="A1448" s="230">
        <v>142</v>
      </c>
      <c r="B1448" s="225" t="s">
        <v>1558</v>
      </c>
      <c r="C1448" s="230">
        <v>31950</v>
      </c>
      <c r="D1448" s="230" t="s">
        <v>1896</v>
      </c>
      <c r="E1448" s="230">
        <v>1979</v>
      </c>
      <c r="F1448" s="230" t="s">
        <v>2122</v>
      </c>
      <c r="G1448" s="371" t="s">
        <v>2088</v>
      </c>
      <c r="H1448" s="230">
        <v>9</v>
      </c>
      <c r="I1448" s="230">
        <v>2</v>
      </c>
      <c r="J1448" s="230" t="s">
        <v>2122</v>
      </c>
      <c r="K1448" s="222">
        <v>6062.8</v>
      </c>
      <c r="L1448" s="222">
        <v>4082.9</v>
      </c>
      <c r="M1448" s="222">
        <v>9809031.1899999995</v>
      </c>
      <c r="N1448" s="222">
        <v>9809031.1899999995</v>
      </c>
      <c r="O1448" s="222">
        <v>0</v>
      </c>
      <c r="P1448" s="222">
        <v>0</v>
      </c>
      <c r="Q1448" s="222">
        <v>0</v>
      </c>
      <c r="R1448" s="372">
        <v>45292</v>
      </c>
      <c r="S1448" s="372">
        <v>45657</v>
      </c>
      <c r="U1448" s="373"/>
    </row>
    <row r="1449" spans="1:21" ht="22.7" customHeight="1" x14ac:dyDescent="0.3">
      <c r="A1449" s="230">
        <v>143</v>
      </c>
      <c r="B1449" s="225" t="s">
        <v>1559</v>
      </c>
      <c r="C1449" s="230">
        <v>31952</v>
      </c>
      <c r="D1449" s="230" t="s">
        <v>1896</v>
      </c>
      <c r="E1449" s="230">
        <v>1977</v>
      </c>
      <c r="F1449" s="230" t="s">
        <v>2122</v>
      </c>
      <c r="G1449" s="371" t="s">
        <v>2088</v>
      </c>
      <c r="H1449" s="230">
        <v>9</v>
      </c>
      <c r="I1449" s="230">
        <v>6</v>
      </c>
      <c r="J1449" s="230" t="s">
        <v>2122</v>
      </c>
      <c r="K1449" s="222">
        <v>18268.099999999999</v>
      </c>
      <c r="L1449" s="222">
        <v>12271.1</v>
      </c>
      <c r="M1449" s="222">
        <v>23086401.16</v>
      </c>
      <c r="N1449" s="222">
        <v>23086401.16</v>
      </c>
      <c r="O1449" s="222">
        <v>0</v>
      </c>
      <c r="P1449" s="222">
        <v>0</v>
      </c>
      <c r="Q1449" s="222">
        <v>0</v>
      </c>
      <c r="R1449" s="372">
        <v>45292</v>
      </c>
      <c r="S1449" s="372">
        <v>45657</v>
      </c>
      <c r="U1449" s="373"/>
    </row>
    <row r="1450" spans="1:21" ht="20.25" x14ac:dyDescent="0.3">
      <c r="A1450" s="230">
        <v>144</v>
      </c>
      <c r="B1450" s="233" t="s">
        <v>1560</v>
      </c>
      <c r="C1450" s="230">
        <v>31459</v>
      </c>
      <c r="D1450" s="230" t="s">
        <v>1896</v>
      </c>
      <c r="E1450" s="230">
        <v>1963</v>
      </c>
      <c r="F1450" s="230" t="s">
        <v>2122</v>
      </c>
      <c r="G1450" s="371" t="s">
        <v>2089</v>
      </c>
      <c r="H1450" s="230">
        <v>5</v>
      </c>
      <c r="I1450" s="230">
        <v>4</v>
      </c>
      <c r="J1450" s="230" t="s">
        <v>2122</v>
      </c>
      <c r="K1450" s="222">
        <v>4368.7</v>
      </c>
      <c r="L1450" s="222">
        <v>3120.5</v>
      </c>
      <c r="M1450" s="222">
        <v>7476194.9500000011</v>
      </c>
      <c r="N1450" s="222">
        <v>7476194.9500000011</v>
      </c>
      <c r="O1450" s="222">
        <v>0</v>
      </c>
      <c r="P1450" s="222">
        <v>0</v>
      </c>
      <c r="Q1450" s="222">
        <v>0</v>
      </c>
      <c r="R1450" s="372">
        <v>45292</v>
      </c>
      <c r="S1450" s="372">
        <v>45657</v>
      </c>
      <c r="U1450" s="373"/>
    </row>
    <row r="1451" spans="1:21" ht="20.25" x14ac:dyDescent="0.3">
      <c r="A1451" s="230">
        <v>145</v>
      </c>
      <c r="B1451" s="233" t="s">
        <v>1561</v>
      </c>
      <c r="C1451" s="230">
        <v>31461</v>
      </c>
      <c r="D1451" s="230" t="s">
        <v>1896</v>
      </c>
      <c r="E1451" s="230">
        <v>1963</v>
      </c>
      <c r="F1451" s="230" t="s">
        <v>2122</v>
      </c>
      <c r="G1451" s="371" t="s">
        <v>2089</v>
      </c>
      <c r="H1451" s="230">
        <v>5</v>
      </c>
      <c r="I1451" s="230">
        <v>4</v>
      </c>
      <c r="J1451" s="230" t="s">
        <v>2122</v>
      </c>
      <c r="K1451" s="222">
        <v>4328.6000000000004</v>
      </c>
      <c r="L1451" s="222">
        <v>3205.6</v>
      </c>
      <c r="M1451" s="222">
        <v>7776231.4899999993</v>
      </c>
      <c r="N1451" s="222">
        <v>7776231.4899999993</v>
      </c>
      <c r="O1451" s="222">
        <v>0</v>
      </c>
      <c r="P1451" s="222">
        <v>0</v>
      </c>
      <c r="Q1451" s="222">
        <v>0</v>
      </c>
      <c r="R1451" s="372">
        <v>45292</v>
      </c>
      <c r="S1451" s="372">
        <v>45657</v>
      </c>
      <c r="U1451" s="373"/>
    </row>
    <row r="1452" spans="1:21" ht="20.25" x14ac:dyDescent="0.3">
      <c r="A1452" s="230">
        <v>146</v>
      </c>
      <c r="B1452" s="233" t="s">
        <v>1562</v>
      </c>
      <c r="C1452" s="230">
        <v>31467</v>
      </c>
      <c r="D1452" s="230" t="s">
        <v>1896</v>
      </c>
      <c r="E1452" s="230">
        <v>1975</v>
      </c>
      <c r="F1452" s="230" t="s">
        <v>2122</v>
      </c>
      <c r="G1452" s="371" t="s">
        <v>2089</v>
      </c>
      <c r="H1452" s="230">
        <v>9</v>
      </c>
      <c r="I1452" s="230">
        <v>1</v>
      </c>
      <c r="J1452" s="230" t="s">
        <v>2122</v>
      </c>
      <c r="K1452" s="222">
        <v>3008.3</v>
      </c>
      <c r="L1452" s="222">
        <v>2220.3000000000002</v>
      </c>
      <c r="M1452" s="222">
        <v>5533275.5300000003</v>
      </c>
      <c r="N1452" s="222">
        <v>5533275.5300000003</v>
      </c>
      <c r="O1452" s="222">
        <v>0</v>
      </c>
      <c r="P1452" s="222">
        <v>0</v>
      </c>
      <c r="Q1452" s="222">
        <v>0</v>
      </c>
      <c r="R1452" s="372">
        <v>45292</v>
      </c>
      <c r="S1452" s="372">
        <v>45657</v>
      </c>
      <c r="U1452" s="373"/>
    </row>
    <row r="1453" spans="1:21" ht="20.25" x14ac:dyDescent="0.25">
      <c r="A1453" s="230">
        <v>147</v>
      </c>
      <c r="B1453" s="233" t="s">
        <v>1563</v>
      </c>
      <c r="C1453" s="230">
        <v>31470</v>
      </c>
      <c r="D1453" s="230" t="s">
        <v>1896</v>
      </c>
      <c r="E1453" s="230">
        <v>1965</v>
      </c>
      <c r="F1453" s="230" t="s">
        <v>2122</v>
      </c>
      <c r="G1453" s="374" t="s">
        <v>3616</v>
      </c>
      <c r="H1453" s="230">
        <v>5</v>
      </c>
      <c r="I1453" s="230">
        <v>4</v>
      </c>
      <c r="J1453" s="230" t="s">
        <v>2122</v>
      </c>
      <c r="K1453" s="222">
        <v>4730.8999999999996</v>
      </c>
      <c r="L1453" s="222">
        <v>3569.7</v>
      </c>
      <c r="M1453" s="222">
        <v>10678107.470000001</v>
      </c>
      <c r="N1453" s="222">
        <v>10678107.470000001</v>
      </c>
      <c r="O1453" s="222">
        <v>0</v>
      </c>
      <c r="P1453" s="222">
        <v>0</v>
      </c>
      <c r="Q1453" s="222">
        <v>0</v>
      </c>
      <c r="R1453" s="372">
        <v>45292</v>
      </c>
      <c r="S1453" s="372">
        <v>45657</v>
      </c>
      <c r="U1453" s="373"/>
    </row>
    <row r="1454" spans="1:21" ht="20.25" x14ac:dyDescent="0.25">
      <c r="A1454" s="230">
        <v>148</v>
      </c>
      <c r="B1454" s="233" t="s">
        <v>1564</v>
      </c>
      <c r="C1454" s="230">
        <v>31473</v>
      </c>
      <c r="D1454" s="230" t="s">
        <v>1896</v>
      </c>
      <c r="E1454" s="230">
        <v>1965</v>
      </c>
      <c r="F1454" s="230" t="s">
        <v>2122</v>
      </c>
      <c r="G1454" s="374" t="s">
        <v>3616</v>
      </c>
      <c r="H1454" s="230">
        <v>5</v>
      </c>
      <c r="I1454" s="230">
        <v>4</v>
      </c>
      <c r="J1454" s="230" t="s">
        <v>2122</v>
      </c>
      <c r="K1454" s="222">
        <v>4727.8</v>
      </c>
      <c r="L1454" s="222">
        <v>3404.6</v>
      </c>
      <c r="M1454" s="222">
        <v>10098084.1</v>
      </c>
      <c r="N1454" s="222">
        <v>10098084.1</v>
      </c>
      <c r="O1454" s="222">
        <v>0</v>
      </c>
      <c r="P1454" s="222">
        <v>0</v>
      </c>
      <c r="Q1454" s="222">
        <v>0</v>
      </c>
      <c r="R1454" s="372">
        <v>45292</v>
      </c>
      <c r="S1454" s="372">
        <v>45657</v>
      </c>
      <c r="U1454" s="373"/>
    </row>
    <row r="1455" spans="1:21" ht="20.25" x14ac:dyDescent="0.25">
      <c r="A1455" s="230">
        <v>149</v>
      </c>
      <c r="B1455" s="233" t="s">
        <v>1565</v>
      </c>
      <c r="C1455" s="230">
        <v>31475</v>
      </c>
      <c r="D1455" s="230" t="s">
        <v>1896</v>
      </c>
      <c r="E1455" s="230">
        <v>1965</v>
      </c>
      <c r="F1455" s="230" t="s">
        <v>2122</v>
      </c>
      <c r="G1455" s="374" t="s">
        <v>3616</v>
      </c>
      <c r="H1455" s="230">
        <v>5</v>
      </c>
      <c r="I1455" s="230">
        <v>4</v>
      </c>
      <c r="J1455" s="230" t="s">
        <v>2122</v>
      </c>
      <c r="K1455" s="222">
        <v>4765.2</v>
      </c>
      <c r="L1455" s="222">
        <v>3611.5</v>
      </c>
      <c r="M1455" s="222">
        <v>10664766.060000001</v>
      </c>
      <c r="N1455" s="222">
        <v>10664766.060000001</v>
      </c>
      <c r="O1455" s="222">
        <v>0</v>
      </c>
      <c r="P1455" s="222">
        <v>0</v>
      </c>
      <c r="Q1455" s="222">
        <v>0</v>
      </c>
      <c r="R1455" s="372">
        <v>45292</v>
      </c>
      <c r="S1455" s="372">
        <v>45657</v>
      </c>
      <c r="U1455" s="373"/>
    </row>
    <row r="1456" spans="1:21" ht="20.25" x14ac:dyDescent="0.3">
      <c r="A1456" s="230">
        <v>150</v>
      </c>
      <c r="B1456" s="233" t="s">
        <v>1566</v>
      </c>
      <c r="C1456" s="230">
        <v>31607</v>
      </c>
      <c r="D1456" s="230" t="s">
        <v>1896</v>
      </c>
      <c r="E1456" s="230">
        <v>1972</v>
      </c>
      <c r="F1456" s="230" t="s">
        <v>2122</v>
      </c>
      <c r="G1456" s="371" t="s">
        <v>2088</v>
      </c>
      <c r="H1456" s="230">
        <v>9</v>
      </c>
      <c r="I1456" s="230">
        <v>1</v>
      </c>
      <c r="J1456" s="230" t="s">
        <v>2122</v>
      </c>
      <c r="K1456" s="222">
        <v>3871.78</v>
      </c>
      <c r="L1456" s="222">
        <v>2027.62</v>
      </c>
      <c r="M1456" s="222">
        <v>4254615.9800000004</v>
      </c>
      <c r="N1456" s="222">
        <v>4254615.9800000004</v>
      </c>
      <c r="O1456" s="222">
        <v>0</v>
      </c>
      <c r="P1456" s="222">
        <v>0</v>
      </c>
      <c r="Q1456" s="222">
        <v>0</v>
      </c>
      <c r="R1456" s="372">
        <v>45292</v>
      </c>
      <c r="S1456" s="372">
        <v>45657</v>
      </c>
      <c r="U1456" s="373"/>
    </row>
    <row r="1457" spans="1:21" ht="20.25" x14ac:dyDescent="0.3">
      <c r="A1457" s="230">
        <v>151</v>
      </c>
      <c r="B1457" s="233" t="s">
        <v>285</v>
      </c>
      <c r="C1457" s="230">
        <v>31648</v>
      </c>
      <c r="D1457" s="230" t="s">
        <v>1896</v>
      </c>
      <c r="E1457" s="230">
        <v>1975</v>
      </c>
      <c r="F1457" s="230" t="s">
        <v>2122</v>
      </c>
      <c r="G1457" s="371" t="s">
        <v>2088</v>
      </c>
      <c r="H1457" s="230">
        <v>9</v>
      </c>
      <c r="I1457" s="230">
        <v>4</v>
      </c>
      <c r="J1457" s="230" t="s">
        <v>2122</v>
      </c>
      <c r="K1457" s="222">
        <v>12447.7</v>
      </c>
      <c r="L1457" s="222">
        <v>7990.0660000000007</v>
      </c>
      <c r="M1457" s="222">
        <v>14052161.119999999</v>
      </c>
      <c r="N1457" s="222">
        <v>14052161.119999999</v>
      </c>
      <c r="O1457" s="222">
        <v>0</v>
      </c>
      <c r="P1457" s="222">
        <v>0</v>
      </c>
      <c r="Q1457" s="222">
        <v>0</v>
      </c>
      <c r="R1457" s="372">
        <v>45292</v>
      </c>
      <c r="S1457" s="372">
        <v>45657</v>
      </c>
      <c r="U1457" s="373"/>
    </row>
    <row r="1458" spans="1:21" ht="20.25" x14ac:dyDescent="0.3">
      <c r="A1458" s="230">
        <v>152</v>
      </c>
      <c r="B1458" s="233" t="s">
        <v>1567</v>
      </c>
      <c r="C1458" s="230">
        <v>31762</v>
      </c>
      <c r="D1458" s="230" t="s">
        <v>1896</v>
      </c>
      <c r="E1458" s="230">
        <v>1965</v>
      </c>
      <c r="F1458" s="230" t="s">
        <v>2122</v>
      </c>
      <c r="G1458" s="371" t="s">
        <v>2089</v>
      </c>
      <c r="H1458" s="230">
        <v>5</v>
      </c>
      <c r="I1458" s="230">
        <v>3</v>
      </c>
      <c r="J1458" s="230" t="s">
        <v>2122</v>
      </c>
      <c r="K1458" s="222">
        <v>3394.5</v>
      </c>
      <c r="L1458" s="222">
        <v>2496.1999999999998</v>
      </c>
      <c r="M1458" s="222">
        <v>6813109.3300000001</v>
      </c>
      <c r="N1458" s="222">
        <v>6813109.3300000001</v>
      </c>
      <c r="O1458" s="222">
        <v>0</v>
      </c>
      <c r="P1458" s="222">
        <v>0</v>
      </c>
      <c r="Q1458" s="222">
        <v>0</v>
      </c>
      <c r="R1458" s="372">
        <v>45292</v>
      </c>
      <c r="S1458" s="372">
        <v>45657</v>
      </c>
      <c r="U1458" s="373"/>
    </row>
    <row r="1459" spans="1:21" ht="20.25" x14ac:dyDescent="0.3">
      <c r="A1459" s="230">
        <v>153</v>
      </c>
      <c r="B1459" s="233" t="s">
        <v>1568</v>
      </c>
      <c r="C1459" s="230">
        <v>31763</v>
      </c>
      <c r="D1459" s="230" t="s">
        <v>1896</v>
      </c>
      <c r="E1459" s="230">
        <v>1962</v>
      </c>
      <c r="F1459" s="230" t="s">
        <v>2122</v>
      </c>
      <c r="G1459" s="371" t="s">
        <v>2089</v>
      </c>
      <c r="H1459" s="230">
        <v>5</v>
      </c>
      <c r="I1459" s="230">
        <v>3</v>
      </c>
      <c r="J1459" s="230" t="s">
        <v>2122</v>
      </c>
      <c r="K1459" s="222">
        <v>3397.4</v>
      </c>
      <c r="L1459" s="222">
        <v>2173.8000000000002</v>
      </c>
      <c r="M1459" s="222">
        <v>4558186.5599999996</v>
      </c>
      <c r="N1459" s="222">
        <v>4558186.5599999996</v>
      </c>
      <c r="O1459" s="222">
        <v>0</v>
      </c>
      <c r="P1459" s="222">
        <v>0</v>
      </c>
      <c r="Q1459" s="222">
        <v>0</v>
      </c>
      <c r="R1459" s="372">
        <v>45292</v>
      </c>
      <c r="S1459" s="372">
        <v>45657</v>
      </c>
      <c r="U1459" s="373"/>
    </row>
    <row r="1460" spans="1:21" ht="20.25" x14ac:dyDescent="0.3">
      <c r="A1460" s="230">
        <v>154</v>
      </c>
      <c r="B1460" s="233" t="s">
        <v>1569</v>
      </c>
      <c r="C1460" s="230">
        <v>31564</v>
      </c>
      <c r="D1460" s="230" t="s">
        <v>1896</v>
      </c>
      <c r="E1460" s="230">
        <v>1964</v>
      </c>
      <c r="F1460" s="230" t="s">
        <v>2122</v>
      </c>
      <c r="G1460" s="371" t="s">
        <v>2089</v>
      </c>
      <c r="H1460" s="230">
        <v>5</v>
      </c>
      <c r="I1460" s="230">
        <v>2</v>
      </c>
      <c r="J1460" s="230" t="s">
        <v>2122</v>
      </c>
      <c r="K1460" s="222">
        <v>2090.1999999999998</v>
      </c>
      <c r="L1460" s="222">
        <v>1278.22</v>
      </c>
      <c r="M1460" s="222">
        <v>3473819.9100000006</v>
      </c>
      <c r="N1460" s="222">
        <v>3473819.9100000006</v>
      </c>
      <c r="O1460" s="222">
        <v>0</v>
      </c>
      <c r="P1460" s="222">
        <v>0</v>
      </c>
      <c r="Q1460" s="222">
        <v>0</v>
      </c>
      <c r="R1460" s="372">
        <v>45292</v>
      </c>
      <c r="S1460" s="372">
        <v>45657</v>
      </c>
      <c r="U1460" s="373"/>
    </row>
    <row r="1461" spans="1:21" ht="20.25" x14ac:dyDescent="0.3">
      <c r="A1461" s="230">
        <v>155</v>
      </c>
      <c r="B1461" s="233" t="s">
        <v>209</v>
      </c>
      <c r="C1461" s="230">
        <v>31084</v>
      </c>
      <c r="D1461" s="230" t="s">
        <v>1896</v>
      </c>
      <c r="E1461" s="230">
        <v>1979</v>
      </c>
      <c r="F1461" s="230" t="s">
        <v>2122</v>
      </c>
      <c r="G1461" s="371" t="s">
        <v>2089</v>
      </c>
      <c r="H1461" s="230">
        <v>9</v>
      </c>
      <c r="I1461" s="230">
        <v>1</v>
      </c>
      <c r="J1461" s="230" t="s">
        <v>2122</v>
      </c>
      <c r="K1461" s="222">
        <v>2798.9</v>
      </c>
      <c r="L1461" s="222">
        <v>1705.6</v>
      </c>
      <c r="M1461" s="222">
        <v>2917405.8900000006</v>
      </c>
      <c r="N1461" s="222">
        <v>2917405.8900000006</v>
      </c>
      <c r="O1461" s="222">
        <v>0</v>
      </c>
      <c r="P1461" s="222">
        <v>0</v>
      </c>
      <c r="Q1461" s="222">
        <v>0</v>
      </c>
      <c r="R1461" s="372">
        <v>45292</v>
      </c>
      <c r="S1461" s="372">
        <v>45657</v>
      </c>
      <c r="U1461" s="373"/>
    </row>
    <row r="1462" spans="1:21" ht="20.25" x14ac:dyDescent="0.3">
      <c r="A1462" s="230">
        <v>156</v>
      </c>
      <c r="B1462" s="233" t="s">
        <v>214</v>
      </c>
      <c r="C1462" s="230">
        <v>31174</v>
      </c>
      <c r="D1462" s="230" t="s">
        <v>1896</v>
      </c>
      <c r="E1462" s="230">
        <v>1963</v>
      </c>
      <c r="F1462" s="230" t="s">
        <v>2122</v>
      </c>
      <c r="G1462" s="371" t="s">
        <v>2095</v>
      </c>
      <c r="H1462" s="230">
        <v>5</v>
      </c>
      <c r="I1462" s="230">
        <v>3</v>
      </c>
      <c r="J1462" s="230" t="s">
        <v>2122</v>
      </c>
      <c r="K1462" s="222">
        <v>3483.5</v>
      </c>
      <c r="L1462" s="222">
        <v>2631.9</v>
      </c>
      <c r="M1462" s="222">
        <v>3512155.8699999996</v>
      </c>
      <c r="N1462" s="222">
        <v>3512155.8699999996</v>
      </c>
      <c r="O1462" s="222">
        <v>0</v>
      </c>
      <c r="P1462" s="222">
        <v>0</v>
      </c>
      <c r="Q1462" s="222">
        <v>0</v>
      </c>
      <c r="R1462" s="372">
        <v>45292</v>
      </c>
      <c r="S1462" s="372">
        <v>45657</v>
      </c>
      <c r="U1462" s="373"/>
    </row>
    <row r="1463" spans="1:21" ht="20.25" x14ac:dyDescent="0.3">
      <c r="A1463" s="230">
        <v>157</v>
      </c>
      <c r="B1463" s="233" t="s">
        <v>220</v>
      </c>
      <c r="C1463" s="230">
        <v>31226</v>
      </c>
      <c r="D1463" s="230" t="s">
        <v>1896</v>
      </c>
      <c r="E1463" s="230">
        <v>1963</v>
      </c>
      <c r="F1463" s="230" t="s">
        <v>2122</v>
      </c>
      <c r="G1463" s="371" t="s">
        <v>2095</v>
      </c>
      <c r="H1463" s="230">
        <v>5</v>
      </c>
      <c r="I1463" s="230">
        <v>3</v>
      </c>
      <c r="J1463" s="230" t="s">
        <v>2122</v>
      </c>
      <c r="K1463" s="222">
        <v>3449.8</v>
      </c>
      <c r="L1463" s="222">
        <v>2548.6999999999998</v>
      </c>
      <c r="M1463" s="222">
        <v>3530466.79</v>
      </c>
      <c r="N1463" s="222">
        <v>3530466.79</v>
      </c>
      <c r="O1463" s="222">
        <v>0</v>
      </c>
      <c r="P1463" s="222">
        <v>0</v>
      </c>
      <c r="Q1463" s="222">
        <v>0</v>
      </c>
      <c r="R1463" s="372">
        <v>45292</v>
      </c>
      <c r="S1463" s="372">
        <v>45657</v>
      </c>
      <c r="U1463" s="373"/>
    </row>
    <row r="1464" spans="1:21" ht="20.25" x14ac:dyDescent="0.3">
      <c r="A1464" s="230">
        <v>158</v>
      </c>
      <c r="B1464" s="233" t="s">
        <v>286</v>
      </c>
      <c r="C1464" s="230">
        <v>31651</v>
      </c>
      <c r="D1464" s="230" t="s">
        <v>1896</v>
      </c>
      <c r="E1464" s="230">
        <v>1975</v>
      </c>
      <c r="F1464" s="230" t="s">
        <v>2122</v>
      </c>
      <c r="G1464" s="371" t="s">
        <v>2089</v>
      </c>
      <c r="H1464" s="230">
        <v>9</v>
      </c>
      <c r="I1464" s="230">
        <v>1</v>
      </c>
      <c r="J1464" s="230" t="s">
        <v>2122</v>
      </c>
      <c r="K1464" s="222">
        <v>2885.9</v>
      </c>
      <c r="L1464" s="222">
        <v>2116.1999999999998</v>
      </c>
      <c r="M1464" s="222">
        <v>3373393.5599999996</v>
      </c>
      <c r="N1464" s="222">
        <v>3373393.5599999996</v>
      </c>
      <c r="O1464" s="222">
        <v>0</v>
      </c>
      <c r="P1464" s="222">
        <v>0</v>
      </c>
      <c r="Q1464" s="222">
        <v>0</v>
      </c>
      <c r="R1464" s="372">
        <v>45292</v>
      </c>
      <c r="S1464" s="372">
        <v>45657</v>
      </c>
      <c r="U1464" s="373"/>
    </row>
    <row r="1465" spans="1:21" ht="20.25" x14ac:dyDescent="0.3">
      <c r="A1465" s="230">
        <v>159</v>
      </c>
      <c r="B1465" s="233" t="s">
        <v>298</v>
      </c>
      <c r="C1465" s="230">
        <v>31766</v>
      </c>
      <c r="D1465" s="230" t="s">
        <v>1896</v>
      </c>
      <c r="E1465" s="230">
        <v>1964</v>
      </c>
      <c r="F1465" s="230" t="s">
        <v>2122</v>
      </c>
      <c r="G1465" s="371" t="s">
        <v>2089</v>
      </c>
      <c r="H1465" s="230">
        <v>4</v>
      </c>
      <c r="I1465" s="230">
        <v>3</v>
      </c>
      <c r="J1465" s="230" t="s">
        <v>2122</v>
      </c>
      <c r="K1465" s="222">
        <v>2533.48</v>
      </c>
      <c r="L1465" s="222">
        <v>1260.3399999999999</v>
      </c>
      <c r="M1465" s="222">
        <v>2706055.6999999997</v>
      </c>
      <c r="N1465" s="222">
        <v>2706055.6999999997</v>
      </c>
      <c r="O1465" s="222">
        <v>0</v>
      </c>
      <c r="P1465" s="222">
        <v>0</v>
      </c>
      <c r="Q1465" s="222">
        <v>0</v>
      </c>
      <c r="R1465" s="372">
        <v>45292</v>
      </c>
      <c r="S1465" s="372">
        <v>45657</v>
      </c>
      <c r="U1465" s="373"/>
    </row>
    <row r="1466" spans="1:21" ht="20.25" x14ac:dyDescent="0.3">
      <c r="A1466" s="230">
        <v>160</v>
      </c>
      <c r="B1466" s="233" t="s">
        <v>328</v>
      </c>
      <c r="C1466" s="230">
        <v>32109</v>
      </c>
      <c r="D1466" s="230" t="s">
        <v>1896</v>
      </c>
      <c r="E1466" s="230">
        <v>1966</v>
      </c>
      <c r="F1466" s="230" t="s">
        <v>2122</v>
      </c>
      <c r="G1466" s="371" t="s">
        <v>2089</v>
      </c>
      <c r="H1466" s="230">
        <v>9</v>
      </c>
      <c r="I1466" s="230">
        <v>1</v>
      </c>
      <c r="J1466" s="230" t="s">
        <v>2122</v>
      </c>
      <c r="K1466" s="222">
        <v>6427.8</v>
      </c>
      <c r="L1466" s="222">
        <v>3320.1</v>
      </c>
      <c r="M1466" s="222">
        <v>4242459.3099999996</v>
      </c>
      <c r="N1466" s="222">
        <v>4242459.3099999996</v>
      </c>
      <c r="O1466" s="222">
        <v>0</v>
      </c>
      <c r="P1466" s="222">
        <v>0</v>
      </c>
      <c r="Q1466" s="222">
        <v>0</v>
      </c>
      <c r="R1466" s="372">
        <v>45292</v>
      </c>
      <c r="S1466" s="372">
        <v>45657</v>
      </c>
      <c r="U1466" s="373"/>
    </row>
    <row r="1467" spans="1:21" ht="20.25" x14ac:dyDescent="0.3">
      <c r="A1467" s="230">
        <v>161</v>
      </c>
      <c r="B1467" s="233" t="s">
        <v>291</v>
      </c>
      <c r="C1467" s="230">
        <v>31707</v>
      </c>
      <c r="D1467" s="230" t="s">
        <v>1896</v>
      </c>
      <c r="E1467" s="230">
        <v>1964</v>
      </c>
      <c r="F1467" s="230" t="s">
        <v>2122</v>
      </c>
      <c r="G1467" s="371" t="s">
        <v>2088</v>
      </c>
      <c r="H1467" s="230">
        <v>5</v>
      </c>
      <c r="I1467" s="230">
        <v>4</v>
      </c>
      <c r="J1467" s="230" t="s">
        <v>2122</v>
      </c>
      <c r="K1467" s="222">
        <v>4516.3</v>
      </c>
      <c r="L1467" s="222">
        <v>3561.5</v>
      </c>
      <c r="M1467" s="222">
        <v>4508786.84</v>
      </c>
      <c r="N1467" s="222">
        <v>4508786.84</v>
      </c>
      <c r="O1467" s="222">
        <v>0</v>
      </c>
      <c r="P1467" s="222">
        <v>0</v>
      </c>
      <c r="Q1467" s="222">
        <v>0</v>
      </c>
      <c r="R1467" s="372">
        <v>45292</v>
      </c>
      <c r="S1467" s="372">
        <v>45657</v>
      </c>
      <c r="U1467" s="373"/>
    </row>
    <row r="1468" spans="1:21" ht="20.25" x14ac:dyDescent="0.3">
      <c r="A1468" s="230">
        <v>162</v>
      </c>
      <c r="B1468" s="233" t="s">
        <v>268</v>
      </c>
      <c r="C1468" s="230">
        <v>31571</v>
      </c>
      <c r="D1468" s="230" t="s">
        <v>1896</v>
      </c>
      <c r="E1468" s="230">
        <v>1965</v>
      </c>
      <c r="F1468" s="230" t="s">
        <v>2122</v>
      </c>
      <c r="G1468" s="371" t="s">
        <v>2088</v>
      </c>
      <c r="H1468" s="230">
        <v>5</v>
      </c>
      <c r="I1468" s="230">
        <v>4</v>
      </c>
      <c r="J1468" s="230" t="s">
        <v>2122</v>
      </c>
      <c r="K1468" s="222">
        <v>4568.5</v>
      </c>
      <c r="L1468" s="222">
        <v>3567.9</v>
      </c>
      <c r="M1468" s="222">
        <v>1374811.67</v>
      </c>
      <c r="N1468" s="222">
        <v>1374811.67</v>
      </c>
      <c r="O1468" s="222">
        <v>0</v>
      </c>
      <c r="P1468" s="222">
        <v>0</v>
      </c>
      <c r="Q1468" s="222">
        <v>0</v>
      </c>
      <c r="R1468" s="372">
        <v>45292</v>
      </c>
      <c r="S1468" s="372">
        <v>45657</v>
      </c>
      <c r="U1468" s="373"/>
    </row>
    <row r="1469" spans="1:21" ht="20.25" x14ac:dyDescent="0.3">
      <c r="A1469" s="230">
        <v>163</v>
      </c>
      <c r="B1469" s="233" t="s">
        <v>270</v>
      </c>
      <c r="C1469" s="230">
        <v>31576</v>
      </c>
      <c r="D1469" s="230" t="s">
        <v>1896</v>
      </c>
      <c r="E1469" s="230">
        <v>1965</v>
      </c>
      <c r="F1469" s="230" t="s">
        <v>2122</v>
      </c>
      <c r="G1469" s="371" t="s">
        <v>2088</v>
      </c>
      <c r="H1469" s="230">
        <v>5</v>
      </c>
      <c r="I1469" s="230">
        <v>4</v>
      </c>
      <c r="J1469" s="230" t="s">
        <v>2122</v>
      </c>
      <c r="K1469" s="222">
        <v>4657.7</v>
      </c>
      <c r="L1469" s="222">
        <v>3569.9</v>
      </c>
      <c r="M1469" s="222">
        <v>1402347.03</v>
      </c>
      <c r="N1469" s="222">
        <v>1402347.03</v>
      </c>
      <c r="O1469" s="222">
        <v>0</v>
      </c>
      <c r="P1469" s="222">
        <v>0</v>
      </c>
      <c r="Q1469" s="222">
        <v>0</v>
      </c>
      <c r="R1469" s="372">
        <v>45292</v>
      </c>
      <c r="S1469" s="372">
        <v>45657</v>
      </c>
      <c r="U1469" s="373"/>
    </row>
    <row r="1470" spans="1:21" ht="20.25" x14ac:dyDescent="0.3">
      <c r="A1470" s="230">
        <v>164</v>
      </c>
      <c r="B1470" s="233" t="s">
        <v>271</v>
      </c>
      <c r="C1470" s="230">
        <v>31577</v>
      </c>
      <c r="D1470" s="230" t="s">
        <v>1896</v>
      </c>
      <c r="E1470" s="230">
        <v>1965</v>
      </c>
      <c r="F1470" s="230" t="s">
        <v>2122</v>
      </c>
      <c r="G1470" s="371" t="s">
        <v>2088</v>
      </c>
      <c r="H1470" s="230">
        <v>5</v>
      </c>
      <c r="I1470" s="230">
        <v>4</v>
      </c>
      <c r="J1470" s="230" t="s">
        <v>2122</v>
      </c>
      <c r="K1470" s="222">
        <v>4590.2</v>
      </c>
      <c r="L1470" s="222">
        <v>3575.6</v>
      </c>
      <c r="M1470" s="222">
        <v>1400800.9700000002</v>
      </c>
      <c r="N1470" s="222">
        <v>1400800.9700000002</v>
      </c>
      <c r="O1470" s="222">
        <v>0</v>
      </c>
      <c r="P1470" s="222">
        <v>0</v>
      </c>
      <c r="Q1470" s="222">
        <v>0</v>
      </c>
      <c r="R1470" s="372">
        <v>45292</v>
      </c>
      <c r="S1470" s="372">
        <v>45657</v>
      </c>
      <c r="U1470" s="373"/>
    </row>
    <row r="1471" spans="1:21" ht="20.25" x14ac:dyDescent="0.3">
      <c r="A1471" s="230">
        <v>165</v>
      </c>
      <c r="B1471" s="233" t="s">
        <v>272</v>
      </c>
      <c r="C1471" s="230">
        <v>31578</v>
      </c>
      <c r="D1471" s="230" t="s">
        <v>1896</v>
      </c>
      <c r="E1471" s="230">
        <v>1965</v>
      </c>
      <c r="F1471" s="230" t="s">
        <v>2122</v>
      </c>
      <c r="G1471" s="371" t="s">
        <v>2088</v>
      </c>
      <c r="H1471" s="230">
        <v>5</v>
      </c>
      <c r="I1471" s="230">
        <v>4</v>
      </c>
      <c r="J1471" s="230" t="s">
        <v>2122</v>
      </c>
      <c r="K1471" s="222">
        <v>4509.5</v>
      </c>
      <c r="L1471" s="222">
        <v>3553.1</v>
      </c>
      <c r="M1471" s="222">
        <v>1331988.04</v>
      </c>
      <c r="N1471" s="222">
        <v>1331988.04</v>
      </c>
      <c r="O1471" s="222">
        <v>0</v>
      </c>
      <c r="P1471" s="222">
        <v>0</v>
      </c>
      <c r="Q1471" s="222">
        <v>0</v>
      </c>
      <c r="R1471" s="372">
        <v>45292</v>
      </c>
      <c r="S1471" s="372">
        <v>45657</v>
      </c>
      <c r="U1471" s="373"/>
    </row>
    <row r="1472" spans="1:21" ht="20.25" x14ac:dyDescent="0.3">
      <c r="A1472" s="230">
        <v>166</v>
      </c>
      <c r="B1472" s="233" t="s">
        <v>2906</v>
      </c>
      <c r="C1472" s="230">
        <v>31826</v>
      </c>
      <c r="D1472" s="230" t="s">
        <v>1896</v>
      </c>
      <c r="E1472" s="230">
        <v>1974</v>
      </c>
      <c r="F1472" s="230">
        <v>2016</v>
      </c>
      <c r="G1472" s="371" t="s">
        <v>2120</v>
      </c>
      <c r="H1472" s="230">
        <v>9</v>
      </c>
      <c r="I1472" s="230">
        <v>5</v>
      </c>
      <c r="J1472" s="230" t="s">
        <v>2122</v>
      </c>
      <c r="K1472" s="222">
        <v>9462.6</v>
      </c>
      <c r="L1472" s="222">
        <v>9404</v>
      </c>
      <c r="M1472" s="222">
        <v>621311.82999999996</v>
      </c>
      <c r="N1472" s="222">
        <v>621311.82999999996</v>
      </c>
      <c r="O1472" s="222">
        <v>0</v>
      </c>
      <c r="P1472" s="222">
        <v>0</v>
      </c>
      <c r="Q1472" s="222">
        <v>0</v>
      </c>
      <c r="R1472" s="372">
        <v>45292</v>
      </c>
      <c r="S1472" s="372">
        <v>45657</v>
      </c>
      <c r="U1472" s="373"/>
    </row>
    <row r="1473" spans="1:21" ht="20.25" x14ac:dyDescent="0.3">
      <c r="A1473" s="230">
        <v>167</v>
      </c>
      <c r="B1473" s="233" t="s">
        <v>313</v>
      </c>
      <c r="C1473" s="230">
        <v>31824</v>
      </c>
      <c r="D1473" s="230" t="s">
        <v>1896</v>
      </c>
      <c r="E1473" s="230">
        <v>1965</v>
      </c>
      <c r="F1473" s="230" t="s">
        <v>2122</v>
      </c>
      <c r="G1473" s="371" t="s">
        <v>2088</v>
      </c>
      <c r="H1473" s="230">
        <v>5</v>
      </c>
      <c r="I1473" s="230">
        <v>4</v>
      </c>
      <c r="J1473" s="230" t="s">
        <v>2122</v>
      </c>
      <c r="K1473" s="222">
        <v>4585.5</v>
      </c>
      <c r="L1473" s="222">
        <v>3560.2</v>
      </c>
      <c r="M1473" s="222">
        <v>1405829.14</v>
      </c>
      <c r="N1473" s="222">
        <v>1405829.14</v>
      </c>
      <c r="O1473" s="222">
        <v>0</v>
      </c>
      <c r="P1473" s="222">
        <v>0</v>
      </c>
      <c r="Q1473" s="222">
        <v>0</v>
      </c>
      <c r="R1473" s="372">
        <v>45292</v>
      </c>
      <c r="S1473" s="372">
        <v>45657</v>
      </c>
      <c r="U1473" s="373"/>
    </row>
    <row r="1474" spans="1:21" ht="20.25" x14ac:dyDescent="0.3">
      <c r="A1474" s="230">
        <v>168</v>
      </c>
      <c r="B1474" s="233" t="s">
        <v>2263</v>
      </c>
      <c r="C1474" s="230">
        <v>31951</v>
      </c>
      <c r="D1474" s="230" t="s">
        <v>1896</v>
      </c>
      <c r="E1474" s="230">
        <v>1980</v>
      </c>
      <c r="F1474" s="230" t="s">
        <v>2122</v>
      </c>
      <c r="G1474" s="371" t="s">
        <v>2088</v>
      </c>
      <c r="H1474" s="230">
        <v>9</v>
      </c>
      <c r="I1474" s="230">
        <v>3</v>
      </c>
      <c r="J1474" s="230" t="s">
        <v>2122</v>
      </c>
      <c r="K1474" s="222">
        <v>9074.2000000000007</v>
      </c>
      <c r="L1474" s="222">
        <v>5890.4</v>
      </c>
      <c r="M1474" s="222">
        <v>5964812.46</v>
      </c>
      <c r="N1474" s="222">
        <v>5964812.46</v>
      </c>
      <c r="O1474" s="222">
        <v>0</v>
      </c>
      <c r="P1474" s="222">
        <v>0</v>
      </c>
      <c r="Q1474" s="222">
        <v>0</v>
      </c>
      <c r="R1474" s="372">
        <v>45292</v>
      </c>
      <c r="S1474" s="372">
        <v>45657</v>
      </c>
      <c r="U1474" s="373"/>
    </row>
    <row r="1475" spans="1:21" ht="20.25" x14ac:dyDescent="0.3">
      <c r="A1475" s="230">
        <v>169</v>
      </c>
      <c r="B1475" s="233" t="s">
        <v>2352</v>
      </c>
      <c r="C1475" s="230">
        <v>31795</v>
      </c>
      <c r="D1475" s="230" t="s">
        <v>1896</v>
      </c>
      <c r="E1475" s="230">
        <v>1964</v>
      </c>
      <c r="F1475" s="230" t="s">
        <v>2122</v>
      </c>
      <c r="G1475" s="371" t="s">
        <v>2089</v>
      </c>
      <c r="H1475" s="230">
        <v>5</v>
      </c>
      <c r="I1475" s="230">
        <v>4</v>
      </c>
      <c r="J1475" s="230" t="s">
        <v>2122</v>
      </c>
      <c r="K1475" s="222">
        <v>4251.8500000000004</v>
      </c>
      <c r="L1475" s="222">
        <v>3201.4</v>
      </c>
      <c r="M1475" s="222">
        <v>2516199.09</v>
      </c>
      <c r="N1475" s="222">
        <v>2516199.09</v>
      </c>
      <c r="O1475" s="222">
        <v>0</v>
      </c>
      <c r="P1475" s="222">
        <v>0</v>
      </c>
      <c r="Q1475" s="222">
        <v>0</v>
      </c>
      <c r="R1475" s="372">
        <v>45292</v>
      </c>
      <c r="S1475" s="372">
        <v>45657</v>
      </c>
      <c r="U1475" s="373"/>
    </row>
    <row r="1476" spans="1:21" ht="20.25" x14ac:dyDescent="0.3">
      <c r="A1476" s="230">
        <v>170</v>
      </c>
      <c r="B1476" s="233" t="s">
        <v>2623</v>
      </c>
      <c r="C1476" s="230">
        <v>31422</v>
      </c>
      <c r="D1476" s="230" t="s">
        <v>1896</v>
      </c>
      <c r="E1476" s="230">
        <v>1963</v>
      </c>
      <c r="F1476" s="230" t="s">
        <v>2122</v>
      </c>
      <c r="G1476" s="371" t="s">
        <v>2089</v>
      </c>
      <c r="H1476" s="230">
        <v>4</v>
      </c>
      <c r="I1476" s="230">
        <v>3</v>
      </c>
      <c r="J1476" s="230" t="s">
        <v>2122</v>
      </c>
      <c r="K1476" s="222">
        <v>2380.9699999999998</v>
      </c>
      <c r="L1476" s="222">
        <v>2035.2</v>
      </c>
      <c r="M1476" s="222">
        <v>4536772.6899999995</v>
      </c>
      <c r="N1476" s="222">
        <v>4536772.6899999995</v>
      </c>
      <c r="O1476" s="222">
        <v>0</v>
      </c>
      <c r="P1476" s="222">
        <v>0</v>
      </c>
      <c r="Q1476" s="222">
        <v>0</v>
      </c>
      <c r="R1476" s="372">
        <v>45292</v>
      </c>
      <c r="S1476" s="372">
        <v>45657</v>
      </c>
      <c r="U1476" s="373"/>
    </row>
    <row r="1477" spans="1:21" ht="20.25" x14ac:dyDescent="0.3">
      <c r="A1477" s="230">
        <v>171</v>
      </c>
      <c r="B1477" s="233" t="s">
        <v>2620</v>
      </c>
      <c r="C1477" s="230">
        <v>30596</v>
      </c>
      <c r="D1477" s="230" t="s">
        <v>1896</v>
      </c>
      <c r="E1477" s="230">
        <v>1989</v>
      </c>
      <c r="F1477" s="230" t="s">
        <v>2122</v>
      </c>
      <c r="G1477" s="371" t="s">
        <v>2088</v>
      </c>
      <c r="H1477" s="230">
        <v>9</v>
      </c>
      <c r="I1477" s="230">
        <v>1</v>
      </c>
      <c r="J1477" s="230" t="s">
        <v>2122</v>
      </c>
      <c r="K1477" s="222">
        <v>2624.6</v>
      </c>
      <c r="L1477" s="222">
        <v>2114.5</v>
      </c>
      <c r="M1477" s="222">
        <v>6061619.75</v>
      </c>
      <c r="N1477" s="222">
        <v>6061619.75</v>
      </c>
      <c r="O1477" s="222">
        <v>0</v>
      </c>
      <c r="P1477" s="222">
        <v>0</v>
      </c>
      <c r="Q1477" s="222">
        <v>0</v>
      </c>
      <c r="R1477" s="372">
        <v>45292</v>
      </c>
      <c r="S1477" s="372">
        <v>45657</v>
      </c>
      <c r="U1477" s="373"/>
    </row>
    <row r="1478" spans="1:21" ht="20.25" x14ac:dyDescent="0.3">
      <c r="A1478" s="230">
        <v>172</v>
      </c>
      <c r="B1478" s="233" t="s">
        <v>2621</v>
      </c>
      <c r="C1478" s="230">
        <v>30597</v>
      </c>
      <c r="D1478" s="230" t="s">
        <v>1896</v>
      </c>
      <c r="E1478" s="230">
        <v>1989</v>
      </c>
      <c r="F1478" s="230" t="s">
        <v>2122</v>
      </c>
      <c r="G1478" s="371" t="s">
        <v>2088</v>
      </c>
      <c r="H1478" s="230">
        <v>9</v>
      </c>
      <c r="I1478" s="230">
        <v>1</v>
      </c>
      <c r="J1478" s="230" t="s">
        <v>2122</v>
      </c>
      <c r="K1478" s="222">
        <v>2628</v>
      </c>
      <c r="L1478" s="222">
        <v>2117.9</v>
      </c>
      <c r="M1478" s="222">
        <v>6156393.8399999999</v>
      </c>
      <c r="N1478" s="222">
        <v>6156393.8399999999</v>
      </c>
      <c r="O1478" s="222">
        <v>0</v>
      </c>
      <c r="P1478" s="222">
        <v>0</v>
      </c>
      <c r="Q1478" s="222">
        <v>0</v>
      </c>
      <c r="R1478" s="372">
        <v>45292</v>
      </c>
      <c r="S1478" s="372">
        <v>45657</v>
      </c>
      <c r="U1478" s="373"/>
    </row>
    <row r="1479" spans="1:21" ht="20.25" x14ac:dyDescent="0.3">
      <c r="A1479" s="230">
        <v>173</v>
      </c>
      <c r="B1479" s="233" t="s">
        <v>2642</v>
      </c>
      <c r="C1479" s="230">
        <v>30866</v>
      </c>
      <c r="D1479" s="230" t="s">
        <v>1896</v>
      </c>
      <c r="E1479" s="230">
        <v>1979</v>
      </c>
      <c r="F1479" s="230" t="s">
        <v>2122</v>
      </c>
      <c r="G1479" s="371" t="s">
        <v>2088</v>
      </c>
      <c r="H1479" s="230">
        <v>9</v>
      </c>
      <c r="I1479" s="230">
        <v>4</v>
      </c>
      <c r="J1479" s="230" t="s">
        <v>2122</v>
      </c>
      <c r="K1479" s="222">
        <v>12288.3</v>
      </c>
      <c r="L1479" s="222">
        <v>8325.9</v>
      </c>
      <c r="M1479" s="222">
        <v>21418965.969999999</v>
      </c>
      <c r="N1479" s="222">
        <v>21418965.969999999</v>
      </c>
      <c r="O1479" s="222">
        <v>0</v>
      </c>
      <c r="P1479" s="222">
        <v>0</v>
      </c>
      <c r="Q1479" s="222">
        <v>0</v>
      </c>
      <c r="R1479" s="372">
        <v>45292</v>
      </c>
      <c r="S1479" s="372">
        <v>45657</v>
      </c>
      <c r="U1479" s="373"/>
    </row>
    <row r="1480" spans="1:21" ht="20.25" x14ac:dyDescent="0.3">
      <c r="A1480" s="230">
        <v>174</v>
      </c>
      <c r="B1480" s="233" t="s">
        <v>224</v>
      </c>
      <c r="C1480" s="230">
        <v>31237</v>
      </c>
      <c r="D1480" s="230" t="s">
        <v>1896</v>
      </c>
      <c r="E1480" s="230">
        <v>1964</v>
      </c>
      <c r="F1480" s="230" t="s">
        <v>2122</v>
      </c>
      <c r="G1480" s="371" t="s">
        <v>2088</v>
      </c>
      <c r="H1480" s="230">
        <v>5</v>
      </c>
      <c r="I1480" s="230">
        <v>4</v>
      </c>
      <c r="J1480" s="230" t="s">
        <v>2122</v>
      </c>
      <c r="K1480" s="222">
        <v>4773</v>
      </c>
      <c r="L1480" s="222">
        <v>3617.1</v>
      </c>
      <c r="M1480" s="222">
        <v>2175922.2400000002</v>
      </c>
      <c r="N1480" s="222">
        <v>2175922.2400000002</v>
      </c>
      <c r="O1480" s="222">
        <v>0</v>
      </c>
      <c r="P1480" s="222">
        <v>0</v>
      </c>
      <c r="Q1480" s="222">
        <v>0</v>
      </c>
      <c r="R1480" s="372">
        <v>45292</v>
      </c>
      <c r="S1480" s="372">
        <v>45657</v>
      </c>
      <c r="U1480" s="373"/>
    </row>
    <row r="1481" spans="1:21" ht="20.25" x14ac:dyDescent="0.3">
      <c r="A1481" s="230">
        <v>175</v>
      </c>
      <c r="B1481" s="233" t="s">
        <v>225</v>
      </c>
      <c r="C1481" s="230">
        <v>31239</v>
      </c>
      <c r="D1481" s="230" t="s">
        <v>1896</v>
      </c>
      <c r="E1481" s="230">
        <v>1964</v>
      </c>
      <c r="F1481" s="230" t="s">
        <v>2122</v>
      </c>
      <c r="G1481" s="371" t="s">
        <v>2088</v>
      </c>
      <c r="H1481" s="230">
        <v>5</v>
      </c>
      <c r="I1481" s="230">
        <v>4</v>
      </c>
      <c r="J1481" s="230" t="s">
        <v>2122</v>
      </c>
      <c r="K1481" s="222">
        <v>4754</v>
      </c>
      <c r="L1481" s="222">
        <v>3623.74</v>
      </c>
      <c r="M1481" s="222">
        <v>2149653.6600000006</v>
      </c>
      <c r="N1481" s="222">
        <v>2149653.6600000006</v>
      </c>
      <c r="O1481" s="222">
        <v>0</v>
      </c>
      <c r="P1481" s="222">
        <v>0</v>
      </c>
      <c r="Q1481" s="222">
        <v>0</v>
      </c>
      <c r="R1481" s="372">
        <v>45292</v>
      </c>
      <c r="S1481" s="372">
        <v>45657</v>
      </c>
      <c r="U1481" s="373"/>
    </row>
    <row r="1482" spans="1:21" ht="20.25" x14ac:dyDescent="0.3">
      <c r="A1482" s="230">
        <v>176</v>
      </c>
      <c r="B1482" s="233" t="s">
        <v>218</v>
      </c>
      <c r="C1482" s="230">
        <v>31220</v>
      </c>
      <c r="D1482" s="230" t="s">
        <v>1896</v>
      </c>
      <c r="E1482" s="230">
        <v>1965</v>
      </c>
      <c r="F1482" s="230" t="s">
        <v>2122</v>
      </c>
      <c r="G1482" s="371" t="s">
        <v>2089</v>
      </c>
      <c r="H1482" s="230">
        <v>5</v>
      </c>
      <c r="I1482" s="230">
        <v>4</v>
      </c>
      <c r="J1482" s="230" t="s">
        <v>2122</v>
      </c>
      <c r="K1482" s="222">
        <v>4375</v>
      </c>
      <c r="L1482" s="222">
        <v>3366.9</v>
      </c>
      <c r="M1482" s="222">
        <v>5680813.1400000006</v>
      </c>
      <c r="N1482" s="222">
        <v>5680813.1400000006</v>
      </c>
      <c r="O1482" s="222">
        <v>0</v>
      </c>
      <c r="P1482" s="222">
        <v>0</v>
      </c>
      <c r="Q1482" s="222">
        <v>0</v>
      </c>
      <c r="R1482" s="372">
        <v>45292</v>
      </c>
      <c r="S1482" s="372">
        <v>45657</v>
      </c>
      <c r="U1482" s="373"/>
    </row>
    <row r="1483" spans="1:21" ht="20.25" x14ac:dyDescent="0.3">
      <c r="A1483" s="230">
        <v>177</v>
      </c>
      <c r="B1483" s="233" t="s">
        <v>219</v>
      </c>
      <c r="C1483" s="230">
        <v>31225</v>
      </c>
      <c r="D1483" s="230" t="s">
        <v>1896</v>
      </c>
      <c r="E1483" s="230">
        <v>1965</v>
      </c>
      <c r="F1483" s="230" t="s">
        <v>2122</v>
      </c>
      <c r="G1483" s="371" t="s">
        <v>2088</v>
      </c>
      <c r="H1483" s="230">
        <v>5</v>
      </c>
      <c r="I1483" s="230">
        <v>3</v>
      </c>
      <c r="J1483" s="230" t="s">
        <v>2122</v>
      </c>
      <c r="K1483" s="222">
        <v>2966.3</v>
      </c>
      <c r="L1483" s="222">
        <v>2597</v>
      </c>
      <c r="M1483" s="222">
        <v>3026209.56</v>
      </c>
      <c r="N1483" s="222">
        <v>3026209.56</v>
      </c>
      <c r="O1483" s="222">
        <v>0</v>
      </c>
      <c r="P1483" s="222">
        <v>0</v>
      </c>
      <c r="Q1483" s="222">
        <v>0</v>
      </c>
      <c r="R1483" s="372">
        <v>45292</v>
      </c>
      <c r="S1483" s="372">
        <v>45657</v>
      </c>
      <c r="U1483" s="373"/>
    </row>
    <row r="1484" spans="1:21" ht="20.25" x14ac:dyDescent="0.3">
      <c r="A1484" s="230">
        <v>178</v>
      </c>
      <c r="B1484" s="233" t="s">
        <v>240</v>
      </c>
      <c r="C1484" s="230">
        <v>31441</v>
      </c>
      <c r="D1484" s="230" t="s">
        <v>1896</v>
      </c>
      <c r="E1484" s="230">
        <v>1964</v>
      </c>
      <c r="F1484" s="230" t="s">
        <v>2122</v>
      </c>
      <c r="G1484" s="371" t="s">
        <v>2089</v>
      </c>
      <c r="H1484" s="230">
        <v>5</v>
      </c>
      <c r="I1484" s="230">
        <v>4</v>
      </c>
      <c r="J1484" s="230" t="s">
        <v>2122</v>
      </c>
      <c r="K1484" s="222">
        <v>3432.59</v>
      </c>
      <c r="L1484" s="222">
        <v>3273</v>
      </c>
      <c r="M1484" s="222">
        <v>3141634.85</v>
      </c>
      <c r="N1484" s="222">
        <v>3141634.85</v>
      </c>
      <c r="O1484" s="222">
        <v>0</v>
      </c>
      <c r="P1484" s="222">
        <v>0</v>
      </c>
      <c r="Q1484" s="222">
        <v>0</v>
      </c>
      <c r="R1484" s="372">
        <v>45292</v>
      </c>
      <c r="S1484" s="372">
        <v>45657</v>
      </c>
      <c r="U1484" s="373"/>
    </row>
    <row r="1485" spans="1:21" ht="20.25" x14ac:dyDescent="0.3">
      <c r="A1485" s="230">
        <v>179</v>
      </c>
      <c r="B1485" s="233" t="s">
        <v>332</v>
      </c>
      <c r="C1485" s="230">
        <v>32146</v>
      </c>
      <c r="D1485" s="230" t="s">
        <v>1896</v>
      </c>
      <c r="E1485" s="230">
        <v>1965</v>
      </c>
      <c r="F1485" s="230" t="s">
        <v>2122</v>
      </c>
      <c r="G1485" s="371" t="s">
        <v>2088</v>
      </c>
      <c r="H1485" s="230">
        <v>5</v>
      </c>
      <c r="I1485" s="230">
        <v>4</v>
      </c>
      <c r="J1485" s="230" t="s">
        <v>2122</v>
      </c>
      <c r="K1485" s="222">
        <v>4595</v>
      </c>
      <c r="L1485" s="222">
        <v>3647.2</v>
      </c>
      <c r="M1485" s="222">
        <v>2077655.4700000004</v>
      </c>
      <c r="N1485" s="222">
        <v>2077655.4700000004</v>
      </c>
      <c r="O1485" s="222">
        <v>0</v>
      </c>
      <c r="P1485" s="222">
        <v>0</v>
      </c>
      <c r="Q1485" s="222">
        <v>0</v>
      </c>
      <c r="R1485" s="372">
        <v>45292</v>
      </c>
      <c r="S1485" s="372">
        <v>45657</v>
      </c>
      <c r="U1485" s="373"/>
    </row>
    <row r="1486" spans="1:21" ht="20.25" x14ac:dyDescent="0.3">
      <c r="A1486" s="230">
        <v>180</v>
      </c>
      <c r="B1486" s="233" t="s">
        <v>329</v>
      </c>
      <c r="C1486" s="230">
        <v>32110</v>
      </c>
      <c r="D1486" s="230" t="s">
        <v>1896</v>
      </c>
      <c r="E1486" s="230">
        <v>1963</v>
      </c>
      <c r="F1486" s="230" t="s">
        <v>2122</v>
      </c>
      <c r="G1486" s="371" t="s">
        <v>2089</v>
      </c>
      <c r="H1486" s="230">
        <v>4</v>
      </c>
      <c r="I1486" s="230">
        <v>2</v>
      </c>
      <c r="J1486" s="230" t="s">
        <v>2122</v>
      </c>
      <c r="K1486" s="222">
        <v>2406.02</v>
      </c>
      <c r="L1486" s="222">
        <v>2201.3000000000002</v>
      </c>
      <c r="M1486" s="222">
        <v>2605480.15</v>
      </c>
      <c r="N1486" s="222">
        <v>2605480.15</v>
      </c>
      <c r="O1486" s="222">
        <v>0</v>
      </c>
      <c r="P1486" s="222">
        <v>0</v>
      </c>
      <c r="Q1486" s="222">
        <v>0</v>
      </c>
      <c r="R1486" s="372">
        <v>45292</v>
      </c>
      <c r="S1486" s="372">
        <v>45657</v>
      </c>
      <c r="U1486" s="373"/>
    </row>
    <row r="1487" spans="1:21" ht="20.25" x14ac:dyDescent="0.3">
      <c r="A1487" s="230">
        <v>181</v>
      </c>
      <c r="B1487" s="233" t="s">
        <v>330</v>
      </c>
      <c r="C1487" s="230">
        <v>32111</v>
      </c>
      <c r="D1487" s="230" t="s">
        <v>1896</v>
      </c>
      <c r="E1487" s="230">
        <v>1963</v>
      </c>
      <c r="F1487" s="230" t="s">
        <v>2122</v>
      </c>
      <c r="G1487" s="371" t="s">
        <v>2089</v>
      </c>
      <c r="H1487" s="230">
        <v>4</v>
      </c>
      <c r="I1487" s="230">
        <v>3</v>
      </c>
      <c r="J1487" s="230" t="s">
        <v>2122</v>
      </c>
      <c r="K1487" s="222">
        <v>2534.77</v>
      </c>
      <c r="L1487" s="222">
        <v>2137.5</v>
      </c>
      <c r="M1487" s="222">
        <v>1075595.4000000001</v>
      </c>
      <c r="N1487" s="222">
        <v>1075595.4000000001</v>
      </c>
      <c r="O1487" s="222">
        <v>0</v>
      </c>
      <c r="P1487" s="222">
        <v>0</v>
      </c>
      <c r="Q1487" s="222">
        <v>0</v>
      </c>
      <c r="R1487" s="372">
        <v>45292</v>
      </c>
      <c r="S1487" s="372">
        <v>45657</v>
      </c>
      <c r="U1487" s="373"/>
    </row>
    <row r="1488" spans="1:21" ht="20.25" x14ac:dyDescent="0.3">
      <c r="A1488" s="230">
        <v>182</v>
      </c>
      <c r="B1488" s="233" t="s">
        <v>333</v>
      </c>
      <c r="C1488" s="230">
        <v>32147</v>
      </c>
      <c r="D1488" s="230" t="s">
        <v>1896</v>
      </c>
      <c r="E1488" s="230">
        <v>1965</v>
      </c>
      <c r="F1488" s="230" t="s">
        <v>2122</v>
      </c>
      <c r="G1488" s="371" t="s">
        <v>2088</v>
      </c>
      <c r="H1488" s="230">
        <v>5</v>
      </c>
      <c r="I1488" s="230">
        <v>4</v>
      </c>
      <c r="J1488" s="230" t="s">
        <v>2122</v>
      </c>
      <c r="K1488" s="222">
        <v>4575.6000000000004</v>
      </c>
      <c r="L1488" s="222">
        <v>3571.4</v>
      </c>
      <c r="M1488" s="222">
        <v>3635537.63</v>
      </c>
      <c r="N1488" s="222">
        <v>3635537.63</v>
      </c>
      <c r="O1488" s="222">
        <v>0</v>
      </c>
      <c r="P1488" s="222">
        <v>0</v>
      </c>
      <c r="Q1488" s="222">
        <v>0</v>
      </c>
      <c r="R1488" s="372">
        <v>45292</v>
      </c>
      <c r="S1488" s="372">
        <v>45657</v>
      </c>
      <c r="U1488" s="373"/>
    </row>
    <row r="1489" spans="1:21" ht="20.25" x14ac:dyDescent="0.3">
      <c r="A1489" s="230">
        <v>183</v>
      </c>
      <c r="B1489" s="233" t="s">
        <v>266</v>
      </c>
      <c r="C1489" s="230">
        <v>31566</v>
      </c>
      <c r="D1489" s="230" t="s">
        <v>1896</v>
      </c>
      <c r="E1489" s="230">
        <v>1964</v>
      </c>
      <c r="F1489" s="230" t="s">
        <v>2122</v>
      </c>
      <c r="G1489" s="371" t="s">
        <v>2089</v>
      </c>
      <c r="H1489" s="230">
        <v>5</v>
      </c>
      <c r="I1489" s="230">
        <v>2</v>
      </c>
      <c r="J1489" s="230" t="s">
        <v>2122</v>
      </c>
      <c r="K1489" s="222">
        <v>1982.26</v>
      </c>
      <c r="L1489" s="222">
        <v>1526.24</v>
      </c>
      <c r="M1489" s="222">
        <v>55360.75</v>
      </c>
      <c r="N1489" s="222">
        <v>55360.75</v>
      </c>
      <c r="O1489" s="222">
        <v>0</v>
      </c>
      <c r="P1489" s="222">
        <v>0</v>
      </c>
      <c r="Q1489" s="222">
        <v>0</v>
      </c>
      <c r="R1489" s="372">
        <v>45292</v>
      </c>
      <c r="S1489" s="372">
        <v>45657</v>
      </c>
      <c r="U1489" s="373"/>
    </row>
    <row r="1490" spans="1:21" ht="20.25" x14ac:dyDescent="0.3">
      <c r="A1490" s="230">
        <v>184</v>
      </c>
      <c r="B1490" s="233" t="s">
        <v>305</v>
      </c>
      <c r="C1490" s="230">
        <v>31791</v>
      </c>
      <c r="D1490" s="230" t="s">
        <v>1896</v>
      </c>
      <c r="E1490" s="230">
        <v>1961</v>
      </c>
      <c r="F1490" s="230" t="s">
        <v>2122</v>
      </c>
      <c r="G1490" s="371" t="s">
        <v>2089</v>
      </c>
      <c r="H1490" s="230">
        <v>5</v>
      </c>
      <c r="I1490" s="230">
        <v>4</v>
      </c>
      <c r="J1490" s="230" t="s">
        <v>2122</v>
      </c>
      <c r="K1490" s="222">
        <v>4125.7</v>
      </c>
      <c r="L1490" s="222">
        <v>3192.2</v>
      </c>
      <c r="M1490" s="222">
        <v>133920</v>
      </c>
      <c r="N1490" s="222">
        <v>133920</v>
      </c>
      <c r="O1490" s="222">
        <v>0</v>
      </c>
      <c r="P1490" s="222">
        <v>0</v>
      </c>
      <c r="Q1490" s="222">
        <v>0</v>
      </c>
      <c r="R1490" s="372">
        <v>45292</v>
      </c>
      <c r="S1490" s="372">
        <v>45657</v>
      </c>
      <c r="U1490" s="373"/>
    </row>
    <row r="1491" spans="1:21" ht="20.25" x14ac:dyDescent="0.3">
      <c r="A1491" s="230">
        <v>185</v>
      </c>
      <c r="B1491" s="233" t="s">
        <v>307</v>
      </c>
      <c r="C1491" s="230">
        <v>31797</v>
      </c>
      <c r="D1491" s="230" t="s">
        <v>1896</v>
      </c>
      <c r="E1491" s="230">
        <v>1964</v>
      </c>
      <c r="F1491" s="230" t="s">
        <v>2122</v>
      </c>
      <c r="G1491" s="371" t="s">
        <v>2089</v>
      </c>
      <c r="H1491" s="230">
        <v>5</v>
      </c>
      <c r="I1491" s="230">
        <v>2</v>
      </c>
      <c r="J1491" s="230" t="s">
        <v>2122</v>
      </c>
      <c r="K1491" s="222">
        <v>2074.86</v>
      </c>
      <c r="L1491" s="222">
        <v>1605.56</v>
      </c>
      <c r="M1491" s="222">
        <v>59663.59</v>
      </c>
      <c r="N1491" s="222">
        <v>59663.59</v>
      </c>
      <c r="O1491" s="222">
        <v>0</v>
      </c>
      <c r="P1491" s="222">
        <v>0</v>
      </c>
      <c r="Q1491" s="222">
        <v>0</v>
      </c>
      <c r="R1491" s="372">
        <v>45292</v>
      </c>
      <c r="S1491" s="372">
        <v>45657</v>
      </c>
      <c r="U1491" s="373"/>
    </row>
    <row r="1492" spans="1:21" ht="20.25" x14ac:dyDescent="0.3">
      <c r="A1492" s="230">
        <v>186</v>
      </c>
      <c r="B1492" s="233" t="s">
        <v>311</v>
      </c>
      <c r="C1492" s="230">
        <v>31804</v>
      </c>
      <c r="D1492" s="230" t="s">
        <v>1896</v>
      </c>
      <c r="E1492" s="230">
        <v>1963</v>
      </c>
      <c r="F1492" s="230" t="s">
        <v>2122</v>
      </c>
      <c r="G1492" s="371" t="s">
        <v>2089</v>
      </c>
      <c r="H1492" s="230">
        <v>5</v>
      </c>
      <c r="I1492" s="230">
        <v>4</v>
      </c>
      <c r="J1492" s="230" t="s">
        <v>2122</v>
      </c>
      <c r="K1492" s="222">
        <v>4051.2</v>
      </c>
      <c r="L1492" s="222">
        <v>3162.55</v>
      </c>
      <c r="M1492" s="222">
        <v>88915.07</v>
      </c>
      <c r="N1492" s="222">
        <v>88915.07</v>
      </c>
      <c r="O1492" s="222">
        <v>0</v>
      </c>
      <c r="P1492" s="222">
        <v>0</v>
      </c>
      <c r="Q1492" s="222">
        <v>0</v>
      </c>
      <c r="R1492" s="372">
        <v>45292</v>
      </c>
      <c r="S1492" s="372">
        <v>45657</v>
      </c>
      <c r="U1492" s="373"/>
    </row>
    <row r="1493" spans="1:21" ht="20.25" x14ac:dyDescent="0.3">
      <c r="A1493" s="230">
        <v>187</v>
      </c>
      <c r="B1493" s="233" t="s">
        <v>2353</v>
      </c>
      <c r="C1493" s="230">
        <v>31570</v>
      </c>
      <c r="D1493" s="230" t="s">
        <v>1896</v>
      </c>
      <c r="E1493" s="230">
        <v>1965</v>
      </c>
      <c r="F1493" s="230" t="s">
        <v>2122</v>
      </c>
      <c r="G1493" s="371" t="s">
        <v>2088</v>
      </c>
      <c r="H1493" s="230">
        <v>5</v>
      </c>
      <c r="I1493" s="230">
        <v>4</v>
      </c>
      <c r="J1493" s="230" t="s">
        <v>2122</v>
      </c>
      <c r="K1493" s="222">
        <v>4532.3999999999996</v>
      </c>
      <c r="L1493" s="222">
        <v>3571.3</v>
      </c>
      <c r="M1493" s="222">
        <v>142053.91</v>
      </c>
      <c r="N1493" s="222">
        <v>142053.91</v>
      </c>
      <c r="O1493" s="222">
        <v>0</v>
      </c>
      <c r="P1493" s="222">
        <v>0</v>
      </c>
      <c r="Q1493" s="222">
        <v>0</v>
      </c>
      <c r="R1493" s="372">
        <v>45292</v>
      </c>
      <c r="S1493" s="372">
        <v>45657</v>
      </c>
      <c r="U1493" s="373"/>
    </row>
    <row r="1494" spans="1:21" ht="20.25" x14ac:dyDescent="0.3">
      <c r="A1494" s="230">
        <v>188</v>
      </c>
      <c r="B1494" s="233" t="s">
        <v>2354</v>
      </c>
      <c r="C1494" s="230">
        <v>31573</v>
      </c>
      <c r="D1494" s="230" t="s">
        <v>1896</v>
      </c>
      <c r="E1494" s="230">
        <v>1965</v>
      </c>
      <c r="F1494" s="230" t="s">
        <v>2122</v>
      </c>
      <c r="G1494" s="371" t="s">
        <v>2088</v>
      </c>
      <c r="H1494" s="230">
        <v>5</v>
      </c>
      <c r="I1494" s="230">
        <v>4</v>
      </c>
      <c r="J1494" s="230" t="s">
        <v>2122</v>
      </c>
      <c r="K1494" s="222">
        <v>4576.8</v>
      </c>
      <c r="L1494" s="222">
        <v>3571.1</v>
      </c>
      <c r="M1494" s="222">
        <v>103947.59</v>
      </c>
      <c r="N1494" s="222">
        <v>103947.59</v>
      </c>
      <c r="O1494" s="222">
        <v>0</v>
      </c>
      <c r="P1494" s="222">
        <v>0</v>
      </c>
      <c r="Q1494" s="222">
        <v>0</v>
      </c>
      <c r="R1494" s="372">
        <v>45292</v>
      </c>
      <c r="S1494" s="372">
        <v>45657</v>
      </c>
      <c r="U1494" s="373"/>
    </row>
    <row r="1495" spans="1:21" ht="20.25" x14ac:dyDescent="0.3">
      <c r="A1495" s="230">
        <v>189</v>
      </c>
      <c r="B1495" s="233" t="s">
        <v>263</v>
      </c>
      <c r="C1495" s="230">
        <v>31561</v>
      </c>
      <c r="D1495" s="230" t="s">
        <v>1896</v>
      </c>
      <c r="E1495" s="230">
        <v>1964</v>
      </c>
      <c r="F1495" s="230" t="s">
        <v>2122</v>
      </c>
      <c r="G1495" s="371" t="s">
        <v>2089</v>
      </c>
      <c r="H1495" s="230">
        <v>5</v>
      </c>
      <c r="I1495" s="230">
        <v>2</v>
      </c>
      <c r="J1495" s="230" t="s">
        <v>2122</v>
      </c>
      <c r="K1495" s="222">
        <v>2059.5</v>
      </c>
      <c r="L1495" s="222">
        <v>1570.32</v>
      </c>
      <c r="M1495" s="222">
        <v>754072.15</v>
      </c>
      <c r="N1495" s="222">
        <v>754072.15</v>
      </c>
      <c r="O1495" s="222">
        <v>0</v>
      </c>
      <c r="P1495" s="222">
        <v>0</v>
      </c>
      <c r="Q1495" s="222">
        <v>0</v>
      </c>
      <c r="R1495" s="372">
        <v>45292</v>
      </c>
      <c r="S1495" s="372">
        <v>45657</v>
      </c>
      <c r="U1495" s="373"/>
    </row>
    <row r="1496" spans="1:21" ht="20.25" x14ac:dyDescent="0.3">
      <c r="A1496" s="230">
        <v>190</v>
      </c>
      <c r="B1496" s="233" t="s">
        <v>269</v>
      </c>
      <c r="C1496" s="230">
        <v>31551</v>
      </c>
      <c r="D1496" s="230" t="s">
        <v>1896</v>
      </c>
      <c r="E1496" s="230">
        <v>1963</v>
      </c>
      <c r="F1496" s="230" t="s">
        <v>2122</v>
      </c>
      <c r="G1496" s="371" t="s">
        <v>2088</v>
      </c>
      <c r="H1496" s="230">
        <v>5</v>
      </c>
      <c r="I1496" s="230">
        <v>4</v>
      </c>
      <c r="J1496" s="230" t="s">
        <v>2122</v>
      </c>
      <c r="K1496" s="222">
        <v>4570.3</v>
      </c>
      <c r="L1496" s="222">
        <v>3603.4</v>
      </c>
      <c r="M1496" s="222">
        <v>101733.41</v>
      </c>
      <c r="N1496" s="222">
        <v>101733.41</v>
      </c>
      <c r="O1496" s="222">
        <v>0</v>
      </c>
      <c r="P1496" s="222">
        <v>0</v>
      </c>
      <c r="Q1496" s="222">
        <v>0</v>
      </c>
      <c r="R1496" s="372">
        <v>45292</v>
      </c>
      <c r="S1496" s="372">
        <v>45657</v>
      </c>
      <c r="U1496" s="373"/>
    </row>
    <row r="1497" spans="1:21" ht="20.25" x14ac:dyDescent="0.3">
      <c r="A1497" s="230">
        <v>191</v>
      </c>
      <c r="B1497" s="233" t="s">
        <v>273</v>
      </c>
      <c r="C1497" s="230">
        <v>31552</v>
      </c>
      <c r="D1497" s="230" t="s">
        <v>1896</v>
      </c>
      <c r="E1497" s="230">
        <v>1963</v>
      </c>
      <c r="F1497" s="230" t="s">
        <v>2122</v>
      </c>
      <c r="G1497" s="371" t="s">
        <v>2088</v>
      </c>
      <c r="H1497" s="230">
        <v>5</v>
      </c>
      <c r="I1497" s="230">
        <v>4</v>
      </c>
      <c r="J1497" s="230" t="s">
        <v>2122</v>
      </c>
      <c r="K1497" s="222">
        <v>4626.22</v>
      </c>
      <c r="L1497" s="222">
        <v>3569.86</v>
      </c>
      <c r="M1497" s="222">
        <v>101733.41</v>
      </c>
      <c r="N1497" s="222">
        <v>101733.41</v>
      </c>
      <c r="O1497" s="222">
        <v>0</v>
      </c>
      <c r="P1497" s="222">
        <v>0</v>
      </c>
      <c r="Q1497" s="222">
        <v>0</v>
      </c>
      <c r="R1497" s="372">
        <v>45292</v>
      </c>
      <c r="S1497" s="372">
        <v>45657</v>
      </c>
      <c r="U1497" s="373"/>
    </row>
    <row r="1498" spans="1:21" ht="20.25" x14ac:dyDescent="0.3">
      <c r="A1498" s="230">
        <v>192</v>
      </c>
      <c r="B1498" s="233" t="s">
        <v>274</v>
      </c>
      <c r="C1498" s="230">
        <v>31555</v>
      </c>
      <c r="D1498" s="230" t="s">
        <v>1896</v>
      </c>
      <c r="E1498" s="230">
        <v>1964</v>
      </c>
      <c r="F1498" s="230" t="s">
        <v>2122</v>
      </c>
      <c r="G1498" s="371" t="s">
        <v>2088</v>
      </c>
      <c r="H1498" s="230">
        <v>5</v>
      </c>
      <c r="I1498" s="230">
        <v>4</v>
      </c>
      <c r="J1498" s="230" t="s">
        <v>2122</v>
      </c>
      <c r="K1498" s="222">
        <v>4566</v>
      </c>
      <c r="L1498" s="222">
        <v>3510.3</v>
      </c>
      <c r="M1498" s="222">
        <v>60519.31</v>
      </c>
      <c r="N1498" s="222">
        <v>60519.31</v>
      </c>
      <c r="O1498" s="222">
        <v>0</v>
      </c>
      <c r="P1498" s="222">
        <v>0</v>
      </c>
      <c r="Q1498" s="222">
        <v>0</v>
      </c>
      <c r="R1498" s="372">
        <v>45292</v>
      </c>
      <c r="S1498" s="372">
        <v>45657</v>
      </c>
      <c r="U1498" s="373"/>
    </row>
    <row r="1499" spans="1:21" ht="20.25" x14ac:dyDescent="0.3">
      <c r="A1499" s="230">
        <v>193</v>
      </c>
      <c r="B1499" s="233" t="s">
        <v>290</v>
      </c>
      <c r="C1499" s="230">
        <v>31706</v>
      </c>
      <c r="D1499" s="230" t="s">
        <v>1896</v>
      </c>
      <c r="E1499" s="230">
        <v>1963</v>
      </c>
      <c r="F1499" s="230" t="s">
        <v>2122</v>
      </c>
      <c r="G1499" s="371" t="s">
        <v>2088</v>
      </c>
      <c r="H1499" s="230">
        <v>5</v>
      </c>
      <c r="I1499" s="230">
        <v>4</v>
      </c>
      <c r="J1499" s="230" t="s">
        <v>2122</v>
      </c>
      <c r="K1499" s="222">
        <v>4418.3999999999996</v>
      </c>
      <c r="L1499" s="222">
        <v>3515.8</v>
      </c>
      <c r="M1499" s="222">
        <v>59558.69</v>
      </c>
      <c r="N1499" s="222">
        <v>59558.69</v>
      </c>
      <c r="O1499" s="222">
        <v>0</v>
      </c>
      <c r="P1499" s="222">
        <v>0</v>
      </c>
      <c r="Q1499" s="222">
        <v>0</v>
      </c>
      <c r="R1499" s="372">
        <v>45292</v>
      </c>
      <c r="S1499" s="372">
        <v>45657</v>
      </c>
      <c r="U1499" s="373"/>
    </row>
    <row r="1500" spans="1:21" ht="20.25" x14ac:dyDescent="0.3">
      <c r="A1500" s="230">
        <v>194</v>
      </c>
      <c r="B1500" s="233" t="s">
        <v>295</v>
      </c>
      <c r="C1500" s="230">
        <v>31744</v>
      </c>
      <c r="D1500" s="230" t="s">
        <v>1896</v>
      </c>
      <c r="E1500" s="230">
        <v>1963</v>
      </c>
      <c r="F1500" s="230" t="s">
        <v>2122</v>
      </c>
      <c r="G1500" s="371" t="s">
        <v>2088</v>
      </c>
      <c r="H1500" s="230">
        <v>5</v>
      </c>
      <c r="I1500" s="230">
        <v>4</v>
      </c>
      <c r="J1500" s="230" t="s">
        <v>2122</v>
      </c>
      <c r="K1500" s="222">
        <v>4535.45</v>
      </c>
      <c r="L1500" s="222">
        <v>3562.22</v>
      </c>
      <c r="M1500" s="222">
        <v>100118.59</v>
      </c>
      <c r="N1500" s="222">
        <v>100118.59</v>
      </c>
      <c r="O1500" s="222">
        <v>0</v>
      </c>
      <c r="P1500" s="222">
        <v>0</v>
      </c>
      <c r="Q1500" s="222">
        <v>0</v>
      </c>
      <c r="R1500" s="372">
        <v>45292</v>
      </c>
      <c r="S1500" s="372">
        <v>45657</v>
      </c>
      <c r="U1500" s="373"/>
    </row>
    <row r="1501" spans="1:21" ht="20.25" x14ac:dyDescent="0.3">
      <c r="A1501" s="230">
        <v>195</v>
      </c>
      <c r="B1501" s="233" t="s">
        <v>312</v>
      </c>
      <c r="C1501" s="230">
        <v>31783</v>
      </c>
      <c r="D1501" s="230" t="s">
        <v>1896</v>
      </c>
      <c r="E1501" s="230">
        <v>1963</v>
      </c>
      <c r="F1501" s="230" t="s">
        <v>2122</v>
      </c>
      <c r="G1501" s="371" t="s">
        <v>2088</v>
      </c>
      <c r="H1501" s="230">
        <v>5</v>
      </c>
      <c r="I1501" s="230">
        <v>4</v>
      </c>
      <c r="J1501" s="230" t="s">
        <v>2122</v>
      </c>
      <c r="K1501" s="222">
        <v>4568.6000000000004</v>
      </c>
      <c r="L1501" s="222">
        <v>3556.9</v>
      </c>
      <c r="M1501" s="222">
        <v>100118.59</v>
      </c>
      <c r="N1501" s="222">
        <v>100118.59</v>
      </c>
      <c r="O1501" s="222">
        <v>0</v>
      </c>
      <c r="P1501" s="222">
        <v>0</v>
      </c>
      <c r="Q1501" s="222">
        <v>0</v>
      </c>
      <c r="R1501" s="372">
        <v>45292</v>
      </c>
      <c r="S1501" s="372">
        <v>45657</v>
      </c>
      <c r="U1501" s="373"/>
    </row>
    <row r="1502" spans="1:21" ht="20.25" x14ac:dyDescent="0.3">
      <c r="A1502" s="230">
        <v>196</v>
      </c>
      <c r="B1502" s="233" t="s">
        <v>2264</v>
      </c>
      <c r="C1502" s="230">
        <v>31548</v>
      </c>
      <c r="D1502" s="230" t="s">
        <v>1896</v>
      </c>
      <c r="E1502" s="230">
        <v>1963</v>
      </c>
      <c r="F1502" s="230" t="s">
        <v>2122</v>
      </c>
      <c r="G1502" s="371" t="s">
        <v>2088</v>
      </c>
      <c r="H1502" s="230">
        <v>5</v>
      </c>
      <c r="I1502" s="230">
        <v>4</v>
      </c>
      <c r="J1502" s="230" t="s">
        <v>2122</v>
      </c>
      <c r="K1502" s="222">
        <v>4558.3</v>
      </c>
      <c r="L1502" s="222">
        <v>3524.9</v>
      </c>
      <c r="M1502" s="222">
        <v>60519.31</v>
      </c>
      <c r="N1502" s="222">
        <v>60519.31</v>
      </c>
      <c r="O1502" s="222">
        <v>0</v>
      </c>
      <c r="P1502" s="222">
        <v>0</v>
      </c>
      <c r="Q1502" s="222">
        <v>0</v>
      </c>
      <c r="R1502" s="372">
        <v>45292</v>
      </c>
      <c r="S1502" s="372">
        <v>45657</v>
      </c>
      <c r="U1502" s="373"/>
    </row>
    <row r="1503" spans="1:21" ht="20.25" x14ac:dyDescent="0.3">
      <c r="A1503" s="230">
        <v>197</v>
      </c>
      <c r="B1503" s="233" t="s">
        <v>210</v>
      </c>
      <c r="C1503" s="230">
        <v>31180</v>
      </c>
      <c r="D1503" s="230" t="s">
        <v>1896</v>
      </c>
      <c r="E1503" s="230">
        <v>1964</v>
      </c>
      <c r="F1503" s="230" t="s">
        <v>2122</v>
      </c>
      <c r="G1503" s="371" t="s">
        <v>2089</v>
      </c>
      <c r="H1503" s="230">
        <v>5</v>
      </c>
      <c r="I1503" s="230">
        <v>3</v>
      </c>
      <c r="J1503" s="230" t="s">
        <v>2122</v>
      </c>
      <c r="K1503" s="222">
        <v>3704.6</v>
      </c>
      <c r="L1503" s="222">
        <v>2885.9</v>
      </c>
      <c r="M1503" s="222">
        <v>7015948.7300000004</v>
      </c>
      <c r="N1503" s="222">
        <v>7015948.7300000004</v>
      </c>
      <c r="O1503" s="222">
        <v>0</v>
      </c>
      <c r="P1503" s="222">
        <v>0</v>
      </c>
      <c r="Q1503" s="222">
        <v>0</v>
      </c>
      <c r="R1503" s="372">
        <v>45292</v>
      </c>
      <c r="S1503" s="372">
        <v>45657</v>
      </c>
      <c r="U1503" s="373"/>
    </row>
    <row r="1504" spans="1:21" ht="20.25" x14ac:dyDescent="0.3">
      <c r="A1504" s="230">
        <v>198</v>
      </c>
      <c r="B1504" s="233" t="s">
        <v>2426</v>
      </c>
      <c r="C1504" s="230">
        <v>31469</v>
      </c>
      <c r="D1504" s="230" t="s">
        <v>1896</v>
      </c>
      <c r="E1504" s="230">
        <v>1965</v>
      </c>
      <c r="F1504" s="230" t="s">
        <v>2122</v>
      </c>
      <c r="G1504" s="371" t="s">
        <v>2095</v>
      </c>
      <c r="H1504" s="230">
        <v>5</v>
      </c>
      <c r="I1504" s="230">
        <v>4</v>
      </c>
      <c r="J1504" s="230" t="s">
        <v>2122</v>
      </c>
      <c r="K1504" s="222">
        <v>4732.8</v>
      </c>
      <c r="L1504" s="222">
        <v>3579.6</v>
      </c>
      <c r="M1504" s="222">
        <v>9749290.9400000013</v>
      </c>
      <c r="N1504" s="222">
        <v>9749290.9400000013</v>
      </c>
      <c r="O1504" s="222">
        <v>0</v>
      </c>
      <c r="P1504" s="222">
        <v>0</v>
      </c>
      <c r="Q1504" s="222">
        <v>0</v>
      </c>
      <c r="R1504" s="372">
        <v>45292</v>
      </c>
      <c r="S1504" s="372">
        <v>45657</v>
      </c>
      <c r="U1504" s="373"/>
    </row>
    <row r="1505" spans="1:21" ht="20.25" x14ac:dyDescent="0.25">
      <c r="A1505" s="230">
        <v>199</v>
      </c>
      <c r="B1505" s="233" t="s">
        <v>3601</v>
      </c>
      <c r="C1505" s="230">
        <v>31863</v>
      </c>
      <c r="D1505" s="230" t="s">
        <v>1896</v>
      </c>
      <c r="E1505" s="230">
        <v>1994</v>
      </c>
      <c r="F1505" s="230" t="s">
        <v>2122</v>
      </c>
      <c r="G1505" s="374" t="s">
        <v>2089</v>
      </c>
      <c r="H1505" s="230">
        <v>5</v>
      </c>
      <c r="I1505" s="230">
        <v>8</v>
      </c>
      <c r="J1505" s="230" t="s">
        <v>2122</v>
      </c>
      <c r="K1505" s="222">
        <v>7511</v>
      </c>
      <c r="L1505" s="222">
        <v>5718</v>
      </c>
      <c r="M1505" s="222">
        <v>80529.119999999995</v>
      </c>
      <c r="N1505" s="222">
        <v>80529.119999999995</v>
      </c>
      <c r="O1505" s="222">
        <v>0</v>
      </c>
      <c r="P1505" s="222">
        <v>0</v>
      </c>
      <c r="Q1505" s="222">
        <v>0</v>
      </c>
      <c r="R1505" s="372">
        <v>45292</v>
      </c>
      <c r="S1505" s="372">
        <v>45657</v>
      </c>
      <c r="U1505" s="373"/>
    </row>
    <row r="1506" spans="1:21" ht="20.25" x14ac:dyDescent="0.25">
      <c r="A1506" s="230">
        <v>200</v>
      </c>
      <c r="B1506" s="233" t="s">
        <v>3977</v>
      </c>
      <c r="C1506" s="230">
        <v>31575</v>
      </c>
      <c r="D1506" s="230" t="s">
        <v>1896</v>
      </c>
      <c r="E1506" s="230">
        <v>1978</v>
      </c>
      <c r="F1506" s="230" t="s">
        <v>2122</v>
      </c>
      <c r="G1506" s="374" t="s">
        <v>2120</v>
      </c>
      <c r="H1506" s="230">
        <v>9</v>
      </c>
      <c r="I1506" s="230">
        <v>2</v>
      </c>
      <c r="J1506" s="230" t="s">
        <v>2122</v>
      </c>
      <c r="K1506" s="222">
        <v>5608.7</v>
      </c>
      <c r="L1506" s="222">
        <v>4116.8</v>
      </c>
      <c r="M1506" s="222">
        <v>62816.04</v>
      </c>
      <c r="N1506" s="222">
        <v>62816.04</v>
      </c>
      <c r="O1506" s="222">
        <v>0</v>
      </c>
      <c r="P1506" s="222">
        <v>0</v>
      </c>
      <c r="Q1506" s="222">
        <v>0</v>
      </c>
      <c r="R1506" s="372">
        <v>45292</v>
      </c>
      <c r="S1506" s="372">
        <v>45657</v>
      </c>
      <c r="U1506" s="373"/>
    </row>
    <row r="1507" spans="1:21" ht="20.25" x14ac:dyDescent="0.25">
      <c r="A1507" s="230">
        <v>201</v>
      </c>
      <c r="B1507" s="233" t="s">
        <v>3978</v>
      </c>
      <c r="C1507" s="230">
        <v>31697</v>
      </c>
      <c r="D1507" s="230" t="s">
        <v>1896</v>
      </c>
      <c r="E1507" s="230">
        <v>1990</v>
      </c>
      <c r="F1507" s="230" t="s">
        <v>2122</v>
      </c>
      <c r="G1507" s="374" t="s">
        <v>2121</v>
      </c>
      <c r="H1507" s="230">
        <v>14</v>
      </c>
      <c r="I1507" s="230">
        <v>1</v>
      </c>
      <c r="J1507" s="230" t="s">
        <v>2122</v>
      </c>
      <c r="K1507" s="222">
        <v>5446.94</v>
      </c>
      <c r="L1507" s="222">
        <v>4291.8999999999996</v>
      </c>
      <c r="M1507" s="222">
        <v>65797.2</v>
      </c>
      <c r="N1507" s="222">
        <v>65797.2</v>
      </c>
      <c r="O1507" s="222">
        <v>0</v>
      </c>
      <c r="P1507" s="222">
        <v>0</v>
      </c>
      <c r="Q1507" s="222">
        <v>0</v>
      </c>
      <c r="R1507" s="372">
        <v>45292</v>
      </c>
      <c r="S1507" s="372">
        <v>45657</v>
      </c>
      <c r="U1507" s="373"/>
    </row>
    <row r="1508" spans="1:21" ht="20.25" x14ac:dyDescent="0.25">
      <c r="A1508" s="230">
        <v>202</v>
      </c>
      <c r="B1508" s="233" t="s">
        <v>3979</v>
      </c>
      <c r="C1508" s="230">
        <v>31872</v>
      </c>
      <c r="D1508" s="230" t="s">
        <v>1896</v>
      </c>
      <c r="E1508" s="230">
        <v>1980</v>
      </c>
      <c r="F1508" s="230" t="s">
        <v>2122</v>
      </c>
      <c r="G1508" s="374" t="s">
        <v>2121</v>
      </c>
      <c r="H1508" s="230">
        <v>9</v>
      </c>
      <c r="I1508" s="230">
        <v>4</v>
      </c>
      <c r="J1508" s="230" t="s">
        <v>2122</v>
      </c>
      <c r="K1508" s="222">
        <v>9379.5</v>
      </c>
      <c r="L1508" s="222">
        <v>7591.1</v>
      </c>
      <c r="M1508" s="222">
        <v>69272.28</v>
      </c>
      <c r="N1508" s="222">
        <v>69272.28</v>
      </c>
      <c r="O1508" s="222">
        <v>0</v>
      </c>
      <c r="P1508" s="222">
        <v>0</v>
      </c>
      <c r="Q1508" s="222">
        <v>0</v>
      </c>
      <c r="R1508" s="372">
        <v>45292</v>
      </c>
      <c r="S1508" s="372">
        <v>45657</v>
      </c>
      <c r="U1508" s="373"/>
    </row>
    <row r="1509" spans="1:21" ht="20.25" x14ac:dyDescent="0.25">
      <c r="A1509" s="230">
        <v>203</v>
      </c>
      <c r="B1509" s="233" t="s">
        <v>4263</v>
      </c>
      <c r="C1509" s="230">
        <v>30803</v>
      </c>
      <c r="D1509" s="230" t="s">
        <v>1897</v>
      </c>
      <c r="E1509" s="230">
        <v>1984</v>
      </c>
      <c r="F1509" s="230"/>
      <c r="G1509" s="374" t="s">
        <v>2120</v>
      </c>
      <c r="H1509" s="230">
        <v>5</v>
      </c>
      <c r="I1509" s="230">
        <v>1</v>
      </c>
      <c r="J1509" s="230" t="s">
        <v>2122</v>
      </c>
      <c r="K1509" s="222">
        <v>4865.8999999999996</v>
      </c>
      <c r="L1509" s="222">
        <v>4865.8999999999996</v>
      </c>
      <c r="M1509" s="222">
        <v>1962733.1700000002</v>
      </c>
      <c r="N1509" s="222">
        <v>1962733.1700000002</v>
      </c>
      <c r="O1509" s="222">
        <v>0</v>
      </c>
      <c r="P1509" s="222">
        <v>0</v>
      </c>
      <c r="Q1509" s="222">
        <v>0</v>
      </c>
      <c r="R1509" s="372">
        <v>45292</v>
      </c>
      <c r="S1509" s="372">
        <v>45657</v>
      </c>
      <c r="U1509" s="373"/>
    </row>
    <row r="1510" spans="1:21" ht="20.25" x14ac:dyDescent="0.25">
      <c r="A1510" s="230">
        <v>204</v>
      </c>
      <c r="B1510" s="233" t="s">
        <v>4264</v>
      </c>
      <c r="C1510" s="230">
        <v>30802</v>
      </c>
      <c r="D1510" s="230" t="s">
        <v>1897</v>
      </c>
      <c r="E1510" s="230">
        <v>1985</v>
      </c>
      <c r="F1510" s="230"/>
      <c r="G1510" s="374" t="s">
        <v>2120</v>
      </c>
      <c r="H1510" s="230">
        <v>5</v>
      </c>
      <c r="I1510" s="230">
        <v>1</v>
      </c>
      <c r="J1510" s="230"/>
      <c r="K1510" s="222">
        <v>4550.3999999999996</v>
      </c>
      <c r="L1510" s="222">
        <v>4550.3999999999996</v>
      </c>
      <c r="M1510" s="222">
        <v>1994903.1400000001</v>
      </c>
      <c r="N1510" s="222">
        <v>1994903.1400000001</v>
      </c>
      <c r="O1510" s="222">
        <v>0</v>
      </c>
      <c r="P1510" s="222">
        <v>0</v>
      </c>
      <c r="Q1510" s="222">
        <v>0</v>
      </c>
      <c r="R1510" s="372">
        <v>45292</v>
      </c>
      <c r="S1510" s="372">
        <v>45657</v>
      </c>
      <c r="U1510" s="373"/>
    </row>
    <row r="1511" spans="1:21" ht="20.25" x14ac:dyDescent="0.25">
      <c r="A1511" s="230">
        <v>205</v>
      </c>
      <c r="B1511" s="233" t="s">
        <v>4267</v>
      </c>
      <c r="C1511" s="230">
        <v>31741</v>
      </c>
      <c r="D1511" s="230" t="s">
        <v>1897</v>
      </c>
      <c r="E1511" s="230">
        <v>1976</v>
      </c>
      <c r="F1511" s="230"/>
      <c r="G1511" s="374" t="s">
        <v>2120</v>
      </c>
      <c r="H1511" s="230">
        <v>5</v>
      </c>
      <c r="I1511" s="230">
        <v>2</v>
      </c>
      <c r="J1511" s="230"/>
      <c r="K1511" s="222">
        <v>5452.3</v>
      </c>
      <c r="L1511" s="222">
        <v>5452.3</v>
      </c>
      <c r="M1511" s="222">
        <v>2014345.6700000002</v>
      </c>
      <c r="N1511" s="222">
        <v>2014345.6700000002</v>
      </c>
      <c r="O1511" s="222">
        <v>0</v>
      </c>
      <c r="P1511" s="222">
        <v>0</v>
      </c>
      <c r="Q1511" s="222">
        <v>0</v>
      </c>
      <c r="R1511" s="372">
        <v>45292</v>
      </c>
      <c r="S1511" s="372">
        <v>45657</v>
      </c>
      <c r="U1511" s="373"/>
    </row>
    <row r="1512" spans="1:21" ht="20.25" x14ac:dyDescent="0.25">
      <c r="A1512" s="230">
        <v>206</v>
      </c>
      <c r="B1512" s="233" t="s">
        <v>4266</v>
      </c>
      <c r="C1512" s="230">
        <v>31742</v>
      </c>
      <c r="D1512" s="230" t="s">
        <v>1897</v>
      </c>
      <c r="E1512" s="230">
        <v>1976</v>
      </c>
      <c r="F1512" s="230"/>
      <c r="G1512" s="374" t="s">
        <v>2120</v>
      </c>
      <c r="H1512" s="230">
        <v>5</v>
      </c>
      <c r="I1512" s="230">
        <v>1</v>
      </c>
      <c r="J1512" s="230"/>
      <c r="K1512" s="222">
        <v>5438.9</v>
      </c>
      <c r="L1512" s="222">
        <v>5438.9</v>
      </c>
      <c r="M1512" s="222">
        <v>1755624.4500000002</v>
      </c>
      <c r="N1512" s="222">
        <v>1755624.4500000002</v>
      </c>
      <c r="O1512" s="222">
        <v>0</v>
      </c>
      <c r="P1512" s="222">
        <v>0</v>
      </c>
      <c r="Q1512" s="222">
        <v>0</v>
      </c>
      <c r="R1512" s="372">
        <v>45292</v>
      </c>
      <c r="S1512" s="372">
        <v>45657</v>
      </c>
      <c r="U1512" s="373"/>
    </row>
    <row r="1513" spans="1:21" ht="20.25" x14ac:dyDescent="0.25">
      <c r="A1513" s="230">
        <v>207</v>
      </c>
      <c r="B1513" s="233" t="s">
        <v>4265</v>
      </c>
      <c r="C1513" s="230">
        <v>31740</v>
      </c>
      <c r="D1513" s="230" t="s">
        <v>1897</v>
      </c>
      <c r="E1513" s="230">
        <v>1975</v>
      </c>
      <c r="F1513" s="230"/>
      <c r="G1513" s="374" t="s">
        <v>2120</v>
      </c>
      <c r="H1513" s="230">
        <v>5</v>
      </c>
      <c r="I1513" s="230">
        <v>2</v>
      </c>
      <c r="J1513" s="230"/>
      <c r="K1513" s="222">
        <v>4192.79</v>
      </c>
      <c r="L1513" s="222">
        <v>4192.79</v>
      </c>
      <c r="M1513" s="222">
        <v>2011613.9200000002</v>
      </c>
      <c r="N1513" s="222">
        <v>2011613.9200000002</v>
      </c>
      <c r="O1513" s="222">
        <v>0</v>
      </c>
      <c r="P1513" s="222">
        <v>0</v>
      </c>
      <c r="Q1513" s="222">
        <v>0</v>
      </c>
      <c r="R1513" s="372">
        <v>45292</v>
      </c>
      <c r="S1513" s="372">
        <v>45657</v>
      </c>
      <c r="U1513" s="373"/>
    </row>
    <row r="1514" spans="1:21" ht="20.25" x14ac:dyDescent="0.25">
      <c r="A1514" s="230">
        <v>208</v>
      </c>
      <c r="B1514" s="233" t="s">
        <v>4268</v>
      </c>
      <c r="C1514" s="230">
        <v>31264</v>
      </c>
      <c r="D1514" s="230" t="s">
        <v>1897</v>
      </c>
      <c r="E1514" s="230">
        <v>1979</v>
      </c>
      <c r="F1514" s="230"/>
      <c r="G1514" s="374" t="s">
        <v>4190</v>
      </c>
      <c r="H1514" s="230">
        <v>9</v>
      </c>
      <c r="I1514" s="230">
        <v>1</v>
      </c>
      <c r="J1514" s="230"/>
      <c r="K1514" s="222">
        <v>7367</v>
      </c>
      <c r="L1514" s="222">
        <v>7367</v>
      </c>
      <c r="M1514" s="222">
        <v>3091704.61</v>
      </c>
      <c r="N1514" s="222">
        <v>3091704.61</v>
      </c>
      <c r="O1514" s="222">
        <v>0</v>
      </c>
      <c r="P1514" s="222">
        <v>0</v>
      </c>
      <c r="Q1514" s="222">
        <v>0</v>
      </c>
      <c r="R1514" s="372">
        <v>45292</v>
      </c>
      <c r="S1514" s="372">
        <v>45657</v>
      </c>
      <c r="U1514" s="373"/>
    </row>
    <row r="1515" spans="1:21" ht="20.25" x14ac:dyDescent="0.25">
      <c r="A1515" s="230">
        <v>209</v>
      </c>
      <c r="B1515" s="233" t="s">
        <v>4269</v>
      </c>
      <c r="C1515" s="230">
        <v>31257</v>
      </c>
      <c r="D1515" s="230" t="s">
        <v>1897</v>
      </c>
      <c r="E1515" s="230">
        <v>1977</v>
      </c>
      <c r="F1515" s="230"/>
      <c r="G1515" s="374" t="s">
        <v>2120</v>
      </c>
      <c r="H1515" s="230">
        <v>5</v>
      </c>
      <c r="I1515" s="230">
        <v>1</v>
      </c>
      <c r="J1515" s="230"/>
      <c r="K1515" s="222">
        <v>5486.5</v>
      </c>
      <c r="L1515" s="222">
        <v>5486.5</v>
      </c>
      <c r="M1515" s="222">
        <v>2015400.98</v>
      </c>
      <c r="N1515" s="222">
        <v>2015400.98</v>
      </c>
      <c r="O1515" s="222">
        <v>0</v>
      </c>
      <c r="P1515" s="222">
        <v>0</v>
      </c>
      <c r="Q1515" s="222">
        <v>0</v>
      </c>
      <c r="R1515" s="372">
        <v>45292</v>
      </c>
      <c r="S1515" s="372">
        <v>45657</v>
      </c>
      <c r="U1515" s="373"/>
    </row>
    <row r="1516" spans="1:21" ht="20.25" x14ac:dyDescent="0.25">
      <c r="A1516" s="230">
        <v>210</v>
      </c>
      <c r="B1516" s="233" t="s">
        <v>4270</v>
      </c>
      <c r="C1516" s="230">
        <v>31261</v>
      </c>
      <c r="D1516" s="230" t="s">
        <v>1897</v>
      </c>
      <c r="E1516" s="230">
        <v>1977</v>
      </c>
      <c r="F1516" s="230"/>
      <c r="G1516" s="374" t="s">
        <v>2120</v>
      </c>
      <c r="H1516" s="230">
        <v>5</v>
      </c>
      <c r="I1516" s="230">
        <v>1</v>
      </c>
      <c r="J1516" s="230"/>
      <c r="K1516" s="222">
        <v>3818</v>
      </c>
      <c r="L1516" s="222">
        <v>3818</v>
      </c>
      <c r="M1516" s="222">
        <v>2054598.05</v>
      </c>
      <c r="N1516" s="222">
        <v>2054598.05</v>
      </c>
      <c r="O1516" s="222">
        <v>0</v>
      </c>
      <c r="P1516" s="222">
        <v>0</v>
      </c>
      <c r="Q1516" s="222">
        <v>0</v>
      </c>
      <c r="R1516" s="372">
        <v>45292</v>
      </c>
      <c r="S1516" s="372">
        <v>45657</v>
      </c>
      <c r="U1516" s="373"/>
    </row>
    <row r="1517" spans="1:21" ht="20.25" x14ac:dyDescent="0.25">
      <c r="A1517" s="230">
        <v>211</v>
      </c>
      <c r="B1517" s="233" t="s">
        <v>4271</v>
      </c>
      <c r="C1517" s="230">
        <v>31262</v>
      </c>
      <c r="D1517" s="230" t="s">
        <v>1897</v>
      </c>
      <c r="E1517" s="230">
        <v>1977</v>
      </c>
      <c r="F1517" s="230"/>
      <c r="G1517" s="374" t="s">
        <v>2120</v>
      </c>
      <c r="H1517" s="230">
        <v>5</v>
      </c>
      <c r="I1517" s="230">
        <v>1</v>
      </c>
      <c r="J1517" s="230"/>
      <c r="K1517" s="222">
        <v>3878</v>
      </c>
      <c r="L1517" s="222">
        <v>3878</v>
      </c>
      <c r="M1517" s="222">
        <v>2037722.2</v>
      </c>
      <c r="N1517" s="222">
        <v>2037722.2</v>
      </c>
      <c r="O1517" s="222">
        <v>0</v>
      </c>
      <c r="P1517" s="222">
        <v>0</v>
      </c>
      <c r="Q1517" s="222">
        <v>0</v>
      </c>
      <c r="R1517" s="372">
        <v>45292</v>
      </c>
      <c r="S1517" s="372">
        <v>45657</v>
      </c>
      <c r="U1517" s="373"/>
    </row>
    <row r="1518" spans="1:21" ht="20.25" x14ac:dyDescent="0.25">
      <c r="A1518" s="231" t="s">
        <v>22</v>
      </c>
      <c r="B1518" s="231"/>
      <c r="C1518" s="263" t="s">
        <v>172</v>
      </c>
      <c r="D1518" s="263" t="s">
        <v>172</v>
      </c>
      <c r="E1518" s="263" t="s">
        <v>172</v>
      </c>
      <c r="F1518" s="263" t="s">
        <v>172</v>
      </c>
      <c r="G1518" s="263" t="s">
        <v>172</v>
      </c>
      <c r="H1518" s="263" t="s">
        <v>172</v>
      </c>
      <c r="I1518" s="263" t="s">
        <v>172</v>
      </c>
      <c r="J1518" s="220">
        <v>0</v>
      </c>
      <c r="K1518" s="220">
        <v>383417.77999999997</v>
      </c>
      <c r="L1518" s="220">
        <v>295389.2759999999</v>
      </c>
      <c r="M1518" s="220">
        <v>339894528.88999999</v>
      </c>
      <c r="N1518" s="220">
        <v>339894528.88999999</v>
      </c>
      <c r="O1518" s="220">
        <v>0</v>
      </c>
      <c r="P1518" s="220">
        <v>0</v>
      </c>
      <c r="Q1518" s="220">
        <v>0</v>
      </c>
      <c r="R1518" s="263" t="s">
        <v>172</v>
      </c>
      <c r="S1518" s="263" t="s">
        <v>172</v>
      </c>
      <c r="U1518" s="373"/>
    </row>
    <row r="1519" spans="1:21" ht="20.25" x14ac:dyDescent="0.3">
      <c r="A1519" s="404" t="s">
        <v>1909</v>
      </c>
      <c r="B1519" s="404"/>
      <c r="C1519" s="404"/>
      <c r="D1519" s="404"/>
      <c r="E1519" s="404"/>
      <c r="F1519" s="404"/>
      <c r="G1519" s="404"/>
      <c r="H1519" s="404"/>
      <c r="I1519" s="404"/>
      <c r="J1519" s="404"/>
      <c r="K1519" s="404"/>
      <c r="L1519" s="404"/>
      <c r="M1519" s="404"/>
      <c r="N1519" s="404"/>
      <c r="O1519" s="404"/>
      <c r="P1519" s="404"/>
      <c r="Q1519" s="404"/>
      <c r="R1519" s="404"/>
      <c r="S1519" s="404"/>
      <c r="U1519" s="373"/>
    </row>
    <row r="1520" spans="1:21" ht="20.25" x14ac:dyDescent="0.3">
      <c r="A1520" s="230">
        <v>212</v>
      </c>
      <c r="B1520" s="229" t="s">
        <v>2331</v>
      </c>
      <c r="C1520" s="230">
        <v>32180</v>
      </c>
      <c r="D1520" s="230" t="s">
        <v>1896</v>
      </c>
      <c r="E1520" s="230">
        <v>1975</v>
      </c>
      <c r="F1520" s="230" t="s">
        <v>2122</v>
      </c>
      <c r="G1520" s="371" t="s">
        <v>2089</v>
      </c>
      <c r="H1520" s="230">
        <v>5</v>
      </c>
      <c r="I1520" s="230">
        <v>2</v>
      </c>
      <c r="J1520" s="230" t="s">
        <v>2122</v>
      </c>
      <c r="K1520" s="222">
        <v>3281</v>
      </c>
      <c r="L1520" s="222">
        <v>2082.3000000000002</v>
      </c>
      <c r="M1520" s="222">
        <v>2510264.17</v>
      </c>
      <c r="N1520" s="222">
        <v>2510264.17</v>
      </c>
      <c r="O1520" s="222">
        <v>0</v>
      </c>
      <c r="P1520" s="222">
        <v>0</v>
      </c>
      <c r="Q1520" s="222">
        <v>0</v>
      </c>
      <c r="R1520" s="372">
        <v>45292</v>
      </c>
      <c r="S1520" s="372">
        <v>45657</v>
      </c>
      <c r="U1520" s="373"/>
    </row>
    <row r="1521" spans="1:21" ht="20.25" x14ac:dyDescent="0.3">
      <c r="A1521" s="230">
        <v>213</v>
      </c>
      <c r="B1521" s="229" t="s">
        <v>2332</v>
      </c>
      <c r="C1521" s="230">
        <v>32181</v>
      </c>
      <c r="D1521" s="230" t="s">
        <v>1896</v>
      </c>
      <c r="E1521" s="230">
        <v>1977</v>
      </c>
      <c r="F1521" s="230" t="s">
        <v>2122</v>
      </c>
      <c r="G1521" s="371" t="s">
        <v>2089</v>
      </c>
      <c r="H1521" s="230">
        <v>5</v>
      </c>
      <c r="I1521" s="230">
        <v>2</v>
      </c>
      <c r="J1521" s="230" t="s">
        <v>2122</v>
      </c>
      <c r="K1521" s="222">
        <v>3370.9</v>
      </c>
      <c r="L1521" s="222">
        <v>2109.1999999999998</v>
      </c>
      <c r="M1521" s="222">
        <v>1422339.34</v>
      </c>
      <c r="N1521" s="222">
        <v>1422339.34</v>
      </c>
      <c r="O1521" s="222">
        <v>0</v>
      </c>
      <c r="P1521" s="222">
        <v>0</v>
      </c>
      <c r="Q1521" s="222">
        <v>0</v>
      </c>
      <c r="R1521" s="372">
        <v>45292</v>
      </c>
      <c r="S1521" s="372">
        <v>45657</v>
      </c>
      <c r="U1521" s="373"/>
    </row>
    <row r="1522" spans="1:21" ht="20.25" x14ac:dyDescent="0.3">
      <c r="A1522" s="230">
        <v>214</v>
      </c>
      <c r="B1522" s="229" t="s">
        <v>2333</v>
      </c>
      <c r="C1522" s="230">
        <v>32182</v>
      </c>
      <c r="D1522" s="230" t="s">
        <v>1896</v>
      </c>
      <c r="E1522" s="230">
        <v>1993</v>
      </c>
      <c r="F1522" s="230" t="s">
        <v>2122</v>
      </c>
      <c r="G1522" s="371" t="s">
        <v>2090</v>
      </c>
      <c r="H1522" s="230">
        <v>5</v>
      </c>
      <c r="I1522" s="230">
        <v>4</v>
      </c>
      <c r="J1522" s="230" t="s">
        <v>2122</v>
      </c>
      <c r="K1522" s="222">
        <v>4409.3999999999996</v>
      </c>
      <c r="L1522" s="222">
        <v>2917.7</v>
      </c>
      <c r="M1522" s="222">
        <v>4099256.18</v>
      </c>
      <c r="N1522" s="222">
        <v>4099256.18</v>
      </c>
      <c r="O1522" s="222">
        <v>0</v>
      </c>
      <c r="P1522" s="222">
        <v>0</v>
      </c>
      <c r="Q1522" s="222">
        <v>0</v>
      </c>
      <c r="R1522" s="372">
        <v>45292</v>
      </c>
      <c r="S1522" s="372">
        <v>45657</v>
      </c>
      <c r="U1522" s="373"/>
    </row>
    <row r="1523" spans="1:21" ht="20.25" x14ac:dyDescent="0.3">
      <c r="A1523" s="230">
        <v>215</v>
      </c>
      <c r="B1523" s="231" t="s">
        <v>2334</v>
      </c>
      <c r="C1523" s="230">
        <v>32288</v>
      </c>
      <c r="D1523" s="230" t="s">
        <v>1896</v>
      </c>
      <c r="E1523" s="230">
        <v>1981</v>
      </c>
      <c r="F1523" s="230" t="s">
        <v>2122</v>
      </c>
      <c r="G1523" s="371" t="s">
        <v>2089</v>
      </c>
      <c r="H1523" s="230">
        <v>5</v>
      </c>
      <c r="I1523" s="230">
        <v>4</v>
      </c>
      <c r="J1523" s="230" t="s">
        <v>2122</v>
      </c>
      <c r="K1523" s="222">
        <v>4540.8</v>
      </c>
      <c r="L1523" s="222">
        <v>2861.1</v>
      </c>
      <c r="M1523" s="222">
        <v>6130153.1999999993</v>
      </c>
      <c r="N1523" s="222">
        <v>6130153.1999999993</v>
      </c>
      <c r="O1523" s="222">
        <v>0</v>
      </c>
      <c r="P1523" s="222">
        <v>0</v>
      </c>
      <c r="Q1523" s="222">
        <v>0</v>
      </c>
      <c r="R1523" s="372">
        <v>45292</v>
      </c>
      <c r="S1523" s="372">
        <v>45657</v>
      </c>
      <c r="U1523" s="373"/>
    </row>
    <row r="1524" spans="1:21" ht="20.25" x14ac:dyDescent="0.3">
      <c r="A1524" s="230">
        <v>216</v>
      </c>
      <c r="B1524" s="231" t="s">
        <v>2335</v>
      </c>
      <c r="C1524" s="230">
        <v>32289</v>
      </c>
      <c r="D1524" s="230" t="s">
        <v>1896</v>
      </c>
      <c r="E1524" s="230">
        <v>1992</v>
      </c>
      <c r="F1524" s="230" t="s">
        <v>2122</v>
      </c>
      <c r="G1524" s="371" t="s">
        <v>2089</v>
      </c>
      <c r="H1524" s="230">
        <v>5</v>
      </c>
      <c r="I1524" s="230">
        <v>5</v>
      </c>
      <c r="J1524" s="230" t="s">
        <v>2122</v>
      </c>
      <c r="K1524" s="222">
        <v>5922.3</v>
      </c>
      <c r="L1524" s="222">
        <v>3569.9</v>
      </c>
      <c r="M1524" s="222">
        <v>7835180.8399999999</v>
      </c>
      <c r="N1524" s="222">
        <v>7835180.8399999999</v>
      </c>
      <c r="O1524" s="222">
        <v>0</v>
      </c>
      <c r="P1524" s="222">
        <v>0</v>
      </c>
      <c r="Q1524" s="222">
        <v>0</v>
      </c>
      <c r="R1524" s="372">
        <v>45292</v>
      </c>
      <c r="S1524" s="372">
        <v>45657</v>
      </c>
      <c r="U1524" s="373"/>
    </row>
    <row r="1525" spans="1:21" ht="20.25" x14ac:dyDescent="0.3">
      <c r="A1525" s="230">
        <v>217</v>
      </c>
      <c r="B1525" s="231" t="s">
        <v>2336</v>
      </c>
      <c r="C1525" s="230">
        <v>55691</v>
      </c>
      <c r="D1525" s="230" t="s">
        <v>1896</v>
      </c>
      <c r="E1525" s="230">
        <v>1999</v>
      </c>
      <c r="F1525" s="230" t="s">
        <v>2122</v>
      </c>
      <c r="G1525" s="371" t="s">
        <v>2089</v>
      </c>
      <c r="H1525" s="230">
        <v>5</v>
      </c>
      <c r="I1525" s="230">
        <v>3</v>
      </c>
      <c r="J1525" s="230" t="s">
        <v>2122</v>
      </c>
      <c r="K1525" s="222">
        <v>2358</v>
      </c>
      <c r="L1525" s="222">
        <v>2105.6</v>
      </c>
      <c r="M1525" s="222">
        <v>4026813.0700000008</v>
      </c>
      <c r="N1525" s="222">
        <v>4026813.0700000008</v>
      </c>
      <c r="O1525" s="222">
        <v>0</v>
      </c>
      <c r="P1525" s="222">
        <v>0</v>
      </c>
      <c r="Q1525" s="222">
        <v>0</v>
      </c>
      <c r="R1525" s="372">
        <v>45292</v>
      </c>
      <c r="S1525" s="372">
        <v>45657</v>
      </c>
      <c r="U1525" s="373"/>
    </row>
    <row r="1526" spans="1:21" ht="20.25" x14ac:dyDescent="0.3">
      <c r="A1526" s="230">
        <v>218</v>
      </c>
      <c r="B1526" s="231" t="s">
        <v>2337</v>
      </c>
      <c r="C1526" s="230">
        <v>32303</v>
      </c>
      <c r="D1526" s="230" t="s">
        <v>1896</v>
      </c>
      <c r="E1526" s="230">
        <v>1987</v>
      </c>
      <c r="F1526" s="230" t="s">
        <v>2122</v>
      </c>
      <c r="G1526" s="371" t="s">
        <v>2089</v>
      </c>
      <c r="H1526" s="230">
        <v>5</v>
      </c>
      <c r="I1526" s="230">
        <v>6</v>
      </c>
      <c r="J1526" s="230" t="s">
        <v>2122</v>
      </c>
      <c r="K1526" s="222">
        <v>5189.6000000000004</v>
      </c>
      <c r="L1526" s="222">
        <v>4345.8999999999996</v>
      </c>
      <c r="M1526" s="222">
        <v>10093952.529999999</v>
      </c>
      <c r="N1526" s="222">
        <v>10093952.529999999</v>
      </c>
      <c r="O1526" s="222">
        <v>0</v>
      </c>
      <c r="P1526" s="222">
        <v>0</v>
      </c>
      <c r="Q1526" s="222">
        <v>0</v>
      </c>
      <c r="R1526" s="372">
        <v>45292</v>
      </c>
      <c r="S1526" s="372">
        <v>45657</v>
      </c>
      <c r="U1526" s="373"/>
    </row>
    <row r="1527" spans="1:21" ht="20.25" x14ac:dyDescent="0.3">
      <c r="A1527" s="230">
        <v>219</v>
      </c>
      <c r="B1527" s="231" t="s">
        <v>2338</v>
      </c>
      <c r="C1527" s="230">
        <v>32178</v>
      </c>
      <c r="D1527" s="230" t="s">
        <v>1896</v>
      </c>
      <c r="E1527" s="230">
        <v>1985</v>
      </c>
      <c r="F1527" s="230" t="s">
        <v>2122</v>
      </c>
      <c r="G1527" s="371" t="s">
        <v>2088</v>
      </c>
      <c r="H1527" s="230">
        <v>5</v>
      </c>
      <c r="I1527" s="230">
        <v>6</v>
      </c>
      <c r="J1527" s="230" t="s">
        <v>2122</v>
      </c>
      <c r="K1527" s="222">
        <v>4719.3</v>
      </c>
      <c r="L1527" s="222">
        <v>4159.6000000000004</v>
      </c>
      <c r="M1527" s="222">
        <v>8386510.1399999997</v>
      </c>
      <c r="N1527" s="222">
        <v>8386510.1399999997</v>
      </c>
      <c r="O1527" s="222">
        <v>0</v>
      </c>
      <c r="P1527" s="222">
        <v>0</v>
      </c>
      <c r="Q1527" s="222">
        <v>0</v>
      </c>
      <c r="R1527" s="372">
        <v>45292</v>
      </c>
      <c r="S1527" s="372">
        <v>45657</v>
      </c>
      <c r="U1527" s="373"/>
    </row>
    <row r="1528" spans="1:21" ht="20.25" x14ac:dyDescent="0.3">
      <c r="A1528" s="230">
        <v>220</v>
      </c>
      <c r="B1528" s="231" t="s">
        <v>2339</v>
      </c>
      <c r="C1528" s="230">
        <v>32204</v>
      </c>
      <c r="D1528" s="230" t="s">
        <v>1896</v>
      </c>
      <c r="E1528" s="230">
        <v>1995</v>
      </c>
      <c r="F1528" s="230" t="s">
        <v>2122</v>
      </c>
      <c r="G1528" s="371" t="s">
        <v>2088</v>
      </c>
      <c r="H1528" s="230">
        <v>5</v>
      </c>
      <c r="I1528" s="230">
        <v>6</v>
      </c>
      <c r="J1528" s="230" t="s">
        <v>2122</v>
      </c>
      <c r="K1528" s="222">
        <v>7395.6</v>
      </c>
      <c r="L1528" s="222">
        <v>4383.8999999999996</v>
      </c>
      <c r="M1528" s="222">
        <v>8684666.6500000004</v>
      </c>
      <c r="N1528" s="222">
        <v>8684666.6500000004</v>
      </c>
      <c r="O1528" s="222">
        <v>0</v>
      </c>
      <c r="P1528" s="222">
        <v>0</v>
      </c>
      <c r="Q1528" s="222">
        <v>0</v>
      </c>
      <c r="R1528" s="372">
        <v>45292</v>
      </c>
      <c r="S1528" s="372">
        <v>45657</v>
      </c>
      <c r="U1528" s="373"/>
    </row>
    <row r="1529" spans="1:21" ht="20.25" x14ac:dyDescent="0.3">
      <c r="A1529" s="230">
        <v>221</v>
      </c>
      <c r="B1529" s="231" t="s">
        <v>2340</v>
      </c>
      <c r="C1529" s="230">
        <v>32291</v>
      </c>
      <c r="D1529" s="230" t="s">
        <v>1896</v>
      </c>
      <c r="E1529" s="230">
        <v>1967</v>
      </c>
      <c r="F1529" s="230" t="s">
        <v>2122</v>
      </c>
      <c r="G1529" s="371" t="s">
        <v>2089</v>
      </c>
      <c r="H1529" s="230">
        <v>4</v>
      </c>
      <c r="I1529" s="230">
        <v>3</v>
      </c>
      <c r="J1529" s="230" t="s">
        <v>2122</v>
      </c>
      <c r="K1529" s="222">
        <v>3355.3</v>
      </c>
      <c r="L1529" s="222">
        <v>2024.4</v>
      </c>
      <c r="M1529" s="222">
        <v>1602921.7000000002</v>
      </c>
      <c r="N1529" s="222">
        <v>1602921.7000000002</v>
      </c>
      <c r="O1529" s="222">
        <v>0</v>
      </c>
      <c r="P1529" s="222">
        <v>0</v>
      </c>
      <c r="Q1529" s="222">
        <v>0</v>
      </c>
      <c r="R1529" s="372">
        <v>45292</v>
      </c>
      <c r="S1529" s="372">
        <v>45657</v>
      </c>
      <c r="U1529" s="373"/>
    </row>
    <row r="1530" spans="1:21" ht="20.25" x14ac:dyDescent="0.3">
      <c r="A1530" s="230">
        <v>222</v>
      </c>
      <c r="B1530" s="231" t="s">
        <v>2614</v>
      </c>
      <c r="C1530" s="230">
        <v>32208</v>
      </c>
      <c r="D1530" s="230" t="s">
        <v>1896</v>
      </c>
      <c r="E1530" s="230">
        <v>1982</v>
      </c>
      <c r="F1530" s="230" t="s">
        <v>2122</v>
      </c>
      <c r="G1530" s="371" t="s">
        <v>2088</v>
      </c>
      <c r="H1530" s="230">
        <v>5</v>
      </c>
      <c r="I1530" s="230">
        <v>6</v>
      </c>
      <c r="J1530" s="230" t="s">
        <v>2122</v>
      </c>
      <c r="K1530" s="222">
        <v>7019.2</v>
      </c>
      <c r="L1530" s="222">
        <v>4438.8999999999996</v>
      </c>
      <c r="M1530" s="222">
        <v>8560270.1799999997</v>
      </c>
      <c r="N1530" s="222">
        <v>8560270.1799999997</v>
      </c>
      <c r="O1530" s="222">
        <v>0</v>
      </c>
      <c r="P1530" s="222">
        <v>0</v>
      </c>
      <c r="Q1530" s="222">
        <v>0</v>
      </c>
      <c r="R1530" s="372">
        <v>45292</v>
      </c>
      <c r="S1530" s="372">
        <v>45657</v>
      </c>
      <c r="U1530" s="373"/>
    </row>
    <row r="1531" spans="1:21" ht="20.25" x14ac:dyDescent="0.3">
      <c r="A1531" s="230">
        <v>223</v>
      </c>
      <c r="B1531" s="231" t="s">
        <v>2615</v>
      </c>
      <c r="C1531" s="230">
        <v>32259</v>
      </c>
      <c r="D1531" s="230" t="s">
        <v>1896</v>
      </c>
      <c r="E1531" s="230">
        <v>1973</v>
      </c>
      <c r="F1531" s="230" t="s">
        <v>2122</v>
      </c>
      <c r="G1531" s="371" t="s">
        <v>2089</v>
      </c>
      <c r="H1531" s="230">
        <v>5</v>
      </c>
      <c r="I1531" s="230">
        <v>4</v>
      </c>
      <c r="J1531" s="230" t="s">
        <v>2122</v>
      </c>
      <c r="K1531" s="222">
        <v>3434.1</v>
      </c>
      <c r="L1531" s="222">
        <v>3146.3</v>
      </c>
      <c r="M1531" s="222">
        <v>5357579.7000000011</v>
      </c>
      <c r="N1531" s="222">
        <v>5357579.7000000011</v>
      </c>
      <c r="O1531" s="222">
        <v>0</v>
      </c>
      <c r="P1531" s="222">
        <v>0</v>
      </c>
      <c r="Q1531" s="222">
        <v>0</v>
      </c>
      <c r="R1531" s="372">
        <v>45292</v>
      </c>
      <c r="S1531" s="372">
        <v>45657</v>
      </c>
      <c r="U1531" s="373"/>
    </row>
    <row r="1532" spans="1:21" ht="20.25" x14ac:dyDescent="0.3">
      <c r="A1532" s="230">
        <v>224</v>
      </c>
      <c r="B1532" s="231" t="s">
        <v>2616</v>
      </c>
      <c r="C1532" s="230">
        <v>32284</v>
      </c>
      <c r="D1532" s="230" t="s">
        <v>1896</v>
      </c>
      <c r="E1532" s="230">
        <v>1988</v>
      </c>
      <c r="F1532" s="230" t="s">
        <v>2122</v>
      </c>
      <c r="G1532" s="371" t="s">
        <v>2088</v>
      </c>
      <c r="H1532" s="230">
        <v>5</v>
      </c>
      <c r="I1532" s="230">
        <v>6</v>
      </c>
      <c r="J1532" s="230" t="s">
        <v>2122</v>
      </c>
      <c r="K1532" s="222">
        <v>4682.1000000000004</v>
      </c>
      <c r="L1532" s="222">
        <v>4207.7</v>
      </c>
      <c r="M1532" s="222">
        <v>8800507.6899999995</v>
      </c>
      <c r="N1532" s="222">
        <v>8800507.6899999995</v>
      </c>
      <c r="O1532" s="222">
        <v>0</v>
      </c>
      <c r="P1532" s="222">
        <v>0</v>
      </c>
      <c r="Q1532" s="222">
        <v>0</v>
      </c>
      <c r="R1532" s="372">
        <v>45292</v>
      </c>
      <c r="S1532" s="372">
        <v>45657</v>
      </c>
      <c r="U1532" s="373"/>
    </row>
    <row r="1533" spans="1:21" ht="20.25" x14ac:dyDescent="0.3">
      <c r="A1533" s="230">
        <v>225</v>
      </c>
      <c r="B1533" s="231" t="s">
        <v>2617</v>
      </c>
      <c r="C1533" s="230">
        <v>32292</v>
      </c>
      <c r="D1533" s="230" t="s">
        <v>1896</v>
      </c>
      <c r="E1533" s="230">
        <v>1983</v>
      </c>
      <c r="F1533" s="230" t="s">
        <v>2122</v>
      </c>
      <c r="G1533" s="371" t="s">
        <v>2089</v>
      </c>
      <c r="H1533" s="230">
        <v>5</v>
      </c>
      <c r="I1533" s="230">
        <v>4</v>
      </c>
      <c r="J1533" s="230" t="s">
        <v>2122</v>
      </c>
      <c r="K1533" s="222">
        <v>4748.3</v>
      </c>
      <c r="L1533" s="222">
        <v>2853.9</v>
      </c>
      <c r="M1533" s="222">
        <v>3339249.41</v>
      </c>
      <c r="N1533" s="222">
        <v>3339249.41</v>
      </c>
      <c r="O1533" s="222">
        <v>0</v>
      </c>
      <c r="P1533" s="222">
        <v>0</v>
      </c>
      <c r="Q1533" s="222">
        <v>0</v>
      </c>
      <c r="R1533" s="372">
        <v>45292</v>
      </c>
      <c r="S1533" s="372">
        <v>45657</v>
      </c>
      <c r="U1533" s="373"/>
    </row>
    <row r="1534" spans="1:21" ht="20.25" x14ac:dyDescent="0.3">
      <c r="A1534" s="230">
        <v>226</v>
      </c>
      <c r="B1534" s="231" t="s">
        <v>2618</v>
      </c>
      <c r="C1534" s="230">
        <v>32307</v>
      </c>
      <c r="D1534" s="230" t="s">
        <v>1896</v>
      </c>
      <c r="E1534" s="230">
        <v>1983</v>
      </c>
      <c r="F1534" s="230" t="s">
        <v>2122</v>
      </c>
      <c r="G1534" s="371" t="s">
        <v>2089</v>
      </c>
      <c r="H1534" s="230">
        <v>5</v>
      </c>
      <c r="I1534" s="230">
        <v>6</v>
      </c>
      <c r="J1534" s="230" t="s">
        <v>2122</v>
      </c>
      <c r="K1534" s="222">
        <v>4491.5</v>
      </c>
      <c r="L1534" s="222">
        <v>4060.7</v>
      </c>
      <c r="M1534" s="222">
        <v>8685559.7799999993</v>
      </c>
      <c r="N1534" s="222">
        <v>8685559.7799999993</v>
      </c>
      <c r="O1534" s="222">
        <v>0</v>
      </c>
      <c r="P1534" s="222">
        <v>0</v>
      </c>
      <c r="Q1534" s="222">
        <v>0</v>
      </c>
      <c r="R1534" s="372">
        <v>45292</v>
      </c>
      <c r="S1534" s="372">
        <v>45657</v>
      </c>
      <c r="U1534" s="373"/>
    </row>
    <row r="1535" spans="1:21" ht="20.25" x14ac:dyDescent="0.3">
      <c r="A1535" s="230">
        <v>227</v>
      </c>
      <c r="B1535" s="231" t="s">
        <v>2972</v>
      </c>
      <c r="C1535" s="230">
        <v>32193</v>
      </c>
      <c r="D1535" s="230" t="s">
        <v>1896</v>
      </c>
      <c r="E1535" s="230">
        <v>1986</v>
      </c>
      <c r="F1535" s="230" t="s">
        <v>2122</v>
      </c>
      <c r="G1535" s="371" t="s">
        <v>2121</v>
      </c>
      <c r="H1535" s="230">
        <v>5</v>
      </c>
      <c r="I1535" s="230">
        <v>6</v>
      </c>
      <c r="J1535" s="230" t="s">
        <v>2122</v>
      </c>
      <c r="K1535" s="222">
        <v>4634.7</v>
      </c>
      <c r="L1535" s="222">
        <v>4177.8999999999996</v>
      </c>
      <c r="M1535" s="222">
        <v>11487792.629999999</v>
      </c>
      <c r="N1535" s="222">
        <v>11487792.629999999</v>
      </c>
      <c r="O1535" s="222">
        <v>0</v>
      </c>
      <c r="P1535" s="222">
        <v>0</v>
      </c>
      <c r="Q1535" s="222">
        <v>0</v>
      </c>
      <c r="R1535" s="372">
        <v>45292</v>
      </c>
      <c r="S1535" s="372">
        <v>45657</v>
      </c>
      <c r="U1535" s="373"/>
    </row>
    <row r="1536" spans="1:21" ht="20.25" x14ac:dyDescent="0.3">
      <c r="A1536" s="230">
        <v>228</v>
      </c>
      <c r="B1536" s="231" t="s">
        <v>2983</v>
      </c>
      <c r="C1536" s="230">
        <v>32198</v>
      </c>
      <c r="D1536" s="230" t="s">
        <v>1896</v>
      </c>
      <c r="E1536" s="230">
        <v>1993</v>
      </c>
      <c r="F1536" s="230" t="s">
        <v>2122</v>
      </c>
      <c r="G1536" s="371" t="s">
        <v>2121</v>
      </c>
      <c r="H1536" s="230">
        <v>5</v>
      </c>
      <c r="I1536" s="230">
        <v>4</v>
      </c>
      <c r="J1536" s="230" t="s">
        <v>2122</v>
      </c>
      <c r="K1536" s="222">
        <v>3082.8</v>
      </c>
      <c r="L1536" s="222">
        <v>2711.6</v>
      </c>
      <c r="M1536" s="222">
        <v>7260651.4399999995</v>
      </c>
      <c r="N1536" s="222">
        <v>7260651.4399999995</v>
      </c>
      <c r="O1536" s="222">
        <v>0</v>
      </c>
      <c r="P1536" s="222">
        <v>0</v>
      </c>
      <c r="Q1536" s="222">
        <v>0</v>
      </c>
      <c r="R1536" s="372">
        <v>45292</v>
      </c>
      <c r="S1536" s="372">
        <v>45657</v>
      </c>
      <c r="U1536" s="373"/>
    </row>
    <row r="1537" spans="1:21" ht="20.25" x14ac:dyDescent="0.3">
      <c r="A1537" s="230">
        <v>229</v>
      </c>
      <c r="B1537" s="231" t="s">
        <v>2984</v>
      </c>
      <c r="C1537" s="230">
        <v>32247</v>
      </c>
      <c r="D1537" s="230" t="s">
        <v>1896</v>
      </c>
      <c r="E1537" s="230">
        <v>1987</v>
      </c>
      <c r="F1537" s="230" t="s">
        <v>2122</v>
      </c>
      <c r="G1537" s="371" t="s">
        <v>2121</v>
      </c>
      <c r="H1537" s="230">
        <v>5</v>
      </c>
      <c r="I1537" s="230">
        <v>6</v>
      </c>
      <c r="J1537" s="230" t="s">
        <v>2122</v>
      </c>
      <c r="K1537" s="222">
        <v>6283.9</v>
      </c>
      <c r="L1537" s="222">
        <v>5535.8</v>
      </c>
      <c r="M1537" s="222">
        <v>16161426.070000002</v>
      </c>
      <c r="N1537" s="222">
        <v>16161426.070000002</v>
      </c>
      <c r="O1537" s="222">
        <v>0</v>
      </c>
      <c r="P1537" s="222">
        <v>0</v>
      </c>
      <c r="Q1537" s="222">
        <v>0</v>
      </c>
      <c r="R1537" s="372">
        <v>45292</v>
      </c>
      <c r="S1537" s="372">
        <v>45657</v>
      </c>
      <c r="U1537" s="373"/>
    </row>
    <row r="1538" spans="1:21" ht="20.25" x14ac:dyDescent="0.3">
      <c r="A1538" s="230">
        <v>230</v>
      </c>
      <c r="B1538" s="231" t="s">
        <v>2985</v>
      </c>
      <c r="C1538" s="230">
        <v>32296</v>
      </c>
      <c r="D1538" s="230" t="s">
        <v>1896</v>
      </c>
      <c r="E1538" s="230">
        <v>1990</v>
      </c>
      <c r="F1538" s="230" t="s">
        <v>2122</v>
      </c>
      <c r="G1538" s="371" t="s">
        <v>2121</v>
      </c>
      <c r="H1538" s="230">
        <v>5</v>
      </c>
      <c r="I1538" s="230">
        <v>2</v>
      </c>
      <c r="J1538" s="230" t="s">
        <v>2122</v>
      </c>
      <c r="K1538" s="222">
        <v>2462.6999999999998</v>
      </c>
      <c r="L1538" s="222">
        <v>2268.1999999999998</v>
      </c>
      <c r="M1538" s="222">
        <v>3608342.3600000003</v>
      </c>
      <c r="N1538" s="222">
        <v>3608342.3600000003</v>
      </c>
      <c r="O1538" s="222">
        <v>0</v>
      </c>
      <c r="P1538" s="222">
        <v>0</v>
      </c>
      <c r="Q1538" s="222">
        <v>0</v>
      </c>
      <c r="R1538" s="372">
        <v>45292</v>
      </c>
      <c r="S1538" s="372">
        <v>45657</v>
      </c>
      <c r="U1538" s="373"/>
    </row>
    <row r="1539" spans="1:21" ht="20.25" x14ac:dyDescent="0.3">
      <c r="A1539" s="230">
        <v>231</v>
      </c>
      <c r="B1539" s="231" t="s">
        <v>2986</v>
      </c>
      <c r="C1539" s="230">
        <v>32306</v>
      </c>
      <c r="D1539" s="230" t="s">
        <v>1896</v>
      </c>
      <c r="E1539" s="230">
        <v>1991</v>
      </c>
      <c r="F1539" s="230" t="s">
        <v>2122</v>
      </c>
      <c r="G1539" s="371" t="s">
        <v>2121</v>
      </c>
      <c r="H1539" s="230">
        <v>5</v>
      </c>
      <c r="I1539" s="230">
        <v>4</v>
      </c>
      <c r="J1539" s="230" t="s">
        <v>2122</v>
      </c>
      <c r="K1539" s="222">
        <v>3874.8</v>
      </c>
      <c r="L1539" s="222">
        <v>2758.1</v>
      </c>
      <c r="M1539" s="222">
        <v>7779153.0899999999</v>
      </c>
      <c r="N1539" s="222">
        <v>7779153.0899999999</v>
      </c>
      <c r="O1539" s="222">
        <v>0</v>
      </c>
      <c r="P1539" s="222">
        <v>0</v>
      </c>
      <c r="Q1539" s="222">
        <v>0</v>
      </c>
      <c r="R1539" s="372">
        <v>45292</v>
      </c>
      <c r="S1539" s="372">
        <v>45657</v>
      </c>
      <c r="U1539" s="373"/>
    </row>
    <row r="1540" spans="1:21" ht="20.25" x14ac:dyDescent="0.3">
      <c r="A1540" s="230">
        <v>232</v>
      </c>
      <c r="B1540" s="231" t="s">
        <v>2987</v>
      </c>
      <c r="C1540" s="230">
        <v>32323</v>
      </c>
      <c r="D1540" s="230" t="s">
        <v>1896</v>
      </c>
      <c r="E1540" s="230">
        <v>1982</v>
      </c>
      <c r="F1540" s="230" t="s">
        <v>2122</v>
      </c>
      <c r="G1540" s="371" t="s">
        <v>2121</v>
      </c>
      <c r="H1540" s="230">
        <v>5</v>
      </c>
      <c r="I1540" s="230">
        <v>6</v>
      </c>
      <c r="J1540" s="230" t="s">
        <v>2122</v>
      </c>
      <c r="K1540" s="222">
        <v>4677.1000000000004</v>
      </c>
      <c r="L1540" s="222">
        <v>4072.7</v>
      </c>
      <c r="M1540" s="222">
        <v>11295246.76</v>
      </c>
      <c r="N1540" s="222">
        <v>11295246.76</v>
      </c>
      <c r="O1540" s="222">
        <v>0</v>
      </c>
      <c r="P1540" s="222">
        <v>0</v>
      </c>
      <c r="Q1540" s="222">
        <v>0</v>
      </c>
      <c r="R1540" s="372">
        <v>45292</v>
      </c>
      <c r="S1540" s="372">
        <v>45657</v>
      </c>
      <c r="U1540" s="373"/>
    </row>
    <row r="1541" spans="1:21" ht="20.25" x14ac:dyDescent="0.3">
      <c r="A1541" s="230">
        <v>233</v>
      </c>
      <c r="B1541" s="231" t="s">
        <v>2619</v>
      </c>
      <c r="C1541" s="230">
        <v>32183</v>
      </c>
      <c r="D1541" s="230" t="s">
        <v>1896</v>
      </c>
      <c r="E1541" s="230">
        <v>1971</v>
      </c>
      <c r="F1541" s="230" t="s">
        <v>2122</v>
      </c>
      <c r="G1541" s="371" t="s">
        <v>2089</v>
      </c>
      <c r="H1541" s="230">
        <v>4</v>
      </c>
      <c r="I1541" s="230">
        <v>3</v>
      </c>
      <c r="J1541" s="230" t="s">
        <v>2122</v>
      </c>
      <c r="K1541" s="222">
        <v>3554.8</v>
      </c>
      <c r="L1541" s="222">
        <v>2013.5</v>
      </c>
      <c r="M1541" s="222">
        <v>3754692.45</v>
      </c>
      <c r="N1541" s="222">
        <v>3754692.45</v>
      </c>
      <c r="O1541" s="222">
        <v>0</v>
      </c>
      <c r="P1541" s="222">
        <v>0</v>
      </c>
      <c r="Q1541" s="222">
        <v>0</v>
      </c>
      <c r="R1541" s="372">
        <v>45292</v>
      </c>
      <c r="S1541" s="372">
        <v>45657</v>
      </c>
      <c r="U1541" s="373"/>
    </row>
    <row r="1542" spans="1:21" ht="20.25" x14ac:dyDescent="0.3">
      <c r="A1542" s="230">
        <v>234</v>
      </c>
      <c r="B1542" s="231" t="s">
        <v>336</v>
      </c>
      <c r="C1542" s="230">
        <v>32302</v>
      </c>
      <c r="D1542" s="230" t="s">
        <v>1896</v>
      </c>
      <c r="E1542" s="230">
        <v>1975</v>
      </c>
      <c r="F1542" s="230" t="s">
        <v>2122</v>
      </c>
      <c r="G1542" s="371" t="s">
        <v>2089</v>
      </c>
      <c r="H1542" s="230">
        <v>5</v>
      </c>
      <c r="I1542" s="230">
        <v>6</v>
      </c>
      <c r="J1542" s="230" t="s">
        <v>2122</v>
      </c>
      <c r="K1542" s="222">
        <v>4918.7</v>
      </c>
      <c r="L1542" s="222">
        <v>4498</v>
      </c>
      <c r="M1542" s="222">
        <v>5259288.0199999996</v>
      </c>
      <c r="N1542" s="222">
        <v>5259288.0199999996</v>
      </c>
      <c r="O1542" s="222">
        <v>0</v>
      </c>
      <c r="P1542" s="222">
        <v>0</v>
      </c>
      <c r="Q1542" s="222">
        <v>0</v>
      </c>
      <c r="R1542" s="372">
        <v>45292</v>
      </c>
      <c r="S1542" s="372">
        <v>45657</v>
      </c>
      <c r="U1542" s="373"/>
    </row>
    <row r="1543" spans="1:21" ht="20.25" x14ac:dyDescent="0.3">
      <c r="A1543" s="230">
        <v>235</v>
      </c>
      <c r="B1543" s="231" t="s">
        <v>3314</v>
      </c>
      <c r="C1543" s="230">
        <v>32164</v>
      </c>
      <c r="D1543" s="230" t="s">
        <v>1896</v>
      </c>
      <c r="E1543" s="230">
        <v>1971</v>
      </c>
      <c r="F1543" s="230" t="s">
        <v>2122</v>
      </c>
      <c r="G1543" s="371" t="s">
        <v>2088</v>
      </c>
      <c r="H1543" s="230">
        <v>5</v>
      </c>
      <c r="I1543" s="230">
        <v>2</v>
      </c>
      <c r="J1543" s="230" t="s">
        <v>2122</v>
      </c>
      <c r="K1543" s="222">
        <v>2365.9</v>
      </c>
      <c r="L1543" s="222">
        <v>1469.3</v>
      </c>
      <c r="M1543" s="222">
        <v>2481249.5099999998</v>
      </c>
      <c r="N1543" s="222">
        <v>2481249.5099999998</v>
      </c>
      <c r="O1543" s="222">
        <v>0</v>
      </c>
      <c r="P1543" s="222">
        <v>0</v>
      </c>
      <c r="Q1543" s="222">
        <v>0</v>
      </c>
      <c r="R1543" s="372">
        <v>45292</v>
      </c>
      <c r="S1543" s="372">
        <v>45657</v>
      </c>
      <c r="U1543" s="373"/>
    </row>
    <row r="1544" spans="1:21" ht="20.25" x14ac:dyDescent="0.3">
      <c r="A1544" s="230">
        <v>236</v>
      </c>
      <c r="B1544" s="231" t="s">
        <v>3315</v>
      </c>
      <c r="C1544" s="230">
        <v>32149</v>
      </c>
      <c r="D1544" s="230" t="s">
        <v>1896</v>
      </c>
      <c r="E1544" s="230">
        <v>1970</v>
      </c>
      <c r="F1544" s="230" t="s">
        <v>2122</v>
      </c>
      <c r="G1544" s="371" t="s">
        <v>2088</v>
      </c>
      <c r="H1544" s="230">
        <v>5</v>
      </c>
      <c r="I1544" s="230">
        <v>4</v>
      </c>
      <c r="J1544" s="230" t="s">
        <v>2122</v>
      </c>
      <c r="K1544" s="222">
        <v>5550.7</v>
      </c>
      <c r="L1544" s="222">
        <v>3570.8</v>
      </c>
      <c r="M1544" s="222">
        <v>358282.39</v>
      </c>
      <c r="N1544" s="222">
        <v>358282.39</v>
      </c>
      <c r="O1544" s="222">
        <v>0</v>
      </c>
      <c r="P1544" s="222">
        <v>0</v>
      </c>
      <c r="Q1544" s="222">
        <v>0</v>
      </c>
      <c r="R1544" s="372">
        <v>45292</v>
      </c>
      <c r="S1544" s="372">
        <v>45657</v>
      </c>
      <c r="U1544" s="373"/>
    </row>
    <row r="1545" spans="1:21" ht="20.25" x14ac:dyDescent="0.3">
      <c r="A1545" s="230">
        <v>237</v>
      </c>
      <c r="B1545" s="231" t="s">
        <v>3563</v>
      </c>
      <c r="C1545" s="230">
        <v>32154</v>
      </c>
      <c r="D1545" s="230" t="s">
        <v>1896</v>
      </c>
      <c r="E1545" s="230">
        <v>1970</v>
      </c>
      <c r="F1545" s="230" t="s">
        <v>2122</v>
      </c>
      <c r="G1545" s="371" t="s">
        <v>2088</v>
      </c>
      <c r="H1545" s="230">
        <v>5</v>
      </c>
      <c r="I1545" s="230">
        <v>4</v>
      </c>
      <c r="J1545" s="230" t="s">
        <v>2122</v>
      </c>
      <c r="K1545" s="222">
        <v>5882.3</v>
      </c>
      <c r="L1545" s="222">
        <v>3833.3</v>
      </c>
      <c r="M1545" s="222">
        <v>3192718.9200000004</v>
      </c>
      <c r="N1545" s="222">
        <v>3192718.9200000004</v>
      </c>
      <c r="O1545" s="222">
        <v>0</v>
      </c>
      <c r="P1545" s="222">
        <v>0</v>
      </c>
      <c r="Q1545" s="222">
        <v>0</v>
      </c>
      <c r="R1545" s="372">
        <v>45292</v>
      </c>
      <c r="S1545" s="372">
        <v>45657</v>
      </c>
      <c r="U1545" s="373"/>
    </row>
    <row r="1546" spans="1:21" ht="20.25" x14ac:dyDescent="0.3">
      <c r="A1546" s="230">
        <v>238</v>
      </c>
      <c r="B1546" s="231" t="s">
        <v>3564</v>
      </c>
      <c r="C1546" s="230">
        <v>32159</v>
      </c>
      <c r="D1546" s="230" t="s">
        <v>1896</v>
      </c>
      <c r="E1546" s="230">
        <v>1970</v>
      </c>
      <c r="F1546" s="230" t="s">
        <v>2122</v>
      </c>
      <c r="G1546" s="371" t="s">
        <v>2088</v>
      </c>
      <c r="H1546" s="230">
        <v>5</v>
      </c>
      <c r="I1546" s="230">
        <v>4</v>
      </c>
      <c r="J1546" s="230" t="s">
        <v>2122</v>
      </c>
      <c r="K1546" s="222">
        <v>5882.3</v>
      </c>
      <c r="L1546" s="222">
        <v>3503.2</v>
      </c>
      <c r="M1546" s="222">
        <v>3360011.51</v>
      </c>
      <c r="N1546" s="222">
        <v>3360011.51</v>
      </c>
      <c r="O1546" s="222">
        <v>0</v>
      </c>
      <c r="P1546" s="222">
        <v>0</v>
      </c>
      <c r="Q1546" s="222">
        <v>0</v>
      </c>
      <c r="R1546" s="372">
        <v>45292</v>
      </c>
      <c r="S1546" s="372">
        <v>45657</v>
      </c>
      <c r="U1546" s="373"/>
    </row>
    <row r="1547" spans="1:21" ht="20.25" x14ac:dyDescent="0.3">
      <c r="A1547" s="230">
        <v>239</v>
      </c>
      <c r="B1547" s="231" t="s">
        <v>4174</v>
      </c>
      <c r="C1547" s="230">
        <v>32300</v>
      </c>
      <c r="D1547" s="230" t="s">
        <v>1897</v>
      </c>
      <c r="E1547" s="230">
        <v>2006</v>
      </c>
      <c r="F1547" s="230"/>
      <c r="G1547" s="371" t="s">
        <v>4190</v>
      </c>
      <c r="H1547" s="230">
        <v>5</v>
      </c>
      <c r="I1547" s="230">
        <v>8</v>
      </c>
      <c r="J1547" s="230"/>
      <c r="K1547" s="222">
        <v>6014.6</v>
      </c>
      <c r="L1547" s="222">
        <v>5500.31</v>
      </c>
      <c r="M1547" s="222">
        <v>588058</v>
      </c>
      <c r="N1547" s="222">
        <v>588058</v>
      </c>
      <c r="O1547" s="222">
        <v>0</v>
      </c>
      <c r="P1547" s="222">
        <v>0</v>
      </c>
      <c r="Q1547" s="222">
        <v>0</v>
      </c>
      <c r="R1547" s="372">
        <v>45292</v>
      </c>
      <c r="S1547" s="372">
        <v>45657</v>
      </c>
      <c r="U1547" s="373"/>
    </row>
    <row r="1548" spans="1:21" ht="20.25" x14ac:dyDescent="0.25">
      <c r="A1548" s="231" t="s">
        <v>22</v>
      </c>
      <c r="B1548" s="231"/>
      <c r="C1548" s="263" t="s">
        <v>172</v>
      </c>
      <c r="D1548" s="263" t="s">
        <v>172</v>
      </c>
      <c r="E1548" s="263" t="s">
        <v>172</v>
      </c>
      <c r="F1548" s="263" t="s">
        <v>172</v>
      </c>
      <c r="G1548" s="263" t="s">
        <v>172</v>
      </c>
      <c r="H1548" s="263" t="s">
        <v>172</v>
      </c>
      <c r="I1548" s="263" t="s">
        <v>172</v>
      </c>
      <c r="J1548" s="220">
        <v>0</v>
      </c>
      <c r="K1548" s="220">
        <v>128102.7</v>
      </c>
      <c r="L1548" s="220">
        <v>95179.81</v>
      </c>
      <c r="M1548" s="220">
        <v>166122137.72999993</v>
      </c>
      <c r="N1548" s="220">
        <v>166122137.72999993</v>
      </c>
      <c r="O1548" s="220">
        <v>0</v>
      </c>
      <c r="P1548" s="220">
        <v>0</v>
      </c>
      <c r="Q1548" s="220">
        <v>0</v>
      </c>
      <c r="R1548" s="263" t="s">
        <v>172</v>
      </c>
      <c r="S1548" s="263" t="s">
        <v>172</v>
      </c>
      <c r="U1548" s="373"/>
    </row>
    <row r="1549" spans="1:21" ht="20.25" x14ac:dyDescent="0.3">
      <c r="A1549" s="404" t="s">
        <v>1910</v>
      </c>
      <c r="B1549" s="404"/>
      <c r="C1549" s="404"/>
      <c r="D1549" s="404"/>
      <c r="E1549" s="404"/>
      <c r="F1549" s="404"/>
      <c r="G1549" s="404"/>
      <c r="H1549" s="404"/>
      <c r="I1549" s="404"/>
      <c r="J1549" s="404"/>
      <c r="K1549" s="404"/>
      <c r="L1549" s="404"/>
      <c r="M1549" s="404"/>
      <c r="N1549" s="404"/>
      <c r="O1549" s="404"/>
      <c r="P1549" s="404"/>
      <c r="Q1549" s="404"/>
      <c r="R1549" s="404"/>
      <c r="S1549" s="404"/>
      <c r="U1549" s="373"/>
    </row>
    <row r="1550" spans="1:21" ht="20.25" x14ac:dyDescent="0.3">
      <c r="A1550" s="230">
        <v>240</v>
      </c>
      <c r="B1550" s="225" t="s">
        <v>816</v>
      </c>
      <c r="C1550" s="230">
        <v>33117</v>
      </c>
      <c r="D1550" s="230" t="s">
        <v>1896</v>
      </c>
      <c r="E1550" s="230">
        <v>1962</v>
      </c>
      <c r="F1550" s="230" t="s">
        <v>2122</v>
      </c>
      <c r="G1550" s="371" t="s">
        <v>2089</v>
      </c>
      <c r="H1550" s="230">
        <v>3</v>
      </c>
      <c r="I1550" s="230">
        <v>2</v>
      </c>
      <c r="J1550" s="230" t="s">
        <v>2122</v>
      </c>
      <c r="K1550" s="222">
        <v>1038.9000000000001</v>
      </c>
      <c r="L1550" s="222">
        <v>632.70000000000005</v>
      </c>
      <c r="M1550" s="222">
        <v>2539398.7100000004</v>
      </c>
      <c r="N1550" s="222">
        <v>2539398.7100000004</v>
      </c>
      <c r="O1550" s="222">
        <v>0</v>
      </c>
      <c r="P1550" s="222">
        <v>0</v>
      </c>
      <c r="Q1550" s="222">
        <v>0</v>
      </c>
      <c r="R1550" s="372">
        <v>45292</v>
      </c>
      <c r="S1550" s="372">
        <v>45657</v>
      </c>
      <c r="U1550" s="373"/>
    </row>
    <row r="1551" spans="1:21" ht="20.25" x14ac:dyDescent="0.3">
      <c r="A1551" s="230">
        <v>241</v>
      </c>
      <c r="B1551" s="225" t="s">
        <v>825</v>
      </c>
      <c r="C1551" s="230">
        <v>33500</v>
      </c>
      <c r="D1551" s="230" t="s">
        <v>1896</v>
      </c>
      <c r="E1551" s="230">
        <v>1960</v>
      </c>
      <c r="F1551" s="230" t="s">
        <v>2122</v>
      </c>
      <c r="G1551" s="371" t="s">
        <v>2089</v>
      </c>
      <c r="H1551" s="230">
        <v>4</v>
      </c>
      <c r="I1551" s="230">
        <v>4</v>
      </c>
      <c r="J1551" s="230" t="s">
        <v>2122</v>
      </c>
      <c r="K1551" s="222">
        <v>2828.1</v>
      </c>
      <c r="L1551" s="222">
        <v>1961.9</v>
      </c>
      <c r="M1551" s="222">
        <v>3394804.99</v>
      </c>
      <c r="N1551" s="222">
        <v>3394804.99</v>
      </c>
      <c r="O1551" s="222">
        <v>0</v>
      </c>
      <c r="P1551" s="222">
        <v>0</v>
      </c>
      <c r="Q1551" s="222">
        <v>0</v>
      </c>
      <c r="R1551" s="372">
        <v>45292</v>
      </c>
      <c r="S1551" s="372">
        <v>45657</v>
      </c>
      <c r="U1551" s="373"/>
    </row>
    <row r="1552" spans="1:21" ht="20.25" x14ac:dyDescent="0.3">
      <c r="A1552" s="230">
        <v>242</v>
      </c>
      <c r="B1552" s="225" t="s">
        <v>826</v>
      </c>
      <c r="C1552" s="230">
        <v>33507</v>
      </c>
      <c r="D1552" s="230" t="s">
        <v>1896</v>
      </c>
      <c r="E1552" s="230">
        <v>1968</v>
      </c>
      <c r="F1552" s="230" t="s">
        <v>2122</v>
      </c>
      <c r="G1552" s="371" t="s">
        <v>2088</v>
      </c>
      <c r="H1552" s="230">
        <v>9</v>
      </c>
      <c r="I1552" s="230">
        <v>2</v>
      </c>
      <c r="J1552" s="230" t="s">
        <v>2122</v>
      </c>
      <c r="K1552" s="222">
        <v>2457.5</v>
      </c>
      <c r="L1552" s="222">
        <v>1703.4</v>
      </c>
      <c r="M1552" s="222">
        <v>4349035.18</v>
      </c>
      <c r="N1552" s="222">
        <v>4349035.18</v>
      </c>
      <c r="O1552" s="222">
        <v>0</v>
      </c>
      <c r="P1552" s="222">
        <v>0</v>
      </c>
      <c r="Q1552" s="222">
        <v>0</v>
      </c>
      <c r="R1552" s="372">
        <v>45292</v>
      </c>
      <c r="S1552" s="372">
        <v>45657</v>
      </c>
      <c r="U1552" s="373"/>
    </row>
    <row r="1553" spans="1:21" ht="20.25" x14ac:dyDescent="0.3">
      <c r="A1553" s="230">
        <v>243</v>
      </c>
      <c r="B1553" s="225" t="s">
        <v>827</v>
      </c>
      <c r="C1553" s="230">
        <v>33508</v>
      </c>
      <c r="D1553" s="230" t="s">
        <v>1896</v>
      </c>
      <c r="E1553" s="230">
        <v>1969</v>
      </c>
      <c r="F1553" s="230" t="s">
        <v>2122</v>
      </c>
      <c r="G1553" s="371" t="s">
        <v>2089</v>
      </c>
      <c r="H1553" s="230">
        <v>4</v>
      </c>
      <c r="I1553" s="230">
        <v>4</v>
      </c>
      <c r="J1553" s="230" t="s">
        <v>2122</v>
      </c>
      <c r="K1553" s="222">
        <v>3794.4</v>
      </c>
      <c r="L1553" s="222">
        <v>2085.8000000000002</v>
      </c>
      <c r="M1553" s="222">
        <v>4906654.47</v>
      </c>
      <c r="N1553" s="222">
        <v>4906654.47</v>
      </c>
      <c r="O1553" s="222">
        <v>0</v>
      </c>
      <c r="P1553" s="222">
        <v>0</v>
      </c>
      <c r="Q1553" s="222">
        <v>0</v>
      </c>
      <c r="R1553" s="372">
        <v>45292</v>
      </c>
      <c r="S1553" s="372">
        <v>45657</v>
      </c>
      <c r="U1553" s="373"/>
    </row>
    <row r="1554" spans="1:21" ht="20.25" x14ac:dyDescent="0.3">
      <c r="A1554" s="230">
        <v>244</v>
      </c>
      <c r="B1554" s="225" t="s">
        <v>828</v>
      </c>
      <c r="C1554" s="230">
        <v>33516</v>
      </c>
      <c r="D1554" s="230" t="s">
        <v>1896</v>
      </c>
      <c r="E1554" s="230">
        <v>1932</v>
      </c>
      <c r="F1554" s="230" t="s">
        <v>2122</v>
      </c>
      <c r="G1554" s="371" t="s">
        <v>2094</v>
      </c>
      <c r="H1554" s="230">
        <v>2</v>
      </c>
      <c r="I1554" s="230">
        <v>1</v>
      </c>
      <c r="J1554" s="230" t="s">
        <v>2122</v>
      </c>
      <c r="K1554" s="222">
        <v>576.20000000000005</v>
      </c>
      <c r="L1554" s="222">
        <v>520.20000000000005</v>
      </c>
      <c r="M1554" s="222">
        <v>128098.74</v>
      </c>
      <c r="N1554" s="222">
        <v>128098.74</v>
      </c>
      <c r="O1554" s="222">
        <v>0</v>
      </c>
      <c r="P1554" s="222">
        <v>0</v>
      </c>
      <c r="Q1554" s="222">
        <v>0</v>
      </c>
      <c r="R1554" s="372">
        <v>45292</v>
      </c>
      <c r="S1554" s="372">
        <v>45657</v>
      </c>
      <c r="U1554" s="373"/>
    </row>
    <row r="1555" spans="1:21" ht="20.25" x14ac:dyDescent="0.3">
      <c r="A1555" s="230">
        <v>245</v>
      </c>
      <c r="B1555" s="225" t="s">
        <v>829</v>
      </c>
      <c r="C1555" s="230">
        <v>33511</v>
      </c>
      <c r="D1555" s="230" t="s">
        <v>1896</v>
      </c>
      <c r="E1555" s="230">
        <v>1968</v>
      </c>
      <c r="F1555" s="230" t="s">
        <v>2122</v>
      </c>
      <c r="G1555" s="371" t="s">
        <v>2089</v>
      </c>
      <c r="H1555" s="230">
        <v>4</v>
      </c>
      <c r="I1555" s="230">
        <v>3</v>
      </c>
      <c r="J1555" s="230" t="s">
        <v>2122</v>
      </c>
      <c r="K1555" s="222">
        <v>3815.2</v>
      </c>
      <c r="L1555" s="222">
        <v>2125.1999999999998</v>
      </c>
      <c r="M1555" s="222">
        <v>2639671.62</v>
      </c>
      <c r="N1555" s="222">
        <v>2639671.62</v>
      </c>
      <c r="O1555" s="222">
        <v>0</v>
      </c>
      <c r="P1555" s="222">
        <v>0</v>
      </c>
      <c r="Q1555" s="222">
        <v>0</v>
      </c>
      <c r="R1555" s="372">
        <v>45292</v>
      </c>
      <c r="S1555" s="372">
        <v>45657</v>
      </c>
      <c r="U1555" s="373"/>
    </row>
    <row r="1556" spans="1:21" ht="20.25" x14ac:dyDescent="0.3">
      <c r="A1556" s="230">
        <v>246</v>
      </c>
      <c r="B1556" s="225" t="s">
        <v>830</v>
      </c>
      <c r="C1556" s="230">
        <v>33575</v>
      </c>
      <c r="D1556" s="230" t="s">
        <v>1896</v>
      </c>
      <c r="E1556" s="230">
        <v>1970</v>
      </c>
      <c r="F1556" s="230" t="s">
        <v>2122</v>
      </c>
      <c r="G1556" s="371" t="s">
        <v>2089</v>
      </c>
      <c r="H1556" s="230">
        <v>4</v>
      </c>
      <c r="I1556" s="230">
        <v>3</v>
      </c>
      <c r="J1556" s="230" t="s">
        <v>2122</v>
      </c>
      <c r="K1556" s="222">
        <v>1419.2</v>
      </c>
      <c r="L1556" s="222">
        <v>1287.8</v>
      </c>
      <c r="M1556" s="222">
        <v>139342.47</v>
      </c>
      <c r="N1556" s="222">
        <v>139342.47</v>
      </c>
      <c r="O1556" s="222">
        <v>0</v>
      </c>
      <c r="P1556" s="222">
        <v>0</v>
      </c>
      <c r="Q1556" s="222">
        <v>0</v>
      </c>
      <c r="R1556" s="372">
        <v>45292</v>
      </c>
      <c r="S1556" s="372">
        <v>45657</v>
      </c>
      <c r="U1556" s="373"/>
    </row>
    <row r="1557" spans="1:21" ht="20.25" x14ac:dyDescent="0.3">
      <c r="A1557" s="230">
        <v>247</v>
      </c>
      <c r="B1557" s="225" t="s">
        <v>915</v>
      </c>
      <c r="C1557" s="230">
        <v>33580</v>
      </c>
      <c r="D1557" s="230" t="s">
        <v>1896</v>
      </c>
      <c r="E1557" s="230">
        <v>1975</v>
      </c>
      <c r="F1557" s="230" t="s">
        <v>2122</v>
      </c>
      <c r="G1557" s="371" t="s">
        <v>2089</v>
      </c>
      <c r="H1557" s="230">
        <v>5</v>
      </c>
      <c r="I1557" s="230">
        <v>4</v>
      </c>
      <c r="J1557" s="230" t="s">
        <v>2122</v>
      </c>
      <c r="K1557" s="222">
        <v>6291.9</v>
      </c>
      <c r="L1557" s="222">
        <v>3861</v>
      </c>
      <c r="M1557" s="222">
        <v>1442236.36</v>
      </c>
      <c r="N1557" s="222">
        <v>1442236.36</v>
      </c>
      <c r="O1557" s="222">
        <v>0</v>
      </c>
      <c r="P1557" s="222">
        <v>0</v>
      </c>
      <c r="Q1557" s="222">
        <v>0</v>
      </c>
      <c r="R1557" s="372">
        <v>45292</v>
      </c>
      <c r="S1557" s="372">
        <v>45657</v>
      </c>
      <c r="U1557" s="373"/>
    </row>
    <row r="1558" spans="1:21" ht="20.25" x14ac:dyDescent="0.3">
      <c r="A1558" s="230">
        <v>248</v>
      </c>
      <c r="B1558" s="225" t="s">
        <v>917</v>
      </c>
      <c r="C1558" s="230">
        <v>33583</v>
      </c>
      <c r="D1558" s="230" t="s">
        <v>1896</v>
      </c>
      <c r="E1558" s="230">
        <v>1974</v>
      </c>
      <c r="F1558" s="230" t="s">
        <v>2122</v>
      </c>
      <c r="G1558" s="371" t="s">
        <v>2088</v>
      </c>
      <c r="H1558" s="230">
        <v>5</v>
      </c>
      <c r="I1558" s="230">
        <v>6</v>
      </c>
      <c r="J1558" s="230" t="s">
        <v>2122</v>
      </c>
      <c r="K1558" s="222">
        <v>7030.8</v>
      </c>
      <c r="L1558" s="222">
        <v>4365.8999999999996</v>
      </c>
      <c r="M1558" s="222">
        <v>8127757.5799999991</v>
      </c>
      <c r="N1558" s="222">
        <v>8127757.5799999991</v>
      </c>
      <c r="O1558" s="222">
        <v>0</v>
      </c>
      <c r="P1558" s="222">
        <v>0</v>
      </c>
      <c r="Q1558" s="222">
        <v>0</v>
      </c>
      <c r="R1558" s="372">
        <v>45292</v>
      </c>
      <c r="S1558" s="372">
        <v>45657</v>
      </c>
      <c r="U1558" s="373"/>
    </row>
    <row r="1559" spans="1:21" ht="20.25" x14ac:dyDescent="0.3">
      <c r="A1559" s="230">
        <v>249</v>
      </c>
      <c r="B1559" s="225" t="s">
        <v>919</v>
      </c>
      <c r="C1559" s="230">
        <v>33586</v>
      </c>
      <c r="D1559" s="230" t="s">
        <v>1896</v>
      </c>
      <c r="E1559" s="230">
        <v>1967</v>
      </c>
      <c r="F1559" s="230" t="s">
        <v>2122</v>
      </c>
      <c r="G1559" s="371" t="s">
        <v>2088</v>
      </c>
      <c r="H1559" s="230">
        <v>5</v>
      </c>
      <c r="I1559" s="230">
        <v>3</v>
      </c>
      <c r="J1559" s="230" t="s">
        <v>2122</v>
      </c>
      <c r="K1559" s="222">
        <v>4127.6000000000004</v>
      </c>
      <c r="L1559" s="222">
        <v>2568.6</v>
      </c>
      <c r="M1559" s="222">
        <v>5250408.42</v>
      </c>
      <c r="N1559" s="222">
        <v>5250408.42</v>
      </c>
      <c r="O1559" s="222">
        <v>0</v>
      </c>
      <c r="P1559" s="222">
        <v>0</v>
      </c>
      <c r="Q1559" s="222">
        <v>0</v>
      </c>
      <c r="R1559" s="372">
        <v>45292</v>
      </c>
      <c r="S1559" s="372">
        <v>45657</v>
      </c>
      <c r="U1559" s="373"/>
    </row>
    <row r="1560" spans="1:21" ht="20.25" x14ac:dyDescent="0.3">
      <c r="A1560" s="230">
        <v>250</v>
      </c>
      <c r="B1560" s="225" t="s">
        <v>1701</v>
      </c>
      <c r="C1560" s="230">
        <v>33646</v>
      </c>
      <c r="D1560" s="230" t="s">
        <v>1896</v>
      </c>
      <c r="E1560" s="230">
        <v>1917</v>
      </c>
      <c r="F1560" s="230" t="s">
        <v>2122</v>
      </c>
      <c r="G1560" s="371" t="s">
        <v>2094</v>
      </c>
      <c r="H1560" s="230">
        <v>2</v>
      </c>
      <c r="I1560" s="230">
        <v>3</v>
      </c>
      <c r="J1560" s="230" t="s">
        <v>2122</v>
      </c>
      <c r="K1560" s="222">
        <v>826.7</v>
      </c>
      <c r="L1560" s="222">
        <v>771.3</v>
      </c>
      <c r="M1560" s="222">
        <v>254888.95999999999</v>
      </c>
      <c r="N1560" s="222">
        <v>254888.95999999999</v>
      </c>
      <c r="O1560" s="222">
        <v>0</v>
      </c>
      <c r="P1560" s="222">
        <v>0</v>
      </c>
      <c r="Q1560" s="222">
        <v>0</v>
      </c>
      <c r="R1560" s="372">
        <v>45292</v>
      </c>
      <c r="S1560" s="372">
        <v>45657</v>
      </c>
      <c r="U1560" s="373"/>
    </row>
    <row r="1561" spans="1:21" ht="20.25" x14ac:dyDescent="0.3">
      <c r="A1561" s="230">
        <v>251</v>
      </c>
      <c r="B1561" s="225" t="s">
        <v>831</v>
      </c>
      <c r="C1561" s="230">
        <v>33723</v>
      </c>
      <c r="D1561" s="230" t="s">
        <v>1896</v>
      </c>
      <c r="E1561" s="230">
        <v>1965</v>
      </c>
      <c r="F1561" s="230" t="s">
        <v>2122</v>
      </c>
      <c r="G1561" s="371" t="s">
        <v>2089</v>
      </c>
      <c r="H1561" s="230">
        <v>4</v>
      </c>
      <c r="I1561" s="230">
        <v>3</v>
      </c>
      <c r="J1561" s="230" t="s">
        <v>2122</v>
      </c>
      <c r="K1561" s="222">
        <v>2484.4</v>
      </c>
      <c r="L1561" s="222">
        <v>1525.7</v>
      </c>
      <c r="M1561" s="222">
        <v>2330221.4</v>
      </c>
      <c r="N1561" s="222">
        <v>2330221.4</v>
      </c>
      <c r="O1561" s="222">
        <v>0</v>
      </c>
      <c r="P1561" s="222">
        <v>0</v>
      </c>
      <c r="Q1561" s="222">
        <v>0</v>
      </c>
      <c r="R1561" s="372">
        <v>45292</v>
      </c>
      <c r="S1561" s="372">
        <v>45657</v>
      </c>
      <c r="U1561" s="373"/>
    </row>
    <row r="1562" spans="1:21" ht="20.25" x14ac:dyDescent="0.3">
      <c r="A1562" s="230">
        <v>252</v>
      </c>
      <c r="B1562" s="225" t="s">
        <v>832</v>
      </c>
      <c r="C1562" s="230">
        <v>33744</v>
      </c>
      <c r="D1562" s="230" t="s">
        <v>1896</v>
      </c>
      <c r="E1562" s="230">
        <v>1962</v>
      </c>
      <c r="F1562" s="230" t="s">
        <v>2122</v>
      </c>
      <c r="G1562" s="371" t="s">
        <v>2089</v>
      </c>
      <c r="H1562" s="230">
        <v>4</v>
      </c>
      <c r="I1562" s="230">
        <v>3</v>
      </c>
      <c r="J1562" s="230" t="s">
        <v>2122</v>
      </c>
      <c r="K1562" s="222">
        <v>4469.8999999999996</v>
      </c>
      <c r="L1562" s="222">
        <v>1960.3</v>
      </c>
      <c r="M1562" s="222">
        <v>4199913.0699999994</v>
      </c>
      <c r="N1562" s="222">
        <v>4199913.0699999994</v>
      </c>
      <c r="O1562" s="222">
        <v>0</v>
      </c>
      <c r="P1562" s="222">
        <v>0</v>
      </c>
      <c r="Q1562" s="222">
        <v>0</v>
      </c>
      <c r="R1562" s="372">
        <v>45292</v>
      </c>
      <c r="S1562" s="372">
        <v>45657</v>
      </c>
      <c r="U1562" s="373"/>
    </row>
    <row r="1563" spans="1:21" ht="20.25" x14ac:dyDescent="0.3">
      <c r="A1563" s="230">
        <v>253</v>
      </c>
      <c r="B1563" s="225" t="s">
        <v>833</v>
      </c>
      <c r="C1563" s="230">
        <v>33756</v>
      </c>
      <c r="D1563" s="230" t="s">
        <v>1896</v>
      </c>
      <c r="E1563" s="230">
        <v>1953</v>
      </c>
      <c r="F1563" s="230" t="s">
        <v>2122</v>
      </c>
      <c r="G1563" s="371" t="s">
        <v>2089</v>
      </c>
      <c r="H1563" s="230">
        <v>3</v>
      </c>
      <c r="I1563" s="230">
        <v>1</v>
      </c>
      <c r="J1563" s="230" t="s">
        <v>2122</v>
      </c>
      <c r="K1563" s="222">
        <v>2184.5</v>
      </c>
      <c r="L1563" s="222">
        <v>665.3</v>
      </c>
      <c r="M1563" s="222">
        <v>1608335.8599999999</v>
      </c>
      <c r="N1563" s="222">
        <v>1608335.8599999999</v>
      </c>
      <c r="O1563" s="222">
        <v>0</v>
      </c>
      <c r="P1563" s="222">
        <v>0</v>
      </c>
      <c r="Q1563" s="222">
        <v>0</v>
      </c>
      <c r="R1563" s="372">
        <v>45292</v>
      </c>
      <c r="S1563" s="372">
        <v>45657</v>
      </c>
      <c r="U1563" s="373"/>
    </row>
    <row r="1564" spans="1:21" ht="20.25" x14ac:dyDescent="0.3">
      <c r="A1564" s="230">
        <v>254</v>
      </c>
      <c r="B1564" s="225" t="s">
        <v>835</v>
      </c>
      <c r="C1564" s="230">
        <v>33870</v>
      </c>
      <c r="D1564" s="230" t="s">
        <v>1896</v>
      </c>
      <c r="E1564" s="230">
        <v>1973</v>
      </c>
      <c r="F1564" s="230" t="s">
        <v>2122</v>
      </c>
      <c r="G1564" s="371" t="s">
        <v>2088</v>
      </c>
      <c r="H1564" s="230">
        <v>5</v>
      </c>
      <c r="I1564" s="230">
        <v>6</v>
      </c>
      <c r="J1564" s="230" t="s">
        <v>2122</v>
      </c>
      <c r="K1564" s="222">
        <v>6568.1</v>
      </c>
      <c r="L1564" s="222">
        <v>4349.8999999999996</v>
      </c>
      <c r="M1564" s="222">
        <v>303526.74</v>
      </c>
      <c r="N1564" s="222">
        <v>303526.74</v>
      </c>
      <c r="O1564" s="222">
        <v>0</v>
      </c>
      <c r="P1564" s="222">
        <v>0</v>
      </c>
      <c r="Q1564" s="222">
        <v>0</v>
      </c>
      <c r="R1564" s="372">
        <v>45292</v>
      </c>
      <c r="S1564" s="372">
        <v>45657</v>
      </c>
      <c r="U1564" s="373"/>
    </row>
    <row r="1565" spans="1:21" ht="20.25" x14ac:dyDescent="0.3">
      <c r="A1565" s="230">
        <v>255</v>
      </c>
      <c r="B1565" s="225" t="s">
        <v>2219</v>
      </c>
      <c r="C1565" s="230">
        <v>33874</v>
      </c>
      <c r="D1565" s="230" t="s">
        <v>1896</v>
      </c>
      <c r="E1565" s="230">
        <v>1973</v>
      </c>
      <c r="F1565" s="230" t="s">
        <v>2122</v>
      </c>
      <c r="G1565" s="371" t="s">
        <v>2088</v>
      </c>
      <c r="H1565" s="230">
        <v>5</v>
      </c>
      <c r="I1565" s="230">
        <v>4</v>
      </c>
      <c r="J1565" s="230" t="s">
        <v>2122</v>
      </c>
      <c r="K1565" s="222">
        <v>4416.3999999999996</v>
      </c>
      <c r="L1565" s="222">
        <v>2717.2</v>
      </c>
      <c r="M1565" s="222">
        <v>704359.95</v>
      </c>
      <c r="N1565" s="222">
        <v>704359.95</v>
      </c>
      <c r="O1565" s="222">
        <v>0</v>
      </c>
      <c r="P1565" s="222">
        <v>0</v>
      </c>
      <c r="Q1565" s="222">
        <v>0</v>
      </c>
      <c r="R1565" s="372">
        <v>45292</v>
      </c>
      <c r="S1565" s="372">
        <v>45657</v>
      </c>
      <c r="U1565" s="373"/>
    </row>
    <row r="1566" spans="1:21" ht="20.25" x14ac:dyDescent="0.3">
      <c r="A1566" s="230">
        <v>256</v>
      </c>
      <c r="B1566" s="225" t="s">
        <v>836</v>
      </c>
      <c r="C1566" s="230">
        <v>33924</v>
      </c>
      <c r="D1566" s="230" t="s">
        <v>1896</v>
      </c>
      <c r="E1566" s="230">
        <v>1974</v>
      </c>
      <c r="F1566" s="230" t="s">
        <v>2122</v>
      </c>
      <c r="G1566" s="371" t="s">
        <v>2088</v>
      </c>
      <c r="H1566" s="230">
        <v>5</v>
      </c>
      <c r="I1566" s="230">
        <v>4</v>
      </c>
      <c r="J1566" s="230" t="s">
        <v>2122</v>
      </c>
      <c r="K1566" s="222">
        <v>4776.5</v>
      </c>
      <c r="L1566" s="222">
        <v>3039.7</v>
      </c>
      <c r="M1566" s="222">
        <v>6803420.5200000005</v>
      </c>
      <c r="N1566" s="222">
        <v>6803420.5200000005</v>
      </c>
      <c r="O1566" s="222">
        <v>0</v>
      </c>
      <c r="P1566" s="222">
        <v>0</v>
      </c>
      <c r="Q1566" s="222">
        <v>0</v>
      </c>
      <c r="R1566" s="372">
        <v>45292</v>
      </c>
      <c r="S1566" s="372">
        <v>45657</v>
      </c>
      <c r="U1566" s="373"/>
    </row>
    <row r="1567" spans="1:21" ht="20.25" x14ac:dyDescent="0.3">
      <c r="A1567" s="230">
        <v>257</v>
      </c>
      <c r="B1567" s="225" t="s">
        <v>837</v>
      </c>
      <c r="C1567" s="230">
        <v>33925</v>
      </c>
      <c r="D1567" s="230" t="s">
        <v>1896</v>
      </c>
      <c r="E1567" s="230">
        <v>1975</v>
      </c>
      <c r="F1567" s="230" t="s">
        <v>2122</v>
      </c>
      <c r="G1567" s="371" t="s">
        <v>2088</v>
      </c>
      <c r="H1567" s="230">
        <v>5</v>
      </c>
      <c r="I1567" s="230">
        <v>1</v>
      </c>
      <c r="J1567" s="230" t="s">
        <v>2122</v>
      </c>
      <c r="K1567" s="222">
        <v>1048.9000000000001</v>
      </c>
      <c r="L1567" s="222">
        <v>510.9</v>
      </c>
      <c r="M1567" s="222">
        <v>990913.57999999984</v>
      </c>
      <c r="N1567" s="222">
        <v>990913.57999999984</v>
      </c>
      <c r="O1567" s="222">
        <v>0</v>
      </c>
      <c r="P1567" s="222">
        <v>0</v>
      </c>
      <c r="Q1567" s="222">
        <v>0</v>
      </c>
      <c r="R1567" s="372">
        <v>45292</v>
      </c>
      <c r="S1567" s="372">
        <v>45657</v>
      </c>
      <c r="U1567" s="373"/>
    </row>
    <row r="1568" spans="1:21" ht="20.25" x14ac:dyDescent="0.3">
      <c r="A1568" s="230">
        <v>258</v>
      </c>
      <c r="B1568" s="225" t="s">
        <v>838</v>
      </c>
      <c r="C1568" s="230">
        <v>33719</v>
      </c>
      <c r="D1568" s="230" t="s">
        <v>1896</v>
      </c>
      <c r="E1568" s="230">
        <v>1955</v>
      </c>
      <c r="F1568" s="230" t="s">
        <v>2122</v>
      </c>
      <c r="G1568" s="371" t="s">
        <v>2094</v>
      </c>
      <c r="H1568" s="230">
        <v>2</v>
      </c>
      <c r="I1568" s="230">
        <v>2</v>
      </c>
      <c r="J1568" s="230" t="s">
        <v>2122</v>
      </c>
      <c r="K1568" s="222">
        <v>368.5</v>
      </c>
      <c r="L1568" s="222">
        <v>267</v>
      </c>
      <c r="M1568" s="222">
        <v>1166221.04</v>
      </c>
      <c r="N1568" s="222">
        <v>1166221.04</v>
      </c>
      <c r="O1568" s="222">
        <v>0</v>
      </c>
      <c r="P1568" s="222">
        <v>0</v>
      </c>
      <c r="Q1568" s="222">
        <v>0</v>
      </c>
      <c r="R1568" s="372">
        <v>45292</v>
      </c>
      <c r="S1568" s="372">
        <v>45657</v>
      </c>
      <c r="U1568" s="373"/>
    </row>
    <row r="1569" spans="1:21" ht="20.25" x14ac:dyDescent="0.3">
      <c r="A1569" s="230">
        <v>259</v>
      </c>
      <c r="B1569" s="225" t="s">
        <v>839</v>
      </c>
      <c r="C1569" s="230">
        <v>33720</v>
      </c>
      <c r="D1569" s="230" t="s">
        <v>1896</v>
      </c>
      <c r="E1569" s="230">
        <v>1966</v>
      </c>
      <c r="F1569" s="230" t="s">
        <v>2122</v>
      </c>
      <c r="G1569" s="371" t="s">
        <v>2089</v>
      </c>
      <c r="H1569" s="230">
        <v>5</v>
      </c>
      <c r="I1569" s="230">
        <v>2</v>
      </c>
      <c r="J1569" s="230" t="s">
        <v>2122</v>
      </c>
      <c r="K1569" s="222">
        <v>1984.5</v>
      </c>
      <c r="L1569" s="222">
        <v>1789.7</v>
      </c>
      <c r="M1569" s="222">
        <v>2000765.5999999999</v>
      </c>
      <c r="N1569" s="222">
        <v>2000765.5999999999</v>
      </c>
      <c r="O1569" s="222">
        <v>0</v>
      </c>
      <c r="P1569" s="222">
        <v>0</v>
      </c>
      <c r="Q1569" s="222">
        <v>0</v>
      </c>
      <c r="R1569" s="372">
        <v>45292</v>
      </c>
      <c r="S1569" s="372">
        <v>45657</v>
      </c>
      <c r="U1569" s="373"/>
    </row>
    <row r="1570" spans="1:21" ht="20.25" x14ac:dyDescent="0.3">
      <c r="A1570" s="230">
        <v>260</v>
      </c>
      <c r="B1570" s="225" t="s">
        <v>840</v>
      </c>
      <c r="C1570" s="230">
        <v>33980</v>
      </c>
      <c r="D1570" s="230" t="s">
        <v>1896</v>
      </c>
      <c r="E1570" s="230">
        <v>1930</v>
      </c>
      <c r="F1570" s="230" t="s">
        <v>2122</v>
      </c>
      <c r="G1570" s="371" t="s">
        <v>2094</v>
      </c>
      <c r="H1570" s="230">
        <v>2</v>
      </c>
      <c r="I1570" s="230">
        <v>2</v>
      </c>
      <c r="J1570" s="230" t="s">
        <v>2122</v>
      </c>
      <c r="K1570" s="222">
        <v>443.5</v>
      </c>
      <c r="L1570" s="222">
        <v>393</v>
      </c>
      <c r="M1570" s="222">
        <v>103615.32</v>
      </c>
      <c r="N1570" s="222">
        <v>103615.32</v>
      </c>
      <c r="O1570" s="222">
        <v>0</v>
      </c>
      <c r="P1570" s="222">
        <v>0</v>
      </c>
      <c r="Q1570" s="222">
        <v>0</v>
      </c>
      <c r="R1570" s="372">
        <v>45292</v>
      </c>
      <c r="S1570" s="372">
        <v>45657</v>
      </c>
      <c r="U1570" s="373"/>
    </row>
    <row r="1571" spans="1:21" ht="20.25" x14ac:dyDescent="0.3">
      <c r="A1571" s="230">
        <v>261</v>
      </c>
      <c r="B1571" s="225" t="s">
        <v>841</v>
      </c>
      <c r="C1571" s="230">
        <v>33986</v>
      </c>
      <c r="D1571" s="230" t="s">
        <v>1896</v>
      </c>
      <c r="E1571" s="230">
        <v>1952</v>
      </c>
      <c r="F1571" s="230" t="s">
        <v>2122</v>
      </c>
      <c r="G1571" s="371" t="s">
        <v>2094</v>
      </c>
      <c r="H1571" s="230">
        <v>2</v>
      </c>
      <c r="I1571" s="230">
        <v>1</v>
      </c>
      <c r="J1571" s="230" t="s">
        <v>2122</v>
      </c>
      <c r="K1571" s="222">
        <v>326.39999999999998</v>
      </c>
      <c r="L1571" s="222">
        <v>250</v>
      </c>
      <c r="M1571" s="222">
        <v>1033810.44</v>
      </c>
      <c r="N1571" s="222">
        <v>1033810.44</v>
      </c>
      <c r="O1571" s="222">
        <v>0</v>
      </c>
      <c r="P1571" s="222">
        <v>0</v>
      </c>
      <c r="Q1571" s="222">
        <v>0</v>
      </c>
      <c r="R1571" s="372">
        <v>45292</v>
      </c>
      <c r="S1571" s="372">
        <v>45657</v>
      </c>
      <c r="U1571" s="373"/>
    </row>
    <row r="1572" spans="1:21" ht="20.25" x14ac:dyDescent="0.3">
      <c r="A1572" s="230">
        <v>262</v>
      </c>
      <c r="B1572" s="225" t="s">
        <v>842</v>
      </c>
      <c r="C1572" s="230">
        <v>33987</v>
      </c>
      <c r="D1572" s="230" t="s">
        <v>1896</v>
      </c>
      <c r="E1572" s="230">
        <v>1952</v>
      </c>
      <c r="F1572" s="230" t="s">
        <v>2122</v>
      </c>
      <c r="G1572" s="371" t="s">
        <v>2094</v>
      </c>
      <c r="H1572" s="230">
        <v>2</v>
      </c>
      <c r="I1572" s="230">
        <v>2</v>
      </c>
      <c r="J1572" s="230" t="s">
        <v>2122</v>
      </c>
      <c r="K1572" s="222">
        <v>626</v>
      </c>
      <c r="L1572" s="222">
        <v>561.20000000000005</v>
      </c>
      <c r="M1572" s="222">
        <v>770229.7699999999</v>
      </c>
      <c r="N1572" s="222">
        <v>770229.7699999999</v>
      </c>
      <c r="O1572" s="222">
        <v>0</v>
      </c>
      <c r="P1572" s="222">
        <v>0</v>
      </c>
      <c r="Q1572" s="222">
        <v>0</v>
      </c>
      <c r="R1572" s="372">
        <v>45292</v>
      </c>
      <c r="S1572" s="372">
        <v>45657</v>
      </c>
      <c r="U1572" s="373"/>
    </row>
    <row r="1573" spans="1:21" ht="20.25" x14ac:dyDescent="0.3">
      <c r="A1573" s="230">
        <v>263</v>
      </c>
      <c r="B1573" s="225" t="s">
        <v>844</v>
      </c>
      <c r="C1573" s="230">
        <v>33992</v>
      </c>
      <c r="D1573" s="230" t="s">
        <v>1896</v>
      </c>
      <c r="E1573" s="230">
        <v>1952</v>
      </c>
      <c r="F1573" s="230" t="s">
        <v>2122</v>
      </c>
      <c r="G1573" s="371" t="s">
        <v>2094</v>
      </c>
      <c r="H1573" s="230">
        <v>2</v>
      </c>
      <c r="I1573" s="230">
        <v>1</v>
      </c>
      <c r="J1573" s="230" t="s">
        <v>2122</v>
      </c>
      <c r="K1573" s="222">
        <v>1521.5</v>
      </c>
      <c r="L1573" s="222">
        <v>1419.1</v>
      </c>
      <c r="M1573" s="222">
        <v>662315.8600000001</v>
      </c>
      <c r="N1573" s="222">
        <v>662315.8600000001</v>
      </c>
      <c r="O1573" s="222">
        <v>0</v>
      </c>
      <c r="P1573" s="222">
        <v>0</v>
      </c>
      <c r="Q1573" s="222">
        <v>0</v>
      </c>
      <c r="R1573" s="372">
        <v>45292</v>
      </c>
      <c r="S1573" s="372">
        <v>45657</v>
      </c>
      <c r="U1573" s="373"/>
    </row>
    <row r="1574" spans="1:21" ht="20.25" x14ac:dyDescent="0.3">
      <c r="A1574" s="230">
        <v>264</v>
      </c>
      <c r="B1574" s="225" t="s">
        <v>845</v>
      </c>
      <c r="C1574" s="230">
        <v>33993</v>
      </c>
      <c r="D1574" s="230" t="s">
        <v>1896</v>
      </c>
      <c r="E1574" s="230">
        <v>1952</v>
      </c>
      <c r="F1574" s="230" t="s">
        <v>2122</v>
      </c>
      <c r="G1574" s="371" t="s">
        <v>2094</v>
      </c>
      <c r="H1574" s="230">
        <v>2</v>
      </c>
      <c r="I1574" s="230">
        <v>1</v>
      </c>
      <c r="J1574" s="230" t="s">
        <v>2122</v>
      </c>
      <c r="K1574" s="222">
        <v>361.8</v>
      </c>
      <c r="L1574" s="222">
        <v>321.10000000000002</v>
      </c>
      <c r="M1574" s="222">
        <v>959799.44</v>
      </c>
      <c r="N1574" s="222">
        <v>959799.44</v>
      </c>
      <c r="O1574" s="222">
        <v>0</v>
      </c>
      <c r="P1574" s="222">
        <v>0</v>
      </c>
      <c r="Q1574" s="222">
        <v>0</v>
      </c>
      <c r="R1574" s="372">
        <v>45292</v>
      </c>
      <c r="S1574" s="372">
        <v>45657</v>
      </c>
      <c r="U1574" s="373"/>
    </row>
    <row r="1575" spans="1:21" ht="20.25" x14ac:dyDescent="0.3">
      <c r="A1575" s="230">
        <v>265</v>
      </c>
      <c r="B1575" s="225" t="s">
        <v>846</v>
      </c>
      <c r="C1575" s="230">
        <v>33994</v>
      </c>
      <c r="D1575" s="230" t="s">
        <v>1896</v>
      </c>
      <c r="E1575" s="230">
        <v>1952</v>
      </c>
      <c r="F1575" s="230" t="s">
        <v>2122</v>
      </c>
      <c r="G1575" s="371" t="s">
        <v>2094</v>
      </c>
      <c r="H1575" s="230">
        <v>2</v>
      </c>
      <c r="I1575" s="230">
        <v>1</v>
      </c>
      <c r="J1575" s="230" t="s">
        <v>2122</v>
      </c>
      <c r="K1575" s="222">
        <v>396.23</v>
      </c>
      <c r="L1575" s="222">
        <v>349.1</v>
      </c>
      <c r="M1575" s="222">
        <v>918401.72</v>
      </c>
      <c r="N1575" s="222">
        <v>918401.72</v>
      </c>
      <c r="O1575" s="222">
        <v>0</v>
      </c>
      <c r="P1575" s="222">
        <v>0</v>
      </c>
      <c r="Q1575" s="222">
        <v>0</v>
      </c>
      <c r="R1575" s="372">
        <v>45292</v>
      </c>
      <c r="S1575" s="372">
        <v>45657</v>
      </c>
      <c r="U1575" s="373"/>
    </row>
    <row r="1576" spans="1:21" ht="20.25" x14ac:dyDescent="0.3">
      <c r="A1576" s="230">
        <v>266</v>
      </c>
      <c r="B1576" s="225" t="s">
        <v>847</v>
      </c>
      <c r="C1576" s="230">
        <v>33995</v>
      </c>
      <c r="D1576" s="230" t="s">
        <v>1896</v>
      </c>
      <c r="E1576" s="230">
        <v>1952</v>
      </c>
      <c r="F1576" s="230" t="s">
        <v>2122</v>
      </c>
      <c r="G1576" s="371" t="s">
        <v>2094</v>
      </c>
      <c r="H1576" s="230">
        <v>2</v>
      </c>
      <c r="I1576" s="230">
        <v>1</v>
      </c>
      <c r="J1576" s="230" t="s">
        <v>2122</v>
      </c>
      <c r="K1576" s="222">
        <v>359.7</v>
      </c>
      <c r="L1576" s="222">
        <v>317.8</v>
      </c>
      <c r="M1576" s="222">
        <v>1134394.28</v>
      </c>
      <c r="N1576" s="222">
        <v>1134394.28</v>
      </c>
      <c r="O1576" s="222">
        <v>0</v>
      </c>
      <c r="P1576" s="222">
        <v>0</v>
      </c>
      <c r="Q1576" s="222">
        <v>0</v>
      </c>
      <c r="R1576" s="372">
        <v>45292</v>
      </c>
      <c r="S1576" s="372">
        <v>45657</v>
      </c>
      <c r="U1576" s="373"/>
    </row>
    <row r="1577" spans="1:21" ht="20.25" x14ac:dyDescent="0.3">
      <c r="A1577" s="230">
        <v>267</v>
      </c>
      <c r="B1577" s="225" t="s">
        <v>848</v>
      </c>
      <c r="C1577" s="230">
        <v>33999</v>
      </c>
      <c r="D1577" s="230" t="s">
        <v>1896</v>
      </c>
      <c r="E1577" s="230">
        <v>1952</v>
      </c>
      <c r="F1577" s="230" t="s">
        <v>2122</v>
      </c>
      <c r="G1577" s="371" t="s">
        <v>2094</v>
      </c>
      <c r="H1577" s="230">
        <v>2</v>
      </c>
      <c r="I1577" s="230">
        <v>1</v>
      </c>
      <c r="J1577" s="230" t="s">
        <v>2122</v>
      </c>
      <c r="K1577" s="222">
        <v>619</v>
      </c>
      <c r="L1577" s="222">
        <v>549.5</v>
      </c>
      <c r="M1577" s="222">
        <v>394931.46</v>
      </c>
      <c r="N1577" s="222">
        <v>394931.46</v>
      </c>
      <c r="O1577" s="222">
        <v>0</v>
      </c>
      <c r="P1577" s="222">
        <v>0</v>
      </c>
      <c r="Q1577" s="222">
        <v>0</v>
      </c>
      <c r="R1577" s="372">
        <v>45292</v>
      </c>
      <c r="S1577" s="372">
        <v>45657</v>
      </c>
      <c r="U1577" s="373"/>
    </row>
    <row r="1578" spans="1:21" ht="20.25" x14ac:dyDescent="0.3">
      <c r="A1578" s="230">
        <v>268</v>
      </c>
      <c r="B1578" s="225" t="s">
        <v>850</v>
      </c>
      <c r="C1578" s="230">
        <v>34005</v>
      </c>
      <c r="D1578" s="230" t="s">
        <v>1896</v>
      </c>
      <c r="E1578" s="230">
        <v>1958</v>
      </c>
      <c r="F1578" s="230" t="s">
        <v>2122</v>
      </c>
      <c r="G1578" s="371" t="s">
        <v>2094</v>
      </c>
      <c r="H1578" s="230">
        <v>2</v>
      </c>
      <c r="I1578" s="230">
        <v>1</v>
      </c>
      <c r="J1578" s="230" t="s">
        <v>2122</v>
      </c>
      <c r="K1578" s="222">
        <v>442.3</v>
      </c>
      <c r="L1578" s="222">
        <v>404.1</v>
      </c>
      <c r="M1578" s="222">
        <v>617907.89</v>
      </c>
      <c r="N1578" s="222">
        <v>617907.89</v>
      </c>
      <c r="O1578" s="222">
        <v>0</v>
      </c>
      <c r="P1578" s="222">
        <v>0</v>
      </c>
      <c r="Q1578" s="222">
        <v>0</v>
      </c>
      <c r="R1578" s="372">
        <v>45292</v>
      </c>
      <c r="S1578" s="372">
        <v>45657</v>
      </c>
      <c r="U1578" s="373"/>
    </row>
    <row r="1579" spans="1:21" ht="20.25" x14ac:dyDescent="0.3">
      <c r="A1579" s="230">
        <v>269</v>
      </c>
      <c r="B1579" s="225" t="s">
        <v>851</v>
      </c>
      <c r="C1579" s="230">
        <v>34007</v>
      </c>
      <c r="D1579" s="230" t="s">
        <v>1896</v>
      </c>
      <c r="E1579" s="230">
        <v>1960</v>
      </c>
      <c r="F1579" s="230" t="s">
        <v>2122</v>
      </c>
      <c r="G1579" s="371" t="s">
        <v>2094</v>
      </c>
      <c r="H1579" s="230">
        <v>2</v>
      </c>
      <c r="I1579" s="230">
        <v>1</v>
      </c>
      <c r="J1579" s="230" t="s">
        <v>2122</v>
      </c>
      <c r="K1579" s="222">
        <v>454.9</v>
      </c>
      <c r="L1579" s="222">
        <v>413.9</v>
      </c>
      <c r="M1579" s="222">
        <v>281848.72000000003</v>
      </c>
      <c r="N1579" s="222">
        <v>281848.72000000003</v>
      </c>
      <c r="O1579" s="222">
        <v>0</v>
      </c>
      <c r="P1579" s="222">
        <v>0</v>
      </c>
      <c r="Q1579" s="222">
        <v>0</v>
      </c>
      <c r="R1579" s="372">
        <v>45292</v>
      </c>
      <c r="S1579" s="372">
        <v>45657</v>
      </c>
      <c r="U1579" s="373"/>
    </row>
    <row r="1580" spans="1:21" ht="20.25" x14ac:dyDescent="0.3">
      <c r="A1580" s="230">
        <v>270</v>
      </c>
      <c r="B1580" s="225" t="s">
        <v>852</v>
      </c>
      <c r="C1580" s="230">
        <v>34012</v>
      </c>
      <c r="D1580" s="230" t="s">
        <v>1896</v>
      </c>
      <c r="E1580" s="230">
        <v>1960</v>
      </c>
      <c r="F1580" s="230" t="s">
        <v>2122</v>
      </c>
      <c r="G1580" s="371" t="s">
        <v>2094</v>
      </c>
      <c r="H1580" s="230">
        <v>2</v>
      </c>
      <c r="I1580" s="230">
        <v>2</v>
      </c>
      <c r="J1580" s="230" t="s">
        <v>2122</v>
      </c>
      <c r="K1580" s="222">
        <v>490.9</v>
      </c>
      <c r="L1580" s="222">
        <v>415.9</v>
      </c>
      <c r="M1580" s="222">
        <v>798972.52</v>
      </c>
      <c r="N1580" s="222">
        <v>798972.52</v>
      </c>
      <c r="O1580" s="222">
        <v>0</v>
      </c>
      <c r="P1580" s="222">
        <v>0</v>
      </c>
      <c r="Q1580" s="222">
        <v>0</v>
      </c>
      <c r="R1580" s="372">
        <v>45292</v>
      </c>
      <c r="S1580" s="372">
        <v>45657</v>
      </c>
      <c r="U1580" s="373"/>
    </row>
    <row r="1581" spans="1:21" ht="20.25" x14ac:dyDescent="0.3">
      <c r="A1581" s="230">
        <v>271</v>
      </c>
      <c r="B1581" s="225" t="s">
        <v>853</v>
      </c>
      <c r="C1581" s="230">
        <v>34014</v>
      </c>
      <c r="D1581" s="230" t="s">
        <v>1896</v>
      </c>
      <c r="E1581" s="230">
        <v>1960</v>
      </c>
      <c r="F1581" s="230" t="s">
        <v>2122</v>
      </c>
      <c r="G1581" s="371" t="s">
        <v>2094</v>
      </c>
      <c r="H1581" s="230">
        <v>2</v>
      </c>
      <c r="I1581" s="230">
        <v>1</v>
      </c>
      <c r="J1581" s="230" t="s">
        <v>2122</v>
      </c>
      <c r="K1581" s="222">
        <v>545.9</v>
      </c>
      <c r="L1581" s="222">
        <v>501.3</v>
      </c>
      <c r="M1581" s="222">
        <v>1057458.54</v>
      </c>
      <c r="N1581" s="222">
        <v>1057458.54</v>
      </c>
      <c r="O1581" s="222">
        <v>0</v>
      </c>
      <c r="P1581" s="222">
        <v>0</v>
      </c>
      <c r="Q1581" s="222">
        <v>0</v>
      </c>
      <c r="R1581" s="372">
        <v>45292</v>
      </c>
      <c r="S1581" s="372">
        <v>45657</v>
      </c>
      <c r="U1581" s="373"/>
    </row>
    <row r="1582" spans="1:21" ht="20.25" x14ac:dyDescent="0.3">
      <c r="A1582" s="230">
        <v>272</v>
      </c>
      <c r="B1582" s="225" t="s">
        <v>854</v>
      </c>
      <c r="C1582" s="230">
        <v>34015</v>
      </c>
      <c r="D1582" s="230" t="s">
        <v>1896</v>
      </c>
      <c r="E1582" s="230">
        <v>1963</v>
      </c>
      <c r="F1582" s="230" t="s">
        <v>2122</v>
      </c>
      <c r="G1582" s="371" t="s">
        <v>2094</v>
      </c>
      <c r="H1582" s="230">
        <v>2</v>
      </c>
      <c r="I1582" s="230">
        <v>1</v>
      </c>
      <c r="J1582" s="230" t="s">
        <v>2122</v>
      </c>
      <c r="K1582" s="222">
        <v>539</v>
      </c>
      <c r="L1582" s="222">
        <v>492.1</v>
      </c>
      <c r="M1582" s="222">
        <v>980392.12</v>
      </c>
      <c r="N1582" s="222">
        <v>980392.12</v>
      </c>
      <c r="O1582" s="222">
        <v>0</v>
      </c>
      <c r="P1582" s="222">
        <v>0</v>
      </c>
      <c r="Q1582" s="222">
        <v>0</v>
      </c>
      <c r="R1582" s="372">
        <v>45292</v>
      </c>
      <c r="S1582" s="372">
        <v>45657</v>
      </c>
      <c r="U1582" s="373"/>
    </row>
    <row r="1583" spans="1:21" ht="20.25" x14ac:dyDescent="0.3">
      <c r="A1583" s="230">
        <v>273</v>
      </c>
      <c r="B1583" s="225" t="s">
        <v>855</v>
      </c>
      <c r="C1583" s="230">
        <v>34016</v>
      </c>
      <c r="D1583" s="230" t="s">
        <v>1896</v>
      </c>
      <c r="E1583" s="230">
        <v>1960</v>
      </c>
      <c r="F1583" s="230" t="s">
        <v>2122</v>
      </c>
      <c r="G1583" s="371" t="s">
        <v>2094</v>
      </c>
      <c r="H1583" s="230">
        <v>2</v>
      </c>
      <c r="I1583" s="230">
        <v>1</v>
      </c>
      <c r="J1583" s="230" t="s">
        <v>2122</v>
      </c>
      <c r="K1583" s="222">
        <v>454.9</v>
      </c>
      <c r="L1583" s="222">
        <v>416.1</v>
      </c>
      <c r="M1583" s="222">
        <v>210576.12</v>
      </c>
      <c r="N1583" s="222">
        <v>210576.12</v>
      </c>
      <c r="O1583" s="222">
        <v>0</v>
      </c>
      <c r="P1583" s="222">
        <v>0</v>
      </c>
      <c r="Q1583" s="222">
        <v>0</v>
      </c>
      <c r="R1583" s="372">
        <v>45292</v>
      </c>
      <c r="S1583" s="372">
        <v>45657</v>
      </c>
      <c r="U1583" s="373"/>
    </row>
    <row r="1584" spans="1:21" ht="20.25" x14ac:dyDescent="0.3">
      <c r="A1584" s="230">
        <v>274</v>
      </c>
      <c r="B1584" s="225" t="s">
        <v>856</v>
      </c>
      <c r="C1584" s="230">
        <v>34017</v>
      </c>
      <c r="D1584" s="230" t="s">
        <v>1896</v>
      </c>
      <c r="E1584" s="230">
        <v>1960</v>
      </c>
      <c r="F1584" s="230" t="s">
        <v>2122</v>
      </c>
      <c r="G1584" s="371" t="s">
        <v>2094</v>
      </c>
      <c r="H1584" s="230">
        <v>2</v>
      </c>
      <c r="I1584" s="230">
        <v>1</v>
      </c>
      <c r="J1584" s="230" t="s">
        <v>2122</v>
      </c>
      <c r="K1584" s="222">
        <v>450.2</v>
      </c>
      <c r="L1584" s="222">
        <v>414.5</v>
      </c>
      <c r="M1584" s="222">
        <v>1047024.1</v>
      </c>
      <c r="N1584" s="222">
        <v>1047024.1</v>
      </c>
      <c r="O1584" s="222">
        <v>0</v>
      </c>
      <c r="P1584" s="222">
        <v>0</v>
      </c>
      <c r="Q1584" s="222">
        <v>0</v>
      </c>
      <c r="R1584" s="372">
        <v>45292</v>
      </c>
      <c r="S1584" s="372">
        <v>45657</v>
      </c>
      <c r="U1584" s="373"/>
    </row>
    <row r="1585" spans="1:21" ht="20.25" x14ac:dyDescent="0.3">
      <c r="A1585" s="230">
        <v>275</v>
      </c>
      <c r="B1585" s="225" t="s">
        <v>857</v>
      </c>
      <c r="C1585" s="230">
        <v>34018</v>
      </c>
      <c r="D1585" s="230" t="s">
        <v>1896</v>
      </c>
      <c r="E1585" s="230">
        <v>1960</v>
      </c>
      <c r="F1585" s="230" t="s">
        <v>2122</v>
      </c>
      <c r="G1585" s="371" t="s">
        <v>2094</v>
      </c>
      <c r="H1585" s="230">
        <v>2</v>
      </c>
      <c r="I1585" s="230">
        <v>1</v>
      </c>
      <c r="J1585" s="230" t="s">
        <v>2122</v>
      </c>
      <c r="K1585" s="222">
        <v>448.1</v>
      </c>
      <c r="L1585" s="222">
        <v>413.8</v>
      </c>
      <c r="M1585" s="222">
        <v>1160884.82</v>
      </c>
      <c r="N1585" s="222">
        <v>1160884.82</v>
      </c>
      <c r="O1585" s="222">
        <v>0</v>
      </c>
      <c r="P1585" s="222">
        <v>0</v>
      </c>
      <c r="Q1585" s="222">
        <v>0</v>
      </c>
      <c r="R1585" s="372">
        <v>45292</v>
      </c>
      <c r="S1585" s="372">
        <v>45657</v>
      </c>
      <c r="U1585" s="373"/>
    </row>
    <row r="1586" spans="1:21" ht="20.25" x14ac:dyDescent="0.3">
      <c r="A1586" s="230">
        <v>276</v>
      </c>
      <c r="B1586" s="225" t="s">
        <v>858</v>
      </c>
      <c r="C1586" s="230">
        <v>34019</v>
      </c>
      <c r="D1586" s="230" t="s">
        <v>1896</v>
      </c>
      <c r="E1586" s="230">
        <v>1960</v>
      </c>
      <c r="F1586" s="230" t="s">
        <v>2122</v>
      </c>
      <c r="G1586" s="371" t="s">
        <v>2094</v>
      </c>
      <c r="H1586" s="230">
        <v>2</v>
      </c>
      <c r="I1586" s="230">
        <v>1</v>
      </c>
      <c r="J1586" s="230" t="s">
        <v>2122</v>
      </c>
      <c r="K1586" s="222">
        <v>447.3</v>
      </c>
      <c r="L1586" s="222">
        <v>409.7</v>
      </c>
      <c r="M1586" s="222">
        <v>984203.23</v>
      </c>
      <c r="N1586" s="222">
        <v>984203.23</v>
      </c>
      <c r="O1586" s="222">
        <v>0</v>
      </c>
      <c r="P1586" s="222">
        <v>0</v>
      </c>
      <c r="Q1586" s="222">
        <v>0</v>
      </c>
      <c r="R1586" s="372">
        <v>45292</v>
      </c>
      <c r="S1586" s="372">
        <v>45657</v>
      </c>
      <c r="U1586" s="373"/>
    </row>
    <row r="1587" spans="1:21" ht="20.25" x14ac:dyDescent="0.3">
      <c r="A1587" s="230">
        <v>277</v>
      </c>
      <c r="B1587" s="225" t="s">
        <v>859</v>
      </c>
      <c r="C1587" s="230">
        <v>34020</v>
      </c>
      <c r="D1587" s="230" t="s">
        <v>1896</v>
      </c>
      <c r="E1587" s="230">
        <v>1960</v>
      </c>
      <c r="F1587" s="230" t="s">
        <v>2122</v>
      </c>
      <c r="G1587" s="371" t="s">
        <v>2094</v>
      </c>
      <c r="H1587" s="230">
        <v>2</v>
      </c>
      <c r="I1587" s="230">
        <v>1</v>
      </c>
      <c r="J1587" s="230" t="s">
        <v>2122</v>
      </c>
      <c r="K1587" s="222">
        <v>455.1</v>
      </c>
      <c r="L1587" s="222">
        <v>417.7</v>
      </c>
      <c r="M1587" s="222">
        <v>947670.15999999992</v>
      </c>
      <c r="N1587" s="222">
        <v>947670.15999999992</v>
      </c>
      <c r="O1587" s="222">
        <v>0</v>
      </c>
      <c r="P1587" s="222">
        <v>0</v>
      </c>
      <c r="Q1587" s="222">
        <v>0</v>
      </c>
      <c r="R1587" s="372">
        <v>45292</v>
      </c>
      <c r="S1587" s="372">
        <v>45657</v>
      </c>
      <c r="U1587" s="373"/>
    </row>
    <row r="1588" spans="1:21" ht="20.25" x14ac:dyDescent="0.3">
      <c r="A1588" s="230">
        <v>278</v>
      </c>
      <c r="B1588" s="225" t="s">
        <v>860</v>
      </c>
      <c r="C1588" s="230">
        <v>34021</v>
      </c>
      <c r="D1588" s="230" t="s">
        <v>1896</v>
      </c>
      <c r="E1588" s="230">
        <v>1960</v>
      </c>
      <c r="F1588" s="230" t="s">
        <v>2122</v>
      </c>
      <c r="G1588" s="371" t="s">
        <v>2094</v>
      </c>
      <c r="H1588" s="230">
        <v>2</v>
      </c>
      <c r="I1588" s="230">
        <v>1</v>
      </c>
      <c r="J1588" s="230" t="s">
        <v>2122</v>
      </c>
      <c r="K1588" s="222">
        <v>451.5</v>
      </c>
      <c r="L1588" s="222">
        <v>413.1</v>
      </c>
      <c r="M1588" s="222">
        <v>804999.0199999999</v>
      </c>
      <c r="N1588" s="222">
        <v>804999.0199999999</v>
      </c>
      <c r="O1588" s="222">
        <v>0</v>
      </c>
      <c r="P1588" s="222">
        <v>0</v>
      </c>
      <c r="Q1588" s="222">
        <v>0</v>
      </c>
      <c r="R1588" s="372">
        <v>45292</v>
      </c>
      <c r="S1588" s="372">
        <v>45657</v>
      </c>
      <c r="U1588" s="373"/>
    </row>
    <row r="1589" spans="1:21" ht="20.25" x14ac:dyDescent="0.3">
      <c r="A1589" s="230">
        <v>279</v>
      </c>
      <c r="B1589" s="225" t="s">
        <v>861</v>
      </c>
      <c r="C1589" s="230">
        <v>34022</v>
      </c>
      <c r="D1589" s="230" t="s">
        <v>1896</v>
      </c>
      <c r="E1589" s="230">
        <v>1960</v>
      </c>
      <c r="F1589" s="230" t="s">
        <v>2122</v>
      </c>
      <c r="G1589" s="371" t="s">
        <v>2094</v>
      </c>
      <c r="H1589" s="230">
        <v>2</v>
      </c>
      <c r="I1589" s="230">
        <v>1</v>
      </c>
      <c r="J1589" s="230" t="s">
        <v>2122</v>
      </c>
      <c r="K1589" s="222">
        <v>455.6</v>
      </c>
      <c r="L1589" s="222">
        <v>417.4</v>
      </c>
      <c r="M1589" s="222">
        <v>546023.33000000007</v>
      </c>
      <c r="N1589" s="222">
        <v>546023.33000000007</v>
      </c>
      <c r="O1589" s="222">
        <v>0</v>
      </c>
      <c r="P1589" s="222">
        <v>0</v>
      </c>
      <c r="Q1589" s="222">
        <v>0</v>
      </c>
      <c r="R1589" s="372">
        <v>45292</v>
      </c>
      <c r="S1589" s="372">
        <v>45657</v>
      </c>
      <c r="U1589" s="373"/>
    </row>
    <row r="1590" spans="1:21" ht="20.25" x14ac:dyDescent="0.3">
      <c r="A1590" s="230">
        <v>280</v>
      </c>
      <c r="B1590" s="225" t="s">
        <v>862</v>
      </c>
      <c r="C1590" s="230">
        <v>34023</v>
      </c>
      <c r="D1590" s="230" t="s">
        <v>1896</v>
      </c>
      <c r="E1590" s="230">
        <v>1960</v>
      </c>
      <c r="F1590" s="230" t="s">
        <v>2122</v>
      </c>
      <c r="G1590" s="371" t="s">
        <v>2094</v>
      </c>
      <c r="H1590" s="230">
        <v>2</v>
      </c>
      <c r="I1590" s="230">
        <v>1</v>
      </c>
      <c r="J1590" s="230" t="s">
        <v>2122</v>
      </c>
      <c r="K1590" s="222">
        <v>322.10000000000002</v>
      </c>
      <c r="L1590" s="222">
        <v>293.5</v>
      </c>
      <c r="M1590" s="222">
        <v>595079.8600000001</v>
      </c>
      <c r="N1590" s="222">
        <v>595079.8600000001</v>
      </c>
      <c r="O1590" s="222">
        <v>0</v>
      </c>
      <c r="P1590" s="222">
        <v>0</v>
      </c>
      <c r="Q1590" s="222">
        <v>0</v>
      </c>
      <c r="R1590" s="372">
        <v>45292</v>
      </c>
      <c r="S1590" s="372">
        <v>45657</v>
      </c>
      <c r="U1590" s="373"/>
    </row>
    <row r="1591" spans="1:21" ht="20.25" x14ac:dyDescent="0.3">
      <c r="A1591" s="230">
        <v>281</v>
      </c>
      <c r="B1591" s="225" t="s">
        <v>863</v>
      </c>
      <c r="C1591" s="230">
        <v>33944</v>
      </c>
      <c r="D1591" s="230" t="s">
        <v>1896</v>
      </c>
      <c r="E1591" s="230">
        <v>1959</v>
      </c>
      <c r="F1591" s="230" t="s">
        <v>2122</v>
      </c>
      <c r="G1591" s="371" t="s">
        <v>2089</v>
      </c>
      <c r="H1591" s="230">
        <v>4</v>
      </c>
      <c r="I1591" s="230">
        <v>2</v>
      </c>
      <c r="J1591" s="230" t="s">
        <v>2122</v>
      </c>
      <c r="K1591" s="222">
        <v>1647</v>
      </c>
      <c r="L1591" s="222">
        <v>1548.6</v>
      </c>
      <c r="M1591" s="222">
        <v>3366502.14</v>
      </c>
      <c r="N1591" s="222">
        <v>3366502.14</v>
      </c>
      <c r="O1591" s="222">
        <v>0</v>
      </c>
      <c r="P1591" s="222">
        <v>0</v>
      </c>
      <c r="Q1591" s="222">
        <v>0</v>
      </c>
      <c r="R1591" s="372">
        <v>45292</v>
      </c>
      <c r="S1591" s="372">
        <v>45657</v>
      </c>
      <c r="U1591" s="373"/>
    </row>
    <row r="1592" spans="1:21" ht="20.25" x14ac:dyDescent="0.3">
      <c r="A1592" s="230">
        <v>282</v>
      </c>
      <c r="B1592" s="225" t="s">
        <v>865</v>
      </c>
      <c r="C1592" s="230">
        <v>33946</v>
      </c>
      <c r="D1592" s="230" t="s">
        <v>1896</v>
      </c>
      <c r="E1592" s="230">
        <v>1961</v>
      </c>
      <c r="F1592" s="230" t="s">
        <v>2122</v>
      </c>
      <c r="G1592" s="371" t="s">
        <v>2089</v>
      </c>
      <c r="H1592" s="230">
        <v>5</v>
      </c>
      <c r="I1592" s="230">
        <v>3</v>
      </c>
      <c r="J1592" s="230" t="s">
        <v>2122</v>
      </c>
      <c r="K1592" s="222">
        <v>3189.8</v>
      </c>
      <c r="L1592" s="222">
        <v>2925.5</v>
      </c>
      <c r="M1592" s="222">
        <v>2102701.7000000002</v>
      </c>
      <c r="N1592" s="222">
        <v>2102701.7000000002</v>
      </c>
      <c r="O1592" s="222">
        <v>0</v>
      </c>
      <c r="P1592" s="222">
        <v>0</v>
      </c>
      <c r="Q1592" s="222">
        <v>0</v>
      </c>
      <c r="R1592" s="372">
        <v>45292</v>
      </c>
      <c r="S1592" s="372">
        <v>45657</v>
      </c>
      <c r="U1592" s="373"/>
    </row>
    <row r="1593" spans="1:21" ht="20.25" x14ac:dyDescent="0.3">
      <c r="A1593" s="230">
        <v>283</v>
      </c>
      <c r="B1593" s="225" t="s">
        <v>866</v>
      </c>
      <c r="C1593" s="230">
        <v>33952</v>
      </c>
      <c r="D1593" s="230" t="s">
        <v>1896</v>
      </c>
      <c r="E1593" s="230">
        <v>1966</v>
      </c>
      <c r="F1593" s="230" t="s">
        <v>2122</v>
      </c>
      <c r="G1593" s="371" t="s">
        <v>2089</v>
      </c>
      <c r="H1593" s="230">
        <v>5</v>
      </c>
      <c r="I1593" s="230">
        <v>3</v>
      </c>
      <c r="J1593" s="230" t="s">
        <v>2122</v>
      </c>
      <c r="K1593" s="222">
        <v>3259.1</v>
      </c>
      <c r="L1593" s="222">
        <v>3062.6</v>
      </c>
      <c r="M1593" s="222">
        <v>541315.00000000012</v>
      </c>
      <c r="N1593" s="222">
        <v>541315.00000000012</v>
      </c>
      <c r="O1593" s="222">
        <v>0</v>
      </c>
      <c r="P1593" s="222">
        <v>0</v>
      </c>
      <c r="Q1593" s="222">
        <v>0</v>
      </c>
      <c r="R1593" s="372">
        <v>45292</v>
      </c>
      <c r="S1593" s="372">
        <v>45657</v>
      </c>
      <c r="U1593" s="373"/>
    </row>
    <row r="1594" spans="1:21" ht="20.25" x14ac:dyDescent="0.3">
      <c r="A1594" s="230">
        <v>284</v>
      </c>
      <c r="B1594" s="225" t="s">
        <v>867</v>
      </c>
      <c r="C1594" s="230">
        <v>33953</v>
      </c>
      <c r="D1594" s="230" t="s">
        <v>1896</v>
      </c>
      <c r="E1594" s="230">
        <v>1966</v>
      </c>
      <c r="F1594" s="230" t="s">
        <v>2122</v>
      </c>
      <c r="G1594" s="371" t="s">
        <v>2089</v>
      </c>
      <c r="H1594" s="230">
        <v>5</v>
      </c>
      <c r="I1594" s="230">
        <v>3</v>
      </c>
      <c r="J1594" s="230" t="s">
        <v>2122</v>
      </c>
      <c r="K1594" s="222">
        <v>3034.1</v>
      </c>
      <c r="L1594" s="222">
        <v>2832.6</v>
      </c>
      <c r="M1594" s="222">
        <v>6115390.1000000006</v>
      </c>
      <c r="N1594" s="222">
        <v>6115390.1000000006</v>
      </c>
      <c r="O1594" s="222">
        <v>0</v>
      </c>
      <c r="P1594" s="222">
        <v>0</v>
      </c>
      <c r="Q1594" s="222">
        <v>0</v>
      </c>
      <c r="R1594" s="372">
        <v>45292</v>
      </c>
      <c r="S1594" s="372">
        <v>45657</v>
      </c>
      <c r="U1594" s="373"/>
    </row>
    <row r="1595" spans="1:21" ht="20.25" x14ac:dyDescent="0.3">
      <c r="A1595" s="230">
        <v>285</v>
      </c>
      <c r="B1595" s="225" t="s">
        <v>868</v>
      </c>
      <c r="C1595" s="230">
        <v>33966</v>
      </c>
      <c r="D1595" s="230" t="s">
        <v>1896</v>
      </c>
      <c r="E1595" s="230">
        <v>1959</v>
      </c>
      <c r="F1595" s="230" t="s">
        <v>2122</v>
      </c>
      <c r="G1595" s="371" t="s">
        <v>2094</v>
      </c>
      <c r="H1595" s="230">
        <v>2</v>
      </c>
      <c r="I1595" s="230">
        <v>1</v>
      </c>
      <c r="J1595" s="230" t="s">
        <v>2122</v>
      </c>
      <c r="K1595" s="222">
        <v>443.3</v>
      </c>
      <c r="L1595" s="222">
        <v>401.9</v>
      </c>
      <c r="M1595" s="222">
        <v>972244.15</v>
      </c>
      <c r="N1595" s="222">
        <v>972244.15</v>
      </c>
      <c r="O1595" s="222">
        <v>0</v>
      </c>
      <c r="P1595" s="222">
        <v>0</v>
      </c>
      <c r="Q1595" s="222">
        <v>0</v>
      </c>
      <c r="R1595" s="372">
        <v>45292</v>
      </c>
      <c r="S1595" s="372">
        <v>45657</v>
      </c>
      <c r="U1595" s="373"/>
    </row>
    <row r="1596" spans="1:21" ht="20.25" x14ac:dyDescent="0.3">
      <c r="A1596" s="230">
        <v>286</v>
      </c>
      <c r="B1596" s="225" t="s">
        <v>869</v>
      </c>
      <c r="C1596" s="230">
        <v>33968</v>
      </c>
      <c r="D1596" s="230" t="s">
        <v>1896</v>
      </c>
      <c r="E1596" s="230">
        <v>1959</v>
      </c>
      <c r="F1596" s="230" t="s">
        <v>2122</v>
      </c>
      <c r="G1596" s="371" t="s">
        <v>2094</v>
      </c>
      <c r="H1596" s="230">
        <v>2</v>
      </c>
      <c r="I1596" s="230">
        <v>1</v>
      </c>
      <c r="J1596" s="230" t="s">
        <v>2122</v>
      </c>
      <c r="K1596" s="222">
        <v>427.3</v>
      </c>
      <c r="L1596" s="222">
        <v>388.9</v>
      </c>
      <c r="M1596" s="222">
        <v>884299.46999999986</v>
      </c>
      <c r="N1596" s="222">
        <v>884299.46999999986</v>
      </c>
      <c r="O1596" s="222">
        <v>0</v>
      </c>
      <c r="P1596" s="222">
        <v>0</v>
      </c>
      <c r="Q1596" s="222">
        <v>0</v>
      </c>
      <c r="R1596" s="372">
        <v>45292</v>
      </c>
      <c r="S1596" s="372">
        <v>45657</v>
      </c>
      <c r="U1596" s="373"/>
    </row>
    <row r="1597" spans="1:21" ht="20.25" x14ac:dyDescent="0.3">
      <c r="A1597" s="230">
        <v>287</v>
      </c>
      <c r="B1597" s="225" t="s">
        <v>870</v>
      </c>
      <c r="C1597" s="230">
        <v>33971</v>
      </c>
      <c r="D1597" s="230" t="s">
        <v>1896</v>
      </c>
      <c r="E1597" s="230">
        <v>1959</v>
      </c>
      <c r="F1597" s="230" t="s">
        <v>2122</v>
      </c>
      <c r="G1597" s="371" t="s">
        <v>2094</v>
      </c>
      <c r="H1597" s="230">
        <v>2</v>
      </c>
      <c r="I1597" s="230">
        <v>1</v>
      </c>
      <c r="J1597" s="230" t="s">
        <v>2122</v>
      </c>
      <c r="K1597" s="222">
        <v>414</v>
      </c>
      <c r="L1597" s="222">
        <v>375</v>
      </c>
      <c r="M1597" s="222">
        <v>936609.10999999987</v>
      </c>
      <c r="N1597" s="222">
        <v>936609.10999999987</v>
      </c>
      <c r="O1597" s="222">
        <v>0</v>
      </c>
      <c r="P1597" s="222">
        <v>0</v>
      </c>
      <c r="Q1597" s="222">
        <v>0</v>
      </c>
      <c r="R1597" s="372">
        <v>45292</v>
      </c>
      <c r="S1597" s="372">
        <v>45657</v>
      </c>
      <c r="U1597" s="373"/>
    </row>
    <row r="1598" spans="1:21" ht="20.25" x14ac:dyDescent="0.3">
      <c r="A1598" s="230">
        <v>288</v>
      </c>
      <c r="B1598" s="225" t="s">
        <v>871</v>
      </c>
      <c r="C1598" s="230">
        <v>33976</v>
      </c>
      <c r="D1598" s="230" t="s">
        <v>1896</v>
      </c>
      <c r="E1598" s="230">
        <v>1959</v>
      </c>
      <c r="F1598" s="230" t="s">
        <v>2122</v>
      </c>
      <c r="G1598" s="371" t="s">
        <v>2094</v>
      </c>
      <c r="H1598" s="230">
        <v>2</v>
      </c>
      <c r="I1598" s="230">
        <v>1</v>
      </c>
      <c r="J1598" s="230" t="s">
        <v>2122</v>
      </c>
      <c r="K1598" s="222">
        <v>556.70000000000005</v>
      </c>
      <c r="L1598" s="222">
        <v>514.79999999999995</v>
      </c>
      <c r="M1598" s="222">
        <v>1041132.7600000001</v>
      </c>
      <c r="N1598" s="222">
        <v>1041132.7600000001</v>
      </c>
      <c r="O1598" s="222">
        <v>0</v>
      </c>
      <c r="P1598" s="222">
        <v>0</v>
      </c>
      <c r="Q1598" s="222">
        <v>0</v>
      </c>
      <c r="R1598" s="372">
        <v>45292</v>
      </c>
      <c r="S1598" s="372">
        <v>45657</v>
      </c>
      <c r="U1598" s="373"/>
    </row>
    <row r="1599" spans="1:21" ht="20.25" x14ac:dyDescent="0.3">
      <c r="A1599" s="230">
        <v>289</v>
      </c>
      <c r="B1599" s="225" t="s">
        <v>3319</v>
      </c>
      <c r="C1599" s="230">
        <v>34065</v>
      </c>
      <c r="D1599" s="230" t="s">
        <v>1896</v>
      </c>
      <c r="E1599" s="230">
        <v>1970</v>
      </c>
      <c r="F1599" s="230" t="s">
        <v>2122</v>
      </c>
      <c r="G1599" s="371" t="s">
        <v>2088</v>
      </c>
      <c r="H1599" s="230">
        <v>5</v>
      </c>
      <c r="I1599" s="230">
        <v>8</v>
      </c>
      <c r="J1599" s="230" t="s">
        <v>2122</v>
      </c>
      <c r="K1599" s="222">
        <v>10651.68</v>
      </c>
      <c r="L1599" s="222">
        <v>8048.7</v>
      </c>
      <c r="M1599" s="222">
        <v>5869490.3199999994</v>
      </c>
      <c r="N1599" s="222">
        <v>5869490.3199999994</v>
      </c>
      <c r="O1599" s="222">
        <v>0</v>
      </c>
      <c r="P1599" s="222">
        <v>0</v>
      </c>
      <c r="Q1599" s="222">
        <v>0</v>
      </c>
      <c r="R1599" s="372">
        <v>45292</v>
      </c>
      <c r="S1599" s="372">
        <v>45657</v>
      </c>
      <c r="U1599" s="373"/>
    </row>
    <row r="1600" spans="1:21" ht="20.25" x14ac:dyDescent="0.3">
      <c r="A1600" s="230">
        <v>290</v>
      </c>
      <c r="B1600" s="225" t="s">
        <v>872</v>
      </c>
      <c r="C1600" s="230">
        <v>34081</v>
      </c>
      <c r="D1600" s="230" t="s">
        <v>1896</v>
      </c>
      <c r="E1600" s="230">
        <v>1973</v>
      </c>
      <c r="F1600" s="230" t="s">
        <v>2122</v>
      </c>
      <c r="G1600" s="371" t="s">
        <v>2088</v>
      </c>
      <c r="H1600" s="230">
        <v>5</v>
      </c>
      <c r="I1600" s="230">
        <v>6</v>
      </c>
      <c r="J1600" s="230" t="s">
        <v>2122</v>
      </c>
      <c r="K1600" s="222">
        <v>9225.4599999999991</v>
      </c>
      <c r="L1600" s="222">
        <v>5807.8</v>
      </c>
      <c r="M1600" s="222">
        <v>360014.88</v>
      </c>
      <c r="N1600" s="222">
        <v>360014.88</v>
      </c>
      <c r="O1600" s="222">
        <v>0</v>
      </c>
      <c r="P1600" s="222">
        <v>0</v>
      </c>
      <c r="Q1600" s="222">
        <v>0</v>
      </c>
      <c r="R1600" s="372">
        <v>45292</v>
      </c>
      <c r="S1600" s="372">
        <v>45657</v>
      </c>
      <c r="U1600" s="373"/>
    </row>
    <row r="1601" spans="1:21" ht="20.25" x14ac:dyDescent="0.3">
      <c r="A1601" s="230">
        <v>291</v>
      </c>
      <c r="B1601" s="225" t="s">
        <v>873</v>
      </c>
      <c r="C1601" s="230">
        <v>34168</v>
      </c>
      <c r="D1601" s="230" t="s">
        <v>1896</v>
      </c>
      <c r="E1601" s="230">
        <v>1957</v>
      </c>
      <c r="F1601" s="230" t="s">
        <v>2122</v>
      </c>
      <c r="G1601" s="371" t="s">
        <v>2089</v>
      </c>
      <c r="H1601" s="230">
        <v>2</v>
      </c>
      <c r="I1601" s="230">
        <v>1</v>
      </c>
      <c r="J1601" s="230" t="s">
        <v>2122</v>
      </c>
      <c r="K1601" s="222">
        <v>498.7</v>
      </c>
      <c r="L1601" s="222">
        <v>498.7</v>
      </c>
      <c r="M1601" s="222">
        <v>1141537.7100000002</v>
      </c>
      <c r="N1601" s="222">
        <v>1141537.7100000002</v>
      </c>
      <c r="O1601" s="222">
        <v>0</v>
      </c>
      <c r="P1601" s="222">
        <v>0</v>
      </c>
      <c r="Q1601" s="222">
        <v>0</v>
      </c>
      <c r="R1601" s="372">
        <v>45292</v>
      </c>
      <c r="S1601" s="372">
        <v>45657</v>
      </c>
      <c r="U1601" s="373"/>
    </row>
    <row r="1602" spans="1:21" ht="20.25" x14ac:dyDescent="0.3">
      <c r="A1602" s="230">
        <v>292</v>
      </c>
      <c r="B1602" s="225" t="s">
        <v>874</v>
      </c>
      <c r="C1602" s="230">
        <v>34170</v>
      </c>
      <c r="D1602" s="230" t="s">
        <v>1896</v>
      </c>
      <c r="E1602" s="230">
        <v>1957</v>
      </c>
      <c r="F1602" s="230" t="s">
        <v>2122</v>
      </c>
      <c r="G1602" s="371" t="s">
        <v>2089</v>
      </c>
      <c r="H1602" s="230">
        <v>2</v>
      </c>
      <c r="I1602" s="230">
        <v>1</v>
      </c>
      <c r="J1602" s="230" t="s">
        <v>2122</v>
      </c>
      <c r="K1602" s="222">
        <v>500.2</v>
      </c>
      <c r="L1602" s="222">
        <v>500.2</v>
      </c>
      <c r="M1602" s="222">
        <v>1295809.96</v>
      </c>
      <c r="N1602" s="222">
        <v>1295809.96</v>
      </c>
      <c r="O1602" s="222">
        <v>0</v>
      </c>
      <c r="P1602" s="222">
        <v>0</v>
      </c>
      <c r="Q1602" s="222">
        <v>0</v>
      </c>
      <c r="R1602" s="372">
        <v>45292</v>
      </c>
      <c r="S1602" s="372">
        <v>45657</v>
      </c>
      <c r="U1602" s="373"/>
    </row>
    <row r="1603" spans="1:21" ht="20.25" x14ac:dyDescent="0.3">
      <c r="A1603" s="230">
        <v>293</v>
      </c>
      <c r="B1603" s="225" t="s">
        <v>875</v>
      </c>
      <c r="C1603" s="230">
        <v>34171</v>
      </c>
      <c r="D1603" s="230" t="s">
        <v>1896</v>
      </c>
      <c r="E1603" s="230">
        <v>1957</v>
      </c>
      <c r="F1603" s="230" t="s">
        <v>2122</v>
      </c>
      <c r="G1603" s="371" t="s">
        <v>2089</v>
      </c>
      <c r="H1603" s="230">
        <v>2</v>
      </c>
      <c r="I1603" s="230">
        <v>1</v>
      </c>
      <c r="J1603" s="230" t="s">
        <v>2122</v>
      </c>
      <c r="K1603" s="222">
        <v>496</v>
      </c>
      <c r="L1603" s="222">
        <v>496</v>
      </c>
      <c r="M1603" s="222">
        <v>1438980.8199999998</v>
      </c>
      <c r="N1603" s="222">
        <v>1438980.8199999998</v>
      </c>
      <c r="O1603" s="222">
        <v>0</v>
      </c>
      <c r="P1603" s="222">
        <v>0</v>
      </c>
      <c r="Q1603" s="222">
        <v>0</v>
      </c>
      <c r="R1603" s="372">
        <v>45292</v>
      </c>
      <c r="S1603" s="372">
        <v>45657</v>
      </c>
      <c r="U1603" s="373"/>
    </row>
    <row r="1604" spans="1:21" ht="20.25" x14ac:dyDescent="0.3">
      <c r="A1604" s="230">
        <v>294</v>
      </c>
      <c r="B1604" s="225" t="s">
        <v>876</v>
      </c>
      <c r="C1604" s="230">
        <v>34174</v>
      </c>
      <c r="D1604" s="230" t="s">
        <v>1896</v>
      </c>
      <c r="E1604" s="230">
        <v>1958</v>
      </c>
      <c r="F1604" s="230" t="s">
        <v>2122</v>
      </c>
      <c r="G1604" s="371" t="s">
        <v>2094</v>
      </c>
      <c r="H1604" s="230">
        <v>2</v>
      </c>
      <c r="I1604" s="230">
        <v>1</v>
      </c>
      <c r="J1604" s="230" t="s">
        <v>2122</v>
      </c>
      <c r="K1604" s="222">
        <v>408.7</v>
      </c>
      <c r="L1604" s="222">
        <v>408.7</v>
      </c>
      <c r="M1604" s="222">
        <v>493474.97999999992</v>
      </c>
      <c r="N1604" s="222">
        <v>493474.97999999992</v>
      </c>
      <c r="O1604" s="222">
        <v>0</v>
      </c>
      <c r="P1604" s="222">
        <v>0</v>
      </c>
      <c r="Q1604" s="222">
        <v>0</v>
      </c>
      <c r="R1604" s="372">
        <v>45292</v>
      </c>
      <c r="S1604" s="372">
        <v>45657</v>
      </c>
      <c r="U1604" s="373"/>
    </row>
    <row r="1605" spans="1:21" ht="20.25" x14ac:dyDescent="0.3">
      <c r="A1605" s="230">
        <v>295</v>
      </c>
      <c r="B1605" s="225" t="s">
        <v>878</v>
      </c>
      <c r="C1605" s="230">
        <v>34190</v>
      </c>
      <c r="D1605" s="230" t="s">
        <v>1896</v>
      </c>
      <c r="E1605" s="230">
        <v>1963</v>
      </c>
      <c r="F1605" s="230" t="s">
        <v>2122</v>
      </c>
      <c r="G1605" s="371" t="s">
        <v>2089</v>
      </c>
      <c r="H1605" s="230">
        <v>4</v>
      </c>
      <c r="I1605" s="230">
        <v>2</v>
      </c>
      <c r="J1605" s="230" t="s">
        <v>2122</v>
      </c>
      <c r="K1605" s="222">
        <v>1275.5999999999999</v>
      </c>
      <c r="L1605" s="222">
        <v>1275.5999999999999</v>
      </c>
      <c r="M1605" s="222">
        <v>2508490.5900000003</v>
      </c>
      <c r="N1605" s="222">
        <v>2508490.5900000003</v>
      </c>
      <c r="O1605" s="222">
        <v>0</v>
      </c>
      <c r="P1605" s="222">
        <v>0</v>
      </c>
      <c r="Q1605" s="222">
        <v>0</v>
      </c>
      <c r="R1605" s="372">
        <v>45292</v>
      </c>
      <c r="S1605" s="372">
        <v>45657</v>
      </c>
      <c r="U1605" s="373"/>
    </row>
    <row r="1606" spans="1:21" ht="20.25" x14ac:dyDescent="0.3">
      <c r="A1606" s="230">
        <v>296</v>
      </c>
      <c r="B1606" s="225" t="s">
        <v>879</v>
      </c>
      <c r="C1606" s="230">
        <v>34233</v>
      </c>
      <c r="D1606" s="230" t="s">
        <v>1896</v>
      </c>
      <c r="E1606" s="230">
        <v>1971</v>
      </c>
      <c r="F1606" s="230" t="s">
        <v>2122</v>
      </c>
      <c r="G1606" s="371" t="s">
        <v>2088</v>
      </c>
      <c r="H1606" s="230">
        <v>5</v>
      </c>
      <c r="I1606" s="230">
        <v>4</v>
      </c>
      <c r="J1606" s="230" t="s">
        <v>2122</v>
      </c>
      <c r="K1606" s="222">
        <v>3604.2</v>
      </c>
      <c r="L1606" s="222">
        <v>3496.2</v>
      </c>
      <c r="M1606" s="222">
        <v>6966211.2200000007</v>
      </c>
      <c r="N1606" s="222">
        <v>6966211.2200000007</v>
      </c>
      <c r="O1606" s="222">
        <v>0</v>
      </c>
      <c r="P1606" s="222">
        <v>0</v>
      </c>
      <c r="Q1606" s="222">
        <v>0</v>
      </c>
      <c r="R1606" s="372">
        <v>45292</v>
      </c>
      <c r="S1606" s="372">
        <v>45657</v>
      </c>
      <c r="U1606" s="373"/>
    </row>
    <row r="1607" spans="1:21" ht="20.25" x14ac:dyDescent="0.3">
      <c r="A1607" s="230">
        <v>297</v>
      </c>
      <c r="B1607" s="225" t="s">
        <v>880</v>
      </c>
      <c r="C1607" s="230">
        <v>34234</v>
      </c>
      <c r="D1607" s="230" t="s">
        <v>1896</v>
      </c>
      <c r="E1607" s="230">
        <v>1974</v>
      </c>
      <c r="F1607" s="230" t="s">
        <v>2122</v>
      </c>
      <c r="G1607" s="371" t="s">
        <v>2088</v>
      </c>
      <c r="H1607" s="230">
        <v>5</v>
      </c>
      <c r="I1607" s="230">
        <v>4</v>
      </c>
      <c r="J1607" s="230" t="s">
        <v>2122</v>
      </c>
      <c r="K1607" s="222">
        <v>3585.2</v>
      </c>
      <c r="L1607" s="222">
        <v>2681.6</v>
      </c>
      <c r="M1607" s="222">
        <v>218609.46</v>
      </c>
      <c r="N1607" s="222">
        <v>218609.46</v>
      </c>
      <c r="O1607" s="222">
        <v>0</v>
      </c>
      <c r="P1607" s="222">
        <v>0</v>
      </c>
      <c r="Q1607" s="222">
        <v>0</v>
      </c>
      <c r="R1607" s="372">
        <v>45292</v>
      </c>
      <c r="S1607" s="372">
        <v>45657</v>
      </c>
      <c r="U1607" s="373"/>
    </row>
    <row r="1608" spans="1:21" ht="20.25" x14ac:dyDescent="0.3">
      <c r="A1608" s="230">
        <v>298</v>
      </c>
      <c r="B1608" s="225" t="s">
        <v>881</v>
      </c>
      <c r="C1608" s="230">
        <v>34256</v>
      </c>
      <c r="D1608" s="230" t="s">
        <v>1896</v>
      </c>
      <c r="E1608" s="230">
        <v>1955</v>
      </c>
      <c r="F1608" s="230" t="s">
        <v>2122</v>
      </c>
      <c r="G1608" s="371" t="s">
        <v>2096</v>
      </c>
      <c r="H1608" s="230">
        <v>2</v>
      </c>
      <c r="I1608" s="230">
        <v>1</v>
      </c>
      <c r="J1608" s="230" t="s">
        <v>2122</v>
      </c>
      <c r="K1608" s="222">
        <v>402.6</v>
      </c>
      <c r="L1608" s="222">
        <v>402.6</v>
      </c>
      <c r="M1608" s="222">
        <v>345375.71</v>
      </c>
      <c r="N1608" s="222">
        <v>345375.71</v>
      </c>
      <c r="O1608" s="222">
        <v>0</v>
      </c>
      <c r="P1608" s="222">
        <v>0</v>
      </c>
      <c r="Q1608" s="222">
        <v>0</v>
      </c>
      <c r="R1608" s="372">
        <v>45292</v>
      </c>
      <c r="S1608" s="372">
        <v>45657</v>
      </c>
      <c r="U1608" s="373"/>
    </row>
    <row r="1609" spans="1:21" ht="20.25" x14ac:dyDescent="0.3">
      <c r="A1609" s="230">
        <v>299</v>
      </c>
      <c r="B1609" s="225" t="s">
        <v>883</v>
      </c>
      <c r="C1609" s="230">
        <v>34251</v>
      </c>
      <c r="D1609" s="230" t="s">
        <v>1896</v>
      </c>
      <c r="E1609" s="230">
        <v>1955</v>
      </c>
      <c r="F1609" s="230" t="s">
        <v>2122</v>
      </c>
      <c r="G1609" s="371" t="s">
        <v>2096</v>
      </c>
      <c r="H1609" s="230">
        <v>2</v>
      </c>
      <c r="I1609" s="230">
        <v>1</v>
      </c>
      <c r="J1609" s="230" t="s">
        <v>2122</v>
      </c>
      <c r="K1609" s="222">
        <v>406.4</v>
      </c>
      <c r="L1609" s="222">
        <v>406.4</v>
      </c>
      <c r="M1609" s="222">
        <v>915813.27</v>
      </c>
      <c r="N1609" s="222">
        <v>915813.27</v>
      </c>
      <c r="O1609" s="222">
        <v>0</v>
      </c>
      <c r="P1609" s="222">
        <v>0</v>
      </c>
      <c r="Q1609" s="222">
        <v>0</v>
      </c>
      <c r="R1609" s="372">
        <v>45292</v>
      </c>
      <c r="S1609" s="372">
        <v>45657</v>
      </c>
      <c r="U1609" s="373"/>
    </row>
    <row r="1610" spans="1:21" ht="20.25" x14ac:dyDescent="0.3">
      <c r="A1610" s="230">
        <v>300</v>
      </c>
      <c r="B1610" s="225" t="s">
        <v>885</v>
      </c>
      <c r="C1610" s="230">
        <v>34253</v>
      </c>
      <c r="D1610" s="230" t="s">
        <v>1896</v>
      </c>
      <c r="E1610" s="230">
        <v>1955</v>
      </c>
      <c r="F1610" s="230" t="s">
        <v>2122</v>
      </c>
      <c r="G1610" s="371" t="s">
        <v>2096</v>
      </c>
      <c r="H1610" s="230">
        <v>2</v>
      </c>
      <c r="I1610" s="230">
        <v>1</v>
      </c>
      <c r="J1610" s="230" t="s">
        <v>2122</v>
      </c>
      <c r="K1610" s="222">
        <v>410.3</v>
      </c>
      <c r="L1610" s="222">
        <v>410.3</v>
      </c>
      <c r="M1610" s="222">
        <v>921519.02</v>
      </c>
      <c r="N1610" s="222">
        <v>921519.02</v>
      </c>
      <c r="O1610" s="222">
        <v>0</v>
      </c>
      <c r="P1610" s="222">
        <v>0</v>
      </c>
      <c r="Q1610" s="222">
        <v>0</v>
      </c>
      <c r="R1610" s="372">
        <v>45292</v>
      </c>
      <c r="S1610" s="372">
        <v>45657</v>
      </c>
      <c r="U1610" s="373"/>
    </row>
    <row r="1611" spans="1:21" ht="20.25" x14ac:dyDescent="0.3">
      <c r="A1611" s="230">
        <v>301</v>
      </c>
      <c r="B1611" s="225" t="s">
        <v>888</v>
      </c>
      <c r="C1611" s="230">
        <v>34313</v>
      </c>
      <c r="D1611" s="230" t="s">
        <v>1896</v>
      </c>
      <c r="E1611" s="230">
        <v>1957</v>
      </c>
      <c r="F1611" s="230" t="s">
        <v>2122</v>
      </c>
      <c r="G1611" s="371" t="s">
        <v>2094</v>
      </c>
      <c r="H1611" s="230">
        <v>2</v>
      </c>
      <c r="I1611" s="230">
        <v>1</v>
      </c>
      <c r="J1611" s="230" t="s">
        <v>2122</v>
      </c>
      <c r="K1611" s="222">
        <v>413.6</v>
      </c>
      <c r="L1611" s="222">
        <v>248.1</v>
      </c>
      <c r="M1611" s="222">
        <v>39988.080000000002</v>
      </c>
      <c r="N1611" s="222">
        <v>39988.080000000002</v>
      </c>
      <c r="O1611" s="222">
        <v>0</v>
      </c>
      <c r="P1611" s="222">
        <v>0</v>
      </c>
      <c r="Q1611" s="222">
        <v>0</v>
      </c>
      <c r="R1611" s="372">
        <v>45292</v>
      </c>
      <c r="S1611" s="372">
        <v>45657</v>
      </c>
      <c r="U1611" s="373"/>
    </row>
    <row r="1612" spans="1:21" ht="20.25" x14ac:dyDescent="0.3">
      <c r="A1612" s="230">
        <v>302</v>
      </c>
      <c r="B1612" s="225" t="s">
        <v>889</v>
      </c>
      <c r="C1612" s="230">
        <v>34315</v>
      </c>
      <c r="D1612" s="230" t="s">
        <v>1896</v>
      </c>
      <c r="E1612" s="230">
        <v>1950</v>
      </c>
      <c r="F1612" s="230" t="s">
        <v>2122</v>
      </c>
      <c r="G1612" s="371" t="s">
        <v>2094</v>
      </c>
      <c r="H1612" s="230">
        <v>2</v>
      </c>
      <c r="I1612" s="230">
        <v>1</v>
      </c>
      <c r="J1612" s="230" t="s">
        <v>2122</v>
      </c>
      <c r="K1612" s="222">
        <v>481.5</v>
      </c>
      <c r="L1612" s="222">
        <v>319.2</v>
      </c>
      <c r="M1612" s="222">
        <v>46417.14</v>
      </c>
      <c r="N1612" s="222">
        <v>46417.14</v>
      </c>
      <c r="O1612" s="222">
        <v>0</v>
      </c>
      <c r="P1612" s="222">
        <v>0</v>
      </c>
      <c r="Q1612" s="222">
        <v>0</v>
      </c>
      <c r="R1612" s="372">
        <v>45292</v>
      </c>
      <c r="S1612" s="372">
        <v>45657</v>
      </c>
      <c r="U1612" s="373"/>
    </row>
    <row r="1613" spans="1:21" ht="20.25" x14ac:dyDescent="0.3">
      <c r="A1613" s="230">
        <v>303</v>
      </c>
      <c r="B1613" s="225" t="s">
        <v>890</v>
      </c>
      <c r="C1613" s="230">
        <v>34319</v>
      </c>
      <c r="D1613" s="230" t="s">
        <v>1896</v>
      </c>
      <c r="E1613" s="230">
        <v>1959</v>
      </c>
      <c r="F1613" s="230" t="s">
        <v>2122</v>
      </c>
      <c r="G1613" s="371" t="s">
        <v>2094</v>
      </c>
      <c r="H1613" s="230">
        <v>2</v>
      </c>
      <c r="I1613" s="230">
        <v>1</v>
      </c>
      <c r="J1613" s="230" t="s">
        <v>2122</v>
      </c>
      <c r="K1613" s="222">
        <v>466.3</v>
      </c>
      <c r="L1613" s="222">
        <v>307.7</v>
      </c>
      <c r="M1613" s="222">
        <v>45272.7</v>
      </c>
      <c r="N1613" s="222">
        <v>45272.7</v>
      </c>
      <c r="O1613" s="222">
        <v>0</v>
      </c>
      <c r="P1613" s="222">
        <v>0</v>
      </c>
      <c r="Q1613" s="222">
        <v>0</v>
      </c>
      <c r="R1613" s="372">
        <v>45292</v>
      </c>
      <c r="S1613" s="372">
        <v>45657</v>
      </c>
      <c r="U1613" s="373"/>
    </row>
    <row r="1614" spans="1:21" ht="20.25" x14ac:dyDescent="0.3">
      <c r="A1614" s="230">
        <v>304</v>
      </c>
      <c r="B1614" s="225" t="s">
        <v>1679</v>
      </c>
      <c r="C1614" s="230">
        <v>34322</v>
      </c>
      <c r="D1614" s="230" t="s">
        <v>1896</v>
      </c>
      <c r="E1614" s="230">
        <v>1961</v>
      </c>
      <c r="F1614" s="230" t="s">
        <v>2122</v>
      </c>
      <c r="G1614" s="371" t="s">
        <v>2089</v>
      </c>
      <c r="H1614" s="230">
        <v>3</v>
      </c>
      <c r="I1614" s="230">
        <v>2</v>
      </c>
      <c r="J1614" s="230" t="s">
        <v>2122</v>
      </c>
      <c r="K1614" s="222">
        <v>863.4</v>
      </c>
      <c r="L1614" s="222">
        <v>751.9</v>
      </c>
      <c r="M1614" s="222">
        <v>57695.27</v>
      </c>
      <c r="N1614" s="222">
        <v>57695.27</v>
      </c>
      <c r="O1614" s="222">
        <v>0</v>
      </c>
      <c r="P1614" s="222">
        <v>0</v>
      </c>
      <c r="Q1614" s="222">
        <v>0</v>
      </c>
      <c r="R1614" s="372">
        <v>45292</v>
      </c>
      <c r="S1614" s="372">
        <v>45657</v>
      </c>
      <c r="U1614" s="373"/>
    </row>
    <row r="1615" spans="1:21" ht="20.25" x14ac:dyDescent="0.3">
      <c r="A1615" s="230">
        <v>305</v>
      </c>
      <c r="B1615" s="225" t="s">
        <v>894</v>
      </c>
      <c r="C1615" s="230">
        <v>34384</v>
      </c>
      <c r="D1615" s="230" t="s">
        <v>1896</v>
      </c>
      <c r="E1615" s="230">
        <v>1955</v>
      </c>
      <c r="F1615" s="230" t="s">
        <v>2122</v>
      </c>
      <c r="G1615" s="371" t="s">
        <v>2096</v>
      </c>
      <c r="H1615" s="230">
        <v>2</v>
      </c>
      <c r="I1615" s="230">
        <v>1</v>
      </c>
      <c r="J1615" s="230" t="s">
        <v>2122</v>
      </c>
      <c r="K1615" s="222">
        <v>408.5</v>
      </c>
      <c r="L1615" s="222">
        <v>257.8</v>
      </c>
      <c r="M1615" s="222">
        <v>3158599.46</v>
      </c>
      <c r="N1615" s="222">
        <v>3158599.46</v>
      </c>
      <c r="O1615" s="222">
        <v>0</v>
      </c>
      <c r="P1615" s="222">
        <v>0</v>
      </c>
      <c r="Q1615" s="222">
        <v>0</v>
      </c>
      <c r="R1615" s="372">
        <v>45292</v>
      </c>
      <c r="S1615" s="372">
        <v>45657</v>
      </c>
      <c r="U1615" s="373"/>
    </row>
    <row r="1616" spans="1:21" ht="20.25" x14ac:dyDescent="0.3">
      <c r="A1616" s="230">
        <v>306</v>
      </c>
      <c r="B1616" s="225" t="s">
        <v>895</v>
      </c>
      <c r="C1616" s="230">
        <v>34383</v>
      </c>
      <c r="D1616" s="230" t="s">
        <v>1896</v>
      </c>
      <c r="E1616" s="230">
        <v>1955</v>
      </c>
      <c r="F1616" s="230" t="s">
        <v>2122</v>
      </c>
      <c r="G1616" s="371" t="s">
        <v>2096</v>
      </c>
      <c r="H1616" s="230">
        <v>2</v>
      </c>
      <c r="I1616" s="230">
        <v>1</v>
      </c>
      <c r="J1616" s="230" t="s">
        <v>2122</v>
      </c>
      <c r="K1616" s="222">
        <v>404.4</v>
      </c>
      <c r="L1616" s="222">
        <v>292.5</v>
      </c>
      <c r="M1616" s="222">
        <v>1038208.05</v>
      </c>
      <c r="N1616" s="222">
        <v>1038208.05</v>
      </c>
      <c r="O1616" s="222">
        <v>0</v>
      </c>
      <c r="P1616" s="222">
        <v>0</v>
      </c>
      <c r="Q1616" s="222">
        <v>0</v>
      </c>
      <c r="R1616" s="372">
        <v>45292</v>
      </c>
      <c r="S1616" s="372">
        <v>45657</v>
      </c>
      <c r="U1616" s="373"/>
    </row>
    <row r="1617" spans="1:21" ht="20.25" x14ac:dyDescent="0.3">
      <c r="A1617" s="230">
        <v>307</v>
      </c>
      <c r="B1617" s="225" t="s">
        <v>2208</v>
      </c>
      <c r="C1617" s="230">
        <v>34426</v>
      </c>
      <c r="D1617" s="230" t="s">
        <v>1896</v>
      </c>
      <c r="E1617" s="230">
        <v>1974</v>
      </c>
      <c r="F1617" s="230" t="s">
        <v>2122</v>
      </c>
      <c r="G1617" s="371" t="s">
        <v>2094</v>
      </c>
      <c r="H1617" s="230">
        <v>5</v>
      </c>
      <c r="I1617" s="230">
        <v>8</v>
      </c>
      <c r="J1617" s="230" t="s">
        <v>2122</v>
      </c>
      <c r="K1617" s="222">
        <v>10447.6</v>
      </c>
      <c r="L1617" s="222">
        <v>6290.7</v>
      </c>
      <c r="M1617" s="222">
        <v>6576166.54</v>
      </c>
      <c r="N1617" s="222">
        <v>6576166.54</v>
      </c>
      <c r="O1617" s="222">
        <v>0</v>
      </c>
      <c r="P1617" s="222">
        <v>0</v>
      </c>
      <c r="Q1617" s="222">
        <v>0</v>
      </c>
      <c r="R1617" s="372">
        <v>45292</v>
      </c>
      <c r="S1617" s="372">
        <v>45657</v>
      </c>
      <c r="U1617" s="373"/>
    </row>
    <row r="1618" spans="1:21" ht="20.25" x14ac:dyDescent="0.3">
      <c r="A1618" s="230">
        <v>308</v>
      </c>
      <c r="B1618" s="225" t="s">
        <v>897</v>
      </c>
      <c r="C1618" s="230">
        <v>34574</v>
      </c>
      <c r="D1618" s="230" t="s">
        <v>1896</v>
      </c>
      <c r="E1618" s="230">
        <v>1952</v>
      </c>
      <c r="F1618" s="230" t="s">
        <v>2122</v>
      </c>
      <c r="G1618" s="371" t="s">
        <v>2094</v>
      </c>
      <c r="H1618" s="230">
        <v>2</v>
      </c>
      <c r="I1618" s="230">
        <v>2</v>
      </c>
      <c r="J1618" s="230" t="s">
        <v>2122</v>
      </c>
      <c r="K1618" s="222">
        <v>741.9</v>
      </c>
      <c r="L1618" s="222">
        <v>536.1</v>
      </c>
      <c r="M1618" s="222">
        <v>100362.9</v>
      </c>
      <c r="N1618" s="222">
        <v>100362.9</v>
      </c>
      <c r="O1618" s="222">
        <v>0</v>
      </c>
      <c r="P1618" s="222">
        <v>0</v>
      </c>
      <c r="Q1618" s="222">
        <v>0</v>
      </c>
      <c r="R1618" s="372">
        <v>45292</v>
      </c>
      <c r="S1618" s="372">
        <v>45657</v>
      </c>
      <c r="U1618" s="373"/>
    </row>
    <row r="1619" spans="1:21" ht="20.25" x14ac:dyDescent="0.3">
      <c r="A1619" s="230">
        <v>309</v>
      </c>
      <c r="B1619" s="225" t="s">
        <v>898</v>
      </c>
      <c r="C1619" s="230">
        <v>34575</v>
      </c>
      <c r="D1619" s="230" t="s">
        <v>1896</v>
      </c>
      <c r="E1619" s="230">
        <v>1955</v>
      </c>
      <c r="F1619" s="230" t="s">
        <v>2122</v>
      </c>
      <c r="G1619" s="371" t="s">
        <v>2089</v>
      </c>
      <c r="H1619" s="230">
        <v>2</v>
      </c>
      <c r="I1619" s="230">
        <v>2</v>
      </c>
      <c r="J1619" s="230" t="s">
        <v>2122</v>
      </c>
      <c r="K1619" s="222">
        <v>440.8</v>
      </c>
      <c r="L1619" s="222">
        <v>306.2</v>
      </c>
      <c r="M1619" s="222">
        <v>404800.12</v>
      </c>
      <c r="N1619" s="222">
        <v>404800.12</v>
      </c>
      <c r="O1619" s="222">
        <v>0</v>
      </c>
      <c r="P1619" s="222">
        <v>0</v>
      </c>
      <c r="Q1619" s="222">
        <v>0</v>
      </c>
      <c r="R1619" s="372">
        <v>45292</v>
      </c>
      <c r="S1619" s="372">
        <v>45657</v>
      </c>
      <c r="U1619" s="373"/>
    </row>
    <row r="1620" spans="1:21" ht="20.25" x14ac:dyDescent="0.3">
      <c r="A1620" s="230">
        <v>310</v>
      </c>
      <c r="B1620" s="225" t="s">
        <v>899</v>
      </c>
      <c r="C1620" s="230">
        <v>34577</v>
      </c>
      <c r="D1620" s="230" t="s">
        <v>1896</v>
      </c>
      <c r="E1620" s="230">
        <v>1968</v>
      </c>
      <c r="F1620" s="230" t="s">
        <v>2122</v>
      </c>
      <c r="G1620" s="371" t="s">
        <v>2089</v>
      </c>
      <c r="H1620" s="230">
        <v>5</v>
      </c>
      <c r="I1620" s="230">
        <v>2</v>
      </c>
      <c r="J1620" s="230" t="s">
        <v>2122</v>
      </c>
      <c r="K1620" s="222">
        <v>2819.6</v>
      </c>
      <c r="L1620" s="222">
        <v>2100.1</v>
      </c>
      <c r="M1620" s="222">
        <v>972715.05999999994</v>
      </c>
      <c r="N1620" s="222">
        <v>972715.05999999994</v>
      </c>
      <c r="O1620" s="222">
        <v>0</v>
      </c>
      <c r="P1620" s="222">
        <v>0</v>
      </c>
      <c r="Q1620" s="222">
        <v>0</v>
      </c>
      <c r="R1620" s="372">
        <v>45292</v>
      </c>
      <c r="S1620" s="372">
        <v>45657</v>
      </c>
      <c r="U1620" s="373"/>
    </row>
    <row r="1621" spans="1:21" ht="20.25" x14ac:dyDescent="0.3">
      <c r="A1621" s="230">
        <v>311</v>
      </c>
      <c r="B1621" s="225" t="s">
        <v>900</v>
      </c>
      <c r="C1621" s="230">
        <v>34578</v>
      </c>
      <c r="D1621" s="230" t="s">
        <v>1896</v>
      </c>
      <c r="E1621" s="230">
        <v>1963</v>
      </c>
      <c r="F1621" s="230" t="s">
        <v>2122</v>
      </c>
      <c r="G1621" s="371" t="s">
        <v>2089</v>
      </c>
      <c r="H1621" s="230">
        <v>4</v>
      </c>
      <c r="I1621" s="230">
        <v>2</v>
      </c>
      <c r="J1621" s="230" t="s">
        <v>2122</v>
      </c>
      <c r="K1621" s="222">
        <v>3891.7</v>
      </c>
      <c r="L1621" s="222">
        <v>1329.7</v>
      </c>
      <c r="M1621" s="222">
        <v>1885886.2499999998</v>
      </c>
      <c r="N1621" s="222">
        <v>1885886.2499999998</v>
      </c>
      <c r="O1621" s="222">
        <v>0</v>
      </c>
      <c r="P1621" s="222">
        <v>0</v>
      </c>
      <c r="Q1621" s="222">
        <v>0</v>
      </c>
      <c r="R1621" s="372">
        <v>45292</v>
      </c>
      <c r="S1621" s="372">
        <v>45657</v>
      </c>
      <c r="U1621" s="373"/>
    </row>
    <row r="1622" spans="1:21" ht="20.25" x14ac:dyDescent="0.3">
      <c r="A1622" s="230">
        <v>312</v>
      </c>
      <c r="B1622" s="225" t="s">
        <v>901</v>
      </c>
      <c r="C1622" s="230">
        <v>34598</v>
      </c>
      <c r="D1622" s="230" t="s">
        <v>1896</v>
      </c>
      <c r="E1622" s="230">
        <v>1954</v>
      </c>
      <c r="F1622" s="230" t="s">
        <v>2122</v>
      </c>
      <c r="G1622" s="371" t="s">
        <v>2094</v>
      </c>
      <c r="H1622" s="230">
        <v>2</v>
      </c>
      <c r="I1622" s="230">
        <v>1</v>
      </c>
      <c r="J1622" s="230" t="s">
        <v>2122</v>
      </c>
      <c r="K1622" s="222">
        <v>533.79999999999995</v>
      </c>
      <c r="L1622" s="222">
        <v>373</v>
      </c>
      <c r="M1622" s="222">
        <v>60150.42</v>
      </c>
      <c r="N1622" s="222">
        <v>60150.42</v>
      </c>
      <c r="O1622" s="222">
        <v>0</v>
      </c>
      <c r="P1622" s="222">
        <v>0</v>
      </c>
      <c r="Q1622" s="222">
        <v>0</v>
      </c>
      <c r="R1622" s="372">
        <v>45292</v>
      </c>
      <c r="S1622" s="372">
        <v>45657</v>
      </c>
      <c r="U1622" s="373"/>
    </row>
    <row r="1623" spans="1:21" ht="20.25" x14ac:dyDescent="0.3">
      <c r="A1623" s="230">
        <v>313</v>
      </c>
      <c r="B1623" s="225" t="s">
        <v>902</v>
      </c>
      <c r="C1623" s="230">
        <v>34724</v>
      </c>
      <c r="D1623" s="230" t="s">
        <v>1896</v>
      </c>
      <c r="E1623" s="230">
        <v>1969</v>
      </c>
      <c r="F1623" s="230" t="s">
        <v>2122</v>
      </c>
      <c r="G1623" s="371" t="s">
        <v>2090</v>
      </c>
      <c r="H1623" s="230">
        <v>4</v>
      </c>
      <c r="I1623" s="230">
        <v>3</v>
      </c>
      <c r="J1623" s="230" t="s">
        <v>2122</v>
      </c>
      <c r="K1623" s="222">
        <v>5563.2</v>
      </c>
      <c r="L1623" s="222">
        <v>3115</v>
      </c>
      <c r="M1623" s="222">
        <v>199541.80999999997</v>
      </c>
      <c r="N1623" s="222">
        <v>199541.80999999997</v>
      </c>
      <c r="O1623" s="222">
        <v>0</v>
      </c>
      <c r="P1623" s="222">
        <v>0</v>
      </c>
      <c r="Q1623" s="222">
        <v>0</v>
      </c>
      <c r="R1623" s="372">
        <v>45292</v>
      </c>
      <c r="S1623" s="372">
        <v>45657</v>
      </c>
      <c r="U1623" s="373"/>
    </row>
    <row r="1624" spans="1:21" ht="20.25" x14ac:dyDescent="0.3">
      <c r="A1624" s="230">
        <v>314</v>
      </c>
      <c r="B1624" s="225" t="s">
        <v>2383</v>
      </c>
      <c r="C1624" s="230">
        <v>34746</v>
      </c>
      <c r="D1624" s="230" t="s">
        <v>1896</v>
      </c>
      <c r="E1624" s="230">
        <v>1936</v>
      </c>
      <c r="F1624" s="230" t="s">
        <v>2122</v>
      </c>
      <c r="G1624" s="371" t="s">
        <v>2089</v>
      </c>
      <c r="H1624" s="230">
        <v>4</v>
      </c>
      <c r="I1624" s="230">
        <v>4</v>
      </c>
      <c r="J1624" s="230" t="s">
        <v>2122</v>
      </c>
      <c r="K1624" s="222">
        <v>3386.7</v>
      </c>
      <c r="L1624" s="222">
        <v>2966.7</v>
      </c>
      <c r="M1624" s="222">
        <v>3798765.63</v>
      </c>
      <c r="N1624" s="222">
        <v>3798765.63</v>
      </c>
      <c r="O1624" s="222">
        <v>0</v>
      </c>
      <c r="P1624" s="222">
        <v>0</v>
      </c>
      <c r="Q1624" s="222">
        <v>0</v>
      </c>
      <c r="R1624" s="372">
        <v>45292</v>
      </c>
      <c r="S1624" s="372">
        <v>45657</v>
      </c>
      <c r="U1624" s="373"/>
    </row>
    <row r="1625" spans="1:21" ht="20.25" x14ac:dyDescent="0.3">
      <c r="A1625" s="230">
        <v>315</v>
      </c>
      <c r="B1625" s="225" t="s">
        <v>903</v>
      </c>
      <c r="C1625" s="230">
        <v>33157</v>
      </c>
      <c r="D1625" s="230" t="s">
        <v>1896</v>
      </c>
      <c r="E1625" s="230">
        <v>1936</v>
      </c>
      <c r="F1625" s="230" t="s">
        <v>2122</v>
      </c>
      <c r="G1625" s="371" t="s">
        <v>2094</v>
      </c>
      <c r="H1625" s="230">
        <v>2</v>
      </c>
      <c r="I1625" s="230">
        <v>2</v>
      </c>
      <c r="J1625" s="230" t="s">
        <v>2122</v>
      </c>
      <c r="K1625" s="222">
        <v>472.6</v>
      </c>
      <c r="L1625" s="222">
        <v>399.4</v>
      </c>
      <c r="M1625" s="222">
        <v>32233.49</v>
      </c>
      <c r="N1625" s="222">
        <v>32233.49</v>
      </c>
      <c r="O1625" s="222">
        <v>0</v>
      </c>
      <c r="P1625" s="222">
        <v>0</v>
      </c>
      <c r="Q1625" s="222">
        <v>0</v>
      </c>
      <c r="R1625" s="372">
        <v>45292</v>
      </c>
      <c r="S1625" s="372">
        <v>45657</v>
      </c>
      <c r="U1625" s="373"/>
    </row>
    <row r="1626" spans="1:21" ht="20.25" x14ac:dyDescent="0.3">
      <c r="A1626" s="230">
        <v>316</v>
      </c>
      <c r="B1626" s="225" t="s">
        <v>904</v>
      </c>
      <c r="C1626" s="230">
        <v>33159</v>
      </c>
      <c r="D1626" s="230" t="s">
        <v>1896</v>
      </c>
      <c r="E1626" s="230">
        <v>1964</v>
      </c>
      <c r="F1626" s="230" t="s">
        <v>2122</v>
      </c>
      <c r="G1626" s="371" t="s">
        <v>2089</v>
      </c>
      <c r="H1626" s="230">
        <v>4</v>
      </c>
      <c r="I1626" s="230">
        <v>2</v>
      </c>
      <c r="J1626" s="230" t="s">
        <v>2122</v>
      </c>
      <c r="K1626" s="222">
        <v>2269.9</v>
      </c>
      <c r="L1626" s="222">
        <v>1260.5</v>
      </c>
      <c r="M1626" s="222">
        <v>2336781.5199999996</v>
      </c>
      <c r="N1626" s="222">
        <v>2336781.5199999996</v>
      </c>
      <c r="O1626" s="222">
        <v>0</v>
      </c>
      <c r="P1626" s="222">
        <v>0</v>
      </c>
      <c r="Q1626" s="222">
        <v>0</v>
      </c>
      <c r="R1626" s="372">
        <v>45292</v>
      </c>
      <c r="S1626" s="372">
        <v>45657</v>
      </c>
      <c r="U1626" s="373"/>
    </row>
    <row r="1627" spans="1:21" ht="20.25" x14ac:dyDescent="0.3">
      <c r="A1627" s="230">
        <v>317</v>
      </c>
      <c r="B1627" s="225" t="s">
        <v>905</v>
      </c>
      <c r="C1627" s="230">
        <v>33160</v>
      </c>
      <c r="D1627" s="230" t="s">
        <v>1896</v>
      </c>
      <c r="E1627" s="230">
        <v>1965</v>
      </c>
      <c r="F1627" s="230" t="s">
        <v>2122</v>
      </c>
      <c r="G1627" s="371" t="s">
        <v>2089</v>
      </c>
      <c r="H1627" s="230">
        <v>4</v>
      </c>
      <c r="I1627" s="230">
        <v>2</v>
      </c>
      <c r="J1627" s="230" t="s">
        <v>2122</v>
      </c>
      <c r="K1627" s="222">
        <v>2306</v>
      </c>
      <c r="L1627" s="222">
        <v>1295</v>
      </c>
      <c r="M1627" s="222">
        <v>2268518.16</v>
      </c>
      <c r="N1627" s="222">
        <v>2268518.16</v>
      </c>
      <c r="O1627" s="222">
        <v>0</v>
      </c>
      <c r="P1627" s="222">
        <v>0</v>
      </c>
      <c r="Q1627" s="222">
        <v>0</v>
      </c>
      <c r="R1627" s="372">
        <v>45292</v>
      </c>
      <c r="S1627" s="372">
        <v>45657</v>
      </c>
      <c r="U1627" s="373"/>
    </row>
    <row r="1628" spans="1:21" ht="20.25" x14ac:dyDescent="0.3">
      <c r="A1628" s="230">
        <v>318</v>
      </c>
      <c r="B1628" s="225" t="s">
        <v>906</v>
      </c>
      <c r="C1628" s="230">
        <v>33155</v>
      </c>
      <c r="D1628" s="230" t="s">
        <v>1896</v>
      </c>
      <c r="E1628" s="230">
        <v>1937</v>
      </c>
      <c r="F1628" s="230" t="s">
        <v>2122</v>
      </c>
      <c r="G1628" s="371" t="s">
        <v>2094</v>
      </c>
      <c r="H1628" s="230">
        <v>2</v>
      </c>
      <c r="I1628" s="230">
        <v>2</v>
      </c>
      <c r="J1628" s="230" t="s">
        <v>2122</v>
      </c>
      <c r="K1628" s="222">
        <v>525.70000000000005</v>
      </c>
      <c r="L1628" s="222">
        <v>450.8</v>
      </c>
      <c r="M1628" s="222">
        <v>32233.49</v>
      </c>
      <c r="N1628" s="222">
        <v>32233.49</v>
      </c>
      <c r="O1628" s="222">
        <v>0</v>
      </c>
      <c r="P1628" s="222">
        <v>0</v>
      </c>
      <c r="Q1628" s="222">
        <v>0</v>
      </c>
      <c r="R1628" s="372">
        <v>45292</v>
      </c>
      <c r="S1628" s="372">
        <v>45657</v>
      </c>
      <c r="U1628" s="373"/>
    </row>
    <row r="1629" spans="1:21" ht="20.25" x14ac:dyDescent="0.3">
      <c r="A1629" s="230">
        <v>319</v>
      </c>
      <c r="B1629" s="225" t="s">
        <v>908</v>
      </c>
      <c r="C1629" s="230">
        <v>35382</v>
      </c>
      <c r="D1629" s="230" t="s">
        <v>1896</v>
      </c>
      <c r="E1629" s="230">
        <v>1977</v>
      </c>
      <c r="F1629" s="230" t="s">
        <v>2122</v>
      </c>
      <c r="G1629" s="371" t="s">
        <v>2088</v>
      </c>
      <c r="H1629" s="230">
        <v>5</v>
      </c>
      <c r="I1629" s="230">
        <v>6</v>
      </c>
      <c r="J1629" s="230" t="s">
        <v>2122</v>
      </c>
      <c r="K1629" s="222">
        <v>4386.5</v>
      </c>
      <c r="L1629" s="222">
        <v>4386.5</v>
      </c>
      <c r="M1629" s="222">
        <v>8578598.1300000008</v>
      </c>
      <c r="N1629" s="222">
        <v>8578598.1300000008</v>
      </c>
      <c r="O1629" s="222">
        <v>0</v>
      </c>
      <c r="P1629" s="222">
        <v>0</v>
      </c>
      <c r="Q1629" s="222">
        <v>0</v>
      </c>
      <c r="R1629" s="372">
        <v>45292</v>
      </c>
      <c r="S1629" s="372">
        <v>45657</v>
      </c>
      <c r="U1629" s="373"/>
    </row>
    <row r="1630" spans="1:21" ht="20.25" x14ac:dyDescent="0.3">
      <c r="A1630" s="230">
        <v>320</v>
      </c>
      <c r="B1630" s="225" t="s">
        <v>3089</v>
      </c>
      <c r="C1630" s="230">
        <v>35424</v>
      </c>
      <c r="D1630" s="230" t="s">
        <v>1896</v>
      </c>
      <c r="E1630" s="230">
        <v>1965</v>
      </c>
      <c r="F1630" s="230" t="s">
        <v>2122</v>
      </c>
      <c r="G1630" s="371" t="s">
        <v>3090</v>
      </c>
      <c r="H1630" s="230">
        <v>4</v>
      </c>
      <c r="I1630" s="230">
        <v>3</v>
      </c>
      <c r="J1630" s="230" t="s">
        <v>2122</v>
      </c>
      <c r="K1630" s="222">
        <v>1985.3</v>
      </c>
      <c r="L1630" s="222">
        <v>1983.1</v>
      </c>
      <c r="M1630" s="222">
        <v>52874.84</v>
      </c>
      <c r="N1630" s="222">
        <v>52874.84</v>
      </c>
      <c r="O1630" s="222">
        <v>0</v>
      </c>
      <c r="P1630" s="222">
        <v>0</v>
      </c>
      <c r="Q1630" s="222">
        <v>0</v>
      </c>
      <c r="R1630" s="372">
        <v>45292</v>
      </c>
      <c r="S1630" s="372">
        <v>45657</v>
      </c>
      <c r="U1630" s="373"/>
    </row>
    <row r="1631" spans="1:21" ht="20.25" x14ac:dyDescent="0.3">
      <c r="A1631" s="230">
        <v>321</v>
      </c>
      <c r="B1631" s="225" t="s">
        <v>909</v>
      </c>
      <c r="C1631" s="230">
        <v>35415</v>
      </c>
      <c r="D1631" s="230" t="s">
        <v>1896</v>
      </c>
      <c r="E1631" s="230">
        <v>1968</v>
      </c>
      <c r="F1631" s="230" t="s">
        <v>2122</v>
      </c>
      <c r="G1631" s="371" t="s">
        <v>2089</v>
      </c>
      <c r="H1631" s="230">
        <v>4</v>
      </c>
      <c r="I1631" s="230">
        <v>6</v>
      </c>
      <c r="J1631" s="230" t="s">
        <v>2122</v>
      </c>
      <c r="K1631" s="222">
        <v>4388.3900000000003</v>
      </c>
      <c r="L1631" s="222">
        <v>4388.3900000000003</v>
      </c>
      <c r="M1631" s="222">
        <v>12501472.269999998</v>
      </c>
      <c r="N1631" s="222">
        <v>12501472.269999998</v>
      </c>
      <c r="O1631" s="222">
        <v>0</v>
      </c>
      <c r="P1631" s="222">
        <v>0</v>
      </c>
      <c r="Q1631" s="222">
        <v>0</v>
      </c>
      <c r="R1631" s="372">
        <v>45292</v>
      </c>
      <c r="S1631" s="372">
        <v>45657</v>
      </c>
      <c r="U1631" s="373"/>
    </row>
    <row r="1632" spans="1:21" ht="20.25" x14ac:dyDescent="0.3">
      <c r="A1632" s="230">
        <v>322</v>
      </c>
      <c r="B1632" s="225" t="s">
        <v>910</v>
      </c>
      <c r="C1632" s="230">
        <v>35647</v>
      </c>
      <c r="D1632" s="230" t="s">
        <v>1896</v>
      </c>
      <c r="E1632" s="230">
        <v>1937</v>
      </c>
      <c r="F1632" s="230" t="s">
        <v>2122</v>
      </c>
      <c r="G1632" s="371" t="s">
        <v>2090</v>
      </c>
      <c r="H1632" s="230">
        <v>2</v>
      </c>
      <c r="I1632" s="230">
        <v>2</v>
      </c>
      <c r="J1632" s="230" t="s">
        <v>2122</v>
      </c>
      <c r="K1632" s="222">
        <v>720.5</v>
      </c>
      <c r="L1632" s="222">
        <v>697.6</v>
      </c>
      <c r="M1632" s="222">
        <v>1887101.2600000002</v>
      </c>
      <c r="N1632" s="222">
        <v>1887101.2600000002</v>
      </c>
      <c r="O1632" s="222">
        <v>0</v>
      </c>
      <c r="P1632" s="222">
        <v>0</v>
      </c>
      <c r="Q1632" s="222">
        <v>0</v>
      </c>
      <c r="R1632" s="372">
        <v>45292</v>
      </c>
      <c r="S1632" s="372">
        <v>45657</v>
      </c>
      <c r="U1632" s="373"/>
    </row>
    <row r="1633" spans="1:21" ht="20.25" x14ac:dyDescent="0.3">
      <c r="A1633" s="230">
        <v>323</v>
      </c>
      <c r="B1633" s="225" t="s">
        <v>911</v>
      </c>
      <c r="C1633" s="230">
        <v>35631</v>
      </c>
      <c r="D1633" s="230" t="s">
        <v>1896</v>
      </c>
      <c r="E1633" s="230">
        <v>1969</v>
      </c>
      <c r="F1633" s="230" t="s">
        <v>2122</v>
      </c>
      <c r="G1633" s="371" t="s">
        <v>2090</v>
      </c>
      <c r="H1633" s="230">
        <v>4</v>
      </c>
      <c r="I1633" s="230">
        <v>3</v>
      </c>
      <c r="J1633" s="230" t="s">
        <v>2122</v>
      </c>
      <c r="K1633" s="222">
        <v>3470.6</v>
      </c>
      <c r="L1633" s="222">
        <v>1834.9</v>
      </c>
      <c r="M1633" s="222">
        <v>112584.65</v>
      </c>
      <c r="N1633" s="222">
        <v>112584.65</v>
      </c>
      <c r="O1633" s="222">
        <v>0</v>
      </c>
      <c r="P1633" s="222">
        <v>0</v>
      </c>
      <c r="Q1633" s="222">
        <v>0</v>
      </c>
      <c r="R1633" s="372">
        <v>45292</v>
      </c>
      <c r="S1633" s="372">
        <v>45657</v>
      </c>
      <c r="U1633" s="373"/>
    </row>
    <row r="1634" spans="1:21" ht="20.25" x14ac:dyDescent="0.3">
      <c r="A1634" s="230">
        <v>324</v>
      </c>
      <c r="B1634" s="225" t="s">
        <v>1534</v>
      </c>
      <c r="C1634" s="230">
        <v>35687</v>
      </c>
      <c r="D1634" s="230" t="s">
        <v>1896</v>
      </c>
      <c r="E1634" s="230">
        <v>1951</v>
      </c>
      <c r="F1634" s="230" t="s">
        <v>2122</v>
      </c>
      <c r="G1634" s="371" t="s">
        <v>2094</v>
      </c>
      <c r="H1634" s="230">
        <v>2</v>
      </c>
      <c r="I1634" s="230">
        <v>1</v>
      </c>
      <c r="J1634" s="230" t="s">
        <v>2122</v>
      </c>
      <c r="K1634" s="222">
        <v>1191.3</v>
      </c>
      <c r="L1634" s="222">
        <v>661.8</v>
      </c>
      <c r="M1634" s="222">
        <v>41144.050000000003</v>
      </c>
      <c r="N1634" s="222">
        <v>41144.050000000003</v>
      </c>
      <c r="O1634" s="222">
        <v>0</v>
      </c>
      <c r="P1634" s="222">
        <v>0</v>
      </c>
      <c r="Q1634" s="222">
        <v>0</v>
      </c>
      <c r="R1634" s="372">
        <v>45292</v>
      </c>
      <c r="S1634" s="372">
        <v>45657</v>
      </c>
      <c r="U1634" s="373"/>
    </row>
    <row r="1635" spans="1:21" ht="20.25" x14ac:dyDescent="0.3">
      <c r="A1635" s="230">
        <v>325</v>
      </c>
      <c r="B1635" s="225" t="s">
        <v>1535</v>
      </c>
      <c r="C1635" s="230">
        <v>35690</v>
      </c>
      <c r="D1635" s="230" t="s">
        <v>1896</v>
      </c>
      <c r="E1635" s="230">
        <v>1951</v>
      </c>
      <c r="F1635" s="230" t="s">
        <v>2122</v>
      </c>
      <c r="G1635" s="371" t="s">
        <v>2094</v>
      </c>
      <c r="H1635" s="230">
        <v>2</v>
      </c>
      <c r="I1635" s="230">
        <v>1</v>
      </c>
      <c r="J1635" s="230" t="s">
        <v>2122</v>
      </c>
      <c r="K1635" s="222">
        <v>1032.2</v>
      </c>
      <c r="L1635" s="222">
        <v>563.9</v>
      </c>
      <c r="M1635" s="222">
        <v>949477.05999999994</v>
      </c>
      <c r="N1635" s="222">
        <v>949477.05999999994</v>
      </c>
      <c r="O1635" s="222">
        <v>0</v>
      </c>
      <c r="P1635" s="222">
        <v>0</v>
      </c>
      <c r="Q1635" s="222">
        <v>0</v>
      </c>
      <c r="R1635" s="372">
        <v>45292</v>
      </c>
      <c r="S1635" s="372">
        <v>45657</v>
      </c>
      <c r="U1635" s="373"/>
    </row>
    <row r="1636" spans="1:21" ht="20.25" x14ac:dyDescent="0.3">
      <c r="A1636" s="230">
        <v>326</v>
      </c>
      <c r="B1636" s="225" t="s">
        <v>913</v>
      </c>
      <c r="C1636" s="230">
        <v>35737</v>
      </c>
      <c r="D1636" s="230" t="s">
        <v>1896</v>
      </c>
      <c r="E1636" s="230">
        <v>1953</v>
      </c>
      <c r="F1636" s="230" t="s">
        <v>2122</v>
      </c>
      <c r="G1636" s="371" t="s">
        <v>2097</v>
      </c>
      <c r="H1636" s="230">
        <v>2</v>
      </c>
      <c r="I1636" s="230">
        <v>2</v>
      </c>
      <c r="J1636" s="230" t="s">
        <v>2122</v>
      </c>
      <c r="K1636" s="222">
        <v>395</v>
      </c>
      <c r="L1636" s="222">
        <v>395</v>
      </c>
      <c r="M1636" s="222">
        <v>1069872.7500000002</v>
      </c>
      <c r="N1636" s="222">
        <v>1069872.7500000002</v>
      </c>
      <c r="O1636" s="222">
        <v>0</v>
      </c>
      <c r="P1636" s="222">
        <v>0</v>
      </c>
      <c r="Q1636" s="222">
        <v>0</v>
      </c>
      <c r="R1636" s="372">
        <v>45292</v>
      </c>
      <c r="S1636" s="372">
        <v>45657</v>
      </c>
      <c r="U1636" s="373"/>
    </row>
    <row r="1637" spans="1:21" ht="20.25" x14ac:dyDescent="0.3">
      <c r="A1637" s="230">
        <v>327</v>
      </c>
      <c r="B1637" s="225" t="s">
        <v>916</v>
      </c>
      <c r="C1637" s="230">
        <v>35740</v>
      </c>
      <c r="D1637" s="230" t="s">
        <v>1896</v>
      </c>
      <c r="E1637" s="230">
        <v>1953</v>
      </c>
      <c r="F1637" s="230" t="s">
        <v>2122</v>
      </c>
      <c r="G1637" s="371" t="s">
        <v>2097</v>
      </c>
      <c r="H1637" s="230">
        <v>2</v>
      </c>
      <c r="I1637" s="230">
        <v>2</v>
      </c>
      <c r="J1637" s="230" t="s">
        <v>2122</v>
      </c>
      <c r="K1637" s="222">
        <v>405.5</v>
      </c>
      <c r="L1637" s="222">
        <v>405.5</v>
      </c>
      <c r="M1637" s="222">
        <v>486958.22999999992</v>
      </c>
      <c r="N1637" s="222">
        <v>486958.22999999992</v>
      </c>
      <c r="O1637" s="222">
        <v>0</v>
      </c>
      <c r="P1637" s="222">
        <v>0</v>
      </c>
      <c r="Q1637" s="222">
        <v>0</v>
      </c>
      <c r="R1637" s="372">
        <v>45292</v>
      </c>
      <c r="S1637" s="372">
        <v>45657</v>
      </c>
      <c r="U1637" s="373"/>
    </row>
    <row r="1638" spans="1:21" ht="20.25" x14ac:dyDescent="0.3">
      <c r="A1638" s="230">
        <v>328</v>
      </c>
      <c r="B1638" s="225" t="s">
        <v>918</v>
      </c>
      <c r="C1638" s="230">
        <v>35743</v>
      </c>
      <c r="D1638" s="230" t="s">
        <v>1896</v>
      </c>
      <c r="E1638" s="230">
        <v>1954</v>
      </c>
      <c r="F1638" s="230" t="s">
        <v>2122</v>
      </c>
      <c r="G1638" s="371" t="s">
        <v>2097</v>
      </c>
      <c r="H1638" s="230">
        <v>2</v>
      </c>
      <c r="I1638" s="230">
        <v>1</v>
      </c>
      <c r="J1638" s="230" t="s">
        <v>2122</v>
      </c>
      <c r="K1638" s="222">
        <v>410.1</v>
      </c>
      <c r="L1638" s="222">
        <v>410.1</v>
      </c>
      <c r="M1638" s="222">
        <v>298463.92999999993</v>
      </c>
      <c r="N1638" s="222">
        <v>298463.92999999993</v>
      </c>
      <c r="O1638" s="222">
        <v>0</v>
      </c>
      <c r="P1638" s="222">
        <v>0</v>
      </c>
      <c r="Q1638" s="222">
        <v>0</v>
      </c>
      <c r="R1638" s="372">
        <v>45292</v>
      </c>
      <c r="S1638" s="372">
        <v>45657</v>
      </c>
      <c r="U1638" s="373"/>
    </row>
    <row r="1639" spans="1:21" ht="20.25" x14ac:dyDescent="0.3">
      <c r="A1639" s="230">
        <v>329</v>
      </c>
      <c r="B1639" s="225" t="s">
        <v>920</v>
      </c>
      <c r="C1639" s="230">
        <v>35800</v>
      </c>
      <c r="D1639" s="230" t="s">
        <v>1896</v>
      </c>
      <c r="E1639" s="230">
        <v>1958</v>
      </c>
      <c r="F1639" s="230" t="s">
        <v>2122</v>
      </c>
      <c r="G1639" s="371" t="s">
        <v>2094</v>
      </c>
      <c r="H1639" s="230">
        <v>2</v>
      </c>
      <c r="I1639" s="230">
        <v>1</v>
      </c>
      <c r="J1639" s="230" t="s">
        <v>2122</v>
      </c>
      <c r="K1639" s="222">
        <v>453.8</v>
      </c>
      <c r="L1639" s="222">
        <v>415.3</v>
      </c>
      <c r="M1639" s="222">
        <v>221113.57</v>
      </c>
      <c r="N1639" s="222">
        <v>221113.57</v>
      </c>
      <c r="O1639" s="222">
        <v>0</v>
      </c>
      <c r="P1639" s="222">
        <v>0</v>
      </c>
      <c r="Q1639" s="222">
        <v>0</v>
      </c>
      <c r="R1639" s="372">
        <v>45292</v>
      </c>
      <c r="S1639" s="372">
        <v>45657</v>
      </c>
      <c r="U1639" s="373"/>
    </row>
    <row r="1640" spans="1:21" ht="20.25" x14ac:dyDescent="0.3">
      <c r="A1640" s="230">
        <v>330</v>
      </c>
      <c r="B1640" s="225" t="s">
        <v>921</v>
      </c>
      <c r="C1640" s="230">
        <v>35801</v>
      </c>
      <c r="D1640" s="230" t="s">
        <v>1896</v>
      </c>
      <c r="E1640" s="230">
        <v>1959</v>
      </c>
      <c r="F1640" s="230" t="s">
        <v>2122</v>
      </c>
      <c r="G1640" s="371" t="s">
        <v>2094</v>
      </c>
      <c r="H1640" s="230">
        <v>2</v>
      </c>
      <c r="I1640" s="230">
        <v>1</v>
      </c>
      <c r="J1640" s="230" t="s">
        <v>2122</v>
      </c>
      <c r="K1640" s="222">
        <v>458.4</v>
      </c>
      <c r="L1640" s="222">
        <v>420.2</v>
      </c>
      <c r="M1640" s="222">
        <v>924994.94</v>
      </c>
      <c r="N1640" s="222">
        <v>924994.94</v>
      </c>
      <c r="O1640" s="222">
        <v>0</v>
      </c>
      <c r="P1640" s="222">
        <v>0</v>
      </c>
      <c r="Q1640" s="222">
        <v>0</v>
      </c>
      <c r="R1640" s="372">
        <v>45292</v>
      </c>
      <c r="S1640" s="372">
        <v>45657</v>
      </c>
      <c r="U1640" s="373"/>
    </row>
    <row r="1641" spans="1:21" ht="20.25" x14ac:dyDescent="0.3">
      <c r="A1641" s="230">
        <v>331</v>
      </c>
      <c r="B1641" s="225" t="s">
        <v>922</v>
      </c>
      <c r="C1641" s="230">
        <v>35807</v>
      </c>
      <c r="D1641" s="230" t="s">
        <v>1896</v>
      </c>
      <c r="E1641" s="230">
        <v>1957</v>
      </c>
      <c r="F1641" s="230" t="s">
        <v>2122</v>
      </c>
      <c r="G1641" s="371" t="s">
        <v>2094</v>
      </c>
      <c r="H1641" s="230">
        <v>2</v>
      </c>
      <c r="I1641" s="230">
        <v>1</v>
      </c>
      <c r="J1641" s="230" t="s">
        <v>2122</v>
      </c>
      <c r="K1641" s="222">
        <v>555.4</v>
      </c>
      <c r="L1641" s="222">
        <v>507.4</v>
      </c>
      <c r="M1641" s="222">
        <v>413945.94</v>
      </c>
      <c r="N1641" s="222">
        <v>413945.94</v>
      </c>
      <c r="O1641" s="222">
        <v>0</v>
      </c>
      <c r="P1641" s="222">
        <v>0</v>
      </c>
      <c r="Q1641" s="222">
        <v>0</v>
      </c>
      <c r="R1641" s="372">
        <v>45292</v>
      </c>
      <c r="S1641" s="372">
        <v>45657</v>
      </c>
      <c r="U1641" s="373"/>
    </row>
    <row r="1642" spans="1:21" ht="20.25" x14ac:dyDescent="0.3">
      <c r="A1642" s="230">
        <v>332</v>
      </c>
      <c r="B1642" s="225" t="s">
        <v>923</v>
      </c>
      <c r="C1642" s="230">
        <v>35765</v>
      </c>
      <c r="D1642" s="230" t="s">
        <v>1896</v>
      </c>
      <c r="E1642" s="230">
        <v>1953</v>
      </c>
      <c r="F1642" s="230" t="s">
        <v>2122</v>
      </c>
      <c r="G1642" s="371" t="s">
        <v>2094</v>
      </c>
      <c r="H1642" s="230">
        <v>2</v>
      </c>
      <c r="I1642" s="230">
        <v>2</v>
      </c>
      <c r="J1642" s="230" t="s">
        <v>2122</v>
      </c>
      <c r="K1642" s="222">
        <v>384.5</v>
      </c>
      <c r="L1642" s="222">
        <v>351.7</v>
      </c>
      <c r="M1642" s="222">
        <v>775653.56000000017</v>
      </c>
      <c r="N1642" s="222">
        <v>775653.56000000017</v>
      </c>
      <c r="O1642" s="222">
        <v>0</v>
      </c>
      <c r="P1642" s="222">
        <v>0</v>
      </c>
      <c r="Q1642" s="222">
        <v>0</v>
      </c>
      <c r="R1642" s="372">
        <v>45292</v>
      </c>
      <c r="S1642" s="372">
        <v>45657</v>
      </c>
      <c r="U1642" s="373"/>
    </row>
    <row r="1643" spans="1:21" ht="20.25" x14ac:dyDescent="0.3">
      <c r="A1643" s="230">
        <v>333</v>
      </c>
      <c r="B1643" s="225" t="s">
        <v>924</v>
      </c>
      <c r="C1643" s="230">
        <v>35766</v>
      </c>
      <c r="D1643" s="230" t="s">
        <v>1896</v>
      </c>
      <c r="E1643" s="230">
        <v>1953</v>
      </c>
      <c r="F1643" s="230" t="s">
        <v>2122</v>
      </c>
      <c r="G1643" s="371" t="s">
        <v>2089</v>
      </c>
      <c r="H1643" s="230">
        <v>2</v>
      </c>
      <c r="I1643" s="230">
        <v>2</v>
      </c>
      <c r="J1643" s="230" t="s">
        <v>2122</v>
      </c>
      <c r="K1643" s="222">
        <v>626.79999999999995</v>
      </c>
      <c r="L1643" s="222">
        <v>541.79999999999995</v>
      </c>
      <c r="M1643" s="222">
        <v>1609200.3299999998</v>
      </c>
      <c r="N1643" s="222">
        <v>1609200.3299999998</v>
      </c>
      <c r="O1643" s="222">
        <v>0</v>
      </c>
      <c r="P1643" s="222">
        <v>0</v>
      </c>
      <c r="Q1643" s="222">
        <v>0</v>
      </c>
      <c r="R1643" s="372">
        <v>45292</v>
      </c>
      <c r="S1643" s="372">
        <v>45657</v>
      </c>
      <c r="U1643" s="373"/>
    </row>
    <row r="1644" spans="1:21" ht="20.25" x14ac:dyDescent="0.3">
      <c r="A1644" s="230">
        <v>334</v>
      </c>
      <c r="B1644" s="225" t="s">
        <v>925</v>
      </c>
      <c r="C1644" s="230">
        <v>35769</v>
      </c>
      <c r="D1644" s="230" t="s">
        <v>1896</v>
      </c>
      <c r="E1644" s="230">
        <v>1955</v>
      </c>
      <c r="F1644" s="230" t="s">
        <v>2122</v>
      </c>
      <c r="G1644" s="371" t="s">
        <v>2089</v>
      </c>
      <c r="H1644" s="230">
        <v>2</v>
      </c>
      <c r="I1644" s="230">
        <v>1</v>
      </c>
      <c r="J1644" s="230" t="s">
        <v>2122</v>
      </c>
      <c r="K1644" s="222">
        <v>602.1</v>
      </c>
      <c r="L1644" s="222">
        <v>534.1</v>
      </c>
      <c r="M1644" s="222">
        <v>86017.27</v>
      </c>
      <c r="N1644" s="222">
        <v>86017.27</v>
      </c>
      <c r="O1644" s="222">
        <v>0</v>
      </c>
      <c r="P1644" s="222">
        <v>0</v>
      </c>
      <c r="Q1644" s="222">
        <v>0</v>
      </c>
      <c r="R1644" s="372">
        <v>45292</v>
      </c>
      <c r="S1644" s="372">
        <v>45657</v>
      </c>
      <c r="U1644" s="373"/>
    </row>
    <row r="1645" spans="1:21" ht="20.25" x14ac:dyDescent="0.3">
      <c r="A1645" s="230">
        <v>335</v>
      </c>
      <c r="B1645" s="225" t="s">
        <v>926</v>
      </c>
      <c r="C1645" s="230">
        <v>35788</v>
      </c>
      <c r="D1645" s="230" t="s">
        <v>1896</v>
      </c>
      <c r="E1645" s="230">
        <v>1959</v>
      </c>
      <c r="F1645" s="230" t="s">
        <v>2122</v>
      </c>
      <c r="G1645" s="371" t="s">
        <v>2094</v>
      </c>
      <c r="H1645" s="230">
        <v>2</v>
      </c>
      <c r="I1645" s="230">
        <v>1</v>
      </c>
      <c r="J1645" s="230" t="s">
        <v>2122</v>
      </c>
      <c r="K1645" s="222">
        <v>453.5</v>
      </c>
      <c r="L1645" s="222">
        <v>416.5</v>
      </c>
      <c r="M1645" s="222">
        <v>394922.09</v>
      </c>
      <c r="N1645" s="222">
        <v>394922.09</v>
      </c>
      <c r="O1645" s="222">
        <v>0</v>
      </c>
      <c r="P1645" s="222">
        <v>0</v>
      </c>
      <c r="Q1645" s="222">
        <v>0</v>
      </c>
      <c r="R1645" s="372">
        <v>45292</v>
      </c>
      <c r="S1645" s="372">
        <v>45657</v>
      </c>
      <c r="U1645" s="373"/>
    </row>
    <row r="1646" spans="1:21" ht="20.25" x14ac:dyDescent="0.3">
      <c r="A1646" s="230">
        <v>336</v>
      </c>
      <c r="B1646" s="225" t="s">
        <v>927</v>
      </c>
      <c r="C1646" s="230">
        <v>35789</v>
      </c>
      <c r="D1646" s="230" t="s">
        <v>1896</v>
      </c>
      <c r="E1646" s="230">
        <v>1958</v>
      </c>
      <c r="F1646" s="230" t="s">
        <v>2122</v>
      </c>
      <c r="G1646" s="371" t="s">
        <v>2094</v>
      </c>
      <c r="H1646" s="230">
        <v>2</v>
      </c>
      <c r="I1646" s="230">
        <v>1</v>
      </c>
      <c r="J1646" s="230" t="s">
        <v>2122</v>
      </c>
      <c r="K1646" s="222">
        <v>445.9</v>
      </c>
      <c r="L1646" s="222">
        <v>406.1</v>
      </c>
      <c r="M1646" s="222">
        <v>724530.83</v>
      </c>
      <c r="N1646" s="222">
        <v>724530.83</v>
      </c>
      <c r="O1646" s="222">
        <v>0</v>
      </c>
      <c r="P1646" s="222">
        <v>0</v>
      </c>
      <c r="Q1646" s="222">
        <v>0</v>
      </c>
      <c r="R1646" s="372">
        <v>45292</v>
      </c>
      <c r="S1646" s="372">
        <v>45657</v>
      </c>
      <c r="U1646" s="373"/>
    </row>
    <row r="1647" spans="1:21" ht="20.25" x14ac:dyDescent="0.3">
      <c r="A1647" s="230">
        <v>337</v>
      </c>
      <c r="B1647" s="225" t="s">
        <v>928</v>
      </c>
      <c r="C1647" s="230">
        <v>35790</v>
      </c>
      <c r="D1647" s="230" t="s">
        <v>1896</v>
      </c>
      <c r="E1647" s="230">
        <v>1957</v>
      </c>
      <c r="F1647" s="230" t="s">
        <v>2122</v>
      </c>
      <c r="G1647" s="371" t="s">
        <v>2094</v>
      </c>
      <c r="H1647" s="230">
        <v>2</v>
      </c>
      <c r="I1647" s="230">
        <v>1</v>
      </c>
      <c r="J1647" s="230" t="s">
        <v>2122</v>
      </c>
      <c r="K1647" s="222">
        <v>450</v>
      </c>
      <c r="L1647" s="222">
        <v>410.1</v>
      </c>
      <c r="M1647" s="222">
        <v>714687.84</v>
      </c>
      <c r="N1647" s="222">
        <v>714687.84</v>
      </c>
      <c r="O1647" s="222">
        <v>0</v>
      </c>
      <c r="P1647" s="222">
        <v>0</v>
      </c>
      <c r="Q1647" s="222">
        <v>0</v>
      </c>
      <c r="R1647" s="372">
        <v>45292</v>
      </c>
      <c r="S1647" s="372">
        <v>45657</v>
      </c>
      <c r="U1647" s="373"/>
    </row>
    <row r="1648" spans="1:21" ht="20.25" x14ac:dyDescent="0.3">
      <c r="A1648" s="230">
        <v>338</v>
      </c>
      <c r="B1648" s="225" t="s">
        <v>929</v>
      </c>
      <c r="C1648" s="230">
        <v>35866</v>
      </c>
      <c r="D1648" s="230" t="s">
        <v>1896</v>
      </c>
      <c r="E1648" s="230">
        <v>1958</v>
      </c>
      <c r="F1648" s="230" t="s">
        <v>2122</v>
      </c>
      <c r="G1648" s="371" t="s">
        <v>2094</v>
      </c>
      <c r="H1648" s="230">
        <v>2</v>
      </c>
      <c r="I1648" s="230">
        <v>1</v>
      </c>
      <c r="J1648" s="230" t="s">
        <v>2122</v>
      </c>
      <c r="K1648" s="222">
        <v>408.2</v>
      </c>
      <c r="L1648" s="222">
        <v>408.2</v>
      </c>
      <c r="M1648" s="222">
        <v>1286701.43</v>
      </c>
      <c r="N1648" s="222">
        <v>1286701.43</v>
      </c>
      <c r="O1648" s="222">
        <v>0</v>
      </c>
      <c r="P1648" s="222">
        <v>0</v>
      </c>
      <c r="Q1648" s="222">
        <v>0</v>
      </c>
      <c r="R1648" s="372">
        <v>45292</v>
      </c>
      <c r="S1648" s="372">
        <v>45657</v>
      </c>
      <c r="U1648" s="373"/>
    </row>
    <row r="1649" spans="1:21" ht="20.25" x14ac:dyDescent="0.3">
      <c r="A1649" s="230">
        <v>339</v>
      </c>
      <c r="B1649" s="225" t="s">
        <v>2200</v>
      </c>
      <c r="C1649" s="230">
        <v>35851</v>
      </c>
      <c r="D1649" s="230" t="s">
        <v>1896</v>
      </c>
      <c r="E1649" s="230">
        <v>1938</v>
      </c>
      <c r="F1649" s="230" t="s">
        <v>2122</v>
      </c>
      <c r="G1649" s="371" t="s">
        <v>2089</v>
      </c>
      <c r="H1649" s="230">
        <v>4</v>
      </c>
      <c r="I1649" s="230">
        <v>6</v>
      </c>
      <c r="J1649" s="230" t="s">
        <v>2122</v>
      </c>
      <c r="K1649" s="222">
        <v>4419.1000000000004</v>
      </c>
      <c r="L1649" s="222">
        <v>3180.2</v>
      </c>
      <c r="M1649" s="222">
        <v>7009857.5699999994</v>
      </c>
      <c r="N1649" s="222">
        <v>7009857.5699999994</v>
      </c>
      <c r="O1649" s="222">
        <v>0</v>
      </c>
      <c r="P1649" s="222">
        <v>0</v>
      </c>
      <c r="Q1649" s="222">
        <v>0</v>
      </c>
      <c r="R1649" s="372">
        <v>45292</v>
      </c>
      <c r="S1649" s="372">
        <v>45657</v>
      </c>
      <c r="U1649" s="373"/>
    </row>
    <row r="1650" spans="1:21" ht="20.25" x14ac:dyDescent="0.3">
      <c r="A1650" s="230">
        <v>340</v>
      </c>
      <c r="B1650" s="225" t="s">
        <v>817</v>
      </c>
      <c r="C1650" s="230">
        <v>33102</v>
      </c>
      <c r="D1650" s="230" t="s">
        <v>1896</v>
      </c>
      <c r="E1650" s="230">
        <v>1958</v>
      </c>
      <c r="F1650" s="230" t="s">
        <v>2122</v>
      </c>
      <c r="G1650" s="371" t="s">
        <v>2089</v>
      </c>
      <c r="H1650" s="230">
        <v>2</v>
      </c>
      <c r="I1650" s="230">
        <v>2</v>
      </c>
      <c r="J1650" s="230" t="s">
        <v>2122</v>
      </c>
      <c r="K1650" s="222">
        <v>395.5</v>
      </c>
      <c r="L1650" s="222">
        <v>312.2</v>
      </c>
      <c r="M1650" s="222">
        <v>3871504.84</v>
      </c>
      <c r="N1650" s="222">
        <v>3871504.84</v>
      </c>
      <c r="O1650" s="222">
        <v>0</v>
      </c>
      <c r="P1650" s="222">
        <v>0</v>
      </c>
      <c r="Q1650" s="222">
        <v>0</v>
      </c>
      <c r="R1650" s="372">
        <v>45292</v>
      </c>
      <c r="S1650" s="372">
        <v>45657</v>
      </c>
      <c r="U1650" s="373"/>
    </row>
    <row r="1651" spans="1:21" ht="20.25" x14ac:dyDescent="0.3">
      <c r="A1651" s="230">
        <v>341</v>
      </c>
      <c r="B1651" s="225" t="s">
        <v>818</v>
      </c>
      <c r="C1651" s="230">
        <v>33104</v>
      </c>
      <c r="D1651" s="230" t="s">
        <v>1896</v>
      </c>
      <c r="E1651" s="230">
        <v>1958</v>
      </c>
      <c r="F1651" s="230" t="s">
        <v>2122</v>
      </c>
      <c r="G1651" s="371" t="s">
        <v>2089</v>
      </c>
      <c r="H1651" s="230">
        <v>2</v>
      </c>
      <c r="I1651" s="230">
        <v>1</v>
      </c>
      <c r="J1651" s="230" t="s">
        <v>2122</v>
      </c>
      <c r="K1651" s="222">
        <v>318</v>
      </c>
      <c r="L1651" s="222">
        <v>275.89999999999998</v>
      </c>
      <c r="M1651" s="222">
        <v>895152.64000000001</v>
      </c>
      <c r="N1651" s="222">
        <v>895152.64000000001</v>
      </c>
      <c r="O1651" s="222">
        <v>0</v>
      </c>
      <c r="P1651" s="222">
        <v>0</v>
      </c>
      <c r="Q1651" s="222">
        <v>0</v>
      </c>
      <c r="R1651" s="372">
        <v>45292</v>
      </c>
      <c r="S1651" s="372">
        <v>45657</v>
      </c>
      <c r="U1651" s="373"/>
    </row>
    <row r="1652" spans="1:21" ht="20.25" x14ac:dyDescent="0.3">
      <c r="A1652" s="230">
        <v>342</v>
      </c>
      <c r="B1652" s="225" t="s">
        <v>819</v>
      </c>
      <c r="C1652" s="230">
        <v>33105</v>
      </c>
      <c r="D1652" s="230" t="s">
        <v>1896</v>
      </c>
      <c r="E1652" s="230">
        <v>1958</v>
      </c>
      <c r="F1652" s="230" t="s">
        <v>2122</v>
      </c>
      <c r="G1652" s="371" t="s">
        <v>2089</v>
      </c>
      <c r="H1652" s="230">
        <v>2</v>
      </c>
      <c r="I1652" s="230">
        <v>2</v>
      </c>
      <c r="J1652" s="230" t="s">
        <v>2122</v>
      </c>
      <c r="K1652" s="222">
        <v>614.29999999999995</v>
      </c>
      <c r="L1652" s="222">
        <v>536.70000000000005</v>
      </c>
      <c r="M1652" s="222">
        <v>110647.98</v>
      </c>
      <c r="N1652" s="222">
        <v>110647.98</v>
      </c>
      <c r="O1652" s="222">
        <v>0</v>
      </c>
      <c r="P1652" s="222">
        <v>0</v>
      </c>
      <c r="Q1652" s="222">
        <v>0</v>
      </c>
      <c r="R1652" s="372">
        <v>45292</v>
      </c>
      <c r="S1652" s="372">
        <v>45657</v>
      </c>
      <c r="U1652" s="373"/>
    </row>
    <row r="1653" spans="1:21" ht="20.25" x14ac:dyDescent="0.3">
      <c r="A1653" s="230">
        <v>343</v>
      </c>
      <c r="B1653" s="225" t="s">
        <v>820</v>
      </c>
      <c r="C1653" s="230">
        <v>33106</v>
      </c>
      <c r="D1653" s="230" t="s">
        <v>1896</v>
      </c>
      <c r="E1653" s="230">
        <v>1958</v>
      </c>
      <c r="F1653" s="230" t="s">
        <v>2122</v>
      </c>
      <c r="G1653" s="371" t="s">
        <v>2089</v>
      </c>
      <c r="H1653" s="230">
        <v>2</v>
      </c>
      <c r="I1653" s="230">
        <v>1</v>
      </c>
      <c r="J1653" s="230" t="s">
        <v>2122</v>
      </c>
      <c r="K1653" s="222">
        <v>327.39999999999998</v>
      </c>
      <c r="L1653" s="222">
        <v>286.39999999999998</v>
      </c>
      <c r="M1653" s="222">
        <v>892071.33</v>
      </c>
      <c r="N1653" s="222">
        <v>892071.33</v>
      </c>
      <c r="O1653" s="222">
        <v>0</v>
      </c>
      <c r="P1653" s="222">
        <v>0</v>
      </c>
      <c r="Q1653" s="222">
        <v>0</v>
      </c>
      <c r="R1653" s="372">
        <v>45292</v>
      </c>
      <c r="S1653" s="372">
        <v>45657</v>
      </c>
      <c r="U1653" s="373"/>
    </row>
    <row r="1654" spans="1:21" ht="20.25" x14ac:dyDescent="0.3">
      <c r="A1654" s="230">
        <v>344</v>
      </c>
      <c r="B1654" s="225" t="s">
        <v>821</v>
      </c>
      <c r="C1654" s="230">
        <v>33107</v>
      </c>
      <c r="D1654" s="230" t="s">
        <v>1896</v>
      </c>
      <c r="E1654" s="230">
        <v>1959</v>
      </c>
      <c r="F1654" s="230" t="s">
        <v>2122</v>
      </c>
      <c r="G1654" s="371" t="s">
        <v>2089</v>
      </c>
      <c r="H1654" s="230">
        <v>2</v>
      </c>
      <c r="I1654" s="230">
        <v>1</v>
      </c>
      <c r="J1654" s="230" t="s">
        <v>2122</v>
      </c>
      <c r="K1654" s="222">
        <v>706.9</v>
      </c>
      <c r="L1654" s="222">
        <v>626.1</v>
      </c>
      <c r="M1654" s="222">
        <v>110647.98</v>
      </c>
      <c r="N1654" s="222">
        <v>110647.98</v>
      </c>
      <c r="O1654" s="222">
        <v>0</v>
      </c>
      <c r="P1654" s="222">
        <v>0</v>
      </c>
      <c r="Q1654" s="222">
        <v>0</v>
      </c>
      <c r="R1654" s="372">
        <v>45292</v>
      </c>
      <c r="S1654" s="372">
        <v>45657</v>
      </c>
      <c r="U1654" s="373"/>
    </row>
    <row r="1655" spans="1:21" ht="20.25" x14ac:dyDescent="0.3">
      <c r="A1655" s="230">
        <v>345</v>
      </c>
      <c r="B1655" s="225" t="s">
        <v>822</v>
      </c>
      <c r="C1655" s="230">
        <v>33108</v>
      </c>
      <c r="D1655" s="230" t="s">
        <v>1896</v>
      </c>
      <c r="E1655" s="230">
        <v>1958</v>
      </c>
      <c r="F1655" s="230" t="s">
        <v>2122</v>
      </c>
      <c r="G1655" s="371" t="s">
        <v>2089</v>
      </c>
      <c r="H1655" s="230">
        <v>2</v>
      </c>
      <c r="I1655" s="230">
        <v>1</v>
      </c>
      <c r="J1655" s="230" t="s">
        <v>2122</v>
      </c>
      <c r="K1655" s="222">
        <v>278.31</v>
      </c>
      <c r="L1655" s="222">
        <v>236.51</v>
      </c>
      <c r="M1655" s="222">
        <v>840163.39</v>
      </c>
      <c r="N1655" s="222">
        <v>840163.39</v>
      </c>
      <c r="O1655" s="222">
        <v>0</v>
      </c>
      <c r="P1655" s="222">
        <v>0</v>
      </c>
      <c r="Q1655" s="222">
        <v>0</v>
      </c>
      <c r="R1655" s="372">
        <v>45292</v>
      </c>
      <c r="S1655" s="372">
        <v>45657</v>
      </c>
      <c r="U1655" s="373"/>
    </row>
    <row r="1656" spans="1:21" ht="20.25" x14ac:dyDescent="0.3">
      <c r="A1656" s="230">
        <v>346</v>
      </c>
      <c r="B1656" s="225" t="s">
        <v>823</v>
      </c>
      <c r="C1656" s="230">
        <v>33109</v>
      </c>
      <c r="D1656" s="230" t="s">
        <v>1896</v>
      </c>
      <c r="E1656" s="230">
        <v>1958</v>
      </c>
      <c r="F1656" s="230" t="s">
        <v>2122</v>
      </c>
      <c r="G1656" s="371" t="s">
        <v>2089</v>
      </c>
      <c r="H1656" s="230">
        <v>2</v>
      </c>
      <c r="I1656" s="230">
        <v>1</v>
      </c>
      <c r="J1656" s="230" t="s">
        <v>2122</v>
      </c>
      <c r="K1656" s="222">
        <v>334.7</v>
      </c>
      <c r="L1656" s="222">
        <v>286.60000000000002</v>
      </c>
      <c r="M1656" s="222">
        <v>137668.20000000001</v>
      </c>
      <c r="N1656" s="222">
        <v>137668.20000000001</v>
      </c>
      <c r="O1656" s="222">
        <v>0</v>
      </c>
      <c r="P1656" s="222">
        <v>0</v>
      </c>
      <c r="Q1656" s="222">
        <v>0</v>
      </c>
      <c r="R1656" s="372">
        <v>45292</v>
      </c>
      <c r="S1656" s="372">
        <v>45657</v>
      </c>
      <c r="U1656" s="373"/>
    </row>
    <row r="1657" spans="1:21" ht="20.25" x14ac:dyDescent="0.3">
      <c r="A1657" s="230">
        <v>347</v>
      </c>
      <c r="B1657" s="225" t="s">
        <v>930</v>
      </c>
      <c r="C1657" s="230">
        <v>32674</v>
      </c>
      <c r="D1657" s="230" t="s">
        <v>1896</v>
      </c>
      <c r="E1657" s="230">
        <v>1985</v>
      </c>
      <c r="F1657" s="230" t="s">
        <v>2122</v>
      </c>
      <c r="G1657" s="371" t="s">
        <v>2088</v>
      </c>
      <c r="H1657" s="230">
        <v>9</v>
      </c>
      <c r="I1657" s="230">
        <v>1</v>
      </c>
      <c r="J1657" s="230" t="s">
        <v>2122</v>
      </c>
      <c r="K1657" s="222">
        <v>20986.3</v>
      </c>
      <c r="L1657" s="222">
        <v>13926.9</v>
      </c>
      <c r="M1657" s="222">
        <v>450063.97</v>
      </c>
      <c r="N1657" s="222">
        <v>450063.97</v>
      </c>
      <c r="O1657" s="222">
        <v>0</v>
      </c>
      <c r="P1657" s="222">
        <v>0</v>
      </c>
      <c r="Q1657" s="222">
        <v>0</v>
      </c>
      <c r="R1657" s="372">
        <v>45292</v>
      </c>
      <c r="S1657" s="372">
        <v>45657</v>
      </c>
      <c r="U1657" s="373"/>
    </row>
    <row r="1658" spans="1:21" ht="20.25" x14ac:dyDescent="0.3">
      <c r="A1658" s="230">
        <v>348</v>
      </c>
      <c r="B1658" s="225" t="s">
        <v>931</v>
      </c>
      <c r="C1658" s="230">
        <v>32678</v>
      </c>
      <c r="D1658" s="230" t="s">
        <v>1896</v>
      </c>
      <c r="E1658" s="230">
        <v>1985</v>
      </c>
      <c r="F1658" s="230" t="s">
        <v>2122</v>
      </c>
      <c r="G1658" s="371" t="s">
        <v>2088</v>
      </c>
      <c r="H1658" s="230">
        <v>9</v>
      </c>
      <c r="I1658" s="230">
        <v>1</v>
      </c>
      <c r="J1658" s="230" t="s">
        <v>2122</v>
      </c>
      <c r="K1658" s="222">
        <v>8544.1</v>
      </c>
      <c r="L1658" s="222">
        <v>5653</v>
      </c>
      <c r="M1658" s="222">
        <v>111842.79</v>
      </c>
      <c r="N1658" s="222">
        <v>111842.79</v>
      </c>
      <c r="O1658" s="222">
        <v>0</v>
      </c>
      <c r="P1658" s="222">
        <v>0</v>
      </c>
      <c r="Q1658" s="222">
        <v>0</v>
      </c>
      <c r="R1658" s="372">
        <v>45292</v>
      </c>
      <c r="S1658" s="372">
        <v>45657</v>
      </c>
      <c r="U1658" s="373"/>
    </row>
    <row r="1659" spans="1:21" ht="20.25" x14ac:dyDescent="0.3">
      <c r="A1659" s="230">
        <v>349</v>
      </c>
      <c r="B1659" s="225" t="s">
        <v>932</v>
      </c>
      <c r="C1659" s="230">
        <v>32709</v>
      </c>
      <c r="D1659" s="230" t="s">
        <v>1896</v>
      </c>
      <c r="E1659" s="230">
        <v>1981</v>
      </c>
      <c r="F1659" s="230" t="s">
        <v>2122</v>
      </c>
      <c r="G1659" s="371" t="s">
        <v>2088</v>
      </c>
      <c r="H1659" s="230">
        <v>9</v>
      </c>
      <c r="I1659" s="230">
        <v>4</v>
      </c>
      <c r="J1659" s="230" t="s">
        <v>2122</v>
      </c>
      <c r="K1659" s="222">
        <v>5386.4</v>
      </c>
      <c r="L1659" s="222">
        <v>3552</v>
      </c>
      <c r="M1659" s="222">
        <v>616334.49</v>
      </c>
      <c r="N1659" s="222">
        <v>616334.49</v>
      </c>
      <c r="O1659" s="222">
        <v>0</v>
      </c>
      <c r="P1659" s="222">
        <v>0</v>
      </c>
      <c r="Q1659" s="222">
        <v>0</v>
      </c>
      <c r="R1659" s="372">
        <v>45292</v>
      </c>
      <c r="S1659" s="372">
        <v>45657</v>
      </c>
      <c r="U1659" s="373"/>
    </row>
    <row r="1660" spans="1:21" ht="20.25" x14ac:dyDescent="0.3">
      <c r="A1660" s="230">
        <v>350</v>
      </c>
      <c r="B1660" s="225" t="s">
        <v>933</v>
      </c>
      <c r="C1660" s="230">
        <v>32712</v>
      </c>
      <c r="D1660" s="230" t="s">
        <v>1896</v>
      </c>
      <c r="E1660" s="230">
        <v>1981</v>
      </c>
      <c r="F1660" s="230" t="s">
        <v>2122</v>
      </c>
      <c r="G1660" s="371" t="s">
        <v>2088</v>
      </c>
      <c r="H1660" s="230">
        <v>9</v>
      </c>
      <c r="I1660" s="230">
        <v>1</v>
      </c>
      <c r="J1660" s="230" t="s">
        <v>2122</v>
      </c>
      <c r="K1660" s="222">
        <v>5435.8</v>
      </c>
      <c r="L1660" s="222">
        <v>3543.9</v>
      </c>
      <c r="M1660" s="222">
        <v>4567838.6800000006</v>
      </c>
      <c r="N1660" s="222">
        <v>4567838.6800000006</v>
      </c>
      <c r="O1660" s="222">
        <v>0</v>
      </c>
      <c r="P1660" s="222">
        <v>0</v>
      </c>
      <c r="Q1660" s="222">
        <v>0</v>
      </c>
      <c r="R1660" s="372">
        <v>45292</v>
      </c>
      <c r="S1660" s="372">
        <v>45657</v>
      </c>
      <c r="U1660" s="373"/>
    </row>
    <row r="1661" spans="1:21" ht="20.25" x14ac:dyDescent="0.3">
      <c r="A1661" s="230">
        <v>351</v>
      </c>
      <c r="B1661" s="225" t="s">
        <v>934</v>
      </c>
      <c r="C1661" s="230">
        <v>32714</v>
      </c>
      <c r="D1661" s="230" t="s">
        <v>1896</v>
      </c>
      <c r="E1661" s="230">
        <v>1981</v>
      </c>
      <c r="F1661" s="230" t="s">
        <v>2122</v>
      </c>
      <c r="G1661" s="371" t="s">
        <v>2088</v>
      </c>
      <c r="H1661" s="230">
        <v>9</v>
      </c>
      <c r="I1661" s="230">
        <v>1</v>
      </c>
      <c r="J1661" s="230" t="s">
        <v>2122</v>
      </c>
      <c r="K1661" s="222">
        <v>8629.6</v>
      </c>
      <c r="L1661" s="222">
        <v>5658.4</v>
      </c>
      <c r="M1661" s="222">
        <v>1028383.1100000001</v>
      </c>
      <c r="N1661" s="222">
        <v>1028383.1100000001</v>
      </c>
      <c r="O1661" s="222">
        <v>0</v>
      </c>
      <c r="P1661" s="222">
        <v>0</v>
      </c>
      <c r="Q1661" s="222">
        <v>0</v>
      </c>
      <c r="R1661" s="372">
        <v>45292</v>
      </c>
      <c r="S1661" s="372">
        <v>45657</v>
      </c>
      <c r="U1661" s="373"/>
    </row>
    <row r="1662" spans="1:21" ht="20.25" x14ac:dyDescent="0.3">
      <c r="A1662" s="230">
        <v>352</v>
      </c>
      <c r="B1662" s="225" t="s">
        <v>935</v>
      </c>
      <c r="C1662" s="230">
        <v>35956</v>
      </c>
      <c r="D1662" s="230" t="s">
        <v>1896</v>
      </c>
      <c r="E1662" s="230">
        <v>1968</v>
      </c>
      <c r="F1662" s="230" t="s">
        <v>2122</v>
      </c>
      <c r="G1662" s="371" t="s">
        <v>2089</v>
      </c>
      <c r="H1662" s="230">
        <v>4</v>
      </c>
      <c r="I1662" s="230">
        <v>6</v>
      </c>
      <c r="J1662" s="230" t="s">
        <v>2122</v>
      </c>
      <c r="K1662" s="222">
        <v>6114.85</v>
      </c>
      <c r="L1662" s="222">
        <v>4365.6499999999996</v>
      </c>
      <c r="M1662" s="222">
        <v>8674073.7399999984</v>
      </c>
      <c r="N1662" s="222">
        <v>8674073.7399999984</v>
      </c>
      <c r="O1662" s="222">
        <v>0</v>
      </c>
      <c r="P1662" s="222">
        <v>0</v>
      </c>
      <c r="Q1662" s="222">
        <v>0</v>
      </c>
      <c r="R1662" s="372">
        <v>45292</v>
      </c>
      <c r="S1662" s="372">
        <v>45657</v>
      </c>
      <c r="U1662" s="373"/>
    </row>
    <row r="1663" spans="1:21" ht="20.25" x14ac:dyDescent="0.3">
      <c r="A1663" s="230">
        <v>353</v>
      </c>
      <c r="B1663" s="225" t="s">
        <v>936</v>
      </c>
      <c r="C1663" s="230">
        <v>35959</v>
      </c>
      <c r="D1663" s="230" t="s">
        <v>1896</v>
      </c>
      <c r="E1663" s="230">
        <v>1973</v>
      </c>
      <c r="F1663" s="230" t="s">
        <v>2122</v>
      </c>
      <c r="G1663" s="371" t="s">
        <v>2089</v>
      </c>
      <c r="H1663" s="230">
        <v>5</v>
      </c>
      <c r="I1663" s="230">
        <v>4</v>
      </c>
      <c r="J1663" s="230" t="s">
        <v>2122</v>
      </c>
      <c r="K1663" s="222">
        <v>5916.7</v>
      </c>
      <c r="L1663" s="222">
        <v>3880.9</v>
      </c>
      <c r="M1663" s="222">
        <v>6172066.25</v>
      </c>
      <c r="N1663" s="222">
        <v>6172066.25</v>
      </c>
      <c r="O1663" s="222">
        <v>0</v>
      </c>
      <c r="P1663" s="222">
        <v>0</v>
      </c>
      <c r="Q1663" s="222">
        <v>0</v>
      </c>
      <c r="R1663" s="372">
        <v>45292</v>
      </c>
      <c r="S1663" s="372">
        <v>45657</v>
      </c>
      <c r="U1663" s="373"/>
    </row>
    <row r="1664" spans="1:21" ht="20.25" x14ac:dyDescent="0.3">
      <c r="A1664" s="230">
        <v>354</v>
      </c>
      <c r="B1664" s="225" t="s">
        <v>3537</v>
      </c>
      <c r="C1664" s="230">
        <v>35969</v>
      </c>
      <c r="D1664" s="230" t="s">
        <v>1896</v>
      </c>
      <c r="E1664" s="230">
        <v>1941</v>
      </c>
      <c r="F1664" s="230" t="s">
        <v>2122</v>
      </c>
      <c r="G1664" s="371" t="s">
        <v>2121</v>
      </c>
      <c r="H1664" s="230">
        <v>2</v>
      </c>
      <c r="I1664" s="230">
        <v>2</v>
      </c>
      <c r="J1664" s="230" t="s">
        <v>2122</v>
      </c>
      <c r="K1664" s="222">
        <v>549.9</v>
      </c>
      <c r="L1664" s="222">
        <v>448</v>
      </c>
      <c r="M1664" s="222">
        <v>328485.07</v>
      </c>
      <c r="N1664" s="222">
        <v>328485.07</v>
      </c>
      <c r="O1664" s="222">
        <v>0</v>
      </c>
      <c r="P1664" s="222">
        <v>0</v>
      </c>
      <c r="Q1664" s="222">
        <v>0</v>
      </c>
      <c r="R1664" s="372">
        <v>45292</v>
      </c>
      <c r="S1664" s="372">
        <v>45657</v>
      </c>
      <c r="U1664" s="373"/>
    </row>
    <row r="1665" spans="1:21" ht="20.25" x14ac:dyDescent="0.3">
      <c r="A1665" s="230">
        <v>355</v>
      </c>
      <c r="B1665" s="225" t="s">
        <v>938</v>
      </c>
      <c r="C1665" s="230">
        <v>36177</v>
      </c>
      <c r="D1665" s="230" t="s">
        <v>1896</v>
      </c>
      <c r="E1665" s="230">
        <v>1950</v>
      </c>
      <c r="F1665" s="230" t="s">
        <v>2122</v>
      </c>
      <c r="G1665" s="371" t="s">
        <v>2089</v>
      </c>
      <c r="H1665" s="230">
        <v>2</v>
      </c>
      <c r="I1665" s="230">
        <v>2</v>
      </c>
      <c r="J1665" s="230" t="s">
        <v>2122</v>
      </c>
      <c r="K1665" s="222">
        <v>697.4</v>
      </c>
      <c r="L1665" s="222">
        <v>697.4</v>
      </c>
      <c r="M1665" s="222">
        <v>998062.15</v>
      </c>
      <c r="N1665" s="222">
        <v>998062.15</v>
      </c>
      <c r="O1665" s="222">
        <v>0</v>
      </c>
      <c r="P1665" s="222">
        <v>0</v>
      </c>
      <c r="Q1665" s="222">
        <v>0</v>
      </c>
      <c r="R1665" s="372">
        <v>45292</v>
      </c>
      <c r="S1665" s="372">
        <v>45657</v>
      </c>
      <c r="U1665" s="373"/>
    </row>
    <row r="1666" spans="1:21" ht="20.25" x14ac:dyDescent="0.3">
      <c r="A1666" s="230">
        <v>356</v>
      </c>
      <c r="B1666" s="225" t="s">
        <v>940</v>
      </c>
      <c r="C1666" s="230">
        <v>36262</v>
      </c>
      <c r="D1666" s="230" t="s">
        <v>1896</v>
      </c>
      <c r="E1666" s="230">
        <v>1975</v>
      </c>
      <c r="F1666" s="230" t="s">
        <v>2122</v>
      </c>
      <c r="G1666" s="371" t="s">
        <v>2088</v>
      </c>
      <c r="H1666" s="230">
        <v>5</v>
      </c>
      <c r="I1666" s="230">
        <v>4</v>
      </c>
      <c r="J1666" s="230" t="s">
        <v>2122</v>
      </c>
      <c r="K1666" s="222">
        <v>4387.8999999999996</v>
      </c>
      <c r="L1666" s="222">
        <v>2702.2</v>
      </c>
      <c r="M1666" s="222">
        <v>3595530.0300000003</v>
      </c>
      <c r="N1666" s="222">
        <v>3595530.0300000003</v>
      </c>
      <c r="O1666" s="222">
        <v>0</v>
      </c>
      <c r="P1666" s="222">
        <v>0</v>
      </c>
      <c r="Q1666" s="222">
        <v>0</v>
      </c>
      <c r="R1666" s="372">
        <v>45292</v>
      </c>
      <c r="S1666" s="372">
        <v>45657</v>
      </c>
      <c r="U1666" s="373"/>
    </row>
    <row r="1667" spans="1:21" ht="20.25" x14ac:dyDescent="0.3">
      <c r="A1667" s="230">
        <v>357</v>
      </c>
      <c r="B1667" s="225" t="s">
        <v>941</v>
      </c>
      <c r="C1667" s="230">
        <v>36264</v>
      </c>
      <c r="D1667" s="230" t="s">
        <v>1896</v>
      </c>
      <c r="E1667" s="230">
        <v>1975</v>
      </c>
      <c r="F1667" s="230" t="s">
        <v>2122</v>
      </c>
      <c r="G1667" s="371" t="s">
        <v>2088</v>
      </c>
      <c r="H1667" s="230">
        <v>5</v>
      </c>
      <c r="I1667" s="230">
        <v>4</v>
      </c>
      <c r="J1667" s="230" t="s">
        <v>2122</v>
      </c>
      <c r="K1667" s="222">
        <v>4376</v>
      </c>
      <c r="L1667" s="222">
        <v>2690.3</v>
      </c>
      <c r="M1667" s="222">
        <v>286327.39</v>
      </c>
      <c r="N1667" s="222">
        <v>286327.39</v>
      </c>
      <c r="O1667" s="222">
        <v>0</v>
      </c>
      <c r="P1667" s="222">
        <v>0</v>
      </c>
      <c r="Q1667" s="222">
        <v>0</v>
      </c>
      <c r="R1667" s="372">
        <v>45292</v>
      </c>
      <c r="S1667" s="372">
        <v>45657</v>
      </c>
      <c r="U1667" s="373"/>
    </row>
    <row r="1668" spans="1:21" ht="20.25" x14ac:dyDescent="0.3">
      <c r="A1668" s="230">
        <v>358</v>
      </c>
      <c r="B1668" s="225" t="s">
        <v>942</v>
      </c>
      <c r="C1668" s="230">
        <v>36268</v>
      </c>
      <c r="D1668" s="230" t="s">
        <v>1896</v>
      </c>
      <c r="E1668" s="230">
        <v>1975</v>
      </c>
      <c r="F1668" s="230" t="s">
        <v>2122</v>
      </c>
      <c r="G1668" s="371" t="s">
        <v>2088</v>
      </c>
      <c r="H1668" s="230">
        <v>5</v>
      </c>
      <c r="I1668" s="230">
        <v>4</v>
      </c>
      <c r="J1668" s="230" t="s">
        <v>2122</v>
      </c>
      <c r="K1668" s="222">
        <v>4421.2</v>
      </c>
      <c r="L1668" s="222">
        <v>2653.8</v>
      </c>
      <c r="M1668" s="222">
        <v>124222.5</v>
      </c>
      <c r="N1668" s="222">
        <v>124222.5</v>
      </c>
      <c r="O1668" s="222">
        <v>0</v>
      </c>
      <c r="P1668" s="222">
        <v>0</v>
      </c>
      <c r="Q1668" s="222">
        <v>0</v>
      </c>
      <c r="R1668" s="372">
        <v>45292</v>
      </c>
      <c r="S1668" s="372">
        <v>45657</v>
      </c>
      <c r="U1668" s="373"/>
    </row>
    <row r="1669" spans="1:21" ht="20.25" x14ac:dyDescent="0.3">
      <c r="A1669" s="230">
        <v>359</v>
      </c>
      <c r="B1669" s="225" t="s">
        <v>943</v>
      </c>
      <c r="C1669" s="230">
        <v>36271</v>
      </c>
      <c r="D1669" s="230" t="s">
        <v>1896</v>
      </c>
      <c r="E1669" s="230">
        <v>1975</v>
      </c>
      <c r="F1669" s="230" t="s">
        <v>2122</v>
      </c>
      <c r="G1669" s="371" t="s">
        <v>2088</v>
      </c>
      <c r="H1669" s="230">
        <v>5</v>
      </c>
      <c r="I1669" s="230">
        <v>4</v>
      </c>
      <c r="J1669" s="230" t="s">
        <v>2122</v>
      </c>
      <c r="K1669" s="222">
        <v>5276.6</v>
      </c>
      <c r="L1669" s="222">
        <v>3322.2</v>
      </c>
      <c r="M1669" s="222">
        <v>152790</v>
      </c>
      <c r="N1669" s="222">
        <v>152790</v>
      </c>
      <c r="O1669" s="222">
        <v>0</v>
      </c>
      <c r="P1669" s="222">
        <v>0</v>
      </c>
      <c r="Q1669" s="222">
        <v>0</v>
      </c>
      <c r="R1669" s="372">
        <v>45292</v>
      </c>
      <c r="S1669" s="372">
        <v>45657</v>
      </c>
      <c r="U1669" s="373"/>
    </row>
    <row r="1670" spans="1:21" ht="20.25" x14ac:dyDescent="0.3">
      <c r="A1670" s="230">
        <v>360</v>
      </c>
      <c r="B1670" s="225" t="s">
        <v>944</v>
      </c>
      <c r="C1670" s="230">
        <v>36260</v>
      </c>
      <c r="D1670" s="230" t="s">
        <v>1896</v>
      </c>
      <c r="E1670" s="230">
        <v>1975</v>
      </c>
      <c r="F1670" s="230" t="s">
        <v>2122</v>
      </c>
      <c r="G1670" s="371" t="s">
        <v>2088</v>
      </c>
      <c r="H1670" s="230">
        <v>5</v>
      </c>
      <c r="I1670" s="230">
        <v>6</v>
      </c>
      <c r="J1670" s="230" t="s">
        <v>2122</v>
      </c>
      <c r="K1670" s="222">
        <v>7081</v>
      </c>
      <c r="L1670" s="222">
        <v>4313.7</v>
      </c>
      <c r="M1670" s="222">
        <v>195262.5</v>
      </c>
      <c r="N1670" s="222">
        <v>195262.5</v>
      </c>
      <c r="O1670" s="222">
        <v>0</v>
      </c>
      <c r="P1670" s="222">
        <v>0</v>
      </c>
      <c r="Q1670" s="222">
        <v>0</v>
      </c>
      <c r="R1670" s="372">
        <v>45292</v>
      </c>
      <c r="S1670" s="372">
        <v>45657</v>
      </c>
      <c r="U1670" s="373"/>
    </row>
    <row r="1671" spans="1:21" ht="20.25" x14ac:dyDescent="0.3">
      <c r="A1671" s="230">
        <v>361</v>
      </c>
      <c r="B1671" s="225" t="s">
        <v>945</v>
      </c>
      <c r="C1671" s="230">
        <v>36261</v>
      </c>
      <c r="D1671" s="230" t="s">
        <v>1896</v>
      </c>
      <c r="E1671" s="230">
        <v>1975</v>
      </c>
      <c r="F1671" s="230" t="s">
        <v>2122</v>
      </c>
      <c r="G1671" s="371" t="s">
        <v>2088</v>
      </c>
      <c r="H1671" s="230">
        <v>5</v>
      </c>
      <c r="I1671" s="230">
        <v>5</v>
      </c>
      <c r="J1671" s="230" t="s">
        <v>2122</v>
      </c>
      <c r="K1671" s="222">
        <v>5857.6</v>
      </c>
      <c r="L1671" s="222">
        <v>3518.2</v>
      </c>
      <c r="M1671" s="222">
        <v>163350</v>
      </c>
      <c r="N1671" s="222">
        <v>163350</v>
      </c>
      <c r="O1671" s="222">
        <v>0</v>
      </c>
      <c r="P1671" s="222">
        <v>0</v>
      </c>
      <c r="Q1671" s="222">
        <v>0</v>
      </c>
      <c r="R1671" s="372">
        <v>45292</v>
      </c>
      <c r="S1671" s="372">
        <v>45657</v>
      </c>
      <c r="U1671" s="373"/>
    </row>
    <row r="1672" spans="1:21" ht="20.25" x14ac:dyDescent="0.3">
      <c r="A1672" s="230">
        <v>362</v>
      </c>
      <c r="B1672" s="225" t="s">
        <v>946</v>
      </c>
      <c r="C1672" s="230">
        <v>36288</v>
      </c>
      <c r="D1672" s="230" t="s">
        <v>1896</v>
      </c>
      <c r="E1672" s="230">
        <v>1965</v>
      </c>
      <c r="F1672" s="230" t="s">
        <v>2122</v>
      </c>
      <c r="G1672" s="371" t="s">
        <v>2089</v>
      </c>
      <c r="H1672" s="230">
        <v>4</v>
      </c>
      <c r="I1672" s="230">
        <v>3</v>
      </c>
      <c r="J1672" s="230" t="s">
        <v>2122</v>
      </c>
      <c r="K1672" s="222">
        <v>3396.1</v>
      </c>
      <c r="L1672" s="222">
        <v>2041.2</v>
      </c>
      <c r="M1672" s="222">
        <v>1681468.8400000003</v>
      </c>
      <c r="N1672" s="222">
        <v>1681468.8400000003</v>
      </c>
      <c r="O1672" s="222">
        <v>0</v>
      </c>
      <c r="P1672" s="222">
        <v>0</v>
      </c>
      <c r="Q1672" s="222">
        <v>0</v>
      </c>
      <c r="R1672" s="372">
        <v>45292</v>
      </c>
      <c r="S1672" s="372">
        <v>45657</v>
      </c>
      <c r="U1672" s="373"/>
    </row>
    <row r="1673" spans="1:21" ht="20.25" x14ac:dyDescent="0.3">
      <c r="A1673" s="230">
        <v>363</v>
      </c>
      <c r="B1673" s="225" t="s">
        <v>947</v>
      </c>
      <c r="C1673" s="230">
        <v>36290</v>
      </c>
      <c r="D1673" s="230" t="s">
        <v>1896</v>
      </c>
      <c r="E1673" s="230">
        <v>1965</v>
      </c>
      <c r="F1673" s="230" t="s">
        <v>2122</v>
      </c>
      <c r="G1673" s="371" t="s">
        <v>2089</v>
      </c>
      <c r="H1673" s="230">
        <v>4</v>
      </c>
      <c r="I1673" s="230">
        <v>3</v>
      </c>
      <c r="J1673" s="230" t="s">
        <v>2122</v>
      </c>
      <c r="K1673" s="222">
        <v>3739.6</v>
      </c>
      <c r="L1673" s="222">
        <v>2189.5</v>
      </c>
      <c r="M1673" s="222">
        <v>3668653.8599999994</v>
      </c>
      <c r="N1673" s="222">
        <v>3668653.8599999994</v>
      </c>
      <c r="O1673" s="222">
        <v>0</v>
      </c>
      <c r="P1673" s="222">
        <v>0</v>
      </c>
      <c r="Q1673" s="222">
        <v>0</v>
      </c>
      <c r="R1673" s="372">
        <v>45292</v>
      </c>
      <c r="S1673" s="372">
        <v>45657</v>
      </c>
      <c r="U1673" s="373"/>
    </row>
    <row r="1674" spans="1:21" ht="20.25" x14ac:dyDescent="0.3">
      <c r="A1674" s="230">
        <v>364</v>
      </c>
      <c r="B1674" s="225" t="s">
        <v>2940</v>
      </c>
      <c r="C1674" s="230">
        <v>36295</v>
      </c>
      <c r="D1674" s="230" t="s">
        <v>1896</v>
      </c>
      <c r="E1674" s="230">
        <v>1958</v>
      </c>
      <c r="F1674" s="230" t="s">
        <v>2122</v>
      </c>
      <c r="G1674" s="371" t="s">
        <v>2941</v>
      </c>
      <c r="H1674" s="230">
        <v>3</v>
      </c>
      <c r="I1674" s="230">
        <v>7</v>
      </c>
      <c r="J1674" s="230" t="s">
        <v>2122</v>
      </c>
      <c r="K1674" s="222">
        <v>4705.5</v>
      </c>
      <c r="L1674" s="222">
        <v>3033.6</v>
      </c>
      <c r="M1674" s="222">
        <v>103616.29</v>
      </c>
      <c r="N1674" s="222">
        <v>103616.29</v>
      </c>
      <c r="O1674" s="222">
        <v>0</v>
      </c>
      <c r="P1674" s="222">
        <v>0</v>
      </c>
      <c r="Q1674" s="222">
        <v>0</v>
      </c>
      <c r="R1674" s="372">
        <v>45292</v>
      </c>
      <c r="S1674" s="372">
        <v>45657</v>
      </c>
      <c r="U1674" s="373"/>
    </row>
    <row r="1675" spans="1:21" ht="20.25" x14ac:dyDescent="0.3">
      <c r="A1675" s="230">
        <v>365</v>
      </c>
      <c r="B1675" s="225" t="s">
        <v>948</v>
      </c>
      <c r="C1675" s="230">
        <v>36351</v>
      </c>
      <c r="D1675" s="230" t="s">
        <v>1896</v>
      </c>
      <c r="E1675" s="230">
        <v>1985</v>
      </c>
      <c r="F1675" s="230" t="s">
        <v>2122</v>
      </c>
      <c r="G1675" s="371" t="s">
        <v>2088</v>
      </c>
      <c r="H1675" s="230">
        <v>9</v>
      </c>
      <c r="I1675" s="230">
        <v>2</v>
      </c>
      <c r="J1675" s="230" t="s">
        <v>2122</v>
      </c>
      <c r="K1675" s="222">
        <v>5257.6</v>
      </c>
      <c r="L1675" s="222">
        <v>4015.1</v>
      </c>
      <c r="M1675" s="222">
        <v>318397.51</v>
      </c>
      <c r="N1675" s="222">
        <v>318397.51</v>
      </c>
      <c r="O1675" s="222">
        <v>0</v>
      </c>
      <c r="P1675" s="222">
        <v>0</v>
      </c>
      <c r="Q1675" s="222">
        <v>0</v>
      </c>
      <c r="R1675" s="372">
        <v>45292</v>
      </c>
      <c r="S1675" s="372">
        <v>45657</v>
      </c>
      <c r="U1675" s="373"/>
    </row>
    <row r="1676" spans="1:21" ht="20.25" x14ac:dyDescent="0.3">
      <c r="A1676" s="230">
        <v>366</v>
      </c>
      <c r="B1676" s="225" t="s">
        <v>949</v>
      </c>
      <c r="C1676" s="230">
        <v>36367</v>
      </c>
      <c r="D1676" s="230" t="s">
        <v>1896</v>
      </c>
      <c r="E1676" s="230">
        <v>1964</v>
      </c>
      <c r="F1676" s="230" t="s">
        <v>2122</v>
      </c>
      <c r="G1676" s="371" t="s">
        <v>2088</v>
      </c>
      <c r="H1676" s="230">
        <v>5</v>
      </c>
      <c r="I1676" s="230">
        <v>3</v>
      </c>
      <c r="J1676" s="230" t="s">
        <v>2122</v>
      </c>
      <c r="K1676" s="222">
        <v>4206.2</v>
      </c>
      <c r="L1676" s="222">
        <v>2635</v>
      </c>
      <c r="M1676" s="222">
        <v>173858.34</v>
      </c>
      <c r="N1676" s="222">
        <v>173858.34</v>
      </c>
      <c r="O1676" s="222">
        <v>0</v>
      </c>
      <c r="P1676" s="222">
        <v>0</v>
      </c>
      <c r="Q1676" s="222">
        <v>0</v>
      </c>
      <c r="R1676" s="372">
        <v>45292</v>
      </c>
      <c r="S1676" s="372">
        <v>45657</v>
      </c>
      <c r="U1676" s="373"/>
    </row>
    <row r="1677" spans="1:21" ht="20.25" x14ac:dyDescent="0.3">
      <c r="A1677" s="230">
        <v>367</v>
      </c>
      <c r="B1677" s="225" t="s">
        <v>950</v>
      </c>
      <c r="C1677" s="230">
        <v>36368</v>
      </c>
      <c r="D1677" s="230" t="s">
        <v>1896</v>
      </c>
      <c r="E1677" s="230">
        <v>1964</v>
      </c>
      <c r="F1677" s="230" t="s">
        <v>2122</v>
      </c>
      <c r="G1677" s="371" t="s">
        <v>2088</v>
      </c>
      <c r="H1677" s="230">
        <v>5</v>
      </c>
      <c r="I1677" s="230">
        <v>6</v>
      </c>
      <c r="J1677" s="230" t="s">
        <v>2122</v>
      </c>
      <c r="K1677" s="222">
        <v>8255.23</v>
      </c>
      <c r="L1677" s="222">
        <v>5232.43</v>
      </c>
      <c r="M1677" s="222">
        <v>8270570.79</v>
      </c>
      <c r="N1677" s="222">
        <v>8270570.79</v>
      </c>
      <c r="O1677" s="222">
        <v>0</v>
      </c>
      <c r="P1677" s="222">
        <v>0</v>
      </c>
      <c r="Q1677" s="222">
        <v>0</v>
      </c>
      <c r="R1677" s="372">
        <v>45292</v>
      </c>
      <c r="S1677" s="372">
        <v>45657</v>
      </c>
      <c r="U1677" s="373"/>
    </row>
    <row r="1678" spans="1:21" ht="20.25" x14ac:dyDescent="0.3">
      <c r="A1678" s="230">
        <v>368</v>
      </c>
      <c r="B1678" s="225" t="s">
        <v>951</v>
      </c>
      <c r="C1678" s="230">
        <v>36369</v>
      </c>
      <c r="D1678" s="230" t="s">
        <v>1896</v>
      </c>
      <c r="E1678" s="230">
        <v>1964</v>
      </c>
      <c r="F1678" s="230" t="s">
        <v>2122</v>
      </c>
      <c r="G1678" s="371" t="s">
        <v>2088</v>
      </c>
      <c r="H1678" s="230">
        <v>5</v>
      </c>
      <c r="I1678" s="230">
        <v>3</v>
      </c>
      <c r="J1678" s="230" t="s">
        <v>2122</v>
      </c>
      <c r="K1678" s="222">
        <v>4504.3999999999996</v>
      </c>
      <c r="L1678" s="222">
        <v>2920.6</v>
      </c>
      <c r="M1678" s="222">
        <v>3411703.9400000004</v>
      </c>
      <c r="N1678" s="222">
        <v>3411703.9400000004</v>
      </c>
      <c r="O1678" s="222">
        <v>0</v>
      </c>
      <c r="P1678" s="222">
        <v>0</v>
      </c>
      <c r="Q1678" s="222">
        <v>0</v>
      </c>
      <c r="R1678" s="372">
        <v>45292</v>
      </c>
      <c r="S1678" s="372">
        <v>45657</v>
      </c>
      <c r="U1678" s="373"/>
    </row>
    <row r="1679" spans="1:21" ht="22.7" customHeight="1" x14ac:dyDescent="0.3">
      <c r="A1679" s="230">
        <v>369</v>
      </c>
      <c r="B1679" s="233" t="s">
        <v>3359</v>
      </c>
      <c r="C1679" s="230">
        <v>36376</v>
      </c>
      <c r="D1679" s="230" t="s">
        <v>1896</v>
      </c>
      <c r="E1679" s="230">
        <v>1964</v>
      </c>
      <c r="F1679" s="230" t="s">
        <v>2122</v>
      </c>
      <c r="G1679" s="371" t="s">
        <v>2088</v>
      </c>
      <c r="H1679" s="230">
        <v>5</v>
      </c>
      <c r="I1679" s="230">
        <v>6</v>
      </c>
      <c r="J1679" s="230" t="s">
        <v>2122</v>
      </c>
      <c r="K1679" s="222">
        <v>8419.4</v>
      </c>
      <c r="L1679" s="222">
        <v>5293</v>
      </c>
      <c r="M1679" s="222">
        <v>1867954.68</v>
      </c>
      <c r="N1679" s="222">
        <v>1867954.68</v>
      </c>
      <c r="O1679" s="222">
        <v>0</v>
      </c>
      <c r="P1679" s="222">
        <v>0</v>
      </c>
      <c r="Q1679" s="222">
        <v>0</v>
      </c>
      <c r="R1679" s="372">
        <v>45292</v>
      </c>
      <c r="S1679" s="372">
        <v>45657</v>
      </c>
      <c r="U1679" s="373"/>
    </row>
    <row r="1680" spans="1:21" ht="20.25" x14ac:dyDescent="0.3">
      <c r="A1680" s="230">
        <v>370</v>
      </c>
      <c r="B1680" s="225" t="s">
        <v>952</v>
      </c>
      <c r="C1680" s="230">
        <v>36380</v>
      </c>
      <c r="D1680" s="230" t="s">
        <v>1896</v>
      </c>
      <c r="E1680" s="230">
        <v>1965</v>
      </c>
      <c r="F1680" s="230" t="s">
        <v>2122</v>
      </c>
      <c r="G1680" s="371" t="s">
        <v>2088</v>
      </c>
      <c r="H1680" s="230">
        <v>5</v>
      </c>
      <c r="I1680" s="230">
        <v>3</v>
      </c>
      <c r="J1680" s="230" t="s">
        <v>2122</v>
      </c>
      <c r="K1680" s="222">
        <v>4205.2</v>
      </c>
      <c r="L1680" s="222">
        <v>2633.6</v>
      </c>
      <c r="M1680" s="222">
        <v>172091.22</v>
      </c>
      <c r="N1680" s="222">
        <v>172091.22</v>
      </c>
      <c r="O1680" s="222">
        <v>0</v>
      </c>
      <c r="P1680" s="222">
        <v>0</v>
      </c>
      <c r="Q1680" s="222">
        <v>0</v>
      </c>
      <c r="R1680" s="372">
        <v>45292</v>
      </c>
      <c r="S1680" s="372">
        <v>45657</v>
      </c>
      <c r="U1680" s="373"/>
    </row>
    <row r="1681" spans="1:21" ht="20.25" x14ac:dyDescent="0.3">
      <c r="A1681" s="230">
        <v>371</v>
      </c>
      <c r="B1681" s="225" t="s">
        <v>953</v>
      </c>
      <c r="C1681" s="230">
        <v>36386</v>
      </c>
      <c r="D1681" s="230" t="s">
        <v>1896</v>
      </c>
      <c r="E1681" s="230">
        <v>1966</v>
      </c>
      <c r="F1681" s="230" t="s">
        <v>2122</v>
      </c>
      <c r="G1681" s="371" t="s">
        <v>2088</v>
      </c>
      <c r="H1681" s="230">
        <v>5</v>
      </c>
      <c r="I1681" s="230">
        <v>6</v>
      </c>
      <c r="J1681" s="230" t="s">
        <v>2122</v>
      </c>
      <c r="K1681" s="222">
        <v>8491.5</v>
      </c>
      <c r="L1681" s="222">
        <v>5370.1</v>
      </c>
      <c r="M1681" s="222">
        <v>323999.94</v>
      </c>
      <c r="N1681" s="222">
        <v>323999.94</v>
      </c>
      <c r="O1681" s="222">
        <v>0</v>
      </c>
      <c r="P1681" s="222">
        <v>0</v>
      </c>
      <c r="Q1681" s="222">
        <v>0</v>
      </c>
      <c r="R1681" s="372">
        <v>45292</v>
      </c>
      <c r="S1681" s="372">
        <v>45657</v>
      </c>
      <c r="U1681" s="373"/>
    </row>
    <row r="1682" spans="1:21" ht="20.25" x14ac:dyDescent="0.3">
      <c r="A1682" s="230">
        <v>372</v>
      </c>
      <c r="B1682" s="225" t="s">
        <v>955</v>
      </c>
      <c r="C1682" s="230">
        <v>36395</v>
      </c>
      <c r="D1682" s="230" t="s">
        <v>1896</v>
      </c>
      <c r="E1682" s="230">
        <v>1975</v>
      </c>
      <c r="F1682" s="230" t="s">
        <v>2122</v>
      </c>
      <c r="G1682" s="371" t="s">
        <v>2088</v>
      </c>
      <c r="H1682" s="230">
        <v>5</v>
      </c>
      <c r="I1682" s="230">
        <v>8</v>
      </c>
      <c r="J1682" s="230" t="s">
        <v>2122</v>
      </c>
      <c r="K1682" s="222">
        <v>13519.6</v>
      </c>
      <c r="L1682" s="222">
        <v>8974.7000000000007</v>
      </c>
      <c r="M1682" s="222">
        <v>8858227.3499999996</v>
      </c>
      <c r="N1682" s="222">
        <v>8858227.3499999996</v>
      </c>
      <c r="O1682" s="222">
        <v>0</v>
      </c>
      <c r="P1682" s="222">
        <v>0</v>
      </c>
      <c r="Q1682" s="222">
        <v>0</v>
      </c>
      <c r="R1682" s="372">
        <v>45292</v>
      </c>
      <c r="S1682" s="372">
        <v>45657</v>
      </c>
      <c r="U1682" s="373"/>
    </row>
    <row r="1683" spans="1:21" ht="20.25" x14ac:dyDescent="0.3">
      <c r="A1683" s="230">
        <v>373</v>
      </c>
      <c r="B1683" s="225" t="s">
        <v>956</v>
      </c>
      <c r="C1683" s="230">
        <v>36316</v>
      </c>
      <c r="D1683" s="230" t="s">
        <v>1896</v>
      </c>
      <c r="E1683" s="230">
        <v>1952</v>
      </c>
      <c r="F1683" s="230" t="s">
        <v>2122</v>
      </c>
      <c r="G1683" s="371" t="s">
        <v>2094</v>
      </c>
      <c r="H1683" s="230">
        <v>2</v>
      </c>
      <c r="I1683" s="230">
        <v>1</v>
      </c>
      <c r="J1683" s="230" t="s">
        <v>2122</v>
      </c>
      <c r="K1683" s="222">
        <v>443.8</v>
      </c>
      <c r="L1683" s="222">
        <v>405</v>
      </c>
      <c r="M1683" s="222">
        <v>79807.56</v>
      </c>
      <c r="N1683" s="222">
        <v>79807.56</v>
      </c>
      <c r="O1683" s="222">
        <v>0</v>
      </c>
      <c r="P1683" s="222">
        <v>0</v>
      </c>
      <c r="Q1683" s="222">
        <v>0</v>
      </c>
      <c r="R1683" s="372">
        <v>45292</v>
      </c>
      <c r="S1683" s="372">
        <v>45657</v>
      </c>
      <c r="U1683" s="373"/>
    </row>
    <row r="1684" spans="1:21" ht="20.25" x14ac:dyDescent="0.3">
      <c r="A1684" s="230">
        <v>374</v>
      </c>
      <c r="B1684" s="225" t="s">
        <v>957</v>
      </c>
      <c r="C1684" s="230">
        <v>36317</v>
      </c>
      <c r="D1684" s="230" t="s">
        <v>1896</v>
      </c>
      <c r="E1684" s="230">
        <v>1952</v>
      </c>
      <c r="F1684" s="230" t="s">
        <v>2122</v>
      </c>
      <c r="G1684" s="371" t="s">
        <v>2094</v>
      </c>
      <c r="H1684" s="230">
        <v>2</v>
      </c>
      <c r="I1684" s="230">
        <v>1</v>
      </c>
      <c r="J1684" s="230" t="s">
        <v>2122</v>
      </c>
      <c r="K1684" s="222">
        <v>436.6</v>
      </c>
      <c r="L1684" s="222">
        <v>396.9</v>
      </c>
      <c r="M1684" s="222">
        <v>79807.56</v>
      </c>
      <c r="N1684" s="222">
        <v>79807.56</v>
      </c>
      <c r="O1684" s="222">
        <v>0</v>
      </c>
      <c r="P1684" s="222">
        <v>0</v>
      </c>
      <c r="Q1684" s="222">
        <v>0</v>
      </c>
      <c r="R1684" s="372">
        <v>45292</v>
      </c>
      <c r="S1684" s="372">
        <v>45657</v>
      </c>
      <c r="U1684" s="373"/>
    </row>
    <row r="1685" spans="1:21" ht="20.25" x14ac:dyDescent="0.3">
      <c r="A1685" s="230">
        <v>375</v>
      </c>
      <c r="B1685" s="225" t="s">
        <v>958</v>
      </c>
      <c r="C1685" s="230">
        <v>36318</v>
      </c>
      <c r="D1685" s="230" t="s">
        <v>1896</v>
      </c>
      <c r="E1685" s="230">
        <v>1952</v>
      </c>
      <c r="F1685" s="230" t="s">
        <v>2122</v>
      </c>
      <c r="G1685" s="371" t="s">
        <v>2094</v>
      </c>
      <c r="H1685" s="230">
        <v>2</v>
      </c>
      <c r="I1685" s="230">
        <v>1</v>
      </c>
      <c r="J1685" s="230" t="s">
        <v>2122</v>
      </c>
      <c r="K1685" s="222">
        <v>437.7</v>
      </c>
      <c r="L1685" s="222">
        <v>399.1</v>
      </c>
      <c r="M1685" s="222">
        <v>160963.14000000001</v>
      </c>
      <c r="N1685" s="222">
        <v>160963.14000000001</v>
      </c>
      <c r="O1685" s="222">
        <v>0</v>
      </c>
      <c r="P1685" s="222">
        <v>0</v>
      </c>
      <c r="Q1685" s="222">
        <v>0</v>
      </c>
      <c r="R1685" s="372">
        <v>45292</v>
      </c>
      <c r="S1685" s="372">
        <v>45657</v>
      </c>
      <c r="U1685" s="373"/>
    </row>
    <row r="1686" spans="1:21" ht="20.25" x14ac:dyDescent="0.3">
      <c r="A1686" s="230">
        <v>376</v>
      </c>
      <c r="B1686" s="225" t="s">
        <v>959</v>
      </c>
      <c r="C1686" s="230">
        <v>36450</v>
      </c>
      <c r="D1686" s="230" t="s">
        <v>1896</v>
      </c>
      <c r="E1686" s="230">
        <v>1942</v>
      </c>
      <c r="F1686" s="230" t="s">
        <v>2122</v>
      </c>
      <c r="G1686" s="371" t="s">
        <v>2094</v>
      </c>
      <c r="H1686" s="230">
        <v>2</v>
      </c>
      <c r="I1686" s="230">
        <v>2</v>
      </c>
      <c r="J1686" s="230" t="s">
        <v>2122</v>
      </c>
      <c r="K1686" s="222">
        <v>537.20000000000005</v>
      </c>
      <c r="L1686" s="222">
        <v>369.1</v>
      </c>
      <c r="M1686" s="222">
        <v>61216.32</v>
      </c>
      <c r="N1686" s="222">
        <v>61216.32</v>
      </c>
      <c r="O1686" s="222">
        <v>0</v>
      </c>
      <c r="P1686" s="222">
        <v>0</v>
      </c>
      <c r="Q1686" s="222">
        <v>0</v>
      </c>
      <c r="R1686" s="372">
        <v>45292</v>
      </c>
      <c r="S1686" s="372">
        <v>45657</v>
      </c>
      <c r="U1686" s="373"/>
    </row>
    <row r="1687" spans="1:21" ht="20.25" x14ac:dyDescent="0.3">
      <c r="A1687" s="230">
        <v>377</v>
      </c>
      <c r="B1687" s="225" t="s">
        <v>962</v>
      </c>
      <c r="C1687" s="230">
        <v>32401</v>
      </c>
      <c r="D1687" s="230" t="s">
        <v>1896</v>
      </c>
      <c r="E1687" s="230">
        <v>1967</v>
      </c>
      <c r="F1687" s="230" t="s">
        <v>2122</v>
      </c>
      <c r="G1687" s="371" t="s">
        <v>2088</v>
      </c>
      <c r="H1687" s="230">
        <v>5</v>
      </c>
      <c r="I1687" s="230">
        <v>3</v>
      </c>
      <c r="J1687" s="230" t="s">
        <v>2122</v>
      </c>
      <c r="K1687" s="222">
        <v>2574.9</v>
      </c>
      <c r="L1687" s="222">
        <v>1689.3</v>
      </c>
      <c r="M1687" s="222">
        <v>71914.25</v>
      </c>
      <c r="N1687" s="222">
        <v>71914.25</v>
      </c>
      <c r="O1687" s="222">
        <v>0</v>
      </c>
      <c r="P1687" s="222">
        <v>0</v>
      </c>
      <c r="Q1687" s="222">
        <v>0</v>
      </c>
      <c r="R1687" s="372">
        <v>45292</v>
      </c>
      <c r="S1687" s="372">
        <v>45657</v>
      </c>
      <c r="U1687" s="373"/>
    </row>
    <row r="1688" spans="1:21" ht="20.25" x14ac:dyDescent="0.3">
      <c r="A1688" s="230">
        <v>378</v>
      </c>
      <c r="B1688" s="225" t="s">
        <v>963</v>
      </c>
      <c r="C1688" s="230">
        <v>32409</v>
      </c>
      <c r="D1688" s="230" t="s">
        <v>1896</v>
      </c>
      <c r="E1688" s="230">
        <v>1968</v>
      </c>
      <c r="F1688" s="230" t="s">
        <v>2122</v>
      </c>
      <c r="G1688" s="371" t="s">
        <v>2088</v>
      </c>
      <c r="H1688" s="230">
        <v>5</v>
      </c>
      <c r="I1688" s="230">
        <v>6</v>
      </c>
      <c r="J1688" s="230" t="s">
        <v>2122</v>
      </c>
      <c r="K1688" s="222">
        <v>4105.6000000000004</v>
      </c>
      <c r="L1688" s="222">
        <v>2583.0500000000002</v>
      </c>
      <c r="M1688" s="222">
        <v>2522774.59</v>
      </c>
      <c r="N1688" s="222">
        <v>2522774.59</v>
      </c>
      <c r="O1688" s="222">
        <v>0</v>
      </c>
      <c r="P1688" s="222">
        <v>0</v>
      </c>
      <c r="Q1688" s="222">
        <v>0</v>
      </c>
      <c r="R1688" s="372">
        <v>45292</v>
      </c>
      <c r="S1688" s="372">
        <v>45657</v>
      </c>
      <c r="U1688" s="373"/>
    </row>
    <row r="1689" spans="1:21" ht="20.25" x14ac:dyDescent="0.3">
      <c r="A1689" s="230">
        <v>379</v>
      </c>
      <c r="B1689" s="225" t="s">
        <v>964</v>
      </c>
      <c r="C1689" s="230">
        <v>32411</v>
      </c>
      <c r="D1689" s="230" t="s">
        <v>1896</v>
      </c>
      <c r="E1689" s="230">
        <v>1969</v>
      </c>
      <c r="F1689" s="230" t="s">
        <v>2122</v>
      </c>
      <c r="G1689" s="371" t="s">
        <v>2088</v>
      </c>
      <c r="H1689" s="230">
        <v>4</v>
      </c>
      <c r="I1689" s="230">
        <v>3</v>
      </c>
      <c r="J1689" s="230" t="s">
        <v>2122</v>
      </c>
      <c r="K1689" s="222">
        <v>3533.1</v>
      </c>
      <c r="L1689" s="222">
        <v>2031.5</v>
      </c>
      <c r="M1689" s="222">
        <v>89341.83</v>
      </c>
      <c r="N1689" s="222">
        <v>89341.83</v>
      </c>
      <c r="O1689" s="222">
        <v>0</v>
      </c>
      <c r="P1689" s="222">
        <v>0</v>
      </c>
      <c r="Q1689" s="222">
        <v>0</v>
      </c>
      <c r="R1689" s="372">
        <v>45292</v>
      </c>
      <c r="S1689" s="372">
        <v>45657</v>
      </c>
      <c r="U1689" s="373"/>
    </row>
    <row r="1690" spans="1:21" ht="20.25" x14ac:dyDescent="0.3">
      <c r="A1690" s="230">
        <v>380</v>
      </c>
      <c r="B1690" s="225" t="s">
        <v>965</v>
      </c>
      <c r="C1690" s="230">
        <v>32415</v>
      </c>
      <c r="D1690" s="230" t="s">
        <v>1896</v>
      </c>
      <c r="E1690" s="230">
        <v>1969</v>
      </c>
      <c r="F1690" s="230" t="s">
        <v>2122</v>
      </c>
      <c r="G1690" s="371" t="s">
        <v>2088</v>
      </c>
      <c r="H1690" s="230">
        <v>4</v>
      </c>
      <c r="I1690" s="230">
        <v>3</v>
      </c>
      <c r="J1690" s="230" t="s">
        <v>2122</v>
      </c>
      <c r="K1690" s="222">
        <v>3550.8</v>
      </c>
      <c r="L1690" s="222">
        <v>2049.8000000000002</v>
      </c>
      <c r="M1690" s="222">
        <v>2588901.15</v>
      </c>
      <c r="N1690" s="222">
        <v>2588901.15</v>
      </c>
      <c r="O1690" s="222">
        <v>0</v>
      </c>
      <c r="P1690" s="222">
        <v>0</v>
      </c>
      <c r="Q1690" s="222">
        <v>0</v>
      </c>
      <c r="R1690" s="372">
        <v>45292</v>
      </c>
      <c r="S1690" s="372">
        <v>45657</v>
      </c>
      <c r="U1690" s="373"/>
    </row>
    <row r="1691" spans="1:21" ht="20.25" x14ac:dyDescent="0.3">
      <c r="A1691" s="230">
        <v>381</v>
      </c>
      <c r="B1691" s="225" t="s">
        <v>966</v>
      </c>
      <c r="C1691" s="230">
        <v>32417</v>
      </c>
      <c r="D1691" s="230" t="s">
        <v>1896</v>
      </c>
      <c r="E1691" s="230">
        <v>1975</v>
      </c>
      <c r="F1691" s="230" t="s">
        <v>2122</v>
      </c>
      <c r="G1691" s="371" t="s">
        <v>2088</v>
      </c>
      <c r="H1691" s="230">
        <v>5</v>
      </c>
      <c r="I1691" s="230">
        <v>8</v>
      </c>
      <c r="J1691" s="230" t="s">
        <v>2122</v>
      </c>
      <c r="K1691" s="222">
        <v>9223.5</v>
      </c>
      <c r="L1691" s="222">
        <v>5712.7</v>
      </c>
      <c r="M1691" s="222">
        <v>9114212.379999999</v>
      </c>
      <c r="N1691" s="222">
        <v>9114212.379999999</v>
      </c>
      <c r="O1691" s="222">
        <v>0</v>
      </c>
      <c r="P1691" s="222">
        <v>0</v>
      </c>
      <c r="Q1691" s="222">
        <v>0</v>
      </c>
      <c r="R1691" s="372">
        <v>45292</v>
      </c>
      <c r="S1691" s="372">
        <v>45657</v>
      </c>
      <c r="U1691" s="373"/>
    </row>
    <row r="1692" spans="1:21" ht="20.25" x14ac:dyDescent="0.3">
      <c r="A1692" s="230">
        <v>382</v>
      </c>
      <c r="B1692" s="225" t="s">
        <v>3338</v>
      </c>
      <c r="C1692" s="230">
        <v>32419</v>
      </c>
      <c r="D1692" s="230" t="s">
        <v>1896</v>
      </c>
      <c r="E1692" s="230">
        <v>1969</v>
      </c>
      <c r="F1692" s="230" t="s">
        <v>2122</v>
      </c>
      <c r="G1692" s="371" t="s">
        <v>2088</v>
      </c>
      <c r="H1692" s="230">
        <v>4</v>
      </c>
      <c r="I1692" s="230">
        <v>3</v>
      </c>
      <c r="J1692" s="230" t="s">
        <v>2122</v>
      </c>
      <c r="K1692" s="222">
        <v>3544.6</v>
      </c>
      <c r="L1692" s="222">
        <v>2042.6</v>
      </c>
      <c r="M1692" s="222">
        <v>1330748.42</v>
      </c>
      <c r="N1692" s="222">
        <v>1330748.42</v>
      </c>
      <c r="O1692" s="222">
        <v>0</v>
      </c>
      <c r="P1692" s="222">
        <v>0</v>
      </c>
      <c r="Q1692" s="222">
        <v>0</v>
      </c>
      <c r="R1692" s="372">
        <v>45292</v>
      </c>
      <c r="S1692" s="372">
        <v>45657</v>
      </c>
      <c r="U1692" s="373"/>
    </row>
    <row r="1693" spans="1:21" ht="20.25" x14ac:dyDescent="0.3">
      <c r="A1693" s="230">
        <v>383</v>
      </c>
      <c r="B1693" s="225" t="s">
        <v>967</v>
      </c>
      <c r="C1693" s="230">
        <v>32420</v>
      </c>
      <c r="D1693" s="230" t="s">
        <v>1896</v>
      </c>
      <c r="E1693" s="230">
        <v>1975</v>
      </c>
      <c r="F1693" s="230" t="s">
        <v>2122</v>
      </c>
      <c r="G1693" s="371" t="s">
        <v>2088</v>
      </c>
      <c r="H1693" s="230">
        <v>5</v>
      </c>
      <c r="I1693" s="230">
        <v>4</v>
      </c>
      <c r="J1693" s="230" t="s">
        <v>2122</v>
      </c>
      <c r="K1693" s="222">
        <v>4309.1000000000004</v>
      </c>
      <c r="L1693" s="222">
        <v>2630.3</v>
      </c>
      <c r="M1693" s="222">
        <v>3386929.4799999995</v>
      </c>
      <c r="N1693" s="222">
        <v>3386929.4799999995</v>
      </c>
      <c r="O1693" s="222">
        <v>0</v>
      </c>
      <c r="P1693" s="222">
        <v>0</v>
      </c>
      <c r="Q1693" s="222">
        <v>0</v>
      </c>
      <c r="R1693" s="372">
        <v>45292</v>
      </c>
      <c r="S1693" s="372">
        <v>45657</v>
      </c>
      <c r="U1693" s="373"/>
    </row>
    <row r="1694" spans="1:21" ht="20.25" x14ac:dyDescent="0.3">
      <c r="A1694" s="230">
        <v>384</v>
      </c>
      <c r="B1694" s="233" t="s">
        <v>968</v>
      </c>
      <c r="C1694" s="230">
        <v>32421</v>
      </c>
      <c r="D1694" s="230" t="s">
        <v>1896</v>
      </c>
      <c r="E1694" s="230">
        <v>1969</v>
      </c>
      <c r="F1694" s="230" t="s">
        <v>2122</v>
      </c>
      <c r="G1694" s="371" t="s">
        <v>2088</v>
      </c>
      <c r="H1694" s="230">
        <v>4</v>
      </c>
      <c r="I1694" s="230">
        <v>3</v>
      </c>
      <c r="J1694" s="230" t="s">
        <v>2122</v>
      </c>
      <c r="K1694" s="222">
        <v>3684.2</v>
      </c>
      <c r="L1694" s="222">
        <v>2068.5</v>
      </c>
      <c r="M1694" s="222">
        <v>69751.070000000007</v>
      </c>
      <c r="N1694" s="222">
        <v>69751.070000000007</v>
      </c>
      <c r="O1694" s="222">
        <v>0</v>
      </c>
      <c r="P1694" s="222">
        <v>0</v>
      </c>
      <c r="Q1694" s="222">
        <v>0</v>
      </c>
      <c r="R1694" s="372">
        <v>45292</v>
      </c>
      <c r="S1694" s="372">
        <v>45657</v>
      </c>
      <c r="U1694" s="373"/>
    </row>
    <row r="1695" spans="1:21" ht="20.25" x14ac:dyDescent="0.3">
      <c r="A1695" s="230">
        <v>385</v>
      </c>
      <c r="B1695" s="225" t="s">
        <v>969</v>
      </c>
      <c r="C1695" s="230">
        <v>32422</v>
      </c>
      <c r="D1695" s="230" t="s">
        <v>1896</v>
      </c>
      <c r="E1695" s="230">
        <v>1985</v>
      </c>
      <c r="F1695" s="230" t="s">
        <v>2122</v>
      </c>
      <c r="G1695" s="371" t="s">
        <v>2088</v>
      </c>
      <c r="H1695" s="230">
        <v>9</v>
      </c>
      <c r="I1695" s="230">
        <v>1</v>
      </c>
      <c r="J1695" s="230" t="s">
        <v>2122</v>
      </c>
      <c r="K1695" s="222">
        <v>28246.1</v>
      </c>
      <c r="L1695" s="222">
        <v>24607.200000000001</v>
      </c>
      <c r="M1695" s="222">
        <v>3509671.11</v>
      </c>
      <c r="N1695" s="222">
        <v>3509671.11</v>
      </c>
      <c r="O1695" s="222">
        <v>0</v>
      </c>
      <c r="P1695" s="222">
        <v>0</v>
      </c>
      <c r="Q1695" s="222">
        <v>0</v>
      </c>
      <c r="R1695" s="372">
        <v>45292</v>
      </c>
      <c r="S1695" s="372">
        <v>45657</v>
      </c>
      <c r="U1695" s="373"/>
    </row>
    <row r="1696" spans="1:21" ht="20.25" x14ac:dyDescent="0.3">
      <c r="A1696" s="230">
        <v>386</v>
      </c>
      <c r="B1696" s="225" t="s">
        <v>970</v>
      </c>
      <c r="C1696" s="230">
        <v>32437</v>
      </c>
      <c r="D1696" s="230" t="s">
        <v>1896</v>
      </c>
      <c r="E1696" s="230">
        <v>1971</v>
      </c>
      <c r="F1696" s="230" t="s">
        <v>2122</v>
      </c>
      <c r="G1696" s="371" t="s">
        <v>2088</v>
      </c>
      <c r="H1696" s="230">
        <v>4</v>
      </c>
      <c r="I1696" s="230">
        <v>3</v>
      </c>
      <c r="J1696" s="230" t="s">
        <v>2122</v>
      </c>
      <c r="K1696" s="222">
        <v>3558.5</v>
      </c>
      <c r="L1696" s="222">
        <v>2040.1</v>
      </c>
      <c r="M1696" s="222">
        <v>477332.16</v>
      </c>
      <c r="N1696" s="222">
        <v>477332.16</v>
      </c>
      <c r="O1696" s="222">
        <v>0</v>
      </c>
      <c r="P1696" s="222">
        <v>0</v>
      </c>
      <c r="Q1696" s="222">
        <v>0</v>
      </c>
      <c r="R1696" s="372">
        <v>45292</v>
      </c>
      <c r="S1696" s="372">
        <v>45657</v>
      </c>
      <c r="U1696" s="373"/>
    </row>
    <row r="1697" spans="1:21" ht="20.25" x14ac:dyDescent="0.3">
      <c r="A1697" s="230">
        <v>387</v>
      </c>
      <c r="B1697" s="225" t="s">
        <v>971</v>
      </c>
      <c r="C1697" s="230">
        <v>32441</v>
      </c>
      <c r="D1697" s="230" t="s">
        <v>1896</v>
      </c>
      <c r="E1697" s="230">
        <v>1975</v>
      </c>
      <c r="F1697" s="230" t="s">
        <v>2122</v>
      </c>
      <c r="G1697" s="371" t="s">
        <v>2088</v>
      </c>
      <c r="H1697" s="230">
        <v>5</v>
      </c>
      <c r="I1697" s="230">
        <v>4</v>
      </c>
      <c r="J1697" s="230" t="s">
        <v>2122</v>
      </c>
      <c r="K1697" s="222">
        <v>5301.7</v>
      </c>
      <c r="L1697" s="222">
        <v>3313.1</v>
      </c>
      <c r="M1697" s="222">
        <v>3617156.04</v>
      </c>
      <c r="N1697" s="222">
        <v>3617156.04</v>
      </c>
      <c r="O1697" s="222">
        <v>0</v>
      </c>
      <c r="P1697" s="222">
        <v>0</v>
      </c>
      <c r="Q1697" s="222">
        <v>0</v>
      </c>
      <c r="R1697" s="372">
        <v>45292</v>
      </c>
      <c r="S1697" s="372">
        <v>45657</v>
      </c>
      <c r="U1697" s="373"/>
    </row>
    <row r="1698" spans="1:21" ht="20.25" x14ac:dyDescent="0.3">
      <c r="A1698" s="230">
        <v>388</v>
      </c>
      <c r="B1698" s="225" t="s">
        <v>972</v>
      </c>
      <c r="C1698" s="230">
        <v>32444</v>
      </c>
      <c r="D1698" s="230" t="s">
        <v>1896</v>
      </c>
      <c r="E1698" s="230">
        <v>1970</v>
      </c>
      <c r="F1698" s="230" t="s">
        <v>2122</v>
      </c>
      <c r="G1698" s="371" t="s">
        <v>2089</v>
      </c>
      <c r="H1698" s="230">
        <v>4</v>
      </c>
      <c r="I1698" s="230">
        <v>4</v>
      </c>
      <c r="J1698" s="230" t="s">
        <v>2122</v>
      </c>
      <c r="K1698" s="222">
        <v>5663.1</v>
      </c>
      <c r="L1698" s="222">
        <v>3103.7</v>
      </c>
      <c r="M1698" s="222">
        <v>7271668.1499999994</v>
      </c>
      <c r="N1698" s="222">
        <v>7271668.1499999994</v>
      </c>
      <c r="O1698" s="222">
        <v>0</v>
      </c>
      <c r="P1698" s="222">
        <v>0</v>
      </c>
      <c r="Q1698" s="222">
        <v>0</v>
      </c>
      <c r="R1698" s="372">
        <v>45292</v>
      </c>
      <c r="S1698" s="372">
        <v>45657</v>
      </c>
      <c r="U1698" s="373"/>
    </row>
    <row r="1699" spans="1:21" ht="20.25" x14ac:dyDescent="0.3">
      <c r="A1699" s="230">
        <v>389</v>
      </c>
      <c r="B1699" s="225" t="s">
        <v>60</v>
      </c>
      <c r="C1699" s="230">
        <v>32445</v>
      </c>
      <c r="D1699" s="230" t="s">
        <v>1896</v>
      </c>
      <c r="E1699" s="230">
        <v>1968</v>
      </c>
      <c r="F1699" s="230" t="s">
        <v>2122</v>
      </c>
      <c r="G1699" s="371" t="s">
        <v>2088</v>
      </c>
      <c r="H1699" s="230">
        <v>5</v>
      </c>
      <c r="I1699" s="230">
        <v>3</v>
      </c>
      <c r="J1699" s="230" t="s">
        <v>2122</v>
      </c>
      <c r="K1699" s="222">
        <v>4044.2</v>
      </c>
      <c r="L1699" s="222">
        <v>2056</v>
      </c>
      <c r="M1699" s="222">
        <v>2283551.3899999997</v>
      </c>
      <c r="N1699" s="222">
        <v>2283551.3899999997</v>
      </c>
      <c r="O1699" s="222">
        <v>0</v>
      </c>
      <c r="P1699" s="222">
        <v>0</v>
      </c>
      <c r="Q1699" s="222">
        <v>0</v>
      </c>
      <c r="R1699" s="372">
        <v>45292</v>
      </c>
      <c r="S1699" s="372">
        <v>45657</v>
      </c>
      <c r="U1699" s="373"/>
    </row>
    <row r="1700" spans="1:21" ht="20.25" x14ac:dyDescent="0.3">
      <c r="A1700" s="230">
        <v>390</v>
      </c>
      <c r="B1700" s="225" t="s">
        <v>973</v>
      </c>
      <c r="C1700" s="230">
        <v>32446</v>
      </c>
      <c r="D1700" s="230" t="s">
        <v>1896</v>
      </c>
      <c r="E1700" s="230">
        <v>1975</v>
      </c>
      <c r="F1700" s="230" t="s">
        <v>2122</v>
      </c>
      <c r="G1700" s="371" t="s">
        <v>2088</v>
      </c>
      <c r="H1700" s="230">
        <v>5</v>
      </c>
      <c r="I1700" s="230">
        <v>4</v>
      </c>
      <c r="J1700" s="230" t="s">
        <v>2122</v>
      </c>
      <c r="K1700" s="222">
        <v>5308</v>
      </c>
      <c r="L1700" s="222">
        <v>3319.8</v>
      </c>
      <c r="M1700" s="222">
        <v>2996059.55</v>
      </c>
      <c r="N1700" s="222">
        <v>2996059.55</v>
      </c>
      <c r="O1700" s="222">
        <v>0</v>
      </c>
      <c r="P1700" s="222">
        <v>0</v>
      </c>
      <c r="Q1700" s="222">
        <v>0</v>
      </c>
      <c r="R1700" s="372">
        <v>45292</v>
      </c>
      <c r="S1700" s="372">
        <v>45657</v>
      </c>
      <c r="U1700" s="373"/>
    </row>
    <row r="1701" spans="1:21" ht="20.25" x14ac:dyDescent="0.3">
      <c r="A1701" s="230">
        <v>391</v>
      </c>
      <c r="B1701" s="225" t="s">
        <v>974</v>
      </c>
      <c r="C1701" s="230">
        <v>32448</v>
      </c>
      <c r="D1701" s="230" t="s">
        <v>1896</v>
      </c>
      <c r="E1701" s="230">
        <v>1970</v>
      </c>
      <c r="F1701" s="230" t="s">
        <v>2122</v>
      </c>
      <c r="G1701" s="371" t="s">
        <v>2089</v>
      </c>
      <c r="H1701" s="230">
        <v>4</v>
      </c>
      <c r="I1701" s="230">
        <v>4</v>
      </c>
      <c r="J1701" s="230" t="s">
        <v>2122</v>
      </c>
      <c r="K1701" s="222">
        <v>5578.9</v>
      </c>
      <c r="L1701" s="222">
        <v>3303.4</v>
      </c>
      <c r="M1701" s="222">
        <v>5715567.4100000011</v>
      </c>
      <c r="N1701" s="222">
        <v>5715567.4100000011</v>
      </c>
      <c r="O1701" s="222">
        <v>0</v>
      </c>
      <c r="P1701" s="222">
        <v>0</v>
      </c>
      <c r="Q1701" s="222">
        <v>0</v>
      </c>
      <c r="R1701" s="372">
        <v>45292</v>
      </c>
      <c r="S1701" s="372">
        <v>45657</v>
      </c>
      <c r="U1701" s="373"/>
    </row>
    <row r="1702" spans="1:21" ht="20.25" x14ac:dyDescent="0.3">
      <c r="A1702" s="230">
        <v>392</v>
      </c>
      <c r="B1702" s="225" t="s">
        <v>975</v>
      </c>
      <c r="C1702" s="230">
        <v>32451</v>
      </c>
      <c r="D1702" s="230" t="s">
        <v>1896</v>
      </c>
      <c r="E1702" s="230">
        <v>1971</v>
      </c>
      <c r="F1702" s="230" t="s">
        <v>2122</v>
      </c>
      <c r="G1702" s="371" t="s">
        <v>2089</v>
      </c>
      <c r="H1702" s="230">
        <v>4</v>
      </c>
      <c r="I1702" s="230">
        <v>4</v>
      </c>
      <c r="J1702" s="230" t="s">
        <v>2122</v>
      </c>
      <c r="K1702" s="222">
        <v>5122.3999999999996</v>
      </c>
      <c r="L1702" s="222">
        <v>3084.4</v>
      </c>
      <c r="M1702" s="222">
        <v>7150705.21</v>
      </c>
      <c r="N1702" s="222">
        <v>7150705.21</v>
      </c>
      <c r="O1702" s="222">
        <v>0</v>
      </c>
      <c r="P1702" s="222">
        <v>0</v>
      </c>
      <c r="Q1702" s="222">
        <v>0</v>
      </c>
      <c r="R1702" s="372">
        <v>45292</v>
      </c>
      <c r="S1702" s="372">
        <v>45657</v>
      </c>
      <c r="U1702" s="373"/>
    </row>
    <row r="1703" spans="1:21" ht="20.25" x14ac:dyDescent="0.3">
      <c r="A1703" s="230">
        <v>393</v>
      </c>
      <c r="B1703" s="225" t="s">
        <v>976</v>
      </c>
      <c r="C1703" s="230">
        <v>32383</v>
      </c>
      <c r="D1703" s="230" t="s">
        <v>1896</v>
      </c>
      <c r="E1703" s="230">
        <v>1971</v>
      </c>
      <c r="F1703" s="230" t="s">
        <v>2122</v>
      </c>
      <c r="G1703" s="371" t="s">
        <v>2088</v>
      </c>
      <c r="H1703" s="230">
        <v>5</v>
      </c>
      <c r="I1703" s="230">
        <v>8</v>
      </c>
      <c r="J1703" s="230" t="s">
        <v>2122</v>
      </c>
      <c r="K1703" s="222">
        <v>9277.7999999999993</v>
      </c>
      <c r="L1703" s="222">
        <v>5722.9</v>
      </c>
      <c r="M1703" s="222">
        <v>5341348.6000000006</v>
      </c>
      <c r="N1703" s="222">
        <v>5341348.6000000006</v>
      </c>
      <c r="O1703" s="222">
        <v>0</v>
      </c>
      <c r="P1703" s="222">
        <v>0</v>
      </c>
      <c r="Q1703" s="222">
        <v>0</v>
      </c>
      <c r="R1703" s="372">
        <v>45292</v>
      </c>
      <c r="S1703" s="372">
        <v>45657</v>
      </c>
      <c r="U1703" s="373"/>
    </row>
    <row r="1704" spans="1:21" ht="20.25" x14ac:dyDescent="0.3">
      <c r="A1704" s="230">
        <v>394</v>
      </c>
      <c r="B1704" s="225" t="s">
        <v>977</v>
      </c>
      <c r="C1704" s="230">
        <v>32384</v>
      </c>
      <c r="D1704" s="230" t="s">
        <v>1896</v>
      </c>
      <c r="E1704" s="230">
        <v>1966</v>
      </c>
      <c r="F1704" s="230" t="s">
        <v>2122</v>
      </c>
      <c r="G1704" s="371" t="s">
        <v>2088</v>
      </c>
      <c r="H1704" s="230">
        <v>5</v>
      </c>
      <c r="I1704" s="230">
        <v>6</v>
      </c>
      <c r="J1704" s="230" t="s">
        <v>2122</v>
      </c>
      <c r="K1704" s="222">
        <v>8301.7999999999993</v>
      </c>
      <c r="L1704" s="222">
        <v>5176.7</v>
      </c>
      <c r="M1704" s="222">
        <v>7177937.4800000004</v>
      </c>
      <c r="N1704" s="222">
        <v>7177937.4800000004</v>
      </c>
      <c r="O1704" s="222">
        <v>0</v>
      </c>
      <c r="P1704" s="222">
        <v>0</v>
      </c>
      <c r="Q1704" s="222">
        <v>0</v>
      </c>
      <c r="R1704" s="372">
        <v>45292</v>
      </c>
      <c r="S1704" s="372">
        <v>45657</v>
      </c>
      <c r="U1704" s="373"/>
    </row>
    <row r="1705" spans="1:21" ht="20.25" x14ac:dyDescent="0.3">
      <c r="A1705" s="230">
        <v>395</v>
      </c>
      <c r="B1705" s="225" t="s">
        <v>978</v>
      </c>
      <c r="C1705" s="230">
        <v>32454</v>
      </c>
      <c r="D1705" s="230" t="s">
        <v>1896</v>
      </c>
      <c r="E1705" s="230">
        <v>1974</v>
      </c>
      <c r="F1705" s="230" t="s">
        <v>2122</v>
      </c>
      <c r="G1705" s="371" t="s">
        <v>2089</v>
      </c>
      <c r="H1705" s="230">
        <v>5</v>
      </c>
      <c r="I1705" s="230">
        <v>4</v>
      </c>
      <c r="J1705" s="230" t="s">
        <v>2122</v>
      </c>
      <c r="K1705" s="222">
        <v>6736</v>
      </c>
      <c r="L1705" s="222">
        <v>4307.8999999999996</v>
      </c>
      <c r="M1705" s="222">
        <v>4736953.419999999</v>
      </c>
      <c r="N1705" s="222">
        <v>4736953.419999999</v>
      </c>
      <c r="O1705" s="222">
        <v>0</v>
      </c>
      <c r="P1705" s="222">
        <v>0</v>
      </c>
      <c r="Q1705" s="222">
        <v>0</v>
      </c>
      <c r="R1705" s="372">
        <v>45292</v>
      </c>
      <c r="S1705" s="372">
        <v>45657</v>
      </c>
      <c r="U1705" s="373"/>
    </row>
    <row r="1706" spans="1:21" ht="20.25" x14ac:dyDescent="0.3">
      <c r="A1706" s="230">
        <v>396</v>
      </c>
      <c r="B1706" s="225" t="s">
        <v>979</v>
      </c>
      <c r="C1706" s="230">
        <v>32385</v>
      </c>
      <c r="D1706" s="230" t="s">
        <v>1896</v>
      </c>
      <c r="E1706" s="230">
        <v>1974</v>
      </c>
      <c r="F1706" s="230" t="s">
        <v>2122</v>
      </c>
      <c r="G1706" s="371" t="s">
        <v>2088</v>
      </c>
      <c r="H1706" s="230">
        <v>5</v>
      </c>
      <c r="I1706" s="230">
        <v>4</v>
      </c>
      <c r="J1706" s="230" t="s">
        <v>2122</v>
      </c>
      <c r="K1706" s="222">
        <v>4116</v>
      </c>
      <c r="L1706" s="222">
        <v>2704.9</v>
      </c>
      <c r="M1706" s="222">
        <v>5036934.83</v>
      </c>
      <c r="N1706" s="222">
        <v>5036934.83</v>
      </c>
      <c r="O1706" s="222">
        <v>0</v>
      </c>
      <c r="P1706" s="222">
        <v>0</v>
      </c>
      <c r="Q1706" s="222">
        <v>0</v>
      </c>
      <c r="R1706" s="372">
        <v>45292</v>
      </c>
      <c r="S1706" s="372">
        <v>45657</v>
      </c>
      <c r="U1706" s="373"/>
    </row>
    <row r="1707" spans="1:21" ht="20.25" x14ac:dyDescent="0.3">
      <c r="A1707" s="230">
        <v>397</v>
      </c>
      <c r="B1707" s="225" t="s">
        <v>980</v>
      </c>
      <c r="C1707" s="230">
        <v>32462</v>
      </c>
      <c r="D1707" s="230" t="s">
        <v>1896</v>
      </c>
      <c r="E1707" s="230">
        <v>1968</v>
      </c>
      <c r="F1707" s="230" t="s">
        <v>2122</v>
      </c>
      <c r="G1707" s="371" t="s">
        <v>2088</v>
      </c>
      <c r="H1707" s="230">
        <v>4</v>
      </c>
      <c r="I1707" s="230">
        <v>6</v>
      </c>
      <c r="J1707" s="230" t="s">
        <v>2122</v>
      </c>
      <c r="K1707" s="222">
        <v>7769.5</v>
      </c>
      <c r="L1707" s="222">
        <v>4554.3</v>
      </c>
      <c r="M1707" s="222">
        <v>6101422.1099999994</v>
      </c>
      <c r="N1707" s="222">
        <v>6101422.1099999994</v>
      </c>
      <c r="O1707" s="222">
        <v>0</v>
      </c>
      <c r="P1707" s="222">
        <v>0</v>
      </c>
      <c r="Q1707" s="222">
        <v>0</v>
      </c>
      <c r="R1707" s="372">
        <v>45292</v>
      </c>
      <c r="S1707" s="372">
        <v>45657</v>
      </c>
      <c r="U1707" s="373"/>
    </row>
    <row r="1708" spans="1:21" ht="20.25" x14ac:dyDescent="0.3">
      <c r="A1708" s="230">
        <v>398</v>
      </c>
      <c r="B1708" s="225" t="s">
        <v>981</v>
      </c>
      <c r="C1708" s="230">
        <v>32464</v>
      </c>
      <c r="D1708" s="230" t="s">
        <v>1896</v>
      </c>
      <c r="E1708" s="230">
        <v>1968</v>
      </c>
      <c r="F1708" s="230" t="s">
        <v>2122</v>
      </c>
      <c r="G1708" s="371" t="s">
        <v>2088</v>
      </c>
      <c r="H1708" s="230">
        <v>4</v>
      </c>
      <c r="I1708" s="230">
        <v>6</v>
      </c>
      <c r="J1708" s="230" t="s">
        <v>2122</v>
      </c>
      <c r="K1708" s="222">
        <v>7739.8</v>
      </c>
      <c r="L1708" s="222">
        <v>4531.3999999999996</v>
      </c>
      <c r="M1708" s="222">
        <v>6501075.7199999988</v>
      </c>
      <c r="N1708" s="222">
        <v>6501075.7199999988</v>
      </c>
      <c r="O1708" s="222">
        <v>0</v>
      </c>
      <c r="P1708" s="222">
        <v>0</v>
      </c>
      <c r="Q1708" s="222">
        <v>0</v>
      </c>
      <c r="R1708" s="372">
        <v>45292</v>
      </c>
      <c r="S1708" s="372">
        <v>45657</v>
      </c>
      <c r="U1708" s="373"/>
    </row>
    <row r="1709" spans="1:21" ht="20.25" x14ac:dyDescent="0.3">
      <c r="A1709" s="230">
        <v>399</v>
      </c>
      <c r="B1709" s="225" t="s">
        <v>982</v>
      </c>
      <c r="C1709" s="230">
        <v>32469</v>
      </c>
      <c r="D1709" s="230" t="s">
        <v>1896</v>
      </c>
      <c r="E1709" s="230">
        <v>1969</v>
      </c>
      <c r="F1709" s="230" t="s">
        <v>2122</v>
      </c>
      <c r="G1709" s="371" t="s">
        <v>2088</v>
      </c>
      <c r="H1709" s="230">
        <v>5</v>
      </c>
      <c r="I1709" s="230">
        <v>4</v>
      </c>
      <c r="J1709" s="230" t="s">
        <v>2122</v>
      </c>
      <c r="K1709" s="222">
        <v>4419.7</v>
      </c>
      <c r="L1709" s="222">
        <v>2694.3</v>
      </c>
      <c r="M1709" s="222">
        <v>3801092.64</v>
      </c>
      <c r="N1709" s="222">
        <v>3801092.64</v>
      </c>
      <c r="O1709" s="222">
        <v>0</v>
      </c>
      <c r="P1709" s="222">
        <v>0</v>
      </c>
      <c r="Q1709" s="222">
        <v>0</v>
      </c>
      <c r="R1709" s="372">
        <v>45292</v>
      </c>
      <c r="S1709" s="372">
        <v>45657</v>
      </c>
      <c r="U1709" s="373"/>
    </row>
    <row r="1710" spans="1:21" ht="20.25" x14ac:dyDescent="0.3">
      <c r="A1710" s="230">
        <v>400</v>
      </c>
      <c r="B1710" s="225" t="s">
        <v>983</v>
      </c>
      <c r="C1710" s="230">
        <v>32389</v>
      </c>
      <c r="D1710" s="230" t="s">
        <v>1896</v>
      </c>
      <c r="E1710" s="230">
        <v>1973</v>
      </c>
      <c r="F1710" s="230" t="s">
        <v>2122</v>
      </c>
      <c r="G1710" s="371" t="s">
        <v>2088</v>
      </c>
      <c r="H1710" s="230">
        <v>5</v>
      </c>
      <c r="I1710" s="230">
        <v>8</v>
      </c>
      <c r="J1710" s="230" t="s">
        <v>2122</v>
      </c>
      <c r="K1710" s="222">
        <v>7863</v>
      </c>
      <c r="L1710" s="222">
        <v>5733.4</v>
      </c>
      <c r="M1710" s="222">
        <v>8300225.5700000003</v>
      </c>
      <c r="N1710" s="222">
        <v>8300225.5700000003</v>
      </c>
      <c r="O1710" s="222">
        <v>0</v>
      </c>
      <c r="P1710" s="222">
        <v>0</v>
      </c>
      <c r="Q1710" s="222">
        <v>0</v>
      </c>
      <c r="R1710" s="372">
        <v>45292</v>
      </c>
      <c r="S1710" s="372">
        <v>45657</v>
      </c>
      <c r="U1710" s="373"/>
    </row>
    <row r="1711" spans="1:21" ht="20.25" x14ac:dyDescent="0.3">
      <c r="A1711" s="230">
        <v>401</v>
      </c>
      <c r="B1711" s="225" t="s">
        <v>984</v>
      </c>
      <c r="C1711" s="230">
        <v>32394</v>
      </c>
      <c r="D1711" s="230" t="s">
        <v>1896</v>
      </c>
      <c r="E1711" s="230">
        <v>1967</v>
      </c>
      <c r="F1711" s="230" t="s">
        <v>2122</v>
      </c>
      <c r="G1711" s="371" t="s">
        <v>2088</v>
      </c>
      <c r="H1711" s="230">
        <v>5</v>
      </c>
      <c r="I1711" s="230">
        <v>4</v>
      </c>
      <c r="J1711" s="230" t="s">
        <v>2122</v>
      </c>
      <c r="K1711" s="222">
        <v>5660.6</v>
      </c>
      <c r="L1711" s="222">
        <v>3513.8</v>
      </c>
      <c r="M1711" s="222">
        <v>5776765.9300000016</v>
      </c>
      <c r="N1711" s="222">
        <v>5776765.9300000016</v>
      </c>
      <c r="O1711" s="222">
        <v>0</v>
      </c>
      <c r="P1711" s="222">
        <v>0</v>
      </c>
      <c r="Q1711" s="222">
        <v>0</v>
      </c>
      <c r="R1711" s="372">
        <v>45292</v>
      </c>
      <c r="S1711" s="372">
        <v>45657</v>
      </c>
      <c r="U1711" s="373"/>
    </row>
    <row r="1712" spans="1:21" ht="20.25" x14ac:dyDescent="0.3">
      <c r="A1712" s="230">
        <v>402</v>
      </c>
      <c r="B1712" s="225" t="s">
        <v>985</v>
      </c>
      <c r="C1712" s="230">
        <v>32395</v>
      </c>
      <c r="D1712" s="230" t="s">
        <v>1896</v>
      </c>
      <c r="E1712" s="230">
        <v>1975</v>
      </c>
      <c r="F1712" s="230" t="s">
        <v>2122</v>
      </c>
      <c r="G1712" s="371" t="s">
        <v>2088</v>
      </c>
      <c r="H1712" s="230">
        <v>5</v>
      </c>
      <c r="I1712" s="230">
        <v>4</v>
      </c>
      <c r="J1712" s="230" t="s">
        <v>2122</v>
      </c>
      <c r="K1712" s="222">
        <v>5722.6</v>
      </c>
      <c r="L1712" s="222">
        <v>2861.3</v>
      </c>
      <c r="M1712" s="222">
        <v>4634284.68</v>
      </c>
      <c r="N1712" s="222">
        <v>4634284.68</v>
      </c>
      <c r="O1712" s="222">
        <v>0</v>
      </c>
      <c r="P1712" s="222">
        <v>0</v>
      </c>
      <c r="Q1712" s="222">
        <v>0</v>
      </c>
      <c r="R1712" s="372">
        <v>45292</v>
      </c>
      <c r="S1712" s="372">
        <v>45657</v>
      </c>
      <c r="U1712" s="373"/>
    </row>
    <row r="1713" spans="1:21" ht="20.25" x14ac:dyDescent="0.3">
      <c r="A1713" s="230">
        <v>403</v>
      </c>
      <c r="B1713" s="225" t="s">
        <v>986</v>
      </c>
      <c r="C1713" s="230">
        <v>32398</v>
      </c>
      <c r="D1713" s="230" t="s">
        <v>1896</v>
      </c>
      <c r="E1713" s="230">
        <v>1972</v>
      </c>
      <c r="F1713" s="230" t="s">
        <v>2122</v>
      </c>
      <c r="G1713" s="371" t="s">
        <v>2088</v>
      </c>
      <c r="H1713" s="230">
        <v>5</v>
      </c>
      <c r="I1713" s="230">
        <v>8</v>
      </c>
      <c r="J1713" s="230" t="s">
        <v>2122</v>
      </c>
      <c r="K1713" s="222">
        <v>9289.9</v>
      </c>
      <c r="L1713" s="222">
        <v>5730.5</v>
      </c>
      <c r="M1713" s="222">
        <v>11631236.699999999</v>
      </c>
      <c r="N1713" s="222">
        <v>11631236.699999999</v>
      </c>
      <c r="O1713" s="222">
        <v>0</v>
      </c>
      <c r="P1713" s="222">
        <v>0</v>
      </c>
      <c r="Q1713" s="222">
        <v>0</v>
      </c>
      <c r="R1713" s="372">
        <v>45292</v>
      </c>
      <c r="S1713" s="372">
        <v>45657</v>
      </c>
      <c r="U1713" s="373"/>
    </row>
    <row r="1714" spans="1:21" ht="20.25" x14ac:dyDescent="0.3">
      <c r="A1714" s="230">
        <v>404</v>
      </c>
      <c r="B1714" s="225" t="s">
        <v>987</v>
      </c>
      <c r="C1714" s="230">
        <v>36492</v>
      </c>
      <c r="D1714" s="230" t="s">
        <v>1896</v>
      </c>
      <c r="E1714" s="230">
        <v>1960</v>
      </c>
      <c r="F1714" s="230" t="s">
        <v>2122</v>
      </c>
      <c r="G1714" s="371" t="s">
        <v>2094</v>
      </c>
      <c r="H1714" s="230">
        <v>2</v>
      </c>
      <c r="I1714" s="230">
        <v>2</v>
      </c>
      <c r="J1714" s="230" t="s">
        <v>2122</v>
      </c>
      <c r="K1714" s="222">
        <v>557</v>
      </c>
      <c r="L1714" s="222">
        <v>508.6</v>
      </c>
      <c r="M1714" s="222">
        <v>67092</v>
      </c>
      <c r="N1714" s="222">
        <v>67092</v>
      </c>
      <c r="O1714" s="222">
        <v>0</v>
      </c>
      <c r="P1714" s="222">
        <v>0</v>
      </c>
      <c r="Q1714" s="222">
        <v>0</v>
      </c>
      <c r="R1714" s="372">
        <v>45292</v>
      </c>
      <c r="S1714" s="372">
        <v>45657</v>
      </c>
      <c r="U1714" s="373"/>
    </row>
    <row r="1715" spans="1:21" ht="20.25" x14ac:dyDescent="0.3">
      <c r="A1715" s="230">
        <v>405</v>
      </c>
      <c r="B1715" s="225" t="s">
        <v>988</v>
      </c>
      <c r="C1715" s="230">
        <v>36493</v>
      </c>
      <c r="D1715" s="230" t="s">
        <v>1896</v>
      </c>
      <c r="E1715" s="230">
        <v>1961</v>
      </c>
      <c r="F1715" s="230" t="s">
        <v>2122</v>
      </c>
      <c r="G1715" s="371" t="s">
        <v>2094</v>
      </c>
      <c r="H1715" s="230">
        <v>3</v>
      </c>
      <c r="I1715" s="230">
        <v>2</v>
      </c>
      <c r="J1715" s="230" t="s">
        <v>2122</v>
      </c>
      <c r="K1715" s="222">
        <v>1044.0999999999999</v>
      </c>
      <c r="L1715" s="222">
        <v>958.1</v>
      </c>
      <c r="M1715" s="222">
        <v>2062939.47</v>
      </c>
      <c r="N1715" s="222">
        <v>2062939.47</v>
      </c>
      <c r="O1715" s="222">
        <v>0</v>
      </c>
      <c r="P1715" s="222">
        <v>0</v>
      </c>
      <c r="Q1715" s="222">
        <v>0</v>
      </c>
      <c r="R1715" s="372">
        <v>45292</v>
      </c>
      <c r="S1715" s="372">
        <v>45657</v>
      </c>
      <c r="U1715" s="373"/>
    </row>
    <row r="1716" spans="1:21" ht="20.25" x14ac:dyDescent="0.3">
      <c r="A1716" s="230">
        <v>406</v>
      </c>
      <c r="B1716" s="225" t="s">
        <v>989</v>
      </c>
      <c r="C1716" s="230">
        <v>36494</v>
      </c>
      <c r="D1716" s="230" t="s">
        <v>1896</v>
      </c>
      <c r="E1716" s="230">
        <v>1961</v>
      </c>
      <c r="F1716" s="230" t="s">
        <v>2122</v>
      </c>
      <c r="G1716" s="371" t="s">
        <v>2089</v>
      </c>
      <c r="H1716" s="230">
        <v>3</v>
      </c>
      <c r="I1716" s="230">
        <v>2</v>
      </c>
      <c r="J1716" s="230" t="s">
        <v>2122</v>
      </c>
      <c r="K1716" s="222">
        <v>1036.5999999999999</v>
      </c>
      <c r="L1716" s="222">
        <v>953.5</v>
      </c>
      <c r="M1716" s="222">
        <v>563086.11</v>
      </c>
      <c r="N1716" s="222">
        <v>563086.11</v>
      </c>
      <c r="O1716" s="222">
        <v>0</v>
      </c>
      <c r="P1716" s="222">
        <v>0</v>
      </c>
      <c r="Q1716" s="222">
        <v>0</v>
      </c>
      <c r="R1716" s="372">
        <v>45292</v>
      </c>
      <c r="S1716" s="372">
        <v>45657</v>
      </c>
      <c r="U1716" s="373"/>
    </row>
    <row r="1717" spans="1:21" ht="20.25" x14ac:dyDescent="0.3">
      <c r="A1717" s="230">
        <v>407</v>
      </c>
      <c r="B1717" s="225" t="s">
        <v>990</v>
      </c>
      <c r="C1717" s="230">
        <v>36496</v>
      </c>
      <c r="D1717" s="230" t="s">
        <v>1896</v>
      </c>
      <c r="E1717" s="230">
        <v>1962</v>
      </c>
      <c r="F1717" s="230" t="s">
        <v>2122</v>
      </c>
      <c r="G1717" s="371" t="s">
        <v>2089</v>
      </c>
      <c r="H1717" s="230">
        <v>3</v>
      </c>
      <c r="I1717" s="230">
        <v>2</v>
      </c>
      <c r="J1717" s="230" t="s">
        <v>2122</v>
      </c>
      <c r="K1717" s="222">
        <v>2029.3</v>
      </c>
      <c r="L1717" s="222">
        <v>1020</v>
      </c>
      <c r="M1717" s="222">
        <v>1570578.68</v>
      </c>
      <c r="N1717" s="222">
        <v>1570578.68</v>
      </c>
      <c r="O1717" s="222">
        <v>0</v>
      </c>
      <c r="P1717" s="222">
        <v>0</v>
      </c>
      <c r="Q1717" s="222">
        <v>0</v>
      </c>
      <c r="R1717" s="372">
        <v>45292</v>
      </c>
      <c r="S1717" s="372">
        <v>45657</v>
      </c>
      <c r="U1717" s="373"/>
    </row>
    <row r="1718" spans="1:21" ht="20.25" x14ac:dyDescent="0.3">
      <c r="A1718" s="230">
        <v>408</v>
      </c>
      <c r="B1718" s="225" t="s">
        <v>991</v>
      </c>
      <c r="C1718" s="230">
        <v>36498</v>
      </c>
      <c r="D1718" s="230" t="s">
        <v>1896</v>
      </c>
      <c r="E1718" s="230">
        <v>1965</v>
      </c>
      <c r="F1718" s="230" t="s">
        <v>2122</v>
      </c>
      <c r="G1718" s="371" t="s">
        <v>2088</v>
      </c>
      <c r="H1718" s="230">
        <v>5</v>
      </c>
      <c r="I1718" s="230">
        <v>3</v>
      </c>
      <c r="J1718" s="230" t="s">
        <v>2122</v>
      </c>
      <c r="K1718" s="222">
        <v>4230</v>
      </c>
      <c r="L1718" s="222">
        <v>2648.6</v>
      </c>
      <c r="M1718" s="222">
        <v>65114.26</v>
      </c>
      <c r="N1718" s="222">
        <v>65114.26</v>
      </c>
      <c r="O1718" s="222">
        <v>0</v>
      </c>
      <c r="P1718" s="222">
        <v>0</v>
      </c>
      <c r="Q1718" s="222">
        <v>0</v>
      </c>
      <c r="R1718" s="372">
        <v>45292</v>
      </c>
      <c r="S1718" s="372">
        <v>45657</v>
      </c>
      <c r="U1718" s="373"/>
    </row>
    <row r="1719" spans="1:21" ht="20.25" x14ac:dyDescent="0.3">
      <c r="A1719" s="230">
        <v>409</v>
      </c>
      <c r="B1719" s="225" t="s">
        <v>992</v>
      </c>
      <c r="C1719" s="230">
        <v>36501</v>
      </c>
      <c r="D1719" s="230" t="s">
        <v>1896</v>
      </c>
      <c r="E1719" s="230">
        <v>1970</v>
      </c>
      <c r="F1719" s="230" t="s">
        <v>2122</v>
      </c>
      <c r="G1719" s="371" t="s">
        <v>2088</v>
      </c>
      <c r="H1719" s="230">
        <v>5</v>
      </c>
      <c r="I1719" s="230">
        <v>4</v>
      </c>
      <c r="J1719" s="230" t="s">
        <v>2122</v>
      </c>
      <c r="K1719" s="222">
        <v>5582.4</v>
      </c>
      <c r="L1719" s="222">
        <v>3470.8</v>
      </c>
      <c r="M1719" s="222">
        <v>88499.85</v>
      </c>
      <c r="N1719" s="222">
        <v>88499.85</v>
      </c>
      <c r="O1719" s="222">
        <v>0</v>
      </c>
      <c r="P1719" s="222">
        <v>0</v>
      </c>
      <c r="Q1719" s="222">
        <v>0</v>
      </c>
      <c r="R1719" s="372">
        <v>45292</v>
      </c>
      <c r="S1719" s="372">
        <v>45657</v>
      </c>
      <c r="U1719" s="373"/>
    </row>
    <row r="1720" spans="1:21" ht="20.25" x14ac:dyDescent="0.3">
      <c r="A1720" s="230">
        <v>410</v>
      </c>
      <c r="B1720" s="225" t="s">
        <v>993</v>
      </c>
      <c r="C1720" s="230">
        <v>36510</v>
      </c>
      <c r="D1720" s="230" t="s">
        <v>1896</v>
      </c>
      <c r="E1720" s="230">
        <v>1971</v>
      </c>
      <c r="F1720" s="230" t="s">
        <v>2122</v>
      </c>
      <c r="G1720" s="371" t="s">
        <v>2088</v>
      </c>
      <c r="H1720" s="230">
        <v>5</v>
      </c>
      <c r="I1720" s="230">
        <v>6</v>
      </c>
      <c r="J1720" s="230" t="s">
        <v>2122</v>
      </c>
      <c r="K1720" s="222">
        <v>9590.6</v>
      </c>
      <c r="L1720" s="222">
        <v>6181</v>
      </c>
      <c r="M1720" s="222">
        <v>175913.76</v>
      </c>
      <c r="N1720" s="222">
        <v>175913.76</v>
      </c>
      <c r="O1720" s="222">
        <v>0</v>
      </c>
      <c r="P1720" s="222">
        <v>0</v>
      </c>
      <c r="Q1720" s="222">
        <v>0</v>
      </c>
      <c r="R1720" s="372">
        <v>45292</v>
      </c>
      <c r="S1720" s="372">
        <v>45657</v>
      </c>
      <c r="U1720" s="373"/>
    </row>
    <row r="1721" spans="1:21" ht="20.25" x14ac:dyDescent="0.3">
      <c r="A1721" s="230">
        <v>411</v>
      </c>
      <c r="B1721" s="225" t="s">
        <v>994</v>
      </c>
      <c r="C1721" s="230">
        <v>36512</v>
      </c>
      <c r="D1721" s="230" t="s">
        <v>1896</v>
      </c>
      <c r="E1721" s="230">
        <v>1972</v>
      </c>
      <c r="F1721" s="230" t="s">
        <v>2122</v>
      </c>
      <c r="G1721" s="371" t="s">
        <v>2088</v>
      </c>
      <c r="H1721" s="230">
        <v>5</v>
      </c>
      <c r="I1721" s="230">
        <v>4</v>
      </c>
      <c r="J1721" s="230" t="s">
        <v>2122</v>
      </c>
      <c r="K1721" s="222">
        <v>9389.9</v>
      </c>
      <c r="L1721" s="222">
        <v>5953.6</v>
      </c>
      <c r="M1721" s="222">
        <v>5694520.830000001</v>
      </c>
      <c r="N1721" s="222">
        <v>5694520.830000001</v>
      </c>
      <c r="O1721" s="222">
        <v>0</v>
      </c>
      <c r="P1721" s="222">
        <v>0</v>
      </c>
      <c r="Q1721" s="222">
        <v>0</v>
      </c>
      <c r="R1721" s="372">
        <v>45292</v>
      </c>
      <c r="S1721" s="372">
        <v>45657</v>
      </c>
      <c r="U1721" s="373"/>
    </row>
    <row r="1722" spans="1:21" ht="20.25" x14ac:dyDescent="0.3">
      <c r="A1722" s="230">
        <v>412</v>
      </c>
      <c r="B1722" s="225" t="s">
        <v>995</v>
      </c>
      <c r="C1722" s="230">
        <v>36515</v>
      </c>
      <c r="D1722" s="230" t="s">
        <v>1896</v>
      </c>
      <c r="E1722" s="230">
        <v>1972</v>
      </c>
      <c r="F1722" s="230" t="s">
        <v>2122</v>
      </c>
      <c r="G1722" s="371" t="s">
        <v>2088</v>
      </c>
      <c r="H1722" s="230">
        <v>5</v>
      </c>
      <c r="I1722" s="230">
        <v>4</v>
      </c>
      <c r="J1722" s="230" t="s">
        <v>2122</v>
      </c>
      <c r="K1722" s="222">
        <v>4949.1000000000004</v>
      </c>
      <c r="L1722" s="222">
        <v>4011.1</v>
      </c>
      <c r="M1722" s="222">
        <v>153750</v>
      </c>
      <c r="N1722" s="222">
        <v>153750</v>
      </c>
      <c r="O1722" s="222">
        <v>0</v>
      </c>
      <c r="P1722" s="222">
        <v>0</v>
      </c>
      <c r="Q1722" s="222">
        <v>0</v>
      </c>
      <c r="R1722" s="372">
        <v>45292</v>
      </c>
      <c r="S1722" s="372">
        <v>45657</v>
      </c>
      <c r="U1722" s="373"/>
    </row>
    <row r="1723" spans="1:21" ht="20.25" x14ac:dyDescent="0.3">
      <c r="A1723" s="230">
        <v>413</v>
      </c>
      <c r="B1723" s="225" t="s">
        <v>996</v>
      </c>
      <c r="C1723" s="230">
        <v>36522</v>
      </c>
      <c r="D1723" s="230" t="s">
        <v>1896</v>
      </c>
      <c r="E1723" s="230">
        <v>1964</v>
      </c>
      <c r="F1723" s="230" t="s">
        <v>2122</v>
      </c>
      <c r="G1723" s="371" t="s">
        <v>2089</v>
      </c>
      <c r="H1723" s="230">
        <v>5</v>
      </c>
      <c r="I1723" s="230">
        <v>3</v>
      </c>
      <c r="J1723" s="230" t="s">
        <v>2122</v>
      </c>
      <c r="K1723" s="222">
        <v>4120.6000000000004</v>
      </c>
      <c r="L1723" s="222">
        <v>2515.6999999999998</v>
      </c>
      <c r="M1723" s="222">
        <v>101765.81</v>
      </c>
      <c r="N1723" s="222">
        <v>101765.81</v>
      </c>
      <c r="O1723" s="222">
        <v>0</v>
      </c>
      <c r="P1723" s="222">
        <v>0</v>
      </c>
      <c r="Q1723" s="222">
        <v>0</v>
      </c>
      <c r="R1723" s="372">
        <v>45292</v>
      </c>
      <c r="S1723" s="372">
        <v>45657</v>
      </c>
      <c r="U1723" s="373"/>
    </row>
    <row r="1724" spans="1:21" ht="20.25" x14ac:dyDescent="0.3">
      <c r="A1724" s="230">
        <v>414</v>
      </c>
      <c r="B1724" s="225" t="s">
        <v>997</v>
      </c>
      <c r="C1724" s="230">
        <v>36536</v>
      </c>
      <c r="D1724" s="230" t="s">
        <v>1896</v>
      </c>
      <c r="E1724" s="230">
        <v>1970</v>
      </c>
      <c r="F1724" s="230" t="s">
        <v>2122</v>
      </c>
      <c r="G1724" s="371" t="s">
        <v>2088</v>
      </c>
      <c r="H1724" s="230">
        <v>4</v>
      </c>
      <c r="I1724" s="230">
        <v>4</v>
      </c>
      <c r="J1724" s="230" t="s">
        <v>2122</v>
      </c>
      <c r="K1724" s="222">
        <v>3924.9</v>
      </c>
      <c r="L1724" s="222">
        <v>2798.2</v>
      </c>
      <c r="M1724" s="222">
        <v>131404.79999999999</v>
      </c>
      <c r="N1724" s="222">
        <v>131404.79999999999</v>
      </c>
      <c r="O1724" s="222">
        <v>0</v>
      </c>
      <c r="P1724" s="222">
        <v>0</v>
      </c>
      <c r="Q1724" s="222">
        <v>0</v>
      </c>
      <c r="R1724" s="372">
        <v>45292</v>
      </c>
      <c r="S1724" s="372">
        <v>45657</v>
      </c>
      <c r="U1724" s="373"/>
    </row>
    <row r="1725" spans="1:21" ht="20.25" x14ac:dyDescent="0.3">
      <c r="A1725" s="230">
        <v>415</v>
      </c>
      <c r="B1725" s="225" t="s">
        <v>999</v>
      </c>
      <c r="C1725" s="230">
        <v>36591</v>
      </c>
      <c r="D1725" s="230" t="s">
        <v>1896</v>
      </c>
      <c r="E1725" s="230">
        <v>1957</v>
      </c>
      <c r="F1725" s="230" t="s">
        <v>2122</v>
      </c>
      <c r="G1725" s="371" t="s">
        <v>2094</v>
      </c>
      <c r="H1725" s="230">
        <v>2</v>
      </c>
      <c r="I1725" s="230">
        <v>1</v>
      </c>
      <c r="J1725" s="230" t="s">
        <v>2122</v>
      </c>
      <c r="K1725" s="222">
        <v>452.9</v>
      </c>
      <c r="L1725" s="222">
        <v>415.1</v>
      </c>
      <c r="M1725" s="222">
        <v>387738.87999999995</v>
      </c>
      <c r="N1725" s="222">
        <v>387738.87999999995</v>
      </c>
      <c r="O1725" s="222">
        <v>0</v>
      </c>
      <c r="P1725" s="222">
        <v>0</v>
      </c>
      <c r="Q1725" s="222">
        <v>0</v>
      </c>
      <c r="R1725" s="372">
        <v>45292</v>
      </c>
      <c r="S1725" s="372">
        <v>45657</v>
      </c>
      <c r="U1725" s="373"/>
    </row>
    <row r="1726" spans="1:21" ht="20.25" x14ac:dyDescent="0.3">
      <c r="A1726" s="230">
        <v>416</v>
      </c>
      <c r="B1726" s="225" t="s">
        <v>1000</v>
      </c>
      <c r="C1726" s="230">
        <v>36592</v>
      </c>
      <c r="D1726" s="230" t="s">
        <v>1896</v>
      </c>
      <c r="E1726" s="230">
        <v>1957</v>
      </c>
      <c r="F1726" s="230" t="s">
        <v>2122</v>
      </c>
      <c r="G1726" s="371" t="s">
        <v>2094</v>
      </c>
      <c r="H1726" s="230">
        <v>2</v>
      </c>
      <c r="I1726" s="230">
        <v>1</v>
      </c>
      <c r="J1726" s="230" t="s">
        <v>2122</v>
      </c>
      <c r="K1726" s="222">
        <v>456.9</v>
      </c>
      <c r="L1726" s="222">
        <v>416.3</v>
      </c>
      <c r="M1726" s="222">
        <v>353235.21</v>
      </c>
      <c r="N1726" s="222">
        <v>353235.21</v>
      </c>
      <c r="O1726" s="222">
        <v>0</v>
      </c>
      <c r="P1726" s="222">
        <v>0</v>
      </c>
      <c r="Q1726" s="222">
        <v>0</v>
      </c>
      <c r="R1726" s="372">
        <v>45292</v>
      </c>
      <c r="S1726" s="372">
        <v>45657</v>
      </c>
      <c r="U1726" s="373"/>
    </row>
    <row r="1727" spans="1:21" ht="20.25" x14ac:dyDescent="0.3">
      <c r="A1727" s="230">
        <v>417</v>
      </c>
      <c r="B1727" s="225" t="s">
        <v>3142</v>
      </c>
      <c r="C1727" s="230">
        <v>36560</v>
      </c>
      <c r="D1727" s="230" t="s">
        <v>1896</v>
      </c>
      <c r="E1727" s="230">
        <v>1939</v>
      </c>
      <c r="F1727" s="230" t="s">
        <v>2122</v>
      </c>
      <c r="G1727" s="371" t="s">
        <v>2450</v>
      </c>
      <c r="H1727" s="230">
        <v>4</v>
      </c>
      <c r="I1727" s="230">
        <v>7</v>
      </c>
      <c r="J1727" s="230" t="s">
        <v>2122</v>
      </c>
      <c r="K1727" s="222">
        <v>5248.9</v>
      </c>
      <c r="L1727" s="222">
        <v>6365.3</v>
      </c>
      <c r="M1727" s="222">
        <v>8636847.8999999985</v>
      </c>
      <c r="N1727" s="222">
        <v>8636847.8999999985</v>
      </c>
      <c r="O1727" s="222">
        <v>0</v>
      </c>
      <c r="P1727" s="222">
        <v>0</v>
      </c>
      <c r="Q1727" s="222">
        <v>0</v>
      </c>
      <c r="R1727" s="372">
        <v>45292</v>
      </c>
      <c r="S1727" s="372">
        <v>45657</v>
      </c>
      <c r="U1727" s="373"/>
    </row>
    <row r="1728" spans="1:21" ht="20.25" x14ac:dyDescent="0.3">
      <c r="A1728" s="230">
        <v>418</v>
      </c>
      <c r="B1728" s="225" t="s">
        <v>2607</v>
      </c>
      <c r="C1728" s="230">
        <v>33103</v>
      </c>
      <c r="D1728" s="230" t="s">
        <v>1896</v>
      </c>
      <c r="E1728" s="230">
        <v>1989</v>
      </c>
      <c r="F1728" s="230" t="s">
        <v>2122</v>
      </c>
      <c r="G1728" s="371" t="s">
        <v>2089</v>
      </c>
      <c r="H1728" s="230">
        <v>5</v>
      </c>
      <c r="I1728" s="230">
        <v>2</v>
      </c>
      <c r="J1728" s="230" t="s">
        <v>2122</v>
      </c>
      <c r="K1728" s="222">
        <v>6194</v>
      </c>
      <c r="L1728" s="222">
        <v>4301</v>
      </c>
      <c r="M1728" s="222">
        <v>8112467.5000000009</v>
      </c>
      <c r="N1728" s="222">
        <v>8112467.5000000009</v>
      </c>
      <c r="O1728" s="222">
        <v>0</v>
      </c>
      <c r="P1728" s="222">
        <v>0</v>
      </c>
      <c r="Q1728" s="222">
        <v>0</v>
      </c>
      <c r="R1728" s="372">
        <v>45292</v>
      </c>
      <c r="S1728" s="372">
        <v>45657</v>
      </c>
      <c r="U1728" s="373"/>
    </row>
    <row r="1729" spans="1:21" ht="20.25" x14ac:dyDescent="0.3">
      <c r="A1729" s="230">
        <v>419</v>
      </c>
      <c r="B1729" s="225" t="s">
        <v>1001</v>
      </c>
      <c r="C1729" s="230">
        <v>36789</v>
      </c>
      <c r="D1729" s="230" t="s">
        <v>1896</v>
      </c>
      <c r="E1729" s="230">
        <v>1986</v>
      </c>
      <c r="F1729" s="230" t="s">
        <v>2122</v>
      </c>
      <c r="G1729" s="371" t="s">
        <v>2088</v>
      </c>
      <c r="H1729" s="230">
        <v>9</v>
      </c>
      <c r="I1729" s="230">
        <v>2</v>
      </c>
      <c r="J1729" s="230" t="s">
        <v>2122</v>
      </c>
      <c r="K1729" s="222">
        <v>4058.8</v>
      </c>
      <c r="L1729" s="222">
        <v>2444.3000000000002</v>
      </c>
      <c r="M1729" s="222">
        <v>6256672.5199999996</v>
      </c>
      <c r="N1729" s="222">
        <v>6256672.5199999996</v>
      </c>
      <c r="O1729" s="222">
        <v>0</v>
      </c>
      <c r="P1729" s="222">
        <v>0</v>
      </c>
      <c r="Q1729" s="222">
        <v>0</v>
      </c>
      <c r="R1729" s="372">
        <v>45292</v>
      </c>
      <c r="S1729" s="372">
        <v>45657</v>
      </c>
      <c r="U1729" s="373"/>
    </row>
    <row r="1730" spans="1:21" ht="20.25" x14ac:dyDescent="0.3">
      <c r="A1730" s="230">
        <v>420</v>
      </c>
      <c r="B1730" s="225" t="s">
        <v>1002</v>
      </c>
      <c r="C1730" s="230">
        <v>36790</v>
      </c>
      <c r="D1730" s="230" t="s">
        <v>1896</v>
      </c>
      <c r="E1730" s="230">
        <v>1973</v>
      </c>
      <c r="F1730" s="230" t="s">
        <v>2122</v>
      </c>
      <c r="G1730" s="371" t="s">
        <v>2088</v>
      </c>
      <c r="H1730" s="230">
        <v>5</v>
      </c>
      <c r="I1730" s="230">
        <v>6</v>
      </c>
      <c r="J1730" s="230" t="s">
        <v>2122</v>
      </c>
      <c r="K1730" s="222">
        <v>6768.8</v>
      </c>
      <c r="L1730" s="222">
        <v>4093.7</v>
      </c>
      <c r="M1730" s="222">
        <v>302600.08999999997</v>
      </c>
      <c r="N1730" s="222">
        <v>302600.08999999997</v>
      </c>
      <c r="O1730" s="222">
        <v>0</v>
      </c>
      <c r="P1730" s="222">
        <v>0</v>
      </c>
      <c r="Q1730" s="222">
        <v>0</v>
      </c>
      <c r="R1730" s="372">
        <v>45292</v>
      </c>
      <c r="S1730" s="372">
        <v>45657</v>
      </c>
      <c r="U1730" s="373"/>
    </row>
    <row r="1731" spans="1:21" ht="19.5" customHeight="1" x14ac:dyDescent="0.3">
      <c r="A1731" s="230">
        <v>421</v>
      </c>
      <c r="B1731" s="225" t="s">
        <v>1003</v>
      </c>
      <c r="C1731" s="230">
        <v>36791</v>
      </c>
      <c r="D1731" s="230" t="s">
        <v>1896</v>
      </c>
      <c r="E1731" s="230">
        <v>1956</v>
      </c>
      <c r="F1731" s="230" t="s">
        <v>2122</v>
      </c>
      <c r="G1731" s="371" t="s">
        <v>2121</v>
      </c>
      <c r="H1731" s="230">
        <v>2</v>
      </c>
      <c r="I1731" s="230">
        <v>1</v>
      </c>
      <c r="J1731" s="230" t="s">
        <v>2122</v>
      </c>
      <c r="K1731" s="222">
        <v>508.8</v>
      </c>
      <c r="L1731" s="222">
        <v>508.8</v>
      </c>
      <c r="M1731" s="222">
        <v>20763.82</v>
      </c>
      <c r="N1731" s="222">
        <v>20763.82</v>
      </c>
      <c r="O1731" s="222">
        <v>0</v>
      </c>
      <c r="P1731" s="222">
        <v>0</v>
      </c>
      <c r="Q1731" s="222">
        <v>0</v>
      </c>
      <c r="R1731" s="372">
        <v>45292</v>
      </c>
      <c r="S1731" s="372">
        <v>45657</v>
      </c>
      <c r="U1731" s="373"/>
    </row>
    <row r="1732" spans="1:21" ht="20.25" x14ac:dyDescent="0.3">
      <c r="A1732" s="230">
        <v>422</v>
      </c>
      <c r="B1732" s="225" t="s">
        <v>1004</v>
      </c>
      <c r="C1732" s="230">
        <v>36792</v>
      </c>
      <c r="D1732" s="230" t="s">
        <v>1896</v>
      </c>
      <c r="E1732" s="230">
        <v>1959</v>
      </c>
      <c r="F1732" s="230" t="s">
        <v>2122</v>
      </c>
      <c r="G1732" s="371" t="s">
        <v>2094</v>
      </c>
      <c r="H1732" s="230">
        <v>2</v>
      </c>
      <c r="I1732" s="230">
        <v>1</v>
      </c>
      <c r="J1732" s="230" t="s">
        <v>2122</v>
      </c>
      <c r="K1732" s="222">
        <v>419.7</v>
      </c>
      <c r="L1732" s="222">
        <v>378.6</v>
      </c>
      <c r="M1732" s="222">
        <v>770488.4</v>
      </c>
      <c r="N1732" s="222">
        <v>770488.4</v>
      </c>
      <c r="O1732" s="222">
        <v>0</v>
      </c>
      <c r="P1732" s="222">
        <v>0</v>
      </c>
      <c r="Q1732" s="222">
        <v>0</v>
      </c>
      <c r="R1732" s="372">
        <v>45292</v>
      </c>
      <c r="S1732" s="372">
        <v>45657</v>
      </c>
      <c r="U1732" s="373"/>
    </row>
    <row r="1733" spans="1:21" ht="20.25" x14ac:dyDescent="0.3">
      <c r="A1733" s="230">
        <v>423</v>
      </c>
      <c r="B1733" s="225" t="s">
        <v>38</v>
      </c>
      <c r="C1733" s="230">
        <v>36915</v>
      </c>
      <c r="D1733" s="230" t="s">
        <v>1896</v>
      </c>
      <c r="E1733" s="230">
        <v>1961</v>
      </c>
      <c r="F1733" s="230" t="s">
        <v>2122</v>
      </c>
      <c r="G1733" s="371" t="s">
        <v>2089</v>
      </c>
      <c r="H1733" s="230">
        <v>5</v>
      </c>
      <c r="I1733" s="230">
        <v>3</v>
      </c>
      <c r="J1733" s="230" t="s">
        <v>2122</v>
      </c>
      <c r="K1733" s="222">
        <v>3327.4</v>
      </c>
      <c r="L1733" s="222">
        <v>2434.4</v>
      </c>
      <c r="M1733" s="222">
        <v>1356539.5399999998</v>
      </c>
      <c r="N1733" s="222">
        <v>1356539.5399999998</v>
      </c>
      <c r="O1733" s="222">
        <v>0</v>
      </c>
      <c r="P1733" s="222">
        <v>0</v>
      </c>
      <c r="Q1733" s="222">
        <v>0</v>
      </c>
      <c r="R1733" s="372">
        <v>45292</v>
      </c>
      <c r="S1733" s="372">
        <v>45657</v>
      </c>
      <c r="U1733" s="373"/>
    </row>
    <row r="1734" spans="1:21" ht="20.25" x14ac:dyDescent="0.3">
      <c r="A1734" s="230">
        <v>424</v>
      </c>
      <c r="B1734" s="225" t="s">
        <v>1005</v>
      </c>
      <c r="C1734" s="230">
        <v>36925</v>
      </c>
      <c r="D1734" s="230" t="s">
        <v>1896</v>
      </c>
      <c r="E1734" s="230">
        <v>1950</v>
      </c>
      <c r="F1734" s="230" t="s">
        <v>2122</v>
      </c>
      <c r="G1734" s="371" t="s">
        <v>2089</v>
      </c>
      <c r="H1734" s="230">
        <v>2</v>
      </c>
      <c r="I1734" s="230">
        <v>1</v>
      </c>
      <c r="J1734" s="230" t="s">
        <v>2122</v>
      </c>
      <c r="K1734" s="222">
        <v>581.20000000000005</v>
      </c>
      <c r="L1734" s="222">
        <v>533.70000000000005</v>
      </c>
      <c r="M1734" s="222">
        <v>1268267.93</v>
      </c>
      <c r="N1734" s="222">
        <v>1268267.93</v>
      </c>
      <c r="O1734" s="222">
        <v>0</v>
      </c>
      <c r="P1734" s="222">
        <v>0</v>
      </c>
      <c r="Q1734" s="222">
        <v>0</v>
      </c>
      <c r="R1734" s="372">
        <v>45292</v>
      </c>
      <c r="S1734" s="372">
        <v>45657</v>
      </c>
      <c r="U1734" s="373"/>
    </row>
    <row r="1735" spans="1:21" ht="20.25" x14ac:dyDescent="0.3">
      <c r="A1735" s="230">
        <v>425</v>
      </c>
      <c r="B1735" s="225" t="s">
        <v>1007</v>
      </c>
      <c r="C1735" s="230">
        <v>36919</v>
      </c>
      <c r="D1735" s="230" t="s">
        <v>1896</v>
      </c>
      <c r="E1735" s="230">
        <v>1953</v>
      </c>
      <c r="F1735" s="230" t="s">
        <v>2122</v>
      </c>
      <c r="G1735" s="371" t="s">
        <v>2089</v>
      </c>
      <c r="H1735" s="230">
        <v>3</v>
      </c>
      <c r="I1735" s="230">
        <v>3</v>
      </c>
      <c r="J1735" s="230" t="s">
        <v>2122</v>
      </c>
      <c r="K1735" s="222">
        <v>2507.5</v>
      </c>
      <c r="L1735" s="222">
        <v>2325.6999999999998</v>
      </c>
      <c r="M1735" s="222">
        <v>2855562.87</v>
      </c>
      <c r="N1735" s="222">
        <v>2855562.87</v>
      </c>
      <c r="O1735" s="222">
        <v>0</v>
      </c>
      <c r="P1735" s="222">
        <v>0</v>
      </c>
      <c r="Q1735" s="222">
        <v>0</v>
      </c>
      <c r="R1735" s="372">
        <v>45292</v>
      </c>
      <c r="S1735" s="372">
        <v>45657</v>
      </c>
      <c r="U1735" s="373"/>
    </row>
    <row r="1736" spans="1:21" ht="20.25" x14ac:dyDescent="0.3">
      <c r="A1736" s="230">
        <v>426</v>
      </c>
      <c r="B1736" s="225" t="s">
        <v>1008</v>
      </c>
      <c r="C1736" s="230">
        <v>36920</v>
      </c>
      <c r="D1736" s="230" t="s">
        <v>1896</v>
      </c>
      <c r="E1736" s="230">
        <v>1954</v>
      </c>
      <c r="F1736" s="230" t="s">
        <v>2122</v>
      </c>
      <c r="G1736" s="371" t="s">
        <v>2089</v>
      </c>
      <c r="H1736" s="230">
        <v>2</v>
      </c>
      <c r="I1736" s="230">
        <v>1</v>
      </c>
      <c r="J1736" s="230" t="s">
        <v>2122</v>
      </c>
      <c r="K1736" s="222">
        <v>554.1</v>
      </c>
      <c r="L1736" s="222">
        <v>509.9</v>
      </c>
      <c r="M1736" s="222">
        <v>1491541.9</v>
      </c>
      <c r="N1736" s="222">
        <v>1491541.9</v>
      </c>
      <c r="O1736" s="222">
        <v>0</v>
      </c>
      <c r="P1736" s="222">
        <v>0</v>
      </c>
      <c r="Q1736" s="222">
        <v>0</v>
      </c>
      <c r="R1736" s="372">
        <v>45292</v>
      </c>
      <c r="S1736" s="372">
        <v>45657</v>
      </c>
      <c r="U1736" s="373"/>
    </row>
    <row r="1737" spans="1:21" ht="20.25" x14ac:dyDescent="0.3">
      <c r="A1737" s="230">
        <v>427</v>
      </c>
      <c r="B1737" s="225" t="s">
        <v>882</v>
      </c>
      <c r="C1737" s="230">
        <v>54837</v>
      </c>
      <c r="D1737" s="230" t="s">
        <v>1896</v>
      </c>
      <c r="E1737" s="230">
        <v>1955</v>
      </c>
      <c r="F1737" s="230" t="s">
        <v>2122</v>
      </c>
      <c r="G1737" s="371" t="s">
        <v>2096</v>
      </c>
      <c r="H1737" s="230">
        <v>2</v>
      </c>
      <c r="I1737" s="230">
        <v>1</v>
      </c>
      <c r="J1737" s="230" t="s">
        <v>2122</v>
      </c>
      <c r="K1737" s="222">
        <v>445.9</v>
      </c>
      <c r="L1737" s="222">
        <v>414.4</v>
      </c>
      <c r="M1737" s="222">
        <v>966658.66000000015</v>
      </c>
      <c r="N1737" s="222">
        <v>966658.66000000015</v>
      </c>
      <c r="O1737" s="222">
        <v>0</v>
      </c>
      <c r="P1737" s="222">
        <v>0</v>
      </c>
      <c r="Q1737" s="222">
        <v>0</v>
      </c>
      <c r="R1737" s="372">
        <v>45292</v>
      </c>
      <c r="S1737" s="372">
        <v>45657</v>
      </c>
      <c r="U1737" s="373"/>
    </row>
    <row r="1738" spans="1:21" ht="20.25" x14ac:dyDescent="0.3">
      <c r="A1738" s="230">
        <v>428</v>
      </c>
      <c r="B1738" s="225" t="s">
        <v>886</v>
      </c>
      <c r="C1738" s="230">
        <v>46408</v>
      </c>
      <c r="D1738" s="230" t="s">
        <v>1896</v>
      </c>
      <c r="E1738" s="230">
        <v>1958</v>
      </c>
      <c r="F1738" s="230" t="s">
        <v>2122</v>
      </c>
      <c r="G1738" s="371" t="s">
        <v>2099</v>
      </c>
      <c r="H1738" s="230">
        <v>2</v>
      </c>
      <c r="I1738" s="230">
        <v>1</v>
      </c>
      <c r="J1738" s="230" t="s">
        <v>2122</v>
      </c>
      <c r="K1738" s="222">
        <v>361.9</v>
      </c>
      <c r="L1738" s="222">
        <v>361.9</v>
      </c>
      <c r="M1738" s="222">
        <v>417132.01</v>
      </c>
      <c r="N1738" s="222">
        <v>417132.01</v>
      </c>
      <c r="O1738" s="222">
        <v>0</v>
      </c>
      <c r="P1738" s="222">
        <v>0</v>
      </c>
      <c r="Q1738" s="222">
        <v>0</v>
      </c>
      <c r="R1738" s="372">
        <v>45292</v>
      </c>
      <c r="S1738" s="372">
        <v>45657</v>
      </c>
      <c r="U1738" s="373"/>
    </row>
    <row r="1739" spans="1:21" ht="20.25" x14ac:dyDescent="0.3">
      <c r="A1739" s="230">
        <v>429</v>
      </c>
      <c r="B1739" s="225" t="s">
        <v>887</v>
      </c>
      <c r="C1739" s="230">
        <v>55315</v>
      </c>
      <c r="D1739" s="230" t="s">
        <v>1896</v>
      </c>
      <c r="E1739" s="230">
        <v>1955</v>
      </c>
      <c r="F1739" s="230" t="s">
        <v>2122</v>
      </c>
      <c r="G1739" s="371" t="s">
        <v>2096</v>
      </c>
      <c r="H1739" s="230">
        <v>2</v>
      </c>
      <c r="I1739" s="230">
        <v>1</v>
      </c>
      <c r="J1739" s="230" t="s">
        <v>2122</v>
      </c>
      <c r="K1739" s="222">
        <v>406.5</v>
      </c>
      <c r="L1739" s="222">
        <v>406.5</v>
      </c>
      <c r="M1739" s="222">
        <v>406670.08000000002</v>
      </c>
      <c r="N1739" s="222">
        <v>406670.08000000002</v>
      </c>
      <c r="O1739" s="222">
        <v>0</v>
      </c>
      <c r="P1739" s="222">
        <v>0</v>
      </c>
      <c r="Q1739" s="222">
        <v>0</v>
      </c>
      <c r="R1739" s="372">
        <v>45292</v>
      </c>
      <c r="S1739" s="372">
        <v>45657</v>
      </c>
      <c r="U1739" s="373"/>
    </row>
    <row r="1740" spans="1:21" ht="20.25" x14ac:dyDescent="0.3">
      <c r="A1740" s="230">
        <v>430</v>
      </c>
      <c r="B1740" s="225" t="s">
        <v>891</v>
      </c>
      <c r="C1740" s="230">
        <v>46457</v>
      </c>
      <c r="D1740" s="230" t="s">
        <v>1896</v>
      </c>
      <c r="E1740" s="230">
        <v>1962</v>
      </c>
      <c r="F1740" s="230" t="s">
        <v>2122</v>
      </c>
      <c r="G1740" s="371" t="s">
        <v>2099</v>
      </c>
      <c r="H1740" s="230">
        <v>2</v>
      </c>
      <c r="I1740" s="230">
        <v>2</v>
      </c>
      <c r="J1740" s="230" t="s">
        <v>2122</v>
      </c>
      <c r="K1740" s="222">
        <v>630.79999999999995</v>
      </c>
      <c r="L1740" s="222">
        <v>630.79999999999995</v>
      </c>
      <c r="M1740" s="222">
        <v>1657929</v>
      </c>
      <c r="N1740" s="222">
        <v>1657929</v>
      </c>
      <c r="O1740" s="222">
        <v>0</v>
      </c>
      <c r="P1740" s="222">
        <v>0</v>
      </c>
      <c r="Q1740" s="222">
        <v>0</v>
      </c>
      <c r="R1740" s="372">
        <v>45292</v>
      </c>
      <c r="S1740" s="372">
        <v>45657</v>
      </c>
      <c r="U1740" s="373"/>
    </row>
    <row r="1741" spans="1:21" ht="20.25" x14ac:dyDescent="0.3">
      <c r="A1741" s="230">
        <v>431</v>
      </c>
      <c r="B1741" s="225" t="s">
        <v>892</v>
      </c>
      <c r="C1741" s="230">
        <v>46454</v>
      </c>
      <c r="D1741" s="230" t="s">
        <v>1896</v>
      </c>
      <c r="E1741" s="230">
        <v>1962</v>
      </c>
      <c r="F1741" s="230" t="s">
        <v>2122</v>
      </c>
      <c r="G1741" s="371" t="s">
        <v>2099</v>
      </c>
      <c r="H1741" s="230">
        <v>2</v>
      </c>
      <c r="I1741" s="230">
        <v>2</v>
      </c>
      <c r="J1741" s="230" t="s">
        <v>2122</v>
      </c>
      <c r="K1741" s="222">
        <v>500.7</v>
      </c>
      <c r="L1741" s="222">
        <v>498.7</v>
      </c>
      <c r="M1741" s="222">
        <v>338949.75999999995</v>
      </c>
      <c r="N1741" s="222">
        <v>338949.75999999995</v>
      </c>
      <c r="O1741" s="222">
        <v>0</v>
      </c>
      <c r="P1741" s="222">
        <v>0</v>
      </c>
      <c r="Q1741" s="222">
        <v>0</v>
      </c>
      <c r="R1741" s="372">
        <v>45292</v>
      </c>
      <c r="S1741" s="372">
        <v>45657</v>
      </c>
      <c r="U1741" s="373"/>
    </row>
    <row r="1742" spans="1:21" ht="20.25" x14ac:dyDescent="0.3">
      <c r="A1742" s="230">
        <v>432</v>
      </c>
      <c r="B1742" s="225" t="s">
        <v>893</v>
      </c>
      <c r="C1742" s="230">
        <v>46455</v>
      </c>
      <c r="D1742" s="230" t="s">
        <v>1896</v>
      </c>
      <c r="E1742" s="230">
        <v>1961</v>
      </c>
      <c r="F1742" s="230" t="s">
        <v>2122</v>
      </c>
      <c r="G1742" s="371" t="s">
        <v>2099</v>
      </c>
      <c r="H1742" s="230">
        <v>2</v>
      </c>
      <c r="I1742" s="230">
        <v>2</v>
      </c>
      <c r="J1742" s="230" t="s">
        <v>2122</v>
      </c>
      <c r="K1742" s="222">
        <v>490.1</v>
      </c>
      <c r="L1742" s="222">
        <v>490.1</v>
      </c>
      <c r="M1742" s="222">
        <v>1290507.6299999999</v>
      </c>
      <c r="N1742" s="222">
        <v>1290507.6299999999</v>
      </c>
      <c r="O1742" s="222">
        <v>0</v>
      </c>
      <c r="P1742" s="222">
        <v>0</v>
      </c>
      <c r="Q1742" s="222">
        <v>0</v>
      </c>
      <c r="R1742" s="372">
        <v>45292</v>
      </c>
      <c r="S1742" s="372">
        <v>45657</v>
      </c>
      <c r="U1742" s="373"/>
    </row>
    <row r="1743" spans="1:21" ht="20.25" x14ac:dyDescent="0.3">
      <c r="A1743" s="230">
        <v>433</v>
      </c>
      <c r="B1743" s="225" t="s">
        <v>896</v>
      </c>
      <c r="C1743" s="230">
        <v>54860</v>
      </c>
      <c r="D1743" s="230" t="s">
        <v>1896</v>
      </c>
      <c r="E1743" s="230">
        <v>1962</v>
      </c>
      <c r="F1743" s="230" t="s">
        <v>2122</v>
      </c>
      <c r="G1743" s="371" t="s">
        <v>2099</v>
      </c>
      <c r="H1743" s="230">
        <v>4</v>
      </c>
      <c r="I1743" s="230">
        <v>2</v>
      </c>
      <c r="J1743" s="230" t="s">
        <v>2122</v>
      </c>
      <c r="K1743" s="222">
        <v>1455.9</v>
      </c>
      <c r="L1743" s="222">
        <v>1313.3</v>
      </c>
      <c r="M1743" s="222">
        <v>2370904.0499999998</v>
      </c>
      <c r="N1743" s="222">
        <v>2370904.0499999998</v>
      </c>
      <c r="O1743" s="222">
        <v>0</v>
      </c>
      <c r="P1743" s="222">
        <v>0</v>
      </c>
      <c r="Q1743" s="222">
        <v>0</v>
      </c>
      <c r="R1743" s="372">
        <v>45292</v>
      </c>
      <c r="S1743" s="372">
        <v>45657</v>
      </c>
      <c r="U1743" s="373"/>
    </row>
    <row r="1744" spans="1:21" ht="20.25" x14ac:dyDescent="0.3">
      <c r="A1744" s="230">
        <v>434</v>
      </c>
      <c r="B1744" s="225" t="s">
        <v>912</v>
      </c>
      <c r="C1744" s="230">
        <v>54925</v>
      </c>
      <c r="D1744" s="230" t="s">
        <v>1896</v>
      </c>
      <c r="E1744" s="230">
        <v>1960</v>
      </c>
      <c r="F1744" s="230" t="s">
        <v>2122</v>
      </c>
      <c r="G1744" s="371" t="s">
        <v>2099</v>
      </c>
      <c r="H1744" s="230">
        <v>2</v>
      </c>
      <c r="I1744" s="230">
        <v>4</v>
      </c>
      <c r="J1744" s="230" t="s">
        <v>2122</v>
      </c>
      <c r="K1744" s="222">
        <v>644.29999999999995</v>
      </c>
      <c r="L1744" s="222">
        <v>640</v>
      </c>
      <c r="M1744" s="222">
        <v>1942324.97</v>
      </c>
      <c r="N1744" s="222">
        <v>1942324.97</v>
      </c>
      <c r="O1744" s="222">
        <v>0</v>
      </c>
      <c r="P1744" s="222">
        <v>0</v>
      </c>
      <c r="Q1744" s="222">
        <v>0</v>
      </c>
      <c r="R1744" s="372">
        <v>45292</v>
      </c>
      <c r="S1744" s="372">
        <v>45657</v>
      </c>
      <c r="U1744" s="373"/>
    </row>
    <row r="1745" spans="1:21" ht="20.25" x14ac:dyDescent="0.3">
      <c r="A1745" s="230">
        <v>435</v>
      </c>
      <c r="B1745" s="225" t="s">
        <v>2698</v>
      </c>
      <c r="C1745" s="230">
        <v>55595</v>
      </c>
      <c r="D1745" s="230" t="s">
        <v>1896</v>
      </c>
      <c r="E1745" s="230">
        <v>1952</v>
      </c>
      <c r="F1745" s="230" t="s">
        <v>2122</v>
      </c>
      <c r="G1745" s="371" t="s">
        <v>2121</v>
      </c>
      <c r="H1745" s="230">
        <v>2</v>
      </c>
      <c r="I1745" s="230">
        <v>2</v>
      </c>
      <c r="J1745" s="230" t="s">
        <v>2122</v>
      </c>
      <c r="K1745" s="222">
        <v>521.5</v>
      </c>
      <c r="L1745" s="222">
        <v>437.5</v>
      </c>
      <c r="M1745" s="222">
        <v>507970.51</v>
      </c>
      <c r="N1745" s="222">
        <v>507970.51</v>
      </c>
      <c r="O1745" s="222">
        <v>0</v>
      </c>
      <c r="P1745" s="222">
        <v>0</v>
      </c>
      <c r="Q1745" s="222">
        <v>0</v>
      </c>
      <c r="R1745" s="372">
        <v>45292</v>
      </c>
      <c r="S1745" s="372">
        <v>45657</v>
      </c>
      <c r="U1745" s="373"/>
    </row>
    <row r="1746" spans="1:21" ht="20.25" x14ac:dyDescent="0.3">
      <c r="A1746" s="230">
        <v>436</v>
      </c>
      <c r="B1746" s="225" t="s">
        <v>960</v>
      </c>
      <c r="C1746" s="230">
        <v>54944</v>
      </c>
      <c r="D1746" s="230" t="s">
        <v>1896</v>
      </c>
      <c r="E1746" s="230">
        <v>1961</v>
      </c>
      <c r="F1746" s="230" t="s">
        <v>2122</v>
      </c>
      <c r="G1746" s="371" t="s">
        <v>2096</v>
      </c>
      <c r="H1746" s="230">
        <v>2</v>
      </c>
      <c r="I1746" s="230">
        <v>1</v>
      </c>
      <c r="J1746" s="230" t="s">
        <v>2122</v>
      </c>
      <c r="K1746" s="222">
        <v>828</v>
      </c>
      <c r="L1746" s="222">
        <v>413.5</v>
      </c>
      <c r="M1746" s="222">
        <v>490104.7</v>
      </c>
      <c r="N1746" s="222">
        <v>490104.7</v>
      </c>
      <c r="O1746" s="222">
        <v>0</v>
      </c>
      <c r="P1746" s="222">
        <v>0</v>
      </c>
      <c r="Q1746" s="222">
        <v>0</v>
      </c>
      <c r="R1746" s="372">
        <v>45292</v>
      </c>
      <c r="S1746" s="372">
        <v>45657</v>
      </c>
      <c r="U1746" s="373"/>
    </row>
    <row r="1747" spans="1:21" ht="20.25" x14ac:dyDescent="0.3">
      <c r="A1747" s="230">
        <v>437</v>
      </c>
      <c r="B1747" s="225" t="s">
        <v>1010</v>
      </c>
      <c r="C1747" s="230">
        <v>46621</v>
      </c>
      <c r="D1747" s="230" t="s">
        <v>1896</v>
      </c>
      <c r="E1747" s="230">
        <v>1958</v>
      </c>
      <c r="F1747" s="230" t="s">
        <v>2122</v>
      </c>
      <c r="G1747" s="371" t="s">
        <v>2099</v>
      </c>
      <c r="H1747" s="230">
        <v>2</v>
      </c>
      <c r="I1747" s="230">
        <v>1</v>
      </c>
      <c r="J1747" s="230" t="s">
        <v>2122</v>
      </c>
      <c r="K1747" s="222">
        <v>419</v>
      </c>
      <c r="L1747" s="222">
        <v>270</v>
      </c>
      <c r="M1747" s="222">
        <v>671808.60999999987</v>
      </c>
      <c r="N1747" s="222">
        <v>671808.60999999987</v>
      </c>
      <c r="O1747" s="222">
        <v>0</v>
      </c>
      <c r="P1747" s="222">
        <v>0</v>
      </c>
      <c r="Q1747" s="222">
        <v>0</v>
      </c>
      <c r="R1747" s="372">
        <v>45292</v>
      </c>
      <c r="S1747" s="372">
        <v>45657</v>
      </c>
      <c r="U1747" s="373"/>
    </row>
    <row r="1748" spans="1:21" ht="20.25" x14ac:dyDescent="0.3">
      <c r="A1748" s="230">
        <v>438</v>
      </c>
      <c r="B1748" s="225" t="s">
        <v>1011</v>
      </c>
      <c r="C1748" s="230">
        <v>46622</v>
      </c>
      <c r="D1748" s="230" t="s">
        <v>1896</v>
      </c>
      <c r="E1748" s="230">
        <v>1958</v>
      </c>
      <c r="F1748" s="230" t="s">
        <v>2122</v>
      </c>
      <c r="G1748" s="371" t="s">
        <v>2099</v>
      </c>
      <c r="H1748" s="230">
        <v>2</v>
      </c>
      <c r="I1748" s="230">
        <v>1</v>
      </c>
      <c r="J1748" s="230" t="s">
        <v>2122</v>
      </c>
      <c r="K1748" s="222">
        <v>326</v>
      </c>
      <c r="L1748" s="222">
        <v>251</v>
      </c>
      <c r="M1748" s="222">
        <v>631553.28999999992</v>
      </c>
      <c r="N1748" s="222">
        <v>631553.28999999992</v>
      </c>
      <c r="O1748" s="222">
        <v>0</v>
      </c>
      <c r="P1748" s="222">
        <v>0</v>
      </c>
      <c r="Q1748" s="222">
        <v>0</v>
      </c>
      <c r="R1748" s="372">
        <v>45292</v>
      </c>
      <c r="S1748" s="372">
        <v>45657</v>
      </c>
      <c r="U1748" s="373"/>
    </row>
    <row r="1749" spans="1:21" ht="20.25" x14ac:dyDescent="0.3">
      <c r="A1749" s="230">
        <v>439</v>
      </c>
      <c r="B1749" s="225" t="s">
        <v>1012</v>
      </c>
      <c r="C1749" s="230">
        <v>55464</v>
      </c>
      <c r="D1749" s="230" t="s">
        <v>1896</v>
      </c>
      <c r="E1749" s="230">
        <v>1957</v>
      </c>
      <c r="F1749" s="230" t="s">
        <v>2122</v>
      </c>
      <c r="G1749" s="371" t="s">
        <v>2450</v>
      </c>
      <c r="H1749" s="230">
        <v>2</v>
      </c>
      <c r="I1749" s="230">
        <v>1</v>
      </c>
      <c r="J1749" s="230" t="s">
        <v>2122</v>
      </c>
      <c r="K1749" s="222">
        <v>410.8</v>
      </c>
      <c r="L1749" s="222">
        <v>270</v>
      </c>
      <c r="M1749" s="222">
        <v>394338.51999999996</v>
      </c>
      <c r="N1749" s="222">
        <v>394338.51999999996</v>
      </c>
      <c r="O1749" s="222">
        <v>0</v>
      </c>
      <c r="P1749" s="222">
        <v>0</v>
      </c>
      <c r="Q1749" s="222">
        <v>0</v>
      </c>
      <c r="R1749" s="372">
        <v>45292</v>
      </c>
      <c r="S1749" s="372">
        <v>45657</v>
      </c>
      <c r="U1749" s="373"/>
    </row>
    <row r="1750" spans="1:21" ht="20.25" x14ac:dyDescent="0.3">
      <c r="A1750" s="230">
        <v>440</v>
      </c>
      <c r="B1750" s="225" t="s">
        <v>1014</v>
      </c>
      <c r="C1750" s="230">
        <v>37105</v>
      </c>
      <c r="D1750" s="230" t="s">
        <v>1896</v>
      </c>
      <c r="E1750" s="230">
        <v>1947</v>
      </c>
      <c r="F1750" s="230" t="s">
        <v>2122</v>
      </c>
      <c r="G1750" s="371" t="s">
        <v>2090</v>
      </c>
      <c r="H1750" s="230">
        <v>2</v>
      </c>
      <c r="I1750" s="230">
        <v>1</v>
      </c>
      <c r="J1750" s="230" t="s">
        <v>2122</v>
      </c>
      <c r="K1750" s="222">
        <v>467.5</v>
      </c>
      <c r="L1750" s="222">
        <v>280.5</v>
      </c>
      <c r="M1750" s="222">
        <v>27779</v>
      </c>
      <c r="N1750" s="222">
        <v>27779</v>
      </c>
      <c r="O1750" s="222">
        <v>0</v>
      </c>
      <c r="P1750" s="222">
        <v>0</v>
      </c>
      <c r="Q1750" s="222">
        <v>0</v>
      </c>
      <c r="R1750" s="372">
        <v>45292</v>
      </c>
      <c r="S1750" s="372">
        <v>45657</v>
      </c>
      <c r="U1750" s="373"/>
    </row>
    <row r="1751" spans="1:21" ht="20.25" x14ac:dyDescent="0.3">
      <c r="A1751" s="230">
        <v>441</v>
      </c>
      <c r="B1751" s="225" t="s">
        <v>1015</v>
      </c>
      <c r="C1751" s="230">
        <v>37106</v>
      </c>
      <c r="D1751" s="230" t="s">
        <v>1896</v>
      </c>
      <c r="E1751" s="230">
        <v>1947</v>
      </c>
      <c r="F1751" s="230" t="s">
        <v>2122</v>
      </c>
      <c r="G1751" s="371" t="s">
        <v>2090</v>
      </c>
      <c r="H1751" s="230">
        <v>2</v>
      </c>
      <c r="I1751" s="230">
        <v>1</v>
      </c>
      <c r="J1751" s="230" t="s">
        <v>2122</v>
      </c>
      <c r="K1751" s="222">
        <v>467.5</v>
      </c>
      <c r="L1751" s="222">
        <v>249.4</v>
      </c>
      <c r="M1751" s="222">
        <v>454475.88</v>
      </c>
      <c r="N1751" s="222">
        <v>454475.88</v>
      </c>
      <c r="O1751" s="222">
        <v>0</v>
      </c>
      <c r="P1751" s="222">
        <v>0</v>
      </c>
      <c r="Q1751" s="222">
        <v>0</v>
      </c>
      <c r="R1751" s="372">
        <v>45292</v>
      </c>
      <c r="S1751" s="372">
        <v>45657</v>
      </c>
      <c r="U1751" s="373"/>
    </row>
    <row r="1752" spans="1:21" ht="20.25" x14ac:dyDescent="0.3">
      <c r="A1752" s="230">
        <v>442</v>
      </c>
      <c r="B1752" s="225" t="s">
        <v>1016</v>
      </c>
      <c r="C1752" s="230">
        <v>33089</v>
      </c>
      <c r="D1752" s="230" t="s">
        <v>1896</v>
      </c>
      <c r="E1752" s="230">
        <v>1975</v>
      </c>
      <c r="F1752" s="230" t="s">
        <v>2122</v>
      </c>
      <c r="G1752" s="371" t="s">
        <v>2088</v>
      </c>
      <c r="H1752" s="230">
        <v>5</v>
      </c>
      <c r="I1752" s="230">
        <v>4</v>
      </c>
      <c r="J1752" s="230" t="s">
        <v>2122</v>
      </c>
      <c r="K1752" s="222">
        <v>5302.4</v>
      </c>
      <c r="L1752" s="222">
        <v>3316</v>
      </c>
      <c r="M1752" s="222">
        <v>119234.28</v>
      </c>
      <c r="N1752" s="222">
        <v>119234.28</v>
      </c>
      <c r="O1752" s="222">
        <v>0</v>
      </c>
      <c r="P1752" s="222">
        <v>0</v>
      </c>
      <c r="Q1752" s="222">
        <v>0</v>
      </c>
      <c r="R1752" s="372">
        <v>45292</v>
      </c>
      <c r="S1752" s="372">
        <v>45657</v>
      </c>
      <c r="U1752" s="373"/>
    </row>
    <row r="1753" spans="1:21" ht="20.25" x14ac:dyDescent="0.3">
      <c r="A1753" s="230">
        <v>443</v>
      </c>
      <c r="B1753" s="225" t="s">
        <v>1017</v>
      </c>
      <c r="C1753" s="230">
        <v>33018</v>
      </c>
      <c r="D1753" s="230" t="s">
        <v>1896</v>
      </c>
      <c r="E1753" s="230">
        <v>1970</v>
      </c>
      <c r="F1753" s="230" t="s">
        <v>2122</v>
      </c>
      <c r="G1753" s="371" t="s">
        <v>2088</v>
      </c>
      <c r="H1753" s="230">
        <v>4</v>
      </c>
      <c r="I1753" s="230">
        <v>3</v>
      </c>
      <c r="J1753" s="230" t="s">
        <v>2122</v>
      </c>
      <c r="K1753" s="222">
        <v>4939.8999999999996</v>
      </c>
      <c r="L1753" s="222">
        <v>3126.7</v>
      </c>
      <c r="M1753" s="222">
        <v>92825.88</v>
      </c>
      <c r="N1753" s="222">
        <v>92825.88</v>
      </c>
      <c r="O1753" s="222">
        <v>0</v>
      </c>
      <c r="P1753" s="222">
        <v>0</v>
      </c>
      <c r="Q1753" s="222">
        <v>0</v>
      </c>
      <c r="R1753" s="372">
        <v>45292</v>
      </c>
      <c r="S1753" s="372">
        <v>45657</v>
      </c>
      <c r="U1753" s="373"/>
    </row>
    <row r="1754" spans="1:21" ht="20.25" x14ac:dyDescent="0.3">
      <c r="A1754" s="230">
        <v>444</v>
      </c>
      <c r="B1754" s="225" t="s">
        <v>1018</v>
      </c>
      <c r="C1754" s="230">
        <v>32979</v>
      </c>
      <c r="D1754" s="230" t="s">
        <v>1896</v>
      </c>
      <c r="E1754" s="230">
        <v>1970</v>
      </c>
      <c r="F1754" s="230" t="s">
        <v>2122</v>
      </c>
      <c r="G1754" s="371" t="s">
        <v>2088</v>
      </c>
      <c r="H1754" s="230">
        <v>5</v>
      </c>
      <c r="I1754" s="230">
        <v>6</v>
      </c>
      <c r="J1754" s="230" t="s">
        <v>2122</v>
      </c>
      <c r="K1754" s="222">
        <v>8777.2000000000007</v>
      </c>
      <c r="L1754" s="222">
        <v>5525.7</v>
      </c>
      <c r="M1754" s="222">
        <v>181927.67999999999</v>
      </c>
      <c r="N1754" s="222">
        <v>181927.67999999999</v>
      </c>
      <c r="O1754" s="222">
        <v>0</v>
      </c>
      <c r="P1754" s="222">
        <v>0</v>
      </c>
      <c r="Q1754" s="222">
        <v>0</v>
      </c>
      <c r="R1754" s="372">
        <v>45292</v>
      </c>
      <c r="S1754" s="372">
        <v>45657</v>
      </c>
      <c r="U1754" s="373"/>
    </row>
    <row r="1755" spans="1:21" ht="20.25" x14ac:dyDescent="0.3">
      <c r="A1755" s="230">
        <v>445</v>
      </c>
      <c r="B1755" s="225" t="s">
        <v>1019</v>
      </c>
      <c r="C1755" s="230">
        <v>33041</v>
      </c>
      <c r="D1755" s="230" t="s">
        <v>1896</v>
      </c>
      <c r="E1755" s="230">
        <v>1972</v>
      </c>
      <c r="F1755" s="230" t="s">
        <v>2122</v>
      </c>
      <c r="G1755" s="371" t="s">
        <v>2089</v>
      </c>
      <c r="H1755" s="230">
        <v>5</v>
      </c>
      <c r="I1755" s="230">
        <v>4</v>
      </c>
      <c r="J1755" s="230" t="s">
        <v>2122</v>
      </c>
      <c r="K1755" s="222">
        <v>5314.7</v>
      </c>
      <c r="L1755" s="222">
        <v>3321.6</v>
      </c>
      <c r="M1755" s="222">
        <v>204361.08</v>
      </c>
      <c r="N1755" s="222">
        <v>204361.08</v>
      </c>
      <c r="O1755" s="222">
        <v>0</v>
      </c>
      <c r="P1755" s="222">
        <v>0</v>
      </c>
      <c r="Q1755" s="222">
        <v>0</v>
      </c>
      <c r="R1755" s="372">
        <v>45292</v>
      </c>
      <c r="S1755" s="372">
        <v>45657</v>
      </c>
      <c r="U1755" s="373"/>
    </row>
    <row r="1756" spans="1:21" ht="20.25" x14ac:dyDescent="0.3">
      <c r="A1756" s="230">
        <v>446</v>
      </c>
      <c r="B1756" s="225" t="s">
        <v>1020</v>
      </c>
      <c r="C1756" s="230">
        <v>32982</v>
      </c>
      <c r="D1756" s="230" t="s">
        <v>1896</v>
      </c>
      <c r="E1756" s="230">
        <v>1970</v>
      </c>
      <c r="F1756" s="230" t="s">
        <v>2122</v>
      </c>
      <c r="G1756" s="371" t="s">
        <v>2088</v>
      </c>
      <c r="H1756" s="230">
        <v>5</v>
      </c>
      <c r="I1756" s="230">
        <v>4</v>
      </c>
      <c r="J1756" s="230" t="s">
        <v>2122</v>
      </c>
      <c r="K1756" s="222">
        <v>5716.1</v>
      </c>
      <c r="L1756" s="222">
        <v>3538.9</v>
      </c>
      <c r="M1756" s="222">
        <v>131949.96</v>
      </c>
      <c r="N1756" s="222">
        <v>131949.96</v>
      </c>
      <c r="O1756" s="222">
        <v>0</v>
      </c>
      <c r="P1756" s="222">
        <v>0</v>
      </c>
      <c r="Q1756" s="222">
        <v>0</v>
      </c>
      <c r="R1756" s="372">
        <v>45292</v>
      </c>
      <c r="S1756" s="372">
        <v>45657</v>
      </c>
      <c r="U1756" s="373"/>
    </row>
    <row r="1757" spans="1:21" ht="20.25" x14ac:dyDescent="0.3">
      <c r="A1757" s="230">
        <v>447</v>
      </c>
      <c r="B1757" s="225" t="s">
        <v>1021</v>
      </c>
      <c r="C1757" s="230">
        <v>33049</v>
      </c>
      <c r="D1757" s="230" t="s">
        <v>1896</v>
      </c>
      <c r="E1757" s="230">
        <v>1972</v>
      </c>
      <c r="F1757" s="230" t="s">
        <v>2122</v>
      </c>
      <c r="G1757" s="371" t="s">
        <v>2088</v>
      </c>
      <c r="H1757" s="230">
        <v>5</v>
      </c>
      <c r="I1757" s="230">
        <v>6</v>
      </c>
      <c r="J1757" s="230" t="s">
        <v>2122</v>
      </c>
      <c r="K1757" s="222">
        <v>7475.8</v>
      </c>
      <c r="L1757" s="222">
        <v>4642.7</v>
      </c>
      <c r="M1757" s="222">
        <v>144166.01999999999</v>
      </c>
      <c r="N1757" s="222">
        <v>144166.01999999999</v>
      </c>
      <c r="O1757" s="222">
        <v>0</v>
      </c>
      <c r="P1757" s="222">
        <v>0</v>
      </c>
      <c r="Q1757" s="222">
        <v>0</v>
      </c>
      <c r="R1757" s="372">
        <v>45292</v>
      </c>
      <c r="S1757" s="372">
        <v>45657</v>
      </c>
      <c r="U1757" s="373"/>
    </row>
    <row r="1758" spans="1:21" ht="20.25" x14ac:dyDescent="0.3">
      <c r="A1758" s="230">
        <v>448</v>
      </c>
      <c r="B1758" s="225" t="s">
        <v>1022</v>
      </c>
      <c r="C1758" s="230">
        <v>33060</v>
      </c>
      <c r="D1758" s="230" t="s">
        <v>1896</v>
      </c>
      <c r="E1758" s="230">
        <v>1974</v>
      </c>
      <c r="F1758" s="230" t="s">
        <v>2122</v>
      </c>
      <c r="G1758" s="371" t="s">
        <v>2088</v>
      </c>
      <c r="H1758" s="230">
        <v>5</v>
      </c>
      <c r="I1758" s="230">
        <v>4</v>
      </c>
      <c r="J1758" s="230" t="s">
        <v>2122</v>
      </c>
      <c r="K1758" s="222">
        <v>5291.7</v>
      </c>
      <c r="L1758" s="222">
        <v>3283.2</v>
      </c>
      <c r="M1758" s="222">
        <v>5174056.5199999996</v>
      </c>
      <c r="N1758" s="222">
        <v>5174056.5199999996</v>
      </c>
      <c r="O1758" s="222">
        <v>0</v>
      </c>
      <c r="P1758" s="222">
        <v>0</v>
      </c>
      <c r="Q1758" s="222">
        <v>0</v>
      </c>
      <c r="R1758" s="372">
        <v>45292</v>
      </c>
      <c r="S1758" s="372">
        <v>45657</v>
      </c>
      <c r="U1758" s="373"/>
    </row>
    <row r="1759" spans="1:21" ht="20.25" x14ac:dyDescent="0.3">
      <c r="A1759" s="230">
        <v>449</v>
      </c>
      <c r="B1759" s="225" t="s">
        <v>1023</v>
      </c>
      <c r="C1759" s="230">
        <v>33067</v>
      </c>
      <c r="D1759" s="230" t="s">
        <v>1896</v>
      </c>
      <c r="E1759" s="230">
        <v>1973</v>
      </c>
      <c r="F1759" s="230" t="s">
        <v>2122</v>
      </c>
      <c r="G1759" s="371" t="s">
        <v>2088</v>
      </c>
      <c r="H1759" s="230">
        <v>5</v>
      </c>
      <c r="I1759" s="230">
        <v>6</v>
      </c>
      <c r="J1759" s="230" t="s">
        <v>2122</v>
      </c>
      <c r="K1759" s="222">
        <v>7558.1</v>
      </c>
      <c r="L1759" s="222">
        <v>4701.8999999999996</v>
      </c>
      <c r="M1759" s="222">
        <v>141949.92000000001</v>
      </c>
      <c r="N1759" s="222">
        <v>141949.92000000001</v>
      </c>
      <c r="O1759" s="222">
        <v>0</v>
      </c>
      <c r="P1759" s="222">
        <v>0</v>
      </c>
      <c r="Q1759" s="222">
        <v>0</v>
      </c>
      <c r="R1759" s="372">
        <v>45292</v>
      </c>
      <c r="S1759" s="372">
        <v>45657</v>
      </c>
      <c r="U1759" s="373"/>
    </row>
    <row r="1760" spans="1:21" ht="20.25" x14ac:dyDescent="0.3">
      <c r="A1760" s="230">
        <v>450</v>
      </c>
      <c r="B1760" s="233" t="s">
        <v>3458</v>
      </c>
      <c r="C1760" s="230">
        <v>33011</v>
      </c>
      <c r="D1760" s="230" t="s">
        <v>1896</v>
      </c>
      <c r="E1760" s="230">
        <v>1971</v>
      </c>
      <c r="F1760" s="230" t="s">
        <v>2122</v>
      </c>
      <c r="G1760" s="371" t="s">
        <v>2089</v>
      </c>
      <c r="H1760" s="230">
        <v>4</v>
      </c>
      <c r="I1760" s="230">
        <v>3</v>
      </c>
      <c r="J1760" s="230" t="s">
        <v>2122</v>
      </c>
      <c r="K1760" s="222">
        <v>3532.1</v>
      </c>
      <c r="L1760" s="222">
        <v>2024.9</v>
      </c>
      <c r="M1760" s="222">
        <v>3112895.4</v>
      </c>
      <c r="N1760" s="222">
        <v>3112895.4</v>
      </c>
      <c r="O1760" s="222">
        <v>0</v>
      </c>
      <c r="P1760" s="222">
        <v>0</v>
      </c>
      <c r="Q1760" s="222">
        <v>0</v>
      </c>
      <c r="R1760" s="372">
        <v>45292</v>
      </c>
      <c r="S1760" s="372">
        <v>45657</v>
      </c>
      <c r="U1760" s="373"/>
    </row>
    <row r="1761" spans="1:21" ht="20.25" x14ac:dyDescent="0.3">
      <c r="A1761" s="230">
        <v>451</v>
      </c>
      <c r="B1761" s="225" t="s">
        <v>472</v>
      </c>
      <c r="C1761" s="230">
        <v>37066</v>
      </c>
      <c r="D1761" s="230" t="s">
        <v>1896</v>
      </c>
      <c r="E1761" s="230">
        <v>1960</v>
      </c>
      <c r="F1761" s="230" t="s">
        <v>2122</v>
      </c>
      <c r="G1761" s="371" t="s">
        <v>2089</v>
      </c>
      <c r="H1761" s="230">
        <v>2</v>
      </c>
      <c r="I1761" s="230">
        <v>1</v>
      </c>
      <c r="J1761" s="230" t="s">
        <v>2122</v>
      </c>
      <c r="K1761" s="222">
        <v>690.6</v>
      </c>
      <c r="L1761" s="222">
        <v>633.4</v>
      </c>
      <c r="M1761" s="222">
        <v>1290731.77</v>
      </c>
      <c r="N1761" s="222">
        <v>1290731.77</v>
      </c>
      <c r="O1761" s="222">
        <v>0</v>
      </c>
      <c r="P1761" s="222">
        <v>0</v>
      </c>
      <c r="Q1761" s="222">
        <v>0</v>
      </c>
      <c r="R1761" s="372">
        <v>45292</v>
      </c>
      <c r="S1761" s="372">
        <v>45657</v>
      </c>
      <c r="U1761" s="373"/>
    </row>
    <row r="1762" spans="1:21" ht="20.25" x14ac:dyDescent="0.3">
      <c r="A1762" s="230">
        <v>452</v>
      </c>
      <c r="B1762" s="225" t="s">
        <v>473</v>
      </c>
      <c r="C1762" s="230">
        <v>37067</v>
      </c>
      <c r="D1762" s="230" t="s">
        <v>1896</v>
      </c>
      <c r="E1762" s="230">
        <v>1959</v>
      </c>
      <c r="F1762" s="230" t="s">
        <v>2122</v>
      </c>
      <c r="G1762" s="371" t="s">
        <v>2089</v>
      </c>
      <c r="H1762" s="230">
        <v>2</v>
      </c>
      <c r="I1762" s="230">
        <v>1</v>
      </c>
      <c r="J1762" s="230" t="s">
        <v>2122</v>
      </c>
      <c r="K1762" s="222">
        <v>686.2</v>
      </c>
      <c r="L1762" s="222">
        <v>629.1</v>
      </c>
      <c r="M1762" s="222">
        <v>1290731.77</v>
      </c>
      <c r="N1762" s="222">
        <v>1290731.77</v>
      </c>
      <c r="O1762" s="222">
        <v>0</v>
      </c>
      <c r="P1762" s="222">
        <v>0</v>
      </c>
      <c r="Q1762" s="222">
        <v>0</v>
      </c>
      <c r="R1762" s="372">
        <v>45292</v>
      </c>
      <c r="S1762" s="372">
        <v>45657</v>
      </c>
      <c r="U1762" s="373"/>
    </row>
    <row r="1763" spans="1:21" ht="20.25" x14ac:dyDescent="0.3">
      <c r="A1763" s="230">
        <v>453</v>
      </c>
      <c r="B1763" s="233" t="s">
        <v>474</v>
      </c>
      <c r="C1763" s="230">
        <v>37068</v>
      </c>
      <c r="D1763" s="230" t="s">
        <v>1896</v>
      </c>
      <c r="E1763" s="230">
        <v>1960</v>
      </c>
      <c r="F1763" s="230" t="s">
        <v>2122</v>
      </c>
      <c r="G1763" s="371" t="s">
        <v>2089</v>
      </c>
      <c r="H1763" s="230">
        <v>2</v>
      </c>
      <c r="I1763" s="230">
        <v>1</v>
      </c>
      <c r="J1763" s="230" t="s">
        <v>2122</v>
      </c>
      <c r="K1763" s="222">
        <v>690.1</v>
      </c>
      <c r="L1763" s="222">
        <v>633.79999999999995</v>
      </c>
      <c r="M1763" s="222">
        <v>1130300.5699999998</v>
      </c>
      <c r="N1763" s="222">
        <v>1130300.5699999998</v>
      </c>
      <c r="O1763" s="222">
        <v>0</v>
      </c>
      <c r="P1763" s="222">
        <v>0</v>
      </c>
      <c r="Q1763" s="222">
        <v>0</v>
      </c>
      <c r="R1763" s="372">
        <v>45292</v>
      </c>
      <c r="S1763" s="372">
        <v>45657</v>
      </c>
      <c r="U1763" s="373"/>
    </row>
    <row r="1764" spans="1:21" ht="20.25" x14ac:dyDescent="0.3">
      <c r="A1764" s="230">
        <v>454</v>
      </c>
      <c r="B1764" s="233" t="s">
        <v>453</v>
      </c>
      <c r="C1764" s="230">
        <v>37081</v>
      </c>
      <c r="D1764" s="230" t="s">
        <v>1896</v>
      </c>
      <c r="E1764" s="230">
        <v>1954</v>
      </c>
      <c r="F1764" s="230" t="s">
        <v>2122</v>
      </c>
      <c r="G1764" s="371" t="s">
        <v>2089</v>
      </c>
      <c r="H1764" s="230">
        <v>3</v>
      </c>
      <c r="I1764" s="230">
        <v>2</v>
      </c>
      <c r="J1764" s="230" t="s">
        <v>2122</v>
      </c>
      <c r="K1764" s="222">
        <v>1399.3</v>
      </c>
      <c r="L1764" s="222">
        <v>1192</v>
      </c>
      <c r="M1764" s="222">
        <v>2997178.72</v>
      </c>
      <c r="N1764" s="222">
        <v>2997178.72</v>
      </c>
      <c r="O1764" s="222">
        <v>0</v>
      </c>
      <c r="P1764" s="222">
        <v>0</v>
      </c>
      <c r="Q1764" s="222">
        <v>0</v>
      </c>
      <c r="R1764" s="372">
        <v>45292</v>
      </c>
      <c r="S1764" s="372">
        <v>45657</v>
      </c>
      <c r="U1764" s="373"/>
    </row>
    <row r="1765" spans="1:21" ht="20.25" x14ac:dyDescent="0.3">
      <c r="A1765" s="230">
        <v>455</v>
      </c>
      <c r="B1765" s="225" t="s">
        <v>469</v>
      </c>
      <c r="C1765" s="230">
        <v>37064</v>
      </c>
      <c r="D1765" s="230" t="s">
        <v>1896</v>
      </c>
      <c r="E1765" s="230">
        <v>1960</v>
      </c>
      <c r="F1765" s="230" t="s">
        <v>2122</v>
      </c>
      <c r="G1765" s="371" t="s">
        <v>2089</v>
      </c>
      <c r="H1765" s="230">
        <v>2</v>
      </c>
      <c r="I1765" s="230">
        <v>1</v>
      </c>
      <c r="J1765" s="230" t="s">
        <v>2122</v>
      </c>
      <c r="K1765" s="222">
        <v>689.3</v>
      </c>
      <c r="L1765" s="222">
        <v>632.6</v>
      </c>
      <c r="M1765" s="222">
        <v>1168983.0699999998</v>
      </c>
      <c r="N1765" s="222">
        <v>1168983.0699999998</v>
      </c>
      <c r="O1765" s="222">
        <v>0</v>
      </c>
      <c r="P1765" s="222">
        <v>0</v>
      </c>
      <c r="Q1765" s="222">
        <v>0</v>
      </c>
      <c r="R1765" s="372">
        <v>45292</v>
      </c>
      <c r="S1765" s="372">
        <v>45657</v>
      </c>
      <c r="U1765" s="373"/>
    </row>
    <row r="1766" spans="1:21" ht="20.25" x14ac:dyDescent="0.3">
      <c r="A1766" s="230">
        <v>456</v>
      </c>
      <c r="B1766" s="225" t="s">
        <v>387</v>
      </c>
      <c r="C1766" s="230">
        <v>35768</v>
      </c>
      <c r="D1766" s="230" t="s">
        <v>1896</v>
      </c>
      <c r="E1766" s="230">
        <v>1955</v>
      </c>
      <c r="F1766" s="230" t="s">
        <v>2122</v>
      </c>
      <c r="G1766" s="371" t="s">
        <v>2094</v>
      </c>
      <c r="H1766" s="230">
        <v>2</v>
      </c>
      <c r="I1766" s="230">
        <v>1</v>
      </c>
      <c r="J1766" s="230" t="s">
        <v>2122</v>
      </c>
      <c r="K1766" s="222">
        <v>599.1</v>
      </c>
      <c r="L1766" s="222">
        <v>536.20000000000005</v>
      </c>
      <c r="M1766" s="222">
        <v>1592364.05</v>
      </c>
      <c r="N1766" s="222">
        <v>1592364.05</v>
      </c>
      <c r="O1766" s="222">
        <v>0</v>
      </c>
      <c r="P1766" s="222">
        <v>0</v>
      </c>
      <c r="Q1766" s="222">
        <v>0</v>
      </c>
      <c r="R1766" s="372">
        <v>45292</v>
      </c>
      <c r="S1766" s="372">
        <v>45657</v>
      </c>
      <c r="U1766" s="373"/>
    </row>
    <row r="1767" spans="1:21" ht="20.25" x14ac:dyDescent="0.3">
      <c r="A1767" s="230">
        <v>457</v>
      </c>
      <c r="B1767" s="225" t="s">
        <v>378</v>
      </c>
      <c r="C1767" s="230">
        <v>35453</v>
      </c>
      <c r="D1767" s="230" t="s">
        <v>1896</v>
      </c>
      <c r="E1767" s="230">
        <v>1957</v>
      </c>
      <c r="F1767" s="230" t="s">
        <v>2122</v>
      </c>
      <c r="G1767" s="371" t="s">
        <v>2094</v>
      </c>
      <c r="H1767" s="230">
        <v>2</v>
      </c>
      <c r="I1767" s="230">
        <v>2</v>
      </c>
      <c r="J1767" s="230" t="s">
        <v>2122</v>
      </c>
      <c r="K1767" s="222">
        <v>496.9</v>
      </c>
      <c r="L1767" s="222">
        <v>496.9</v>
      </c>
      <c r="M1767" s="222">
        <v>893815.46</v>
      </c>
      <c r="N1767" s="222">
        <v>893815.46</v>
      </c>
      <c r="O1767" s="222">
        <v>0</v>
      </c>
      <c r="P1767" s="222">
        <v>0</v>
      </c>
      <c r="Q1767" s="222">
        <v>0</v>
      </c>
      <c r="R1767" s="372">
        <v>45292</v>
      </c>
      <c r="S1767" s="372">
        <v>45657</v>
      </c>
      <c r="U1767" s="373"/>
    </row>
    <row r="1768" spans="1:21" ht="20.25" x14ac:dyDescent="0.3">
      <c r="A1768" s="230">
        <v>458</v>
      </c>
      <c r="B1768" s="225" t="s">
        <v>376</v>
      </c>
      <c r="C1768" s="230">
        <v>35450</v>
      </c>
      <c r="D1768" s="230" t="s">
        <v>1896</v>
      </c>
      <c r="E1768" s="230">
        <v>1958</v>
      </c>
      <c r="F1768" s="230" t="s">
        <v>2122</v>
      </c>
      <c r="G1768" s="371" t="s">
        <v>2094</v>
      </c>
      <c r="H1768" s="230">
        <v>2</v>
      </c>
      <c r="I1768" s="230">
        <v>2</v>
      </c>
      <c r="J1768" s="230" t="s">
        <v>2122</v>
      </c>
      <c r="K1768" s="222">
        <v>503.3</v>
      </c>
      <c r="L1768" s="222">
        <v>503.3</v>
      </c>
      <c r="M1768" s="222">
        <v>1005274.0900000001</v>
      </c>
      <c r="N1768" s="222">
        <v>1005274.0900000001</v>
      </c>
      <c r="O1768" s="222">
        <v>0</v>
      </c>
      <c r="P1768" s="222">
        <v>0</v>
      </c>
      <c r="Q1768" s="222">
        <v>0</v>
      </c>
      <c r="R1768" s="372">
        <v>45292</v>
      </c>
      <c r="S1768" s="372">
        <v>45657</v>
      </c>
      <c r="U1768" s="373"/>
    </row>
    <row r="1769" spans="1:21" ht="20.25" x14ac:dyDescent="0.3">
      <c r="A1769" s="230">
        <v>459</v>
      </c>
      <c r="B1769" s="225" t="s">
        <v>2948</v>
      </c>
      <c r="C1769" s="230">
        <v>35456</v>
      </c>
      <c r="D1769" s="230" t="s">
        <v>1896</v>
      </c>
      <c r="E1769" s="230">
        <v>1965</v>
      </c>
      <c r="F1769" s="230">
        <v>2022</v>
      </c>
      <c r="G1769" s="371" t="s">
        <v>2120</v>
      </c>
      <c r="H1769" s="230">
        <v>5</v>
      </c>
      <c r="I1769" s="230">
        <v>4</v>
      </c>
      <c r="J1769" s="230" t="s">
        <v>2122</v>
      </c>
      <c r="K1769" s="222">
        <v>4043.5</v>
      </c>
      <c r="L1769" s="222">
        <v>3519.5</v>
      </c>
      <c r="M1769" s="222">
        <v>1764315.09</v>
      </c>
      <c r="N1769" s="222">
        <v>1764315.09</v>
      </c>
      <c r="O1769" s="222">
        <v>0</v>
      </c>
      <c r="P1769" s="222">
        <v>0</v>
      </c>
      <c r="Q1769" s="222">
        <v>0</v>
      </c>
      <c r="R1769" s="372">
        <v>45292</v>
      </c>
      <c r="S1769" s="372">
        <v>45657</v>
      </c>
      <c r="U1769" s="373"/>
    </row>
    <row r="1770" spans="1:21" ht="20.25" x14ac:dyDescent="0.3">
      <c r="A1770" s="230">
        <v>460</v>
      </c>
      <c r="B1770" s="233" t="s">
        <v>43</v>
      </c>
      <c r="C1770" s="230">
        <v>35188</v>
      </c>
      <c r="D1770" s="230" t="s">
        <v>1896</v>
      </c>
      <c r="E1770" s="230">
        <v>1955</v>
      </c>
      <c r="F1770" s="230" t="s">
        <v>2122</v>
      </c>
      <c r="G1770" s="371" t="s">
        <v>2089</v>
      </c>
      <c r="H1770" s="230">
        <v>2</v>
      </c>
      <c r="I1770" s="230">
        <v>3</v>
      </c>
      <c r="J1770" s="230" t="s">
        <v>2122</v>
      </c>
      <c r="K1770" s="222">
        <v>3389.4</v>
      </c>
      <c r="L1770" s="222">
        <v>1269.7</v>
      </c>
      <c r="M1770" s="222">
        <v>7611150.0199999996</v>
      </c>
      <c r="N1770" s="222">
        <v>7611150.0199999996</v>
      </c>
      <c r="O1770" s="222">
        <v>0</v>
      </c>
      <c r="P1770" s="222">
        <v>0</v>
      </c>
      <c r="Q1770" s="222">
        <v>0</v>
      </c>
      <c r="R1770" s="372">
        <v>45292</v>
      </c>
      <c r="S1770" s="372">
        <v>45657</v>
      </c>
      <c r="U1770" s="373"/>
    </row>
    <row r="1771" spans="1:21" ht="20.25" x14ac:dyDescent="0.3">
      <c r="A1771" s="230">
        <v>461</v>
      </c>
      <c r="B1771" s="233" t="s">
        <v>1737</v>
      </c>
      <c r="C1771" s="230">
        <v>33284</v>
      </c>
      <c r="D1771" s="230" t="s">
        <v>1896</v>
      </c>
      <c r="E1771" s="230">
        <v>2002</v>
      </c>
      <c r="F1771" s="230" t="s">
        <v>2122</v>
      </c>
      <c r="G1771" s="371" t="s">
        <v>2089</v>
      </c>
      <c r="H1771" s="230">
        <v>5</v>
      </c>
      <c r="I1771" s="230">
        <v>1</v>
      </c>
      <c r="J1771" s="230" t="s">
        <v>2122</v>
      </c>
      <c r="K1771" s="222">
        <v>1213.67</v>
      </c>
      <c r="L1771" s="222">
        <v>1088.5</v>
      </c>
      <c r="M1771" s="222">
        <v>100924.04</v>
      </c>
      <c r="N1771" s="222">
        <v>100924.04</v>
      </c>
      <c r="O1771" s="222">
        <v>0</v>
      </c>
      <c r="P1771" s="222">
        <v>0</v>
      </c>
      <c r="Q1771" s="222">
        <v>0</v>
      </c>
      <c r="R1771" s="372">
        <v>45292</v>
      </c>
      <c r="S1771" s="372">
        <v>45657</v>
      </c>
      <c r="U1771" s="373"/>
    </row>
    <row r="1772" spans="1:21" ht="20.25" x14ac:dyDescent="0.3">
      <c r="A1772" s="230">
        <v>462</v>
      </c>
      <c r="B1772" s="225" t="s">
        <v>2690</v>
      </c>
      <c r="C1772" s="230">
        <v>33301</v>
      </c>
      <c r="D1772" s="230" t="s">
        <v>1896</v>
      </c>
      <c r="E1772" s="230">
        <v>1989</v>
      </c>
      <c r="F1772" s="230" t="s">
        <v>2122</v>
      </c>
      <c r="G1772" s="371" t="s">
        <v>2088</v>
      </c>
      <c r="H1772" s="230">
        <v>9</v>
      </c>
      <c r="I1772" s="230">
        <v>2</v>
      </c>
      <c r="J1772" s="230">
        <v>2</v>
      </c>
      <c r="K1772" s="222">
        <v>5512.6</v>
      </c>
      <c r="L1772" s="222" t="s">
        <v>2122</v>
      </c>
      <c r="M1772" s="222">
        <v>4592808.6199999992</v>
      </c>
      <c r="N1772" s="222">
        <v>4592808.6199999992</v>
      </c>
      <c r="O1772" s="222">
        <v>0</v>
      </c>
      <c r="P1772" s="222">
        <v>0</v>
      </c>
      <c r="Q1772" s="222">
        <v>0</v>
      </c>
      <c r="R1772" s="372">
        <v>45292</v>
      </c>
      <c r="S1772" s="372">
        <v>45657</v>
      </c>
      <c r="U1772" s="373"/>
    </row>
    <row r="1773" spans="1:21" ht="20.25" x14ac:dyDescent="0.3">
      <c r="A1773" s="230">
        <v>463</v>
      </c>
      <c r="B1773" s="225" t="s">
        <v>2419</v>
      </c>
      <c r="C1773" s="230">
        <v>34958</v>
      </c>
      <c r="D1773" s="230" t="s">
        <v>1897</v>
      </c>
      <c r="E1773" s="230">
        <v>1991</v>
      </c>
      <c r="F1773" s="230" t="s">
        <v>2122</v>
      </c>
      <c r="G1773" s="371" t="s">
        <v>2088</v>
      </c>
      <c r="H1773" s="230">
        <v>9</v>
      </c>
      <c r="I1773" s="230">
        <v>5</v>
      </c>
      <c r="J1773" s="230" t="s">
        <v>2122</v>
      </c>
      <c r="K1773" s="222">
        <v>17834.900000000001</v>
      </c>
      <c r="L1773" s="222" t="s">
        <v>2122</v>
      </c>
      <c r="M1773" s="222">
        <v>2700000</v>
      </c>
      <c r="N1773" s="222">
        <v>2700000</v>
      </c>
      <c r="O1773" s="222">
        <v>0</v>
      </c>
      <c r="P1773" s="222">
        <v>0</v>
      </c>
      <c r="Q1773" s="222">
        <v>0</v>
      </c>
      <c r="R1773" s="372">
        <v>45292</v>
      </c>
      <c r="S1773" s="372">
        <v>45657</v>
      </c>
      <c r="U1773" s="373"/>
    </row>
    <row r="1774" spans="1:21" ht="20.25" x14ac:dyDescent="0.3">
      <c r="A1774" s="230">
        <v>464</v>
      </c>
      <c r="B1774" s="225" t="s">
        <v>1741</v>
      </c>
      <c r="C1774" s="230">
        <v>34872</v>
      </c>
      <c r="D1774" s="230" t="s">
        <v>1896</v>
      </c>
      <c r="E1774" s="230">
        <v>1957</v>
      </c>
      <c r="F1774" s="230" t="s">
        <v>2122</v>
      </c>
      <c r="G1774" s="371" t="s">
        <v>2089</v>
      </c>
      <c r="H1774" s="230">
        <v>2</v>
      </c>
      <c r="I1774" s="230">
        <v>1</v>
      </c>
      <c r="J1774" s="230" t="s">
        <v>2122</v>
      </c>
      <c r="K1774" s="222">
        <v>543</v>
      </c>
      <c r="L1774" s="222">
        <v>509</v>
      </c>
      <c r="M1774" s="222">
        <v>2854733.42</v>
      </c>
      <c r="N1774" s="222">
        <v>2854733.42</v>
      </c>
      <c r="O1774" s="222">
        <v>0</v>
      </c>
      <c r="P1774" s="222">
        <v>0</v>
      </c>
      <c r="Q1774" s="222">
        <v>0</v>
      </c>
      <c r="R1774" s="372">
        <v>45292</v>
      </c>
      <c r="S1774" s="372">
        <v>45657</v>
      </c>
      <c r="U1774" s="373"/>
    </row>
    <row r="1775" spans="1:21" ht="20.25" x14ac:dyDescent="0.3">
      <c r="A1775" s="230">
        <v>465</v>
      </c>
      <c r="B1775" s="225" t="s">
        <v>2420</v>
      </c>
      <c r="C1775" s="230">
        <v>35250</v>
      </c>
      <c r="D1775" s="230" t="s">
        <v>1896</v>
      </c>
      <c r="E1775" s="230">
        <v>1934</v>
      </c>
      <c r="F1775" s="230" t="s">
        <v>2122</v>
      </c>
      <c r="G1775" s="371" t="s">
        <v>2089</v>
      </c>
      <c r="H1775" s="230">
        <v>2</v>
      </c>
      <c r="I1775" s="230">
        <v>2</v>
      </c>
      <c r="J1775" s="230" t="s">
        <v>2122</v>
      </c>
      <c r="K1775" s="222">
        <v>364.5</v>
      </c>
      <c r="L1775" s="222">
        <v>266.39999999999998</v>
      </c>
      <c r="M1775" s="222">
        <v>90013.63</v>
      </c>
      <c r="N1775" s="222">
        <v>90013.63</v>
      </c>
      <c r="O1775" s="222">
        <v>0</v>
      </c>
      <c r="P1775" s="222">
        <v>0</v>
      </c>
      <c r="Q1775" s="222">
        <v>0</v>
      </c>
      <c r="R1775" s="372">
        <v>45292</v>
      </c>
      <c r="S1775" s="372">
        <v>45657</v>
      </c>
      <c r="U1775" s="373"/>
    </row>
    <row r="1776" spans="1:21" ht="20.25" x14ac:dyDescent="0.3">
      <c r="A1776" s="230">
        <v>466</v>
      </c>
      <c r="B1776" s="225" t="s">
        <v>342</v>
      </c>
      <c r="C1776" s="230">
        <v>33436</v>
      </c>
      <c r="D1776" s="230" t="s">
        <v>1896</v>
      </c>
      <c r="E1776" s="230">
        <v>1977</v>
      </c>
      <c r="F1776" s="230" t="s">
        <v>2122</v>
      </c>
      <c r="G1776" s="371" t="s">
        <v>2089</v>
      </c>
      <c r="H1776" s="230">
        <v>9</v>
      </c>
      <c r="I1776" s="230">
        <v>2</v>
      </c>
      <c r="J1776" s="230" t="s">
        <v>2122</v>
      </c>
      <c r="K1776" s="222">
        <v>5253.1</v>
      </c>
      <c r="L1776" s="222">
        <v>4328.1000000000004</v>
      </c>
      <c r="M1776" s="222">
        <v>4037314.19</v>
      </c>
      <c r="N1776" s="222">
        <v>4037314.19</v>
      </c>
      <c r="O1776" s="222">
        <v>0</v>
      </c>
      <c r="P1776" s="222">
        <v>0</v>
      </c>
      <c r="Q1776" s="222">
        <v>0</v>
      </c>
      <c r="R1776" s="372">
        <v>45292</v>
      </c>
      <c r="S1776" s="372">
        <v>45657</v>
      </c>
      <c r="U1776" s="373"/>
    </row>
    <row r="1777" spans="1:21" ht="20.25" x14ac:dyDescent="0.3">
      <c r="A1777" s="230">
        <v>467</v>
      </c>
      <c r="B1777" s="225" t="s">
        <v>1543</v>
      </c>
      <c r="C1777" s="230">
        <v>32601</v>
      </c>
      <c r="D1777" s="230" t="s">
        <v>1896</v>
      </c>
      <c r="E1777" s="230">
        <v>1989</v>
      </c>
      <c r="F1777" s="230" t="s">
        <v>2122</v>
      </c>
      <c r="G1777" s="371" t="s">
        <v>2088</v>
      </c>
      <c r="H1777" s="230">
        <v>9</v>
      </c>
      <c r="I1777" s="230">
        <v>2</v>
      </c>
      <c r="J1777" s="230" t="s">
        <v>2122</v>
      </c>
      <c r="K1777" s="222">
        <v>6210.7</v>
      </c>
      <c r="L1777" s="222">
        <v>4113.8</v>
      </c>
      <c r="M1777" s="222">
        <v>10926157.02</v>
      </c>
      <c r="N1777" s="222">
        <v>10926157.02</v>
      </c>
      <c r="O1777" s="222">
        <v>0</v>
      </c>
      <c r="P1777" s="222">
        <v>0</v>
      </c>
      <c r="Q1777" s="222">
        <v>0</v>
      </c>
      <c r="R1777" s="372">
        <v>45292</v>
      </c>
      <c r="S1777" s="372">
        <v>45657</v>
      </c>
      <c r="U1777" s="373"/>
    </row>
    <row r="1778" spans="1:21" ht="20.25" x14ac:dyDescent="0.3">
      <c r="A1778" s="230">
        <v>468</v>
      </c>
      <c r="B1778" s="225" t="s">
        <v>371</v>
      </c>
      <c r="C1778" s="230">
        <v>35253</v>
      </c>
      <c r="D1778" s="230" t="s">
        <v>1896</v>
      </c>
      <c r="E1778" s="230">
        <v>1955</v>
      </c>
      <c r="F1778" s="230" t="s">
        <v>2122</v>
      </c>
      <c r="G1778" s="371" t="s">
        <v>2089</v>
      </c>
      <c r="H1778" s="230">
        <v>3</v>
      </c>
      <c r="I1778" s="230">
        <v>1</v>
      </c>
      <c r="J1778" s="230" t="s">
        <v>2122</v>
      </c>
      <c r="K1778" s="222">
        <v>1642.2</v>
      </c>
      <c r="L1778" s="222">
        <v>956.6</v>
      </c>
      <c r="M1778" s="222">
        <v>1696057.0699999998</v>
      </c>
      <c r="N1778" s="222">
        <v>1696057.0699999998</v>
      </c>
      <c r="O1778" s="222">
        <v>0</v>
      </c>
      <c r="P1778" s="222">
        <v>0</v>
      </c>
      <c r="Q1778" s="222">
        <v>0</v>
      </c>
      <c r="R1778" s="372">
        <v>45292</v>
      </c>
      <c r="S1778" s="372">
        <v>45657</v>
      </c>
      <c r="U1778" s="373"/>
    </row>
    <row r="1779" spans="1:21" ht="20.25" x14ac:dyDescent="0.3">
      <c r="A1779" s="230">
        <v>469</v>
      </c>
      <c r="B1779" s="225" t="s">
        <v>1544</v>
      </c>
      <c r="C1779" s="230">
        <v>35430</v>
      </c>
      <c r="D1779" s="230" t="s">
        <v>1896</v>
      </c>
      <c r="E1779" s="230">
        <v>1967</v>
      </c>
      <c r="F1779" s="230" t="s">
        <v>2122</v>
      </c>
      <c r="G1779" s="371" t="s">
        <v>2089</v>
      </c>
      <c r="H1779" s="230">
        <v>4</v>
      </c>
      <c r="I1779" s="230">
        <v>3</v>
      </c>
      <c r="J1779" s="230" t="s">
        <v>2122</v>
      </c>
      <c r="K1779" s="222">
        <v>2013.9</v>
      </c>
      <c r="L1779" s="222">
        <v>2013.9</v>
      </c>
      <c r="M1779" s="222">
        <v>2529143.48</v>
      </c>
      <c r="N1779" s="222">
        <v>2529143.48</v>
      </c>
      <c r="O1779" s="222">
        <v>0</v>
      </c>
      <c r="P1779" s="222">
        <v>0</v>
      </c>
      <c r="Q1779" s="222">
        <v>0</v>
      </c>
      <c r="R1779" s="372">
        <v>45292</v>
      </c>
      <c r="S1779" s="372">
        <v>45657</v>
      </c>
      <c r="U1779" s="373"/>
    </row>
    <row r="1780" spans="1:21" ht="20.25" x14ac:dyDescent="0.3">
      <c r="A1780" s="230">
        <v>470</v>
      </c>
      <c r="B1780" s="225" t="s">
        <v>2192</v>
      </c>
      <c r="C1780" s="230">
        <v>35404</v>
      </c>
      <c r="D1780" s="230" t="s">
        <v>1896</v>
      </c>
      <c r="E1780" s="230">
        <v>1966</v>
      </c>
      <c r="F1780" s="230" t="s">
        <v>2122</v>
      </c>
      <c r="G1780" s="371" t="s">
        <v>2088</v>
      </c>
      <c r="H1780" s="230">
        <v>4</v>
      </c>
      <c r="I1780" s="230">
        <v>3</v>
      </c>
      <c r="J1780" s="230" t="s">
        <v>2122</v>
      </c>
      <c r="K1780" s="222">
        <v>2278.4</v>
      </c>
      <c r="L1780" s="222">
        <v>2278.4</v>
      </c>
      <c r="M1780" s="222">
        <v>139190.54999999999</v>
      </c>
      <c r="N1780" s="222">
        <v>139190.54999999999</v>
      </c>
      <c r="O1780" s="222">
        <v>0</v>
      </c>
      <c r="P1780" s="222">
        <v>0</v>
      </c>
      <c r="Q1780" s="222">
        <v>0</v>
      </c>
      <c r="R1780" s="372">
        <v>45292</v>
      </c>
      <c r="S1780" s="372">
        <v>45657</v>
      </c>
      <c r="U1780" s="373"/>
    </row>
    <row r="1781" spans="1:21" ht="20.25" x14ac:dyDescent="0.3">
      <c r="A1781" s="230">
        <v>471</v>
      </c>
      <c r="B1781" s="225" t="s">
        <v>390</v>
      </c>
      <c r="C1781" s="230">
        <v>35924</v>
      </c>
      <c r="D1781" s="230" t="s">
        <v>1896</v>
      </c>
      <c r="E1781" s="230">
        <v>1961</v>
      </c>
      <c r="F1781" s="230" t="s">
        <v>2122</v>
      </c>
      <c r="G1781" s="371" t="s">
        <v>2088</v>
      </c>
      <c r="H1781" s="230">
        <v>5</v>
      </c>
      <c r="I1781" s="230">
        <v>3</v>
      </c>
      <c r="J1781" s="230" t="s">
        <v>2122</v>
      </c>
      <c r="K1781" s="222">
        <v>2588.6</v>
      </c>
      <c r="L1781" s="222">
        <v>2588.6</v>
      </c>
      <c r="M1781" s="222">
        <v>2717323.4799999995</v>
      </c>
      <c r="N1781" s="222">
        <v>2717323.4799999995</v>
      </c>
      <c r="O1781" s="222">
        <v>0</v>
      </c>
      <c r="P1781" s="222">
        <v>0</v>
      </c>
      <c r="Q1781" s="222">
        <v>0</v>
      </c>
      <c r="R1781" s="372">
        <v>45292</v>
      </c>
      <c r="S1781" s="372">
        <v>45657</v>
      </c>
      <c r="U1781" s="373"/>
    </row>
    <row r="1782" spans="1:21" ht="20.25" x14ac:dyDescent="0.3">
      <c r="A1782" s="230">
        <v>472</v>
      </c>
      <c r="B1782" s="225" t="s">
        <v>3035</v>
      </c>
      <c r="C1782" s="230">
        <v>35497</v>
      </c>
      <c r="D1782" s="230" t="s">
        <v>1896</v>
      </c>
      <c r="E1782" s="230">
        <v>1940</v>
      </c>
      <c r="F1782" s="230" t="s">
        <v>2122</v>
      </c>
      <c r="G1782" s="371" t="s">
        <v>2941</v>
      </c>
      <c r="H1782" s="230">
        <v>2</v>
      </c>
      <c r="I1782" s="230">
        <v>2</v>
      </c>
      <c r="J1782" s="230" t="s">
        <v>2122</v>
      </c>
      <c r="K1782" s="222">
        <v>393.1</v>
      </c>
      <c r="L1782" s="222">
        <v>393</v>
      </c>
      <c r="M1782" s="222">
        <v>1286668.0799999998</v>
      </c>
      <c r="N1782" s="222">
        <v>1286668.0799999998</v>
      </c>
      <c r="O1782" s="222">
        <v>0</v>
      </c>
      <c r="P1782" s="222">
        <v>0</v>
      </c>
      <c r="Q1782" s="222">
        <v>0</v>
      </c>
      <c r="R1782" s="372">
        <v>45292</v>
      </c>
      <c r="S1782" s="372">
        <v>45657</v>
      </c>
      <c r="U1782" s="373"/>
    </row>
    <row r="1783" spans="1:21" ht="20.25" x14ac:dyDescent="0.3">
      <c r="A1783" s="230">
        <v>473</v>
      </c>
      <c r="B1783" s="225" t="s">
        <v>379</v>
      </c>
      <c r="C1783" s="230">
        <v>35524</v>
      </c>
      <c r="D1783" s="230" t="s">
        <v>1896</v>
      </c>
      <c r="E1783" s="230">
        <v>1959</v>
      </c>
      <c r="F1783" s="230" t="s">
        <v>2122</v>
      </c>
      <c r="G1783" s="371" t="s">
        <v>2089</v>
      </c>
      <c r="H1783" s="230">
        <v>2</v>
      </c>
      <c r="I1783" s="230">
        <v>2</v>
      </c>
      <c r="J1783" s="230" t="s">
        <v>2122</v>
      </c>
      <c r="K1783" s="222">
        <v>643.6</v>
      </c>
      <c r="L1783" s="222">
        <v>401.2</v>
      </c>
      <c r="M1783" s="222">
        <v>3119634.7399999998</v>
      </c>
      <c r="N1783" s="222">
        <v>3119634.7399999998</v>
      </c>
      <c r="O1783" s="222">
        <v>0</v>
      </c>
      <c r="P1783" s="222">
        <v>0</v>
      </c>
      <c r="Q1783" s="222">
        <v>0</v>
      </c>
      <c r="R1783" s="372">
        <v>45292</v>
      </c>
      <c r="S1783" s="372">
        <v>45657</v>
      </c>
      <c r="U1783" s="373"/>
    </row>
    <row r="1784" spans="1:21" ht="20.25" x14ac:dyDescent="0.3">
      <c r="A1784" s="230">
        <v>474</v>
      </c>
      <c r="B1784" s="225" t="s">
        <v>3459</v>
      </c>
      <c r="C1784" s="230">
        <v>32345</v>
      </c>
      <c r="D1784" s="230" t="s">
        <v>1896</v>
      </c>
      <c r="E1784" s="230">
        <v>1964</v>
      </c>
      <c r="F1784" s="230" t="s">
        <v>2122</v>
      </c>
      <c r="G1784" s="371" t="s">
        <v>2088</v>
      </c>
      <c r="H1784" s="230">
        <v>5</v>
      </c>
      <c r="I1784" s="230">
        <v>3</v>
      </c>
      <c r="J1784" s="230" t="s">
        <v>2122</v>
      </c>
      <c r="K1784" s="222">
        <v>4036.52</v>
      </c>
      <c r="L1784" s="222">
        <v>2556.6</v>
      </c>
      <c r="M1784" s="222">
        <v>2775664.4399999995</v>
      </c>
      <c r="N1784" s="222">
        <v>2775664.4399999995</v>
      </c>
      <c r="O1784" s="222">
        <v>0</v>
      </c>
      <c r="P1784" s="222">
        <v>0</v>
      </c>
      <c r="Q1784" s="222">
        <v>0</v>
      </c>
      <c r="R1784" s="372">
        <v>45292</v>
      </c>
      <c r="S1784" s="372">
        <v>45657</v>
      </c>
      <c r="U1784" s="373"/>
    </row>
    <row r="1785" spans="1:21" ht="20.25" x14ac:dyDescent="0.3">
      <c r="A1785" s="230">
        <v>475</v>
      </c>
      <c r="B1785" s="225" t="s">
        <v>3460</v>
      </c>
      <c r="C1785" s="230">
        <v>32429</v>
      </c>
      <c r="D1785" s="230" t="s">
        <v>1896</v>
      </c>
      <c r="E1785" s="230">
        <v>1973</v>
      </c>
      <c r="F1785" s="230" t="s">
        <v>2122</v>
      </c>
      <c r="G1785" s="371" t="s">
        <v>2088</v>
      </c>
      <c r="H1785" s="230">
        <v>5</v>
      </c>
      <c r="I1785" s="230">
        <v>4</v>
      </c>
      <c r="J1785" s="230" t="s">
        <v>2122</v>
      </c>
      <c r="K1785" s="222">
        <v>5462.5</v>
      </c>
      <c r="L1785" s="222">
        <v>3389.7</v>
      </c>
      <c r="M1785" s="222">
        <v>9345333.0700000003</v>
      </c>
      <c r="N1785" s="222">
        <v>9345333.0700000003</v>
      </c>
      <c r="O1785" s="222">
        <v>0</v>
      </c>
      <c r="P1785" s="222">
        <v>0</v>
      </c>
      <c r="Q1785" s="222">
        <v>0</v>
      </c>
      <c r="R1785" s="372">
        <v>45292</v>
      </c>
      <c r="S1785" s="372">
        <v>45657</v>
      </c>
      <c r="U1785" s="373"/>
    </row>
    <row r="1786" spans="1:21" ht="20.25" x14ac:dyDescent="0.3">
      <c r="A1786" s="230">
        <v>476</v>
      </c>
      <c r="B1786" s="233" t="s">
        <v>3461</v>
      </c>
      <c r="C1786" s="230">
        <v>33009</v>
      </c>
      <c r="D1786" s="230" t="s">
        <v>1896</v>
      </c>
      <c r="E1786" s="230">
        <v>1970</v>
      </c>
      <c r="F1786" s="230" t="s">
        <v>2122</v>
      </c>
      <c r="G1786" s="371" t="s">
        <v>2089</v>
      </c>
      <c r="H1786" s="230">
        <v>4</v>
      </c>
      <c r="I1786" s="230">
        <v>8</v>
      </c>
      <c r="J1786" s="230" t="s">
        <v>2122</v>
      </c>
      <c r="K1786" s="222">
        <v>9708.2999999999993</v>
      </c>
      <c r="L1786" s="222">
        <v>5614.4</v>
      </c>
      <c r="M1786" s="222">
        <v>9586872.6899999995</v>
      </c>
      <c r="N1786" s="222">
        <v>9586872.6899999995</v>
      </c>
      <c r="O1786" s="222">
        <v>0</v>
      </c>
      <c r="P1786" s="222">
        <v>0</v>
      </c>
      <c r="Q1786" s="222">
        <v>0</v>
      </c>
      <c r="R1786" s="372">
        <v>45292</v>
      </c>
      <c r="S1786" s="372">
        <v>45657</v>
      </c>
      <c r="U1786" s="373"/>
    </row>
    <row r="1787" spans="1:21" ht="20.25" x14ac:dyDescent="0.3">
      <c r="A1787" s="230">
        <v>477</v>
      </c>
      <c r="B1787" s="233" t="s">
        <v>3462</v>
      </c>
      <c r="C1787" s="230">
        <v>33042</v>
      </c>
      <c r="D1787" s="230" t="s">
        <v>1896</v>
      </c>
      <c r="E1787" s="230">
        <v>1972</v>
      </c>
      <c r="F1787" s="230" t="s">
        <v>2122</v>
      </c>
      <c r="G1787" s="371" t="s">
        <v>2089</v>
      </c>
      <c r="H1787" s="230">
        <v>5</v>
      </c>
      <c r="I1787" s="230">
        <v>4</v>
      </c>
      <c r="J1787" s="230" t="s">
        <v>2122</v>
      </c>
      <c r="K1787" s="222">
        <v>5326.7</v>
      </c>
      <c r="L1787" s="222">
        <v>3332.4</v>
      </c>
      <c r="M1787" s="222">
        <v>4925586.37</v>
      </c>
      <c r="N1787" s="222">
        <v>4925586.37</v>
      </c>
      <c r="O1787" s="222">
        <v>0</v>
      </c>
      <c r="P1787" s="222">
        <v>0</v>
      </c>
      <c r="Q1787" s="222">
        <v>0</v>
      </c>
      <c r="R1787" s="372">
        <v>45292</v>
      </c>
      <c r="S1787" s="372">
        <v>45657</v>
      </c>
      <c r="U1787" s="373"/>
    </row>
    <row r="1788" spans="1:21" ht="20.25" x14ac:dyDescent="0.3">
      <c r="A1788" s="230">
        <v>478</v>
      </c>
      <c r="B1788" s="233" t="s">
        <v>3463</v>
      </c>
      <c r="C1788" s="230">
        <v>33065</v>
      </c>
      <c r="D1788" s="230" t="s">
        <v>1896</v>
      </c>
      <c r="E1788" s="230">
        <v>1974</v>
      </c>
      <c r="F1788" s="230" t="s">
        <v>2122</v>
      </c>
      <c r="G1788" s="371" t="s">
        <v>2088</v>
      </c>
      <c r="H1788" s="230">
        <v>5</v>
      </c>
      <c r="I1788" s="230">
        <v>4</v>
      </c>
      <c r="J1788" s="230" t="s">
        <v>2122</v>
      </c>
      <c r="K1788" s="222">
        <v>5304.3</v>
      </c>
      <c r="L1788" s="222">
        <v>3315.9</v>
      </c>
      <c r="M1788" s="222">
        <v>4914495.0799999991</v>
      </c>
      <c r="N1788" s="222">
        <v>4914495.0799999991</v>
      </c>
      <c r="O1788" s="222">
        <v>0</v>
      </c>
      <c r="P1788" s="222">
        <v>0</v>
      </c>
      <c r="Q1788" s="222">
        <v>0</v>
      </c>
      <c r="R1788" s="372">
        <v>45292</v>
      </c>
      <c r="S1788" s="372">
        <v>45657</v>
      </c>
      <c r="U1788" s="373"/>
    </row>
    <row r="1789" spans="1:21" ht="20.25" x14ac:dyDescent="0.3">
      <c r="A1789" s="230">
        <v>479</v>
      </c>
      <c r="B1789" s="233" t="s">
        <v>2174</v>
      </c>
      <c r="C1789" s="230">
        <v>34542</v>
      </c>
      <c r="D1789" s="230" t="s">
        <v>1896</v>
      </c>
      <c r="E1789" s="230">
        <v>1936</v>
      </c>
      <c r="F1789" s="230" t="s">
        <v>2122</v>
      </c>
      <c r="G1789" s="371" t="s">
        <v>2094</v>
      </c>
      <c r="H1789" s="230">
        <v>2</v>
      </c>
      <c r="I1789" s="230">
        <v>2</v>
      </c>
      <c r="J1789" s="230" t="s">
        <v>2122</v>
      </c>
      <c r="K1789" s="222">
        <v>644</v>
      </c>
      <c r="L1789" s="222">
        <v>580.4</v>
      </c>
      <c r="M1789" s="222">
        <v>856695.26</v>
      </c>
      <c r="N1789" s="222">
        <v>856695.26</v>
      </c>
      <c r="O1789" s="222">
        <v>0</v>
      </c>
      <c r="P1789" s="222">
        <v>0</v>
      </c>
      <c r="Q1789" s="222">
        <v>0</v>
      </c>
      <c r="R1789" s="372">
        <v>45292</v>
      </c>
      <c r="S1789" s="372">
        <v>45657</v>
      </c>
      <c r="U1789" s="373"/>
    </row>
    <row r="1790" spans="1:21" ht="20.25" x14ac:dyDescent="0.3">
      <c r="A1790" s="230">
        <v>480</v>
      </c>
      <c r="B1790" s="225" t="s">
        <v>362</v>
      </c>
      <c r="C1790" s="230">
        <v>34975</v>
      </c>
      <c r="D1790" s="230" t="s">
        <v>1896</v>
      </c>
      <c r="E1790" s="230">
        <v>1960</v>
      </c>
      <c r="F1790" s="230" t="s">
        <v>2122</v>
      </c>
      <c r="G1790" s="371" t="s">
        <v>2089</v>
      </c>
      <c r="H1790" s="230">
        <v>3</v>
      </c>
      <c r="I1790" s="230">
        <v>1</v>
      </c>
      <c r="J1790" s="230" t="s">
        <v>2122</v>
      </c>
      <c r="K1790" s="222">
        <v>937.7</v>
      </c>
      <c r="L1790" s="222">
        <v>816.7</v>
      </c>
      <c r="M1790" s="222">
        <v>562594.04</v>
      </c>
      <c r="N1790" s="222">
        <v>562594.04</v>
      </c>
      <c r="O1790" s="222">
        <v>0</v>
      </c>
      <c r="P1790" s="222">
        <v>0</v>
      </c>
      <c r="Q1790" s="222">
        <v>0</v>
      </c>
      <c r="R1790" s="372">
        <v>45292</v>
      </c>
      <c r="S1790" s="372">
        <v>45657</v>
      </c>
      <c r="U1790" s="373"/>
    </row>
    <row r="1791" spans="1:21" ht="20.25" x14ac:dyDescent="0.3">
      <c r="A1791" s="230">
        <v>481</v>
      </c>
      <c r="B1791" s="225" t="s">
        <v>386</v>
      </c>
      <c r="C1791" s="230">
        <v>35767</v>
      </c>
      <c r="D1791" s="230" t="s">
        <v>1896</v>
      </c>
      <c r="E1791" s="230">
        <v>1953</v>
      </c>
      <c r="F1791" s="230" t="s">
        <v>2122</v>
      </c>
      <c r="G1791" s="371" t="s">
        <v>2089</v>
      </c>
      <c r="H1791" s="230">
        <v>2</v>
      </c>
      <c r="I1791" s="230">
        <v>1</v>
      </c>
      <c r="J1791" s="230" t="s">
        <v>2122</v>
      </c>
      <c r="K1791" s="222">
        <v>633.5</v>
      </c>
      <c r="L1791" s="222">
        <v>550.1</v>
      </c>
      <c r="M1791" s="222">
        <v>1267381.8600000001</v>
      </c>
      <c r="N1791" s="222">
        <v>1267381.8600000001</v>
      </c>
      <c r="O1791" s="222">
        <v>0</v>
      </c>
      <c r="P1791" s="222">
        <v>0</v>
      </c>
      <c r="Q1791" s="222">
        <v>0</v>
      </c>
      <c r="R1791" s="372">
        <v>45292</v>
      </c>
      <c r="S1791" s="372">
        <v>45657</v>
      </c>
      <c r="U1791" s="373"/>
    </row>
    <row r="1792" spans="1:21" ht="20.25" x14ac:dyDescent="0.3">
      <c r="A1792" s="230">
        <v>482</v>
      </c>
      <c r="B1792" s="225" t="s">
        <v>415</v>
      </c>
      <c r="C1792" s="230">
        <v>32374</v>
      </c>
      <c r="D1792" s="230" t="s">
        <v>1896</v>
      </c>
      <c r="E1792" s="230">
        <v>1968</v>
      </c>
      <c r="F1792" s="230" t="s">
        <v>2122</v>
      </c>
      <c r="G1792" s="371" t="s">
        <v>2089</v>
      </c>
      <c r="H1792" s="230">
        <v>4</v>
      </c>
      <c r="I1792" s="230">
        <v>3</v>
      </c>
      <c r="J1792" s="230" t="s">
        <v>2122</v>
      </c>
      <c r="K1792" s="222">
        <v>4602.3999999999996</v>
      </c>
      <c r="L1792" s="222">
        <v>3461.3</v>
      </c>
      <c r="M1792" s="222">
        <v>3092181.21</v>
      </c>
      <c r="N1792" s="222">
        <v>3092181.21</v>
      </c>
      <c r="O1792" s="222">
        <v>0</v>
      </c>
      <c r="P1792" s="222">
        <v>0</v>
      </c>
      <c r="Q1792" s="222">
        <v>0</v>
      </c>
      <c r="R1792" s="372">
        <v>45292</v>
      </c>
      <c r="S1792" s="372">
        <v>45657</v>
      </c>
      <c r="U1792" s="373"/>
    </row>
    <row r="1793" spans="1:21" ht="20.25" x14ac:dyDescent="0.3">
      <c r="A1793" s="230">
        <v>483</v>
      </c>
      <c r="B1793" s="225" t="s">
        <v>421</v>
      </c>
      <c r="C1793" s="230">
        <v>32380</v>
      </c>
      <c r="D1793" s="230" t="s">
        <v>1896</v>
      </c>
      <c r="E1793" s="230">
        <v>1968</v>
      </c>
      <c r="F1793" s="230" t="s">
        <v>2122</v>
      </c>
      <c r="G1793" s="371" t="s">
        <v>2089</v>
      </c>
      <c r="H1793" s="230">
        <v>10</v>
      </c>
      <c r="I1793" s="230">
        <v>1</v>
      </c>
      <c r="J1793" s="230" t="s">
        <v>2122</v>
      </c>
      <c r="K1793" s="222">
        <v>4197.8</v>
      </c>
      <c r="L1793" s="222">
        <v>2472.6999999999998</v>
      </c>
      <c r="M1793" s="222">
        <v>1244163.76</v>
      </c>
      <c r="N1793" s="222">
        <v>1244163.76</v>
      </c>
      <c r="O1793" s="222">
        <v>0</v>
      </c>
      <c r="P1793" s="222">
        <v>0</v>
      </c>
      <c r="Q1793" s="222">
        <v>0</v>
      </c>
      <c r="R1793" s="372">
        <v>45292</v>
      </c>
      <c r="S1793" s="372">
        <v>45657</v>
      </c>
      <c r="U1793" s="373"/>
    </row>
    <row r="1794" spans="1:21" ht="20.25" x14ac:dyDescent="0.3">
      <c r="A1794" s="230">
        <v>484</v>
      </c>
      <c r="B1794" s="225" t="s">
        <v>28</v>
      </c>
      <c r="C1794" s="230">
        <v>35409</v>
      </c>
      <c r="D1794" s="230" t="s">
        <v>1896</v>
      </c>
      <c r="E1794" s="230">
        <v>1987</v>
      </c>
      <c r="F1794" s="230" t="s">
        <v>2122</v>
      </c>
      <c r="G1794" s="371" t="s">
        <v>2088</v>
      </c>
      <c r="H1794" s="230">
        <v>9</v>
      </c>
      <c r="I1794" s="230">
        <v>8</v>
      </c>
      <c r="J1794" s="230" t="s">
        <v>2122</v>
      </c>
      <c r="K1794" s="222">
        <v>22075.4</v>
      </c>
      <c r="L1794" s="222">
        <v>15592.7</v>
      </c>
      <c r="M1794" s="222">
        <v>3162943.7900000028</v>
      </c>
      <c r="N1794" s="222">
        <v>3162943.7900000028</v>
      </c>
      <c r="O1794" s="222">
        <v>0</v>
      </c>
      <c r="P1794" s="222">
        <v>0</v>
      </c>
      <c r="Q1794" s="222">
        <v>0</v>
      </c>
      <c r="R1794" s="372">
        <v>45292</v>
      </c>
      <c r="S1794" s="372">
        <v>45657</v>
      </c>
      <c r="U1794" s="373"/>
    </row>
    <row r="1795" spans="1:21" ht="20.25" x14ac:dyDescent="0.3">
      <c r="A1795" s="230">
        <v>485</v>
      </c>
      <c r="B1795" s="225" t="s">
        <v>1545</v>
      </c>
      <c r="C1795" s="230">
        <v>35434</v>
      </c>
      <c r="D1795" s="230" t="s">
        <v>1896</v>
      </c>
      <c r="E1795" s="230">
        <v>1994</v>
      </c>
      <c r="F1795" s="230" t="s">
        <v>2122</v>
      </c>
      <c r="G1795" s="371" t="s">
        <v>2088</v>
      </c>
      <c r="H1795" s="230">
        <v>7</v>
      </c>
      <c r="I1795" s="230">
        <v>1</v>
      </c>
      <c r="J1795" s="230" t="s">
        <v>2122</v>
      </c>
      <c r="K1795" s="222">
        <v>1427.4</v>
      </c>
      <c r="L1795" s="222">
        <v>1427.4</v>
      </c>
      <c r="M1795" s="222">
        <v>2744396.7600000002</v>
      </c>
      <c r="N1795" s="222">
        <v>2744396.7600000002</v>
      </c>
      <c r="O1795" s="222">
        <v>0</v>
      </c>
      <c r="P1795" s="222">
        <v>0</v>
      </c>
      <c r="Q1795" s="222">
        <v>0</v>
      </c>
      <c r="R1795" s="372">
        <v>45292</v>
      </c>
      <c r="S1795" s="372">
        <v>45657</v>
      </c>
      <c r="U1795" s="373"/>
    </row>
    <row r="1796" spans="1:21" ht="20.25" x14ac:dyDescent="0.3">
      <c r="A1796" s="230">
        <v>486</v>
      </c>
      <c r="B1796" s="225" t="s">
        <v>396</v>
      </c>
      <c r="C1796" s="230">
        <v>32719</v>
      </c>
      <c r="D1796" s="230" t="s">
        <v>1896</v>
      </c>
      <c r="E1796" s="230">
        <v>1981</v>
      </c>
      <c r="F1796" s="230" t="s">
        <v>2122</v>
      </c>
      <c r="G1796" s="371" t="s">
        <v>2088</v>
      </c>
      <c r="H1796" s="230">
        <v>9</v>
      </c>
      <c r="I1796" s="230">
        <v>1</v>
      </c>
      <c r="J1796" s="230" t="s">
        <v>2122</v>
      </c>
      <c r="K1796" s="222">
        <v>5562.6</v>
      </c>
      <c r="L1796" s="222">
        <v>3607.8</v>
      </c>
      <c r="M1796" s="222">
        <v>4669445.8600000003</v>
      </c>
      <c r="N1796" s="222">
        <v>4669445.8600000003</v>
      </c>
      <c r="O1796" s="222">
        <v>0</v>
      </c>
      <c r="P1796" s="222">
        <v>0</v>
      </c>
      <c r="Q1796" s="222">
        <v>0</v>
      </c>
      <c r="R1796" s="372">
        <v>45292</v>
      </c>
      <c r="S1796" s="372">
        <v>45657</v>
      </c>
      <c r="U1796" s="373"/>
    </row>
    <row r="1797" spans="1:21" ht="20.25" x14ac:dyDescent="0.3">
      <c r="A1797" s="230">
        <v>487</v>
      </c>
      <c r="B1797" s="225" t="s">
        <v>420</v>
      </c>
      <c r="C1797" s="230">
        <v>32376</v>
      </c>
      <c r="D1797" s="230" t="s">
        <v>1896</v>
      </c>
      <c r="E1797" s="230">
        <v>1986</v>
      </c>
      <c r="F1797" s="230" t="s">
        <v>2122</v>
      </c>
      <c r="G1797" s="371" t="s">
        <v>2088</v>
      </c>
      <c r="H1797" s="230">
        <v>9</v>
      </c>
      <c r="I1797" s="230">
        <v>2</v>
      </c>
      <c r="J1797" s="230" t="s">
        <v>2122</v>
      </c>
      <c r="K1797" s="222">
        <v>5102.3</v>
      </c>
      <c r="L1797" s="222">
        <v>4108.2</v>
      </c>
      <c r="M1797" s="222">
        <v>4858279.6399999997</v>
      </c>
      <c r="N1797" s="222">
        <v>4858279.6399999997</v>
      </c>
      <c r="O1797" s="222">
        <v>0</v>
      </c>
      <c r="P1797" s="222">
        <v>0</v>
      </c>
      <c r="Q1797" s="222">
        <v>0</v>
      </c>
      <c r="R1797" s="372">
        <v>45292</v>
      </c>
      <c r="S1797" s="372">
        <v>45657</v>
      </c>
      <c r="U1797" s="373"/>
    </row>
    <row r="1798" spans="1:21" ht="20.25" x14ac:dyDescent="0.3">
      <c r="A1798" s="230">
        <v>488</v>
      </c>
      <c r="B1798" s="233" t="s">
        <v>2231</v>
      </c>
      <c r="C1798" s="230">
        <v>36735</v>
      </c>
      <c r="D1798" s="230" t="s">
        <v>1896</v>
      </c>
      <c r="E1798" s="230">
        <v>1965</v>
      </c>
      <c r="F1798" s="230" t="s">
        <v>2122</v>
      </c>
      <c r="G1798" s="371" t="s">
        <v>2089</v>
      </c>
      <c r="H1798" s="230">
        <v>5</v>
      </c>
      <c r="I1798" s="230">
        <v>4</v>
      </c>
      <c r="J1798" s="230" t="s">
        <v>2122</v>
      </c>
      <c r="K1798" s="222">
        <v>2600.7399999999998</v>
      </c>
      <c r="L1798" s="222">
        <v>2291.4</v>
      </c>
      <c r="M1798" s="222">
        <v>10110198.43</v>
      </c>
      <c r="N1798" s="222">
        <v>10110198.43</v>
      </c>
      <c r="O1798" s="222">
        <v>0</v>
      </c>
      <c r="P1798" s="222">
        <v>0</v>
      </c>
      <c r="Q1798" s="222">
        <v>0</v>
      </c>
      <c r="R1798" s="372">
        <v>45292</v>
      </c>
      <c r="S1798" s="372">
        <v>45657</v>
      </c>
      <c r="U1798" s="373"/>
    </row>
    <row r="1799" spans="1:21" ht="20.25" x14ac:dyDescent="0.3">
      <c r="A1799" s="230">
        <v>489</v>
      </c>
      <c r="B1799" s="233" t="s">
        <v>2312</v>
      </c>
      <c r="C1799" s="230">
        <v>34056</v>
      </c>
      <c r="D1799" s="230" t="s">
        <v>1896</v>
      </c>
      <c r="E1799" s="230">
        <v>1993</v>
      </c>
      <c r="F1799" s="230" t="s">
        <v>2122</v>
      </c>
      <c r="G1799" s="371" t="s">
        <v>2088</v>
      </c>
      <c r="H1799" s="230">
        <v>9</v>
      </c>
      <c r="I1799" s="230">
        <v>2</v>
      </c>
      <c r="J1799" s="230">
        <v>2</v>
      </c>
      <c r="K1799" s="222">
        <v>6533.8</v>
      </c>
      <c r="L1799" s="222">
        <v>4380.3999999999996</v>
      </c>
      <c r="M1799" s="222">
        <v>4781049.17</v>
      </c>
      <c r="N1799" s="222">
        <v>4781049.17</v>
      </c>
      <c r="O1799" s="222">
        <v>0</v>
      </c>
      <c r="P1799" s="222">
        <v>0</v>
      </c>
      <c r="Q1799" s="222">
        <v>0</v>
      </c>
      <c r="R1799" s="372">
        <v>45292</v>
      </c>
      <c r="S1799" s="372">
        <v>45657</v>
      </c>
      <c r="U1799" s="373"/>
    </row>
    <row r="1800" spans="1:21" ht="20.25" x14ac:dyDescent="0.3">
      <c r="A1800" s="230">
        <v>490</v>
      </c>
      <c r="B1800" s="233" t="s">
        <v>2313</v>
      </c>
      <c r="C1800" s="230">
        <v>33140</v>
      </c>
      <c r="D1800" s="230" t="s">
        <v>1896</v>
      </c>
      <c r="E1800" s="230">
        <v>1968</v>
      </c>
      <c r="F1800" s="230" t="s">
        <v>2122</v>
      </c>
      <c r="G1800" s="371" t="s">
        <v>2088</v>
      </c>
      <c r="H1800" s="230">
        <v>5</v>
      </c>
      <c r="I1800" s="230">
        <v>3</v>
      </c>
      <c r="J1800" s="230" t="s">
        <v>2122</v>
      </c>
      <c r="K1800" s="222">
        <v>2908.3</v>
      </c>
      <c r="L1800" s="222">
        <v>2691.5</v>
      </c>
      <c r="M1800" s="222">
        <v>3746530.8899999992</v>
      </c>
      <c r="N1800" s="222">
        <v>3746530.8899999992</v>
      </c>
      <c r="O1800" s="222">
        <v>0</v>
      </c>
      <c r="P1800" s="222">
        <v>0</v>
      </c>
      <c r="Q1800" s="222">
        <v>0</v>
      </c>
      <c r="R1800" s="372">
        <v>45292</v>
      </c>
      <c r="S1800" s="372">
        <v>45657</v>
      </c>
      <c r="U1800" s="373"/>
    </row>
    <row r="1801" spans="1:21" ht="20.25" x14ac:dyDescent="0.3">
      <c r="A1801" s="230">
        <v>491</v>
      </c>
      <c r="B1801" s="233" t="s">
        <v>2314</v>
      </c>
      <c r="C1801" s="230">
        <v>35352</v>
      </c>
      <c r="D1801" s="230" t="s">
        <v>1896</v>
      </c>
      <c r="E1801" s="230">
        <v>1966</v>
      </c>
      <c r="F1801" s="230" t="s">
        <v>2122</v>
      </c>
      <c r="G1801" s="371" t="s">
        <v>2089</v>
      </c>
      <c r="H1801" s="230">
        <v>5</v>
      </c>
      <c r="I1801" s="230">
        <v>6</v>
      </c>
      <c r="J1801" s="230" t="s">
        <v>2122</v>
      </c>
      <c r="K1801" s="222">
        <v>4099.1000000000004</v>
      </c>
      <c r="L1801" s="222">
        <v>2477.6</v>
      </c>
      <c r="M1801" s="222">
        <v>3343350.6300000004</v>
      </c>
      <c r="N1801" s="222">
        <v>3343350.6300000004</v>
      </c>
      <c r="O1801" s="222">
        <v>0</v>
      </c>
      <c r="P1801" s="222">
        <v>0</v>
      </c>
      <c r="Q1801" s="222">
        <v>0</v>
      </c>
      <c r="R1801" s="372">
        <v>45292</v>
      </c>
      <c r="S1801" s="372">
        <v>45657</v>
      </c>
      <c r="U1801" s="373"/>
    </row>
    <row r="1802" spans="1:21" ht="20.25" x14ac:dyDescent="0.3">
      <c r="A1802" s="230">
        <v>492</v>
      </c>
      <c r="B1802" s="233" t="s">
        <v>2315</v>
      </c>
      <c r="C1802" s="230">
        <v>32465</v>
      </c>
      <c r="D1802" s="230" t="s">
        <v>1896</v>
      </c>
      <c r="E1802" s="230">
        <v>1970</v>
      </c>
      <c r="F1802" s="230" t="s">
        <v>2122</v>
      </c>
      <c r="G1802" s="371" t="s">
        <v>2088</v>
      </c>
      <c r="H1802" s="230">
        <v>4</v>
      </c>
      <c r="I1802" s="230">
        <v>6</v>
      </c>
      <c r="J1802" s="230" t="s">
        <v>2122</v>
      </c>
      <c r="K1802" s="222">
        <v>5784.8</v>
      </c>
      <c r="L1802" s="222">
        <v>4108.3</v>
      </c>
      <c r="M1802" s="222">
        <v>6055508.4199999999</v>
      </c>
      <c r="N1802" s="222">
        <v>6055508.4199999999</v>
      </c>
      <c r="O1802" s="222">
        <v>0</v>
      </c>
      <c r="P1802" s="222">
        <v>0</v>
      </c>
      <c r="Q1802" s="222">
        <v>0</v>
      </c>
      <c r="R1802" s="372">
        <v>45292</v>
      </c>
      <c r="S1802" s="372">
        <v>45657</v>
      </c>
      <c r="U1802" s="373"/>
    </row>
    <row r="1803" spans="1:21" ht="20.25" x14ac:dyDescent="0.3">
      <c r="A1803" s="230">
        <v>493</v>
      </c>
      <c r="B1803" s="233" t="s">
        <v>2316</v>
      </c>
      <c r="C1803" s="230">
        <v>33691</v>
      </c>
      <c r="D1803" s="230" t="s">
        <v>1896</v>
      </c>
      <c r="E1803" s="230">
        <v>2008</v>
      </c>
      <c r="F1803" s="230" t="s">
        <v>2122</v>
      </c>
      <c r="G1803" s="371" t="s">
        <v>2089</v>
      </c>
      <c r="H1803" s="230">
        <v>5</v>
      </c>
      <c r="I1803" s="230">
        <v>1</v>
      </c>
      <c r="J1803" s="230" t="s">
        <v>2122</v>
      </c>
      <c r="K1803" s="222">
        <v>1726.6</v>
      </c>
      <c r="L1803" s="222">
        <v>1549.8</v>
      </c>
      <c r="M1803" s="222">
        <v>7699820.8200000003</v>
      </c>
      <c r="N1803" s="222">
        <v>7699820.8200000003</v>
      </c>
      <c r="O1803" s="222">
        <v>0</v>
      </c>
      <c r="P1803" s="222">
        <v>0</v>
      </c>
      <c r="Q1803" s="222">
        <v>0</v>
      </c>
      <c r="R1803" s="372">
        <v>45292</v>
      </c>
      <c r="S1803" s="372">
        <v>45657</v>
      </c>
      <c r="U1803" s="373"/>
    </row>
    <row r="1804" spans="1:21" ht="20.25" x14ac:dyDescent="0.3">
      <c r="A1804" s="230">
        <v>494</v>
      </c>
      <c r="B1804" s="233" t="s">
        <v>2317</v>
      </c>
      <c r="C1804" s="230">
        <v>33408</v>
      </c>
      <c r="D1804" s="230" t="s">
        <v>1896</v>
      </c>
      <c r="E1804" s="230">
        <v>1968</v>
      </c>
      <c r="F1804" s="230" t="s">
        <v>2122</v>
      </c>
      <c r="G1804" s="371" t="s">
        <v>2089</v>
      </c>
      <c r="H1804" s="230">
        <v>4</v>
      </c>
      <c r="I1804" s="230">
        <v>5</v>
      </c>
      <c r="J1804" s="230" t="s">
        <v>2122</v>
      </c>
      <c r="K1804" s="222">
        <v>3769.3</v>
      </c>
      <c r="L1804" s="222">
        <v>2072</v>
      </c>
      <c r="M1804" s="222">
        <v>3112697.36</v>
      </c>
      <c r="N1804" s="222">
        <v>3112697.36</v>
      </c>
      <c r="O1804" s="222">
        <v>0</v>
      </c>
      <c r="P1804" s="222">
        <v>0</v>
      </c>
      <c r="Q1804" s="222">
        <v>0</v>
      </c>
      <c r="R1804" s="372">
        <v>45292</v>
      </c>
      <c r="S1804" s="372">
        <v>45657</v>
      </c>
      <c r="U1804" s="373"/>
    </row>
    <row r="1805" spans="1:21" ht="20.25" x14ac:dyDescent="0.3">
      <c r="A1805" s="230">
        <v>495</v>
      </c>
      <c r="B1805" s="233" t="s">
        <v>2318</v>
      </c>
      <c r="C1805" s="230">
        <v>32932</v>
      </c>
      <c r="D1805" s="230" t="s">
        <v>1896</v>
      </c>
      <c r="E1805" s="230">
        <v>1993</v>
      </c>
      <c r="F1805" s="230" t="s">
        <v>2122</v>
      </c>
      <c r="G1805" s="371" t="s">
        <v>2088</v>
      </c>
      <c r="H1805" s="230">
        <v>9</v>
      </c>
      <c r="I1805" s="230">
        <v>3</v>
      </c>
      <c r="J1805" s="230" t="s">
        <v>2122</v>
      </c>
      <c r="K1805" s="222">
        <v>9823.5</v>
      </c>
      <c r="L1805" s="222">
        <v>6874.3</v>
      </c>
      <c r="M1805" s="222">
        <v>10116830.390000001</v>
      </c>
      <c r="N1805" s="222">
        <v>10116830.390000001</v>
      </c>
      <c r="O1805" s="222">
        <v>0</v>
      </c>
      <c r="P1805" s="222">
        <v>0</v>
      </c>
      <c r="Q1805" s="222">
        <v>0</v>
      </c>
      <c r="R1805" s="372">
        <v>45292</v>
      </c>
      <c r="S1805" s="372">
        <v>45657</v>
      </c>
      <c r="U1805" s="373"/>
    </row>
    <row r="1806" spans="1:21" ht="20.25" x14ac:dyDescent="0.3">
      <c r="A1806" s="230">
        <v>496</v>
      </c>
      <c r="B1806" s="233" t="s">
        <v>3464</v>
      </c>
      <c r="C1806" s="230">
        <v>37233</v>
      </c>
      <c r="D1806" s="230" t="s">
        <v>1896</v>
      </c>
      <c r="E1806" s="230">
        <v>1961</v>
      </c>
      <c r="F1806" s="230" t="s">
        <v>2122</v>
      </c>
      <c r="G1806" s="371" t="s">
        <v>2088</v>
      </c>
      <c r="H1806" s="230">
        <v>5</v>
      </c>
      <c r="I1806" s="230">
        <v>3</v>
      </c>
      <c r="J1806" s="230" t="s">
        <v>2122</v>
      </c>
      <c r="K1806" s="222">
        <v>2596</v>
      </c>
      <c r="L1806" s="222">
        <v>2412.1999999999998</v>
      </c>
      <c r="M1806" s="222">
        <v>1062790.3700000001</v>
      </c>
      <c r="N1806" s="222">
        <v>1062790.3700000001</v>
      </c>
      <c r="O1806" s="222">
        <v>0</v>
      </c>
      <c r="P1806" s="222">
        <v>0</v>
      </c>
      <c r="Q1806" s="222">
        <v>0</v>
      </c>
      <c r="R1806" s="372">
        <v>45292</v>
      </c>
      <c r="S1806" s="372">
        <v>45657</v>
      </c>
      <c r="U1806" s="373"/>
    </row>
    <row r="1807" spans="1:21" ht="20.25" x14ac:dyDescent="0.3">
      <c r="A1807" s="230">
        <v>497</v>
      </c>
      <c r="B1807" s="233" t="s">
        <v>2322</v>
      </c>
      <c r="C1807" s="230">
        <v>34558</v>
      </c>
      <c r="D1807" s="230" t="s">
        <v>1896</v>
      </c>
      <c r="E1807" s="230">
        <v>1974</v>
      </c>
      <c r="F1807" s="230" t="s">
        <v>2122</v>
      </c>
      <c r="G1807" s="371" t="s">
        <v>2089</v>
      </c>
      <c r="H1807" s="230">
        <v>6</v>
      </c>
      <c r="I1807" s="230">
        <v>8</v>
      </c>
      <c r="J1807" s="230" t="s">
        <v>2122</v>
      </c>
      <c r="K1807" s="222">
        <v>9582.7999999999993</v>
      </c>
      <c r="L1807" s="222">
        <v>5741.1</v>
      </c>
      <c r="M1807" s="222">
        <v>4201033.99</v>
      </c>
      <c r="N1807" s="222">
        <v>4201033.99</v>
      </c>
      <c r="O1807" s="222">
        <v>0</v>
      </c>
      <c r="P1807" s="222">
        <v>0</v>
      </c>
      <c r="Q1807" s="222">
        <v>0</v>
      </c>
      <c r="R1807" s="372">
        <v>45292</v>
      </c>
      <c r="S1807" s="372">
        <v>45657</v>
      </c>
      <c r="U1807" s="373"/>
    </row>
    <row r="1808" spans="1:21" ht="20.25" x14ac:dyDescent="0.3">
      <c r="A1808" s="230">
        <v>498</v>
      </c>
      <c r="B1808" s="233" t="s">
        <v>2323</v>
      </c>
      <c r="C1808" s="230">
        <v>35402</v>
      </c>
      <c r="D1808" s="230" t="s">
        <v>1896</v>
      </c>
      <c r="E1808" s="230">
        <v>1973</v>
      </c>
      <c r="F1808" s="230" t="s">
        <v>2122</v>
      </c>
      <c r="G1808" s="371" t="s">
        <v>2089</v>
      </c>
      <c r="H1808" s="230">
        <v>5</v>
      </c>
      <c r="I1808" s="230">
        <v>7</v>
      </c>
      <c r="J1808" s="230" t="s">
        <v>2122</v>
      </c>
      <c r="K1808" s="222">
        <v>3921.4</v>
      </c>
      <c r="L1808" s="222">
        <v>3921.4</v>
      </c>
      <c r="M1808" s="222">
        <v>1486687.6600000001</v>
      </c>
      <c r="N1808" s="222">
        <v>1486687.6600000001</v>
      </c>
      <c r="O1808" s="222">
        <v>0</v>
      </c>
      <c r="P1808" s="222">
        <v>0</v>
      </c>
      <c r="Q1808" s="222">
        <v>0</v>
      </c>
      <c r="R1808" s="372">
        <v>45292</v>
      </c>
      <c r="S1808" s="372">
        <v>45657</v>
      </c>
      <c r="U1808" s="373"/>
    </row>
    <row r="1809" spans="1:21" ht="20.25" x14ac:dyDescent="0.3">
      <c r="A1809" s="230">
        <v>499</v>
      </c>
      <c r="B1809" s="233" t="s">
        <v>2324</v>
      </c>
      <c r="C1809" s="230">
        <v>35053</v>
      </c>
      <c r="D1809" s="230" t="s">
        <v>1896</v>
      </c>
      <c r="E1809" s="230">
        <v>1959</v>
      </c>
      <c r="F1809" s="230" t="s">
        <v>2122</v>
      </c>
      <c r="G1809" s="371" t="s">
        <v>2094</v>
      </c>
      <c r="H1809" s="230">
        <v>2</v>
      </c>
      <c r="I1809" s="230">
        <v>1</v>
      </c>
      <c r="J1809" s="230" t="s">
        <v>2122</v>
      </c>
      <c r="K1809" s="222">
        <v>414.9</v>
      </c>
      <c r="L1809" s="222">
        <v>287.39999999999998</v>
      </c>
      <c r="M1809" s="222">
        <v>1273274.24</v>
      </c>
      <c r="N1809" s="222">
        <v>1273274.24</v>
      </c>
      <c r="O1809" s="222">
        <v>0</v>
      </c>
      <c r="P1809" s="222">
        <v>0</v>
      </c>
      <c r="Q1809" s="222">
        <v>0</v>
      </c>
      <c r="R1809" s="372">
        <v>45292</v>
      </c>
      <c r="S1809" s="372">
        <v>45657</v>
      </c>
      <c r="U1809" s="373"/>
    </row>
    <row r="1810" spans="1:21" ht="20.25" x14ac:dyDescent="0.3">
      <c r="A1810" s="230">
        <v>500</v>
      </c>
      <c r="B1810" s="233" t="s">
        <v>2524</v>
      </c>
      <c r="C1810" s="230">
        <v>36890</v>
      </c>
      <c r="D1810" s="230" t="s">
        <v>1896</v>
      </c>
      <c r="E1810" s="230">
        <v>1956</v>
      </c>
      <c r="F1810" s="230" t="s">
        <v>2122</v>
      </c>
      <c r="G1810" s="371" t="s">
        <v>2089</v>
      </c>
      <c r="H1810" s="230">
        <v>2</v>
      </c>
      <c r="I1810" s="230">
        <v>2</v>
      </c>
      <c r="J1810" s="230" t="s">
        <v>2122</v>
      </c>
      <c r="K1810" s="222">
        <v>383.8</v>
      </c>
      <c r="L1810" s="222">
        <v>319.10000000000002</v>
      </c>
      <c r="M1810" s="222">
        <v>24885.06</v>
      </c>
      <c r="N1810" s="222">
        <v>24885.06</v>
      </c>
      <c r="O1810" s="222">
        <v>0</v>
      </c>
      <c r="P1810" s="222">
        <v>0</v>
      </c>
      <c r="Q1810" s="222">
        <v>0</v>
      </c>
      <c r="R1810" s="372">
        <v>45292</v>
      </c>
      <c r="S1810" s="372">
        <v>45657</v>
      </c>
      <c r="U1810" s="373"/>
    </row>
    <row r="1811" spans="1:21" ht="20.25" x14ac:dyDescent="0.3">
      <c r="A1811" s="230">
        <v>501</v>
      </c>
      <c r="B1811" s="233" t="s">
        <v>3465</v>
      </c>
      <c r="C1811" s="230">
        <v>35577</v>
      </c>
      <c r="D1811" s="230" t="s">
        <v>1896</v>
      </c>
      <c r="E1811" s="230">
        <v>1960</v>
      </c>
      <c r="F1811" s="230" t="s">
        <v>2122</v>
      </c>
      <c r="G1811" s="371" t="s">
        <v>2088</v>
      </c>
      <c r="H1811" s="230">
        <v>4</v>
      </c>
      <c r="I1811" s="230">
        <v>4</v>
      </c>
      <c r="J1811" s="230" t="s">
        <v>2122</v>
      </c>
      <c r="K1811" s="222">
        <v>3881.8</v>
      </c>
      <c r="L1811" s="222">
        <v>3550.7</v>
      </c>
      <c r="M1811" s="222">
        <v>1674217.9999999993</v>
      </c>
      <c r="N1811" s="222">
        <v>1674217.9999999993</v>
      </c>
      <c r="O1811" s="222">
        <v>0</v>
      </c>
      <c r="P1811" s="222">
        <v>0</v>
      </c>
      <c r="Q1811" s="222">
        <v>0</v>
      </c>
      <c r="R1811" s="372">
        <v>45292</v>
      </c>
      <c r="S1811" s="372">
        <v>45657</v>
      </c>
      <c r="U1811" s="373"/>
    </row>
    <row r="1812" spans="1:21" ht="20.25" x14ac:dyDescent="0.3">
      <c r="A1812" s="230">
        <v>502</v>
      </c>
      <c r="B1812" s="233" t="s">
        <v>2326</v>
      </c>
      <c r="C1812" s="230">
        <v>36795</v>
      </c>
      <c r="D1812" s="230" t="s">
        <v>1896</v>
      </c>
      <c r="E1812" s="230">
        <v>1966</v>
      </c>
      <c r="F1812" s="230" t="s">
        <v>2122</v>
      </c>
      <c r="G1812" s="371" t="s">
        <v>2089</v>
      </c>
      <c r="H1812" s="230">
        <v>5</v>
      </c>
      <c r="I1812" s="230">
        <v>3</v>
      </c>
      <c r="J1812" s="230" t="s">
        <v>2122</v>
      </c>
      <c r="K1812" s="222">
        <v>3554.88</v>
      </c>
      <c r="L1812" s="222">
        <v>2493.6999999999998</v>
      </c>
      <c r="M1812" s="222">
        <v>696217.47000000009</v>
      </c>
      <c r="N1812" s="222">
        <v>696217.47000000009</v>
      </c>
      <c r="O1812" s="222">
        <v>0</v>
      </c>
      <c r="P1812" s="222">
        <v>0</v>
      </c>
      <c r="Q1812" s="222">
        <v>0</v>
      </c>
      <c r="R1812" s="372">
        <v>45292</v>
      </c>
      <c r="S1812" s="372">
        <v>45657</v>
      </c>
      <c r="U1812" s="373"/>
    </row>
    <row r="1813" spans="1:21" ht="20.25" x14ac:dyDescent="0.3">
      <c r="A1813" s="230">
        <v>503</v>
      </c>
      <c r="B1813" s="233" t="s">
        <v>2327</v>
      </c>
      <c r="C1813" s="230">
        <v>33024</v>
      </c>
      <c r="D1813" s="230" t="s">
        <v>1896</v>
      </c>
      <c r="E1813" s="230">
        <v>1979</v>
      </c>
      <c r="F1813" s="230" t="s">
        <v>2122</v>
      </c>
      <c r="G1813" s="371" t="s">
        <v>2088</v>
      </c>
      <c r="H1813" s="230">
        <v>5</v>
      </c>
      <c r="I1813" s="230">
        <v>4</v>
      </c>
      <c r="J1813" s="230" t="s">
        <v>2122</v>
      </c>
      <c r="K1813" s="222">
        <v>5665</v>
      </c>
      <c r="L1813" s="222">
        <v>2677.3</v>
      </c>
      <c r="M1813" s="222">
        <v>3802779.0500000003</v>
      </c>
      <c r="N1813" s="222">
        <v>3802779.0500000003</v>
      </c>
      <c r="O1813" s="222">
        <v>0</v>
      </c>
      <c r="P1813" s="222">
        <v>0</v>
      </c>
      <c r="Q1813" s="222">
        <v>0</v>
      </c>
      <c r="R1813" s="372">
        <v>45292</v>
      </c>
      <c r="S1813" s="372">
        <v>45657</v>
      </c>
      <c r="U1813" s="373"/>
    </row>
    <row r="1814" spans="1:21" ht="20.25" x14ac:dyDescent="0.3">
      <c r="A1814" s="230">
        <v>504</v>
      </c>
      <c r="B1814" s="233" t="s">
        <v>2396</v>
      </c>
      <c r="C1814" s="230">
        <v>36434</v>
      </c>
      <c r="D1814" s="230" t="s">
        <v>1896</v>
      </c>
      <c r="E1814" s="230">
        <v>1936</v>
      </c>
      <c r="F1814" s="230" t="s">
        <v>2122</v>
      </c>
      <c r="G1814" s="371" t="s">
        <v>2089</v>
      </c>
      <c r="H1814" s="230">
        <v>3</v>
      </c>
      <c r="I1814" s="230">
        <v>2</v>
      </c>
      <c r="J1814" s="230" t="s">
        <v>2122</v>
      </c>
      <c r="K1814" s="222">
        <v>1259.5</v>
      </c>
      <c r="L1814" s="222">
        <v>1194.5999999999999</v>
      </c>
      <c r="M1814" s="222">
        <v>11340006.68</v>
      </c>
      <c r="N1814" s="222">
        <v>2840904.61</v>
      </c>
      <c r="O1814" s="222">
        <v>8499102.0700000003</v>
      </c>
      <c r="P1814" s="222">
        <v>0</v>
      </c>
      <c r="Q1814" s="222">
        <v>0</v>
      </c>
      <c r="R1814" s="372">
        <v>45292</v>
      </c>
      <c r="S1814" s="372">
        <v>45657</v>
      </c>
      <c r="U1814" s="373"/>
    </row>
    <row r="1815" spans="1:21" ht="20.25" x14ac:dyDescent="0.3">
      <c r="A1815" s="230">
        <v>505</v>
      </c>
      <c r="B1815" s="233" t="s">
        <v>2400</v>
      </c>
      <c r="C1815" s="230">
        <v>36805</v>
      </c>
      <c r="D1815" s="230" t="s">
        <v>1896</v>
      </c>
      <c r="E1815" s="230">
        <v>1917</v>
      </c>
      <c r="F1815" s="230" t="s">
        <v>2122</v>
      </c>
      <c r="G1815" s="371" t="s">
        <v>2094</v>
      </c>
      <c r="H1815" s="230">
        <v>2</v>
      </c>
      <c r="I1815" s="230">
        <v>1</v>
      </c>
      <c r="J1815" s="230" t="s">
        <v>2122</v>
      </c>
      <c r="K1815" s="222">
        <v>850.5</v>
      </c>
      <c r="L1815" s="222">
        <v>754.6</v>
      </c>
      <c r="M1815" s="222">
        <v>7463385</v>
      </c>
      <c r="N1815" s="222">
        <v>1077844.81</v>
      </c>
      <c r="O1815" s="222">
        <v>6385540.1900000004</v>
      </c>
      <c r="P1815" s="222">
        <v>0</v>
      </c>
      <c r="Q1815" s="222">
        <v>0</v>
      </c>
      <c r="R1815" s="372">
        <v>45292</v>
      </c>
      <c r="S1815" s="372">
        <v>45657</v>
      </c>
      <c r="U1815" s="373"/>
    </row>
    <row r="1816" spans="1:21" ht="20.25" x14ac:dyDescent="0.3">
      <c r="A1816" s="230">
        <v>506</v>
      </c>
      <c r="B1816" s="233" t="s">
        <v>2403</v>
      </c>
      <c r="C1816" s="230">
        <v>34985</v>
      </c>
      <c r="D1816" s="230" t="s">
        <v>1896</v>
      </c>
      <c r="E1816" s="230">
        <v>1917</v>
      </c>
      <c r="F1816" s="230" t="s">
        <v>2122</v>
      </c>
      <c r="G1816" s="371" t="s">
        <v>2089</v>
      </c>
      <c r="H1816" s="230">
        <v>2</v>
      </c>
      <c r="I1816" s="230">
        <v>1</v>
      </c>
      <c r="J1816" s="230" t="s">
        <v>2122</v>
      </c>
      <c r="K1816" s="222">
        <v>391.5</v>
      </c>
      <c r="L1816" s="222">
        <v>369.4</v>
      </c>
      <c r="M1816" s="222">
        <v>5169621.8899999997</v>
      </c>
      <c r="N1816" s="222">
        <v>1056232.45</v>
      </c>
      <c r="O1816" s="222">
        <v>4113389.44</v>
      </c>
      <c r="P1816" s="222">
        <v>0</v>
      </c>
      <c r="Q1816" s="222">
        <v>0</v>
      </c>
      <c r="R1816" s="372">
        <v>45292</v>
      </c>
      <c r="S1816" s="372">
        <v>45657</v>
      </c>
      <c r="U1816" s="373"/>
    </row>
    <row r="1817" spans="1:21" ht="20.25" x14ac:dyDescent="0.3">
      <c r="A1817" s="230">
        <v>507</v>
      </c>
      <c r="B1817" s="233" t="s">
        <v>2385</v>
      </c>
      <c r="C1817" s="230">
        <v>34916</v>
      </c>
      <c r="D1817" s="230" t="s">
        <v>1896</v>
      </c>
      <c r="E1817" s="230">
        <v>1917</v>
      </c>
      <c r="F1817" s="230" t="s">
        <v>2122</v>
      </c>
      <c r="G1817" s="371" t="s">
        <v>2094</v>
      </c>
      <c r="H1817" s="230">
        <v>2</v>
      </c>
      <c r="I1817" s="230">
        <v>1</v>
      </c>
      <c r="J1817" s="230" t="s">
        <v>2122</v>
      </c>
      <c r="K1817" s="222">
        <v>692.12</v>
      </c>
      <c r="L1817" s="222">
        <v>609.79999999999995</v>
      </c>
      <c r="M1817" s="222">
        <v>270563.81000000006</v>
      </c>
      <c r="N1817" s="222">
        <v>270563.81000000006</v>
      </c>
      <c r="O1817" s="222">
        <v>0</v>
      </c>
      <c r="P1817" s="222">
        <v>0</v>
      </c>
      <c r="Q1817" s="222">
        <v>0</v>
      </c>
      <c r="R1817" s="372">
        <v>45292</v>
      </c>
      <c r="S1817" s="372">
        <v>45657</v>
      </c>
      <c r="T1817" s="255" t="s">
        <v>4628</v>
      </c>
      <c r="U1817" s="373"/>
    </row>
    <row r="1818" spans="1:21" ht="20.25" x14ac:dyDescent="0.3">
      <c r="A1818" s="230">
        <v>508</v>
      </c>
      <c r="B1818" s="225" t="s">
        <v>2412</v>
      </c>
      <c r="C1818" s="230">
        <v>34668</v>
      </c>
      <c r="D1818" s="230" t="s">
        <v>1896</v>
      </c>
      <c r="E1818" s="230">
        <v>1913</v>
      </c>
      <c r="F1818" s="230" t="s">
        <v>2122</v>
      </c>
      <c r="G1818" s="371" t="s">
        <v>2094</v>
      </c>
      <c r="H1818" s="230">
        <v>1</v>
      </c>
      <c r="I1818" s="230">
        <v>1</v>
      </c>
      <c r="J1818" s="230" t="s">
        <v>2122</v>
      </c>
      <c r="K1818" s="222">
        <v>260.39999999999998</v>
      </c>
      <c r="L1818" s="222">
        <v>162.1</v>
      </c>
      <c r="M1818" s="222">
        <v>5840311.4000000004</v>
      </c>
      <c r="N1818" s="222">
        <v>673055.28</v>
      </c>
      <c r="O1818" s="222">
        <v>5167256.12</v>
      </c>
      <c r="P1818" s="222">
        <v>0</v>
      </c>
      <c r="Q1818" s="222">
        <v>0</v>
      </c>
      <c r="R1818" s="372">
        <v>45292</v>
      </c>
      <c r="S1818" s="372">
        <v>45657</v>
      </c>
      <c r="U1818" s="373"/>
    </row>
    <row r="1819" spans="1:21" ht="20.25" x14ac:dyDescent="0.3">
      <c r="A1819" s="230">
        <v>509</v>
      </c>
      <c r="B1819" s="225" t="s">
        <v>2409</v>
      </c>
      <c r="C1819" s="230">
        <v>34510</v>
      </c>
      <c r="D1819" s="230" t="s">
        <v>1896</v>
      </c>
      <c r="E1819" s="230">
        <v>1917</v>
      </c>
      <c r="F1819" s="230" t="s">
        <v>2122</v>
      </c>
      <c r="G1819" s="371" t="s">
        <v>2094</v>
      </c>
      <c r="H1819" s="230">
        <v>2</v>
      </c>
      <c r="I1819" s="230">
        <v>1</v>
      </c>
      <c r="J1819" s="230" t="s">
        <v>2122</v>
      </c>
      <c r="K1819" s="222">
        <v>311.38</v>
      </c>
      <c r="L1819" s="222">
        <v>279.60000000000002</v>
      </c>
      <c r="M1819" s="222">
        <v>4210271.96</v>
      </c>
      <c r="N1819" s="222">
        <v>470440.35</v>
      </c>
      <c r="O1819" s="222">
        <v>3739831.61</v>
      </c>
      <c r="P1819" s="222">
        <v>0</v>
      </c>
      <c r="Q1819" s="222">
        <v>0</v>
      </c>
      <c r="R1819" s="372">
        <v>45292</v>
      </c>
      <c r="S1819" s="372">
        <v>45657</v>
      </c>
      <c r="U1819" s="373"/>
    </row>
    <row r="1820" spans="1:21" ht="20.25" x14ac:dyDescent="0.3">
      <c r="A1820" s="230">
        <v>510</v>
      </c>
      <c r="B1820" s="225" t="s">
        <v>3466</v>
      </c>
      <c r="C1820" s="230">
        <v>35659</v>
      </c>
      <c r="D1820" s="230" t="s">
        <v>1896</v>
      </c>
      <c r="E1820" s="230">
        <v>1966</v>
      </c>
      <c r="F1820" s="230" t="s">
        <v>2122</v>
      </c>
      <c r="G1820" s="371" t="s">
        <v>2088</v>
      </c>
      <c r="H1820" s="230">
        <v>5</v>
      </c>
      <c r="I1820" s="230">
        <v>4</v>
      </c>
      <c r="J1820" s="230" t="s">
        <v>2122</v>
      </c>
      <c r="K1820" s="222">
        <v>5663.1</v>
      </c>
      <c r="L1820" s="222">
        <v>3531</v>
      </c>
      <c r="M1820" s="222">
        <v>342704.27</v>
      </c>
      <c r="N1820" s="222">
        <v>342704.27</v>
      </c>
      <c r="O1820" s="222">
        <v>0</v>
      </c>
      <c r="P1820" s="222">
        <v>0</v>
      </c>
      <c r="Q1820" s="222">
        <v>0</v>
      </c>
      <c r="R1820" s="372">
        <v>45292</v>
      </c>
      <c r="S1820" s="372">
        <v>45657</v>
      </c>
      <c r="U1820" s="373"/>
    </row>
    <row r="1821" spans="1:21" ht="20.25" x14ac:dyDescent="0.3">
      <c r="A1821" s="230">
        <v>511</v>
      </c>
      <c r="B1821" s="233" t="s">
        <v>3467</v>
      </c>
      <c r="C1821" s="230">
        <v>32472</v>
      </c>
      <c r="D1821" s="230" t="s">
        <v>1896</v>
      </c>
      <c r="E1821" s="230">
        <v>1970</v>
      </c>
      <c r="F1821" s="230" t="s">
        <v>2122</v>
      </c>
      <c r="G1821" s="371" t="s">
        <v>2088</v>
      </c>
      <c r="H1821" s="230">
        <v>5</v>
      </c>
      <c r="I1821" s="230">
        <v>6</v>
      </c>
      <c r="J1821" s="230" t="s">
        <v>2122</v>
      </c>
      <c r="K1821" s="222">
        <v>7026.9</v>
      </c>
      <c r="L1821" s="222">
        <v>4322.1000000000004</v>
      </c>
      <c r="M1821" s="222">
        <v>4231862.6500000004</v>
      </c>
      <c r="N1821" s="222">
        <v>4231862.6500000004</v>
      </c>
      <c r="O1821" s="222">
        <v>0</v>
      </c>
      <c r="P1821" s="222">
        <v>0</v>
      </c>
      <c r="Q1821" s="222">
        <v>0</v>
      </c>
      <c r="R1821" s="372">
        <v>45292</v>
      </c>
      <c r="S1821" s="372">
        <v>45657</v>
      </c>
      <c r="U1821" s="373"/>
    </row>
    <row r="1822" spans="1:21" ht="20.25" x14ac:dyDescent="0.3">
      <c r="A1822" s="230">
        <v>512</v>
      </c>
      <c r="B1822" s="233" t="s">
        <v>367</v>
      </c>
      <c r="C1822" s="230">
        <v>35199</v>
      </c>
      <c r="D1822" s="230" t="s">
        <v>1896</v>
      </c>
      <c r="E1822" s="230">
        <v>1955</v>
      </c>
      <c r="F1822" s="230" t="s">
        <v>2122</v>
      </c>
      <c r="G1822" s="371" t="s">
        <v>2089</v>
      </c>
      <c r="H1822" s="230">
        <v>2</v>
      </c>
      <c r="I1822" s="230">
        <v>2</v>
      </c>
      <c r="J1822" s="230" t="s">
        <v>2122</v>
      </c>
      <c r="K1822" s="222">
        <v>844.1</v>
      </c>
      <c r="L1822" s="222">
        <v>844.1</v>
      </c>
      <c r="M1822" s="222">
        <v>3708290.4200000004</v>
      </c>
      <c r="N1822" s="222">
        <v>3708290.4200000004</v>
      </c>
      <c r="O1822" s="222">
        <v>0</v>
      </c>
      <c r="P1822" s="222">
        <v>0</v>
      </c>
      <c r="Q1822" s="222">
        <v>0</v>
      </c>
      <c r="R1822" s="372">
        <v>45292</v>
      </c>
      <c r="S1822" s="372">
        <v>45657</v>
      </c>
      <c r="U1822" s="373"/>
    </row>
    <row r="1823" spans="1:21" ht="20.25" x14ac:dyDescent="0.3">
      <c r="A1823" s="230">
        <v>513</v>
      </c>
      <c r="B1823" s="225" t="s">
        <v>3468</v>
      </c>
      <c r="C1823" s="230">
        <v>36782</v>
      </c>
      <c r="D1823" s="230" t="s">
        <v>1896</v>
      </c>
      <c r="E1823" s="230">
        <v>1968</v>
      </c>
      <c r="F1823" s="230" t="s">
        <v>2122</v>
      </c>
      <c r="G1823" s="371" t="s">
        <v>2088</v>
      </c>
      <c r="H1823" s="230">
        <v>5</v>
      </c>
      <c r="I1823" s="230">
        <v>10</v>
      </c>
      <c r="J1823" s="230" t="s">
        <v>2122</v>
      </c>
      <c r="K1823" s="222">
        <v>13235.7</v>
      </c>
      <c r="L1823" s="222">
        <v>10021.299999999999</v>
      </c>
      <c r="M1823" s="222">
        <v>258305.04</v>
      </c>
      <c r="N1823" s="222">
        <v>258305.04</v>
      </c>
      <c r="O1823" s="222">
        <v>0</v>
      </c>
      <c r="P1823" s="222">
        <v>0</v>
      </c>
      <c r="Q1823" s="222">
        <v>0</v>
      </c>
      <c r="R1823" s="372">
        <v>45292</v>
      </c>
      <c r="S1823" s="372">
        <v>45657</v>
      </c>
      <c r="U1823" s="373"/>
    </row>
    <row r="1824" spans="1:21" ht="20.25" x14ac:dyDescent="0.3">
      <c r="A1824" s="230">
        <v>514</v>
      </c>
      <c r="B1824" s="225" t="s">
        <v>3419</v>
      </c>
      <c r="C1824" s="230">
        <v>36951</v>
      </c>
      <c r="D1824" s="230" t="s">
        <v>1896</v>
      </c>
      <c r="E1824" s="230">
        <v>1968</v>
      </c>
      <c r="F1824" s="230" t="s">
        <v>2122</v>
      </c>
      <c r="G1824" s="371" t="s">
        <v>2088</v>
      </c>
      <c r="H1824" s="230">
        <v>5</v>
      </c>
      <c r="I1824" s="230">
        <v>2</v>
      </c>
      <c r="J1824" s="230" t="s">
        <v>2122</v>
      </c>
      <c r="K1824" s="222">
        <v>5475.7</v>
      </c>
      <c r="L1824" s="222">
        <v>3518.1</v>
      </c>
      <c r="M1824" s="222">
        <v>88579.26</v>
      </c>
      <c r="N1824" s="222">
        <v>88579.26</v>
      </c>
      <c r="O1824" s="222">
        <v>0</v>
      </c>
      <c r="P1824" s="222">
        <v>0</v>
      </c>
      <c r="Q1824" s="222">
        <v>0</v>
      </c>
      <c r="R1824" s="372">
        <v>45292</v>
      </c>
      <c r="S1824" s="372">
        <v>45657</v>
      </c>
      <c r="U1824" s="373"/>
    </row>
    <row r="1825" spans="1:21" ht="20.25" x14ac:dyDescent="0.3">
      <c r="A1825" s="230">
        <v>515</v>
      </c>
      <c r="B1825" s="233" t="s">
        <v>2173</v>
      </c>
      <c r="C1825" s="230">
        <v>36075</v>
      </c>
      <c r="D1825" s="230" t="s">
        <v>1896</v>
      </c>
      <c r="E1825" s="230">
        <v>1962</v>
      </c>
      <c r="F1825" s="230" t="s">
        <v>2122</v>
      </c>
      <c r="G1825" s="371" t="s">
        <v>2089</v>
      </c>
      <c r="H1825" s="230">
        <v>5</v>
      </c>
      <c r="I1825" s="230">
        <v>5</v>
      </c>
      <c r="J1825" s="230" t="s">
        <v>2122</v>
      </c>
      <c r="K1825" s="222">
        <v>5719.9</v>
      </c>
      <c r="L1825" s="222">
        <v>4354.6000000000004</v>
      </c>
      <c r="M1825" s="222">
        <v>4027975.8699999996</v>
      </c>
      <c r="N1825" s="222">
        <v>4027975.8699999996</v>
      </c>
      <c r="O1825" s="222">
        <v>0</v>
      </c>
      <c r="P1825" s="222">
        <v>0</v>
      </c>
      <c r="Q1825" s="222">
        <v>0</v>
      </c>
      <c r="R1825" s="372">
        <v>45292</v>
      </c>
      <c r="S1825" s="372">
        <v>45657</v>
      </c>
      <c r="U1825" s="373"/>
    </row>
    <row r="1826" spans="1:21" ht="20.25" x14ac:dyDescent="0.3">
      <c r="A1826" s="230">
        <v>516</v>
      </c>
      <c r="B1826" s="225" t="s">
        <v>3352</v>
      </c>
      <c r="C1826" s="230">
        <v>36899</v>
      </c>
      <c r="D1826" s="230" t="s">
        <v>1896</v>
      </c>
      <c r="E1826" s="230">
        <v>1972</v>
      </c>
      <c r="F1826" s="230" t="s">
        <v>2122</v>
      </c>
      <c r="G1826" s="371" t="s">
        <v>2088</v>
      </c>
      <c r="H1826" s="230">
        <v>5</v>
      </c>
      <c r="I1826" s="230">
        <v>3</v>
      </c>
      <c r="J1826" s="230" t="s">
        <v>2122</v>
      </c>
      <c r="K1826" s="222">
        <v>4109.7</v>
      </c>
      <c r="L1826" s="222">
        <v>2528.5</v>
      </c>
      <c r="M1826" s="222">
        <v>2195496.6800000002</v>
      </c>
      <c r="N1826" s="222">
        <v>2195496.6800000002</v>
      </c>
      <c r="O1826" s="222">
        <v>0</v>
      </c>
      <c r="P1826" s="222">
        <v>0</v>
      </c>
      <c r="Q1826" s="222">
        <v>0</v>
      </c>
      <c r="R1826" s="372">
        <v>45292</v>
      </c>
      <c r="S1826" s="372">
        <v>45657</v>
      </c>
      <c r="U1826" s="373"/>
    </row>
    <row r="1827" spans="1:21" ht="20.25" x14ac:dyDescent="0.3">
      <c r="A1827" s="230">
        <v>517</v>
      </c>
      <c r="B1827" s="225" t="s">
        <v>3469</v>
      </c>
      <c r="C1827" s="230">
        <v>36900</v>
      </c>
      <c r="D1827" s="230" t="s">
        <v>1896</v>
      </c>
      <c r="E1827" s="230">
        <v>1972</v>
      </c>
      <c r="F1827" s="230" t="s">
        <v>2122</v>
      </c>
      <c r="G1827" s="371" t="s">
        <v>2088</v>
      </c>
      <c r="H1827" s="230">
        <v>5</v>
      </c>
      <c r="I1827" s="230">
        <v>3</v>
      </c>
      <c r="J1827" s="230" t="s">
        <v>2122</v>
      </c>
      <c r="K1827" s="222">
        <v>4098.2</v>
      </c>
      <c r="L1827" s="222">
        <v>2532.1999999999998</v>
      </c>
      <c r="M1827" s="222">
        <v>2157659.17</v>
      </c>
      <c r="N1827" s="222">
        <v>2157659.17</v>
      </c>
      <c r="O1827" s="222">
        <v>0</v>
      </c>
      <c r="P1827" s="222">
        <v>0</v>
      </c>
      <c r="Q1827" s="222">
        <v>0</v>
      </c>
      <c r="R1827" s="372">
        <v>45292</v>
      </c>
      <c r="S1827" s="372">
        <v>45657</v>
      </c>
      <c r="U1827" s="373"/>
    </row>
    <row r="1828" spans="1:21" ht="20.25" x14ac:dyDescent="0.3">
      <c r="A1828" s="230">
        <v>518</v>
      </c>
      <c r="B1828" s="225" t="s">
        <v>3470</v>
      </c>
      <c r="C1828" s="230">
        <v>36901</v>
      </c>
      <c r="D1828" s="230" t="s">
        <v>1896</v>
      </c>
      <c r="E1828" s="230">
        <v>1970</v>
      </c>
      <c r="F1828" s="230" t="s">
        <v>2122</v>
      </c>
      <c r="G1828" s="371" t="s">
        <v>2088</v>
      </c>
      <c r="H1828" s="230">
        <v>4</v>
      </c>
      <c r="I1828" s="230">
        <v>4</v>
      </c>
      <c r="J1828" s="230" t="s">
        <v>2122</v>
      </c>
      <c r="K1828" s="222">
        <v>4837.6000000000004</v>
      </c>
      <c r="L1828" s="222">
        <v>2784.4</v>
      </c>
      <c r="M1828" s="222">
        <v>2478979.15</v>
      </c>
      <c r="N1828" s="222">
        <v>2478979.15</v>
      </c>
      <c r="O1828" s="222">
        <v>0</v>
      </c>
      <c r="P1828" s="222">
        <v>0</v>
      </c>
      <c r="Q1828" s="222">
        <v>0</v>
      </c>
      <c r="R1828" s="372">
        <v>45292</v>
      </c>
      <c r="S1828" s="372">
        <v>45657</v>
      </c>
      <c r="U1828" s="373"/>
    </row>
    <row r="1829" spans="1:21" ht="20.25" x14ac:dyDescent="0.3">
      <c r="A1829" s="230">
        <v>519</v>
      </c>
      <c r="B1829" s="225" t="s">
        <v>2611</v>
      </c>
      <c r="C1829" s="230">
        <v>32782</v>
      </c>
      <c r="D1829" s="230" t="s">
        <v>1896</v>
      </c>
      <c r="E1829" s="230">
        <v>1998</v>
      </c>
      <c r="F1829" s="230" t="s">
        <v>2122</v>
      </c>
      <c r="G1829" s="371" t="s">
        <v>2097</v>
      </c>
      <c r="H1829" s="230">
        <v>9</v>
      </c>
      <c r="I1829" s="230">
        <v>1</v>
      </c>
      <c r="J1829" s="230">
        <v>1</v>
      </c>
      <c r="K1829" s="222">
        <v>5520.9</v>
      </c>
      <c r="L1829" s="222">
        <v>4418.6400000000003</v>
      </c>
      <c r="M1829" s="222">
        <v>2306008.13</v>
      </c>
      <c r="N1829" s="222">
        <v>2306008.13</v>
      </c>
      <c r="O1829" s="222">
        <v>0</v>
      </c>
      <c r="P1829" s="222">
        <v>0</v>
      </c>
      <c r="Q1829" s="222">
        <v>0</v>
      </c>
      <c r="R1829" s="372">
        <v>45292</v>
      </c>
      <c r="S1829" s="372">
        <v>45657</v>
      </c>
      <c r="U1829" s="373"/>
    </row>
    <row r="1830" spans="1:21" ht="20.25" x14ac:dyDescent="0.3">
      <c r="A1830" s="230">
        <v>520</v>
      </c>
      <c r="B1830" s="225" t="s">
        <v>2612</v>
      </c>
      <c r="C1830" s="230">
        <v>36679</v>
      </c>
      <c r="D1830" s="230" t="s">
        <v>1896</v>
      </c>
      <c r="E1830" s="230">
        <v>1994</v>
      </c>
      <c r="F1830" s="230" t="s">
        <v>2122</v>
      </c>
      <c r="G1830" s="371" t="s">
        <v>2088</v>
      </c>
      <c r="H1830" s="230">
        <v>9</v>
      </c>
      <c r="I1830" s="230">
        <v>1</v>
      </c>
      <c r="J1830" s="230">
        <v>2</v>
      </c>
      <c r="K1830" s="222">
        <v>6439.8</v>
      </c>
      <c r="L1830" s="222">
        <v>5366.5</v>
      </c>
      <c r="M1830" s="222">
        <v>4761339.67</v>
      </c>
      <c r="N1830" s="222">
        <v>4761339.67</v>
      </c>
      <c r="O1830" s="222">
        <v>0</v>
      </c>
      <c r="P1830" s="222">
        <v>0</v>
      </c>
      <c r="Q1830" s="222">
        <v>0</v>
      </c>
      <c r="R1830" s="372">
        <v>45292</v>
      </c>
      <c r="S1830" s="372">
        <v>45657</v>
      </c>
      <c r="U1830" s="373"/>
    </row>
    <row r="1831" spans="1:21" ht="20.25" x14ac:dyDescent="0.3">
      <c r="A1831" s="230">
        <v>521</v>
      </c>
      <c r="B1831" s="225" t="s">
        <v>2613</v>
      </c>
      <c r="C1831" s="230">
        <v>32732</v>
      </c>
      <c r="D1831" s="230" t="s">
        <v>1896</v>
      </c>
      <c r="E1831" s="230">
        <v>1980</v>
      </c>
      <c r="F1831" s="230" t="s">
        <v>2122</v>
      </c>
      <c r="G1831" s="371" t="s">
        <v>2088</v>
      </c>
      <c r="H1831" s="230">
        <v>5</v>
      </c>
      <c r="I1831" s="230">
        <v>6</v>
      </c>
      <c r="J1831" s="230" t="s">
        <v>2122</v>
      </c>
      <c r="K1831" s="222">
        <v>6876.9</v>
      </c>
      <c r="L1831" s="222">
        <v>4253.5</v>
      </c>
      <c r="M1831" s="222">
        <v>6348681.1299999999</v>
      </c>
      <c r="N1831" s="222">
        <v>6348681.1299999999</v>
      </c>
      <c r="O1831" s="222">
        <v>0</v>
      </c>
      <c r="P1831" s="222">
        <v>0</v>
      </c>
      <c r="Q1831" s="222">
        <v>0</v>
      </c>
      <c r="R1831" s="372">
        <v>45292</v>
      </c>
      <c r="S1831" s="372">
        <v>45657</v>
      </c>
      <c r="U1831" s="373"/>
    </row>
    <row r="1832" spans="1:21" ht="20.25" x14ac:dyDescent="0.3">
      <c r="A1832" s="230">
        <v>522</v>
      </c>
      <c r="B1832" s="225" t="s">
        <v>2627</v>
      </c>
      <c r="C1832" s="230">
        <v>33517</v>
      </c>
      <c r="D1832" s="230" t="s">
        <v>1896</v>
      </c>
      <c r="E1832" s="230">
        <v>1970</v>
      </c>
      <c r="F1832" s="230" t="s">
        <v>2122</v>
      </c>
      <c r="G1832" s="371" t="s">
        <v>2088</v>
      </c>
      <c r="H1832" s="230">
        <v>5</v>
      </c>
      <c r="I1832" s="230">
        <v>4</v>
      </c>
      <c r="J1832" s="230" t="s">
        <v>2122</v>
      </c>
      <c r="K1832" s="222">
        <v>5822.8</v>
      </c>
      <c r="L1832" s="222">
        <v>3617.2</v>
      </c>
      <c r="M1832" s="222">
        <v>289296.65000000002</v>
      </c>
      <c r="N1832" s="222">
        <v>289296.65000000002</v>
      </c>
      <c r="O1832" s="222">
        <v>0</v>
      </c>
      <c r="P1832" s="222">
        <v>0</v>
      </c>
      <c r="Q1832" s="222">
        <v>0</v>
      </c>
      <c r="R1832" s="372">
        <v>45292</v>
      </c>
      <c r="S1832" s="372">
        <v>45657</v>
      </c>
      <c r="U1832" s="373"/>
    </row>
    <row r="1833" spans="1:21" ht="20.25" x14ac:dyDescent="0.3">
      <c r="A1833" s="230">
        <v>523</v>
      </c>
      <c r="B1833" s="225" t="s">
        <v>2628</v>
      </c>
      <c r="C1833" s="230">
        <v>33273</v>
      </c>
      <c r="D1833" s="230" t="s">
        <v>1896</v>
      </c>
      <c r="E1833" s="230">
        <v>1977</v>
      </c>
      <c r="F1833" s="230" t="s">
        <v>2122</v>
      </c>
      <c r="G1833" s="371" t="s">
        <v>2088</v>
      </c>
      <c r="H1833" s="230">
        <v>5</v>
      </c>
      <c r="I1833" s="230">
        <v>4</v>
      </c>
      <c r="J1833" s="230" t="s">
        <v>2122</v>
      </c>
      <c r="K1833" s="222">
        <v>4619.6000000000004</v>
      </c>
      <c r="L1833" s="222">
        <v>2675.2</v>
      </c>
      <c r="M1833" s="222">
        <v>10639008.549999999</v>
      </c>
      <c r="N1833" s="222">
        <v>10639008.549999999</v>
      </c>
      <c r="O1833" s="222">
        <v>0</v>
      </c>
      <c r="P1833" s="222">
        <v>0</v>
      </c>
      <c r="Q1833" s="222">
        <v>0</v>
      </c>
      <c r="R1833" s="372">
        <v>45292</v>
      </c>
      <c r="S1833" s="372">
        <v>45657</v>
      </c>
      <c r="U1833" s="373"/>
    </row>
    <row r="1834" spans="1:21" ht="20.25" x14ac:dyDescent="0.3">
      <c r="A1834" s="230">
        <v>524</v>
      </c>
      <c r="B1834" s="225" t="s">
        <v>2630</v>
      </c>
      <c r="C1834" s="230">
        <v>34293</v>
      </c>
      <c r="D1834" s="230" t="s">
        <v>1896</v>
      </c>
      <c r="E1834" s="230">
        <v>1979</v>
      </c>
      <c r="F1834" s="230" t="s">
        <v>2122</v>
      </c>
      <c r="G1834" s="371" t="s">
        <v>2088</v>
      </c>
      <c r="H1834" s="230">
        <v>5</v>
      </c>
      <c r="I1834" s="230">
        <v>6</v>
      </c>
      <c r="J1834" s="230" t="s">
        <v>2122</v>
      </c>
      <c r="K1834" s="222">
        <v>5990.1</v>
      </c>
      <c r="L1834" s="222">
        <v>4638.8</v>
      </c>
      <c r="M1834" s="222">
        <v>5720394.46</v>
      </c>
      <c r="N1834" s="222">
        <v>5720394.46</v>
      </c>
      <c r="O1834" s="222">
        <v>0</v>
      </c>
      <c r="P1834" s="222">
        <v>0</v>
      </c>
      <c r="Q1834" s="222">
        <v>0</v>
      </c>
      <c r="R1834" s="372">
        <v>45292</v>
      </c>
      <c r="S1834" s="372">
        <v>45657</v>
      </c>
      <c r="U1834" s="373"/>
    </row>
    <row r="1835" spans="1:21" ht="20.25" x14ac:dyDescent="0.3">
      <c r="A1835" s="230">
        <v>525</v>
      </c>
      <c r="B1835" s="225" t="s">
        <v>436</v>
      </c>
      <c r="C1835" s="230">
        <v>36848</v>
      </c>
      <c r="D1835" s="230" t="s">
        <v>1896</v>
      </c>
      <c r="E1835" s="230">
        <v>1991</v>
      </c>
      <c r="F1835" s="230" t="s">
        <v>2122</v>
      </c>
      <c r="G1835" s="371" t="s">
        <v>2088</v>
      </c>
      <c r="H1835" s="230">
        <v>9</v>
      </c>
      <c r="I1835" s="230">
        <v>2</v>
      </c>
      <c r="J1835" s="230" t="s">
        <v>2122</v>
      </c>
      <c r="K1835" s="222">
        <v>4071.9</v>
      </c>
      <c r="L1835" s="222">
        <v>3766.5</v>
      </c>
      <c r="M1835" s="222">
        <v>206281.76</v>
      </c>
      <c r="N1835" s="222">
        <v>206281.76</v>
      </c>
      <c r="O1835" s="222">
        <v>0</v>
      </c>
      <c r="P1835" s="222">
        <v>0</v>
      </c>
      <c r="Q1835" s="222">
        <v>0</v>
      </c>
      <c r="R1835" s="372">
        <v>45292</v>
      </c>
      <c r="S1835" s="372">
        <v>45657</v>
      </c>
      <c r="U1835" s="373"/>
    </row>
    <row r="1836" spans="1:21" ht="20.25" x14ac:dyDescent="0.3">
      <c r="A1836" s="230">
        <v>526</v>
      </c>
      <c r="B1836" s="225" t="s">
        <v>2645</v>
      </c>
      <c r="C1836" s="230">
        <v>34207</v>
      </c>
      <c r="D1836" s="230" t="s">
        <v>1896</v>
      </c>
      <c r="E1836" s="230">
        <v>1950</v>
      </c>
      <c r="F1836" s="230" t="s">
        <v>2122</v>
      </c>
      <c r="G1836" s="371" t="s">
        <v>2089</v>
      </c>
      <c r="H1836" s="230">
        <v>4</v>
      </c>
      <c r="I1836" s="230">
        <v>3</v>
      </c>
      <c r="J1836" s="230" t="s">
        <v>2122</v>
      </c>
      <c r="K1836" s="222">
        <v>3763.85</v>
      </c>
      <c r="L1836" s="222">
        <v>3610.05</v>
      </c>
      <c r="M1836" s="222">
        <v>1516351.27</v>
      </c>
      <c r="N1836" s="222">
        <v>1516351.27</v>
      </c>
      <c r="O1836" s="222">
        <v>0</v>
      </c>
      <c r="P1836" s="222">
        <v>0</v>
      </c>
      <c r="Q1836" s="222">
        <v>0</v>
      </c>
      <c r="R1836" s="372">
        <v>45292</v>
      </c>
      <c r="S1836" s="372">
        <v>45657</v>
      </c>
      <c r="U1836" s="373"/>
    </row>
    <row r="1837" spans="1:21" ht="20.25" x14ac:dyDescent="0.3">
      <c r="A1837" s="230">
        <v>527</v>
      </c>
      <c r="B1837" s="225" t="s">
        <v>2650</v>
      </c>
      <c r="C1837" s="230">
        <v>35007</v>
      </c>
      <c r="D1837" s="230" t="s">
        <v>1896</v>
      </c>
      <c r="E1837" s="230">
        <v>1940</v>
      </c>
      <c r="F1837" s="230" t="s">
        <v>2122</v>
      </c>
      <c r="G1837" s="371" t="s">
        <v>2089</v>
      </c>
      <c r="H1837" s="230">
        <v>4</v>
      </c>
      <c r="I1837" s="230">
        <v>2</v>
      </c>
      <c r="J1837" s="230" t="s">
        <v>2122</v>
      </c>
      <c r="K1837" s="222">
        <v>1920.6</v>
      </c>
      <c r="L1837" s="222">
        <v>1722.5</v>
      </c>
      <c r="M1837" s="222">
        <v>3164812.14</v>
      </c>
      <c r="N1837" s="222">
        <v>3164812.14</v>
      </c>
      <c r="O1837" s="222">
        <v>0</v>
      </c>
      <c r="P1837" s="222">
        <v>0</v>
      </c>
      <c r="Q1837" s="222">
        <v>0</v>
      </c>
      <c r="R1837" s="372">
        <v>45292</v>
      </c>
      <c r="S1837" s="372">
        <v>45657</v>
      </c>
      <c r="U1837" s="373"/>
    </row>
    <row r="1838" spans="1:21" ht="20.25" x14ac:dyDescent="0.3">
      <c r="A1838" s="230">
        <v>528</v>
      </c>
      <c r="B1838" s="225" t="s">
        <v>2651</v>
      </c>
      <c r="C1838" s="230">
        <v>35049</v>
      </c>
      <c r="D1838" s="230" t="s">
        <v>1896</v>
      </c>
      <c r="E1838" s="230">
        <v>1957</v>
      </c>
      <c r="F1838" s="230" t="s">
        <v>2122</v>
      </c>
      <c r="G1838" s="371" t="s">
        <v>2089</v>
      </c>
      <c r="H1838" s="230">
        <v>2</v>
      </c>
      <c r="I1838" s="230">
        <v>2</v>
      </c>
      <c r="J1838" s="230" t="s">
        <v>2122</v>
      </c>
      <c r="K1838" s="222">
        <v>995.6</v>
      </c>
      <c r="L1838" s="222">
        <v>631</v>
      </c>
      <c r="M1838" s="222">
        <v>751143.30999999994</v>
      </c>
      <c r="N1838" s="222">
        <v>751143.30999999994</v>
      </c>
      <c r="O1838" s="222">
        <v>0</v>
      </c>
      <c r="P1838" s="222">
        <v>0</v>
      </c>
      <c r="Q1838" s="222">
        <v>0</v>
      </c>
      <c r="R1838" s="372">
        <v>45292</v>
      </c>
      <c r="S1838" s="372">
        <v>45657</v>
      </c>
      <c r="U1838" s="373"/>
    </row>
    <row r="1839" spans="1:21" ht="20.25" x14ac:dyDescent="0.3">
      <c r="A1839" s="230">
        <v>529</v>
      </c>
      <c r="B1839" s="225" t="s">
        <v>2652</v>
      </c>
      <c r="C1839" s="230">
        <v>35426</v>
      </c>
      <c r="D1839" s="230" t="s">
        <v>1896</v>
      </c>
      <c r="E1839" s="230">
        <v>1965</v>
      </c>
      <c r="F1839" s="230" t="s">
        <v>2122</v>
      </c>
      <c r="G1839" s="371" t="s">
        <v>2089</v>
      </c>
      <c r="H1839" s="230">
        <v>4</v>
      </c>
      <c r="I1839" s="230">
        <v>3</v>
      </c>
      <c r="J1839" s="230" t="s">
        <v>2122</v>
      </c>
      <c r="K1839" s="222">
        <v>1969.1</v>
      </c>
      <c r="L1839" s="222">
        <v>1969.1</v>
      </c>
      <c r="M1839" s="222">
        <v>2850000</v>
      </c>
      <c r="N1839" s="222">
        <v>2850000</v>
      </c>
      <c r="O1839" s="222">
        <v>0</v>
      </c>
      <c r="P1839" s="222">
        <v>0</v>
      </c>
      <c r="Q1839" s="222">
        <v>0</v>
      </c>
      <c r="R1839" s="372">
        <v>45292</v>
      </c>
      <c r="S1839" s="372">
        <v>45657</v>
      </c>
      <c r="U1839" s="373"/>
    </row>
    <row r="1840" spans="1:21" ht="20.25" x14ac:dyDescent="0.3">
      <c r="A1840" s="230">
        <v>530</v>
      </c>
      <c r="B1840" s="225" t="s">
        <v>2653</v>
      </c>
      <c r="C1840" s="230">
        <v>35416</v>
      </c>
      <c r="D1840" s="230" t="s">
        <v>1896</v>
      </c>
      <c r="E1840" s="230">
        <v>1973</v>
      </c>
      <c r="F1840" s="230" t="s">
        <v>2122</v>
      </c>
      <c r="G1840" s="371" t="s">
        <v>2088</v>
      </c>
      <c r="H1840" s="230">
        <v>9</v>
      </c>
      <c r="I1840" s="230">
        <v>1</v>
      </c>
      <c r="J1840" s="230" t="s">
        <v>2122</v>
      </c>
      <c r="K1840" s="222">
        <v>1655.3</v>
      </c>
      <c r="L1840" s="222">
        <v>1655.3</v>
      </c>
      <c r="M1840" s="222">
        <v>3072481.46</v>
      </c>
      <c r="N1840" s="222">
        <v>3072481.46</v>
      </c>
      <c r="O1840" s="222">
        <v>0</v>
      </c>
      <c r="P1840" s="222">
        <v>0</v>
      </c>
      <c r="Q1840" s="222">
        <v>0</v>
      </c>
      <c r="R1840" s="372">
        <v>45292</v>
      </c>
      <c r="S1840" s="372">
        <v>45657</v>
      </c>
      <c r="U1840" s="373"/>
    </row>
    <row r="1841" spans="1:21" ht="20.25" x14ac:dyDescent="0.3">
      <c r="A1841" s="230">
        <v>531</v>
      </c>
      <c r="B1841" s="225" t="s">
        <v>52</v>
      </c>
      <c r="C1841" s="230">
        <v>35526</v>
      </c>
      <c r="D1841" s="230" t="s">
        <v>1896</v>
      </c>
      <c r="E1841" s="230">
        <v>1957</v>
      </c>
      <c r="F1841" s="230" t="s">
        <v>2122</v>
      </c>
      <c r="G1841" s="371" t="s">
        <v>2089</v>
      </c>
      <c r="H1841" s="230">
        <v>3</v>
      </c>
      <c r="I1841" s="230">
        <v>1</v>
      </c>
      <c r="J1841" s="230" t="s">
        <v>2122</v>
      </c>
      <c r="K1841" s="222">
        <v>1009.3</v>
      </c>
      <c r="L1841" s="222">
        <v>618.5</v>
      </c>
      <c r="M1841" s="222">
        <v>27055.3</v>
      </c>
      <c r="N1841" s="222">
        <v>27055.3</v>
      </c>
      <c r="O1841" s="222">
        <v>0</v>
      </c>
      <c r="P1841" s="222">
        <v>0</v>
      </c>
      <c r="Q1841" s="222">
        <v>0</v>
      </c>
      <c r="R1841" s="372">
        <v>45292</v>
      </c>
      <c r="S1841" s="372">
        <v>45657</v>
      </c>
      <c r="U1841" s="373"/>
    </row>
    <row r="1842" spans="1:21" ht="20.25" x14ac:dyDescent="0.3">
      <c r="A1842" s="230">
        <v>532</v>
      </c>
      <c r="B1842" s="225" t="s">
        <v>2655</v>
      </c>
      <c r="C1842" s="230">
        <v>36360</v>
      </c>
      <c r="D1842" s="230" t="s">
        <v>1896</v>
      </c>
      <c r="E1842" s="230">
        <v>1963</v>
      </c>
      <c r="F1842" s="230" t="s">
        <v>2122</v>
      </c>
      <c r="G1842" s="371" t="s">
        <v>2088</v>
      </c>
      <c r="H1842" s="230">
        <v>5</v>
      </c>
      <c r="I1842" s="230">
        <v>3</v>
      </c>
      <c r="J1842" s="230" t="s">
        <v>2122</v>
      </c>
      <c r="K1842" s="222">
        <v>4296.3</v>
      </c>
      <c r="L1842" s="222">
        <v>2734.3</v>
      </c>
      <c r="M1842" s="222">
        <v>214575.37</v>
      </c>
      <c r="N1842" s="222">
        <v>214575.37</v>
      </c>
      <c r="O1842" s="222">
        <v>0</v>
      </c>
      <c r="P1842" s="222">
        <v>0</v>
      </c>
      <c r="Q1842" s="222">
        <v>0</v>
      </c>
      <c r="R1842" s="372">
        <v>45292</v>
      </c>
      <c r="S1842" s="372">
        <v>45657</v>
      </c>
      <c r="U1842" s="373"/>
    </row>
    <row r="1843" spans="1:21" ht="20.25" x14ac:dyDescent="0.3">
      <c r="A1843" s="230">
        <v>533</v>
      </c>
      <c r="B1843" s="225" t="s">
        <v>2657</v>
      </c>
      <c r="C1843" s="230">
        <v>36561</v>
      </c>
      <c r="D1843" s="230" t="s">
        <v>1896</v>
      </c>
      <c r="E1843" s="230">
        <v>1963</v>
      </c>
      <c r="F1843" s="230" t="s">
        <v>2122</v>
      </c>
      <c r="G1843" s="371" t="s">
        <v>2088</v>
      </c>
      <c r="H1843" s="230">
        <v>5</v>
      </c>
      <c r="I1843" s="230">
        <v>4</v>
      </c>
      <c r="J1843" s="230" t="s">
        <v>2122</v>
      </c>
      <c r="K1843" s="222">
        <v>5817.6</v>
      </c>
      <c r="L1843" s="222">
        <v>3710.4</v>
      </c>
      <c r="M1843" s="222">
        <v>235850.09000000003</v>
      </c>
      <c r="N1843" s="222">
        <v>235850.09000000003</v>
      </c>
      <c r="O1843" s="222">
        <v>0</v>
      </c>
      <c r="P1843" s="222">
        <v>0</v>
      </c>
      <c r="Q1843" s="222">
        <v>0</v>
      </c>
      <c r="R1843" s="372">
        <v>45292</v>
      </c>
      <c r="S1843" s="372">
        <v>45657</v>
      </c>
      <c r="U1843" s="373"/>
    </row>
    <row r="1844" spans="1:21" ht="20.25" x14ac:dyDescent="0.3">
      <c r="A1844" s="230">
        <v>534</v>
      </c>
      <c r="B1844" s="225" t="s">
        <v>2660</v>
      </c>
      <c r="C1844" s="230">
        <v>37145</v>
      </c>
      <c r="D1844" s="230" t="s">
        <v>1896</v>
      </c>
      <c r="E1844" s="230">
        <v>1961</v>
      </c>
      <c r="F1844" s="230" t="s">
        <v>2122</v>
      </c>
      <c r="G1844" s="371" t="s">
        <v>2094</v>
      </c>
      <c r="H1844" s="230">
        <v>2</v>
      </c>
      <c r="I1844" s="230">
        <v>2</v>
      </c>
      <c r="J1844" s="230" t="s">
        <v>2122</v>
      </c>
      <c r="K1844" s="222">
        <v>631</v>
      </c>
      <c r="L1844" s="222">
        <v>570.70000000000005</v>
      </c>
      <c r="M1844" s="222">
        <v>182661.78</v>
      </c>
      <c r="N1844" s="222">
        <v>182661.78</v>
      </c>
      <c r="O1844" s="222">
        <v>0</v>
      </c>
      <c r="P1844" s="222">
        <v>0</v>
      </c>
      <c r="Q1844" s="222">
        <v>0</v>
      </c>
      <c r="R1844" s="372">
        <v>45292</v>
      </c>
      <c r="S1844" s="372">
        <v>45657</v>
      </c>
      <c r="U1844" s="373"/>
    </row>
    <row r="1845" spans="1:21" ht="20.25" x14ac:dyDescent="0.3">
      <c r="A1845" s="230">
        <v>535</v>
      </c>
      <c r="B1845" s="225" t="s">
        <v>2661</v>
      </c>
      <c r="C1845" s="230">
        <v>37146</v>
      </c>
      <c r="D1845" s="230" t="s">
        <v>1896</v>
      </c>
      <c r="E1845" s="230">
        <v>1961</v>
      </c>
      <c r="F1845" s="230" t="s">
        <v>2122</v>
      </c>
      <c r="G1845" s="371" t="s">
        <v>2094</v>
      </c>
      <c r="H1845" s="230">
        <v>2</v>
      </c>
      <c r="I1845" s="230">
        <v>2</v>
      </c>
      <c r="J1845" s="230" t="s">
        <v>2122</v>
      </c>
      <c r="K1845" s="222">
        <v>629.6</v>
      </c>
      <c r="L1845" s="222">
        <v>570.9</v>
      </c>
      <c r="M1845" s="222">
        <v>205270.87</v>
      </c>
      <c r="N1845" s="222">
        <v>205270.87</v>
      </c>
      <c r="O1845" s="222">
        <v>0</v>
      </c>
      <c r="P1845" s="222">
        <v>0</v>
      </c>
      <c r="Q1845" s="222">
        <v>0</v>
      </c>
      <c r="R1845" s="372">
        <v>45292</v>
      </c>
      <c r="S1845" s="372">
        <v>45657</v>
      </c>
      <c r="U1845" s="373"/>
    </row>
    <row r="1846" spans="1:21" ht="20.25" x14ac:dyDescent="0.3">
      <c r="A1846" s="230">
        <v>536</v>
      </c>
      <c r="B1846" s="225" t="s">
        <v>3471</v>
      </c>
      <c r="C1846" s="230">
        <v>35660</v>
      </c>
      <c r="D1846" s="230" t="s">
        <v>1896</v>
      </c>
      <c r="E1846" s="230">
        <v>1966</v>
      </c>
      <c r="F1846" s="230" t="s">
        <v>2122</v>
      </c>
      <c r="G1846" s="371" t="s">
        <v>2088</v>
      </c>
      <c r="H1846" s="230">
        <v>5</v>
      </c>
      <c r="I1846" s="230">
        <v>4</v>
      </c>
      <c r="J1846" s="230" t="s">
        <v>2122</v>
      </c>
      <c r="K1846" s="222">
        <v>5682.6</v>
      </c>
      <c r="L1846" s="222">
        <v>3584.1</v>
      </c>
      <c r="M1846" s="222">
        <v>267331.42</v>
      </c>
      <c r="N1846" s="222">
        <v>267331.42</v>
      </c>
      <c r="O1846" s="222">
        <v>0</v>
      </c>
      <c r="P1846" s="222">
        <v>0</v>
      </c>
      <c r="Q1846" s="222">
        <v>0</v>
      </c>
      <c r="R1846" s="372">
        <v>45292</v>
      </c>
      <c r="S1846" s="372">
        <v>45657</v>
      </c>
      <c r="U1846" s="373"/>
    </row>
    <row r="1847" spans="1:21" ht="20.25" x14ac:dyDescent="0.3">
      <c r="A1847" s="230">
        <v>537</v>
      </c>
      <c r="B1847" s="233" t="s">
        <v>3472</v>
      </c>
      <c r="C1847" s="230">
        <v>35902</v>
      </c>
      <c r="D1847" s="230" t="s">
        <v>1896</v>
      </c>
      <c r="E1847" s="230">
        <v>1975</v>
      </c>
      <c r="F1847" s="230" t="s">
        <v>2122</v>
      </c>
      <c r="G1847" s="371" t="s">
        <v>2088</v>
      </c>
      <c r="H1847" s="230">
        <v>5</v>
      </c>
      <c r="I1847" s="230">
        <v>4</v>
      </c>
      <c r="J1847" s="230" t="s">
        <v>2122</v>
      </c>
      <c r="K1847" s="222">
        <v>5618.8</v>
      </c>
      <c r="L1847" s="222">
        <v>3633.3</v>
      </c>
      <c r="M1847" s="222">
        <v>232251.79</v>
      </c>
      <c r="N1847" s="222">
        <v>232251.79</v>
      </c>
      <c r="O1847" s="222">
        <v>0</v>
      </c>
      <c r="P1847" s="222">
        <v>0</v>
      </c>
      <c r="Q1847" s="222">
        <v>0</v>
      </c>
      <c r="R1847" s="372">
        <v>45292</v>
      </c>
      <c r="S1847" s="372">
        <v>45657</v>
      </c>
      <c r="U1847" s="373"/>
    </row>
    <row r="1848" spans="1:21" ht="20.25" x14ac:dyDescent="0.3">
      <c r="A1848" s="230">
        <v>538</v>
      </c>
      <c r="B1848" s="233" t="s">
        <v>3473</v>
      </c>
      <c r="C1848" s="230">
        <v>34153</v>
      </c>
      <c r="D1848" s="230" t="s">
        <v>1896</v>
      </c>
      <c r="E1848" s="230">
        <v>1969</v>
      </c>
      <c r="F1848" s="230" t="s">
        <v>2122</v>
      </c>
      <c r="G1848" s="371" t="s">
        <v>2088</v>
      </c>
      <c r="H1848" s="230">
        <v>4</v>
      </c>
      <c r="I1848" s="230">
        <v>8</v>
      </c>
      <c r="J1848" s="230" t="s">
        <v>2122</v>
      </c>
      <c r="K1848" s="222">
        <v>7864.6</v>
      </c>
      <c r="L1848" s="222">
        <v>5600.6</v>
      </c>
      <c r="M1848" s="222">
        <v>413135.94</v>
      </c>
      <c r="N1848" s="222">
        <v>413135.94</v>
      </c>
      <c r="O1848" s="222">
        <v>0</v>
      </c>
      <c r="P1848" s="222">
        <v>0</v>
      </c>
      <c r="Q1848" s="222">
        <v>0</v>
      </c>
      <c r="R1848" s="372">
        <v>45292</v>
      </c>
      <c r="S1848" s="372">
        <v>45657</v>
      </c>
      <c r="U1848" s="373"/>
    </row>
    <row r="1849" spans="1:21" ht="20.25" x14ac:dyDescent="0.3">
      <c r="A1849" s="230">
        <v>539</v>
      </c>
      <c r="B1849" s="233" t="s">
        <v>3474</v>
      </c>
      <c r="C1849" s="230">
        <v>35657</v>
      </c>
      <c r="D1849" s="230" t="s">
        <v>1896</v>
      </c>
      <c r="E1849" s="230">
        <v>1972</v>
      </c>
      <c r="F1849" s="230" t="s">
        <v>2122</v>
      </c>
      <c r="G1849" s="371" t="s">
        <v>2088</v>
      </c>
      <c r="H1849" s="230">
        <v>5</v>
      </c>
      <c r="I1849" s="230">
        <v>4</v>
      </c>
      <c r="J1849" s="230" t="s">
        <v>2122</v>
      </c>
      <c r="K1849" s="222">
        <v>4462.3</v>
      </c>
      <c r="L1849" s="222">
        <v>2742.4</v>
      </c>
      <c r="M1849" s="222">
        <v>175876.2</v>
      </c>
      <c r="N1849" s="222">
        <v>175876.2</v>
      </c>
      <c r="O1849" s="222">
        <v>0</v>
      </c>
      <c r="P1849" s="222">
        <v>0</v>
      </c>
      <c r="Q1849" s="222">
        <v>0</v>
      </c>
      <c r="R1849" s="372">
        <v>45292</v>
      </c>
      <c r="S1849" s="372">
        <v>45657</v>
      </c>
      <c r="U1849" s="373"/>
    </row>
    <row r="1850" spans="1:21" ht="20.25" x14ac:dyDescent="0.3">
      <c r="A1850" s="230">
        <v>540</v>
      </c>
      <c r="B1850" s="233" t="s">
        <v>3475</v>
      </c>
      <c r="C1850" s="230">
        <v>35661</v>
      </c>
      <c r="D1850" s="230" t="s">
        <v>1896</v>
      </c>
      <c r="E1850" s="230">
        <v>1968</v>
      </c>
      <c r="F1850" s="230" t="s">
        <v>2122</v>
      </c>
      <c r="G1850" s="371" t="s">
        <v>2088</v>
      </c>
      <c r="H1850" s="230">
        <v>5</v>
      </c>
      <c r="I1850" s="230">
        <v>7</v>
      </c>
      <c r="J1850" s="230" t="s">
        <v>2122</v>
      </c>
      <c r="K1850" s="222">
        <v>8195.11</v>
      </c>
      <c r="L1850" s="222">
        <v>6120.81</v>
      </c>
      <c r="M1850" s="222">
        <v>383727.72</v>
      </c>
      <c r="N1850" s="222">
        <v>383727.72</v>
      </c>
      <c r="O1850" s="222">
        <v>0</v>
      </c>
      <c r="P1850" s="222">
        <v>0</v>
      </c>
      <c r="Q1850" s="222">
        <v>0</v>
      </c>
      <c r="R1850" s="372">
        <v>45292</v>
      </c>
      <c r="S1850" s="372">
        <v>45657</v>
      </c>
      <c r="U1850" s="373"/>
    </row>
    <row r="1851" spans="1:21" ht="20.25" x14ac:dyDescent="0.3">
      <c r="A1851" s="230">
        <v>541</v>
      </c>
      <c r="B1851" s="233" t="s">
        <v>3476</v>
      </c>
      <c r="C1851" s="230">
        <v>35662</v>
      </c>
      <c r="D1851" s="230" t="s">
        <v>1896</v>
      </c>
      <c r="E1851" s="230">
        <v>1966</v>
      </c>
      <c r="F1851" s="230" t="s">
        <v>2122</v>
      </c>
      <c r="G1851" s="371" t="s">
        <v>2088</v>
      </c>
      <c r="H1851" s="230">
        <v>5</v>
      </c>
      <c r="I1851" s="230">
        <v>4</v>
      </c>
      <c r="J1851" s="230" t="s">
        <v>2122</v>
      </c>
      <c r="K1851" s="222">
        <v>3372.4</v>
      </c>
      <c r="L1851" s="222">
        <v>2584.6999999999998</v>
      </c>
      <c r="M1851" s="222">
        <v>162121.32</v>
      </c>
      <c r="N1851" s="222">
        <v>162121.32</v>
      </c>
      <c r="O1851" s="222">
        <v>0</v>
      </c>
      <c r="P1851" s="222">
        <v>0</v>
      </c>
      <c r="Q1851" s="222">
        <v>0</v>
      </c>
      <c r="R1851" s="372">
        <v>45292</v>
      </c>
      <c r="S1851" s="372">
        <v>45657</v>
      </c>
      <c r="U1851" s="373"/>
    </row>
    <row r="1852" spans="1:21" ht="20.25" x14ac:dyDescent="0.3">
      <c r="A1852" s="230">
        <v>542</v>
      </c>
      <c r="B1852" s="233" t="s">
        <v>3477</v>
      </c>
      <c r="C1852" s="230">
        <v>35663</v>
      </c>
      <c r="D1852" s="230" t="s">
        <v>1896</v>
      </c>
      <c r="E1852" s="230">
        <v>1966</v>
      </c>
      <c r="F1852" s="230" t="s">
        <v>2122</v>
      </c>
      <c r="G1852" s="371" t="s">
        <v>2088</v>
      </c>
      <c r="H1852" s="230">
        <v>5</v>
      </c>
      <c r="I1852" s="230">
        <v>4</v>
      </c>
      <c r="J1852" s="230" t="s">
        <v>2122</v>
      </c>
      <c r="K1852" s="222">
        <v>3339.9</v>
      </c>
      <c r="L1852" s="222">
        <v>2553.6</v>
      </c>
      <c r="M1852" s="222">
        <v>162121.32</v>
      </c>
      <c r="N1852" s="222">
        <v>162121.32</v>
      </c>
      <c r="O1852" s="222">
        <v>0</v>
      </c>
      <c r="P1852" s="222">
        <v>0</v>
      </c>
      <c r="Q1852" s="222">
        <v>0</v>
      </c>
      <c r="R1852" s="372">
        <v>45292</v>
      </c>
      <c r="S1852" s="372">
        <v>45657</v>
      </c>
      <c r="U1852" s="373"/>
    </row>
    <row r="1853" spans="1:21" ht="20.25" x14ac:dyDescent="0.3">
      <c r="A1853" s="230">
        <v>543</v>
      </c>
      <c r="B1853" s="233" t="s">
        <v>3478</v>
      </c>
      <c r="C1853" s="230">
        <v>35665</v>
      </c>
      <c r="D1853" s="230" t="s">
        <v>1896</v>
      </c>
      <c r="E1853" s="230">
        <v>1966</v>
      </c>
      <c r="F1853" s="230" t="s">
        <v>2122</v>
      </c>
      <c r="G1853" s="371" t="s">
        <v>2088</v>
      </c>
      <c r="H1853" s="230">
        <v>5</v>
      </c>
      <c r="I1853" s="230">
        <v>4</v>
      </c>
      <c r="J1853" s="230" t="s">
        <v>2122</v>
      </c>
      <c r="K1853" s="222">
        <v>4389</v>
      </c>
      <c r="L1853" s="222">
        <v>3492.7</v>
      </c>
      <c r="M1853" s="222">
        <v>218549.76000000001</v>
      </c>
      <c r="N1853" s="222">
        <v>218549.76000000001</v>
      </c>
      <c r="O1853" s="222">
        <v>0</v>
      </c>
      <c r="P1853" s="222">
        <v>0</v>
      </c>
      <c r="Q1853" s="222">
        <v>0</v>
      </c>
      <c r="R1853" s="372">
        <v>45292</v>
      </c>
      <c r="S1853" s="372">
        <v>45657</v>
      </c>
      <c r="U1853" s="373"/>
    </row>
    <row r="1854" spans="1:21" ht="20.25" x14ac:dyDescent="0.3">
      <c r="A1854" s="230">
        <v>544</v>
      </c>
      <c r="B1854" s="233" t="s">
        <v>3479</v>
      </c>
      <c r="C1854" s="230">
        <v>36616</v>
      </c>
      <c r="D1854" s="230" t="s">
        <v>1896</v>
      </c>
      <c r="E1854" s="230">
        <v>1968</v>
      </c>
      <c r="F1854" s="230" t="s">
        <v>2122</v>
      </c>
      <c r="G1854" s="371" t="s">
        <v>2088</v>
      </c>
      <c r="H1854" s="230">
        <v>4</v>
      </c>
      <c r="I1854" s="230">
        <v>3</v>
      </c>
      <c r="J1854" s="230" t="s">
        <v>2122</v>
      </c>
      <c r="K1854" s="222">
        <v>3647.4</v>
      </c>
      <c r="L1854" s="222">
        <v>2119.8000000000002</v>
      </c>
      <c r="M1854" s="222">
        <v>4060268.1900000004</v>
      </c>
      <c r="N1854" s="222">
        <v>4060268.1900000004</v>
      </c>
      <c r="O1854" s="222">
        <v>0</v>
      </c>
      <c r="P1854" s="222">
        <v>0</v>
      </c>
      <c r="Q1854" s="222">
        <v>0</v>
      </c>
      <c r="R1854" s="372">
        <v>45292</v>
      </c>
      <c r="S1854" s="372">
        <v>45657</v>
      </c>
      <c r="U1854" s="373"/>
    </row>
    <row r="1855" spans="1:21" ht="20.25" x14ac:dyDescent="0.3">
      <c r="A1855" s="230">
        <v>545</v>
      </c>
      <c r="B1855" s="233" t="s">
        <v>3480</v>
      </c>
      <c r="C1855" s="230">
        <v>36842</v>
      </c>
      <c r="D1855" s="230" t="s">
        <v>1896</v>
      </c>
      <c r="E1855" s="230">
        <v>1966</v>
      </c>
      <c r="F1855" s="230" t="s">
        <v>2122</v>
      </c>
      <c r="G1855" s="371" t="s">
        <v>2088</v>
      </c>
      <c r="H1855" s="230">
        <v>5</v>
      </c>
      <c r="I1855" s="230">
        <v>6</v>
      </c>
      <c r="J1855" s="230" t="s">
        <v>2122</v>
      </c>
      <c r="K1855" s="222">
        <v>8209.2999999999993</v>
      </c>
      <c r="L1855" s="222">
        <v>5095</v>
      </c>
      <c r="M1855" s="222">
        <v>154997.51999999999</v>
      </c>
      <c r="N1855" s="222">
        <v>154997.51999999999</v>
      </c>
      <c r="O1855" s="222">
        <v>0</v>
      </c>
      <c r="P1855" s="222">
        <v>0</v>
      </c>
      <c r="Q1855" s="222">
        <v>0</v>
      </c>
      <c r="R1855" s="372">
        <v>45292</v>
      </c>
      <c r="S1855" s="372">
        <v>45657</v>
      </c>
      <c r="U1855" s="373"/>
    </row>
    <row r="1856" spans="1:21" ht="20.25" x14ac:dyDescent="0.3">
      <c r="A1856" s="230">
        <v>546</v>
      </c>
      <c r="B1856" s="233" t="s">
        <v>3481</v>
      </c>
      <c r="C1856" s="230">
        <v>36830</v>
      </c>
      <c r="D1856" s="230" t="s">
        <v>1896</v>
      </c>
      <c r="E1856" s="230">
        <v>1970</v>
      </c>
      <c r="F1856" s="230" t="s">
        <v>2122</v>
      </c>
      <c r="G1856" s="371" t="s">
        <v>2088</v>
      </c>
      <c r="H1856" s="230">
        <v>5</v>
      </c>
      <c r="I1856" s="230">
        <v>8</v>
      </c>
      <c r="J1856" s="230" t="s">
        <v>2122</v>
      </c>
      <c r="K1856" s="222">
        <v>9656.2000000000007</v>
      </c>
      <c r="L1856" s="222">
        <v>5709.8</v>
      </c>
      <c r="M1856" s="222">
        <v>242842.5</v>
      </c>
      <c r="N1856" s="222">
        <v>242842.5</v>
      </c>
      <c r="O1856" s="222">
        <v>0</v>
      </c>
      <c r="P1856" s="222">
        <v>0</v>
      </c>
      <c r="Q1856" s="222">
        <v>0</v>
      </c>
      <c r="R1856" s="372">
        <v>45292</v>
      </c>
      <c r="S1856" s="372">
        <v>45657</v>
      </c>
      <c r="U1856" s="373"/>
    </row>
    <row r="1857" spans="1:21" ht="20.25" x14ac:dyDescent="0.3">
      <c r="A1857" s="230">
        <v>547</v>
      </c>
      <c r="B1857" s="233" t="s">
        <v>3482</v>
      </c>
      <c r="C1857" s="230">
        <v>36834</v>
      </c>
      <c r="D1857" s="230" t="s">
        <v>1896</v>
      </c>
      <c r="E1857" s="230">
        <v>1969</v>
      </c>
      <c r="F1857" s="230" t="s">
        <v>2122</v>
      </c>
      <c r="G1857" s="371" t="s">
        <v>2088</v>
      </c>
      <c r="H1857" s="230">
        <v>5</v>
      </c>
      <c r="I1857" s="230">
        <v>8</v>
      </c>
      <c r="J1857" s="230" t="s">
        <v>2122</v>
      </c>
      <c r="K1857" s="222">
        <v>9128.6</v>
      </c>
      <c r="L1857" s="222">
        <v>5482.7</v>
      </c>
      <c r="M1857" s="222">
        <v>168946.5</v>
      </c>
      <c r="N1857" s="222">
        <v>168946.5</v>
      </c>
      <c r="O1857" s="222">
        <v>0</v>
      </c>
      <c r="P1857" s="222">
        <v>0</v>
      </c>
      <c r="Q1857" s="222">
        <v>0</v>
      </c>
      <c r="R1857" s="372">
        <v>45292</v>
      </c>
      <c r="S1857" s="372">
        <v>45657</v>
      </c>
      <c r="U1857" s="373"/>
    </row>
    <row r="1858" spans="1:21" ht="20.25" x14ac:dyDescent="0.3">
      <c r="A1858" s="230">
        <v>548</v>
      </c>
      <c r="B1858" s="233" t="s">
        <v>3483</v>
      </c>
      <c r="C1858" s="230">
        <v>36861</v>
      </c>
      <c r="D1858" s="230" t="s">
        <v>1896</v>
      </c>
      <c r="E1858" s="230">
        <v>1974</v>
      </c>
      <c r="F1858" s="230" t="s">
        <v>2122</v>
      </c>
      <c r="G1858" s="371" t="s">
        <v>2088</v>
      </c>
      <c r="H1858" s="230">
        <v>5</v>
      </c>
      <c r="I1858" s="230">
        <v>8</v>
      </c>
      <c r="J1858" s="230" t="s">
        <v>2122</v>
      </c>
      <c r="K1858" s="222">
        <v>9145.7000000000007</v>
      </c>
      <c r="L1858" s="222">
        <v>5647.6</v>
      </c>
      <c r="M1858" s="222">
        <v>163617.9</v>
      </c>
      <c r="N1858" s="222">
        <v>163617.9</v>
      </c>
      <c r="O1858" s="222">
        <v>0</v>
      </c>
      <c r="P1858" s="222">
        <v>0</v>
      </c>
      <c r="Q1858" s="222">
        <v>0</v>
      </c>
      <c r="R1858" s="372">
        <v>45292</v>
      </c>
      <c r="S1858" s="372">
        <v>45657</v>
      </c>
      <c r="U1858" s="373"/>
    </row>
    <row r="1859" spans="1:21" ht="20.25" x14ac:dyDescent="0.3">
      <c r="A1859" s="230">
        <v>549</v>
      </c>
      <c r="B1859" s="233" t="s">
        <v>2868</v>
      </c>
      <c r="C1859" s="230">
        <v>36608</v>
      </c>
      <c r="D1859" s="230" t="s">
        <v>1896</v>
      </c>
      <c r="E1859" s="230">
        <v>1962</v>
      </c>
      <c r="F1859" s="230" t="s">
        <v>2122</v>
      </c>
      <c r="G1859" s="371" t="s">
        <v>2121</v>
      </c>
      <c r="H1859" s="230">
        <v>4</v>
      </c>
      <c r="I1859" s="230">
        <v>4</v>
      </c>
      <c r="J1859" s="230" t="s">
        <v>2122</v>
      </c>
      <c r="K1859" s="222">
        <v>3838.3</v>
      </c>
      <c r="L1859" s="222">
        <v>2490</v>
      </c>
      <c r="M1859" s="222">
        <v>734199.44000000006</v>
      </c>
      <c r="N1859" s="222">
        <v>734199.44000000006</v>
      </c>
      <c r="O1859" s="222">
        <v>0</v>
      </c>
      <c r="P1859" s="222">
        <v>0</v>
      </c>
      <c r="Q1859" s="222">
        <v>0</v>
      </c>
      <c r="R1859" s="372">
        <v>45292</v>
      </c>
      <c r="S1859" s="372">
        <v>45657</v>
      </c>
      <c r="U1859" s="373"/>
    </row>
    <row r="1860" spans="1:21" ht="20.25" x14ac:dyDescent="0.3">
      <c r="A1860" s="230">
        <v>550</v>
      </c>
      <c r="B1860" s="233" t="s">
        <v>1697</v>
      </c>
      <c r="C1860" s="230">
        <v>36696</v>
      </c>
      <c r="D1860" s="230" t="s">
        <v>1896</v>
      </c>
      <c r="E1860" s="230">
        <v>1912</v>
      </c>
      <c r="F1860" s="230" t="s">
        <v>2122</v>
      </c>
      <c r="G1860" s="371" t="s">
        <v>2097</v>
      </c>
      <c r="H1860" s="230">
        <v>2</v>
      </c>
      <c r="I1860" s="230">
        <v>2</v>
      </c>
      <c r="J1860" s="230" t="s">
        <v>2122</v>
      </c>
      <c r="K1860" s="222">
        <v>590.5</v>
      </c>
      <c r="L1860" s="222">
        <v>449.1</v>
      </c>
      <c r="M1860" s="222">
        <v>428100.55</v>
      </c>
      <c r="N1860" s="222">
        <v>428100.55</v>
      </c>
      <c r="O1860" s="222">
        <v>0</v>
      </c>
      <c r="P1860" s="222">
        <v>0</v>
      </c>
      <c r="Q1860" s="222">
        <v>0</v>
      </c>
      <c r="R1860" s="372">
        <v>45292</v>
      </c>
      <c r="S1860" s="372">
        <v>45657</v>
      </c>
      <c r="U1860" s="373"/>
    </row>
    <row r="1861" spans="1:21" ht="20.25" x14ac:dyDescent="0.3">
      <c r="A1861" s="230">
        <v>551</v>
      </c>
      <c r="B1861" s="233" t="s">
        <v>1734</v>
      </c>
      <c r="C1861" s="230">
        <v>36559</v>
      </c>
      <c r="D1861" s="230" t="s">
        <v>1896</v>
      </c>
      <c r="E1861" s="230">
        <v>1963</v>
      </c>
      <c r="F1861" s="230" t="s">
        <v>2122</v>
      </c>
      <c r="G1861" s="371" t="s">
        <v>2089</v>
      </c>
      <c r="H1861" s="230">
        <v>4</v>
      </c>
      <c r="I1861" s="230">
        <v>3</v>
      </c>
      <c r="J1861" s="230" t="s">
        <v>2122</v>
      </c>
      <c r="K1861" s="222">
        <v>2816.9</v>
      </c>
      <c r="L1861" s="222">
        <v>1970.7</v>
      </c>
      <c r="M1861" s="222">
        <v>342283.37999999995</v>
      </c>
      <c r="N1861" s="222">
        <v>342283.37999999995</v>
      </c>
      <c r="O1861" s="222">
        <v>0</v>
      </c>
      <c r="P1861" s="222">
        <v>0</v>
      </c>
      <c r="Q1861" s="222">
        <v>0</v>
      </c>
      <c r="R1861" s="372">
        <v>45292</v>
      </c>
      <c r="S1861" s="372">
        <v>45657</v>
      </c>
      <c r="U1861" s="373"/>
    </row>
    <row r="1862" spans="1:21" ht="20.25" x14ac:dyDescent="0.3">
      <c r="A1862" s="230">
        <v>552</v>
      </c>
      <c r="B1862" s="233" t="s">
        <v>1836</v>
      </c>
      <c r="C1862" s="230">
        <v>33648</v>
      </c>
      <c r="D1862" s="230" t="s">
        <v>1896</v>
      </c>
      <c r="E1862" s="230">
        <v>1917</v>
      </c>
      <c r="F1862" s="230" t="s">
        <v>2122</v>
      </c>
      <c r="G1862" s="371" t="s">
        <v>2094</v>
      </c>
      <c r="H1862" s="230">
        <v>2</v>
      </c>
      <c r="I1862" s="230">
        <v>2</v>
      </c>
      <c r="J1862" s="230" t="s">
        <v>2122</v>
      </c>
      <c r="K1862" s="222">
        <v>418.6</v>
      </c>
      <c r="L1862" s="222">
        <v>332.6</v>
      </c>
      <c r="M1862" s="222">
        <v>252735.12</v>
      </c>
      <c r="N1862" s="222">
        <v>252735.12</v>
      </c>
      <c r="O1862" s="222">
        <v>0</v>
      </c>
      <c r="P1862" s="222">
        <v>0</v>
      </c>
      <c r="Q1862" s="222">
        <v>0</v>
      </c>
      <c r="R1862" s="372">
        <v>45292</v>
      </c>
      <c r="S1862" s="372">
        <v>45657</v>
      </c>
      <c r="U1862" s="373"/>
    </row>
    <row r="1863" spans="1:21" ht="20.25" x14ac:dyDescent="0.3">
      <c r="A1863" s="230">
        <v>553</v>
      </c>
      <c r="B1863" s="233" t="s">
        <v>1301</v>
      </c>
      <c r="C1863" s="230">
        <v>36487</v>
      </c>
      <c r="D1863" s="230" t="s">
        <v>1896</v>
      </c>
      <c r="E1863" s="230">
        <v>1917</v>
      </c>
      <c r="F1863" s="230" t="s">
        <v>2122</v>
      </c>
      <c r="G1863" s="371" t="s">
        <v>2094</v>
      </c>
      <c r="H1863" s="230">
        <v>2</v>
      </c>
      <c r="I1863" s="230">
        <v>1</v>
      </c>
      <c r="J1863" s="230" t="s">
        <v>2122</v>
      </c>
      <c r="K1863" s="222">
        <v>323.10000000000002</v>
      </c>
      <c r="L1863" s="222">
        <v>249.6</v>
      </c>
      <c r="M1863" s="222">
        <v>113258.76</v>
      </c>
      <c r="N1863" s="222">
        <v>113258.76</v>
      </c>
      <c r="O1863" s="222">
        <v>0</v>
      </c>
      <c r="P1863" s="222">
        <v>0</v>
      </c>
      <c r="Q1863" s="222">
        <v>0</v>
      </c>
      <c r="R1863" s="372">
        <v>45292</v>
      </c>
      <c r="S1863" s="372">
        <v>45657</v>
      </c>
      <c r="U1863" s="373"/>
    </row>
    <row r="1864" spans="1:21" ht="20.25" x14ac:dyDescent="0.3">
      <c r="A1864" s="230">
        <v>554</v>
      </c>
      <c r="B1864" s="233" t="s">
        <v>3484</v>
      </c>
      <c r="C1864" s="230">
        <v>33052</v>
      </c>
      <c r="D1864" s="230" t="s">
        <v>1896</v>
      </c>
      <c r="E1864" s="230">
        <v>1973</v>
      </c>
      <c r="F1864" s="230" t="s">
        <v>2122</v>
      </c>
      <c r="G1864" s="371" t="s">
        <v>2088</v>
      </c>
      <c r="H1864" s="230">
        <v>5</v>
      </c>
      <c r="I1864" s="230">
        <v>4</v>
      </c>
      <c r="J1864" s="230" t="s">
        <v>2122</v>
      </c>
      <c r="K1864" s="222">
        <v>6326.6</v>
      </c>
      <c r="L1864" s="222">
        <v>3913.4</v>
      </c>
      <c r="M1864" s="222">
        <v>4606667.7600000007</v>
      </c>
      <c r="N1864" s="222">
        <v>4606667.7600000007</v>
      </c>
      <c r="O1864" s="222">
        <v>0</v>
      </c>
      <c r="P1864" s="222">
        <v>0</v>
      </c>
      <c r="Q1864" s="222">
        <v>0</v>
      </c>
      <c r="R1864" s="372">
        <v>45292</v>
      </c>
      <c r="S1864" s="372">
        <v>45657</v>
      </c>
      <c r="U1864" s="373"/>
    </row>
    <row r="1865" spans="1:21" ht="20.25" x14ac:dyDescent="0.3">
      <c r="A1865" s="230">
        <v>555</v>
      </c>
      <c r="B1865" s="233" t="s">
        <v>2203</v>
      </c>
      <c r="C1865" s="230">
        <v>36583</v>
      </c>
      <c r="D1865" s="230" t="s">
        <v>1896</v>
      </c>
      <c r="E1865" s="230">
        <v>1958</v>
      </c>
      <c r="F1865" s="230" t="s">
        <v>2122</v>
      </c>
      <c r="G1865" s="371" t="s">
        <v>2089</v>
      </c>
      <c r="H1865" s="230">
        <v>4</v>
      </c>
      <c r="I1865" s="230">
        <v>2</v>
      </c>
      <c r="J1865" s="230" t="s">
        <v>2122</v>
      </c>
      <c r="K1865" s="222">
        <v>1603.2</v>
      </c>
      <c r="L1865" s="222">
        <v>1241.9000000000001</v>
      </c>
      <c r="M1865" s="222">
        <v>1018699.8799999999</v>
      </c>
      <c r="N1865" s="222">
        <v>1018699.8799999999</v>
      </c>
      <c r="O1865" s="222">
        <v>0</v>
      </c>
      <c r="P1865" s="222">
        <v>0</v>
      </c>
      <c r="Q1865" s="222">
        <v>0</v>
      </c>
      <c r="R1865" s="372">
        <v>45292</v>
      </c>
      <c r="S1865" s="372">
        <v>45657</v>
      </c>
      <c r="U1865" s="373"/>
    </row>
    <row r="1866" spans="1:21" ht="20.25" x14ac:dyDescent="0.3">
      <c r="A1866" s="230">
        <v>556</v>
      </c>
      <c r="B1866" s="233" t="s">
        <v>355</v>
      </c>
      <c r="C1866" s="230">
        <v>34482</v>
      </c>
      <c r="D1866" s="230" t="s">
        <v>1896</v>
      </c>
      <c r="E1866" s="230">
        <v>1965</v>
      </c>
      <c r="F1866" s="230" t="s">
        <v>2122</v>
      </c>
      <c r="G1866" s="371" t="s">
        <v>2089</v>
      </c>
      <c r="H1866" s="230">
        <v>4</v>
      </c>
      <c r="I1866" s="230">
        <v>2</v>
      </c>
      <c r="J1866" s="230" t="s">
        <v>2122</v>
      </c>
      <c r="K1866" s="222">
        <v>2088.56</v>
      </c>
      <c r="L1866" s="222">
        <v>1591.4</v>
      </c>
      <c r="M1866" s="222">
        <v>259279.37</v>
      </c>
      <c r="N1866" s="222">
        <v>259279.37</v>
      </c>
      <c r="O1866" s="222">
        <v>0</v>
      </c>
      <c r="P1866" s="222">
        <v>0</v>
      </c>
      <c r="Q1866" s="222">
        <v>0</v>
      </c>
      <c r="R1866" s="372">
        <v>45292</v>
      </c>
      <c r="S1866" s="372">
        <v>45657</v>
      </c>
      <c r="U1866" s="373"/>
    </row>
    <row r="1867" spans="1:21" ht="20.25" x14ac:dyDescent="0.3">
      <c r="A1867" s="230">
        <v>557</v>
      </c>
      <c r="B1867" s="233" t="s">
        <v>2220</v>
      </c>
      <c r="C1867" s="230">
        <v>36631</v>
      </c>
      <c r="D1867" s="230" t="s">
        <v>1896</v>
      </c>
      <c r="E1867" s="230">
        <v>1964</v>
      </c>
      <c r="F1867" s="230" t="s">
        <v>2122</v>
      </c>
      <c r="G1867" s="371" t="s">
        <v>2089</v>
      </c>
      <c r="H1867" s="230">
        <v>5</v>
      </c>
      <c r="I1867" s="230">
        <v>3</v>
      </c>
      <c r="J1867" s="230" t="s">
        <v>2122</v>
      </c>
      <c r="K1867" s="222">
        <v>4009.6</v>
      </c>
      <c r="L1867" s="222">
        <v>2611.1999999999998</v>
      </c>
      <c r="M1867" s="222">
        <v>1391042.4700000002</v>
      </c>
      <c r="N1867" s="222">
        <v>1391042.4700000002</v>
      </c>
      <c r="O1867" s="222">
        <v>0</v>
      </c>
      <c r="P1867" s="222">
        <v>0</v>
      </c>
      <c r="Q1867" s="222">
        <v>0</v>
      </c>
      <c r="R1867" s="372">
        <v>45292</v>
      </c>
      <c r="S1867" s="372">
        <v>45657</v>
      </c>
      <c r="U1867" s="373"/>
    </row>
    <row r="1868" spans="1:21" ht="20.25" x14ac:dyDescent="0.3">
      <c r="A1868" s="230">
        <v>558</v>
      </c>
      <c r="B1868" s="233" t="s">
        <v>3360</v>
      </c>
      <c r="C1868" s="230">
        <v>32977</v>
      </c>
      <c r="D1868" s="230" t="s">
        <v>1896</v>
      </c>
      <c r="E1868" s="230">
        <v>1970</v>
      </c>
      <c r="F1868" s="230" t="s">
        <v>2122</v>
      </c>
      <c r="G1868" s="371" t="s">
        <v>2088</v>
      </c>
      <c r="H1868" s="230">
        <v>5</v>
      </c>
      <c r="I1868" s="230">
        <v>6</v>
      </c>
      <c r="J1868" s="230" t="s">
        <v>2122</v>
      </c>
      <c r="K1868" s="222">
        <v>8825</v>
      </c>
      <c r="L1868" s="222">
        <v>5556.6</v>
      </c>
      <c r="M1868" s="222">
        <v>14100905.15</v>
      </c>
      <c r="N1868" s="222">
        <v>14100905.15</v>
      </c>
      <c r="O1868" s="222">
        <v>0</v>
      </c>
      <c r="P1868" s="222">
        <v>0</v>
      </c>
      <c r="Q1868" s="222">
        <v>0</v>
      </c>
      <c r="R1868" s="372">
        <v>45292</v>
      </c>
      <c r="S1868" s="372">
        <v>45657</v>
      </c>
      <c r="U1868" s="373"/>
    </row>
    <row r="1869" spans="1:21" ht="20.25" x14ac:dyDescent="0.3">
      <c r="A1869" s="230">
        <v>559</v>
      </c>
      <c r="B1869" s="233" t="s">
        <v>1578</v>
      </c>
      <c r="C1869" s="230">
        <v>33094</v>
      </c>
      <c r="D1869" s="230" t="s">
        <v>1896</v>
      </c>
      <c r="E1869" s="230">
        <v>1976</v>
      </c>
      <c r="F1869" s="230" t="s">
        <v>2122</v>
      </c>
      <c r="G1869" s="371" t="s">
        <v>2088</v>
      </c>
      <c r="H1869" s="230">
        <v>5</v>
      </c>
      <c r="I1869" s="230">
        <v>4</v>
      </c>
      <c r="J1869" s="230" t="s">
        <v>2122</v>
      </c>
      <c r="K1869" s="222">
        <v>5354.1</v>
      </c>
      <c r="L1869" s="222">
        <v>3348.3</v>
      </c>
      <c r="M1869" s="222">
        <v>9431794.6099999994</v>
      </c>
      <c r="N1869" s="222">
        <v>9431794.6099999994</v>
      </c>
      <c r="O1869" s="222">
        <v>0</v>
      </c>
      <c r="P1869" s="222">
        <v>0</v>
      </c>
      <c r="Q1869" s="222">
        <v>0</v>
      </c>
      <c r="R1869" s="372">
        <v>45292</v>
      </c>
      <c r="S1869" s="372">
        <v>45657</v>
      </c>
      <c r="U1869" s="373"/>
    </row>
    <row r="1870" spans="1:21" ht="20.25" x14ac:dyDescent="0.3">
      <c r="A1870" s="230">
        <v>560</v>
      </c>
      <c r="B1870" s="233" t="s">
        <v>1833</v>
      </c>
      <c r="C1870" s="230">
        <v>34277</v>
      </c>
      <c r="D1870" s="230" t="s">
        <v>1896</v>
      </c>
      <c r="E1870" s="230">
        <v>1976</v>
      </c>
      <c r="F1870" s="230" t="s">
        <v>2122</v>
      </c>
      <c r="G1870" s="371" t="s">
        <v>2088</v>
      </c>
      <c r="H1870" s="230">
        <v>5</v>
      </c>
      <c r="I1870" s="230">
        <v>6</v>
      </c>
      <c r="J1870" s="230" t="s">
        <v>2122</v>
      </c>
      <c r="K1870" s="222">
        <v>7679.6</v>
      </c>
      <c r="L1870" s="222">
        <v>4823.5</v>
      </c>
      <c r="M1870" s="222">
        <v>1702291.2000000002</v>
      </c>
      <c r="N1870" s="222">
        <v>1702291.2000000002</v>
      </c>
      <c r="O1870" s="222">
        <v>0</v>
      </c>
      <c r="P1870" s="222">
        <v>0</v>
      </c>
      <c r="Q1870" s="222">
        <v>0</v>
      </c>
      <c r="R1870" s="372">
        <v>45292</v>
      </c>
      <c r="S1870" s="372">
        <v>45657</v>
      </c>
      <c r="U1870" s="373"/>
    </row>
    <row r="1871" spans="1:21" ht="20.25" x14ac:dyDescent="0.3">
      <c r="A1871" s="230">
        <v>561</v>
      </c>
      <c r="B1871" s="233" t="s">
        <v>1834</v>
      </c>
      <c r="C1871" s="230">
        <v>36566</v>
      </c>
      <c r="D1871" s="230" t="s">
        <v>1896</v>
      </c>
      <c r="E1871" s="230">
        <v>1968</v>
      </c>
      <c r="F1871" s="230" t="s">
        <v>2122</v>
      </c>
      <c r="G1871" s="371" t="s">
        <v>2088</v>
      </c>
      <c r="H1871" s="230">
        <v>5</v>
      </c>
      <c r="I1871" s="230">
        <v>4</v>
      </c>
      <c r="J1871" s="230" t="s">
        <v>2122</v>
      </c>
      <c r="K1871" s="222">
        <v>5733.1</v>
      </c>
      <c r="L1871" s="222">
        <v>3625.1</v>
      </c>
      <c r="M1871" s="222">
        <v>5757156.8599999994</v>
      </c>
      <c r="N1871" s="222">
        <v>5757156.8599999994</v>
      </c>
      <c r="O1871" s="222">
        <v>0</v>
      </c>
      <c r="P1871" s="222">
        <v>0</v>
      </c>
      <c r="Q1871" s="222">
        <v>0</v>
      </c>
      <c r="R1871" s="372">
        <v>45292</v>
      </c>
      <c r="S1871" s="372">
        <v>45657</v>
      </c>
      <c r="U1871" s="373"/>
    </row>
    <row r="1872" spans="1:21" ht="20.25" x14ac:dyDescent="0.3">
      <c r="A1872" s="230">
        <v>562</v>
      </c>
      <c r="B1872" s="233" t="s">
        <v>2235</v>
      </c>
      <c r="C1872" s="230">
        <v>36558</v>
      </c>
      <c r="D1872" s="230" t="s">
        <v>1896</v>
      </c>
      <c r="E1872" s="230">
        <v>1961</v>
      </c>
      <c r="F1872" s="230" t="s">
        <v>2122</v>
      </c>
      <c r="G1872" s="371" t="s">
        <v>2088</v>
      </c>
      <c r="H1872" s="230">
        <v>5</v>
      </c>
      <c r="I1872" s="230">
        <v>4</v>
      </c>
      <c r="J1872" s="230" t="s">
        <v>2122</v>
      </c>
      <c r="K1872" s="222">
        <v>5763.9</v>
      </c>
      <c r="L1872" s="222">
        <v>3641.1</v>
      </c>
      <c r="M1872" s="222">
        <v>7513960.4900000002</v>
      </c>
      <c r="N1872" s="222">
        <v>7513960.4900000002</v>
      </c>
      <c r="O1872" s="222">
        <v>0</v>
      </c>
      <c r="P1872" s="222">
        <v>0</v>
      </c>
      <c r="Q1872" s="222">
        <v>0</v>
      </c>
      <c r="R1872" s="372">
        <v>45292</v>
      </c>
      <c r="S1872" s="372">
        <v>45657</v>
      </c>
      <c r="U1872" s="373"/>
    </row>
    <row r="1873" spans="1:21" ht="20.25" x14ac:dyDescent="0.3">
      <c r="A1873" s="230">
        <v>563</v>
      </c>
      <c r="B1873" s="233" t="s">
        <v>2533</v>
      </c>
      <c r="C1873" s="230">
        <v>34981</v>
      </c>
      <c r="D1873" s="230" t="s">
        <v>1896</v>
      </c>
      <c r="E1873" s="230">
        <v>1954</v>
      </c>
      <c r="F1873" s="230" t="s">
        <v>2122</v>
      </c>
      <c r="G1873" s="371" t="s">
        <v>2089</v>
      </c>
      <c r="H1873" s="230">
        <v>3</v>
      </c>
      <c r="I1873" s="230">
        <v>2</v>
      </c>
      <c r="J1873" s="230" t="s">
        <v>2122</v>
      </c>
      <c r="K1873" s="222">
        <v>1323.4</v>
      </c>
      <c r="L1873" s="222">
        <v>1152.3</v>
      </c>
      <c r="M1873" s="222">
        <v>49434.71</v>
      </c>
      <c r="N1873" s="222">
        <v>49434.71</v>
      </c>
      <c r="O1873" s="222">
        <v>0</v>
      </c>
      <c r="P1873" s="222">
        <v>0</v>
      </c>
      <c r="Q1873" s="222">
        <v>0</v>
      </c>
      <c r="R1873" s="372">
        <v>45292</v>
      </c>
      <c r="S1873" s="372">
        <v>45657</v>
      </c>
      <c r="U1873" s="373"/>
    </row>
    <row r="1874" spans="1:21" ht="20.25" x14ac:dyDescent="0.3">
      <c r="A1874" s="230">
        <v>564</v>
      </c>
      <c r="B1874" s="233" t="s">
        <v>3485</v>
      </c>
      <c r="C1874" s="230">
        <v>32361</v>
      </c>
      <c r="D1874" s="230" t="s">
        <v>1896</v>
      </c>
      <c r="E1874" s="230">
        <v>1966</v>
      </c>
      <c r="F1874" s="230" t="s">
        <v>2122</v>
      </c>
      <c r="G1874" s="371" t="s">
        <v>2088</v>
      </c>
      <c r="H1874" s="230">
        <v>5</v>
      </c>
      <c r="I1874" s="230">
        <v>6</v>
      </c>
      <c r="J1874" s="230" t="s">
        <v>2122</v>
      </c>
      <c r="K1874" s="222">
        <v>8048.4</v>
      </c>
      <c r="L1874" s="222">
        <v>5077.2</v>
      </c>
      <c r="M1874" s="222">
        <v>11567585.43</v>
      </c>
      <c r="N1874" s="222">
        <v>11567585.43</v>
      </c>
      <c r="O1874" s="222">
        <v>0</v>
      </c>
      <c r="P1874" s="222">
        <v>0</v>
      </c>
      <c r="Q1874" s="222">
        <v>0</v>
      </c>
      <c r="R1874" s="372">
        <v>45292</v>
      </c>
      <c r="S1874" s="372">
        <v>45657</v>
      </c>
      <c r="U1874" s="373"/>
    </row>
    <row r="1875" spans="1:21" ht="20.25" x14ac:dyDescent="0.3">
      <c r="A1875" s="230">
        <v>565</v>
      </c>
      <c r="B1875" s="233" t="s">
        <v>2694</v>
      </c>
      <c r="C1875" s="230">
        <v>35576</v>
      </c>
      <c r="D1875" s="230" t="s">
        <v>1896</v>
      </c>
      <c r="E1875" s="230">
        <v>1963</v>
      </c>
      <c r="F1875" s="230" t="s">
        <v>2122</v>
      </c>
      <c r="G1875" s="371" t="s">
        <v>2089</v>
      </c>
      <c r="H1875" s="230">
        <v>5</v>
      </c>
      <c r="I1875" s="230">
        <v>6</v>
      </c>
      <c r="J1875" s="230" t="s">
        <v>2122</v>
      </c>
      <c r="K1875" s="222">
        <v>2633.88</v>
      </c>
      <c r="L1875" s="222">
        <v>2320.6</v>
      </c>
      <c r="M1875" s="222">
        <v>334230.2</v>
      </c>
      <c r="N1875" s="222">
        <v>334230.2</v>
      </c>
      <c r="O1875" s="222">
        <v>0</v>
      </c>
      <c r="P1875" s="222">
        <v>0</v>
      </c>
      <c r="Q1875" s="222">
        <v>0</v>
      </c>
      <c r="R1875" s="372">
        <v>45292</v>
      </c>
      <c r="S1875" s="372">
        <v>45657</v>
      </c>
      <c r="U1875" s="373"/>
    </row>
    <row r="1876" spans="1:21" ht="20.25" x14ac:dyDescent="0.3">
      <c r="A1876" s="230">
        <v>566</v>
      </c>
      <c r="B1876" s="233" t="s">
        <v>3486</v>
      </c>
      <c r="C1876" s="230">
        <v>36839</v>
      </c>
      <c r="D1876" s="230" t="s">
        <v>1896</v>
      </c>
      <c r="E1876" s="230">
        <v>1974</v>
      </c>
      <c r="F1876" s="230" t="s">
        <v>2122</v>
      </c>
      <c r="G1876" s="371" t="s">
        <v>2088</v>
      </c>
      <c r="H1876" s="230">
        <v>5</v>
      </c>
      <c r="I1876" s="230">
        <v>6</v>
      </c>
      <c r="J1876" s="230" t="s">
        <v>2122</v>
      </c>
      <c r="K1876" s="222">
        <v>6953.6</v>
      </c>
      <c r="L1876" s="222">
        <v>4286</v>
      </c>
      <c r="M1876" s="222">
        <v>110478</v>
      </c>
      <c r="N1876" s="222">
        <v>110478</v>
      </c>
      <c r="O1876" s="222">
        <v>0</v>
      </c>
      <c r="P1876" s="222">
        <v>0</v>
      </c>
      <c r="Q1876" s="222">
        <v>0</v>
      </c>
      <c r="R1876" s="372">
        <v>45292</v>
      </c>
      <c r="S1876" s="372">
        <v>45657</v>
      </c>
      <c r="U1876" s="373"/>
    </row>
    <row r="1877" spans="1:21" ht="20.25" x14ac:dyDescent="0.3">
      <c r="A1877" s="230">
        <v>567</v>
      </c>
      <c r="B1877" s="233" t="s">
        <v>3522</v>
      </c>
      <c r="C1877" s="230">
        <v>55918</v>
      </c>
      <c r="D1877" s="230" t="s">
        <v>1896</v>
      </c>
      <c r="E1877" s="230">
        <v>2017</v>
      </c>
      <c r="F1877" s="230" t="s">
        <v>2122</v>
      </c>
      <c r="G1877" s="371" t="s">
        <v>2099</v>
      </c>
      <c r="H1877" s="230">
        <v>12</v>
      </c>
      <c r="I1877" s="230">
        <v>1</v>
      </c>
      <c r="J1877" s="230" t="s">
        <v>2122</v>
      </c>
      <c r="K1877" s="222">
        <v>9499.9</v>
      </c>
      <c r="L1877" s="222">
        <v>9499.9</v>
      </c>
      <c r="M1877" s="222">
        <v>89815.05</v>
      </c>
      <c r="N1877" s="222">
        <v>89815.05</v>
      </c>
      <c r="O1877" s="222">
        <v>0</v>
      </c>
      <c r="P1877" s="222">
        <v>0</v>
      </c>
      <c r="Q1877" s="222">
        <v>0</v>
      </c>
      <c r="R1877" s="372">
        <v>45292</v>
      </c>
      <c r="S1877" s="372">
        <v>45657</v>
      </c>
      <c r="U1877" s="373"/>
    </row>
    <row r="1878" spans="1:21" ht="20.25" x14ac:dyDescent="0.3">
      <c r="A1878" s="230">
        <v>568</v>
      </c>
      <c r="B1878" s="233" t="s">
        <v>2740</v>
      </c>
      <c r="C1878" s="230">
        <v>46536</v>
      </c>
      <c r="D1878" s="230" t="s">
        <v>1896</v>
      </c>
      <c r="E1878" s="230">
        <v>2009</v>
      </c>
      <c r="F1878" s="230" t="s">
        <v>2122</v>
      </c>
      <c r="G1878" s="371" t="s">
        <v>2099</v>
      </c>
      <c r="H1878" s="230">
        <v>8</v>
      </c>
      <c r="I1878" s="230">
        <v>1</v>
      </c>
      <c r="J1878" s="230" t="s">
        <v>2122</v>
      </c>
      <c r="K1878" s="222">
        <v>3230</v>
      </c>
      <c r="L1878" s="222">
        <v>3230</v>
      </c>
      <c r="M1878" s="222">
        <v>94557.62</v>
      </c>
      <c r="N1878" s="222">
        <v>94557.62</v>
      </c>
      <c r="O1878" s="222">
        <v>0</v>
      </c>
      <c r="P1878" s="222">
        <v>0</v>
      </c>
      <c r="Q1878" s="222">
        <v>0</v>
      </c>
      <c r="R1878" s="372">
        <v>45292</v>
      </c>
      <c r="S1878" s="372">
        <v>45657</v>
      </c>
      <c r="U1878" s="373"/>
    </row>
    <row r="1879" spans="1:21" ht="20.25" x14ac:dyDescent="0.3">
      <c r="A1879" s="230">
        <v>569</v>
      </c>
      <c r="B1879" s="233" t="s">
        <v>2741</v>
      </c>
      <c r="C1879" s="230">
        <v>32944</v>
      </c>
      <c r="D1879" s="230" t="s">
        <v>1896</v>
      </c>
      <c r="E1879" s="230">
        <v>1992</v>
      </c>
      <c r="F1879" s="230" t="s">
        <v>2122</v>
      </c>
      <c r="G1879" s="371" t="s">
        <v>2088</v>
      </c>
      <c r="H1879" s="230">
        <v>9</v>
      </c>
      <c r="I1879" s="230">
        <v>1</v>
      </c>
      <c r="J1879" s="230" t="s">
        <v>2122</v>
      </c>
      <c r="K1879" s="222">
        <v>2757.9</v>
      </c>
      <c r="L1879" s="222">
        <v>1910.4</v>
      </c>
      <c r="M1879" s="222">
        <v>869749.52999999991</v>
      </c>
      <c r="N1879" s="222">
        <v>869749.52999999991</v>
      </c>
      <c r="O1879" s="222">
        <v>0</v>
      </c>
      <c r="P1879" s="222">
        <v>0</v>
      </c>
      <c r="Q1879" s="222">
        <v>0</v>
      </c>
      <c r="R1879" s="372">
        <v>45292</v>
      </c>
      <c r="S1879" s="372">
        <v>45657</v>
      </c>
      <c r="U1879" s="373"/>
    </row>
    <row r="1880" spans="1:21" ht="20.25" x14ac:dyDescent="0.3">
      <c r="A1880" s="230">
        <v>570</v>
      </c>
      <c r="B1880" s="233" t="s">
        <v>2742</v>
      </c>
      <c r="C1880" s="230">
        <v>33916</v>
      </c>
      <c r="D1880" s="230" t="s">
        <v>1896</v>
      </c>
      <c r="E1880" s="230">
        <v>2008</v>
      </c>
      <c r="F1880" s="230" t="s">
        <v>2122</v>
      </c>
      <c r="G1880" s="371" t="s">
        <v>2089</v>
      </c>
      <c r="H1880" s="230">
        <v>9</v>
      </c>
      <c r="I1880" s="230">
        <v>1</v>
      </c>
      <c r="J1880" s="230" t="s">
        <v>2122</v>
      </c>
      <c r="K1880" s="222">
        <v>3896</v>
      </c>
      <c r="L1880" s="222">
        <v>2183.1</v>
      </c>
      <c r="M1880" s="222">
        <v>129463.03</v>
      </c>
      <c r="N1880" s="222">
        <v>129463.03</v>
      </c>
      <c r="O1880" s="222">
        <v>0</v>
      </c>
      <c r="P1880" s="222">
        <v>0</v>
      </c>
      <c r="Q1880" s="222">
        <v>0</v>
      </c>
      <c r="R1880" s="372">
        <v>45292</v>
      </c>
      <c r="S1880" s="372">
        <v>45657</v>
      </c>
      <c r="U1880" s="373"/>
    </row>
    <row r="1881" spans="1:21" ht="20.25" x14ac:dyDescent="0.3">
      <c r="A1881" s="230">
        <v>571</v>
      </c>
      <c r="B1881" s="233" t="s">
        <v>2386</v>
      </c>
      <c r="C1881" s="230">
        <v>35584</v>
      </c>
      <c r="D1881" s="230" t="s">
        <v>1896</v>
      </c>
      <c r="E1881" s="230">
        <v>1936</v>
      </c>
      <c r="F1881" s="230" t="s">
        <v>2122</v>
      </c>
      <c r="G1881" s="371" t="s">
        <v>2089</v>
      </c>
      <c r="H1881" s="230">
        <v>5</v>
      </c>
      <c r="I1881" s="230">
        <v>5</v>
      </c>
      <c r="J1881" s="230" t="s">
        <v>2122</v>
      </c>
      <c r="K1881" s="222">
        <v>4520.1000000000004</v>
      </c>
      <c r="L1881" s="222">
        <v>4186.2</v>
      </c>
      <c r="M1881" s="222">
        <v>10827515.199999999</v>
      </c>
      <c r="N1881" s="222">
        <v>4145048.93</v>
      </c>
      <c r="O1881" s="222">
        <v>6682466.2699999996</v>
      </c>
      <c r="P1881" s="222">
        <v>0</v>
      </c>
      <c r="Q1881" s="222">
        <v>0</v>
      </c>
      <c r="R1881" s="372">
        <v>45292</v>
      </c>
      <c r="S1881" s="372">
        <v>45657</v>
      </c>
      <c r="U1881" s="373"/>
    </row>
    <row r="1882" spans="1:21" ht="20.25" x14ac:dyDescent="0.3">
      <c r="A1882" s="230">
        <v>572</v>
      </c>
      <c r="B1882" s="233" t="s">
        <v>1694</v>
      </c>
      <c r="C1882" s="230">
        <v>36486</v>
      </c>
      <c r="D1882" s="230" t="s">
        <v>1896</v>
      </c>
      <c r="E1882" s="230">
        <v>1917</v>
      </c>
      <c r="F1882" s="230" t="s">
        <v>2122</v>
      </c>
      <c r="G1882" s="371" t="s">
        <v>2089</v>
      </c>
      <c r="H1882" s="230">
        <v>3</v>
      </c>
      <c r="I1882" s="230">
        <v>2</v>
      </c>
      <c r="J1882" s="230" t="s">
        <v>2122</v>
      </c>
      <c r="K1882" s="222">
        <v>689</v>
      </c>
      <c r="L1882" s="222">
        <v>574.29999999999995</v>
      </c>
      <c r="M1882" s="222">
        <v>417710.3</v>
      </c>
      <c r="N1882" s="222">
        <v>417710.3</v>
      </c>
      <c r="O1882" s="222">
        <v>0</v>
      </c>
      <c r="P1882" s="222">
        <v>0</v>
      </c>
      <c r="Q1882" s="222">
        <v>0</v>
      </c>
      <c r="R1882" s="372">
        <v>45292</v>
      </c>
      <c r="S1882" s="372">
        <v>45657</v>
      </c>
      <c r="U1882" s="373"/>
    </row>
    <row r="1883" spans="1:21" ht="20.25" x14ac:dyDescent="0.3">
      <c r="A1883" s="230">
        <v>573</v>
      </c>
      <c r="B1883" s="233" t="s">
        <v>1709</v>
      </c>
      <c r="C1883" s="230">
        <v>37062</v>
      </c>
      <c r="D1883" s="230" t="s">
        <v>1896</v>
      </c>
      <c r="E1883" s="230">
        <v>1917</v>
      </c>
      <c r="F1883" s="230" t="s">
        <v>2122</v>
      </c>
      <c r="G1883" s="371" t="s">
        <v>2089</v>
      </c>
      <c r="H1883" s="230">
        <v>2</v>
      </c>
      <c r="I1883" s="230">
        <v>2</v>
      </c>
      <c r="J1883" s="230" t="s">
        <v>2122</v>
      </c>
      <c r="K1883" s="222">
        <v>333.6</v>
      </c>
      <c r="L1883" s="222">
        <v>301.60000000000002</v>
      </c>
      <c r="M1883" s="222">
        <v>297850.61</v>
      </c>
      <c r="N1883" s="222">
        <v>297850.61</v>
      </c>
      <c r="O1883" s="222">
        <v>0</v>
      </c>
      <c r="P1883" s="222">
        <v>0</v>
      </c>
      <c r="Q1883" s="222">
        <v>0</v>
      </c>
      <c r="R1883" s="372">
        <v>45292</v>
      </c>
      <c r="S1883" s="372">
        <v>45657</v>
      </c>
      <c r="U1883" s="373"/>
    </row>
    <row r="1884" spans="1:21" ht="20.25" x14ac:dyDescent="0.3">
      <c r="A1884" s="230">
        <v>574</v>
      </c>
      <c r="B1884" s="233" t="s">
        <v>3487</v>
      </c>
      <c r="C1884" s="230">
        <v>32432</v>
      </c>
      <c r="D1884" s="230" t="s">
        <v>1896</v>
      </c>
      <c r="E1884" s="230">
        <v>1974</v>
      </c>
      <c r="F1884" s="230" t="s">
        <v>2122</v>
      </c>
      <c r="G1884" s="371" t="s">
        <v>2088</v>
      </c>
      <c r="H1884" s="230">
        <v>5</v>
      </c>
      <c r="I1884" s="230">
        <v>4</v>
      </c>
      <c r="J1884" s="230" t="s">
        <v>2122</v>
      </c>
      <c r="K1884" s="222">
        <v>5324.8</v>
      </c>
      <c r="L1884" s="222">
        <v>3330.8</v>
      </c>
      <c r="M1884" s="222">
        <v>3115437.8000000003</v>
      </c>
      <c r="N1884" s="222">
        <v>3115437.8000000003</v>
      </c>
      <c r="O1884" s="222">
        <v>0</v>
      </c>
      <c r="P1884" s="222">
        <v>0</v>
      </c>
      <c r="Q1884" s="222">
        <v>0</v>
      </c>
      <c r="R1884" s="372">
        <v>45292</v>
      </c>
      <c r="S1884" s="372">
        <v>45657</v>
      </c>
      <c r="U1884" s="373"/>
    </row>
    <row r="1885" spans="1:21" ht="20.25" x14ac:dyDescent="0.3">
      <c r="A1885" s="230">
        <v>575</v>
      </c>
      <c r="B1885" s="233" t="s">
        <v>2824</v>
      </c>
      <c r="C1885" s="230">
        <v>36144</v>
      </c>
      <c r="D1885" s="230" t="s">
        <v>1896</v>
      </c>
      <c r="E1885" s="230">
        <v>1917</v>
      </c>
      <c r="F1885" s="230" t="s">
        <v>2122</v>
      </c>
      <c r="G1885" s="371" t="s">
        <v>2121</v>
      </c>
      <c r="H1885" s="230">
        <v>3</v>
      </c>
      <c r="I1885" s="230">
        <v>2</v>
      </c>
      <c r="J1885" s="230" t="s">
        <v>2122</v>
      </c>
      <c r="K1885" s="222">
        <v>1272.2</v>
      </c>
      <c r="L1885" s="222">
        <v>1146.3</v>
      </c>
      <c r="M1885" s="222">
        <v>1566205.74</v>
      </c>
      <c r="N1885" s="222">
        <v>1566205.74</v>
      </c>
      <c r="O1885" s="222">
        <v>0</v>
      </c>
      <c r="P1885" s="222">
        <v>0</v>
      </c>
      <c r="Q1885" s="222">
        <v>0</v>
      </c>
      <c r="R1885" s="372">
        <v>45292</v>
      </c>
      <c r="S1885" s="372">
        <v>45657</v>
      </c>
      <c r="U1885" s="373"/>
    </row>
    <row r="1886" spans="1:21" ht="23.85" customHeight="1" x14ac:dyDescent="0.3">
      <c r="A1886" s="230">
        <v>576</v>
      </c>
      <c r="B1886" s="233" t="s">
        <v>1314</v>
      </c>
      <c r="C1886" s="230">
        <v>36844</v>
      </c>
      <c r="D1886" s="230" t="s">
        <v>1896</v>
      </c>
      <c r="E1886" s="230">
        <v>1967</v>
      </c>
      <c r="F1886" s="230" t="s">
        <v>2122</v>
      </c>
      <c r="G1886" s="371" t="s">
        <v>2089</v>
      </c>
      <c r="H1886" s="230">
        <v>5</v>
      </c>
      <c r="I1886" s="230">
        <v>3</v>
      </c>
      <c r="J1886" s="230" t="s">
        <v>2122</v>
      </c>
      <c r="K1886" s="222">
        <v>4127.5</v>
      </c>
      <c r="L1886" s="222">
        <v>2519.1</v>
      </c>
      <c r="M1886" s="222">
        <v>99334.83</v>
      </c>
      <c r="N1886" s="222">
        <v>99334.83</v>
      </c>
      <c r="O1886" s="222">
        <v>0</v>
      </c>
      <c r="P1886" s="222">
        <v>0</v>
      </c>
      <c r="Q1886" s="222">
        <v>0</v>
      </c>
      <c r="R1886" s="372">
        <v>45292</v>
      </c>
      <c r="S1886" s="372">
        <v>45657</v>
      </c>
      <c r="U1886" s="373"/>
    </row>
    <row r="1887" spans="1:21" ht="20.25" x14ac:dyDescent="0.3">
      <c r="A1887" s="230">
        <v>577</v>
      </c>
      <c r="B1887" s="233" t="s">
        <v>1753</v>
      </c>
      <c r="C1887" s="230">
        <v>34748</v>
      </c>
      <c r="D1887" s="230" t="s">
        <v>1896</v>
      </c>
      <c r="E1887" s="230">
        <v>1917</v>
      </c>
      <c r="F1887" s="230" t="s">
        <v>2122</v>
      </c>
      <c r="G1887" s="371" t="s">
        <v>2094</v>
      </c>
      <c r="H1887" s="230">
        <v>1</v>
      </c>
      <c r="I1887" s="230">
        <v>1</v>
      </c>
      <c r="J1887" s="230" t="s">
        <v>2122</v>
      </c>
      <c r="K1887" s="222">
        <v>291.24</v>
      </c>
      <c r="L1887" s="222">
        <v>261</v>
      </c>
      <c r="M1887" s="222">
        <v>185598.86000000002</v>
      </c>
      <c r="N1887" s="222">
        <v>185598.86000000002</v>
      </c>
      <c r="O1887" s="222">
        <v>0</v>
      </c>
      <c r="P1887" s="222">
        <v>0</v>
      </c>
      <c r="Q1887" s="222">
        <v>0</v>
      </c>
      <c r="R1887" s="372">
        <v>45292</v>
      </c>
      <c r="S1887" s="372">
        <v>45657</v>
      </c>
      <c r="U1887" s="373"/>
    </row>
    <row r="1888" spans="1:21" ht="20.25" x14ac:dyDescent="0.3">
      <c r="A1888" s="230">
        <v>578</v>
      </c>
      <c r="B1888" s="233" t="s">
        <v>1682</v>
      </c>
      <c r="C1888" s="230">
        <v>34514</v>
      </c>
      <c r="D1888" s="230" t="s">
        <v>1896</v>
      </c>
      <c r="E1888" s="230">
        <v>1917</v>
      </c>
      <c r="F1888" s="230" t="s">
        <v>2122</v>
      </c>
      <c r="G1888" s="371" t="s">
        <v>2094</v>
      </c>
      <c r="H1888" s="230">
        <v>2</v>
      </c>
      <c r="I1888" s="230">
        <v>1</v>
      </c>
      <c r="J1888" s="230" t="s">
        <v>2122</v>
      </c>
      <c r="K1888" s="222">
        <v>360.9</v>
      </c>
      <c r="L1888" s="222">
        <v>323.3</v>
      </c>
      <c r="M1888" s="222">
        <v>315747.83</v>
      </c>
      <c r="N1888" s="222">
        <v>315747.83</v>
      </c>
      <c r="O1888" s="222">
        <v>0</v>
      </c>
      <c r="P1888" s="222">
        <v>0</v>
      </c>
      <c r="Q1888" s="222">
        <v>0</v>
      </c>
      <c r="R1888" s="372">
        <v>45292</v>
      </c>
      <c r="S1888" s="372">
        <v>45657</v>
      </c>
      <c r="U1888" s="373"/>
    </row>
    <row r="1889" spans="1:21" ht="20.25" x14ac:dyDescent="0.3">
      <c r="A1889" s="230">
        <v>579</v>
      </c>
      <c r="B1889" s="233" t="s">
        <v>3138</v>
      </c>
      <c r="C1889" s="230">
        <v>34535</v>
      </c>
      <c r="D1889" s="230" t="s">
        <v>1896</v>
      </c>
      <c r="E1889" s="230">
        <v>1958</v>
      </c>
      <c r="F1889" s="230" t="s">
        <v>2122</v>
      </c>
      <c r="G1889" s="371" t="s">
        <v>2121</v>
      </c>
      <c r="H1889" s="230">
        <v>4</v>
      </c>
      <c r="I1889" s="230">
        <v>5</v>
      </c>
      <c r="J1889" s="230" t="s">
        <v>2122</v>
      </c>
      <c r="K1889" s="222">
        <v>5655</v>
      </c>
      <c r="L1889" s="222">
        <v>4928.8999999999996</v>
      </c>
      <c r="M1889" s="222">
        <v>255839.84999999998</v>
      </c>
      <c r="N1889" s="222">
        <v>255839.84999999998</v>
      </c>
      <c r="O1889" s="222">
        <v>0</v>
      </c>
      <c r="P1889" s="222">
        <v>0</v>
      </c>
      <c r="Q1889" s="222">
        <v>0</v>
      </c>
      <c r="R1889" s="372">
        <v>45292</v>
      </c>
      <c r="S1889" s="372">
        <v>45657</v>
      </c>
      <c r="U1889" s="373"/>
    </row>
    <row r="1890" spans="1:21" ht="20.25" x14ac:dyDescent="0.3">
      <c r="A1890" s="230">
        <v>580</v>
      </c>
      <c r="B1890" s="233" t="s">
        <v>3345</v>
      </c>
      <c r="C1890" s="230">
        <v>36557</v>
      </c>
      <c r="D1890" s="230" t="s">
        <v>1896</v>
      </c>
      <c r="E1890" s="230">
        <v>1966</v>
      </c>
      <c r="F1890" s="230" t="s">
        <v>2122</v>
      </c>
      <c r="G1890" s="371" t="s">
        <v>2088</v>
      </c>
      <c r="H1890" s="230">
        <v>5</v>
      </c>
      <c r="I1890" s="230">
        <v>4</v>
      </c>
      <c r="J1890" s="230" t="s">
        <v>2122</v>
      </c>
      <c r="K1890" s="222">
        <v>5620.4</v>
      </c>
      <c r="L1890" s="222">
        <v>3501.9</v>
      </c>
      <c r="M1890" s="222">
        <v>5480207.54</v>
      </c>
      <c r="N1890" s="222">
        <v>5480207.54</v>
      </c>
      <c r="O1890" s="222">
        <v>0</v>
      </c>
      <c r="P1890" s="222">
        <v>0</v>
      </c>
      <c r="Q1890" s="222">
        <v>0</v>
      </c>
      <c r="R1890" s="372">
        <v>45292</v>
      </c>
      <c r="S1890" s="372">
        <v>45657</v>
      </c>
      <c r="U1890" s="373"/>
    </row>
    <row r="1891" spans="1:21" ht="20.25" x14ac:dyDescent="0.3">
      <c r="A1891" s="230">
        <v>581</v>
      </c>
      <c r="B1891" s="233" t="s">
        <v>2838</v>
      </c>
      <c r="C1891" s="230">
        <v>36926</v>
      </c>
      <c r="D1891" s="230" t="s">
        <v>1896</v>
      </c>
      <c r="E1891" s="230">
        <v>1953</v>
      </c>
      <c r="F1891" s="230" t="s">
        <v>2122</v>
      </c>
      <c r="G1891" s="371" t="s">
        <v>2099</v>
      </c>
      <c r="H1891" s="230">
        <v>3</v>
      </c>
      <c r="I1891" s="230">
        <v>3</v>
      </c>
      <c r="J1891" s="230" t="s">
        <v>2122</v>
      </c>
      <c r="K1891" s="222">
        <v>2606.6</v>
      </c>
      <c r="L1891" s="222">
        <v>1827.8</v>
      </c>
      <c r="M1891" s="222">
        <v>73892.06</v>
      </c>
      <c r="N1891" s="222">
        <v>73892.06</v>
      </c>
      <c r="O1891" s="222">
        <v>0</v>
      </c>
      <c r="P1891" s="222">
        <v>0</v>
      </c>
      <c r="Q1891" s="222">
        <v>0</v>
      </c>
      <c r="R1891" s="372">
        <v>45292</v>
      </c>
      <c r="S1891" s="372">
        <v>45657</v>
      </c>
      <c r="U1891" s="373"/>
    </row>
    <row r="1892" spans="1:21" ht="20.25" x14ac:dyDescent="0.3">
      <c r="A1892" s="230">
        <v>582</v>
      </c>
      <c r="B1892" s="233" t="s">
        <v>1708</v>
      </c>
      <c r="C1892" s="230">
        <v>36989</v>
      </c>
      <c r="D1892" s="230" t="s">
        <v>1896</v>
      </c>
      <c r="E1892" s="230">
        <v>1917</v>
      </c>
      <c r="F1892" s="230" t="s">
        <v>2122</v>
      </c>
      <c r="G1892" s="371" t="s">
        <v>2094</v>
      </c>
      <c r="H1892" s="230">
        <v>2</v>
      </c>
      <c r="I1892" s="230">
        <v>1</v>
      </c>
      <c r="J1892" s="230" t="s">
        <v>2122</v>
      </c>
      <c r="K1892" s="222">
        <v>693.6</v>
      </c>
      <c r="L1892" s="222">
        <v>650.70000000000005</v>
      </c>
      <c r="M1892" s="222">
        <v>453528.5</v>
      </c>
      <c r="N1892" s="222">
        <v>453528.5</v>
      </c>
      <c r="O1892" s="222">
        <v>0</v>
      </c>
      <c r="P1892" s="222">
        <v>0</v>
      </c>
      <c r="Q1892" s="222">
        <v>0</v>
      </c>
      <c r="R1892" s="372">
        <v>45292</v>
      </c>
      <c r="S1892" s="372">
        <v>45657</v>
      </c>
      <c r="U1892" s="373"/>
    </row>
    <row r="1893" spans="1:21" ht="20.25" x14ac:dyDescent="0.3">
      <c r="A1893" s="230">
        <v>583</v>
      </c>
      <c r="B1893" s="233" t="s">
        <v>2839</v>
      </c>
      <c r="C1893" s="230">
        <v>36358</v>
      </c>
      <c r="D1893" s="230" t="s">
        <v>1896</v>
      </c>
      <c r="E1893" s="230">
        <v>1964</v>
      </c>
      <c r="F1893" s="230" t="s">
        <v>2122</v>
      </c>
      <c r="G1893" s="371" t="s">
        <v>2120</v>
      </c>
      <c r="H1893" s="230">
        <v>5</v>
      </c>
      <c r="I1893" s="230">
        <v>3</v>
      </c>
      <c r="J1893" s="230" t="s">
        <v>2122</v>
      </c>
      <c r="K1893" s="222">
        <v>4217.8</v>
      </c>
      <c r="L1893" s="222">
        <v>2651.2</v>
      </c>
      <c r="M1893" s="222">
        <v>2308995.86</v>
      </c>
      <c r="N1893" s="222">
        <v>2308995.86</v>
      </c>
      <c r="O1893" s="222">
        <v>0</v>
      </c>
      <c r="P1893" s="222">
        <v>0</v>
      </c>
      <c r="Q1893" s="222">
        <v>0</v>
      </c>
      <c r="R1893" s="372">
        <v>45292</v>
      </c>
      <c r="S1893" s="372">
        <v>45657</v>
      </c>
      <c r="U1893" s="373"/>
    </row>
    <row r="1894" spans="1:21" ht="20.25" x14ac:dyDescent="0.3">
      <c r="A1894" s="230">
        <v>584</v>
      </c>
      <c r="B1894" s="233" t="s">
        <v>2875</v>
      </c>
      <c r="C1894" s="230">
        <v>33609</v>
      </c>
      <c r="D1894" s="230" t="s">
        <v>1896</v>
      </c>
      <c r="E1894" s="230">
        <v>1988</v>
      </c>
      <c r="F1894" s="230">
        <v>2018</v>
      </c>
      <c r="G1894" s="371" t="s">
        <v>2120</v>
      </c>
      <c r="H1894" s="230">
        <v>10</v>
      </c>
      <c r="I1894" s="230">
        <v>1</v>
      </c>
      <c r="J1894" s="230" t="s">
        <v>2122</v>
      </c>
      <c r="K1894" s="222">
        <v>5336.53</v>
      </c>
      <c r="L1894" s="222">
        <v>3899.26</v>
      </c>
      <c r="M1894" s="222">
        <v>43139.92</v>
      </c>
      <c r="N1894" s="222">
        <v>43139.92</v>
      </c>
      <c r="O1894" s="222">
        <v>0</v>
      </c>
      <c r="P1894" s="222">
        <v>0</v>
      </c>
      <c r="Q1894" s="222">
        <v>0</v>
      </c>
      <c r="R1894" s="372">
        <v>45292</v>
      </c>
      <c r="S1894" s="372">
        <v>45657</v>
      </c>
      <c r="U1894" s="373"/>
    </row>
    <row r="1895" spans="1:21" ht="20.25" x14ac:dyDescent="0.3">
      <c r="A1895" s="230">
        <v>585</v>
      </c>
      <c r="B1895" s="233" t="s">
        <v>2895</v>
      </c>
      <c r="C1895" s="230">
        <v>36699</v>
      </c>
      <c r="D1895" s="230" t="s">
        <v>1896</v>
      </c>
      <c r="E1895" s="230">
        <v>1988</v>
      </c>
      <c r="F1895" s="230" t="s">
        <v>2122</v>
      </c>
      <c r="G1895" s="371" t="s">
        <v>2121</v>
      </c>
      <c r="H1895" s="230">
        <v>5</v>
      </c>
      <c r="I1895" s="230">
        <v>4</v>
      </c>
      <c r="J1895" s="230" t="s">
        <v>2122</v>
      </c>
      <c r="K1895" s="222">
        <v>7675</v>
      </c>
      <c r="L1895" s="222">
        <v>4324.7</v>
      </c>
      <c r="M1895" s="222">
        <v>7447104.8199999994</v>
      </c>
      <c r="N1895" s="222">
        <v>7447104.8199999994</v>
      </c>
      <c r="O1895" s="222">
        <v>0</v>
      </c>
      <c r="P1895" s="222">
        <v>0</v>
      </c>
      <c r="Q1895" s="222">
        <v>0</v>
      </c>
      <c r="R1895" s="372">
        <v>45292</v>
      </c>
      <c r="S1895" s="372">
        <v>45657</v>
      </c>
      <c r="U1895" s="373"/>
    </row>
    <row r="1896" spans="1:21" ht="20.25" x14ac:dyDescent="0.3">
      <c r="A1896" s="230">
        <v>586</v>
      </c>
      <c r="B1896" s="233" t="s">
        <v>2896</v>
      </c>
      <c r="C1896" s="230">
        <v>35042</v>
      </c>
      <c r="D1896" s="230" t="s">
        <v>1896</v>
      </c>
      <c r="E1896" s="230">
        <v>1981</v>
      </c>
      <c r="F1896" s="230" t="s">
        <v>2122</v>
      </c>
      <c r="G1896" s="371" t="s">
        <v>2121</v>
      </c>
      <c r="H1896" s="230">
        <v>5</v>
      </c>
      <c r="I1896" s="230">
        <v>4</v>
      </c>
      <c r="J1896" s="230" t="s">
        <v>2122</v>
      </c>
      <c r="K1896" s="222">
        <v>6147.5</v>
      </c>
      <c r="L1896" s="222">
        <v>3927.9</v>
      </c>
      <c r="M1896" s="222">
        <v>64017</v>
      </c>
      <c r="N1896" s="222">
        <v>64017</v>
      </c>
      <c r="O1896" s="222">
        <v>0</v>
      </c>
      <c r="P1896" s="222">
        <v>0</v>
      </c>
      <c r="Q1896" s="222">
        <v>0</v>
      </c>
      <c r="R1896" s="372">
        <v>45292</v>
      </c>
      <c r="S1896" s="372">
        <v>45657</v>
      </c>
      <c r="U1896" s="373"/>
    </row>
    <row r="1897" spans="1:21" ht="20.25" x14ac:dyDescent="0.3">
      <c r="A1897" s="230">
        <v>587</v>
      </c>
      <c r="B1897" s="233" t="s">
        <v>2901</v>
      </c>
      <c r="C1897" s="230">
        <v>36364</v>
      </c>
      <c r="D1897" s="230" t="s">
        <v>1896</v>
      </c>
      <c r="E1897" s="230">
        <v>1963</v>
      </c>
      <c r="F1897" s="230">
        <v>2019</v>
      </c>
      <c r="G1897" s="371" t="s">
        <v>2120</v>
      </c>
      <c r="H1897" s="230">
        <v>5</v>
      </c>
      <c r="I1897" s="230">
        <v>4</v>
      </c>
      <c r="J1897" s="230" t="s">
        <v>2122</v>
      </c>
      <c r="K1897" s="222">
        <v>5709.1</v>
      </c>
      <c r="L1897" s="222">
        <v>3575.9</v>
      </c>
      <c r="M1897" s="222">
        <v>289146.39</v>
      </c>
      <c r="N1897" s="222">
        <v>289146.39</v>
      </c>
      <c r="O1897" s="222">
        <v>0</v>
      </c>
      <c r="P1897" s="222">
        <v>0</v>
      </c>
      <c r="Q1897" s="222">
        <v>0</v>
      </c>
      <c r="R1897" s="372">
        <v>45292</v>
      </c>
      <c r="S1897" s="372">
        <v>45657</v>
      </c>
      <c r="U1897" s="373"/>
    </row>
    <row r="1898" spans="1:21" ht="20.25" x14ac:dyDescent="0.3">
      <c r="A1898" s="230">
        <v>588</v>
      </c>
      <c r="B1898" s="233" t="s">
        <v>2898</v>
      </c>
      <c r="C1898" s="230">
        <v>33863</v>
      </c>
      <c r="D1898" s="230" t="s">
        <v>1896</v>
      </c>
      <c r="E1898" s="230">
        <v>1974</v>
      </c>
      <c r="F1898" s="230">
        <v>2022</v>
      </c>
      <c r="G1898" s="371" t="s">
        <v>2120</v>
      </c>
      <c r="H1898" s="230">
        <v>5</v>
      </c>
      <c r="I1898" s="230">
        <v>4</v>
      </c>
      <c r="J1898" s="230" t="s">
        <v>2122</v>
      </c>
      <c r="K1898" s="222">
        <v>4555.6000000000004</v>
      </c>
      <c r="L1898" s="222">
        <v>2866.8</v>
      </c>
      <c r="M1898" s="222">
        <v>3563325.2</v>
      </c>
      <c r="N1898" s="222">
        <v>3563325.2</v>
      </c>
      <c r="O1898" s="222">
        <v>0</v>
      </c>
      <c r="P1898" s="222">
        <v>0</v>
      </c>
      <c r="Q1898" s="222">
        <v>0</v>
      </c>
      <c r="R1898" s="372">
        <v>45292</v>
      </c>
      <c r="S1898" s="372">
        <v>45657</v>
      </c>
      <c r="U1898" s="373"/>
    </row>
    <row r="1899" spans="1:21" ht="20.25" x14ac:dyDescent="0.3">
      <c r="A1899" s="230">
        <v>589</v>
      </c>
      <c r="B1899" s="233" t="s">
        <v>2899</v>
      </c>
      <c r="C1899" s="230">
        <v>36371</v>
      </c>
      <c r="D1899" s="230" t="s">
        <v>1896</v>
      </c>
      <c r="E1899" s="230">
        <v>1964</v>
      </c>
      <c r="F1899" s="230">
        <v>2022</v>
      </c>
      <c r="G1899" s="371" t="s">
        <v>2120</v>
      </c>
      <c r="H1899" s="230">
        <v>5</v>
      </c>
      <c r="I1899" s="230">
        <v>3</v>
      </c>
      <c r="J1899" s="230" t="s">
        <v>2122</v>
      </c>
      <c r="K1899" s="222">
        <v>4217.8</v>
      </c>
      <c r="L1899" s="222">
        <v>2651.2</v>
      </c>
      <c r="M1899" s="222">
        <v>714810.58</v>
      </c>
      <c r="N1899" s="222">
        <v>714810.58</v>
      </c>
      <c r="O1899" s="222">
        <v>0</v>
      </c>
      <c r="P1899" s="222">
        <v>0</v>
      </c>
      <c r="Q1899" s="222">
        <v>0</v>
      </c>
      <c r="R1899" s="372">
        <v>45292</v>
      </c>
      <c r="S1899" s="372">
        <v>45657</v>
      </c>
      <c r="U1899" s="373"/>
    </row>
    <row r="1900" spans="1:21" ht="20.25" x14ac:dyDescent="0.3">
      <c r="A1900" s="230">
        <v>590</v>
      </c>
      <c r="B1900" s="233" t="s">
        <v>2900</v>
      </c>
      <c r="C1900" s="230">
        <v>36562</v>
      </c>
      <c r="D1900" s="230" t="s">
        <v>1896</v>
      </c>
      <c r="E1900" s="230">
        <v>1959</v>
      </c>
      <c r="F1900" s="230">
        <v>2019</v>
      </c>
      <c r="G1900" s="371" t="s">
        <v>2121</v>
      </c>
      <c r="H1900" s="230">
        <v>4</v>
      </c>
      <c r="I1900" s="230">
        <v>3</v>
      </c>
      <c r="J1900" s="230" t="s">
        <v>2122</v>
      </c>
      <c r="K1900" s="222">
        <v>2816.2</v>
      </c>
      <c r="L1900" s="222">
        <v>1967.2</v>
      </c>
      <c r="M1900" s="222">
        <v>179506.01</v>
      </c>
      <c r="N1900" s="222">
        <v>179506.01</v>
      </c>
      <c r="O1900" s="222">
        <v>0</v>
      </c>
      <c r="P1900" s="222">
        <v>0</v>
      </c>
      <c r="Q1900" s="222">
        <v>0</v>
      </c>
      <c r="R1900" s="372">
        <v>45292</v>
      </c>
      <c r="S1900" s="372">
        <v>45657</v>
      </c>
      <c r="U1900" s="373"/>
    </row>
    <row r="1901" spans="1:21" ht="20.25" x14ac:dyDescent="0.3">
      <c r="A1901" s="230">
        <v>591</v>
      </c>
      <c r="B1901" s="233" t="s">
        <v>2954</v>
      </c>
      <c r="C1901" s="230">
        <v>34044</v>
      </c>
      <c r="D1901" s="230" t="s">
        <v>1896</v>
      </c>
      <c r="E1901" s="230">
        <v>1992</v>
      </c>
      <c r="F1901" s="230" t="s">
        <v>2122</v>
      </c>
      <c r="G1901" s="371" t="s">
        <v>2120</v>
      </c>
      <c r="H1901" s="230">
        <v>9</v>
      </c>
      <c r="I1901" s="230">
        <v>3</v>
      </c>
      <c r="J1901" s="230">
        <v>3</v>
      </c>
      <c r="K1901" s="222">
        <v>6339.7</v>
      </c>
      <c r="L1901" s="222">
        <v>5948</v>
      </c>
      <c r="M1901" s="222">
        <v>7517158.0100000007</v>
      </c>
      <c r="N1901" s="222">
        <v>7517158.0100000007</v>
      </c>
      <c r="O1901" s="222">
        <v>0</v>
      </c>
      <c r="P1901" s="222">
        <v>0</v>
      </c>
      <c r="Q1901" s="222">
        <v>0</v>
      </c>
      <c r="R1901" s="372">
        <v>45292</v>
      </c>
      <c r="S1901" s="372">
        <v>45657</v>
      </c>
      <c r="U1901" s="373"/>
    </row>
    <row r="1902" spans="1:21" ht="20.25" x14ac:dyDescent="0.3">
      <c r="A1902" s="230">
        <v>592</v>
      </c>
      <c r="B1902" s="233" t="s">
        <v>2955</v>
      </c>
      <c r="C1902" s="230">
        <v>34046</v>
      </c>
      <c r="D1902" s="230" t="s">
        <v>1896</v>
      </c>
      <c r="E1902" s="230">
        <v>1992</v>
      </c>
      <c r="F1902" s="230" t="s">
        <v>2122</v>
      </c>
      <c r="G1902" s="371" t="s">
        <v>2120</v>
      </c>
      <c r="H1902" s="230">
        <v>9</v>
      </c>
      <c r="I1902" s="230">
        <v>1</v>
      </c>
      <c r="J1902" s="230">
        <v>1</v>
      </c>
      <c r="K1902" s="222">
        <v>1782.4</v>
      </c>
      <c r="L1902" s="222">
        <v>1782.4</v>
      </c>
      <c r="M1902" s="222">
        <v>2513850</v>
      </c>
      <c r="N1902" s="222">
        <v>2513850</v>
      </c>
      <c r="O1902" s="222">
        <v>0</v>
      </c>
      <c r="P1902" s="222">
        <v>0</v>
      </c>
      <c r="Q1902" s="222">
        <v>0</v>
      </c>
      <c r="R1902" s="372">
        <v>45292</v>
      </c>
      <c r="S1902" s="372">
        <v>45657</v>
      </c>
      <c r="U1902" s="373"/>
    </row>
    <row r="1903" spans="1:21" ht="20.25" x14ac:dyDescent="0.3">
      <c r="A1903" s="230">
        <v>593</v>
      </c>
      <c r="B1903" s="233" t="s">
        <v>2956</v>
      </c>
      <c r="C1903" s="230">
        <v>34048</v>
      </c>
      <c r="D1903" s="230" t="s">
        <v>1896</v>
      </c>
      <c r="E1903" s="230">
        <v>1992</v>
      </c>
      <c r="F1903" s="230" t="s">
        <v>2122</v>
      </c>
      <c r="G1903" s="371" t="s">
        <v>2120</v>
      </c>
      <c r="H1903" s="230">
        <v>9</v>
      </c>
      <c r="I1903" s="230">
        <v>2</v>
      </c>
      <c r="J1903" s="230">
        <v>2</v>
      </c>
      <c r="K1903" s="222">
        <v>4098.3</v>
      </c>
      <c r="L1903" s="222">
        <v>4076.5</v>
      </c>
      <c r="M1903" s="222">
        <v>5016013.5500000007</v>
      </c>
      <c r="N1903" s="222">
        <v>5016013.5500000007</v>
      </c>
      <c r="O1903" s="222">
        <v>0</v>
      </c>
      <c r="P1903" s="222">
        <v>0</v>
      </c>
      <c r="Q1903" s="222">
        <v>0</v>
      </c>
      <c r="R1903" s="372">
        <v>45292</v>
      </c>
      <c r="S1903" s="372">
        <v>45657</v>
      </c>
      <c r="U1903" s="373"/>
    </row>
    <row r="1904" spans="1:21" ht="20.25" x14ac:dyDescent="0.3">
      <c r="A1904" s="230">
        <v>594</v>
      </c>
      <c r="B1904" s="233" t="s">
        <v>2957</v>
      </c>
      <c r="C1904" s="230">
        <v>34050</v>
      </c>
      <c r="D1904" s="230" t="s">
        <v>1896</v>
      </c>
      <c r="E1904" s="230">
        <v>1992</v>
      </c>
      <c r="F1904" s="230" t="s">
        <v>2122</v>
      </c>
      <c r="G1904" s="371" t="s">
        <v>2120</v>
      </c>
      <c r="H1904" s="230">
        <v>9</v>
      </c>
      <c r="I1904" s="230">
        <v>3</v>
      </c>
      <c r="J1904" s="230">
        <v>3</v>
      </c>
      <c r="K1904" s="222">
        <v>5928</v>
      </c>
      <c r="L1904" s="222">
        <v>5928</v>
      </c>
      <c r="M1904" s="222">
        <v>7516070.2300000004</v>
      </c>
      <c r="N1904" s="222">
        <v>7516070.2300000004</v>
      </c>
      <c r="O1904" s="222">
        <v>0</v>
      </c>
      <c r="P1904" s="222">
        <v>0</v>
      </c>
      <c r="Q1904" s="222">
        <v>0</v>
      </c>
      <c r="R1904" s="372">
        <v>45292</v>
      </c>
      <c r="S1904" s="372">
        <v>45657</v>
      </c>
      <c r="U1904" s="373"/>
    </row>
    <row r="1905" spans="1:21" ht="20.25" x14ac:dyDescent="0.3">
      <c r="A1905" s="230">
        <v>595</v>
      </c>
      <c r="B1905" s="233" t="s">
        <v>2958</v>
      </c>
      <c r="C1905" s="230">
        <v>34052</v>
      </c>
      <c r="D1905" s="230" t="s">
        <v>1896</v>
      </c>
      <c r="E1905" s="230">
        <v>1992</v>
      </c>
      <c r="F1905" s="230" t="s">
        <v>2122</v>
      </c>
      <c r="G1905" s="371" t="s">
        <v>2120</v>
      </c>
      <c r="H1905" s="230">
        <v>9</v>
      </c>
      <c r="I1905" s="230">
        <v>2</v>
      </c>
      <c r="J1905" s="230">
        <v>2</v>
      </c>
      <c r="K1905" s="222">
        <v>4094.7</v>
      </c>
      <c r="L1905" s="222">
        <v>4094.6</v>
      </c>
      <c r="M1905" s="222">
        <v>5016039.42</v>
      </c>
      <c r="N1905" s="222">
        <v>5016039.42</v>
      </c>
      <c r="O1905" s="222">
        <v>0</v>
      </c>
      <c r="P1905" s="222">
        <v>0</v>
      </c>
      <c r="Q1905" s="222">
        <v>0</v>
      </c>
      <c r="R1905" s="372">
        <v>45292</v>
      </c>
      <c r="S1905" s="372">
        <v>45657</v>
      </c>
      <c r="U1905" s="373"/>
    </row>
    <row r="1906" spans="1:21" ht="20.25" x14ac:dyDescent="0.3">
      <c r="A1906" s="230">
        <v>596</v>
      </c>
      <c r="B1906" s="233" t="s">
        <v>2973</v>
      </c>
      <c r="C1906" s="230">
        <v>34301</v>
      </c>
      <c r="D1906" s="230" t="s">
        <v>1896</v>
      </c>
      <c r="E1906" s="230">
        <v>1977</v>
      </c>
      <c r="F1906" s="230" t="s">
        <v>2122</v>
      </c>
      <c r="G1906" s="371" t="s">
        <v>2941</v>
      </c>
      <c r="H1906" s="230">
        <v>5</v>
      </c>
      <c r="I1906" s="230">
        <v>6</v>
      </c>
      <c r="J1906" s="230" t="s">
        <v>2122</v>
      </c>
      <c r="K1906" s="222">
        <v>6067.1</v>
      </c>
      <c r="L1906" s="222">
        <v>4699.3999999999996</v>
      </c>
      <c r="M1906" s="222">
        <v>6663676.0299999993</v>
      </c>
      <c r="N1906" s="222">
        <v>6663676.0299999993</v>
      </c>
      <c r="O1906" s="222">
        <v>0</v>
      </c>
      <c r="P1906" s="222">
        <v>0</v>
      </c>
      <c r="Q1906" s="222">
        <v>0</v>
      </c>
      <c r="R1906" s="372">
        <v>45292</v>
      </c>
      <c r="S1906" s="372">
        <v>45657</v>
      </c>
      <c r="U1906" s="373"/>
    </row>
    <row r="1907" spans="1:21" ht="20.25" x14ac:dyDescent="0.3">
      <c r="A1907" s="230">
        <v>597</v>
      </c>
      <c r="B1907" s="233" t="s">
        <v>3024</v>
      </c>
      <c r="C1907" s="230">
        <v>33766</v>
      </c>
      <c r="D1907" s="230" t="s">
        <v>1896</v>
      </c>
      <c r="E1907" s="230">
        <v>1962</v>
      </c>
      <c r="F1907" s="230">
        <v>2019</v>
      </c>
      <c r="G1907" s="371" t="s">
        <v>2120</v>
      </c>
      <c r="H1907" s="230">
        <v>5</v>
      </c>
      <c r="I1907" s="230">
        <v>4</v>
      </c>
      <c r="J1907" s="230" t="s">
        <v>2122</v>
      </c>
      <c r="K1907" s="222">
        <v>5597.68</v>
      </c>
      <c r="L1907" s="222">
        <v>3614.5</v>
      </c>
      <c r="M1907" s="222">
        <v>262775.7</v>
      </c>
      <c r="N1907" s="222">
        <v>262775.7</v>
      </c>
      <c r="O1907" s="222">
        <v>0</v>
      </c>
      <c r="P1907" s="222">
        <v>0</v>
      </c>
      <c r="Q1907" s="222">
        <v>0</v>
      </c>
      <c r="R1907" s="372">
        <v>45292</v>
      </c>
      <c r="S1907" s="372">
        <v>45657</v>
      </c>
      <c r="U1907" s="373"/>
    </row>
    <row r="1908" spans="1:21" ht="20.25" x14ac:dyDescent="0.3">
      <c r="A1908" s="230">
        <v>598</v>
      </c>
      <c r="B1908" s="233" t="s">
        <v>350</v>
      </c>
      <c r="C1908" s="230">
        <v>34247</v>
      </c>
      <c r="D1908" s="230" t="s">
        <v>1896</v>
      </c>
      <c r="E1908" s="230">
        <v>1975</v>
      </c>
      <c r="F1908" s="230" t="s">
        <v>2122</v>
      </c>
      <c r="G1908" s="371" t="s">
        <v>2094</v>
      </c>
      <c r="H1908" s="230">
        <v>6</v>
      </c>
      <c r="I1908" s="230">
        <v>5</v>
      </c>
      <c r="J1908" s="230" t="s">
        <v>2122</v>
      </c>
      <c r="K1908" s="222">
        <v>2444.6</v>
      </c>
      <c r="L1908" s="222">
        <v>2190.3000000000002</v>
      </c>
      <c r="M1908" s="222">
        <v>3322892.2700000005</v>
      </c>
      <c r="N1908" s="222">
        <v>3322892.2700000005</v>
      </c>
      <c r="O1908" s="222">
        <v>0</v>
      </c>
      <c r="P1908" s="222">
        <v>0</v>
      </c>
      <c r="Q1908" s="222">
        <v>0</v>
      </c>
      <c r="R1908" s="372">
        <v>45292</v>
      </c>
      <c r="S1908" s="372">
        <v>45657</v>
      </c>
      <c r="U1908" s="373"/>
    </row>
    <row r="1909" spans="1:21" ht="20.25" x14ac:dyDescent="0.3">
      <c r="A1909" s="230">
        <v>599</v>
      </c>
      <c r="B1909" s="233" t="s">
        <v>1706</v>
      </c>
      <c r="C1909" s="230">
        <v>54906</v>
      </c>
      <c r="D1909" s="230" t="s">
        <v>1896</v>
      </c>
      <c r="E1909" s="230">
        <v>1880</v>
      </c>
      <c r="F1909" s="230" t="s">
        <v>2122</v>
      </c>
      <c r="G1909" s="371" t="s">
        <v>2089</v>
      </c>
      <c r="H1909" s="230">
        <v>2</v>
      </c>
      <c r="I1909" s="230">
        <v>1</v>
      </c>
      <c r="J1909" s="230" t="s">
        <v>2122</v>
      </c>
      <c r="K1909" s="222">
        <v>1316.7</v>
      </c>
      <c r="L1909" s="222">
        <v>1316.7</v>
      </c>
      <c r="M1909" s="222">
        <v>329628.42</v>
      </c>
      <c r="N1909" s="222">
        <v>329628.42</v>
      </c>
      <c r="O1909" s="222">
        <v>0</v>
      </c>
      <c r="P1909" s="222">
        <v>0</v>
      </c>
      <c r="Q1909" s="222">
        <v>0</v>
      </c>
      <c r="R1909" s="372">
        <v>45292</v>
      </c>
      <c r="S1909" s="372">
        <v>45657</v>
      </c>
      <c r="U1909" s="373"/>
    </row>
    <row r="1910" spans="1:21" ht="20.25" x14ac:dyDescent="0.3">
      <c r="A1910" s="230">
        <v>600</v>
      </c>
      <c r="B1910" s="233" t="s">
        <v>2189</v>
      </c>
      <c r="C1910" s="230">
        <v>34450</v>
      </c>
      <c r="D1910" s="230" t="s">
        <v>1896</v>
      </c>
      <c r="E1910" s="230">
        <v>1964</v>
      </c>
      <c r="F1910" s="230" t="s">
        <v>2122</v>
      </c>
      <c r="G1910" s="371" t="s">
        <v>2088</v>
      </c>
      <c r="H1910" s="230">
        <v>5</v>
      </c>
      <c r="I1910" s="230">
        <v>4</v>
      </c>
      <c r="J1910" s="230" t="s">
        <v>2122</v>
      </c>
      <c r="K1910" s="222">
        <v>5875.4</v>
      </c>
      <c r="L1910" s="222">
        <v>3755.4</v>
      </c>
      <c r="M1910" s="222">
        <v>162903.24</v>
      </c>
      <c r="N1910" s="222">
        <v>162903.24</v>
      </c>
      <c r="O1910" s="222">
        <v>0</v>
      </c>
      <c r="P1910" s="222">
        <v>0</v>
      </c>
      <c r="Q1910" s="222">
        <v>0</v>
      </c>
      <c r="R1910" s="372">
        <v>45292</v>
      </c>
      <c r="S1910" s="372">
        <v>45657</v>
      </c>
      <c r="U1910" s="373"/>
    </row>
    <row r="1911" spans="1:21" ht="20.25" x14ac:dyDescent="0.3">
      <c r="A1911" s="230">
        <v>601</v>
      </c>
      <c r="B1911" s="233" t="s">
        <v>3104</v>
      </c>
      <c r="C1911" s="230">
        <v>36209</v>
      </c>
      <c r="D1911" s="230" t="s">
        <v>1896</v>
      </c>
      <c r="E1911" s="230">
        <v>1956</v>
      </c>
      <c r="F1911" s="230" t="s">
        <v>2122</v>
      </c>
      <c r="G1911" s="371" t="s">
        <v>2121</v>
      </c>
      <c r="H1911" s="230">
        <v>2</v>
      </c>
      <c r="I1911" s="230">
        <v>2</v>
      </c>
      <c r="J1911" s="230" t="s">
        <v>2122</v>
      </c>
      <c r="K1911" s="222">
        <v>729.4</v>
      </c>
      <c r="L1911" s="222">
        <v>671.8</v>
      </c>
      <c r="M1911" s="222">
        <v>103554.43000000001</v>
      </c>
      <c r="N1911" s="222">
        <v>103554.43000000001</v>
      </c>
      <c r="O1911" s="222">
        <v>0</v>
      </c>
      <c r="P1911" s="222">
        <v>0</v>
      </c>
      <c r="Q1911" s="222">
        <v>0</v>
      </c>
      <c r="R1911" s="372">
        <v>45292</v>
      </c>
      <c r="S1911" s="372">
        <v>45657</v>
      </c>
      <c r="U1911" s="373"/>
    </row>
    <row r="1912" spans="1:21" ht="20.25" x14ac:dyDescent="0.3">
      <c r="A1912" s="230">
        <v>602</v>
      </c>
      <c r="B1912" s="233" t="s">
        <v>3488</v>
      </c>
      <c r="C1912" s="230">
        <v>36402</v>
      </c>
      <c r="D1912" s="230" t="s">
        <v>1896</v>
      </c>
      <c r="E1912" s="230">
        <v>1975</v>
      </c>
      <c r="F1912" s="230" t="s">
        <v>2122</v>
      </c>
      <c r="G1912" s="371" t="s">
        <v>2088</v>
      </c>
      <c r="H1912" s="230">
        <v>5</v>
      </c>
      <c r="I1912" s="230">
        <v>4</v>
      </c>
      <c r="J1912" s="230" t="s">
        <v>2122</v>
      </c>
      <c r="K1912" s="222">
        <v>5586.8</v>
      </c>
      <c r="L1912" s="222">
        <v>3589</v>
      </c>
      <c r="M1912" s="222">
        <v>2671611.44</v>
      </c>
      <c r="N1912" s="222">
        <v>2671611.44</v>
      </c>
      <c r="O1912" s="222">
        <v>0</v>
      </c>
      <c r="P1912" s="222">
        <v>0</v>
      </c>
      <c r="Q1912" s="222">
        <v>0</v>
      </c>
      <c r="R1912" s="372">
        <v>45292</v>
      </c>
      <c r="S1912" s="372">
        <v>45657</v>
      </c>
      <c r="U1912" s="373"/>
    </row>
    <row r="1913" spans="1:21" ht="20.25" x14ac:dyDescent="0.3">
      <c r="A1913" s="230">
        <v>603</v>
      </c>
      <c r="B1913" s="233" t="s">
        <v>3052</v>
      </c>
      <c r="C1913" s="230">
        <v>34780</v>
      </c>
      <c r="D1913" s="230" t="s">
        <v>1896</v>
      </c>
      <c r="E1913" s="230">
        <v>1958</v>
      </c>
      <c r="F1913" s="230" t="s">
        <v>2122</v>
      </c>
      <c r="G1913" s="371" t="s">
        <v>2121</v>
      </c>
      <c r="H1913" s="230">
        <v>2</v>
      </c>
      <c r="I1913" s="230">
        <v>1</v>
      </c>
      <c r="J1913" s="230" t="s">
        <v>2122</v>
      </c>
      <c r="K1913" s="222">
        <v>426.3</v>
      </c>
      <c r="L1913" s="222">
        <v>426.3</v>
      </c>
      <c r="M1913" s="222">
        <v>1147396.06</v>
      </c>
      <c r="N1913" s="222">
        <v>1147396.06</v>
      </c>
      <c r="O1913" s="222">
        <v>0</v>
      </c>
      <c r="P1913" s="222">
        <v>0</v>
      </c>
      <c r="Q1913" s="222">
        <v>0</v>
      </c>
      <c r="R1913" s="372">
        <v>45292</v>
      </c>
      <c r="S1913" s="372">
        <v>45657</v>
      </c>
      <c r="U1913" s="373"/>
    </row>
    <row r="1914" spans="1:21" ht="20.25" x14ac:dyDescent="0.3">
      <c r="A1914" s="230">
        <v>604</v>
      </c>
      <c r="B1914" s="233" t="s">
        <v>59</v>
      </c>
      <c r="C1914" s="230">
        <v>32588</v>
      </c>
      <c r="D1914" s="230" t="s">
        <v>1896</v>
      </c>
      <c r="E1914" s="230">
        <v>1986</v>
      </c>
      <c r="F1914" s="230">
        <v>2023</v>
      </c>
      <c r="G1914" s="371" t="s">
        <v>2121</v>
      </c>
      <c r="H1914" s="230">
        <v>9</v>
      </c>
      <c r="I1914" s="230">
        <v>2</v>
      </c>
      <c r="J1914" s="230" t="s">
        <v>2122</v>
      </c>
      <c r="K1914" s="222">
        <v>3784.4</v>
      </c>
      <c r="L1914" s="222">
        <v>4132.2</v>
      </c>
      <c r="M1914" s="222">
        <v>4055459.6500000004</v>
      </c>
      <c r="N1914" s="222">
        <v>4055459.6500000004</v>
      </c>
      <c r="O1914" s="222">
        <v>0</v>
      </c>
      <c r="P1914" s="222">
        <v>0</v>
      </c>
      <c r="Q1914" s="222">
        <v>0</v>
      </c>
      <c r="R1914" s="372">
        <v>45292</v>
      </c>
      <c r="S1914" s="372">
        <v>45657</v>
      </c>
      <c r="U1914" s="373"/>
    </row>
    <row r="1915" spans="1:21" ht="20.25" x14ac:dyDescent="0.3">
      <c r="A1915" s="230">
        <v>605</v>
      </c>
      <c r="B1915" s="233" t="s">
        <v>3539</v>
      </c>
      <c r="C1915" s="230">
        <v>36192</v>
      </c>
      <c r="D1915" s="230" t="s">
        <v>1896</v>
      </c>
      <c r="E1915" s="230">
        <v>1962</v>
      </c>
      <c r="F1915" s="230">
        <v>2023</v>
      </c>
      <c r="G1915" s="371" t="s">
        <v>2121</v>
      </c>
      <c r="H1915" s="230">
        <v>3</v>
      </c>
      <c r="I1915" s="230">
        <v>3</v>
      </c>
      <c r="J1915" s="230" t="s">
        <v>2122</v>
      </c>
      <c r="K1915" s="222">
        <v>1932.7</v>
      </c>
      <c r="L1915" s="222">
        <v>939.5</v>
      </c>
      <c r="M1915" s="222">
        <v>1461385.65</v>
      </c>
      <c r="N1915" s="222">
        <v>1461385.65</v>
      </c>
      <c r="O1915" s="222">
        <v>0</v>
      </c>
      <c r="P1915" s="222">
        <v>0</v>
      </c>
      <c r="Q1915" s="222">
        <v>0</v>
      </c>
      <c r="R1915" s="372">
        <v>45292</v>
      </c>
      <c r="S1915" s="372">
        <v>45657</v>
      </c>
      <c r="U1915" s="373"/>
    </row>
    <row r="1916" spans="1:21" ht="20.25" x14ac:dyDescent="0.25">
      <c r="A1916" s="230">
        <v>606</v>
      </c>
      <c r="B1916" s="233" t="s">
        <v>1013</v>
      </c>
      <c r="C1916" s="230">
        <v>46618</v>
      </c>
      <c r="D1916" s="230" t="s">
        <v>1896</v>
      </c>
      <c r="E1916" s="230">
        <v>1959</v>
      </c>
      <c r="F1916" s="230"/>
      <c r="G1916" s="374" t="s">
        <v>2121</v>
      </c>
      <c r="H1916" s="230">
        <v>3</v>
      </c>
      <c r="I1916" s="230">
        <v>1</v>
      </c>
      <c r="J1916" s="230" t="s">
        <v>2122</v>
      </c>
      <c r="K1916" s="222">
        <v>1793.2</v>
      </c>
      <c r="L1916" s="222">
        <v>1557.2</v>
      </c>
      <c r="M1916" s="222">
        <v>11901407.309999999</v>
      </c>
      <c r="N1916" s="222">
        <v>11901407.309999999</v>
      </c>
      <c r="O1916" s="222">
        <v>0</v>
      </c>
      <c r="P1916" s="222">
        <v>0</v>
      </c>
      <c r="Q1916" s="222">
        <v>0</v>
      </c>
      <c r="R1916" s="372">
        <v>45292</v>
      </c>
      <c r="S1916" s="372">
        <v>45657</v>
      </c>
      <c r="U1916" s="373"/>
    </row>
    <row r="1917" spans="1:21" ht="20.25" x14ac:dyDescent="0.3">
      <c r="A1917" s="230">
        <v>607</v>
      </c>
      <c r="B1917" s="233" t="s">
        <v>3570</v>
      </c>
      <c r="C1917" s="230">
        <v>36362</v>
      </c>
      <c r="D1917" s="230" t="s">
        <v>1896</v>
      </c>
      <c r="E1917" s="230">
        <v>1963</v>
      </c>
      <c r="F1917" s="230" t="s">
        <v>2122</v>
      </c>
      <c r="G1917" s="371" t="s">
        <v>2120</v>
      </c>
      <c r="H1917" s="230">
        <v>5</v>
      </c>
      <c r="I1917" s="230">
        <v>6</v>
      </c>
      <c r="J1917" s="230" t="s">
        <v>2122</v>
      </c>
      <c r="K1917" s="222">
        <v>8484.7000000000007</v>
      </c>
      <c r="L1917" s="222">
        <v>5344.7</v>
      </c>
      <c r="M1917" s="222">
        <v>200016.63</v>
      </c>
      <c r="N1917" s="222">
        <v>200016.63</v>
      </c>
      <c r="O1917" s="222">
        <v>0</v>
      </c>
      <c r="P1917" s="222">
        <v>0</v>
      </c>
      <c r="Q1917" s="222">
        <v>0</v>
      </c>
      <c r="R1917" s="372">
        <v>45292</v>
      </c>
      <c r="S1917" s="372">
        <v>45657</v>
      </c>
      <c r="U1917" s="373"/>
    </row>
    <row r="1918" spans="1:21" ht="20.25" x14ac:dyDescent="0.3">
      <c r="A1918" s="230">
        <v>608</v>
      </c>
      <c r="B1918" s="233" t="s">
        <v>2213</v>
      </c>
      <c r="C1918" s="230">
        <v>35146</v>
      </c>
      <c r="D1918" s="230" t="s">
        <v>1896</v>
      </c>
      <c r="E1918" s="230">
        <v>1962</v>
      </c>
      <c r="F1918" s="230" t="s">
        <v>2122</v>
      </c>
      <c r="G1918" s="371" t="s">
        <v>2121</v>
      </c>
      <c r="H1918" s="230">
        <v>4</v>
      </c>
      <c r="I1918" s="230">
        <v>2</v>
      </c>
      <c r="J1918" s="230" t="s">
        <v>2122</v>
      </c>
      <c r="K1918" s="222">
        <v>1698.8</v>
      </c>
      <c r="L1918" s="222">
        <v>1251.2</v>
      </c>
      <c r="M1918" s="222">
        <v>633715.9</v>
      </c>
      <c r="N1918" s="222">
        <v>633715.9</v>
      </c>
      <c r="O1918" s="222">
        <v>0</v>
      </c>
      <c r="P1918" s="222">
        <v>0</v>
      </c>
      <c r="Q1918" s="222">
        <v>0</v>
      </c>
      <c r="R1918" s="372">
        <v>45292</v>
      </c>
      <c r="S1918" s="372">
        <v>45657</v>
      </c>
      <c r="U1918" s="373"/>
    </row>
    <row r="1919" spans="1:21" ht="20.25" x14ac:dyDescent="0.3">
      <c r="A1919" s="230">
        <v>609</v>
      </c>
      <c r="B1919" s="233" t="s">
        <v>3355</v>
      </c>
      <c r="C1919" s="230">
        <v>33748</v>
      </c>
      <c r="D1919" s="230" t="s">
        <v>1896</v>
      </c>
      <c r="E1919" s="230">
        <v>1964</v>
      </c>
      <c r="F1919" s="230" t="s">
        <v>2122</v>
      </c>
      <c r="G1919" s="371" t="s">
        <v>2120</v>
      </c>
      <c r="H1919" s="230">
        <v>5</v>
      </c>
      <c r="I1919" s="230">
        <v>4</v>
      </c>
      <c r="J1919" s="230" t="s">
        <v>2122</v>
      </c>
      <c r="K1919" s="222">
        <v>5633.9</v>
      </c>
      <c r="L1919" s="222">
        <v>3520.3</v>
      </c>
      <c r="M1919" s="222">
        <v>8439068.3499999996</v>
      </c>
      <c r="N1919" s="222">
        <v>8439068.3499999996</v>
      </c>
      <c r="O1919" s="222">
        <v>0</v>
      </c>
      <c r="P1919" s="222">
        <v>0</v>
      </c>
      <c r="Q1919" s="222">
        <v>0</v>
      </c>
      <c r="R1919" s="372">
        <v>45292</v>
      </c>
      <c r="S1919" s="372">
        <v>45657</v>
      </c>
      <c r="U1919" s="373"/>
    </row>
    <row r="1920" spans="1:21" ht="20.25" x14ac:dyDescent="0.3">
      <c r="A1920" s="230">
        <v>610</v>
      </c>
      <c r="B1920" s="233" t="s">
        <v>3953</v>
      </c>
      <c r="C1920" s="230">
        <v>33856</v>
      </c>
      <c r="D1920" s="230" t="s">
        <v>1896</v>
      </c>
      <c r="E1920" s="230">
        <v>1983</v>
      </c>
      <c r="F1920" s="230" t="s">
        <v>2122</v>
      </c>
      <c r="G1920" s="371" t="s">
        <v>2120</v>
      </c>
      <c r="H1920" s="230">
        <v>9</v>
      </c>
      <c r="I1920" s="230">
        <v>2</v>
      </c>
      <c r="J1920" s="230" t="s">
        <v>2122</v>
      </c>
      <c r="K1920" s="222">
        <v>6485.7</v>
      </c>
      <c r="L1920" s="222">
        <v>4792.25</v>
      </c>
      <c r="M1920" s="222">
        <v>3005620.57</v>
      </c>
      <c r="N1920" s="222">
        <v>3005620.57</v>
      </c>
      <c r="O1920" s="222">
        <v>0</v>
      </c>
      <c r="P1920" s="222">
        <v>0</v>
      </c>
      <c r="Q1920" s="222">
        <v>0</v>
      </c>
      <c r="R1920" s="372">
        <v>45292</v>
      </c>
      <c r="S1920" s="372">
        <v>45657</v>
      </c>
      <c r="U1920" s="373"/>
    </row>
    <row r="1921" spans="1:21" ht="20.25" x14ac:dyDescent="0.3">
      <c r="A1921" s="230">
        <v>611</v>
      </c>
      <c r="B1921" s="233" t="s">
        <v>2606</v>
      </c>
      <c r="C1921" s="230">
        <v>34291</v>
      </c>
      <c r="D1921" s="230" t="s">
        <v>1896</v>
      </c>
      <c r="E1921" s="230">
        <v>1995</v>
      </c>
      <c r="F1921" s="230" t="s">
        <v>2122</v>
      </c>
      <c r="G1921" s="371" t="s">
        <v>2120</v>
      </c>
      <c r="H1921" s="230">
        <v>7</v>
      </c>
      <c r="I1921" s="230">
        <v>2</v>
      </c>
      <c r="J1921" s="230" t="s">
        <v>2122</v>
      </c>
      <c r="K1921" s="222">
        <v>4830.1000000000004</v>
      </c>
      <c r="L1921" s="222">
        <v>3659.9</v>
      </c>
      <c r="M1921" s="222">
        <v>7822459.7799999993</v>
      </c>
      <c r="N1921" s="222">
        <v>7822459.7799999993</v>
      </c>
      <c r="O1921" s="222">
        <v>0</v>
      </c>
      <c r="P1921" s="222">
        <v>0</v>
      </c>
      <c r="Q1921" s="222">
        <v>0</v>
      </c>
      <c r="R1921" s="372">
        <v>45292</v>
      </c>
      <c r="S1921" s="372">
        <v>45657</v>
      </c>
      <c r="U1921" s="373"/>
    </row>
    <row r="1922" spans="1:21" ht="20.25" x14ac:dyDescent="0.3">
      <c r="A1922" s="230">
        <v>612</v>
      </c>
      <c r="B1922" s="233" t="s">
        <v>3614</v>
      </c>
      <c r="C1922" s="230">
        <v>35294</v>
      </c>
      <c r="D1922" s="230" t="s">
        <v>1896</v>
      </c>
      <c r="E1922" s="230">
        <v>1959</v>
      </c>
      <c r="F1922" s="230" t="s">
        <v>2122</v>
      </c>
      <c r="G1922" s="371" t="s">
        <v>2121</v>
      </c>
      <c r="H1922" s="230">
        <v>4</v>
      </c>
      <c r="I1922" s="230">
        <v>4</v>
      </c>
      <c r="J1922" s="230" t="s">
        <v>2122</v>
      </c>
      <c r="K1922" s="222">
        <v>2914.75</v>
      </c>
      <c r="L1922" s="222">
        <v>2922.3</v>
      </c>
      <c r="M1922" s="222">
        <v>5846229.3600000003</v>
      </c>
      <c r="N1922" s="222">
        <v>5846229.3600000003</v>
      </c>
      <c r="O1922" s="222">
        <v>0</v>
      </c>
      <c r="P1922" s="222">
        <v>0</v>
      </c>
      <c r="Q1922" s="222">
        <v>0</v>
      </c>
      <c r="R1922" s="372">
        <v>45292</v>
      </c>
      <c r="S1922" s="372">
        <v>45657</v>
      </c>
      <c r="U1922" s="373"/>
    </row>
    <row r="1923" spans="1:21" ht="20.25" x14ac:dyDescent="0.3">
      <c r="A1923" s="230">
        <v>613</v>
      </c>
      <c r="B1923" s="233" t="s">
        <v>2401</v>
      </c>
      <c r="C1923" s="230">
        <v>36743</v>
      </c>
      <c r="D1923" s="230" t="s">
        <v>1896</v>
      </c>
      <c r="E1923" s="230">
        <v>1934</v>
      </c>
      <c r="F1923" s="230" t="s">
        <v>2122</v>
      </c>
      <c r="G1923" s="371" t="s">
        <v>2121</v>
      </c>
      <c r="H1923" s="230">
        <v>3</v>
      </c>
      <c r="I1923" s="230">
        <v>1</v>
      </c>
      <c r="J1923" s="230" t="s">
        <v>2122</v>
      </c>
      <c r="K1923" s="222">
        <v>743.3</v>
      </c>
      <c r="L1923" s="222">
        <v>663.4</v>
      </c>
      <c r="M1923" s="222">
        <v>8706836.1400000006</v>
      </c>
      <c r="N1923" s="222">
        <v>1802687.95</v>
      </c>
      <c r="O1923" s="222">
        <v>6904148.1900000004</v>
      </c>
      <c r="P1923" s="222">
        <v>0</v>
      </c>
      <c r="Q1923" s="222">
        <v>0</v>
      </c>
      <c r="R1923" s="372">
        <v>45292</v>
      </c>
      <c r="S1923" s="372">
        <v>45657</v>
      </c>
      <c r="U1923" s="373"/>
    </row>
    <row r="1924" spans="1:21" ht="20.25" x14ac:dyDescent="0.3">
      <c r="A1924" s="230">
        <v>614</v>
      </c>
      <c r="B1924" s="233" t="s">
        <v>2411</v>
      </c>
      <c r="C1924" s="230">
        <v>56048</v>
      </c>
      <c r="D1924" s="230" t="s">
        <v>1896</v>
      </c>
      <c r="E1924" s="230">
        <v>1917</v>
      </c>
      <c r="F1924" s="230" t="s">
        <v>2122</v>
      </c>
      <c r="G1924" s="371" t="s">
        <v>2100</v>
      </c>
      <c r="H1924" s="230">
        <v>2</v>
      </c>
      <c r="I1924" s="230">
        <v>2</v>
      </c>
      <c r="J1924" s="230" t="s">
        <v>2122</v>
      </c>
      <c r="K1924" s="222">
        <v>238.9</v>
      </c>
      <c r="L1924" s="222">
        <v>238.9</v>
      </c>
      <c r="M1924" s="222">
        <v>5565666.8599999994</v>
      </c>
      <c r="N1924" s="222">
        <v>536166.1</v>
      </c>
      <c r="O1924" s="222">
        <v>5029500.76</v>
      </c>
      <c r="P1924" s="222">
        <v>0</v>
      </c>
      <c r="Q1924" s="222">
        <v>0</v>
      </c>
      <c r="R1924" s="372">
        <v>45292</v>
      </c>
      <c r="S1924" s="372">
        <v>45657</v>
      </c>
      <c r="U1924" s="373"/>
    </row>
    <row r="1925" spans="1:21" ht="20.25" x14ac:dyDescent="0.3">
      <c r="A1925" s="230">
        <v>615</v>
      </c>
      <c r="B1925" s="233" t="s">
        <v>2399</v>
      </c>
      <c r="C1925" s="230">
        <v>36637</v>
      </c>
      <c r="D1925" s="230" t="s">
        <v>1896</v>
      </c>
      <c r="E1925" s="230">
        <v>1933</v>
      </c>
      <c r="F1925" s="230" t="s">
        <v>2122</v>
      </c>
      <c r="G1925" s="371" t="s">
        <v>2089</v>
      </c>
      <c r="H1925" s="230">
        <v>2</v>
      </c>
      <c r="I1925" s="230">
        <v>4</v>
      </c>
      <c r="J1925" s="230" t="s">
        <v>2122</v>
      </c>
      <c r="K1925" s="222">
        <v>1289.48</v>
      </c>
      <c r="L1925" s="222">
        <v>1084.08</v>
      </c>
      <c r="M1925" s="222">
        <v>30562329.600000001</v>
      </c>
      <c r="N1925" s="222">
        <v>2849680.97</v>
      </c>
      <c r="O1925" s="222">
        <v>27712648.629999999</v>
      </c>
      <c r="P1925" s="222">
        <v>0</v>
      </c>
      <c r="Q1925" s="222">
        <v>0</v>
      </c>
      <c r="R1925" s="372">
        <v>45292</v>
      </c>
      <c r="S1925" s="372">
        <v>45657</v>
      </c>
      <c r="U1925" s="373"/>
    </row>
    <row r="1926" spans="1:21" ht="20.25" x14ac:dyDescent="0.3">
      <c r="A1926" s="230">
        <v>616</v>
      </c>
      <c r="B1926" s="233" t="s">
        <v>2407</v>
      </c>
      <c r="C1926" s="230">
        <v>34216</v>
      </c>
      <c r="D1926" s="230" t="s">
        <v>1896</v>
      </c>
      <c r="E1926" s="230">
        <v>1907</v>
      </c>
      <c r="F1926" s="230" t="s">
        <v>2122</v>
      </c>
      <c r="G1926" s="371" t="s">
        <v>2094</v>
      </c>
      <c r="H1926" s="230">
        <v>2</v>
      </c>
      <c r="I1926" s="230">
        <v>1</v>
      </c>
      <c r="J1926" s="230" t="s">
        <v>2122</v>
      </c>
      <c r="K1926" s="222">
        <v>372.61</v>
      </c>
      <c r="L1926" s="222">
        <v>333</v>
      </c>
      <c r="M1926" s="222">
        <v>6195885.2000000011</v>
      </c>
      <c r="N1926" s="222">
        <v>853767.49</v>
      </c>
      <c r="O1926" s="222">
        <v>5342117.71</v>
      </c>
      <c r="P1926" s="222">
        <v>0</v>
      </c>
      <c r="Q1926" s="222">
        <v>0</v>
      </c>
      <c r="R1926" s="372">
        <v>45292</v>
      </c>
      <c r="S1926" s="372">
        <v>45657</v>
      </c>
      <c r="U1926" s="373"/>
    </row>
    <row r="1927" spans="1:21" ht="20.25" x14ac:dyDescent="0.3">
      <c r="A1927" s="230">
        <v>617</v>
      </c>
      <c r="B1927" s="233" t="s">
        <v>2406</v>
      </c>
      <c r="C1927" s="230">
        <v>33658</v>
      </c>
      <c r="D1927" s="230" t="s">
        <v>1896</v>
      </c>
      <c r="E1927" s="230">
        <v>1917</v>
      </c>
      <c r="F1927" s="230" t="s">
        <v>2122</v>
      </c>
      <c r="G1927" s="371" t="s">
        <v>2094</v>
      </c>
      <c r="H1927" s="230">
        <v>2</v>
      </c>
      <c r="I1927" s="230">
        <v>1</v>
      </c>
      <c r="J1927" s="230" t="s">
        <v>2122</v>
      </c>
      <c r="K1927" s="222">
        <v>389.1</v>
      </c>
      <c r="L1927" s="222">
        <v>374.5</v>
      </c>
      <c r="M1927" s="222">
        <v>5914441.0600000005</v>
      </c>
      <c r="N1927" s="222">
        <v>745494.68</v>
      </c>
      <c r="O1927" s="222">
        <v>5168946.38</v>
      </c>
      <c r="P1927" s="222">
        <v>0</v>
      </c>
      <c r="Q1927" s="222">
        <v>0</v>
      </c>
      <c r="R1927" s="372">
        <v>45292</v>
      </c>
      <c r="S1927" s="372">
        <v>45657</v>
      </c>
      <c r="U1927" s="373"/>
    </row>
    <row r="1928" spans="1:21" ht="20.25" x14ac:dyDescent="0.3">
      <c r="A1928" s="230">
        <v>618</v>
      </c>
      <c r="B1928" s="233" t="s">
        <v>1740</v>
      </c>
      <c r="C1928" s="230">
        <v>33577</v>
      </c>
      <c r="D1928" s="230" t="s">
        <v>1896</v>
      </c>
      <c r="E1928" s="230">
        <v>1962</v>
      </c>
      <c r="F1928" s="230" t="s">
        <v>2122</v>
      </c>
      <c r="G1928" s="371" t="s">
        <v>2088</v>
      </c>
      <c r="H1928" s="230">
        <v>5</v>
      </c>
      <c r="I1928" s="230">
        <v>3</v>
      </c>
      <c r="J1928" s="230" t="s">
        <v>2122</v>
      </c>
      <c r="K1928" s="222">
        <v>2546.6999999999998</v>
      </c>
      <c r="L1928" s="222">
        <v>1664.3</v>
      </c>
      <c r="M1928" s="222">
        <v>6400624.4799999995</v>
      </c>
      <c r="N1928" s="222">
        <v>6400624.4799999995</v>
      </c>
      <c r="O1928" s="222">
        <v>0</v>
      </c>
      <c r="P1928" s="222">
        <v>0</v>
      </c>
      <c r="Q1928" s="222">
        <v>0</v>
      </c>
      <c r="R1928" s="372">
        <v>45292</v>
      </c>
      <c r="S1928" s="372">
        <v>45657</v>
      </c>
      <c r="U1928" s="373"/>
    </row>
    <row r="1929" spans="1:21" ht="20.25" x14ac:dyDescent="0.3">
      <c r="A1929" s="230">
        <v>619</v>
      </c>
      <c r="B1929" s="233" t="s">
        <v>2216</v>
      </c>
      <c r="C1929" s="230">
        <v>33179</v>
      </c>
      <c r="D1929" s="230" t="s">
        <v>1896</v>
      </c>
      <c r="E1929" s="230">
        <v>1958</v>
      </c>
      <c r="F1929" s="230">
        <v>2023</v>
      </c>
      <c r="G1929" s="371" t="s">
        <v>2089</v>
      </c>
      <c r="H1929" s="230">
        <v>4</v>
      </c>
      <c r="I1929" s="230">
        <v>3</v>
      </c>
      <c r="J1929" s="230" t="s">
        <v>2122</v>
      </c>
      <c r="K1929" s="222">
        <v>2202.5</v>
      </c>
      <c r="L1929" s="222">
        <v>1994.8</v>
      </c>
      <c r="M1929" s="222">
        <v>1624045.01</v>
      </c>
      <c r="N1929" s="222">
        <v>1624045.01</v>
      </c>
      <c r="O1929" s="222">
        <v>0</v>
      </c>
      <c r="P1929" s="222">
        <v>0</v>
      </c>
      <c r="Q1929" s="222">
        <v>0</v>
      </c>
      <c r="R1929" s="372">
        <v>45292</v>
      </c>
      <c r="S1929" s="372">
        <v>45657</v>
      </c>
      <c r="U1929" s="373"/>
    </row>
    <row r="1930" spans="1:21" ht="20.25" x14ac:dyDescent="0.3">
      <c r="A1930" s="230">
        <v>620</v>
      </c>
      <c r="B1930" s="233" t="s">
        <v>3630</v>
      </c>
      <c r="C1930" s="230">
        <v>35367</v>
      </c>
      <c r="D1930" s="230" t="s">
        <v>1896</v>
      </c>
      <c r="E1930" s="230">
        <v>1971</v>
      </c>
      <c r="F1930" s="230" t="s">
        <v>2122</v>
      </c>
      <c r="G1930" s="371" t="s">
        <v>2088</v>
      </c>
      <c r="H1930" s="230">
        <v>5</v>
      </c>
      <c r="I1930" s="230">
        <v>4</v>
      </c>
      <c r="J1930" s="230" t="s">
        <v>2122</v>
      </c>
      <c r="K1930" s="222">
        <v>2770</v>
      </c>
      <c r="L1930" s="222">
        <v>2686.2</v>
      </c>
      <c r="M1930" s="222">
        <v>181838.88</v>
      </c>
      <c r="N1930" s="222">
        <v>181838.88</v>
      </c>
      <c r="O1930" s="222">
        <v>0</v>
      </c>
      <c r="P1930" s="222">
        <v>0</v>
      </c>
      <c r="Q1930" s="222">
        <v>0</v>
      </c>
      <c r="R1930" s="372">
        <v>45292</v>
      </c>
      <c r="S1930" s="372">
        <v>45657</v>
      </c>
      <c r="U1930" s="373"/>
    </row>
    <row r="1931" spans="1:21" ht="20.25" x14ac:dyDescent="0.3">
      <c r="A1931" s="230">
        <v>621</v>
      </c>
      <c r="B1931" s="233" t="s">
        <v>3331</v>
      </c>
      <c r="C1931" s="230">
        <v>36134</v>
      </c>
      <c r="D1931" s="230" t="s">
        <v>1896</v>
      </c>
      <c r="E1931" s="230">
        <v>1975</v>
      </c>
      <c r="F1931" s="230" t="s">
        <v>2122</v>
      </c>
      <c r="G1931" s="371" t="s">
        <v>2088</v>
      </c>
      <c r="H1931" s="230">
        <v>5</v>
      </c>
      <c r="I1931" s="230">
        <v>4</v>
      </c>
      <c r="J1931" s="230" t="s">
        <v>2122</v>
      </c>
      <c r="K1931" s="222">
        <v>6943.7</v>
      </c>
      <c r="L1931" s="222">
        <v>4392.8</v>
      </c>
      <c r="M1931" s="222">
        <v>175031.75</v>
      </c>
      <c r="N1931" s="222">
        <v>175031.75</v>
      </c>
      <c r="O1931" s="222">
        <v>0</v>
      </c>
      <c r="P1931" s="222">
        <v>0</v>
      </c>
      <c r="Q1931" s="222">
        <v>0</v>
      </c>
      <c r="R1931" s="372">
        <v>45292</v>
      </c>
      <c r="S1931" s="372">
        <v>45657</v>
      </c>
      <c r="U1931" s="373"/>
    </row>
    <row r="1932" spans="1:21" ht="20.25" x14ac:dyDescent="0.3">
      <c r="A1932" s="230">
        <v>622</v>
      </c>
      <c r="B1932" s="233" t="s">
        <v>3631</v>
      </c>
      <c r="C1932" s="230">
        <v>35429</v>
      </c>
      <c r="D1932" s="230" t="s">
        <v>1896</v>
      </c>
      <c r="E1932" s="230">
        <v>1966</v>
      </c>
      <c r="F1932" s="230" t="s">
        <v>2122</v>
      </c>
      <c r="G1932" s="371" t="s">
        <v>2121</v>
      </c>
      <c r="H1932" s="230">
        <v>4</v>
      </c>
      <c r="I1932" s="230">
        <v>3</v>
      </c>
      <c r="J1932" s="230" t="s">
        <v>2122</v>
      </c>
      <c r="K1932" s="222">
        <v>1994.1</v>
      </c>
      <c r="L1932" s="222">
        <v>1994.4</v>
      </c>
      <c r="M1932" s="222">
        <v>59915.58</v>
      </c>
      <c r="N1932" s="222">
        <v>59915.58</v>
      </c>
      <c r="O1932" s="222">
        <v>0</v>
      </c>
      <c r="P1932" s="222">
        <v>0</v>
      </c>
      <c r="Q1932" s="222">
        <v>0</v>
      </c>
      <c r="R1932" s="372">
        <v>45292</v>
      </c>
      <c r="S1932" s="372">
        <v>45657</v>
      </c>
      <c r="U1932" s="373"/>
    </row>
    <row r="1933" spans="1:21" ht="20.25" x14ac:dyDescent="0.3">
      <c r="A1933" s="230">
        <v>623</v>
      </c>
      <c r="B1933" s="233" t="s">
        <v>3887</v>
      </c>
      <c r="C1933" s="230">
        <v>36397</v>
      </c>
      <c r="D1933" s="230" t="s">
        <v>1896</v>
      </c>
      <c r="E1933" s="230">
        <v>1977</v>
      </c>
      <c r="F1933" s="230" t="s">
        <v>2122</v>
      </c>
      <c r="G1933" s="371" t="s">
        <v>2088</v>
      </c>
      <c r="H1933" s="230">
        <v>5</v>
      </c>
      <c r="I1933" s="230">
        <v>8</v>
      </c>
      <c r="J1933" s="230" t="s">
        <v>2122</v>
      </c>
      <c r="K1933" s="222">
        <v>9362.2999999999993</v>
      </c>
      <c r="L1933" s="222">
        <v>5710.1</v>
      </c>
      <c r="M1933" s="222">
        <v>163293.19</v>
      </c>
      <c r="N1933" s="222">
        <v>163293.19</v>
      </c>
      <c r="O1933" s="222">
        <v>0</v>
      </c>
      <c r="P1933" s="222">
        <v>0</v>
      </c>
      <c r="Q1933" s="222">
        <v>0</v>
      </c>
      <c r="R1933" s="372">
        <v>45292</v>
      </c>
      <c r="S1933" s="372">
        <v>45657</v>
      </c>
      <c r="U1933" s="373"/>
    </row>
    <row r="1934" spans="1:21" ht="20.25" x14ac:dyDescent="0.3">
      <c r="A1934" s="230">
        <v>624</v>
      </c>
      <c r="B1934" s="233" t="s">
        <v>3886</v>
      </c>
      <c r="C1934" s="230">
        <v>36404</v>
      </c>
      <c r="D1934" s="230" t="s">
        <v>1896</v>
      </c>
      <c r="E1934" s="230">
        <v>1975</v>
      </c>
      <c r="F1934" s="230" t="s">
        <v>2122</v>
      </c>
      <c r="G1934" s="371" t="s">
        <v>2088</v>
      </c>
      <c r="H1934" s="230">
        <v>5</v>
      </c>
      <c r="I1934" s="230">
        <v>6</v>
      </c>
      <c r="J1934" s="230" t="s">
        <v>2122</v>
      </c>
      <c r="K1934" s="222">
        <v>7133.9</v>
      </c>
      <c r="L1934" s="222">
        <v>4401</v>
      </c>
      <c r="M1934" s="222">
        <v>142348.66</v>
      </c>
      <c r="N1934" s="222">
        <v>142348.66</v>
      </c>
      <c r="O1934" s="222">
        <v>0</v>
      </c>
      <c r="P1934" s="222">
        <v>0</v>
      </c>
      <c r="Q1934" s="222">
        <v>0</v>
      </c>
      <c r="R1934" s="372">
        <v>45292</v>
      </c>
      <c r="S1934" s="372">
        <v>45657</v>
      </c>
      <c r="U1934" s="373"/>
    </row>
    <row r="1935" spans="1:21" ht="20.25" x14ac:dyDescent="0.3">
      <c r="A1935" s="230">
        <v>625</v>
      </c>
      <c r="B1935" s="233" t="s">
        <v>3351</v>
      </c>
      <c r="C1935" s="230">
        <v>36711</v>
      </c>
      <c r="D1935" s="230" t="s">
        <v>1896</v>
      </c>
      <c r="E1935" s="230">
        <v>1968</v>
      </c>
      <c r="F1935" s="230" t="s">
        <v>2122</v>
      </c>
      <c r="G1935" s="371" t="s">
        <v>2088</v>
      </c>
      <c r="H1935" s="230">
        <v>5</v>
      </c>
      <c r="I1935" s="230">
        <v>3</v>
      </c>
      <c r="J1935" s="230" t="s">
        <v>2122</v>
      </c>
      <c r="K1935" s="222">
        <v>4146.3</v>
      </c>
      <c r="L1935" s="222">
        <v>2573</v>
      </c>
      <c r="M1935" s="222">
        <v>65517.77</v>
      </c>
      <c r="N1935" s="222">
        <v>65517.77</v>
      </c>
      <c r="O1935" s="222">
        <v>0</v>
      </c>
      <c r="P1935" s="222">
        <v>0</v>
      </c>
      <c r="Q1935" s="222">
        <v>0</v>
      </c>
      <c r="R1935" s="372">
        <v>45292</v>
      </c>
      <c r="S1935" s="372">
        <v>45657</v>
      </c>
      <c r="U1935" s="373"/>
    </row>
    <row r="1936" spans="1:21" ht="20.25" x14ac:dyDescent="0.3">
      <c r="A1936" s="230">
        <v>626</v>
      </c>
      <c r="B1936" s="233" t="s">
        <v>3958</v>
      </c>
      <c r="C1936" s="230">
        <v>33470</v>
      </c>
      <c r="D1936" s="230" t="s">
        <v>1896</v>
      </c>
      <c r="E1936" s="230">
        <v>1964</v>
      </c>
      <c r="F1936" s="230">
        <v>2022</v>
      </c>
      <c r="G1936" s="371" t="s">
        <v>2121</v>
      </c>
      <c r="H1936" s="230">
        <v>4</v>
      </c>
      <c r="I1936" s="230">
        <v>3</v>
      </c>
      <c r="J1936" s="230" t="s">
        <v>2122</v>
      </c>
      <c r="K1936" s="222">
        <v>2815.7</v>
      </c>
      <c r="L1936" s="222">
        <v>1968.5</v>
      </c>
      <c r="M1936" s="222">
        <v>40615.300000000003</v>
      </c>
      <c r="N1936" s="222">
        <v>40615.300000000003</v>
      </c>
      <c r="O1936" s="222">
        <v>0</v>
      </c>
      <c r="P1936" s="222">
        <v>0</v>
      </c>
      <c r="Q1936" s="222">
        <v>0</v>
      </c>
      <c r="R1936" s="372">
        <v>45292</v>
      </c>
      <c r="S1936" s="372">
        <v>45657</v>
      </c>
      <c r="U1936" s="373"/>
    </row>
    <row r="1937" spans="1:21" ht="20.25" x14ac:dyDescent="0.3">
      <c r="A1937" s="230">
        <v>627</v>
      </c>
      <c r="B1937" s="233" t="s">
        <v>2169</v>
      </c>
      <c r="C1937" s="230">
        <v>36700</v>
      </c>
      <c r="D1937" s="230" t="s">
        <v>1896</v>
      </c>
      <c r="E1937" s="230">
        <v>1963</v>
      </c>
      <c r="F1937" s="230">
        <v>2023</v>
      </c>
      <c r="G1937" s="371" t="s">
        <v>2089</v>
      </c>
      <c r="H1937" s="230">
        <v>4</v>
      </c>
      <c r="I1937" s="230">
        <v>3</v>
      </c>
      <c r="J1937" s="230" t="s">
        <v>2122</v>
      </c>
      <c r="K1937" s="222">
        <v>3547.2</v>
      </c>
      <c r="L1937" s="222">
        <v>1982.4</v>
      </c>
      <c r="M1937" s="222">
        <v>1044983.85</v>
      </c>
      <c r="N1937" s="222">
        <v>1044983.85</v>
      </c>
      <c r="O1937" s="222">
        <v>0</v>
      </c>
      <c r="P1937" s="222">
        <v>0</v>
      </c>
      <c r="Q1937" s="222">
        <v>0</v>
      </c>
      <c r="R1937" s="372">
        <v>45292</v>
      </c>
      <c r="S1937" s="372">
        <v>45657</v>
      </c>
      <c r="U1937" s="373"/>
    </row>
    <row r="1938" spans="1:21" ht="20.25" x14ac:dyDescent="0.3">
      <c r="A1938" s="230">
        <v>628</v>
      </c>
      <c r="B1938" s="233" t="s">
        <v>2648</v>
      </c>
      <c r="C1938" s="230">
        <v>34679</v>
      </c>
      <c r="D1938" s="230" t="s">
        <v>1896</v>
      </c>
      <c r="E1938" s="230">
        <v>1975</v>
      </c>
      <c r="F1938" s="230" t="s">
        <v>2122</v>
      </c>
      <c r="G1938" s="371" t="s">
        <v>2089</v>
      </c>
      <c r="H1938" s="230">
        <v>5</v>
      </c>
      <c r="I1938" s="230">
        <v>4</v>
      </c>
      <c r="J1938" s="230" t="s">
        <v>2122</v>
      </c>
      <c r="K1938" s="222">
        <v>6908.5</v>
      </c>
      <c r="L1938" s="222">
        <v>4389</v>
      </c>
      <c r="M1938" s="222">
        <v>92902.74</v>
      </c>
      <c r="N1938" s="222">
        <v>92902.74</v>
      </c>
      <c r="O1938" s="222">
        <v>0</v>
      </c>
      <c r="P1938" s="222">
        <v>0</v>
      </c>
      <c r="Q1938" s="222">
        <v>0</v>
      </c>
      <c r="R1938" s="372">
        <v>45292</v>
      </c>
      <c r="S1938" s="372">
        <v>45657</v>
      </c>
      <c r="U1938" s="373"/>
    </row>
    <row r="1939" spans="1:21" ht="20.25" x14ac:dyDescent="0.3">
      <c r="A1939" s="230">
        <v>629</v>
      </c>
      <c r="B1939" s="233" t="s">
        <v>377</v>
      </c>
      <c r="C1939" s="230">
        <v>35451</v>
      </c>
      <c r="D1939" s="230" t="s">
        <v>1896</v>
      </c>
      <c r="E1939" s="230">
        <v>1957</v>
      </c>
      <c r="F1939" s="230" t="s">
        <v>2122</v>
      </c>
      <c r="G1939" s="371" t="s">
        <v>2094</v>
      </c>
      <c r="H1939" s="230">
        <v>2</v>
      </c>
      <c r="I1939" s="230">
        <v>2</v>
      </c>
      <c r="J1939" s="230" t="s">
        <v>2122</v>
      </c>
      <c r="K1939" s="222">
        <v>497.1</v>
      </c>
      <c r="L1939" s="222">
        <v>497.1</v>
      </c>
      <c r="M1939" s="222">
        <v>59528.06</v>
      </c>
      <c r="N1939" s="222">
        <v>59528.06</v>
      </c>
      <c r="O1939" s="222">
        <v>0</v>
      </c>
      <c r="P1939" s="222">
        <v>0</v>
      </c>
      <c r="Q1939" s="222">
        <v>0</v>
      </c>
      <c r="R1939" s="372">
        <v>45292</v>
      </c>
      <c r="S1939" s="372">
        <v>45657</v>
      </c>
      <c r="U1939" s="373"/>
    </row>
    <row r="1940" spans="1:21" ht="20.25" x14ac:dyDescent="0.3">
      <c r="A1940" s="230">
        <v>630</v>
      </c>
      <c r="B1940" s="233" t="s">
        <v>3930</v>
      </c>
      <c r="C1940" s="230">
        <v>34579</v>
      </c>
      <c r="D1940" s="230" t="s">
        <v>1896</v>
      </c>
      <c r="E1940" s="230">
        <v>1950</v>
      </c>
      <c r="F1940" s="230">
        <v>2021</v>
      </c>
      <c r="G1940" s="371" t="s">
        <v>2121</v>
      </c>
      <c r="H1940" s="230">
        <v>2</v>
      </c>
      <c r="I1940" s="230">
        <v>1</v>
      </c>
      <c r="J1940" s="230" t="s">
        <v>2122</v>
      </c>
      <c r="K1940" s="222">
        <v>885.1</v>
      </c>
      <c r="L1940" s="222">
        <v>434.4</v>
      </c>
      <c r="M1940" s="222">
        <v>1512016.5799999998</v>
      </c>
      <c r="N1940" s="222">
        <v>1512016.5799999998</v>
      </c>
      <c r="O1940" s="222">
        <v>0</v>
      </c>
      <c r="P1940" s="222">
        <v>0</v>
      </c>
      <c r="Q1940" s="222">
        <v>0</v>
      </c>
      <c r="R1940" s="372">
        <v>45292</v>
      </c>
      <c r="S1940" s="372">
        <v>45657</v>
      </c>
      <c r="U1940" s="373"/>
    </row>
    <row r="1941" spans="1:21" ht="20.25" x14ac:dyDescent="0.3">
      <c r="A1941" s="230">
        <v>631</v>
      </c>
      <c r="B1941" s="233" t="s">
        <v>3873</v>
      </c>
      <c r="C1941" s="230">
        <v>36785</v>
      </c>
      <c r="D1941" s="230" t="s">
        <v>1896</v>
      </c>
      <c r="E1941" s="230">
        <v>1973</v>
      </c>
      <c r="F1941" s="230">
        <v>2022</v>
      </c>
      <c r="G1941" s="371" t="s">
        <v>2121</v>
      </c>
      <c r="H1941" s="230">
        <v>4</v>
      </c>
      <c r="I1941" s="230">
        <v>2</v>
      </c>
      <c r="J1941" s="230" t="s">
        <v>2122</v>
      </c>
      <c r="K1941" s="222">
        <v>3664.6</v>
      </c>
      <c r="L1941" s="222">
        <v>2420.8000000000002</v>
      </c>
      <c r="M1941" s="222">
        <v>46793.38</v>
      </c>
      <c r="N1941" s="222">
        <v>46793.38</v>
      </c>
      <c r="O1941" s="222">
        <v>0</v>
      </c>
      <c r="P1941" s="222">
        <v>0</v>
      </c>
      <c r="Q1941" s="222">
        <v>0</v>
      </c>
      <c r="R1941" s="372">
        <v>45292</v>
      </c>
      <c r="S1941" s="372">
        <v>45657</v>
      </c>
      <c r="U1941" s="373"/>
    </row>
    <row r="1942" spans="1:21" ht="20.25" x14ac:dyDescent="0.3">
      <c r="A1942" s="230">
        <v>632</v>
      </c>
      <c r="B1942" s="233" t="s">
        <v>3936</v>
      </c>
      <c r="C1942" s="230">
        <v>34439</v>
      </c>
      <c r="D1942" s="230" t="s">
        <v>1896</v>
      </c>
      <c r="E1942" s="230">
        <v>1956</v>
      </c>
      <c r="F1942" s="230">
        <v>2022</v>
      </c>
      <c r="G1942" s="371" t="s">
        <v>2121</v>
      </c>
      <c r="H1942" s="230">
        <v>4</v>
      </c>
      <c r="I1942" s="230">
        <v>4</v>
      </c>
      <c r="J1942" s="230" t="s">
        <v>2122</v>
      </c>
      <c r="K1942" s="222">
        <v>3107.6</v>
      </c>
      <c r="L1942" s="222">
        <v>2981</v>
      </c>
      <c r="M1942" s="222">
        <v>6248464.9500000002</v>
      </c>
      <c r="N1942" s="222">
        <v>6248464.9500000002</v>
      </c>
      <c r="O1942" s="222">
        <v>0</v>
      </c>
      <c r="P1942" s="222">
        <v>0</v>
      </c>
      <c r="Q1942" s="222">
        <v>0</v>
      </c>
      <c r="R1942" s="372">
        <v>45292</v>
      </c>
      <c r="S1942" s="372">
        <v>45657</v>
      </c>
      <c r="U1942" s="373"/>
    </row>
    <row r="1943" spans="1:21" s="375" customFormat="1" ht="20.25" x14ac:dyDescent="0.25">
      <c r="A1943" s="230">
        <v>633</v>
      </c>
      <c r="B1943" s="269" t="s">
        <v>3348</v>
      </c>
      <c r="C1943" s="230">
        <v>36716</v>
      </c>
      <c r="D1943" s="230" t="s">
        <v>1896</v>
      </c>
      <c r="E1943" s="230">
        <v>1969</v>
      </c>
      <c r="F1943" s="230">
        <v>2023</v>
      </c>
      <c r="G1943" s="374" t="s">
        <v>2120</v>
      </c>
      <c r="H1943" s="230">
        <v>4</v>
      </c>
      <c r="I1943" s="230">
        <v>3</v>
      </c>
      <c r="J1943" s="230" t="s">
        <v>2122</v>
      </c>
      <c r="K1943" s="222">
        <v>3799.7</v>
      </c>
      <c r="L1943" s="222">
        <v>2266.6999999999998</v>
      </c>
      <c r="M1943" s="222">
        <v>215929.74</v>
      </c>
      <c r="N1943" s="222">
        <v>215929.74</v>
      </c>
      <c r="O1943" s="222">
        <v>0</v>
      </c>
      <c r="P1943" s="222">
        <v>0</v>
      </c>
      <c r="Q1943" s="222">
        <v>0</v>
      </c>
      <c r="R1943" s="372">
        <v>45292</v>
      </c>
      <c r="S1943" s="372">
        <v>45657</v>
      </c>
      <c r="U1943" s="373"/>
    </row>
    <row r="1944" spans="1:21" ht="20.25" x14ac:dyDescent="0.3">
      <c r="A1944" s="230">
        <v>634</v>
      </c>
      <c r="B1944" s="233" t="s">
        <v>3919</v>
      </c>
      <c r="C1944" s="230">
        <v>35194</v>
      </c>
      <c r="D1944" s="230" t="s">
        <v>1896</v>
      </c>
      <c r="E1944" s="230">
        <v>1961</v>
      </c>
      <c r="F1944" s="230">
        <v>2019</v>
      </c>
      <c r="G1944" s="371" t="s">
        <v>2121</v>
      </c>
      <c r="H1944" s="230">
        <v>2</v>
      </c>
      <c r="I1944" s="230">
        <v>2</v>
      </c>
      <c r="J1944" s="230" t="s">
        <v>2122</v>
      </c>
      <c r="K1944" s="222">
        <v>1534.7</v>
      </c>
      <c r="L1944" s="222">
        <v>1272.3</v>
      </c>
      <c r="M1944" s="222">
        <v>2791232.1299999994</v>
      </c>
      <c r="N1944" s="222">
        <v>2791232.1299999994</v>
      </c>
      <c r="O1944" s="222">
        <v>0</v>
      </c>
      <c r="P1944" s="222">
        <v>0</v>
      </c>
      <c r="Q1944" s="222">
        <v>0</v>
      </c>
      <c r="R1944" s="372">
        <v>45292</v>
      </c>
      <c r="S1944" s="372">
        <v>45657</v>
      </c>
      <c r="U1944" s="373"/>
    </row>
    <row r="1945" spans="1:21" ht="20.25" x14ac:dyDescent="0.3">
      <c r="A1945" s="230">
        <v>635</v>
      </c>
      <c r="B1945" s="233" t="s">
        <v>2670</v>
      </c>
      <c r="C1945" s="230">
        <v>33181</v>
      </c>
      <c r="D1945" s="230" t="s">
        <v>1896</v>
      </c>
      <c r="E1945" s="230">
        <v>1962</v>
      </c>
      <c r="F1945" s="230">
        <v>2023</v>
      </c>
      <c r="G1945" s="371" t="s">
        <v>2089</v>
      </c>
      <c r="H1945" s="230">
        <v>4</v>
      </c>
      <c r="I1945" s="230">
        <v>3</v>
      </c>
      <c r="J1945" s="230" t="s">
        <v>2122</v>
      </c>
      <c r="K1945" s="222">
        <v>2398.1</v>
      </c>
      <c r="L1945" s="222">
        <v>2237.4</v>
      </c>
      <c r="M1945" s="222">
        <v>1127131.6700000002</v>
      </c>
      <c r="N1945" s="222">
        <v>1127131.6700000002</v>
      </c>
      <c r="O1945" s="222">
        <v>0</v>
      </c>
      <c r="P1945" s="222">
        <v>0</v>
      </c>
      <c r="Q1945" s="222">
        <v>0</v>
      </c>
      <c r="R1945" s="372">
        <v>45292</v>
      </c>
      <c r="S1945" s="372">
        <v>45657</v>
      </c>
      <c r="U1945" s="373"/>
    </row>
    <row r="1946" spans="1:21" ht="20.25" x14ac:dyDescent="0.3">
      <c r="A1946" s="230">
        <v>636</v>
      </c>
      <c r="B1946" s="233" t="s">
        <v>3960</v>
      </c>
      <c r="C1946" s="230">
        <v>33390</v>
      </c>
      <c r="D1946" s="230" t="s">
        <v>1896</v>
      </c>
      <c r="E1946" s="230">
        <v>1991</v>
      </c>
      <c r="F1946" s="230" t="s">
        <v>2122</v>
      </c>
      <c r="G1946" s="371" t="s">
        <v>2089</v>
      </c>
      <c r="H1946" s="230">
        <v>5</v>
      </c>
      <c r="I1946" s="230">
        <v>5</v>
      </c>
      <c r="J1946" s="230" t="s">
        <v>2122</v>
      </c>
      <c r="K1946" s="222">
        <v>7107.5</v>
      </c>
      <c r="L1946" s="222">
        <v>8737.2000000000007</v>
      </c>
      <c r="M1946" s="222">
        <v>609451.01</v>
      </c>
      <c r="N1946" s="222">
        <v>609451.01</v>
      </c>
      <c r="O1946" s="222">
        <v>0</v>
      </c>
      <c r="P1946" s="222">
        <v>0</v>
      </c>
      <c r="Q1946" s="222">
        <v>0</v>
      </c>
      <c r="R1946" s="372">
        <v>45292</v>
      </c>
      <c r="S1946" s="372">
        <v>45657</v>
      </c>
      <c r="U1946" s="373"/>
    </row>
    <row r="1947" spans="1:21" ht="20.25" x14ac:dyDescent="0.3">
      <c r="A1947" s="230">
        <v>637</v>
      </c>
      <c r="B1947" s="233" t="s">
        <v>1844</v>
      </c>
      <c r="C1947" s="230">
        <v>33274</v>
      </c>
      <c r="D1947" s="230" t="s">
        <v>1896</v>
      </c>
      <c r="E1947" s="230">
        <v>1983</v>
      </c>
      <c r="F1947" s="230" t="s">
        <v>2122</v>
      </c>
      <c r="G1947" s="371" t="s">
        <v>2088</v>
      </c>
      <c r="H1947" s="230">
        <v>9</v>
      </c>
      <c r="I1947" s="230">
        <v>17</v>
      </c>
      <c r="J1947" s="230">
        <v>3</v>
      </c>
      <c r="K1947" s="222">
        <v>44367.5</v>
      </c>
      <c r="L1947" s="222">
        <v>34015.599999999999</v>
      </c>
      <c r="M1947" s="222">
        <v>283249.96999999997</v>
      </c>
      <c r="N1947" s="222">
        <v>283249.96999999997</v>
      </c>
      <c r="O1947" s="222">
        <v>0</v>
      </c>
      <c r="P1947" s="222">
        <v>0</v>
      </c>
      <c r="Q1947" s="222">
        <v>0</v>
      </c>
      <c r="R1947" s="372">
        <v>45292</v>
      </c>
      <c r="S1947" s="372">
        <v>45657</v>
      </c>
      <c r="U1947" s="373"/>
    </row>
    <row r="1948" spans="1:21" ht="20.25" x14ac:dyDescent="0.3">
      <c r="A1948" s="230">
        <v>638</v>
      </c>
      <c r="B1948" s="233" t="s">
        <v>2215</v>
      </c>
      <c r="C1948" s="230">
        <v>34453</v>
      </c>
      <c r="D1948" s="230" t="s">
        <v>1896</v>
      </c>
      <c r="E1948" s="230">
        <v>1961</v>
      </c>
      <c r="F1948" s="230" t="s">
        <v>2122</v>
      </c>
      <c r="G1948" s="371" t="s">
        <v>2089</v>
      </c>
      <c r="H1948" s="230">
        <v>4</v>
      </c>
      <c r="I1948" s="230">
        <v>3</v>
      </c>
      <c r="J1948" s="230" t="s">
        <v>2122</v>
      </c>
      <c r="K1948" s="222">
        <v>2217.1</v>
      </c>
      <c r="L1948" s="222">
        <v>2059.1</v>
      </c>
      <c r="M1948" s="222">
        <v>1432744.5799999998</v>
      </c>
      <c r="N1948" s="222">
        <v>1432744.5799999998</v>
      </c>
      <c r="O1948" s="222">
        <v>0</v>
      </c>
      <c r="P1948" s="222">
        <v>0</v>
      </c>
      <c r="Q1948" s="222">
        <v>0</v>
      </c>
      <c r="R1948" s="372">
        <v>45292</v>
      </c>
      <c r="S1948" s="372">
        <v>45657</v>
      </c>
      <c r="U1948" s="373"/>
    </row>
    <row r="1949" spans="1:21" ht="20.25" x14ac:dyDescent="0.3">
      <c r="A1949" s="230">
        <v>639</v>
      </c>
      <c r="B1949" s="233" t="s">
        <v>4158</v>
      </c>
      <c r="C1949" s="230">
        <v>34099</v>
      </c>
      <c r="D1949" s="230" t="s">
        <v>1897</v>
      </c>
      <c r="E1949" s="230">
        <v>1987</v>
      </c>
      <c r="F1949" s="230"/>
      <c r="G1949" s="371" t="s">
        <v>2120</v>
      </c>
      <c r="H1949" s="230">
        <v>5</v>
      </c>
      <c r="I1949" s="230">
        <v>8</v>
      </c>
      <c r="J1949" s="230"/>
      <c r="K1949" s="222">
        <v>10064.6</v>
      </c>
      <c r="L1949" s="222">
        <v>6884.2</v>
      </c>
      <c r="M1949" s="222">
        <v>645517.07000000007</v>
      </c>
      <c r="N1949" s="222">
        <v>645517.07000000007</v>
      </c>
      <c r="O1949" s="222">
        <v>0</v>
      </c>
      <c r="P1949" s="222">
        <v>0</v>
      </c>
      <c r="Q1949" s="222">
        <v>0</v>
      </c>
      <c r="R1949" s="372">
        <v>45292</v>
      </c>
      <c r="S1949" s="372">
        <v>45657</v>
      </c>
      <c r="U1949" s="373"/>
    </row>
    <row r="1950" spans="1:21" ht="20.25" x14ac:dyDescent="0.3">
      <c r="A1950" s="230">
        <v>640</v>
      </c>
      <c r="B1950" s="233" t="s">
        <v>4159</v>
      </c>
      <c r="C1950" s="230">
        <v>36869</v>
      </c>
      <c r="D1950" s="230" t="s">
        <v>1897</v>
      </c>
      <c r="E1950" s="230">
        <v>1981</v>
      </c>
      <c r="F1950" s="230"/>
      <c r="G1950" s="371" t="s">
        <v>4190</v>
      </c>
      <c r="H1950" s="230">
        <v>5</v>
      </c>
      <c r="I1950" s="230">
        <v>16</v>
      </c>
      <c r="J1950" s="230"/>
      <c r="K1950" s="222">
        <v>18945</v>
      </c>
      <c r="L1950" s="222">
        <v>16277.7</v>
      </c>
      <c r="M1950" s="222">
        <v>1194788.3799999999</v>
      </c>
      <c r="N1950" s="222">
        <v>1194788.3799999999</v>
      </c>
      <c r="O1950" s="222">
        <v>0</v>
      </c>
      <c r="P1950" s="222">
        <v>0</v>
      </c>
      <c r="Q1950" s="222">
        <v>0</v>
      </c>
      <c r="R1950" s="372">
        <v>45292</v>
      </c>
      <c r="S1950" s="372">
        <v>45657</v>
      </c>
      <c r="U1950" s="373"/>
    </row>
    <row r="1951" spans="1:21" ht="20.25" x14ac:dyDescent="0.3">
      <c r="A1951" s="230">
        <v>641</v>
      </c>
      <c r="B1951" s="233" t="s">
        <v>4162</v>
      </c>
      <c r="C1951" s="230">
        <v>35886</v>
      </c>
      <c r="D1951" s="230" t="s">
        <v>1897</v>
      </c>
      <c r="E1951" s="230">
        <v>2010</v>
      </c>
      <c r="F1951" s="230"/>
      <c r="G1951" s="371" t="s">
        <v>4191</v>
      </c>
      <c r="H1951" s="230">
        <v>9</v>
      </c>
      <c r="I1951" s="230">
        <v>2</v>
      </c>
      <c r="J1951" s="230"/>
      <c r="K1951" s="222">
        <v>8793.2999999999993</v>
      </c>
      <c r="L1951" s="222">
        <v>8474.34</v>
      </c>
      <c r="M1951" s="222">
        <v>318500</v>
      </c>
      <c r="N1951" s="222">
        <v>318500</v>
      </c>
      <c r="O1951" s="222">
        <v>0</v>
      </c>
      <c r="P1951" s="222">
        <v>0</v>
      </c>
      <c r="Q1951" s="222">
        <v>0</v>
      </c>
      <c r="R1951" s="372">
        <v>45292</v>
      </c>
      <c r="S1951" s="372">
        <v>45657</v>
      </c>
      <c r="U1951" s="373"/>
    </row>
    <row r="1952" spans="1:21" ht="20.25" x14ac:dyDescent="0.3">
      <c r="A1952" s="230">
        <v>642</v>
      </c>
      <c r="B1952" s="233" t="s">
        <v>4161</v>
      </c>
      <c r="C1952" s="230">
        <v>32672</v>
      </c>
      <c r="D1952" s="230" t="s">
        <v>1897</v>
      </c>
      <c r="E1952" s="230">
        <v>1992</v>
      </c>
      <c r="F1952" s="230"/>
      <c r="G1952" s="371" t="s">
        <v>2120</v>
      </c>
      <c r="H1952" s="230">
        <v>5</v>
      </c>
      <c r="I1952" s="230">
        <v>4</v>
      </c>
      <c r="J1952" s="230"/>
      <c r="K1952" s="222">
        <v>5060.5</v>
      </c>
      <c r="L1952" s="222">
        <v>2905.4</v>
      </c>
      <c r="M1952" s="222">
        <v>756259.6</v>
      </c>
      <c r="N1952" s="222">
        <v>756259.6</v>
      </c>
      <c r="O1952" s="222">
        <v>0</v>
      </c>
      <c r="P1952" s="222">
        <v>0</v>
      </c>
      <c r="Q1952" s="222">
        <v>0</v>
      </c>
      <c r="R1952" s="372">
        <v>45292</v>
      </c>
      <c r="S1952" s="372">
        <v>45657</v>
      </c>
      <c r="U1952" s="373"/>
    </row>
    <row r="1953" spans="1:21" ht="20.25" x14ac:dyDescent="0.3">
      <c r="A1953" s="230">
        <v>643</v>
      </c>
      <c r="B1953" s="233" t="s">
        <v>4160</v>
      </c>
      <c r="C1953" s="230">
        <v>37214</v>
      </c>
      <c r="D1953" s="230" t="s">
        <v>1897</v>
      </c>
      <c r="E1953" s="230">
        <v>2007</v>
      </c>
      <c r="F1953" s="230"/>
      <c r="G1953" s="371" t="s">
        <v>4190</v>
      </c>
      <c r="H1953" s="230">
        <v>9</v>
      </c>
      <c r="I1953" s="230">
        <v>1</v>
      </c>
      <c r="J1953" s="230"/>
      <c r="K1953" s="222">
        <v>4303.8999999999996</v>
      </c>
      <c r="L1953" s="222">
        <v>2833.8</v>
      </c>
      <c r="M1953" s="222">
        <v>907060.52</v>
      </c>
      <c r="N1953" s="222">
        <v>907060.52</v>
      </c>
      <c r="O1953" s="222">
        <v>0</v>
      </c>
      <c r="P1953" s="222">
        <v>0</v>
      </c>
      <c r="Q1953" s="222">
        <v>0</v>
      </c>
      <c r="R1953" s="372">
        <v>45292</v>
      </c>
      <c r="S1953" s="372">
        <v>45657</v>
      </c>
      <c r="U1953" s="373"/>
    </row>
    <row r="1954" spans="1:21" ht="20.25" x14ac:dyDescent="0.3">
      <c r="A1954" s="230">
        <v>644</v>
      </c>
      <c r="B1954" s="233" t="s">
        <v>4175</v>
      </c>
      <c r="C1954" s="230">
        <v>54929</v>
      </c>
      <c r="D1954" s="230" t="s">
        <v>1897</v>
      </c>
      <c r="E1954" s="230">
        <v>2015</v>
      </c>
      <c r="F1954" s="230"/>
      <c r="G1954" s="371" t="s">
        <v>2941</v>
      </c>
      <c r="H1954" s="230">
        <v>3</v>
      </c>
      <c r="I1954" s="230">
        <v>1</v>
      </c>
      <c r="J1954" s="230"/>
      <c r="K1954" s="222">
        <v>1271.5999999999999</v>
      </c>
      <c r="L1954" s="222">
        <v>900.8</v>
      </c>
      <c r="M1954" s="222">
        <v>248430</v>
      </c>
      <c r="N1954" s="222">
        <v>248430</v>
      </c>
      <c r="O1954" s="222">
        <v>0</v>
      </c>
      <c r="P1954" s="222">
        <v>0</v>
      </c>
      <c r="Q1954" s="222">
        <v>0</v>
      </c>
      <c r="R1954" s="372">
        <v>45292</v>
      </c>
      <c r="S1954" s="372">
        <v>45657</v>
      </c>
      <c r="U1954" s="373"/>
    </row>
    <row r="1955" spans="1:21" ht="20.25" x14ac:dyDescent="0.3">
      <c r="A1955" s="230">
        <v>645</v>
      </c>
      <c r="B1955" s="233" t="s">
        <v>4176</v>
      </c>
      <c r="C1955" s="230">
        <v>34146</v>
      </c>
      <c r="D1955" s="230" t="s">
        <v>1897</v>
      </c>
      <c r="E1955" s="230">
        <v>1979</v>
      </c>
      <c r="F1955" s="230"/>
      <c r="G1955" s="371" t="s">
        <v>2120</v>
      </c>
      <c r="H1955" s="230">
        <v>5</v>
      </c>
      <c r="I1955" s="230">
        <v>4</v>
      </c>
      <c r="J1955" s="230"/>
      <c r="K1955" s="222">
        <v>5308.9</v>
      </c>
      <c r="L1955" s="222">
        <v>3050.3</v>
      </c>
      <c r="M1955" s="222">
        <v>643981.22</v>
      </c>
      <c r="N1955" s="222">
        <v>643981.22</v>
      </c>
      <c r="O1955" s="222">
        <v>0</v>
      </c>
      <c r="P1955" s="222">
        <v>0</v>
      </c>
      <c r="Q1955" s="222">
        <v>0</v>
      </c>
      <c r="R1955" s="372">
        <v>45292</v>
      </c>
      <c r="S1955" s="372">
        <v>45657</v>
      </c>
      <c r="U1955" s="373"/>
    </row>
    <row r="1956" spans="1:21" ht="20.25" x14ac:dyDescent="0.3">
      <c r="A1956" s="230">
        <v>646</v>
      </c>
      <c r="B1956" s="233" t="s">
        <v>4177</v>
      </c>
      <c r="C1956" s="230">
        <v>54930</v>
      </c>
      <c r="D1956" s="230" t="s">
        <v>1897</v>
      </c>
      <c r="E1956" s="230">
        <v>2015</v>
      </c>
      <c r="F1956" s="230"/>
      <c r="G1956" s="371" t="s">
        <v>2941</v>
      </c>
      <c r="H1956" s="230">
        <v>6</v>
      </c>
      <c r="I1956" s="230">
        <v>1</v>
      </c>
      <c r="J1956" s="230"/>
      <c r="K1956" s="222">
        <v>2221.5</v>
      </c>
      <c r="L1956" s="222">
        <v>1143</v>
      </c>
      <c r="M1956" s="222">
        <v>317205</v>
      </c>
      <c r="N1956" s="222">
        <v>317205</v>
      </c>
      <c r="O1956" s="222">
        <v>0</v>
      </c>
      <c r="P1956" s="222">
        <v>0</v>
      </c>
      <c r="Q1956" s="222">
        <v>0</v>
      </c>
      <c r="R1956" s="372">
        <v>45292</v>
      </c>
      <c r="S1956" s="372">
        <v>45657</v>
      </c>
      <c r="U1956" s="373"/>
    </row>
    <row r="1957" spans="1:21" ht="20.25" x14ac:dyDescent="0.3">
      <c r="A1957" s="230">
        <v>647</v>
      </c>
      <c r="B1957" s="233" t="s">
        <v>4202</v>
      </c>
      <c r="C1957" s="230">
        <v>32579</v>
      </c>
      <c r="D1957" s="230" t="s">
        <v>1897</v>
      </c>
      <c r="E1957" s="230">
        <v>1991</v>
      </c>
      <c r="F1957" s="230"/>
      <c r="G1957" s="371" t="s">
        <v>4190</v>
      </c>
      <c r="H1957" s="230">
        <v>5</v>
      </c>
      <c r="I1957" s="230">
        <v>3</v>
      </c>
      <c r="J1957" s="230"/>
      <c r="K1957" s="222">
        <v>3787.7</v>
      </c>
      <c r="L1957" s="222">
        <v>3588.2</v>
      </c>
      <c r="M1957" s="222">
        <v>1454108.47</v>
      </c>
      <c r="N1957" s="222">
        <v>1454108.47</v>
      </c>
      <c r="O1957" s="222">
        <v>0</v>
      </c>
      <c r="P1957" s="222">
        <v>0</v>
      </c>
      <c r="Q1957" s="222">
        <v>0</v>
      </c>
      <c r="R1957" s="372">
        <v>45292</v>
      </c>
      <c r="S1957" s="372">
        <v>45657</v>
      </c>
      <c r="U1957" s="373"/>
    </row>
    <row r="1958" spans="1:21" ht="20.25" x14ac:dyDescent="0.3">
      <c r="A1958" s="230">
        <v>648</v>
      </c>
      <c r="B1958" s="233" t="s">
        <v>4205</v>
      </c>
      <c r="C1958" s="230">
        <v>37153</v>
      </c>
      <c r="D1958" s="230" t="s">
        <v>1897</v>
      </c>
      <c r="E1958" s="230">
        <v>1988</v>
      </c>
      <c r="F1958" s="230"/>
      <c r="G1958" s="371" t="s">
        <v>4190</v>
      </c>
      <c r="H1958" s="230">
        <v>5</v>
      </c>
      <c r="I1958" s="230">
        <v>4</v>
      </c>
      <c r="J1958" s="230"/>
      <c r="K1958" s="222">
        <v>1986.02</v>
      </c>
      <c r="L1958" s="222">
        <v>2654.4</v>
      </c>
      <c r="M1958" s="222">
        <v>1350000</v>
      </c>
      <c r="N1958" s="222">
        <v>1350000</v>
      </c>
      <c r="O1958" s="222">
        <v>0</v>
      </c>
      <c r="P1958" s="222">
        <v>0</v>
      </c>
      <c r="Q1958" s="222">
        <v>0</v>
      </c>
      <c r="R1958" s="372">
        <v>45292</v>
      </c>
      <c r="S1958" s="372">
        <v>45657</v>
      </c>
      <c r="U1958" s="373"/>
    </row>
    <row r="1959" spans="1:21" ht="20.25" x14ac:dyDescent="0.3">
      <c r="A1959" s="230">
        <v>649</v>
      </c>
      <c r="B1959" s="233" t="s">
        <v>4206</v>
      </c>
      <c r="C1959" s="230">
        <v>37154</v>
      </c>
      <c r="D1959" s="230" t="s">
        <v>1897</v>
      </c>
      <c r="E1959" s="230">
        <v>1988</v>
      </c>
      <c r="F1959" s="230"/>
      <c r="G1959" s="371" t="s">
        <v>4190</v>
      </c>
      <c r="H1959" s="230">
        <v>5</v>
      </c>
      <c r="I1959" s="230">
        <v>4</v>
      </c>
      <c r="J1959" s="230"/>
      <c r="K1959" s="222">
        <v>1996.24</v>
      </c>
      <c r="L1959" s="222">
        <v>2404.3000000000002</v>
      </c>
      <c r="M1959" s="222">
        <v>1500000</v>
      </c>
      <c r="N1959" s="222">
        <v>1500000</v>
      </c>
      <c r="O1959" s="222">
        <v>0</v>
      </c>
      <c r="P1959" s="222">
        <v>0</v>
      </c>
      <c r="Q1959" s="222">
        <v>0</v>
      </c>
      <c r="R1959" s="372">
        <v>45292</v>
      </c>
      <c r="S1959" s="372">
        <v>45657</v>
      </c>
      <c r="U1959" s="373"/>
    </row>
    <row r="1960" spans="1:21" ht="20.25" x14ac:dyDescent="0.3">
      <c r="A1960" s="230">
        <v>650</v>
      </c>
      <c r="B1960" s="233" t="s">
        <v>3215</v>
      </c>
      <c r="C1960" s="230">
        <v>33539</v>
      </c>
      <c r="D1960" s="230" t="s">
        <v>1897</v>
      </c>
      <c r="E1960" s="230">
        <v>1984</v>
      </c>
      <c r="F1960" s="230"/>
      <c r="G1960" s="371" t="s">
        <v>2120</v>
      </c>
      <c r="H1960" s="230">
        <v>9</v>
      </c>
      <c r="I1960" s="230">
        <v>14</v>
      </c>
      <c r="J1960" s="230"/>
      <c r="K1960" s="222">
        <v>12193.4</v>
      </c>
      <c r="L1960" s="222">
        <v>12122</v>
      </c>
      <c r="M1960" s="222">
        <v>566100</v>
      </c>
      <c r="N1960" s="222">
        <v>566100</v>
      </c>
      <c r="O1960" s="222">
        <v>0</v>
      </c>
      <c r="P1960" s="222">
        <v>0</v>
      </c>
      <c r="Q1960" s="222">
        <v>0</v>
      </c>
      <c r="R1960" s="372">
        <v>45292</v>
      </c>
      <c r="S1960" s="372">
        <v>45657</v>
      </c>
      <c r="U1960" s="373"/>
    </row>
    <row r="1961" spans="1:21" ht="20.25" x14ac:dyDescent="0.3">
      <c r="A1961" s="230">
        <v>651</v>
      </c>
      <c r="B1961" s="233" t="s">
        <v>4207</v>
      </c>
      <c r="C1961" s="230">
        <v>33358</v>
      </c>
      <c r="D1961" s="230" t="s">
        <v>1897</v>
      </c>
      <c r="E1961" s="230">
        <v>1967</v>
      </c>
      <c r="F1961" s="230"/>
      <c r="G1961" s="371" t="s">
        <v>4191</v>
      </c>
      <c r="H1961" s="230">
        <v>15</v>
      </c>
      <c r="I1961" s="230">
        <v>2</v>
      </c>
      <c r="J1961" s="230"/>
      <c r="K1961" s="222">
        <v>1723.9</v>
      </c>
      <c r="L1961" s="222">
        <v>5280</v>
      </c>
      <c r="M1961" s="222">
        <v>3046871.97</v>
      </c>
      <c r="N1961" s="222">
        <v>3046871.97</v>
      </c>
      <c r="O1961" s="222">
        <v>0</v>
      </c>
      <c r="P1961" s="222">
        <v>0</v>
      </c>
      <c r="Q1961" s="222">
        <v>0</v>
      </c>
      <c r="R1961" s="372">
        <v>45292</v>
      </c>
      <c r="S1961" s="372">
        <v>45657</v>
      </c>
      <c r="U1961" s="373"/>
    </row>
    <row r="1962" spans="1:21" ht="20.25" x14ac:dyDescent="0.3">
      <c r="A1962" s="230">
        <v>652</v>
      </c>
      <c r="B1962" s="233" t="s">
        <v>4208</v>
      </c>
      <c r="C1962" s="230">
        <v>33302</v>
      </c>
      <c r="D1962" s="230" t="s">
        <v>1897</v>
      </c>
      <c r="E1962" s="230">
        <v>1996</v>
      </c>
      <c r="F1962" s="230"/>
      <c r="G1962" s="371" t="s">
        <v>2120</v>
      </c>
      <c r="H1962" s="230">
        <v>10</v>
      </c>
      <c r="I1962" s="230">
        <v>1</v>
      </c>
      <c r="J1962" s="230"/>
      <c r="K1962" s="222">
        <v>3903.9</v>
      </c>
      <c r="L1962" s="222">
        <v>3903.9</v>
      </c>
      <c r="M1962" s="222">
        <v>694757.35</v>
      </c>
      <c r="N1962" s="222">
        <v>694757.35</v>
      </c>
      <c r="O1962" s="222">
        <v>0</v>
      </c>
      <c r="P1962" s="222">
        <v>0</v>
      </c>
      <c r="Q1962" s="222">
        <v>0</v>
      </c>
      <c r="R1962" s="372">
        <v>45292</v>
      </c>
      <c r="S1962" s="372">
        <v>45657</v>
      </c>
      <c r="U1962" s="373"/>
    </row>
    <row r="1963" spans="1:21" ht="20.25" x14ac:dyDescent="0.3">
      <c r="A1963" s="230">
        <v>653</v>
      </c>
      <c r="B1963" s="233" t="s">
        <v>4226</v>
      </c>
      <c r="C1963" s="230">
        <v>33734</v>
      </c>
      <c r="D1963" s="230" t="s">
        <v>1897</v>
      </c>
      <c r="E1963" s="230">
        <v>2007</v>
      </c>
      <c r="F1963" s="230"/>
      <c r="G1963" s="371" t="s">
        <v>4190</v>
      </c>
      <c r="H1963" s="230">
        <v>13</v>
      </c>
      <c r="I1963" s="230">
        <v>1</v>
      </c>
      <c r="J1963" s="230"/>
      <c r="K1963" s="222">
        <v>5471</v>
      </c>
      <c r="L1963" s="222">
        <v>5471</v>
      </c>
      <c r="M1963" s="222">
        <v>171000</v>
      </c>
      <c r="N1963" s="222">
        <v>171000</v>
      </c>
      <c r="O1963" s="222">
        <v>0</v>
      </c>
      <c r="P1963" s="222">
        <v>0</v>
      </c>
      <c r="Q1963" s="222">
        <v>0</v>
      </c>
      <c r="R1963" s="372">
        <v>45292</v>
      </c>
      <c r="S1963" s="372">
        <v>45657</v>
      </c>
      <c r="U1963" s="373"/>
    </row>
    <row r="1964" spans="1:21" ht="20.25" x14ac:dyDescent="0.3">
      <c r="A1964" s="230">
        <v>654</v>
      </c>
      <c r="B1964" s="233" t="s">
        <v>3218</v>
      </c>
      <c r="C1964" s="230">
        <v>33872</v>
      </c>
      <c r="D1964" s="230" t="s">
        <v>1897</v>
      </c>
      <c r="E1964" s="230">
        <v>2003</v>
      </c>
      <c r="F1964" s="230"/>
      <c r="G1964" s="371" t="s">
        <v>4190</v>
      </c>
      <c r="H1964" s="230">
        <v>9</v>
      </c>
      <c r="I1964" s="230">
        <v>8</v>
      </c>
      <c r="J1964" s="230"/>
      <c r="K1964" s="222">
        <v>12878</v>
      </c>
      <c r="L1964" s="222">
        <v>12878</v>
      </c>
      <c r="M1964" s="222">
        <v>159331</v>
      </c>
      <c r="N1964" s="222">
        <v>159331</v>
      </c>
      <c r="O1964" s="222">
        <v>0</v>
      </c>
      <c r="P1964" s="222">
        <v>0</v>
      </c>
      <c r="Q1964" s="222">
        <v>0</v>
      </c>
      <c r="R1964" s="372">
        <v>45292</v>
      </c>
      <c r="S1964" s="372">
        <v>45657</v>
      </c>
      <c r="U1964" s="373"/>
    </row>
    <row r="1965" spans="1:21" ht="20.25" x14ac:dyDescent="0.3">
      <c r="A1965" s="230">
        <v>655</v>
      </c>
      <c r="B1965" s="233" t="s">
        <v>4225</v>
      </c>
      <c r="C1965" s="230">
        <v>33876</v>
      </c>
      <c r="D1965" s="230" t="s">
        <v>1897</v>
      </c>
      <c r="E1965" s="230">
        <v>1973</v>
      </c>
      <c r="F1965" s="230"/>
      <c r="G1965" s="371" t="s">
        <v>2120</v>
      </c>
      <c r="H1965" s="230">
        <v>5</v>
      </c>
      <c r="I1965" s="230">
        <v>4</v>
      </c>
      <c r="J1965" s="230"/>
      <c r="K1965" s="222">
        <v>4384.8999999999996</v>
      </c>
      <c r="L1965" s="222">
        <v>4384.8999999999996</v>
      </c>
      <c r="M1965" s="222">
        <v>72119</v>
      </c>
      <c r="N1965" s="222">
        <v>72119</v>
      </c>
      <c r="O1965" s="222">
        <v>0</v>
      </c>
      <c r="P1965" s="222">
        <v>0</v>
      </c>
      <c r="Q1965" s="222">
        <v>0</v>
      </c>
      <c r="R1965" s="372">
        <v>45292</v>
      </c>
      <c r="S1965" s="372">
        <v>45657</v>
      </c>
      <c r="U1965" s="373"/>
    </row>
    <row r="1966" spans="1:21" ht="20.25" x14ac:dyDescent="0.3">
      <c r="A1966" s="230">
        <v>656</v>
      </c>
      <c r="B1966" s="233" t="s">
        <v>4224</v>
      </c>
      <c r="C1966" s="230">
        <v>33900</v>
      </c>
      <c r="D1966" s="230" t="s">
        <v>1897</v>
      </c>
      <c r="E1966" s="230">
        <v>2005</v>
      </c>
      <c r="F1966" s="230"/>
      <c r="G1966" s="371" t="s">
        <v>4190</v>
      </c>
      <c r="H1966" s="230">
        <v>5</v>
      </c>
      <c r="I1966" s="230">
        <v>3</v>
      </c>
      <c r="J1966" s="230"/>
      <c r="K1966" s="222">
        <v>4671.7</v>
      </c>
      <c r="L1966" s="222">
        <v>4671.7</v>
      </c>
      <c r="M1966" s="222">
        <v>323001</v>
      </c>
      <c r="N1966" s="222">
        <v>323001</v>
      </c>
      <c r="O1966" s="222">
        <v>0</v>
      </c>
      <c r="P1966" s="222">
        <v>0</v>
      </c>
      <c r="Q1966" s="222">
        <v>0</v>
      </c>
      <c r="R1966" s="372">
        <v>45292</v>
      </c>
      <c r="S1966" s="372">
        <v>45657</v>
      </c>
      <c r="U1966" s="373"/>
    </row>
    <row r="1967" spans="1:21" ht="20.25" x14ac:dyDescent="0.3">
      <c r="A1967" s="230">
        <v>657</v>
      </c>
      <c r="B1967" s="233" t="s">
        <v>4223</v>
      </c>
      <c r="C1967" s="230">
        <v>34033</v>
      </c>
      <c r="D1967" s="230" t="s">
        <v>1897</v>
      </c>
      <c r="E1967" s="230">
        <v>1982</v>
      </c>
      <c r="F1967" s="230"/>
      <c r="G1967" s="371" t="s">
        <v>2120</v>
      </c>
      <c r="H1967" s="230">
        <v>5</v>
      </c>
      <c r="I1967" s="230">
        <v>4</v>
      </c>
      <c r="J1967" s="230"/>
      <c r="K1967" s="222">
        <v>4415</v>
      </c>
      <c r="L1967" s="222">
        <v>4415</v>
      </c>
      <c r="M1967" s="222">
        <v>1473000</v>
      </c>
      <c r="N1967" s="222">
        <v>1473000</v>
      </c>
      <c r="O1967" s="222">
        <v>0</v>
      </c>
      <c r="P1967" s="222">
        <v>0</v>
      </c>
      <c r="Q1967" s="222">
        <v>0</v>
      </c>
      <c r="R1967" s="372">
        <v>45292</v>
      </c>
      <c r="S1967" s="372">
        <v>45657</v>
      </c>
      <c r="U1967" s="373"/>
    </row>
    <row r="1968" spans="1:21" ht="20.25" x14ac:dyDescent="0.3">
      <c r="A1968" s="230">
        <v>658</v>
      </c>
      <c r="B1968" s="233" t="s">
        <v>4222</v>
      </c>
      <c r="C1968" s="230">
        <v>34036</v>
      </c>
      <c r="D1968" s="230" t="s">
        <v>1897</v>
      </c>
      <c r="E1968" s="230">
        <v>2009</v>
      </c>
      <c r="F1968" s="230"/>
      <c r="G1968" s="371" t="s">
        <v>2120</v>
      </c>
      <c r="H1968" s="230">
        <v>9</v>
      </c>
      <c r="I1968" s="230">
        <v>1</v>
      </c>
      <c r="J1968" s="230"/>
      <c r="K1968" s="222">
        <v>3623.35</v>
      </c>
      <c r="L1968" s="222">
        <v>3623.35</v>
      </c>
      <c r="M1968" s="222">
        <v>23400</v>
      </c>
      <c r="N1968" s="222">
        <v>23400</v>
      </c>
      <c r="O1968" s="222">
        <v>0</v>
      </c>
      <c r="P1968" s="222">
        <v>0</v>
      </c>
      <c r="Q1968" s="222">
        <v>0</v>
      </c>
      <c r="R1968" s="372">
        <v>45292</v>
      </c>
      <c r="S1968" s="372">
        <v>45657</v>
      </c>
      <c r="U1968" s="373"/>
    </row>
    <row r="1969" spans="1:21" ht="20.25" x14ac:dyDescent="0.3">
      <c r="A1969" s="230">
        <v>659</v>
      </c>
      <c r="B1969" s="233" t="s">
        <v>4221</v>
      </c>
      <c r="C1969" s="230">
        <v>34057</v>
      </c>
      <c r="D1969" s="230" t="s">
        <v>1897</v>
      </c>
      <c r="E1969" s="230">
        <v>1993</v>
      </c>
      <c r="F1969" s="230"/>
      <c r="G1969" s="371" t="s">
        <v>2120</v>
      </c>
      <c r="H1969" s="230">
        <v>9</v>
      </c>
      <c r="I1969" s="230">
        <v>3</v>
      </c>
      <c r="J1969" s="230"/>
      <c r="K1969" s="222">
        <v>7641.86</v>
      </c>
      <c r="L1969" s="222">
        <v>7641.86</v>
      </c>
      <c r="M1969" s="222">
        <v>854307.56</v>
      </c>
      <c r="N1969" s="222">
        <v>854307.56</v>
      </c>
      <c r="O1969" s="222">
        <v>0</v>
      </c>
      <c r="P1969" s="222">
        <v>0</v>
      </c>
      <c r="Q1969" s="222">
        <v>0</v>
      </c>
      <c r="R1969" s="372">
        <v>45292</v>
      </c>
      <c r="S1969" s="372">
        <v>45657</v>
      </c>
      <c r="U1969" s="373"/>
    </row>
    <row r="1970" spans="1:21" ht="20.25" x14ac:dyDescent="0.3">
      <c r="A1970" s="230">
        <v>660</v>
      </c>
      <c r="B1970" s="233" t="s">
        <v>4220</v>
      </c>
      <c r="C1970" s="230">
        <v>34058</v>
      </c>
      <c r="D1970" s="230" t="s">
        <v>1897</v>
      </c>
      <c r="E1970" s="230">
        <v>2010</v>
      </c>
      <c r="F1970" s="230"/>
      <c r="G1970" s="371" t="s">
        <v>4190</v>
      </c>
      <c r="H1970" s="230">
        <v>9</v>
      </c>
      <c r="I1970" s="230">
        <v>2</v>
      </c>
      <c r="J1970" s="230"/>
      <c r="K1970" s="222">
        <v>5921.2</v>
      </c>
      <c r="L1970" s="222">
        <v>5921.2</v>
      </c>
      <c r="M1970" s="222">
        <v>546250</v>
      </c>
      <c r="N1970" s="222">
        <v>546250</v>
      </c>
      <c r="O1970" s="222">
        <v>0</v>
      </c>
      <c r="P1970" s="222">
        <v>0</v>
      </c>
      <c r="Q1970" s="222">
        <v>0</v>
      </c>
      <c r="R1970" s="372">
        <v>45292</v>
      </c>
      <c r="S1970" s="372">
        <v>45657</v>
      </c>
      <c r="U1970" s="373"/>
    </row>
    <row r="1971" spans="1:21" ht="20.25" x14ac:dyDescent="0.3">
      <c r="A1971" s="230">
        <v>661</v>
      </c>
      <c r="B1971" s="233" t="s">
        <v>4219</v>
      </c>
      <c r="C1971" s="230">
        <v>34062</v>
      </c>
      <c r="D1971" s="230" t="s">
        <v>1897</v>
      </c>
      <c r="E1971" s="230">
        <v>2009</v>
      </c>
      <c r="F1971" s="230"/>
      <c r="G1971" s="371" t="s">
        <v>4190</v>
      </c>
      <c r="H1971" s="230">
        <v>9</v>
      </c>
      <c r="I1971" s="230">
        <v>2</v>
      </c>
      <c r="J1971" s="230"/>
      <c r="K1971" s="222">
        <v>4960.3</v>
      </c>
      <c r="L1971" s="222">
        <v>4960.3</v>
      </c>
      <c r="M1971" s="222">
        <v>155000</v>
      </c>
      <c r="N1971" s="222">
        <v>155000</v>
      </c>
      <c r="O1971" s="222">
        <v>0</v>
      </c>
      <c r="P1971" s="222">
        <v>0</v>
      </c>
      <c r="Q1971" s="222">
        <v>0</v>
      </c>
      <c r="R1971" s="372">
        <v>45292</v>
      </c>
      <c r="S1971" s="372">
        <v>45657</v>
      </c>
      <c r="U1971" s="373"/>
    </row>
    <row r="1972" spans="1:21" ht="20.25" x14ac:dyDescent="0.3">
      <c r="A1972" s="230">
        <v>662</v>
      </c>
      <c r="B1972" s="233" t="s">
        <v>4218</v>
      </c>
      <c r="C1972" s="230">
        <v>34064</v>
      </c>
      <c r="D1972" s="230" t="s">
        <v>1897</v>
      </c>
      <c r="E1972" s="230">
        <v>2009</v>
      </c>
      <c r="F1972" s="230"/>
      <c r="G1972" s="371" t="s">
        <v>4190</v>
      </c>
      <c r="H1972" s="230">
        <v>9</v>
      </c>
      <c r="I1972" s="230">
        <v>2</v>
      </c>
      <c r="J1972" s="230"/>
      <c r="K1972" s="222">
        <v>5394.2</v>
      </c>
      <c r="L1972" s="222">
        <v>5394.2</v>
      </c>
      <c r="M1972" s="222">
        <v>30000</v>
      </c>
      <c r="N1972" s="222">
        <v>30000</v>
      </c>
      <c r="O1972" s="222">
        <v>0</v>
      </c>
      <c r="P1972" s="222">
        <v>0</v>
      </c>
      <c r="Q1972" s="222">
        <v>0</v>
      </c>
      <c r="R1972" s="372">
        <v>45292</v>
      </c>
      <c r="S1972" s="372">
        <v>45657</v>
      </c>
      <c r="U1972" s="373"/>
    </row>
    <row r="1973" spans="1:21" ht="20.25" x14ac:dyDescent="0.3">
      <c r="A1973" s="230">
        <v>663</v>
      </c>
      <c r="B1973" s="233" t="s">
        <v>4217</v>
      </c>
      <c r="C1973" s="230">
        <v>34073</v>
      </c>
      <c r="D1973" s="230" t="s">
        <v>1897</v>
      </c>
      <c r="E1973" s="230">
        <v>2011</v>
      </c>
      <c r="F1973" s="230"/>
      <c r="G1973" s="371" t="s">
        <v>4190</v>
      </c>
      <c r="H1973" s="230">
        <v>9</v>
      </c>
      <c r="I1973" s="230">
        <v>2</v>
      </c>
      <c r="J1973" s="230"/>
      <c r="K1973" s="222">
        <v>7551.4</v>
      </c>
      <c r="L1973" s="222">
        <v>7551.4</v>
      </c>
      <c r="M1973" s="222">
        <v>1233623</v>
      </c>
      <c r="N1973" s="222">
        <v>1233623</v>
      </c>
      <c r="O1973" s="222">
        <v>0</v>
      </c>
      <c r="P1973" s="222">
        <v>0</v>
      </c>
      <c r="Q1973" s="222">
        <v>0</v>
      </c>
      <c r="R1973" s="372">
        <v>45292</v>
      </c>
      <c r="S1973" s="372">
        <v>45657</v>
      </c>
      <c r="U1973" s="373"/>
    </row>
    <row r="1974" spans="1:21" ht="20.25" x14ac:dyDescent="0.3">
      <c r="A1974" s="230">
        <v>664</v>
      </c>
      <c r="B1974" s="233" t="s">
        <v>4216</v>
      </c>
      <c r="C1974" s="230">
        <v>34075</v>
      </c>
      <c r="D1974" s="230" t="s">
        <v>1897</v>
      </c>
      <c r="E1974" s="230">
        <v>2011</v>
      </c>
      <c r="F1974" s="230"/>
      <c r="G1974" s="371" t="s">
        <v>4190</v>
      </c>
      <c r="H1974" s="230">
        <v>9</v>
      </c>
      <c r="I1974" s="230">
        <v>2</v>
      </c>
      <c r="J1974" s="230"/>
      <c r="K1974" s="222">
        <v>6147.7</v>
      </c>
      <c r="L1974" s="222">
        <v>6147.7</v>
      </c>
      <c r="M1974" s="222">
        <v>606653</v>
      </c>
      <c r="N1974" s="222">
        <v>606653</v>
      </c>
      <c r="O1974" s="222">
        <v>0</v>
      </c>
      <c r="P1974" s="222">
        <v>0</v>
      </c>
      <c r="Q1974" s="222">
        <v>0</v>
      </c>
      <c r="R1974" s="372">
        <v>45292</v>
      </c>
      <c r="S1974" s="372">
        <v>45657</v>
      </c>
      <c r="U1974" s="373"/>
    </row>
    <row r="1975" spans="1:21" ht="20.25" x14ac:dyDescent="0.3">
      <c r="A1975" s="230">
        <v>665</v>
      </c>
      <c r="B1975" s="233" t="s">
        <v>4215</v>
      </c>
      <c r="C1975" s="230">
        <v>55370</v>
      </c>
      <c r="D1975" s="230" t="s">
        <v>1897</v>
      </c>
      <c r="E1975" s="230">
        <v>2015</v>
      </c>
      <c r="F1975" s="230"/>
      <c r="G1975" s="371" t="s">
        <v>4190</v>
      </c>
      <c r="H1975" s="230">
        <v>10</v>
      </c>
      <c r="I1975" s="230">
        <v>4</v>
      </c>
      <c r="J1975" s="230"/>
      <c r="K1975" s="222">
        <v>14576.1</v>
      </c>
      <c r="L1975" s="222">
        <v>14576.1</v>
      </c>
      <c r="M1975" s="222">
        <v>2660810</v>
      </c>
      <c r="N1975" s="222">
        <v>2660810</v>
      </c>
      <c r="O1975" s="222">
        <v>0</v>
      </c>
      <c r="P1975" s="222">
        <v>0</v>
      </c>
      <c r="Q1975" s="222">
        <v>0</v>
      </c>
      <c r="R1975" s="372">
        <v>45292</v>
      </c>
      <c r="S1975" s="372">
        <v>45657</v>
      </c>
      <c r="U1975" s="373"/>
    </row>
    <row r="1976" spans="1:21" ht="20.25" x14ac:dyDescent="0.3">
      <c r="A1976" s="230">
        <v>666</v>
      </c>
      <c r="B1976" s="233" t="s">
        <v>4214</v>
      </c>
      <c r="C1976" s="230">
        <v>34116</v>
      </c>
      <c r="D1976" s="230" t="s">
        <v>1897</v>
      </c>
      <c r="E1976" s="230">
        <v>2009</v>
      </c>
      <c r="F1976" s="230"/>
      <c r="G1976" s="371" t="s">
        <v>4190</v>
      </c>
      <c r="H1976" s="230">
        <v>9</v>
      </c>
      <c r="I1976" s="230">
        <v>1</v>
      </c>
      <c r="J1976" s="230"/>
      <c r="K1976" s="222">
        <v>4204.2</v>
      </c>
      <c r="L1976" s="222">
        <v>4204.2</v>
      </c>
      <c r="M1976" s="222">
        <v>175375</v>
      </c>
      <c r="N1976" s="222">
        <v>175375</v>
      </c>
      <c r="O1976" s="222">
        <v>0</v>
      </c>
      <c r="P1976" s="222">
        <v>0</v>
      </c>
      <c r="Q1976" s="222">
        <v>0</v>
      </c>
      <c r="R1976" s="372">
        <v>45292</v>
      </c>
      <c r="S1976" s="372">
        <v>45657</v>
      </c>
      <c r="U1976" s="373"/>
    </row>
    <row r="1977" spans="1:21" ht="20.25" x14ac:dyDescent="0.3">
      <c r="A1977" s="230">
        <v>667</v>
      </c>
      <c r="B1977" s="233" t="s">
        <v>4213</v>
      </c>
      <c r="C1977" s="230">
        <v>54831</v>
      </c>
      <c r="D1977" s="230" t="s">
        <v>1897</v>
      </c>
      <c r="E1977" s="230">
        <v>2012</v>
      </c>
      <c r="F1977" s="230"/>
      <c r="G1977" s="371" t="s">
        <v>4209</v>
      </c>
      <c r="H1977" s="230">
        <v>9</v>
      </c>
      <c r="I1977" s="230">
        <v>1</v>
      </c>
      <c r="J1977" s="230"/>
      <c r="K1977" s="222">
        <v>3007.9</v>
      </c>
      <c r="L1977" s="222">
        <v>3007.9</v>
      </c>
      <c r="M1977" s="222">
        <v>395000</v>
      </c>
      <c r="N1977" s="222">
        <v>395000</v>
      </c>
      <c r="O1977" s="222">
        <v>0</v>
      </c>
      <c r="P1977" s="222">
        <v>0</v>
      </c>
      <c r="Q1977" s="222">
        <v>0</v>
      </c>
      <c r="R1977" s="372">
        <v>45292</v>
      </c>
      <c r="S1977" s="372">
        <v>45657</v>
      </c>
      <c r="U1977" s="373"/>
    </row>
    <row r="1978" spans="1:21" ht="20.25" x14ac:dyDescent="0.3">
      <c r="A1978" s="230">
        <v>668</v>
      </c>
      <c r="B1978" s="233" t="s">
        <v>4212</v>
      </c>
      <c r="C1978" s="230">
        <v>46405</v>
      </c>
      <c r="D1978" s="230" t="s">
        <v>1897</v>
      </c>
      <c r="E1978" s="230">
        <v>1958</v>
      </c>
      <c r="F1978" s="230"/>
      <c r="G1978" s="371" t="s">
        <v>4190</v>
      </c>
      <c r="H1978" s="230">
        <v>2</v>
      </c>
      <c r="I1978" s="230">
        <v>1</v>
      </c>
      <c r="J1978" s="230"/>
      <c r="K1978" s="222">
        <v>408.6</v>
      </c>
      <c r="L1978" s="222">
        <v>408.6</v>
      </c>
      <c r="M1978" s="222">
        <v>377461.8</v>
      </c>
      <c r="N1978" s="222">
        <v>377461.8</v>
      </c>
      <c r="O1978" s="222">
        <v>0</v>
      </c>
      <c r="P1978" s="222">
        <v>0</v>
      </c>
      <c r="Q1978" s="222">
        <v>0</v>
      </c>
      <c r="R1978" s="372">
        <v>45292</v>
      </c>
      <c r="S1978" s="372">
        <v>45657</v>
      </c>
      <c r="U1978" s="373"/>
    </row>
    <row r="1979" spans="1:21" ht="20.25" x14ac:dyDescent="0.3">
      <c r="A1979" s="230">
        <v>669</v>
      </c>
      <c r="B1979" s="233" t="s">
        <v>3219</v>
      </c>
      <c r="C1979" s="230">
        <v>32450</v>
      </c>
      <c r="D1979" s="230" t="s">
        <v>1897</v>
      </c>
      <c r="E1979" s="230">
        <v>1969</v>
      </c>
      <c r="F1979" s="230"/>
      <c r="G1979" s="371" t="s">
        <v>4190</v>
      </c>
      <c r="H1979" s="230">
        <v>4</v>
      </c>
      <c r="I1979" s="230">
        <v>8</v>
      </c>
      <c r="J1979" s="230"/>
      <c r="K1979" s="222">
        <v>7641</v>
      </c>
      <c r="L1979" s="222">
        <v>7641</v>
      </c>
      <c r="M1979" s="222">
        <v>178962.95</v>
      </c>
      <c r="N1979" s="222">
        <v>178962.95</v>
      </c>
      <c r="O1979" s="222">
        <v>0</v>
      </c>
      <c r="P1979" s="222">
        <v>0</v>
      </c>
      <c r="Q1979" s="222">
        <v>0</v>
      </c>
      <c r="R1979" s="372">
        <v>45292</v>
      </c>
      <c r="S1979" s="372">
        <v>45657</v>
      </c>
      <c r="U1979" s="373"/>
    </row>
    <row r="1980" spans="1:21" ht="21.4" customHeight="1" x14ac:dyDescent="0.3">
      <c r="A1980" s="230">
        <v>670</v>
      </c>
      <c r="B1980" s="233" t="s">
        <v>3220</v>
      </c>
      <c r="C1980" s="230">
        <v>34478</v>
      </c>
      <c r="D1980" s="230" t="s">
        <v>1897</v>
      </c>
      <c r="E1980" s="230">
        <v>2008</v>
      </c>
      <c r="F1980" s="230"/>
      <c r="G1980" s="371" t="s">
        <v>4190</v>
      </c>
      <c r="H1980" s="230">
        <v>11</v>
      </c>
      <c r="I1980" s="230">
        <v>2</v>
      </c>
      <c r="J1980" s="230"/>
      <c r="K1980" s="222">
        <v>8535.1</v>
      </c>
      <c r="L1980" s="222">
        <v>8535.1</v>
      </c>
      <c r="M1980" s="222">
        <v>24529.61</v>
      </c>
      <c r="N1980" s="222">
        <v>24529.61</v>
      </c>
      <c r="O1980" s="222">
        <v>0</v>
      </c>
      <c r="P1980" s="222">
        <v>0</v>
      </c>
      <c r="Q1980" s="222">
        <v>0</v>
      </c>
      <c r="R1980" s="372">
        <v>45292</v>
      </c>
      <c r="S1980" s="372">
        <v>45657</v>
      </c>
      <c r="U1980" s="373"/>
    </row>
    <row r="1981" spans="1:21" ht="21.4" customHeight="1" x14ac:dyDescent="0.3">
      <c r="A1981" s="230">
        <v>671</v>
      </c>
      <c r="B1981" s="233" t="s">
        <v>3221</v>
      </c>
      <c r="C1981" s="230">
        <v>34479</v>
      </c>
      <c r="D1981" s="230" t="s">
        <v>1897</v>
      </c>
      <c r="E1981" s="230">
        <v>2007</v>
      </c>
      <c r="F1981" s="230"/>
      <c r="G1981" s="371" t="s">
        <v>4190</v>
      </c>
      <c r="H1981" s="230">
        <v>11</v>
      </c>
      <c r="I1981" s="230">
        <v>1</v>
      </c>
      <c r="J1981" s="230"/>
      <c r="K1981" s="222">
        <v>3773.4</v>
      </c>
      <c r="L1981" s="222">
        <v>3773.4</v>
      </c>
      <c r="M1981" s="222">
        <v>64869.84</v>
      </c>
      <c r="N1981" s="222">
        <v>64869.84</v>
      </c>
      <c r="O1981" s="222">
        <v>0</v>
      </c>
      <c r="P1981" s="222">
        <v>0</v>
      </c>
      <c r="Q1981" s="222">
        <v>0</v>
      </c>
      <c r="R1981" s="372">
        <v>45292</v>
      </c>
      <c r="S1981" s="372">
        <v>45657</v>
      </c>
      <c r="U1981" s="373"/>
    </row>
    <row r="1982" spans="1:21" ht="21.4" customHeight="1" x14ac:dyDescent="0.3">
      <c r="A1982" s="230">
        <v>672</v>
      </c>
      <c r="B1982" s="233" t="s">
        <v>4211</v>
      </c>
      <c r="C1982" s="230">
        <v>34683</v>
      </c>
      <c r="D1982" s="230" t="s">
        <v>1897</v>
      </c>
      <c r="E1982" s="230">
        <v>1972</v>
      </c>
      <c r="F1982" s="230"/>
      <c r="G1982" s="371" t="s">
        <v>4190</v>
      </c>
      <c r="H1982" s="230">
        <v>5</v>
      </c>
      <c r="I1982" s="230">
        <v>3</v>
      </c>
      <c r="J1982" s="230"/>
      <c r="K1982" s="222">
        <v>4065.34</v>
      </c>
      <c r="L1982" s="222">
        <v>4065.34</v>
      </c>
      <c r="M1982" s="222">
        <v>586832</v>
      </c>
      <c r="N1982" s="222">
        <v>586832</v>
      </c>
      <c r="O1982" s="222">
        <v>0</v>
      </c>
      <c r="P1982" s="222">
        <v>0</v>
      </c>
      <c r="Q1982" s="222">
        <v>0</v>
      </c>
      <c r="R1982" s="372">
        <v>45292</v>
      </c>
      <c r="S1982" s="372">
        <v>45657</v>
      </c>
      <c r="U1982" s="373"/>
    </row>
    <row r="1983" spans="1:21" ht="21.4" customHeight="1" x14ac:dyDescent="0.3">
      <c r="A1983" s="230">
        <v>673</v>
      </c>
      <c r="B1983" s="233" t="s">
        <v>4210</v>
      </c>
      <c r="C1983" s="230">
        <v>34854</v>
      </c>
      <c r="D1983" s="230" t="s">
        <v>1897</v>
      </c>
      <c r="E1983" s="230">
        <v>2012</v>
      </c>
      <c r="F1983" s="230"/>
      <c r="G1983" s="371" t="s">
        <v>4190</v>
      </c>
      <c r="H1983" s="230">
        <v>8</v>
      </c>
      <c r="I1983" s="230">
        <v>1</v>
      </c>
      <c r="J1983" s="230"/>
      <c r="K1983" s="222">
        <v>3804.3</v>
      </c>
      <c r="L1983" s="222">
        <v>3804.3</v>
      </c>
      <c r="M1983" s="222">
        <v>835264.8</v>
      </c>
      <c r="N1983" s="222">
        <v>835264.8</v>
      </c>
      <c r="O1983" s="222">
        <v>0</v>
      </c>
      <c r="P1983" s="222">
        <v>0</v>
      </c>
      <c r="Q1983" s="222">
        <v>0</v>
      </c>
      <c r="R1983" s="372">
        <v>45292</v>
      </c>
      <c r="S1983" s="372">
        <v>45657</v>
      </c>
      <c r="U1983" s="373"/>
    </row>
    <row r="1984" spans="1:21" ht="21.4" customHeight="1" x14ac:dyDescent="0.3">
      <c r="A1984" s="230">
        <v>674</v>
      </c>
      <c r="B1984" s="233" t="s">
        <v>4227</v>
      </c>
      <c r="C1984" s="230">
        <v>35154</v>
      </c>
      <c r="D1984" s="230" t="s">
        <v>1897</v>
      </c>
      <c r="E1984" s="230">
        <v>2000</v>
      </c>
      <c r="F1984" s="230"/>
      <c r="G1984" s="371" t="s">
        <v>4190</v>
      </c>
      <c r="H1984" s="230">
        <v>5</v>
      </c>
      <c r="I1984" s="230">
        <v>1</v>
      </c>
      <c r="J1984" s="230"/>
      <c r="K1984" s="222">
        <v>2000</v>
      </c>
      <c r="L1984" s="222">
        <v>2000</v>
      </c>
      <c r="M1984" s="222">
        <v>120000</v>
      </c>
      <c r="N1984" s="222">
        <v>120000</v>
      </c>
      <c r="O1984" s="222">
        <v>0</v>
      </c>
      <c r="P1984" s="222">
        <v>0</v>
      </c>
      <c r="Q1984" s="222">
        <v>0</v>
      </c>
      <c r="R1984" s="372">
        <v>45292</v>
      </c>
      <c r="S1984" s="372">
        <v>45657</v>
      </c>
      <c r="U1984" s="373"/>
    </row>
    <row r="1985" spans="1:21" ht="21.4" customHeight="1" x14ac:dyDescent="0.3">
      <c r="A1985" s="230">
        <v>675</v>
      </c>
      <c r="B1985" s="233" t="s">
        <v>4228</v>
      </c>
      <c r="C1985" s="230">
        <v>35155</v>
      </c>
      <c r="D1985" s="230" t="s">
        <v>1897</v>
      </c>
      <c r="E1985" s="230">
        <v>1981</v>
      </c>
      <c r="F1985" s="230"/>
      <c r="G1985" s="371" t="s">
        <v>4190</v>
      </c>
      <c r="H1985" s="230">
        <v>5</v>
      </c>
      <c r="I1985" s="230">
        <v>4</v>
      </c>
      <c r="J1985" s="230"/>
      <c r="K1985" s="222">
        <v>6899.6</v>
      </c>
      <c r="L1985" s="222">
        <v>6899.6</v>
      </c>
      <c r="M1985" s="222">
        <v>115004</v>
      </c>
      <c r="N1985" s="222">
        <v>115004</v>
      </c>
      <c r="O1985" s="222">
        <v>0</v>
      </c>
      <c r="P1985" s="222">
        <v>0</v>
      </c>
      <c r="Q1985" s="222">
        <v>0</v>
      </c>
      <c r="R1985" s="372">
        <v>45292</v>
      </c>
      <c r="S1985" s="372">
        <v>45657</v>
      </c>
      <c r="U1985" s="373"/>
    </row>
    <row r="1986" spans="1:21" ht="20.25" x14ac:dyDescent="0.3">
      <c r="A1986" s="230">
        <v>676</v>
      </c>
      <c r="B1986" s="233" t="s">
        <v>3222</v>
      </c>
      <c r="C1986" s="230">
        <v>35184</v>
      </c>
      <c r="D1986" s="230" t="s">
        <v>1897</v>
      </c>
      <c r="E1986" s="230">
        <v>1972</v>
      </c>
      <c r="F1986" s="230"/>
      <c r="G1986" s="371" t="s">
        <v>2120</v>
      </c>
      <c r="H1986" s="230">
        <v>5</v>
      </c>
      <c r="I1986" s="230">
        <v>4</v>
      </c>
      <c r="J1986" s="230"/>
      <c r="K1986" s="222">
        <v>4369.3999999999996</v>
      </c>
      <c r="L1986" s="222">
        <v>4369.3999999999996</v>
      </c>
      <c r="M1986" s="222">
        <v>189955</v>
      </c>
      <c r="N1986" s="222">
        <v>189955</v>
      </c>
      <c r="O1986" s="222">
        <v>0</v>
      </c>
      <c r="P1986" s="222">
        <v>0</v>
      </c>
      <c r="Q1986" s="222">
        <v>0</v>
      </c>
      <c r="R1986" s="372">
        <v>45292</v>
      </c>
      <c r="S1986" s="372">
        <v>45657</v>
      </c>
      <c r="U1986" s="373"/>
    </row>
    <row r="1987" spans="1:21" ht="20.25" x14ac:dyDescent="0.3">
      <c r="A1987" s="230">
        <v>677</v>
      </c>
      <c r="B1987" s="233" t="s">
        <v>3223</v>
      </c>
      <c r="C1987" s="230">
        <v>35373</v>
      </c>
      <c r="D1987" s="230" t="s">
        <v>1897</v>
      </c>
      <c r="E1987" s="230">
        <v>2011</v>
      </c>
      <c r="F1987" s="230"/>
      <c r="G1987" s="371" t="s">
        <v>2120</v>
      </c>
      <c r="H1987" s="230">
        <v>12</v>
      </c>
      <c r="I1987" s="230">
        <v>1</v>
      </c>
      <c r="J1987" s="230"/>
      <c r="K1987" s="222">
        <v>7128.2</v>
      </c>
      <c r="L1987" s="222">
        <v>7128.2</v>
      </c>
      <c r="M1987" s="222">
        <v>383633.67</v>
      </c>
      <c r="N1987" s="222">
        <v>383633.67</v>
      </c>
      <c r="O1987" s="222">
        <v>0</v>
      </c>
      <c r="P1987" s="222">
        <v>0</v>
      </c>
      <c r="Q1987" s="222">
        <v>0</v>
      </c>
      <c r="R1987" s="372">
        <v>45292</v>
      </c>
      <c r="S1987" s="372">
        <v>45657</v>
      </c>
      <c r="U1987" s="373"/>
    </row>
    <row r="1988" spans="1:21" ht="20.25" x14ac:dyDescent="0.3">
      <c r="A1988" s="230">
        <v>678</v>
      </c>
      <c r="B1988" s="233" t="s">
        <v>3224</v>
      </c>
      <c r="C1988" s="230">
        <v>35395</v>
      </c>
      <c r="D1988" s="230" t="s">
        <v>1897</v>
      </c>
      <c r="E1988" s="230">
        <v>2011</v>
      </c>
      <c r="F1988" s="230"/>
      <c r="G1988" s="371" t="s">
        <v>4191</v>
      </c>
      <c r="H1988" s="230">
        <v>12</v>
      </c>
      <c r="I1988" s="230">
        <v>1</v>
      </c>
      <c r="J1988" s="230"/>
      <c r="K1988" s="222">
        <v>5086.4399999999996</v>
      </c>
      <c r="L1988" s="222">
        <v>5086.4399999999996</v>
      </c>
      <c r="M1988" s="222">
        <v>37100</v>
      </c>
      <c r="N1988" s="222">
        <v>37100</v>
      </c>
      <c r="O1988" s="222">
        <v>0</v>
      </c>
      <c r="P1988" s="222">
        <v>0</v>
      </c>
      <c r="Q1988" s="222">
        <v>0</v>
      </c>
      <c r="R1988" s="372">
        <v>45292</v>
      </c>
      <c r="S1988" s="372">
        <v>45657</v>
      </c>
      <c r="U1988" s="373"/>
    </row>
    <row r="1989" spans="1:21" ht="20.25" x14ac:dyDescent="0.3">
      <c r="A1989" s="230">
        <v>679</v>
      </c>
      <c r="B1989" s="233" t="s">
        <v>3225</v>
      </c>
      <c r="C1989" s="230">
        <v>35396</v>
      </c>
      <c r="D1989" s="230" t="s">
        <v>1897</v>
      </c>
      <c r="E1989" s="230">
        <v>2011</v>
      </c>
      <c r="F1989" s="230"/>
      <c r="G1989" s="371" t="s">
        <v>4191</v>
      </c>
      <c r="H1989" s="230">
        <v>12</v>
      </c>
      <c r="I1989" s="230">
        <v>1</v>
      </c>
      <c r="J1989" s="230"/>
      <c r="K1989" s="222">
        <v>5250</v>
      </c>
      <c r="L1989" s="222">
        <v>5250</v>
      </c>
      <c r="M1989" s="222">
        <v>52100</v>
      </c>
      <c r="N1989" s="222">
        <v>52100</v>
      </c>
      <c r="O1989" s="222">
        <v>0</v>
      </c>
      <c r="P1989" s="222">
        <v>0</v>
      </c>
      <c r="Q1989" s="222">
        <v>0</v>
      </c>
      <c r="R1989" s="372">
        <v>45292</v>
      </c>
      <c r="S1989" s="372">
        <v>45657</v>
      </c>
      <c r="U1989" s="373"/>
    </row>
    <row r="1990" spans="1:21" ht="20.25" x14ac:dyDescent="0.3">
      <c r="A1990" s="230">
        <v>680</v>
      </c>
      <c r="B1990" s="233" t="s">
        <v>3226</v>
      </c>
      <c r="C1990" s="230">
        <v>35397</v>
      </c>
      <c r="D1990" s="230" t="s">
        <v>1897</v>
      </c>
      <c r="E1990" s="230">
        <v>2011</v>
      </c>
      <c r="F1990" s="230"/>
      <c r="G1990" s="371" t="s">
        <v>4191</v>
      </c>
      <c r="H1990" s="230">
        <v>12</v>
      </c>
      <c r="I1990" s="230">
        <v>1</v>
      </c>
      <c r="J1990" s="230"/>
      <c r="K1990" s="222">
        <v>5077.1000000000004</v>
      </c>
      <c r="L1990" s="222">
        <v>5077.1000000000004</v>
      </c>
      <c r="M1990" s="222">
        <v>37100</v>
      </c>
      <c r="N1990" s="222">
        <v>37100</v>
      </c>
      <c r="O1990" s="222">
        <v>0</v>
      </c>
      <c r="P1990" s="222">
        <v>0</v>
      </c>
      <c r="Q1990" s="222">
        <v>0</v>
      </c>
      <c r="R1990" s="372">
        <v>45292</v>
      </c>
      <c r="S1990" s="372">
        <v>45657</v>
      </c>
      <c r="U1990" s="373"/>
    </row>
    <row r="1991" spans="1:21" ht="20.25" x14ac:dyDescent="0.3">
      <c r="A1991" s="230">
        <v>681</v>
      </c>
      <c r="B1991" s="233" t="s">
        <v>4229</v>
      </c>
      <c r="C1991" s="230">
        <v>46870</v>
      </c>
      <c r="D1991" s="230" t="s">
        <v>1897</v>
      </c>
      <c r="E1991" s="230">
        <v>2011</v>
      </c>
      <c r="F1991" s="230"/>
      <c r="G1991" s="371" t="s">
        <v>4190</v>
      </c>
      <c r="H1991" s="230">
        <v>21</v>
      </c>
      <c r="I1991" s="230">
        <v>1</v>
      </c>
      <c r="J1991" s="230"/>
      <c r="K1991" s="222">
        <v>11845.6</v>
      </c>
      <c r="L1991" s="222">
        <v>11845.6</v>
      </c>
      <c r="M1991" s="222">
        <v>498269.69999999995</v>
      </c>
      <c r="N1991" s="222">
        <v>498269.69999999995</v>
      </c>
      <c r="O1991" s="222">
        <v>0</v>
      </c>
      <c r="P1991" s="222">
        <v>0</v>
      </c>
      <c r="Q1991" s="222">
        <v>0</v>
      </c>
      <c r="R1991" s="372">
        <v>45292</v>
      </c>
      <c r="S1991" s="372">
        <v>45657</v>
      </c>
      <c r="U1991" s="373"/>
    </row>
    <row r="1992" spans="1:21" ht="20.25" x14ac:dyDescent="0.3">
      <c r="A1992" s="230">
        <v>682</v>
      </c>
      <c r="B1992" s="233" t="s">
        <v>4230</v>
      </c>
      <c r="C1992" s="230">
        <v>46873</v>
      </c>
      <c r="D1992" s="230" t="s">
        <v>1897</v>
      </c>
      <c r="E1992" s="230">
        <v>2011</v>
      </c>
      <c r="F1992" s="230"/>
      <c r="G1992" s="371" t="s">
        <v>4190</v>
      </c>
      <c r="H1992" s="230">
        <v>13</v>
      </c>
      <c r="I1992" s="230">
        <v>2</v>
      </c>
      <c r="J1992" s="230"/>
      <c r="K1992" s="222">
        <v>5140.08</v>
      </c>
      <c r="L1992" s="222">
        <v>5140.08</v>
      </c>
      <c r="M1992" s="222">
        <v>149700</v>
      </c>
      <c r="N1992" s="222">
        <v>149700</v>
      </c>
      <c r="O1992" s="222">
        <v>0</v>
      </c>
      <c r="P1992" s="222">
        <v>0</v>
      </c>
      <c r="Q1992" s="222">
        <v>0</v>
      </c>
      <c r="R1992" s="372">
        <v>45292</v>
      </c>
      <c r="S1992" s="372">
        <v>45657</v>
      </c>
      <c r="U1992" s="373"/>
    </row>
    <row r="1993" spans="1:21" ht="20.25" x14ac:dyDescent="0.3">
      <c r="A1993" s="230">
        <v>683</v>
      </c>
      <c r="B1993" s="233" t="s">
        <v>4231</v>
      </c>
      <c r="C1993" s="230">
        <v>33267</v>
      </c>
      <c r="D1993" s="230" t="s">
        <v>1897</v>
      </c>
      <c r="E1993" s="230">
        <v>1976</v>
      </c>
      <c r="F1993" s="230"/>
      <c r="G1993" s="371" t="s">
        <v>2120</v>
      </c>
      <c r="H1993" s="230">
        <v>5</v>
      </c>
      <c r="I1993" s="230">
        <v>4</v>
      </c>
      <c r="J1993" s="230"/>
      <c r="K1993" s="222">
        <v>3022.9</v>
      </c>
      <c r="L1993" s="222">
        <v>3022.9</v>
      </c>
      <c r="M1993" s="222">
        <v>158760</v>
      </c>
      <c r="N1993" s="222">
        <v>158760</v>
      </c>
      <c r="O1993" s="222">
        <v>0</v>
      </c>
      <c r="P1993" s="222">
        <v>0</v>
      </c>
      <c r="Q1993" s="222">
        <v>0</v>
      </c>
      <c r="R1993" s="372">
        <v>45292</v>
      </c>
      <c r="S1993" s="372">
        <v>45657</v>
      </c>
      <c r="U1993" s="373"/>
    </row>
    <row r="1994" spans="1:21" ht="20.25" x14ac:dyDescent="0.3">
      <c r="A1994" s="230">
        <v>684</v>
      </c>
      <c r="B1994" s="233" t="s">
        <v>4232</v>
      </c>
      <c r="C1994" s="230">
        <v>33272</v>
      </c>
      <c r="D1994" s="230" t="s">
        <v>1897</v>
      </c>
      <c r="E1994" s="230">
        <v>1984</v>
      </c>
      <c r="F1994" s="230"/>
      <c r="G1994" s="371" t="s">
        <v>2120</v>
      </c>
      <c r="H1994" s="230">
        <v>9</v>
      </c>
      <c r="I1994" s="230">
        <v>6</v>
      </c>
      <c r="J1994" s="230"/>
      <c r="K1994" s="222">
        <v>16183.8</v>
      </c>
      <c r="L1994" s="222">
        <v>16183.8</v>
      </c>
      <c r="M1994" s="222">
        <v>617100</v>
      </c>
      <c r="N1994" s="222">
        <v>617100</v>
      </c>
      <c r="O1994" s="222">
        <v>0</v>
      </c>
      <c r="P1994" s="222">
        <v>0</v>
      </c>
      <c r="Q1994" s="222">
        <v>0</v>
      </c>
      <c r="R1994" s="372">
        <v>45292</v>
      </c>
      <c r="S1994" s="372">
        <v>45657</v>
      </c>
      <c r="U1994" s="373"/>
    </row>
    <row r="1995" spans="1:21" ht="20.25" x14ac:dyDescent="0.3">
      <c r="A1995" s="230">
        <v>685</v>
      </c>
      <c r="B1995" s="233" t="s">
        <v>4233</v>
      </c>
      <c r="C1995" s="230">
        <v>54915</v>
      </c>
      <c r="D1995" s="230" t="s">
        <v>1897</v>
      </c>
      <c r="E1995" s="230">
        <v>2011</v>
      </c>
      <c r="F1995" s="230"/>
      <c r="G1995" s="371" t="s">
        <v>4209</v>
      </c>
      <c r="H1995" s="230">
        <v>13</v>
      </c>
      <c r="I1995" s="230">
        <v>1</v>
      </c>
      <c r="J1995" s="230"/>
      <c r="K1995" s="222">
        <v>7732.2</v>
      </c>
      <c r="L1995" s="222">
        <v>7732.2</v>
      </c>
      <c r="M1995" s="222">
        <v>1406597.19</v>
      </c>
      <c r="N1995" s="222">
        <v>1406597.19</v>
      </c>
      <c r="O1995" s="222">
        <v>0</v>
      </c>
      <c r="P1995" s="222">
        <v>0</v>
      </c>
      <c r="Q1995" s="222">
        <v>0</v>
      </c>
      <c r="R1995" s="372">
        <v>45292</v>
      </c>
      <c r="S1995" s="372">
        <v>45657</v>
      </c>
      <c r="U1995" s="373"/>
    </row>
    <row r="1996" spans="1:21" ht="20.25" x14ac:dyDescent="0.3">
      <c r="A1996" s="230">
        <v>686</v>
      </c>
      <c r="B1996" s="233" t="s">
        <v>3227</v>
      </c>
      <c r="C1996" s="230">
        <v>32677</v>
      </c>
      <c r="D1996" s="230" t="s">
        <v>1897</v>
      </c>
      <c r="E1996" s="230">
        <v>1981</v>
      </c>
      <c r="F1996" s="230"/>
      <c r="G1996" s="371" t="s">
        <v>2120</v>
      </c>
      <c r="H1996" s="230">
        <v>5</v>
      </c>
      <c r="I1996" s="230">
        <v>4</v>
      </c>
      <c r="J1996" s="230"/>
      <c r="K1996" s="222">
        <v>4287.6000000000004</v>
      </c>
      <c r="L1996" s="222">
        <v>4287.6000000000004</v>
      </c>
      <c r="M1996" s="222">
        <v>200000</v>
      </c>
      <c r="N1996" s="222">
        <v>200000</v>
      </c>
      <c r="O1996" s="222">
        <v>0</v>
      </c>
      <c r="P1996" s="222">
        <v>0</v>
      </c>
      <c r="Q1996" s="222">
        <v>0</v>
      </c>
      <c r="R1996" s="372">
        <v>45292</v>
      </c>
      <c r="S1996" s="372">
        <v>45657</v>
      </c>
      <c r="U1996" s="373"/>
    </row>
    <row r="1997" spans="1:21" ht="20.25" x14ac:dyDescent="0.3">
      <c r="A1997" s="230">
        <v>687</v>
      </c>
      <c r="B1997" s="233" t="s">
        <v>4234</v>
      </c>
      <c r="C1997" s="230">
        <v>54952</v>
      </c>
      <c r="D1997" s="230" t="s">
        <v>1897</v>
      </c>
      <c r="E1997" s="230">
        <v>2012</v>
      </c>
      <c r="F1997" s="230"/>
      <c r="G1997" s="371" t="s">
        <v>4209</v>
      </c>
      <c r="H1997" s="230">
        <v>17</v>
      </c>
      <c r="I1997" s="230">
        <v>1</v>
      </c>
      <c r="J1997" s="230"/>
      <c r="K1997" s="222">
        <v>6177.6</v>
      </c>
      <c r="L1997" s="222">
        <v>6177.3</v>
      </c>
      <c r="M1997" s="222">
        <v>601000</v>
      </c>
      <c r="N1997" s="222">
        <v>601000</v>
      </c>
      <c r="O1997" s="222">
        <v>0</v>
      </c>
      <c r="P1997" s="222">
        <v>0</v>
      </c>
      <c r="Q1997" s="222">
        <v>0</v>
      </c>
      <c r="R1997" s="372">
        <v>45292</v>
      </c>
      <c r="S1997" s="372">
        <v>45657</v>
      </c>
      <c r="U1997" s="373"/>
    </row>
    <row r="1998" spans="1:21" ht="20.25" x14ac:dyDescent="0.3">
      <c r="A1998" s="230">
        <v>688</v>
      </c>
      <c r="B1998" s="233" t="s">
        <v>3228</v>
      </c>
      <c r="C1998" s="230">
        <v>36624</v>
      </c>
      <c r="D1998" s="230" t="s">
        <v>1897</v>
      </c>
      <c r="E1998" s="230">
        <v>1967</v>
      </c>
      <c r="F1998" s="230"/>
      <c r="G1998" s="371" t="s">
        <v>4190</v>
      </c>
      <c r="H1998" s="230">
        <v>4</v>
      </c>
      <c r="I1998" s="230">
        <v>5</v>
      </c>
      <c r="J1998" s="230"/>
      <c r="K1998" s="222">
        <v>4142.3</v>
      </c>
      <c r="L1998" s="222">
        <v>4142.3</v>
      </c>
      <c r="M1998" s="222">
        <v>299986</v>
      </c>
      <c r="N1998" s="222">
        <v>299986</v>
      </c>
      <c r="O1998" s="222">
        <v>0</v>
      </c>
      <c r="P1998" s="222">
        <v>0</v>
      </c>
      <c r="Q1998" s="222">
        <v>0</v>
      </c>
      <c r="R1998" s="372">
        <v>45292</v>
      </c>
      <c r="S1998" s="372">
        <v>45657</v>
      </c>
      <c r="U1998" s="373"/>
    </row>
    <row r="1999" spans="1:21" ht="20.25" x14ac:dyDescent="0.3">
      <c r="A1999" s="230">
        <v>689</v>
      </c>
      <c r="B1999" s="233" t="s">
        <v>4235</v>
      </c>
      <c r="C1999" s="230">
        <v>36680</v>
      </c>
      <c r="D1999" s="230" t="s">
        <v>1897</v>
      </c>
      <c r="E1999" s="230">
        <v>1998</v>
      </c>
      <c r="F1999" s="230"/>
      <c r="G1999" s="371" t="s">
        <v>2120</v>
      </c>
      <c r="H1999" s="230">
        <v>10</v>
      </c>
      <c r="I1999" s="230">
        <v>2</v>
      </c>
      <c r="J1999" s="230"/>
      <c r="K1999" s="222">
        <v>5959.7</v>
      </c>
      <c r="L1999" s="222">
        <v>5959.7</v>
      </c>
      <c r="M1999" s="222">
        <v>824400</v>
      </c>
      <c r="N1999" s="222">
        <v>824400</v>
      </c>
      <c r="O1999" s="222">
        <v>0</v>
      </c>
      <c r="P1999" s="222">
        <v>0</v>
      </c>
      <c r="Q1999" s="222">
        <v>0</v>
      </c>
      <c r="R1999" s="372">
        <v>45292</v>
      </c>
      <c r="S1999" s="372">
        <v>45657</v>
      </c>
      <c r="U1999" s="373"/>
    </row>
    <row r="2000" spans="1:21" ht="20.25" x14ac:dyDescent="0.3">
      <c r="A2000" s="230">
        <v>690</v>
      </c>
      <c r="B2000" s="233" t="s">
        <v>4236</v>
      </c>
      <c r="C2000" s="230">
        <v>36685</v>
      </c>
      <c r="D2000" s="230" t="s">
        <v>1897</v>
      </c>
      <c r="E2000" s="230">
        <v>2004</v>
      </c>
      <c r="F2000" s="230"/>
      <c r="G2000" s="371" t="s">
        <v>2120</v>
      </c>
      <c r="H2000" s="230">
        <v>10</v>
      </c>
      <c r="I2000" s="230">
        <v>2</v>
      </c>
      <c r="J2000" s="230"/>
      <c r="K2000" s="222">
        <v>6196.3</v>
      </c>
      <c r="L2000" s="222">
        <v>6196.3</v>
      </c>
      <c r="M2000" s="222">
        <v>497400</v>
      </c>
      <c r="N2000" s="222">
        <v>497400</v>
      </c>
      <c r="O2000" s="222">
        <v>0</v>
      </c>
      <c r="P2000" s="222">
        <v>0</v>
      </c>
      <c r="Q2000" s="222">
        <v>0</v>
      </c>
      <c r="R2000" s="372">
        <v>45292</v>
      </c>
      <c r="S2000" s="372">
        <v>45657</v>
      </c>
      <c r="U2000" s="373"/>
    </row>
    <row r="2001" spans="1:21" ht="20.25" x14ac:dyDescent="0.25">
      <c r="A2001" s="230">
        <v>691</v>
      </c>
      <c r="B2001" s="233" t="s">
        <v>4237</v>
      </c>
      <c r="C2001" s="230">
        <v>36777</v>
      </c>
      <c r="D2001" s="213" t="s">
        <v>1897</v>
      </c>
      <c r="E2001" s="230">
        <v>1988</v>
      </c>
      <c r="F2001" s="213"/>
      <c r="G2001" s="214" t="s">
        <v>4190</v>
      </c>
      <c r="H2001" s="230">
        <v>5</v>
      </c>
      <c r="I2001" s="230">
        <v>5</v>
      </c>
      <c r="J2001" s="215"/>
      <c r="K2001" s="215">
        <v>8215.66</v>
      </c>
      <c r="L2001" s="215">
        <v>8215.66</v>
      </c>
      <c r="M2001" s="222">
        <v>269256</v>
      </c>
      <c r="N2001" s="222">
        <v>269256</v>
      </c>
      <c r="O2001" s="222">
        <v>0</v>
      </c>
      <c r="P2001" s="222">
        <v>0</v>
      </c>
      <c r="Q2001" s="222">
        <v>0</v>
      </c>
      <c r="R2001" s="372">
        <v>45292</v>
      </c>
      <c r="S2001" s="372">
        <v>45657</v>
      </c>
      <c r="U2001" s="373"/>
    </row>
    <row r="2002" spans="1:21" ht="20.25" x14ac:dyDescent="0.3">
      <c r="A2002" s="230">
        <v>692</v>
      </c>
      <c r="B2002" s="233" t="s">
        <v>4238</v>
      </c>
      <c r="C2002" s="230">
        <v>36857</v>
      </c>
      <c r="D2002" s="230" t="s">
        <v>1897</v>
      </c>
      <c r="E2002" s="230">
        <v>1997</v>
      </c>
      <c r="F2002" s="230"/>
      <c r="G2002" s="371" t="s">
        <v>2120</v>
      </c>
      <c r="H2002" s="230">
        <v>9</v>
      </c>
      <c r="I2002" s="230">
        <v>2</v>
      </c>
      <c r="J2002" s="230"/>
      <c r="K2002" s="222">
        <v>5453.6</v>
      </c>
      <c r="L2002" s="222">
        <v>5453.6</v>
      </c>
      <c r="M2002" s="222">
        <v>70560</v>
      </c>
      <c r="N2002" s="222">
        <v>70560</v>
      </c>
      <c r="O2002" s="222">
        <v>0</v>
      </c>
      <c r="P2002" s="222">
        <v>0</v>
      </c>
      <c r="Q2002" s="222">
        <v>0</v>
      </c>
      <c r="R2002" s="372">
        <v>45292</v>
      </c>
      <c r="S2002" s="372">
        <v>45657</v>
      </c>
      <c r="U2002" s="373"/>
    </row>
    <row r="2003" spans="1:21" ht="20.25" x14ac:dyDescent="0.3">
      <c r="A2003" s="230">
        <v>693</v>
      </c>
      <c r="B2003" s="233" t="s">
        <v>4239</v>
      </c>
      <c r="C2003" s="230">
        <v>37169</v>
      </c>
      <c r="D2003" s="230" t="s">
        <v>1897</v>
      </c>
      <c r="E2003" s="230">
        <v>1996</v>
      </c>
      <c r="F2003" s="230"/>
      <c r="G2003" s="371" t="s">
        <v>2120</v>
      </c>
      <c r="H2003" s="230">
        <v>5</v>
      </c>
      <c r="I2003" s="230">
        <v>3</v>
      </c>
      <c r="J2003" s="230"/>
      <c r="K2003" s="222">
        <v>3085.1</v>
      </c>
      <c r="L2003" s="222">
        <v>3085.1</v>
      </c>
      <c r="M2003" s="222">
        <v>44160</v>
      </c>
      <c r="N2003" s="222">
        <v>44160</v>
      </c>
      <c r="O2003" s="222">
        <v>0</v>
      </c>
      <c r="P2003" s="222">
        <v>0</v>
      </c>
      <c r="Q2003" s="222">
        <v>0</v>
      </c>
      <c r="R2003" s="372">
        <v>45292</v>
      </c>
      <c r="S2003" s="372">
        <v>45657</v>
      </c>
      <c r="U2003" s="373"/>
    </row>
    <row r="2004" spans="1:21" ht="20.25" x14ac:dyDescent="0.3">
      <c r="A2004" s="230">
        <v>694</v>
      </c>
      <c r="B2004" s="233" t="s">
        <v>4240</v>
      </c>
      <c r="C2004" s="230">
        <v>37256</v>
      </c>
      <c r="D2004" s="230" t="s">
        <v>1897</v>
      </c>
      <c r="E2004" s="230">
        <v>2004</v>
      </c>
      <c r="F2004" s="230"/>
      <c r="G2004" s="371" t="s">
        <v>4190</v>
      </c>
      <c r="H2004" s="230">
        <v>5</v>
      </c>
      <c r="I2004" s="230">
        <v>1</v>
      </c>
      <c r="J2004" s="230"/>
      <c r="K2004" s="222">
        <v>1875.1</v>
      </c>
      <c r="L2004" s="222">
        <v>1875.1</v>
      </c>
      <c r="M2004" s="222">
        <v>150000</v>
      </c>
      <c r="N2004" s="222">
        <v>150000</v>
      </c>
      <c r="O2004" s="222">
        <v>0</v>
      </c>
      <c r="P2004" s="222">
        <v>0</v>
      </c>
      <c r="Q2004" s="222">
        <v>0</v>
      </c>
      <c r="R2004" s="372">
        <v>45292</v>
      </c>
      <c r="S2004" s="372">
        <v>45657</v>
      </c>
      <c r="U2004" s="373"/>
    </row>
    <row r="2005" spans="1:21" ht="20.25" x14ac:dyDescent="0.3">
      <c r="A2005" s="230">
        <v>695</v>
      </c>
      <c r="B2005" s="233" t="s">
        <v>4241</v>
      </c>
      <c r="C2005" s="230">
        <v>37259</v>
      </c>
      <c r="D2005" s="230" t="s">
        <v>1897</v>
      </c>
      <c r="E2005" s="230">
        <v>1989</v>
      </c>
      <c r="F2005" s="230"/>
      <c r="G2005" s="371" t="s">
        <v>4190</v>
      </c>
      <c r="H2005" s="230">
        <v>5</v>
      </c>
      <c r="I2005" s="230">
        <v>10</v>
      </c>
      <c r="J2005" s="230"/>
      <c r="K2005" s="222">
        <v>13028.1</v>
      </c>
      <c r="L2005" s="222">
        <v>13028.1</v>
      </c>
      <c r="M2005" s="222">
        <v>1517576</v>
      </c>
      <c r="N2005" s="222">
        <v>1517576</v>
      </c>
      <c r="O2005" s="222">
        <v>0</v>
      </c>
      <c r="P2005" s="222">
        <v>0</v>
      </c>
      <c r="Q2005" s="222">
        <v>0</v>
      </c>
      <c r="R2005" s="372">
        <v>45292</v>
      </c>
      <c r="S2005" s="372">
        <v>45657</v>
      </c>
      <c r="U2005" s="373"/>
    </row>
    <row r="2006" spans="1:21" ht="20.25" x14ac:dyDescent="0.25">
      <c r="A2006" s="231" t="s">
        <v>22</v>
      </c>
      <c r="B2006" s="231"/>
      <c r="C2006" s="263" t="s">
        <v>172</v>
      </c>
      <c r="D2006" s="263" t="s">
        <v>172</v>
      </c>
      <c r="E2006" s="263" t="s">
        <v>172</v>
      </c>
      <c r="F2006" s="263" t="s">
        <v>172</v>
      </c>
      <c r="G2006" s="263" t="s">
        <v>172</v>
      </c>
      <c r="H2006" s="263" t="s">
        <v>172</v>
      </c>
      <c r="I2006" s="263" t="s">
        <v>172</v>
      </c>
      <c r="J2006" s="376">
        <v>21</v>
      </c>
      <c r="K2006" s="220">
        <v>1783865.3400000015</v>
      </c>
      <c r="L2006" s="220">
        <v>1327933.3900000008</v>
      </c>
      <c r="M2006" s="220">
        <v>996178912.08999932</v>
      </c>
      <c r="N2006" s="220">
        <v>911433964.71999931</v>
      </c>
      <c r="O2006" s="220">
        <v>84744947.36999999</v>
      </c>
      <c r="P2006" s="220">
        <v>0</v>
      </c>
      <c r="Q2006" s="220">
        <v>0</v>
      </c>
      <c r="R2006" s="263" t="s">
        <v>172</v>
      </c>
      <c r="S2006" s="263" t="s">
        <v>172</v>
      </c>
      <c r="U2006" s="373"/>
    </row>
    <row r="2007" spans="1:21" ht="20.25" x14ac:dyDescent="0.3">
      <c r="A2007" s="404" t="s">
        <v>1911</v>
      </c>
      <c r="B2007" s="404"/>
      <c r="C2007" s="404"/>
      <c r="D2007" s="404"/>
      <c r="E2007" s="404"/>
      <c r="F2007" s="404"/>
      <c r="G2007" s="404"/>
      <c r="H2007" s="404"/>
      <c r="I2007" s="404"/>
      <c r="J2007" s="404"/>
      <c r="K2007" s="404"/>
      <c r="L2007" s="404"/>
      <c r="M2007" s="404"/>
      <c r="N2007" s="404"/>
      <c r="O2007" s="404"/>
      <c r="P2007" s="404"/>
      <c r="Q2007" s="404"/>
      <c r="R2007" s="404"/>
      <c r="S2007" s="404"/>
      <c r="U2007" s="373"/>
    </row>
    <row r="2008" spans="1:21" ht="20.25" x14ac:dyDescent="0.3">
      <c r="A2008" s="230">
        <v>696</v>
      </c>
      <c r="B2008" s="229" t="s">
        <v>1650</v>
      </c>
      <c r="C2008" s="230">
        <v>37356</v>
      </c>
      <c r="D2008" s="230" t="s">
        <v>1897</v>
      </c>
      <c r="E2008" s="230">
        <v>1981</v>
      </c>
      <c r="F2008" s="230" t="s">
        <v>2122</v>
      </c>
      <c r="G2008" s="371" t="s">
        <v>2088</v>
      </c>
      <c r="H2008" s="230">
        <v>5</v>
      </c>
      <c r="I2008" s="230">
        <v>6</v>
      </c>
      <c r="J2008" s="230" t="s">
        <v>2122</v>
      </c>
      <c r="K2008" s="222">
        <v>4367.8</v>
      </c>
      <c r="L2008" s="222" t="s">
        <v>2122</v>
      </c>
      <c r="M2008" s="222">
        <v>2277869.4500000002</v>
      </c>
      <c r="N2008" s="222">
        <v>2277869.4500000002</v>
      </c>
      <c r="O2008" s="222">
        <v>0</v>
      </c>
      <c r="P2008" s="222">
        <v>0</v>
      </c>
      <c r="Q2008" s="222">
        <v>0</v>
      </c>
      <c r="R2008" s="372">
        <v>45292</v>
      </c>
      <c r="S2008" s="372">
        <v>45657</v>
      </c>
      <c r="U2008" s="373"/>
    </row>
    <row r="2009" spans="1:21" ht="20.25" x14ac:dyDescent="0.3">
      <c r="A2009" s="230">
        <v>697</v>
      </c>
      <c r="B2009" s="229" t="s">
        <v>1651</v>
      </c>
      <c r="C2009" s="230">
        <v>37393</v>
      </c>
      <c r="D2009" s="230" t="s">
        <v>1897</v>
      </c>
      <c r="E2009" s="230">
        <v>1978</v>
      </c>
      <c r="F2009" s="230" t="s">
        <v>2122</v>
      </c>
      <c r="G2009" s="371" t="s">
        <v>2088</v>
      </c>
      <c r="H2009" s="230">
        <v>5</v>
      </c>
      <c r="I2009" s="230">
        <v>12</v>
      </c>
      <c r="J2009" s="230" t="s">
        <v>2122</v>
      </c>
      <c r="K2009" s="222">
        <v>9422.2999999999993</v>
      </c>
      <c r="L2009" s="222" t="s">
        <v>2122</v>
      </c>
      <c r="M2009" s="222">
        <v>1018905.18</v>
      </c>
      <c r="N2009" s="222">
        <v>1018905.18</v>
      </c>
      <c r="O2009" s="222">
        <v>0</v>
      </c>
      <c r="P2009" s="222">
        <v>0</v>
      </c>
      <c r="Q2009" s="222">
        <v>0</v>
      </c>
      <c r="R2009" s="372">
        <v>45292</v>
      </c>
      <c r="S2009" s="372">
        <v>45657</v>
      </c>
      <c r="U2009" s="373"/>
    </row>
    <row r="2010" spans="1:21" ht="20.25" x14ac:dyDescent="0.3">
      <c r="A2010" s="230">
        <v>698</v>
      </c>
      <c r="B2010" s="229" t="s">
        <v>2699</v>
      </c>
      <c r="C2010" s="230">
        <v>37395</v>
      </c>
      <c r="D2010" s="230" t="s">
        <v>1897</v>
      </c>
      <c r="E2010" s="230">
        <v>1978</v>
      </c>
      <c r="F2010" s="230" t="s">
        <v>2122</v>
      </c>
      <c r="G2010" s="371" t="s">
        <v>2097</v>
      </c>
      <c r="H2010" s="230">
        <v>5</v>
      </c>
      <c r="I2010" s="230">
        <v>16</v>
      </c>
      <c r="J2010" s="230" t="s">
        <v>2122</v>
      </c>
      <c r="K2010" s="222">
        <v>11736.6</v>
      </c>
      <c r="L2010" s="222">
        <v>11736.6</v>
      </c>
      <c r="M2010" s="222">
        <v>3948280</v>
      </c>
      <c r="N2010" s="222">
        <v>3948280</v>
      </c>
      <c r="O2010" s="222">
        <v>0</v>
      </c>
      <c r="P2010" s="222">
        <v>0</v>
      </c>
      <c r="Q2010" s="222">
        <v>0</v>
      </c>
      <c r="R2010" s="372">
        <v>45292</v>
      </c>
      <c r="S2010" s="372">
        <v>45657</v>
      </c>
      <c r="U2010" s="373"/>
    </row>
    <row r="2011" spans="1:21" ht="20.25" x14ac:dyDescent="0.3">
      <c r="A2011" s="230">
        <v>699</v>
      </c>
      <c r="B2011" s="229" t="s">
        <v>3489</v>
      </c>
      <c r="C2011" s="230">
        <v>37369</v>
      </c>
      <c r="D2011" s="230" t="s">
        <v>1896</v>
      </c>
      <c r="E2011" s="230">
        <v>1976</v>
      </c>
      <c r="F2011" s="230" t="s">
        <v>2122</v>
      </c>
      <c r="G2011" s="371" t="s">
        <v>2088</v>
      </c>
      <c r="H2011" s="230">
        <v>5</v>
      </c>
      <c r="I2011" s="230">
        <v>2</v>
      </c>
      <c r="J2011" s="230" t="s">
        <v>2122</v>
      </c>
      <c r="K2011" s="222">
        <v>1473.7</v>
      </c>
      <c r="L2011" s="222">
        <v>1473.5</v>
      </c>
      <c r="M2011" s="222">
        <v>1365471.59</v>
      </c>
      <c r="N2011" s="222">
        <v>1365471.59</v>
      </c>
      <c r="O2011" s="222">
        <v>0</v>
      </c>
      <c r="P2011" s="222">
        <v>0</v>
      </c>
      <c r="Q2011" s="222">
        <v>0</v>
      </c>
      <c r="R2011" s="372">
        <v>45292</v>
      </c>
      <c r="S2011" s="372">
        <v>45657</v>
      </c>
      <c r="U2011" s="373"/>
    </row>
    <row r="2012" spans="1:21" ht="20.25" x14ac:dyDescent="0.3">
      <c r="A2012" s="230">
        <v>700</v>
      </c>
      <c r="B2012" s="229" t="s">
        <v>3490</v>
      </c>
      <c r="C2012" s="230">
        <v>37371</v>
      </c>
      <c r="D2012" s="230" t="s">
        <v>1896</v>
      </c>
      <c r="E2012" s="230">
        <v>1976</v>
      </c>
      <c r="F2012" s="230" t="s">
        <v>2122</v>
      </c>
      <c r="G2012" s="371" t="s">
        <v>2088</v>
      </c>
      <c r="H2012" s="230">
        <v>5</v>
      </c>
      <c r="I2012" s="230">
        <v>2</v>
      </c>
      <c r="J2012" s="230" t="s">
        <v>2122</v>
      </c>
      <c r="K2012" s="222">
        <v>1468.5</v>
      </c>
      <c r="L2012" s="222">
        <v>1467.2</v>
      </c>
      <c r="M2012" s="222">
        <v>1364279.58</v>
      </c>
      <c r="N2012" s="222">
        <v>1364279.58</v>
      </c>
      <c r="O2012" s="222">
        <v>0</v>
      </c>
      <c r="P2012" s="222">
        <v>0</v>
      </c>
      <c r="Q2012" s="222">
        <v>0</v>
      </c>
      <c r="R2012" s="372">
        <v>45292</v>
      </c>
      <c r="S2012" s="372">
        <v>45657</v>
      </c>
      <c r="U2012" s="373"/>
    </row>
    <row r="2013" spans="1:21" ht="20.25" x14ac:dyDescent="0.3">
      <c r="A2013" s="230">
        <v>701</v>
      </c>
      <c r="B2013" s="229" t="s">
        <v>2671</v>
      </c>
      <c r="C2013" s="230">
        <v>37362</v>
      </c>
      <c r="D2013" s="230" t="s">
        <v>1896</v>
      </c>
      <c r="E2013" s="230">
        <v>1989</v>
      </c>
      <c r="F2013" s="230" t="s">
        <v>2122</v>
      </c>
      <c r="G2013" s="371" t="s">
        <v>2088</v>
      </c>
      <c r="H2013" s="230">
        <v>9</v>
      </c>
      <c r="I2013" s="230">
        <v>5</v>
      </c>
      <c r="J2013" s="230" t="s">
        <v>2122</v>
      </c>
      <c r="K2013" s="222">
        <v>8691.2000000000007</v>
      </c>
      <c r="L2013" s="222">
        <v>8691.2000000000007</v>
      </c>
      <c r="M2013" s="222">
        <v>18164813.380000003</v>
      </c>
      <c r="N2013" s="222">
        <v>18164813.380000003</v>
      </c>
      <c r="O2013" s="222">
        <v>0</v>
      </c>
      <c r="P2013" s="222">
        <v>0</v>
      </c>
      <c r="Q2013" s="222">
        <v>0</v>
      </c>
      <c r="R2013" s="372">
        <v>45292</v>
      </c>
      <c r="S2013" s="372">
        <v>45657</v>
      </c>
      <c r="U2013" s="373"/>
    </row>
    <row r="2014" spans="1:21" ht="20.25" x14ac:dyDescent="0.3">
      <c r="A2014" s="230">
        <v>702</v>
      </c>
      <c r="B2014" s="229" t="s">
        <v>1652</v>
      </c>
      <c r="C2014" s="230">
        <v>37400</v>
      </c>
      <c r="D2014" s="230" t="s">
        <v>1897</v>
      </c>
      <c r="E2014" s="230">
        <v>1977</v>
      </c>
      <c r="F2014" s="230" t="s">
        <v>2122</v>
      </c>
      <c r="G2014" s="371" t="s">
        <v>2097</v>
      </c>
      <c r="H2014" s="230">
        <v>5</v>
      </c>
      <c r="I2014" s="230">
        <v>22</v>
      </c>
      <c r="J2014" s="230" t="s">
        <v>2122</v>
      </c>
      <c r="K2014" s="222">
        <v>18535</v>
      </c>
      <c r="L2014" s="222" t="s">
        <v>2122</v>
      </c>
      <c r="M2014" s="222">
        <v>3231629</v>
      </c>
      <c r="N2014" s="222">
        <v>3231629</v>
      </c>
      <c r="O2014" s="222">
        <v>0</v>
      </c>
      <c r="P2014" s="222">
        <v>0</v>
      </c>
      <c r="Q2014" s="222">
        <v>0</v>
      </c>
      <c r="R2014" s="372">
        <v>45292</v>
      </c>
      <c r="S2014" s="372">
        <v>45657</v>
      </c>
      <c r="U2014" s="373"/>
    </row>
    <row r="2015" spans="1:21" ht="20.25" x14ac:dyDescent="0.3">
      <c r="A2015" s="230">
        <v>703</v>
      </c>
      <c r="B2015" s="229" t="s">
        <v>4250</v>
      </c>
      <c r="C2015" s="230">
        <v>37278</v>
      </c>
      <c r="D2015" s="230" t="s">
        <v>1897</v>
      </c>
      <c r="E2015" s="230">
        <v>1991</v>
      </c>
      <c r="F2015" s="230"/>
      <c r="G2015" s="371" t="s">
        <v>2097</v>
      </c>
      <c r="H2015" s="230">
        <v>5</v>
      </c>
      <c r="I2015" s="230">
        <v>15</v>
      </c>
      <c r="J2015" s="230"/>
      <c r="K2015" s="222">
        <v>9281.9</v>
      </c>
      <c r="L2015" s="222">
        <v>9281.9</v>
      </c>
      <c r="M2015" s="222">
        <v>656113</v>
      </c>
      <c r="N2015" s="222">
        <v>656113</v>
      </c>
      <c r="O2015" s="222">
        <v>0</v>
      </c>
      <c r="P2015" s="222">
        <v>0</v>
      </c>
      <c r="Q2015" s="222">
        <v>0</v>
      </c>
      <c r="R2015" s="372">
        <v>45292</v>
      </c>
      <c r="S2015" s="372">
        <v>45657</v>
      </c>
      <c r="U2015" s="373"/>
    </row>
    <row r="2016" spans="1:21" ht="20.25" x14ac:dyDescent="0.3">
      <c r="A2016" s="230">
        <v>704</v>
      </c>
      <c r="B2016" s="229" t="s">
        <v>4251</v>
      </c>
      <c r="C2016" s="230">
        <v>37286</v>
      </c>
      <c r="D2016" s="230" t="s">
        <v>1897</v>
      </c>
      <c r="E2016" s="230">
        <v>1990</v>
      </c>
      <c r="F2016" s="230"/>
      <c r="G2016" s="371" t="s">
        <v>2097</v>
      </c>
      <c r="H2016" s="230">
        <v>5</v>
      </c>
      <c r="I2016" s="230">
        <v>16</v>
      </c>
      <c r="J2016" s="230"/>
      <c r="K2016" s="222">
        <v>11174.8</v>
      </c>
      <c r="L2016" s="222">
        <v>11174.8</v>
      </c>
      <c r="M2016" s="222">
        <v>1594144</v>
      </c>
      <c r="N2016" s="222">
        <v>1594144</v>
      </c>
      <c r="O2016" s="222">
        <v>0</v>
      </c>
      <c r="P2016" s="222">
        <v>0</v>
      </c>
      <c r="Q2016" s="222">
        <v>0</v>
      </c>
      <c r="R2016" s="372">
        <v>45292</v>
      </c>
      <c r="S2016" s="372">
        <v>45657</v>
      </c>
      <c r="U2016" s="373"/>
    </row>
    <row r="2017" spans="1:21" ht="20.25" x14ac:dyDescent="0.3">
      <c r="A2017" s="230">
        <v>705</v>
      </c>
      <c r="B2017" s="229" t="s">
        <v>4252</v>
      </c>
      <c r="C2017" s="230">
        <v>37290</v>
      </c>
      <c r="D2017" s="230" t="s">
        <v>1897</v>
      </c>
      <c r="E2017" s="230">
        <v>1993</v>
      </c>
      <c r="F2017" s="230"/>
      <c r="G2017" s="371" t="s">
        <v>2097</v>
      </c>
      <c r="H2017" s="230">
        <v>5</v>
      </c>
      <c r="I2017" s="230">
        <v>12</v>
      </c>
      <c r="J2017" s="230"/>
      <c r="K2017" s="222">
        <v>8738.6</v>
      </c>
      <c r="L2017" s="222">
        <v>8738.6</v>
      </c>
      <c r="M2017" s="222">
        <v>1132471</v>
      </c>
      <c r="N2017" s="222">
        <v>1132471</v>
      </c>
      <c r="O2017" s="222">
        <v>0</v>
      </c>
      <c r="P2017" s="222">
        <v>0</v>
      </c>
      <c r="Q2017" s="222">
        <v>0</v>
      </c>
      <c r="R2017" s="372">
        <v>45292</v>
      </c>
      <c r="S2017" s="372">
        <v>45657</v>
      </c>
      <c r="U2017" s="373"/>
    </row>
    <row r="2018" spans="1:21" ht="20.25" x14ac:dyDescent="0.3">
      <c r="A2018" s="230">
        <v>706</v>
      </c>
      <c r="B2018" s="229" t="s">
        <v>4253</v>
      </c>
      <c r="C2018" s="230">
        <v>37292</v>
      </c>
      <c r="D2018" s="230" t="s">
        <v>1897</v>
      </c>
      <c r="E2018" s="230">
        <v>1994</v>
      </c>
      <c r="F2018" s="230"/>
      <c r="G2018" s="371" t="s">
        <v>2097</v>
      </c>
      <c r="H2018" s="230">
        <v>5</v>
      </c>
      <c r="I2018" s="230">
        <v>13</v>
      </c>
      <c r="J2018" s="230"/>
      <c r="K2018" s="222">
        <v>9662.7999999999993</v>
      </c>
      <c r="L2018" s="222">
        <v>9662.7999999999993</v>
      </c>
      <c r="M2018" s="222">
        <v>178705</v>
      </c>
      <c r="N2018" s="222">
        <v>178705</v>
      </c>
      <c r="O2018" s="222">
        <v>0</v>
      </c>
      <c r="P2018" s="222">
        <v>0</v>
      </c>
      <c r="Q2018" s="222">
        <v>0</v>
      </c>
      <c r="R2018" s="372">
        <v>45292</v>
      </c>
      <c r="S2018" s="372">
        <v>45657</v>
      </c>
      <c r="U2018" s="373"/>
    </row>
    <row r="2019" spans="1:21" ht="20.25" x14ac:dyDescent="0.3">
      <c r="A2019" s="230">
        <v>707</v>
      </c>
      <c r="B2019" s="229" t="s">
        <v>4254</v>
      </c>
      <c r="C2019" s="230">
        <v>37293</v>
      </c>
      <c r="D2019" s="230" t="s">
        <v>1897</v>
      </c>
      <c r="E2019" s="230">
        <v>2002</v>
      </c>
      <c r="F2019" s="230"/>
      <c r="G2019" s="371" t="s">
        <v>2097</v>
      </c>
      <c r="H2019" s="230">
        <v>5</v>
      </c>
      <c r="I2019" s="230">
        <v>5</v>
      </c>
      <c r="J2019" s="230"/>
      <c r="K2019" s="222">
        <v>3647.7</v>
      </c>
      <c r="L2019" s="222">
        <v>3647.7</v>
      </c>
      <c r="M2019" s="222">
        <v>915872</v>
      </c>
      <c r="N2019" s="222">
        <v>915872</v>
      </c>
      <c r="O2019" s="222">
        <v>0</v>
      </c>
      <c r="P2019" s="222">
        <v>0</v>
      </c>
      <c r="Q2019" s="222">
        <v>0</v>
      </c>
      <c r="R2019" s="372">
        <v>45292</v>
      </c>
      <c r="S2019" s="372">
        <v>45657</v>
      </c>
      <c r="U2019" s="373"/>
    </row>
    <row r="2020" spans="1:21" ht="20.25" x14ac:dyDescent="0.3">
      <c r="A2020" s="230">
        <v>708</v>
      </c>
      <c r="B2020" s="229" t="s">
        <v>4255</v>
      </c>
      <c r="C2020" s="230">
        <v>37304</v>
      </c>
      <c r="D2020" s="230" t="s">
        <v>1897</v>
      </c>
      <c r="E2020" s="230">
        <v>1987</v>
      </c>
      <c r="F2020" s="230"/>
      <c r="G2020" s="371" t="s">
        <v>2097</v>
      </c>
      <c r="H2020" s="230">
        <v>5</v>
      </c>
      <c r="I2020" s="230">
        <v>18</v>
      </c>
      <c r="J2020" s="230"/>
      <c r="K2020" s="222">
        <v>12855.9</v>
      </c>
      <c r="L2020" s="222">
        <v>12855.9</v>
      </c>
      <c r="M2020" s="222">
        <v>1601579.89</v>
      </c>
      <c r="N2020" s="222">
        <v>1601579.89</v>
      </c>
      <c r="O2020" s="222">
        <v>0</v>
      </c>
      <c r="P2020" s="222">
        <v>0</v>
      </c>
      <c r="Q2020" s="222">
        <v>0</v>
      </c>
      <c r="R2020" s="372">
        <v>45292</v>
      </c>
      <c r="S2020" s="372">
        <v>45657</v>
      </c>
      <c r="U2020" s="373"/>
    </row>
    <row r="2021" spans="1:21" ht="20.25" x14ac:dyDescent="0.3">
      <c r="A2021" s="230">
        <v>709</v>
      </c>
      <c r="B2021" s="229" t="s">
        <v>4256</v>
      </c>
      <c r="C2021" s="230">
        <v>37321</v>
      </c>
      <c r="D2021" s="230" t="s">
        <v>1897</v>
      </c>
      <c r="E2021" s="230">
        <v>1981</v>
      </c>
      <c r="F2021" s="230"/>
      <c r="G2021" s="371" t="s">
        <v>2097</v>
      </c>
      <c r="H2021" s="230">
        <v>5</v>
      </c>
      <c r="I2021" s="230">
        <v>9</v>
      </c>
      <c r="J2021" s="230"/>
      <c r="K2021" s="222">
        <v>6576.85</v>
      </c>
      <c r="L2021" s="222">
        <v>6576.85</v>
      </c>
      <c r="M2021" s="222">
        <v>780000</v>
      </c>
      <c r="N2021" s="222">
        <v>780000</v>
      </c>
      <c r="O2021" s="222">
        <v>0</v>
      </c>
      <c r="P2021" s="222">
        <v>0</v>
      </c>
      <c r="Q2021" s="222">
        <v>0</v>
      </c>
      <c r="R2021" s="372">
        <v>45292</v>
      </c>
      <c r="S2021" s="372">
        <v>45657</v>
      </c>
      <c r="U2021" s="373"/>
    </row>
    <row r="2022" spans="1:21" ht="20.25" x14ac:dyDescent="0.3">
      <c r="A2022" s="230">
        <v>710</v>
      </c>
      <c r="B2022" s="229" t="s">
        <v>1644</v>
      </c>
      <c r="C2022" s="230">
        <v>37329</v>
      </c>
      <c r="D2022" s="230" t="s">
        <v>1897</v>
      </c>
      <c r="E2022" s="230">
        <v>1984</v>
      </c>
      <c r="F2022" s="230"/>
      <c r="G2022" s="371" t="s">
        <v>2097</v>
      </c>
      <c r="H2022" s="230">
        <v>5</v>
      </c>
      <c r="I2022" s="230">
        <v>13</v>
      </c>
      <c r="J2022" s="230"/>
      <c r="K2022" s="222">
        <v>10135.9</v>
      </c>
      <c r="L2022" s="222">
        <v>10135.9</v>
      </c>
      <c r="M2022" s="222">
        <v>654747.54</v>
      </c>
      <c r="N2022" s="222">
        <v>654747.54</v>
      </c>
      <c r="O2022" s="222">
        <v>0</v>
      </c>
      <c r="P2022" s="222">
        <v>0</v>
      </c>
      <c r="Q2022" s="222">
        <v>0</v>
      </c>
      <c r="R2022" s="372">
        <v>45292</v>
      </c>
      <c r="S2022" s="372">
        <v>45657</v>
      </c>
      <c r="U2022" s="373"/>
    </row>
    <row r="2023" spans="1:21" ht="20.25" x14ac:dyDescent="0.25">
      <c r="A2023" s="230">
        <v>711</v>
      </c>
      <c r="B2023" s="229" t="s">
        <v>4257</v>
      </c>
      <c r="C2023" s="230">
        <v>37337</v>
      </c>
      <c r="D2023" s="213" t="s">
        <v>4247</v>
      </c>
      <c r="E2023" s="213">
        <v>1989</v>
      </c>
      <c r="F2023" s="213"/>
      <c r="G2023" s="214" t="s">
        <v>2120</v>
      </c>
      <c r="H2023" s="230">
        <v>5</v>
      </c>
      <c r="I2023" s="230">
        <v>6</v>
      </c>
      <c r="J2023" s="215"/>
      <c r="K2023" s="215">
        <v>6911.1</v>
      </c>
      <c r="L2023" s="215">
        <v>6911.1</v>
      </c>
      <c r="M2023" s="222">
        <v>1379452.29</v>
      </c>
      <c r="N2023" s="222">
        <v>1379452.29</v>
      </c>
      <c r="O2023" s="222">
        <v>0</v>
      </c>
      <c r="P2023" s="222">
        <v>0</v>
      </c>
      <c r="Q2023" s="222">
        <v>0</v>
      </c>
      <c r="R2023" s="372">
        <v>45292</v>
      </c>
      <c r="S2023" s="372">
        <v>45657</v>
      </c>
      <c r="U2023" s="373"/>
    </row>
    <row r="2024" spans="1:21" ht="20.25" x14ac:dyDescent="0.3">
      <c r="A2024" s="230">
        <v>712</v>
      </c>
      <c r="B2024" s="229" t="s">
        <v>4258</v>
      </c>
      <c r="C2024" s="230">
        <v>37345</v>
      </c>
      <c r="D2024" s="230" t="s">
        <v>1897</v>
      </c>
      <c r="E2024" s="230">
        <v>1988</v>
      </c>
      <c r="F2024" s="230"/>
      <c r="G2024" s="371"/>
      <c r="H2024" s="230">
        <v>5</v>
      </c>
      <c r="I2024" s="230">
        <v>18</v>
      </c>
      <c r="J2024" s="230"/>
      <c r="K2024" s="222">
        <v>10402.4</v>
      </c>
      <c r="L2024" s="222">
        <v>10402.4</v>
      </c>
      <c r="M2024" s="222">
        <v>2713599</v>
      </c>
      <c r="N2024" s="222">
        <v>2713599</v>
      </c>
      <c r="O2024" s="222">
        <v>0</v>
      </c>
      <c r="P2024" s="222">
        <v>0</v>
      </c>
      <c r="Q2024" s="222">
        <v>0</v>
      </c>
      <c r="R2024" s="372">
        <v>45292</v>
      </c>
      <c r="S2024" s="372">
        <v>45657</v>
      </c>
      <c r="U2024" s="373"/>
    </row>
    <row r="2025" spans="1:21" ht="20.25" x14ac:dyDescent="0.3">
      <c r="A2025" s="230">
        <v>713</v>
      </c>
      <c r="B2025" s="229" t="s">
        <v>4259</v>
      </c>
      <c r="C2025" s="230">
        <v>37348</v>
      </c>
      <c r="D2025" s="230" t="s">
        <v>1897</v>
      </c>
      <c r="E2025" s="230">
        <v>1981</v>
      </c>
      <c r="F2025" s="230"/>
      <c r="G2025" s="371" t="s">
        <v>4191</v>
      </c>
      <c r="H2025" s="230">
        <v>5</v>
      </c>
      <c r="I2025" s="230">
        <v>20</v>
      </c>
      <c r="J2025" s="230"/>
      <c r="K2025" s="222">
        <v>14855.2</v>
      </c>
      <c r="L2025" s="222">
        <v>14855.2</v>
      </c>
      <c r="M2025" s="222">
        <v>1570415</v>
      </c>
      <c r="N2025" s="222">
        <v>1570415</v>
      </c>
      <c r="O2025" s="222">
        <v>0</v>
      </c>
      <c r="P2025" s="222">
        <v>0</v>
      </c>
      <c r="Q2025" s="222">
        <v>0</v>
      </c>
      <c r="R2025" s="372">
        <v>45292</v>
      </c>
      <c r="S2025" s="372">
        <v>45657</v>
      </c>
      <c r="U2025" s="373"/>
    </row>
    <row r="2026" spans="1:21" ht="20.25" x14ac:dyDescent="0.3">
      <c r="A2026" s="230">
        <v>714</v>
      </c>
      <c r="B2026" s="229" t="s">
        <v>4260</v>
      </c>
      <c r="C2026" s="230">
        <v>37374</v>
      </c>
      <c r="D2026" s="230"/>
      <c r="E2026" s="230">
        <v>1976</v>
      </c>
      <c r="F2026" s="230"/>
      <c r="G2026" s="371"/>
      <c r="H2026" s="230">
        <v>5</v>
      </c>
      <c r="I2026" s="230">
        <v>2</v>
      </c>
      <c r="J2026" s="230"/>
      <c r="K2026" s="222">
        <v>6103.6</v>
      </c>
      <c r="L2026" s="222">
        <v>6103.6</v>
      </c>
      <c r="M2026" s="222">
        <v>290000</v>
      </c>
      <c r="N2026" s="222">
        <v>290000</v>
      </c>
      <c r="O2026" s="222">
        <v>0</v>
      </c>
      <c r="P2026" s="222">
        <v>0</v>
      </c>
      <c r="Q2026" s="222">
        <v>0</v>
      </c>
      <c r="R2026" s="372">
        <v>45292</v>
      </c>
      <c r="S2026" s="372">
        <v>45657</v>
      </c>
      <c r="U2026" s="373"/>
    </row>
    <row r="2027" spans="1:21" ht="20.25" x14ac:dyDescent="0.3">
      <c r="A2027" s="230">
        <v>715</v>
      </c>
      <c r="B2027" s="229" t="s">
        <v>4261</v>
      </c>
      <c r="C2027" s="230">
        <v>37386</v>
      </c>
      <c r="D2027" s="230"/>
      <c r="E2027" s="230">
        <v>1988</v>
      </c>
      <c r="F2027" s="230"/>
      <c r="G2027" s="371" t="s">
        <v>4191</v>
      </c>
      <c r="H2027" s="230">
        <v>5</v>
      </c>
      <c r="I2027" s="230">
        <v>14</v>
      </c>
      <c r="J2027" s="230"/>
      <c r="K2027" s="222">
        <v>9800.7000000000007</v>
      </c>
      <c r="L2027" s="222">
        <v>9800.7000000000007</v>
      </c>
      <c r="M2027" s="222">
        <v>2863405.48</v>
      </c>
      <c r="N2027" s="222">
        <v>2863405.48</v>
      </c>
      <c r="O2027" s="222">
        <v>0</v>
      </c>
      <c r="P2027" s="222">
        <v>0</v>
      </c>
      <c r="Q2027" s="222">
        <v>0</v>
      </c>
      <c r="R2027" s="372">
        <v>45292</v>
      </c>
      <c r="S2027" s="372">
        <v>45657</v>
      </c>
      <c r="U2027" s="373"/>
    </row>
    <row r="2028" spans="1:21" ht="20.25" x14ac:dyDescent="0.3">
      <c r="A2028" s="230">
        <v>716</v>
      </c>
      <c r="B2028" s="229" t="s">
        <v>4262</v>
      </c>
      <c r="C2028" s="230">
        <v>37399</v>
      </c>
      <c r="D2028" s="230"/>
      <c r="E2028" s="230">
        <v>1977</v>
      </c>
      <c r="F2028" s="230"/>
      <c r="G2028" s="371" t="s">
        <v>4191</v>
      </c>
      <c r="H2028" s="230">
        <v>5</v>
      </c>
      <c r="I2028" s="230">
        <v>19</v>
      </c>
      <c r="J2028" s="230"/>
      <c r="K2028" s="222">
        <v>14254.9</v>
      </c>
      <c r="L2028" s="222">
        <v>14254.9</v>
      </c>
      <c r="M2028" s="222">
        <v>656113</v>
      </c>
      <c r="N2028" s="222">
        <v>656113</v>
      </c>
      <c r="O2028" s="222">
        <v>0</v>
      </c>
      <c r="P2028" s="222">
        <v>0</v>
      </c>
      <c r="Q2028" s="222">
        <v>0</v>
      </c>
      <c r="R2028" s="372">
        <v>45292</v>
      </c>
      <c r="S2028" s="372">
        <v>45657</v>
      </c>
      <c r="U2028" s="373"/>
    </row>
    <row r="2029" spans="1:21" ht="20.25" x14ac:dyDescent="0.3">
      <c r="A2029" s="230">
        <v>717</v>
      </c>
      <c r="B2029" s="229" t="s">
        <v>1667</v>
      </c>
      <c r="C2029" s="230">
        <v>45281</v>
      </c>
      <c r="D2029" s="230"/>
      <c r="E2029" s="230">
        <v>1977</v>
      </c>
      <c r="F2029" s="230"/>
      <c r="G2029" s="371" t="s">
        <v>2120</v>
      </c>
      <c r="H2029" s="230">
        <v>5</v>
      </c>
      <c r="I2029" s="230">
        <v>2</v>
      </c>
      <c r="J2029" s="230"/>
      <c r="K2029" s="222">
        <v>1466.7</v>
      </c>
      <c r="L2029" s="222">
        <v>1466.7</v>
      </c>
      <c r="M2029" s="222">
        <v>133360.71</v>
      </c>
      <c r="N2029" s="222">
        <v>133360.71</v>
      </c>
      <c r="O2029" s="222">
        <v>0</v>
      </c>
      <c r="P2029" s="222">
        <v>0</v>
      </c>
      <c r="Q2029" s="222">
        <v>0</v>
      </c>
      <c r="R2029" s="372">
        <v>45292</v>
      </c>
      <c r="S2029" s="372">
        <v>45657</v>
      </c>
      <c r="U2029" s="373"/>
    </row>
    <row r="2030" spans="1:21" ht="20.25" x14ac:dyDescent="0.25">
      <c r="A2030" s="231" t="s">
        <v>22</v>
      </c>
      <c r="B2030" s="231"/>
      <c r="C2030" s="263" t="s">
        <v>172</v>
      </c>
      <c r="D2030" s="263" t="s">
        <v>172</v>
      </c>
      <c r="E2030" s="263" t="s">
        <v>172</v>
      </c>
      <c r="F2030" s="263" t="s">
        <v>172</v>
      </c>
      <c r="G2030" s="263" t="s">
        <v>172</v>
      </c>
      <c r="H2030" s="263" t="s">
        <v>172</v>
      </c>
      <c r="I2030" s="263" t="s">
        <v>172</v>
      </c>
      <c r="J2030" s="220">
        <v>0</v>
      </c>
      <c r="K2030" s="220">
        <v>191564.15000000002</v>
      </c>
      <c r="L2030" s="220">
        <v>159237.54999999999</v>
      </c>
      <c r="M2030" s="220">
        <v>48491226.090000004</v>
      </c>
      <c r="N2030" s="220">
        <v>48491226.090000004</v>
      </c>
      <c r="O2030" s="220">
        <v>0</v>
      </c>
      <c r="P2030" s="220">
        <v>0</v>
      </c>
      <c r="Q2030" s="220">
        <v>0</v>
      </c>
      <c r="R2030" s="263" t="s">
        <v>172</v>
      </c>
      <c r="S2030" s="263" t="s">
        <v>172</v>
      </c>
      <c r="U2030" s="373"/>
    </row>
    <row r="2031" spans="1:21" ht="20.25" x14ac:dyDescent="0.3">
      <c r="A2031" s="404" t="s">
        <v>2454</v>
      </c>
      <c r="B2031" s="404"/>
      <c r="C2031" s="404"/>
      <c r="D2031" s="404"/>
      <c r="E2031" s="404"/>
      <c r="F2031" s="404"/>
      <c r="G2031" s="404"/>
      <c r="H2031" s="404"/>
      <c r="I2031" s="404"/>
      <c r="J2031" s="404"/>
      <c r="K2031" s="404"/>
      <c r="L2031" s="404"/>
      <c r="M2031" s="404"/>
      <c r="N2031" s="404"/>
      <c r="O2031" s="404"/>
      <c r="P2031" s="404"/>
      <c r="Q2031" s="404"/>
      <c r="R2031" s="404"/>
      <c r="S2031" s="404"/>
      <c r="U2031" s="373"/>
    </row>
    <row r="2032" spans="1:21" ht="20.25" x14ac:dyDescent="0.3">
      <c r="A2032" s="230">
        <v>718</v>
      </c>
      <c r="B2032" s="229" t="s">
        <v>1351</v>
      </c>
      <c r="C2032" s="230">
        <v>37494</v>
      </c>
      <c r="D2032" s="230" t="s">
        <v>1896</v>
      </c>
      <c r="E2032" s="230">
        <v>1940</v>
      </c>
      <c r="F2032" s="230" t="s">
        <v>2122</v>
      </c>
      <c r="G2032" s="371" t="s">
        <v>2104</v>
      </c>
      <c r="H2032" s="230">
        <v>3</v>
      </c>
      <c r="I2032" s="230">
        <v>3</v>
      </c>
      <c r="J2032" s="230" t="s">
        <v>2122</v>
      </c>
      <c r="K2032" s="222">
        <v>2452.33</v>
      </c>
      <c r="L2032" s="222">
        <v>1311.78</v>
      </c>
      <c r="M2032" s="222">
        <v>11613579.43</v>
      </c>
      <c r="N2032" s="222">
        <v>11526179.43</v>
      </c>
      <c r="O2032" s="222">
        <v>0</v>
      </c>
      <c r="P2032" s="222">
        <v>87400</v>
      </c>
      <c r="Q2032" s="222">
        <v>0</v>
      </c>
      <c r="R2032" s="372">
        <v>45292</v>
      </c>
      <c r="S2032" s="372">
        <v>45657</v>
      </c>
      <c r="U2032" s="373"/>
    </row>
    <row r="2033" spans="1:21" ht="20.25" x14ac:dyDescent="0.3">
      <c r="A2033" s="230">
        <v>719</v>
      </c>
      <c r="B2033" s="229" t="s">
        <v>4163</v>
      </c>
      <c r="C2033" s="230">
        <v>37479</v>
      </c>
      <c r="D2033" s="230" t="s">
        <v>1897</v>
      </c>
      <c r="E2033" s="230">
        <v>1986</v>
      </c>
      <c r="F2033" s="230" t="s">
        <v>2122</v>
      </c>
      <c r="G2033" s="371" t="s">
        <v>2120</v>
      </c>
      <c r="H2033" s="230">
        <v>5</v>
      </c>
      <c r="I2033" s="230">
        <v>6</v>
      </c>
      <c r="J2033" s="230" t="s">
        <v>2122</v>
      </c>
      <c r="K2033" s="222">
        <v>7250.34</v>
      </c>
      <c r="L2033" s="222">
        <v>4172.79</v>
      </c>
      <c r="M2033" s="222">
        <v>211921</v>
      </c>
      <c r="N2033" s="222">
        <v>211921</v>
      </c>
      <c r="O2033" s="222">
        <v>0</v>
      </c>
      <c r="P2033" s="222">
        <v>0</v>
      </c>
      <c r="Q2033" s="222">
        <v>0</v>
      </c>
      <c r="R2033" s="372">
        <v>45292</v>
      </c>
      <c r="S2033" s="372">
        <v>45657</v>
      </c>
      <c r="U2033" s="373"/>
    </row>
    <row r="2034" spans="1:21" ht="20.25" x14ac:dyDescent="0.25">
      <c r="A2034" s="231" t="s">
        <v>22</v>
      </c>
      <c r="B2034" s="229"/>
      <c r="C2034" s="263" t="s">
        <v>172</v>
      </c>
      <c r="D2034" s="263" t="s">
        <v>172</v>
      </c>
      <c r="E2034" s="263" t="s">
        <v>172</v>
      </c>
      <c r="F2034" s="263" t="s">
        <v>172</v>
      </c>
      <c r="G2034" s="263" t="s">
        <v>172</v>
      </c>
      <c r="H2034" s="263" t="s">
        <v>172</v>
      </c>
      <c r="I2034" s="263" t="s">
        <v>172</v>
      </c>
      <c r="J2034" s="220">
        <v>0</v>
      </c>
      <c r="K2034" s="220">
        <v>9702.67</v>
      </c>
      <c r="L2034" s="220">
        <v>5484.57</v>
      </c>
      <c r="M2034" s="220">
        <v>11825500.43</v>
      </c>
      <c r="N2034" s="220">
        <v>11738100.43</v>
      </c>
      <c r="O2034" s="220">
        <v>0</v>
      </c>
      <c r="P2034" s="220">
        <v>87400</v>
      </c>
      <c r="Q2034" s="220">
        <v>0</v>
      </c>
      <c r="R2034" s="263" t="s">
        <v>172</v>
      </c>
      <c r="S2034" s="263" t="s">
        <v>172</v>
      </c>
      <c r="U2034" s="373"/>
    </row>
    <row r="2035" spans="1:21" ht="20.25" x14ac:dyDescent="0.3">
      <c r="A2035" s="404" t="s">
        <v>2455</v>
      </c>
      <c r="B2035" s="404"/>
      <c r="C2035" s="404"/>
      <c r="D2035" s="404"/>
      <c r="E2035" s="404"/>
      <c r="F2035" s="404"/>
      <c r="G2035" s="404"/>
      <c r="H2035" s="404"/>
      <c r="I2035" s="404"/>
      <c r="J2035" s="404"/>
      <c r="K2035" s="404"/>
      <c r="L2035" s="404"/>
      <c r="M2035" s="404"/>
      <c r="N2035" s="404"/>
      <c r="O2035" s="404"/>
      <c r="P2035" s="404"/>
      <c r="Q2035" s="404"/>
      <c r="R2035" s="404"/>
      <c r="S2035" s="404"/>
      <c r="U2035" s="373"/>
    </row>
    <row r="2036" spans="1:21" ht="20.25" x14ac:dyDescent="0.3">
      <c r="A2036" s="230">
        <v>720</v>
      </c>
      <c r="B2036" s="229" t="s">
        <v>1029</v>
      </c>
      <c r="C2036" s="230">
        <v>37633</v>
      </c>
      <c r="D2036" s="230" t="s">
        <v>1896</v>
      </c>
      <c r="E2036" s="230">
        <v>1963</v>
      </c>
      <c r="F2036" s="230" t="s">
        <v>2122</v>
      </c>
      <c r="G2036" s="371" t="s">
        <v>2089</v>
      </c>
      <c r="H2036" s="230">
        <v>2</v>
      </c>
      <c r="I2036" s="230">
        <v>2</v>
      </c>
      <c r="J2036" s="230" t="s">
        <v>2122</v>
      </c>
      <c r="K2036" s="222">
        <v>418.8</v>
      </c>
      <c r="L2036" s="222">
        <v>369.4</v>
      </c>
      <c r="M2036" s="222">
        <v>875653.45</v>
      </c>
      <c r="N2036" s="222">
        <v>875653.45</v>
      </c>
      <c r="O2036" s="222">
        <v>0</v>
      </c>
      <c r="P2036" s="222">
        <v>0</v>
      </c>
      <c r="Q2036" s="222">
        <v>0</v>
      </c>
      <c r="R2036" s="372">
        <v>45292</v>
      </c>
      <c r="S2036" s="372">
        <v>45657</v>
      </c>
      <c r="U2036" s="373"/>
    </row>
    <row r="2037" spans="1:21" ht="20.25" x14ac:dyDescent="0.3">
      <c r="A2037" s="230">
        <v>721</v>
      </c>
      <c r="B2037" s="229" t="s">
        <v>1027</v>
      </c>
      <c r="C2037" s="230">
        <v>37589</v>
      </c>
      <c r="D2037" s="230" t="s">
        <v>1896</v>
      </c>
      <c r="E2037" s="230">
        <v>1962</v>
      </c>
      <c r="F2037" s="230" t="s">
        <v>2122</v>
      </c>
      <c r="G2037" s="371" t="s">
        <v>2094</v>
      </c>
      <c r="H2037" s="230">
        <v>2</v>
      </c>
      <c r="I2037" s="230">
        <v>1</v>
      </c>
      <c r="J2037" s="230" t="s">
        <v>2122</v>
      </c>
      <c r="K2037" s="222">
        <v>350.4</v>
      </c>
      <c r="L2037" s="222">
        <v>329.9</v>
      </c>
      <c r="M2037" s="222">
        <v>650047.48</v>
      </c>
      <c r="N2037" s="222">
        <v>650047.48</v>
      </c>
      <c r="O2037" s="222">
        <v>0</v>
      </c>
      <c r="P2037" s="222">
        <v>0</v>
      </c>
      <c r="Q2037" s="222">
        <v>0</v>
      </c>
      <c r="R2037" s="372">
        <v>45292</v>
      </c>
      <c r="S2037" s="372">
        <v>45657</v>
      </c>
      <c r="U2037" s="373"/>
    </row>
    <row r="2038" spans="1:21" ht="20.25" x14ac:dyDescent="0.3">
      <c r="A2038" s="230">
        <v>722</v>
      </c>
      <c r="B2038" s="229" t="s">
        <v>1028</v>
      </c>
      <c r="C2038" s="230">
        <v>37592</v>
      </c>
      <c r="D2038" s="230" t="s">
        <v>1896</v>
      </c>
      <c r="E2038" s="230">
        <v>1960</v>
      </c>
      <c r="F2038" s="230" t="s">
        <v>2122</v>
      </c>
      <c r="G2038" s="371" t="s">
        <v>2094</v>
      </c>
      <c r="H2038" s="230">
        <v>2</v>
      </c>
      <c r="I2038" s="230">
        <v>1</v>
      </c>
      <c r="J2038" s="230" t="s">
        <v>2122</v>
      </c>
      <c r="K2038" s="222">
        <v>213.3</v>
      </c>
      <c r="L2038" s="222">
        <v>213.3</v>
      </c>
      <c r="M2038" s="222">
        <v>1038588.34</v>
      </c>
      <c r="N2038" s="222">
        <v>1038588.34</v>
      </c>
      <c r="O2038" s="222">
        <v>0</v>
      </c>
      <c r="P2038" s="222">
        <v>0</v>
      </c>
      <c r="Q2038" s="222">
        <v>0</v>
      </c>
      <c r="R2038" s="372">
        <v>45292</v>
      </c>
      <c r="S2038" s="372">
        <v>45657</v>
      </c>
      <c r="U2038" s="373"/>
    </row>
    <row r="2039" spans="1:21" ht="20.25" x14ac:dyDescent="0.3">
      <c r="A2039" s="230">
        <v>723</v>
      </c>
      <c r="B2039" s="229" t="s">
        <v>1032</v>
      </c>
      <c r="C2039" s="230">
        <v>37704</v>
      </c>
      <c r="D2039" s="230" t="s">
        <v>1896</v>
      </c>
      <c r="E2039" s="230">
        <v>1961</v>
      </c>
      <c r="F2039" s="230" t="s">
        <v>2122</v>
      </c>
      <c r="G2039" s="371" t="s">
        <v>2094</v>
      </c>
      <c r="H2039" s="230">
        <v>2</v>
      </c>
      <c r="I2039" s="230">
        <v>1</v>
      </c>
      <c r="J2039" s="230" t="s">
        <v>2122</v>
      </c>
      <c r="K2039" s="222">
        <v>353.4</v>
      </c>
      <c r="L2039" s="222">
        <v>351.4</v>
      </c>
      <c r="M2039" s="222">
        <v>622386.87</v>
      </c>
      <c r="N2039" s="222">
        <v>622386.87</v>
      </c>
      <c r="O2039" s="222">
        <v>0</v>
      </c>
      <c r="P2039" s="222">
        <v>0</v>
      </c>
      <c r="Q2039" s="222">
        <v>0</v>
      </c>
      <c r="R2039" s="372">
        <v>45292</v>
      </c>
      <c r="S2039" s="372">
        <v>45657</v>
      </c>
      <c r="U2039" s="373"/>
    </row>
    <row r="2040" spans="1:21" ht="20.25" x14ac:dyDescent="0.3">
      <c r="A2040" s="230">
        <v>724</v>
      </c>
      <c r="B2040" s="229" t="s">
        <v>1033</v>
      </c>
      <c r="C2040" s="230">
        <v>37705</v>
      </c>
      <c r="D2040" s="230" t="s">
        <v>1896</v>
      </c>
      <c r="E2040" s="230">
        <v>1961</v>
      </c>
      <c r="F2040" s="230" t="s">
        <v>2122</v>
      </c>
      <c r="G2040" s="371" t="s">
        <v>2094</v>
      </c>
      <c r="H2040" s="230">
        <v>2</v>
      </c>
      <c r="I2040" s="230">
        <v>1</v>
      </c>
      <c r="J2040" s="230" t="s">
        <v>2122</v>
      </c>
      <c r="K2040" s="222">
        <v>382.1</v>
      </c>
      <c r="L2040" s="222">
        <v>340.6</v>
      </c>
      <c r="M2040" s="222">
        <v>760962.76</v>
      </c>
      <c r="N2040" s="222">
        <v>760962.76</v>
      </c>
      <c r="O2040" s="222">
        <v>0</v>
      </c>
      <c r="P2040" s="222">
        <v>0</v>
      </c>
      <c r="Q2040" s="222">
        <v>0</v>
      </c>
      <c r="R2040" s="372">
        <v>45292</v>
      </c>
      <c r="S2040" s="372">
        <v>45657</v>
      </c>
      <c r="U2040" s="373"/>
    </row>
    <row r="2041" spans="1:21" ht="20.25" x14ac:dyDescent="0.3">
      <c r="A2041" s="230">
        <v>725</v>
      </c>
      <c r="B2041" s="229" t="s">
        <v>1034</v>
      </c>
      <c r="C2041" s="230">
        <v>37706</v>
      </c>
      <c r="D2041" s="230" t="s">
        <v>1896</v>
      </c>
      <c r="E2041" s="230">
        <v>1961</v>
      </c>
      <c r="F2041" s="230" t="s">
        <v>2122</v>
      </c>
      <c r="G2041" s="371" t="s">
        <v>2094</v>
      </c>
      <c r="H2041" s="230">
        <v>2</v>
      </c>
      <c r="I2041" s="230">
        <v>1</v>
      </c>
      <c r="J2041" s="230" t="s">
        <v>2122</v>
      </c>
      <c r="K2041" s="222">
        <v>382</v>
      </c>
      <c r="L2041" s="222">
        <v>353.5</v>
      </c>
      <c r="M2041" s="222">
        <v>774837.84</v>
      </c>
      <c r="N2041" s="222">
        <v>774837.84</v>
      </c>
      <c r="O2041" s="222">
        <v>0</v>
      </c>
      <c r="P2041" s="222">
        <v>0</v>
      </c>
      <c r="Q2041" s="222">
        <v>0</v>
      </c>
      <c r="R2041" s="372">
        <v>45292</v>
      </c>
      <c r="S2041" s="372">
        <v>45657</v>
      </c>
      <c r="U2041" s="373"/>
    </row>
    <row r="2042" spans="1:21" ht="20.25" x14ac:dyDescent="0.3">
      <c r="A2042" s="230">
        <v>726</v>
      </c>
      <c r="B2042" s="229" t="s">
        <v>1031</v>
      </c>
      <c r="C2042" s="230">
        <v>46899</v>
      </c>
      <c r="D2042" s="230" t="s">
        <v>1896</v>
      </c>
      <c r="E2042" s="230">
        <v>1962</v>
      </c>
      <c r="F2042" s="230" t="s">
        <v>2122</v>
      </c>
      <c r="G2042" s="371" t="s">
        <v>2099</v>
      </c>
      <c r="H2042" s="230">
        <v>2</v>
      </c>
      <c r="I2042" s="230">
        <v>1</v>
      </c>
      <c r="J2042" s="230" t="s">
        <v>2122</v>
      </c>
      <c r="K2042" s="222">
        <v>302.3</v>
      </c>
      <c r="L2042" s="222">
        <v>266.39999999999998</v>
      </c>
      <c r="M2042" s="222">
        <v>628142.21000000008</v>
      </c>
      <c r="N2042" s="222">
        <v>628142.21000000008</v>
      </c>
      <c r="O2042" s="222">
        <v>0</v>
      </c>
      <c r="P2042" s="222">
        <v>0</v>
      </c>
      <c r="Q2042" s="222">
        <v>0</v>
      </c>
      <c r="R2042" s="372">
        <v>45292</v>
      </c>
      <c r="S2042" s="372">
        <v>45657</v>
      </c>
      <c r="U2042" s="373"/>
    </row>
    <row r="2043" spans="1:21" ht="20.25" x14ac:dyDescent="0.3">
      <c r="A2043" s="230">
        <v>727</v>
      </c>
      <c r="B2043" s="229" t="s">
        <v>481</v>
      </c>
      <c r="C2043" s="230">
        <v>37593</v>
      </c>
      <c r="D2043" s="230" t="s">
        <v>1896</v>
      </c>
      <c r="E2043" s="230">
        <v>1965</v>
      </c>
      <c r="F2043" s="230" t="s">
        <v>2122</v>
      </c>
      <c r="G2043" s="371" t="s">
        <v>2094</v>
      </c>
      <c r="H2043" s="230">
        <v>2</v>
      </c>
      <c r="I2043" s="230">
        <v>2</v>
      </c>
      <c r="J2043" s="230" t="s">
        <v>2122</v>
      </c>
      <c r="K2043" s="222">
        <v>559</v>
      </c>
      <c r="L2043" s="222">
        <v>509.9</v>
      </c>
      <c r="M2043" s="222">
        <v>1107173.79</v>
      </c>
      <c r="N2043" s="222">
        <v>1107173.79</v>
      </c>
      <c r="O2043" s="222">
        <v>0</v>
      </c>
      <c r="P2043" s="222">
        <v>0</v>
      </c>
      <c r="Q2043" s="222">
        <v>0</v>
      </c>
      <c r="R2043" s="372">
        <v>45292</v>
      </c>
      <c r="S2043" s="372">
        <v>45657</v>
      </c>
      <c r="U2043" s="373"/>
    </row>
    <row r="2044" spans="1:21" ht="20.25" x14ac:dyDescent="0.3">
      <c r="A2044" s="230">
        <v>728</v>
      </c>
      <c r="B2044" s="229" t="s">
        <v>482</v>
      </c>
      <c r="C2044" s="230">
        <v>37587</v>
      </c>
      <c r="D2044" s="230" t="s">
        <v>1896</v>
      </c>
      <c r="E2044" s="230">
        <v>1958</v>
      </c>
      <c r="F2044" s="230" t="s">
        <v>2122</v>
      </c>
      <c r="G2044" s="371" t="s">
        <v>2094</v>
      </c>
      <c r="H2044" s="230">
        <v>2</v>
      </c>
      <c r="I2044" s="230">
        <v>1</v>
      </c>
      <c r="J2044" s="230" t="s">
        <v>2122</v>
      </c>
      <c r="K2044" s="222">
        <v>402</v>
      </c>
      <c r="L2044" s="222">
        <v>361.4</v>
      </c>
      <c r="M2044" s="222">
        <v>1252789.79</v>
      </c>
      <c r="N2044" s="222">
        <v>1252789.79</v>
      </c>
      <c r="O2044" s="222">
        <v>0</v>
      </c>
      <c r="P2044" s="222">
        <v>0</v>
      </c>
      <c r="Q2044" s="222">
        <v>0</v>
      </c>
      <c r="R2044" s="372">
        <v>45292</v>
      </c>
      <c r="S2044" s="372">
        <v>45657</v>
      </c>
      <c r="U2044" s="373"/>
    </row>
    <row r="2045" spans="1:21" ht="20.25" x14ac:dyDescent="0.3">
      <c r="A2045" s="230">
        <v>729</v>
      </c>
      <c r="B2045" s="229" t="s">
        <v>487</v>
      </c>
      <c r="C2045" s="230">
        <v>37743</v>
      </c>
      <c r="D2045" s="230" t="s">
        <v>1896</v>
      </c>
      <c r="E2045" s="230">
        <v>1963</v>
      </c>
      <c r="F2045" s="230" t="s">
        <v>2122</v>
      </c>
      <c r="G2045" s="371" t="s">
        <v>2094</v>
      </c>
      <c r="H2045" s="230">
        <v>2</v>
      </c>
      <c r="I2045" s="230">
        <v>1</v>
      </c>
      <c r="J2045" s="230" t="s">
        <v>2122</v>
      </c>
      <c r="K2045" s="222">
        <v>363.3</v>
      </c>
      <c r="L2045" s="222">
        <v>315.89999999999998</v>
      </c>
      <c r="M2045" s="222">
        <v>571374.36</v>
      </c>
      <c r="N2045" s="222">
        <v>571374.36</v>
      </c>
      <c r="O2045" s="222">
        <v>0</v>
      </c>
      <c r="P2045" s="222">
        <v>0</v>
      </c>
      <c r="Q2045" s="222">
        <v>0</v>
      </c>
      <c r="R2045" s="372">
        <v>45292</v>
      </c>
      <c r="S2045" s="372">
        <v>45657</v>
      </c>
      <c r="U2045" s="373"/>
    </row>
    <row r="2046" spans="1:21" ht="20.25" x14ac:dyDescent="0.3">
      <c r="A2046" s="230">
        <v>730</v>
      </c>
      <c r="B2046" s="229" t="s">
        <v>486</v>
      </c>
      <c r="C2046" s="230">
        <v>46898</v>
      </c>
      <c r="D2046" s="230" t="s">
        <v>1896</v>
      </c>
      <c r="E2046" s="230">
        <v>1964</v>
      </c>
      <c r="F2046" s="230" t="s">
        <v>2122</v>
      </c>
      <c r="G2046" s="371" t="s">
        <v>2099</v>
      </c>
      <c r="H2046" s="230">
        <v>2</v>
      </c>
      <c r="I2046" s="230">
        <v>1</v>
      </c>
      <c r="J2046" s="230" t="s">
        <v>2122</v>
      </c>
      <c r="K2046" s="222">
        <v>364.4</v>
      </c>
      <c r="L2046" s="222">
        <v>331.1</v>
      </c>
      <c r="M2046" s="222">
        <v>729799.82</v>
      </c>
      <c r="N2046" s="222">
        <v>729799.82</v>
      </c>
      <c r="O2046" s="222">
        <v>0</v>
      </c>
      <c r="P2046" s="222">
        <v>0</v>
      </c>
      <c r="Q2046" s="222">
        <v>0</v>
      </c>
      <c r="R2046" s="372">
        <v>45292</v>
      </c>
      <c r="S2046" s="372">
        <v>45657</v>
      </c>
      <c r="U2046" s="373"/>
    </row>
    <row r="2047" spans="1:21" ht="20.25" x14ac:dyDescent="0.3">
      <c r="A2047" s="230">
        <v>731</v>
      </c>
      <c r="B2047" s="229" t="s">
        <v>1352</v>
      </c>
      <c r="C2047" s="230">
        <v>37662</v>
      </c>
      <c r="D2047" s="230" t="s">
        <v>1896</v>
      </c>
      <c r="E2047" s="230">
        <v>1974</v>
      </c>
      <c r="F2047" s="230" t="s">
        <v>2122</v>
      </c>
      <c r="G2047" s="371" t="s">
        <v>2088</v>
      </c>
      <c r="H2047" s="230">
        <v>5</v>
      </c>
      <c r="I2047" s="230">
        <v>4</v>
      </c>
      <c r="J2047" s="230" t="s">
        <v>2122</v>
      </c>
      <c r="K2047" s="222">
        <v>3111.3</v>
      </c>
      <c r="L2047" s="222">
        <v>2681.8</v>
      </c>
      <c r="M2047" s="222">
        <v>130584.15</v>
      </c>
      <c r="N2047" s="222">
        <v>130584.15</v>
      </c>
      <c r="O2047" s="222">
        <v>0</v>
      </c>
      <c r="P2047" s="222">
        <v>0</v>
      </c>
      <c r="Q2047" s="222">
        <v>0</v>
      </c>
      <c r="R2047" s="372">
        <v>45292</v>
      </c>
      <c r="S2047" s="372">
        <v>45657</v>
      </c>
      <c r="U2047" s="373"/>
    </row>
    <row r="2048" spans="1:21" ht="20.25" x14ac:dyDescent="0.3">
      <c r="A2048" s="230">
        <v>732</v>
      </c>
      <c r="B2048" s="229" t="s">
        <v>1354</v>
      </c>
      <c r="C2048" s="230">
        <v>37707</v>
      </c>
      <c r="D2048" s="230" t="s">
        <v>1896</v>
      </c>
      <c r="E2048" s="230">
        <v>1961</v>
      </c>
      <c r="F2048" s="230" t="s">
        <v>2122</v>
      </c>
      <c r="G2048" s="371" t="s">
        <v>2094</v>
      </c>
      <c r="H2048" s="230">
        <v>2</v>
      </c>
      <c r="I2048" s="230">
        <v>1</v>
      </c>
      <c r="J2048" s="230" t="s">
        <v>2122</v>
      </c>
      <c r="K2048" s="222">
        <v>450.8</v>
      </c>
      <c r="L2048" s="222">
        <v>407.4</v>
      </c>
      <c r="M2048" s="222">
        <v>880178.18</v>
      </c>
      <c r="N2048" s="222">
        <v>880178.18</v>
      </c>
      <c r="O2048" s="222">
        <v>0</v>
      </c>
      <c r="P2048" s="222">
        <v>0</v>
      </c>
      <c r="Q2048" s="222">
        <v>0</v>
      </c>
      <c r="R2048" s="372">
        <v>45292</v>
      </c>
      <c r="S2048" s="372">
        <v>45657</v>
      </c>
      <c r="U2048" s="373"/>
    </row>
    <row r="2049" spans="1:21" ht="20.25" x14ac:dyDescent="0.3">
      <c r="A2049" s="230">
        <v>733</v>
      </c>
      <c r="B2049" s="229" t="s">
        <v>1355</v>
      </c>
      <c r="C2049" s="230">
        <v>37703</v>
      </c>
      <c r="D2049" s="230" t="s">
        <v>1896</v>
      </c>
      <c r="E2049" s="230">
        <v>1960</v>
      </c>
      <c r="F2049" s="230" t="s">
        <v>2122</v>
      </c>
      <c r="G2049" s="371" t="s">
        <v>2094</v>
      </c>
      <c r="H2049" s="230">
        <v>2</v>
      </c>
      <c r="I2049" s="230">
        <v>1</v>
      </c>
      <c r="J2049" s="230" t="s">
        <v>2122</v>
      </c>
      <c r="K2049" s="222">
        <v>316.60000000000002</v>
      </c>
      <c r="L2049" s="222">
        <v>287.89999999999998</v>
      </c>
      <c r="M2049" s="222">
        <v>890794.1</v>
      </c>
      <c r="N2049" s="222">
        <v>890794.1</v>
      </c>
      <c r="O2049" s="222">
        <v>0</v>
      </c>
      <c r="P2049" s="222">
        <v>0</v>
      </c>
      <c r="Q2049" s="222">
        <v>0</v>
      </c>
      <c r="R2049" s="372">
        <v>45292</v>
      </c>
      <c r="S2049" s="372">
        <v>45657</v>
      </c>
      <c r="U2049" s="373"/>
    </row>
    <row r="2050" spans="1:21" ht="20.25" x14ac:dyDescent="0.3">
      <c r="A2050" s="230">
        <v>734</v>
      </c>
      <c r="B2050" s="229" t="s">
        <v>1356</v>
      </c>
      <c r="C2050" s="230">
        <v>37709</v>
      </c>
      <c r="D2050" s="230" t="s">
        <v>1896</v>
      </c>
      <c r="E2050" s="230">
        <v>1970</v>
      </c>
      <c r="F2050" s="230" t="s">
        <v>2122</v>
      </c>
      <c r="G2050" s="371" t="s">
        <v>2089</v>
      </c>
      <c r="H2050" s="230">
        <v>5</v>
      </c>
      <c r="I2050" s="230">
        <v>3</v>
      </c>
      <c r="J2050" s="230" t="s">
        <v>2122</v>
      </c>
      <c r="K2050" s="222">
        <v>2133.1999999999998</v>
      </c>
      <c r="L2050" s="222">
        <v>1999.25</v>
      </c>
      <c r="M2050" s="222">
        <v>2944092.23</v>
      </c>
      <c r="N2050" s="222">
        <v>2944092.23</v>
      </c>
      <c r="O2050" s="222">
        <v>0</v>
      </c>
      <c r="P2050" s="222">
        <v>0</v>
      </c>
      <c r="Q2050" s="222">
        <v>0</v>
      </c>
      <c r="R2050" s="372">
        <v>45292</v>
      </c>
      <c r="S2050" s="372">
        <v>45657</v>
      </c>
      <c r="U2050" s="373"/>
    </row>
    <row r="2051" spans="1:21" ht="20.25" x14ac:dyDescent="0.3">
      <c r="A2051" s="230">
        <v>735</v>
      </c>
      <c r="B2051" s="229" t="s">
        <v>1357</v>
      </c>
      <c r="C2051" s="230">
        <v>37530</v>
      </c>
      <c r="D2051" s="230" t="s">
        <v>1896</v>
      </c>
      <c r="E2051" s="230">
        <v>1970</v>
      </c>
      <c r="F2051" s="230" t="s">
        <v>2122</v>
      </c>
      <c r="G2051" s="371" t="s">
        <v>2089</v>
      </c>
      <c r="H2051" s="230">
        <v>5</v>
      </c>
      <c r="I2051" s="230">
        <v>4</v>
      </c>
      <c r="J2051" s="230" t="s">
        <v>2122</v>
      </c>
      <c r="K2051" s="222">
        <v>3382</v>
      </c>
      <c r="L2051" s="222">
        <v>3153.35</v>
      </c>
      <c r="M2051" s="222">
        <v>130055.7</v>
      </c>
      <c r="N2051" s="222">
        <v>130055.7</v>
      </c>
      <c r="O2051" s="222">
        <v>0</v>
      </c>
      <c r="P2051" s="222">
        <v>0</v>
      </c>
      <c r="Q2051" s="222">
        <v>0</v>
      </c>
      <c r="R2051" s="372">
        <v>45292</v>
      </c>
      <c r="S2051" s="372">
        <v>45657</v>
      </c>
      <c r="U2051" s="373"/>
    </row>
    <row r="2052" spans="1:21" ht="20.25" x14ac:dyDescent="0.3">
      <c r="A2052" s="230">
        <v>736</v>
      </c>
      <c r="B2052" s="229" t="s">
        <v>1358</v>
      </c>
      <c r="C2052" s="230">
        <v>37531</v>
      </c>
      <c r="D2052" s="230" t="s">
        <v>1896</v>
      </c>
      <c r="E2052" s="230">
        <v>1970</v>
      </c>
      <c r="F2052" s="230" t="s">
        <v>2122</v>
      </c>
      <c r="G2052" s="371" t="s">
        <v>2089</v>
      </c>
      <c r="H2052" s="230">
        <v>5</v>
      </c>
      <c r="I2052" s="230">
        <v>2</v>
      </c>
      <c r="J2052" s="230" t="s">
        <v>2122</v>
      </c>
      <c r="K2052" s="222">
        <v>1642.6</v>
      </c>
      <c r="L2052" s="222">
        <v>1532.7</v>
      </c>
      <c r="M2052" s="222">
        <v>100565.98</v>
      </c>
      <c r="N2052" s="222">
        <v>100565.98</v>
      </c>
      <c r="O2052" s="222">
        <v>0</v>
      </c>
      <c r="P2052" s="222">
        <v>0</v>
      </c>
      <c r="Q2052" s="222">
        <v>0</v>
      </c>
      <c r="R2052" s="372">
        <v>45292</v>
      </c>
      <c r="S2052" s="372">
        <v>45657</v>
      </c>
      <c r="U2052" s="373"/>
    </row>
    <row r="2053" spans="1:21" ht="20.25" x14ac:dyDescent="0.3">
      <c r="A2053" s="230">
        <v>737</v>
      </c>
      <c r="B2053" s="229" t="s">
        <v>1359</v>
      </c>
      <c r="C2053" s="230">
        <v>37532</v>
      </c>
      <c r="D2053" s="230" t="s">
        <v>1896</v>
      </c>
      <c r="E2053" s="230">
        <v>1969</v>
      </c>
      <c r="F2053" s="230" t="s">
        <v>2122</v>
      </c>
      <c r="G2053" s="371" t="s">
        <v>2089</v>
      </c>
      <c r="H2053" s="230">
        <v>5</v>
      </c>
      <c r="I2053" s="230">
        <v>4</v>
      </c>
      <c r="J2053" s="230" t="s">
        <v>2122</v>
      </c>
      <c r="K2053" s="222">
        <v>3285</v>
      </c>
      <c r="L2053" s="222">
        <v>3085.42</v>
      </c>
      <c r="M2053" s="222">
        <v>211511.5</v>
      </c>
      <c r="N2053" s="222">
        <v>211511.5</v>
      </c>
      <c r="O2053" s="222">
        <v>0</v>
      </c>
      <c r="P2053" s="222">
        <v>0</v>
      </c>
      <c r="Q2053" s="222">
        <v>0</v>
      </c>
      <c r="R2053" s="372">
        <v>45292</v>
      </c>
      <c r="S2053" s="372">
        <v>45657</v>
      </c>
      <c r="U2053" s="373"/>
    </row>
    <row r="2054" spans="1:21" ht="20.25" x14ac:dyDescent="0.3">
      <c r="A2054" s="230">
        <v>738</v>
      </c>
      <c r="B2054" s="229" t="s">
        <v>1360</v>
      </c>
      <c r="C2054" s="230">
        <v>37534</v>
      </c>
      <c r="D2054" s="230" t="s">
        <v>1896</v>
      </c>
      <c r="E2054" s="230">
        <v>1969</v>
      </c>
      <c r="F2054" s="230" t="s">
        <v>2122</v>
      </c>
      <c r="G2054" s="371" t="s">
        <v>2089</v>
      </c>
      <c r="H2054" s="230">
        <v>5</v>
      </c>
      <c r="I2054" s="230">
        <v>2</v>
      </c>
      <c r="J2054" s="230" t="s">
        <v>2122</v>
      </c>
      <c r="K2054" s="222">
        <v>1698.5</v>
      </c>
      <c r="L2054" s="222">
        <v>1585.1</v>
      </c>
      <c r="M2054" s="222">
        <v>100565.98</v>
      </c>
      <c r="N2054" s="222">
        <v>100565.98</v>
      </c>
      <c r="O2054" s="222">
        <v>0</v>
      </c>
      <c r="P2054" s="222">
        <v>0</v>
      </c>
      <c r="Q2054" s="222">
        <v>0</v>
      </c>
      <c r="R2054" s="372">
        <v>45292</v>
      </c>
      <c r="S2054" s="372">
        <v>45657</v>
      </c>
      <c r="U2054" s="373"/>
    </row>
    <row r="2055" spans="1:21" ht="20.25" x14ac:dyDescent="0.3">
      <c r="A2055" s="230">
        <v>739</v>
      </c>
      <c r="B2055" s="229" t="s">
        <v>2625</v>
      </c>
      <c r="C2055" s="230">
        <v>37712</v>
      </c>
      <c r="D2055" s="230" t="s">
        <v>1896</v>
      </c>
      <c r="E2055" s="230">
        <v>1988</v>
      </c>
      <c r="F2055" s="230" t="s">
        <v>2122</v>
      </c>
      <c r="G2055" s="371" t="s">
        <v>2089</v>
      </c>
      <c r="H2055" s="230">
        <v>2</v>
      </c>
      <c r="I2055" s="230">
        <v>3</v>
      </c>
      <c r="J2055" s="230" t="s">
        <v>2122</v>
      </c>
      <c r="K2055" s="222">
        <v>1087.5</v>
      </c>
      <c r="L2055" s="222">
        <v>971.7</v>
      </c>
      <c r="M2055" s="222">
        <v>3657429.62</v>
      </c>
      <c r="N2055" s="222">
        <v>3657429.62</v>
      </c>
      <c r="O2055" s="222">
        <v>0</v>
      </c>
      <c r="P2055" s="222">
        <v>0</v>
      </c>
      <c r="Q2055" s="222">
        <v>0</v>
      </c>
      <c r="R2055" s="372">
        <v>45292</v>
      </c>
      <c r="S2055" s="372">
        <v>45657</v>
      </c>
      <c r="U2055" s="373"/>
    </row>
    <row r="2056" spans="1:21" ht="20.25" x14ac:dyDescent="0.3">
      <c r="A2056" s="230">
        <v>740</v>
      </c>
      <c r="B2056" s="229" t="s">
        <v>2663</v>
      </c>
      <c r="C2056" s="230">
        <v>37575</v>
      </c>
      <c r="D2056" s="230" t="s">
        <v>1896</v>
      </c>
      <c r="E2056" s="230">
        <v>1952</v>
      </c>
      <c r="F2056" s="230" t="s">
        <v>2122</v>
      </c>
      <c r="G2056" s="371" t="s">
        <v>2089</v>
      </c>
      <c r="H2056" s="230">
        <v>2</v>
      </c>
      <c r="I2056" s="230">
        <v>1</v>
      </c>
      <c r="J2056" s="230" t="s">
        <v>2122</v>
      </c>
      <c r="K2056" s="222">
        <v>542.70000000000005</v>
      </c>
      <c r="L2056" s="222">
        <v>496.42</v>
      </c>
      <c r="M2056" s="222">
        <v>218239.72999999998</v>
      </c>
      <c r="N2056" s="222">
        <v>218239.72999999998</v>
      </c>
      <c r="O2056" s="222">
        <v>0</v>
      </c>
      <c r="P2056" s="222">
        <v>0</v>
      </c>
      <c r="Q2056" s="222">
        <v>0</v>
      </c>
      <c r="R2056" s="372">
        <v>45292</v>
      </c>
      <c r="S2056" s="372">
        <v>45657</v>
      </c>
      <c r="U2056" s="373"/>
    </row>
    <row r="2057" spans="1:21" ht="20.25" x14ac:dyDescent="0.3">
      <c r="A2057" s="230">
        <v>741</v>
      </c>
      <c r="B2057" s="229" t="s">
        <v>2748</v>
      </c>
      <c r="C2057" s="230">
        <v>37625</v>
      </c>
      <c r="D2057" s="230" t="s">
        <v>1896</v>
      </c>
      <c r="E2057" s="230">
        <v>1986</v>
      </c>
      <c r="F2057" s="230" t="s">
        <v>2122</v>
      </c>
      <c r="G2057" s="371" t="s">
        <v>2089</v>
      </c>
      <c r="H2057" s="230">
        <v>2</v>
      </c>
      <c r="I2057" s="230">
        <v>3</v>
      </c>
      <c r="J2057" s="230" t="s">
        <v>2122</v>
      </c>
      <c r="K2057" s="222">
        <v>790.7</v>
      </c>
      <c r="L2057" s="222">
        <v>709.9</v>
      </c>
      <c r="M2057" s="222">
        <v>3708734.8699999996</v>
      </c>
      <c r="N2057" s="222">
        <v>3708734.8699999996</v>
      </c>
      <c r="O2057" s="222">
        <v>0</v>
      </c>
      <c r="P2057" s="222">
        <v>0</v>
      </c>
      <c r="Q2057" s="222">
        <v>0</v>
      </c>
      <c r="R2057" s="372">
        <v>45292</v>
      </c>
      <c r="S2057" s="372">
        <v>45657</v>
      </c>
      <c r="U2057" s="373"/>
    </row>
    <row r="2058" spans="1:21" ht="20.25" x14ac:dyDescent="0.3">
      <c r="A2058" s="230">
        <v>742</v>
      </c>
      <c r="B2058" s="229" t="s">
        <v>2988</v>
      </c>
      <c r="C2058" s="230">
        <v>37665</v>
      </c>
      <c r="D2058" s="230" t="s">
        <v>1896</v>
      </c>
      <c r="E2058" s="230">
        <v>1990</v>
      </c>
      <c r="F2058" s="230" t="s">
        <v>2122</v>
      </c>
      <c r="G2058" s="371" t="s">
        <v>2120</v>
      </c>
      <c r="H2058" s="230">
        <v>5</v>
      </c>
      <c r="I2058" s="230">
        <v>5</v>
      </c>
      <c r="J2058" s="230" t="s">
        <v>2122</v>
      </c>
      <c r="K2058" s="222">
        <v>5785.5</v>
      </c>
      <c r="L2058" s="222">
        <v>5293.8</v>
      </c>
      <c r="M2058" s="222">
        <v>179316</v>
      </c>
      <c r="N2058" s="222">
        <v>179316</v>
      </c>
      <c r="O2058" s="222">
        <v>0</v>
      </c>
      <c r="P2058" s="222">
        <v>0</v>
      </c>
      <c r="Q2058" s="222">
        <v>0</v>
      </c>
      <c r="R2058" s="372">
        <v>45292</v>
      </c>
      <c r="S2058" s="372">
        <v>45657</v>
      </c>
      <c r="U2058" s="373"/>
    </row>
    <row r="2059" spans="1:21" ht="20.25" x14ac:dyDescent="0.3">
      <c r="A2059" s="230">
        <v>743</v>
      </c>
      <c r="B2059" s="229" t="s">
        <v>2989</v>
      </c>
      <c r="C2059" s="230">
        <v>37667</v>
      </c>
      <c r="D2059" s="230" t="s">
        <v>1896</v>
      </c>
      <c r="E2059" s="230">
        <v>1979</v>
      </c>
      <c r="F2059" s="230" t="s">
        <v>2122</v>
      </c>
      <c r="G2059" s="371" t="s">
        <v>2120</v>
      </c>
      <c r="H2059" s="230">
        <v>5</v>
      </c>
      <c r="I2059" s="230">
        <v>6</v>
      </c>
      <c r="J2059" s="230" t="s">
        <v>2122</v>
      </c>
      <c r="K2059" s="222">
        <v>4991</v>
      </c>
      <c r="L2059" s="222">
        <v>4625.1000000000004</v>
      </c>
      <c r="M2059" s="222">
        <v>100183.5</v>
      </c>
      <c r="N2059" s="222">
        <v>100183.5</v>
      </c>
      <c r="O2059" s="222">
        <v>0</v>
      </c>
      <c r="P2059" s="222">
        <v>0</v>
      </c>
      <c r="Q2059" s="222">
        <v>0</v>
      </c>
      <c r="R2059" s="372">
        <v>45292</v>
      </c>
      <c r="S2059" s="372">
        <v>45657</v>
      </c>
      <c r="U2059" s="373"/>
    </row>
    <row r="2060" spans="1:21" ht="20.25" x14ac:dyDescent="0.3">
      <c r="A2060" s="230">
        <v>744</v>
      </c>
      <c r="B2060" s="229" t="s">
        <v>2990</v>
      </c>
      <c r="C2060" s="230">
        <v>37683</v>
      </c>
      <c r="D2060" s="230" t="s">
        <v>1896</v>
      </c>
      <c r="E2060" s="230">
        <v>1989</v>
      </c>
      <c r="F2060" s="230" t="s">
        <v>2122</v>
      </c>
      <c r="G2060" s="371" t="s">
        <v>2120</v>
      </c>
      <c r="H2060" s="230">
        <v>5</v>
      </c>
      <c r="I2060" s="230">
        <v>6</v>
      </c>
      <c r="J2060" s="230" t="s">
        <v>2122</v>
      </c>
      <c r="K2060" s="222">
        <v>4786.8999999999996</v>
      </c>
      <c r="L2060" s="222">
        <v>4380.6000000000004</v>
      </c>
      <c r="M2060" s="222">
        <v>124771.5</v>
      </c>
      <c r="N2060" s="222">
        <v>124771.5</v>
      </c>
      <c r="O2060" s="222">
        <v>0</v>
      </c>
      <c r="P2060" s="222">
        <v>0</v>
      </c>
      <c r="Q2060" s="222">
        <v>0</v>
      </c>
      <c r="R2060" s="372">
        <v>45292</v>
      </c>
      <c r="S2060" s="372">
        <v>45657</v>
      </c>
      <c r="U2060" s="373"/>
    </row>
    <row r="2061" spans="1:21" ht="20.25" x14ac:dyDescent="0.3">
      <c r="A2061" s="230">
        <v>745</v>
      </c>
      <c r="B2061" s="229" t="s">
        <v>483</v>
      </c>
      <c r="C2061" s="230">
        <v>46747</v>
      </c>
      <c r="D2061" s="230" t="s">
        <v>1896</v>
      </c>
      <c r="E2061" s="230">
        <v>1960</v>
      </c>
      <c r="F2061" s="230" t="s">
        <v>2122</v>
      </c>
      <c r="G2061" s="371" t="s">
        <v>2099</v>
      </c>
      <c r="H2061" s="230">
        <v>2</v>
      </c>
      <c r="I2061" s="230">
        <v>1</v>
      </c>
      <c r="J2061" s="230" t="s">
        <v>2122</v>
      </c>
      <c r="K2061" s="222">
        <v>355.6</v>
      </c>
      <c r="L2061" s="222">
        <v>355.6</v>
      </c>
      <c r="M2061" s="222">
        <v>810944.72000000009</v>
      </c>
      <c r="N2061" s="222">
        <v>810944.72000000009</v>
      </c>
      <c r="O2061" s="222">
        <v>0</v>
      </c>
      <c r="P2061" s="222">
        <v>0</v>
      </c>
      <c r="Q2061" s="222">
        <v>0</v>
      </c>
      <c r="R2061" s="372">
        <v>45292</v>
      </c>
      <c r="S2061" s="372">
        <v>45657</v>
      </c>
      <c r="U2061" s="373"/>
    </row>
    <row r="2062" spans="1:21" ht="20.25" x14ac:dyDescent="0.3">
      <c r="A2062" s="230">
        <v>746</v>
      </c>
      <c r="B2062" s="229" t="s">
        <v>1353</v>
      </c>
      <c r="C2062" s="230">
        <v>37689</v>
      </c>
      <c r="D2062" s="230" t="s">
        <v>1896</v>
      </c>
      <c r="E2062" s="230">
        <v>1952</v>
      </c>
      <c r="F2062" s="230" t="s">
        <v>2122</v>
      </c>
      <c r="G2062" s="371" t="s">
        <v>2094</v>
      </c>
      <c r="H2062" s="230">
        <v>2</v>
      </c>
      <c r="I2062" s="230">
        <v>1</v>
      </c>
      <c r="J2062" s="230" t="s">
        <v>2122</v>
      </c>
      <c r="K2062" s="222">
        <v>391.6</v>
      </c>
      <c r="L2062" s="222">
        <v>391.6</v>
      </c>
      <c r="M2062" s="222">
        <v>921563.14</v>
      </c>
      <c r="N2062" s="222">
        <v>921563.14</v>
      </c>
      <c r="O2062" s="222">
        <v>0</v>
      </c>
      <c r="P2062" s="222">
        <v>0</v>
      </c>
      <c r="Q2062" s="222">
        <v>0</v>
      </c>
      <c r="R2062" s="372">
        <v>45292</v>
      </c>
      <c r="S2062" s="372">
        <v>45657</v>
      </c>
      <c r="U2062" s="373"/>
    </row>
    <row r="2063" spans="1:21" ht="20.25" x14ac:dyDescent="0.3">
      <c r="A2063" s="230">
        <v>747</v>
      </c>
      <c r="B2063" s="229" t="s">
        <v>488</v>
      </c>
      <c r="C2063" s="230">
        <v>37752</v>
      </c>
      <c r="D2063" s="230" t="s">
        <v>1896</v>
      </c>
      <c r="E2063" s="230">
        <v>1959</v>
      </c>
      <c r="F2063" s="230" t="s">
        <v>2122</v>
      </c>
      <c r="G2063" s="371" t="s">
        <v>2094</v>
      </c>
      <c r="H2063" s="230">
        <v>2</v>
      </c>
      <c r="I2063" s="230">
        <v>1</v>
      </c>
      <c r="J2063" s="230" t="s">
        <v>2122</v>
      </c>
      <c r="K2063" s="222">
        <v>562</v>
      </c>
      <c r="L2063" s="222">
        <v>159.75</v>
      </c>
      <c r="M2063" s="222">
        <v>238621.27</v>
      </c>
      <c r="N2063" s="222">
        <v>238621.27</v>
      </c>
      <c r="O2063" s="222">
        <v>0</v>
      </c>
      <c r="P2063" s="222">
        <v>0</v>
      </c>
      <c r="Q2063" s="222">
        <v>0</v>
      </c>
      <c r="R2063" s="372">
        <v>45292</v>
      </c>
      <c r="S2063" s="372">
        <v>45657</v>
      </c>
      <c r="U2063" s="373"/>
    </row>
    <row r="2064" spans="1:21" ht="20.25" x14ac:dyDescent="0.3">
      <c r="A2064" s="230">
        <v>748</v>
      </c>
      <c r="B2064" s="229" t="s">
        <v>2873</v>
      </c>
      <c r="C2064" s="230">
        <v>37576</v>
      </c>
      <c r="D2064" s="230" t="s">
        <v>1896</v>
      </c>
      <c r="E2064" s="230">
        <v>1973</v>
      </c>
      <c r="F2064" s="230" t="s">
        <v>2122</v>
      </c>
      <c r="G2064" s="371" t="s">
        <v>2121</v>
      </c>
      <c r="H2064" s="230">
        <v>5</v>
      </c>
      <c r="I2064" s="230">
        <v>4</v>
      </c>
      <c r="J2064" s="230" t="s">
        <v>2122</v>
      </c>
      <c r="K2064" s="222">
        <v>3499</v>
      </c>
      <c r="L2064" s="222">
        <v>3255</v>
      </c>
      <c r="M2064" s="222">
        <v>303413.25</v>
      </c>
      <c r="N2064" s="222">
        <v>303413.25</v>
      </c>
      <c r="O2064" s="222">
        <v>0</v>
      </c>
      <c r="P2064" s="222">
        <v>0</v>
      </c>
      <c r="Q2064" s="222">
        <v>0</v>
      </c>
      <c r="R2064" s="372">
        <v>45292</v>
      </c>
      <c r="S2064" s="372">
        <v>45657</v>
      </c>
      <c r="U2064" s="373"/>
    </row>
    <row r="2065" spans="1:21" ht="20.25" x14ac:dyDescent="0.3">
      <c r="A2065" s="230">
        <v>749</v>
      </c>
      <c r="B2065" s="229" t="s">
        <v>2874</v>
      </c>
      <c r="C2065" s="230">
        <v>37577</v>
      </c>
      <c r="D2065" s="230" t="s">
        <v>1896</v>
      </c>
      <c r="E2065" s="230">
        <v>1973</v>
      </c>
      <c r="F2065" s="230" t="s">
        <v>2122</v>
      </c>
      <c r="G2065" s="371" t="s">
        <v>2121</v>
      </c>
      <c r="H2065" s="230">
        <v>5</v>
      </c>
      <c r="I2065" s="230">
        <v>4</v>
      </c>
      <c r="J2065" s="230" t="s">
        <v>2122</v>
      </c>
      <c r="K2065" s="222">
        <v>3595.6</v>
      </c>
      <c r="L2065" s="222">
        <v>3351.6</v>
      </c>
      <c r="M2065" s="222">
        <v>311582.18</v>
      </c>
      <c r="N2065" s="222">
        <v>311582.18</v>
      </c>
      <c r="O2065" s="222">
        <v>0</v>
      </c>
      <c r="P2065" s="222">
        <v>0</v>
      </c>
      <c r="Q2065" s="222">
        <v>0</v>
      </c>
      <c r="R2065" s="372">
        <v>45292</v>
      </c>
      <c r="S2065" s="372">
        <v>45657</v>
      </c>
      <c r="U2065" s="373"/>
    </row>
    <row r="2066" spans="1:21" ht="20.25" x14ac:dyDescent="0.25">
      <c r="A2066" s="231" t="s">
        <v>22</v>
      </c>
      <c r="B2066" s="231"/>
      <c r="C2066" s="263" t="s">
        <v>172</v>
      </c>
      <c r="D2066" s="263" t="s">
        <v>172</v>
      </c>
      <c r="E2066" s="263" t="s">
        <v>172</v>
      </c>
      <c r="F2066" s="263" t="s">
        <v>172</v>
      </c>
      <c r="G2066" s="263" t="s">
        <v>172</v>
      </c>
      <c r="H2066" s="263" t="s">
        <v>172</v>
      </c>
      <c r="I2066" s="263" t="s">
        <v>172</v>
      </c>
      <c r="J2066" s="220">
        <v>0</v>
      </c>
      <c r="K2066" s="220">
        <v>46499.1</v>
      </c>
      <c r="L2066" s="220">
        <v>42466.789999999994</v>
      </c>
      <c r="M2066" s="220">
        <v>24974904.310000002</v>
      </c>
      <c r="N2066" s="220">
        <v>24974904.310000002</v>
      </c>
      <c r="O2066" s="220">
        <v>0</v>
      </c>
      <c r="P2066" s="220">
        <v>0</v>
      </c>
      <c r="Q2066" s="220">
        <v>0</v>
      </c>
      <c r="R2066" s="263" t="s">
        <v>172</v>
      </c>
      <c r="S2066" s="263" t="s">
        <v>172</v>
      </c>
      <c r="U2066" s="373"/>
    </row>
    <row r="2067" spans="1:21" ht="20.25" x14ac:dyDescent="0.3">
      <c r="A2067" s="404" t="s">
        <v>2456</v>
      </c>
      <c r="B2067" s="404"/>
      <c r="C2067" s="404"/>
      <c r="D2067" s="404"/>
      <c r="E2067" s="404"/>
      <c r="F2067" s="404"/>
      <c r="G2067" s="404"/>
      <c r="H2067" s="404"/>
      <c r="I2067" s="404"/>
      <c r="J2067" s="404"/>
      <c r="K2067" s="404"/>
      <c r="L2067" s="404"/>
      <c r="M2067" s="404"/>
      <c r="N2067" s="404"/>
      <c r="O2067" s="404"/>
      <c r="P2067" s="404"/>
      <c r="Q2067" s="404"/>
      <c r="R2067" s="404"/>
      <c r="S2067" s="404"/>
      <c r="U2067" s="373"/>
    </row>
    <row r="2068" spans="1:21" ht="20.25" x14ac:dyDescent="0.3">
      <c r="A2068" s="230">
        <v>750</v>
      </c>
      <c r="B2068" s="377" t="s">
        <v>1729</v>
      </c>
      <c r="C2068" s="378">
        <v>38046</v>
      </c>
      <c r="D2068" s="378" t="s">
        <v>1896</v>
      </c>
      <c r="E2068" s="378">
        <v>1967</v>
      </c>
      <c r="F2068" s="378" t="s">
        <v>2122</v>
      </c>
      <c r="G2068" s="378" t="s">
        <v>2088</v>
      </c>
      <c r="H2068" s="378">
        <v>4</v>
      </c>
      <c r="I2068" s="378">
        <v>4</v>
      </c>
      <c r="J2068" s="378" t="s">
        <v>2122</v>
      </c>
      <c r="K2068" s="379">
        <v>2966.65</v>
      </c>
      <c r="L2068" s="379">
        <v>2710.05</v>
      </c>
      <c r="M2068" s="222">
        <v>5162689.67</v>
      </c>
      <c r="N2068" s="216">
        <v>5157048.37</v>
      </c>
      <c r="O2068" s="216">
        <v>0</v>
      </c>
      <c r="P2068" s="216">
        <v>5641.3</v>
      </c>
      <c r="Q2068" s="216">
        <v>0</v>
      </c>
      <c r="R2068" s="372">
        <v>45292</v>
      </c>
      <c r="S2068" s="372">
        <v>45657</v>
      </c>
      <c r="U2068" s="373"/>
    </row>
    <row r="2069" spans="1:21" ht="20.25" x14ac:dyDescent="0.3">
      <c r="A2069" s="230">
        <v>751</v>
      </c>
      <c r="B2069" s="377" t="s">
        <v>1732</v>
      </c>
      <c r="C2069" s="380">
        <v>38051</v>
      </c>
      <c r="D2069" s="380" t="s">
        <v>1896</v>
      </c>
      <c r="E2069" s="380">
        <v>1968</v>
      </c>
      <c r="F2069" s="380" t="s">
        <v>2122</v>
      </c>
      <c r="G2069" s="380" t="s">
        <v>2088</v>
      </c>
      <c r="H2069" s="380">
        <v>4</v>
      </c>
      <c r="I2069" s="380">
        <v>4</v>
      </c>
      <c r="J2069" s="380" t="s">
        <v>2122</v>
      </c>
      <c r="K2069" s="216">
        <v>3123.74</v>
      </c>
      <c r="L2069" s="216">
        <v>2884.38</v>
      </c>
      <c r="M2069" s="222">
        <v>5277021.4000000004</v>
      </c>
      <c r="N2069" s="216">
        <v>5270858.53</v>
      </c>
      <c r="O2069" s="216">
        <v>0</v>
      </c>
      <c r="P2069" s="216">
        <v>6162.87</v>
      </c>
      <c r="Q2069" s="216">
        <v>0</v>
      </c>
      <c r="R2069" s="372">
        <v>45292</v>
      </c>
      <c r="S2069" s="372">
        <v>45657</v>
      </c>
      <c r="U2069" s="373"/>
    </row>
    <row r="2070" spans="1:21" ht="20.25" x14ac:dyDescent="0.3">
      <c r="A2070" s="230">
        <v>752</v>
      </c>
      <c r="B2070" s="233" t="s">
        <v>1040</v>
      </c>
      <c r="C2070" s="230">
        <v>38053</v>
      </c>
      <c r="D2070" s="230" t="s">
        <v>1896</v>
      </c>
      <c r="E2070" s="230">
        <v>1968</v>
      </c>
      <c r="F2070" s="230" t="s">
        <v>2122</v>
      </c>
      <c r="G2070" s="371" t="s">
        <v>2089</v>
      </c>
      <c r="H2070" s="230">
        <v>4</v>
      </c>
      <c r="I2070" s="230">
        <v>3</v>
      </c>
      <c r="J2070" s="230" t="s">
        <v>2122</v>
      </c>
      <c r="K2070" s="222">
        <v>3842.01</v>
      </c>
      <c r="L2070" s="222">
        <v>2502.3200000000002</v>
      </c>
      <c r="M2070" s="222">
        <v>3410672.72</v>
      </c>
      <c r="N2070" s="216">
        <v>3407046.77</v>
      </c>
      <c r="O2070" s="222">
        <v>0</v>
      </c>
      <c r="P2070" s="222">
        <v>3625.95</v>
      </c>
      <c r="Q2070" s="222">
        <v>0</v>
      </c>
      <c r="R2070" s="372">
        <v>45292</v>
      </c>
      <c r="S2070" s="372">
        <v>45657</v>
      </c>
      <c r="U2070" s="373"/>
    </row>
    <row r="2071" spans="1:21" ht="20.25" x14ac:dyDescent="0.3">
      <c r="A2071" s="230">
        <v>753</v>
      </c>
      <c r="B2071" s="233" t="s">
        <v>3491</v>
      </c>
      <c r="C2071" s="230">
        <v>37794</v>
      </c>
      <c r="D2071" s="230" t="s">
        <v>1896</v>
      </c>
      <c r="E2071" s="230">
        <v>1964</v>
      </c>
      <c r="F2071" s="230" t="s">
        <v>2122</v>
      </c>
      <c r="G2071" s="371" t="s">
        <v>2088</v>
      </c>
      <c r="H2071" s="230">
        <v>4</v>
      </c>
      <c r="I2071" s="230">
        <v>3</v>
      </c>
      <c r="J2071" s="230" t="s">
        <v>2122</v>
      </c>
      <c r="K2071" s="222">
        <v>3422.09</v>
      </c>
      <c r="L2071" s="222">
        <v>2020.8</v>
      </c>
      <c r="M2071" s="222">
        <v>3265857.69</v>
      </c>
      <c r="N2071" s="216">
        <v>3261924.7199999997</v>
      </c>
      <c r="O2071" s="222">
        <v>0</v>
      </c>
      <c r="P2071" s="222">
        <v>3932.97</v>
      </c>
      <c r="Q2071" s="222">
        <v>0</v>
      </c>
      <c r="R2071" s="372">
        <v>45292</v>
      </c>
      <c r="S2071" s="372">
        <v>45657</v>
      </c>
      <c r="U2071" s="373"/>
    </row>
    <row r="2072" spans="1:21" ht="20.25" x14ac:dyDescent="0.3">
      <c r="A2072" s="230">
        <v>754</v>
      </c>
      <c r="B2072" s="233" t="s">
        <v>3492</v>
      </c>
      <c r="C2072" s="230">
        <v>37798</v>
      </c>
      <c r="D2072" s="230" t="s">
        <v>1896</v>
      </c>
      <c r="E2072" s="230">
        <v>1964</v>
      </c>
      <c r="F2072" s="230" t="s">
        <v>2122</v>
      </c>
      <c r="G2072" s="371" t="s">
        <v>2088</v>
      </c>
      <c r="H2072" s="230">
        <v>4</v>
      </c>
      <c r="I2072" s="230">
        <v>3</v>
      </c>
      <c r="J2072" s="230" t="s">
        <v>2122</v>
      </c>
      <c r="K2072" s="222">
        <v>3595.79</v>
      </c>
      <c r="L2072" s="222">
        <v>2038.69</v>
      </c>
      <c r="M2072" s="222">
        <v>3671211.4600000004</v>
      </c>
      <c r="N2072" s="216">
        <v>3665839.5600000005</v>
      </c>
      <c r="O2072" s="222">
        <v>0</v>
      </c>
      <c r="P2072" s="222">
        <v>5371.9</v>
      </c>
      <c r="Q2072" s="222">
        <v>0</v>
      </c>
      <c r="R2072" s="372">
        <v>45292</v>
      </c>
      <c r="S2072" s="372">
        <v>45657</v>
      </c>
      <c r="U2072" s="373"/>
    </row>
    <row r="2073" spans="1:21" ht="20.25" x14ac:dyDescent="0.3">
      <c r="A2073" s="230">
        <v>755</v>
      </c>
      <c r="B2073" s="233" t="s">
        <v>1731</v>
      </c>
      <c r="C2073" s="230">
        <v>37807</v>
      </c>
      <c r="D2073" s="230" t="s">
        <v>1896</v>
      </c>
      <c r="E2073" s="230">
        <v>1967</v>
      </c>
      <c r="F2073" s="230" t="s">
        <v>2122</v>
      </c>
      <c r="G2073" s="371" t="s">
        <v>2088</v>
      </c>
      <c r="H2073" s="230">
        <v>5</v>
      </c>
      <c r="I2073" s="230">
        <v>4</v>
      </c>
      <c r="J2073" s="230" t="s">
        <v>2122</v>
      </c>
      <c r="K2073" s="222">
        <v>3590.28</v>
      </c>
      <c r="L2073" s="222">
        <v>2362.4899999999998</v>
      </c>
      <c r="M2073" s="222">
        <v>9937467.6500000004</v>
      </c>
      <c r="N2073" s="216">
        <v>9925826.5999999996</v>
      </c>
      <c r="O2073" s="222">
        <v>0</v>
      </c>
      <c r="P2073" s="222">
        <v>11641.05</v>
      </c>
      <c r="Q2073" s="222">
        <v>0</v>
      </c>
      <c r="R2073" s="372">
        <v>45292</v>
      </c>
      <c r="S2073" s="372">
        <v>45657</v>
      </c>
      <c r="U2073" s="373"/>
    </row>
    <row r="2074" spans="1:21" ht="20.25" x14ac:dyDescent="0.3">
      <c r="A2074" s="230">
        <v>756</v>
      </c>
      <c r="B2074" s="233" t="s">
        <v>504</v>
      </c>
      <c r="C2074" s="230">
        <v>37817</v>
      </c>
      <c r="D2074" s="230" t="s">
        <v>1896</v>
      </c>
      <c r="E2074" s="230">
        <v>1964</v>
      </c>
      <c r="F2074" s="230" t="s">
        <v>2122</v>
      </c>
      <c r="G2074" s="371" t="s">
        <v>2088</v>
      </c>
      <c r="H2074" s="230">
        <v>5</v>
      </c>
      <c r="I2074" s="230">
        <v>4</v>
      </c>
      <c r="J2074" s="230" t="s">
        <v>2122</v>
      </c>
      <c r="K2074" s="222">
        <v>3528.4</v>
      </c>
      <c r="L2074" s="222">
        <v>2352.48</v>
      </c>
      <c r="M2074" s="222">
        <v>9815874.370000001</v>
      </c>
      <c r="N2074" s="216">
        <v>9804714.370000001</v>
      </c>
      <c r="O2074" s="222">
        <v>0</v>
      </c>
      <c r="P2074" s="222">
        <v>11160</v>
      </c>
      <c r="Q2074" s="222">
        <v>0</v>
      </c>
      <c r="R2074" s="372">
        <v>45292</v>
      </c>
      <c r="S2074" s="372">
        <v>45657</v>
      </c>
      <c r="U2074" s="373"/>
    </row>
    <row r="2075" spans="1:21" ht="28.5" customHeight="1" x14ac:dyDescent="0.3">
      <c r="A2075" s="230">
        <v>757</v>
      </c>
      <c r="B2075" s="233" t="s">
        <v>3493</v>
      </c>
      <c r="C2075" s="230">
        <v>37824</v>
      </c>
      <c r="D2075" s="230" t="s">
        <v>1896</v>
      </c>
      <c r="E2075" s="230">
        <v>1965</v>
      </c>
      <c r="F2075" s="230" t="s">
        <v>2122</v>
      </c>
      <c r="G2075" s="371" t="s">
        <v>2088</v>
      </c>
      <c r="H2075" s="230">
        <v>4</v>
      </c>
      <c r="I2075" s="230">
        <v>3</v>
      </c>
      <c r="J2075" s="230" t="s">
        <v>2122</v>
      </c>
      <c r="K2075" s="222">
        <v>3427.11</v>
      </c>
      <c r="L2075" s="222">
        <v>2046.21</v>
      </c>
      <c r="M2075" s="222">
        <v>4347133.0000000009</v>
      </c>
      <c r="N2075" s="216">
        <v>4341674.2200000007</v>
      </c>
      <c r="O2075" s="222">
        <v>0</v>
      </c>
      <c r="P2075" s="222">
        <v>5458.78</v>
      </c>
      <c r="Q2075" s="222">
        <v>0</v>
      </c>
      <c r="R2075" s="372">
        <v>45292</v>
      </c>
      <c r="S2075" s="372">
        <v>45657</v>
      </c>
      <c r="U2075" s="373"/>
    </row>
    <row r="2076" spans="1:21" ht="20.25" x14ac:dyDescent="0.3">
      <c r="A2076" s="230">
        <v>758</v>
      </c>
      <c r="B2076" s="233" t="s">
        <v>3494</v>
      </c>
      <c r="C2076" s="230">
        <v>38150</v>
      </c>
      <c r="D2076" s="230" t="s">
        <v>1896</v>
      </c>
      <c r="E2076" s="230">
        <v>1964</v>
      </c>
      <c r="F2076" s="230" t="s">
        <v>2122</v>
      </c>
      <c r="G2076" s="371" t="s">
        <v>2088</v>
      </c>
      <c r="H2076" s="230">
        <v>4</v>
      </c>
      <c r="I2076" s="230">
        <v>4</v>
      </c>
      <c r="J2076" s="230" t="s">
        <v>2122</v>
      </c>
      <c r="K2076" s="222">
        <v>2808.78</v>
      </c>
      <c r="L2076" s="222">
        <v>1924.51</v>
      </c>
      <c r="M2076" s="222">
        <v>8019868.9900000002</v>
      </c>
      <c r="N2076" s="216">
        <v>8010291.0600000005</v>
      </c>
      <c r="O2076" s="222">
        <v>0</v>
      </c>
      <c r="P2076" s="222">
        <v>9577.93</v>
      </c>
      <c r="Q2076" s="222">
        <v>0</v>
      </c>
      <c r="R2076" s="372">
        <v>45292</v>
      </c>
      <c r="S2076" s="372">
        <v>45657</v>
      </c>
      <c r="U2076" s="373"/>
    </row>
    <row r="2077" spans="1:21" ht="20.25" x14ac:dyDescent="0.3">
      <c r="A2077" s="230">
        <v>759</v>
      </c>
      <c r="B2077" s="233" t="s">
        <v>1044</v>
      </c>
      <c r="C2077" s="230">
        <v>38442</v>
      </c>
      <c r="D2077" s="230" t="s">
        <v>1896</v>
      </c>
      <c r="E2077" s="230">
        <v>1962</v>
      </c>
      <c r="F2077" s="230" t="s">
        <v>2122</v>
      </c>
      <c r="G2077" s="371" t="s">
        <v>2090</v>
      </c>
      <c r="H2077" s="230">
        <v>2</v>
      </c>
      <c r="I2077" s="230">
        <v>2</v>
      </c>
      <c r="J2077" s="230" t="s">
        <v>2122</v>
      </c>
      <c r="K2077" s="222">
        <v>1580.16</v>
      </c>
      <c r="L2077" s="222">
        <v>618.55999999999995</v>
      </c>
      <c r="M2077" s="222">
        <v>1782841.01</v>
      </c>
      <c r="N2077" s="216">
        <v>1780963.68</v>
      </c>
      <c r="O2077" s="222">
        <v>0</v>
      </c>
      <c r="P2077" s="222">
        <v>1877.33</v>
      </c>
      <c r="Q2077" s="222">
        <v>0</v>
      </c>
      <c r="R2077" s="372">
        <v>45292</v>
      </c>
      <c r="S2077" s="372">
        <v>45657</v>
      </c>
      <c r="U2077" s="373"/>
    </row>
    <row r="2078" spans="1:21" ht="20.25" x14ac:dyDescent="0.3">
      <c r="A2078" s="230">
        <v>760</v>
      </c>
      <c r="B2078" s="233" t="s">
        <v>3495</v>
      </c>
      <c r="C2078" s="230">
        <v>37935</v>
      </c>
      <c r="D2078" s="230" t="s">
        <v>1896</v>
      </c>
      <c r="E2078" s="230">
        <v>1962</v>
      </c>
      <c r="F2078" s="230" t="s">
        <v>2122</v>
      </c>
      <c r="G2078" s="371" t="s">
        <v>2089</v>
      </c>
      <c r="H2078" s="230">
        <v>4</v>
      </c>
      <c r="I2078" s="230">
        <v>2</v>
      </c>
      <c r="J2078" s="230" t="s">
        <v>2122</v>
      </c>
      <c r="K2078" s="222">
        <v>1895.56</v>
      </c>
      <c r="L2078" s="222">
        <v>1267.24</v>
      </c>
      <c r="M2078" s="222">
        <v>1362234.5899999999</v>
      </c>
      <c r="N2078" s="216">
        <v>1360572.2499999998</v>
      </c>
      <c r="O2078" s="222">
        <v>0</v>
      </c>
      <c r="P2078" s="222">
        <v>1662.34</v>
      </c>
      <c r="Q2078" s="222">
        <v>0</v>
      </c>
      <c r="R2078" s="372">
        <v>45292</v>
      </c>
      <c r="S2078" s="372">
        <v>45657</v>
      </c>
      <c r="U2078" s="373"/>
    </row>
    <row r="2079" spans="1:21" ht="20.25" x14ac:dyDescent="0.3">
      <c r="A2079" s="230">
        <v>761</v>
      </c>
      <c r="B2079" s="233" t="s">
        <v>529</v>
      </c>
      <c r="C2079" s="230">
        <v>38349</v>
      </c>
      <c r="D2079" s="230" t="s">
        <v>1896</v>
      </c>
      <c r="E2079" s="230">
        <v>1952</v>
      </c>
      <c r="F2079" s="230" t="s">
        <v>2122</v>
      </c>
      <c r="G2079" s="371" t="s">
        <v>2089</v>
      </c>
      <c r="H2079" s="230">
        <v>2</v>
      </c>
      <c r="I2079" s="230">
        <v>2</v>
      </c>
      <c r="J2079" s="230" t="s">
        <v>2122</v>
      </c>
      <c r="K2079" s="222">
        <v>1381.76</v>
      </c>
      <c r="L2079" s="222">
        <v>818.11</v>
      </c>
      <c r="M2079" s="222">
        <v>164053.97999999998</v>
      </c>
      <c r="N2079" s="216">
        <v>163823.24</v>
      </c>
      <c r="O2079" s="222">
        <v>0</v>
      </c>
      <c r="P2079" s="222">
        <v>230.74</v>
      </c>
      <c r="Q2079" s="222">
        <v>0</v>
      </c>
      <c r="R2079" s="372">
        <v>45292</v>
      </c>
      <c r="S2079" s="372">
        <v>45657</v>
      </c>
      <c r="U2079" s="373"/>
    </row>
    <row r="2080" spans="1:21" ht="20.25" x14ac:dyDescent="0.3">
      <c r="A2080" s="230">
        <v>762</v>
      </c>
      <c r="B2080" s="226" t="s">
        <v>1853</v>
      </c>
      <c r="C2080" s="230">
        <v>38114</v>
      </c>
      <c r="D2080" s="230" t="s">
        <v>1896</v>
      </c>
      <c r="E2080" s="230">
        <v>1975</v>
      </c>
      <c r="F2080" s="230" t="s">
        <v>2122</v>
      </c>
      <c r="G2080" s="371" t="s">
        <v>2088</v>
      </c>
      <c r="H2080" s="230">
        <v>5</v>
      </c>
      <c r="I2080" s="230">
        <v>6</v>
      </c>
      <c r="J2080" s="230" t="s">
        <v>2122</v>
      </c>
      <c r="K2080" s="222">
        <v>7510.29</v>
      </c>
      <c r="L2080" s="222">
        <v>4749.99</v>
      </c>
      <c r="M2080" s="222">
        <v>10988238.349999998</v>
      </c>
      <c r="N2080" s="216">
        <v>10976450.399999999</v>
      </c>
      <c r="O2080" s="222">
        <v>0</v>
      </c>
      <c r="P2080" s="222">
        <v>11787.95</v>
      </c>
      <c r="Q2080" s="222">
        <v>0</v>
      </c>
      <c r="R2080" s="372">
        <v>45292</v>
      </c>
      <c r="S2080" s="372">
        <v>45657</v>
      </c>
      <c r="U2080" s="373"/>
    </row>
    <row r="2081" spans="1:21" ht="20.25" x14ac:dyDescent="0.3">
      <c r="A2081" s="230">
        <v>763</v>
      </c>
      <c r="B2081" s="226" t="s">
        <v>1854</v>
      </c>
      <c r="C2081" s="230">
        <v>38118</v>
      </c>
      <c r="D2081" s="230" t="s">
        <v>1896</v>
      </c>
      <c r="E2081" s="230">
        <v>1978</v>
      </c>
      <c r="F2081" s="230" t="s">
        <v>2122</v>
      </c>
      <c r="G2081" s="371" t="s">
        <v>2088</v>
      </c>
      <c r="H2081" s="230">
        <v>5</v>
      </c>
      <c r="I2081" s="230">
        <v>4</v>
      </c>
      <c r="J2081" s="230" t="s">
        <v>2122</v>
      </c>
      <c r="K2081" s="222">
        <v>5515.43</v>
      </c>
      <c r="L2081" s="222">
        <v>3984.31</v>
      </c>
      <c r="M2081" s="222">
        <v>9292303.5500000007</v>
      </c>
      <c r="N2081" s="216">
        <v>9282459.4199999999</v>
      </c>
      <c r="O2081" s="222">
        <v>0</v>
      </c>
      <c r="P2081" s="222">
        <v>9844.1299999999992</v>
      </c>
      <c r="Q2081" s="222">
        <v>0</v>
      </c>
      <c r="R2081" s="372">
        <v>45292</v>
      </c>
      <c r="S2081" s="372">
        <v>45657</v>
      </c>
      <c r="U2081" s="373"/>
    </row>
    <row r="2082" spans="1:21" ht="20.25" x14ac:dyDescent="0.3">
      <c r="A2082" s="230">
        <v>764</v>
      </c>
      <c r="B2082" s="226" t="s">
        <v>519</v>
      </c>
      <c r="C2082" s="230">
        <v>37891</v>
      </c>
      <c r="D2082" s="230" t="s">
        <v>1896</v>
      </c>
      <c r="E2082" s="230">
        <v>1978</v>
      </c>
      <c r="F2082" s="230" t="s">
        <v>2122</v>
      </c>
      <c r="G2082" s="371" t="s">
        <v>2088</v>
      </c>
      <c r="H2082" s="230">
        <v>5</v>
      </c>
      <c r="I2082" s="230">
        <v>4</v>
      </c>
      <c r="J2082" s="230" t="s">
        <v>2122</v>
      </c>
      <c r="K2082" s="222">
        <v>5336.05</v>
      </c>
      <c r="L2082" s="222">
        <v>3385.45</v>
      </c>
      <c r="M2082" s="222">
        <v>3750664.21</v>
      </c>
      <c r="N2082" s="216">
        <v>3746376.28</v>
      </c>
      <c r="O2082" s="222">
        <v>0</v>
      </c>
      <c r="P2082" s="222">
        <v>4287.93</v>
      </c>
      <c r="Q2082" s="222">
        <v>0</v>
      </c>
      <c r="R2082" s="372">
        <v>45292</v>
      </c>
      <c r="S2082" s="372">
        <v>45657</v>
      </c>
      <c r="U2082" s="373"/>
    </row>
    <row r="2083" spans="1:21" ht="20.25" x14ac:dyDescent="0.3">
      <c r="A2083" s="230">
        <v>765</v>
      </c>
      <c r="B2083" s="226" t="s">
        <v>1855</v>
      </c>
      <c r="C2083" s="230">
        <v>37893</v>
      </c>
      <c r="D2083" s="230" t="s">
        <v>1896</v>
      </c>
      <c r="E2083" s="230">
        <v>1977</v>
      </c>
      <c r="F2083" s="230" t="s">
        <v>2122</v>
      </c>
      <c r="G2083" s="371" t="s">
        <v>2088</v>
      </c>
      <c r="H2083" s="230">
        <v>5</v>
      </c>
      <c r="I2083" s="230">
        <v>4</v>
      </c>
      <c r="J2083" s="230" t="s">
        <v>2122</v>
      </c>
      <c r="K2083" s="222">
        <v>5252.2</v>
      </c>
      <c r="L2083" s="222">
        <v>3300.59</v>
      </c>
      <c r="M2083" s="222">
        <v>10316065.299999999</v>
      </c>
      <c r="N2083" s="216">
        <v>10306029.379999999</v>
      </c>
      <c r="O2083" s="222">
        <v>0</v>
      </c>
      <c r="P2083" s="222">
        <v>10035.92</v>
      </c>
      <c r="Q2083" s="222">
        <v>0</v>
      </c>
      <c r="R2083" s="372">
        <v>45292</v>
      </c>
      <c r="S2083" s="372">
        <v>45657</v>
      </c>
      <c r="U2083" s="373"/>
    </row>
    <row r="2084" spans="1:21" ht="20.25" x14ac:dyDescent="0.3">
      <c r="A2084" s="230">
        <v>766</v>
      </c>
      <c r="B2084" s="226" t="s">
        <v>1864</v>
      </c>
      <c r="C2084" s="230">
        <v>38441</v>
      </c>
      <c r="D2084" s="230" t="s">
        <v>1896</v>
      </c>
      <c r="E2084" s="230">
        <v>1955</v>
      </c>
      <c r="F2084" s="230" t="s">
        <v>2122</v>
      </c>
      <c r="G2084" s="371" t="s">
        <v>2089</v>
      </c>
      <c r="H2084" s="230">
        <v>2</v>
      </c>
      <c r="I2084" s="230">
        <v>3</v>
      </c>
      <c r="J2084" s="230" t="s">
        <v>2122</v>
      </c>
      <c r="K2084" s="222">
        <v>2509.35</v>
      </c>
      <c r="L2084" s="222">
        <v>1484.44</v>
      </c>
      <c r="M2084" s="222">
        <v>4225303.7700000005</v>
      </c>
      <c r="N2084" s="216">
        <v>4220782.57</v>
      </c>
      <c r="O2084" s="222">
        <v>0</v>
      </c>
      <c r="P2084" s="222">
        <v>4521.2</v>
      </c>
      <c r="Q2084" s="222">
        <v>0</v>
      </c>
      <c r="R2084" s="372">
        <v>45292</v>
      </c>
      <c r="S2084" s="372">
        <v>45657</v>
      </c>
      <c r="U2084" s="373"/>
    </row>
    <row r="2085" spans="1:21" ht="20.25" x14ac:dyDescent="0.3">
      <c r="A2085" s="230">
        <v>767</v>
      </c>
      <c r="B2085" s="233" t="s">
        <v>3555</v>
      </c>
      <c r="C2085" s="230">
        <v>38281</v>
      </c>
      <c r="D2085" s="230" t="s">
        <v>1896</v>
      </c>
      <c r="E2085" s="230">
        <v>1993</v>
      </c>
      <c r="F2085" s="230" t="s">
        <v>2122</v>
      </c>
      <c r="G2085" s="371" t="s">
        <v>2088</v>
      </c>
      <c r="H2085" s="230">
        <v>5</v>
      </c>
      <c r="I2085" s="230">
        <v>4</v>
      </c>
      <c r="J2085" s="230" t="s">
        <v>2122</v>
      </c>
      <c r="K2085" s="222">
        <v>7031.15</v>
      </c>
      <c r="L2085" s="222">
        <v>4523.37</v>
      </c>
      <c r="M2085" s="222">
        <v>11891945.18</v>
      </c>
      <c r="N2085" s="216">
        <v>11878055.92</v>
      </c>
      <c r="O2085" s="222">
        <v>0</v>
      </c>
      <c r="P2085" s="222">
        <v>13889.26</v>
      </c>
      <c r="Q2085" s="222">
        <v>0</v>
      </c>
      <c r="R2085" s="372">
        <v>45292</v>
      </c>
      <c r="S2085" s="372">
        <v>45657</v>
      </c>
      <c r="U2085" s="373"/>
    </row>
    <row r="2086" spans="1:21" ht="20.25" x14ac:dyDescent="0.3">
      <c r="A2086" s="230">
        <v>768</v>
      </c>
      <c r="B2086" s="233" t="s">
        <v>2345</v>
      </c>
      <c r="C2086" s="230">
        <v>37881</v>
      </c>
      <c r="D2086" s="230" t="s">
        <v>1896</v>
      </c>
      <c r="E2086" s="230">
        <v>1982</v>
      </c>
      <c r="F2086" s="230" t="s">
        <v>2122</v>
      </c>
      <c r="G2086" s="371" t="s">
        <v>2088</v>
      </c>
      <c r="H2086" s="230">
        <v>5</v>
      </c>
      <c r="I2086" s="230">
        <v>4</v>
      </c>
      <c r="J2086" s="230" t="s">
        <v>2122</v>
      </c>
      <c r="K2086" s="222">
        <v>5332.38</v>
      </c>
      <c r="L2086" s="222">
        <v>3370.2</v>
      </c>
      <c r="M2086" s="222">
        <v>3984136.27</v>
      </c>
      <c r="N2086" s="216">
        <v>3977978.09</v>
      </c>
      <c r="O2086" s="222">
        <v>0</v>
      </c>
      <c r="P2086" s="222">
        <v>6158.18</v>
      </c>
      <c r="Q2086" s="222">
        <v>0</v>
      </c>
      <c r="R2086" s="372">
        <v>45292</v>
      </c>
      <c r="S2086" s="372">
        <v>45657</v>
      </c>
      <c r="U2086" s="373"/>
    </row>
    <row r="2087" spans="1:21" ht="20.25" x14ac:dyDescent="0.3">
      <c r="A2087" s="230">
        <v>769</v>
      </c>
      <c r="B2087" s="233" t="s">
        <v>2346</v>
      </c>
      <c r="C2087" s="230">
        <v>38348</v>
      </c>
      <c r="D2087" s="230" t="s">
        <v>1896</v>
      </c>
      <c r="E2087" s="230">
        <v>1978</v>
      </c>
      <c r="F2087" s="230" t="s">
        <v>2122</v>
      </c>
      <c r="G2087" s="371" t="s">
        <v>2088</v>
      </c>
      <c r="H2087" s="230">
        <v>5</v>
      </c>
      <c r="I2087" s="230">
        <v>8</v>
      </c>
      <c r="J2087" s="230" t="s">
        <v>2122</v>
      </c>
      <c r="K2087" s="222">
        <v>8774.6200000000008</v>
      </c>
      <c r="L2087" s="222">
        <v>5567.96</v>
      </c>
      <c r="M2087" s="222">
        <v>16129713.699999999</v>
      </c>
      <c r="N2087" s="216">
        <v>16112750.16</v>
      </c>
      <c r="O2087" s="222">
        <v>0</v>
      </c>
      <c r="P2087" s="222">
        <v>16963.54</v>
      </c>
      <c r="Q2087" s="222">
        <v>0</v>
      </c>
      <c r="R2087" s="372">
        <v>45292</v>
      </c>
      <c r="S2087" s="372">
        <v>45657</v>
      </c>
      <c r="U2087" s="373"/>
    </row>
    <row r="2088" spans="1:21" ht="20.25" x14ac:dyDescent="0.3">
      <c r="A2088" s="230">
        <v>770</v>
      </c>
      <c r="B2088" s="233" t="s">
        <v>57</v>
      </c>
      <c r="C2088" s="230">
        <v>38073</v>
      </c>
      <c r="D2088" s="230" t="s">
        <v>1896</v>
      </c>
      <c r="E2088" s="230">
        <v>1956</v>
      </c>
      <c r="F2088" s="230" t="s">
        <v>2122</v>
      </c>
      <c r="G2088" s="371" t="s">
        <v>2097</v>
      </c>
      <c r="H2088" s="230">
        <v>2</v>
      </c>
      <c r="I2088" s="230">
        <v>2</v>
      </c>
      <c r="J2088" s="230" t="s">
        <v>2122</v>
      </c>
      <c r="K2088" s="222">
        <v>713.85</v>
      </c>
      <c r="L2088" s="222">
        <v>473.57</v>
      </c>
      <c r="M2088" s="222">
        <v>1604547.23</v>
      </c>
      <c r="N2088" s="216">
        <v>1602715.3</v>
      </c>
      <c r="O2088" s="222">
        <v>0</v>
      </c>
      <c r="P2088" s="222">
        <v>1831.93</v>
      </c>
      <c r="Q2088" s="222">
        <v>0</v>
      </c>
      <c r="R2088" s="372">
        <v>45292</v>
      </c>
      <c r="S2088" s="372">
        <v>45657</v>
      </c>
      <c r="U2088" s="373"/>
    </row>
    <row r="2089" spans="1:21" ht="20.25" x14ac:dyDescent="0.3">
      <c r="A2089" s="230">
        <v>771</v>
      </c>
      <c r="B2089" s="233" t="s">
        <v>3383</v>
      </c>
      <c r="C2089" s="230">
        <v>37949</v>
      </c>
      <c r="D2089" s="230" t="s">
        <v>1896</v>
      </c>
      <c r="E2089" s="230">
        <v>1965</v>
      </c>
      <c r="F2089" s="230" t="s">
        <v>2122</v>
      </c>
      <c r="G2089" s="371" t="s">
        <v>2088</v>
      </c>
      <c r="H2089" s="230">
        <v>5</v>
      </c>
      <c r="I2089" s="230">
        <v>4</v>
      </c>
      <c r="J2089" s="230" t="s">
        <v>2122</v>
      </c>
      <c r="K2089" s="222">
        <v>3538.89</v>
      </c>
      <c r="L2089" s="222">
        <v>2331.5100000000002</v>
      </c>
      <c r="M2089" s="222">
        <v>9830614.0900000017</v>
      </c>
      <c r="N2089" s="216">
        <v>9818828.4900000021</v>
      </c>
      <c r="O2089" s="222">
        <v>0</v>
      </c>
      <c r="P2089" s="222">
        <v>11785.6</v>
      </c>
      <c r="Q2089" s="222">
        <v>0</v>
      </c>
      <c r="R2089" s="372">
        <v>45292</v>
      </c>
      <c r="S2089" s="372">
        <v>45657</v>
      </c>
      <c r="U2089" s="373"/>
    </row>
    <row r="2090" spans="1:21" ht="20.25" x14ac:dyDescent="0.3">
      <c r="A2090" s="230">
        <v>772</v>
      </c>
      <c r="B2090" s="226" t="s">
        <v>1860</v>
      </c>
      <c r="C2090" s="230">
        <v>37957</v>
      </c>
      <c r="D2090" s="230" t="s">
        <v>1896</v>
      </c>
      <c r="E2090" s="230">
        <v>1965</v>
      </c>
      <c r="F2090" s="230" t="s">
        <v>2122</v>
      </c>
      <c r="G2090" s="371" t="s">
        <v>2088</v>
      </c>
      <c r="H2090" s="230">
        <v>5</v>
      </c>
      <c r="I2090" s="230">
        <v>4</v>
      </c>
      <c r="J2090" s="230" t="s">
        <v>2122</v>
      </c>
      <c r="K2090" s="222">
        <v>5616.81</v>
      </c>
      <c r="L2090" s="222">
        <v>3505.41</v>
      </c>
      <c r="M2090" s="222">
        <v>2212563.4099999997</v>
      </c>
      <c r="N2090" s="216">
        <v>2210081.2899999996</v>
      </c>
      <c r="O2090" s="222">
        <v>0</v>
      </c>
      <c r="P2090" s="222">
        <v>2482.12</v>
      </c>
      <c r="Q2090" s="222">
        <v>0</v>
      </c>
      <c r="R2090" s="372">
        <v>45292</v>
      </c>
      <c r="S2090" s="372">
        <v>45657</v>
      </c>
      <c r="U2090" s="373"/>
    </row>
    <row r="2091" spans="1:21" ht="20.25" x14ac:dyDescent="0.3">
      <c r="A2091" s="230">
        <v>773</v>
      </c>
      <c r="B2091" s="226" t="s">
        <v>1730</v>
      </c>
      <c r="C2091" s="230">
        <v>38334</v>
      </c>
      <c r="D2091" s="230" t="s">
        <v>1896</v>
      </c>
      <c r="E2091" s="230">
        <v>1966</v>
      </c>
      <c r="F2091" s="230" t="s">
        <v>2122</v>
      </c>
      <c r="G2091" s="371" t="s">
        <v>2088</v>
      </c>
      <c r="H2091" s="230">
        <v>5</v>
      </c>
      <c r="I2091" s="230">
        <v>4</v>
      </c>
      <c r="J2091" s="230" t="s">
        <v>2122</v>
      </c>
      <c r="K2091" s="222">
        <v>2780.72</v>
      </c>
      <c r="L2091" s="222">
        <v>2535.84</v>
      </c>
      <c r="M2091" s="222">
        <v>5007409.1500000004</v>
      </c>
      <c r="N2091" s="216">
        <v>5001332.46</v>
      </c>
      <c r="O2091" s="222">
        <v>0</v>
      </c>
      <c r="P2091" s="222">
        <v>6076.69</v>
      </c>
      <c r="Q2091" s="222">
        <v>0</v>
      </c>
      <c r="R2091" s="372">
        <v>45292</v>
      </c>
      <c r="S2091" s="372">
        <v>45657</v>
      </c>
      <c r="U2091" s="373"/>
    </row>
    <row r="2092" spans="1:21" ht="20.25" x14ac:dyDescent="0.3">
      <c r="A2092" s="230">
        <v>774</v>
      </c>
      <c r="B2092" s="226" t="s">
        <v>1861</v>
      </c>
      <c r="C2092" s="230">
        <v>38345</v>
      </c>
      <c r="D2092" s="230" t="s">
        <v>1896</v>
      </c>
      <c r="E2092" s="230">
        <v>1976</v>
      </c>
      <c r="F2092" s="230" t="s">
        <v>2122</v>
      </c>
      <c r="G2092" s="371" t="s">
        <v>2088</v>
      </c>
      <c r="H2092" s="230">
        <v>5</v>
      </c>
      <c r="I2092" s="230">
        <v>6</v>
      </c>
      <c r="J2092" s="230" t="s">
        <v>2122</v>
      </c>
      <c r="K2092" s="222">
        <v>5071.3500000000004</v>
      </c>
      <c r="L2092" s="222">
        <v>4690.1499999999996</v>
      </c>
      <c r="M2092" s="222">
        <v>5061746.1600000011</v>
      </c>
      <c r="N2092" s="216">
        <v>5053392.1000000015</v>
      </c>
      <c r="O2092" s="222">
        <v>0</v>
      </c>
      <c r="P2092" s="222">
        <v>8354.06</v>
      </c>
      <c r="Q2092" s="222">
        <v>0</v>
      </c>
      <c r="R2092" s="372">
        <v>45292</v>
      </c>
      <c r="S2092" s="372">
        <v>45657</v>
      </c>
      <c r="U2092" s="373"/>
    </row>
    <row r="2093" spans="1:21" ht="49.7" customHeight="1" x14ac:dyDescent="0.3">
      <c r="A2093" s="230">
        <v>775</v>
      </c>
      <c r="B2093" s="236" t="s">
        <v>3496</v>
      </c>
      <c r="C2093" s="230">
        <v>38052</v>
      </c>
      <c r="D2093" s="230" t="s">
        <v>1896</v>
      </c>
      <c r="E2093" s="230">
        <v>1968</v>
      </c>
      <c r="F2093" s="230" t="s">
        <v>2122</v>
      </c>
      <c r="G2093" s="371" t="s">
        <v>2088</v>
      </c>
      <c r="H2093" s="230">
        <v>4</v>
      </c>
      <c r="I2093" s="230">
        <v>4</v>
      </c>
      <c r="J2093" s="230" t="s">
        <v>2122</v>
      </c>
      <c r="K2093" s="222">
        <v>3133.61</v>
      </c>
      <c r="L2093" s="222">
        <v>2894.07</v>
      </c>
      <c r="M2093" s="222">
        <v>1993546.29</v>
      </c>
      <c r="N2093" s="216">
        <v>1991163.61</v>
      </c>
      <c r="O2093" s="222">
        <v>0</v>
      </c>
      <c r="P2093" s="222">
        <v>2382.6799999999998</v>
      </c>
      <c r="Q2093" s="222">
        <v>0</v>
      </c>
      <c r="R2093" s="372">
        <v>45292</v>
      </c>
      <c r="S2093" s="372">
        <v>45657</v>
      </c>
      <c r="U2093" s="373"/>
    </row>
    <row r="2094" spans="1:21" ht="22.7" customHeight="1" x14ac:dyDescent="0.3">
      <c r="A2094" s="230">
        <v>776</v>
      </c>
      <c r="B2094" s="226" t="s">
        <v>2743</v>
      </c>
      <c r="C2094" s="230">
        <v>38202</v>
      </c>
      <c r="D2094" s="230" t="s">
        <v>1896</v>
      </c>
      <c r="E2094" s="230">
        <v>1986</v>
      </c>
      <c r="F2094" s="230" t="s">
        <v>2122</v>
      </c>
      <c r="G2094" s="371" t="s">
        <v>2089</v>
      </c>
      <c r="H2094" s="230">
        <v>5</v>
      </c>
      <c r="I2094" s="230">
        <v>4</v>
      </c>
      <c r="J2094" s="230" t="s">
        <v>2122</v>
      </c>
      <c r="K2094" s="222">
        <v>6974.47</v>
      </c>
      <c r="L2094" s="222">
        <v>4317.2700000000004</v>
      </c>
      <c r="M2094" s="222">
        <v>3805778.57</v>
      </c>
      <c r="N2094" s="216">
        <v>3797890.7399999998</v>
      </c>
      <c r="O2094" s="222">
        <v>0</v>
      </c>
      <c r="P2094" s="222">
        <v>7887.83</v>
      </c>
      <c r="Q2094" s="222">
        <v>0</v>
      </c>
      <c r="R2094" s="372">
        <v>45292</v>
      </c>
      <c r="S2094" s="372">
        <v>45657</v>
      </c>
      <c r="U2094" s="373"/>
    </row>
    <row r="2095" spans="1:21" ht="22.7" customHeight="1" x14ac:dyDescent="0.3">
      <c r="A2095" s="230">
        <v>777</v>
      </c>
      <c r="B2095" s="233" t="s">
        <v>3382</v>
      </c>
      <c r="C2095" s="230">
        <v>38161</v>
      </c>
      <c r="D2095" s="230" t="s">
        <v>1896</v>
      </c>
      <c r="E2095" s="230">
        <v>1964</v>
      </c>
      <c r="F2095" s="230" t="s">
        <v>2122</v>
      </c>
      <c r="G2095" s="371" t="s">
        <v>2088</v>
      </c>
      <c r="H2095" s="230">
        <v>5</v>
      </c>
      <c r="I2095" s="230">
        <v>3</v>
      </c>
      <c r="J2095" s="230" t="s">
        <v>2122</v>
      </c>
      <c r="K2095" s="222">
        <v>2555.5700000000002</v>
      </c>
      <c r="L2095" s="222">
        <v>1701.37</v>
      </c>
      <c r="M2095" s="222">
        <v>7498020.8100000005</v>
      </c>
      <c r="N2095" s="216">
        <v>7489434.8300000001</v>
      </c>
      <c r="O2095" s="222">
        <v>0</v>
      </c>
      <c r="P2095" s="222">
        <v>8585.98</v>
      </c>
      <c r="Q2095" s="222">
        <v>0</v>
      </c>
      <c r="R2095" s="372">
        <v>45292</v>
      </c>
      <c r="S2095" s="372">
        <v>45657</v>
      </c>
      <c r="U2095" s="373"/>
    </row>
    <row r="2096" spans="1:21" ht="20.25" x14ac:dyDescent="0.3">
      <c r="A2096" s="230">
        <v>778</v>
      </c>
      <c r="B2096" s="233" t="s">
        <v>3824</v>
      </c>
      <c r="C2096" s="230">
        <v>38338</v>
      </c>
      <c r="D2096" s="230" t="s">
        <v>1896</v>
      </c>
      <c r="E2096" s="230">
        <v>1965</v>
      </c>
      <c r="F2096" s="230" t="s">
        <v>2122</v>
      </c>
      <c r="G2096" s="371" t="s">
        <v>2088</v>
      </c>
      <c r="H2096" s="230">
        <v>5</v>
      </c>
      <c r="I2096" s="230">
        <v>4</v>
      </c>
      <c r="J2096" s="230" t="s">
        <v>2122</v>
      </c>
      <c r="K2096" s="222">
        <v>4619.91</v>
      </c>
      <c r="L2096" s="222">
        <v>3563.18</v>
      </c>
      <c r="M2096" s="222">
        <v>6498843.4899999993</v>
      </c>
      <c r="N2096" s="216">
        <v>6492061.6499999994</v>
      </c>
      <c r="O2096" s="222">
        <v>0</v>
      </c>
      <c r="P2096" s="222">
        <v>6781.84</v>
      </c>
      <c r="Q2096" s="222">
        <v>0</v>
      </c>
      <c r="R2096" s="372">
        <v>45292</v>
      </c>
      <c r="S2096" s="372">
        <v>45657</v>
      </c>
      <c r="U2096" s="373"/>
    </row>
    <row r="2097" spans="1:21" ht="20.25" x14ac:dyDescent="0.3">
      <c r="A2097" s="230">
        <v>779</v>
      </c>
      <c r="B2097" s="233" t="s">
        <v>4248</v>
      </c>
      <c r="C2097" s="230">
        <v>37878</v>
      </c>
      <c r="D2097" s="230" t="s">
        <v>1897</v>
      </c>
      <c r="E2097" s="230">
        <v>1990</v>
      </c>
      <c r="F2097" s="230"/>
      <c r="G2097" s="371" t="s">
        <v>2120</v>
      </c>
      <c r="H2097" s="230">
        <v>6</v>
      </c>
      <c r="I2097" s="230">
        <v>6</v>
      </c>
      <c r="J2097" s="230"/>
      <c r="K2097" s="222">
        <v>8599.8799999999992</v>
      </c>
      <c r="L2097" s="222">
        <v>8599.8799999999992</v>
      </c>
      <c r="M2097" s="222">
        <v>550000</v>
      </c>
      <c r="N2097" s="216">
        <v>550000</v>
      </c>
      <c r="O2097" s="222">
        <v>0</v>
      </c>
      <c r="P2097" s="222">
        <v>0</v>
      </c>
      <c r="Q2097" s="222">
        <v>0</v>
      </c>
      <c r="R2097" s="372">
        <v>45292</v>
      </c>
      <c r="S2097" s="372">
        <v>45657</v>
      </c>
      <c r="U2097" s="373"/>
    </row>
    <row r="2098" spans="1:21" ht="20.25" x14ac:dyDescent="0.3">
      <c r="A2098" s="231" t="s">
        <v>22</v>
      </c>
      <c r="B2098" s="231"/>
      <c r="C2098" s="263" t="s">
        <v>172</v>
      </c>
      <c r="D2098" s="263" t="s">
        <v>172</v>
      </c>
      <c r="E2098" s="263" t="s">
        <v>172</v>
      </c>
      <c r="F2098" s="263" t="s">
        <v>172</v>
      </c>
      <c r="G2098" s="263" t="s">
        <v>172</v>
      </c>
      <c r="H2098" s="263" t="s">
        <v>172</v>
      </c>
      <c r="I2098" s="263" t="s">
        <v>172</v>
      </c>
      <c r="J2098" s="220">
        <v>0</v>
      </c>
      <c r="K2098" s="220">
        <v>126028.86000000003</v>
      </c>
      <c r="L2098" s="220">
        <v>88524.400000000009</v>
      </c>
      <c r="M2098" s="220">
        <v>170858366.05999997</v>
      </c>
      <c r="N2098" s="216">
        <v>170658366.05999997</v>
      </c>
      <c r="O2098" s="220">
        <v>0</v>
      </c>
      <c r="P2098" s="220">
        <v>200000</v>
      </c>
      <c r="Q2098" s="220">
        <v>0</v>
      </c>
      <c r="R2098" s="263" t="s">
        <v>172</v>
      </c>
      <c r="S2098" s="263" t="s">
        <v>172</v>
      </c>
      <c r="U2098" s="373"/>
    </row>
    <row r="2099" spans="1:21" ht="20.25" x14ac:dyDescent="0.3">
      <c r="A2099" s="404" t="s">
        <v>2457</v>
      </c>
      <c r="B2099" s="404"/>
      <c r="C2099" s="404"/>
      <c r="D2099" s="404"/>
      <c r="E2099" s="404"/>
      <c r="F2099" s="404"/>
      <c r="G2099" s="404"/>
      <c r="H2099" s="404"/>
      <c r="I2099" s="404"/>
      <c r="J2099" s="404"/>
      <c r="K2099" s="404"/>
      <c r="L2099" s="404"/>
      <c r="M2099" s="404"/>
      <c r="N2099" s="404"/>
      <c r="O2099" s="404"/>
      <c r="P2099" s="404"/>
      <c r="Q2099" s="404"/>
      <c r="R2099" s="404"/>
      <c r="S2099" s="404"/>
      <c r="U2099" s="373"/>
    </row>
    <row r="2100" spans="1:21" ht="20.25" x14ac:dyDescent="0.3">
      <c r="A2100" s="230">
        <v>780</v>
      </c>
      <c r="B2100" s="225" t="s">
        <v>3183</v>
      </c>
      <c r="C2100" s="380">
        <v>38529</v>
      </c>
      <c r="D2100" s="380" t="s">
        <v>1896</v>
      </c>
      <c r="E2100" s="380" t="s">
        <v>3184</v>
      </c>
      <c r="F2100" s="380"/>
      <c r="G2100" s="380" t="s">
        <v>2120</v>
      </c>
      <c r="H2100" s="380" t="s">
        <v>3185</v>
      </c>
      <c r="I2100" s="380" t="s">
        <v>2943</v>
      </c>
      <c r="J2100" s="381">
        <v>1</v>
      </c>
      <c r="K2100" s="380">
        <v>1899.4</v>
      </c>
      <c r="L2100" s="380">
        <v>1899.4</v>
      </c>
      <c r="M2100" s="222">
        <v>3132557.47</v>
      </c>
      <c r="N2100" s="222">
        <v>3132557.47</v>
      </c>
      <c r="O2100" s="222">
        <v>0</v>
      </c>
      <c r="P2100" s="222">
        <v>0</v>
      </c>
      <c r="Q2100" s="222">
        <v>0</v>
      </c>
      <c r="R2100" s="372">
        <v>45292</v>
      </c>
      <c r="S2100" s="372">
        <v>45657</v>
      </c>
      <c r="U2100" s="373"/>
    </row>
    <row r="2101" spans="1:21" ht="20.25" x14ac:dyDescent="0.25">
      <c r="A2101" s="230">
        <v>781</v>
      </c>
      <c r="B2101" s="225" t="s">
        <v>1638</v>
      </c>
      <c r="C2101" s="230">
        <v>38582</v>
      </c>
      <c r="D2101" s="230" t="s">
        <v>1896</v>
      </c>
      <c r="E2101" s="230">
        <v>1990</v>
      </c>
      <c r="F2101" s="230" t="s">
        <v>2122</v>
      </c>
      <c r="G2101" s="230" t="s">
        <v>2094</v>
      </c>
      <c r="H2101" s="230">
        <v>2</v>
      </c>
      <c r="I2101" s="230">
        <v>2</v>
      </c>
      <c r="J2101" s="230" t="s">
        <v>2122</v>
      </c>
      <c r="K2101" s="222">
        <v>528.4</v>
      </c>
      <c r="L2101" s="222">
        <v>461.9</v>
      </c>
      <c r="M2101" s="222">
        <v>610765.13</v>
      </c>
      <c r="N2101" s="222">
        <v>610765.13</v>
      </c>
      <c r="O2101" s="222">
        <v>0</v>
      </c>
      <c r="P2101" s="222">
        <v>0</v>
      </c>
      <c r="Q2101" s="222">
        <v>0</v>
      </c>
      <c r="R2101" s="372">
        <v>45292</v>
      </c>
      <c r="S2101" s="372">
        <v>45657</v>
      </c>
      <c r="U2101" s="373"/>
    </row>
    <row r="2102" spans="1:21" ht="20.25" x14ac:dyDescent="0.3">
      <c r="A2102" s="230">
        <v>782</v>
      </c>
      <c r="B2102" s="225" t="s">
        <v>1047</v>
      </c>
      <c r="C2102" s="230">
        <v>38850</v>
      </c>
      <c r="D2102" s="230" t="s">
        <v>1896</v>
      </c>
      <c r="E2102" s="230">
        <v>1983</v>
      </c>
      <c r="F2102" s="230">
        <v>2018</v>
      </c>
      <c r="G2102" s="371" t="s">
        <v>2088</v>
      </c>
      <c r="H2102" s="230">
        <v>9</v>
      </c>
      <c r="I2102" s="230">
        <v>1</v>
      </c>
      <c r="J2102" s="230" t="s">
        <v>2122</v>
      </c>
      <c r="K2102" s="222">
        <v>2992.35</v>
      </c>
      <c r="L2102" s="222">
        <v>1841.9</v>
      </c>
      <c r="M2102" s="222">
        <v>4800514.3600000003</v>
      </c>
      <c r="N2102" s="222">
        <v>4800514.3600000003</v>
      </c>
      <c r="O2102" s="222">
        <v>0</v>
      </c>
      <c r="P2102" s="222">
        <v>0</v>
      </c>
      <c r="Q2102" s="222">
        <v>0</v>
      </c>
      <c r="R2102" s="372">
        <v>45292</v>
      </c>
      <c r="S2102" s="372">
        <v>45657</v>
      </c>
      <c r="U2102" s="373"/>
    </row>
    <row r="2103" spans="1:21" ht="20.25" x14ac:dyDescent="0.3">
      <c r="A2103" s="230">
        <v>783</v>
      </c>
      <c r="B2103" s="225" t="s">
        <v>1048</v>
      </c>
      <c r="C2103" s="230">
        <v>38851</v>
      </c>
      <c r="D2103" s="230" t="s">
        <v>1896</v>
      </c>
      <c r="E2103" s="230">
        <v>1985</v>
      </c>
      <c r="F2103" s="230">
        <v>2018</v>
      </c>
      <c r="G2103" s="371" t="s">
        <v>2088</v>
      </c>
      <c r="H2103" s="230">
        <v>9</v>
      </c>
      <c r="I2103" s="230">
        <v>7</v>
      </c>
      <c r="J2103" s="230" t="s">
        <v>2122</v>
      </c>
      <c r="K2103" s="222">
        <v>18987.830000000002</v>
      </c>
      <c r="L2103" s="222">
        <v>14145</v>
      </c>
      <c r="M2103" s="222">
        <v>20759754.530000001</v>
      </c>
      <c r="N2103" s="222">
        <v>20759754.530000001</v>
      </c>
      <c r="O2103" s="222">
        <v>0</v>
      </c>
      <c r="P2103" s="222">
        <v>0</v>
      </c>
      <c r="Q2103" s="222">
        <v>0</v>
      </c>
      <c r="R2103" s="372">
        <v>45292</v>
      </c>
      <c r="S2103" s="372">
        <v>45657</v>
      </c>
      <c r="U2103" s="373"/>
    </row>
    <row r="2104" spans="1:21" ht="20.25" x14ac:dyDescent="0.3">
      <c r="A2104" s="230">
        <v>784</v>
      </c>
      <c r="B2104" s="225" t="s">
        <v>588</v>
      </c>
      <c r="C2104" s="230">
        <v>38846</v>
      </c>
      <c r="D2104" s="230" t="s">
        <v>1896</v>
      </c>
      <c r="E2104" s="230">
        <v>1965</v>
      </c>
      <c r="F2104" s="230" t="s">
        <v>2122</v>
      </c>
      <c r="G2104" s="371" t="s">
        <v>2094</v>
      </c>
      <c r="H2104" s="230">
        <v>2</v>
      </c>
      <c r="I2104" s="230">
        <v>3</v>
      </c>
      <c r="J2104" s="230" t="s">
        <v>2122</v>
      </c>
      <c r="K2104" s="222">
        <v>721.1</v>
      </c>
      <c r="L2104" s="222">
        <v>524.79999999999995</v>
      </c>
      <c r="M2104" s="222">
        <v>816235.33</v>
      </c>
      <c r="N2104" s="222">
        <v>816235.33</v>
      </c>
      <c r="O2104" s="222">
        <v>0</v>
      </c>
      <c r="P2104" s="222">
        <v>0</v>
      </c>
      <c r="Q2104" s="222">
        <v>0</v>
      </c>
      <c r="R2104" s="372">
        <v>45292</v>
      </c>
      <c r="S2104" s="372">
        <v>45657</v>
      </c>
      <c r="U2104" s="373"/>
    </row>
    <row r="2105" spans="1:21" ht="20.25" x14ac:dyDescent="0.3">
      <c r="A2105" s="230">
        <v>785</v>
      </c>
      <c r="B2105" s="225" t="s">
        <v>2261</v>
      </c>
      <c r="C2105" s="230">
        <v>38473</v>
      </c>
      <c r="D2105" s="230" t="s">
        <v>1896</v>
      </c>
      <c r="E2105" s="230">
        <v>1977</v>
      </c>
      <c r="F2105" s="230" t="s">
        <v>2122</v>
      </c>
      <c r="G2105" s="371" t="s">
        <v>2088</v>
      </c>
      <c r="H2105" s="230">
        <v>9</v>
      </c>
      <c r="I2105" s="230">
        <v>4</v>
      </c>
      <c r="J2105" s="230" t="s">
        <v>2122</v>
      </c>
      <c r="K2105" s="222">
        <v>11090.18</v>
      </c>
      <c r="L2105" s="222">
        <v>8248.39</v>
      </c>
      <c r="M2105" s="222">
        <v>2931180.59</v>
      </c>
      <c r="N2105" s="222">
        <v>2931180.59</v>
      </c>
      <c r="O2105" s="222">
        <v>0</v>
      </c>
      <c r="P2105" s="222">
        <v>0</v>
      </c>
      <c r="Q2105" s="222">
        <v>0</v>
      </c>
      <c r="R2105" s="372">
        <v>45292</v>
      </c>
      <c r="S2105" s="372">
        <v>45657</v>
      </c>
      <c r="U2105" s="373"/>
    </row>
    <row r="2106" spans="1:21" ht="20.25" x14ac:dyDescent="0.3">
      <c r="A2106" s="230">
        <v>786</v>
      </c>
      <c r="B2106" s="225" t="s">
        <v>2422</v>
      </c>
      <c r="C2106" s="230">
        <v>38796</v>
      </c>
      <c r="D2106" s="230" t="s">
        <v>1896</v>
      </c>
      <c r="E2106" s="230">
        <v>1981</v>
      </c>
      <c r="F2106" s="230" t="s">
        <v>2122</v>
      </c>
      <c r="G2106" s="371" t="s">
        <v>2088</v>
      </c>
      <c r="H2106" s="230">
        <v>9</v>
      </c>
      <c r="I2106" s="230">
        <v>1</v>
      </c>
      <c r="J2106" s="230">
        <v>1</v>
      </c>
      <c r="K2106" s="222">
        <v>2856.8</v>
      </c>
      <c r="L2106" s="222">
        <v>1844</v>
      </c>
      <c r="M2106" s="222">
        <v>2658411.79</v>
      </c>
      <c r="N2106" s="222">
        <v>2658411.79</v>
      </c>
      <c r="O2106" s="222">
        <v>0</v>
      </c>
      <c r="P2106" s="222">
        <v>0</v>
      </c>
      <c r="Q2106" s="222">
        <v>0</v>
      </c>
      <c r="R2106" s="372">
        <v>45292</v>
      </c>
      <c r="S2106" s="372">
        <v>45657</v>
      </c>
      <c r="U2106" s="373"/>
    </row>
    <row r="2107" spans="1:21" ht="20.25" x14ac:dyDescent="0.3">
      <c r="A2107" s="230">
        <v>787</v>
      </c>
      <c r="B2107" s="225" t="s">
        <v>2423</v>
      </c>
      <c r="C2107" s="230">
        <v>38795</v>
      </c>
      <c r="D2107" s="230" t="s">
        <v>1896</v>
      </c>
      <c r="E2107" s="230">
        <v>1982</v>
      </c>
      <c r="F2107" s="230" t="s">
        <v>2122</v>
      </c>
      <c r="G2107" s="371" t="s">
        <v>2088</v>
      </c>
      <c r="H2107" s="230">
        <v>9</v>
      </c>
      <c r="I2107" s="230">
        <v>1</v>
      </c>
      <c r="J2107" s="230">
        <v>1</v>
      </c>
      <c r="K2107" s="222">
        <v>3946</v>
      </c>
      <c r="L2107" s="222">
        <v>2925.4</v>
      </c>
      <c r="M2107" s="222">
        <v>2658549.4000000004</v>
      </c>
      <c r="N2107" s="222">
        <v>2658549.4000000004</v>
      </c>
      <c r="O2107" s="222">
        <v>0</v>
      </c>
      <c r="P2107" s="222">
        <v>0</v>
      </c>
      <c r="Q2107" s="222">
        <v>0</v>
      </c>
      <c r="R2107" s="372">
        <v>45292</v>
      </c>
      <c r="S2107" s="372">
        <v>45657</v>
      </c>
      <c r="U2107" s="373"/>
    </row>
    <row r="2108" spans="1:21" ht="20.25" x14ac:dyDescent="0.3">
      <c r="A2108" s="230">
        <v>788</v>
      </c>
      <c r="B2108" s="225" t="s">
        <v>566</v>
      </c>
      <c r="C2108" s="230">
        <v>38674</v>
      </c>
      <c r="D2108" s="230" t="s">
        <v>1896</v>
      </c>
      <c r="E2108" s="230">
        <v>1991</v>
      </c>
      <c r="F2108" s="230" t="s">
        <v>2122</v>
      </c>
      <c r="G2108" s="371" t="s">
        <v>2088</v>
      </c>
      <c r="H2108" s="230">
        <v>9</v>
      </c>
      <c r="I2108" s="230">
        <v>1</v>
      </c>
      <c r="J2108" s="230" t="s">
        <v>2122</v>
      </c>
      <c r="K2108" s="222">
        <v>2472</v>
      </c>
      <c r="L2108" s="222">
        <v>1725.7</v>
      </c>
      <c r="M2108" s="222">
        <v>3818468.8899999997</v>
      </c>
      <c r="N2108" s="222">
        <v>3818468.8899999997</v>
      </c>
      <c r="O2108" s="222">
        <v>0</v>
      </c>
      <c r="P2108" s="222">
        <v>0</v>
      </c>
      <c r="Q2108" s="222">
        <v>0</v>
      </c>
      <c r="R2108" s="372">
        <v>45292</v>
      </c>
      <c r="S2108" s="372">
        <v>45657</v>
      </c>
      <c r="U2108" s="373"/>
    </row>
    <row r="2109" spans="1:21" ht="20.25" x14ac:dyDescent="0.3">
      <c r="A2109" s="230">
        <v>789</v>
      </c>
      <c r="B2109" s="225" t="s">
        <v>557</v>
      </c>
      <c r="C2109" s="230">
        <v>38630</v>
      </c>
      <c r="D2109" s="230" t="s">
        <v>1896</v>
      </c>
      <c r="E2109" s="230">
        <v>1980</v>
      </c>
      <c r="F2109" s="230" t="s">
        <v>2122</v>
      </c>
      <c r="G2109" s="371" t="s">
        <v>2088</v>
      </c>
      <c r="H2109" s="230">
        <v>9</v>
      </c>
      <c r="I2109" s="230">
        <v>2</v>
      </c>
      <c r="J2109" s="230" t="s">
        <v>2122</v>
      </c>
      <c r="K2109" s="222">
        <v>4373.32</v>
      </c>
      <c r="L2109" s="222">
        <v>3423.3</v>
      </c>
      <c r="M2109" s="222">
        <v>3888891.47</v>
      </c>
      <c r="N2109" s="222">
        <v>3888891.47</v>
      </c>
      <c r="O2109" s="222">
        <v>0</v>
      </c>
      <c r="P2109" s="222">
        <v>0</v>
      </c>
      <c r="Q2109" s="222">
        <v>0</v>
      </c>
      <c r="R2109" s="372">
        <v>45292</v>
      </c>
      <c r="S2109" s="372">
        <v>45657</v>
      </c>
      <c r="U2109" s="373"/>
    </row>
    <row r="2110" spans="1:21" ht="20.25" x14ac:dyDescent="0.3">
      <c r="A2110" s="230">
        <v>790</v>
      </c>
      <c r="B2110" s="225" t="s">
        <v>2608</v>
      </c>
      <c r="C2110" s="230">
        <v>38633</v>
      </c>
      <c r="D2110" s="230" t="s">
        <v>1896</v>
      </c>
      <c r="E2110" s="230">
        <v>1989</v>
      </c>
      <c r="F2110" s="230" t="s">
        <v>2122</v>
      </c>
      <c r="G2110" s="371" t="s">
        <v>2089</v>
      </c>
      <c r="H2110" s="230">
        <v>12</v>
      </c>
      <c r="I2110" s="230">
        <v>1</v>
      </c>
      <c r="J2110" s="230">
        <v>2</v>
      </c>
      <c r="K2110" s="222">
        <v>5806.3</v>
      </c>
      <c r="L2110" s="222">
        <v>3492</v>
      </c>
      <c r="M2110" s="222">
        <v>6327861.0299999993</v>
      </c>
      <c r="N2110" s="222">
        <v>6327861.0299999993</v>
      </c>
      <c r="O2110" s="222">
        <v>0</v>
      </c>
      <c r="P2110" s="222">
        <v>0</v>
      </c>
      <c r="Q2110" s="222">
        <v>0</v>
      </c>
      <c r="R2110" s="372">
        <v>45292</v>
      </c>
      <c r="S2110" s="372">
        <v>45657</v>
      </c>
      <c r="U2110" s="373"/>
    </row>
    <row r="2111" spans="1:21" ht="20.25" x14ac:dyDescent="0.3">
      <c r="A2111" s="230">
        <v>791</v>
      </c>
      <c r="B2111" s="225" t="s">
        <v>2609</v>
      </c>
      <c r="C2111" s="230">
        <v>38646</v>
      </c>
      <c r="D2111" s="230" t="s">
        <v>1896</v>
      </c>
      <c r="E2111" s="230">
        <v>1992</v>
      </c>
      <c r="F2111" s="230" t="s">
        <v>2122</v>
      </c>
      <c r="G2111" s="371" t="s">
        <v>2088</v>
      </c>
      <c r="H2111" s="230">
        <v>9</v>
      </c>
      <c r="I2111" s="230">
        <v>4</v>
      </c>
      <c r="J2111" s="230">
        <v>4</v>
      </c>
      <c r="K2111" s="222">
        <v>13526.4</v>
      </c>
      <c r="L2111" s="222">
        <v>9818.6</v>
      </c>
      <c r="M2111" s="222">
        <v>10664505.170000002</v>
      </c>
      <c r="N2111" s="222">
        <v>10664505.170000002</v>
      </c>
      <c r="O2111" s="222">
        <v>0</v>
      </c>
      <c r="P2111" s="222">
        <v>0</v>
      </c>
      <c r="Q2111" s="222">
        <v>0</v>
      </c>
      <c r="R2111" s="372">
        <v>45292</v>
      </c>
      <c r="S2111" s="372">
        <v>45657</v>
      </c>
      <c r="U2111" s="373"/>
    </row>
    <row r="2112" spans="1:21" ht="20.25" x14ac:dyDescent="0.3">
      <c r="A2112" s="230">
        <v>792</v>
      </c>
      <c r="B2112" s="225" t="s">
        <v>2672</v>
      </c>
      <c r="C2112" s="230">
        <v>38700</v>
      </c>
      <c r="D2112" s="230" t="s">
        <v>1896</v>
      </c>
      <c r="E2112" s="230">
        <v>1979</v>
      </c>
      <c r="F2112" s="230" t="s">
        <v>2122</v>
      </c>
      <c r="G2112" s="371" t="s">
        <v>2089</v>
      </c>
      <c r="H2112" s="230">
        <v>9</v>
      </c>
      <c r="I2112" s="230">
        <v>6</v>
      </c>
      <c r="J2112" s="230">
        <v>6</v>
      </c>
      <c r="K2112" s="222">
        <v>16391.009999999998</v>
      </c>
      <c r="L2112" s="222">
        <v>11728.5</v>
      </c>
      <c r="M2112" s="222">
        <v>15993293.649999999</v>
      </c>
      <c r="N2112" s="222">
        <v>15993293.649999999</v>
      </c>
      <c r="O2112" s="222">
        <v>0</v>
      </c>
      <c r="P2112" s="222">
        <v>0</v>
      </c>
      <c r="Q2112" s="222">
        <v>0</v>
      </c>
      <c r="R2112" s="372">
        <v>45292</v>
      </c>
      <c r="S2112" s="372">
        <v>45657</v>
      </c>
      <c r="U2112" s="373"/>
    </row>
    <row r="2113" spans="1:21" ht="20.25" x14ac:dyDescent="0.3">
      <c r="A2113" s="230">
        <v>793</v>
      </c>
      <c r="B2113" s="225" t="s">
        <v>573</v>
      </c>
      <c r="C2113" s="230">
        <v>38713</v>
      </c>
      <c r="D2113" s="230" t="s">
        <v>1896</v>
      </c>
      <c r="E2113" s="230">
        <v>1979</v>
      </c>
      <c r="F2113" s="230" t="s">
        <v>2122</v>
      </c>
      <c r="G2113" s="371" t="s">
        <v>2088</v>
      </c>
      <c r="H2113" s="230">
        <v>9</v>
      </c>
      <c r="I2113" s="230">
        <v>5</v>
      </c>
      <c r="J2113" s="230" t="s">
        <v>2122</v>
      </c>
      <c r="K2113" s="222">
        <v>13864.15</v>
      </c>
      <c r="L2113" s="222">
        <v>10227.19</v>
      </c>
      <c r="M2113" s="222">
        <v>12072877.18</v>
      </c>
      <c r="N2113" s="222">
        <v>12072877.18</v>
      </c>
      <c r="O2113" s="222">
        <v>0</v>
      </c>
      <c r="P2113" s="222">
        <v>0</v>
      </c>
      <c r="Q2113" s="222">
        <v>0</v>
      </c>
      <c r="R2113" s="372">
        <v>45292</v>
      </c>
      <c r="S2113" s="372">
        <v>45657</v>
      </c>
      <c r="U2113" s="373"/>
    </row>
    <row r="2114" spans="1:21" ht="20.25" x14ac:dyDescent="0.25">
      <c r="A2114" s="231" t="s">
        <v>22</v>
      </c>
      <c r="B2114" s="231"/>
      <c r="C2114" s="263" t="s">
        <v>172</v>
      </c>
      <c r="D2114" s="263" t="s">
        <v>172</v>
      </c>
      <c r="E2114" s="263" t="s">
        <v>172</v>
      </c>
      <c r="F2114" s="263" t="s">
        <v>172</v>
      </c>
      <c r="G2114" s="263" t="s">
        <v>172</v>
      </c>
      <c r="H2114" s="263" t="s">
        <v>172</v>
      </c>
      <c r="I2114" s="263" t="s">
        <v>172</v>
      </c>
      <c r="J2114" s="220">
        <v>15</v>
      </c>
      <c r="K2114" s="220">
        <v>99455.239999999991</v>
      </c>
      <c r="L2114" s="220">
        <v>72306.080000000002</v>
      </c>
      <c r="M2114" s="220">
        <v>91133865.99000001</v>
      </c>
      <c r="N2114" s="220">
        <v>91133865.99000001</v>
      </c>
      <c r="O2114" s="220">
        <v>0</v>
      </c>
      <c r="P2114" s="220">
        <v>0</v>
      </c>
      <c r="Q2114" s="220">
        <v>0</v>
      </c>
      <c r="R2114" s="263" t="s">
        <v>172</v>
      </c>
      <c r="S2114" s="263" t="s">
        <v>172</v>
      </c>
      <c r="U2114" s="373"/>
    </row>
    <row r="2115" spans="1:21" ht="20.25" x14ac:dyDescent="0.3">
      <c r="A2115" s="404" t="s">
        <v>2458</v>
      </c>
      <c r="B2115" s="404"/>
      <c r="C2115" s="404"/>
      <c r="D2115" s="404"/>
      <c r="E2115" s="404"/>
      <c r="F2115" s="404"/>
      <c r="G2115" s="404"/>
      <c r="H2115" s="404"/>
      <c r="I2115" s="404"/>
      <c r="J2115" s="404"/>
      <c r="K2115" s="404"/>
      <c r="L2115" s="404"/>
      <c r="M2115" s="404"/>
      <c r="N2115" s="404"/>
      <c r="O2115" s="404"/>
      <c r="P2115" s="404"/>
      <c r="Q2115" s="404"/>
      <c r="R2115" s="404"/>
      <c r="S2115" s="404"/>
      <c r="U2115" s="373"/>
    </row>
    <row r="2116" spans="1:21" ht="20.25" x14ac:dyDescent="0.3">
      <c r="A2116" s="230">
        <v>794</v>
      </c>
      <c r="B2116" s="229" t="s">
        <v>1049</v>
      </c>
      <c r="C2116" s="230">
        <v>39031</v>
      </c>
      <c r="D2116" s="230" t="s">
        <v>1896</v>
      </c>
      <c r="E2116" s="230">
        <v>1935</v>
      </c>
      <c r="F2116" s="230" t="s">
        <v>2122</v>
      </c>
      <c r="G2116" s="371" t="s">
        <v>2096</v>
      </c>
      <c r="H2116" s="230">
        <v>2</v>
      </c>
      <c r="I2116" s="230">
        <v>3</v>
      </c>
      <c r="J2116" s="230" t="s">
        <v>2122</v>
      </c>
      <c r="K2116" s="222">
        <v>647.29999999999995</v>
      </c>
      <c r="L2116" s="222">
        <v>613.40000000000009</v>
      </c>
      <c r="M2116" s="222">
        <v>44270.41</v>
      </c>
      <c r="N2116" s="222">
        <v>44270.41</v>
      </c>
      <c r="O2116" s="222">
        <v>0</v>
      </c>
      <c r="P2116" s="222">
        <v>0</v>
      </c>
      <c r="Q2116" s="222">
        <v>0</v>
      </c>
      <c r="R2116" s="372">
        <v>45292</v>
      </c>
      <c r="S2116" s="372">
        <v>45657</v>
      </c>
      <c r="U2116" s="373"/>
    </row>
    <row r="2117" spans="1:21" ht="20.25" x14ac:dyDescent="0.3">
      <c r="A2117" s="230">
        <v>795</v>
      </c>
      <c r="B2117" s="229" t="s">
        <v>1050</v>
      </c>
      <c r="C2117" s="230">
        <v>39027</v>
      </c>
      <c r="D2117" s="230" t="s">
        <v>1896</v>
      </c>
      <c r="E2117" s="230">
        <v>1963</v>
      </c>
      <c r="F2117" s="230" t="s">
        <v>2122</v>
      </c>
      <c r="G2117" s="371" t="s">
        <v>2089</v>
      </c>
      <c r="H2117" s="230">
        <v>4</v>
      </c>
      <c r="I2117" s="230">
        <v>3</v>
      </c>
      <c r="J2117" s="230" t="s">
        <v>2122</v>
      </c>
      <c r="K2117" s="222">
        <v>2303.4</v>
      </c>
      <c r="L2117" s="222">
        <v>1991.2</v>
      </c>
      <c r="M2117" s="222">
        <v>536323.60000000009</v>
      </c>
      <c r="N2117" s="222">
        <v>536323.60000000009</v>
      </c>
      <c r="O2117" s="222">
        <v>0</v>
      </c>
      <c r="P2117" s="222">
        <v>0</v>
      </c>
      <c r="Q2117" s="222">
        <v>0</v>
      </c>
      <c r="R2117" s="372">
        <v>45292</v>
      </c>
      <c r="S2117" s="372">
        <v>45657</v>
      </c>
      <c r="U2117" s="373"/>
    </row>
    <row r="2118" spans="1:21" ht="20.25" x14ac:dyDescent="0.3">
      <c r="A2118" s="230">
        <v>796</v>
      </c>
      <c r="B2118" s="229" t="s">
        <v>1051</v>
      </c>
      <c r="C2118" s="230">
        <v>39028</v>
      </c>
      <c r="D2118" s="230" t="s">
        <v>1896</v>
      </c>
      <c r="E2118" s="230">
        <v>1963</v>
      </c>
      <c r="F2118" s="230" t="s">
        <v>2122</v>
      </c>
      <c r="G2118" s="371" t="s">
        <v>2089</v>
      </c>
      <c r="H2118" s="230">
        <v>4</v>
      </c>
      <c r="I2118" s="230">
        <v>2</v>
      </c>
      <c r="J2118" s="230" t="s">
        <v>2122</v>
      </c>
      <c r="K2118" s="222">
        <v>1331</v>
      </c>
      <c r="L2118" s="222">
        <v>1234.7</v>
      </c>
      <c r="M2118" s="222">
        <v>421381.22</v>
      </c>
      <c r="N2118" s="222">
        <v>421381.22</v>
      </c>
      <c r="O2118" s="222">
        <v>0</v>
      </c>
      <c r="P2118" s="222">
        <v>0</v>
      </c>
      <c r="Q2118" s="222">
        <v>0</v>
      </c>
      <c r="R2118" s="372">
        <v>45292</v>
      </c>
      <c r="S2118" s="372">
        <v>45657</v>
      </c>
      <c r="U2118" s="373"/>
    </row>
    <row r="2119" spans="1:21" ht="20.25" x14ac:dyDescent="0.3">
      <c r="A2119" s="230">
        <v>797</v>
      </c>
      <c r="B2119" s="229" t="s">
        <v>1052</v>
      </c>
      <c r="C2119" s="230">
        <v>38940</v>
      </c>
      <c r="D2119" s="230" t="s">
        <v>1896</v>
      </c>
      <c r="E2119" s="230">
        <v>1957</v>
      </c>
      <c r="F2119" s="230" t="s">
        <v>2122</v>
      </c>
      <c r="G2119" s="371" t="s">
        <v>2094</v>
      </c>
      <c r="H2119" s="230">
        <v>2</v>
      </c>
      <c r="I2119" s="230">
        <v>1</v>
      </c>
      <c r="J2119" s="230" t="s">
        <v>2122</v>
      </c>
      <c r="K2119" s="222">
        <v>352.4</v>
      </c>
      <c r="L2119" s="222">
        <v>327.5</v>
      </c>
      <c r="M2119" s="222">
        <v>58797.9</v>
      </c>
      <c r="N2119" s="222">
        <v>58797.9</v>
      </c>
      <c r="O2119" s="222">
        <v>0</v>
      </c>
      <c r="P2119" s="222">
        <v>0</v>
      </c>
      <c r="Q2119" s="222">
        <v>0</v>
      </c>
      <c r="R2119" s="372">
        <v>45292</v>
      </c>
      <c r="S2119" s="372">
        <v>45657</v>
      </c>
      <c r="U2119" s="373"/>
    </row>
    <row r="2120" spans="1:21" ht="20.25" x14ac:dyDescent="0.3">
      <c r="A2120" s="230">
        <v>798</v>
      </c>
      <c r="B2120" s="229" t="s">
        <v>1053</v>
      </c>
      <c r="C2120" s="230">
        <v>38941</v>
      </c>
      <c r="D2120" s="230" t="s">
        <v>1896</v>
      </c>
      <c r="E2120" s="230">
        <v>1957</v>
      </c>
      <c r="F2120" s="230" t="s">
        <v>2122</v>
      </c>
      <c r="G2120" s="371" t="s">
        <v>2094</v>
      </c>
      <c r="H2120" s="230">
        <v>2</v>
      </c>
      <c r="I2120" s="230">
        <v>1</v>
      </c>
      <c r="J2120" s="230" t="s">
        <v>2122</v>
      </c>
      <c r="K2120" s="222">
        <v>346.4</v>
      </c>
      <c r="L2120" s="222">
        <v>317.10000000000002</v>
      </c>
      <c r="M2120" s="222">
        <v>55600.2</v>
      </c>
      <c r="N2120" s="222">
        <v>55600.2</v>
      </c>
      <c r="O2120" s="222">
        <v>0</v>
      </c>
      <c r="P2120" s="222">
        <v>0</v>
      </c>
      <c r="Q2120" s="222">
        <v>0</v>
      </c>
      <c r="R2120" s="372">
        <v>45292</v>
      </c>
      <c r="S2120" s="372">
        <v>45657</v>
      </c>
      <c r="U2120" s="373"/>
    </row>
    <row r="2121" spans="1:21" ht="20.25" x14ac:dyDescent="0.3">
      <c r="A2121" s="230">
        <v>799</v>
      </c>
      <c r="B2121" s="229" t="s">
        <v>1055</v>
      </c>
      <c r="C2121" s="230">
        <v>39206</v>
      </c>
      <c r="D2121" s="230" t="s">
        <v>1896</v>
      </c>
      <c r="E2121" s="230">
        <v>1966</v>
      </c>
      <c r="F2121" s="230" t="s">
        <v>2122</v>
      </c>
      <c r="G2121" s="371" t="s">
        <v>2089</v>
      </c>
      <c r="H2121" s="230">
        <v>4</v>
      </c>
      <c r="I2121" s="230">
        <v>3</v>
      </c>
      <c r="J2121" s="230" t="s">
        <v>2122</v>
      </c>
      <c r="K2121" s="222">
        <v>2045.1</v>
      </c>
      <c r="L2121" s="222">
        <v>2045.1</v>
      </c>
      <c r="M2121" s="222">
        <v>110321.55</v>
      </c>
      <c r="N2121" s="222">
        <v>110321.55</v>
      </c>
      <c r="O2121" s="222">
        <v>0</v>
      </c>
      <c r="P2121" s="222">
        <v>0</v>
      </c>
      <c r="Q2121" s="222">
        <v>0</v>
      </c>
      <c r="R2121" s="372">
        <v>45292</v>
      </c>
      <c r="S2121" s="372">
        <v>45657</v>
      </c>
      <c r="U2121" s="373"/>
    </row>
    <row r="2122" spans="1:21" ht="20.25" x14ac:dyDescent="0.3">
      <c r="A2122" s="230">
        <v>800</v>
      </c>
      <c r="B2122" s="229" t="s">
        <v>1056</v>
      </c>
      <c r="C2122" s="230">
        <v>39254</v>
      </c>
      <c r="D2122" s="230" t="s">
        <v>1896</v>
      </c>
      <c r="E2122" s="230">
        <v>1962</v>
      </c>
      <c r="F2122" s="230" t="s">
        <v>2122</v>
      </c>
      <c r="G2122" s="371" t="s">
        <v>2094</v>
      </c>
      <c r="H2122" s="230">
        <v>2</v>
      </c>
      <c r="I2122" s="230">
        <v>1</v>
      </c>
      <c r="J2122" s="230" t="s">
        <v>2122</v>
      </c>
      <c r="K2122" s="222">
        <v>360.7</v>
      </c>
      <c r="L2122" s="222">
        <v>331.9</v>
      </c>
      <c r="M2122" s="222">
        <v>54672</v>
      </c>
      <c r="N2122" s="222">
        <v>54672</v>
      </c>
      <c r="O2122" s="222">
        <v>0</v>
      </c>
      <c r="P2122" s="222">
        <v>0</v>
      </c>
      <c r="Q2122" s="222">
        <v>0</v>
      </c>
      <c r="R2122" s="372">
        <v>45292</v>
      </c>
      <c r="S2122" s="372">
        <v>45657</v>
      </c>
      <c r="U2122" s="373"/>
    </row>
    <row r="2123" spans="1:21" ht="20.25" x14ac:dyDescent="0.3">
      <c r="A2123" s="230">
        <v>801</v>
      </c>
      <c r="B2123" s="229" t="s">
        <v>1057</v>
      </c>
      <c r="C2123" s="230">
        <v>39255</v>
      </c>
      <c r="D2123" s="230" t="s">
        <v>1896</v>
      </c>
      <c r="E2123" s="230">
        <v>1957</v>
      </c>
      <c r="F2123" s="230" t="s">
        <v>2122</v>
      </c>
      <c r="G2123" s="371" t="s">
        <v>2094</v>
      </c>
      <c r="H2123" s="230">
        <v>2</v>
      </c>
      <c r="I2123" s="230">
        <v>1</v>
      </c>
      <c r="J2123" s="230" t="s">
        <v>2122</v>
      </c>
      <c r="K2123" s="222">
        <v>561.20000000000005</v>
      </c>
      <c r="L2123" s="222">
        <v>499.5</v>
      </c>
      <c r="M2123" s="222">
        <v>222960.21</v>
      </c>
      <c r="N2123" s="222">
        <v>222960.21</v>
      </c>
      <c r="O2123" s="222">
        <v>0</v>
      </c>
      <c r="P2123" s="222">
        <v>0</v>
      </c>
      <c r="Q2123" s="222">
        <v>0</v>
      </c>
      <c r="R2123" s="372">
        <v>45292</v>
      </c>
      <c r="S2123" s="372">
        <v>45657</v>
      </c>
      <c r="U2123" s="373"/>
    </row>
    <row r="2124" spans="1:21" ht="20.25" x14ac:dyDescent="0.3">
      <c r="A2124" s="230">
        <v>802</v>
      </c>
      <c r="B2124" s="229" t="s">
        <v>1058</v>
      </c>
      <c r="C2124" s="230">
        <v>39256</v>
      </c>
      <c r="D2124" s="230" t="s">
        <v>1896</v>
      </c>
      <c r="E2124" s="230">
        <v>1958</v>
      </c>
      <c r="F2124" s="230" t="s">
        <v>2122</v>
      </c>
      <c r="G2124" s="371" t="s">
        <v>2094</v>
      </c>
      <c r="H2124" s="230">
        <v>2</v>
      </c>
      <c r="I2124" s="230">
        <v>1</v>
      </c>
      <c r="J2124" s="230" t="s">
        <v>2122</v>
      </c>
      <c r="K2124" s="222">
        <v>647.1</v>
      </c>
      <c r="L2124" s="222">
        <v>605.4</v>
      </c>
      <c r="M2124" s="222">
        <v>55029</v>
      </c>
      <c r="N2124" s="222">
        <v>55029</v>
      </c>
      <c r="O2124" s="222">
        <v>0</v>
      </c>
      <c r="P2124" s="222">
        <v>0</v>
      </c>
      <c r="Q2124" s="222">
        <v>0</v>
      </c>
      <c r="R2124" s="372">
        <v>45292</v>
      </c>
      <c r="S2124" s="372">
        <v>45657</v>
      </c>
      <c r="U2124" s="373"/>
    </row>
    <row r="2125" spans="1:21" ht="20.25" x14ac:dyDescent="0.3">
      <c r="A2125" s="230">
        <v>803</v>
      </c>
      <c r="B2125" s="229" t="s">
        <v>1059</v>
      </c>
      <c r="C2125" s="230">
        <v>39280</v>
      </c>
      <c r="D2125" s="230" t="s">
        <v>1896</v>
      </c>
      <c r="E2125" s="230">
        <v>1972</v>
      </c>
      <c r="F2125" s="230" t="s">
        <v>2122</v>
      </c>
      <c r="G2125" s="371" t="s">
        <v>2089</v>
      </c>
      <c r="H2125" s="230">
        <v>5</v>
      </c>
      <c r="I2125" s="230">
        <v>4</v>
      </c>
      <c r="J2125" s="230" t="s">
        <v>2122</v>
      </c>
      <c r="K2125" s="222">
        <v>4233.1000000000004</v>
      </c>
      <c r="L2125" s="222">
        <v>3878.62</v>
      </c>
      <c r="M2125" s="222">
        <v>6812370.7699999996</v>
      </c>
      <c r="N2125" s="222">
        <v>6812370.7699999996</v>
      </c>
      <c r="O2125" s="222">
        <v>0</v>
      </c>
      <c r="P2125" s="222">
        <v>0</v>
      </c>
      <c r="Q2125" s="222">
        <v>0</v>
      </c>
      <c r="R2125" s="372">
        <v>45292</v>
      </c>
      <c r="S2125" s="372">
        <v>45657</v>
      </c>
      <c r="U2125" s="373"/>
    </row>
    <row r="2126" spans="1:21" ht="20.25" x14ac:dyDescent="0.3">
      <c r="A2126" s="230">
        <v>804</v>
      </c>
      <c r="B2126" s="229" t="s">
        <v>1060</v>
      </c>
      <c r="C2126" s="230">
        <v>39282</v>
      </c>
      <c r="D2126" s="230" t="s">
        <v>1896</v>
      </c>
      <c r="E2126" s="230">
        <v>1934</v>
      </c>
      <c r="F2126" s="230" t="s">
        <v>2122</v>
      </c>
      <c r="G2126" s="371" t="s">
        <v>2089</v>
      </c>
      <c r="H2126" s="230">
        <v>2</v>
      </c>
      <c r="I2126" s="230">
        <v>2</v>
      </c>
      <c r="J2126" s="230" t="s">
        <v>2122</v>
      </c>
      <c r="K2126" s="222">
        <v>1280.3</v>
      </c>
      <c r="L2126" s="222">
        <v>552</v>
      </c>
      <c r="M2126" s="222">
        <v>1272658.23</v>
      </c>
      <c r="N2126" s="222">
        <v>1272658.23</v>
      </c>
      <c r="O2126" s="222">
        <v>0</v>
      </c>
      <c r="P2126" s="222">
        <v>0</v>
      </c>
      <c r="Q2126" s="222">
        <v>0</v>
      </c>
      <c r="R2126" s="372">
        <v>45292</v>
      </c>
      <c r="S2126" s="372">
        <v>45657</v>
      </c>
      <c r="U2126" s="373"/>
    </row>
    <row r="2127" spans="1:21" ht="20.25" x14ac:dyDescent="0.3">
      <c r="A2127" s="230">
        <v>805</v>
      </c>
      <c r="B2127" s="229" t="s">
        <v>1061</v>
      </c>
      <c r="C2127" s="230">
        <v>39284</v>
      </c>
      <c r="D2127" s="230" t="s">
        <v>1896</v>
      </c>
      <c r="E2127" s="230">
        <v>1957</v>
      </c>
      <c r="F2127" s="230" t="s">
        <v>2122</v>
      </c>
      <c r="G2127" s="371" t="s">
        <v>2089</v>
      </c>
      <c r="H2127" s="230">
        <v>2</v>
      </c>
      <c r="I2127" s="230">
        <v>2</v>
      </c>
      <c r="J2127" s="230" t="s">
        <v>2122</v>
      </c>
      <c r="K2127" s="222">
        <v>995.96</v>
      </c>
      <c r="L2127" s="222">
        <v>963.92000000000007</v>
      </c>
      <c r="M2127" s="222">
        <v>1689166.3600000003</v>
      </c>
      <c r="N2127" s="222">
        <v>1689166.3600000003</v>
      </c>
      <c r="O2127" s="222">
        <v>0</v>
      </c>
      <c r="P2127" s="222">
        <v>0</v>
      </c>
      <c r="Q2127" s="222">
        <v>0</v>
      </c>
      <c r="R2127" s="372">
        <v>45292</v>
      </c>
      <c r="S2127" s="372">
        <v>45657</v>
      </c>
      <c r="U2127" s="373"/>
    </row>
    <row r="2128" spans="1:21" ht="20.25" x14ac:dyDescent="0.3">
      <c r="A2128" s="230">
        <v>806</v>
      </c>
      <c r="B2128" s="229" t="s">
        <v>1062</v>
      </c>
      <c r="C2128" s="230">
        <v>38968</v>
      </c>
      <c r="D2128" s="230" t="s">
        <v>1896</v>
      </c>
      <c r="E2128" s="230">
        <v>1957</v>
      </c>
      <c r="F2128" s="230" t="s">
        <v>2122</v>
      </c>
      <c r="G2128" s="371" t="s">
        <v>2089</v>
      </c>
      <c r="H2128" s="230">
        <v>2</v>
      </c>
      <c r="I2128" s="230">
        <v>1</v>
      </c>
      <c r="J2128" s="230" t="s">
        <v>2122</v>
      </c>
      <c r="K2128" s="222">
        <v>1002.3</v>
      </c>
      <c r="L2128" s="222">
        <v>389.3</v>
      </c>
      <c r="M2128" s="222">
        <v>56010.239999999998</v>
      </c>
      <c r="N2128" s="222">
        <v>56010.239999999998</v>
      </c>
      <c r="O2128" s="222">
        <v>0</v>
      </c>
      <c r="P2128" s="222">
        <v>0</v>
      </c>
      <c r="Q2128" s="222">
        <v>0</v>
      </c>
      <c r="R2128" s="372">
        <v>45292</v>
      </c>
      <c r="S2128" s="372">
        <v>45657</v>
      </c>
      <c r="U2128" s="373"/>
    </row>
    <row r="2129" spans="1:21" ht="20.25" x14ac:dyDescent="0.3">
      <c r="A2129" s="230">
        <v>807</v>
      </c>
      <c r="B2129" s="229" t="s">
        <v>594</v>
      </c>
      <c r="C2129" s="230">
        <v>39001</v>
      </c>
      <c r="D2129" s="230" t="s">
        <v>1896</v>
      </c>
      <c r="E2129" s="230">
        <v>1960</v>
      </c>
      <c r="F2129" s="230" t="s">
        <v>2122</v>
      </c>
      <c r="G2129" s="371" t="s">
        <v>2094</v>
      </c>
      <c r="H2129" s="230">
        <v>2</v>
      </c>
      <c r="I2129" s="230">
        <v>1</v>
      </c>
      <c r="J2129" s="230" t="s">
        <v>2122</v>
      </c>
      <c r="K2129" s="222">
        <v>427.5</v>
      </c>
      <c r="L2129" s="222">
        <v>427.5</v>
      </c>
      <c r="M2129" s="222">
        <v>807765.27</v>
      </c>
      <c r="N2129" s="222">
        <v>807765.27</v>
      </c>
      <c r="O2129" s="222">
        <v>0</v>
      </c>
      <c r="P2129" s="222">
        <v>0</v>
      </c>
      <c r="Q2129" s="222">
        <v>0</v>
      </c>
      <c r="R2129" s="372">
        <v>45292</v>
      </c>
      <c r="S2129" s="372">
        <v>45657</v>
      </c>
      <c r="U2129" s="373"/>
    </row>
    <row r="2130" spans="1:21" ht="20.25" x14ac:dyDescent="0.3">
      <c r="A2130" s="230">
        <v>808</v>
      </c>
      <c r="B2130" s="229" t="s">
        <v>595</v>
      </c>
      <c r="C2130" s="230">
        <v>39008</v>
      </c>
      <c r="D2130" s="230" t="s">
        <v>1896</v>
      </c>
      <c r="E2130" s="230">
        <v>1954</v>
      </c>
      <c r="F2130" s="230" t="s">
        <v>2122</v>
      </c>
      <c r="G2130" s="371" t="s">
        <v>2089</v>
      </c>
      <c r="H2130" s="230">
        <v>2</v>
      </c>
      <c r="I2130" s="230">
        <v>2</v>
      </c>
      <c r="J2130" s="230" t="s">
        <v>2122</v>
      </c>
      <c r="K2130" s="222">
        <v>686.3</v>
      </c>
      <c r="L2130" s="222">
        <v>657.6</v>
      </c>
      <c r="M2130" s="222">
        <v>1484254.9</v>
      </c>
      <c r="N2130" s="222">
        <v>1484254.9</v>
      </c>
      <c r="O2130" s="222">
        <v>0</v>
      </c>
      <c r="P2130" s="222">
        <v>0</v>
      </c>
      <c r="Q2130" s="222">
        <v>0</v>
      </c>
      <c r="R2130" s="372">
        <v>45292</v>
      </c>
      <c r="S2130" s="372">
        <v>45657</v>
      </c>
      <c r="U2130" s="373"/>
    </row>
    <row r="2131" spans="1:21" ht="20.25" x14ac:dyDescent="0.3">
      <c r="A2131" s="230">
        <v>809</v>
      </c>
      <c r="B2131" s="229" t="s">
        <v>2991</v>
      </c>
      <c r="C2131" s="230">
        <v>39011</v>
      </c>
      <c r="D2131" s="230" t="s">
        <v>1896</v>
      </c>
      <c r="E2131" s="230">
        <v>1979</v>
      </c>
      <c r="F2131" s="230" t="s">
        <v>2122</v>
      </c>
      <c r="G2131" s="371" t="s">
        <v>2120</v>
      </c>
      <c r="H2131" s="230">
        <v>5</v>
      </c>
      <c r="I2131" s="230">
        <v>1</v>
      </c>
      <c r="J2131" s="230" t="s">
        <v>2122</v>
      </c>
      <c r="K2131" s="222">
        <v>1513.15</v>
      </c>
      <c r="L2131" s="222">
        <v>1212.7</v>
      </c>
      <c r="M2131" s="222">
        <v>40329</v>
      </c>
      <c r="N2131" s="222">
        <v>40329</v>
      </c>
      <c r="O2131" s="222">
        <v>0</v>
      </c>
      <c r="P2131" s="222">
        <v>0</v>
      </c>
      <c r="Q2131" s="222">
        <v>0</v>
      </c>
      <c r="R2131" s="372">
        <v>45292</v>
      </c>
      <c r="S2131" s="372">
        <v>45657</v>
      </c>
      <c r="U2131" s="373"/>
    </row>
    <row r="2132" spans="1:21" ht="20.25" x14ac:dyDescent="0.3">
      <c r="A2132" s="230">
        <v>810</v>
      </c>
      <c r="B2132" s="229" t="s">
        <v>2992</v>
      </c>
      <c r="C2132" s="230">
        <v>39012</v>
      </c>
      <c r="D2132" s="230" t="s">
        <v>1896</v>
      </c>
      <c r="E2132" s="230">
        <v>1979</v>
      </c>
      <c r="F2132" s="230" t="s">
        <v>2122</v>
      </c>
      <c r="G2132" s="371" t="s">
        <v>2120</v>
      </c>
      <c r="H2132" s="230">
        <v>5</v>
      </c>
      <c r="I2132" s="230">
        <v>1</v>
      </c>
      <c r="J2132" s="230" t="s">
        <v>2122</v>
      </c>
      <c r="K2132" s="222">
        <v>1513.3</v>
      </c>
      <c r="L2132" s="222">
        <v>1229.92</v>
      </c>
      <c r="M2132" s="222">
        <v>40329</v>
      </c>
      <c r="N2132" s="222">
        <v>40329</v>
      </c>
      <c r="O2132" s="222">
        <v>0</v>
      </c>
      <c r="P2132" s="222">
        <v>0</v>
      </c>
      <c r="Q2132" s="222">
        <v>0</v>
      </c>
      <c r="R2132" s="372">
        <v>45292</v>
      </c>
      <c r="S2132" s="372">
        <v>45657</v>
      </c>
      <c r="U2132" s="373"/>
    </row>
    <row r="2133" spans="1:21" ht="20.25" x14ac:dyDescent="0.3">
      <c r="A2133" s="230">
        <v>811</v>
      </c>
      <c r="B2133" s="229" t="s">
        <v>601</v>
      </c>
      <c r="C2133" s="230">
        <v>39125</v>
      </c>
      <c r="D2133" s="230" t="s">
        <v>1896</v>
      </c>
      <c r="E2133" s="230">
        <v>1985</v>
      </c>
      <c r="F2133" s="230" t="s">
        <v>2122</v>
      </c>
      <c r="G2133" s="371" t="s">
        <v>2088</v>
      </c>
      <c r="H2133" s="230">
        <v>5</v>
      </c>
      <c r="I2133" s="230">
        <v>4</v>
      </c>
      <c r="J2133" s="230" t="s">
        <v>2122</v>
      </c>
      <c r="K2133" s="222">
        <v>5287.1</v>
      </c>
      <c r="L2133" s="222">
        <v>3363.7</v>
      </c>
      <c r="M2133" s="222">
        <v>4080476.0400000005</v>
      </c>
      <c r="N2133" s="222">
        <v>4080476.0400000005</v>
      </c>
      <c r="O2133" s="222">
        <v>0</v>
      </c>
      <c r="P2133" s="222">
        <v>0</v>
      </c>
      <c r="Q2133" s="222">
        <v>0</v>
      </c>
      <c r="R2133" s="372">
        <v>45292</v>
      </c>
      <c r="S2133" s="372">
        <v>45657</v>
      </c>
      <c r="U2133" s="373"/>
    </row>
    <row r="2134" spans="1:21" ht="20.25" x14ac:dyDescent="0.3">
      <c r="A2134" s="230">
        <v>812</v>
      </c>
      <c r="B2134" s="229" t="s">
        <v>597</v>
      </c>
      <c r="C2134" s="230">
        <v>39033</v>
      </c>
      <c r="D2134" s="230" t="s">
        <v>1896</v>
      </c>
      <c r="E2134" s="230">
        <v>1959</v>
      </c>
      <c r="F2134" s="230" t="s">
        <v>2122</v>
      </c>
      <c r="G2134" s="371" t="s">
        <v>2089</v>
      </c>
      <c r="H2134" s="230">
        <v>3</v>
      </c>
      <c r="I2134" s="230">
        <v>4</v>
      </c>
      <c r="J2134" s="230" t="s">
        <v>2122</v>
      </c>
      <c r="K2134" s="222">
        <v>2343.8000000000002</v>
      </c>
      <c r="L2134" s="222">
        <v>2106.6999999999998</v>
      </c>
      <c r="M2134" s="222">
        <v>2034204.0000000002</v>
      </c>
      <c r="N2134" s="222">
        <v>2034204.0000000002</v>
      </c>
      <c r="O2134" s="222">
        <v>0</v>
      </c>
      <c r="P2134" s="222">
        <v>0</v>
      </c>
      <c r="Q2134" s="222">
        <v>0</v>
      </c>
      <c r="R2134" s="372">
        <v>45292</v>
      </c>
      <c r="S2134" s="372">
        <v>45657</v>
      </c>
      <c r="U2134" s="373"/>
    </row>
    <row r="2135" spans="1:21" ht="20.25" x14ac:dyDescent="0.3">
      <c r="A2135" s="230">
        <v>813</v>
      </c>
      <c r="B2135" s="229" t="s">
        <v>596</v>
      </c>
      <c r="C2135" s="230">
        <v>39026</v>
      </c>
      <c r="D2135" s="230" t="s">
        <v>1896</v>
      </c>
      <c r="E2135" s="230">
        <v>1964</v>
      </c>
      <c r="F2135" s="230" t="s">
        <v>2122</v>
      </c>
      <c r="G2135" s="371" t="s">
        <v>2089</v>
      </c>
      <c r="H2135" s="230">
        <v>4</v>
      </c>
      <c r="I2135" s="230">
        <v>2</v>
      </c>
      <c r="J2135" s="230" t="s">
        <v>2122</v>
      </c>
      <c r="K2135" s="222">
        <v>1438.7</v>
      </c>
      <c r="L2135" s="222">
        <v>1273.7</v>
      </c>
      <c r="M2135" s="222">
        <v>2501457.4000000004</v>
      </c>
      <c r="N2135" s="222">
        <v>2501457.4000000004</v>
      </c>
      <c r="O2135" s="222">
        <v>0</v>
      </c>
      <c r="P2135" s="222">
        <v>0</v>
      </c>
      <c r="Q2135" s="222">
        <v>0</v>
      </c>
      <c r="R2135" s="372">
        <v>45292</v>
      </c>
      <c r="S2135" s="372">
        <v>45657</v>
      </c>
      <c r="U2135" s="373"/>
    </row>
    <row r="2136" spans="1:21" ht="20.25" x14ac:dyDescent="0.3">
      <c r="A2136" s="230">
        <v>814</v>
      </c>
      <c r="B2136" s="229" t="s">
        <v>2669</v>
      </c>
      <c r="C2136" s="230">
        <v>39086</v>
      </c>
      <c r="D2136" s="230" t="s">
        <v>1896</v>
      </c>
      <c r="E2136" s="230">
        <v>1957</v>
      </c>
      <c r="F2136" s="230" t="s">
        <v>2122</v>
      </c>
      <c r="G2136" s="371" t="s">
        <v>2089</v>
      </c>
      <c r="H2136" s="230">
        <v>3</v>
      </c>
      <c r="I2136" s="230">
        <v>3</v>
      </c>
      <c r="J2136" s="230" t="s">
        <v>2122</v>
      </c>
      <c r="K2136" s="222">
        <v>3339.4</v>
      </c>
      <c r="L2136" s="222">
        <v>1306.9000000000001</v>
      </c>
      <c r="M2136" s="222">
        <v>488980.86000000004</v>
      </c>
      <c r="N2136" s="222">
        <v>488980.86000000004</v>
      </c>
      <c r="O2136" s="222">
        <v>0</v>
      </c>
      <c r="P2136" s="222">
        <v>0</v>
      </c>
      <c r="Q2136" s="222">
        <v>0</v>
      </c>
      <c r="R2136" s="372">
        <v>45292</v>
      </c>
      <c r="S2136" s="372">
        <v>45657</v>
      </c>
      <c r="U2136" s="373"/>
    </row>
    <row r="2137" spans="1:21" ht="20.25" x14ac:dyDescent="0.3">
      <c r="A2137" s="230">
        <v>815</v>
      </c>
      <c r="B2137" s="229" t="s">
        <v>3497</v>
      </c>
      <c r="C2137" s="230">
        <v>39319</v>
      </c>
      <c r="D2137" s="230" t="s">
        <v>1896</v>
      </c>
      <c r="E2137" s="230">
        <v>1974</v>
      </c>
      <c r="F2137" s="230" t="s">
        <v>2122</v>
      </c>
      <c r="G2137" s="371" t="s">
        <v>2088</v>
      </c>
      <c r="H2137" s="230">
        <v>5</v>
      </c>
      <c r="I2137" s="230">
        <v>4</v>
      </c>
      <c r="J2137" s="230" t="s">
        <v>2122</v>
      </c>
      <c r="K2137" s="222">
        <v>5193.13</v>
      </c>
      <c r="L2137" s="222">
        <v>3315.63</v>
      </c>
      <c r="M2137" s="222">
        <v>2103448.64</v>
      </c>
      <c r="N2137" s="222">
        <v>2103448.64</v>
      </c>
      <c r="O2137" s="222">
        <v>0</v>
      </c>
      <c r="P2137" s="222">
        <v>0</v>
      </c>
      <c r="Q2137" s="222">
        <v>0</v>
      </c>
      <c r="R2137" s="372">
        <v>45292</v>
      </c>
      <c r="S2137" s="372">
        <v>45657</v>
      </c>
      <c r="U2137" s="373"/>
    </row>
    <row r="2138" spans="1:21" ht="20.25" x14ac:dyDescent="0.3">
      <c r="A2138" s="230">
        <v>816</v>
      </c>
      <c r="B2138" s="229" t="s">
        <v>3498</v>
      </c>
      <c r="C2138" s="230">
        <v>39324</v>
      </c>
      <c r="D2138" s="230" t="s">
        <v>1896</v>
      </c>
      <c r="E2138" s="230">
        <v>1969</v>
      </c>
      <c r="F2138" s="230" t="s">
        <v>2122</v>
      </c>
      <c r="G2138" s="371" t="s">
        <v>2088</v>
      </c>
      <c r="H2138" s="230">
        <v>5</v>
      </c>
      <c r="I2138" s="230">
        <v>4</v>
      </c>
      <c r="J2138" s="230" t="s">
        <v>2122</v>
      </c>
      <c r="K2138" s="222">
        <v>3841.1</v>
      </c>
      <c r="L2138" s="222">
        <v>3658.9</v>
      </c>
      <c r="M2138" s="222">
        <v>1727971.8</v>
      </c>
      <c r="N2138" s="222">
        <v>1727971.8</v>
      </c>
      <c r="O2138" s="222">
        <v>0</v>
      </c>
      <c r="P2138" s="222">
        <v>0</v>
      </c>
      <c r="Q2138" s="222">
        <v>0</v>
      </c>
      <c r="R2138" s="372">
        <v>45292</v>
      </c>
      <c r="S2138" s="372">
        <v>45657</v>
      </c>
      <c r="U2138" s="373"/>
    </row>
    <row r="2139" spans="1:21" ht="20.25" x14ac:dyDescent="0.3">
      <c r="A2139" s="230">
        <v>817</v>
      </c>
      <c r="B2139" s="229" t="s">
        <v>1380</v>
      </c>
      <c r="C2139" s="230">
        <v>38935</v>
      </c>
      <c r="D2139" s="230" t="s">
        <v>1896</v>
      </c>
      <c r="E2139" s="230">
        <v>1957</v>
      </c>
      <c r="F2139" s="230" t="s">
        <v>2122</v>
      </c>
      <c r="G2139" s="371" t="s">
        <v>2094</v>
      </c>
      <c r="H2139" s="230">
        <v>2</v>
      </c>
      <c r="I2139" s="230">
        <v>1</v>
      </c>
      <c r="J2139" s="230" t="s">
        <v>2122</v>
      </c>
      <c r="K2139" s="222">
        <v>428</v>
      </c>
      <c r="L2139" s="222">
        <v>400</v>
      </c>
      <c r="M2139" s="222">
        <v>62954.400000000001</v>
      </c>
      <c r="N2139" s="222">
        <v>62954.400000000001</v>
      </c>
      <c r="O2139" s="222">
        <v>0</v>
      </c>
      <c r="P2139" s="222">
        <v>0</v>
      </c>
      <c r="Q2139" s="222">
        <v>0</v>
      </c>
      <c r="R2139" s="372">
        <v>45292</v>
      </c>
      <c r="S2139" s="372">
        <v>45657</v>
      </c>
      <c r="U2139" s="373"/>
    </row>
    <row r="2140" spans="1:21" ht="20.25" x14ac:dyDescent="0.3">
      <c r="A2140" s="230">
        <v>818</v>
      </c>
      <c r="B2140" s="229" t="s">
        <v>3559</v>
      </c>
      <c r="C2140" s="230">
        <v>38899</v>
      </c>
      <c r="D2140" s="230" t="s">
        <v>1896</v>
      </c>
      <c r="E2140" s="230">
        <v>1960</v>
      </c>
      <c r="F2140" s="230" t="s">
        <v>2122</v>
      </c>
      <c r="G2140" s="371" t="s">
        <v>2119</v>
      </c>
      <c r="H2140" s="230">
        <v>2</v>
      </c>
      <c r="I2140" s="230">
        <v>1</v>
      </c>
      <c r="J2140" s="230" t="s">
        <v>2122</v>
      </c>
      <c r="K2140" s="222">
        <v>353.2</v>
      </c>
      <c r="L2140" s="222">
        <v>326.8</v>
      </c>
      <c r="M2140" s="222">
        <v>56829.3</v>
      </c>
      <c r="N2140" s="222">
        <v>56829.3</v>
      </c>
      <c r="O2140" s="222">
        <v>0</v>
      </c>
      <c r="P2140" s="222">
        <v>0</v>
      </c>
      <c r="Q2140" s="222">
        <v>0</v>
      </c>
      <c r="R2140" s="372">
        <v>45292</v>
      </c>
      <c r="S2140" s="372">
        <v>45657</v>
      </c>
      <c r="U2140" s="373"/>
    </row>
    <row r="2141" spans="1:21" ht="20.25" x14ac:dyDescent="0.3">
      <c r="A2141" s="230">
        <v>819</v>
      </c>
      <c r="B2141" s="229" t="s">
        <v>3560</v>
      </c>
      <c r="C2141" s="230">
        <v>39000</v>
      </c>
      <c r="D2141" s="230" t="s">
        <v>1896</v>
      </c>
      <c r="E2141" s="230">
        <v>1960</v>
      </c>
      <c r="F2141" s="230" t="s">
        <v>2122</v>
      </c>
      <c r="G2141" s="371" t="s">
        <v>2119</v>
      </c>
      <c r="H2141" s="230">
        <v>2</v>
      </c>
      <c r="I2141" s="230">
        <v>1</v>
      </c>
      <c r="J2141" s="230" t="s">
        <v>2122</v>
      </c>
      <c r="K2141" s="222">
        <v>422.8</v>
      </c>
      <c r="L2141" s="222">
        <v>393.8</v>
      </c>
      <c r="M2141" s="222">
        <v>68615.399999999994</v>
      </c>
      <c r="N2141" s="222">
        <v>68615.399999999994</v>
      </c>
      <c r="O2141" s="222">
        <v>0</v>
      </c>
      <c r="P2141" s="222">
        <v>0</v>
      </c>
      <c r="Q2141" s="222">
        <v>0</v>
      </c>
      <c r="R2141" s="372">
        <v>45292</v>
      </c>
      <c r="S2141" s="372">
        <v>45657</v>
      </c>
      <c r="U2141" s="373"/>
    </row>
    <row r="2142" spans="1:21" ht="20.25" x14ac:dyDescent="0.3">
      <c r="A2142" s="230">
        <v>820</v>
      </c>
      <c r="B2142" s="229" t="s">
        <v>2879</v>
      </c>
      <c r="C2142" s="230">
        <v>39002</v>
      </c>
      <c r="D2142" s="230" t="s">
        <v>1896</v>
      </c>
      <c r="E2142" s="230">
        <v>1960</v>
      </c>
      <c r="F2142" s="230" t="s">
        <v>2122</v>
      </c>
      <c r="G2142" s="371" t="s">
        <v>2119</v>
      </c>
      <c r="H2142" s="230">
        <v>2</v>
      </c>
      <c r="I2142" s="230">
        <v>1</v>
      </c>
      <c r="J2142" s="230" t="s">
        <v>2122</v>
      </c>
      <c r="K2142" s="222">
        <v>417.1</v>
      </c>
      <c r="L2142" s="222">
        <v>391.1</v>
      </c>
      <c r="M2142" s="222">
        <v>69023.399999999994</v>
      </c>
      <c r="N2142" s="222">
        <v>69023.399999999994</v>
      </c>
      <c r="O2142" s="222">
        <v>0</v>
      </c>
      <c r="P2142" s="222">
        <v>0</v>
      </c>
      <c r="Q2142" s="222">
        <v>0</v>
      </c>
      <c r="R2142" s="372">
        <v>45292</v>
      </c>
      <c r="S2142" s="372">
        <v>45657</v>
      </c>
      <c r="U2142" s="373"/>
    </row>
    <row r="2143" spans="1:21" ht="20.25" x14ac:dyDescent="0.3">
      <c r="A2143" s="230">
        <v>821</v>
      </c>
      <c r="B2143" s="229" t="s">
        <v>2880</v>
      </c>
      <c r="C2143" s="230">
        <v>39004</v>
      </c>
      <c r="D2143" s="230" t="s">
        <v>1896</v>
      </c>
      <c r="E2143" s="230">
        <v>1950</v>
      </c>
      <c r="F2143" s="230" t="s">
        <v>2122</v>
      </c>
      <c r="G2143" s="371" t="s">
        <v>2119</v>
      </c>
      <c r="H2143" s="230">
        <v>2</v>
      </c>
      <c r="I2143" s="230">
        <v>2</v>
      </c>
      <c r="J2143" s="230" t="s">
        <v>2122</v>
      </c>
      <c r="K2143" s="222">
        <v>491</v>
      </c>
      <c r="L2143" s="222">
        <v>464</v>
      </c>
      <c r="M2143" s="222">
        <v>51963.9</v>
      </c>
      <c r="N2143" s="222">
        <v>51963.9</v>
      </c>
      <c r="O2143" s="222">
        <v>0</v>
      </c>
      <c r="P2143" s="222">
        <v>0</v>
      </c>
      <c r="Q2143" s="222">
        <v>0</v>
      </c>
      <c r="R2143" s="372">
        <v>45292</v>
      </c>
      <c r="S2143" s="372">
        <v>45657</v>
      </c>
      <c r="U2143" s="373"/>
    </row>
    <row r="2144" spans="1:21" ht="20.25" x14ac:dyDescent="0.3">
      <c r="A2144" s="230">
        <v>822</v>
      </c>
      <c r="B2144" s="229" t="s">
        <v>2881</v>
      </c>
      <c r="C2144" s="230">
        <v>39005</v>
      </c>
      <c r="D2144" s="230" t="s">
        <v>1896</v>
      </c>
      <c r="E2144" s="230">
        <v>1950</v>
      </c>
      <c r="F2144" s="230" t="s">
        <v>2122</v>
      </c>
      <c r="G2144" s="371" t="s">
        <v>2119</v>
      </c>
      <c r="H2144" s="230">
        <v>2</v>
      </c>
      <c r="I2144" s="230">
        <v>2</v>
      </c>
      <c r="J2144" s="230" t="s">
        <v>2122</v>
      </c>
      <c r="K2144" s="222">
        <v>465.5</v>
      </c>
      <c r="L2144" s="222">
        <v>438.5</v>
      </c>
      <c r="M2144" s="222">
        <v>51744.6</v>
      </c>
      <c r="N2144" s="222">
        <v>51744.6</v>
      </c>
      <c r="O2144" s="222">
        <v>0</v>
      </c>
      <c r="P2144" s="222">
        <v>0</v>
      </c>
      <c r="Q2144" s="222">
        <v>0</v>
      </c>
      <c r="R2144" s="372">
        <v>45292</v>
      </c>
      <c r="S2144" s="372">
        <v>45657</v>
      </c>
      <c r="U2144" s="373"/>
    </row>
    <row r="2145" spans="1:21" ht="20.25" x14ac:dyDescent="0.3">
      <c r="A2145" s="230">
        <v>823</v>
      </c>
      <c r="B2145" s="229" t="s">
        <v>2882</v>
      </c>
      <c r="C2145" s="230">
        <v>39006</v>
      </c>
      <c r="D2145" s="230" t="s">
        <v>1896</v>
      </c>
      <c r="E2145" s="230">
        <v>1950</v>
      </c>
      <c r="F2145" s="230" t="s">
        <v>2122</v>
      </c>
      <c r="G2145" s="371" t="s">
        <v>2119</v>
      </c>
      <c r="H2145" s="230">
        <v>2</v>
      </c>
      <c r="I2145" s="230">
        <v>2</v>
      </c>
      <c r="J2145" s="230" t="s">
        <v>2122</v>
      </c>
      <c r="K2145" s="222">
        <v>392.9</v>
      </c>
      <c r="L2145" s="222">
        <v>365.3</v>
      </c>
      <c r="M2145" s="222">
        <v>59318.1</v>
      </c>
      <c r="N2145" s="222">
        <v>59318.1</v>
      </c>
      <c r="O2145" s="222">
        <v>0</v>
      </c>
      <c r="P2145" s="222">
        <v>0</v>
      </c>
      <c r="Q2145" s="222">
        <v>0</v>
      </c>
      <c r="R2145" s="372">
        <v>45292</v>
      </c>
      <c r="S2145" s="372">
        <v>45657</v>
      </c>
      <c r="U2145" s="373"/>
    </row>
    <row r="2146" spans="1:21" ht="20.25" x14ac:dyDescent="0.3">
      <c r="A2146" s="230">
        <v>824</v>
      </c>
      <c r="B2146" s="229" t="s">
        <v>2883</v>
      </c>
      <c r="C2146" s="230">
        <v>39007</v>
      </c>
      <c r="D2146" s="230" t="s">
        <v>1896</v>
      </c>
      <c r="E2146" s="230">
        <v>1950</v>
      </c>
      <c r="F2146" s="230" t="s">
        <v>2122</v>
      </c>
      <c r="G2146" s="371" t="s">
        <v>2119</v>
      </c>
      <c r="H2146" s="230">
        <v>2</v>
      </c>
      <c r="I2146" s="230">
        <v>2</v>
      </c>
      <c r="J2146" s="230" t="s">
        <v>2122</v>
      </c>
      <c r="K2146" s="222">
        <v>395.9</v>
      </c>
      <c r="L2146" s="222">
        <v>366.8</v>
      </c>
      <c r="M2146" s="222">
        <v>62872.800000000003</v>
      </c>
      <c r="N2146" s="222">
        <v>62872.800000000003</v>
      </c>
      <c r="O2146" s="222">
        <v>0</v>
      </c>
      <c r="P2146" s="222">
        <v>0</v>
      </c>
      <c r="Q2146" s="222">
        <v>0</v>
      </c>
      <c r="R2146" s="372">
        <v>45292</v>
      </c>
      <c r="S2146" s="372">
        <v>45657</v>
      </c>
      <c r="U2146" s="373"/>
    </row>
    <row r="2147" spans="1:21" ht="20.25" x14ac:dyDescent="0.3">
      <c r="A2147" s="230">
        <v>825</v>
      </c>
      <c r="B2147" s="229" t="s">
        <v>3561</v>
      </c>
      <c r="C2147" s="230">
        <v>39003</v>
      </c>
      <c r="D2147" s="230" t="s">
        <v>1896</v>
      </c>
      <c r="E2147" s="230">
        <v>1960</v>
      </c>
      <c r="F2147" s="230" t="s">
        <v>2122</v>
      </c>
      <c r="G2147" s="371" t="s">
        <v>2119</v>
      </c>
      <c r="H2147" s="230">
        <v>2</v>
      </c>
      <c r="I2147" s="230">
        <v>1</v>
      </c>
      <c r="J2147" s="230" t="s">
        <v>2122</v>
      </c>
      <c r="K2147" s="222">
        <v>430.7</v>
      </c>
      <c r="L2147" s="222">
        <v>403.6</v>
      </c>
      <c r="M2147" s="222">
        <v>69625.2</v>
      </c>
      <c r="N2147" s="222">
        <v>69625.2</v>
      </c>
      <c r="O2147" s="222">
        <v>0</v>
      </c>
      <c r="P2147" s="222">
        <v>0</v>
      </c>
      <c r="Q2147" s="222">
        <v>0</v>
      </c>
      <c r="R2147" s="372">
        <v>45292</v>
      </c>
      <c r="S2147" s="372">
        <v>45657</v>
      </c>
      <c r="U2147" s="373"/>
    </row>
    <row r="2148" spans="1:21" ht="20.25" x14ac:dyDescent="0.3">
      <c r="A2148" s="230">
        <v>826</v>
      </c>
      <c r="B2148" s="229" t="s">
        <v>3562</v>
      </c>
      <c r="C2148" s="230">
        <v>38933</v>
      </c>
      <c r="D2148" s="230" t="s">
        <v>1896</v>
      </c>
      <c r="E2148" s="230">
        <v>1957</v>
      </c>
      <c r="F2148" s="230" t="s">
        <v>2122</v>
      </c>
      <c r="G2148" s="371" t="s">
        <v>2119</v>
      </c>
      <c r="H2148" s="230">
        <v>2</v>
      </c>
      <c r="I2148" s="230">
        <v>1</v>
      </c>
      <c r="J2148" s="230" t="s">
        <v>2122</v>
      </c>
      <c r="K2148" s="222">
        <v>437.3</v>
      </c>
      <c r="L2148" s="222">
        <v>408.3</v>
      </c>
      <c r="M2148" s="222">
        <v>65331</v>
      </c>
      <c r="N2148" s="222">
        <v>65331</v>
      </c>
      <c r="O2148" s="222">
        <v>0</v>
      </c>
      <c r="P2148" s="222">
        <v>0</v>
      </c>
      <c r="Q2148" s="222">
        <v>0</v>
      </c>
      <c r="R2148" s="372">
        <v>45292</v>
      </c>
      <c r="S2148" s="372">
        <v>45657</v>
      </c>
      <c r="U2148" s="373"/>
    </row>
    <row r="2149" spans="1:21" ht="20.25" x14ac:dyDescent="0.3">
      <c r="A2149" s="230">
        <v>827</v>
      </c>
      <c r="B2149" s="229" t="s">
        <v>3540</v>
      </c>
      <c r="C2149" s="230">
        <v>38936</v>
      </c>
      <c r="D2149" s="230" t="s">
        <v>1896</v>
      </c>
      <c r="E2149" s="230">
        <v>1957</v>
      </c>
      <c r="F2149" s="230" t="s">
        <v>2122</v>
      </c>
      <c r="G2149" s="371" t="s">
        <v>2119</v>
      </c>
      <c r="H2149" s="230">
        <v>2</v>
      </c>
      <c r="I2149" s="230">
        <v>1</v>
      </c>
      <c r="J2149" s="230" t="s">
        <v>2122</v>
      </c>
      <c r="K2149" s="222">
        <v>426.9</v>
      </c>
      <c r="L2149" s="222">
        <v>397.9</v>
      </c>
      <c r="M2149" s="222">
        <v>65331</v>
      </c>
      <c r="N2149" s="222">
        <v>65331</v>
      </c>
      <c r="O2149" s="222">
        <v>0</v>
      </c>
      <c r="P2149" s="222">
        <v>0</v>
      </c>
      <c r="Q2149" s="222">
        <v>0</v>
      </c>
      <c r="R2149" s="372">
        <v>45292</v>
      </c>
      <c r="S2149" s="372">
        <v>45657</v>
      </c>
      <c r="U2149" s="373"/>
    </row>
    <row r="2150" spans="1:21" ht="20.25" x14ac:dyDescent="0.3">
      <c r="A2150" s="230">
        <v>828</v>
      </c>
      <c r="B2150" s="229" t="s">
        <v>2887</v>
      </c>
      <c r="C2150" s="230">
        <v>38937</v>
      </c>
      <c r="D2150" s="230" t="s">
        <v>1896</v>
      </c>
      <c r="E2150" s="230">
        <v>1957</v>
      </c>
      <c r="F2150" s="230" t="s">
        <v>2122</v>
      </c>
      <c r="G2150" s="371" t="s">
        <v>2119</v>
      </c>
      <c r="H2150" s="230">
        <v>2</v>
      </c>
      <c r="I2150" s="230">
        <v>1</v>
      </c>
      <c r="J2150" s="230" t="s">
        <v>2122</v>
      </c>
      <c r="K2150" s="222">
        <v>349.3</v>
      </c>
      <c r="L2150" s="222">
        <v>322</v>
      </c>
      <c r="M2150" s="222">
        <v>65331</v>
      </c>
      <c r="N2150" s="222">
        <v>65331</v>
      </c>
      <c r="O2150" s="222">
        <v>0</v>
      </c>
      <c r="P2150" s="222">
        <v>0</v>
      </c>
      <c r="Q2150" s="222">
        <v>0</v>
      </c>
      <c r="R2150" s="372">
        <v>45292</v>
      </c>
      <c r="S2150" s="372">
        <v>45657</v>
      </c>
      <c r="U2150" s="373"/>
    </row>
    <row r="2151" spans="1:21" ht="20.25" x14ac:dyDescent="0.3">
      <c r="A2151" s="230">
        <v>829</v>
      </c>
      <c r="B2151" s="229" t="s">
        <v>3541</v>
      </c>
      <c r="C2151" s="230">
        <v>38938</v>
      </c>
      <c r="D2151" s="230" t="s">
        <v>1896</v>
      </c>
      <c r="E2151" s="230">
        <v>1957</v>
      </c>
      <c r="F2151" s="230" t="s">
        <v>2122</v>
      </c>
      <c r="G2151" s="371" t="s">
        <v>2119</v>
      </c>
      <c r="H2151" s="230">
        <v>2</v>
      </c>
      <c r="I2151" s="230">
        <v>1</v>
      </c>
      <c r="J2151" s="230" t="s">
        <v>2122</v>
      </c>
      <c r="K2151" s="222">
        <v>347.8</v>
      </c>
      <c r="L2151" s="222">
        <v>326.3</v>
      </c>
      <c r="M2151" s="222">
        <v>65331</v>
      </c>
      <c r="N2151" s="222">
        <v>65331</v>
      </c>
      <c r="O2151" s="222">
        <v>0</v>
      </c>
      <c r="P2151" s="222">
        <v>0</v>
      </c>
      <c r="Q2151" s="222">
        <v>0</v>
      </c>
      <c r="R2151" s="372">
        <v>45292</v>
      </c>
      <c r="S2151" s="372">
        <v>45657</v>
      </c>
      <c r="U2151" s="373"/>
    </row>
    <row r="2152" spans="1:21" ht="20.25" x14ac:dyDescent="0.3">
      <c r="A2152" s="230">
        <v>830</v>
      </c>
      <c r="B2152" s="229" t="s">
        <v>2889</v>
      </c>
      <c r="C2152" s="230">
        <v>38939</v>
      </c>
      <c r="D2152" s="230" t="s">
        <v>1896</v>
      </c>
      <c r="E2152" s="230">
        <v>1957</v>
      </c>
      <c r="F2152" s="230" t="s">
        <v>2122</v>
      </c>
      <c r="G2152" s="371" t="s">
        <v>2119</v>
      </c>
      <c r="H2152" s="230">
        <v>2</v>
      </c>
      <c r="I2152" s="230">
        <v>1</v>
      </c>
      <c r="J2152" s="230" t="s">
        <v>2122</v>
      </c>
      <c r="K2152" s="222">
        <v>351.2</v>
      </c>
      <c r="L2152" s="222">
        <v>324.5</v>
      </c>
      <c r="M2152" s="222">
        <v>65331</v>
      </c>
      <c r="N2152" s="222">
        <v>65331</v>
      </c>
      <c r="O2152" s="222">
        <v>0</v>
      </c>
      <c r="P2152" s="222">
        <v>0</v>
      </c>
      <c r="Q2152" s="222">
        <v>0</v>
      </c>
      <c r="R2152" s="372">
        <v>45292</v>
      </c>
      <c r="S2152" s="372">
        <v>45657</v>
      </c>
      <c r="U2152" s="373"/>
    </row>
    <row r="2153" spans="1:21" ht="20.25" x14ac:dyDescent="0.3">
      <c r="A2153" s="230">
        <v>831</v>
      </c>
      <c r="B2153" s="229" t="s">
        <v>3542</v>
      </c>
      <c r="C2153" s="230">
        <v>39295</v>
      </c>
      <c r="D2153" s="230" t="s">
        <v>1896</v>
      </c>
      <c r="E2153" s="230">
        <v>1959</v>
      </c>
      <c r="F2153" s="230" t="s">
        <v>2122</v>
      </c>
      <c r="G2153" s="371" t="s">
        <v>2119</v>
      </c>
      <c r="H2153" s="230">
        <v>2</v>
      </c>
      <c r="I2153" s="230">
        <v>1</v>
      </c>
      <c r="J2153" s="230" t="s">
        <v>2122</v>
      </c>
      <c r="K2153" s="222">
        <v>424.2</v>
      </c>
      <c r="L2153" s="222">
        <v>397.3</v>
      </c>
      <c r="M2153" s="222">
        <v>55901.1</v>
      </c>
      <c r="N2153" s="222">
        <v>55901.1</v>
      </c>
      <c r="O2153" s="222">
        <v>0</v>
      </c>
      <c r="P2153" s="222">
        <v>0</v>
      </c>
      <c r="Q2153" s="222">
        <v>0</v>
      </c>
      <c r="R2153" s="372">
        <v>45292</v>
      </c>
      <c r="S2153" s="372">
        <v>45657</v>
      </c>
      <c r="U2153" s="373"/>
    </row>
    <row r="2154" spans="1:21" ht="20.25" x14ac:dyDescent="0.3">
      <c r="A2154" s="230">
        <v>832</v>
      </c>
      <c r="B2154" s="229" t="s">
        <v>2891</v>
      </c>
      <c r="C2154" s="230">
        <v>39296</v>
      </c>
      <c r="D2154" s="230" t="s">
        <v>1896</v>
      </c>
      <c r="E2154" s="230">
        <v>1959</v>
      </c>
      <c r="F2154" s="230" t="s">
        <v>2122</v>
      </c>
      <c r="G2154" s="371" t="s">
        <v>2119</v>
      </c>
      <c r="H2154" s="230">
        <v>2</v>
      </c>
      <c r="I2154" s="230">
        <v>1</v>
      </c>
      <c r="J2154" s="230" t="s">
        <v>2122</v>
      </c>
      <c r="K2154" s="222">
        <v>428.1</v>
      </c>
      <c r="L2154" s="222">
        <v>398.8</v>
      </c>
      <c r="M2154" s="222">
        <v>58854</v>
      </c>
      <c r="N2154" s="222">
        <v>58854</v>
      </c>
      <c r="O2154" s="222">
        <v>0</v>
      </c>
      <c r="P2154" s="222">
        <v>0</v>
      </c>
      <c r="Q2154" s="222">
        <v>0</v>
      </c>
      <c r="R2154" s="372">
        <v>45292</v>
      </c>
      <c r="S2154" s="372">
        <v>45657</v>
      </c>
      <c r="U2154" s="373"/>
    </row>
    <row r="2155" spans="1:21" ht="20.25" x14ac:dyDescent="0.3">
      <c r="A2155" s="230">
        <v>833</v>
      </c>
      <c r="B2155" s="229" t="s">
        <v>2892</v>
      </c>
      <c r="C2155" s="230">
        <v>39297</v>
      </c>
      <c r="D2155" s="230" t="s">
        <v>1896</v>
      </c>
      <c r="E2155" s="230">
        <v>1959</v>
      </c>
      <c r="F2155" s="230" t="s">
        <v>2122</v>
      </c>
      <c r="G2155" s="371" t="s">
        <v>2119</v>
      </c>
      <c r="H2155" s="230">
        <v>2</v>
      </c>
      <c r="I2155" s="230">
        <v>1</v>
      </c>
      <c r="J2155" s="230" t="s">
        <v>2122</v>
      </c>
      <c r="K2155" s="222">
        <v>423.9</v>
      </c>
      <c r="L2155" s="222">
        <v>395.9</v>
      </c>
      <c r="M2155" s="222">
        <v>60577.8</v>
      </c>
      <c r="N2155" s="222">
        <v>60577.8</v>
      </c>
      <c r="O2155" s="222">
        <v>0</v>
      </c>
      <c r="P2155" s="222">
        <v>0</v>
      </c>
      <c r="Q2155" s="222">
        <v>0</v>
      </c>
      <c r="R2155" s="372">
        <v>45292</v>
      </c>
      <c r="S2155" s="372">
        <v>45657</v>
      </c>
      <c r="U2155" s="373"/>
    </row>
    <row r="2156" spans="1:21" ht="20.25" x14ac:dyDescent="0.3">
      <c r="A2156" s="230">
        <v>834</v>
      </c>
      <c r="B2156" s="229" t="s">
        <v>2893</v>
      </c>
      <c r="C2156" s="230">
        <v>39300</v>
      </c>
      <c r="D2156" s="230" t="s">
        <v>1896</v>
      </c>
      <c r="E2156" s="230">
        <v>1950</v>
      </c>
      <c r="F2156" s="230" t="s">
        <v>2122</v>
      </c>
      <c r="G2156" s="371" t="s">
        <v>2119</v>
      </c>
      <c r="H2156" s="230">
        <v>2</v>
      </c>
      <c r="I2156" s="230">
        <v>1</v>
      </c>
      <c r="J2156" s="230" t="s">
        <v>2122</v>
      </c>
      <c r="K2156" s="222">
        <v>541.29999999999995</v>
      </c>
      <c r="L2156" s="222">
        <v>512.29999999999995</v>
      </c>
      <c r="M2156" s="222">
        <v>53580.6</v>
      </c>
      <c r="N2156" s="222">
        <v>53580.6</v>
      </c>
      <c r="O2156" s="222">
        <v>0</v>
      </c>
      <c r="P2156" s="222">
        <v>0</v>
      </c>
      <c r="Q2156" s="222">
        <v>0</v>
      </c>
      <c r="R2156" s="372">
        <v>45292</v>
      </c>
      <c r="S2156" s="372">
        <v>45657</v>
      </c>
      <c r="U2156" s="373"/>
    </row>
    <row r="2157" spans="1:21" ht="20.25" x14ac:dyDescent="0.3">
      <c r="A2157" s="230">
        <v>835</v>
      </c>
      <c r="B2157" s="229" t="s">
        <v>3543</v>
      </c>
      <c r="C2157" s="230">
        <v>39201</v>
      </c>
      <c r="D2157" s="230" t="s">
        <v>1896</v>
      </c>
      <c r="E2157" s="230">
        <v>1962</v>
      </c>
      <c r="F2157" s="230" t="s">
        <v>2122</v>
      </c>
      <c r="G2157" s="371" t="s">
        <v>2121</v>
      </c>
      <c r="H2157" s="230">
        <v>4</v>
      </c>
      <c r="I2157" s="230">
        <v>3</v>
      </c>
      <c r="J2157" s="230" t="s">
        <v>2122</v>
      </c>
      <c r="K2157" s="222">
        <v>2123.6999999999998</v>
      </c>
      <c r="L2157" s="222">
        <v>2078.38</v>
      </c>
      <c r="M2157" s="222">
        <v>43411.5</v>
      </c>
      <c r="N2157" s="222">
        <v>43411.5</v>
      </c>
      <c r="O2157" s="222">
        <v>0</v>
      </c>
      <c r="P2157" s="222">
        <v>0</v>
      </c>
      <c r="Q2157" s="222">
        <v>0</v>
      </c>
      <c r="R2157" s="372">
        <v>45292</v>
      </c>
      <c r="S2157" s="372">
        <v>45657</v>
      </c>
      <c r="U2157" s="373"/>
    </row>
    <row r="2158" spans="1:21" ht="20.25" x14ac:dyDescent="0.3">
      <c r="A2158" s="230">
        <v>836</v>
      </c>
      <c r="B2158" s="229" t="s">
        <v>3544</v>
      </c>
      <c r="C2158" s="230">
        <v>39202</v>
      </c>
      <c r="D2158" s="230" t="s">
        <v>1896</v>
      </c>
      <c r="E2158" s="230">
        <v>1960</v>
      </c>
      <c r="F2158" s="230" t="s">
        <v>2122</v>
      </c>
      <c r="G2158" s="371" t="s">
        <v>2121</v>
      </c>
      <c r="H2158" s="230">
        <v>4</v>
      </c>
      <c r="I2158" s="230">
        <v>3</v>
      </c>
      <c r="J2158" s="230" t="s">
        <v>2122</v>
      </c>
      <c r="K2158" s="222">
        <v>2921.5</v>
      </c>
      <c r="L2158" s="222">
        <v>2847.01</v>
      </c>
      <c r="M2158" s="222">
        <v>61335</v>
      </c>
      <c r="N2158" s="222">
        <v>61335</v>
      </c>
      <c r="O2158" s="222">
        <v>0</v>
      </c>
      <c r="P2158" s="222">
        <v>0</v>
      </c>
      <c r="Q2158" s="222">
        <v>0</v>
      </c>
      <c r="R2158" s="372">
        <v>45292</v>
      </c>
      <c r="S2158" s="372">
        <v>45657</v>
      </c>
      <c r="U2158" s="373"/>
    </row>
    <row r="2159" spans="1:21" ht="20.25" x14ac:dyDescent="0.3">
      <c r="A2159" s="230">
        <v>837</v>
      </c>
      <c r="B2159" s="229" t="s">
        <v>3545</v>
      </c>
      <c r="C2159" s="230">
        <v>39203</v>
      </c>
      <c r="D2159" s="230" t="s">
        <v>1896</v>
      </c>
      <c r="E2159" s="230">
        <v>1960</v>
      </c>
      <c r="F2159" s="230" t="s">
        <v>2122</v>
      </c>
      <c r="G2159" s="371" t="s">
        <v>2121</v>
      </c>
      <c r="H2159" s="230">
        <v>4</v>
      </c>
      <c r="I2159" s="230">
        <v>2</v>
      </c>
      <c r="J2159" s="230" t="s">
        <v>2122</v>
      </c>
      <c r="K2159" s="222">
        <v>1346.9</v>
      </c>
      <c r="L2159" s="222">
        <v>1315.04</v>
      </c>
      <c r="M2159" s="222">
        <v>28422</v>
      </c>
      <c r="N2159" s="222">
        <v>28422</v>
      </c>
      <c r="O2159" s="222">
        <v>0</v>
      </c>
      <c r="P2159" s="222">
        <v>0</v>
      </c>
      <c r="Q2159" s="222">
        <v>0</v>
      </c>
      <c r="R2159" s="372">
        <v>45292</v>
      </c>
      <c r="S2159" s="372">
        <v>45657</v>
      </c>
      <c r="U2159" s="373"/>
    </row>
    <row r="2160" spans="1:21" ht="20.25" x14ac:dyDescent="0.3">
      <c r="A2160" s="230">
        <v>838</v>
      </c>
      <c r="B2160" s="229" t="s">
        <v>3546</v>
      </c>
      <c r="C2160" s="230">
        <v>39204</v>
      </c>
      <c r="D2160" s="230" t="s">
        <v>1896</v>
      </c>
      <c r="E2160" s="230">
        <v>1961</v>
      </c>
      <c r="F2160" s="230" t="s">
        <v>2122</v>
      </c>
      <c r="G2160" s="371" t="s">
        <v>2121</v>
      </c>
      <c r="H2160" s="230">
        <v>4</v>
      </c>
      <c r="I2160" s="230">
        <v>2</v>
      </c>
      <c r="J2160" s="230" t="s">
        <v>2122</v>
      </c>
      <c r="K2160" s="222">
        <v>1346.9</v>
      </c>
      <c r="L2160" s="222">
        <v>1278.55</v>
      </c>
      <c r="M2160" s="222">
        <v>25717.5</v>
      </c>
      <c r="N2160" s="222">
        <v>25717.5</v>
      </c>
      <c r="O2160" s="222">
        <v>0</v>
      </c>
      <c r="P2160" s="222">
        <v>0</v>
      </c>
      <c r="Q2160" s="222">
        <v>0</v>
      </c>
      <c r="R2160" s="372">
        <v>45292</v>
      </c>
      <c r="S2160" s="372">
        <v>45657</v>
      </c>
      <c r="U2160" s="373"/>
    </row>
    <row r="2161" spans="1:21" ht="20.25" x14ac:dyDescent="0.3">
      <c r="A2161" s="230">
        <v>839</v>
      </c>
      <c r="B2161" s="229" t="s">
        <v>3547</v>
      </c>
      <c r="C2161" s="230">
        <v>39207</v>
      </c>
      <c r="D2161" s="230" t="s">
        <v>1896</v>
      </c>
      <c r="E2161" s="230">
        <v>1962</v>
      </c>
      <c r="F2161" s="230" t="s">
        <v>2122</v>
      </c>
      <c r="G2161" s="371" t="s">
        <v>2121</v>
      </c>
      <c r="H2161" s="230">
        <v>4</v>
      </c>
      <c r="I2161" s="230">
        <v>3</v>
      </c>
      <c r="J2161" s="230" t="s">
        <v>2122</v>
      </c>
      <c r="K2161" s="222">
        <v>1264.5999999999999</v>
      </c>
      <c r="L2161" s="222">
        <v>1301.3</v>
      </c>
      <c r="M2161" s="222">
        <v>27445.5</v>
      </c>
      <c r="N2161" s="222">
        <v>27445.5</v>
      </c>
      <c r="O2161" s="222">
        <v>0</v>
      </c>
      <c r="P2161" s="222">
        <v>0</v>
      </c>
      <c r="Q2161" s="222">
        <v>0</v>
      </c>
      <c r="R2161" s="372">
        <v>45292</v>
      </c>
      <c r="S2161" s="372">
        <v>45657</v>
      </c>
      <c r="U2161" s="373"/>
    </row>
    <row r="2162" spans="1:21" ht="20.25" x14ac:dyDescent="0.3">
      <c r="A2162" s="230">
        <v>840</v>
      </c>
      <c r="B2162" s="229" t="s">
        <v>3548</v>
      </c>
      <c r="C2162" s="230">
        <v>39210</v>
      </c>
      <c r="D2162" s="230" t="s">
        <v>1896</v>
      </c>
      <c r="E2162" s="230">
        <v>1963</v>
      </c>
      <c r="F2162" s="230" t="s">
        <v>2122</v>
      </c>
      <c r="G2162" s="371" t="s">
        <v>2121</v>
      </c>
      <c r="H2162" s="230">
        <v>4</v>
      </c>
      <c r="I2162" s="230">
        <v>3</v>
      </c>
      <c r="J2162" s="230" t="s">
        <v>2122</v>
      </c>
      <c r="K2162" s="222">
        <v>2293.4</v>
      </c>
      <c r="L2162" s="222">
        <v>2099</v>
      </c>
      <c r="M2162" s="222">
        <v>43488</v>
      </c>
      <c r="N2162" s="222">
        <v>43488</v>
      </c>
      <c r="O2162" s="222">
        <v>0</v>
      </c>
      <c r="P2162" s="222">
        <v>0</v>
      </c>
      <c r="Q2162" s="222">
        <v>0</v>
      </c>
      <c r="R2162" s="372">
        <v>45292</v>
      </c>
      <c r="S2162" s="372">
        <v>45657</v>
      </c>
      <c r="U2162" s="373"/>
    </row>
    <row r="2163" spans="1:21" ht="20.25" x14ac:dyDescent="0.3">
      <c r="A2163" s="230">
        <v>841</v>
      </c>
      <c r="B2163" s="229" t="s">
        <v>3549</v>
      </c>
      <c r="C2163" s="230">
        <v>39189</v>
      </c>
      <c r="D2163" s="230" t="s">
        <v>1896</v>
      </c>
      <c r="E2163" s="230">
        <v>1957</v>
      </c>
      <c r="F2163" s="230" t="s">
        <v>2122</v>
      </c>
      <c r="G2163" s="371" t="s">
        <v>2121</v>
      </c>
      <c r="H2163" s="230">
        <v>4</v>
      </c>
      <c r="I2163" s="230">
        <v>4</v>
      </c>
      <c r="J2163" s="230" t="s">
        <v>2122</v>
      </c>
      <c r="K2163" s="222">
        <v>4372</v>
      </c>
      <c r="L2163" s="222">
        <v>4122.3</v>
      </c>
      <c r="M2163" s="222">
        <v>98482.5</v>
      </c>
      <c r="N2163" s="222">
        <v>98482.5</v>
      </c>
      <c r="O2163" s="222">
        <v>0</v>
      </c>
      <c r="P2163" s="222">
        <v>0</v>
      </c>
      <c r="Q2163" s="222">
        <v>0</v>
      </c>
      <c r="R2163" s="372">
        <v>45292</v>
      </c>
      <c r="S2163" s="372">
        <v>45657</v>
      </c>
      <c r="U2163" s="373"/>
    </row>
    <row r="2164" spans="1:21" ht="20.25" x14ac:dyDescent="0.3">
      <c r="A2164" s="230">
        <v>842</v>
      </c>
      <c r="B2164" s="229" t="s">
        <v>3550</v>
      </c>
      <c r="C2164" s="230">
        <v>39190</v>
      </c>
      <c r="D2164" s="230" t="s">
        <v>1896</v>
      </c>
      <c r="E2164" s="230">
        <v>1960</v>
      </c>
      <c r="F2164" s="230" t="s">
        <v>2122</v>
      </c>
      <c r="G2164" s="371" t="s">
        <v>2121</v>
      </c>
      <c r="H2164" s="230">
        <v>4</v>
      </c>
      <c r="I2164" s="230">
        <v>4</v>
      </c>
      <c r="J2164" s="230" t="s">
        <v>2122</v>
      </c>
      <c r="K2164" s="222">
        <v>2943.6</v>
      </c>
      <c r="L2164" s="222">
        <v>2576.4</v>
      </c>
      <c r="M2164" s="222">
        <v>54715.5</v>
      </c>
      <c r="N2164" s="222">
        <v>54715.5</v>
      </c>
      <c r="O2164" s="222">
        <v>0</v>
      </c>
      <c r="P2164" s="222">
        <v>0</v>
      </c>
      <c r="Q2164" s="222">
        <v>0</v>
      </c>
      <c r="R2164" s="372">
        <v>45292</v>
      </c>
      <c r="S2164" s="372">
        <v>45657</v>
      </c>
      <c r="U2164" s="373"/>
    </row>
    <row r="2165" spans="1:21" ht="20.25" x14ac:dyDescent="0.3">
      <c r="A2165" s="230">
        <v>843</v>
      </c>
      <c r="B2165" s="229" t="s">
        <v>3551</v>
      </c>
      <c r="C2165" s="230">
        <v>39191</v>
      </c>
      <c r="D2165" s="230" t="s">
        <v>1896</v>
      </c>
      <c r="E2165" s="230">
        <v>1957</v>
      </c>
      <c r="F2165" s="230" t="s">
        <v>2122</v>
      </c>
      <c r="G2165" s="371" t="s">
        <v>2121</v>
      </c>
      <c r="H2165" s="230">
        <v>4</v>
      </c>
      <c r="I2165" s="230">
        <v>4</v>
      </c>
      <c r="J2165" s="230" t="s">
        <v>2122</v>
      </c>
      <c r="K2165" s="222">
        <v>2179.6</v>
      </c>
      <c r="L2165" s="222">
        <v>2101.3000000000002</v>
      </c>
      <c r="M2165" s="222">
        <v>47700</v>
      </c>
      <c r="N2165" s="222">
        <v>47700</v>
      </c>
      <c r="O2165" s="222">
        <v>0</v>
      </c>
      <c r="P2165" s="222">
        <v>0</v>
      </c>
      <c r="Q2165" s="222">
        <v>0</v>
      </c>
      <c r="R2165" s="372">
        <v>45292</v>
      </c>
      <c r="S2165" s="372">
        <v>45657</v>
      </c>
      <c r="U2165" s="373"/>
    </row>
    <row r="2166" spans="1:21" ht="20.25" x14ac:dyDescent="0.3">
      <c r="A2166" s="230">
        <v>844</v>
      </c>
      <c r="B2166" s="229" t="s">
        <v>3643</v>
      </c>
      <c r="C2166" s="230">
        <v>38895</v>
      </c>
      <c r="D2166" s="230" t="s">
        <v>1896</v>
      </c>
      <c r="E2166" s="230">
        <v>1959</v>
      </c>
      <c r="F2166" s="230" t="s">
        <v>2122</v>
      </c>
      <c r="G2166" s="371" t="s">
        <v>2121</v>
      </c>
      <c r="H2166" s="230">
        <v>2</v>
      </c>
      <c r="I2166" s="230">
        <v>1</v>
      </c>
      <c r="J2166" s="230" t="s">
        <v>2122</v>
      </c>
      <c r="K2166" s="222">
        <v>931.97</v>
      </c>
      <c r="L2166" s="222">
        <v>401.81</v>
      </c>
      <c r="M2166" s="222">
        <v>12316.44</v>
      </c>
      <c r="N2166" s="222">
        <v>12316.44</v>
      </c>
      <c r="O2166" s="222">
        <v>0</v>
      </c>
      <c r="P2166" s="222">
        <v>0</v>
      </c>
      <c r="Q2166" s="222">
        <v>0</v>
      </c>
      <c r="R2166" s="372">
        <v>45292</v>
      </c>
      <c r="S2166" s="372">
        <v>45657</v>
      </c>
      <c r="U2166" s="373"/>
    </row>
    <row r="2167" spans="1:21" ht="20.25" x14ac:dyDescent="0.3">
      <c r="A2167" s="230">
        <v>845</v>
      </c>
      <c r="B2167" s="229" t="s">
        <v>3644</v>
      </c>
      <c r="C2167" s="230">
        <v>38985</v>
      </c>
      <c r="D2167" s="230" t="s">
        <v>1896</v>
      </c>
      <c r="E2167" s="230">
        <v>2009</v>
      </c>
      <c r="F2167" s="230" t="s">
        <v>2122</v>
      </c>
      <c r="G2167" s="371" t="s">
        <v>2121</v>
      </c>
      <c r="H2167" s="230">
        <v>5</v>
      </c>
      <c r="I2167" s="230">
        <v>2</v>
      </c>
      <c r="J2167" s="230" t="s">
        <v>2122</v>
      </c>
      <c r="K2167" s="222">
        <v>1792.5</v>
      </c>
      <c r="L2167" s="222">
        <v>1671</v>
      </c>
      <c r="M2167" s="222">
        <v>76239</v>
      </c>
      <c r="N2167" s="222">
        <v>76239</v>
      </c>
      <c r="O2167" s="222">
        <v>0</v>
      </c>
      <c r="P2167" s="222">
        <v>0</v>
      </c>
      <c r="Q2167" s="222">
        <v>0</v>
      </c>
      <c r="R2167" s="372">
        <v>45292</v>
      </c>
      <c r="S2167" s="372">
        <v>45657</v>
      </c>
      <c r="U2167" s="373"/>
    </row>
    <row r="2168" spans="1:21" ht="20.25" x14ac:dyDescent="0.3">
      <c r="A2168" s="230">
        <v>846</v>
      </c>
      <c r="B2168" s="229" t="s">
        <v>3645</v>
      </c>
      <c r="C2168" s="230">
        <v>39070</v>
      </c>
      <c r="D2168" s="230" t="s">
        <v>1896</v>
      </c>
      <c r="E2168" s="230">
        <v>1959</v>
      </c>
      <c r="F2168" s="230" t="s">
        <v>2122</v>
      </c>
      <c r="G2168" s="371" t="s">
        <v>2121</v>
      </c>
      <c r="H2168" s="230">
        <v>3</v>
      </c>
      <c r="I2168" s="230">
        <v>3</v>
      </c>
      <c r="J2168" s="230" t="s">
        <v>2122</v>
      </c>
      <c r="K2168" s="222">
        <v>1370.6</v>
      </c>
      <c r="L2168" s="222">
        <v>1260.5</v>
      </c>
      <c r="M2168" s="222">
        <v>552112.18999999994</v>
      </c>
      <c r="N2168" s="222">
        <v>552112.18999999994</v>
      </c>
      <c r="O2168" s="222">
        <v>0</v>
      </c>
      <c r="P2168" s="222">
        <v>0</v>
      </c>
      <c r="Q2168" s="222">
        <v>0</v>
      </c>
      <c r="R2168" s="372">
        <v>45292</v>
      </c>
      <c r="S2168" s="372">
        <v>45657</v>
      </c>
      <c r="U2168" s="373"/>
    </row>
    <row r="2169" spans="1:21" ht="20.25" x14ac:dyDescent="0.3">
      <c r="A2169" s="230">
        <v>847</v>
      </c>
      <c r="B2169" s="229" t="s">
        <v>3642</v>
      </c>
      <c r="C2169" s="230">
        <v>39072</v>
      </c>
      <c r="D2169" s="230" t="s">
        <v>1896</v>
      </c>
      <c r="E2169" s="230">
        <v>1993</v>
      </c>
      <c r="F2169" s="230" t="s">
        <v>2122</v>
      </c>
      <c r="G2169" s="371" t="s">
        <v>2121</v>
      </c>
      <c r="H2169" s="230">
        <v>2</v>
      </c>
      <c r="I2169" s="230">
        <v>2</v>
      </c>
      <c r="J2169" s="230" t="s">
        <v>2122</v>
      </c>
      <c r="K2169" s="222">
        <v>890.8</v>
      </c>
      <c r="L2169" s="222">
        <v>841.7</v>
      </c>
      <c r="M2169" s="222">
        <v>126289.38</v>
      </c>
      <c r="N2169" s="222">
        <v>126289.38</v>
      </c>
      <c r="O2169" s="222">
        <v>0</v>
      </c>
      <c r="P2169" s="222">
        <v>0</v>
      </c>
      <c r="Q2169" s="222">
        <v>0</v>
      </c>
      <c r="R2169" s="372">
        <v>45292</v>
      </c>
      <c r="S2169" s="372">
        <v>45657</v>
      </c>
      <c r="U2169" s="373"/>
    </row>
    <row r="2170" spans="1:21" ht="20.25" x14ac:dyDescent="0.3">
      <c r="A2170" s="230">
        <v>848</v>
      </c>
      <c r="B2170" s="229" t="s">
        <v>3641</v>
      </c>
      <c r="C2170" s="230">
        <v>39268</v>
      </c>
      <c r="D2170" s="230" t="s">
        <v>1896</v>
      </c>
      <c r="E2170" s="230">
        <v>1994</v>
      </c>
      <c r="F2170" s="230" t="s">
        <v>2122</v>
      </c>
      <c r="G2170" s="371" t="s">
        <v>2120</v>
      </c>
      <c r="H2170" s="230">
        <v>5</v>
      </c>
      <c r="I2170" s="230">
        <v>3</v>
      </c>
      <c r="J2170" s="230" t="s">
        <v>2122</v>
      </c>
      <c r="K2170" s="222">
        <v>3389</v>
      </c>
      <c r="L2170" s="222">
        <v>2150.6999999999998</v>
      </c>
      <c r="M2170" s="222">
        <v>91841.4</v>
      </c>
      <c r="N2170" s="222">
        <v>91841.4</v>
      </c>
      <c r="O2170" s="222">
        <v>0</v>
      </c>
      <c r="P2170" s="222">
        <v>0</v>
      </c>
      <c r="Q2170" s="222">
        <v>0</v>
      </c>
      <c r="R2170" s="372">
        <v>45292</v>
      </c>
      <c r="S2170" s="372">
        <v>45657</v>
      </c>
      <c r="U2170" s="373"/>
    </row>
    <row r="2171" spans="1:21" ht="20.25" x14ac:dyDescent="0.3">
      <c r="A2171" s="230">
        <v>849</v>
      </c>
      <c r="B2171" s="229" t="s">
        <v>3640</v>
      </c>
      <c r="C2171" s="230">
        <v>39269</v>
      </c>
      <c r="D2171" s="230" t="s">
        <v>1896</v>
      </c>
      <c r="E2171" s="230">
        <v>1994</v>
      </c>
      <c r="F2171" s="230" t="s">
        <v>2122</v>
      </c>
      <c r="G2171" s="371" t="s">
        <v>2120</v>
      </c>
      <c r="H2171" s="230">
        <v>5</v>
      </c>
      <c r="I2171" s="230">
        <v>3</v>
      </c>
      <c r="J2171" s="230" t="s">
        <v>2122</v>
      </c>
      <c r="K2171" s="222">
        <v>2293.3000000000002</v>
      </c>
      <c r="L2171" s="222">
        <v>2205.1</v>
      </c>
      <c r="M2171" s="222">
        <v>87692.58</v>
      </c>
      <c r="N2171" s="222">
        <v>87692.58</v>
      </c>
      <c r="O2171" s="222">
        <v>0</v>
      </c>
      <c r="P2171" s="222">
        <v>0</v>
      </c>
      <c r="Q2171" s="222">
        <v>0</v>
      </c>
      <c r="R2171" s="372">
        <v>45292</v>
      </c>
      <c r="S2171" s="372">
        <v>45657</v>
      </c>
      <c r="U2171" s="373"/>
    </row>
    <row r="2172" spans="1:21" ht="20.25" x14ac:dyDescent="0.3">
      <c r="A2172" s="230">
        <v>850</v>
      </c>
      <c r="B2172" s="229" t="s">
        <v>3639</v>
      </c>
      <c r="C2172" s="230">
        <v>39315</v>
      </c>
      <c r="D2172" s="230" t="s">
        <v>1896</v>
      </c>
      <c r="E2172" s="230">
        <v>1967</v>
      </c>
      <c r="F2172" s="230" t="s">
        <v>2122</v>
      </c>
      <c r="G2172" s="371" t="s">
        <v>2121</v>
      </c>
      <c r="H2172" s="230">
        <v>4</v>
      </c>
      <c r="I2172" s="230">
        <v>3</v>
      </c>
      <c r="J2172" s="230" t="s">
        <v>2122</v>
      </c>
      <c r="K2172" s="222">
        <v>3543.66</v>
      </c>
      <c r="L2172" s="222">
        <v>1985.8</v>
      </c>
      <c r="M2172" s="222">
        <v>287509.68</v>
      </c>
      <c r="N2172" s="222">
        <v>287509.68</v>
      </c>
      <c r="O2172" s="222">
        <v>0</v>
      </c>
      <c r="P2172" s="222">
        <v>0</v>
      </c>
      <c r="Q2172" s="222">
        <v>0</v>
      </c>
      <c r="R2172" s="372">
        <v>45292</v>
      </c>
      <c r="S2172" s="372">
        <v>45657</v>
      </c>
      <c r="U2172" s="373"/>
    </row>
    <row r="2173" spans="1:21" ht="20.25" x14ac:dyDescent="0.3">
      <c r="A2173" s="230">
        <v>851</v>
      </c>
      <c r="B2173" s="229" t="s">
        <v>3638</v>
      </c>
      <c r="C2173" s="230">
        <v>39306</v>
      </c>
      <c r="D2173" s="230" t="s">
        <v>1896</v>
      </c>
      <c r="E2173" s="230">
        <v>2001</v>
      </c>
      <c r="F2173" s="230" t="s">
        <v>2122</v>
      </c>
      <c r="G2173" s="371" t="s">
        <v>2120</v>
      </c>
      <c r="H2173" s="230">
        <v>5</v>
      </c>
      <c r="I2173" s="230">
        <v>1</v>
      </c>
      <c r="J2173" s="230" t="s">
        <v>2122</v>
      </c>
      <c r="K2173" s="222">
        <v>1845.1</v>
      </c>
      <c r="L2173" s="222">
        <v>2266.1999999999998</v>
      </c>
      <c r="M2173" s="222">
        <v>98094.18</v>
      </c>
      <c r="N2173" s="222">
        <v>98094.18</v>
      </c>
      <c r="O2173" s="222">
        <v>0</v>
      </c>
      <c r="P2173" s="222">
        <v>0</v>
      </c>
      <c r="Q2173" s="222">
        <v>0</v>
      </c>
      <c r="R2173" s="372">
        <v>45292</v>
      </c>
      <c r="S2173" s="372">
        <v>45657</v>
      </c>
      <c r="U2173" s="373"/>
    </row>
    <row r="2174" spans="1:21" ht="20.25" x14ac:dyDescent="0.3">
      <c r="A2174" s="230">
        <v>852</v>
      </c>
      <c r="B2174" s="229" t="s">
        <v>3637</v>
      </c>
      <c r="C2174" s="230">
        <v>39308</v>
      </c>
      <c r="D2174" s="230" t="s">
        <v>1896</v>
      </c>
      <c r="E2174" s="230">
        <v>2000</v>
      </c>
      <c r="F2174" s="230" t="s">
        <v>2122</v>
      </c>
      <c r="G2174" s="371" t="s">
        <v>2120</v>
      </c>
      <c r="H2174" s="230">
        <v>5</v>
      </c>
      <c r="I2174" s="230">
        <v>1</v>
      </c>
      <c r="J2174" s="230" t="s">
        <v>2122</v>
      </c>
      <c r="K2174" s="222">
        <v>1226.4000000000001</v>
      </c>
      <c r="L2174" s="222">
        <v>1199.7</v>
      </c>
      <c r="M2174" s="222">
        <v>47800.08</v>
      </c>
      <c r="N2174" s="222">
        <v>47800.08</v>
      </c>
      <c r="O2174" s="222">
        <v>0</v>
      </c>
      <c r="P2174" s="222">
        <v>0</v>
      </c>
      <c r="Q2174" s="222">
        <v>0</v>
      </c>
      <c r="R2174" s="372">
        <v>45292</v>
      </c>
      <c r="S2174" s="372">
        <v>45657</v>
      </c>
      <c r="U2174" s="373"/>
    </row>
    <row r="2175" spans="1:21" ht="20.25" x14ac:dyDescent="0.3">
      <c r="A2175" s="230">
        <v>853</v>
      </c>
      <c r="B2175" s="229" t="s">
        <v>3646</v>
      </c>
      <c r="C2175" s="230">
        <v>39309</v>
      </c>
      <c r="D2175" s="230" t="s">
        <v>1896</v>
      </c>
      <c r="E2175" s="230">
        <v>2000</v>
      </c>
      <c r="F2175" s="230" t="s">
        <v>2122</v>
      </c>
      <c r="G2175" s="371" t="s">
        <v>2120</v>
      </c>
      <c r="H2175" s="230">
        <v>5</v>
      </c>
      <c r="I2175" s="230">
        <v>1</v>
      </c>
      <c r="J2175" s="230" t="s">
        <v>2122</v>
      </c>
      <c r="K2175" s="222">
        <v>1864.9</v>
      </c>
      <c r="L2175" s="222">
        <v>1121.7</v>
      </c>
      <c r="M2175" s="222">
        <v>47800.08</v>
      </c>
      <c r="N2175" s="222">
        <v>47800.08</v>
      </c>
      <c r="O2175" s="222">
        <v>0</v>
      </c>
      <c r="P2175" s="222">
        <v>0</v>
      </c>
      <c r="Q2175" s="222">
        <v>0</v>
      </c>
      <c r="R2175" s="372">
        <v>45292</v>
      </c>
      <c r="S2175" s="372">
        <v>45657</v>
      </c>
      <c r="U2175" s="373"/>
    </row>
    <row r="2176" spans="1:21" ht="20.25" x14ac:dyDescent="0.3">
      <c r="A2176" s="230">
        <v>854</v>
      </c>
      <c r="B2176" s="229" t="s">
        <v>3636</v>
      </c>
      <c r="C2176" s="230">
        <v>39312</v>
      </c>
      <c r="D2176" s="230" t="s">
        <v>1896</v>
      </c>
      <c r="E2176" s="230">
        <v>1993</v>
      </c>
      <c r="F2176" s="230" t="s">
        <v>2122</v>
      </c>
      <c r="G2176" s="371" t="s">
        <v>2120</v>
      </c>
      <c r="H2176" s="230">
        <v>5</v>
      </c>
      <c r="I2176" s="230">
        <v>3</v>
      </c>
      <c r="J2176" s="230" t="s">
        <v>2122</v>
      </c>
      <c r="K2176" s="222">
        <v>4395.8900000000003</v>
      </c>
      <c r="L2176" s="222">
        <v>2855.09</v>
      </c>
      <c r="M2176" s="222">
        <v>111462.6</v>
      </c>
      <c r="N2176" s="222">
        <v>111462.6</v>
      </c>
      <c r="O2176" s="222">
        <v>0</v>
      </c>
      <c r="P2176" s="222">
        <v>0</v>
      </c>
      <c r="Q2176" s="222">
        <v>0</v>
      </c>
      <c r="R2176" s="372">
        <v>45292</v>
      </c>
      <c r="S2176" s="372">
        <v>45657</v>
      </c>
      <c r="U2176" s="373"/>
    </row>
    <row r="2177" spans="1:21" ht="20.25" x14ac:dyDescent="0.3">
      <c r="A2177" s="230">
        <v>855</v>
      </c>
      <c r="B2177" s="229" t="s">
        <v>3635</v>
      </c>
      <c r="C2177" s="230">
        <v>39313</v>
      </c>
      <c r="D2177" s="230" t="s">
        <v>1896</v>
      </c>
      <c r="E2177" s="230">
        <v>1993</v>
      </c>
      <c r="F2177" s="230" t="s">
        <v>2122</v>
      </c>
      <c r="G2177" s="371" t="s">
        <v>2120</v>
      </c>
      <c r="H2177" s="230">
        <v>5</v>
      </c>
      <c r="I2177" s="230">
        <v>2</v>
      </c>
      <c r="J2177" s="230" t="s">
        <v>2122</v>
      </c>
      <c r="K2177" s="222">
        <v>2481</v>
      </c>
      <c r="L2177" s="222">
        <v>1557.5</v>
      </c>
      <c r="M2177" s="222">
        <v>59454.6</v>
      </c>
      <c r="N2177" s="222">
        <v>59454.6</v>
      </c>
      <c r="O2177" s="222">
        <v>0</v>
      </c>
      <c r="P2177" s="222">
        <v>0</v>
      </c>
      <c r="Q2177" s="222">
        <v>0</v>
      </c>
      <c r="R2177" s="372">
        <v>45292</v>
      </c>
      <c r="S2177" s="372">
        <v>45657</v>
      </c>
      <c r="U2177" s="373"/>
    </row>
    <row r="2178" spans="1:21" ht="20.25" x14ac:dyDescent="0.3">
      <c r="A2178" s="230">
        <v>856</v>
      </c>
      <c r="B2178" s="229" t="s">
        <v>2897</v>
      </c>
      <c r="C2178" s="230">
        <v>39042</v>
      </c>
      <c r="D2178" s="230" t="s">
        <v>1896</v>
      </c>
      <c r="E2178" s="230">
        <v>1984</v>
      </c>
      <c r="F2178" s="230">
        <v>2022</v>
      </c>
      <c r="G2178" s="371" t="s">
        <v>2120</v>
      </c>
      <c r="H2178" s="230">
        <v>5</v>
      </c>
      <c r="I2178" s="230">
        <v>6</v>
      </c>
      <c r="J2178" s="230" t="s">
        <v>2122</v>
      </c>
      <c r="K2178" s="222">
        <v>5169.8100000000004</v>
      </c>
      <c r="L2178" s="222">
        <v>5169.8100000000004</v>
      </c>
      <c r="M2178" s="222">
        <v>132210.54</v>
      </c>
      <c r="N2178" s="222">
        <v>132210.54</v>
      </c>
      <c r="O2178" s="222">
        <v>0</v>
      </c>
      <c r="P2178" s="222">
        <v>0</v>
      </c>
      <c r="Q2178" s="222">
        <v>0</v>
      </c>
      <c r="R2178" s="372">
        <v>45292</v>
      </c>
      <c r="S2178" s="372">
        <v>45657</v>
      </c>
      <c r="U2178" s="373"/>
    </row>
    <row r="2179" spans="1:21" ht="20.25" x14ac:dyDescent="0.3">
      <c r="A2179" s="230">
        <v>857</v>
      </c>
      <c r="B2179" s="229" t="s">
        <v>3804</v>
      </c>
      <c r="C2179" s="230">
        <v>39041</v>
      </c>
      <c r="D2179" s="230" t="s">
        <v>1896</v>
      </c>
      <c r="E2179" s="230">
        <v>1984</v>
      </c>
      <c r="F2179" s="230">
        <v>2022</v>
      </c>
      <c r="G2179" s="371" t="s">
        <v>2120</v>
      </c>
      <c r="H2179" s="230">
        <v>5</v>
      </c>
      <c r="I2179" s="230">
        <v>6</v>
      </c>
      <c r="J2179" s="230" t="s">
        <v>2122</v>
      </c>
      <c r="K2179" s="222">
        <v>5169.8100000000004</v>
      </c>
      <c r="L2179" s="222">
        <v>4834.8</v>
      </c>
      <c r="M2179" s="222">
        <v>166707.01999999999</v>
      </c>
      <c r="N2179" s="222">
        <v>166707.01999999999</v>
      </c>
      <c r="O2179" s="222">
        <v>0</v>
      </c>
      <c r="P2179" s="222">
        <v>0</v>
      </c>
      <c r="Q2179" s="222">
        <v>0</v>
      </c>
      <c r="R2179" s="372">
        <v>45292</v>
      </c>
      <c r="S2179" s="372">
        <v>45657</v>
      </c>
      <c r="U2179" s="373"/>
    </row>
    <row r="2180" spans="1:21" ht="20.25" x14ac:dyDescent="0.25">
      <c r="A2180" s="272" t="s">
        <v>22</v>
      </c>
      <c r="B2180" s="272"/>
      <c r="C2180" s="263" t="s">
        <v>172</v>
      </c>
      <c r="D2180" s="263" t="s">
        <v>172</v>
      </c>
      <c r="E2180" s="263" t="s">
        <v>172</v>
      </c>
      <c r="F2180" s="263" t="s">
        <v>172</v>
      </c>
      <c r="G2180" s="263" t="s">
        <v>172</v>
      </c>
      <c r="H2180" s="263" t="s">
        <v>172</v>
      </c>
      <c r="I2180" s="263" t="s">
        <v>172</v>
      </c>
      <c r="J2180" s="220">
        <v>0</v>
      </c>
      <c r="K2180" s="220">
        <v>106373.78000000001</v>
      </c>
      <c r="L2180" s="220">
        <v>88576.780000000028</v>
      </c>
      <c r="M2180" s="220">
        <v>30135541.469999995</v>
      </c>
      <c r="N2180" s="220">
        <v>30135541.469999995</v>
      </c>
      <c r="O2180" s="220">
        <v>0</v>
      </c>
      <c r="P2180" s="220">
        <v>0</v>
      </c>
      <c r="Q2180" s="220">
        <v>0</v>
      </c>
      <c r="R2180" s="263" t="s">
        <v>172</v>
      </c>
      <c r="S2180" s="263" t="s">
        <v>172</v>
      </c>
      <c r="U2180" s="373"/>
    </row>
    <row r="2181" spans="1:21" ht="20.25" x14ac:dyDescent="0.3">
      <c r="A2181" s="404" t="s">
        <v>2024</v>
      </c>
      <c r="B2181" s="404"/>
      <c r="C2181" s="404"/>
      <c r="D2181" s="404"/>
      <c r="E2181" s="404"/>
      <c r="F2181" s="404"/>
      <c r="G2181" s="404"/>
      <c r="H2181" s="404"/>
      <c r="I2181" s="404"/>
      <c r="J2181" s="404"/>
      <c r="K2181" s="404"/>
      <c r="L2181" s="404"/>
      <c r="M2181" s="404"/>
      <c r="N2181" s="404"/>
      <c r="O2181" s="404"/>
      <c r="P2181" s="404"/>
      <c r="Q2181" s="404"/>
      <c r="R2181" s="404"/>
      <c r="S2181" s="404"/>
      <c r="U2181" s="373"/>
    </row>
    <row r="2182" spans="1:21" ht="20.25" x14ac:dyDescent="0.3">
      <c r="A2182" s="404" t="s">
        <v>2025</v>
      </c>
      <c r="B2182" s="404"/>
      <c r="C2182" s="404"/>
      <c r="D2182" s="404"/>
      <c r="E2182" s="404"/>
      <c r="F2182" s="404"/>
      <c r="G2182" s="404"/>
      <c r="H2182" s="404"/>
      <c r="I2182" s="404"/>
      <c r="J2182" s="404"/>
      <c r="K2182" s="404"/>
      <c r="L2182" s="404"/>
      <c r="M2182" s="404"/>
      <c r="N2182" s="404"/>
      <c r="O2182" s="404"/>
      <c r="P2182" s="404"/>
      <c r="Q2182" s="404"/>
      <c r="R2182" s="404"/>
      <c r="S2182" s="404"/>
      <c r="U2182" s="373"/>
    </row>
    <row r="2183" spans="1:21" ht="20.25" x14ac:dyDescent="0.3">
      <c r="A2183" s="230">
        <v>858</v>
      </c>
      <c r="B2183" s="225" t="s">
        <v>1074</v>
      </c>
      <c r="C2183" s="230">
        <v>41084</v>
      </c>
      <c r="D2183" s="230" t="s">
        <v>1896</v>
      </c>
      <c r="E2183" s="230">
        <v>1986</v>
      </c>
      <c r="F2183" s="230" t="s">
        <v>2122</v>
      </c>
      <c r="G2183" s="371" t="s">
        <v>2094</v>
      </c>
      <c r="H2183" s="230">
        <v>2</v>
      </c>
      <c r="I2183" s="230">
        <v>2</v>
      </c>
      <c r="J2183" s="230" t="s">
        <v>2122</v>
      </c>
      <c r="K2183" s="222">
        <v>752</v>
      </c>
      <c r="L2183" s="222">
        <v>561.1</v>
      </c>
      <c r="M2183" s="222">
        <v>771804.59000000008</v>
      </c>
      <c r="N2183" s="222">
        <v>771804.59000000008</v>
      </c>
      <c r="O2183" s="222">
        <v>0</v>
      </c>
      <c r="P2183" s="222">
        <v>0</v>
      </c>
      <c r="Q2183" s="222">
        <v>0</v>
      </c>
      <c r="R2183" s="372">
        <v>45292</v>
      </c>
      <c r="S2183" s="372">
        <v>45657</v>
      </c>
      <c r="U2183" s="373"/>
    </row>
    <row r="2184" spans="1:21" ht="20.25" x14ac:dyDescent="0.3">
      <c r="A2184" s="230">
        <v>859</v>
      </c>
      <c r="B2184" s="225" t="s">
        <v>1076</v>
      </c>
      <c r="C2184" s="230">
        <v>41086</v>
      </c>
      <c r="D2184" s="230" t="s">
        <v>1896</v>
      </c>
      <c r="E2184" s="230">
        <v>1990</v>
      </c>
      <c r="F2184" s="230" t="s">
        <v>2122</v>
      </c>
      <c r="G2184" s="371" t="s">
        <v>2094</v>
      </c>
      <c r="H2184" s="230">
        <v>2</v>
      </c>
      <c r="I2184" s="230">
        <v>2</v>
      </c>
      <c r="J2184" s="230" t="s">
        <v>2122</v>
      </c>
      <c r="K2184" s="222">
        <v>726.8</v>
      </c>
      <c r="L2184" s="222">
        <v>578.15000000000009</v>
      </c>
      <c r="M2184" s="222">
        <v>952518.46000000008</v>
      </c>
      <c r="N2184" s="222">
        <v>952518.46000000008</v>
      </c>
      <c r="O2184" s="222">
        <v>0</v>
      </c>
      <c r="P2184" s="222">
        <v>0</v>
      </c>
      <c r="Q2184" s="222">
        <v>0</v>
      </c>
      <c r="R2184" s="372">
        <v>45292</v>
      </c>
      <c r="S2184" s="372">
        <v>45657</v>
      </c>
      <c r="U2184" s="373"/>
    </row>
    <row r="2185" spans="1:21" ht="20.25" x14ac:dyDescent="0.3">
      <c r="A2185" s="230">
        <v>860</v>
      </c>
      <c r="B2185" s="225" t="s">
        <v>1063</v>
      </c>
      <c r="C2185" s="230">
        <v>41038</v>
      </c>
      <c r="D2185" s="230" t="s">
        <v>1896</v>
      </c>
      <c r="E2185" s="230">
        <v>1989</v>
      </c>
      <c r="F2185" s="230" t="s">
        <v>2122</v>
      </c>
      <c r="G2185" s="371" t="s">
        <v>2094</v>
      </c>
      <c r="H2185" s="230">
        <v>2</v>
      </c>
      <c r="I2185" s="230">
        <v>2</v>
      </c>
      <c r="J2185" s="230" t="s">
        <v>2122</v>
      </c>
      <c r="K2185" s="222">
        <v>720.6</v>
      </c>
      <c r="L2185" s="222">
        <v>714</v>
      </c>
      <c r="M2185" s="222">
        <v>2144145.75</v>
      </c>
      <c r="N2185" s="222">
        <v>2144145.75</v>
      </c>
      <c r="O2185" s="222">
        <v>0</v>
      </c>
      <c r="P2185" s="222">
        <v>0</v>
      </c>
      <c r="Q2185" s="222">
        <v>0</v>
      </c>
      <c r="R2185" s="372">
        <v>45292</v>
      </c>
      <c r="S2185" s="372">
        <v>45657</v>
      </c>
      <c r="U2185" s="373"/>
    </row>
    <row r="2186" spans="1:21" ht="20.25" x14ac:dyDescent="0.3">
      <c r="A2186" s="230">
        <v>861</v>
      </c>
      <c r="B2186" s="229" t="s">
        <v>1064</v>
      </c>
      <c r="C2186" s="230">
        <v>41045</v>
      </c>
      <c r="D2186" s="230" t="s">
        <v>1896</v>
      </c>
      <c r="E2186" s="230">
        <v>1987</v>
      </c>
      <c r="F2186" s="230" t="s">
        <v>2122</v>
      </c>
      <c r="G2186" s="371" t="s">
        <v>2094</v>
      </c>
      <c r="H2186" s="230">
        <v>2</v>
      </c>
      <c r="I2186" s="230">
        <v>2</v>
      </c>
      <c r="J2186" s="230" t="s">
        <v>2122</v>
      </c>
      <c r="K2186" s="222">
        <v>728.2</v>
      </c>
      <c r="L2186" s="222">
        <v>654.54</v>
      </c>
      <c r="M2186" s="222">
        <v>2037333.16</v>
      </c>
      <c r="N2186" s="222">
        <v>2037333.16</v>
      </c>
      <c r="O2186" s="222">
        <v>0</v>
      </c>
      <c r="P2186" s="222">
        <v>0</v>
      </c>
      <c r="Q2186" s="222">
        <v>0</v>
      </c>
      <c r="R2186" s="372">
        <v>45292</v>
      </c>
      <c r="S2186" s="372">
        <v>45657</v>
      </c>
      <c r="U2186" s="373"/>
    </row>
    <row r="2187" spans="1:21" ht="20.25" x14ac:dyDescent="0.3">
      <c r="A2187" s="230">
        <v>862</v>
      </c>
      <c r="B2187" s="229" t="s">
        <v>2637</v>
      </c>
      <c r="C2187" s="230">
        <v>46278</v>
      </c>
      <c r="D2187" s="230" t="s">
        <v>1896</v>
      </c>
      <c r="E2187" s="230">
        <v>1972</v>
      </c>
      <c r="F2187" s="230" t="s">
        <v>2122</v>
      </c>
      <c r="G2187" s="371" t="s">
        <v>2099</v>
      </c>
      <c r="H2187" s="230">
        <v>4</v>
      </c>
      <c r="I2187" s="230">
        <v>3</v>
      </c>
      <c r="J2187" s="230" t="s">
        <v>2122</v>
      </c>
      <c r="K2187" s="222">
        <v>2185.29</v>
      </c>
      <c r="L2187" s="222">
        <v>2185.29</v>
      </c>
      <c r="M2187" s="222">
        <v>412202.87</v>
      </c>
      <c r="N2187" s="222">
        <v>412202.87</v>
      </c>
      <c r="O2187" s="222">
        <v>0</v>
      </c>
      <c r="P2187" s="222">
        <v>0</v>
      </c>
      <c r="Q2187" s="222">
        <v>0</v>
      </c>
      <c r="R2187" s="372">
        <v>45292</v>
      </c>
      <c r="S2187" s="372">
        <v>45657</v>
      </c>
      <c r="U2187" s="373"/>
    </row>
    <row r="2188" spans="1:21" ht="20.25" x14ac:dyDescent="0.3">
      <c r="A2188" s="230">
        <v>863</v>
      </c>
      <c r="B2188" s="229" t="s">
        <v>2638</v>
      </c>
      <c r="C2188" s="230">
        <v>41076</v>
      </c>
      <c r="D2188" s="230" t="s">
        <v>1896</v>
      </c>
      <c r="E2188" s="230">
        <v>1974</v>
      </c>
      <c r="F2188" s="230" t="s">
        <v>2122</v>
      </c>
      <c r="G2188" s="371" t="s">
        <v>2089</v>
      </c>
      <c r="H2188" s="230">
        <v>4</v>
      </c>
      <c r="I2188" s="230">
        <v>4</v>
      </c>
      <c r="J2188" s="230" t="s">
        <v>2122</v>
      </c>
      <c r="K2188" s="222">
        <v>2637.2</v>
      </c>
      <c r="L2188" s="222">
        <v>2437.1999999999998</v>
      </c>
      <c r="M2188" s="222">
        <v>472628.62</v>
      </c>
      <c r="N2188" s="222">
        <v>472628.62</v>
      </c>
      <c r="O2188" s="222">
        <v>0</v>
      </c>
      <c r="P2188" s="222">
        <v>0</v>
      </c>
      <c r="Q2188" s="222">
        <v>0</v>
      </c>
      <c r="R2188" s="372">
        <v>45292</v>
      </c>
      <c r="S2188" s="372">
        <v>45657</v>
      </c>
      <c r="U2188" s="373"/>
    </row>
    <row r="2189" spans="1:21" ht="20.25" x14ac:dyDescent="0.3">
      <c r="A2189" s="230">
        <v>864</v>
      </c>
      <c r="B2189" s="229" t="s">
        <v>2639</v>
      </c>
      <c r="C2189" s="230">
        <v>41077</v>
      </c>
      <c r="D2189" s="230" t="s">
        <v>1896</v>
      </c>
      <c r="E2189" s="230">
        <v>1976</v>
      </c>
      <c r="F2189" s="230" t="s">
        <v>2122</v>
      </c>
      <c r="G2189" s="371" t="s">
        <v>2089</v>
      </c>
      <c r="H2189" s="230">
        <v>5</v>
      </c>
      <c r="I2189" s="230">
        <v>3</v>
      </c>
      <c r="J2189" s="230" t="s">
        <v>2122</v>
      </c>
      <c r="K2189" s="222">
        <v>4017</v>
      </c>
      <c r="L2189" s="222">
        <v>3797.2</v>
      </c>
      <c r="M2189" s="222">
        <v>389588.63</v>
      </c>
      <c r="N2189" s="222">
        <v>389588.63</v>
      </c>
      <c r="O2189" s="222">
        <v>0</v>
      </c>
      <c r="P2189" s="222">
        <v>0</v>
      </c>
      <c r="Q2189" s="222">
        <v>0</v>
      </c>
      <c r="R2189" s="372">
        <v>45292</v>
      </c>
      <c r="S2189" s="372">
        <v>45657</v>
      </c>
      <c r="U2189" s="373"/>
    </row>
    <row r="2190" spans="1:21" ht="20.25" x14ac:dyDescent="0.3">
      <c r="A2190" s="230">
        <v>865</v>
      </c>
      <c r="B2190" s="229" t="s">
        <v>3499</v>
      </c>
      <c r="C2190" s="230">
        <v>41101</v>
      </c>
      <c r="D2190" s="230" t="s">
        <v>1896</v>
      </c>
      <c r="E2190" s="230">
        <v>1978</v>
      </c>
      <c r="F2190" s="230" t="s">
        <v>2122</v>
      </c>
      <c r="G2190" s="371" t="s">
        <v>2088</v>
      </c>
      <c r="H2190" s="230">
        <v>5</v>
      </c>
      <c r="I2190" s="230">
        <v>4</v>
      </c>
      <c r="J2190" s="230" t="s">
        <v>2122</v>
      </c>
      <c r="K2190" s="222">
        <v>4233.3999999999996</v>
      </c>
      <c r="L2190" s="222">
        <v>3966.7</v>
      </c>
      <c r="M2190" s="222">
        <v>508711.61</v>
      </c>
      <c r="N2190" s="222">
        <v>508711.61</v>
      </c>
      <c r="O2190" s="222">
        <v>0</v>
      </c>
      <c r="P2190" s="222">
        <v>0</v>
      </c>
      <c r="Q2190" s="222">
        <v>0</v>
      </c>
      <c r="R2190" s="372">
        <v>45292</v>
      </c>
      <c r="S2190" s="372">
        <v>45657</v>
      </c>
      <c r="U2190" s="373"/>
    </row>
    <row r="2191" spans="1:21" ht="20.25" x14ac:dyDescent="0.3">
      <c r="A2191" s="230">
        <v>866</v>
      </c>
      <c r="B2191" s="229" t="s">
        <v>2641</v>
      </c>
      <c r="C2191" s="230">
        <v>41078</v>
      </c>
      <c r="D2191" s="230" t="s">
        <v>1896</v>
      </c>
      <c r="E2191" s="230">
        <v>1973</v>
      </c>
      <c r="F2191" s="230" t="s">
        <v>2122</v>
      </c>
      <c r="G2191" s="371" t="s">
        <v>2089</v>
      </c>
      <c r="H2191" s="230">
        <v>4</v>
      </c>
      <c r="I2191" s="230">
        <v>4</v>
      </c>
      <c r="J2191" s="230" t="s">
        <v>2122</v>
      </c>
      <c r="K2191" s="222">
        <v>2166</v>
      </c>
      <c r="L2191" s="222">
        <v>2001</v>
      </c>
      <c r="M2191" s="222">
        <v>423556.54000000004</v>
      </c>
      <c r="N2191" s="222">
        <v>423556.54000000004</v>
      </c>
      <c r="O2191" s="222">
        <v>0</v>
      </c>
      <c r="P2191" s="222">
        <v>0</v>
      </c>
      <c r="Q2191" s="222">
        <v>0</v>
      </c>
      <c r="R2191" s="372">
        <v>45292</v>
      </c>
      <c r="S2191" s="372">
        <v>45657</v>
      </c>
      <c r="U2191" s="373"/>
    </row>
    <row r="2192" spans="1:21" ht="20.25" x14ac:dyDescent="0.3">
      <c r="A2192" s="230">
        <v>867</v>
      </c>
      <c r="B2192" s="225" t="s">
        <v>3500</v>
      </c>
      <c r="C2192" s="230">
        <v>41054</v>
      </c>
      <c r="D2192" s="230" t="s">
        <v>1896</v>
      </c>
      <c r="E2192" s="230">
        <v>1983</v>
      </c>
      <c r="F2192" s="230" t="s">
        <v>2122</v>
      </c>
      <c r="G2192" s="371" t="s">
        <v>2088</v>
      </c>
      <c r="H2192" s="230">
        <v>5</v>
      </c>
      <c r="I2192" s="230">
        <v>4</v>
      </c>
      <c r="J2192" s="230" t="s">
        <v>2122</v>
      </c>
      <c r="K2192" s="222">
        <v>4139.0600000000004</v>
      </c>
      <c r="L2192" s="222">
        <v>3743.4</v>
      </c>
      <c r="M2192" s="222">
        <v>135815.64000000001</v>
      </c>
      <c r="N2192" s="222">
        <v>135815.64000000001</v>
      </c>
      <c r="O2192" s="222">
        <v>0</v>
      </c>
      <c r="P2192" s="222">
        <v>0</v>
      </c>
      <c r="Q2192" s="222">
        <v>0</v>
      </c>
      <c r="R2192" s="372">
        <v>45292</v>
      </c>
      <c r="S2192" s="372">
        <v>45657</v>
      </c>
      <c r="U2192" s="373"/>
    </row>
    <row r="2193" spans="1:21" ht="20.25" x14ac:dyDescent="0.3">
      <c r="A2193" s="230">
        <v>868</v>
      </c>
      <c r="B2193" s="229" t="s">
        <v>3501</v>
      </c>
      <c r="C2193" s="230">
        <v>41056</v>
      </c>
      <c r="D2193" s="230" t="s">
        <v>1896</v>
      </c>
      <c r="E2193" s="230">
        <v>1985</v>
      </c>
      <c r="F2193" s="230" t="s">
        <v>2122</v>
      </c>
      <c r="G2193" s="371" t="s">
        <v>2088</v>
      </c>
      <c r="H2193" s="230">
        <v>5</v>
      </c>
      <c r="I2193" s="230">
        <v>4</v>
      </c>
      <c r="J2193" s="230" t="s">
        <v>2122</v>
      </c>
      <c r="K2193" s="222">
        <v>4180.55</v>
      </c>
      <c r="L2193" s="222">
        <v>3594.4</v>
      </c>
      <c r="M2193" s="222">
        <v>135815.64000000001</v>
      </c>
      <c r="N2193" s="222">
        <v>135815.64000000001</v>
      </c>
      <c r="O2193" s="222">
        <v>0</v>
      </c>
      <c r="P2193" s="222">
        <v>0</v>
      </c>
      <c r="Q2193" s="222">
        <v>0</v>
      </c>
      <c r="R2193" s="372">
        <v>45292</v>
      </c>
      <c r="S2193" s="372">
        <v>45657</v>
      </c>
      <c r="U2193" s="373"/>
    </row>
    <row r="2194" spans="1:21" ht="20.25" x14ac:dyDescent="0.3">
      <c r="A2194" s="230">
        <v>869</v>
      </c>
      <c r="B2194" s="229" t="s">
        <v>3502</v>
      </c>
      <c r="C2194" s="230">
        <v>41057</v>
      </c>
      <c r="D2194" s="230" t="s">
        <v>1896</v>
      </c>
      <c r="E2194" s="230">
        <v>1981</v>
      </c>
      <c r="F2194" s="230" t="s">
        <v>2122</v>
      </c>
      <c r="G2194" s="371" t="s">
        <v>2088</v>
      </c>
      <c r="H2194" s="230">
        <v>6</v>
      </c>
      <c r="I2194" s="230">
        <v>4</v>
      </c>
      <c r="J2194" s="230" t="s">
        <v>2122</v>
      </c>
      <c r="K2194" s="222">
        <v>4759.38</v>
      </c>
      <c r="L2194" s="222">
        <v>4326.95</v>
      </c>
      <c r="M2194" s="222">
        <v>119765.28</v>
      </c>
      <c r="N2194" s="222">
        <v>119765.28</v>
      </c>
      <c r="O2194" s="222">
        <v>0</v>
      </c>
      <c r="P2194" s="222">
        <v>0</v>
      </c>
      <c r="Q2194" s="222">
        <v>0</v>
      </c>
      <c r="R2194" s="372">
        <v>45292</v>
      </c>
      <c r="S2194" s="372">
        <v>45657</v>
      </c>
      <c r="U2194" s="373"/>
    </row>
    <row r="2195" spans="1:21" ht="20.25" x14ac:dyDescent="0.3">
      <c r="A2195" s="230">
        <v>870</v>
      </c>
      <c r="B2195" s="225" t="s">
        <v>3503</v>
      </c>
      <c r="C2195" s="230">
        <v>41059</v>
      </c>
      <c r="D2195" s="230" t="s">
        <v>1896</v>
      </c>
      <c r="E2195" s="230">
        <v>1984</v>
      </c>
      <c r="F2195" s="230" t="s">
        <v>2122</v>
      </c>
      <c r="G2195" s="371" t="s">
        <v>2088</v>
      </c>
      <c r="H2195" s="230">
        <v>5</v>
      </c>
      <c r="I2195" s="230">
        <v>4</v>
      </c>
      <c r="J2195" s="230" t="s">
        <v>2122</v>
      </c>
      <c r="K2195" s="222">
        <v>4190.7</v>
      </c>
      <c r="L2195" s="222">
        <v>3231.6</v>
      </c>
      <c r="M2195" s="222">
        <v>144205.44</v>
      </c>
      <c r="N2195" s="222">
        <v>144205.44</v>
      </c>
      <c r="O2195" s="222">
        <v>0</v>
      </c>
      <c r="P2195" s="222">
        <v>0</v>
      </c>
      <c r="Q2195" s="222">
        <v>0</v>
      </c>
      <c r="R2195" s="372">
        <v>45292</v>
      </c>
      <c r="S2195" s="372">
        <v>45657</v>
      </c>
      <c r="U2195" s="373"/>
    </row>
    <row r="2196" spans="1:21" ht="20.25" x14ac:dyDescent="0.3">
      <c r="A2196" s="230">
        <v>871</v>
      </c>
      <c r="B2196" s="225" t="s">
        <v>3504</v>
      </c>
      <c r="C2196" s="230">
        <v>41103</v>
      </c>
      <c r="D2196" s="230" t="s">
        <v>1896</v>
      </c>
      <c r="E2196" s="230">
        <v>1983</v>
      </c>
      <c r="F2196" s="230" t="s">
        <v>2122</v>
      </c>
      <c r="G2196" s="371" t="s">
        <v>2088</v>
      </c>
      <c r="H2196" s="230">
        <v>6</v>
      </c>
      <c r="I2196" s="230">
        <v>4</v>
      </c>
      <c r="J2196" s="230" t="s">
        <v>2122</v>
      </c>
      <c r="K2196" s="222">
        <v>4551.3999999999996</v>
      </c>
      <c r="L2196" s="222">
        <v>3788.25</v>
      </c>
      <c r="M2196" s="222">
        <v>108267.36</v>
      </c>
      <c r="N2196" s="222">
        <v>108267.36</v>
      </c>
      <c r="O2196" s="222">
        <v>0</v>
      </c>
      <c r="P2196" s="222">
        <v>0</v>
      </c>
      <c r="Q2196" s="222">
        <v>0</v>
      </c>
      <c r="R2196" s="372">
        <v>45292</v>
      </c>
      <c r="S2196" s="372">
        <v>45657</v>
      </c>
      <c r="U2196" s="373"/>
    </row>
    <row r="2197" spans="1:21" ht="20.25" x14ac:dyDescent="0.3">
      <c r="A2197" s="230">
        <v>872</v>
      </c>
      <c r="B2197" s="229" t="s">
        <v>3505</v>
      </c>
      <c r="C2197" s="230">
        <v>41110</v>
      </c>
      <c r="D2197" s="230" t="s">
        <v>1896</v>
      </c>
      <c r="E2197" s="230">
        <v>1982</v>
      </c>
      <c r="F2197" s="230" t="s">
        <v>2122</v>
      </c>
      <c r="G2197" s="371" t="s">
        <v>2088</v>
      </c>
      <c r="H2197" s="230">
        <v>5</v>
      </c>
      <c r="I2197" s="230">
        <v>4</v>
      </c>
      <c r="J2197" s="230" t="s">
        <v>2122</v>
      </c>
      <c r="K2197" s="222">
        <v>4089</v>
      </c>
      <c r="L2197" s="222">
        <v>3503.4</v>
      </c>
      <c r="M2197" s="222">
        <v>134909.4</v>
      </c>
      <c r="N2197" s="222">
        <v>134909.4</v>
      </c>
      <c r="O2197" s="222">
        <v>0</v>
      </c>
      <c r="P2197" s="222">
        <v>0</v>
      </c>
      <c r="Q2197" s="222">
        <v>0</v>
      </c>
      <c r="R2197" s="372">
        <v>45292</v>
      </c>
      <c r="S2197" s="372">
        <v>45657</v>
      </c>
      <c r="U2197" s="373"/>
    </row>
    <row r="2198" spans="1:21" ht="20.25" x14ac:dyDescent="0.3">
      <c r="A2198" s="230">
        <v>873</v>
      </c>
      <c r="B2198" s="229" t="s">
        <v>1079</v>
      </c>
      <c r="C2198" s="230">
        <v>41102</v>
      </c>
      <c r="D2198" s="230" t="s">
        <v>1896</v>
      </c>
      <c r="E2198" s="230">
        <v>1983</v>
      </c>
      <c r="F2198" s="230" t="s">
        <v>2122</v>
      </c>
      <c r="G2198" s="371" t="s">
        <v>2088</v>
      </c>
      <c r="H2198" s="230">
        <v>5</v>
      </c>
      <c r="I2198" s="230">
        <v>4</v>
      </c>
      <c r="J2198" s="230" t="s">
        <v>2122</v>
      </c>
      <c r="K2198" s="222">
        <v>4148</v>
      </c>
      <c r="L2198" s="222">
        <v>3402.4</v>
      </c>
      <c r="M2198" s="222">
        <v>134909.4</v>
      </c>
      <c r="N2198" s="222">
        <v>134909.4</v>
      </c>
      <c r="O2198" s="222">
        <v>0</v>
      </c>
      <c r="P2198" s="222">
        <v>0</v>
      </c>
      <c r="Q2198" s="222">
        <v>0</v>
      </c>
      <c r="R2198" s="372">
        <v>45292</v>
      </c>
      <c r="S2198" s="372">
        <v>45657</v>
      </c>
      <c r="U2198" s="373"/>
    </row>
    <row r="2199" spans="1:21" ht="20.25" x14ac:dyDescent="0.3">
      <c r="A2199" s="230">
        <v>874</v>
      </c>
      <c r="B2199" s="225" t="s">
        <v>3506</v>
      </c>
      <c r="C2199" s="230">
        <v>41052</v>
      </c>
      <c r="D2199" s="230" t="s">
        <v>1896</v>
      </c>
      <c r="E2199" s="230">
        <v>1981</v>
      </c>
      <c r="F2199" s="230" t="s">
        <v>2122</v>
      </c>
      <c r="G2199" s="371" t="s">
        <v>2089</v>
      </c>
      <c r="H2199" s="230">
        <v>5</v>
      </c>
      <c r="I2199" s="230">
        <v>6</v>
      </c>
      <c r="J2199" s="230" t="s">
        <v>2122</v>
      </c>
      <c r="K2199" s="222">
        <v>5910.85</v>
      </c>
      <c r="L2199" s="222">
        <v>5137.6000000000004</v>
      </c>
      <c r="M2199" s="222">
        <v>3534919.9099999997</v>
      </c>
      <c r="N2199" s="222">
        <v>3534919.9099999997</v>
      </c>
      <c r="O2199" s="222">
        <v>0</v>
      </c>
      <c r="P2199" s="222">
        <v>0</v>
      </c>
      <c r="Q2199" s="222">
        <v>0</v>
      </c>
      <c r="R2199" s="372">
        <v>45292</v>
      </c>
      <c r="S2199" s="372">
        <v>45657</v>
      </c>
      <c r="U2199" s="373"/>
    </row>
    <row r="2200" spans="1:21" ht="20.25" x14ac:dyDescent="0.25">
      <c r="A2200" s="231" t="s">
        <v>22</v>
      </c>
      <c r="B2200" s="231"/>
      <c r="C2200" s="263" t="s">
        <v>172</v>
      </c>
      <c r="D2200" s="263" t="s">
        <v>172</v>
      </c>
      <c r="E2200" s="263" t="s">
        <v>172</v>
      </c>
      <c r="F2200" s="263" t="s">
        <v>172</v>
      </c>
      <c r="G2200" s="263" t="s">
        <v>172</v>
      </c>
      <c r="H2200" s="263" t="s">
        <v>172</v>
      </c>
      <c r="I2200" s="263" t="s">
        <v>172</v>
      </c>
      <c r="J2200" s="220">
        <v>0</v>
      </c>
      <c r="K2200" s="220">
        <v>54135.43</v>
      </c>
      <c r="L2200" s="220">
        <v>47623.18</v>
      </c>
      <c r="M2200" s="220">
        <v>12561098.299999999</v>
      </c>
      <c r="N2200" s="220">
        <v>12561098.299999999</v>
      </c>
      <c r="O2200" s="220">
        <v>0</v>
      </c>
      <c r="P2200" s="220">
        <v>0</v>
      </c>
      <c r="Q2200" s="220">
        <v>0</v>
      </c>
      <c r="R2200" s="263" t="s">
        <v>172</v>
      </c>
      <c r="S2200" s="263" t="s">
        <v>172</v>
      </c>
      <c r="U2200" s="373"/>
    </row>
    <row r="2201" spans="1:21" ht="20.25" x14ac:dyDescent="0.25">
      <c r="A2201" s="407" t="s">
        <v>4001</v>
      </c>
      <c r="B2201" s="412"/>
      <c r="C2201" s="412"/>
      <c r="D2201" s="412"/>
      <c r="E2201" s="412"/>
      <c r="F2201" s="412"/>
      <c r="G2201" s="412"/>
      <c r="H2201" s="412"/>
      <c r="I2201" s="412"/>
      <c r="J2201" s="412"/>
      <c r="K2201" s="412"/>
      <c r="L2201" s="412"/>
      <c r="M2201" s="412"/>
      <c r="N2201" s="412"/>
      <c r="O2201" s="412"/>
      <c r="P2201" s="412"/>
      <c r="Q2201" s="412"/>
      <c r="R2201" s="412"/>
      <c r="S2201" s="413"/>
      <c r="U2201" s="373"/>
    </row>
    <row r="2202" spans="1:21" ht="20.25" x14ac:dyDescent="0.25">
      <c r="A2202" s="230">
        <v>875</v>
      </c>
      <c r="B2202" s="226" t="s">
        <v>624</v>
      </c>
      <c r="C2202" s="230">
        <v>41199</v>
      </c>
      <c r="D2202" s="230" t="s">
        <v>1896</v>
      </c>
      <c r="E2202" s="230">
        <v>1967</v>
      </c>
      <c r="F2202" s="230" t="s">
        <v>2122</v>
      </c>
      <c r="G2202" s="230" t="s">
        <v>2094</v>
      </c>
      <c r="H2202" s="230">
        <v>2</v>
      </c>
      <c r="I2202" s="230">
        <v>1</v>
      </c>
      <c r="J2202" s="222" t="s">
        <v>2122</v>
      </c>
      <c r="K2202" s="222">
        <v>723.5</v>
      </c>
      <c r="L2202" s="222">
        <v>589.6</v>
      </c>
      <c r="M2202" s="222">
        <v>551716.93000000005</v>
      </c>
      <c r="N2202" s="222">
        <v>551716.93000000005</v>
      </c>
      <c r="O2202" s="222">
        <v>0</v>
      </c>
      <c r="P2202" s="222">
        <v>0</v>
      </c>
      <c r="Q2202" s="222">
        <v>0</v>
      </c>
      <c r="R2202" s="372">
        <v>45292</v>
      </c>
      <c r="S2202" s="372">
        <v>45657</v>
      </c>
      <c r="U2202" s="373"/>
    </row>
    <row r="2203" spans="1:21" ht="20.25" x14ac:dyDescent="0.25">
      <c r="A2203" s="231" t="s">
        <v>22</v>
      </c>
      <c r="B2203" s="231"/>
      <c r="C2203" s="263" t="s">
        <v>172</v>
      </c>
      <c r="D2203" s="263" t="s">
        <v>172</v>
      </c>
      <c r="E2203" s="263" t="s">
        <v>172</v>
      </c>
      <c r="F2203" s="263" t="s">
        <v>172</v>
      </c>
      <c r="G2203" s="263" t="s">
        <v>172</v>
      </c>
      <c r="H2203" s="263" t="s">
        <v>172</v>
      </c>
      <c r="I2203" s="263" t="s">
        <v>172</v>
      </c>
      <c r="J2203" s="220">
        <v>0</v>
      </c>
      <c r="K2203" s="220">
        <v>723.5</v>
      </c>
      <c r="L2203" s="220">
        <v>589.6</v>
      </c>
      <c r="M2203" s="220">
        <v>551716.93000000005</v>
      </c>
      <c r="N2203" s="220">
        <v>551716.93000000005</v>
      </c>
      <c r="O2203" s="220">
        <v>0</v>
      </c>
      <c r="P2203" s="220">
        <v>0</v>
      </c>
      <c r="Q2203" s="220">
        <v>0</v>
      </c>
      <c r="R2203" s="263" t="s">
        <v>172</v>
      </c>
      <c r="S2203" s="263" t="s">
        <v>172</v>
      </c>
      <c r="U2203" s="373"/>
    </row>
    <row r="2204" spans="1:21" ht="20.25" x14ac:dyDescent="0.25">
      <c r="A2204" s="420" t="s">
        <v>4070</v>
      </c>
      <c r="B2204" s="420"/>
      <c r="C2204" s="420"/>
      <c r="D2204" s="420"/>
      <c r="E2204" s="420"/>
      <c r="F2204" s="420"/>
      <c r="G2204" s="420"/>
      <c r="H2204" s="420"/>
      <c r="I2204" s="420"/>
      <c r="J2204" s="420"/>
      <c r="K2204" s="420"/>
      <c r="L2204" s="420"/>
      <c r="M2204" s="420"/>
      <c r="N2204" s="420"/>
      <c r="O2204" s="420"/>
      <c r="P2204" s="420"/>
      <c r="Q2204" s="420"/>
      <c r="R2204" s="420"/>
      <c r="S2204" s="420"/>
      <c r="U2204" s="373"/>
    </row>
    <row r="2205" spans="1:21" ht="20.25" x14ac:dyDescent="0.25">
      <c r="A2205" s="230">
        <v>876</v>
      </c>
      <c r="B2205" s="231" t="s">
        <v>1875</v>
      </c>
      <c r="C2205" s="230">
        <v>41247</v>
      </c>
      <c r="D2205" s="230" t="s">
        <v>1896</v>
      </c>
      <c r="E2205" s="230">
        <v>1958</v>
      </c>
      <c r="F2205" s="230" t="s">
        <v>2122</v>
      </c>
      <c r="G2205" s="230" t="s">
        <v>2094</v>
      </c>
      <c r="H2205" s="230">
        <v>2</v>
      </c>
      <c r="I2205" s="230">
        <v>1</v>
      </c>
      <c r="J2205" s="222" t="s">
        <v>2122</v>
      </c>
      <c r="K2205" s="222">
        <v>636.16</v>
      </c>
      <c r="L2205" s="222">
        <v>593.62</v>
      </c>
      <c r="M2205" s="222">
        <v>910527.14</v>
      </c>
      <c r="N2205" s="222">
        <v>910527.14</v>
      </c>
      <c r="O2205" s="222">
        <v>0</v>
      </c>
      <c r="P2205" s="222">
        <v>0</v>
      </c>
      <c r="Q2205" s="222">
        <v>0</v>
      </c>
      <c r="R2205" s="372">
        <v>45292</v>
      </c>
      <c r="S2205" s="372">
        <v>45657</v>
      </c>
      <c r="U2205" s="373"/>
    </row>
    <row r="2206" spans="1:21" ht="20.25" x14ac:dyDescent="0.25">
      <c r="A2206" s="230">
        <v>877</v>
      </c>
      <c r="B2206" s="231" t="s">
        <v>1876</v>
      </c>
      <c r="C2206" s="230">
        <v>41248</v>
      </c>
      <c r="D2206" s="230" t="s">
        <v>1896</v>
      </c>
      <c r="E2206" s="230">
        <v>1960</v>
      </c>
      <c r="F2206" s="230" t="s">
        <v>2122</v>
      </c>
      <c r="G2206" s="230" t="s">
        <v>2094</v>
      </c>
      <c r="H2206" s="230">
        <v>2</v>
      </c>
      <c r="I2206" s="230">
        <v>1</v>
      </c>
      <c r="J2206" s="222" t="s">
        <v>2122</v>
      </c>
      <c r="K2206" s="222">
        <v>637.20000000000005</v>
      </c>
      <c r="L2206" s="222">
        <v>637.20000000000005</v>
      </c>
      <c r="M2206" s="222">
        <v>360827.29000000004</v>
      </c>
      <c r="N2206" s="222">
        <v>360827.29000000004</v>
      </c>
      <c r="O2206" s="222">
        <v>0</v>
      </c>
      <c r="P2206" s="222">
        <v>0</v>
      </c>
      <c r="Q2206" s="222">
        <v>0</v>
      </c>
      <c r="R2206" s="372">
        <v>45292</v>
      </c>
      <c r="S2206" s="372">
        <v>45657</v>
      </c>
      <c r="U2206" s="373"/>
    </row>
    <row r="2207" spans="1:21" ht="20.25" x14ac:dyDescent="0.25">
      <c r="A2207" s="230">
        <v>878</v>
      </c>
      <c r="B2207" s="231" t="s">
        <v>1878</v>
      </c>
      <c r="C2207" s="230">
        <v>41252</v>
      </c>
      <c r="D2207" s="230" t="s">
        <v>1896</v>
      </c>
      <c r="E2207" s="230">
        <v>1959</v>
      </c>
      <c r="F2207" s="230" t="s">
        <v>2122</v>
      </c>
      <c r="G2207" s="230" t="s">
        <v>2094</v>
      </c>
      <c r="H2207" s="230">
        <v>2</v>
      </c>
      <c r="I2207" s="230">
        <v>1</v>
      </c>
      <c r="J2207" s="222" t="s">
        <v>2122</v>
      </c>
      <c r="K2207" s="222">
        <v>655.42</v>
      </c>
      <c r="L2207" s="222">
        <v>601.29999999999995</v>
      </c>
      <c r="M2207" s="222">
        <v>362450.6</v>
      </c>
      <c r="N2207" s="222">
        <v>362450.6</v>
      </c>
      <c r="O2207" s="222">
        <v>0</v>
      </c>
      <c r="P2207" s="222">
        <v>0</v>
      </c>
      <c r="Q2207" s="222">
        <v>0</v>
      </c>
      <c r="R2207" s="372">
        <v>45292</v>
      </c>
      <c r="S2207" s="372">
        <v>45657</v>
      </c>
      <c r="U2207" s="373"/>
    </row>
    <row r="2208" spans="1:21" ht="20.25" x14ac:dyDescent="0.25">
      <c r="A2208" s="230">
        <v>879</v>
      </c>
      <c r="B2208" s="231" t="s">
        <v>1870</v>
      </c>
      <c r="C2208" s="230">
        <v>41238</v>
      </c>
      <c r="D2208" s="230" t="s">
        <v>1896</v>
      </c>
      <c r="E2208" s="230">
        <v>1959</v>
      </c>
      <c r="F2208" s="230" t="s">
        <v>2122</v>
      </c>
      <c r="G2208" s="230" t="s">
        <v>2094</v>
      </c>
      <c r="H2208" s="230">
        <v>2</v>
      </c>
      <c r="I2208" s="230">
        <v>3</v>
      </c>
      <c r="J2208" s="222" t="s">
        <v>2122</v>
      </c>
      <c r="K2208" s="222">
        <v>714.75</v>
      </c>
      <c r="L2208" s="222">
        <v>714.75</v>
      </c>
      <c r="M2208" s="222">
        <v>917972.41999999993</v>
      </c>
      <c r="N2208" s="222">
        <v>917972.41999999993</v>
      </c>
      <c r="O2208" s="222">
        <v>0</v>
      </c>
      <c r="P2208" s="222">
        <v>0</v>
      </c>
      <c r="Q2208" s="222">
        <v>0</v>
      </c>
      <c r="R2208" s="372">
        <v>45292</v>
      </c>
      <c r="S2208" s="372">
        <v>45657</v>
      </c>
      <c r="U2208" s="373"/>
    </row>
    <row r="2209" spans="1:21" ht="20.25" x14ac:dyDescent="0.25">
      <c r="A2209" s="230">
        <v>880</v>
      </c>
      <c r="B2209" s="231" t="s">
        <v>1874</v>
      </c>
      <c r="C2209" s="230">
        <v>41243</v>
      </c>
      <c r="D2209" s="230" t="s">
        <v>1896</v>
      </c>
      <c r="E2209" s="230">
        <v>1960</v>
      </c>
      <c r="F2209" s="230" t="s">
        <v>2122</v>
      </c>
      <c r="G2209" s="230" t="s">
        <v>2094</v>
      </c>
      <c r="H2209" s="230">
        <v>2</v>
      </c>
      <c r="I2209" s="230">
        <v>1</v>
      </c>
      <c r="J2209" s="222" t="s">
        <v>2122</v>
      </c>
      <c r="K2209" s="222">
        <v>631.66999999999996</v>
      </c>
      <c r="L2209" s="222">
        <v>631.66999999999996</v>
      </c>
      <c r="M2209" s="222">
        <v>338338.42000000004</v>
      </c>
      <c r="N2209" s="222">
        <v>338338.42000000004</v>
      </c>
      <c r="O2209" s="222">
        <v>0</v>
      </c>
      <c r="P2209" s="222">
        <v>0</v>
      </c>
      <c r="Q2209" s="222">
        <v>0</v>
      </c>
      <c r="R2209" s="372">
        <v>45292</v>
      </c>
      <c r="S2209" s="372">
        <v>45657</v>
      </c>
      <c r="U2209" s="373"/>
    </row>
    <row r="2210" spans="1:21" ht="20.25" x14ac:dyDescent="0.25">
      <c r="A2210" s="231" t="s">
        <v>22</v>
      </c>
      <c r="B2210" s="231"/>
      <c r="C2210" s="263" t="s">
        <v>172</v>
      </c>
      <c r="D2210" s="263" t="s">
        <v>172</v>
      </c>
      <c r="E2210" s="263" t="s">
        <v>172</v>
      </c>
      <c r="F2210" s="263" t="s">
        <v>172</v>
      </c>
      <c r="G2210" s="263" t="s">
        <v>172</v>
      </c>
      <c r="H2210" s="263" t="s">
        <v>172</v>
      </c>
      <c r="I2210" s="263" t="s">
        <v>172</v>
      </c>
      <c r="J2210" s="222">
        <v>0</v>
      </c>
      <c r="K2210" s="222">
        <v>3275.2000000000003</v>
      </c>
      <c r="L2210" s="222">
        <v>3178.54</v>
      </c>
      <c r="M2210" s="222">
        <v>2890115.87</v>
      </c>
      <c r="N2210" s="222">
        <v>2890115.87</v>
      </c>
      <c r="O2210" s="222">
        <v>0</v>
      </c>
      <c r="P2210" s="222">
        <v>0</v>
      </c>
      <c r="Q2210" s="222">
        <v>0</v>
      </c>
      <c r="R2210" s="263" t="s">
        <v>172</v>
      </c>
      <c r="S2210" s="263" t="s">
        <v>172</v>
      </c>
      <c r="U2210" s="373"/>
    </row>
    <row r="2211" spans="1:21" ht="20.25" x14ac:dyDescent="0.3">
      <c r="A2211" s="404" t="s">
        <v>4071</v>
      </c>
      <c r="B2211" s="404"/>
      <c r="C2211" s="404"/>
      <c r="D2211" s="404"/>
      <c r="E2211" s="404"/>
      <c r="F2211" s="404"/>
      <c r="G2211" s="404"/>
      <c r="H2211" s="404"/>
      <c r="I2211" s="404"/>
      <c r="J2211" s="404"/>
      <c r="K2211" s="404"/>
      <c r="L2211" s="404"/>
      <c r="M2211" s="404"/>
      <c r="N2211" s="404"/>
      <c r="O2211" s="404"/>
      <c r="P2211" s="404"/>
      <c r="Q2211" s="404"/>
      <c r="R2211" s="404"/>
      <c r="S2211" s="404"/>
      <c r="U2211" s="373"/>
    </row>
    <row r="2212" spans="1:21" ht="20.25" x14ac:dyDescent="0.3">
      <c r="A2212" s="230">
        <v>881</v>
      </c>
      <c r="B2212" s="225" t="s">
        <v>2424</v>
      </c>
      <c r="C2212" s="230">
        <v>41119</v>
      </c>
      <c r="D2212" s="230" t="s">
        <v>1896</v>
      </c>
      <c r="E2212" s="230">
        <v>1975</v>
      </c>
      <c r="F2212" s="230" t="s">
        <v>2122</v>
      </c>
      <c r="G2212" s="371" t="s">
        <v>2094</v>
      </c>
      <c r="H2212" s="230">
        <v>2</v>
      </c>
      <c r="I2212" s="230">
        <v>2</v>
      </c>
      <c r="J2212" s="230" t="s">
        <v>2122</v>
      </c>
      <c r="K2212" s="222">
        <v>637.1</v>
      </c>
      <c r="L2212" s="222">
        <v>512.1</v>
      </c>
      <c r="M2212" s="222">
        <v>1069025.22</v>
      </c>
      <c r="N2212" s="222">
        <v>1069025.22</v>
      </c>
      <c r="O2212" s="222">
        <v>0</v>
      </c>
      <c r="P2212" s="222">
        <v>0</v>
      </c>
      <c r="Q2212" s="222">
        <v>0</v>
      </c>
      <c r="R2212" s="372">
        <v>45292</v>
      </c>
      <c r="S2212" s="372">
        <v>45657</v>
      </c>
      <c r="U2212" s="373"/>
    </row>
    <row r="2213" spans="1:21" ht="20.25" x14ac:dyDescent="0.3">
      <c r="A2213" s="230">
        <v>882</v>
      </c>
      <c r="B2213" s="225" t="s">
        <v>2348</v>
      </c>
      <c r="C2213" s="230">
        <v>41129</v>
      </c>
      <c r="D2213" s="230" t="s">
        <v>1896</v>
      </c>
      <c r="E2213" s="230">
        <v>1970</v>
      </c>
      <c r="F2213" s="230" t="s">
        <v>2122</v>
      </c>
      <c r="G2213" s="371" t="s">
        <v>2094</v>
      </c>
      <c r="H2213" s="230">
        <v>2</v>
      </c>
      <c r="I2213" s="230">
        <v>3</v>
      </c>
      <c r="J2213" s="230" t="s">
        <v>2122</v>
      </c>
      <c r="K2213" s="222">
        <v>669.6</v>
      </c>
      <c r="L2213" s="222">
        <v>545.4</v>
      </c>
      <c r="M2213" s="222">
        <v>1793792.35</v>
      </c>
      <c r="N2213" s="222">
        <v>1793792.35</v>
      </c>
      <c r="O2213" s="222">
        <v>0</v>
      </c>
      <c r="P2213" s="222">
        <v>0</v>
      </c>
      <c r="Q2213" s="222">
        <v>0</v>
      </c>
      <c r="R2213" s="372">
        <v>45292</v>
      </c>
      <c r="S2213" s="372">
        <v>45657</v>
      </c>
      <c r="U2213" s="373"/>
    </row>
    <row r="2214" spans="1:21" ht="20.25" x14ac:dyDescent="0.3">
      <c r="A2214" s="230">
        <v>883</v>
      </c>
      <c r="B2214" s="225" t="s">
        <v>2349</v>
      </c>
      <c r="C2214" s="230">
        <v>41130</v>
      </c>
      <c r="D2214" s="230" t="s">
        <v>1896</v>
      </c>
      <c r="E2214" s="230">
        <v>1971</v>
      </c>
      <c r="F2214" s="230" t="s">
        <v>2122</v>
      </c>
      <c r="G2214" s="371" t="s">
        <v>2094</v>
      </c>
      <c r="H2214" s="230">
        <v>2</v>
      </c>
      <c r="I2214" s="230">
        <v>1</v>
      </c>
      <c r="J2214" s="230" t="s">
        <v>2122</v>
      </c>
      <c r="K2214" s="222">
        <v>392</v>
      </c>
      <c r="L2214" s="222">
        <v>350</v>
      </c>
      <c r="M2214" s="222">
        <v>1057579.23</v>
      </c>
      <c r="N2214" s="222">
        <v>1057579.23</v>
      </c>
      <c r="O2214" s="222">
        <v>0</v>
      </c>
      <c r="P2214" s="222">
        <v>0</v>
      </c>
      <c r="Q2214" s="222">
        <v>0</v>
      </c>
      <c r="R2214" s="372">
        <v>45292</v>
      </c>
      <c r="S2214" s="372">
        <v>45657</v>
      </c>
      <c r="U2214" s="373"/>
    </row>
    <row r="2215" spans="1:21" ht="20.25" x14ac:dyDescent="0.3">
      <c r="A2215" s="230">
        <v>884</v>
      </c>
      <c r="B2215" s="225" t="s">
        <v>2350</v>
      </c>
      <c r="C2215" s="230">
        <v>41120</v>
      </c>
      <c r="D2215" s="230" t="s">
        <v>1896</v>
      </c>
      <c r="E2215" s="230">
        <v>1973</v>
      </c>
      <c r="F2215" s="230" t="s">
        <v>2122</v>
      </c>
      <c r="G2215" s="371" t="s">
        <v>2094</v>
      </c>
      <c r="H2215" s="230">
        <v>2</v>
      </c>
      <c r="I2215" s="230">
        <v>1</v>
      </c>
      <c r="J2215" s="230" t="s">
        <v>2122</v>
      </c>
      <c r="K2215" s="222">
        <v>393</v>
      </c>
      <c r="L2215" s="222">
        <v>349</v>
      </c>
      <c r="M2215" s="222">
        <v>1888958.3</v>
      </c>
      <c r="N2215" s="222">
        <v>1888958.3</v>
      </c>
      <c r="O2215" s="222">
        <v>0</v>
      </c>
      <c r="P2215" s="222">
        <v>0</v>
      </c>
      <c r="Q2215" s="222">
        <v>0</v>
      </c>
      <c r="R2215" s="372">
        <v>45292</v>
      </c>
      <c r="S2215" s="372">
        <v>45657</v>
      </c>
      <c r="U2215" s="373"/>
    </row>
    <row r="2216" spans="1:21" ht="20.25" x14ac:dyDescent="0.3">
      <c r="A2216" s="230">
        <v>885</v>
      </c>
      <c r="B2216" s="225" t="s">
        <v>2351</v>
      </c>
      <c r="C2216" s="230">
        <v>41121</v>
      </c>
      <c r="D2216" s="230" t="s">
        <v>1896</v>
      </c>
      <c r="E2216" s="230">
        <v>1974</v>
      </c>
      <c r="F2216" s="230" t="s">
        <v>2122</v>
      </c>
      <c r="G2216" s="371" t="s">
        <v>2094</v>
      </c>
      <c r="H2216" s="230">
        <v>2</v>
      </c>
      <c r="I2216" s="230">
        <v>2</v>
      </c>
      <c r="J2216" s="230" t="s">
        <v>2122</v>
      </c>
      <c r="K2216" s="222">
        <v>595.70000000000005</v>
      </c>
      <c r="L2216" s="222">
        <v>509.7</v>
      </c>
      <c r="M2216" s="222">
        <v>1837362.9599999997</v>
      </c>
      <c r="N2216" s="222">
        <v>1837362.9599999997</v>
      </c>
      <c r="O2216" s="222">
        <v>0</v>
      </c>
      <c r="P2216" s="222">
        <v>0</v>
      </c>
      <c r="Q2216" s="222">
        <v>0</v>
      </c>
      <c r="R2216" s="372">
        <v>45292</v>
      </c>
      <c r="S2216" s="372">
        <v>45657</v>
      </c>
      <c r="U2216" s="373"/>
    </row>
    <row r="2217" spans="1:21" ht="20.25" x14ac:dyDescent="0.25">
      <c r="A2217" s="231" t="s">
        <v>22</v>
      </c>
      <c r="B2217" s="231"/>
      <c r="C2217" s="263" t="s">
        <v>172</v>
      </c>
      <c r="D2217" s="263" t="s">
        <v>172</v>
      </c>
      <c r="E2217" s="263" t="s">
        <v>172</v>
      </c>
      <c r="F2217" s="263" t="s">
        <v>172</v>
      </c>
      <c r="G2217" s="263" t="s">
        <v>172</v>
      </c>
      <c r="H2217" s="263" t="s">
        <v>172</v>
      </c>
      <c r="I2217" s="263" t="s">
        <v>172</v>
      </c>
      <c r="J2217" s="220">
        <v>0</v>
      </c>
      <c r="K2217" s="220">
        <v>2687.3999999999996</v>
      </c>
      <c r="L2217" s="220">
        <v>2266.1999999999998</v>
      </c>
      <c r="M2217" s="220">
        <v>7646718.0600000005</v>
      </c>
      <c r="N2217" s="220">
        <v>7646718.0600000005</v>
      </c>
      <c r="O2217" s="220">
        <v>0</v>
      </c>
      <c r="P2217" s="220">
        <v>0</v>
      </c>
      <c r="Q2217" s="220">
        <v>0</v>
      </c>
      <c r="R2217" s="263" t="s">
        <v>172</v>
      </c>
      <c r="S2217" s="263" t="s">
        <v>172</v>
      </c>
      <c r="U2217" s="373"/>
    </row>
    <row r="2218" spans="1:21" ht="20.25" x14ac:dyDescent="0.25">
      <c r="A2218" s="272" t="s">
        <v>34</v>
      </c>
      <c r="B2218" s="272"/>
      <c r="C2218" s="263" t="s">
        <v>172</v>
      </c>
      <c r="D2218" s="263" t="s">
        <v>172</v>
      </c>
      <c r="E2218" s="263" t="s">
        <v>172</v>
      </c>
      <c r="F2218" s="263" t="s">
        <v>172</v>
      </c>
      <c r="G2218" s="263" t="s">
        <v>172</v>
      </c>
      <c r="H2218" s="263" t="s">
        <v>172</v>
      </c>
      <c r="I2218" s="263" t="s">
        <v>172</v>
      </c>
      <c r="J2218" s="220">
        <v>0</v>
      </c>
      <c r="K2218" s="220">
        <v>60821.53</v>
      </c>
      <c r="L2218" s="220">
        <v>53657.52</v>
      </c>
      <c r="M2218" s="220">
        <v>23649649.16</v>
      </c>
      <c r="N2218" s="220">
        <v>23649649.16</v>
      </c>
      <c r="O2218" s="220">
        <v>0</v>
      </c>
      <c r="P2218" s="220">
        <v>0</v>
      </c>
      <c r="Q2218" s="220">
        <v>0</v>
      </c>
      <c r="R2218" s="263" t="s">
        <v>172</v>
      </c>
      <c r="S2218" s="263" t="s">
        <v>172</v>
      </c>
      <c r="U2218" s="373"/>
    </row>
    <row r="2219" spans="1:21" ht="20.25" x14ac:dyDescent="0.3">
      <c r="A2219" s="404" t="s">
        <v>1918</v>
      </c>
      <c r="B2219" s="404"/>
      <c r="C2219" s="404"/>
      <c r="D2219" s="404"/>
      <c r="E2219" s="404"/>
      <c r="F2219" s="404"/>
      <c r="G2219" s="404"/>
      <c r="H2219" s="404"/>
      <c r="I2219" s="404"/>
      <c r="J2219" s="404"/>
      <c r="K2219" s="404"/>
      <c r="L2219" s="404"/>
      <c r="M2219" s="404"/>
      <c r="N2219" s="404"/>
      <c r="O2219" s="404"/>
      <c r="P2219" s="404"/>
      <c r="Q2219" s="404"/>
      <c r="R2219" s="404"/>
      <c r="S2219" s="404"/>
      <c r="U2219" s="373"/>
    </row>
    <row r="2220" spans="1:21" ht="20.25" x14ac:dyDescent="0.3">
      <c r="A2220" s="404" t="s">
        <v>4004</v>
      </c>
      <c r="B2220" s="404"/>
      <c r="C2220" s="404"/>
      <c r="D2220" s="404"/>
      <c r="E2220" s="404"/>
      <c r="F2220" s="404"/>
      <c r="G2220" s="404"/>
      <c r="H2220" s="404"/>
      <c r="I2220" s="404"/>
      <c r="J2220" s="404"/>
      <c r="K2220" s="404"/>
      <c r="L2220" s="404"/>
      <c r="M2220" s="404"/>
      <c r="N2220" s="404"/>
      <c r="O2220" s="404"/>
      <c r="P2220" s="404"/>
      <c r="Q2220" s="404"/>
      <c r="R2220" s="404"/>
      <c r="S2220" s="404"/>
      <c r="U2220" s="373"/>
    </row>
    <row r="2221" spans="1:21" ht="20.25" x14ac:dyDescent="0.3">
      <c r="A2221" s="230">
        <v>886</v>
      </c>
      <c r="B2221" s="225" t="s">
        <v>1080</v>
      </c>
      <c r="C2221" s="230">
        <v>41332</v>
      </c>
      <c r="D2221" s="230" t="s">
        <v>1896</v>
      </c>
      <c r="E2221" s="230">
        <v>1969</v>
      </c>
      <c r="F2221" s="230" t="s">
        <v>2122</v>
      </c>
      <c r="G2221" s="371" t="s">
        <v>2088</v>
      </c>
      <c r="H2221" s="230">
        <v>5</v>
      </c>
      <c r="I2221" s="230">
        <v>4</v>
      </c>
      <c r="J2221" s="230" t="s">
        <v>2122</v>
      </c>
      <c r="K2221" s="222">
        <v>5919.28</v>
      </c>
      <c r="L2221" s="222">
        <v>3947.87</v>
      </c>
      <c r="M2221" s="222">
        <v>6970372.0600000005</v>
      </c>
      <c r="N2221" s="222">
        <v>6970372.0600000005</v>
      </c>
      <c r="O2221" s="222">
        <v>0</v>
      </c>
      <c r="P2221" s="222">
        <v>0</v>
      </c>
      <c r="Q2221" s="222">
        <v>0</v>
      </c>
      <c r="R2221" s="372">
        <v>45292</v>
      </c>
      <c r="S2221" s="372">
        <v>45657</v>
      </c>
      <c r="U2221" s="373"/>
    </row>
    <row r="2222" spans="1:21" ht="20.25" x14ac:dyDescent="0.3">
      <c r="A2222" s="230">
        <v>887</v>
      </c>
      <c r="B2222" s="225" t="s">
        <v>1081</v>
      </c>
      <c r="C2222" s="230">
        <v>41333</v>
      </c>
      <c r="D2222" s="230" t="s">
        <v>1896</v>
      </c>
      <c r="E2222" s="230">
        <v>1969</v>
      </c>
      <c r="F2222" s="230" t="s">
        <v>2122</v>
      </c>
      <c r="G2222" s="371" t="s">
        <v>2088</v>
      </c>
      <c r="H2222" s="230">
        <v>5</v>
      </c>
      <c r="I2222" s="230">
        <v>4</v>
      </c>
      <c r="J2222" s="230" t="s">
        <v>2122</v>
      </c>
      <c r="K2222" s="222">
        <v>5910.59</v>
      </c>
      <c r="L2222" s="222">
        <v>3940.09</v>
      </c>
      <c r="M2222" s="222">
        <v>6741992.9799999995</v>
      </c>
      <c r="N2222" s="222">
        <v>6741992.9799999995</v>
      </c>
      <c r="O2222" s="222">
        <v>0</v>
      </c>
      <c r="P2222" s="222">
        <v>0</v>
      </c>
      <c r="Q2222" s="222">
        <v>0</v>
      </c>
      <c r="R2222" s="372">
        <v>45292</v>
      </c>
      <c r="S2222" s="372">
        <v>45657</v>
      </c>
      <c r="U2222" s="373"/>
    </row>
    <row r="2223" spans="1:21" ht="20.25" x14ac:dyDescent="0.3">
      <c r="A2223" s="230">
        <v>888</v>
      </c>
      <c r="B2223" s="225" t="s">
        <v>1082</v>
      </c>
      <c r="C2223" s="230">
        <v>41345</v>
      </c>
      <c r="D2223" s="230" t="s">
        <v>1896</v>
      </c>
      <c r="E2223" s="230">
        <v>1974</v>
      </c>
      <c r="F2223" s="230" t="s">
        <v>2122</v>
      </c>
      <c r="G2223" s="371" t="s">
        <v>2089</v>
      </c>
      <c r="H2223" s="230">
        <v>5</v>
      </c>
      <c r="I2223" s="230">
        <v>4</v>
      </c>
      <c r="J2223" s="230" t="s">
        <v>2122</v>
      </c>
      <c r="K2223" s="222">
        <v>4834.8999999999996</v>
      </c>
      <c r="L2223" s="222">
        <v>3364.69</v>
      </c>
      <c r="M2223" s="222">
        <v>8199760.9399999995</v>
      </c>
      <c r="N2223" s="222">
        <v>8199760.9399999995</v>
      </c>
      <c r="O2223" s="222">
        <v>0</v>
      </c>
      <c r="P2223" s="222">
        <v>0</v>
      </c>
      <c r="Q2223" s="222">
        <v>0</v>
      </c>
      <c r="R2223" s="372">
        <v>45292</v>
      </c>
      <c r="S2223" s="372">
        <v>45657</v>
      </c>
      <c r="U2223" s="373"/>
    </row>
    <row r="2224" spans="1:21" ht="20.25" x14ac:dyDescent="0.3">
      <c r="A2224" s="230">
        <v>889</v>
      </c>
      <c r="B2224" s="225" t="s">
        <v>1083</v>
      </c>
      <c r="C2224" s="230">
        <v>41383</v>
      </c>
      <c r="D2224" s="230" t="s">
        <v>1896</v>
      </c>
      <c r="E2224" s="230">
        <v>1968</v>
      </c>
      <c r="F2224" s="230" t="s">
        <v>2122</v>
      </c>
      <c r="G2224" s="371" t="s">
        <v>2089</v>
      </c>
      <c r="H2224" s="230">
        <v>4</v>
      </c>
      <c r="I2224" s="230">
        <v>3</v>
      </c>
      <c r="J2224" s="230" t="s">
        <v>2122</v>
      </c>
      <c r="K2224" s="222">
        <v>1898.62</v>
      </c>
      <c r="L2224" s="222">
        <v>1898.62</v>
      </c>
      <c r="M2224" s="222">
        <v>3587728.04</v>
      </c>
      <c r="N2224" s="222">
        <v>3587728.04</v>
      </c>
      <c r="O2224" s="222">
        <v>0</v>
      </c>
      <c r="P2224" s="222">
        <v>0</v>
      </c>
      <c r="Q2224" s="222">
        <v>0</v>
      </c>
      <c r="R2224" s="372">
        <v>45292</v>
      </c>
      <c r="S2224" s="372">
        <v>45657</v>
      </c>
      <c r="U2224" s="373"/>
    </row>
    <row r="2225" spans="1:21" ht="20.25" x14ac:dyDescent="0.3">
      <c r="A2225" s="230">
        <v>890</v>
      </c>
      <c r="B2225" s="225" t="s">
        <v>1084</v>
      </c>
      <c r="C2225" s="230">
        <v>41385</v>
      </c>
      <c r="D2225" s="230" t="s">
        <v>1896</v>
      </c>
      <c r="E2225" s="230">
        <v>1968</v>
      </c>
      <c r="F2225" s="230" t="s">
        <v>2122</v>
      </c>
      <c r="G2225" s="371" t="s">
        <v>2089</v>
      </c>
      <c r="H2225" s="230">
        <v>5</v>
      </c>
      <c r="I2225" s="230">
        <v>4</v>
      </c>
      <c r="J2225" s="230" t="s">
        <v>2122</v>
      </c>
      <c r="K2225" s="222">
        <v>4236.4799999999996</v>
      </c>
      <c r="L2225" s="222">
        <v>3491.14</v>
      </c>
      <c r="M2225" s="222">
        <v>5324344.5999999996</v>
      </c>
      <c r="N2225" s="222">
        <v>5324344.5999999996</v>
      </c>
      <c r="O2225" s="222">
        <v>0</v>
      </c>
      <c r="P2225" s="222">
        <v>0</v>
      </c>
      <c r="Q2225" s="222">
        <v>0</v>
      </c>
      <c r="R2225" s="372">
        <v>45292</v>
      </c>
      <c r="S2225" s="372">
        <v>45657</v>
      </c>
      <c r="U2225" s="373"/>
    </row>
    <row r="2226" spans="1:21" ht="20.25" x14ac:dyDescent="0.3">
      <c r="A2226" s="230">
        <v>891</v>
      </c>
      <c r="B2226" s="225" t="s">
        <v>1085</v>
      </c>
      <c r="C2226" s="230">
        <v>41386</v>
      </c>
      <c r="D2226" s="230" t="s">
        <v>1896</v>
      </c>
      <c r="E2226" s="230">
        <v>1974</v>
      </c>
      <c r="F2226" s="230" t="s">
        <v>2122</v>
      </c>
      <c r="G2226" s="371" t="s">
        <v>2089</v>
      </c>
      <c r="H2226" s="230">
        <v>5</v>
      </c>
      <c r="I2226" s="230">
        <v>4</v>
      </c>
      <c r="J2226" s="230" t="s">
        <v>2122</v>
      </c>
      <c r="K2226" s="222">
        <v>4096.82</v>
      </c>
      <c r="L2226" s="222">
        <v>3327.59</v>
      </c>
      <c r="M2226" s="222">
        <v>5100439.59</v>
      </c>
      <c r="N2226" s="222">
        <v>5100439.59</v>
      </c>
      <c r="O2226" s="222">
        <v>0</v>
      </c>
      <c r="P2226" s="222">
        <v>0</v>
      </c>
      <c r="Q2226" s="222">
        <v>0</v>
      </c>
      <c r="R2226" s="372">
        <v>45292</v>
      </c>
      <c r="S2226" s="372">
        <v>45657</v>
      </c>
      <c r="U2226" s="373"/>
    </row>
    <row r="2227" spans="1:21" ht="20.25" x14ac:dyDescent="0.3">
      <c r="A2227" s="230">
        <v>892</v>
      </c>
      <c r="B2227" s="225" t="s">
        <v>1086</v>
      </c>
      <c r="C2227" s="230">
        <v>41387</v>
      </c>
      <c r="D2227" s="230" t="s">
        <v>1896</v>
      </c>
      <c r="E2227" s="230">
        <v>1969</v>
      </c>
      <c r="F2227" s="230" t="s">
        <v>2122</v>
      </c>
      <c r="G2227" s="371" t="s">
        <v>2089</v>
      </c>
      <c r="H2227" s="230">
        <v>5</v>
      </c>
      <c r="I2227" s="230">
        <v>4</v>
      </c>
      <c r="J2227" s="230" t="s">
        <v>2122</v>
      </c>
      <c r="K2227" s="222">
        <v>5267.31</v>
      </c>
      <c r="L2227" s="222">
        <v>3383.29</v>
      </c>
      <c r="M2227" s="222">
        <v>5759258.21</v>
      </c>
      <c r="N2227" s="222">
        <v>5759258.21</v>
      </c>
      <c r="O2227" s="222">
        <v>0</v>
      </c>
      <c r="P2227" s="222">
        <v>0</v>
      </c>
      <c r="Q2227" s="222">
        <v>0</v>
      </c>
      <c r="R2227" s="372">
        <v>45292</v>
      </c>
      <c r="S2227" s="372">
        <v>45657</v>
      </c>
      <c r="U2227" s="373"/>
    </row>
    <row r="2228" spans="1:21" ht="20.25" x14ac:dyDescent="0.3">
      <c r="A2228" s="230">
        <v>893</v>
      </c>
      <c r="B2228" s="225" t="s">
        <v>1087</v>
      </c>
      <c r="C2228" s="230">
        <v>41388</v>
      </c>
      <c r="D2228" s="230" t="s">
        <v>1896</v>
      </c>
      <c r="E2228" s="230">
        <v>1975</v>
      </c>
      <c r="F2228" s="230" t="s">
        <v>2122</v>
      </c>
      <c r="G2228" s="371" t="s">
        <v>2088</v>
      </c>
      <c r="H2228" s="230">
        <v>5</v>
      </c>
      <c r="I2228" s="230">
        <v>2</v>
      </c>
      <c r="J2228" s="230" t="s">
        <v>2122</v>
      </c>
      <c r="K2228" s="222">
        <v>2328.56</v>
      </c>
      <c r="L2228" s="222">
        <v>1472.4</v>
      </c>
      <c r="M2228" s="222">
        <v>3618777.69</v>
      </c>
      <c r="N2228" s="222">
        <v>3618777.69</v>
      </c>
      <c r="O2228" s="222">
        <v>0</v>
      </c>
      <c r="P2228" s="222">
        <v>0</v>
      </c>
      <c r="Q2228" s="222">
        <v>0</v>
      </c>
      <c r="R2228" s="372">
        <v>45292</v>
      </c>
      <c r="S2228" s="372">
        <v>45657</v>
      </c>
      <c r="U2228" s="373"/>
    </row>
    <row r="2229" spans="1:21" ht="20.25" x14ac:dyDescent="0.3">
      <c r="A2229" s="230">
        <v>894</v>
      </c>
      <c r="B2229" s="225" t="s">
        <v>1088</v>
      </c>
      <c r="C2229" s="230">
        <v>41393</v>
      </c>
      <c r="D2229" s="230" t="s">
        <v>1896</v>
      </c>
      <c r="E2229" s="230">
        <v>1973</v>
      </c>
      <c r="F2229" s="230" t="s">
        <v>2122</v>
      </c>
      <c r="G2229" s="371" t="s">
        <v>2088</v>
      </c>
      <c r="H2229" s="230">
        <v>5</v>
      </c>
      <c r="I2229" s="230">
        <v>4</v>
      </c>
      <c r="J2229" s="230" t="s">
        <v>2122</v>
      </c>
      <c r="K2229" s="222">
        <v>5970.85</v>
      </c>
      <c r="L2229" s="222">
        <v>3776.92</v>
      </c>
      <c r="M2229" s="222">
        <v>2951887.1100000003</v>
      </c>
      <c r="N2229" s="222">
        <v>2951887.1100000003</v>
      </c>
      <c r="O2229" s="222">
        <v>0</v>
      </c>
      <c r="P2229" s="222">
        <v>0</v>
      </c>
      <c r="Q2229" s="222">
        <v>0</v>
      </c>
      <c r="R2229" s="372">
        <v>45292</v>
      </c>
      <c r="S2229" s="372">
        <v>45657</v>
      </c>
      <c r="U2229" s="373"/>
    </row>
    <row r="2230" spans="1:21" ht="20.25" x14ac:dyDescent="0.3">
      <c r="A2230" s="230">
        <v>895</v>
      </c>
      <c r="B2230" s="225" t="s">
        <v>1551</v>
      </c>
      <c r="C2230" s="230">
        <v>41425</v>
      </c>
      <c r="D2230" s="230" t="s">
        <v>1896</v>
      </c>
      <c r="E2230" s="230">
        <v>1990</v>
      </c>
      <c r="F2230" s="230" t="s">
        <v>2122</v>
      </c>
      <c r="G2230" s="371" t="s">
        <v>2088</v>
      </c>
      <c r="H2230" s="230">
        <v>5</v>
      </c>
      <c r="I2230" s="230">
        <v>5</v>
      </c>
      <c r="J2230" s="230" t="s">
        <v>2122</v>
      </c>
      <c r="K2230" s="222">
        <v>5895.6</v>
      </c>
      <c r="L2230" s="222">
        <v>5368.3200000000006</v>
      </c>
      <c r="M2230" s="222">
        <v>194169.86</v>
      </c>
      <c r="N2230" s="222">
        <v>194169.86</v>
      </c>
      <c r="O2230" s="222">
        <v>0</v>
      </c>
      <c r="P2230" s="222">
        <v>0</v>
      </c>
      <c r="Q2230" s="222">
        <v>0</v>
      </c>
      <c r="R2230" s="372">
        <v>45292</v>
      </c>
      <c r="S2230" s="372">
        <v>45657</v>
      </c>
      <c r="U2230" s="373"/>
    </row>
    <row r="2231" spans="1:21" ht="20.25" x14ac:dyDescent="0.25">
      <c r="A2231" s="231" t="s">
        <v>22</v>
      </c>
      <c r="B2231" s="231"/>
      <c r="C2231" s="263" t="s">
        <v>172</v>
      </c>
      <c r="D2231" s="263" t="s">
        <v>172</v>
      </c>
      <c r="E2231" s="263" t="s">
        <v>172</v>
      </c>
      <c r="F2231" s="263" t="s">
        <v>172</v>
      </c>
      <c r="G2231" s="263" t="s">
        <v>172</v>
      </c>
      <c r="H2231" s="263" t="s">
        <v>172</v>
      </c>
      <c r="I2231" s="263" t="s">
        <v>172</v>
      </c>
      <c r="J2231" s="220">
        <v>0</v>
      </c>
      <c r="K2231" s="220">
        <v>46359.009999999995</v>
      </c>
      <c r="L2231" s="220">
        <v>33970.93</v>
      </c>
      <c r="M2231" s="220">
        <v>48448731.079999991</v>
      </c>
      <c r="N2231" s="220">
        <v>48448731.079999991</v>
      </c>
      <c r="O2231" s="220">
        <v>0</v>
      </c>
      <c r="P2231" s="220">
        <v>0</v>
      </c>
      <c r="Q2231" s="220">
        <v>0</v>
      </c>
      <c r="R2231" s="263" t="s">
        <v>172</v>
      </c>
      <c r="S2231" s="263" t="s">
        <v>172</v>
      </c>
      <c r="U2231" s="373"/>
    </row>
    <row r="2232" spans="1:21" ht="20.25" x14ac:dyDescent="0.25">
      <c r="A2232" s="272" t="s">
        <v>34</v>
      </c>
      <c r="B2232" s="272"/>
      <c r="C2232" s="263" t="s">
        <v>172</v>
      </c>
      <c r="D2232" s="263" t="s">
        <v>172</v>
      </c>
      <c r="E2232" s="263" t="s">
        <v>172</v>
      </c>
      <c r="F2232" s="263" t="s">
        <v>172</v>
      </c>
      <c r="G2232" s="263" t="s">
        <v>172</v>
      </c>
      <c r="H2232" s="263" t="s">
        <v>172</v>
      </c>
      <c r="I2232" s="263" t="s">
        <v>172</v>
      </c>
      <c r="J2232" s="220">
        <v>0</v>
      </c>
      <c r="K2232" s="220">
        <v>46359.009999999995</v>
      </c>
      <c r="L2232" s="220">
        <v>33970.93</v>
      </c>
      <c r="M2232" s="220">
        <v>48448731.079999991</v>
      </c>
      <c r="N2232" s="220">
        <v>48448731.079999991</v>
      </c>
      <c r="O2232" s="220">
        <v>0</v>
      </c>
      <c r="P2232" s="220">
        <v>0</v>
      </c>
      <c r="Q2232" s="220">
        <v>0</v>
      </c>
      <c r="R2232" s="263" t="s">
        <v>172</v>
      </c>
      <c r="S2232" s="263" t="s">
        <v>172</v>
      </c>
      <c r="U2232" s="373"/>
    </row>
    <row r="2233" spans="1:21" ht="20.25" x14ac:dyDescent="0.3">
      <c r="A2233" s="404" t="s">
        <v>4005</v>
      </c>
      <c r="B2233" s="404"/>
      <c r="C2233" s="404"/>
      <c r="D2233" s="404"/>
      <c r="E2233" s="404"/>
      <c r="F2233" s="404"/>
      <c r="G2233" s="404"/>
      <c r="H2233" s="404"/>
      <c r="I2233" s="404"/>
      <c r="J2233" s="404"/>
      <c r="K2233" s="404"/>
      <c r="L2233" s="404"/>
      <c r="M2233" s="404"/>
      <c r="N2233" s="404"/>
      <c r="O2233" s="404"/>
      <c r="P2233" s="404"/>
      <c r="Q2233" s="404"/>
      <c r="R2233" s="404"/>
      <c r="S2233" s="404"/>
      <c r="U2233" s="373"/>
    </row>
    <row r="2234" spans="1:21" ht="20.25" x14ac:dyDescent="0.3">
      <c r="A2234" s="404" t="s">
        <v>4072</v>
      </c>
      <c r="B2234" s="404"/>
      <c r="C2234" s="404"/>
      <c r="D2234" s="404"/>
      <c r="E2234" s="404"/>
      <c r="F2234" s="404"/>
      <c r="G2234" s="404"/>
      <c r="H2234" s="404"/>
      <c r="I2234" s="404"/>
      <c r="J2234" s="404"/>
      <c r="K2234" s="404"/>
      <c r="L2234" s="404"/>
      <c r="M2234" s="404"/>
      <c r="N2234" s="404"/>
      <c r="O2234" s="404"/>
      <c r="P2234" s="404"/>
      <c r="Q2234" s="404"/>
      <c r="R2234" s="404"/>
      <c r="S2234" s="404"/>
      <c r="U2234" s="373"/>
    </row>
    <row r="2235" spans="1:21" ht="20.25" x14ac:dyDescent="0.3">
      <c r="A2235" s="230">
        <v>896</v>
      </c>
      <c r="B2235" s="231" t="s">
        <v>1880</v>
      </c>
      <c r="C2235" s="230">
        <v>41540</v>
      </c>
      <c r="D2235" s="230" t="s">
        <v>1896</v>
      </c>
      <c r="E2235" s="230">
        <v>1960</v>
      </c>
      <c r="F2235" s="230" t="s">
        <v>2122</v>
      </c>
      <c r="G2235" s="371" t="s">
        <v>2094</v>
      </c>
      <c r="H2235" s="230">
        <v>2</v>
      </c>
      <c r="I2235" s="230">
        <v>1</v>
      </c>
      <c r="J2235" s="230" t="s">
        <v>2122</v>
      </c>
      <c r="K2235" s="222">
        <v>727.4</v>
      </c>
      <c r="L2235" s="222">
        <v>368.6</v>
      </c>
      <c r="M2235" s="222">
        <v>127443.81999999999</v>
      </c>
      <c r="N2235" s="222">
        <v>127443.81999999999</v>
      </c>
      <c r="O2235" s="222">
        <v>0</v>
      </c>
      <c r="P2235" s="222">
        <v>0</v>
      </c>
      <c r="Q2235" s="222">
        <v>0</v>
      </c>
      <c r="R2235" s="372">
        <v>45292</v>
      </c>
      <c r="S2235" s="372">
        <v>45657</v>
      </c>
      <c r="U2235" s="373"/>
    </row>
    <row r="2236" spans="1:21" ht="20.25" x14ac:dyDescent="0.3">
      <c r="A2236" s="230">
        <v>897</v>
      </c>
      <c r="B2236" s="229" t="s">
        <v>1881</v>
      </c>
      <c r="C2236" s="230">
        <v>41541</v>
      </c>
      <c r="D2236" s="230" t="s">
        <v>1896</v>
      </c>
      <c r="E2236" s="230">
        <v>1960</v>
      </c>
      <c r="F2236" s="230" t="s">
        <v>2122</v>
      </c>
      <c r="G2236" s="371" t="s">
        <v>2094</v>
      </c>
      <c r="H2236" s="230">
        <v>2</v>
      </c>
      <c r="I2236" s="230">
        <v>1</v>
      </c>
      <c r="J2236" s="230" t="s">
        <v>2122</v>
      </c>
      <c r="K2236" s="222">
        <v>727.4</v>
      </c>
      <c r="L2236" s="222">
        <v>342.3</v>
      </c>
      <c r="M2236" s="222">
        <v>94318.17</v>
      </c>
      <c r="N2236" s="222">
        <v>94318.17</v>
      </c>
      <c r="O2236" s="222">
        <v>0</v>
      </c>
      <c r="P2236" s="222">
        <v>0</v>
      </c>
      <c r="Q2236" s="222">
        <v>0</v>
      </c>
      <c r="R2236" s="372">
        <v>45292</v>
      </c>
      <c r="S2236" s="372">
        <v>45657</v>
      </c>
      <c r="U2236" s="373"/>
    </row>
    <row r="2237" spans="1:21" ht="20.25" x14ac:dyDescent="0.25">
      <c r="A2237" s="231" t="s">
        <v>22</v>
      </c>
      <c r="B2237" s="231"/>
      <c r="C2237" s="263" t="s">
        <v>172</v>
      </c>
      <c r="D2237" s="263" t="s">
        <v>172</v>
      </c>
      <c r="E2237" s="263" t="s">
        <v>172</v>
      </c>
      <c r="F2237" s="263" t="s">
        <v>172</v>
      </c>
      <c r="G2237" s="263" t="s">
        <v>172</v>
      </c>
      <c r="H2237" s="263" t="s">
        <v>172</v>
      </c>
      <c r="I2237" s="263" t="s">
        <v>172</v>
      </c>
      <c r="J2237" s="220">
        <v>0</v>
      </c>
      <c r="K2237" s="220">
        <v>1454.8</v>
      </c>
      <c r="L2237" s="220">
        <v>710.90000000000009</v>
      </c>
      <c r="M2237" s="220">
        <v>221761.99</v>
      </c>
      <c r="N2237" s="220">
        <v>221761.99</v>
      </c>
      <c r="O2237" s="220">
        <v>0</v>
      </c>
      <c r="P2237" s="220">
        <v>0</v>
      </c>
      <c r="Q2237" s="220">
        <v>0</v>
      </c>
      <c r="R2237" s="263" t="s">
        <v>172</v>
      </c>
      <c r="S2237" s="263" t="s">
        <v>172</v>
      </c>
      <c r="U2237" s="373"/>
    </row>
    <row r="2238" spans="1:21" ht="20.25" x14ac:dyDescent="0.3">
      <c r="A2238" s="404" t="s">
        <v>4073</v>
      </c>
      <c r="B2238" s="404"/>
      <c r="C2238" s="404"/>
      <c r="D2238" s="404"/>
      <c r="E2238" s="404"/>
      <c r="F2238" s="404"/>
      <c r="G2238" s="404"/>
      <c r="H2238" s="404"/>
      <c r="I2238" s="404"/>
      <c r="J2238" s="404"/>
      <c r="K2238" s="404"/>
      <c r="L2238" s="404"/>
      <c r="M2238" s="404"/>
      <c r="N2238" s="404"/>
      <c r="O2238" s="404"/>
      <c r="P2238" s="404"/>
      <c r="Q2238" s="404"/>
      <c r="R2238" s="404"/>
      <c r="S2238" s="404"/>
      <c r="U2238" s="373"/>
    </row>
    <row r="2239" spans="1:21" ht="20.25" x14ac:dyDescent="0.3">
      <c r="A2239" s="230">
        <v>898</v>
      </c>
      <c r="B2239" s="229" t="s">
        <v>1414</v>
      </c>
      <c r="C2239" s="230">
        <v>41549</v>
      </c>
      <c r="D2239" s="230" t="s">
        <v>1896</v>
      </c>
      <c r="E2239" s="230">
        <v>1985</v>
      </c>
      <c r="F2239" s="230" t="s">
        <v>2122</v>
      </c>
      <c r="G2239" s="371" t="s">
        <v>2088</v>
      </c>
      <c r="H2239" s="230">
        <v>2</v>
      </c>
      <c r="I2239" s="230">
        <v>2</v>
      </c>
      <c r="J2239" s="230" t="s">
        <v>2122</v>
      </c>
      <c r="K2239" s="222">
        <v>1816.4</v>
      </c>
      <c r="L2239" s="222">
        <v>717.3</v>
      </c>
      <c r="M2239" s="222">
        <v>1192414.57</v>
      </c>
      <c r="N2239" s="222">
        <v>1192414.57</v>
      </c>
      <c r="O2239" s="222">
        <v>0</v>
      </c>
      <c r="P2239" s="222">
        <v>0</v>
      </c>
      <c r="Q2239" s="222">
        <v>0</v>
      </c>
      <c r="R2239" s="372">
        <v>45292</v>
      </c>
      <c r="S2239" s="372">
        <v>45657</v>
      </c>
      <c r="U2239" s="373"/>
    </row>
    <row r="2240" spans="1:21" ht="20.25" x14ac:dyDescent="0.25">
      <c r="A2240" s="231" t="s">
        <v>22</v>
      </c>
      <c r="B2240" s="231"/>
      <c r="C2240" s="263" t="s">
        <v>172</v>
      </c>
      <c r="D2240" s="263" t="s">
        <v>172</v>
      </c>
      <c r="E2240" s="263" t="s">
        <v>172</v>
      </c>
      <c r="F2240" s="263" t="s">
        <v>172</v>
      </c>
      <c r="G2240" s="263" t="s">
        <v>172</v>
      </c>
      <c r="H2240" s="263" t="s">
        <v>172</v>
      </c>
      <c r="I2240" s="263" t="s">
        <v>172</v>
      </c>
      <c r="J2240" s="220">
        <v>0</v>
      </c>
      <c r="K2240" s="220">
        <v>1816.4</v>
      </c>
      <c r="L2240" s="220">
        <v>717.3</v>
      </c>
      <c r="M2240" s="220">
        <v>1192414.57</v>
      </c>
      <c r="N2240" s="220">
        <v>1192414.57</v>
      </c>
      <c r="O2240" s="220">
        <v>0</v>
      </c>
      <c r="P2240" s="220">
        <v>0</v>
      </c>
      <c r="Q2240" s="220">
        <v>0</v>
      </c>
      <c r="R2240" s="263" t="s">
        <v>172</v>
      </c>
      <c r="S2240" s="263" t="s">
        <v>172</v>
      </c>
      <c r="U2240" s="373"/>
    </row>
    <row r="2241" spans="1:21" ht="20.25" x14ac:dyDescent="0.3">
      <c r="A2241" s="404" t="s">
        <v>4074</v>
      </c>
      <c r="B2241" s="404"/>
      <c r="C2241" s="404"/>
      <c r="D2241" s="404"/>
      <c r="E2241" s="404"/>
      <c r="F2241" s="404"/>
      <c r="G2241" s="404"/>
      <c r="H2241" s="404"/>
      <c r="I2241" s="404"/>
      <c r="J2241" s="404"/>
      <c r="K2241" s="404"/>
      <c r="L2241" s="404"/>
      <c r="M2241" s="404"/>
      <c r="N2241" s="404"/>
      <c r="O2241" s="404"/>
      <c r="P2241" s="404"/>
      <c r="Q2241" s="404"/>
      <c r="R2241" s="404"/>
      <c r="S2241" s="404"/>
      <c r="U2241" s="373"/>
    </row>
    <row r="2242" spans="1:21" ht="20.25" x14ac:dyDescent="0.3">
      <c r="A2242" s="230">
        <v>899</v>
      </c>
      <c r="B2242" s="229" t="s">
        <v>1415</v>
      </c>
      <c r="C2242" s="230">
        <v>41585</v>
      </c>
      <c r="D2242" s="230" t="s">
        <v>1896</v>
      </c>
      <c r="E2242" s="230">
        <v>1992</v>
      </c>
      <c r="F2242" s="230" t="s">
        <v>2122</v>
      </c>
      <c r="G2242" s="371" t="s">
        <v>2088</v>
      </c>
      <c r="H2242" s="230">
        <v>3</v>
      </c>
      <c r="I2242" s="230">
        <v>4</v>
      </c>
      <c r="J2242" s="230" t="s">
        <v>2122</v>
      </c>
      <c r="K2242" s="222">
        <v>2083.6799999999998</v>
      </c>
      <c r="L2242" s="222">
        <v>2049.89</v>
      </c>
      <c r="M2242" s="222">
        <v>56231.94</v>
      </c>
      <c r="N2242" s="222">
        <v>56231.94</v>
      </c>
      <c r="O2242" s="222">
        <v>0</v>
      </c>
      <c r="P2242" s="222">
        <v>0</v>
      </c>
      <c r="Q2242" s="222">
        <v>0</v>
      </c>
      <c r="R2242" s="372">
        <v>45292</v>
      </c>
      <c r="S2242" s="372">
        <v>45657</v>
      </c>
      <c r="U2242" s="373"/>
    </row>
    <row r="2243" spans="1:21" ht="20.25" x14ac:dyDescent="0.3">
      <c r="A2243" s="230">
        <v>900</v>
      </c>
      <c r="B2243" s="229" t="s">
        <v>1419</v>
      </c>
      <c r="C2243" s="230">
        <v>41591</v>
      </c>
      <c r="D2243" s="230" t="s">
        <v>1896</v>
      </c>
      <c r="E2243" s="230">
        <v>1986</v>
      </c>
      <c r="F2243" s="230" t="s">
        <v>2122</v>
      </c>
      <c r="G2243" s="371" t="s">
        <v>2088</v>
      </c>
      <c r="H2243" s="230">
        <v>3</v>
      </c>
      <c r="I2243" s="230">
        <v>4</v>
      </c>
      <c r="J2243" s="230" t="s">
        <v>2122</v>
      </c>
      <c r="K2243" s="222">
        <v>2087.6999999999998</v>
      </c>
      <c r="L2243" s="222">
        <v>2087.6999999999998</v>
      </c>
      <c r="M2243" s="222">
        <v>2774870.1399999997</v>
      </c>
      <c r="N2243" s="222">
        <v>2774870.1399999997</v>
      </c>
      <c r="O2243" s="222">
        <v>0</v>
      </c>
      <c r="P2243" s="222">
        <v>0</v>
      </c>
      <c r="Q2243" s="222">
        <v>0</v>
      </c>
      <c r="R2243" s="372">
        <v>45292</v>
      </c>
      <c r="S2243" s="372">
        <v>45657</v>
      </c>
      <c r="U2243" s="373"/>
    </row>
    <row r="2244" spans="1:21" ht="20.25" x14ac:dyDescent="0.25">
      <c r="A2244" s="231" t="s">
        <v>22</v>
      </c>
      <c r="B2244" s="231"/>
      <c r="C2244" s="263" t="s">
        <v>172</v>
      </c>
      <c r="D2244" s="263" t="s">
        <v>172</v>
      </c>
      <c r="E2244" s="263" t="s">
        <v>172</v>
      </c>
      <c r="F2244" s="263" t="s">
        <v>172</v>
      </c>
      <c r="G2244" s="263" t="s">
        <v>172</v>
      </c>
      <c r="H2244" s="263" t="s">
        <v>172</v>
      </c>
      <c r="I2244" s="263" t="s">
        <v>172</v>
      </c>
      <c r="J2244" s="220">
        <v>0</v>
      </c>
      <c r="K2244" s="220">
        <v>4171.3799999999992</v>
      </c>
      <c r="L2244" s="220">
        <v>4137.59</v>
      </c>
      <c r="M2244" s="220">
        <v>2831102.0799999996</v>
      </c>
      <c r="N2244" s="220">
        <v>2831102.0799999996</v>
      </c>
      <c r="O2244" s="220">
        <v>0</v>
      </c>
      <c r="P2244" s="220">
        <v>0</v>
      </c>
      <c r="Q2244" s="220">
        <v>0</v>
      </c>
      <c r="R2244" s="263" t="s">
        <v>172</v>
      </c>
      <c r="S2244" s="263" t="s">
        <v>172</v>
      </c>
      <c r="U2244" s="373"/>
    </row>
    <row r="2245" spans="1:21" ht="20.25" x14ac:dyDescent="0.3">
      <c r="A2245" s="404" t="s">
        <v>4075</v>
      </c>
      <c r="B2245" s="404"/>
      <c r="C2245" s="404"/>
      <c r="D2245" s="404"/>
      <c r="E2245" s="404"/>
      <c r="F2245" s="404"/>
      <c r="G2245" s="404"/>
      <c r="H2245" s="404"/>
      <c r="I2245" s="404"/>
      <c r="J2245" s="404"/>
      <c r="K2245" s="404"/>
      <c r="L2245" s="404"/>
      <c r="M2245" s="404"/>
      <c r="N2245" s="404"/>
      <c r="O2245" s="404"/>
      <c r="P2245" s="404"/>
      <c r="Q2245" s="404"/>
      <c r="R2245" s="404"/>
      <c r="S2245" s="404"/>
      <c r="U2245" s="373"/>
    </row>
    <row r="2246" spans="1:21" ht="20.25" x14ac:dyDescent="0.3">
      <c r="A2246" s="230">
        <v>901</v>
      </c>
      <c r="B2246" s="225" t="s">
        <v>1420</v>
      </c>
      <c r="C2246" s="230">
        <v>46679</v>
      </c>
      <c r="D2246" s="230" t="s">
        <v>1896</v>
      </c>
      <c r="E2246" s="230">
        <v>2013</v>
      </c>
      <c r="F2246" s="230" t="s">
        <v>2122</v>
      </c>
      <c r="G2246" s="371" t="s">
        <v>2099</v>
      </c>
      <c r="H2246" s="230">
        <v>3</v>
      </c>
      <c r="I2246" s="230">
        <v>2</v>
      </c>
      <c r="J2246" s="230" t="s">
        <v>2122</v>
      </c>
      <c r="K2246" s="222">
        <v>1468.8</v>
      </c>
      <c r="L2246" s="222">
        <v>1280.5</v>
      </c>
      <c r="M2246" s="222">
        <v>32223.84</v>
      </c>
      <c r="N2246" s="222">
        <v>32223.84</v>
      </c>
      <c r="O2246" s="222">
        <v>0</v>
      </c>
      <c r="P2246" s="222">
        <v>0</v>
      </c>
      <c r="Q2246" s="222">
        <v>0</v>
      </c>
      <c r="R2246" s="372">
        <v>45292</v>
      </c>
      <c r="S2246" s="372">
        <v>45657</v>
      </c>
      <c r="U2246" s="373"/>
    </row>
    <row r="2247" spans="1:21" ht="20.25" x14ac:dyDescent="0.3">
      <c r="A2247" s="230">
        <v>902</v>
      </c>
      <c r="B2247" s="225" t="s">
        <v>1421</v>
      </c>
      <c r="C2247" s="230">
        <v>46680</v>
      </c>
      <c r="D2247" s="230" t="s">
        <v>1896</v>
      </c>
      <c r="E2247" s="230">
        <v>2013</v>
      </c>
      <c r="F2247" s="230" t="s">
        <v>2122</v>
      </c>
      <c r="G2247" s="371" t="s">
        <v>2099</v>
      </c>
      <c r="H2247" s="230">
        <v>3</v>
      </c>
      <c r="I2247" s="230">
        <v>2</v>
      </c>
      <c r="J2247" s="230" t="s">
        <v>2122</v>
      </c>
      <c r="K2247" s="222">
        <v>1723.5</v>
      </c>
      <c r="L2247" s="222">
        <v>1583.6</v>
      </c>
      <c r="M2247" s="222">
        <v>32167.74</v>
      </c>
      <c r="N2247" s="222">
        <v>32167.74</v>
      </c>
      <c r="O2247" s="222">
        <v>0</v>
      </c>
      <c r="P2247" s="222">
        <v>0</v>
      </c>
      <c r="Q2247" s="222">
        <v>0</v>
      </c>
      <c r="R2247" s="372">
        <v>45292</v>
      </c>
      <c r="S2247" s="372">
        <v>45657</v>
      </c>
      <c r="U2247" s="373"/>
    </row>
    <row r="2248" spans="1:21" ht="20.25" x14ac:dyDescent="0.3">
      <c r="A2248" s="230">
        <v>903</v>
      </c>
      <c r="B2248" s="225" t="s">
        <v>1423</v>
      </c>
      <c r="C2248" s="230">
        <v>46685</v>
      </c>
      <c r="D2248" s="230" t="s">
        <v>1896</v>
      </c>
      <c r="E2248" s="230">
        <v>2013</v>
      </c>
      <c r="F2248" s="230" t="s">
        <v>2122</v>
      </c>
      <c r="G2248" s="371" t="s">
        <v>2099</v>
      </c>
      <c r="H2248" s="230">
        <v>3</v>
      </c>
      <c r="I2248" s="230">
        <v>2</v>
      </c>
      <c r="J2248" s="230" t="s">
        <v>2122</v>
      </c>
      <c r="K2248" s="222">
        <v>1980.4</v>
      </c>
      <c r="L2248" s="222">
        <v>1281.2</v>
      </c>
      <c r="M2248" s="222">
        <v>32223.84</v>
      </c>
      <c r="N2248" s="222">
        <v>32223.84</v>
      </c>
      <c r="O2248" s="222">
        <v>0</v>
      </c>
      <c r="P2248" s="222">
        <v>0</v>
      </c>
      <c r="Q2248" s="222">
        <v>0</v>
      </c>
      <c r="R2248" s="372">
        <v>45292</v>
      </c>
      <c r="S2248" s="372">
        <v>45657</v>
      </c>
      <c r="U2248" s="373"/>
    </row>
    <row r="2249" spans="1:21" ht="20.25" x14ac:dyDescent="0.3">
      <c r="A2249" s="230">
        <v>904</v>
      </c>
      <c r="B2249" s="225" t="s">
        <v>1424</v>
      </c>
      <c r="C2249" s="230">
        <v>46687</v>
      </c>
      <c r="D2249" s="230" t="s">
        <v>1896</v>
      </c>
      <c r="E2249" s="230">
        <v>2013</v>
      </c>
      <c r="F2249" s="230" t="s">
        <v>2122</v>
      </c>
      <c r="G2249" s="371" t="s">
        <v>2099</v>
      </c>
      <c r="H2249" s="230">
        <v>3</v>
      </c>
      <c r="I2249" s="230">
        <v>2</v>
      </c>
      <c r="J2249" s="230" t="s">
        <v>2122</v>
      </c>
      <c r="K2249" s="222">
        <v>1474</v>
      </c>
      <c r="L2249" s="222">
        <v>1225</v>
      </c>
      <c r="M2249" s="222">
        <v>32223.84</v>
      </c>
      <c r="N2249" s="222">
        <v>32223.84</v>
      </c>
      <c r="O2249" s="222">
        <v>0</v>
      </c>
      <c r="P2249" s="222">
        <v>0</v>
      </c>
      <c r="Q2249" s="222">
        <v>0</v>
      </c>
      <c r="R2249" s="372">
        <v>45292</v>
      </c>
      <c r="S2249" s="372">
        <v>45657</v>
      </c>
      <c r="U2249" s="373"/>
    </row>
    <row r="2250" spans="1:21" ht="20.25" x14ac:dyDescent="0.3">
      <c r="A2250" s="230">
        <v>905</v>
      </c>
      <c r="B2250" s="225" t="s">
        <v>1425</v>
      </c>
      <c r="C2250" s="230">
        <v>46688</v>
      </c>
      <c r="D2250" s="230" t="s">
        <v>1896</v>
      </c>
      <c r="E2250" s="230">
        <v>2013</v>
      </c>
      <c r="F2250" s="230" t="s">
        <v>2122</v>
      </c>
      <c r="G2250" s="371" t="s">
        <v>2099</v>
      </c>
      <c r="H2250" s="230">
        <v>4</v>
      </c>
      <c r="I2250" s="230">
        <v>2</v>
      </c>
      <c r="J2250" s="230" t="s">
        <v>2122</v>
      </c>
      <c r="K2250" s="222">
        <v>1970.1</v>
      </c>
      <c r="L2250" s="222">
        <v>1519.4</v>
      </c>
      <c r="M2250" s="222">
        <v>33256.080000000002</v>
      </c>
      <c r="N2250" s="222">
        <v>33256.080000000002</v>
      </c>
      <c r="O2250" s="222">
        <v>0</v>
      </c>
      <c r="P2250" s="222">
        <v>0</v>
      </c>
      <c r="Q2250" s="222">
        <v>0</v>
      </c>
      <c r="R2250" s="372">
        <v>45292</v>
      </c>
      <c r="S2250" s="372">
        <v>45657</v>
      </c>
      <c r="U2250" s="373"/>
    </row>
    <row r="2251" spans="1:21" ht="20.25" x14ac:dyDescent="0.3">
      <c r="A2251" s="230">
        <v>906</v>
      </c>
      <c r="B2251" s="225" t="s">
        <v>35</v>
      </c>
      <c r="C2251" s="230">
        <v>41725</v>
      </c>
      <c r="D2251" s="230" t="s">
        <v>1896</v>
      </c>
      <c r="E2251" s="230">
        <v>1967</v>
      </c>
      <c r="F2251" s="230" t="s">
        <v>2122</v>
      </c>
      <c r="G2251" s="371" t="s">
        <v>2089</v>
      </c>
      <c r="H2251" s="230">
        <v>2</v>
      </c>
      <c r="I2251" s="230">
        <v>2</v>
      </c>
      <c r="J2251" s="230" t="s">
        <v>2122</v>
      </c>
      <c r="K2251" s="222">
        <v>236.6</v>
      </c>
      <c r="L2251" s="222">
        <v>236.6</v>
      </c>
      <c r="M2251" s="222">
        <v>114254.01000000001</v>
      </c>
      <c r="N2251" s="222">
        <v>114254.01000000001</v>
      </c>
      <c r="O2251" s="222">
        <v>0</v>
      </c>
      <c r="P2251" s="222">
        <v>0</v>
      </c>
      <c r="Q2251" s="222">
        <v>0</v>
      </c>
      <c r="R2251" s="372">
        <v>45292</v>
      </c>
      <c r="S2251" s="372">
        <v>45657</v>
      </c>
      <c r="U2251" s="373"/>
    </row>
    <row r="2252" spans="1:21" ht="20.25" x14ac:dyDescent="0.3">
      <c r="A2252" s="230">
        <v>907</v>
      </c>
      <c r="B2252" s="225" t="s">
        <v>1426</v>
      </c>
      <c r="C2252" s="230">
        <v>46689</v>
      </c>
      <c r="D2252" s="230" t="s">
        <v>1896</v>
      </c>
      <c r="E2252" s="230">
        <v>2013</v>
      </c>
      <c r="F2252" s="230" t="s">
        <v>2122</v>
      </c>
      <c r="G2252" s="371" t="s">
        <v>2099</v>
      </c>
      <c r="H2252" s="230">
        <v>3</v>
      </c>
      <c r="I2252" s="230">
        <v>2</v>
      </c>
      <c r="J2252" s="230" t="s">
        <v>2122</v>
      </c>
      <c r="K2252" s="222">
        <v>1720.2</v>
      </c>
      <c r="L2252" s="222">
        <v>1720.2</v>
      </c>
      <c r="M2252" s="222">
        <v>30787.68</v>
      </c>
      <c r="N2252" s="222">
        <v>30787.68</v>
      </c>
      <c r="O2252" s="222">
        <v>0</v>
      </c>
      <c r="P2252" s="222">
        <v>0</v>
      </c>
      <c r="Q2252" s="222">
        <v>0</v>
      </c>
      <c r="R2252" s="372">
        <v>45292</v>
      </c>
      <c r="S2252" s="372">
        <v>45657</v>
      </c>
      <c r="U2252" s="373"/>
    </row>
    <row r="2253" spans="1:21" ht="20.25" x14ac:dyDescent="0.3">
      <c r="A2253" s="230">
        <v>908</v>
      </c>
      <c r="B2253" s="225" t="s">
        <v>1428</v>
      </c>
      <c r="C2253" s="230">
        <v>46691</v>
      </c>
      <c r="D2253" s="230" t="s">
        <v>1896</v>
      </c>
      <c r="E2253" s="230">
        <v>2013</v>
      </c>
      <c r="F2253" s="230" t="s">
        <v>2122</v>
      </c>
      <c r="G2253" s="371" t="s">
        <v>2099</v>
      </c>
      <c r="H2253" s="230">
        <v>3</v>
      </c>
      <c r="I2253" s="230">
        <v>2</v>
      </c>
      <c r="J2253" s="230" t="s">
        <v>2122</v>
      </c>
      <c r="K2253" s="222">
        <v>1459.3</v>
      </c>
      <c r="L2253" s="222">
        <v>1459.3</v>
      </c>
      <c r="M2253" s="222">
        <v>30787.68</v>
      </c>
      <c r="N2253" s="222">
        <v>30787.68</v>
      </c>
      <c r="O2253" s="222">
        <v>0</v>
      </c>
      <c r="P2253" s="222">
        <v>0</v>
      </c>
      <c r="Q2253" s="222">
        <v>0</v>
      </c>
      <c r="R2253" s="372">
        <v>45292</v>
      </c>
      <c r="S2253" s="372">
        <v>45657</v>
      </c>
      <c r="U2253" s="373"/>
    </row>
    <row r="2254" spans="1:21" ht="20.25" x14ac:dyDescent="0.3">
      <c r="A2254" s="230">
        <v>909</v>
      </c>
      <c r="B2254" s="225" t="s">
        <v>1429</v>
      </c>
      <c r="C2254" s="230">
        <v>55269</v>
      </c>
      <c r="D2254" s="230" t="s">
        <v>1896</v>
      </c>
      <c r="E2254" s="230">
        <v>2015</v>
      </c>
      <c r="F2254" s="230" t="s">
        <v>2122</v>
      </c>
      <c r="G2254" s="371" t="s">
        <v>2092</v>
      </c>
      <c r="H2254" s="230">
        <v>5</v>
      </c>
      <c r="I2254" s="230">
        <v>2</v>
      </c>
      <c r="J2254" s="230" t="s">
        <v>2122</v>
      </c>
      <c r="K2254" s="222">
        <v>3018.1</v>
      </c>
      <c r="L2254" s="222">
        <v>3018.1</v>
      </c>
      <c r="M2254" s="222">
        <v>27634.86</v>
      </c>
      <c r="N2254" s="222">
        <v>27634.86</v>
      </c>
      <c r="O2254" s="222">
        <v>0</v>
      </c>
      <c r="P2254" s="222">
        <v>0</v>
      </c>
      <c r="Q2254" s="222">
        <v>0</v>
      </c>
      <c r="R2254" s="372">
        <v>45292</v>
      </c>
      <c r="S2254" s="372">
        <v>45657</v>
      </c>
      <c r="U2254" s="373"/>
    </row>
    <row r="2255" spans="1:21" ht="20.25" x14ac:dyDescent="0.3">
      <c r="A2255" s="230">
        <v>910</v>
      </c>
      <c r="B2255" s="225" t="s">
        <v>3618</v>
      </c>
      <c r="C2255" s="230">
        <v>41717</v>
      </c>
      <c r="D2255" s="230" t="s">
        <v>1896</v>
      </c>
      <c r="E2255" s="230">
        <v>1990</v>
      </c>
      <c r="F2255" s="230" t="s">
        <v>2122</v>
      </c>
      <c r="G2255" s="371" t="s">
        <v>2121</v>
      </c>
      <c r="H2255" s="230">
        <v>5</v>
      </c>
      <c r="I2255" s="230">
        <v>4</v>
      </c>
      <c r="J2255" s="230" t="s">
        <v>2122</v>
      </c>
      <c r="K2255" s="222">
        <v>5104</v>
      </c>
      <c r="L2255" s="222">
        <v>3421</v>
      </c>
      <c r="M2255" s="222">
        <v>2587218.2999999998</v>
      </c>
      <c r="N2255" s="222">
        <v>2587218.2999999998</v>
      </c>
      <c r="O2255" s="222">
        <v>0</v>
      </c>
      <c r="P2255" s="222">
        <v>0</v>
      </c>
      <c r="Q2255" s="222">
        <v>0</v>
      </c>
      <c r="R2255" s="372">
        <v>45292</v>
      </c>
      <c r="S2255" s="372">
        <v>45657</v>
      </c>
      <c r="U2255" s="373"/>
    </row>
    <row r="2256" spans="1:21" ht="20.25" x14ac:dyDescent="0.25">
      <c r="A2256" s="231" t="s">
        <v>22</v>
      </c>
      <c r="B2256" s="231"/>
      <c r="C2256" s="263" t="s">
        <v>172</v>
      </c>
      <c r="D2256" s="263" t="s">
        <v>172</v>
      </c>
      <c r="E2256" s="263" t="s">
        <v>172</v>
      </c>
      <c r="F2256" s="263" t="s">
        <v>172</v>
      </c>
      <c r="G2256" s="263" t="s">
        <v>172</v>
      </c>
      <c r="H2256" s="263" t="s">
        <v>172</v>
      </c>
      <c r="I2256" s="263" t="s">
        <v>172</v>
      </c>
      <c r="J2256" s="220">
        <v>0</v>
      </c>
      <c r="K2256" s="220">
        <v>20155</v>
      </c>
      <c r="L2256" s="220">
        <v>16744.900000000001</v>
      </c>
      <c r="M2256" s="220">
        <v>2952777.8699999996</v>
      </c>
      <c r="N2256" s="220">
        <v>2952777.8699999996</v>
      </c>
      <c r="O2256" s="220">
        <v>0</v>
      </c>
      <c r="P2256" s="220">
        <v>0</v>
      </c>
      <c r="Q2256" s="220">
        <v>0</v>
      </c>
      <c r="R2256" s="263" t="s">
        <v>172</v>
      </c>
      <c r="S2256" s="263" t="s">
        <v>172</v>
      </c>
      <c r="U2256" s="373"/>
    </row>
    <row r="2257" spans="1:21" ht="20.25" x14ac:dyDescent="0.3">
      <c r="A2257" s="404" t="s">
        <v>4010</v>
      </c>
      <c r="B2257" s="404"/>
      <c r="C2257" s="404"/>
      <c r="D2257" s="404"/>
      <c r="E2257" s="404"/>
      <c r="F2257" s="404"/>
      <c r="G2257" s="404"/>
      <c r="H2257" s="404"/>
      <c r="I2257" s="404"/>
      <c r="J2257" s="404"/>
      <c r="K2257" s="404"/>
      <c r="L2257" s="404"/>
      <c r="M2257" s="404"/>
      <c r="N2257" s="404"/>
      <c r="O2257" s="404"/>
      <c r="P2257" s="404"/>
      <c r="Q2257" s="404"/>
      <c r="R2257" s="404"/>
      <c r="S2257" s="404"/>
      <c r="U2257" s="373"/>
    </row>
    <row r="2258" spans="1:21" ht="20.25" x14ac:dyDescent="0.3">
      <c r="A2258" s="230">
        <v>911</v>
      </c>
      <c r="B2258" s="225" t="s">
        <v>2440</v>
      </c>
      <c r="C2258" s="230">
        <v>41563</v>
      </c>
      <c r="D2258" s="230" t="s">
        <v>1896</v>
      </c>
      <c r="E2258" s="230">
        <v>1964</v>
      </c>
      <c r="F2258" s="230" t="s">
        <v>2122</v>
      </c>
      <c r="G2258" s="371" t="s">
        <v>2089</v>
      </c>
      <c r="H2258" s="230">
        <v>4</v>
      </c>
      <c r="I2258" s="230">
        <v>3</v>
      </c>
      <c r="J2258" s="230" t="s">
        <v>2122</v>
      </c>
      <c r="K2258" s="222">
        <v>2906.1</v>
      </c>
      <c r="L2258" s="222">
        <v>1972.8</v>
      </c>
      <c r="M2258" s="222">
        <v>902438.6</v>
      </c>
      <c r="N2258" s="222">
        <v>902438.6</v>
      </c>
      <c r="O2258" s="222">
        <v>0</v>
      </c>
      <c r="P2258" s="222">
        <v>0</v>
      </c>
      <c r="Q2258" s="222">
        <v>0</v>
      </c>
      <c r="R2258" s="372">
        <v>45292</v>
      </c>
      <c r="S2258" s="372">
        <v>45657</v>
      </c>
      <c r="U2258" s="373"/>
    </row>
    <row r="2259" spans="1:21" ht="20.25" x14ac:dyDescent="0.3">
      <c r="A2259" s="230">
        <v>912</v>
      </c>
      <c r="B2259" s="225" t="s">
        <v>2441</v>
      </c>
      <c r="C2259" s="230">
        <v>41567</v>
      </c>
      <c r="D2259" s="230" t="s">
        <v>1896</v>
      </c>
      <c r="E2259" s="230">
        <v>1980</v>
      </c>
      <c r="F2259" s="230" t="s">
        <v>2122</v>
      </c>
      <c r="G2259" s="371" t="s">
        <v>2088</v>
      </c>
      <c r="H2259" s="230">
        <v>5</v>
      </c>
      <c r="I2259" s="230">
        <v>4</v>
      </c>
      <c r="J2259" s="230" t="s">
        <v>2122</v>
      </c>
      <c r="K2259" s="222">
        <v>4216.2</v>
      </c>
      <c r="L2259" s="222">
        <v>3373</v>
      </c>
      <c r="M2259" s="222">
        <v>1036410.5500000002</v>
      </c>
      <c r="N2259" s="222">
        <v>1036410.5500000002</v>
      </c>
      <c r="O2259" s="222">
        <v>0</v>
      </c>
      <c r="P2259" s="222">
        <v>0</v>
      </c>
      <c r="Q2259" s="222">
        <v>0</v>
      </c>
      <c r="R2259" s="372">
        <v>45292</v>
      </c>
      <c r="S2259" s="372">
        <v>45657</v>
      </c>
      <c r="U2259" s="373"/>
    </row>
    <row r="2260" spans="1:21" ht="20.25" x14ac:dyDescent="0.25">
      <c r="A2260" s="231" t="s">
        <v>22</v>
      </c>
      <c r="B2260" s="231"/>
      <c r="C2260" s="263" t="s">
        <v>172</v>
      </c>
      <c r="D2260" s="263" t="s">
        <v>172</v>
      </c>
      <c r="E2260" s="263" t="s">
        <v>172</v>
      </c>
      <c r="F2260" s="263" t="s">
        <v>172</v>
      </c>
      <c r="G2260" s="263" t="s">
        <v>172</v>
      </c>
      <c r="H2260" s="263" t="s">
        <v>172</v>
      </c>
      <c r="I2260" s="263" t="s">
        <v>172</v>
      </c>
      <c r="J2260" s="220">
        <v>0</v>
      </c>
      <c r="K2260" s="220">
        <v>7122.2999999999993</v>
      </c>
      <c r="L2260" s="220">
        <v>5345.8</v>
      </c>
      <c r="M2260" s="220">
        <v>1938849.1500000001</v>
      </c>
      <c r="N2260" s="220">
        <v>1938849.1500000001</v>
      </c>
      <c r="O2260" s="220">
        <v>0</v>
      </c>
      <c r="P2260" s="220">
        <v>0</v>
      </c>
      <c r="Q2260" s="220">
        <v>0</v>
      </c>
      <c r="R2260" s="263" t="s">
        <v>172</v>
      </c>
      <c r="S2260" s="263" t="s">
        <v>172</v>
      </c>
      <c r="U2260" s="373"/>
    </row>
    <row r="2261" spans="1:21" ht="20.25" x14ac:dyDescent="0.25">
      <c r="A2261" s="407" t="s">
        <v>4011</v>
      </c>
      <c r="B2261" s="412"/>
      <c r="C2261" s="412"/>
      <c r="D2261" s="412"/>
      <c r="E2261" s="412"/>
      <c r="F2261" s="412"/>
      <c r="G2261" s="412"/>
      <c r="H2261" s="412"/>
      <c r="I2261" s="412"/>
      <c r="J2261" s="412"/>
      <c r="K2261" s="412"/>
      <c r="L2261" s="412"/>
      <c r="M2261" s="412"/>
      <c r="N2261" s="412"/>
      <c r="O2261" s="412"/>
      <c r="P2261" s="412"/>
      <c r="Q2261" s="412"/>
      <c r="R2261" s="412"/>
      <c r="S2261" s="413"/>
      <c r="U2261" s="373"/>
    </row>
    <row r="2262" spans="1:21" ht="20.25" x14ac:dyDescent="0.25">
      <c r="A2262" s="230">
        <v>913</v>
      </c>
      <c r="B2262" s="225" t="s">
        <v>2998</v>
      </c>
      <c r="C2262" s="230">
        <v>56731</v>
      </c>
      <c r="D2262" s="230" t="s">
        <v>1896</v>
      </c>
      <c r="E2262" s="230">
        <v>2014</v>
      </c>
      <c r="F2262" s="230" t="s">
        <v>2122</v>
      </c>
      <c r="G2262" s="374" t="s">
        <v>3001</v>
      </c>
      <c r="H2262" s="230">
        <v>3</v>
      </c>
      <c r="I2262" s="230">
        <v>2</v>
      </c>
      <c r="J2262" s="230" t="s">
        <v>2122</v>
      </c>
      <c r="K2262" s="222">
        <v>859.9</v>
      </c>
      <c r="L2262" s="222">
        <v>771.7</v>
      </c>
      <c r="M2262" s="222">
        <v>288369.90000000002</v>
      </c>
      <c r="N2262" s="222">
        <v>288369.90000000002</v>
      </c>
      <c r="O2262" s="222">
        <v>0</v>
      </c>
      <c r="P2262" s="222">
        <v>0</v>
      </c>
      <c r="Q2262" s="222">
        <v>0</v>
      </c>
      <c r="R2262" s="372">
        <v>45292</v>
      </c>
      <c r="S2262" s="372">
        <v>45657</v>
      </c>
      <c r="U2262" s="373"/>
    </row>
    <row r="2263" spans="1:21" ht="20.25" x14ac:dyDescent="0.25">
      <c r="A2263" s="230">
        <v>914</v>
      </c>
      <c r="B2263" s="225" t="s">
        <v>2999</v>
      </c>
      <c r="C2263" s="230">
        <v>56732</v>
      </c>
      <c r="D2263" s="230" t="s">
        <v>1896</v>
      </c>
      <c r="E2263" s="230">
        <v>2014</v>
      </c>
      <c r="F2263" s="230" t="s">
        <v>2122</v>
      </c>
      <c r="G2263" s="374" t="s">
        <v>3001</v>
      </c>
      <c r="H2263" s="230">
        <v>3</v>
      </c>
      <c r="I2263" s="230">
        <v>1</v>
      </c>
      <c r="J2263" s="230" t="s">
        <v>2122</v>
      </c>
      <c r="K2263" s="222">
        <v>992</v>
      </c>
      <c r="L2263" s="222">
        <v>836.6</v>
      </c>
      <c r="M2263" s="222">
        <v>327143.7</v>
      </c>
      <c r="N2263" s="222">
        <v>327143.7</v>
      </c>
      <c r="O2263" s="222">
        <v>0</v>
      </c>
      <c r="P2263" s="222">
        <v>0</v>
      </c>
      <c r="Q2263" s="222">
        <v>0</v>
      </c>
      <c r="R2263" s="372">
        <v>45292</v>
      </c>
      <c r="S2263" s="372">
        <v>45657</v>
      </c>
      <c r="U2263" s="373"/>
    </row>
    <row r="2264" spans="1:21" ht="20.25" x14ac:dyDescent="0.25">
      <c r="A2264" s="230">
        <v>915</v>
      </c>
      <c r="B2264" s="225" t="s">
        <v>3000</v>
      </c>
      <c r="C2264" s="230">
        <v>56733</v>
      </c>
      <c r="D2264" s="230" t="s">
        <v>1896</v>
      </c>
      <c r="E2264" s="230">
        <v>2014</v>
      </c>
      <c r="F2264" s="230" t="s">
        <v>2122</v>
      </c>
      <c r="G2264" s="374" t="s">
        <v>3001</v>
      </c>
      <c r="H2264" s="230">
        <v>3</v>
      </c>
      <c r="I2264" s="230">
        <v>1</v>
      </c>
      <c r="J2264" s="230" t="s">
        <v>2122</v>
      </c>
      <c r="K2264" s="222">
        <v>992.2</v>
      </c>
      <c r="L2264" s="222">
        <v>839</v>
      </c>
      <c r="M2264" s="222">
        <v>327143.7</v>
      </c>
      <c r="N2264" s="222">
        <v>327143.7</v>
      </c>
      <c r="O2264" s="222">
        <v>0</v>
      </c>
      <c r="P2264" s="222">
        <v>0</v>
      </c>
      <c r="Q2264" s="222">
        <v>0</v>
      </c>
      <c r="R2264" s="372">
        <v>45292</v>
      </c>
      <c r="S2264" s="372">
        <v>45657</v>
      </c>
      <c r="U2264" s="373"/>
    </row>
    <row r="2265" spans="1:21" ht="20.25" x14ac:dyDescent="0.25">
      <c r="A2265" s="231" t="s">
        <v>22</v>
      </c>
      <c r="B2265" s="231"/>
      <c r="C2265" s="263" t="s">
        <v>172</v>
      </c>
      <c r="D2265" s="263" t="s">
        <v>172</v>
      </c>
      <c r="E2265" s="263" t="s">
        <v>172</v>
      </c>
      <c r="F2265" s="263" t="s">
        <v>172</v>
      </c>
      <c r="G2265" s="263" t="s">
        <v>172</v>
      </c>
      <c r="H2265" s="263" t="s">
        <v>172</v>
      </c>
      <c r="I2265" s="263" t="s">
        <v>172</v>
      </c>
      <c r="J2265" s="220">
        <v>0</v>
      </c>
      <c r="K2265" s="220">
        <v>2844.1000000000004</v>
      </c>
      <c r="L2265" s="220">
        <v>2447.3000000000002</v>
      </c>
      <c r="M2265" s="220">
        <v>942657.3</v>
      </c>
      <c r="N2265" s="220">
        <v>942657.3</v>
      </c>
      <c r="O2265" s="220">
        <v>0</v>
      </c>
      <c r="P2265" s="220">
        <v>0</v>
      </c>
      <c r="Q2265" s="220">
        <v>0</v>
      </c>
      <c r="R2265" s="263" t="s">
        <v>172</v>
      </c>
      <c r="S2265" s="263" t="s">
        <v>172</v>
      </c>
      <c r="U2265" s="373"/>
    </row>
    <row r="2266" spans="1:21" ht="20.25" x14ac:dyDescent="0.3">
      <c r="A2266" s="404" t="s">
        <v>3187</v>
      </c>
      <c r="B2266" s="404"/>
      <c r="C2266" s="404"/>
      <c r="D2266" s="404"/>
      <c r="E2266" s="404"/>
      <c r="F2266" s="404"/>
      <c r="G2266" s="404"/>
      <c r="H2266" s="404"/>
      <c r="I2266" s="404"/>
      <c r="J2266" s="404"/>
      <c r="K2266" s="404"/>
      <c r="L2266" s="404"/>
      <c r="M2266" s="404"/>
      <c r="N2266" s="404"/>
      <c r="O2266" s="404"/>
      <c r="P2266" s="404"/>
      <c r="Q2266" s="404"/>
      <c r="R2266" s="404"/>
      <c r="S2266" s="404"/>
      <c r="U2266" s="373"/>
    </row>
    <row r="2267" spans="1:21" ht="20.25" x14ac:dyDescent="0.3">
      <c r="A2267" s="230">
        <v>916</v>
      </c>
      <c r="B2267" s="225" t="s">
        <v>2442</v>
      </c>
      <c r="C2267" s="230">
        <v>41787</v>
      </c>
      <c r="D2267" s="230" t="s">
        <v>1896</v>
      </c>
      <c r="E2267" s="230">
        <v>1937</v>
      </c>
      <c r="F2267" s="230" t="s">
        <v>2122</v>
      </c>
      <c r="G2267" s="371" t="s">
        <v>2094</v>
      </c>
      <c r="H2267" s="230">
        <v>2</v>
      </c>
      <c r="I2267" s="230">
        <v>2</v>
      </c>
      <c r="J2267" s="230" t="s">
        <v>2122</v>
      </c>
      <c r="K2267" s="222">
        <v>542</v>
      </c>
      <c r="L2267" s="222">
        <v>542</v>
      </c>
      <c r="M2267" s="222">
        <v>40501.71</v>
      </c>
      <c r="N2267" s="222">
        <v>40501.71</v>
      </c>
      <c r="O2267" s="222">
        <v>0</v>
      </c>
      <c r="P2267" s="222">
        <v>0</v>
      </c>
      <c r="Q2267" s="222">
        <v>0</v>
      </c>
      <c r="R2267" s="372">
        <v>45292</v>
      </c>
      <c r="S2267" s="372">
        <v>45657</v>
      </c>
      <c r="U2267" s="373"/>
    </row>
    <row r="2268" spans="1:21" ht="20.25" x14ac:dyDescent="0.3">
      <c r="A2268" s="230">
        <v>917</v>
      </c>
      <c r="B2268" s="225" t="s">
        <v>2443</v>
      </c>
      <c r="C2268" s="230">
        <v>41791</v>
      </c>
      <c r="D2268" s="230" t="s">
        <v>1896</v>
      </c>
      <c r="E2268" s="230">
        <v>1938</v>
      </c>
      <c r="F2268" s="230" t="s">
        <v>2122</v>
      </c>
      <c r="G2268" s="371" t="s">
        <v>2094</v>
      </c>
      <c r="H2268" s="230">
        <v>2</v>
      </c>
      <c r="I2268" s="230">
        <v>2</v>
      </c>
      <c r="J2268" s="230" t="s">
        <v>2122</v>
      </c>
      <c r="K2268" s="222">
        <v>540.25</v>
      </c>
      <c r="L2268" s="222">
        <v>540.25</v>
      </c>
      <c r="M2268" s="222">
        <v>40501.71</v>
      </c>
      <c r="N2268" s="222">
        <v>40501.71</v>
      </c>
      <c r="O2268" s="222">
        <v>0</v>
      </c>
      <c r="P2268" s="222">
        <v>0</v>
      </c>
      <c r="Q2268" s="222">
        <v>0</v>
      </c>
      <c r="R2268" s="372">
        <v>45292</v>
      </c>
      <c r="S2268" s="372">
        <v>45657</v>
      </c>
      <c r="U2268" s="373"/>
    </row>
    <row r="2269" spans="1:21" ht="20.25" x14ac:dyDescent="0.3">
      <c r="A2269" s="230">
        <v>918</v>
      </c>
      <c r="B2269" s="225" t="s">
        <v>2444</v>
      </c>
      <c r="C2269" s="230">
        <v>41792</v>
      </c>
      <c r="D2269" s="230" t="s">
        <v>1896</v>
      </c>
      <c r="E2269" s="230">
        <v>1938</v>
      </c>
      <c r="F2269" s="230" t="s">
        <v>2122</v>
      </c>
      <c r="G2269" s="371" t="s">
        <v>2094</v>
      </c>
      <c r="H2269" s="230">
        <v>2</v>
      </c>
      <c r="I2269" s="230">
        <v>2</v>
      </c>
      <c r="J2269" s="230" t="s">
        <v>2122</v>
      </c>
      <c r="K2269" s="222">
        <v>554</v>
      </c>
      <c r="L2269" s="222">
        <v>554</v>
      </c>
      <c r="M2269" s="222">
        <v>40501.71</v>
      </c>
      <c r="N2269" s="222">
        <v>40501.71</v>
      </c>
      <c r="O2269" s="222">
        <v>0</v>
      </c>
      <c r="P2269" s="222">
        <v>0</v>
      </c>
      <c r="Q2269" s="222">
        <v>0</v>
      </c>
      <c r="R2269" s="372">
        <v>45292</v>
      </c>
      <c r="S2269" s="372">
        <v>45657</v>
      </c>
      <c r="U2269" s="373"/>
    </row>
    <row r="2270" spans="1:21" ht="20.25" x14ac:dyDescent="0.25">
      <c r="A2270" s="231" t="s">
        <v>22</v>
      </c>
      <c r="B2270" s="231"/>
      <c r="C2270" s="263" t="s">
        <v>172</v>
      </c>
      <c r="D2270" s="263" t="s">
        <v>172</v>
      </c>
      <c r="E2270" s="263" t="s">
        <v>172</v>
      </c>
      <c r="F2270" s="263" t="s">
        <v>172</v>
      </c>
      <c r="G2270" s="263" t="s">
        <v>172</v>
      </c>
      <c r="H2270" s="263" t="s">
        <v>172</v>
      </c>
      <c r="I2270" s="263" t="s">
        <v>172</v>
      </c>
      <c r="J2270" s="220">
        <v>0</v>
      </c>
      <c r="K2270" s="220">
        <v>1636.25</v>
      </c>
      <c r="L2270" s="220">
        <v>1636.25</v>
      </c>
      <c r="M2270" s="220">
        <v>121505.13</v>
      </c>
      <c r="N2270" s="220">
        <v>121505.13</v>
      </c>
      <c r="O2270" s="220">
        <v>0</v>
      </c>
      <c r="P2270" s="220">
        <v>0</v>
      </c>
      <c r="Q2270" s="220">
        <v>0</v>
      </c>
      <c r="R2270" s="263" t="s">
        <v>172</v>
      </c>
      <c r="S2270" s="263" t="s">
        <v>172</v>
      </c>
      <c r="U2270" s="373"/>
    </row>
    <row r="2271" spans="1:21" ht="20.25" x14ac:dyDescent="0.25">
      <c r="A2271" s="272" t="s">
        <v>34</v>
      </c>
      <c r="B2271" s="272"/>
      <c r="C2271" s="263" t="s">
        <v>172</v>
      </c>
      <c r="D2271" s="263" t="s">
        <v>172</v>
      </c>
      <c r="E2271" s="263" t="s">
        <v>172</v>
      </c>
      <c r="F2271" s="263" t="s">
        <v>172</v>
      </c>
      <c r="G2271" s="263" t="s">
        <v>172</v>
      </c>
      <c r="H2271" s="263" t="s">
        <v>172</v>
      </c>
      <c r="I2271" s="263" t="s">
        <v>172</v>
      </c>
      <c r="J2271" s="220">
        <v>0</v>
      </c>
      <c r="K2271" s="220">
        <v>39200.229999999996</v>
      </c>
      <c r="L2271" s="220">
        <v>31740.04</v>
      </c>
      <c r="M2271" s="220">
        <v>10201068.09</v>
      </c>
      <c r="N2271" s="220">
        <v>10201068.09</v>
      </c>
      <c r="O2271" s="220">
        <v>0</v>
      </c>
      <c r="P2271" s="220">
        <v>0</v>
      </c>
      <c r="Q2271" s="220">
        <v>0</v>
      </c>
      <c r="R2271" s="263" t="s">
        <v>172</v>
      </c>
      <c r="S2271" s="263" t="s">
        <v>172</v>
      </c>
      <c r="U2271" s="373"/>
    </row>
    <row r="2272" spans="1:21" ht="20.25" x14ac:dyDescent="0.3">
      <c r="A2272" s="404" t="s">
        <v>4013</v>
      </c>
      <c r="B2272" s="404"/>
      <c r="C2272" s="404"/>
      <c r="D2272" s="404"/>
      <c r="E2272" s="404"/>
      <c r="F2272" s="404"/>
      <c r="G2272" s="404"/>
      <c r="H2272" s="404"/>
      <c r="I2272" s="404"/>
      <c r="J2272" s="404"/>
      <c r="K2272" s="404"/>
      <c r="L2272" s="404"/>
      <c r="M2272" s="404"/>
      <c r="N2272" s="404"/>
      <c r="O2272" s="404"/>
      <c r="P2272" s="404"/>
      <c r="Q2272" s="404"/>
      <c r="R2272" s="404"/>
      <c r="S2272" s="404"/>
      <c r="U2272" s="373"/>
    </row>
    <row r="2273" spans="1:21" ht="20.25" x14ac:dyDescent="0.3">
      <c r="A2273" s="404" t="s">
        <v>4014</v>
      </c>
      <c r="B2273" s="404"/>
      <c r="C2273" s="404"/>
      <c r="D2273" s="404"/>
      <c r="E2273" s="404"/>
      <c r="F2273" s="404"/>
      <c r="G2273" s="404"/>
      <c r="H2273" s="404"/>
      <c r="I2273" s="404"/>
      <c r="J2273" s="404"/>
      <c r="K2273" s="404"/>
      <c r="L2273" s="404"/>
      <c r="M2273" s="404"/>
      <c r="N2273" s="404"/>
      <c r="O2273" s="404"/>
      <c r="P2273" s="404"/>
      <c r="Q2273" s="404"/>
      <c r="R2273" s="404"/>
      <c r="S2273" s="404"/>
      <c r="U2273" s="373"/>
    </row>
    <row r="2274" spans="1:21" ht="20.25" x14ac:dyDescent="0.3">
      <c r="A2274" s="230">
        <v>919</v>
      </c>
      <c r="B2274" s="225" t="s">
        <v>2966</v>
      </c>
      <c r="C2274" s="230">
        <v>55476</v>
      </c>
      <c r="D2274" s="230" t="s">
        <v>1896</v>
      </c>
      <c r="E2274" s="230">
        <v>2014</v>
      </c>
      <c r="F2274" s="230" t="s">
        <v>2122</v>
      </c>
      <c r="G2274" s="371" t="s">
        <v>2967</v>
      </c>
      <c r="H2274" s="230">
        <v>2</v>
      </c>
      <c r="I2274" s="230">
        <v>2</v>
      </c>
      <c r="J2274" s="230" t="s">
        <v>2122</v>
      </c>
      <c r="K2274" s="222">
        <v>1431.82</v>
      </c>
      <c r="L2274" s="222">
        <v>765.2</v>
      </c>
      <c r="M2274" s="222">
        <v>2232388.7600000002</v>
      </c>
      <c r="N2274" s="222">
        <v>2232388.7600000002</v>
      </c>
      <c r="O2274" s="222">
        <v>0</v>
      </c>
      <c r="P2274" s="222">
        <v>0</v>
      </c>
      <c r="Q2274" s="222">
        <v>0</v>
      </c>
      <c r="R2274" s="372">
        <v>45292</v>
      </c>
      <c r="S2274" s="372">
        <v>45657</v>
      </c>
      <c r="U2274" s="373"/>
    </row>
    <row r="2275" spans="1:21" ht="20.25" x14ac:dyDescent="0.3">
      <c r="A2275" s="230">
        <v>920</v>
      </c>
      <c r="B2275" s="225" t="s">
        <v>3632</v>
      </c>
      <c r="C2275" s="230">
        <v>56054</v>
      </c>
      <c r="D2275" s="230" t="s">
        <v>1896</v>
      </c>
      <c r="E2275" s="230">
        <v>2017</v>
      </c>
      <c r="F2275" s="230" t="s">
        <v>2122</v>
      </c>
      <c r="G2275" s="371" t="s">
        <v>2967</v>
      </c>
      <c r="H2275" s="230">
        <v>3</v>
      </c>
      <c r="I2275" s="230">
        <v>3</v>
      </c>
      <c r="J2275" s="230" t="s">
        <v>2122</v>
      </c>
      <c r="K2275" s="222">
        <v>1485.7</v>
      </c>
      <c r="L2275" s="222">
        <v>1296.5999999999999</v>
      </c>
      <c r="M2275" s="222">
        <v>130376.4</v>
      </c>
      <c r="N2275" s="222">
        <v>130376.4</v>
      </c>
      <c r="O2275" s="222">
        <v>0</v>
      </c>
      <c r="P2275" s="222">
        <v>0</v>
      </c>
      <c r="Q2275" s="222">
        <v>0</v>
      </c>
      <c r="R2275" s="372">
        <v>45292</v>
      </c>
      <c r="S2275" s="372">
        <v>45657</v>
      </c>
      <c r="U2275" s="373"/>
    </row>
    <row r="2276" spans="1:21" ht="20.25" x14ac:dyDescent="0.3">
      <c r="A2276" s="230">
        <v>921</v>
      </c>
      <c r="B2276" s="225" t="s">
        <v>3633</v>
      </c>
      <c r="C2276" s="230">
        <v>56484</v>
      </c>
      <c r="D2276" s="230" t="s">
        <v>1896</v>
      </c>
      <c r="E2276" s="230">
        <v>2018</v>
      </c>
      <c r="F2276" s="230" t="s">
        <v>2122</v>
      </c>
      <c r="G2276" s="371" t="s">
        <v>2967</v>
      </c>
      <c r="H2276" s="230">
        <v>3</v>
      </c>
      <c r="I2276" s="230">
        <v>3</v>
      </c>
      <c r="J2276" s="230" t="s">
        <v>2122</v>
      </c>
      <c r="K2276" s="222">
        <v>1471.6</v>
      </c>
      <c r="L2276" s="222">
        <v>1301.4000000000001</v>
      </c>
      <c r="M2276" s="222">
        <v>130376.4</v>
      </c>
      <c r="N2276" s="222">
        <v>130376.4</v>
      </c>
      <c r="O2276" s="222">
        <v>0</v>
      </c>
      <c r="P2276" s="222">
        <v>0</v>
      </c>
      <c r="Q2276" s="222">
        <v>0</v>
      </c>
      <c r="R2276" s="372">
        <v>45292</v>
      </c>
      <c r="S2276" s="372">
        <v>45657</v>
      </c>
      <c r="U2276" s="373"/>
    </row>
    <row r="2277" spans="1:21" ht="20.25" x14ac:dyDescent="0.3">
      <c r="A2277" s="230">
        <v>922</v>
      </c>
      <c r="B2277" s="225" t="s">
        <v>3634</v>
      </c>
      <c r="C2277" s="230">
        <v>56485</v>
      </c>
      <c r="D2277" s="230" t="s">
        <v>1896</v>
      </c>
      <c r="E2277" s="230">
        <v>2018</v>
      </c>
      <c r="F2277" s="230" t="s">
        <v>2122</v>
      </c>
      <c r="G2277" s="371" t="s">
        <v>2967</v>
      </c>
      <c r="H2277" s="230">
        <v>3</v>
      </c>
      <c r="I2277" s="230">
        <v>3</v>
      </c>
      <c r="J2277" s="230" t="s">
        <v>2122</v>
      </c>
      <c r="K2277" s="222">
        <v>1471.6</v>
      </c>
      <c r="L2277" s="222">
        <v>1301.4000000000001</v>
      </c>
      <c r="M2277" s="222">
        <v>130376.4</v>
      </c>
      <c r="N2277" s="222">
        <v>130376.4</v>
      </c>
      <c r="O2277" s="222">
        <v>0</v>
      </c>
      <c r="P2277" s="222">
        <v>0</v>
      </c>
      <c r="Q2277" s="222">
        <v>0</v>
      </c>
      <c r="R2277" s="372">
        <v>45292</v>
      </c>
      <c r="S2277" s="372">
        <v>45657</v>
      </c>
      <c r="U2277" s="373"/>
    </row>
    <row r="2278" spans="1:21" ht="20.25" x14ac:dyDescent="0.25">
      <c r="A2278" s="231" t="s">
        <v>22</v>
      </c>
      <c r="B2278" s="231"/>
      <c r="C2278" s="263" t="s">
        <v>172</v>
      </c>
      <c r="D2278" s="263" t="s">
        <v>172</v>
      </c>
      <c r="E2278" s="263" t="s">
        <v>172</v>
      </c>
      <c r="F2278" s="263" t="s">
        <v>172</v>
      </c>
      <c r="G2278" s="263" t="s">
        <v>172</v>
      </c>
      <c r="H2278" s="263" t="s">
        <v>172</v>
      </c>
      <c r="I2278" s="263" t="s">
        <v>172</v>
      </c>
      <c r="J2278" s="220">
        <v>0</v>
      </c>
      <c r="K2278" s="220">
        <v>5860.7199999999993</v>
      </c>
      <c r="L2278" s="220">
        <v>4664.6000000000004</v>
      </c>
      <c r="M2278" s="220">
        <v>2623517.96</v>
      </c>
      <c r="N2278" s="220">
        <v>2623517.96</v>
      </c>
      <c r="O2278" s="220">
        <v>0</v>
      </c>
      <c r="P2278" s="220">
        <v>0</v>
      </c>
      <c r="Q2278" s="220">
        <v>0</v>
      </c>
      <c r="R2278" s="263" t="s">
        <v>172</v>
      </c>
      <c r="S2278" s="263" t="s">
        <v>172</v>
      </c>
      <c r="U2278" s="373"/>
    </row>
    <row r="2279" spans="1:21" ht="20.25" x14ac:dyDescent="0.25">
      <c r="A2279" s="272" t="s">
        <v>34</v>
      </c>
      <c r="B2279" s="272"/>
      <c r="C2279" s="263" t="s">
        <v>172</v>
      </c>
      <c r="D2279" s="263" t="s">
        <v>172</v>
      </c>
      <c r="E2279" s="263" t="s">
        <v>172</v>
      </c>
      <c r="F2279" s="263" t="s">
        <v>172</v>
      </c>
      <c r="G2279" s="263" t="s">
        <v>172</v>
      </c>
      <c r="H2279" s="263" t="s">
        <v>172</v>
      </c>
      <c r="I2279" s="263" t="s">
        <v>172</v>
      </c>
      <c r="J2279" s="220">
        <v>0</v>
      </c>
      <c r="K2279" s="220">
        <v>5860.7199999999993</v>
      </c>
      <c r="L2279" s="220">
        <v>4664.6000000000004</v>
      </c>
      <c r="M2279" s="220">
        <v>2623517.96</v>
      </c>
      <c r="N2279" s="220">
        <v>2623517.96</v>
      </c>
      <c r="O2279" s="220">
        <v>0</v>
      </c>
      <c r="P2279" s="220">
        <v>0</v>
      </c>
      <c r="Q2279" s="220">
        <v>0</v>
      </c>
      <c r="R2279" s="263" t="s">
        <v>172</v>
      </c>
      <c r="S2279" s="263" t="s">
        <v>172</v>
      </c>
      <c r="U2279" s="373"/>
    </row>
    <row r="2280" spans="1:21" ht="20.25" x14ac:dyDescent="0.3">
      <c r="A2280" s="404" t="s">
        <v>1921</v>
      </c>
      <c r="B2280" s="404"/>
      <c r="C2280" s="404"/>
      <c r="D2280" s="404"/>
      <c r="E2280" s="404"/>
      <c r="F2280" s="404"/>
      <c r="G2280" s="404"/>
      <c r="H2280" s="404"/>
      <c r="I2280" s="404"/>
      <c r="J2280" s="404"/>
      <c r="K2280" s="404"/>
      <c r="L2280" s="404"/>
      <c r="M2280" s="404"/>
      <c r="N2280" s="404"/>
      <c r="O2280" s="404"/>
      <c r="P2280" s="404"/>
      <c r="Q2280" s="404"/>
      <c r="R2280" s="404"/>
      <c r="S2280" s="404"/>
      <c r="U2280" s="373"/>
    </row>
    <row r="2281" spans="1:21" ht="20.25" x14ac:dyDescent="0.3">
      <c r="A2281" s="404" t="s">
        <v>1639</v>
      </c>
      <c r="B2281" s="404"/>
      <c r="C2281" s="404"/>
      <c r="D2281" s="404"/>
      <c r="E2281" s="404"/>
      <c r="F2281" s="404"/>
      <c r="G2281" s="404"/>
      <c r="H2281" s="404"/>
      <c r="I2281" s="404"/>
      <c r="J2281" s="404"/>
      <c r="K2281" s="404"/>
      <c r="L2281" s="404"/>
      <c r="M2281" s="404"/>
      <c r="N2281" s="404"/>
      <c r="O2281" s="404"/>
      <c r="P2281" s="404"/>
      <c r="Q2281" s="404"/>
      <c r="R2281" s="404"/>
      <c r="S2281" s="404"/>
      <c r="U2281" s="373"/>
    </row>
    <row r="2282" spans="1:21" ht="20.25" x14ac:dyDescent="0.3">
      <c r="A2282" s="230">
        <v>923</v>
      </c>
      <c r="B2282" s="225" t="s">
        <v>1388</v>
      </c>
      <c r="C2282" s="230">
        <v>41471</v>
      </c>
      <c r="D2282" s="230" t="s">
        <v>1896</v>
      </c>
      <c r="E2282" s="230">
        <v>1963</v>
      </c>
      <c r="F2282" s="230" t="s">
        <v>2122</v>
      </c>
      <c r="G2282" s="371" t="s">
        <v>2094</v>
      </c>
      <c r="H2282" s="230">
        <v>2</v>
      </c>
      <c r="I2282" s="230">
        <v>3</v>
      </c>
      <c r="J2282" s="230" t="s">
        <v>2122</v>
      </c>
      <c r="K2282" s="222">
        <v>567.20000000000005</v>
      </c>
      <c r="L2282" s="222">
        <v>508.9</v>
      </c>
      <c r="M2282" s="222">
        <v>628964.74999999988</v>
      </c>
      <c r="N2282" s="222">
        <v>628964.74999999988</v>
      </c>
      <c r="O2282" s="222">
        <v>0</v>
      </c>
      <c r="P2282" s="222">
        <v>0</v>
      </c>
      <c r="Q2282" s="222">
        <v>0</v>
      </c>
      <c r="R2282" s="372">
        <v>45292</v>
      </c>
      <c r="S2282" s="372">
        <v>45657</v>
      </c>
      <c r="U2282" s="373"/>
    </row>
    <row r="2283" spans="1:21" ht="20.25" x14ac:dyDescent="0.3">
      <c r="A2283" s="230">
        <v>924</v>
      </c>
      <c r="B2283" s="225" t="s">
        <v>1390</v>
      </c>
      <c r="C2283" s="230">
        <v>41489</v>
      </c>
      <c r="D2283" s="230" t="s">
        <v>1896</v>
      </c>
      <c r="E2283" s="230">
        <v>1972</v>
      </c>
      <c r="F2283" s="230" t="s">
        <v>2122</v>
      </c>
      <c r="G2283" s="371" t="s">
        <v>2094</v>
      </c>
      <c r="H2283" s="230">
        <v>2</v>
      </c>
      <c r="I2283" s="230">
        <v>3</v>
      </c>
      <c r="J2283" s="230" t="s">
        <v>2122</v>
      </c>
      <c r="K2283" s="222">
        <v>573.20000000000005</v>
      </c>
      <c r="L2283" s="222">
        <v>490.7</v>
      </c>
      <c r="M2283" s="222">
        <v>262011.4</v>
      </c>
      <c r="N2283" s="222">
        <v>262011.4</v>
      </c>
      <c r="O2283" s="222">
        <v>0</v>
      </c>
      <c r="P2283" s="222">
        <v>0</v>
      </c>
      <c r="Q2283" s="222">
        <v>0</v>
      </c>
      <c r="R2283" s="372">
        <v>45292</v>
      </c>
      <c r="S2283" s="372">
        <v>45657</v>
      </c>
      <c r="U2283" s="373"/>
    </row>
    <row r="2284" spans="1:21" ht="20.25" x14ac:dyDescent="0.3">
      <c r="A2284" s="230">
        <v>925</v>
      </c>
      <c r="B2284" s="225" t="s">
        <v>1393</v>
      </c>
      <c r="C2284" s="230">
        <v>41510</v>
      </c>
      <c r="D2284" s="230" t="s">
        <v>1896</v>
      </c>
      <c r="E2284" s="230">
        <v>1974</v>
      </c>
      <c r="F2284" s="230" t="s">
        <v>2122</v>
      </c>
      <c r="G2284" s="371" t="s">
        <v>2094</v>
      </c>
      <c r="H2284" s="230">
        <v>2</v>
      </c>
      <c r="I2284" s="230">
        <v>2</v>
      </c>
      <c r="J2284" s="230" t="s">
        <v>2122</v>
      </c>
      <c r="K2284" s="222">
        <v>558.5</v>
      </c>
      <c r="L2284" s="222">
        <v>495.2</v>
      </c>
      <c r="M2284" s="222">
        <v>1875624.3699999999</v>
      </c>
      <c r="N2284" s="222">
        <v>1875624.3699999999</v>
      </c>
      <c r="O2284" s="222">
        <v>0</v>
      </c>
      <c r="P2284" s="222">
        <v>0</v>
      </c>
      <c r="Q2284" s="222">
        <v>0</v>
      </c>
      <c r="R2284" s="372">
        <v>45292</v>
      </c>
      <c r="S2284" s="372">
        <v>45657</v>
      </c>
      <c r="U2284" s="373"/>
    </row>
    <row r="2285" spans="1:21" ht="20.25" x14ac:dyDescent="0.3">
      <c r="A2285" s="230">
        <v>926</v>
      </c>
      <c r="B2285" s="225" t="s">
        <v>1394</v>
      </c>
      <c r="C2285" s="230">
        <v>41512</v>
      </c>
      <c r="D2285" s="230" t="s">
        <v>1896</v>
      </c>
      <c r="E2285" s="230">
        <v>1975</v>
      </c>
      <c r="F2285" s="230" t="s">
        <v>2122</v>
      </c>
      <c r="G2285" s="371" t="s">
        <v>2094</v>
      </c>
      <c r="H2285" s="230">
        <v>2</v>
      </c>
      <c r="I2285" s="230">
        <v>2</v>
      </c>
      <c r="J2285" s="230" t="s">
        <v>2122</v>
      </c>
      <c r="K2285" s="222">
        <v>547.29999999999995</v>
      </c>
      <c r="L2285" s="222">
        <v>497.77</v>
      </c>
      <c r="M2285" s="222">
        <v>2500418.2100000004</v>
      </c>
      <c r="N2285" s="222">
        <v>2500418.2100000004</v>
      </c>
      <c r="O2285" s="222">
        <v>0</v>
      </c>
      <c r="P2285" s="222">
        <v>0</v>
      </c>
      <c r="Q2285" s="222">
        <v>0</v>
      </c>
      <c r="R2285" s="372">
        <v>45292</v>
      </c>
      <c r="S2285" s="372">
        <v>45657</v>
      </c>
      <c r="U2285" s="373"/>
    </row>
    <row r="2286" spans="1:21" ht="20.25" x14ac:dyDescent="0.3">
      <c r="A2286" s="230">
        <v>927</v>
      </c>
      <c r="B2286" s="225" t="s">
        <v>3053</v>
      </c>
      <c r="C2286" s="230">
        <v>41503</v>
      </c>
      <c r="D2286" s="230" t="s">
        <v>1896</v>
      </c>
      <c r="E2286" s="230">
        <v>1968</v>
      </c>
      <c r="F2286" s="230" t="s">
        <v>2122</v>
      </c>
      <c r="G2286" s="371" t="s">
        <v>2121</v>
      </c>
      <c r="H2286" s="230">
        <v>2</v>
      </c>
      <c r="I2286" s="230">
        <v>1</v>
      </c>
      <c r="J2286" s="230" t="s">
        <v>2122</v>
      </c>
      <c r="K2286" s="222">
        <v>410.8</v>
      </c>
      <c r="L2286" s="222">
        <v>362.3</v>
      </c>
      <c r="M2286" s="222">
        <v>822940.61</v>
      </c>
      <c r="N2286" s="222">
        <v>822940.61</v>
      </c>
      <c r="O2286" s="222">
        <v>0</v>
      </c>
      <c r="P2286" s="222">
        <v>0</v>
      </c>
      <c r="Q2286" s="222">
        <v>0</v>
      </c>
      <c r="R2286" s="372">
        <v>45292</v>
      </c>
      <c r="S2286" s="372">
        <v>45657</v>
      </c>
      <c r="U2286" s="373"/>
    </row>
    <row r="2287" spans="1:21" ht="20.25" x14ac:dyDescent="0.3">
      <c r="A2287" s="230">
        <v>928</v>
      </c>
      <c r="B2287" s="225" t="s">
        <v>1395</v>
      </c>
      <c r="C2287" s="230">
        <v>41513</v>
      </c>
      <c r="D2287" s="230" t="s">
        <v>1896</v>
      </c>
      <c r="E2287" s="230">
        <v>1975</v>
      </c>
      <c r="F2287" s="230" t="s">
        <v>2122</v>
      </c>
      <c r="G2287" s="371" t="s">
        <v>2094</v>
      </c>
      <c r="H2287" s="230">
        <v>2</v>
      </c>
      <c r="I2287" s="230">
        <v>2</v>
      </c>
      <c r="J2287" s="230" t="s">
        <v>2122</v>
      </c>
      <c r="K2287" s="222">
        <v>546.70000000000005</v>
      </c>
      <c r="L2287" s="222">
        <v>501.4</v>
      </c>
      <c r="M2287" s="222">
        <v>2066143.59</v>
      </c>
      <c r="N2287" s="222">
        <v>2066143.59</v>
      </c>
      <c r="O2287" s="222">
        <v>0</v>
      </c>
      <c r="P2287" s="222">
        <v>0</v>
      </c>
      <c r="Q2287" s="222">
        <v>0</v>
      </c>
      <c r="R2287" s="372">
        <v>45292</v>
      </c>
      <c r="S2287" s="372">
        <v>45657</v>
      </c>
      <c r="U2287" s="373"/>
    </row>
    <row r="2288" spans="1:21" ht="20.25" x14ac:dyDescent="0.25">
      <c r="A2288" s="231" t="s">
        <v>22</v>
      </c>
      <c r="B2288" s="231"/>
      <c r="C2288" s="263" t="s">
        <v>172</v>
      </c>
      <c r="D2288" s="263" t="s">
        <v>172</v>
      </c>
      <c r="E2288" s="263" t="s">
        <v>172</v>
      </c>
      <c r="F2288" s="263" t="s">
        <v>172</v>
      </c>
      <c r="G2288" s="263" t="s">
        <v>172</v>
      </c>
      <c r="H2288" s="263" t="s">
        <v>172</v>
      </c>
      <c r="I2288" s="263" t="s">
        <v>172</v>
      </c>
      <c r="J2288" s="220">
        <v>0</v>
      </c>
      <c r="K2288" s="220">
        <v>3203.7</v>
      </c>
      <c r="L2288" s="220">
        <v>2856.27</v>
      </c>
      <c r="M2288" s="220">
        <v>8156102.9300000006</v>
      </c>
      <c r="N2288" s="220">
        <v>8156102.9300000006</v>
      </c>
      <c r="O2288" s="220">
        <v>0</v>
      </c>
      <c r="P2288" s="220">
        <v>0</v>
      </c>
      <c r="Q2288" s="220">
        <v>0</v>
      </c>
      <c r="R2288" s="263" t="s">
        <v>172</v>
      </c>
      <c r="S2288" s="263" t="s">
        <v>172</v>
      </c>
      <c r="U2288" s="373"/>
    </row>
    <row r="2289" spans="1:21" ht="20.25" x14ac:dyDescent="0.25">
      <c r="A2289" s="272" t="s">
        <v>34</v>
      </c>
      <c r="B2289" s="272"/>
      <c r="C2289" s="263" t="s">
        <v>172</v>
      </c>
      <c r="D2289" s="263" t="s">
        <v>172</v>
      </c>
      <c r="E2289" s="263" t="s">
        <v>172</v>
      </c>
      <c r="F2289" s="263" t="s">
        <v>172</v>
      </c>
      <c r="G2289" s="263" t="s">
        <v>172</v>
      </c>
      <c r="H2289" s="263" t="s">
        <v>172</v>
      </c>
      <c r="I2289" s="263" t="s">
        <v>172</v>
      </c>
      <c r="J2289" s="220">
        <v>0</v>
      </c>
      <c r="K2289" s="220">
        <v>3203.7</v>
      </c>
      <c r="L2289" s="220">
        <v>2856.27</v>
      </c>
      <c r="M2289" s="220">
        <v>8156102.9300000006</v>
      </c>
      <c r="N2289" s="220">
        <v>8156102.9300000006</v>
      </c>
      <c r="O2289" s="220">
        <v>0</v>
      </c>
      <c r="P2289" s="220">
        <v>0</v>
      </c>
      <c r="Q2289" s="220">
        <v>0</v>
      </c>
      <c r="R2289" s="263" t="s">
        <v>172</v>
      </c>
      <c r="S2289" s="263" t="s">
        <v>172</v>
      </c>
      <c r="U2289" s="373"/>
    </row>
    <row r="2290" spans="1:21" ht="20.25" x14ac:dyDescent="0.25">
      <c r="A2290" s="407" t="s">
        <v>1884</v>
      </c>
      <c r="B2290" s="412"/>
      <c r="C2290" s="412"/>
      <c r="D2290" s="412"/>
      <c r="E2290" s="412"/>
      <c r="F2290" s="412"/>
      <c r="G2290" s="412"/>
      <c r="H2290" s="412"/>
      <c r="I2290" s="412"/>
      <c r="J2290" s="412"/>
      <c r="K2290" s="412"/>
      <c r="L2290" s="412"/>
      <c r="M2290" s="412"/>
      <c r="N2290" s="412"/>
      <c r="O2290" s="412"/>
      <c r="P2290" s="412"/>
      <c r="Q2290" s="412"/>
      <c r="R2290" s="412"/>
      <c r="S2290" s="413"/>
      <c r="U2290" s="373"/>
    </row>
    <row r="2291" spans="1:21" ht="20.25" x14ac:dyDescent="0.25">
      <c r="A2291" s="407" t="s">
        <v>1885</v>
      </c>
      <c r="B2291" s="412"/>
      <c r="C2291" s="412"/>
      <c r="D2291" s="412"/>
      <c r="E2291" s="412"/>
      <c r="F2291" s="412"/>
      <c r="G2291" s="412"/>
      <c r="H2291" s="412"/>
      <c r="I2291" s="412"/>
      <c r="J2291" s="412"/>
      <c r="K2291" s="412"/>
      <c r="L2291" s="412"/>
      <c r="M2291" s="412"/>
      <c r="N2291" s="412"/>
      <c r="O2291" s="412"/>
      <c r="P2291" s="412"/>
      <c r="Q2291" s="412"/>
      <c r="R2291" s="412"/>
      <c r="S2291" s="413"/>
      <c r="U2291" s="373"/>
    </row>
    <row r="2292" spans="1:21" ht="20.25" x14ac:dyDescent="0.25">
      <c r="A2292" s="230">
        <v>929</v>
      </c>
      <c r="B2292" s="231" t="s">
        <v>1635</v>
      </c>
      <c r="C2292" s="230">
        <v>41531</v>
      </c>
      <c r="D2292" s="230" t="s">
        <v>1896</v>
      </c>
      <c r="E2292" s="230">
        <v>1965</v>
      </c>
      <c r="F2292" s="230">
        <v>2019</v>
      </c>
      <c r="G2292" s="230" t="s">
        <v>2088</v>
      </c>
      <c r="H2292" s="230">
        <v>2</v>
      </c>
      <c r="I2292" s="230">
        <v>2</v>
      </c>
      <c r="J2292" s="222" t="s">
        <v>2122</v>
      </c>
      <c r="K2292" s="222">
        <v>826.56</v>
      </c>
      <c r="L2292" s="222">
        <v>701.1</v>
      </c>
      <c r="M2292" s="222">
        <v>53652.2</v>
      </c>
      <c r="N2292" s="222">
        <v>53652.2</v>
      </c>
      <c r="O2292" s="222">
        <v>0</v>
      </c>
      <c r="P2292" s="222">
        <v>0</v>
      </c>
      <c r="Q2292" s="222">
        <v>0</v>
      </c>
      <c r="R2292" s="372">
        <v>45292</v>
      </c>
      <c r="S2292" s="372">
        <v>45657</v>
      </c>
      <c r="U2292" s="373"/>
    </row>
    <row r="2293" spans="1:21" ht="20.25" x14ac:dyDescent="0.25">
      <c r="A2293" s="272" t="s">
        <v>22</v>
      </c>
      <c r="B2293" s="272"/>
      <c r="C2293" s="263" t="s">
        <v>172</v>
      </c>
      <c r="D2293" s="263" t="s">
        <v>172</v>
      </c>
      <c r="E2293" s="263" t="s">
        <v>172</v>
      </c>
      <c r="F2293" s="263" t="s">
        <v>172</v>
      </c>
      <c r="G2293" s="263" t="s">
        <v>172</v>
      </c>
      <c r="H2293" s="263" t="s">
        <v>172</v>
      </c>
      <c r="I2293" s="263" t="s">
        <v>172</v>
      </c>
      <c r="J2293" s="220">
        <v>0</v>
      </c>
      <c r="K2293" s="220">
        <v>826.56</v>
      </c>
      <c r="L2293" s="220">
        <v>701.1</v>
      </c>
      <c r="M2293" s="220">
        <v>53652.2</v>
      </c>
      <c r="N2293" s="220">
        <v>53652.2</v>
      </c>
      <c r="O2293" s="220">
        <v>0</v>
      </c>
      <c r="P2293" s="220">
        <v>0</v>
      </c>
      <c r="Q2293" s="220">
        <v>0</v>
      </c>
      <c r="R2293" s="263" t="s">
        <v>172</v>
      </c>
      <c r="S2293" s="263" t="s">
        <v>172</v>
      </c>
      <c r="U2293" s="373"/>
    </row>
    <row r="2294" spans="1:21" ht="20.25" x14ac:dyDescent="0.25">
      <c r="A2294" s="272" t="s">
        <v>34</v>
      </c>
      <c r="B2294" s="272"/>
      <c r="C2294" s="263" t="s">
        <v>172</v>
      </c>
      <c r="D2294" s="263" t="s">
        <v>172</v>
      </c>
      <c r="E2294" s="263" t="s">
        <v>172</v>
      </c>
      <c r="F2294" s="263" t="s">
        <v>172</v>
      </c>
      <c r="G2294" s="263" t="s">
        <v>172</v>
      </c>
      <c r="H2294" s="263" t="s">
        <v>172</v>
      </c>
      <c r="I2294" s="263" t="s">
        <v>172</v>
      </c>
      <c r="J2294" s="220">
        <v>0</v>
      </c>
      <c r="K2294" s="220">
        <v>826.56</v>
      </c>
      <c r="L2294" s="220">
        <v>701.1</v>
      </c>
      <c r="M2294" s="220">
        <v>53652.2</v>
      </c>
      <c r="N2294" s="220">
        <v>53652.2</v>
      </c>
      <c r="O2294" s="220">
        <v>0</v>
      </c>
      <c r="P2294" s="220">
        <v>0</v>
      </c>
      <c r="Q2294" s="220">
        <v>0</v>
      </c>
      <c r="R2294" s="263" t="s">
        <v>172</v>
      </c>
      <c r="S2294" s="263" t="s">
        <v>172</v>
      </c>
      <c r="U2294" s="373"/>
    </row>
    <row r="2295" spans="1:21" ht="20.25" x14ac:dyDescent="0.3">
      <c r="A2295" s="404" t="s">
        <v>4015</v>
      </c>
      <c r="B2295" s="404"/>
      <c r="C2295" s="404"/>
      <c r="D2295" s="404"/>
      <c r="E2295" s="404"/>
      <c r="F2295" s="404"/>
      <c r="G2295" s="404"/>
      <c r="H2295" s="404"/>
      <c r="I2295" s="404"/>
      <c r="J2295" s="404"/>
      <c r="K2295" s="404"/>
      <c r="L2295" s="404"/>
      <c r="M2295" s="404"/>
      <c r="N2295" s="404"/>
      <c r="O2295" s="404"/>
      <c r="P2295" s="404"/>
      <c r="Q2295" s="404"/>
      <c r="R2295" s="404"/>
      <c r="S2295" s="404"/>
      <c r="U2295" s="373"/>
    </row>
    <row r="2296" spans="1:21" ht="20.25" x14ac:dyDescent="0.3">
      <c r="A2296" s="404" t="s">
        <v>4016</v>
      </c>
      <c r="B2296" s="404"/>
      <c r="C2296" s="404"/>
      <c r="D2296" s="404"/>
      <c r="E2296" s="404"/>
      <c r="F2296" s="404"/>
      <c r="G2296" s="404"/>
      <c r="H2296" s="404"/>
      <c r="I2296" s="404"/>
      <c r="J2296" s="404"/>
      <c r="K2296" s="404"/>
      <c r="L2296" s="404"/>
      <c r="M2296" s="404"/>
      <c r="N2296" s="404"/>
      <c r="O2296" s="404"/>
      <c r="P2296" s="404"/>
      <c r="Q2296" s="404"/>
      <c r="R2296" s="404"/>
      <c r="S2296" s="404"/>
      <c r="U2296" s="373"/>
    </row>
    <row r="2297" spans="1:21" ht="20.25" x14ac:dyDescent="0.3">
      <c r="A2297" s="230">
        <v>930</v>
      </c>
      <c r="B2297" s="225" t="s">
        <v>639</v>
      </c>
      <c r="C2297" s="230">
        <v>42968</v>
      </c>
      <c r="D2297" s="230" t="s">
        <v>1896</v>
      </c>
      <c r="E2297" s="230">
        <v>1968</v>
      </c>
      <c r="F2297" s="230" t="s">
        <v>2122</v>
      </c>
      <c r="G2297" s="371" t="s">
        <v>2089</v>
      </c>
      <c r="H2297" s="230">
        <v>2</v>
      </c>
      <c r="I2297" s="230">
        <v>2</v>
      </c>
      <c r="J2297" s="230" t="s">
        <v>2122</v>
      </c>
      <c r="K2297" s="222">
        <v>988</v>
      </c>
      <c r="L2297" s="222">
        <v>569.6</v>
      </c>
      <c r="M2297" s="222">
        <v>1616199.16</v>
      </c>
      <c r="N2297" s="222">
        <v>1616199.16</v>
      </c>
      <c r="O2297" s="222">
        <v>0</v>
      </c>
      <c r="P2297" s="222">
        <v>0</v>
      </c>
      <c r="Q2297" s="222">
        <v>0</v>
      </c>
      <c r="R2297" s="372">
        <v>45292</v>
      </c>
      <c r="S2297" s="372">
        <v>45657</v>
      </c>
      <c r="U2297" s="373"/>
    </row>
    <row r="2298" spans="1:21" ht="20.25" x14ac:dyDescent="0.3">
      <c r="A2298" s="230">
        <v>931</v>
      </c>
      <c r="B2298" s="225" t="s">
        <v>640</v>
      </c>
      <c r="C2298" s="230">
        <v>42970</v>
      </c>
      <c r="D2298" s="230" t="s">
        <v>1896</v>
      </c>
      <c r="E2298" s="230">
        <v>1968</v>
      </c>
      <c r="F2298" s="230" t="s">
        <v>2122</v>
      </c>
      <c r="G2298" s="371" t="s">
        <v>2089</v>
      </c>
      <c r="H2298" s="230">
        <v>2</v>
      </c>
      <c r="I2298" s="230">
        <v>2</v>
      </c>
      <c r="J2298" s="230" t="s">
        <v>2122</v>
      </c>
      <c r="K2298" s="222">
        <v>988</v>
      </c>
      <c r="L2298" s="222">
        <v>589.20000000000005</v>
      </c>
      <c r="M2298" s="222">
        <v>1765620.61</v>
      </c>
      <c r="N2298" s="222">
        <v>1765620.61</v>
      </c>
      <c r="O2298" s="222">
        <v>0</v>
      </c>
      <c r="P2298" s="222">
        <v>0</v>
      </c>
      <c r="Q2298" s="222">
        <v>0</v>
      </c>
      <c r="R2298" s="372">
        <v>45292</v>
      </c>
      <c r="S2298" s="372">
        <v>45657</v>
      </c>
      <c r="U2298" s="373"/>
    </row>
    <row r="2299" spans="1:21" ht="20.25" x14ac:dyDescent="0.25">
      <c r="A2299" s="231" t="s">
        <v>22</v>
      </c>
      <c r="B2299" s="231"/>
      <c r="C2299" s="263" t="s">
        <v>172</v>
      </c>
      <c r="D2299" s="263" t="s">
        <v>172</v>
      </c>
      <c r="E2299" s="263" t="s">
        <v>172</v>
      </c>
      <c r="F2299" s="263" t="s">
        <v>172</v>
      </c>
      <c r="G2299" s="263" t="s">
        <v>172</v>
      </c>
      <c r="H2299" s="263" t="s">
        <v>172</v>
      </c>
      <c r="I2299" s="263" t="s">
        <v>172</v>
      </c>
      <c r="J2299" s="220">
        <v>0</v>
      </c>
      <c r="K2299" s="220">
        <v>1976</v>
      </c>
      <c r="L2299" s="220">
        <v>1158.8000000000002</v>
      </c>
      <c r="M2299" s="220">
        <v>3381819.77</v>
      </c>
      <c r="N2299" s="220">
        <v>3381819.77</v>
      </c>
      <c r="O2299" s="220">
        <v>0</v>
      </c>
      <c r="P2299" s="220">
        <v>0</v>
      </c>
      <c r="Q2299" s="220">
        <v>0</v>
      </c>
      <c r="R2299" s="263" t="s">
        <v>172</v>
      </c>
      <c r="S2299" s="263" t="s">
        <v>172</v>
      </c>
      <c r="U2299" s="373"/>
    </row>
    <row r="2300" spans="1:21" ht="20.25" x14ac:dyDescent="0.25">
      <c r="A2300" s="272" t="s">
        <v>34</v>
      </c>
      <c r="B2300" s="272"/>
      <c r="C2300" s="263" t="s">
        <v>172</v>
      </c>
      <c r="D2300" s="263" t="s">
        <v>172</v>
      </c>
      <c r="E2300" s="263" t="s">
        <v>172</v>
      </c>
      <c r="F2300" s="263" t="s">
        <v>172</v>
      </c>
      <c r="G2300" s="263" t="s">
        <v>172</v>
      </c>
      <c r="H2300" s="263" t="s">
        <v>172</v>
      </c>
      <c r="I2300" s="263" t="s">
        <v>172</v>
      </c>
      <c r="J2300" s="220">
        <v>0</v>
      </c>
      <c r="K2300" s="220">
        <v>1976</v>
      </c>
      <c r="L2300" s="220">
        <v>1158.8000000000002</v>
      </c>
      <c r="M2300" s="220">
        <v>3381819.77</v>
      </c>
      <c r="N2300" s="220">
        <v>3381819.77</v>
      </c>
      <c r="O2300" s="220">
        <v>0</v>
      </c>
      <c r="P2300" s="220">
        <v>0</v>
      </c>
      <c r="Q2300" s="220">
        <v>0</v>
      </c>
      <c r="R2300" s="263" t="s">
        <v>172</v>
      </c>
      <c r="S2300" s="263" t="s">
        <v>172</v>
      </c>
      <c r="U2300" s="373"/>
    </row>
    <row r="2301" spans="1:21" ht="20.25" x14ac:dyDescent="0.3">
      <c r="A2301" s="404" t="s">
        <v>4017</v>
      </c>
      <c r="B2301" s="404"/>
      <c r="C2301" s="404"/>
      <c r="D2301" s="404"/>
      <c r="E2301" s="404"/>
      <c r="F2301" s="404"/>
      <c r="G2301" s="404"/>
      <c r="H2301" s="404"/>
      <c r="I2301" s="404"/>
      <c r="J2301" s="404"/>
      <c r="K2301" s="404"/>
      <c r="L2301" s="404"/>
      <c r="M2301" s="404"/>
      <c r="N2301" s="404"/>
      <c r="O2301" s="404"/>
      <c r="P2301" s="404"/>
      <c r="Q2301" s="404"/>
      <c r="R2301" s="404"/>
      <c r="S2301" s="404"/>
      <c r="U2301" s="373"/>
    </row>
    <row r="2302" spans="1:21" ht="20.25" x14ac:dyDescent="0.3">
      <c r="A2302" s="404" t="s">
        <v>4076</v>
      </c>
      <c r="B2302" s="404"/>
      <c r="C2302" s="404"/>
      <c r="D2302" s="404"/>
      <c r="E2302" s="404"/>
      <c r="F2302" s="404"/>
      <c r="G2302" s="404"/>
      <c r="H2302" s="404"/>
      <c r="I2302" s="404"/>
      <c r="J2302" s="404"/>
      <c r="K2302" s="404"/>
      <c r="L2302" s="404"/>
      <c r="M2302" s="404"/>
      <c r="N2302" s="404"/>
      <c r="O2302" s="404"/>
      <c r="P2302" s="404"/>
      <c r="Q2302" s="404"/>
      <c r="R2302" s="404"/>
      <c r="S2302" s="404"/>
      <c r="U2302" s="373"/>
    </row>
    <row r="2303" spans="1:21" ht="20.25" x14ac:dyDescent="0.3">
      <c r="A2303" s="230">
        <v>932</v>
      </c>
      <c r="B2303" s="225" t="s">
        <v>1089</v>
      </c>
      <c r="C2303" s="230">
        <v>41905</v>
      </c>
      <c r="D2303" s="230" t="s">
        <v>1896</v>
      </c>
      <c r="E2303" s="230">
        <v>1960</v>
      </c>
      <c r="F2303" s="230" t="s">
        <v>2122</v>
      </c>
      <c r="G2303" s="371" t="s">
        <v>2094</v>
      </c>
      <c r="H2303" s="230">
        <v>2</v>
      </c>
      <c r="I2303" s="230">
        <v>1</v>
      </c>
      <c r="J2303" s="230" t="s">
        <v>2122</v>
      </c>
      <c r="K2303" s="222">
        <v>357.2</v>
      </c>
      <c r="L2303" s="222">
        <v>135.69999999999999</v>
      </c>
      <c r="M2303" s="222">
        <v>126850.56</v>
      </c>
      <c r="N2303" s="222">
        <v>126850.56</v>
      </c>
      <c r="O2303" s="222">
        <v>0</v>
      </c>
      <c r="P2303" s="222">
        <v>0</v>
      </c>
      <c r="Q2303" s="222">
        <v>0</v>
      </c>
      <c r="R2303" s="372">
        <v>45292</v>
      </c>
      <c r="S2303" s="372">
        <v>45657</v>
      </c>
      <c r="U2303" s="373"/>
    </row>
    <row r="2304" spans="1:21" ht="20.25" x14ac:dyDescent="0.3">
      <c r="A2304" s="230">
        <v>933</v>
      </c>
      <c r="B2304" s="225" t="s">
        <v>1090</v>
      </c>
      <c r="C2304" s="230">
        <v>41926</v>
      </c>
      <c r="D2304" s="230" t="s">
        <v>1896</v>
      </c>
      <c r="E2304" s="230">
        <v>1970</v>
      </c>
      <c r="F2304" s="230" t="s">
        <v>2122</v>
      </c>
      <c r="G2304" s="371" t="s">
        <v>2094</v>
      </c>
      <c r="H2304" s="230">
        <v>2</v>
      </c>
      <c r="I2304" s="230">
        <v>3</v>
      </c>
      <c r="J2304" s="230" t="s">
        <v>2122</v>
      </c>
      <c r="K2304" s="222">
        <v>531.20000000000005</v>
      </c>
      <c r="L2304" s="222">
        <v>460.63</v>
      </c>
      <c r="M2304" s="222">
        <v>1016717.76</v>
      </c>
      <c r="N2304" s="222">
        <v>1016717.76</v>
      </c>
      <c r="O2304" s="222">
        <v>0</v>
      </c>
      <c r="P2304" s="222">
        <v>0</v>
      </c>
      <c r="Q2304" s="222">
        <v>0</v>
      </c>
      <c r="R2304" s="372">
        <v>45292</v>
      </c>
      <c r="S2304" s="372">
        <v>45657</v>
      </c>
      <c r="U2304" s="373"/>
    </row>
    <row r="2305" spans="1:21" ht="20.25" x14ac:dyDescent="0.3">
      <c r="A2305" s="230">
        <v>934</v>
      </c>
      <c r="B2305" s="225" t="s">
        <v>1091</v>
      </c>
      <c r="C2305" s="230">
        <v>41930</v>
      </c>
      <c r="D2305" s="230" t="s">
        <v>1896</v>
      </c>
      <c r="E2305" s="230">
        <v>1960</v>
      </c>
      <c r="F2305" s="230" t="s">
        <v>2122</v>
      </c>
      <c r="G2305" s="371" t="s">
        <v>2094</v>
      </c>
      <c r="H2305" s="230">
        <v>2</v>
      </c>
      <c r="I2305" s="230">
        <v>1</v>
      </c>
      <c r="J2305" s="230" t="s">
        <v>2122</v>
      </c>
      <c r="K2305" s="222">
        <v>385.6</v>
      </c>
      <c r="L2305" s="222">
        <v>335.6</v>
      </c>
      <c r="M2305" s="222">
        <v>434577.01999999996</v>
      </c>
      <c r="N2305" s="222">
        <v>434577.01999999996</v>
      </c>
      <c r="O2305" s="222">
        <v>0</v>
      </c>
      <c r="P2305" s="222">
        <v>0</v>
      </c>
      <c r="Q2305" s="222">
        <v>0</v>
      </c>
      <c r="R2305" s="372">
        <v>45292</v>
      </c>
      <c r="S2305" s="372">
        <v>45657</v>
      </c>
      <c r="U2305" s="373"/>
    </row>
    <row r="2306" spans="1:21" ht="20.25" x14ac:dyDescent="0.25">
      <c r="A2306" s="231" t="s">
        <v>22</v>
      </c>
      <c r="B2306" s="231"/>
      <c r="C2306" s="263" t="s">
        <v>172</v>
      </c>
      <c r="D2306" s="263" t="s">
        <v>172</v>
      </c>
      <c r="E2306" s="263" t="s">
        <v>172</v>
      </c>
      <c r="F2306" s="263" t="s">
        <v>172</v>
      </c>
      <c r="G2306" s="263" t="s">
        <v>172</v>
      </c>
      <c r="H2306" s="263" t="s">
        <v>172</v>
      </c>
      <c r="I2306" s="263" t="s">
        <v>172</v>
      </c>
      <c r="J2306" s="220">
        <v>0</v>
      </c>
      <c r="K2306" s="220">
        <v>1274</v>
      </c>
      <c r="L2306" s="220">
        <v>931.93</v>
      </c>
      <c r="M2306" s="220">
        <v>1578145.34</v>
      </c>
      <c r="N2306" s="220">
        <v>1578145.34</v>
      </c>
      <c r="O2306" s="220">
        <v>0</v>
      </c>
      <c r="P2306" s="220">
        <v>0</v>
      </c>
      <c r="Q2306" s="220">
        <v>0</v>
      </c>
      <c r="R2306" s="263" t="s">
        <v>172</v>
      </c>
      <c r="S2306" s="263" t="s">
        <v>172</v>
      </c>
      <c r="U2306" s="373"/>
    </row>
    <row r="2307" spans="1:21" ht="20.25" x14ac:dyDescent="0.25">
      <c r="A2307" s="272" t="s">
        <v>34</v>
      </c>
      <c r="B2307" s="272"/>
      <c r="C2307" s="263" t="s">
        <v>172</v>
      </c>
      <c r="D2307" s="263" t="s">
        <v>172</v>
      </c>
      <c r="E2307" s="263" t="s">
        <v>172</v>
      </c>
      <c r="F2307" s="263" t="s">
        <v>172</v>
      </c>
      <c r="G2307" s="263" t="s">
        <v>172</v>
      </c>
      <c r="H2307" s="263" t="s">
        <v>172</v>
      </c>
      <c r="I2307" s="263" t="s">
        <v>172</v>
      </c>
      <c r="J2307" s="220">
        <v>0</v>
      </c>
      <c r="K2307" s="220">
        <v>1274</v>
      </c>
      <c r="L2307" s="220">
        <v>931.93</v>
      </c>
      <c r="M2307" s="220">
        <v>1578145.34</v>
      </c>
      <c r="N2307" s="220">
        <v>1578145.34</v>
      </c>
      <c r="O2307" s="220">
        <v>0</v>
      </c>
      <c r="P2307" s="220">
        <v>0</v>
      </c>
      <c r="Q2307" s="220">
        <v>0</v>
      </c>
      <c r="R2307" s="263" t="s">
        <v>172</v>
      </c>
      <c r="S2307" s="263" t="s">
        <v>172</v>
      </c>
      <c r="U2307" s="373"/>
    </row>
    <row r="2308" spans="1:21" ht="20.25" x14ac:dyDescent="0.3">
      <c r="A2308" s="404" t="s">
        <v>1931</v>
      </c>
      <c r="B2308" s="404"/>
      <c r="C2308" s="404"/>
      <c r="D2308" s="404"/>
      <c r="E2308" s="404"/>
      <c r="F2308" s="404"/>
      <c r="G2308" s="404"/>
      <c r="H2308" s="404"/>
      <c r="I2308" s="404"/>
      <c r="J2308" s="404"/>
      <c r="K2308" s="404"/>
      <c r="L2308" s="404"/>
      <c r="M2308" s="404"/>
      <c r="N2308" s="404"/>
      <c r="O2308" s="404"/>
      <c r="P2308" s="404"/>
      <c r="Q2308" s="404"/>
      <c r="R2308" s="404"/>
      <c r="S2308" s="404"/>
      <c r="U2308" s="373"/>
    </row>
    <row r="2309" spans="1:21" ht="20.25" x14ac:dyDescent="0.3">
      <c r="A2309" s="404" t="s">
        <v>1932</v>
      </c>
      <c r="B2309" s="404"/>
      <c r="C2309" s="404"/>
      <c r="D2309" s="404"/>
      <c r="E2309" s="404"/>
      <c r="F2309" s="404"/>
      <c r="G2309" s="404"/>
      <c r="H2309" s="404"/>
      <c r="I2309" s="404"/>
      <c r="J2309" s="404"/>
      <c r="K2309" s="404"/>
      <c r="L2309" s="404"/>
      <c r="M2309" s="404"/>
      <c r="N2309" s="404"/>
      <c r="O2309" s="404"/>
      <c r="P2309" s="404"/>
      <c r="Q2309" s="404"/>
      <c r="R2309" s="404"/>
      <c r="S2309" s="404"/>
      <c r="U2309" s="373"/>
    </row>
    <row r="2310" spans="1:21" ht="20.25" x14ac:dyDescent="0.3">
      <c r="A2310" s="230">
        <v>935</v>
      </c>
      <c r="B2310" s="225" t="s">
        <v>642</v>
      </c>
      <c r="C2310" s="230">
        <v>42004</v>
      </c>
      <c r="D2310" s="230" t="s">
        <v>1896</v>
      </c>
      <c r="E2310" s="230">
        <v>1974</v>
      </c>
      <c r="F2310" s="230" t="s">
        <v>2122</v>
      </c>
      <c r="G2310" s="371" t="s">
        <v>2094</v>
      </c>
      <c r="H2310" s="230">
        <v>2</v>
      </c>
      <c r="I2310" s="230">
        <v>2</v>
      </c>
      <c r="J2310" s="230" t="s">
        <v>2122</v>
      </c>
      <c r="K2310" s="222">
        <v>542.20000000000005</v>
      </c>
      <c r="L2310" s="222">
        <v>478.5</v>
      </c>
      <c r="M2310" s="222">
        <v>649072.56000000006</v>
      </c>
      <c r="N2310" s="222">
        <v>649072.56000000006</v>
      </c>
      <c r="O2310" s="222">
        <v>0</v>
      </c>
      <c r="P2310" s="222">
        <v>0</v>
      </c>
      <c r="Q2310" s="222">
        <v>0</v>
      </c>
      <c r="R2310" s="372">
        <v>45292</v>
      </c>
      <c r="S2310" s="372">
        <v>45657</v>
      </c>
      <c r="U2310" s="373"/>
    </row>
    <row r="2311" spans="1:21" ht="20.25" x14ac:dyDescent="0.3">
      <c r="A2311" s="230">
        <v>936</v>
      </c>
      <c r="B2311" s="225" t="s">
        <v>641</v>
      </c>
      <c r="C2311" s="230">
        <v>42002</v>
      </c>
      <c r="D2311" s="230" t="s">
        <v>1896</v>
      </c>
      <c r="E2311" s="230">
        <v>1974</v>
      </c>
      <c r="F2311" s="230" t="s">
        <v>2122</v>
      </c>
      <c r="G2311" s="371" t="s">
        <v>2094</v>
      </c>
      <c r="H2311" s="230">
        <v>2</v>
      </c>
      <c r="I2311" s="230">
        <v>2</v>
      </c>
      <c r="J2311" s="230" t="s">
        <v>2122</v>
      </c>
      <c r="K2311" s="222">
        <v>552.73</v>
      </c>
      <c r="L2311" s="222">
        <v>530.70000000000005</v>
      </c>
      <c r="M2311" s="222">
        <v>407141.26999999996</v>
      </c>
      <c r="N2311" s="222">
        <v>407141.26999999996</v>
      </c>
      <c r="O2311" s="222">
        <v>0</v>
      </c>
      <c r="P2311" s="222">
        <v>0</v>
      </c>
      <c r="Q2311" s="222">
        <v>0</v>
      </c>
      <c r="R2311" s="372">
        <v>45292</v>
      </c>
      <c r="S2311" s="372">
        <v>45657</v>
      </c>
      <c r="U2311" s="373"/>
    </row>
    <row r="2312" spans="1:21" ht="20.25" x14ac:dyDescent="0.3">
      <c r="A2312" s="230">
        <v>937</v>
      </c>
      <c r="B2312" s="233" t="s">
        <v>4243</v>
      </c>
      <c r="C2312" s="230">
        <v>42001</v>
      </c>
      <c r="D2312" s="230" t="s">
        <v>1897</v>
      </c>
      <c r="E2312" s="230">
        <v>1991</v>
      </c>
      <c r="F2312" s="230"/>
      <c r="G2312" s="371" t="s">
        <v>4190</v>
      </c>
      <c r="H2312" s="230">
        <v>5</v>
      </c>
      <c r="I2312" s="230">
        <v>1</v>
      </c>
      <c r="J2312" s="230"/>
      <c r="K2312" s="222">
        <v>1051.5</v>
      </c>
      <c r="L2312" s="222">
        <v>1051.5</v>
      </c>
      <c r="M2312" s="222">
        <v>29610</v>
      </c>
      <c r="N2312" s="222">
        <v>29610</v>
      </c>
      <c r="O2312" s="222">
        <v>0</v>
      </c>
      <c r="P2312" s="222">
        <v>0</v>
      </c>
      <c r="Q2312" s="222">
        <v>0</v>
      </c>
      <c r="R2312" s="372">
        <v>45292</v>
      </c>
      <c r="S2312" s="372">
        <v>45657</v>
      </c>
      <c r="U2312" s="373"/>
    </row>
    <row r="2313" spans="1:21" ht="20.25" x14ac:dyDescent="0.3">
      <c r="A2313" s="230">
        <v>938</v>
      </c>
      <c r="B2313" s="233" t="s">
        <v>4244</v>
      </c>
      <c r="C2313" s="230">
        <v>42078</v>
      </c>
      <c r="D2313" s="230" t="s">
        <v>1897</v>
      </c>
      <c r="E2313" s="230">
        <v>1987</v>
      </c>
      <c r="F2313" s="230"/>
      <c r="G2313" s="371" t="s">
        <v>2930</v>
      </c>
      <c r="H2313" s="230">
        <v>5</v>
      </c>
      <c r="I2313" s="230">
        <v>4</v>
      </c>
      <c r="J2313" s="230"/>
      <c r="K2313" s="222">
        <v>3259.5</v>
      </c>
      <c r="L2313" s="222">
        <v>3259.5</v>
      </c>
      <c r="M2313" s="222">
        <v>218569</v>
      </c>
      <c r="N2313" s="222">
        <v>218569</v>
      </c>
      <c r="O2313" s="222">
        <v>0</v>
      </c>
      <c r="P2313" s="222">
        <v>0</v>
      </c>
      <c r="Q2313" s="222">
        <v>0</v>
      </c>
      <c r="R2313" s="372">
        <v>45292</v>
      </c>
      <c r="S2313" s="372">
        <v>45657</v>
      </c>
      <c r="U2313" s="373"/>
    </row>
    <row r="2314" spans="1:21" ht="20.25" x14ac:dyDescent="0.3">
      <c r="A2314" s="230">
        <v>939</v>
      </c>
      <c r="B2314" s="233" t="s">
        <v>4245</v>
      </c>
      <c r="C2314" s="230">
        <v>42106</v>
      </c>
      <c r="D2314" s="230" t="s">
        <v>1897</v>
      </c>
      <c r="E2314" s="230">
        <v>1988</v>
      </c>
      <c r="F2314" s="230"/>
      <c r="G2314" s="371" t="s">
        <v>4190</v>
      </c>
      <c r="H2314" s="230">
        <v>4</v>
      </c>
      <c r="I2314" s="230">
        <v>1</v>
      </c>
      <c r="J2314" s="230"/>
      <c r="K2314" s="222">
        <v>817.1</v>
      </c>
      <c r="L2314" s="222">
        <v>817.1</v>
      </c>
      <c r="M2314" s="222">
        <v>29610</v>
      </c>
      <c r="N2314" s="222">
        <v>29610</v>
      </c>
      <c r="O2314" s="222">
        <v>0</v>
      </c>
      <c r="P2314" s="222">
        <v>0</v>
      </c>
      <c r="Q2314" s="222">
        <v>0</v>
      </c>
      <c r="R2314" s="372">
        <v>45292</v>
      </c>
      <c r="S2314" s="372">
        <v>45657</v>
      </c>
      <c r="U2314" s="373"/>
    </row>
    <row r="2315" spans="1:21" ht="20.25" x14ac:dyDescent="0.3">
      <c r="A2315" s="230">
        <v>940</v>
      </c>
      <c r="B2315" s="233" t="s">
        <v>4246</v>
      </c>
      <c r="C2315" s="230">
        <v>42107</v>
      </c>
      <c r="D2315" s="230" t="s">
        <v>1897</v>
      </c>
      <c r="E2315" s="230">
        <v>1993</v>
      </c>
      <c r="F2315" s="230"/>
      <c r="G2315" s="371" t="s">
        <v>2930</v>
      </c>
      <c r="H2315" s="230">
        <v>5</v>
      </c>
      <c r="I2315" s="230">
        <v>4</v>
      </c>
      <c r="J2315" s="230"/>
      <c r="K2315" s="222">
        <v>3398</v>
      </c>
      <c r="L2315" s="222">
        <v>3398</v>
      </c>
      <c r="M2315" s="222">
        <v>42017</v>
      </c>
      <c r="N2315" s="222">
        <v>42017</v>
      </c>
      <c r="O2315" s="222">
        <v>0</v>
      </c>
      <c r="P2315" s="222">
        <v>0</v>
      </c>
      <c r="Q2315" s="222">
        <v>0</v>
      </c>
      <c r="R2315" s="372">
        <v>45292</v>
      </c>
      <c r="S2315" s="372">
        <v>45657</v>
      </c>
      <c r="U2315" s="373"/>
    </row>
    <row r="2316" spans="1:21" ht="20.25" x14ac:dyDescent="0.25">
      <c r="A2316" s="231" t="s">
        <v>22</v>
      </c>
      <c r="B2316" s="231"/>
      <c r="C2316" s="263" t="s">
        <v>172</v>
      </c>
      <c r="D2316" s="263" t="s">
        <v>172</v>
      </c>
      <c r="E2316" s="263" t="s">
        <v>172</v>
      </c>
      <c r="F2316" s="263" t="s">
        <v>172</v>
      </c>
      <c r="G2316" s="263" t="s">
        <v>172</v>
      </c>
      <c r="H2316" s="263" t="s">
        <v>172</v>
      </c>
      <c r="I2316" s="263" t="s">
        <v>172</v>
      </c>
      <c r="J2316" s="220">
        <v>0</v>
      </c>
      <c r="K2316" s="220">
        <v>9621.0300000000007</v>
      </c>
      <c r="L2316" s="220">
        <v>9535.2999999999993</v>
      </c>
      <c r="M2316" s="220">
        <v>1376019.83</v>
      </c>
      <c r="N2316" s="220">
        <v>1376019.83</v>
      </c>
      <c r="O2316" s="220">
        <v>0</v>
      </c>
      <c r="P2316" s="220">
        <v>0</v>
      </c>
      <c r="Q2316" s="220">
        <v>0</v>
      </c>
      <c r="R2316" s="263" t="s">
        <v>172</v>
      </c>
      <c r="S2316" s="263" t="s">
        <v>172</v>
      </c>
      <c r="U2316" s="373"/>
    </row>
    <row r="2317" spans="1:21" ht="20.25" x14ac:dyDescent="0.3">
      <c r="A2317" s="404" t="s">
        <v>1933</v>
      </c>
      <c r="B2317" s="404"/>
      <c r="C2317" s="404"/>
      <c r="D2317" s="404"/>
      <c r="E2317" s="404"/>
      <c r="F2317" s="404"/>
      <c r="G2317" s="404"/>
      <c r="H2317" s="404"/>
      <c r="I2317" s="404"/>
      <c r="J2317" s="404"/>
      <c r="K2317" s="404"/>
      <c r="L2317" s="404"/>
      <c r="M2317" s="404"/>
      <c r="N2317" s="404"/>
      <c r="O2317" s="404"/>
      <c r="P2317" s="404"/>
      <c r="Q2317" s="404"/>
      <c r="R2317" s="404"/>
      <c r="S2317" s="404"/>
      <c r="U2317" s="373"/>
    </row>
    <row r="2318" spans="1:21" ht="20.25" x14ac:dyDescent="0.3">
      <c r="A2318" s="230">
        <v>941</v>
      </c>
      <c r="B2318" s="225" t="s">
        <v>652</v>
      </c>
      <c r="C2318" s="230">
        <v>42133</v>
      </c>
      <c r="D2318" s="230" t="s">
        <v>1896</v>
      </c>
      <c r="E2318" s="230">
        <v>1970</v>
      </c>
      <c r="F2318" s="230" t="s">
        <v>2122</v>
      </c>
      <c r="G2318" s="371" t="s">
        <v>2094</v>
      </c>
      <c r="H2318" s="230">
        <v>2</v>
      </c>
      <c r="I2318" s="230">
        <v>3</v>
      </c>
      <c r="J2318" s="230" t="s">
        <v>2122</v>
      </c>
      <c r="K2318" s="222">
        <v>538.69000000000005</v>
      </c>
      <c r="L2318" s="222">
        <v>529.4</v>
      </c>
      <c r="M2318" s="222">
        <v>1136767.75</v>
      </c>
      <c r="N2318" s="222">
        <v>1136767.75</v>
      </c>
      <c r="O2318" s="222">
        <v>0</v>
      </c>
      <c r="P2318" s="222">
        <v>0</v>
      </c>
      <c r="Q2318" s="222">
        <v>0</v>
      </c>
      <c r="R2318" s="372">
        <v>45292</v>
      </c>
      <c r="S2318" s="372">
        <v>45657</v>
      </c>
      <c r="U2318" s="373"/>
    </row>
    <row r="2319" spans="1:21" ht="20.25" x14ac:dyDescent="0.3">
      <c r="A2319" s="230">
        <v>942</v>
      </c>
      <c r="B2319" s="225" t="s">
        <v>656</v>
      </c>
      <c r="C2319" s="230">
        <v>42135</v>
      </c>
      <c r="D2319" s="230" t="s">
        <v>1896</v>
      </c>
      <c r="E2319" s="230">
        <v>1971</v>
      </c>
      <c r="F2319" s="230" t="s">
        <v>2122</v>
      </c>
      <c r="G2319" s="371" t="s">
        <v>2094</v>
      </c>
      <c r="H2319" s="230">
        <v>2</v>
      </c>
      <c r="I2319" s="230">
        <v>3</v>
      </c>
      <c r="J2319" s="230" t="s">
        <v>2122</v>
      </c>
      <c r="K2319" s="222">
        <v>557.45000000000005</v>
      </c>
      <c r="L2319" s="222">
        <v>544</v>
      </c>
      <c r="M2319" s="222">
        <v>1061593.51</v>
      </c>
      <c r="N2319" s="222">
        <v>1061593.51</v>
      </c>
      <c r="O2319" s="222">
        <v>0</v>
      </c>
      <c r="P2319" s="222">
        <v>0</v>
      </c>
      <c r="Q2319" s="222">
        <v>0</v>
      </c>
      <c r="R2319" s="372">
        <v>45292</v>
      </c>
      <c r="S2319" s="372">
        <v>45657</v>
      </c>
      <c r="U2319" s="373"/>
    </row>
    <row r="2320" spans="1:21" ht="20.25" x14ac:dyDescent="0.3">
      <c r="A2320" s="230">
        <v>943</v>
      </c>
      <c r="B2320" s="225" t="s">
        <v>2445</v>
      </c>
      <c r="C2320" s="230">
        <v>42137</v>
      </c>
      <c r="D2320" s="230" t="s">
        <v>1896</v>
      </c>
      <c r="E2320" s="230">
        <v>1958</v>
      </c>
      <c r="F2320" s="230" t="s">
        <v>2122</v>
      </c>
      <c r="G2320" s="371" t="s">
        <v>2094</v>
      </c>
      <c r="H2320" s="230">
        <v>2</v>
      </c>
      <c r="I2320" s="230">
        <v>2</v>
      </c>
      <c r="J2320" s="230" t="s">
        <v>2122</v>
      </c>
      <c r="K2320" s="222">
        <v>829.02</v>
      </c>
      <c r="L2320" s="222">
        <v>734.68</v>
      </c>
      <c r="M2320" s="222">
        <v>76655.16</v>
      </c>
      <c r="N2320" s="222">
        <v>76655.16</v>
      </c>
      <c r="O2320" s="222">
        <v>0</v>
      </c>
      <c r="P2320" s="222">
        <v>0</v>
      </c>
      <c r="Q2320" s="222">
        <v>0</v>
      </c>
      <c r="R2320" s="372">
        <v>45292</v>
      </c>
      <c r="S2320" s="372">
        <v>45657</v>
      </c>
      <c r="U2320" s="373"/>
    </row>
    <row r="2321" spans="1:21" ht="20.25" x14ac:dyDescent="0.25">
      <c r="A2321" s="231" t="s">
        <v>22</v>
      </c>
      <c r="B2321" s="231"/>
      <c r="C2321" s="263" t="s">
        <v>172</v>
      </c>
      <c r="D2321" s="263" t="s">
        <v>172</v>
      </c>
      <c r="E2321" s="263" t="s">
        <v>172</v>
      </c>
      <c r="F2321" s="263" t="s">
        <v>172</v>
      </c>
      <c r="G2321" s="263" t="s">
        <v>172</v>
      </c>
      <c r="H2321" s="263" t="s">
        <v>172</v>
      </c>
      <c r="I2321" s="263" t="s">
        <v>172</v>
      </c>
      <c r="J2321" s="220">
        <v>0</v>
      </c>
      <c r="K2321" s="220">
        <v>1925.16</v>
      </c>
      <c r="L2321" s="220">
        <v>1808.08</v>
      </c>
      <c r="M2321" s="220">
        <v>2275016.42</v>
      </c>
      <c r="N2321" s="220">
        <v>2275016.42</v>
      </c>
      <c r="O2321" s="220">
        <v>0</v>
      </c>
      <c r="P2321" s="220">
        <v>0</v>
      </c>
      <c r="Q2321" s="220">
        <v>0</v>
      </c>
      <c r="R2321" s="263" t="s">
        <v>172</v>
      </c>
      <c r="S2321" s="263" t="s">
        <v>172</v>
      </c>
      <c r="U2321" s="373"/>
    </row>
    <row r="2322" spans="1:21" ht="20.25" x14ac:dyDescent="0.25">
      <c r="A2322" s="272" t="s">
        <v>34</v>
      </c>
      <c r="B2322" s="272"/>
      <c r="C2322" s="263" t="s">
        <v>172</v>
      </c>
      <c r="D2322" s="263" t="s">
        <v>172</v>
      </c>
      <c r="E2322" s="263" t="s">
        <v>172</v>
      </c>
      <c r="F2322" s="263" t="s">
        <v>172</v>
      </c>
      <c r="G2322" s="263" t="s">
        <v>172</v>
      </c>
      <c r="H2322" s="263" t="s">
        <v>172</v>
      </c>
      <c r="I2322" s="263" t="s">
        <v>172</v>
      </c>
      <c r="J2322" s="220">
        <v>0</v>
      </c>
      <c r="K2322" s="220">
        <v>11546.19</v>
      </c>
      <c r="L2322" s="220">
        <v>11343.38</v>
      </c>
      <c r="M2322" s="220">
        <v>3651036.25</v>
      </c>
      <c r="N2322" s="220">
        <v>3651036.25</v>
      </c>
      <c r="O2322" s="220">
        <v>0</v>
      </c>
      <c r="P2322" s="220">
        <v>0</v>
      </c>
      <c r="Q2322" s="220">
        <v>0</v>
      </c>
      <c r="R2322" s="263" t="s">
        <v>172</v>
      </c>
      <c r="S2322" s="263" t="s">
        <v>172</v>
      </c>
      <c r="U2322" s="373"/>
    </row>
    <row r="2323" spans="1:21" ht="20.25" x14ac:dyDescent="0.3">
      <c r="A2323" s="404" t="s">
        <v>1934</v>
      </c>
      <c r="B2323" s="404"/>
      <c r="C2323" s="404"/>
      <c r="D2323" s="404"/>
      <c r="E2323" s="404"/>
      <c r="F2323" s="404"/>
      <c r="G2323" s="404"/>
      <c r="H2323" s="404"/>
      <c r="I2323" s="404"/>
      <c r="J2323" s="404"/>
      <c r="K2323" s="404"/>
      <c r="L2323" s="404"/>
      <c r="M2323" s="404"/>
      <c r="N2323" s="404"/>
      <c r="O2323" s="404"/>
      <c r="P2323" s="404"/>
      <c r="Q2323" s="404"/>
      <c r="R2323" s="404"/>
      <c r="S2323" s="404"/>
      <c r="U2323" s="373"/>
    </row>
    <row r="2324" spans="1:21" ht="20.25" x14ac:dyDescent="0.3">
      <c r="A2324" s="404" t="s">
        <v>1935</v>
      </c>
      <c r="B2324" s="404"/>
      <c r="C2324" s="404"/>
      <c r="D2324" s="404"/>
      <c r="E2324" s="404"/>
      <c r="F2324" s="404"/>
      <c r="G2324" s="404"/>
      <c r="H2324" s="404"/>
      <c r="I2324" s="404"/>
      <c r="J2324" s="404"/>
      <c r="K2324" s="404"/>
      <c r="L2324" s="404"/>
      <c r="M2324" s="404"/>
      <c r="N2324" s="404"/>
      <c r="O2324" s="404"/>
      <c r="P2324" s="404"/>
      <c r="Q2324" s="404"/>
      <c r="R2324" s="404"/>
      <c r="S2324" s="404"/>
      <c r="U2324" s="373"/>
    </row>
    <row r="2325" spans="1:21" ht="20.25" x14ac:dyDescent="0.3">
      <c r="A2325" s="230">
        <v>944</v>
      </c>
      <c r="B2325" s="229" t="s">
        <v>1454</v>
      </c>
      <c r="C2325" s="230">
        <v>42311</v>
      </c>
      <c r="D2325" s="230" t="s">
        <v>1896</v>
      </c>
      <c r="E2325" s="230">
        <v>1974</v>
      </c>
      <c r="F2325" s="230" t="s">
        <v>2122</v>
      </c>
      <c r="G2325" s="371" t="s">
        <v>2088</v>
      </c>
      <c r="H2325" s="230">
        <v>2</v>
      </c>
      <c r="I2325" s="230">
        <v>3</v>
      </c>
      <c r="J2325" s="230" t="s">
        <v>2122</v>
      </c>
      <c r="K2325" s="222">
        <v>1428.9</v>
      </c>
      <c r="L2325" s="222">
        <v>819.9</v>
      </c>
      <c r="M2325" s="222">
        <v>1892478.29</v>
      </c>
      <c r="N2325" s="222">
        <v>1892478.29</v>
      </c>
      <c r="O2325" s="222">
        <v>0</v>
      </c>
      <c r="P2325" s="222">
        <v>0</v>
      </c>
      <c r="Q2325" s="222">
        <v>0</v>
      </c>
      <c r="R2325" s="372">
        <v>45292</v>
      </c>
      <c r="S2325" s="372">
        <v>45657</v>
      </c>
      <c r="U2325" s="373"/>
    </row>
    <row r="2326" spans="1:21" ht="20.25" x14ac:dyDescent="0.3">
      <c r="A2326" s="230">
        <v>945</v>
      </c>
      <c r="B2326" s="229" t="s">
        <v>1455</v>
      </c>
      <c r="C2326" s="230">
        <v>42316</v>
      </c>
      <c r="D2326" s="230" t="s">
        <v>1896</v>
      </c>
      <c r="E2326" s="230">
        <v>1974</v>
      </c>
      <c r="F2326" s="230" t="s">
        <v>2122</v>
      </c>
      <c r="G2326" s="371" t="s">
        <v>2088</v>
      </c>
      <c r="H2326" s="230">
        <v>2</v>
      </c>
      <c r="I2326" s="230">
        <v>3</v>
      </c>
      <c r="J2326" s="230" t="s">
        <v>2122</v>
      </c>
      <c r="K2326" s="222">
        <v>1420.7</v>
      </c>
      <c r="L2326" s="222">
        <v>818.7</v>
      </c>
      <c r="M2326" s="222">
        <v>2429693.15</v>
      </c>
      <c r="N2326" s="222">
        <v>2429693.15</v>
      </c>
      <c r="O2326" s="222">
        <v>0</v>
      </c>
      <c r="P2326" s="222">
        <v>0</v>
      </c>
      <c r="Q2326" s="222">
        <v>0</v>
      </c>
      <c r="R2326" s="372">
        <v>45292</v>
      </c>
      <c r="S2326" s="372">
        <v>45657</v>
      </c>
      <c r="U2326" s="373"/>
    </row>
    <row r="2327" spans="1:21" ht="20.25" x14ac:dyDescent="0.25">
      <c r="A2327" s="231" t="s">
        <v>22</v>
      </c>
      <c r="B2327" s="231"/>
      <c r="C2327" s="263" t="s">
        <v>172</v>
      </c>
      <c r="D2327" s="263" t="s">
        <v>172</v>
      </c>
      <c r="E2327" s="263" t="s">
        <v>172</v>
      </c>
      <c r="F2327" s="263" t="s">
        <v>172</v>
      </c>
      <c r="G2327" s="263" t="s">
        <v>172</v>
      </c>
      <c r="H2327" s="263" t="s">
        <v>172</v>
      </c>
      <c r="I2327" s="263" t="s">
        <v>172</v>
      </c>
      <c r="J2327" s="220">
        <v>0</v>
      </c>
      <c r="K2327" s="220">
        <v>2849.6000000000004</v>
      </c>
      <c r="L2327" s="220">
        <v>1638.6</v>
      </c>
      <c r="M2327" s="220">
        <v>4322171.4399999995</v>
      </c>
      <c r="N2327" s="220">
        <v>4322171.4399999995</v>
      </c>
      <c r="O2327" s="220">
        <v>0</v>
      </c>
      <c r="P2327" s="220">
        <v>0</v>
      </c>
      <c r="Q2327" s="220">
        <v>0</v>
      </c>
      <c r="R2327" s="263" t="s">
        <v>172</v>
      </c>
      <c r="S2327" s="263" t="s">
        <v>172</v>
      </c>
      <c r="U2327" s="373"/>
    </row>
    <row r="2328" spans="1:21" ht="20.25" x14ac:dyDescent="0.3">
      <c r="A2328" s="404" t="s">
        <v>1936</v>
      </c>
      <c r="B2328" s="404"/>
      <c r="C2328" s="404"/>
      <c r="D2328" s="404"/>
      <c r="E2328" s="404"/>
      <c r="F2328" s="404"/>
      <c r="G2328" s="404"/>
      <c r="H2328" s="404"/>
      <c r="I2328" s="404"/>
      <c r="J2328" s="404"/>
      <c r="K2328" s="404"/>
      <c r="L2328" s="404"/>
      <c r="M2328" s="404"/>
      <c r="N2328" s="404"/>
      <c r="O2328" s="404"/>
      <c r="P2328" s="404"/>
      <c r="Q2328" s="404"/>
      <c r="R2328" s="404"/>
      <c r="S2328" s="404"/>
      <c r="U2328" s="373"/>
    </row>
    <row r="2329" spans="1:21" ht="20.25" x14ac:dyDescent="0.3">
      <c r="A2329" s="230">
        <v>946</v>
      </c>
      <c r="B2329" s="229" t="s">
        <v>1092</v>
      </c>
      <c r="C2329" s="230">
        <v>42332</v>
      </c>
      <c r="D2329" s="230" t="s">
        <v>1896</v>
      </c>
      <c r="E2329" s="230">
        <v>1960</v>
      </c>
      <c r="F2329" s="230" t="s">
        <v>2122</v>
      </c>
      <c r="G2329" s="371" t="s">
        <v>2094</v>
      </c>
      <c r="H2329" s="230">
        <v>3</v>
      </c>
      <c r="I2329" s="230">
        <v>1</v>
      </c>
      <c r="J2329" s="230" t="s">
        <v>2122</v>
      </c>
      <c r="K2329" s="222">
        <v>3189.9</v>
      </c>
      <c r="L2329" s="222">
        <v>2005.8</v>
      </c>
      <c r="M2329" s="222">
        <v>3038593.1599999997</v>
      </c>
      <c r="N2329" s="222">
        <v>3038593.1599999997</v>
      </c>
      <c r="O2329" s="222">
        <v>0</v>
      </c>
      <c r="P2329" s="222">
        <v>0</v>
      </c>
      <c r="Q2329" s="222">
        <v>0</v>
      </c>
      <c r="R2329" s="372">
        <v>45292</v>
      </c>
      <c r="S2329" s="372">
        <v>45657</v>
      </c>
      <c r="U2329" s="373"/>
    </row>
    <row r="2330" spans="1:21" ht="20.25" x14ac:dyDescent="0.3">
      <c r="A2330" s="230">
        <v>947</v>
      </c>
      <c r="B2330" s="229" t="s">
        <v>1093</v>
      </c>
      <c r="C2330" s="230">
        <v>42318</v>
      </c>
      <c r="D2330" s="230" t="s">
        <v>1896</v>
      </c>
      <c r="E2330" s="230">
        <v>1959</v>
      </c>
      <c r="F2330" s="230" t="s">
        <v>2122</v>
      </c>
      <c r="G2330" s="371" t="s">
        <v>2094</v>
      </c>
      <c r="H2330" s="230">
        <v>3</v>
      </c>
      <c r="I2330" s="230">
        <v>1</v>
      </c>
      <c r="J2330" s="230" t="s">
        <v>2122</v>
      </c>
      <c r="K2330" s="222">
        <v>520.79999999999995</v>
      </c>
      <c r="L2330" s="222">
        <v>260.39999999999998</v>
      </c>
      <c r="M2330" s="222">
        <v>21682.080000000002</v>
      </c>
      <c r="N2330" s="222">
        <v>21682.080000000002</v>
      </c>
      <c r="O2330" s="222">
        <v>0</v>
      </c>
      <c r="P2330" s="222">
        <v>0</v>
      </c>
      <c r="Q2330" s="222">
        <v>0</v>
      </c>
      <c r="R2330" s="372">
        <v>45292</v>
      </c>
      <c r="S2330" s="372">
        <v>45657</v>
      </c>
      <c r="U2330" s="373"/>
    </row>
    <row r="2331" spans="1:21" ht="20.25" x14ac:dyDescent="0.3">
      <c r="A2331" s="230">
        <v>948</v>
      </c>
      <c r="B2331" s="229" t="s">
        <v>1996</v>
      </c>
      <c r="C2331" s="230">
        <v>42339</v>
      </c>
      <c r="D2331" s="230" t="s">
        <v>1896</v>
      </c>
      <c r="E2331" s="230">
        <v>1967</v>
      </c>
      <c r="F2331" s="230" t="s">
        <v>2122</v>
      </c>
      <c r="G2331" s="371" t="s">
        <v>2089</v>
      </c>
      <c r="H2331" s="230">
        <v>4</v>
      </c>
      <c r="I2331" s="230">
        <v>3</v>
      </c>
      <c r="J2331" s="230" t="s">
        <v>2122</v>
      </c>
      <c r="K2331" s="222">
        <v>2817.3</v>
      </c>
      <c r="L2331" s="222">
        <v>2044.2</v>
      </c>
      <c r="M2331" s="222">
        <v>6332855.0200000005</v>
      </c>
      <c r="N2331" s="222">
        <v>6332855.0200000005</v>
      </c>
      <c r="O2331" s="222">
        <v>0</v>
      </c>
      <c r="P2331" s="222">
        <v>0</v>
      </c>
      <c r="Q2331" s="222">
        <v>0</v>
      </c>
      <c r="R2331" s="372">
        <v>45292</v>
      </c>
      <c r="S2331" s="372">
        <v>45657</v>
      </c>
      <c r="U2331" s="373"/>
    </row>
    <row r="2332" spans="1:21" ht="20.25" x14ac:dyDescent="0.3">
      <c r="A2332" s="230">
        <v>949</v>
      </c>
      <c r="B2332" s="229" t="s">
        <v>1094</v>
      </c>
      <c r="C2332" s="230">
        <v>42340</v>
      </c>
      <c r="D2332" s="230" t="s">
        <v>1896</v>
      </c>
      <c r="E2332" s="230">
        <v>1969</v>
      </c>
      <c r="F2332" s="230" t="s">
        <v>2122</v>
      </c>
      <c r="G2332" s="371" t="s">
        <v>2089</v>
      </c>
      <c r="H2332" s="230">
        <v>5</v>
      </c>
      <c r="I2332" s="230">
        <v>4</v>
      </c>
      <c r="J2332" s="230" t="s">
        <v>2122</v>
      </c>
      <c r="K2332" s="222">
        <v>3768.4</v>
      </c>
      <c r="L2332" s="222">
        <v>3373.7</v>
      </c>
      <c r="M2332" s="222">
        <v>6931745.7100000009</v>
      </c>
      <c r="N2332" s="222">
        <v>6931745.7100000009</v>
      </c>
      <c r="O2332" s="222">
        <v>0</v>
      </c>
      <c r="P2332" s="222">
        <v>0</v>
      </c>
      <c r="Q2332" s="222">
        <v>0</v>
      </c>
      <c r="R2332" s="372">
        <v>45292</v>
      </c>
      <c r="S2332" s="372">
        <v>45657</v>
      </c>
      <c r="U2332" s="373"/>
    </row>
    <row r="2333" spans="1:21" ht="20.25" x14ac:dyDescent="0.3">
      <c r="A2333" s="230">
        <v>950</v>
      </c>
      <c r="B2333" s="229" t="s">
        <v>2993</v>
      </c>
      <c r="C2333" s="230">
        <v>42343</v>
      </c>
      <c r="D2333" s="230" t="s">
        <v>1896</v>
      </c>
      <c r="E2333" s="230">
        <v>1972</v>
      </c>
      <c r="F2333" s="230"/>
      <c r="G2333" s="371" t="s">
        <v>2121</v>
      </c>
      <c r="H2333" s="230">
        <v>3</v>
      </c>
      <c r="I2333" s="230">
        <v>2</v>
      </c>
      <c r="J2333" s="230" t="s">
        <v>2122</v>
      </c>
      <c r="K2333" s="222">
        <v>1628.9</v>
      </c>
      <c r="L2333" s="222">
        <v>745</v>
      </c>
      <c r="M2333" s="222">
        <v>67698</v>
      </c>
      <c r="N2333" s="222">
        <v>67698</v>
      </c>
      <c r="O2333" s="222">
        <v>0</v>
      </c>
      <c r="P2333" s="222">
        <v>0</v>
      </c>
      <c r="Q2333" s="222">
        <v>0</v>
      </c>
      <c r="R2333" s="372">
        <v>45292</v>
      </c>
      <c r="S2333" s="372">
        <v>45657</v>
      </c>
      <c r="U2333" s="373"/>
    </row>
    <row r="2334" spans="1:21" ht="20.25" x14ac:dyDescent="0.3">
      <c r="A2334" s="230">
        <v>951</v>
      </c>
      <c r="B2334" s="229" t="s">
        <v>1095</v>
      </c>
      <c r="C2334" s="230">
        <v>42344</v>
      </c>
      <c r="D2334" s="230" t="s">
        <v>1896</v>
      </c>
      <c r="E2334" s="230">
        <v>1970</v>
      </c>
      <c r="F2334" s="230" t="s">
        <v>2122</v>
      </c>
      <c r="G2334" s="371" t="s">
        <v>2089</v>
      </c>
      <c r="H2334" s="230">
        <v>5</v>
      </c>
      <c r="I2334" s="230">
        <v>4</v>
      </c>
      <c r="J2334" s="230" t="s">
        <v>2122</v>
      </c>
      <c r="K2334" s="222">
        <v>4520.1000000000004</v>
      </c>
      <c r="L2334" s="222">
        <v>3398.5</v>
      </c>
      <c r="M2334" s="222">
        <v>6603597.7799999993</v>
      </c>
      <c r="N2334" s="222">
        <v>6603597.7799999993</v>
      </c>
      <c r="O2334" s="222">
        <v>0</v>
      </c>
      <c r="P2334" s="222">
        <v>0</v>
      </c>
      <c r="Q2334" s="222">
        <v>0</v>
      </c>
      <c r="R2334" s="372">
        <v>45292</v>
      </c>
      <c r="S2334" s="372">
        <v>45657</v>
      </c>
      <c r="U2334" s="373"/>
    </row>
    <row r="2335" spans="1:21" ht="20.25" x14ac:dyDescent="0.3">
      <c r="A2335" s="230">
        <v>952</v>
      </c>
      <c r="B2335" s="229" t="s">
        <v>1096</v>
      </c>
      <c r="C2335" s="230">
        <v>42348</v>
      </c>
      <c r="D2335" s="230" t="s">
        <v>1896</v>
      </c>
      <c r="E2335" s="230">
        <v>1961</v>
      </c>
      <c r="F2335" s="230" t="s">
        <v>2122</v>
      </c>
      <c r="G2335" s="371" t="s">
        <v>2094</v>
      </c>
      <c r="H2335" s="230">
        <v>3</v>
      </c>
      <c r="I2335" s="230">
        <v>2</v>
      </c>
      <c r="J2335" s="230" t="s">
        <v>2122</v>
      </c>
      <c r="K2335" s="222">
        <v>618.1</v>
      </c>
      <c r="L2335" s="222">
        <v>579.6</v>
      </c>
      <c r="M2335" s="222">
        <v>64218.42</v>
      </c>
      <c r="N2335" s="222">
        <v>64218.42</v>
      </c>
      <c r="O2335" s="222">
        <v>0</v>
      </c>
      <c r="P2335" s="222">
        <v>0</v>
      </c>
      <c r="Q2335" s="222">
        <v>0</v>
      </c>
      <c r="R2335" s="372">
        <v>45292</v>
      </c>
      <c r="S2335" s="372">
        <v>45657</v>
      </c>
      <c r="U2335" s="373"/>
    </row>
    <row r="2336" spans="1:21" ht="20.25" x14ac:dyDescent="0.3">
      <c r="A2336" s="230">
        <v>953</v>
      </c>
      <c r="B2336" s="229" t="s">
        <v>1097</v>
      </c>
      <c r="C2336" s="230">
        <v>42372</v>
      </c>
      <c r="D2336" s="230" t="s">
        <v>1896</v>
      </c>
      <c r="E2336" s="230">
        <v>1962</v>
      </c>
      <c r="F2336" s="230" t="s">
        <v>2122</v>
      </c>
      <c r="G2336" s="371" t="s">
        <v>2094</v>
      </c>
      <c r="H2336" s="230">
        <v>3</v>
      </c>
      <c r="I2336" s="230">
        <v>2</v>
      </c>
      <c r="J2336" s="230" t="s">
        <v>2122</v>
      </c>
      <c r="K2336" s="222">
        <v>559.29999999999995</v>
      </c>
      <c r="L2336" s="222">
        <v>518.29999999999995</v>
      </c>
      <c r="M2336" s="222">
        <v>42536.34</v>
      </c>
      <c r="N2336" s="222">
        <v>42536.34</v>
      </c>
      <c r="O2336" s="222">
        <v>0</v>
      </c>
      <c r="P2336" s="222">
        <v>0</v>
      </c>
      <c r="Q2336" s="222">
        <v>0</v>
      </c>
      <c r="R2336" s="372">
        <v>45292</v>
      </c>
      <c r="S2336" s="372">
        <v>45657</v>
      </c>
      <c r="U2336" s="373"/>
    </row>
    <row r="2337" spans="1:21" ht="20.25" x14ac:dyDescent="0.3">
      <c r="A2337" s="230">
        <v>954</v>
      </c>
      <c r="B2337" s="229" t="s">
        <v>1098</v>
      </c>
      <c r="C2337" s="230">
        <v>42374</v>
      </c>
      <c r="D2337" s="230" t="s">
        <v>1896</v>
      </c>
      <c r="E2337" s="230">
        <v>1962</v>
      </c>
      <c r="F2337" s="230" t="s">
        <v>2122</v>
      </c>
      <c r="G2337" s="371" t="s">
        <v>2094</v>
      </c>
      <c r="H2337" s="230">
        <v>3</v>
      </c>
      <c r="I2337" s="230">
        <v>2</v>
      </c>
      <c r="J2337" s="230" t="s">
        <v>2122</v>
      </c>
      <c r="K2337" s="222">
        <v>574</v>
      </c>
      <c r="L2337" s="222">
        <v>529.5</v>
      </c>
      <c r="M2337" s="222">
        <v>42536.34</v>
      </c>
      <c r="N2337" s="222">
        <v>42536.34</v>
      </c>
      <c r="O2337" s="222">
        <v>0</v>
      </c>
      <c r="P2337" s="222">
        <v>0</v>
      </c>
      <c r="Q2337" s="222">
        <v>0</v>
      </c>
      <c r="R2337" s="372">
        <v>45292</v>
      </c>
      <c r="S2337" s="372">
        <v>45657</v>
      </c>
      <c r="U2337" s="373"/>
    </row>
    <row r="2338" spans="1:21" ht="20.25" x14ac:dyDescent="0.3">
      <c r="A2338" s="230">
        <v>955</v>
      </c>
      <c r="B2338" s="229" t="s">
        <v>1099</v>
      </c>
      <c r="C2338" s="230">
        <v>42375</v>
      </c>
      <c r="D2338" s="230" t="s">
        <v>1896</v>
      </c>
      <c r="E2338" s="230">
        <v>1962</v>
      </c>
      <c r="F2338" s="230" t="s">
        <v>2122</v>
      </c>
      <c r="G2338" s="371" t="s">
        <v>2094</v>
      </c>
      <c r="H2338" s="230">
        <v>3</v>
      </c>
      <c r="I2338" s="230">
        <v>2</v>
      </c>
      <c r="J2338" s="230" t="s">
        <v>2122</v>
      </c>
      <c r="K2338" s="222">
        <v>817.8</v>
      </c>
      <c r="L2338" s="222">
        <v>663.6</v>
      </c>
      <c r="M2338" s="222">
        <v>42536.34</v>
      </c>
      <c r="N2338" s="222">
        <v>42536.34</v>
      </c>
      <c r="O2338" s="222">
        <v>0</v>
      </c>
      <c r="P2338" s="222">
        <v>0</v>
      </c>
      <c r="Q2338" s="222">
        <v>0</v>
      </c>
      <c r="R2338" s="372">
        <v>45292</v>
      </c>
      <c r="S2338" s="372">
        <v>45657</v>
      </c>
      <c r="U2338" s="373"/>
    </row>
    <row r="2339" spans="1:21" ht="20.25" x14ac:dyDescent="0.3">
      <c r="A2339" s="230">
        <v>956</v>
      </c>
      <c r="B2339" s="229" t="s">
        <v>1100</v>
      </c>
      <c r="C2339" s="230">
        <v>42382</v>
      </c>
      <c r="D2339" s="230" t="s">
        <v>1896</v>
      </c>
      <c r="E2339" s="230">
        <v>1961</v>
      </c>
      <c r="F2339" s="230" t="s">
        <v>2122</v>
      </c>
      <c r="G2339" s="371" t="s">
        <v>2094</v>
      </c>
      <c r="H2339" s="230">
        <v>3</v>
      </c>
      <c r="I2339" s="230">
        <v>2</v>
      </c>
      <c r="J2339" s="230" t="s">
        <v>2122</v>
      </c>
      <c r="K2339" s="222">
        <v>740.6</v>
      </c>
      <c r="L2339" s="222">
        <v>651.70000000000005</v>
      </c>
      <c r="M2339" s="222">
        <v>42536.34</v>
      </c>
      <c r="N2339" s="222">
        <v>42536.34</v>
      </c>
      <c r="O2339" s="222">
        <v>0</v>
      </c>
      <c r="P2339" s="222">
        <v>0</v>
      </c>
      <c r="Q2339" s="222">
        <v>0</v>
      </c>
      <c r="R2339" s="372">
        <v>45292</v>
      </c>
      <c r="S2339" s="372">
        <v>45657</v>
      </c>
      <c r="U2339" s="373"/>
    </row>
    <row r="2340" spans="1:21" ht="20.25" x14ac:dyDescent="0.3">
      <c r="A2340" s="230">
        <v>957</v>
      </c>
      <c r="B2340" s="229" t="s">
        <v>1101</v>
      </c>
      <c r="C2340" s="230">
        <v>42388</v>
      </c>
      <c r="D2340" s="230" t="s">
        <v>1896</v>
      </c>
      <c r="E2340" s="230">
        <v>1961</v>
      </c>
      <c r="F2340" s="230" t="s">
        <v>2122</v>
      </c>
      <c r="G2340" s="371" t="s">
        <v>2094</v>
      </c>
      <c r="H2340" s="230">
        <v>3</v>
      </c>
      <c r="I2340" s="230">
        <v>2</v>
      </c>
      <c r="J2340" s="230" t="s">
        <v>2122</v>
      </c>
      <c r="K2340" s="222">
        <v>840.8</v>
      </c>
      <c r="L2340" s="222">
        <v>659.5</v>
      </c>
      <c r="M2340" s="222">
        <v>42536.34</v>
      </c>
      <c r="N2340" s="222">
        <v>42536.34</v>
      </c>
      <c r="O2340" s="222">
        <v>0</v>
      </c>
      <c r="P2340" s="222">
        <v>0</v>
      </c>
      <c r="Q2340" s="222">
        <v>0</v>
      </c>
      <c r="R2340" s="372">
        <v>45292</v>
      </c>
      <c r="S2340" s="372">
        <v>45657</v>
      </c>
      <c r="U2340" s="373"/>
    </row>
    <row r="2341" spans="1:21" ht="20.25" x14ac:dyDescent="0.3">
      <c r="A2341" s="230">
        <v>958</v>
      </c>
      <c r="B2341" s="229" t="s">
        <v>1102</v>
      </c>
      <c r="C2341" s="230">
        <v>42389</v>
      </c>
      <c r="D2341" s="230" t="s">
        <v>1896</v>
      </c>
      <c r="E2341" s="230">
        <v>1962</v>
      </c>
      <c r="F2341" s="230" t="s">
        <v>2122</v>
      </c>
      <c r="G2341" s="371" t="s">
        <v>2094</v>
      </c>
      <c r="H2341" s="230">
        <v>3</v>
      </c>
      <c r="I2341" s="230">
        <v>2</v>
      </c>
      <c r="J2341" s="230" t="s">
        <v>2122</v>
      </c>
      <c r="K2341" s="222">
        <v>817.5</v>
      </c>
      <c r="L2341" s="222">
        <v>687</v>
      </c>
      <c r="M2341" s="222">
        <v>42536.34</v>
      </c>
      <c r="N2341" s="222">
        <v>42536.34</v>
      </c>
      <c r="O2341" s="222">
        <v>0</v>
      </c>
      <c r="P2341" s="222">
        <v>0</v>
      </c>
      <c r="Q2341" s="222">
        <v>0</v>
      </c>
      <c r="R2341" s="372">
        <v>45292</v>
      </c>
      <c r="S2341" s="372">
        <v>45657</v>
      </c>
      <c r="U2341" s="373"/>
    </row>
    <row r="2342" spans="1:21" ht="20.25" x14ac:dyDescent="0.3">
      <c r="A2342" s="230">
        <v>959</v>
      </c>
      <c r="B2342" s="229" t="s">
        <v>2624</v>
      </c>
      <c r="C2342" s="230">
        <v>42456</v>
      </c>
      <c r="D2342" s="230" t="s">
        <v>1896</v>
      </c>
      <c r="E2342" s="230">
        <v>1996</v>
      </c>
      <c r="F2342" s="230" t="s">
        <v>2122</v>
      </c>
      <c r="G2342" s="371" t="s">
        <v>2089</v>
      </c>
      <c r="H2342" s="230">
        <v>5</v>
      </c>
      <c r="I2342" s="230">
        <v>7</v>
      </c>
      <c r="J2342" s="230" t="s">
        <v>2122</v>
      </c>
      <c r="K2342" s="222">
        <v>5887.1</v>
      </c>
      <c r="L2342" s="222">
        <v>4998.8</v>
      </c>
      <c r="M2342" s="222">
        <v>13595105.67</v>
      </c>
      <c r="N2342" s="222">
        <v>13595105.67</v>
      </c>
      <c r="O2342" s="222">
        <v>0</v>
      </c>
      <c r="P2342" s="222">
        <v>0</v>
      </c>
      <c r="Q2342" s="222">
        <v>0</v>
      </c>
      <c r="R2342" s="372">
        <v>45292</v>
      </c>
      <c r="S2342" s="372">
        <v>45657</v>
      </c>
      <c r="U2342" s="373"/>
    </row>
    <row r="2343" spans="1:21" ht="20.25" x14ac:dyDescent="0.3">
      <c r="A2343" s="230">
        <v>960</v>
      </c>
      <c r="B2343" s="229" t="s">
        <v>2995</v>
      </c>
      <c r="C2343" s="230">
        <v>42465</v>
      </c>
      <c r="D2343" s="230" t="s">
        <v>1896</v>
      </c>
      <c r="E2343" s="230">
        <v>1974</v>
      </c>
      <c r="F2343" s="230" t="s">
        <v>2122</v>
      </c>
      <c r="G2343" s="371" t="s">
        <v>2837</v>
      </c>
      <c r="H2343" s="230">
        <v>9</v>
      </c>
      <c r="I2343" s="230">
        <v>4</v>
      </c>
      <c r="J2343" s="230" t="s">
        <v>2122</v>
      </c>
      <c r="K2343" s="222">
        <v>8570</v>
      </c>
      <c r="L2343" s="222">
        <v>6896.5</v>
      </c>
      <c r="M2343" s="222">
        <v>6150436.8500000006</v>
      </c>
      <c r="N2343" s="222">
        <v>6150436.8500000006</v>
      </c>
      <c r="O2343" s="222">
        <v>0</v>
      </c>
      <c r="P2343" s="222">
        <v>0</v>
      </c>
      <c r="Q2343" s="222">
        <v>0</v>
      </c>
      <c r="R2343" s="372">
        <v>45292</v>
      </c>
      <c r="S2343" s="372">
        <v>45657</v>
      </c>
      <c r="U2343" s="373"/>
    </row>
    <row r="2344" spans="1:21" ht="20.25" x14ac:dyDescent="0.3">
      <c r="A2344" s="230">
        <v>961</v>
      </c>
      <c r="B2344" s="229" t="s">
        <v>2996</v>
      </c>
      <c r="C2344" s="230">
        <v>42490</v>
      </c>
      <c r="D2344" s="230" t="s">
        <v>1896</v>
      </c>
      <c r="E2344" s="230">
        <v>1975</v>
      </c>
      <c r="F2344" s="230" t="s">
        <v>2122</v>
      </c>
      <c r="G2344" s="371" t="s">
        <v>2930</v>
      </c>
      <c r="H2344" s="230">
        <v>5</v>
      </c>
      <c r="I2344" s="230">
        <v>8</v>
      </c>
      <c r="J2344" s="230" t="s">
        <v>2122</v>
      </c>
      <c r="K2344" s="222">
        <v>7597.1</v>
      </c>
      <c r="L2344" s="222">
        <v>5773.3</v>
      </c>
      <c r="M2344" s="222">
        <v>6276529.7300000004</v>
      </c>
      <c r="N2344" s="222">
        <v>6276529.7300000004</v>
      </c>
      <c r="O2344" s="222">
        <v>0</v>
      </c>
      <c r="P2344" s="222">
        <v>0</v>
      </c>
      <c r="Q2344" s="222">
        <v>0</v>
      </c>
      <c r="R2344" s="372">
        <v>45292</v>
      </c>
      <c r="S2344" s="372">
        <v>45657</v>
      </c>
      <c r="U2344" s="373"/>
    </row>
    <row r="2345" spans="1:21" ht="20.25" x14ac:dyDescent="0.3">
      <c r="A2345" s="230">
        <v>962</v>
      </c>
      <c r="B2345" s="229" t="s">
        <v>2744</v>
      </c>
      <c r="C2345" s="230">
        <v>42493</v>
      </c>
      <c r="D2345" s="230" t="s">
        <v>1896</v>
      </c>
      <c r="E2345" s="230">
        <v>1990</v>
      </c>
      <c r="F2345" s="230" t="s">
        <v>2122</v>
      </c>
      <c r="G2345" s="371" t="s">
        <v>2089</v>
      </c>
      <c r="H2345" s="230">
        <v>5</v>
      </c>
      <c r="I2345" s="230">
        <v>3</v>
      </c>
      <c r="J2345" s="230" t="s">
        <v>2122</v>
      </c>
      <c r="K2345" s="222">
        <v>2407.3000000000002</v>
      </c>
      <c r="L2345" s="222">
        <v>1865</v>
      </c>
      <c r="M2345" s="222">
        <v>4318398.05</v>
      </c>
      <c r="N2345" s="222">
        <v>4318398.05</v>
      </c>
      <c r="O2345" s="222">
        <v>0</v>
      </c>
      <c r="P2345" s="222">
        <v>0</v>
      </c>
      <c r="Q2345" s="222">
        <v>0</v>
      </c>
      <c r="R2345" s="372">
        <v>45292</v>
      </c>
      <c r="S2345" s="372">
        <v>45657</v>
      </c>
      <c r="U2345" s="373"/>
    </row>
    <row r="2346" spans="1:21" ht="20.25" x14ac:dyDescent="0.3">
      <c r="A2346" s="230">
        <v>963</v>
      </c>
      <c r="B2346" s="229" t="s">
        <v>3567</v>
      </c>
      <c r="C2346" s="230">
        <v>42501</v>
      </c>
      <c r="D2346" s="230" t="s">
        <v>1896</v>
      </c>
      <c r="E2346" s="230">
        <v>1983</v>
      </c>
      <c r="F2346" s="230">
        <v>2022</v>
      </c>
      <c r="G2346" s="371" t="s">
        <v>2089</v>
      </c>
      <c r="H2346" s="230">
        <v>9</v>
      </c>
      <c r="I2346" s="230">
        <v>1</v>
      </c>
      <c r="J2346" s="230" t="s">
        <v>2122</v>
      </c>
      <c r="K2346" s="222">
        <v>5542.5</v>
      </c>
      <c r="L2346" s="222">
        <v>4213.8999999999996</v>
      </c>
      <c r="M2346" s="222">
        <v>4926046.95</v>
      </c>
      <c r="N2346" s="222">
        <v>4926046.95</v>
      </c>
      <c r="O2346" s="222">
        <v>0</v>
      </c>
      <c r="P2346" s="222">
        <v>0</v>
      </c>
      <c r="Q2346" s="222">
        <v>0</v>
      </c>
      <c r="R2346" s="372">
        <v>45292</v>
      </c>
      <c r="S2346" s="372">
        <v>45657</v>
      </c>
      <c r="U2346" s="373"/>
    </row>
    <row r="2347" spans="1:21" ht="20.25" x14ac:dyDescent="0.3">
      <c r="A2347" s="230">
        <v>964</v>
      </c>
      <c r="B2347" s="229" t="s">
        <v>3568</v>
      </c>
      <c r="C2347" s="230">
        <v>42437</v>
      </c>
      <c r="D2347" s="230" t="s">
        <v>1896</v>
      </c>
      <c r="E2347" s="230">
        <v>1969</v>
      </c>
      <c r="F2347" s="230" t="s">
        <v>2122</v>
      </c>
      <c r="G2347" s="371" t="s">
        <v>2089</v>
      </c>
      <c r="H2347" s="230">
        <v>5</v>
      </c>
      <c r="I2347" s="230">
        <v>1</v>
      </c>
      <c r="J2347" s="230" t="s">
        <v>2122</v>
      </c>
      <c r="K2347" s="222">
        <v>4238.2</v>
      </c>
      <c r="L2347" s="222">
        <v>2171.6999999999998</v>
      </c>
      <c r="M2347" s="222">
        <v>104042.4</v>
      </c>
      <c r="N2347" s="222">
        <v>104042.4</v>
      </c>
      <c r="O2347" s="222">
        <v>0</v>
      </c>
      <c r="P2347" s="222">
        <v>0</v>
      </c>
      <c r="Q2347" s="222">
        <v>0</v>
      </c>
      <c r="R2347" s="372">
        <v>45292</v>
      </c>
      <c r="S2347" s="372">
        <v>45657</v>
      </c>
      <c r="U2347" s="373"/>
    </row>
    <row r="2348" spans="1:21" ht="20.25" x14ac:dyDescent="0.3">
      <c r="A2348" s="230">
        <v>965</v>
      </c>
      <c r="B2348" s="229" t="s">
        <v>3569</v>
      </c>
      <c r="C2348" s="230">
        <v>42353</v>
      </c>
      <c r="D2348" s="230" t="s">
        <v>1896</v>
      </c>
      <c r="E2348" s="230">
        <v>1989</v>
      </c>
      <c r="F2348" s="230" t="s">
        <v>2122</v>
      </c>
      <c r="G2348" s="371" t="s">
        <v>2089</v>
      </c>
      <c r="H2348" s="230">
        <v>5</v>
      </c>
      <c r="I2348" s="230">
        <v>7</v>
      </c>
      <c r="J2348" s="230" t="s">
        <v>2122</v>
      </c>
      <c r="K2348" s="222">
        <v>5987</v>
      </c>
      <c r="L2348" s="222">
        <v>4207.6000000000004</v>
      </c>
      <c r="M2348" s="222">
        <v>9274398.7599999998</v>
      </c>
      <c r="N2348" s="222">
        <v>9274398.7599999998</v>
      </c>
      <c r="O2348" s="222">
        <v>0</v>
      </c>
      <c r="P2348" s="222">
        <v>0</v>
      </c>
      <c r="Q2348" s="222">
        <v>0</v>
      </c>
      <c r="R2348" s="372">
        <v>45292</v>
      </c>
      <c r="S2348" s="372">
        <v>45657</v>
      </c>
      <c r="U2348" s="373"/>
    </row>
    <row r="2349" spans="1:21" ht="20.25" x14ac:dyDescent="0.25">
      <c r="A2349" s="231" t="s">
        <v>22</v>
      </c>
      <c r="B2349" s="231"/>
      <c r="C2349" s="263" t="s">
        <v>172</v>
      </c>
      <c r="D2349" s="263" t="s">
        <v>172</v>
      </c>
      <c r="E2349" s="263" t="s">
        <v>172</v>
      </c>
      <c r="F2349" s="263" t="s">
        <v>172</v>
      </c>
      <c r="G2349" s="263" t="s">
        <v>172</v>
      </c>
      <c r="H2349" s="263" t="s">
        <v>172</v>
      </c>
      <c r="I2349" s="263" t="s">
        <v>172</v>
      </c>
      <c r="J2349" s="220">
        <v>0</v>
      </c>
      <c r="K2349" s="220">
        <v>61642.7</v>
      </c>
      <c r="L2349" s="220">
        <v>46243.6</v>
      </c>
      <c r="M2349" s="220">
        <v>67960566.620000005</v>
      </c>
      <c r="N2349" s="220">
        <v>67960566.620000005</v>
      </c>
      <c r="O2349" s="220">
        <v>0</v>
      </c>
      <c r="P2349" s="220">
        <v>0</v>
      </c>
      <c r="Q2349" s="220">
        <v>0</v>
      </c>
      <c r="R2349" s="263" t="s">
        <v>172</v>
      </c>
      <c r="S2349" s="263" t="s">
        <v>172</v>
      </c>
      <c r="U2349" s="373"/>
    </row>
    <row r="2350" spans="1:21" ht="20.25" x14ac:dyDescent="0.25">
      <c r="A2350" s="272" t="s">
        <v>34</v>
      </c>
      <c r="B2350" s="272"/>
      <c r="C2350" s="263" t="s">
        <v>172</v>
      </c>
      <c r="D2350" s="263" t="s">
        <v>172</v>
      </c>
      <c r="E2350" s="263" t="s">
        <v>172</v>
      </c>
      <c r="F2350" s="263" t="s">
        <v>172</v>
      </c>
      <c r="G2350" s="263" t="s">
        <v>172</v>
      </c>
      <c r="H2350" s="263" t="s">
        <v>172</v>
      </c>
      <c r="I2350" s="263" t="s">
        <v>172</v>
      </c>
      <c r="J2350" s="220">
        <v>0</v>
      </c>
      <c r="K2350" s="220">
        <v>64492.299999999996</v>
      </c>
      <c r="L2350" s="220">
        <v>47882.2</v>
      </c>
      <c r="M2350" s="220">
        <v>72282738.060000002</v>
      </c>
      <c r="N2350" s="220">
        <v>72282738.060000002</v>
      </c>
      <c r="O2350" s="220">
        <v>0</v>
      </c>
      <c r="P2350" s="220">
        <v>0</v>
      </c>
      <c r="Q2350" s="220">
        <v>0</v>
      </c>
      <c r="R2350" s="263" t="s">
        <v>172</v>
      </c>
      <c r="S2350" s="263" t="s">
        <v>172</v>
      </c>
      <c r="U2350" s="373"/>
    </row>
    <row r="2351" spans="1:21" ht="20.25" x14ac:dyDescent="0.3">
      <c r="A2351" s="404" t="s">
        <v>1938</v>
      </c>
      <c r="B2351" s="404"/>
      <c r="C2351" s="404"/>
      <c r="D2351" s="404"/>
      <c r="E2351" s="404"/>
      <c r="F2351" s="404"/>
      <c r="G2351" s="404"/>
      <c r="H2351" s="404"/>
      <c r="I2351" s="404"/>
      <c r="J2351" s="404"/>
      <c r="K2351" s="404"/>
      <c r="L2351" s="404"/>
      <c r="M2351" s="404"/>
      <c r="N2351" s="404"/>
      <c r="O2351" s="404"/>
      <c r="P2351" s="404"/>
      <c r="Q2351" s="404"/>
      <c r="R2351" s="404"/>
      <c r="S2351" s="404"/>
      <c r="U2351" s="373"/>
    </row>
    <row r="2352" spans="1:21" ht="20.25" x14ac:dyDescent="0.3">
      <c r="A2352" s="404" t="s">
        <v>1939</v>
      </c>
      <c r="B2352" s="404"/>
      <c r="C2352" s="404"/>
      <c r="D2352" s="404"/>
      <c r="E2352" s="404"/>
      <c r="F2352" s="404"/>
      <c r="G2352" s="404"/>
      <c r="H2352" s="404"/>
      <c r="I2352" s="404"/>
      <c r="J2352" s="404"/>
      <c r="K2352" s="404"/>
      <c r="L2352" s="404"/>
      <c r="M2352" s="404"/>
      <c r="N2352" s="404"/>
      <c r="O2352" s="404"/>
      <c r="P2352" s="404"/>
      <c r="Q2352" s="404"/>
      <c r="R2352" s="404"/>
      <c r="S2352" s="404"/>
      <c r="U2352" s="373"/>
    </row>
    <row r="2353" spans="1:21" ht="20.25" x14ac:dyDescent="0.3">
      <c r="A2353" s="230">
        <v>966</v>
      </c>
      <c r="B2353" s="229" t="s">
        <v>1107</v>
      </c>
      <c r="C2353" s="230">
        <v>42696</v>
      </c>
      <c r="D2353" s="230" t="s">
        <v>1896</v>
      </c>
      <c r="E2353" s="230">
        <v>1955</v>
      </c>
      <c r="F2353" s="230" t="s">
        <v>2122</v>
      </c>
      <c r="G2353" s="371" t="s">
        <v>2089</v>
      </c>
      <c r="H2353" s="230">
        <v>2</v>
      </c>
      <c r="I2353" s="230">
        <v>3</v>
      </c>
      <c r="J2353" s="230" t="s">
        <v>2122</v>
      </c>
      <c r="K2353" s="222">
        <v>1482.3</v>
      </c>
      <c r="L2353" s="222">
        <v>1048.21</v>
      </c>
      <c r="M2353" s="222">
        <v>2190390.5100000002</v>
      </c>
      <c r="N2353" s="222">
        <v>2190390.5100000002</v>
      </c>
      <c r="O2353" s="222">
        <v>0</v>
      </c>
      <c r="P2353" s="222">
        <v>0</v>
      </c>
      <c r="Q2353" s="222">
        <v>0</v>
      </c>
      <c r="R2353" s="372">
        <v>45292</v>
      </c>
      <c r="S2353" s="372">
        <v>45657</v>
      </c>
      <c r="U2353" s="373"/>
    </row>
    <row r="2354" spans="1:21" ht="20.25" x14ac:dyDescent="0.3">
      <c r="A2354" s="230">
        <v>967</v>
      </c>
      <c r="B2354" s="229" t="s">
        <v>1108</v>
      </c>
      <c r="C2354" s="230">
        <v>42697</v>
      </c>
      <c r="D2354" s="230" t="s">
        <v>1896</v>
      </c>
      <c r="E2354" s="230">
        <v>1955</v>
      </c>
      <c r="F2354" s="230" t="s">
        <v>2122</v>
      </c>
      <c r="G2354" s="371" t="s">
        <v>2089</v>
      </c>
      <c r="H2354" s="230">
        <v>2</v>
      </c>
      <c r="I2354" s="230">
        <v>1</v>
      </c>
      <c r="J2354" s="230" t="s">
        <v>2122</v>
      </c>
      <c r="K2354" s="222">
        <v>1068.9000000000001</v>
      </c>
      <c r="L2354" s="222">
        <v>725.37</v>
      </c>
      <c r="M2354" s="222">
        <v>1950985.15</v>
      </c>
      <c r="N2354" s="222">
        <v>1950985.15</v>
      </c>
      <c r="O2354" s="222">
        <v>0</v>
      </c>
      <c r="P2354" s="222">
        <v>0</v>
      </c>
      <c r="Q2354" s="222">
        <v>0</v>
      </c>
      <c r="R2354" s="372">
        <v>45292</v>
      </c>
      <c r="S2354" s="372">
        <v>45657</v>
      </c>
      <c r="U2354" s="373"/>
    </row>
    <row r="2355" spans="1:21" ht="20.25" x14ac:dyDescent="0.3">
      <c r="A2355" s="230">
        <v>968</v>
      </c>
      <c r="B2355" s="229" t="s">
        <v>1103</v>
      </c>
      <c r="C2355" s="230">
        <v>42679</v>
      </c>
      <c r="D2355" s="230" t="s">
        <v>1896</v>
      </c>
      <c r="E2355" s="230">
        <v>1959</v>
      </c>
      <c r="F2355" s="230" t="s">
        <v>2122</v>
      </c>
      <c r="G2355" s="371" t="s">
        <v>2089</v>
      </c>
      <c r="H2355" s="230">
        <v>2</v>
      </c>
      <c r="I2355" s="230">
        <v>2</v>
      </c>
      <c r="J2355" s="230" t="s">
        <v>2122</v>
      </c>
      <c r="K2355" s="222">
        <v>938.55</v>
      </c>
      <c r="L2355" s="222">
        <v>630.73</v>
      </c>
      <c r="M2355" s="222">
        <v>1317273.0699999998</v>
      </c>
      <c r="N2355" s="222">
        <v>1317273.0699999998</v>
      </c>
      <c r="O2355" s="222">
        <v>0</v>
      </c>
      <c r="P2355" s="222">
        <v>0</v>
      </c>
      <c r="Q2355" s="222">
        <v>0</v>
      </c>
      <c r="R2355" s="372">
        <v>45292</v>
      </c>
      <c r="S2355" s="372">
        <v>45657</v>
      </c>
      <c r="U2355" s="373"/>
    </row>
    <row r="2356" spans="1:21" ht="20.25" x14ac:dyDescent="0.3">
      <c r="A2356" s="230">
        <v>969</v>
      </c>
      <c r="B2356" s="229" t="s">
        <v>1104</v>
      </c>
      <c r="C2356" s="230">
        <v>42680</v>
      </c>
      <c r="D2356" s="230" t="s">
        <v>1896</v>
      </c>
      <c r="E2356" s="230">
        <v>1960</v>
      </c>
      <c r="F2356" s="230" t="s">
        <v>2122</v>
      </c>
      <c r="G2356" s="371" t="s">
        <v>2089</v>
      </c>
      <c r="H2356" s="230">
        <v>2</v>
      </c>
      <c r="I2356" s="230">
        <v>2</v>
      </c>
      <c r="J2356" s="230" t="s">
        <v>2122</v>
      </c>
      <c r="K2356" s="222">
        <v>937.8</v>
      </c>
      <c r="L2356" s="222">
        <v>626.29</v>
      </c>
      <c r="M2356" s="222">
        <v>1317273.0699999998</v>
      </c>
      <c r="N2356" s="222">
        <v>1317273.0699999998</v>
      </c>
      <c r="O2356" s="222">
        <v>0</v>
      </c>
      <c r="P2356" s="222">
        <v>0</v>
      </c>
      <c r="Q2356" s="222">
        <v>0</v>
      </c>
      <c r="R2356" s="372">
        <v>45292</v>
      </c>
      <c r="S2356" s="372">
        <v>45657</v>
      </c>
      <c r="U2356" s="373"/>
    </row>
    <row r="2357" spans="1:21" ht="20.25" x14ac:dyDescent="0.3">
      <c r="A2357" s="230">
        <v>970</v>
      </c>
      <c r="B2357" s="229" t="s">
        <v>1105</v>
      </c>
      <c r="C2357" s="230">
        <v>42681</v>
      </c>
      <c r="D2357" s="230" t="s">
        <v>1896</v>
      </c>
      <c r="E2357" s="230">
        <v>1960</v>
      </c>
      <c r="F2357" s="230" t="s">
        <v>2122</v>
      </c>
      <c r="G2357" s="371" t="s">
        <v>2102</v>
      </c>
      <c r="H2357" s="230">
        <v>2</v>
      </c>
      <c r="I2357" s="230">
        <v>2</v>
      </c>
      <c r="J2357" s="230" t="s">
        <v>2122</v>
      </c>
      <c r="K2357" s="222">
        <v>954.09</v>
      </c>
      <c r="L2357" s="222">
        <v>636.48</v>
      </c>
      <c r="M2357" s="222">
        <v>70512.960000000006</v>
      </c>
      <c r="N2357" s="222">
        <v>70512.960000000006</v>
      </c>
      <c r="O2357" s="222">
        <v>0</v>
      </c>
      <c r="P2357" s="222">
        <v>0</v>
      </c>
      <c r="Q2357" s="222">
        <v>0</v>
      </c>
      <c r="R2357" s="372">
        <v>45292</v>
      </c>
      <c r="S2357" s="372">
        <v>45657</v>
      </c>
      <c r="U2357" s="373"/>
    </row>
    <row r="2358" spans="1:21" ht="20.25" x14ac:dyDescent="0.3">
      <c r="A2358" s="230">
        <v>971</v>
      </c>
      <c r="B2358" s="229" t="s">
        <v>1106</v>
      </c>
      <c r="C2358" s="230">
        <v>42669</v>
      </c>
      <c r="D2358" s="230" t="s">
        <v>1896</v>
      </c>
      <c r="E2358" s="230">
        <v>1955</v>
      </c>
      <c r="F2358" s="230" t="s">
        <v>2122</v>
      </c>
      <c r="G2358" s="371" t="s">
        <v>2089</v>
      </c>
      <c r="H2358" s="230">
        <v>2</v>
      </c>
      <c r="I2358" s="230">
        <v>3</v>
      </c>
      <c r="J2358" s="230" t="s">
        <v>2122</v>
      </c>
      <c r="K2358" s="222">
        <v>1549.65</v>
      </c>
      <c r="L2358" s="222">
        <v>1024.1099999999999</v>
      </c>
      <c r="M2358" s="222">
        <v>2291811.52</v>
      </c>
      <c r="N2358" s="222">
        <v>2291811.52</v>
      </c>
      <c r="O2358" s="222">
        <v>0</v>
      </c>
      <c r="P2358" s="222">
        <v>0</v>
      </c>
      <c r="Q2358" s="222">
        <v>0</v>
      </c>
      <c r="R2358" s="372">
        <v>45292</v>
      </c>
      <c r="S2358" s="372">
        <v>45657</v>
      </c>
      <c r="U2358" s="373"/>
    </row>
    <row r="2359" spans="1:21" ht="20.25" x14ac:dyDescent="0.3">
      <c r="A2359" s="230">
        <v>972</v>
      </c>
      <c r="B2359" s="229" t="s">
        <v>1111</v>
      </c>
      <c r="C2359" s="230">
        <v>42670</v>
      </c>
      <c r="D2359" s="230" t="s">
        <v>1896</v>
      </c>
      <c r="E2359" s="230">
        <v>1955</v>
      </c>
      <c r="F2359" s="230" t="s">
        <v>2122</v>
      </c>
      <c r="G2359" s="371" t="s">
        <v>2089</v>
      </c>
      <c r="H2359" s="230">
        <v>2</v>
      </c>
      <c r="I2359" s="230">
        <v>1</v>
      </c>
      <c r="J2359" s="230" t="s">
        <v>2122</v>
      </c>
      <c r="K2359" s="222">
        <v>1545.15</v>
      </c>
      <c r="L2359" s="222">
        <v>774.93</v>
      </c>
      <c r="M2359" s="222">
        <v>1900057.8200000003</v>
      </c>
      <c r="N2359" s="222">
        <v>1900057.8200000003</v>
      </c>
      <c r="O2359" s="222">
        <v>0</v>
      </c>
      <c r="P2359" s="222">
        <v>0</v>
      </c>
      <c r="Q2359" s="222">
        <v>0</v>
      </c>
      <c r="R2359" s="372">
        <v>45292</v>
      </c>
      <c r="S2359" s="372">
        <v>45657</v>
      </c>
      <c r="U2359" s="373"/>
    </row>
    <row r="2360" spans="1:21" ht="20.25" x14ac:dyDescent="0.3">
      <c r="A2360" s="230">
        <v>973</v>
      </c>
      <c r="B2360" s="229" t="s">
        <v>1112</v>
      </c>
      <c r="C2360" s="230">
        <v>42675</v>
      </c>
      <c r="D2360" s="230" t="s">
        <v>1896</v>
      </c>
      <c r="E2360" s="230">
        <v>1958</v>
      </c>
      <c r="F2360" s="230" t="s">
        <v>2122</v>
      </c>
      <c r="G2360" s="371" t="s">
        <v>2089</v>
      </c>
      <c r="H2360" s="230">
        <v>2</v>
      </c>
      <c r="I2360" s="230">
        <v>1</v>
      </c>
      <c r="J2360" s="230" t="s">
        <v>2122</v>
      </c>
      <c r="K2360" s="222">
        <v>635.25</v>
      </c>
      <c r="L2360" s="222">
        <v>427.23</v>
      </c>
      <c r="M2360" s="222">
        <v>1230419.3199999998</v>
      </c>
      <c r="N2360" s="222">
        <v>1230419.3199999998</v>
      </c>
      <c r="O2360" s="222">
        <v>0</v>
      </c>
      <c r="P2360" s="222">
        <v>0</v>
      </c>
      <c r="Q2360" s="222">
        <v>0</v>
      </c>
      <c r="R2360" s="372">
        <v>45292</v>
      </c>
      <c r="S2360" s="372">
        <v>45657</v>
      </c>
      <c r="U2360" s="373"/>
    </row>
    <row r="2361" spans="1:21" ht="20.25" x14ac:dyDescent="0.3">
      <c r="A2361" s="230">
        <v>974</v>
      </c>
      <c r="B2361" s="229" t="s">
        <v>2446</v>
      </c>
      <c r="C2361" s="230">
        <v>42748</v>
      </c>
      <c r="D2361" s="230" t="s">
        <v>1896</v>
      </c>
      <c r="E2361" s="230">
        <v>1976</v>
      </c>
      <c r="F2361" s="230" t="s">
        <v>2122</v>
      </c>
      <c r="G2361" s="371" t="s">
        <v>2089</v>
      </c>
      <c r="H2361" s="230">
        <v>5</v>
      </c>
      <c r="I2361" s="230">
        <v>4</v>
      </c>
      <c r="J2361" s="230" t="s">
        <v>2122</v>
      </c>
      <c r="K2361" s="222">
        <v>4652.2</v>
      </c>
      <c r="L2361" s="222">
        <v>3323</v>
      </c>
      <c r="M2361" s="222">
        <v>7550837.0999999996</v>
      </c>
      <c r="N2361" s="222">
        <v>7550837.0999999996</v>
      </c>
      <c r="O2361" s="222">
        <v>0</v>
      </c>
      <c r="P2361" s="222">
        <v>0</v>
      </c>
      <c r="Q2361" s="222">
        <v>0</v>
      </c>
      <c r="R2361" s="372">
        <v>45292</v>
      </c>
      <c r="S2361" s="372">
        <v>45657</v>
      </c>
      <c r="U2361" s="373"/>
    </row>
    <row r="2362" spans="1:21" ht="20.25" x14ac:dyDescent="0.3">
      <c r="A2362" s="230">
        <v>975</v>
      </c>
      <c r="B2362" s="229" t="s">
        <v>1473</v>
      </c>
      <c r="C2362" s="230">
        <v>42821</v>
      </c>
      <c r="D2362" s="230" t="s">
        <v>1896</v>
      </c>
      <c r="E2362" s="230">
        <v>1972</v>
      </c>
      <c r="F2362" s="230" t="s">
        <v>2122</v>
      </c>
      <c r="G2362" s="371" t="s">
        <v>2089</v>
      </c>
      <c r="H2362" s="230">
        <v>5</v>
      </c>
      <c r="I2362" s="230">
        <v>3</v>
      </c>
      <c r="J2362" s="230" t="s">
        <v>2122</v>
      </c>
      <c r="K2362" s="222">
        <v>3671.5</v>
      </c>
      <c r="L2362" s="222">
        <v>3405.88</v>
      </c>
      <c r="M2362" s="222">
        <v>128400.28</v>
      </c>
      <c r="N2362" s="222">
        <v>128400.28</v>
      </c>
      <c r="O2362" s="222">
        <v>0</v>
      </c>
      <c r="P2362" s="222">
        <v>0</v>
      </c>
      <c r="Q2362" s="222">
        <v>0</v>
      </c>
      <c r="R2362" s="372">
        <v>45292</v>
      </c>
      <c r="S2362" s="372">
        <v>45657</v>
      </c>
      <c r="U2362" s="373"/>
    </row>
    <row r="2363" spans="1:21" ht="20.25" x14ac:dyDescent="0.3">
      <c r="A2363" s="230">
        <v>976</v>
      </c>
      <c r="B2363" s="229" t="s">
        <v>1474</v>
      </c>
      <c r="C2363" s="230">
        <v>42822</v>
      </c>
      <c r="D2363" s="230" t="s">
        <v>1896</v>
      </c>
      <c r="E2363" s="230">
        <v>1970</v>
      </c>
      <c r="F2363" s="230" t="s">
        <v>2122</v>
      </c>
      <c r="G2363" s="371" t="s">
        <v>2089</v>
      </c>
      <c r="H2363" s="230">
        <v>5</v>
      </c>
      <c r="I2363" s="230">
        <v>4</v>
      </c>
      <c r="J2363" s="230" t="s">
        <v>2122</v>
      </c>
      <c r="K2363" s="222">
        <v>4482.66</v>
      </c>
      <c r="L2363" s="222">
        <v>3201.9</v>
      </c>
      <c r="M2363" s="222">
        <v>119822.37</v>
      </c>
      <c r="N2363" s="222">
        <v>119822.37</v>
      </c>
      <c r="O2363" s="222">
        <v>0</v>
      </c>
      <c r="P2363" s="222">
        <v>0</v>
      </c>
      <c r="Q2363" s="222">
        <v>0</v>
      </c>
      <c r="R2363" s="372">
        <v>45292</v>
      </c>
      <c r="S2363" s="372">
        <v>45657</v>
      </c>
      <c r="U2363" s="373"/>
    </row>
    <row r="2364" spans="1:21" ht="20.25" x14ac:dyDescent="0.25">
      <c r="A2364" s="231" t="s">
        <v>22</v>
      </c>
      <c r="B2364" s="231"/>
      <c r="C2364" s="263" t="s">
        <v>172</v>
      </c>
      <c r="D2364" s="263" t="s">
        <v>172</v>
      </c>
      <c r="E2364" s="263" t="s">
        <v>172</v>
      </c>
      <c r="F2364" s="263" t="s">
        <v>172</v>
      </c>
      <c r="G2364" s="263" t="s">
        <v>172</v>
      </c>
      <c r="H2364" s="263" t="s">
        <v>172</v>
      </c>
      <c r="I2364" s="263" t="s">
        <v>172</v>
      </c>
      <c r="J2364" s="220">
        <v>0</v>
      </c>
      <c r="K2364" s="220">
        <v>21918.05</v>
      </c>
      <c r="L2364" s="220">
        <v>15824.13</v>
      </c>
      <c r="M2364" s="220">
        <v>20067783.170000006</v>
      </c>
      <c r="N2364" s="220">
        <v>20067783.170000006</v>
      </c>
      <c r="O2364" s="220">
        <v>0</v>
      </c>
      <c r="P2364" s="220">
        <v>0</v>
      </c>
      <c r="Q2364" s="220">
        <v>0</v>
      </c>
      <c r="R2364" s="263" t="s">
        <v>172</v>
      </c>
      <c r="S2364" s="263" t="s">
        <v>172</v>
      </c>
      <c r="U2364" s="373"/>
    </row>
    <row r="2365" spans="1:21" ht="20.25" x14ac:dyDescent="0.25">
      <c r="A2365" s="272" t="s">
        <v>34</v>
      </c>
      <c r="B2365" s="272"/>
      <c r="C2365" s="263" t="s">
        <v>172</v>
      </c>
      <c r="D2365" s="263" t="s">
        <v>172</v>
      </c>
      <c r="E2365" s="263" t="s">
        <v>172</v>
      </c>
      <c r="F2365" s="263" t="s">
        <v>172</v>
      </c>
      <c r="G2365" s="263" t="s">
        <v>172</v>
      </c>
      <c r="H2365" s="263" t="s">
        <v>172</v>
      </c>
      <c r="I2365" s="263" t="s">
        <v>172</v>
      </c>
      <c r="J2365" s="220">
        <v>0</v>
      </c>
      <c r="K2365" s="220">
        <v>21918.05</v>
      </c>
      <c r="L2365" s="220">
        <v>15824.13</v>
      </c>
      <c r="M2365" s="220">
        <v>20067783.170000006</v>
      </c>
      <c r="N2365" s="220">
        <v>20067783.170000006</v>
      </c>
      <c r="O2365" s="220">
        <v>0</v>
      </c>
      <c r="P2365" s="220">
        <v>0</v>
      </c>
      <c r="Q2365" s="220">
        <v>0</v>
      </c>
      <c r="R2365" s="263" t="s">
        <v>172</v>
      </c>
      <c r="S2365" s="263" t="s">
        <v>172</v>
      </c>
      <c r="U2365" s="373"/>
    </row>
    <row r="2366" spans="1:21" ht="20.25" x14ac:dyDescent="0.3">
      <c r="A2366" s="404" t="s">
        <v>1940</v>
      </c>
      <c r="B2366" s="404"/>
      <c r="C2366" s="404"/>
      <c r="D2366" s="404"/>
      <c r="E2366" s="404"/>
      <c r="F2366" s="404"/>
      <c r="G2366" s="404"/>
      <c r="H2366" s="404"/>
      <c r="I2366" s="404"/>
      <c r="J2366" s="404"/>
      <c r="K2366" s="404"/>
      <c r="L2366" s="404"/>
      <c r="M2366" s="404"/>
      <c r="N2366" s="404"/>
      <c r="O2366" s="404"/>
      <c r="P2366" s="404"/>
      <c r="Q2366" s="404"/>
      <c r="R2366" s="404"/>
      <c r="S2366" s="404"/>
      <c r="U2366" s="373"/>
    </row>
    <row r="2367" spans="1:21" ht="20.25" x14ac:dyDescent="0.3">
      <c r="A2367" s="404" t="s">
        <v>3649</v>
      </c>
      <c r="B2367" s="404"/>
      <c r="C2367" s="404"/>
      <c r="D2367" s="404"/>
      <c r="E2367" s="404"/>
      <c r="F2367" s="404"/>
      <c r="G2367" s="404"/>
      <c r="H2367" s="404"/>
      <c r="I2367" s="404"/>
      <c r="J2367" s="404"/>
      <c r="K2367" s="404"/>
      <c r="L2367" s="404"/>
      <c r="M2367" s="404"/>
      <c r="N2367" s="404"/>
      <c r="O2367" s="404"/>
      <c r="P2367" s="404"/>
      <c r="Q2367" s="404"/>
      <c r="R2367" s="404"/>
      <c r="S2367" s="404"/>
      <c r="U2367" s="373"/>
    </row>
    <row r="2368" spans="1:21" ht="20.25" x14ac:dyDescent="0.3">
      <c r="A2368" s="230">
        <v>977</v>
      </c>
      <c r="B2368" s="225" t="s">
        <v>1114</v>
      </c>
      <c r="C2368" s="230">
        <v>43075</v>
      </c>
      <c r="D2368" s="230" t="s">
        <v>1896</v>
      </c>
      <c r="E2368" s="230">
        <v>1966</v>
      </c>
      <c r="F2368" s="230" t="s">
        <v>2122</v>
      </c>
      <c r="G2368" s="371" t="s">
        <v>2094</v>
      </c>
      <c r="H2368" s="230">
        <v>2</v>
      </c>
      <c r="I2368" s="230">
        <v>3</v>
      </c>
      <c r="J2368" s="230" t="s">
        <v>2122</v>
      </c>
      <c r="K2368" s="222">
        <v>1734</v>
      </c>
      <c r="L2368" s="222">
        <v>780.5</v>
      </c>
      <c r="M2368" s="222">
        <v>2057953.7000000002</v>
      </c>
      <c r="N2368" s="222">
        <v>2057953.7000000002</v>
      </c>
      <c r="O2368" s="222">
        <v>0</v>
      </c>
      <c r="P2368" s="222">
        <v>0</v>
      </c>
      <c r="Q2368" s="222">
        <v>0</v>
      </c>
      <c r="R2368" s="372">
        <v>45292</v>
      </c>
      <c r="S2368" s="372">
        <v>45657</v>
      </c>
      <c r="U2368" s="373"/>
    </row>
    <row r="2369" spans="1:21" ht="20.25" x14ac:dyDescent="0.3">
      <c r="A2369" s="230">
        <v>978</v>
      </c>
      <c r="B2369" s="225" t="s">
        <v>1115</v>
      </c>
      <c r="C2369" s="230">
        <v>43096</v>
      </c>
      <c r="D2369" s="230" t="s">
        <v>1896</v>
      </c>
      <c r="E2369" s="230">
        <v>1966</v>
      </c>
      <c r="F2369" s="230" t="s">
        <v>2122</v>
      </c>
      <c r="G2369" s="371" t="s">
        <v>2094</v>
      </c>
      <c r="H2369" s="230">
        <v>2</v>
      </c>
      <c r="I2369" s="230">
        <v>3</v>
      </c>
      <c r="J2369" s="230" t="s">
        <v>2122</v>
      </c>
      <c r="K2369" s="222">
        <v>1676.23</v>
      </c>
      <c r="L2369" s="222">
        <v>777.8</v>
      </c>
      <c r="M2369" s="222">
        <v>58788</v>
      </c>
      <c r="N2369" s="222">
        <v>58788</v>
      </c>
      <c r="O2369" s="222">
        <v>0</v>
      </c>
      <c r="P2369" s="222">
        <v>0</v>
      </c>
      <c r="Q2369" s="222">
        <v>0</v>
      </c>
      <c r="R2369" s="372">
        <v>45292</v>
      </c>
      <c r="S2369" s="372">
        <v>45657</v>
      </c>
      <c r="U2369" s="373"/>
    </row>
    <row r="2370" spans="1:21" ht="20.25" x14ac:dyDescent="0.3">
      <c r="A2370" s="230">
        <v>979</v>
      </c>
      <c r="B2370" s="225" t="s">
        <v>3114</v>
      </c>
      <c r="C2370" s="230">
        <v>43066</v>
      </c>
      <c r="D2370" s="230" t="s">
        <v>1896</v>
      </c>
      <c r="E2370" s="230">
        <v>1970</v>
      </c>
      <c r="F2370" s="230" t="s">
        <v>2122</v>
      </c>
      <c r="G2370" s="371" t="s">
        <v>2120</v>
      </c>
      <c r="H2370" s="230">
        <v>3</v>
      </c>
      <c r="I2370" s="230">
        <v>3</v>
      </c>
      <c r="J2370" s="230" t="s">
        <v>2122</v>
      </c>
      <c r="K2370" s="222">
        <v>2819.4</v>
      </c>
      <c r="L2370" s="222">
        <v>1516</v>
      </c>
      <c r="M2370" s="222">
        <v>87228</v>
      </c>
      <c r="N2370" s="222">
        <v>87228</v>
      </c>
      <c r="O2370" s="222">
        <v>0</v>
      </c>
      <c r="P2370" s="222">
        <v>0</v>
      </c>
      <c r="Q2370" s="222">
        <v>0</v>
      </c>
      <c r="R2370" s="372">
        <v>45292</v>
      </c>
      <c r="S2370" s="372">
        <v>45657</v>
      </c>
      <c r="U2370" s="373"/>
    </row>
    <row r="2371" spans="1:21" ht="20.25" x14ac:dyDescent="0.3">
      <c r="A2371" s="230">
        <v>980</v>
      </c>
      <c r="B2371" s="225" t="s">
        <v>3099</v>
      </c>
      <c r="C2371" s="230">
        <v>43108</v>
      </c>
      <c r="D2371" s="230" t="s">
        <v>1896</v>
      </c>
      <c r="E2371" s="230">
        <v>1970</v>
      </c>
      <c r="F2371" s="230" t="s">
        <v>2122</v>
      </c>
      <c r="G2371" s="371" t="s">
        <v>2088</v>
      </c>
      <c r="H2371" s="230">
        <v>3</v>
      </c>
      <c r="I2371" s="230">
        <v>3</v>
      </c>
      <c r="J2371" s="230" t="s">
        <v>2122</v>
      </c>
      <c r="K2371" s="222">
        <v>2786.3</v>
      </c>
      <c r="L2371" s="222">
        <v>1510.8</v>
      </c>
      <c r="M2371" s="222">
        <v>76682.759999999995</v>
      </c>
      <c r="N2371" s="222">
        <v>76682.759999999995</v>
      </c>
      <c r="O2371" s="222">
        <v>0</v>
      </c>
      <c r="P2371" s="222">
        <v>0</v>
      </c>
      <c r="Q2371" s="222">
        <v>0</v>
      </c>
      <c r="R2371" s="372">
        <v>45292</v>
      </c>
      <c r="S2371" s="372">
        <v>45657</v>
      </c>
      <c r="U2371" s="373"/>
    </row>
    <row r="2372" spans="1:21" ht="20.25" x14ac:dyDescent="0.3">
      <c r="A2372" s="230">
        <v>981</v>
      </c>
      <c r="B2372" s="225" t="s">
        <v>3055</v>
      </c>
      <c r="C2372" s="230">
        <v>43116</v>
      </c>
      <c r="D2372" s="230" t="s">
        <v>1896</v>
      </c>
      <c r="E2372" s="230">
        <v>1963</v>
      </c>
      <c r="F2372" s="230" t="s">
        <v>2122</v>
      </c>
      <c r="G2372" s="371" t="s">
        <v>2121</v>
      </c>
      <c r="H2372" s="230">
        <v>3</v>
      </c>
      <c r="I2372" s="230">
        <v>2</v>
      </c>
      <c r="J2372" s="230" t="s">
        <v>2122</v>
      </c>
      <c r="K2372" s="222">
        <v>1704.6</v>
      </c>
      <c r="L2372" s="222">
        <v>946.5</v>
      </c>
      <c r="M2372" s="222">
        <v>70337.52</v>
      </c>
      <c r="N2372" s="222">
        <v>70337.52</v>
      </c>
      <c r="O2372" s="222">
        <v>0</v>
      </c>
      <c r="P2372" s="222">
        <v>0</v>
      </c>
      <c r="Q2372" s="222">
        <v>0</v>
      </c>
      <c r="R2372" s="372">
        <v>45292</v>
      </c>
      <c r="S2372" s="372">
        <v>45657</v>
      </c>
      <c r="U2372" s="373"/>
    </row>
    <row r="2373" spans="1:21" ht="20.25" x14ac:dyDescent="0.3">
      <c r="A2373" s="230">
        <v>982</v>
      </c>
      <c r="B2373" s="225" t="s">
        <v>3056</v>
      </c>
      <c r="C2373" s="230">
        <v>43105</v>
      </c>
      <c r="D2373" s="230" t="s">
        <v>1896</v>
      </c>
      <c r="E2373" s="230">
        <v>1970</v>
      </c>
      <c r="F2373" s="230" t="s">
        <v>2122</v>
      </c>
      <c r="G2373" s="371" t="s">
        <v>2120</v>
      </c>
      <c r="H2373" s="230">
        <v>3</v>
      </c>
      <c r="I2373" s="230">
        <v>3</v>
      </c>
      <c r="J2373" s="230" t="s">
        <v>2122</v>
      </c>
      <c r="K2373" s="222">
        <v>2751.9</v>
      </c>
      <c r="L2373" s="222">
        <v>1517.5</v>
      </c>
      <c r="M2373" s="222">
        <v>87299.16</v>
      </c>
      <c r="N2373" s="222">
        <v>87299.16</v>
      </c>
      <c r="O2373" s="222">
        <v>0</v>
      </c>
      <c r="P2373" s="222">
        <v>0</v>
      </c>
      <c r="Q2373" s="222">
        <v>0</v>
      </c>
      <c r="R2373" s="372">
        <v>45292</v>
      </c>
      <c r="S2373" s="372">
        <v>45657</v>
      </c>
      <c r="U2373" s="373"/>
    </row>
    <row r="2374" spans="1:21" ht="20.25" x14ac:dyDescent="0.3">
      <c r="A2374" s="230">
        <v>983</v>
      </c>
      <c r="B2374" s="225" t="s">
        <v>2634</v>
      </c>
      <c r="C2374" s="230">
        <v>43117</v>
      </c>
      <c r="D2374" s="230" t="s">
        <v>1896</v>
      </c>
      <c r="E2374" s="230">
        <v>1963</v>
      </c>
      <c r="F2374" s="230" t="s">
        <v>2122</v>
      </c>
      <c r="G2374" s="371" t="s">
        <v>2089</v>
      </c>
      <c r="H2374" s="230">
        <v>3</v>
      </c>
      <c r="I2374" s="230">
        <v>2</v>
      </c>
      <c r="J2374" s="230" t="s">
        <v>2122</v>
      </c>
      <c r="K2374" s="222">
        <v>1727.3</v>
      </c>
      <c r="L2374" s="222">
        <v>953.5</v>
      </c>
      <c r="M2374" s="222">
        <v>537430.48</v>
      </c>
      <c r="N2374" s="222">
        <v>537430.48</v>
      </c>
      <c r="O2374" s="222">
        <v>0</v>
      </c>
      <c r="P2374" s="222">
        <v>0</v>
      </c>
      <c r="Q2374" s="222">
        <v>0</v>
      </c>
      <c r="R2374" s="372">
        <v>45292</v>
      </c>
      <c r="S2374" s="372">
        <v>45657</v>
      </c>
      <c r="U2374" s="373"/>
    </row>
    <row r="2375" spans="1:21" ht="20.25" x14ac:dyDescent="0.3">
      <c r="A2375" s="230">
        <v>984</v>
      </c>
      <c r="B2375" s="225" t="s">
        <v>2858</v>
      </c>
      <c r="C2375" s="230">
        <v>43134</v>
      </c>
      <c r="D2375" s="230" t="s">
        <v>1896</v>
      </c>
      <c r="E2375" s="230">
        <v>1987</v>
      </c>
      <c r="F2375" s="230" t="s">
        <v>2122</v>
      </c>
      <c r="G2375" s="371" t="s">
        <v>2094</v>
      </c>
      <c r="H2375" s="230">
        <v>2</v>
      </c>
      <c r="I2375" s="230">
        <v>3</v>
      </c>
      <c r="J2375" s="230" t="s">
        <v>2122</v>
      </c>
      <c r="K2375" s="222">
        <v>1562.8</v>
      </c>
      <c r="L2375" s="222">
        <v>737.7</v>
      </c>
      <c r="M2375" s="222">
        <v>57054.54</v>
      </c>
      <c r="N2375" s="222">
        <v>57054.54</v>
      </c>
      <c r="O2375" s="222">
        <v>0</v>
      </c>
      <c r="P2375" s="222">
        <v>0</v>
      </c>
      <c r="Q2375" s="222">
        <v>0</v>
      </c>
      <c r="R2375" s="372">
        <v>45292</v>
      </c>
      <c r="S2375" s="372">
        <v>45657</v>
      </c>
      <c r="U2375" s="373"/>
    </row>
    <row r="2376" spans="1:21" ht="20.25" x14ac:dyDescent="0.3">
      <c r="A2376" s="230">
        <v>985</v>
      </c>
      <c r="B2376" s="225" t="s">
        <v>2961</v>
      </c>
      <c r="C2376" s="230">
        <v>43140</v>
      </c>
      <c r="D2376" s="230" t="s">
        <v>1896</v>
      </c>
      <c r="E2376" s="230">
        <v>2013</v>
      </c>
      <c r="F2376" s="230" t="s">
        <v>2122</v>
      </c>
      <c r="G2376" s="371" t="s">
        <v>2837</v>
      </c>
      <c r="H2376" s="230">
        <v>3</v>
      </c>
      <c r="I2376" s="230">
        <v>2</v>
      </c>
      <c r="J2376" s="230" t="s">
        <v>2122</v>
      </c>
      <c r="K2376" s="222">
        <v>1054.9000000000001</v>
      </c>
      <c r="L2376" s="222">
        <v>842</v>
      </c>
      <c r="M2376" s="222">
        <v>55350</v>
      </c>
      <c r="N2376" s="222">
        <v>55350</v>
      </c>
      <c r="O2376" s="222">
        <v>0</v>
      </c>
      <c r="P2376" s="222">
        <v>0</v>
      </c>
      <c r="Q2376" s="222">
        <v>0</v>
      </c>
      <c r="R2376" s="372">
        <v>45292</v>
      </c>
      <c r="S2376" s="372">
        <v>45657</v>
      </c>
      <c r="U2376" s="373"/>
    </row>
    <row r="2377" spans="1:21" ht="20.25" x14ac:dyDescent="0.3">
      <c r="A2377" s="230">
        <v>986</v>
      </c>
      <c r="B2377" s="225" t="s">
        <v>2962</v>
      </c>
      <c r="C2377" s="230">
        <v>46913</v>
      </c>
      <c r="D2377" s="230" t="s">
        <v>1896</v>
      </c>
      <c r="E2377" s="230">
        <v>2014</v>
      </c>
      <c r="F2377" s="230" t="s">
        <v>2122</v>
      </c>
      <c r="G2377" s="371" t="s">
        <v>2837</v>
      </c>
      <c r="H2377" s="230">
        <v>3</v>
      </c>
      <c r="I2377" s="230">
        <v>2</v>
      </c>
      <c r="J2377" s="230" t="s">
        <v>2122</v>
      </c>
      <c r="K2377" s="222">
        <v>1145.8</v>
      </c>
      <c r="L2377" s="222">
        <v>1041</v>
      </c>
      <c r="M2377" s="222">
        <v>66702</v>
      </c>
      <c r="N2377" s="222">
        <v>66702</v>
      </c>
      <c r="O2377" s="222">
        <v>0</v>
      </c>
      <c r="P2377" s="222">
        <v>0</v>
      </c>
      <c r="Q2377" s="222">
        <v>0</v>
      </c>
      <c r="R2377" s="372">
        <v>45292</v>
      </c>
      <c r="S2377" s="372">
        <v>45657</v>
      </c>
      <c r="U2377" s="373"/>
    </row>
    <row r="2378" spans="1:21" ht="20.25" x14ac:dyDescent="0.3">
      <c r="A2378" s="230">
        <v>987</v>
      </c>
      <c r="B2378" s="225" t="s">
        <v>2963</v>
      </c>
      <c r="C2378" s="230">
        <v>46914</v>
      </c>
      <c r="D2378" s="230" t="s">
        <v>1896</v>
      </c>
      <c r="E2378" s="230">
        <v>2014</v>
      </c>
      <c r="F2378" s="230" t="s">
        <v>2122</v>
      </c>
      <c r="G2378" s="371" t="s">
        <v>2837</v>
      </c>
      <c r="H2378" s="230">
        <v>3</v>
      </c>
      <c r="I2378" s="230">
        <v>2</v>
      </c>
      <c r="J2378" s="230" t="s">
        <v>2122</v>
      </c>
      <c r="K2378" s="222">
        <v>732.9</v>
      </c>
      <c r="L2378" s="222">
        <v>654.1</v>
      </c>
      <c r="M2378" s="222">
        <v>50307.12</v>
      </c>
      <c r="N2378" s="222">
        <v>50307.12</v>
      </c>
      <c r="O2378" s="222">
        <v>0</v>
      </c>
      <c r="P2378" s="222">
        <v>0</v>
      </c>
      <c r="Q2378" s="222">
        <v>0</v>
      </c>
      <c r="R2378" s="372">
        <v>45292</v>
      </c>
      <c r="S2378" s="372">
        <v>45657</v>
      </c>
      <c r="U2378" s="373"/>
    </row>
    <row r="2379" spans="1:21" ht="20.25" x14ac:dyDescent="0.3">
      <c r="A2379" s="230">
        <v>988</v>
      </c>
      <c r="B2379" s="225" t="s">
        <v>2859</v>
      </c>
      <c r="C2379" s="230">
        <v>43154</v>
      </c>
      <c r="D2379" s="230" t="s">
        <v>1896</v>
      </c>
      <c r="E2379" s="230">
        <v>1975</v>
      </c>
      <c r="F2379" s="230" t="s">
        <v>2122</v>
      </c>
      <c r="G2379" s="371" t="s">
        <v>2120</v>
      </c>
      <c r="H2379" s="230">
        <v>3</v>
      </c>
      <c r="I2379" s="230">
        <v>3</v>
      </c>
      <c r="J2379" s="230" t="s">
        <v>2122</v>
      </c>
      <c r="K2379" s="222">
        <v>2785.7</v>
      </c>
      <c r="L2379" s="222">
        <v>1529.4</v>
      </c>
      <c r="M2379" s="222">
        <v>89674.559999999998</v>
      </c>
      <c r="N2379" s="222">
        <v>89674.559999999998</v>
      </c>
      <c r="O2379" s="222">
        <v>0</v>
      </c>
      <c r="P2379" s="222">
        <v>0</v>
      </c>
      <c r="Q2379" s="222">
        <v>0</v>
      </c>
      <c r="R2379" s="372">
        <v>45292</v>
      </c>
      <c r="S2379" s="372">
        <v>45657</v>
      </c>
      <c r="U2379" s="373"/>
    </row>
    <row r="2380" spans="1:21" ht="20.25" x14ac:dyDescent="0.3">
      <c r="A2380" s="230">
        <v>989</v>
      </c>
      <c r="B2380" s="225" t="s">
        <v>2860</v>
      </c>
      <c r="C2380" s="230">
        <v>43164</v>
      </c>
      <c r="D2380" s="230" t="s">
        <v>1896</v>
      </c>
      <c r="E2380" s="230">
        <v>1978</v>
      </c>
      <c r="F2380" s="230" t="s">
        <v>2122</v>
      </c>
      <c r="G2380" s="371" t="s">
        <v>2120</v>
      </c>
      <c r="H2380" s="230">
        <v>5</v>
      </c>
      <c r="I2380" s="230">
        <v>1</v>
      </c>
      <c r="J2380" s="230" t="s">
        <v>2122</v>
      </c>
      <c r="K2380" s="222">
        <v>1868.7</v>
      </c>
      <c r="L2380" s="222">
        <v>1121.5</v>
      </c>
      <c r="M2380" s="222">
        <v>46005.72</v>
      </c>
      <c r="N2380" s="222">
        <v>46005.72</v>
      </c>
      <c r="O2380" s="222">
        <v>0</v>
      </c>
      <c r="P2380" s="222">
        <v>0</v>
      </c>
      <c r="Q2380" s="222">
        <v>0</v>
      </c>
      <c r="R2380" s="372">
        <v>45292</v>
      </c>
      <c r="S2380" s="372">
        <v>45657</v>
      </c>
      <c r="U2380" s="373"/>
    </row>
    <row r="2381" spans="1:21" ht="20.25" x14ac:dyDescent="0.3">
      <c r="A2381" s="230">
        <v>990</v>
      </c>
      <c r="B2381" s="225" t="s">
        <v>2861</v>
      </c>
      <c r="C2381" s="230">
        <v>43170</v>
      </c>
      <c r="D2381" s="230" t="s">
        <v>1896</v>
      </c>
      <c r="E2381" s="230">
        <v>1980</v>
      </c>
      <c r="F2381" s="230" t="s">
        <v>2122</v>
      </c>
      <c r="G2381" s="371" t="s">
        <v>2120</v>
      </c>
      <c r="H2381" s="230">
        <v>3</v>
      </c>
      <c r="I2381" s="230">
        <v>4</v>
      </c>
      <c r="J2381" s="230" t="s">
        <v>2122</v>
      </c>
      <c r="K2381" s="222">
        <v>3363.3</v>
      </c>
      <c r="L2381" s="222">
        <v>1826.1</v>
      </c>
      <c r="M2381" s="222">
        <v>108016.5</v>
      </c>
      <c r="N2381" s="222">
        <v>108016.5</v>
      </c>
      <c r="O2381" s="222">
        <v>0</v>
      </c>
      <c r="P2381" s="222">
        <v>0</v>
      </c>
      <c r="Q2381" s="222">
        <v>0</v>
      </c>
      <c r="R2381" s="372">
        <v>45292</v>
      </c>
      <c r="S2381" s="372">
        <v>45657</v>
      </c>
      <c r="U2381" s="373"/>
    </row>
    <row r="2382" spans="1:21" ht="20.25" x14ac:dyDescent="0.3">
      <c r="A2382" s="230">
        <v>991</v>
      </c>
      <c r="B2382" s="225" t="s">
        <v>2862</v>
      </c>
      <c r="C2382" s="230">
        <v>43194</v>
      </c>
      <c r="D2382" s="230" t="s">
        <v>1896</v>
      </c>
      <c r="E2382" s="230">
        <v>1990</v>
      </c>
      <c r="F2382" s="230" t="s">
        <v>2122</v>
      </c>
      <c r="G2382" s="371" t="s">
        <v>2120</v>
      </c>
      <c r="H2382" s="230">
        <v>3</v>
      </c>
      <c r="I2382" s="230">
        <v>5</v>
      </c>
      <c r="J2382" s="230" t="s">
        <v>2122</v>
      </c>
      <c r="K2382" s="222">
        <v>4116.3999999999996</v>
      </c>
      <c r="L2382" s="222">
        <v>2275</v>
      </c>
      <c r="M2382" s="222">
        <v>133722.18</v>
      </c>
      <c r="N2382" s="222">
        <v>133722.18</v>
      </c>
      <c r="O2382" s="222">
        <v>0</v>
      </c>
      <c r="P2382" s="222">
        <v>0</v>
      </c>
      <c r="Q2382" s="222">
        <v>0</v>
      </c>
      <c r="R2382" s="372">
        <v>45292</v>
      </c>
      <c r="S2382" s="372">
        <v>45657</v>
      </c>
      <c r="U2382" s="373"/>
    </row>
    <row r="2383" spans="1:21" ht="20.25" x14ac:dyDescent="0.3">
      <c r="A2383" s="230">
        <v>992</v>
      </c>
      <c r="B2383" s="225" t="s">
        <v>2863</v>
      </c>
      <c r="C2383" s="230">
        <v>43069</v>
      </c>
      <c r="D2383" s="230" t="s">
        <v>1896</v>
      </c>
      <c r="E2383" s="230">
        <v>1966</v>
      </c>
      <c r="F2383" s="230" t="s">
        <v>2122</v>
      </c>
      <c r="G2383" s="371" t="s">
        <v>2119</v>
      </c>
      <c r="H2383" s="230">
        <v>2</v>
      </c>
      <c r="I2383" s="230">
        <v>3</v>
      </c>
      <c r="J2383" s="230" t="s">
        <v>2122</v>
      </c>
      <c r="K2383" s="222">
        <v>1693.5</v>
      </c>
      <c r="L2383" s="222">
        <v>770.3</v>
      </c>
      <c r="M2383" s="222">
        <v>66106.740000000005</v>
      </c>
      <c r="N2383" s="222">
        <v>66106.740000000005</v>
      </c>
      <c r="O2383" s="222">
        <v>0</v>
      </c>
      <c r="P2383" s="222">
        <v>0</v>
      </c>
      <c r="Q2383" s="222">
        <v>0</v>
      </c>
      <c r="R2383" s="372">
        <v>45292</v>
      </c>
      <c r="S2383" s="372">
        <v>45657</v>
      </c>
      <c r="U2383" s="373"/>
    </row>
    <row r="2384" spans="1:21" ht="20.25" x14ac:dyDescent="0.3">
      <c r="A2384" s="230">
        <v>993</v>
      </c>
      <c r="B2384" s="225" t="s">
        <v>2864</v>
      </c>
      <c r="C2384" s="230">
        <v>43072</v>
      </c>
      <c r="D2384" s="230" t="s">
        <v>1896</v>
      </c>
      <c r="E2384" s="230">
        <v>1965</v>
      </c>
      <c r="F2384" s="230" t="s">
        <v>2122</v>
      </c>
      <c r="G2384" s="371" t="s">
        <v>2119</v>
      </c>
      <c r="H2384" s="230">
        <v>2</v>
      </c>
      <c r="I2384" s="230">
        <v>3</v>
      </c>
      <c r="J2384" s="230" t="s">
        <v>2122</v>
      </c>
      <c r="K2384" s="222">
        <v>1671.7</v>
      </c>
      <c r="L2384" s="222">
        <v>766.9</v>
      </c>
      <c r="M2384" s="222">
        <v>64450.38</v>
      </c>
      <c r="N2384" s="222">
        <v>64450.38</v>
      </c>
      <c r="O2384" s="222">
        <v>0</v>
      </c>
      <c r="P2384" s="222">
        <v>0</v>
      </c>
      <c r="Q2384" s="222">
        <v>0</v>
      </c>
      <c r="R2384" s="372">
        <v>45292</v>
      </c>
      <c r="S2384" s="372">
        <v>45657</v>
      </c>
      <c r="U2384" s="373"/>
    </row>
    <row r="2385" spans="1:21" ht="20.25" x14ac:dyDescent="0.3">
      <c r="A2385" s="230">
        <v>994</v>
      </c>
      <c r="B2385" s="225" t="s">
        <v>2974</v>
      </c>
      <c r="C2385" s="230">
        <v>43152</v>
      </c>
      <c r="D2385" s="230" t="s">
        <v>1896</v>
      </c>
      <c r="E2385" s="230">
        <v>1974</v>
      </c>
      <c r="F2385" s="230" t="s">
        <v>2122</v>
      </c>
      <c r="G2385" s="371" t="s">
        <v>2930</v>
      </c>
      <c r="H2385" s="230">
        <v>3</v>
      </c>
      <c r="I2385" s="230">
        <v>3</v>
      </c>
      <c r="J2385" s="230" t="s">
        <v>2122</v>
      </c>
      <c r="K2385" s="222">
        <v>2663.5</v>
      </c>
      <c r="L2385" s="222">
        <v>1530.1</v>
      </c>
      <c r="M2385" s="222">
        <v>89674.559999999998</v>
      </c>
      <c r="N2385" s="222">
        <v>89674.559999999998</v>
      </c>
      <c r="O2385" s="222">
        <v>0</v>
      </c>
      <c r="P2385" s="222">
        <v>0</v>
      </c>
      <c r="Q2385" s="222">
        <v>0</v>
      </c>
      <c r="R2385" s="372">
        <v>45292</v>
      </c>
      <c r="S2385" s="372">
        <v>45657</v>
      </c>
      <c r="U2385" s="373"/>
    </row>
    <row r="2386" spans="1:21" ht="20.25" x14ac:dyDescent="0.3">
      <c r="A2386" s="230">
        <v>995</v>
      </c>
      <c r="B2386" s="225" t="s">
        <v>2975</v>
      </c>
      <c r="C2386" s="230">
        <v>43259</v>
      </c>
      <c r="D2386" s="230" t="s">
        <v>1896</v>
      </c>
      <c r="E2386" s="230">
        <v>1989</v>
      </c>
      <c r="F2386" s="230" t="s">
        <v>2122</v>
      </c>
      <c r="G2386" s="371" t="s">
        <v>2121</v>
      </c>
      <c r="H2386" s="230">
        <v>3</v>
      </c>
      <c r="I2386" s="230">
        <v>4</v>
      </c>
      <c r="J2386" s="230" t="s">
        <v>2122</v>
      </c>
      <c r="K2386" s="222">
        <v>2536</v>
      </c>
      <c r="L2386" s="222">
        <v>2536.1</v>
      </c>
      <c r="M2386" s="222">
        <v>133690.07999999999</v>
      </c>
      <c r="N2386" s="222">
        <v>133690.07999999999</v>
      </c>
      <c r="O2386" s="222">
        <v>0</v>
      </c>
      <c r="P2386" s="222">
        <v>0</v>
      </c>
      <c r="Q2386" s="222">
        <v>0</v>
      </c>
      <c r="R2386" s="372">
        <v>45292</v>
      </c>
      <c r="S2386" s="372">
        <v>45657</v>
      </c>
      <c r="U2386" s="373"/>
    </row>
    <row r="2387" spans="1:21" ht="20.25" x14ac:dyDescent="0.3">
      <c r="A2387" s="230">
        <v>996</v>
      </c>
      <c r="B2387" s="225" t="s">
        <v>2976</v>
      </c>
      <c r="C2387" s="230">
        <v>43074</v>
      </c>
      <c r="D2387" s="230" t="s">
        <v>1896</v>
      </c>
      <c r="E2387" s="230">
        <v>1966</v>
      </c>
      <c r="F2387" s="230" t="s">
        <v>2122</v>
      </c>
      <c r="G2387" s="371" t="s">
        <v>2119</v>
      </c>
      <c r="H2387" s="230">
        <v>2</v>
      </c>
      <c r="I2387" s="230">
        <v>3</v>
      </c>
      <c r="J2387" s="230" t="s">
        <v>2122</v>
      </c>
      <c r="K2387" s="222">
        <v>1788.7</v>
      </c>
      <c r="L2387" s="222">
        <v>775.7</v>
      </c>
      <c r="M2387" s="222">
        <v>64450.38</v>
      </c>
      <c r="N2387" s="222">
        <v>64450.38</v>
      </c>
      <c r="O2387" s="222">
        <v>0</v>
      </c>
      <c r="P2387" s="222">
        <v>0</v>
      </c>
      <c r="Q2387" s="222">
        <v>0</v>
      </c>
      <c r="R2387" s="372">
        <v>45292</v>
      </c>
      <c r="S2387" s="372">
        <v>45657</v>
      </c>
      <c r="U2387" s="373"/>
    </row>
    <row r="2388" spans="1:21" ht="20.25" x14ac:dyDescent="0.3">
      <c r="A2388" s="230">
        <v>997</v>
      </c>
      <c r="B2388" s="225" t="s">
        <v>2977</v>
      </c>
      <c r="C2388" s="230">
        <v>43081</v>
      </c>
      <c r="D2388" s="230" t="s">
        <v>1896</v>
      </c>
      <c r="E2388" s="230">
        <v>1966</v>
      </c>
      <c r="F2388" s="230" t="s">
        <v>2122</v>
      </c>
      <c r="G2388" s="371" t="s">
        <v>2119</v>
      </c>
      <c r="H2388" s="230">
        <v>2</v>
      </c>
      <c r="I2388" s="230">
        <v>3</v>
      </c>
      <c r="J2388" s="230" t="s">
        <v>2122</v>
      </c>
      <c r="K2388" s="222">
        <v>1671</v>
      </c>
      <c r="L2388" s="222">
        <v>779</v>
      </c>
      <c r="M2388" s="222">
        <v>67345.8</v>
      </c>
      <c r="N2388" s="222">
        <v>67345.8</v>
      </c>
      <c r="O2388" s="222">
        <v>0</v>
      </c>
      <c r="P2388" s="222">
        <v>0</v>
      </c>
      <c r="Q2388" s="222">
        <v>0</v>
      </c>
      <c r="R2388" s="372">
        <v>45292</v>
      </c>
      <c r="S2388" s="372">
        <v>45657</v>
      </c>
      <c r="U2388" s="373"/>
    </row>
    <row r="2389" spans="1:21" ht="20.25" x14ac:dyDescent="0.3">
      <c r="A2389" s="230">
        <v>998</v>
      </c>
      <c r="B2389" s="225" t="s">
        <v>2978</v>
      </c>
      <c r="C2389" s="230">
        <v>43084</v>
      </c>
      <c r="D2389" s="230" t="s">
        <v>1896</v>
      </c>
      <c r="E2389" s="230">
        <v>1966</v>
      </c>
      <c r="F2389" s="230" t="s">
        <v>2122</v>
      </c>
      <c r="G2389" s="371" t="s">
        <v>2119</v>
      </c>
      <c r="H2389" s="230">
        <v>2</v>
      </c>
      <c r="I2389" s="230">
        <v>3</v>
      </c>
      <c r="J2389" s="230" t="s">
        <v>2122</v>
      </c>
      <c r="K2389" s="222">
        <v>1662.6</v>
      </c>
      <c r="L2389" s="222">
        <v>784.8</v>
      </c>
      <c r="M2389" s="222">
        <v>61940.160000000003</v>
      </c>
      <c r="N2389" s="222">
        <v>61940.160000000003</v>
      </c>
      <c r="O2389" s="222">
        <v>0</v>
      </c>
      <c r="P2389" s="222">
        <v>0</v>
      </c>
      <c r="Q2389" s="222">
        <v>0</v>
      </c>
      <c r="R2389" s="372">
        <v>45292</v>
      </c>
      <c r="S2389" s="372">
        <v>45657</v>
      </c>
      <c r="U2389" s="373"/>
    </row>
    <row r="2390" spans="1:21" ht="20.25" x14ac:dyDescent="0.3">
      <c r="A2390" s="230">
        <v>999</v>
      </c>
      <c r="B2390" s="225" t="s">
        <v>2979</v>
      </c>
      <c r="C2390" s="230">
        <v>43138</v>
      </c>
      <c r="D2390" s="230" t="s">
        <v>1896</v>
      </c>
      <c r="E2390" s="230">
        <v>1996</v>
      </c>
      <c r="F2390" s="230" t="s">
        <v>2122</v>
      </c>
      <c r="G2390" s="371" t="s">
        <v>2119</v>
      </c>
      <c r="H2390" s="230">
        <v>3</v>
      </c>
      <c r="I2390" s="230">
        <v>6</v>
      </c>
      <c r="J2390" s="230" t="s">
        <v>2122</v>
      </c>
      <c r="K2390" s="222">
        <v>5003.3</v>
      </c>
      <c r="L2390" s="222">
        <v>2730.8</v>
      </c>
      <c r="M2390" s="222">
        <v>167176.79999999999</v>
      </c>
      <c r="N2390" s="222">
        <v>167176.79999999999</v>
      </c>
      <c r="O2390" s="222">
        <v>0</v>
      </c>
      <c r="P2390" s="222">
        <v>0</v>
      </c>
      <c r="Q2390" s="222">
        <v>0</v>
      </c>
      <c r="R2390" s="372">
        <v>45292</v>
      </c>
      <c r="S2390" s="372">
        <v>45657</v>
      </c>
      <c r="U2390" s="373"/>
    </row>
    <row r="2391" spans="1:21" ht="20.25" x14ac:dyDescent="0.3">
      <c r="A2391" s="230">
        <v>1000</v>
      </c>
      <c r="B2391" s="225" t="s">
        <v>2980</v>
      </c>
      <c r="C2391" s="230">
        <v>43180</v>
      </c>
      <c r="D2391" s="230" t="s">
        <v>1896</v>
      </c>
      <c r="E2391" s="230">
        <v>1985</v>
      </c>
      <c r="F2391" s="230" t="s">
        <v>2122</v>
      </c>
      <c r="G2391" s="371" t="s">
        <v>2120</v>
      </c>
      <c r="H2391" s="230">
        <v>3</v>
      </c>
      <c r="I2391" s="230">
        <v>5</v>
      </c>
      <c r="J2391" s="230" t="s">
        <v>2122</v>
      </c>
      <c r="K2391" s="222">
        <v>4059.1</v>
      </c>
      <c r="L2391" s="222">
        <v>2280.1999999999998</v>
      </c>
      <c r="M2391" s="222">
        <v>133343.4</v>
      </c>
      <c r="N2391" s="222">
        <v>133343.4</v>
      </c>
      <c r="O2391" s="222">
        <v>0</v>
      </c>
      <c r="P2391" s="222">
        <v>0</v>
      </c>
      <c r="Q2391" s="222">
        <v>0</v>
      </c>
      <c r="R2391" s="372">
        <v>45292</v>
      </c>
      <c r="S2391" s="372">
        <v>45657</v>
      </c>
      <c r="U2391" s="373"/>
    </row>
    <row r="2392" spans="1:21" ht="20.25" x14ac:dyDescent="0.25">
      <c r="A2392" s="231" t="s">
        <v>22</v>
      </c>
      <c r="B2392" s="231"/>
      <c r="C2392" s="263" t="s">
        <v>172</v>
      </c>
      <c r="D2392" s="263" t="s">
        <v>172</v>
      </c>
      <c r="E2392" s="263" t="s">
        <v>172</v>
      </c>
      <c r="F2392" s="263" t="s">
        <v>172</v>
      </c>
      <c r="G2392" s="263" t="s">
        <v>172</v>
      </c>
      <c r="H2392" s="263" t="s">
        <v>172</v>
      </c>
      <c r="I2392" s="263" t="s">
        <v>172</v>
      </c>
      <c r="J2392" s="220">
        <v>0</v>
      </c>
      <c r="K2392" s="220">
        <v>54579.63</v>
      </c>
      <c r="L2392" s="220">
        <v>30983.3</v>
      </c>
      <c r="M2392" s="220">
        <v>4430730.540000001</v>
      </c>
      <c r="N2392" s="222">
        <v>4430730.540000001</v>
      </c>
      <c r="O2392" s="220">
        <v>0</v>
      </c>
      <c r="P2392" s="220">
        <v>0</v>
      </c>
      <c r="Q2392" s="220">
        <v>0</v>
      </c>
      <c r="R2392" s="263" t="s">
        <v>172</v>
      </c>
      <c r="S2392" s="263" t="s">
        <v>172</v>
      </c>
      <c r="U2392" s="373"/>
    </row>
    <row r="2393" spans="1:21" ht="20.25" x14ac:dyDescent="0.25">
      <c r="A2393" s="407" t="s">
        <v>3650</v>
      </c>
      <c r="B2393" s="408"/>
      <c r="C2393" s="408"/>
      <c r="D2393" s="408"/>
      <c r="E2393" s="408"/>
      <c r="F2393" s="408"/>
      <c r="G2393" s="408"/>
      <c r="H2393" s="408"/>
      <c r="I2393" s="408"/>
      <c r="J2393" s="408"/>
      <c r="K2393" s="408"/>
      <c r="L2393" s="408"/>
      <c r="M2393" s="408"/>
      <c r="N2393" s="408"/>
      <c r="O2393" s="408"/>
      <c r="P2393" s="408"/>
      <c r="Q2393" s="408"/>
      <c r="R2393" s="408"/>
      <c r="S2393" s="409"/>
      <c r="U2393" s="373"/>
    </row>
    <row r="2394" spans="1:21" ht="20.25" x14ac:dyDescent="0.3">
      <c r="A2394" s="230">
        <v>1001</v>
      </c>
      <c r="B2394" s="225" t="s">
        <v>3014</v>
      </c>
      <c r="C2394" s="230">
        <v>43537</v>
      </c>
      <c r="D2394" s="230" t="s">
        <v>1896</v>
      </c>
      <c r="E2394" s="230">
        <v>1973</v>
      </c>
      <c r="F2394" s="230" t="s">
        <v>2122</v>
      </c>
      <c r="G2394" s="371" t="s">
        <v>2119</v>
      </c>
      <c r="H2394" s="230">
        <v>2</v>
      </c>
      <c r="I2394" s="230">
        <v>2</v>
      </c>
      <c r="J2394" s="230" t="s">
        <v>2122</v>
      </c>
      <c r="K2394" s="222">
        <v>521.6</v>
      </c>
      <c r="L2394" s="222">
        <v>481.9</v>
      </c>
      <c r="M2394" s="222">
        <v>70396.23</v>
      </c>
      <c r="N2394" s="222">
        <v>70396.23</v>
      </c>
      <c r="O2394" s="222">
        <v>0</v>
      </c>
      <c r="P2394" s="222">
        <v>0</v>
      </c>
      <c r="Q2394" s="222">
        <v>0</v>
      </c>
      <c r="R2394" s="372">
        <v>45292</v>
      </c>
      <c r="S2394" s="372">
        <v>45657</v>
      </c>
      <c r="U2394" s="373"/>
    </row>
    <row r="2395" spans="1:21" ht="20.25" x14ac:dyDescent="0.25">
      <c r="A2395" s="231" t="s">
        <v>22</v>
      </c>
      <c r="B2395" s="231"/>
      <c r="C2395" s="263" t="s">
        <v>172</v>
      </c>
      <c r="D2395" s="263" t="s">
        <v>172</v>
      </c>
      <c r="E2395" s="263" t="s">
        <v>172</v>
      </c>
      <c r="F2395" s="263" t="s">
        <v>172</v>
      </c>
      <c r="G2395" s="263" t="s">
        <v>172</v>
      </c>
      <c r="H2395" s="263" t="s">
        <v>172</v>
      </c>
      <c r="I2395" s="263" t="s">
        <v>172</v>
      </c>
      <c r="J2395" s="220">
        <v>0</v>
      </c>
      <c r="K2395" s="220">
        <v>521.6</v>
      </c>
      <c r="L2395" s="220">
        <v>481.9</v>
      </c>
      <c r="M2395" s="220">
        <v>70396.23</v>
      </c>
      <c r="N2395" s="220">
        <v>70396.23</v>
      </c>
      <c r="O2395" s="220">
        <v>0</v>
      </c>
      <c r="P2395" s="220">
        <v>0</v>
      </c>
      <c r="Q2395" s="220">
        <v>0</v>
      </c>
      <c r="R2395" s="263" t="s">
        <v>172</v>
      </c>
      <c r="S2395" s="263" t="s">
        <v>172</v>
      </c>
      <c r="U2395" s="373"/>
    </row>
    <row r="2396" spans="1:21" ht="20.25" x14ac:dyDescent="0.3">
      <c r="A2396" s="404" t="s">
        <v>3651</v>
      </c>
      <c r="B2396" s="404"/>
      <c r="C2396" s="404"/>
      <c r="D2396" s="404"/>
      <c r="E2396" s="404"/>
      <c r="F2396" s="404"/>
      <c r="G2396" s="404"/>
      <c r="H2396" s="404"/>
      <c r="I2396" s="404"/>
      <c r="J2396" s="404"/>
      <c r="K2396" s="404"/>
      <c r="L2396" s="404"/>
      <c r="M2396" s="404"/>
      <c r="N2396" s="404"/>
      <c r="O2396" s="404"/>
      <c r="P2396" s="404"/>
      <c r="Q2396" s="404"/>
      <c r="R2396" s="404"/>
      <c r="S2396" s="404"/>
      <c r="U2396" s="373"/>
    </row>
    <row r="2397" spans="1:21" ht="20.25" x14ac:dyDescent="0.3">
      <c r="A2397" s="230">
        <v>1002</v>
      </c>
      <c r="B2397" s="229" t="s">
        <v>1117</v>
      </c>
      <c r="C2397" s="230">
        <v>43324</v>
      </c>
      <c r="D2397" s="230" t="s">
        <v>1896</v>
      </c>
      <c r="E2397" s="230">
        <v>1960</v>
      </c>
      <c r="F2397" s="230" t="s">
        <v>2122</v>
      </c>
      <c r="G2397" s="371" t="s">
        <v>2089</v>
      </c>
      <c r="H2397" s="230">
        <v>2</v>
      </c>
      <c r="I2397" s="230">
        <v>2</v>
      </c>
      <c r="J2397" s="230" t="s">
        <v>2122</v>
      </c>
      <c r="K2397" s="222">
        <v>902</v>
      </c>
      <c r="L2397" s="222">
        <v>524</v>
      </c>
      <c r="M2397" s="222">
        <v>1440038.78</v>
      </c>
      <c r="N2397" s="222">
        <v>1440038.78</v>
      </c>
      <c r="O2397" s="222">
        <v>0</v>
      </c>
      <c r="P2397" s="222">
        <v>0</v>
      </c>
      <c r="Q2397" s="222">
        <v>0</v>
      </c>
      <c r="R2397" s="372">
        <v>45292</v>
      </c>
      <c r="S2397" s="372">
        <v>45657</v>
      </c>
      <c r="U2397" s="373"/>
    </row>
    <row r="2398" spans="1:21" ht="20.25" x14ac:dyDescent="0.3">
      <c r="A2398" s="230">
        <v>1003</v>
      </c>
      <c r="B2398" s="229" t="s">
        <v>1118</v>
      </c>
      <c r="C2398" s="230">
        <v>43326</v>
      </c>
      <c r="D2398" s="230" t="s">
        <v>1896</v>
      </c>
      <c r="E2398" s="230">
        <v>1963</v>
      </c>
      <c r="F2398" s="230" t="s">
        <v>2122</v>
      </c>
      <c r="G2398" s="371" t="s">
        <v>2090</v>
      </c>
      <c r="H2398" s="230">
        <v>2</v>
      </c>
      <c r="I2398" s="230">
        <v>2</v>
      </c>
      <c r="J2398" s="230" t="s">
        <v>2122</v>
      </c>
      <c r="K2398" s="222">
        <v>933</v>
      </c>
      <c r="L2398" s="222">
        <v>504.1</v>
      </c>
      <c r="M2398" s="222">
        <v>1470640.2299999997</v>
      </c>
      <c r="N2398" s="222">
        <v>1470640.2299999997</v>
      </c>
      <c r="O2398" s="222">
        <v>0</v>
      </c>
      <c r="P2398" s="222">
        <v>0</v>
      </c>
      <c r="Q2398" s="222">
        <v>0</v>
      </c>
      <c r="R2398" s="372">
        <v>45292</v>
      </c>
      <c r="S2398" s="372">
        <v>45657</v>
      </c>
      <c r="U2398" s="373"/>
    </row>
    <row r="2399" spans="1:21" ht="20.25" x14ac:dyDescent="0.3">
      <c r="A2399" s="230">
        <v>1004</v>
      </c>
      <c r="B2399" s="229" t="s">
        <v>676</v>
      </c>
      <c r="C2399" s="230">
        <v>43347</v>
      </c>
      <c r="D2399" s="230" t="s">
        <v>1896</v>
      </c>
      <c r="E2399" s="230">
        <v>1955</v>
      </c>
      <c r="F2399" s="230" t="s">
        <v>2122</v>
      </c>
      <c r="G2399" s="371" t="s">
        <v>2089</v>
      </c>
      <c r="H2399" s="230">
        <v>2</v>
      </c>
      <c r="I2399" s="230">
        <v>1</v>
      </c>
      <c r="J2399" s="230" t="s">
        <v>2122</v>
      </c>
      <c r="K2399" s="222">
        <v>920.9</v>
      </c>
      <c r="L2399" s="222">
        <v>502.6</v>
      </c>
      <c r="M2399" s="222">
        <v>1404339.0299999998</v>
      </c>
      <c r="N2399" s="222">
        <v>1404339.0299999998</v>
      </c>
      <c r="O2399" s="222">
        <v>0</v>
      </c>
      <c r="P2399" s="222">
        <v>0</v>
      </c>
      <c r="Q2399" s="222">
        <v>0</v>
      </c>
      <c r="R2399" s="372">
        <v>45292</v>
      </c>
      <c r="S2399" s="372">
        <v>45657</v>
      </c>
      <c r="U2399" s="373"/>
    </row>
    <row r="2400" spans="1:21" ht="20.25" x14ac:dyDescent="0.3">
      <c r="A2400" s="230">
        <v>1005</v>
      </c>
      <c r="B2400" s="229" t="s">
        <v>678</v>
      </c>
      <c r="C2400" s="230">
        <v>43380</v>
      </c>
      <c r="D2400" s="230" t="s">
        <v>1896</v>
      </c>
      <c r="E2400" s="230">
        <v>1957</v>
      </c>
      <c r="F2400" s="230" t="s">
        <v>2122</v>
      </c>
      <c r="G2400" s="371" t="s">
        <v>2094</v>
      </c>
      <c r="H2400" s="230">
        <v>2</v>
      </c>
      <c r="I2400" s="230">
        <v>1</v>
      </c>
      <c r="J2400" s="230" t="s">
        <v>2122</v>
      </c>
      <c r="K2400" s="222">
        <v>686.4</v>
      </c>
      <c r="L2400" s="222">
        <v>395</v>
      </c>
      <c r="M2400" s="222">
        <v>1077084.3499999999</v>
      </c>
      <c r="N2400" s="222">
        <v>1077084.3499999999</v>
      </c>
      <c r="O2400" s="222">
        <v>0</v>
      </c>
      <c r="P2400" s="222">
        <v>0</v>
      </c>
      <c r="Q2400" s="222">
        <v>0</v>
      </c>
      <c r="R2400" s="372">
        <v>45292</v>
      </c>
      <c r="S2400" s="372">
        <v>45657</v>
      </c>
      <c r="U2400" s="373"/>
    </row>
    <row r="2401" spans="1:21" ht="20.25" x14ac:dyDescent="0.3">
      <c r="A2401" s="230">
        <v>1006</v>
      </c>
      <c r="B2401" s="229" t="s">
        <v>1120</v>
      </c>
      <c r="C2401" s="230">
        <v>43299</v>
      </c>
      <c r="D2401" s="230" t="s">
        <v>1896</v>
      </c>
      <c r="E2401" s="230">
        <v>1957</v>
      </c>
      <c r="F2401" s="230" t="s">
        <v>2122</v>
      </c>
      <c r="G2401" s="371" t="s">
        <v>2089</v>
      </c>
      <c r="H2401" s="230">
        <v>2</v>
      </c>
      <c r="I2401" s="230">
        <v>2</v>
      </c>
      <c r="J2401" s="230" t="s">
        <v>2122</v>
      </c>
      <c r="K2401" s="222">
        <v>740.6</v>
      </c>
      <c r="L2401" s="222">
        <v>392.1</v>
      </c>
      <c r="M2401" s="222">
        <v>181323.18</v>
      </c>
      <c r="N2401" s="222">
        <v>181323.18</v>
      </c>
      <c r="O2401" s="222">
        <v>0</v>
      </c>
      <c r="P2401" s="222">
        <v>0</v>
      </c>
      <c r="Q2401" s="222">
        <v>0</v>
      </c>
      <c r="R2401" s="372">
        <v>45292</v>
      </c>
      <c r="S2401" s="372">
        <v>45657</v>
      </c>
      <c r="U2401" s="373"/>
    </row>
    <row r="2402" spans="1:21" ht="20.25" x14ac:dyDescent="0.3">
      <c r="A2402" s="230">
        <v>1007</v>
      </c>
      <c r="B2402" s="229" t="s">
        <v>1121</v>
      </c>
      <c r="C2402" s="230">
        <v>43300</v>
      </c>
      <c r="D2402" s="230" t="s">
        <v>1896</v>
      </c>
      <c r="E2402" s="230">
        <v>1957</v>
      </c>
      <c r="F2402" s="230" t="s">
        <v>2122</v>
      </c>
      <c r="G2402" s="371" t="s">
        <v>2089</v>
      </c>
      <c r="H2402" s="230">
        <v>2</v>
      </c>
      <c r="I2402" s="230">
        <v>2</v>
      </c>
      <c r="J2402" s="230" t="s">
        <v>2122</v>
      </c>
      <c r="K2402" s="222">
        <v>742.6</v>
      </c>
      <c r="L2402" s="222">
        <v>389.4</v>
      </c>
      <c r="M2402" s="222">
        <v>949079.54999999993</v>
      </c>
      <c r="N2402" s="222">
        <v>949079.54999999993</v>
      </c>
      <c r="O2402" s="222">
        <v>0</v>
      </c>
      <c r="P2402" s="222">
        <v>0</v>
      </c>
      <c r="Q2402" s="222">
        <v>0</v>
      </c>
      <c r="R2402" s="372">
        <v>45292</v>
      </c>
      <c r="S2402" s="372">
        <v>45657</v>
      </c>
      <c r="U2402" s="373"/>
    </row>
    <row r="2403" spans="1:21" ht="20.25" x14ac:dyDescent="0.3">
      <c r="A2403" s="230">
        <v>1008</v>
      </c>
      <c r="B2403" s="229" t="s">
        <v>1122</v>
      </c>
      <c r="C2403" s="230">
        <v>43418</v>
      </c>
      <c r="D2403" s="230" t="s">
        <v>1896</v>
      </c>
      <c r="E2403" s="230">
        <v>1957</v>
      </c>
      <c r="F2403" s="230" t="s">
        <v>2122</v>
      </c>
      <c r="G2403" s="371" t="s">
        <v>2089</v>
      </c>
      <c r="H2403" s="230">
        <v>2</v>
      </c>
      <c r="I2403" s="230">
        <v>2</v>
      </c>
      <c r="J2403" s="230" t="s">
        <v>2122</v>
      </c>
      <c r="K2403" s="222">
        <v>724.1</v>
      </c>
      <c r="L2403" s="222">
        <v>381</v>
      </c>
      <c r="M2403" s="222">
        <v>228848.24</v>
      </c>
      <c r="N2403" s="222">
        <v>228848.24</v>
      </c>
      <c r="O2403" s="222">
        <v>0</v>
      </c>
      <c r="P2403" s="222">
        <v>0</v>
      </c>
      <c r="Q2403" s="222">
        <v>0</v>
      </c>
      <c r="R2403" s="372">
        <v>45292</v>
      </c>
      <c r="S2403" s="372">
        <v>45657</v>
      </c>
      <c r="U2403" s="373"/>
    </row>
    <row r="2404" spans="1:21" ht="20.25" x14ac:dyDescent="0.3">
      <c r="A2404" s="230">
        <v>1009</v>
      </c>
      <c r="B2404" s="229" t="s">
        <v>682</v>
      </c>
      <c r="C2404" s="230">
        <v>43413</v>
      </c>
      <c r="D2404" s="230" t="s">
        <v>1896</v>
      </c>
      <c r="E2404" s="230">
        <v>1957</v>
      </c>
      <c r="F2404" s="230" t="s">
        <v>2122</v>
      </c>
      <c r="G2404" s="371" t="s">
        <v>2089</v>
      </c>
      <c r="H2404" s="230">
        <v>2</v>
      </c>
      <c r="I2404" s="230">
        <v>2</v>
      </c>
      <c r="J2404" s="230" t="s">
        <v>2122</v>
      </c>
      <c r="K2404" s="222">
        <v>740.8</v>
      </c>
      <c r="L2404" s="222">
        <v>388</v>
      </c>
      <c r="M2404" s="222">
        <v>904512.68</v>
      </c>
      <c r="N2404" s="222">
        <v>904512.68</v>
      </c>
      <c r="O2404" s="222">
        <v>0</v>
      </c>
      <c r="P2404" s="222">
        <v>0</v>
      </c>
      <c r="Q2404" s="222">
        <v>0</v>
      </c>
      <c r="R2404" s="372">
        <v>45292</v>
      </c>
      <c r="S2404" s="372">
        <v>45657</v>
      </c>
      <c r="U2404" s="373"/>
    </row>
    <row r="2405" spans="1:21" ht="20.25" x14ac:dyDescent="0.3">
      <c r="A2405" s="230">
        <v>1010</v>
      </c>
      <c r="B2405" s="229" t="s">
        <v>1124</v>
      </c>
      <c r="C2405" s="230">
        <v>43269</v>
      </c>
      <c r="D2405" s="230" t="s">
        <v>1896</v>
      </c>
      <c r="E2405" s="230">
        <v>1957</v>
      </c>
      <c r="F2405" s="230" t="s">
        <v>2122</v>
      </c>
      <c r="G2405" s="371" t="s">
        <v>2089</v>
      </c>
      <c r="H2405" s="230">
        <v>2</v>
      </c>
      <c r="I2405" s="230">
        <v>2</v>
      </c>
      <c r="J2405" s="230" t="s">
        <v>2122</v>
      </c>
      <c r="K2405" s="222">
        <v>1296.8</v>
      </c>
      <c r="L2405" s="222">
        <v>701</v>
      </c>
      <c r="M2405" s="222">
        <v>316049.43000000005</v>
      </c>
      <c r="N2405" s="222">
        <v>316049.43000000005</v>
      </c>
      <c r="O2405" s="222">
        <v>0</v>
      </c>
      <c r="P2405" s="222">
        <v>0</v>
      </c>
      <c r="Q2405" s="222">
        <v>0</v>
      </c>
      <c r="R2405" s="372">
        <v>45292</v>
      </c>
      <c r="S2405" s="372">
        <v>45657</v>
      </c>
      <c r="U2405" s="373"/>
    </row>
    <row r="2406" spans="1:21" ht="20.25" x14ac:dyDescent="0.3">
      <c r="A2406" s="230">
        <v>1011</v>
      </c>
      <c r="B2406" s="229" t="s">
        <v>1125</v>
      </c>
      <c r="C2406" s="230">
        <v>43280</v>
      </c>
      <c r="D2406" s="230" t="s">
        <v>1896</v>
      </c>
      <c r="E2406" s="230">
        <v>1961</v>
      </c>
      <c r="F2406" s="230" t="s">
        <v>2122</v>
      </c>
      <c r="G2406" s="371" t="s">
        <v>2089</v>
      </c>
      <c r="H2406" s="230">
        <v>2</v>
      </c>
      <c r="I2406" s="230">
        <v>1</v>
      </c>
      <c r="J2406" s="230" t="s">
        <v>2122</v>
      </c>
      <c r="K2406" s="222">
        <v>830.8</v>
      </c>
      <c r="L2406" s="222">
        <v>526.29999999999995</v>
      </c>
      <c r="M2406" s="222">
        <v>185788.22999999998</v>
      </c>
      <c r="N2406" s="222">
        <v>185788.22999999998</v>
      </c>
      <c r="O2406" s="222">
        <v>0</v>
      </c>
      <c r="P2406" s="222">
        <v>0</v>
      </c>
      <c r="Q2406" s="222">
        <v>0</v>
      </c>
      <c r="R2406" s="372">
        <v>45292</v>
      </c>
      <c r="S2406" s="372">
        <v>45657</v>
      </c>
      <c r="U2406" s="373"/>
    </row>
    <row r="2407" spans="1:21" ht="20.25" x14ac:dyDescent="0.3">
      <c r="A2407" s="230">
        <v>1012</v>
      </c>
      <c r="B2407" s="229" t="s">
        <v>691</v>
      </c>
      <c r="C2407" s="230">
        <v>43285</v>
      </c>
      <c r="D2407" s="230" t="s">
        <v>1896</v>
      </c>
      <c r="E2407" s="230">
        <v>1965</v>
      </c>
      <c r="F2407" s="230" t="s">
        <v>2122</v>
      </c>
      <c r="G2407" s="371" t="s">
        <v>2089</v>
      </c>
      <c r="H2407" s="230">
        <v>2</v>
      </c>
      <c r="I2407" s="230">
        <v>2</v>
      </c>
      <c r="J2407" s="230" t="s">
        <v>2122</v>
      </c>
      <c r="K2407" s="222">
        <v>1066.7</v>
      </c>
      <c r="L2407" s="222">
        <v>583.70000000000005</v>
      </c>
      <c r="M2407" s="222">
        <v>688129.78000000014</v>
      </c>
      <c r="N2407" s="222">
        <v>688129.78000000014</v>
      </c>
      <c r="O2407" s="222">
        <v>0</v>
      </c>
      <c r="P2407" s="222">
        <v>0</v>
      </c>
      <c r="Q2407" s="222">
        <v>0</v>
      </c>
      <c r="R2407" s="372">
        <v>45292</v>
      </c>
      <c r="S2407" s="372">
        <v>45657</v>
      </c>
      <c r="U2407" s="373"/>
    </row>
    <row r="2408" spans="1:21" ht="20.25" x14ac:dyDescent="0.3">
      <c r="A2408" s="230">
        <v>1013</v>
      </c>
      <c r="B2408" s="229" t="s">
        <v>1128</v>
      </c>
      <c r="C2408" s="230">
        <v>43293</v>
      </c>
      <c r="D2408" s="230" t="s">
        <v>1896</v>
      </c>
      <c r="E2408" s="230">
        <v>1956</v>
      </c>
      <c r="F2408" s="230" t="s">
        <v>2122</v>
      </c>
      <c r="G2408" s="371" t="s">
        <v>2090</v>
      </c>
      <c r="H2408" s="230">
        <v>2</v>
      </c>
      <c r="I2408" s="230">
        <v>2</v>
      </c>
      <c r="J2408" s="230" t="s">
        <v>2122</v>
      </c>
      <c r="K2408" s="222">
        <v>1003.7</v>
      </c>
      <c r="L2408" s="222">
        <v>383.3</v>
      </c>
      <c r="M2408" s="222">
        <v>911952.84000000008</v>
      </c>
      <c r="N2408" s="222">
        <v>911952.84000000008</v>
      </c>
      <c r="O2408" s="222">
        <v>0</v>
      </c>
      <c r="P2408" s="222">
        <v>0</v>
      </c>
      <c r="Q2408" s="222">
        <v>0</v>
      </c>
      <c r="R2408" s="372">
        <v>45292</v>
      </c>
      <c r="S2408" s="372">
        <v>45657</v>
      </c>
      <c r="U2408" s="373"/>
    </row>
    <row r="2409" spans="1:21" ht="20.25" x14ac:dyDescent="0.3">
      <c r="A2409" s="230">
        <v>1014</v>
      </c>
      <c r="B2409" s="229" t="s">
        <v>2129</v>
      </c>
      <c r="C2409" s="230">
        <v>43455</v>
      </c>
      <c r="D2409" s="230" t="s">
        <v>1896</v>
      </c>
      <c r="E2409" s="230">
        <v>1968</v>
      </c>
      <c r="F2409" s="230" t="s">
        <v>2122</v>
      </c>
      <c r="G2409" s="371" t="s">
        <v>2089</v>
      </c>
      <c r="H2409" s="230">
        <v>2</v>
      </c>
      <c r="I2409" s="230">
        <v>2</v>
      </c>
      <c r="J2409" s="230" t="s">
        <v>2122</v>
      </c>
      <c r="K2409" s="222">
        <v>1086</v>
      </c>
      <c r="L2409" s="222">
        <v>612.9</v>
      </c>
      <c r="M2409" s="222">
        <v>1759824.6099999999</v>
      </c>
      <c r="N2409" s="222">
        <v>1759824.6099999999</v>
      </c>
      <c r="O2409" s="222">
        <v>0</v>
      </c>
      <c r="P2409" s="222">
        <v>0</v>
      </c>
      <c r="Q2409" s="222">
        <v>0</v>
      </c>
      <c r="R2409" s="372">
        <v>45292</v>
      </c>
      <c r="S2409" s="372">
        <v>45657</v>
      </c>
      <c r="U2409" s="373"/>
    </row>
    <row r="2410" spans="1:21" ht="20.25" x14ac:dyDescent="0.3">
      <c r="A2410" s="230">
        <v>1015</v>
      </c>
      <c r="B2410" s="229" t="s">
        <v>2416</v>
      </c>
      <c r="C2410" s="230">
        <v>43349</v>
      </c>
      <c r="D2410" s="230" t="s">
        <v>1896</v>
      </c>
      <c r="E2410" s="230">
        <v>1906</v>
      </c>
      <c r="F2410" s="230" t="s">
        <v>2122</v>
      </c>
      <c r="G2410" s="371" t="s">
        <v>2094</v>
      </c>
      <c r="H2410" s="230">
        <v>1</v>
      </c>
      <c r="I2410" s="230">
        <v>2</v>
      </c>
      <c r="J2410" s="230" t="s">
        <v>2122</v>
      </c>
      <c r="K2410" s="222">
        <v>516.45000000000005</v>
      </c>
      <c r="L2410" s="222">
        <v>191.5</v>
      </c>
      <c r="M2410" s="222">
        <v>5211626.43</v>
      </c>
      <c r="N2410" s="222">
        <v>521573.8</v>
      </c>
      <c r="O2410" s="222">
        <v>4690052.63</v>
      </c>
      <c r="P2410" s="222">
        <v>0</v>
      </c>
      <c r="Q2410" s="222">
        <v>0</v>
      </c>
      <c r="R2410" s="372">
        <v>45292</v>
      </c>
      <c r="S2410" s="372">
        <v>45657</v>
      </c>
      <c r="U2410" s="373"/>
    </row>
    <row r="2411" spans="1:21" ht="20.25" x14ac:dyDescent="0.3">
      <c r="A2411" s="230">
        <v>1016</v>
      </c>
      <c r="B2411" s="229" t="s">
        <v>684</v>
      </c>
      <c r="C2411" s="230">
        <v>43519</v>
      </c>
      <c r="D2411" s="230" t="s">
        <v>1896</v>
      </c>
      <c r="E2411" s="230">
        <v>1957</v>
      </c>
      <c r="F2411" s="230" t="s">
        <v>2122</v>
      </c>
      <c r="G2411" s="371" t="s">
        <v>2089</v>
      </c>
      <c r="H2411" s="230">
        <v>2</v>
      </c>
      <c r="I2411" s="230">
        <v>2</v>
      </c>
      <c r="J2411" s="230" t="s">
        <v>2122</v>
      </c>
      <c r="K2411" s="222">
        <v>1185.8</v>
      </c>
      <c r="L2411" s="222">
        <v>615.4</v>
      </c>
      <c r="M2411" s="222">
        <v>1383315.35</v>
      </c>
      <c r="N2411" s="222">
        <v>1383315.35</v>
      </c>
      <c r="O2411" s="222">
        <v>0</v>
      </c>
      <c r="P2411" s="222">
        <v>0</v>
      </c>
      <c r="Q2411" s="222">
        <v>0</v>
      </c>
      <c r="R2411" s="372">
        <v>45292</v>
      </c>
      <c r="S2411" s="372">
        <v>45657</v>
      </c>
      <c r="U2411" s="373"/>
    </row>
    <row r="2412" spans="1:21" ht="20.25" x14ac:dyDescent="0.25">
      <c r="A2412" s="231" t="s">
        <v>22</v>
      </c>
      <c r="B2412" s="231"/>
      <c r="C2412" s="263" t="s">
        <v>172</v>
      </c>
      <c r="D2412" s="263" t="s">
        <v>172</v>
      </c>
      <c r="E2412" s="263" t="s">
        <v>172</v>
      </c>
      <c r="F2412" s="263" t="s">
        <v>172</v>
      </c>
      <c r="G2412" s="263" t="s">
        <v>172</v>
      </c>
      <c r="H2412" s="263" t="s">
        <v>172</v>
      </c>
      <c r="I2412" s="263" t="s">
        <v>172</v>
      </c>
      <c r="J2412" s="220">
        <v>0</v>
      </c>
      <c r="K2412" s="220">
        <v>13376.650000000003</v>
      </c>
      <c r="L2412" s="220">
        <v>7090.2999999999993</v>
      </c>
      <c r="M2412" s="220">
        <v>18112552.709999997</v>
      </c>
      <c r="N2412" s="220">
        <v>13422500.079999996</v>
      </c>
      <c r="O2412" s="220">
        <v>4690052.63</v>
      </c>
      <c r="P2412" s="220">
        <v>0</v>
      </c>
      <c r="Q2412" s="220">
        <v>0</v>
      </c>
      <c r="R2412" s="263" t="s">
        <v>172</v>
      </c>
      <c r="S2412" s="263" t="s">
        <v>172</v>
      </c>
      <c r="U2412" s="373"/>
    </row>
    <row r="2413" spans="1:21" ht="20.25" x14ac:dyDescent="0.25">
      <c r="A2413" s="272" t="s">
        <v>34</v>
      </c>
      <c r="B2413" s="272"/>
      <c r="C2413" s="263" t="s">
        <v>172</v>
      </c>
      <c r="D2413" s="263" t="s">
        <v>172</v>
      </c>
      <c r="E2413" s="263" t="s">
        <v>172</v>
      </c>
      <c r="F2413" s="263" t="s">
        <v>172</v>
      </c>
      <c r="G2413" s="263" t="s">
        <v>172</v>
      </c>
      <c r="H2413" s="263" t="s">
        <v>172</v>
      </c>
      <c r="I2413" s="263" t="s">
        <v>172</v>
      </c>
      <c r="J2413" s="220">
        <v>0</v>
      </c>
      <c r="K2413" s="220">
        <v>68477.88</v>
      </c>
      <c r="L2413" s="220">
        <v>38555.5</v>
      </c>
      <c r="M2413" s="220">
        <v>22613679.48</v>
      </c>
      <c r="N2413" s="220">
        <v>17923626.849999998</v>
      </c>
      <c r="O2413" s="220">
        <v>4690052.63</v>
      </c>
      <c r="P2413" s="220">
        <v>0</v>
      </c>
      <c r="Q2413" s="220">
        <v>0</v>
      </c>
      <c r="R2413" s="263" t="s">
        <v>172</v>
      </c>
      <c r="S2413" s="263" t="s">
        <v>172</v>
      </c>
      <c r="U2413" s="373"/>
    </row>
    <row r="2414" spans="1:21" ht="20.25" x14ac:dyDescent="0.3">
      <c r="A2414" s="404" t="s">
        <v>4023</v>
      </c>
      <c r="B2414" s="404"/>
      <c r="C2414" s="404"/>
      <c r="D2414" s="404"/>
      <c r="E2414" s="404"/>
      <c r="F2414" s="404"/>
      <c r="G2414" s="404"/>
      <c r="H2414" s="404"/>
      <c r="I2414" s="404"/>
      <c r="J2414" s="404"/>
      <c r="K2414" s="404"/>
      <c r="L2414" s="404"/>
      <c r="M2414" s="404"/>
      <c r="N2414" s="404"/>
      <c r="O2414" s="404"/>
      <c r="P2414" s="404"/>
      <c r="Q2414" s="404"/>
      <c r="R2414" s="404"/>
      <c r="S2414" s="404"/>
      <c r="U2414" s="373"/>
    </row>
    <row r="2415" spans="1:21" ht="20.25" x14ac:dyDescent="0.3">
      <c r="A2415" s="404" t="s">
        <v>4024</v>
      </c>
      <c r="B2415" s="404"/>
      <c r="C2415" s="404"/>
      <c r="D2415" s="404"/>
      <c r="E2415" s="404"/>
      <c r="F2415" s="404"/>
      <c r="G2415" s="404"/>
      <c r="H2415" s="404"/>
      <c r="I2415" s="404"/>
      <c r="J2415" s="404"/>
      <c r="K2415" s="404"/>
      <c r="L2415" s="404"/>
      <c r="M2415" s="404"/>
      <c r="N2415" s="404"/>
      <c r="O2415" s="404"/>
      <c r="P2415" s="404"/>
      <c r="Q2415" s="404"/>
      <c r="R2415" s="404"/>
      <c r="S2415" s="404"/>
      <c r="U2415" s="373"/>
    </row>
    <row r="2416" spans="1:21" ht="20.25" x14ac:dyDescent="0.3">
      <c r="A2416" s="230">
        <v>1017</v>
      </c>
      <c r="B2416" s="229" t="s">
        <v>2342</v>
      </c>
      <c r="C2416" s="230">
        <v>56603</v>
      </c>
      <c r="D2416" s="230" t="s">
        <v>1896</v>
      </c>
      <c r="E2416" s="230">
        <v>1985</v>
      </c>
      <c r="F2416" s="230" t="s">
        <v>2122</v>
      </c>
      <c r="G2416" s="371" t="s">
        <v>2447</v>
      </c>
      <c r="H2416" s="230">
        <v>2</v>
      </c>
      <c r="I2416" s="230">
        <v>2</v>
      </c>
      <c r="J2416" s="230" t="s">
        <v>2122</v>
      </c>
      <c r="K2416" s="222">
        <v>643</v>
      </c>
      <c r="L2416" s="222">
        <v>543</v>
      </c>
      <c r="M2416" s="222">
        <v>877167.46</v>
      </c>
      <c r="N2416" s="222">
        <v>877167.46</v>
      </c>
      <c r="O2416" s="222">
        <v>0</v>
      </c>
      <c r="P2416" s="222">
        <v>0</v>
      </c>
      <c r="Q2416" s="222">
        <v>0</v>
      </c>
      <c r="R2416" s="372">
        <v>45292</v>
      </c>
      <c r="S2416" s="372">
        <v>45657</v>
      </c>
      <c r="U2416" s="373"/>
    </row>
    <row r="2417" spans="1:21" ht="20.25" x14ac:dyDescent="0.3">
      <c r="A2417" s="230">
        <v>1018</v>
      </c>
      <c r="B2417" s="229" t="s">
        <v>2343</v>
      </c>
      <c r="C2417" s="230">
        <v>56604</v>
      </c>
      <c r="D2417" s="230" t="s">
        <v>1896</v>
      </c>
      <c r="E2417" s="230">
        <v>1972</v>
      </c>
      <c r="F2417" s="230" t="s">
        <v>2122</v>
      </c>
      <c r="G2417" s="371" t="s">
        <v>2447</v>
      </c>
      <c r="H2417" s="230">
        <v>2</v>
      </c>
      <c r="I2417" s="230">
        <v>2</v>
      </c>
      <c r="J2417" s="230" t="s">
        <v>2122</v>
      </c>
      <c r="K2417" s="222">
        <v>763</v>
      </c>
      <c r="L2417" s="222">
        <v>372</v>
      </c>
      <c r="M2417" s="222">
        <v>655096.13</v>
      </c>
      <c r="N2417" s="222">
        <v>655096.13</v>
      </c>
      <c r="O2417" s="222">
        <v>0</v>
      </c>
      <c r="P2417" s="222">
        <v>0</v>
      </c>
      <c r="Q2417" s="222">
        <v>0</v>
      </c>
      <c r="R2417" s="372">
        <v>45292</v>
      </c>
      <c r="S2417" s="372">
        <v>45657</v>
      </c>
      <c r="U2417" s="373"/>
    </row>
    <row r="2418" spans="1:21" ht="20.25" x14ac:dyDescent="0.25">
      <c r="A2418" s="231" t="s">
        <v>22</v>
      </c>
      <c r="B2418" s="231"/>
      <c r="C2418" s="263" t="s">
        <v>172</v>
      </c>
      <c r="D2418" s="263" t="s">
        <v>172</v>
      </c>
      <c r="E2418" s="263" t="s">
        <v>172</v>
      </c>
      <c r="F2418" s="263" t="s">
        <v>172</v>
      </c>
      <c r="G2418" s="263" t="s">
        <v>172</v>
      </c>
      <c r="H2418" s="263" t="s">
        <v>172</v>
      </c>
      <c r="I2418" s="263" t="s">
        <v>172</v>
      </c>
      <c r="J2418" s="220">
        <v>0</v>
      </c>
      <c r="K2418" s="220">
        <v>1406</v>
      </c>
      <c r="L2418" s="220">
        <v>915</v>
      </c>
      <c r="M2418" s="220">
        <v>1532263.5899999999</v>
      </c>
      <c r="N2418" s="220">
        <v>1532263.5899999999</v>
      </c>
      <c r="O2418" s="220">
        <v>0</v>
      </c>
      <c r="P2418" s="220">
        <v>0</v>
      </c>
      <c r="Q2418" s="220">
        <v>0</v>
      </c>
      <c r="R2418" s="263" t="s">
        <v>172</v>
      </c>
      <c r="S2418" s="263" t="s">
        <v>172</v>
      </c>
      <c r="U2418" s="373"/>
    </row>
    <row r="2419" spans="1:21" ht="20.25" x14ac:dyDescent="0.25">
      <c r="A2419" s="272" t="s">
        <v>34</v>
      </c>
      <c r="B2419" s="272"/>
      <c r="C2419" s="263" t="s">
        <v>172</v>
      </c>
      <c r="D2419" s="263" t="s">
        <v>172</v>
      </c>
      <c r="E2419" s="263" t="s">
        <v>172</v>
      </c>
      <c r="F2419" s="263" t="s">
        <v>172</v>
      </c>
      <c r="G2419" s="263" t="s">
        <v>172</v>
      </c>
      <c r="H2419" s="263" t="s">
        <v>172</v>
      </c>
      <c r="I2419" s="263" t="s">
        <v>172</v>
      </c>
      <c r="J2419" s="220">
        <v>0</v>
      </c>
      <c r="K2419" s="220">
        <v>1406</v>
      </c>
      <c r="L2419" s="220">
        <v>915</v>
      </c>
      <c r="M2419" s="220">
        <v>1532263.5899999999</v>
      </c>
      <c r="N2419" s="220">
        <v>1532263.5899999999</v>
      </c>
      <c r="O2419" s="220">
        <v>0</v>
      </c>
      <c r="P2419" s="220">
        <v>0</v>
      </c>
      <c r="Q2419" s="220">
        <v>0</v>
      </c>
      <c r="R2419" s="263" t="s">
        <v>172</v>
      </c>
      <c r="S2419" s="263" t="s">
        <v>172</v>
      </c>
      <c r="U2419" s="373"/>
    </row>
    <row r="2420" spans="1:21" ht="20.25" x14ac:dyDescent="0.3">
      <c r="A2420" s="404" t="s">
        <v>4025</v>
      </c>
      <c r="B2420" s="404"/>
      <c r="C2420" s="404"/>
      <c r="D2420" s="404"/>
      <c r="E2420" s="404"/>
      <c r="F2420" s="404"/>
      <c r="G2420" s="404"/>
      <c r="H2420" s="404"/>
      <c r="I2420" s="404"/>
      <c r="J2420" s="404"/>
      <c r="K2420" s="404"/>
      <c r="L2420" s="404"/>
      <c r="M2420" s="404"/>
      <c r="N2420" s="404"/>
      <c r="O2420" s="404"/>
      <c r="P2420" s="404"/>
      <c r="Q2420" s="404"/>
      <c r="R2420" s="404"/>
      <c r="S2420" s="404"/>
      <c r="U2420" s="373"/>
    </row>
    <row r="2421" spans="1:21" ht="20.25" x14ac:dyDescent="0.3">
      <c r="A2421" s="404" t="s">
        <v>4026</v>
      </c>
      <c r="B2421" s="404"/>
      <c r="C2421" s="404"/>
      <c r="D2421" s="404"/>
      <c r="E2421" s="404"/>
      <c r="F2421" s="404"/>
      <c r="G2421" s="404"/>
      <c r="H2421" s="404"/>
      <c r="I2421" s="404"/>
      <c r="J2421" s="404"/>
      <c r="K2421" s="404"/>
      <c r="L2421" s="404"/>
      <c r="M2421" s="404"/>
      <c r="N2421" s="404"/>
      <c r="O2421" s="404"/>
      <c r="P2421" s="404"/>
      <c r="Q2421" s="404"/>
      <c r="R2421" s="404"/>
      <c r="S2421" s="404"/>
      <c r="U2421" s="373"/>
    </row>
    <row r="2422" spans="1:21" ht="20.25" x14ac:dyDescent="0.3">
      <c r="A2422" s="230">
        <v>1019</v>
      </c>
      <c r="B2422" s="229" t="s">
        <v>693</v>
      </c>
      <c r="C2422" s="230">
        <v>42238</v>
      </c>
      <c r="D2422" s="230" t="s">
        <v>1896</v>
      </c>
      <c r="E2422" s="230">
        <v>1972</v>
      </c>
      <c r="F2422" s="230" t="s">
        <v>2122</v>
      </c>
      <c r="G2422" s="371" t="s">
        <v>2094</v>
      </c>
      <c r="H2422" s="230">
        <v>2</v>
      </c>
      <c r="I2422" s="230">
        <v>2</v>
      </c>
      <c r="J2422" s="230" t="s">
        <v>2122</v>
      </c>
      <c r="K2422" s="222">
        <v>1187.4000000000001</v>
      </c>
      <c r="L2422" s="222">
        <v>503.5</v>
      </c>
      <c r="M2422" s="222">
        <v>1583216.55</v>
      </c>
      <c r="N2422" s="222">
        <v>1583216.55</v>
      </c>
      <c r="O2422" s="222">
        <v>0</v>
      </c>
      <c r="P2422" s="222">
        <v>0</v>
      </c>
      <c r="Q2422" s="222">
        <v>0</v>
      </c>
      <c r="R2422" s="372">
        <v>45292</v>
      </c>
      <c r="S2422" s="372">
        <v>45657</v>
      </c>
      <c r="U2422" s="373"/>
    </row>
    <row r="2423" spans="1:21" ht="20.25" x14ac:dyDescent="0.3">
      <c r="A2423" s="230">
        <v>1020</v>
      </c>
      <c r="B2423" s="229" t="s">
        <v>694</v>
      </c>
      <c r="C2423" s="230">
        <v>42255</v>
      </c>
      <c r="D2423" s="230" t="s">
        <v>1896</v>
      </c>
      <c r="E2423" s="230">
        <v>1972</v>
      </c>
      <c r="F2423" s="230" t="s">
        <v>2122</v>
      </c>
      <c r="G2423" s="371" t="s">
        <v>2094</v>
      </c>
      <c r="H2423" s="230">
        <v>2</v>
      </c>
      <c r="I2423" s="230">
        <v>2</v>
      </c>
      <c r="J2423" s="230" t="s">
        <v>2122</v>
      </c>
      <c r="K2423" s="222">
        <v>1325.6</v>
      </c>
      <c r="L2423" s="222">
        <v>509.2</v>
      </c>
      <c r="M2423" s="222">
        <v>1613499.4000000001</v>
      </c>
      <c r="N2423" s="222">
        <v>1613499.4000000001</v>
      </c>
      <c r="O2423" s="222">
        <v>0</v>
      </c>
      <c r="P2423" s="222">
        <v>0</v>
      </c>
      <c r="Q2423" s="222">
        <v>0</v>
      </c>
      <c r="R2423" s="372">
        <v>45292</v>
      </c>
      <c r="S2423" s="372">
        <v>45657</v>
      </c>
      <c r="U2423" s="373"/>
    </row>
    <row r="2424" spans="1:21" ht="20.25" x14ac:dyDescent="0.3">
      <c r="A2424" s="230">
        <v>1021</v>
      </c>
      <c r="B2424" s="229" t="s">
        <v>695</v>
      </c>
      <c r="C2424" s="230">
        <v>42274</v>
      </c>
      <c r="D2424" s="230" t="s">
        <v>1896</v>
      </c>
      <c r="E2424" s="230">
        <v>1967</v>
      </c>
      <c r="F2424" s="230" t="s">
        <v>2122</v>
      </c>
      <c r="G2424" s="371" t="s">
        <v>2094</v>
      </c>
      <c r="H2424" s="230">
        <v>2</v>
      </c>
      <c r="I2424" s="230">
        <v>3</v>
      </c>
      <c r="J2424" s="230" t="s">
        <v>2122</v>
      </c>
      <c r="K2424" s="222">
        <v>1307.5999999999999</v>
      </c>
      <c r="L2424" s="222">
        <v>513.29999999999995</v>
      </c>
      <c r="M2424" s="222">
        <v>1658820.29</v>
      </c>
      <c r="N2424" s="222">
        <v>1658820.29</v>
      </c>
      <c r="O2424" s="222">
        <v>0</v>
      </c>
      <c r="P2424" s="222">
        <v>0</v>
      </c>
      <c r="Q2424" s="222">
        <v>0</v>
      </c>
      <c r="R2424" s="372">
        <v>45292</v>
      </c>
      <c r="S2424" s="372">
        <v>45657</v>
      </c>
      <c r="U2424" s="373"/>
    </row>
    <row r="2425" spans="1:21" ht="20.25" x14ac:dyDescent="0.3">
      <c r="A2425" s="230">
        <v>1022</v>
      </c>
      <c r="B2425" s="229" t="s">
        <v>696</v>
      </c>
      <c r="C2425" s="230">
        <v>42283</v>
      </c>
      <c r="D2425" s="230" t="s">
        <v>1896</v>
      </c>
      <c r="E2425" s="230">
        <v>1972</v>
      </c>
      <c r="F2425" s="230" t="s">
        <v>2122</v>
      </c>
      <c r="G2425" s="371" t="s">
        <v>2094</v>
      </c>
      <c r="H2425" s="230">
        <v>2</v>
      </c>
      <c r="I2425" s="230">
        <v>2</v>
      </c>
      <c r="J2425" s="230" t="s">
        <v>2122</v>
      </c>
      <c r="K2425" s="222">
        <v>1298.3</v>
      </c>
      <c r="L2425" s="222">
        <v>498.5</v>
      </c>
      <c r="M2425" s="222">
        <v>197990.77000000002</v>
      </c>
      <c r="N2425" s="222">
        <v>197990.77000000002</v>
      </c>
      <c r="O2425" s="222">
        <v>0</v>
      </c>
      <c r="P2425" s="222">
        <v>0</v>
      </c>
      <c r="Q2425" s="222">
        <v>0</v>
      </c>
      <c r="R2425" s="372">
        <v>45292</v>
      </c>
      <c r="S2425" s="372">
        <v>45657</v>
      </c>
      <c r="U2425" s="373"/>
    </row>
    <row r="2426" spans="1:21" ht="20.25" x14ac:dyDescent="0.3">
      <c r="A2426" s="230">
        <v>1023</v>
      </c>
      <c r="B2426" s="229" t="s">
        <v>697</v>
      </c>
      <c r="C2426" s="230">
        <v>42284</v>
      </c>
      <c r="D2426" s="230" t="s">
        <v>1896</v>
      </c>
      <c r="E2426" s="230">
        <v>1971</v>
      </c>
      <c r="F2426" s="230" t="s">
        <v>2122</v>
      </c>
      <c r="G2426" s="371" t="s">
        <v>2094</v>
      </c>
      <c r="H2426" s="230">
        <v>2</v>
      </c>
      <c r="I2426" s="230">
        <v>2</v>
      </c>
      <c r="J2426" s="230" t="s">
        <v>2122</v>
      </c>
      <c r="K2426" s="222">
        <v>1194.5</v>
      </c>
      <c r="L2426" s="222">
        <v>509.2</v>
      </c>
      <c r="M2426" s="222">
        <v>1599841.06</v>
      </c>
      <c r="N2426" s="222">
        <v>1599841.06</v>
      </c>
      <c r="O2426" s="222">
        <v>0</v>
      </c>
      <c r="P2426" s="222">
        <v>0</v>
      </c>
      <c r="Q2426" s="222">
        <v>0</v>
      </c>
      <c r="R2426" s="372">
        <v>45292</v>
      </c>
      <c r="S2426" s="372">
        <v>45657</v>
      </c>
      <c r="U2426" s="373"/>
    </row>
    <row r="2427" spans="1:21" ht="20.25" x14ac:dyDescent="0.3">
      <c r="A2427" s="230">
        <v>1024</v>
      </c>
      <c r="B2427" s="229" t="s">
        <v>692</v>
      </c>
      <c r="C2427" s="230">
        <v>42213</v>
      </c>
      <c r="D2427" s="230" t="s">
        <v>1896</v>
      </c>
      <c r="E2427" s="230">
        <v>1975</v>
      </c>
      <c r="F2427" s="230" t="s">
        <v>2122</v>
      </c>
      <c r="G2427" s="371" t="s">
        <v>2094</v>
      </c>
      <c r="H2427" s="230">
        <v>2</v>
      </c>
      <c r="I2427" s="230">
        <v>2</v>
      </c>
      <c r="J2427" s="230" t="s">
        <v>2122</v>
      </c>
      <c r="K2427" s="222">
        <v>524.4</v>
      </c>
      <c r="L2427" s="222">
        <v>522.5</v>
      </c>
      <c r="M2427" s="222">
        <v>702590.12</v>
      </c>
      <c r="N2427" s="222">
        <v>702590.12</v>
      </c>
      <c r="O2427" s="222">
        <v>0</v>
      </c>
      <c r="P2427" s="222">
        <v>0</v>
      </c>
      <c r="Q2427" s="222">
        <v>0</v>
      </c>
      <c r="R2427" s="372">
        <v>45292</v>
      </c>
      <c r="S2427" s="372">
        <v>45657</v>
      </c>
      <c r="U2427" s="373"/>
    </row>
    <row r="2428" spans="1:21" ht="20.25" x14ac:dyDescent="0.25">
      <c r="A2428" s="272" t="s">
        <v>34</v>
      </c>
      <c r="B2428" s="272"/>
      <c r="C2428" s="263" t="s">
        <v>172</v>
      </c>
      <c r="D2428" s="263" t="s">
        <v>172</v>
      </c>
      <c r="E2428" s="263" t="s">
        <v>172</v>
      </c>
      <c r="F2428" s="263" t="s">
        <v>172</v>
      </c>
      <c r="G2428" s="263" t="s">
        <v>172</v>
      </c>
      <c r="H2428" s="263" t="s">
        <v>172</v>
      </c>
      <c r="I2428" s="263" t="s">
        <v>172</v>
      </c>
      <c r="J2428" s="220">
        <v>0</v>
      </c>
      <c r="K2428" s="220">
        <v>6837.7999999999993</v>
      </c>
      <c r="L2428" s="220">
        <v>3056.2</v>
      </c>
      <c r="M2428" s="220">
        <v>7355958.1900000004</v>
      </c>
      <c r="N2428" s="220">
        <v>7355958.1900000004</v>
      </c>
      <c r="O2428" s="220">
        <v>0</v>
      </c>
      <c r="P2428" s="220">
        <v>0</v>
      </c>
      <c r="Q2428" s="220">
        <v>0</v>
      </c>
      <c r="R2428" s="263" t="s">
        <v>172</v>
      </c>
      <c r="S2428" s="263" t="s">
        <v>172</v>
      </c>
      <c r="U2428" s="373"/>
    </row>
    <row r="2429" spans="1:21" ht="20.25" x14ac:dyDescent="0.3">
      <c r="A2429" s="404" t="s">
        <v>3652</v>
      </c>
      <c r="B2429" s="404"/>
      <c r="C2429" s="404"/>
      <c r="D2429" s="404"/>
      <c r="E2429" s="404"/>
      <c r="F2429" s="404"/>
      <c r="G2429" s="404"/>
      <c r="H2429" s="404"/>
      <c r="I2429" s="404"/>
      <c r="J2429" s="404"/>
      <c r="K2429" s="404"/>
      <c r="L2429" s="404"/>
      <c r="M2429" s="404"/>
      <c r="N2429" s="404"/>
      <c r="O2429" s="404"/>
      <c r="P2429" s="404"/>
      <c r="Q2429" s="404"/>
      <c r="R2429" s="404"/>
      <c r="S2429" s="404"/>
      <c r="U2429" s="373"/>
    </row>
    <row r="2430" spans="1:21" ht="20.25" x14ac:dyDescent="0.3">
      <c r="A2430" s="404" t="s">
        <v>4077</v>
      </c>
      <c r="B2430" s="404"/>
      <c r="C2430" s="404"/>
      <c r="D2430" s="404"/>
      <c r="E2430" s="404"/>
      <c r="F2430" s="404"/>
      <c r="G2430" s="404"/>
      <c r="H2430" s="404"/>
      <c r="I2430" s="404"/>
      <c r="J2430" s="404"/>
      <c r="K2430" s="404"/>
      <c r="L2430" s="404"/>
      <c r="M2430" s="404"/>
      <c r="N2430" s="404"/>
      <c r="O2430" s="404"/>
      <c r="P2430" s="404"/>
      <c r="Q2430" s="404"/>
      <c r="R2430" s="404"/>
      <c r="S2430" s="404"/>
      <c r="U2430" s="373"/>
    </row>
    <row r="2431" spans="1:21" ht="20.25" x14ac:dyDescent="0.3">
      <c r="A2431" s="230">
        <v>1025</v>
      </c>
      <c r="B2431" s="229" t="s">
        <v>2629</v>
      </c>
      <c r="C2431" s="230">
        <v>43570</v>
      </c>
      <c r="D2431" s="230" t="s">
        <v>1896</v>
      </c>
      <c r="E2431" s="230">
        <v>1992</v>
      </c>
      <c r="F2431" s="230" t="s">
        <v>2122</v>
      </c>
      <c r="G2431" s="371" t="s">
        <v>2088</v>
      </c>
      <c r="H2431" s="230">
        <v>5</v>
      </c>
      <c r="I2431" s="230">
        <v>4</v>
      </c>
      <c r="J2431" s="230" t="s">
        <v>2122</v>
      </c>
      <c r="K2431" s="222">
        <v>7893.31</v>
      </c>
      <c r="L2431" s="222">
        <v>4954.3999999999996</v>
      </c>
      <c r="M2431" s="222">
        <v>12284517.729999999</v>
      </c>
      <c r="N2431" s="222">
        <v>12284517.729999999</v>
      </c>
      <c r="O2431" s="222">
        <v>0</v>
      </c>
      <c r="P2431" s="222">
        <v>0</v>
      </c>
      <c r="Q2431" s="222">
        <v>0</v>
      </c>
      <c r="R2431" s="372">
        <v>45292</v>
      </c>
      <c r="S2431" s="372">
        <v>45657</v>
      </c>
      <c r="U2431" s="373"/>
    </row>
    <row r="2432" spans="1:21" ht="20.25" x14ac:dyDescent="0.3">
      <c r="A2432" s="230">
        <v>1026</v>
      </c>
      <c r="B2432" s="229" t="s">
        <v>2164</v>
      </c>
      <c r="C2432" s="230">
        <v>43567</v>
      </c>
      <c r="D2432" s="230" t="s">
        <v>1896</v>
      </c>
      <c r="E2432" s="230">
        <v>1980</v>
      </c>
      <c r="F2432" s="230" t="s">
        <v>2122</v>
      </c>
      <c r="G2432" s="371" t="s">
        <v>2088</v>
      </c>
      <c r="H2432" s="230">
        <v>5</v>
      </c>
      <c r="I2432" s="230">
        <v>4</v>
      </c>
      <c r="J2432" s="230" t="s">
        <v>2122</v>
      </c>
      <c r="K2432" s="222">
        <v>5227.7</v>
      </c>
      <c r="L2432" s="222">
        <v>3773.8</v>
      </c>
      <c r="M2432" s="222">
        <v>2462542.2000000002</v>
      </c>
      <c r="N2432" s="222">
        <v>2462542.2000000002</v>
      </c>
      <c r="O2432" s="222">
        <v>0</v>
      </c>
      <c r="P2432" s="222">
        <v>0</v>
      </c>
      <c r="Q2432" s="222">
        <v>0</v>
      </c>
      <c r="R2432" s="372">
        <v>45292</v>
      </c>
      <c r="S2432" s="372">
        <v>45657</v>
      </c>
      <c r="U2432" s="373"/>
    </row>
    <row r="2433" spans="1:21" ht="20.25" x14ac:dyDescent="0.3">
      <c r="A2433" s="230">
        <v>1027</v>
      </c>
      <c r="B2433" s="229" t="s">
        <v>3126</v>
      </c>
      <c r="C2433" s="230">
        <v>43568</v>
      </c>
      <c r="D2433" s="230" t="s">
        <v>1896</v>
      </c>
      <c r="E2433" s="230">
        <v>1981</v>
      </c>
      <c r="F2433" s="230" t="s">
        <v>2122</v>
      </c>
      <c r="G2433" s="371" t="s">
        <v>2120</v>
      </c>
      <c r="H2433" s="230">
        <v>5</v>
      </c>
      <c r="I2433" s="230">
        <v>6</v>
      </c>
      <c r="J2433" s="230" t="s">
        <v>2122</v>
      </c>
      <c r="K2433" s="222">
        <v>7465.3</v>
      </c>
      <c r="L2433" s="222">
        <v>4725</v>
      </c>
      <c r="M2433" s="222">
        <v>2032901.6800000002</v>
      </c>
      <c r="N2433" s="222">
        <v>2032901.6800000002</v>
      </c>
      <c r="O2433" s="222">
        <v>0</v>
      </c>
      <c r="P2433" s="222">
        <v>0</v>
      </c>
      <c r="Q2433" s="222">
        <v>0</v>
      </c>
      <c r="R2433" s="372">
        <v>45292</v>
      </c>
      <c r="S2433" s="372">
        <v>45657</v>
      </c>
      <c r="U2433" s="373"/>
    </row>
    <row r="2434" spans="1:21" ht="20.25" x14ac:dyDescent="0.3">
      <c r="A2434" s="230">
        <v>1028</v>
      </c>
      <c r="B2434" s="229" t="s">
        <v>3127</v>
      </c>
      <c r="C2434" s="230">
        <v>43569</v>
      </c>
      <c r="D2434" s="230" t="s">
        <v>1896</v>
      </c>
      <c r="E2434" s="230">
        <v>1983</v>
      </c>
      <c r="F2434" s="230" t="s">
        <v>2122</v>
      </c>
      <c r="G2434" s="371" t="s">
        <v>2120</v>
      </c>
      <c r="H2434" s="230">
        <v>5</v>
      </c>
      <c r="I2434" s="230">
        <v>6</v>
      </c>
      <c r="J2434" s="230" t="s">
        <v>2122</v>
      </c>
      <c r="K2434" s="222">
        <v>7282.06</v>
      </c>
      <c r="L2434" s="222">
        <v>4655.6499999999996</v>
      </c>
      <c r="M2434" s="222">
        <v>1978750.61</v>
      </c>
      <c r="N2434" s="222">
        <v>1978750.61</v>
      </c>
      <c r="O2434" s="222">
        <v>0</v>
      </c>
      <c r="P2434" s="222">
        <v>0</v>
      </c>
      <c r="Q2434" s="222">
        <v>0</v>
      </c>
      <c r="R2434" s="372">
        <v>45292</v>
      </c>
      <c r="S2434" s="372">
        <v>45657</v>
      </c>
      <c r="U2434" s="373"/>
    </row>
    <row r="2435" spans="1:21" ht="20.25" x14ac:dyDescent="0.3">
      <c r="A2435" s="230">
        <v>1029</v>
      </c>
      <c r="B2435" s="229" t="s">
        <v>2165</v>
      </c>
      <c r="C2435" s="230">
        <v>43592</v>
      </c>
      <c r="D2435" s="230" t="s">
        <v>1896</v>
      </c>
      <c r="E2435" s="230">
        <v>1987</v>
      </c>
      <c r="F2435" s="230" t="s">
        <v>2122</v>
      </c>
      <c r="G2435" s="371" t="s">
        <v>2088</v>
      </c>
      <c r="H2435" s="230">
        <v>5</v>
      </c>
      <c r="I2435" s="230">
        <v>4</v>
      </c>
      <c r="J2435" s="230" t="s">
        <v>2122</v>
      </c>
      <c r="K2435" s="222">
        <v>5126.8</v>
      </c>
      <c r="L2435" s="222">
        <v>3303.1</v>
      </c>
      <c r="M2435" s="222">
        <v>3178208.04</v>
      </c>
      <c r="N2435" s="222">
        <v>3178208.04</v>
      </c>
      <c r="O2435" s="222">
        <v>0</v>
      </c>
      <c r="P2435" s="222">
        <v>0</v>
      </c>
      <c r="Q2435" s="222">
        <v>0</v>
      </c>
      <c r="R2435" s="372">
        <v>45292</v>
      </c>
      <c r="S2435" s="372">
        <v>45657</v>
      </c>
      <c r="U2435" s="373"/>
    </row>
    <row r="2436" spans="1:21" ht="20.25" x14ac:dyDescent="0.3">
      <c r="A2436" s="230">
        <v>1030</v>
      </c>
      <c r="B2436" s="229" t="s">
        <v>2166</v>
      </c>
      <c r="C2436" s="230">
        <v>43593</v>
      </c>
      <c r="D2436" s="230" t="s">
        <v>1896</v>
      </c>
      <c r="E2436" s="230">
        <v>1991</v>
      </c>
      <c r="F2436" s="230" t="s">
        <v>2122</v>
      </c>
      <c r="G2436" s="371" t="s">
        <v>2088</v>
      </c>
      <c r="H2436" s="230">
        <v>5</v>
      </c>
      <c r="I2436" s="230">
        <v>5</v>
      </c>
      <c r="J2436" s="230" t="s">
        <v>2122</v>
      </c>
      <c r="K2436" s="222">
        <v>4619</v>
      </c>
      <c r="L2436" s="222">
        <v>4209</v>
      </c>
      <c r="M2436" s="222">
        <v>2244841.1399999997</v>
      </c>
      <c r="N2436" s="222">
        <v>2244841.1399999997</v>
      </c>
      <c r="O2436" s="222">
        <v>0</v>
      </c>
      <c r="P2436" s="222">
        <v>0</v>
      </c>
      <c r="Q2436" s="222">
        <v>0</v>
      </c>
      <c r="R2436" s="372">
        <v>45292</v>
      </c>
      <c r="S2436" s="372">
        <v>45657</v>
      </c>
      <c r="U2436" s="373"/>
    </row>
    <row r="2437" spans="1:21" ht="20.25" x14ac:dyDescent="0.3">
      <c r="A2437" s="230">
        <v>1031</v>
      </c>
      <c r="B2437" s="229" t="s">
        <v>3136</v>
      </c>
      <c r="C2437" s="230">
        <v>43587</v>
      </c>
      <c r="D2437" s="230" t="s">
        <v>1896</v>
      </c>
      <c r="E2437" s="230">
        <v>1952</v>
      </c>
      <c r="F2437" s="230" t="s">
        <v>2122</v>
      </c>
      <c r="G2437" s="371" t="s">
        <v>3137</v>
      </c>
      <c r="H2437" s="230">
        <v>2</v>
      </c>
      <c r="I2437" s="230">
        <v>1</v>
      </c>
      <c r="J2437" s="230" t="s">
        <v>2122</v>
      </c>
      <c r="K2437" s="222">
        <v>411</v>
      </c>
      <c r="L2437" s="222">
        <v>411</v>
      </c>
      <c r="M2437" s="222">
        <v>89271.88</v>
      </c>
      <c r="N2437" s="222">
        <v>89271.88</v>
      </c>
      <c r="O2437" s="222">
        <v>0</v>
      </c>
      <c r="P2437" s="222">
        <v>0</v>
      </c>
      <c r="Q2437" s="222">
        <v>0</v>
      </c>
      <c r="R2437" s="372">
        <v>45292</v>
      </c>
      <c r="S2437" s="372">
        <v>45657</v>
      </c>
      <c r="U2437" s="373"/>
    </row>
    <row r="2438" spans="1:21" ht="20.25" x14ac:dyDescent="0.3">
      <c r="A2438" s="230">
        <v>1032</v>
      </c>
      <c r="B2438" s="229" t="s">
        <v>3134</v>
      </c>
      <c r="C2438" s="230">
        <v>43588</v>
      </c>
      <c r="D2438" s="230" t="s">
        <v>1896</v>
      </c>
      <c r="E2438" s="230">
        <v>1958</v>
      </c>
      <c r="F2438" s="230" t="s">
        <v>2122</v>
      </c>
      <c r="G2438" s="371" t="s">
        <v>3137</v>
      </c>
      <c r="H2438" s="230">
        <v>2</v>
      </c>
      <c r="I2438" s="230">
        <v>1</v>
      </c>
      <c r="J2438" s="230" t="s">
        <v>2122</v>
      </c>
      <c r="K2438" s="222">
        <v>467.3</v>
      </c>
      <c r="L2438" s="222">
        <v>425.9</v>
      </c>
      <c r="M2438" s="222">
        <v>188896.50999999998</v>
      </c>
      <c r="N2438" s="222">
        <v>188896.50999999998</v>
      </c>
      <c r="O2438" s="222">
        <v>0</v>
      </c>
      <c r="P2438" s="222">
        <v>0</v>
      </c>
      <c r="Q2438" s="222">
        <v>0</v>
      </c>
      <c r="R2438" s="372">
        <v>45292</v>
      </c>
      <c r="S2438" s="372">
        <v>45657</v>
      </c>
      <c r="U2438" s="373"/>
    </row>
    <row r="2439" spans="1:21" ht="20.25" x14ac:dyDescent="0.3">
      <c r="A2439" s="230">
        <v>1033</v>
      </c>
      <c r="B2439" s="229" t="s">
        <v>3005</v>
      </c>
      <c r="C2439" s="230">
        <v>43556</v>
      </c>
      <c r="D2439" s="230" t="s">
        <v>1896</v>
      </c>
      <c r="E2439" s="230">
        <v>1986</v>
      </c>
      <c r="F2439" s="230" t="s">
        <v>2122</v>
      </c>
      <c r="G2439" s="371" t="s">
        <v>2120</v>
      </c>
      <c r="H2439" s="230">
        <v>5</v>
      </c>
      <c r="I2439" s="230">
        <v>6</v>
      </c>
      <c r="J2439" s="230" t="s">
        <v>2122</v>
      </c>
      <c r="K2439" s="222">
        <v>5674.9</v>
      </c>
      <c r="L2439" s="222">
        <v>4803</v>
      </c>
      <c r="M2439" s="222">
        <v>1067290.0899999999</v>
      </c>
      <c r="N2439" s="222">
        <v>1067290.0899999999</v>
      </c>
      <c r="O2439" s="222">
        <v>0</v>
      </c>
      <c r="P2439" s="222">
        <v>0</v>
      </c>
      <c r="Q2439" s="222">
        <v>0</v>
      </c>
      <c r="R2439" s="372">
        <v>45292</v>
      </c>
      <c r="S2439" s="372">
        <v>45657</v>
      </c>
      <c r="U2439" s="373"/>
    </row>
    <row r="2440" spans="1:21" ht="20.25" x14ac:dyDescent="0.3">
      <c r="A2440" s="230">
        <v>1034</v>
      </c>
      <c r="B2440" s="229" t="s">
        <v>3006</v>
      </c>
      <c r="C2440" s="230">
        <v>43595</v>
      </c>
      <c r="D2440" s="230" t="s">
        <v>1896</v>
      </c>
      <c r="E2440" s="230">
        <v>1989</v>
      </c>
      <c r="F2440" s="230" t="s">
        <v>2122</v>
      </c>
      <c r="G2440" s="371" t="s">
        <v>2120</v>
      </c>
      <c r="H2440" s="230">
        <v>5</v>
      </c>
      <c r="I2440" s="230">
        <v>4</v>
      </c>
      <c r="J2440" s="230" t="s">
        <v>2122</v>
      </c>
      <c r="K2440" s="222">
        <v>4744</v>
      </c>
      <c r="L2440" s="222">
        <v>3602.2</v>
      </c>
      <c r="M2440" s="222">
        <v>1174549.0999999999</v>
      </c>
      <c r="N2440" s="222">
        <v>1174549.0999999999</v>
      </c>
      <c r="O2440" s="222">
        <v>0</v>
      </c>
      <c r="P2440" s="222">
        <v>0</v>
      </c>
      <c r="Q2440" s="222">
        <v>0</v>
      </c>
      <c r="R2440" s="372">
        <v>45292</v>
      </c>
      <c r="S2440" s="372">
        <v>45657</v>
      </c>
      <c r="U2440" s="373"/>
    </row>
    <row r="2441" spans="1:21" ht="20.25" x14ac:dyDescent="0.3">
      <c r="A2441" s="230">
        <v>1035</v>
      </c>
      <c r="B2441" s="229" t="s">
        <v>3133</v>
      </c>
      <c r="C2441" s="230">
        <v>43597</v>
      </c>
      <c r="D2441" s="230" t="s">
        <v>1896</v>
      </c>
      <c r="E2441" s="230">
        <v>1976</v>
      </c>
      <c r="F2441" s="230" t="s">
        <v>2122</v>
      </c>
      <c r="G2441" s="371" t="s">
        <v>2120</v>
      </c>
      <c r="H2441" s="230">
        <v>5</v>
      </c>
      <c r="I2441" s="230">
        <v>4</v>
      </c>
      <c r="J2441" s="230" t="s">
        <v>2122</v>
      </c>
      <c r="K2441" s="222">
        <v>5391.3</v>
      </c>
      <c r="L2441" s="222">
        <v>3429.7</v>
      </c>
      <c r="M2441" s="222">
        <v>125683.01000000001</v>
      </c>
      <c r="N2441" s="222">
        <v>125683.01000000001</v>
      </c>
      <c r="O2441" s="222">
        <v>0</v>
      </c>
      <c r="P2441" s="222">
        <v>0</v>
      </c>
      <c r="Q2441" s="222">
        <v>0</v>
      </c>
      <c r="R2441" s="372">
        <v>45292</v>
      </c>
      <c r="S2441" s="372">
        <v>45657</v>
      </c>
      <c r="U2441" s="373"/>
    </row>
    <row r="2442" spans="1:21" ht="20.25" x14ac:dyDescent="0.3">
      <c r="A2442" s="230">
        <v>1036</v>
      </c>
      <c r="B2442" s="229" t="s">
        <v>3100</v>
      </c>
      <c r="C2442" s="230">
        <v>43602</v>
      </c>
      <c r="D2442" s="230" t="s">
        <v>1896</v>
      </c>
      <c r="E2442" s="230">
        <v>1954</v>
      </c>
      <c r="F2442" s="230" t="s">
        <v>2122</v>
      </c>
      <c r="G2442" s="371" t="s">
        <v>2120</v>
      </c>
      <c r="H2442" s="230">
        <v>2</v>
      </c>
      <c r="I2442" s="230">
        <v>1</v>
      </c>
      <c r="J2442" s="230" t="s">
        <v>2122</v>
      </c>
      <c r="K2442" s="222">
        <v>506.8</v>
      </c>
      <c r="L2442" s="222">
        <v>506.8</v>
      </c>
      <c r="M2442" s="222">
        <v>386778.24000000005</v>
      </c>
      <c r="N2442" s="222">
        <v>386778.24000000005</v>
      </c>
      <c r="O2442" s="222">
        <v>0</v>
      </c>
      <c r="P2442" s="222">
        <v>0</v>
      </c>
      <c r="Q2442" s="222">
        <v>0</v>
      </c>
      <c r="R2442" s="372">
        <v>45292</v>
      </c>
      <c r="S2442" s="372">
        <v>45657</v>
      </c>
      <c r="U2442" s="373"/>
    </row>
    <row r="2443" spans="1:21" ht="20.25" x14ac:dyDescent="0.3">
      <c r="A2443" s="230">
        <v>1037</v>
      </c>
      <c r="B2443" s="229" t="s">
        <v>3146</v>
      </c>
      <c r="C2443" s="230">
        <v>43609</v>
      </c>
      <c r="D2443" s="230" t="s">
        <v>1896</v>
      </c>
      <c r="E2443" s="230">
        <v>1963</v>
      </c>
      <c r="F2443" s="230" t="s">
        <v>2122</v>
      </c>
      <c r="G2443" s="371" t="s">
        <v>2121</v>
      </c>
      <c r="H2443" s="230">
        <v>2</v>
      </c>
      <c r="I2443" s="230">
        <v>2</v>
      </c>
      <c r="J2443" s="230" t="s">
        <v>2122</v>
      </c>
      <c r="K2443" s="222">
        <v>1105.8</v>
      </c>
      <c r="L2443" s="222">
        <v>617.70000000000005</v>
      </c>
      <c r="M2443" s="222">
        <v>479094.49000000005</v>
      </c>
      <c r="N2443" s="222">
        <v>479094.49000000005</v>
      </c>
      <c r="O2443" s="222">
        <v>0</v>
      </c>
      <c r="P2443" s="222">
        <v>0</v>
      </c>
      <c r="Q2443" s="222">
        <v>0</v>
      </c>
      <c r="R2443" s="372">
        <v>45292</v>
      </c>
      <c r="S2443" s="372">
        <v>45657</v>
      </c>
      <c r="U2443" s="373"/>
    </row>
    <row r="2444" spans="1:21" ht="20.25" x14ac:dyDescent="0.3">
      <c r="A2444" s="230">
        <v>1038</v>
      </c>
      <c r="B2444" s="229" t="s">
        <v>3007</v>
      </c>
      <c r="C2444" s="230">
        <v>43610</v>
      </c>
      <c r="D2444" s="230" t="s">
        <v>1896</v>
      </c>
      <c r="E2444" s="230">
        <v>1960</v>
      </c>
      <c r="F2444" s="230" t="s">
        <v>2122</v>
      </c>
      <c r="G2444" s="371" t="s">
        <v>2119</v>
      </c>
      <c r="H2444" s="230">
        <v>2</v>
      </c>
      <c r="I2444" s="230">
        <v>2</v>
      </c>
      <c r="J2444" s="230" t="s">
        <v>2122</v>
      </c>
      <c r="K2444" s="222">
        <v>885.5</v>
      </c>
      <c r="L2444" s="222">
        <v>491.4</v>
      </c>
      <c r="M2444" s="222">
        <v>382374.41</v>
      </c>
      <c r="N2444" s="222">
        <v>382374.41</v>
      </c>
      <c r="O2444" s="222">
        <v>0</v>
      </c>
      <c r="P2444" s="222">
        <v>0</v>
      </c>
      <c r="Q2444" s="222">
        <v>0</v>
      </c>
      <c r="R2444" s="372">
        <v>45292</v>
      </c>
      <c r="S2444" s="372">
        <v>45657</v>
      </c>
      <c r="U2444" s="373"/>
    </row>
    <row r="2445" spans="1:21" ht="20.25" x14ac:dyDescent="0.3">
      <c r="A2445" s="230">
        <v>1039</v>
      </c>
      <c r="B2445" s="229" t="s">
        <v>3132</v>
      </c>
      <c r="C2445" s="230">
        <v>43611</v>
      </c>
      <c r="D2445" s="230" t="s">
        <v>1896</v>
      </c>
      <c r="E2445" s="230">
        <v>1955</v>
      </c>
      <c r="F2445" s="230" t="s">
        <v>2122</v>
      </c>
      <c r="G2445" s="371" t="s">
        <v>2119</v>
      </c>
      <c r="H2445" s="230">
        <v>2</v>
      </c>
      <c r="I2445" s="230">
        <v>2</v>
      </c>
      <c r="J2445" s="230" t="s">
        <v>2122</v>
      </c>
      <c r="K2445" s="222">
        <v>848.9</v>
      </c>
      <c r="L2445" s="222">
        <v>483.8</v>
      </c>
      <c r="M2445" s="222">
        <v>633921.05999999994</v>
      </c>
      <c r="N2445" s="222">
        <v>633921.05999999994</v>
      </c>
      <c r="O2445" s="222">
        <v>0</v>
      </c>
      <c r="P2445" s="222">
        <v>0</v>
      </c>
      <c r="Q2445" s="222">
        <v>0</v>
      </c>
      <c r="R2445" s="372">
        <v>45292</v>
      </c>
      <c r="S2445" s="372">
        <v>45657</v>
      </c>
      <c r="U2445" s="373"/>
    </row>
    <row r="2446" spans="1:21" ht="20.25" x14ac:dyDescent="0.3">
      <c r="A2446" s="230">
        <v>1040</v>
      </c>
      <c r="B2446" s="229" t="s">
        <v>3008</v>
      </c>
      <c r="C2446" s="230">
        <v>43612</v>
      </c>
      <c r="D2446" s="230" t="s">
        <v>1896</v>
      </c>
      <c r="E2446" s="230">
        <v>1960</v>
      </c>
      <c r="F2446" s="230" t="s">
        <v>2122</v>
      </c>
      <c r="G2446" s="371" t="s">
        <v>2119</v>
      </c>
      <c r="H2446" s="230">
        <v>1</v>
      </c>
      <c r="I2446" s="230">
        <v>2</v>
      </c>
      <c r="J2446" s="230" t="s">
        <v>2122</v>
      </c>
      <c r="K2446" s="222">
        <v>885.5</v>
      </c>
      <c r="L2446" s="222">
        <v>514.5</v>
      </c>
      <c r="M2446" s="222">
        <v>244248.90000000002</v>
      </c>
      <c r="N2446" s="222">
        <v>244248.90000000002</v>
      </c>
      <c r="O2446" s="222">
        <v>0</v>
      </c>
      <c r="P2446" s="222">
        <v>0</v>
      </c>
      <c r="Q2446" s="222">
        <v>0</v>
      </c>
      <c r="R2446" s="372">
        <v>45292</v>
      </c>
      <c r="S2446" s="372">
        <v>45657</v>
      </c>
      <c r="U2446" s="373"/>
    </row>
    <row r="2447" spans="1:21" ht="20.25" x14ac:dyDescent="0.3">
      <c r="A2447" s="230">
        <v>1041</v>
      </c>
      <c r="B2447" s="229" t="s">
        <v>3009</v>
      </c>
      <c r="C2447" s="230">
        <v>43613</v>
      </c>
      <c r="D2447" s="230" t="s">
        <v>1896</v>
      </c>
      <c r="E2447" s="230">
        <v>1965</v>
      </c>
      <c r="F2447" s="230" t="s">
        <v>2122</v>
      </c>
      <c r="G2447" s="371" t="s">
        <v>2119</v>
      </c>
      <c r="H2447" s="230">
        <v>2</v>
      </c>
      <c r="I2447" s="230">
        <v>2</v>
      </c>
      <c r="J2447" s="230" t="s">
        <v>2122</v>
      </c>
      <c r="K2447" s="222">
        <v>851.8</v>
      </c>
      <c r="L2447" s="222">
        <v>517.70000000000005</v>
      </c>
      <c r="M2447" s="222">
        <v>457275.37999999995</v>
      </c>
      <c r="N2447" s="222">
        <v>457275.37999999995</v>
      </c>
      <c r="O2447" s="222">
        <v>0</v>
      </c>
      <c r="P2447" s="222">
        <v>0</v>
      </c>
      <c r="Q2447" s="222">
        <v>0</v>
      </c>
      <c r="R2447" s="372">
        <v>45292</v>
      </c>
      <c r="S2447" s="372">
        <v>45657</v>
      </c>
      <c r="U2447" s="373"/>
    </row>
    <row r="2448" spans="1:21" ht="20.25" x14ac:dyDescent="0.25">
      <c r="A2448" s="231" t="s">
        <v>22</v>
      </c>
      <c r="B2448" s="231"/>
      <c r="C2448" s="263" t="s">
        <v>172</v>
      </c>
      <c r="D2448" s="263" t="s">
        <v>172</v>
      </c>
      <c r="E2448" s="263" t="s">
        <v>172</v>
      </c>
      <c r="F2448" s="263" t="s">
        <v>172</v>
      </c>
      <c r="G2448" s="263" t="s">
        <v>172</v>
      </c>
      <c r="H2448" s="263" t="s">
        <v>172</v>
      </c>
      <c r="I2448" s="263" t="s">
        <v>172</v>
      </c>
      <c r="J2448" s="220">
        <v>0</v>
      </c>
      <c r="K2448" s="220">
        <v>59386.970000000023</v>
      </c>
      <c r="L2448" s="220">
        <v>41424.649999999994</v>
      </c>
      <c r="M2448" s="220">
        <v>29411144.469999995</v>
      </c>
      <c r="N2448" s="220">
        <v>29411144.469999995</v>
      </c>
      <c r="O2448" s="220">
        <v>0</v>
      </c>
      <c r="P2448" s="220">
        <v>0</v>
      </c>
      <c r="Q2448" s="220">
        <v>0</v>
      </c>
      <c r="R2448" s="263" t="s">
        <v>172</v>
      </c>
      <c r="S2448" s="263" t="s">
        <v>172</v>
      </c>
      <c r="U2448" s="373"/>
    </row>
    <row r="2449" spans="1:21" ht="20.25" x14ac:dyDescent="0.25">
      <c r="A2449" s="407" t="s">
        <v>4196</v>
      </c>
      <c r="B2449" s="408"/>
      <c r="C2449" s="408"/>
      <c r="D2449" s="408"/>
      <c r="E2449" s="408"/>
      <c r="F2449" s="408"/>
      <c r="G2449" s="408"/>
      <c r="H2449" s="408"/>
      <c r="I2449" s="408"/>
      <c r="J2449" s="408"/>
      <c r="K2449" s="408"/>
      <c r="L2449" s="408"/>
      <c r="M2449" s="408"/>
      <c r="N2449" s="408"/>
      <c r="O2449" s="408"/>
      <c r="P2449" s="408"/>
      <c r="Q2449" s="408"/>
      <c r="R2449" s="408"/>
      <c r="S2449" s="409"/>
      <c r="U2449" s="373"/>
    </row>
    <row r="2450" spans="1:21" ht="20.25" x14ac:dyDescent="0.25">
      <c r="A2450" s="230">
        <v>1042</v>
      </c>
      <c r="B2450" s="231" t="s">
        <v>1133</v>
      </c>
      <c r="C2450" s="230">
        <v>43838</v>
      </c>
      <c r="D2450" s="230" t="s">
        <v>1896</v>
      </c>
      <c r="E2450" s="230">
        <v>1964</v>
      </c>
      <c r="F2450" s="230" t="s">
        <v>2122</v>
      </c>
      <c r="G2450" s="230" t="s">
        <v>2094</v>
      </c>
      <c r="H2450" s="230">
        <v>2</v>
      </c>
      <c r="I2450" s="230">
        <v>1</v>
      </c>
      <c r="J2450" s="222" t="s">
        <v>2122</v>
      </c>
      <c r="K2450" s="222">
        <v>354.2</v>
      </c>
      <c r="L2450" s="222">
        <v>354.2</v>
      </c>
      <c r="M2450" s="222">
        <v>698273.86</v>
      </c>
      <c r="N2450" s="222">
        <v>698273.86</v>
      </c>
      <c r="O2450" s="222">
        <v>0</v>
      </c>
      <c r="P2450" s="222">
        <v>0</v>
      </c>
      <c r="Q2450" s="222">
        <v>0</v>
      </c>
      <c r="R2450" s="372">
        <v>45292</v>
      </c>
      <c r="S2450" s="372">
        <v>45657</v>
      </c>
      <c r="U2450" s="373"/>
    </row>
    <row r="2451" spans="1:21" ht="20.25" x14ac:dyDescent="0.25">
      <c r="A2451" s="230">
        <v>1043</v>
      </c>
      <c r="B2451" s="231" t="s">
        <v>1134</v>
      </c>
      <c r="C2451" s="230">
        <v>43839</v>
      </c>
      <c r="D2451" s="230" t="s">
        <v>1896</v>
      </c>
      <c r="E2451" s="230">
        <v>1964</v>
      </c>
      <c r="F2451" s="230" t="s">
        <v>2122</v>
      </c>
      <c r="G2451" s="230" t="s">
        <v>2094</v>
      </c>
      <c r="H2451" s="230">
        <v>2</v>
      </c>
      <c r="I2451" s="230">
        <v>1</v>
      </c>
      <c r="J2451" s="222" t="s">
        <v>2122</v>
      </c>
      <c r="K2451" s="222">
        <v>336.9</v>
      </c>
      <c r="L2451" s="222">
        <v>336.9</v>
      </c>
      <c r="M2451" s="222">
        <v>680366.8</v>
      </c>
      <c r="N2451" s="222">
        <v>680366.8</v>
      </c>
      <c r="O2451" s="222">
        <v>0</v>
      </c>
      <c r="P2451" s="222">
        <v>0</v>
      </c>
      <c r="Q2451" s="222">
        <v>0</v>
      </c>
      <c r="R2451" s="372">
        <v>45292</v>
      </c>
      <c r="S2451" s="372">
        <v>45657</v>
      </c>
      <c r="U2451" s="373"/>
    </row>
    <row r="2452" spans="1:21" ht="20.25" x14ac:dyDescent="0.25">
      <c r="A2452" s="231" t="s">
        <v>22</v>
      </c>
      <c r="B2452" s="231"/>
      <c r="C2452" s="263" t="s">
        <v>172</v>
      </c>
      <c r="D2452" s="263" t="s">
        <v>172</v>
      </c>
      <c r="E2452" s="263" t="s">
        <v>172</v>
      </c>
      <c r="F2452" s="263" t="s">
        <v>172</v>
      </c>
      <c r="G2452" s="263" t="s">
        <v>172</v>
      </c>
      <c r="H2452" s="263" t="s">
        <v>172</v>
      </c>
      <c r="I2452" s="263" t="s">
        <v>172</v>
      </c>
      <c r="J2452" s="220">
        <v>0</v>
      </c>
      <c r="K2452" s="220">
        <v>691.09999999999991</v>
      </c>
      <c r="L2452" s="220">
        <v>691.09999999999991</v>
      </c>
      <c r="M2452" s="220">
        <v>1378640.6600000001</v>
      </c>
      <c r="N2452" s="220">
        <v>1378640.6600000001</v>
      </c>
      <c r="O2452" s="220">
        <v>0</v>
      </c>
      <c r="P2452" s="220">
        <v>0</v>
      </c>
      <c r="Q2452" s="220">
        <v>0</v>
      </c>
      <c r="R2452" s="263" t="s">
        <v>172</v>
      </c>
      <c r="S2452" s="263" t="s">
        <v>172</v>
      </c>
      <c r="U2452" s="373"/>
    </row>
    <row r="2453" spans="1:21" ht="20.25" x14ac:dyDescent="0.3">
      <c r="A2453" s="404" t="s">
        <v>4195</v>
      </c>
      <c r="B2453" s="404"/>
      <c r="C2453" s="404"/>
      <c r="D2453" s="404"/>
      <c r="E2453" s="404"/>
      <c r="F2453" s="404"/>
      <c r="G2453" s="404"/>
      <c r="H2453" s="404"/>
      <c r="I2453" s="404"/>
      <c r="J2453" s="404"/>
      <c r="K2453" s="404"/>
      <c r="L2453" s="404"/>
      <c r="M2453" s="404"/>
      <c r="N2453" s="404"/>
      <c r="O2453" s="404"/>
      <c r="P2453" s="404"/>
      <c r="Q2453" s="404"/>
      <c r="R2453" s="404"/>
      <c r="S2453" s="404"/>
      <c r="U2453" s="373"/>
    </row>
    <row r="2454" spans="1:21" ht="20.25" x14ac:dyDescent="0.3">
      <c r="A2454" s="230">
        <v>1044</v>
      </c>
      <c r="B2454" s="229" t="s">
        <v>42</v>
      </c>
      <c r="C2454" s="230">
        <v>43689</v>
      </c>
      <c r="D2454" s="230" t="s">
        <v>1896</v>
      </c>
      <c r="E2454" s="230">
        <v>1958</v>
      </c>
      <c r="F2454" s="230">
        <v>2021</v>
      </c>
      <c r="G2454" s="371" t="s">
        <v>2089</v>
      </c>
      <c r="H2454" s="230">
        <v>2</v>
      </c>
      <c r="I2454" s="230">
        <v>1</v>
      </c>
      <c r="J2454" s="230" t="s">
        <v>2122</v>
      </c>
      <c r="K2454" s="222">
        <v>682.35</v>
      </c>
      <c r="L2454" s="222">
        <v>440.4</v>
      </c>
      <c r="M2454" s="222">
        <v>250753.5</v>
      </c>
      <c r="N2454" s="222">
        <v>250753.5</v>
      </c>
      <c r="O2454" s="222">
        <v>0</v>
      </c>
      <c r="P2454" s="222">
        <v>0</v>
      </c>
      <c r="Q2454" s="222">
        <v>0</v>
      </c>
      <c r="R2454" s="372">
        <v>45292</v>
      </c>
      <c r="S2454" s="372">
        <v>45657</v>
      </c>
      <c r="U2454" s="373"/>
    </row>
    <row r="2455" spans="1:21" ht="20.25" x14ac:dyDescent="0.3">
      <c r="A2455" s="230">
        <v>1045</v>
      </c>
      <c r="B2455" s="229" t="s">
        <v>699</v>
      </c>
      <c r="C2455" s="230">
        <v>43650</v>
      </c>
      <c r="D2455" s="230" t="s">
        <v>1896</v>
      </c>
      <c r="E2455" s="230">
        <v>1972</v>
      </c>
      <c r="F2455" s="230" t="s">
        <v>2122</v>
      </c>
      <c r="G2455" s="371" t="s">
        <v>2089</v>
      </c>
      <c r="H2455" s="230">
        <v>5</v>
      </c>
      <c r="I2455" s="230">
        <v>4</v>
      </c>
      <c r="J2455" s="230" t="s">
        <v>2122</v>
      </c>
      <c r="K2455" s="222">
        <v>3829</v>
      </c>
      <c r="L2455" s="222">
        <v>3299.8</v>
      </c>
      <c r="M2455" s="222">
        <v>5524282.6299999999</v>
      </c>
      <c r="N2455" s="222">
        <v>5524282.6299999999</v>
      </c>
      <c r="O2455" s="222">
        <v>0</v>
      </c>
      <c r="P2455" s="222">
        <v>0</v>
      </c>
      <c r="Q2455" s="222">
        <v>0</v>
      </c>
      <c r="R2455" s="372">
        <v>45292</v>
      </c>
      <c r="S2455" s="372">
        <v>45657</v>
      </c>
      <c r="U2455" s="373"/>
    </row>
    <row r="2456" spans="1:21" ht="20.25" x14ac:dyDescent="0.3">
      <c r="A2456" s="230">
        <v>1046</v>
      </c>
      <c r="B2456" s="229" t="s">
        <v>700</v>
      </c>
      <c r="C2456" s="230">
        <v>43651</v>
      </c>
      <c r="D2456" s="230" t="s">
        <v>1896</v>
      </c>
      <c r="E2456" s="230">
        <v>1970</v>
      </c>
      <c r="F2456" s="230" t="s">
        <v>2122</v>
      </c>
      <c r="G2456" s="371" t="s">
        <v>2089</v>
      </c>
      <c r="H2456" s="230">
        <v>5</v>
      </c>
      <c r="I2456" s="230">
        <v>4</v>
      </c>
      <c r="J2456" s="230" t="s">
        <v>2122</v>
      </c>
      <c r="K2456" s="222">
        <v>3941</v>
      </c>
      <c r="L2456" s="222">
        <v>3491.4</v>
      </c>
      <c r="M2456" s="222">
        <v>5203806.57</v>
      </c>
      <c r="N2456" s="222">
        <v>5203806.57</v>
      </c>
      <c r="O2456" s="222">
        <v>0</v>
      </c>
      <c r="P2456" s="222">
        <v>0</v>
      </c>
      <c r="Q2456" s="222">
        <v>0</v>
      </c>
      <c r="R2456" s="372">
        <v>45292</v>
      </c>
      <c r="S2456" s="372">
        <v>45657</v>
      </c>
      <c r="U2456" s="373"/>
    </row>
    <row r="2457" spans="1:21" ht="20.25" x14ac:dyDescent="0.3">
      <c r="A2457" s="230">
        <v>1047</v>
      </c>
      <c r="B2457" s="229" t="s">
        <v>1506</v>
      </c>
      <c r="C2457" s="230">
        <v>43787</v>
      </c>
      <c r="D2457" s="230" t="s">
        <v>1896</v>
      </c>
      <c r="E2457" s="230">
        <v>1966</v>
      </c>
      <c r="F2457" s="230" t="s">
        <v>2122</v>
      </c>
      <c r="G2457" s="371" t="s">
        <v>2089</v>
      </c>
      <c r="H2457" s="230">
        <v>4</v>
      </c>
      <c r="I2457" s="230">
        <v>2</v>
      </c>
      <c r="J2457" s="230" t="s">
        <v>2122</v>
      </c>
      <c r="K2457" s="222">
        <v>2136.3000000000002</v>
      </c>
      <c r="L2457" s="222">
        <v>1289.7</v>
      </c>
      <c r="M2457" s="222">
        <v>1629497.2799999998</v>
      </c>
      <c r="N2457" s="222">
        <v>1629497.2799999998</v>
      </c>
      <c r="O2457" s="222">
        <v>0</v>
      </c>
      <c r="P2457" s="222">
        <v>0</v>
      </c>
      <c r="Q2457" s="222">
        <v>0</v>
      </c>
      <c r="R2457" s="372">
        <v>45292</v>
      </c>
      <c r="S2457" s="372">
        <v>45657</v>
      </c>
      <c r="U2457" s="373"/>
    </row>
    <row r="2458" spans="1:21" ht="20.25" x14ac:dyDescent="0.3">
      <c r="A2458" s="230">
        <v>1048</v>
      </c>
      <c r="B2458" s="229" t="s">
        <v>1507</v>
      </c>
      <c r="C2458" s="230">
        <v>43784</v>
      </c>
      <c r="D2458" s="230" t="s">
        <v>1896</v>
      </c>
      <c r="E2458" s="230">
        <v>1958</v>
      </c>
      <c r="F2458" s="230" t="s">
        <v>2122</v>
      </c>
      <c r="G2458" s="371" t="s">
        <v>2090</v>
      </c>
      <c r="H2458" s="230">
        <v>2</v>
      </c>
      <c r="I2458" s="230">
        <v>2</v>
      </c>
      <c r="J2458" s="230" t="s">
        <v>2122</v>
      </c>
      <c r="K2458" s="222">
        <v>647.70000000000005</v>
      </c>
      <c r="L2458" s="222">
        <v>425.3</v>
      </c>
      <c r="M2458" s="222">
        <v>39940.49</v>
      </c>
      <c r="N2458" s="222">
        <v>39940.49</v>
      </c>
      <c r="O2458" s="222">
        <v>0</v>
      </c>
      <c r="P2458" s="222">
        <v>0</v>
      </c>
      <c r="Q2458" s="222">
        <v>0</v>
      </c>
      <c r="R2458" s="372">
        <v>45292</v>
      </c>
      <c r="S2458" s="372">
        <v>45657</v>
      </c>
      <c r="U2458" s="373"/>
    </row>
    <row r="2459" spans="1:21" ht="20.25" x14ac:dyDescent="0.3">
      <c r="A2459" s="230">
        <v>1049</v>
      </c>
      <c r="B2459" s="229" t="s">
        <v>1508</v>
      </c>
      <c r="C2459" s="230">
        <v>43791</v>
      </c>
      <c r="D2459" s="230" t="s">
        <v>1896</v>
      </c>
      <c r="E2459" s="230">
        <v>1969</v>
      </c>
      <c r="F2459" s="230" t="s">
        <v>2122</v>
      </c>
      <c r="G2459" s="371" t="s">
        <v>2089</v>
      </c>
      <c r="H2459" s="230">
        <v>5</v>
      </c>
      <c r="I2459" s="230">
        <v>4</v>
      </c>
      <c r="J2459" s="230" t="s">
        <v>2122</v>
      </c>
      <c r="K2459" s="222">
        <v>4887.8999999999996</v>
      </c>
      <c r="L2459" s="222">
        <v>3077.4</v>
      </c>
      <c r="M2459" s="222">
        <v>123695.07</v>
      </c>
      <c r="N2459" s="222">
        <v>123695.07</v>
      </c>
      <c r="O2459" s="222">
        <v>0</v>
      </c>
      <c r="P2459" s="222">
        <v>0</v>
      </c>
      <c r="Q2459" s="222">
        <v>0</v>
      </c>
      <c r="R2459" s="372">
        <v>45292</v>
      </c>
      <c r="S2459" s="372">
        <v>45657</v>
      </c>
      <c r="U2459" s="373"/>
    </row>
    <row r="2460" spans="1:21" ht="20.25" x14ac:dyDescent="0.3">
      <c r="A2460" s="230">
        <v>1050</v>
      </c>
      <c r="B2460" s="229" t="s">
        <v>1505</v>
      </c>
      <c r="C2460" s="230">
        <v>43750</v>
      </c>
      <c r="D2460" s="230" t="s">
        <v>1896</v>
      </c>
      <c r="E2460" s="230">
        <v>1973</v>
      </c>
      <c r="F2460" s="230" t="s">
        <v>2122</v>
      </c>
      <c r="G2460" s="371" t="s">
        <v>2089</v>
      </c>
      <c r="H2460" s="230">
        <v>5</v>
      </c>
      <c r="I2460" s="230">
        <v>4</v>
      </c>
      <c r="J2460" s="230" t="s">
        <v>2122</v>
      </c>
      <c r="K2460" s="222">
        <v>5031.3</v>
      </c>
      <c r="L2460" s="222">
        <v>3371.3</v>
      </c>
      <c r="M2460" s="222">
        <v>3298175.78</v>
      </c>
      <c r="N2460" s="222">
        <v>3298175.78</v>
      </c>
      <c r="O2460" s="222">
        <v>0</v>
      </c>
      <c r="P2460" s="222">
        <v>0</v>
      </c>
      <c r="Q2460" s="222">
        <v>0</v>
      </c>
      <c r="R2460" s="372">
        <v>45292</v>
      </c>
      <c r="S2460" s="372">
        <v>45657</v>
      </c>
      <c r="U2460" s="373"/>
    </row>
    <row r="2461" spans="1:21" ht="20.25" x14ac:dyDescent="0.3">
      <c r="A2461" s="230">
        <v>1051</v>
      </c>
      <c r="B2461" s="229" t="s">
        <v>3507</v>
      </c>
      <c r="C2461" s="230">
        <v>43742</v>
      </c>
      <c r="D2461" s="230" t="s">
        <v>1896</v>
      </c>
      <c r="E2461" s="230">
        <v>1975</v>
      </c>
      <c r="F2461" s="230" t="s">
        <v>2122</v>
      </c>
      <c r="G2461" s="371" t="s">
        <v>2088</v>
      </c>
      <c r="H2461" s="230">
        <v>5</v>
      </c>
      <c r="I2461" s="230">
        <v>5</v>
      </c>
      <c r="J2461" s="230" t="s">
        <v>2122</v>
      </c>
      <c r="K2461" s="222">
        <v>5640.5</v>
      </c>
      <c r="L2461" s="222">
        <v>4672.5</v>
      </c>
      <c r="M2461" s="222">
        <v>302345.34000000003</v>
      </c>
      <c r="N2461" s="222">
        <v>302345.34000000003</v>
      </c>
      <c r="O2461" s="222">
        <v>0</v>
      </c>
      <c r="P2461" s="222">
        <v>0</v>
      </c>
      <c r="Q2461" s="222">
        <v>0</v>
      </c>
      <c r="R2461" s="372">
        <v>45292</v>
      </c>
      <c r="S2461" s="372">
        <v>45657</v>
      </c>
      <c r="U2461" s="373"/>
    </row>
    <row r="2462" spans="1:21" ht="20.25" x14ac:dyDescent="0.3">
      <c r="A2462" s="230">
        <v>1052</v>
      </c>
      <c r="B2462" s="229" t="s">
        <v>1850</v>
      </c>
      <c r="C2462" s="230">
        <v>43792</v>
      </c>
      <c r="D2462" s="230" t="s">
        <v>1896</v>
      </c>
      <c r="E2462" s="230">
        <v>1979</v>
      </c>
      <c r="F2462" s="230" t="s">
        <v>2122</v>
      </c>
      <c r="G2462" s="371" t="s">
        <v>2089</v>
      </c>
      <c r="H2462" s="230">
        <v>5</v>
      </c>
      <c r="I2462" s="230">
        <v>6</v>
      </c>
      <c r="J2462" s="230" t="s">
        <v>2122</v>
      </c>
      <c r="K2462" s="222">
        <v>7257.9</v>
      </c>
      <c r="L2462" s="222">
        <v>4520.8</v>
      </c>
      <c r="M2462" s="222">
        <v>2505249.86</v>
      </c>
      <c r="N2462" s="222">
        <v>2505249.86</v>
      </c>
      <c r="O2462" s="222">
        <v>0</v>
      </c>
      <c r="P2462" s="222">
        <v>0</v>
      </c>
      <c r="Q2462" s="222">
        <v>0</v>
      </c>
      <c r="R2462" s="372">
        <v>45292</v>
      </c>
      <c r="S2462" s="372">
        <v>45657</v>
      </c>
      <c r="U2462" s="373"/>
    </row>
    <row r="2463" spans="1:21" ht="20.25" x14ac:dyDescent="0.3">
      <c r="A2463" s="230">
        <v>1053</v>
      </c>
      <c r="B2463" s="229" t="s">
        <v>1851</v>
      </c>
      <c r="C2463" s="230">
        <v>43794</v>
      </c>
      <c r="D2463" s="230" t="s">
        <v>1896</v>
      </c>
      <c r="E2463" s="230">
        <v>1979</v>
      </c>
      <c r="F2463" s="230" t="s">
        <v>2122</v>
      </c>
      <c r="G2463" s="371" t="s">
        <v>2088</v>
      </c>
      <c r="H2463" s="230">
        <v>5</v>
      </c>
      <c r="I2463" s="230">
        <v>4</v>
      </c>
      <c r="J2463" s="230" t="s">
        <v>2122</v>
      </c>
      <c r="K2463" s="222">
        <v>5089.1000000000004</v>
      </c>
      <c r="L2463" s="222">
        <v>3387.5</v>
      </c>
      <c r="M2463" s="222">
        <v>1742644.5999999999</v>
      </c>
      <c r="N2463" s="222">
        <v>1742644.5999999999</v>
      </c>
      <c r="O2463" s="222">
        <v>0</v>
      </c>
      <c r="P2463" s="222">
        <v>0</v>
      </c>
      <c r="Q2463" s="222">
        <v>0</v>
      </c>
      <c r="R2463" s="372">
        <v>45292</v>
      </c>
      <c r="S2463" s="372">
        <v>45657</v>
      </c>
      <c r="U2463" s="373"/>
    </row>
    <row r="2464" spans="1:21" ht="20.25" x14ac:dyDescent="0.25">
      <c r="A2464" s="231" t="s">
        <v>22</v>
      </c>
      <c r="B2464" s="231"/>
      <c r="C2464" s="263" t="s">
        <v>172</v>
      </c>
      <c r="D2464" s="263" t="s">
        <v>172</v>
      </c>
      <c r="E2464" s="263" t="s">
        <v>172</v>
      </c>
      <c r="F2464" s="263" t="s">
        <v>172</v>
      </c>
      <c r="G2464" s="263" t="s">
        <v>172</v>
      </c>
      <c r="H2464" s="263" t="s">
        <v>172</v>
      </c>
      <c r="I2464" s="263" t="s">
        <v>172</v>
      </c>
      <c r="J2464" s="220">
        <v>0</v>
      </c>
      <c r="K2464" s="220">
        <v>39143.050000000003</v>
      </c>
      <c r="L2464" s="220">
        <v>27976.1</v>
      </c>
      <c r="M2464" s="220">
        <v>20620391.120000001</v>
      </c>
      <c r="N2464" s="220">
        <v>20620391.120000001</v>
      </c>
      <c r="O2464" s="220">
        <v>0</v>
      </c>
      <c r="P2464" s="220">
        <v>0</v>
      </c>
      <c r="Q2464" s="220">
        <v>0</v>
      </c>
      <c r="R2464" s="263" t="s">
        <v>172</v>
      </c>
      <c r="S2464" s="263" t="s">
        <v>172</v>
      </c>
      <c r="U2464" s="373"/>
    </row>
    <row r="2465" spans="1:21" ht="20.25" x14ac:dyDescent="0.3">
      <c r="A2465" s="404" t="s">
        <v>4030</v>
      </c>
      <c r="B2465" s="404"/>
      <c r="C2465" s="404"/>
      <c r="D2465" s="404"/>
      <c r="E2465" s="404"/>
      <c r="F2465" s="404"/>
      <c r="G2465" s="404"/>
      <c r="H2465" s="404"/>
      <c r="I2465" s="404"/>
      <c r="J2465" s="404"/>
      <c r="K2465" s="404"/>
      <c r="L2465" s="404"/>
      <c r="M2465" s="404"/>
      <c r="N2465" s="404"/>
      <c r="O2465" s="404"/>
      <c r="P2465" s="404"/>
      <c r="Q2465" s="404"/>
      <c r="R2465" s="404"/>
      <c r="S2465" s="404"/>
      <c r="U2465" s="373"/>
    </row>
    <row r="2466" spans="1:21" ht="20.25" x14ac:dyDescent="0.3">
      <c r="A2466" s="230">
        <v>1054</v>
      </c>
      <c r="B2466" s="229" t="s">
        <v>708</v>
      </c>
      <c r="C2466" s="230">
        <v>43853</v>
      </c>
      <c r="D2466" s="230" t="s">
        <v>1896</v>
      </c>
      <c r="E2466" s="230">
        <v>1961</v>
      </c>
      <c r="F2466" s="230" t="s">
        <v>2122</v>
      </c>
      <c r="G2466" s="371" t="s">
        <v>2094</v>
      </c>
      <c r="H2466" s="230">
        <v>2</v>
      </c>
      <c r="I2466" s="230">
        <v>1</v>
      </c>
      <c r="J2466" s="230" t="s">
        <v>2122</v>
      </c>
      <c r="K2466" s="222">
        <v>422</v>
      </c>
      <c r="L2466" s="222">
        <v>387</v>
      </c>
      <c r="M2466" s="222">
        <v>647816.63</v>
      </c>
      <c r="N2466" s="222">
        <v>647816.63</v>
      </c>
      <c r="O2466" s="222">
        <v>0</v>
      </c>
      <c r="P2466" s="222">
        <v>0</v>
      </c>
      <c r="Q2466" s="222">
        <v>0</v>
      </c>
      <c r="R2466" s="372">
        <v>45292</v>
      </c>
      <c r="S2466" s="372">
        <v>45657</v>
      </c>
      <c r="U2466" s="373"/>
    </row>
    <row r="2467" spans="1:21" ht="20.25" x14ac:dyDescent="0.3">
      <c r="A2467" s="230">
        <v>1055</v>
      </c>
      <c r="B2467" s="229" t="s">
        <v>709</v>
      </c>
      <c r="C2467" s="230">
        <v>43854</v>
      </c>
      <c r="D2467" s="230" t="s">
        <v>1896</v>
      </c>
      <c r="E2467" s="230">
        <v>1961</v>
      </c>
      <c r="F2467" s="230" t="s">
        <v>2122</v>
      </c>
      <c r="G2467" s="371" t="s">
        <v>2094</v>
      </c>
      <c r="H2467" s="230">
        <v>2</v>
      </c>
      <c r="I2467" s="230">
        <v>1</v>
      </c>
      <c r="J2467" s="230" t="s">
        <v>2122</v>
      </c>
      <c r="K2467" s="222">
        <v>382.3</v>
      </c>
      <c r="L2467" s="222">
        <v>382.3</v>
      </c>
      <c r="M2467" s="222">
        <v>644445.69999999995</v>
      </c>
      <c r="N2467" s="222">
        <v>644445.69999999995</v>
      </c>
      <c r="O2467" s="222">
        <v>0</v>
      </c>
      <c r="P2467" s="222">
        <v>0</v>
      </c>
      <c r="Q2467" s="222">
        <v>0</v>
      </c>
      <c r="R2467" s="372">
        <v>45292</v>
      </c>
      <c r="S2467" s="372">
        <v>45657</v>
      </c>
      <c r="U2467" s="373"/>
    </row>
    <row r="2468" spans="1:21" ht="20.25" x14ac:dyDescent="0.3">
      <c r="A2468" s="230">
        <v>1056</v>
      </c>
      <c r="B2468" s="229" t="s">
        <v>710</v>
      </c>
      <c r="C2468" s="230">
        <v>43855</v>
      </c>
      <c r="D2468" s="230" t="s">
        <v>1896</v>
      </c>
      <c r="E2468" s="230">
        <v>1961</v>
      </c>
      <c r="F2468" s="230" t="s">
        <v>2122</v>
      </c>
      <c r="G2468" s="371" t="s">
        <v>2094</v>
      </c>
      <c r="H2468" s="230">
        <v>2</v>
      </c>
      <c r="I2468" s="230">
        <v>1</v>
      </c>
      <c r="J2468" s="230" t="s">
        <v>2122</v>
      </c>
      <c r="K2468" s="222">
        <v>390.9</v>
      </c>
      <c r="L2468" s="222">
        <v>384</v>
      </c>
      <c r="M2468" s="222">
        <v>672546.64999999991</v>
      </c>
      <c r="N2468" s="222">
        <v>672546.64999999991</v>
      </c>
      <c r="O2468" s="222">
        <v>0</v>
      </c>
      <c r="P2468" s="222">
        <v>0</v>
      </c>
      <c r="Q2468" s="222">
        <v>0</v>
      </c>
      <c r="R2468" s="372">
        <v>45292</v>
      </c>
      <c r="S2468" s="372">
        <v>45657</v>
      </c>
      <c r="U2468" s="373"/>
    </row>
    <row r="2469" spans="1:21" ht="20.25" x14ac:dyDescent="0.3">
      <c r="A2469" s="230">
        <v>1057</v>
      </c>
      <c r="B2469" s="229" t="s">
        <v>711</v>
      </c>
      <c r="C2469" s="230">
        <v>43856</v>
      </c>
      <c r="D2469" s="230" t="s">
        <v>1896</v>
      </c>
      <c r="E2469" s="230">
        <v>1961</v>
      </c>
      <c r="F2469" s="230" t="s">
        <v>2122</v>
      </c>
      <c r="G2469" s="371" t="s">
        <v>2094</v>
      </c>
      <c r="H2469" s="230">
        <v>2</v>
      </c>
      <c r="I2469" s="230">
        <v>1</v>
      </c>
      <c r="J2469" s="230" t="s">
        <v>2122</v>
      </c>
      <c r="K2469" s="222">
        <v>413.5</v>
      </c>
      <c r="L2469" s="222">
        <v>400</v>
      </c>
      <c r="M2469" s="222">
        <v>659429.34000000008</v>
      </c>
      <c r="N2469" s="222">
        <v>659429.34000000008</v>
      </c>
      <c r="O2469" s="222">
        <v>0</v>
      </c>
      <c r="P2469" s="222">
        <v>0</v>
      </c>
      <c r="Q2469" s="222">
        <v>0</v>
      </c>
      <c r="R2469" s="372">
        <v>45292</v>
      </c>
      <c r="S2469" s="372">
        <v>45657</v>
      </c>
      <c r="U2469" s="373"/>
    </row>
    <row r="2470" spans="1:21" ht="20.25" x14ac:dyDescent="0.3">
      <c r="A2470" s="230">
        <v>1058</v>
      </c>
      <c r="B2470" s="229" t="s">
        <v>712</v>
      </c>
      <c r="C2470" s="230">
        <v>43890</v>
      </c>
      <c r="D2470" s="230" t="s">
        <v>1896</v>
      </c>
      <c r="E2470" s="230">
        <v>1958</v>
      </c>
      <c r="F2470" s="230" t="s">
        <v>2122</v>
      </c>
      <c r="G2470" s="371" t="s">
        <v>2094</v>
      </c>
      <c r="H2470" s="230">
        <v>2</v>
      </c>
      <c r="I2470" s="230">
        <v>1</v>
      </c>
      <c r="J2470" s="230" t="s">
        <v>2122</v>
      </c>
      <c r="K2470" s="222">
        <v>401.4</v>
      </c>
      <c r="L2470" s="222">
        <v>401.4</v>
      </c>
      <c r="M2470" s="222">
        <v>745882.97</v>
      </c>
      <c r="N2470" s="222">
        <v>745882.97</v>
      </c>
      <c r="O2470" s="222">
        <v>0</v>
      </c>
      <c r="P2470" s="222">
        <v>0</v>
      </c>
      <c r="Q2470" s="222">
        <v>0</v>
      </c>
      <c r="R2470" s="372">
        <v>45292</v>
      </c>
      <c r="S2470" s="372">
        <v>45657</v>
      </c>
      <c r="U2470" s="373"/>
    </row>
    <row r="2471" spans="1:21" ht="20.25" x14ac:dyDescent="0.3">
      <c r="A2471" s="230">
        <v>1059</v>
      </c>
      <c r="B2471" s="229" t="s">
        <v>713</v>
      </c>
      <c r="C2471" s="230">
        <v>43884</v>
      </c>
      <c r="D2471" s="230" t="s">
        <v>1896</v>
      </c>
      <c r="E2471" s="230">
        <v>1958</v>
      </c>
      <c r="F2471" s="230" t="s">
        <v>2122</v>
      </c>
      <c r="G2471" s="371" t="s">
        <v>2094</v>
      </c>
      <c r="H2471" s="230">
        <v>2</v>
      </c>
      <c r="I2471" s="230">
        <v>1</v>
      </c>
      <c r="J2471" s="230" t="s">
        <v>2122</v>
      </c>
      <c r="K2471" s="222">
        <v>405.2</v>
      </c>
      <c r="L2471" s="222">
        <v>345.1</v>
      </c>
      <c r="M2471" s="222">
        <v>904062.33</v>
      </c>
      <c r="N2471" s="222">
        <v>904062.33</v>
      </c>
      <c r="O2471" s="222">
        <v>0</v>
      </c>
      <c r="P2471" s="222">
        <v>0</v>
      </c>
      <c r="Q2471" s="222">
        <v>0</v>
      </c>
      <c r="R2471" s="372">
        <v>45292</v>
      </c>
      <c r="S2471" s="372">
        <v>45657</v>
      </c>
      <c r="U2471" s="373"/>
    </row>
    <row r="2472" spans="1:21" ht="20.25" x14ac:dyDescent="0.3">
      <c r="A2472" s="230">
        <v>1060</v>
      </c>
      <c r="B2472" s="229" t="s">
        <v>714</v>
      </c>
      <c r="C2472" s="230">
        <v>43885</v>
      </c>
      <c r="D2472" s="230" t="s">
        <v>1896</v>
      </c>
      <c r="E2472" s="230">
        <v>1957</v>
      </c>
      <c r="F2472" s="230" t="s">
        <v>2122</v>
      </c>
      <c r="G2472" s="371" t="s">
        <v>2094</v>
      </c>
      <c r="H2472" s="230">
        <v>2</v>
      </c>
      <c r="I2472" s="230">
        <v>1</v>
      </c>
      <c r="J2472" s="230" t="s">
        <v>2122</v>
      </c>
      <c r="K2472" s="222">
        <v>402.2</v>
      </c>
      <c r="L2472" s="222">
        <v>401.5</v>
      </c>
      <c r="M2472" s="222">
        <v>795474.48</v>
      </c>
      <c r="N2472" s="222">
        <v>795474.48</v>
      </c>
      <c r="O2472" s="222">
        <v>0</v>
      </c>
      <c r="P2472" s="222">
        <v>0</v>
      </c>
      <c r="Q2472" s="222">
        <v>0</v>
      </c>
      <c r="R2472" s="372">
        <v>45292</v>
      </c>
      <c r="S2472" s="372">
        <v>45657</v>
      </c>
      <c r="U2472" s="373"/>
    </row>
    <row r="2473" spans="1:21" ht="20.25" x14ac:dyDescent="0.3">
      <c r="A2473" s="230">
        <v>1061</v>
      </c>
      <c r="B2473" s="229" t="s">
        <v>1493</v>
      </c>
      <c r="C2473" s="230">
        <v>43873</v>
      </c>
      <c r="D2473" s="230" t="s">
        <v>1896</v>
      </c>
      <c r="E2473" s="230">
        <v>1962</v>
      </c>
      <c r="F2473" s="230" t="s">
        <v>2122</v>
      </c>
      <c r="G2473" s="371" t="s">
        <v>2094</v>
      </c>
      <c r="H2473" s="230">
        <v>2</v>
      </c>
      <c r="I2473" s="230">
        <v>1</v>
      </c>
      <c r="J2473" s="230" t="s">
        <v>2122</v>
      </c>
      <c r="K2473" s="222">
        <v>386.1</v>
      </c>
      <c r="L2473" s="222">
        <v>293.2</v>
      </c>
      <c r="M2473" s="222">
        <v>700826.19000000006</v>
      </c>
      <c r="N2473" s="222">
        <v>700826.19000000006</v>
      </c>
      <c r="O2473" s="222">
        <v>0</v>
      </c>
      <c r="P2473" s="222">
        <v>0</v>
      </c>
      <c r="Q2473" s="222">
        <v>0</v>
      </c>
      <c r="R2473" s="372">
        <v>45292</v>
      </c>
      <c r="S2473" s="372">
        <v>45657</v>
      </c>
      <c r="U2473" s="373"/>
    </row>
    <row r="2474" spans="1:21" ht="20.25" x14ac:dyDescent="0.3">
      <c r="A2474" s="230">
        <v>1062</v>
      </c>
      <c r="B2474" s="229" t="s">
        <v>1494</v>
      </c>
      <c r="C2474" s="230">
        <v>43874</v>
      </c>
      <c r="D2474" s="230" t="s">
        <v>1896</v>
      </c>
      <c r="E2474" s="230">
        <v>1959</v>
      </c>
      <c r="F2474" s="230" t="s">
        <v>2122</v>
      </c>
      <c r="G2474" s="371" t="s">
        <v>2094</v>
      </c>
      <c r="H2474" s="230">
        <v>2</v>
      </c>
      <c r="I2474" s="230">
        <v>1</v>
      </c>
      <c r="J2474" s="230" t="s">
        <v>2122</v>
      </c>
      <c r="K2474" s="222">
        <v>386.7</v>
      </c>
      <c r="L2474" s="222">
        <v>386.7</v>
      </c>
      <c r="M2474" s="222">
        <v>810829.95</v>
      </c>
      <c r="N2474" s="222">
        <v>810829.95</v>
      </c>
      <c r="O2474" s="222">
        <v>0</v>
      </c>
      <c r="P2474" s="222">
        <v>0</v>
      </c>
      <c r="Q2474" s="222">
        <v>0</v>
      </c>
      <c r="R2474" s="372">
        <v>45292</v>
      </c>
      <c r="S2474" s="372">
        <v>45657</v>
      </c>
      <c r="U2474" s="373"/>
    </row>
    <row r="2475" spans="1:21" ht="20.25" x14ac:dyDescent="0.3">
      <c r="A2475" s="230">
        <v>1063</v>
      </c>
      <c r="B2475" s="229" t="s">
        <v>1495</v>
      </c>
      <c r="C2475" s="230">
        <v>43876</v>
      </c>
      <c r="D2475" s="230" t="s">
        <v>1896</v>
      </c>
      <c r="E2475" s="230">
        <v>1960</v>
      </c>
      <c r="F2475" s="230" t="s">
        <v>2122</v>
      </c>
      <c r="G2475" s="371" t="s">
        <v>2094</v>
      </c>
      <c r="H2475" s="230">
        <v>2</v>
      </c>
      <c r="I2475" s="230">
        <v>1</v>
      </c>
      <c r="J2475" s="230" t="s">
        <v>2122</v>
      </c>
      <c r="K2475" s="222">
        <v>331</v>
      </c>
      <c r="L2475" s="222">
        <v>331</v>
      </c>
      <c r="M2475" s="222">
        <v>616219.91</v>
      </c>
      <c r="N2475" s="222">
        <v>616219.91</v>
      </c>
      <c r="O2475" s="222">
        <v>0</v>
      </c>
      <c r="P2475" s="222">
        <v>0</v>
      </c>
      <c r="Q2475" s="222">
        <v>0</v>
      </c>
      <c r="R2475" s="372">
        <v>45292</v>
      </c>
      <c r="S2475" s="372">
        <v>45657</v>
      </c>
      <c r="U2475" s="373"/>
    </row>
    <row r="2476" spans="1:21" ht="20.25" x14ac:dyDescent="0.3">
      <c r="A2476" s="230">
        <v>1064</v>
      </c>
      <c r="B2476" s="229" t="s">
        <v>1496</v>
      </c>
      <c r="C2476" s="230">
        <v>43862</v>
      </c>
      <c r="D2476" s="230" t="s">
        <v>1896</v>
      </c>
      <c r="E2476" s="230">
        <v>1960</v>
      </c>
      <c r="F2476" s="230" t="s">
        <v>2122</v>
      </c>
      <c r="G2476" s="371" t="s">
        <v>2094</v>
      </c>
      <c r="H2476" s="230">
        <v>2</v>
      </c>
      <c r="I2476" s="230">
        <v>1</v>
      </c>
      <c r="J2476" s="230" t="s">
        <v>2122</v>
      </c>
      <c r="K2476" s="222">
        <v>401.6</v>
      </c>
      <c r="L2476" s="222">
        <v>401.6</v>
      </c>
      <c r="M2476" s="222">
        <v>772427.62</v>
      </c>
      <c r="N2476" s="222">
        <v>772427.62</v>
      </c>
      <c r="O2476" s="222">
        <v>0</v>
      </c>
      <c r="P2476" s="222">
        <v>0</v>
      </c>
      <c r="Q2476" s="222">
        <v>0</v>
      </c>
      <c r="R2476" s="372">
        <v>45292</v>
      </c>
      <c r="S2476" s="372">
        <v>45657</v>
      </c>
      <c r="U2476" s="373"/>
    </row>
    <row r="2477" spans="1:21" ht="20.25" x14ac:dyDescent="0.3">
      <c r="A2477" s="230">
        <v>1065</v>
      </c>
      <c r="B2477" s="229" t="s">
        <v>1498</v>
      </c>
      <c r="C2477" s="230">
        <v>43911</v>
      </c>
      <c r="D2477" s="230" t="s">
        <v>1896</v>
      </c>
      <c r="E2477" s="230">
        <v>1958</v>
      </c>
      <c r="F2477" s="230" t="s">
        <v>2122</v>
      </c>
      <c r="G2477" s="371" t="s">
        <v>2094</v>
      </c>
      <c r="H2477" s="230">
        <v>2</v>
      </c>
      <c r="I2477" s="230">
        <v>1</v>
      </c>
      <c r="J2477" s="230" t="s">
        <v>2122</v>
      </c>
      <c r="K2477" s="222">
        <v>435.2</v>
      </c>
      <c r="L2477" s="222">
        <v>388.6</v>
      </c>
      <c r="M2477" s="222">
        <v>758640.96000000008</v>
      </c>
      <c r="N2477" s="222">
        <v>758640.96000000008</v>
      </c>
      <c r="O2477" s="222">
        <v>0</v>
      </c>
      <c r="P2477" s="222">
        <v>0</v>
      </c>
      <c r="Q2477" s="222">
        <v>0</v>
      </c>
      <c r="R2477" s="372">
        <v>45292</v>
      </c>
      <c r="S2477" s="372">
        <v>45657</v>
      </c>
      <c r="U2477" s="373"/>
    </row>
    <row r="2478" spans="1:21" ht="20.25" x14ac:dyDescent="0.3">
      <c r="A2478" s="230">
        <v>1066</v>
      </c>
      <c r="B2478" s="229" t="s">
        <v>1503</v>
      </c>
      <c r="C2478" s="230">
        <v>43923</v>
      </c>
      <c r="D2478" s="230" t="s">
        <v>1896</v>
      </c>
      <c r="E2478" s="230">
        <v>1965</v>
      </c>
      <c r="F2478" s="230" t="s">
        <v>2122</v>
      </c>
      <c r="G2478" s="371" t="s">
        <v>2089</v>
      </c>
      <c r="H2478" s="230">
        <v>2</v>
      </c>
      <c r="I2478" s="230">
        <v>2</v>
      </c>
      <c r="J2478" s="230" t="s">
        <v>2122</v>
      </c>
      <c r="K2478" s="222">
        <v>650.4</v>
      </c>
      <c r="L2478" s="222">
        <v>617.1</v>
      </c>
      <c r="M2478" s="222">
        <v>1536444.91</v>
      </c>
      <c r="N2478" s="222">
        <v>1536444.91</v>
      </c>
      <c r="O2478" s="222">
        <v>0</v>
      </c>
      <c r="P2478" s="222">
        <v>0</v>
      </c>
      <c r="Q2478" s="222">
        <v>0</v>
      </c>
      <c r="R2478" s="372">
        <v>45292</v>
      </c>
      <c r="S2478" s="372">
        <v>45657</v>
      </c>
      <c r="U2478" s="373"/>
    </row>
    <row r="2479" spans="1:21" ht="20.25" x14ac:dyDescent="0.3">
      <c r="A2479" s="230">
        <v>1067</v>
      </c>
      <c r="B2479" s="229" t="s">
        <v>1502</v>
      </c>
      <c r="C2479" s="230">
        <v>43922</v>
      </c>
      <c r="D2479" s="230" t="s">
        <v>1896</v>
      </c>
      <c r="E2479" s="230">
        <v>1964</v>
      </c>
      <c r="F2479" s="230" t="s">
        <v>2122</v>
      </c>
      <c r="G2479" s="371" t="s">
        <v>2089</v>
      </c>
      <c r="H2479" s="230">
        <v>2</v>
      </c>
      <c r="I2479" s="230">
        <v>2</v>
      </c>
      <c r="J2479" s="230" t="s">
        <v>2122</v>
      </c>
      <c r="K2479" s="222">
        <v>645.1</v>
      </c>
      <c r="L2479" s="222">
        <v>617</v>
      </c>
      <c r="M2479" s="222">
        <v>1374673.79</v>
      </c>
      <c r="N2479" s="222">
        <v>1374673.79</v>
      </c>
      <c r="O2479" s="222">
        <v>0</v>
      </c>
      <c r="P2479" s="222">
        <v>0</v>
      </c>
      <c r="Q2479" s="222">
        <v>0</v>
      </c>
      <c r="R2479" s="372">
        <v>45292</v>
      </c>
      <c r="S2479" s="372">
        <v>45657</v>
      </c>
      <c r="U2479" s="373"/>
    </row>
    <row r="2480" spans="1:21" ht="20.25" x14ac:dyDescent="0.25">
      <c r="A2480" s="231" t="s">
        <v>22</v>
      </c>
      <c r="B2480" s="231"/>
      <c r="C2480" s="263" t="s">
        <v>172</v>
      </c>
      <c r="D2480" s="263" t="s">
        <v>172</v>
      </c>
      <c r="E2480" s="263" t="s">
        <v>172</v>
      </c>
      <c r="F2480" s="263" t="s">
        <v>172</v>
      </c>
      <c r="G2480" s="263" t="s">
        <v>172</v>
      </c>
      <c r="H2480" s="263" t="s">
        <v>172</v>
      </c>
      <c r="I2480" s="263" t="s">
        <v>172</v>
      </c>
      <c r="J2480" s="220">
        <v>0</v>
      </c>
      <c r="K2480" s="220">
        <v>6053.5999999999995</v>
      </c>
      <c r="L2480" s="220">
        <v>5736.5</v>
      </c>
      <c r="M2480" s="220">
        <v>11639721.43</v>
      </c>
      <c r="N2480" s="220">
        <v>11639721.43</v>
      </c>
      <c r="O2480" s="220">
        <v>0</v>
      </c>
      <c r="P2480" s="220">
        <v>0</v>
      </c>
      <c r="Q2480" s="220">
        <v>0</v>
      </c>
      <c r="R2480" s="263" t="s">
        <v>172</v>
      </c>
      <c r="S2480" s="263" t="s">
        <v>172</v>
      </c>
      <c r="U2480" s="373"/>
    </row>
    <row r="2481" spans="1:21" ht="20.25" x14ac:dyDescent="0.25">
      <c r="A2481" s="272" t="s">
        <v>34</v>
      </c>
      <c r="B2481" s="272"/>
      <c r="C2481" s="263" t="s">
        <v>172</v>
      </c>
      <c r="D2481" s="263" t="s">
        <v>172</v>
      </c>
      <c r="E2481" s="263" t="s">
        <v>172</v>
      </c>
      <c r="F2481" s="263" t="s">
        <v>172</v>
      </c>
      <c r="G2481" s="263" t="s">
        <v>172</v>
      </c>
      <c r="H2481" s="263" t="s">
        <v>172</v>
      </c>
      <c r="I2481" s="263" t="s">
        <v>172</v>
      </c>
      <c r="J2481" s="220">
        <v>0</v>
      </c>
      <c r="K2481" s="220">
        <v>105274.72000000003</v>
      </c>
      <c r="L2481" s="220">
        <v>75828.350000000006</v>
      </c>
      <c r="M2481" s="220">
        <v>63049897.679999992</v>
      </c>
      <c r="N2481" s="220">
        <v>63049897.679999992</v>
      </c>
      <c r="O2481" s="220">
        <v>0</v>
      </c>
      <c r="P2481" s="220">
        <v>0</v>
      </c>
      <c r="Q2481" s="220">
        <v>0</v>
      </c>
      <c r="R2481" s="263" t="s">
        <v>172</v>
      </c>
      <c r="S2481" s="263" t="s">
        <v>172</v>
      </c>
      <c r="U2481" s="373"/>
    </row>
    <row r="2482" spans="1:21" ht="20.25" x14ac:dyDescent="0.25">
      <c r="A2482" s="407" t="s">
        <v>4031</v>
      </c>
      <c r="B2482" s="412"/>
      <c r="C2482" s="412"/>
      <c r="D2482" s="412"/>
      <c r="E2482" s="412"/>
      <c r="F2482" s="412"/>
      <c r="G2482" s="412"/>
      <c r="H2482" s="412"/>
      <c r="I2482" s="412"/>
      <c r="J2482" s="412"/>
      <c r="K2482" s="412"/>
      <c r="L2482" s="412"/>
      <c r="M2482" s="412"/>
      <c r="N2482" s="412"/>
      <c r="O2482" s="412"/>
      <c r="P2482" s="412"/>
      <c r="Q2482" s="412"/>
      <c r="R2482" s="412"/>
      <c r="S2482" s="413"/>
      <c r="U2482" s="373"/>
    </row>
    <row r="2483" spans="1:21" ht="20.25" x14ac:dyDescent="0.25">
      <c r="A2483" s="407" t="s">
        <v>4193</v>
      </c>
      <c r="B2483" s="412"/>
      <c r="C2483" s="412"/>
      <c r="D2483" s="412"/>
      <c r="E2483" s="412"/>
      <c r="F2483" s="412"/>
      <c r="G2483" s="412"/>
      <c r="H2483" s="412"/>
      <c r="I2483" s="412"/>
      <c r="J2483" s="412"/>
      <c r="K2483" s="412"/>
      <c r="L2483" s="412"/>
      <c r="M2483" s="412"/>
      <c r="N2483" s="412"/>
      <c r="O2483" s="412"/>
      <c r="P2483" s="412"/>
      <c r="Q2483" s="412"/>
      <c r="R2483" s="412"/>
      <c r="S2483" s="413"/>
      <c r="U2483" s="373"/>
    </row>
    <row r="2484" spans="1:21" ht="20.25" x14ac:dyDescent="0.25">
      <c r="A2484" s="230">
        <v>1068</v>
      </c>
      <c r="B2484" s="231" t="s">
        <v>717</v>
      </c>
      <c r="C2484" s="230">
        <v>43935</v>
      </c>
      <c r="D2484" s="230" t="s">
        <v>1896</v>
      </c>
      <c r="E2484" s="230">
        <v>1970</v>
      </c>
      <c r="F2484" s="230" t="s">
        <v>2122</v>
      </c>
      <c r="G2484" s="230" t="s">
        <v>2088</v>
      </c>
      <c r="H2484" s="230">
        <v>2</v>
      </c>
      <c r="I2484" s="230">
        <v>2</v>
      </c>
      <c r="J2484" s="222" t="s">
        <v>2122</v>
      </c>
      <c r="K2484" s="222">
        <v>1527.1</v>
      </c>
      <c r="L2484" s="222">
        <v>630</v>
      </c>
      <c r="M2484" s="222">
        <v>535644.99</v>
      </c>
      <c r="N2484" s="222">
        <v>535644.99</v>
      </c>
      <c r="O2484" s="222">
        <v>0</v>
      </c>
      <c r="P2484" s="222">
        <v>0</v>
      </c>
      <c r="Q2484" s="222">
        <v>0</v>
      </c>
      <c r="R2484" s="372">
        <v>45292</v>
      </c>
      <c r="S2484" s="372">
        <v>45657</v>
      </c>
      <c r="U2484" s="373"/>
    </row>
    <row r="2485" spans="1:21" ht="20.25" x14ac:dyDescent="0.25">
      <c r="A2485" s="272" t="s">
        <v>22</v>
      </c>
      <c r="B2485" s="272"/>
      <c r="C2485" s="263" t="s">
        <v>172</v>
      </c>
      <c r="D2485" s="263" t="s">
        <v>172</v>
      </c>
      <c r="E2485" s="263" t="s">
        <v>172</v>
      </c>
      <c r="F2485" s="263" t="s">
        <v>172</v>
      </c>
      <c r="G2485" s="263" t="s">
        <v>172</v>
      </c>
      <c r="H2485" s="263" t="s">
        <v>172</v>
      </c>
      <c r="I2485" s="263" t="s">
        <v>172</v>
      </c>
      <c r="J2485" s="220">
        <v>0</v>
      </c>
      <c r="K2485" s="220">
        <v>1527.1</v>
      </c>
      <c r="L2485" s="220">
        <v>630</v>
      </c>
      <c r="M2485" s="220">
        <v>535644.99</v>
      </c>
      <c r="N2485" s="220">
        <v>535644.99</v>
      </c>
      <c r="O2485" s="220">
        <v>0</v>
      </c>
      <c r="P2485" s="220">
        <v>0</v>
      </c>
      <c r="Q2485" s="220">
        <v>0</v>
      </c>
      <c r="R2485" s="263" t="s">
        <v>172</v>
      </c>
      <c r="S2485" s="263" t="s">
        <v>172</v>
      </c>
      <c r="U2485" s="373"/>
    </row>
    <row r="2486" spans="1:21" ht="20.25" x14ac:dyDescent="0.25">
      <c r="A2486" s="272" t="s">
        <v>34</v>
      </c>
      <c r="B2486" s="272"/>
      <c r="C2486" s="263" t="s">
        <v>172</v>
      </c>
      <c r="D2486" s="263" t="s">
        <v>172</v>
      </c>
      <c r="E2486" s="263" t="s">
        <v>172</v>
      </c>
      <c r="F2486" s="263" t="s">
        <v>172</v>
      </c>
      <c r="G2486" s="263" t="s">
        <v>172</v>
      </c>
      <c r="H2486" s="263" t="s">
        <v>172</v>
      </c>
      <c r="I2486" s="263" t="s">
        <v>172</v>
      </c>
      <c r="J2486" s="220">
        <v>0</v>
      </c>
      <c r="K2486" s="220">
        <v>1527.1</v>
      </c>
      <c r="L2486" s="220">
        <v>630</v>
      </c>
      <c r="M2486" s="220">
        <v>535644.99</v>
      </c>
      <c r="N2486" s="220">
        <v>535644.99</v>
      </c>
      <c r="O2486" s="220">
        <v>0</v>
      </c>
      <c r="P2486" s="220">
        <v>0</v>
      </c>
      <c r="Q2486" s="220">
        <v>0</v>
      </c>
      <c r="R2486" s="263" t="s">
        <v>172</v>
      </c>
      <c r="S2486" s="263" t="s">
        <v>172</v>
      </c>
      <c r="U2486" s="373"/>
    </row>
    <row r="2487" spans="1:21" ht="20.25" x14ac:dyDescent="0.3">
      <c r="A2487" s="404" t="s">
        <v>4033</v>
      </c>
      <c r="B2487" s="404"/>
      <c r="C2487" s="404"/>
      <c r="D2487" s="404"/>
      <c r="E2487" s="404"/>
      <c r="F2487" s="404"/>
      <c r="G2487" s="404"/>
      <c r="H2487" s="404"/>
      <c r="I2487" s="404"/>
      <c r="J2487" s="404"/>
      <c r="K2487" s="404"/>
      <c r="L2487" s="404"/>
      <c r="M2487" s="404"/>
      <c r="N2487" s="404"/>
      <c r="O2487" s="404"/>
      <c r="P2487" s="404"/>
      <c r="Q2487" s="404"/>
      <c r="R2487" s="404"/>
      <c r="S2487" s="404"/>
      <c r="U2487" s="373"/>
    </row>
    <row r="2488" spans="1:21" ht="20.25" x14ac:dyDescent="0.3">
      <c r="A2488" s="404" t="s">
        <v>4194</v>
      </c>
      <c r="B2488" s="404"/>
      <c r="C2488" s="404"/>
      <c r="D2488" s="404"/>
      <c r="E2488" s="404"/>
      <c r="F2488" s="404"/>
      <c r="G2488" s="404"/>
      <c r="H2488" s="404"/>
      <c r="I2488" s="404"/>
      <c r="J2488" s="404"/>
      <c r="K2488" s="404"/>
      <c r="L2488" s="404"/>
      <c r="M2488" s="404"/>
      <c r="N2488" s="404"/>
      <c r="O2488" s="404"/>
      <c r="P2488" s="404"/>
      <c r="Q2488" s="404"/>
      <c r="R2488" s="404"/>
      <c r="S2488" s="404"/>
      <c r="U2488" s="373"/>
    </row>
    <row r="2489" spans="1:21" ht="20.25" x14ac:dyDescent="0.3">
      <c r="A2489" s="230">
        <v>1069</v>
      </c>
      <c r="B2489" s="231" t="s">
        <v>1135</v>
      </c>
      <c r="C2489" s="230">
        <v>43963</v>
      </c>
      <c r="D2489" s="230" t="s">
        <v>1896</v>
      </c>
      <c r="E2489" s="230">
        <v>1960</v>
      </c>
      <c r="F2489" s="230" t="s">
        <v>2122</v>
      </c>
      <c r="G2489" s="371" t="s">
        <v>2089</v>
      </c>
      <c r="H2489" s="230">
        <v>2</v>
      </c>
      <c r="I2489" s="230">
        <v>1</v>
      </c>
      <c r="J2489" s="230" t="s">
        <v>2122</v>
      </c>
      <c r="K2489" s="222">
        <v>696.1</v>
      </c>
      <c r="L2489" s="222">
        <v>439.21</v>
      </c>
      <c r="M2489" s="222">
        <v>691656.12999999989</v>
      </c>
      <c r="N2489" s="222">
        <v>691656.12999999989</v>
      </c>
      <c r="O2489" s="222">
        <v>0</v>
      </c>
      <c r="P2489" s="222">
        <v>0</v>
      </c>
      <c r="Q2489" s="222">
        <v>0</v>
      </c>
      <c r="R2489" s="372">
        <v>45292</v>
      </c>
      <c r="S2489" s="372">
        <v>45657</v>
      </c>
      <c r="U2489" s="373"/>
    </row>
    <row r="2490" spans="1:21" ht="20.25" x14ac:dyDescent="0.3">
      <c r="A2490" s="230">
        <v>1070</v>
      </c>
      <c r="B2490" s="231" t="s">
        <v>1136</v>
      </c>
      <c r="C2490" s="230">
        <v>43964</v>
      </c>
      <c r="D2490" s="230" t="s">
        <v>1896</v>
      </c>
      <c r="E2490" s="230">
        <v>1973</v>
      </c>
      <c r="F2490" s="230" t="s">
        <v>2122</v>
      </c>
      <c r="G2490" s="371" t="s">
        <v>2089</v>
      </c>
      <c r="H2490" s="230">
        <v>2</v>
      </c>
      <c r="I2490" s="230">
        <v>1</v>
      </c>
      <c r="J2490" s="230" t="s">
        <v>2122</v>
      </c>
      <c r="K2490" s="222">
        <v>721.09</v>
      </c>
      <c r="L2490" s="222">
        <v>359.87</v>
      </c>
      <c r="M2490" s="222">
        <v>483682.93</v>
      </c>
      <c r="N2490" s="222">
        <v>483682.93</v>
      </c>
      <c r="O2490" s="222">
        <v>0</v>
      </c>
      <c r="P2490" s="222">
        <v>0</v>
      </c>
      <c r="Q2490" s="222">
        <v>0</v>
      </c>
      <c r="R2490" s="372">
        <v>45292</v>
      </c>
      <c r="S2490" s="372">
        <v>45657</v>
      </c>
      <c r="U2490" s="373"/>
    </row>
    <row r="2491" spans="1:21" ht="20.25" x14ac:dyDescent="0.25">
      <c r="A2491" s="231" t="s">
        <v>22</v>
      </c>
      <c r="B2491" s="231"/>
      <c r="C2491" s="263" t="s">
        <v>172</v>
      </c>
      <c r="D2491" s="263" t="s">
        <v>172</v>
      </c>
      <c r="E2491" s="263" t="s">
        <v>172</v>
      </c>
      <c r="F2491" s="263" t="s">
        <v>172</v>
      </c>
      <c r="G2491" s="263" t="s">
        <v>172</v>
      </c>
      <c r="H2491" s="263" t="s">
        <v>172</v>
      </c>
      <c r="I2491" s="263" t="s">
        <v>172</v>
      </c>
      <c r="J2491" s="220">
        <v>0</v>
      </c>
      <c r="K2491" s="220">
        <v>1417.19</v>
      </c>
      <c r="L2491" s="220">
        <v>799.07999999999993</v>
      </c>
      <c r="M2491" s="220">
        <v>1175339.0599999998</v>
      </c>
      <c r="N2491" s="220">
        <v>1175339.0599999998</v>
      </c>
      <c r="O2491" s="220">
        <v>0</v>
      </c>
      <c r="P2491" s="220">
        <v>0</v>
      </c>
      <c r="Q2491" s="220">
        <v>0</v>
      </c>
      <c r="R2491" s="263" t="s">
        <v>172</v>
      </c>
      <c r="S2491" s="263" t="s">
        <v>172</v>
      </c>
      <c r="U2491" s="373"/>
    </row>
    <row r="2492" spans="1:21" ht="20.25" x14ac:dyDescent="0.3">
      <c r="A2492" s="404" t="s">
        <v>4197</v>
      </c>
      <c r="B2492" s="404"/>
      <c r="C2492" s="404"/>
      <c r="D2492" s="404"/>
      <c r="E2492" s="404"/>
      <c r="F2492" s="404"/>
      <c r="G2492" s="404"/>
      <c r="H2492" s="404"/>
      <c r="I2492" s="404"/>
      <c r="J2492" s="404"/>
      <c r="K2492" s="404"/>
      <c r="L2492" s="404"/>
      <c r="M2492" s="404"/>
      <c r="N2492" s="404"/>
      <c r="O2492" s="404"/>
      <c r="P2492" s="404"/>
      <c r="Q2492" s="404"/>
      <c r="R2492" s="404"/>
      <c r="S2492" s="404"/>
      <c r="U2492" s="373"/>
    </row>
    <row r="2493" spans="1:21" ht="20.25" x14ac:dyDescent="0.3">
      <c r="A2493" s="230">
        <v>1071</v>
      </c>
      <c r="B2493" s="382" t="s">
        <v>3976</v>
      </c>
      <c r="C2493" s="380">
        <v>44064</v>
      </c>
      <c r="D2493" s="380" t="s">
        <v>1896</v>
      </c>
      <c r="E2493" s="380">
        <v>1975</v>
      </c>
      <c r="F2493" s="380" t="s">
        <v>2122</v>
      </c>
      <c r="G2493" s="380" t="s">
        <v>2088</v>
      </c>
      <c r="H2493" s="380">
        <v>5</v>
      </c>
      <c r="I2493" s="380">
        <v>6</v>
      </c>
      <c r="J2493" s="380" t="s">
        <v>2122</v>
      </c>
      <c r="K2493" s="222">
        <v>7371.6</v>
      </c>
      <c r="L2493" s="222">
        <v>4720.63</v>
      </c>
      <c r="M2493" s="222">
        <v>359182.91</v>
      </c>
      <c r="N2493" s="222">
        <v>359182.91</v>
      </c>
      <c r="O2493" s="222">
        <v>0</v>
      </c>
      <c r="P2493" s="222">
        <v>0</v>
      </c>
      <c r="Q2493" s="222">
        <v>0</v>
      </c>
      <c r="R2493" s="372">
        <v>45292</v>
      </c>
      <c r="S2493" s="372">
        <v>45657</v>
      </c>
      <c r="U2493" s="373"/>
    </row>
    <row r="2494" spans="1:21" ht="20.25" x14ac:dyDescent="0.3">
      <c r="A2494" s="230">
        <v>1072</v>
      </c>
      <c r="B2494" s="229" t="s">
        <v>3975</v>
      </c>
      <c r="C2494" s="230">
        <v>44068</v>
      </c>
      <c r="D2494" s="230" t="s">
        <v>1896</v>
      </c>
      <c r="E2494" s="230">
        <v>1981</v>
      </c>
      <c r="F2494" s="230" t="s">
        <v>2122</v>
      </c>
      <c r="G2494" s="371" t="s">
        <v>2088</v>
      </c>
      <c r="H2494" s="230">
        <v>5</v>
      </c>
      <c r="I2494" s="230">
        <v>1</v>
      </c>
      <c r="J2494" s="230" t="s">
        <v>2122</v>
      </c>
      <c r="K2494" s="222">
        <v>4738.42</v>
      </c>
      <c r="L2494" s="222">
        <v>1315.6</v>
      </c>
      <c r="M2494" s="222">
        <v>1236724.1900000002</v>
      </c>
      <c r="N2494" s="222">
        <v>1236724.1900000002</v>
      </c>
      <c r="O2494" s="222">
        <v>0</v>
      </c>
      <c r="P2494" s="222">
        <v>0</v>
      </c>
      <c r="Q2494" s="222">
        <v>0</v>
      </c>
      <c r="R2494" s="372">
        <v>45292</v>
      </c>
      <c r="S2494" s="372">
        <v>45657</v>
      </c>
      <c r="U2494" s="373"/>
    </row>
    <row r="2495" spans="1:21" ht="20.25" x14ac:dyDescent="0.3">
      <c r="A2495" s="230">
        <v>1073</v>
      </c>
      <c r="B2495" s="229" t="s">
        <v>4276</v>
      </c>
      <c r="C2495" s="230">
        <v>44071</v>
      </c>
      <c r="D2495" s="230" t="s">
        <v>1897</v>
      </c>
      <c r="E2495" s="230">
        <v>1993</v>
      </c>
      <c r="F2495" s="230"/>
      <c r="G2495" s="371" t="s">
        <v>2120</v>
      </c>
      <c r="H2495" s="230">
        <v>5</v>
      </c>
      <c r="I2495" s="230">
        <v>8</v>
      </c>
      <c r="J2495" s="230"/>
      <c r="K2495" s="222">
        <v>9202.68</v>
      </c>
      <c r="L2495" s="222">
        <v>9202.68</v>
      </c>
      <c r="M2495" s="222">
        <v>1100550</v>
      </c>
      <c r="N2495" s="222">
        <v>1100550</v>
      </c>
      <c r="O2495" s="222">
        <v>0</v>
      </c>
      <c r="P2495" s="222">
        <v>0</v>
      </c>
      <c r="Q2495" s="222">
        <v>0</v>
      </c>
      <c r="R2495" s="372">
        <v>45292</v>
      </c>
      <c r="S2495" s="372">
        <v>45657</v>
      </c>
      <c r="U2495" s="373"/>
    </row>
    <row r="2496" spans="1:21" ht="20.25" x14ac:dyDescent="0.3">
      <c r="A2496" s="230">
        <v>1074</v>
      </c>
      <c r="B2496" s="225" t="s">
        <v>1045</v>
      </c>
      <c r="C2496" s="230">
        <v>55879</v>
      </c>
      <c r="D2496" s="230" t="s">
        <v>1896</v>
      </c>
      <c r="E2496" s="230">
        <v>1964</v>
      </c>
      <c r="F2496" s="230" t="s">
        <v>2122</v>
      </c>
      <c r="G2496" s="371" t="s">
        <v>2101</v>
      </c>
      <c r="H2496" s="381">
        <v>4</v>
      </c>
      <c r="I2496" s="230">
        <v>4</v>
      </c>
      <c r="J2496" s="230" t="s">
        <v>2122</v>
      </c>
      <c r="K2496" s="222">
        <v>2827</v>
      </c>
      <c r="L2496" s="222">
        <v>2745.2</v>
      </c>
      <c r="M2496" s="222">
        <v>3592450.3099999996</v>
      </c>
      <c r="N2496" s="222">
        <v>3592450.3099999996</v>
      </c>
      <c r="O2496" s="222">
        <v>0</v>
      </c>
      <c r="P2496" s="222">
        <v>0</v>
      </c>
      <c r="Q2496" s="222">
        <v>0</v>
      </c>
      <c r="R2496" s="372">
        <v>45292</v>
      </c>
      <c r="S2496" s="372">
        <v>45657</v>
      </c>
      <c r="U2496" s="373"/>
    </row>
    <row r="2497" spans="1:21" ht="20.25" x14ac:dyDescent="0.3">
      <c r="A2497" s="230">
        <v>1075</v>
      </c>
      <c r="B2497" s="225" t="s">
        <v>1046</v>
      </c>
      <c r="C2497" s="230">
        <v>55880</v>
      </c>
      <c r="D2497" s="230" t="s">
        <v>1896</v>
      </c>
      <c r="E2497" s="230">
        <v>1965</v>
      </c>
      <c r="F2497" s="230" t="s">
        <v>2122</v>
      </c>
      <c r="G2497" s="371" t="s">
        <v>2101</v>
      </c>
      <c r="H2497" s="381">
        <v>4</v>
      </c>
      <c r="I2497" s="230">
        <v>4</v>
      </c>
      <c r="J2497" s="230" t="s">
        <v>2122</v>
      </c>
      <c r="K2497" s="222">
        <v>2827</v>
      </c>
      <c r="L2497" s="222">
        <v>2802.2</v>
      </c>
      <c r="M2497" s="222">
        <v>3396707.4099999997</v>
      </c>
      <c r="N2497" s="222">
        <v>3396707.4099999997</v>
      </c>
      <c r="O2497" s="222">
        <v>0</v>
      </c>
      <c r="P2497" s="222">
        <v>0</v>
      </c>
      <c r="Q2497" s="222">
        <v>0</v>
      </c>
      <c r="R2497" s="372">
        <v>45292</v>
      </c>
      <c r="S2497" s="372">
        <v>45657</v>
      </c>
      <c r="U2497" s="373"/>
    </row>
    <row r="2498" spans="1:21" ht="20.25" x14ac:dyDescent="0.3">
      <c r="A2498" s="230">
        <v>1076</v>
      </c>
      <c r="B2498" s="225" t="s">
        <v>1367</v>
      </c>
      <c r="C2498" s="230">
        <v>55881</v>
      </c>
      <c r="D2498" s="230" t="s">
        <v>1896</v>
      </c>
      <c r="E2498" s="230">
        <v>1965</v>
      </c>
      <c r="F2498" s="230" t="s">
        <v>2122</v>
      </c>
      <c r="G2498" s="371" t="s">
        <v>2120</v>
      </c>
      <c r="H2498" s="381">
        <v>4</v>
      </c>
      <c r="I2498" s="230">
        <v>4</v>
      </c>
      <c r="J2498" s="230" t="s">
        <v>2122</v>
      </c>
      <c r="K2498" s="222">
        <v>2827</v>
      </c>
      <c r="L2498" s="222">
        <v>2799.6</v>
      </c>
      <c r="M2498" s="222">
        <v>3635024.0599999996</v>
      </c>
      <c r="N2498" s="222">
        <v>3635024.0599999996</v>
      </c>
      <c r="O2498" s="222">
        <v>0</v>
      </c>
      <c r="P2498" s="222">
        <v>0</v>
      </c>
      <c r="Q2498" s="222">
        <v>0</v>
      </c>
      <c r="R2498" s="372">
        <v>45292</v>
      </c>
      <c r="S2498" s="372">
        <v>45657</v>
      </c>
      <c r="U2498" s="373"/>
    </row>
    <row r="2499" spans="1:21" ht="20.25" x14ac:dyDescent="0.3">
      <c r="A2499" s="230">
        <v>1077</v>
      </c>
      <c r="B2499" s="225" t="s">
        <v>1368</v>
      </c>
      <c r="C2499" s="230">
        <v>55882</v>
      </c>
      <c r="D2499" s="230" t="s">
        <v>1896</v>
      </c>
      <c r="E2499" s="230">
        <v>1965</v>
      </c>
      <c r="F2499" s="230" t="s">
        <v>2122</v>
      </c>
      <c r="G2499" s="371" t="s">
        <v>2088</v>
      </c>
      <c r="H2499" s="381">
        <v>4</v>
      </c>
      <c r="I2499" s="230">
        <v>4</v>
      </c>
      <c r="J2499" s="230" t="s">
        <v>2122</v>
      </c>
      <c r="K2499" s="222">
        <v>2827</v>
      </c>
      <c r="L2499" s="222">
        <v>2797.8</v>
      </c>
      <c r="M2499" s="222">
        <v>3638269.6999999997</v>
      </c>
      <c r="N2499" s="222">
        <v>3638269.6999999997</v>
      </c>
      <c r="O2499" s="222">
        <v>0</v>
      </c>
      <c r="P2499" s="222">
        <v>0</v>
      </c>
      <c r="Q2499" s="222">
        <v>0</v>
      </c>
      <c r="R2499" s="372">
        <v>45292</v>
      </c>
      <c r="S2499" s="372">
        <v>45657</v>
      </c>
      <c r="U2499" s="373"/>
    </row>
    <row r="2500" spans="1:21" ht="20.25" x14ac:dyDescent="0.25">
      <c r="A2500" s="231" t="s">
        <v>22</v>
      </c>
      <c r="B2500" s="231"/>
      <c r="C2500" s="263" t="s">
        <v>172</v>
      </c>
      <c r="D2500" s="263" t="s">
        <v>172</v>
      </c>
      <c r="E2500" s="263" t="s">
        <v>172</v>
      </c>
      <c r="F2500" s="263" t="s">
        <v>172</v>
      </c>
      <c r="G2500" s="263" t="s">
        <v>172</v>
      </c>
      <c r="H2500" s="263" t="s">
        <v>172</v>
      </c>
      <c r="I2500" s="263" t="s">
        <v>172</v>
      </c>
      <c r="J2500" s="220">
        <v>0</v>
      </c>
      <c r="K2500" s="220">
        <v>25249.1</v>
      </c>
      <c r="L2500" s="220">
        <v>21663.079999999998</v>
      </c>
      <c r="M2500" s="220">
        <v>16958908.579999998</v>
      </c>
      <c r="N2500" s="220">
        <v>16958908.579999998</v>
      </c>
      <c r="O2500" s="220">
        <v>0</v>
      </c>
      <c r="P2500" s="220">
        <v>0</v>
      </c>
      <c r="Q2500" s="220">
        <v>0</v>
      </c>
      <c r="R2500" s="263" t="s">
        <v>172</v>
      </c>
      <c r="S2500" s="263" t="s">
        <v>172</v>
      </c>
      <c r="U2500" s="373"/>
    </row>
    <row r="2501" spans="1:21" ht="20.25" x14ac:dyDescent="0.3">
      <c r="A2501" s="404" t="s">
        <v>4036</v>
      </c>
      <c r="B2501" s="404"/>
      <c r="C2501" s="404"/>
      <c r="D2501" s="404"/>
      <c r="E2501" s="404"/>
      <c r="F2501" s="404"/>
      <c r="G2501" s="404"/>
      <c r="H2501" s="404"/>
      <c r="I2501" s="404"/>
      <c r="J2501" s="404"/>
      <c r="K2501" s="404"/>
      <c r="L2501" s="404"/>
      <c r="M2501" s="404"/>
      <c r="N2501" s="404"/>
      <c r="O2501" s="404"/>
      <c r="P2501" s="404"/>
      <c r="Q2501" s="404"/>
      <c r="R2501" s="404"/>
      <c r="S2501" s="404"/>
      <c r="U2501" s="373"/>
    </row>
    <row r="2502" spans="1:21" ht="20.25" x14ac:dyDescent="0.3">
      <c r="A2502" s="230">
        <v>1078</v>
      </c>
      <c r="B2502" s="229" t="s">
        <v>721</v>
      </c>
      <c r="C2502" s="230">
        <v>55833</v>
      </c>
      <c r="D2502" s="230" t="s">
        <v>1896</v>
      </c>
      <c r="E2502" s="230">
        <v>1971</v>
      </c>
      <c r="F2502" s="230" t="s">
        <v>2122</v>
      </c>
      <c r="G2502" s="371" t="s">
        <v>2101</v>
      </c>
      <c r="H2502" s="230">
        <v>4</v>
      </c>
      <c r="I2502" s="230">
        <v>4</v>
      </c>
      <c r="J2502" s="230" t="s">
        <v>2122</v>
      </c>
      <c r="K2502" s="222">
        <v>2818</v>
      </c>
      <c r="L2502" s="222" t="s">
        <v>2122</v>
      </c>
      <c r="M2502" s="222">
        <v>4820801.95</v>
      </c>
      <c r="N2502" s="222">
        <v>4820801.95</v>
      </c>
      <c r="O2502" s="222">
        <v>0</v>
      </c>
      <c r="P2502" s="222">
        <v>0</v>
      </c>
      <c r="Q2502" s="222">
        <v>0</v>
      </c>
      <c r="R2502" s="372">
        <v>45292</v>
      </c>
      <c r="S2502" s="372">
        <v>45657</v>
      </c>
      <c r="U2502" s="373"/>
    </row>
    <row r="2503" spans="1:21" ht="18.95" customHeight="1" x14ac:dyDescent="0.3">
      <c r="A2503" s="230">
        <v>1079</v>
      </c>
      <c r="B2503" s="229" t="s">
        <v>2269</v>
      </c>
      <c r="C2503" s="230">
        <v>55823</v>
      </c>
      <c r="D2503" s="230" t="s">
        <v>1896</v>
      </c>
      <c r="E2503" s="230">
        <v>1962</v>
      </c>
      <c r="F2503" s="230" t="s">
        <v>2122</v>
      </c>
      <c r="G2503" s="371" t="s">
        <v>2120</v>
      </c>
      <c r="H2503" s="230">
        <v>4</v>
      </c>
      <c r="I2503" s="230">
        <v>3</v>
      </c>
      <c r="J2503" s="230" t="s">
        <v>2122</v>
      </c>
      <c r="K2503" s="222">
        <v>2998</v>
      </c>
      <c r="L2503" s="222" t="s">
        <v>2122</v>
      </c>
      <c r="M2503" s="222">
        <v>11256960.359999998</v>
      </c>
      <c r="N2503" s="222">
        <v>11256960.359999998</v>
      </c>
      <c r="O2503" s="222">
        <v>0</v>
      </c>
      <c r="P2503" s="222">
        <v>0</v>
      </c>
      <c r="Q2503" s="222">
        <v>0</v>
      </c>
      <c r="R2503" s="372">
        <v>45292</v>
      </c>
      <c r="S2503" s="372">
        <v>45657</v>
      </c>
      <c r="U2503" s="373"/>
    </row>
    <row r="2504" spans="1:21" ht="18.95" customHeight="1" x14ac:dyDescent="0.25">
      <c r="A2504" s="231" t="s">
        <v>22</v>
      </c>
      <c r="B2504" s="231"/>
      <c r="C2504" s="263" t="s">
        <v>172</v>
      </c>
      <c r="D2504" s="263" t="s">
        <v>172</v>
      </c>
      <c r="E2504" s="263" t="s">
        <v>172</v>
      </c>
      <c r="F2504" s="263" t="s">
        <v>172</v>
      </c>
      <c r="G2504" s="263" t="s">
        <v>172</v>
      </c>
      <c r="H2504" s="263" t="s">
        <v>172</v>
      </c>
      <c r="I2504" s="263" t="s">
        <v>172</v>
      </c>
      <c r="J2504" s="220">
        <v>0</v>
      </c>
      <c r="K2504" s="220">
        <v>5816</v>
      </c>
      <c r="L2504" s="220">
        <v>0</v>
      </c>
      <c r="M2504" s="220">
        <v>16077762.309999999</v>
      </c>
      <c r="N2504" s="220">
        <v>16077762.309999999</v>
      </c>
      <c r="O2504" s="220">
        <v>0</v>
      </c>
      <c r="P2504" s="220">
        <v>0</v>
      </c>
      <c r="Q2504" s="220">
        <v>0</v>
      </c>
      <c r="R2504" s="263" t="s">
        <v>172</v>
      </c>
      <c r="S2504" s="263" t="s">
        <v>172</v>
      </c>
      <c r="U2504" s="373"/>
    </row>
    <row r="2505" spans="1:21" ht="18.95" customHeight="1" x14ac:dyDescent="0.3">
      <c r="A2505" s="404" t="s">
        <v>4037</v>
      </c>
      <c r="B2505" s="404"/>
      <c r="C2505" s="404"/>
      <c r="D2505" s="404"/>
      <c r="E2505" s="404"/>
      <c r="F2505" s="404"/>
      <c r="G2505" s="404"/>
      <c r="H2505" s="404"/>
      <c r="I2505" s="404"/>
      <c r="J2505" s="404"/>
      <c r="K2505" s="404"/>
      <c r="L2505" s="404"/>
      <c r="M2505" s="404"/>
      <c r="N2505" s="404"/>
      <c r="O2505" s="404"/>
      <c r="P2505" s="404"/>
      <c r="Q2505" s="404"/>
      <c r="R2505" s="404"/>
      <c r="S2505" s="404"/>
      <c r="U2505" s="373"/>
    </row>
    <row r="2506" spans="1:21" ht="20.25" x14ac:dyDescent="0.3">
      <c r="A2506" s="230">
        <v>1080</v>
      </c>
      <c r="B2506" s="225" t="s">
        <v>723</v>
      </c>
      <c r="C2506" s="230">
        <v>44118</v>
      </c>
      <c r="D2506" s="230" t="s">
        <v>1896</v>
      </c>
      <c r="E2506" s="230">
        <v>1967</v>
      </c>
      <c r="F2506" s="230" t="s">
        <v>2122</v>
      </c>
      <c r="G2506" s="371" t="s">
        <v>2089</v>
      </c>
      <c r="H2506" s="230">
        <v>2</v>
      </c>
      <c r="I2506" s="230">
        <v>2</v>
      </c>
      <c r="J2506" s="230" t="s">
        <v>2122</v>
      </c>
      <c r="K2506" s="222">
        <v>508.52</v>
      </c>
      <c r="L2506" s="222">
        <v>450.88</v>
      </c>
      <c r="M2506" s="222">
        <v>871106.87999999989</v>
      </c>
      <c r="N2506" s="222">
        <v>871106.87999999989</v>
      </c>
      <c r="O2506" s="222">
        <v>0</v>
      </c>
      <c r="P2506" s="222">
        <v>0</v>
      </c>
      <c r="Q2506" s="222">
        <v>0</v>
      </c>
      <c r="R2506" s="372">
        <v>45292</v>
      </c>
      <c r="S2506" s="372">
        <v>45657</v>
      </c>
      <c r="U2506" s="373"/>
    </row>
    <row r="2507" spans="1:21" ht="20.25" x14ac:dyDescent="0.3">
      <c r="A2507" s="230">
        <v>1081</v>
      </c>
      <c r="B2507" s="225" t="s">
        <v>724</v>
      </c>
      <c r="C2507" s="230">
        <v>44119</v>
      </c>
      <c r="D2507" s="230" t="s">
        <v>1896</v>
      </c>
      <c r="E2507" s="230">
        <v>1968</v>
      </c>
      <c r="F2507" s="230" t="s">
        <v>2122</v>
      </c>
      <c r="G2507" s="371" t="s">
        <v>2089</v>
      </c>
      <c r="H2507" s="230">
        <v>2</v>
      </c>
      <c r="I2507" s="230">
        <v>2</v>
      </c>
      <c r="J2507" s="230" t="s">
        <v>2122</v>
      </c>
      <c r="K2507" s="222">
        <v>467.64</v>
      </c>
      <c r="L2507" s="222">
        <v>442.34</v>
      </c>
      <c r="M2507" s="222">
        <v>859560.73</v>
      </c>
      <c r="N2507" s="222">
        <v>859560.73</v>
      </c>
      <c r="O2507" s="222">
        <v>0</v>
      </c>
      <c r="P2507" s="222">
        <v>0</v>
      </c>
      <c r="Q2507" s="222">
        <v>0</v>
      </c>
      <c r="R2507" s="372">
        <v>45292</v>
      </c>
      <c r="S2507" s="372">
        <v>45657</v>
      </c>
      <c r="U2507" s="373"/>
    </row>
    <row r="2508" spans="1:21" ht="20.25" x14ac:dyDescent="0.25">
      <c r="A2508" s="231" t="s">
        <v>22</v>
      </c>
      <c r="B2508" s="231"/>
      <c r="C2508" s="263" t="s">
        <v>172</v>
      </c>
      <c r="D2508" s="263" t="s">
        <v>172</v>
      </c>
      <c r="E2508" s="263" t="s">
        <v>172</v>
      </c>
      <c r="F2508" s="263" t="s">
        <v>172</v>
      </c>
      <c r="G2508" s="263" t="s">
        <v>172</v>
      </c>
      <c r="H2508" s="263" t="s">
        <v>172</v>
      </c>
      <c r="I2508" s="263" t="s">
        <v>172</v>
      </c>
      <c r="J2508" s="383">
        <v>0</v>
      </c>
      <c r="K2508" s="220">
        <v>976.16</v>
      </c>
      <c r="L2508" s="220">
        <v>893.22</v>
      </c>
      <c r="M2508" s="220">
        <v>1730667.6099999999</v>
      </c>
      <c r="N2508" s="220">
        <v>1730667.6099999999</v>
      </c>
      <c r="O2508" s="220">
        <v>0</v>
      </c>
      <c r="P2508" s="220">
        <v>0</v>
      </c>
      <c r="Q2508" s="220">
        <v>0</v>
      </c>
      <c r="R2508" s="263" t="s">
        <v>172</v>
      </c>
      <c r="S2508" s="263" t="s">
        <v>172</v>
      </c>
      <c r="U2508" s="373"/>
    </row>
    <row r="2509" spans="1:21" ht="20.25" x14ac:dyDescent="0.25">
      <c r="A2509" s="272" t="s">
        <v>34</v>
      </c>
      <c r="B2509" s="272"/>
      <c r="C2509" s="263" t="s">
        <v>172</v>
      </c>
      <c r="D2509" s="263" t="s">
        <v>172</v>
      </c>
      <c r="E2509" s="263" t="s">
        <v>172</v>
      </c>
      <c r="F2509" s="263" t="s">
        <v>172</v>
      </c>
      <c r="G2509" s="263" t="s">
        <v>172</v>
      </c>
      <c r="H2509" s="263" t="s">
        <v>172</v>
      </c>
      <c r="I2509" s="263" t="s">
        <v>172</v>
      </c>
      <c r="J2509" s="220">
        <v>0</v>
      </c>
      <c r="K2509" s="220">
        <v>33458.449999999997</v>
      </c>
      <c r="L2509" s="220">
        <v>23355.379999999997</v>
      </c>
      <c r="M2509" s="220">
        <v>35942677.559999995</v>
      </c>
      <c r="N2509" s="220">
        <v>35942677.559999995</v>
      </c>
      <c r="O2509" s="220">
        <v>0</v>
      </c>
      <c r="P2509" s="220">
        <v>0</v>
      </c>
      <c r="Q2509" s="220">
        <v>0</v>
      </c>
      <c r="R2509" s="263" t="s">
        <v>172</v>
      </c>
      <c r="S2509" s="263" t="s">
        <v>172</v>
      </c>
      <c r="U2509" s="373"/>
    </row>
    <row r="2510" spans="1:21" ht="20.25" x14ac:dyDescent="0.25">
      <c r="A2510" s="397" t="s">
        <v>4178</v>
      </c>
      <c r="B2510" s="398"/>
      <c r="C2510" s="398"/>
      <c r="D2510" s="398"/>
      <c r="E2510" s="398"/>
      <c r="F2510" s="398"/>
      <c r="G2510" s="398"/>
      <c r="H2510" s="398"/>
      <c r="I2510" s="398"/>
      <c r="J2510" s="398"/>
      <c r="K2510" s="398"/>
      <c r="L2510" s="398"/>
      <c r="M2510" s="398"/>
      <c r="N2510" s="398"/>
      <c r="O2510" s="398"/>
      <c r="P2510" s="398"/>
      <c r="Q2510" s="398"/>
      <c r="R2510" s="398"/>
      <c r="S2510" s="399"/>
      <c r="U2510" s="373"/>
    </row>
    <row r="2511" spans="1:21" ht="20.25" x14ac:dyDescent="0.25">
      <c r="A2511" s="400" t="s">
        <v>2528</v>
      </c>
      <c r="B2511" s="401"/>
      <c r="C2511" s="401"/>
      <c r="D2511" s="401"/>
      <c r="E2511" s="401"/>
      <c r="F2511" s="401"/>
      <c r="G2511" s="401"/>
      <c r="H2511" s="401"/>
      <c r="I2511" s="401"/>
      <c r="J2511" s="401"/>
      <c r="K2511" s="401"/>
      <c r="L2511" s="401"/>
      <c r="M2511" s="401"/>
      <c r="N2511" s="401"/>
      <c r="O2511" s="401"/>
      <c r="P2511" s="401"/>
      <c r="Q2511" s="401"/>
      <c r="R2511" s="401"/>
      <c r="S2511" s="402"/>
      <c r="U2511" s="373"/>
    </row>
    <row r="2512" spans="1:21" ht="40.5" x14ac:dyDescent="0.25">
      <c r="A2512" s="230">
        <v>1082</v>
      </c>
      <c r="B2512" s="229" t="s">
        <v>4164</v>
      </c>
      <c r="C2512" s="230">
        <v>44199</v>
      </c>
      <c r="D2512" s="230" t="s">
        <v>1897</v>
      </c>
      <c r="E2512" s="230">
        <v>1988</v>
      </c>
      <c r="F2512" s="230" t="s">
        <v>2122</v>
      </c>
      <c r="G2512" s="230" t="s">
        <v>2120</v>
      </c>
      <c r="H2512" s="230">
        <v>5</v>
      </c>
      <c r="I2512" s="230">
        <v>8</v>
      </c>
      <c r="J2512" s="222" t="s">
        <v>2122</v>
      </c>
      <c r="K2512" s="222">
        <v>6958.6</v>
      </c>
      <c r="L2512" s="222">
        <v>5055.3999999999996</v>
      </c>
      <c r="M2512" s="222">
        <v>1376336.77</v>
      </c>
      <c r="N2512" s="220">
        <v>1376336.77</v>
      </c>
      <c r="O2512" s="222">
        <v>0</v>
      </c>
      <c r="P2512" s="222">
        <v>0</v>
      </c>
      <c r="Q2512" s="222">
        <v>0</v>
      </c>
      <c r="R2512" s="372">
        <v>45292</v>
      </c>
      <c r="S2512" s="372">
        <v>45657</v>
      </c>
      <c r="U2512" s="373"/>
    </row>
    <row r="2513" spans="1:21" ht="40.5" x14ac:dyDescent="0.25">
      <c r="A2513" s="230">
        <v>1083</v>
      </c>
      <c r="B2513" s="229" t="s">
        <v>4165</v>
      </c>
      <c r="C2513" s="230">
        <v>44200</v>
      </c>
      <c r="D2513" s="230" t="s">
        <v>1897</v>
      </c>
      <c r="E2513" s="230">
        <v>1985</v>
      </c>
      <c r="F2513" s="230" t="s">
        <v>2122</v>
      </c>
      <c r="G2513" s="230" t="s">
        <v>2120</v>
      </c>
      <c r="H2513" s="230">
        <v>5</v>
      </c>
      <c r="I2513" s="230">
        <v>8</v>
      </c>
      <c r="J2513" s="222" t="s">
        <v>2122</v>
      </c>
      <c r="K2513" s="222">
        <v>7327.4</v>
      </c>
      <c r="L2513" s="222">
        <v>5449.6</v>
      </c>
      <c r="M2513" s="222">
        <v>601828.34</v>
      </c>
      <c r="N2513" s="220">
        <v>601828.34</v>
      </c>
      <c r="O2513" s="222">
        <v>0</v>
      </c>
      <c r="P2513" s="222">
        <v>0</v>
      </c>
      <c r="Q2513" s="222">
        <v>0</v>
      </c>
      <c r="R2513" s="372">
        <v>45292</v>
      </c>
      <c r="S2513" s="372">
        <v>45657</v>
      </c>
      <c r="U2513" s="373"/>
    </row>
    <row r="2514" spans="1:21" ht="20.25" x14ac:dyDescent="0.25">
      <c r="A2514" s="230">
        <v>1084</v>
      </c>
      <c r="B2514" s="229" t="s">
        <v>4166</v>
      </c>
      <c r="C2514" s="230">
        <v>44192</v>
      </c>
      <c r="D2514" s="230" t="s">
        <v>1897</v>
      </c>
      <c r="E2514" s="230">
        <v>1986</v>
      </c>
      <c r="F2514" s="230" t="s">
        <v>2122</v>
      </c>
      <c r="G2514" s="230" t="s">
        <v>4190</v>
      </c>
      <c r="H2514" s="230">
        <v>5</v>
      </c>
      <c r="I2514" s="230">
        <v>6</v>
      </c>
      <c r="J2514" s="222" t="s">
        <v>2122</v>
      </c>
      <c r="K2514" s="222">
        <v>4780.6000000000004</v>
      </c>
      <c r="L2514" s="222">
        <v>3884.37</v>
      </c>
      <c r="M2514" s="222">
        <v>418156.54</v>
      </c>
      <c r="N2514" s="220">
        <v>418156.54</v>
      </c>
      <c r="O2514" s="222">
        <v>0</v>
      </c>
      <c r="P2514" s="222">
        <v>0</v>
      </c>
      <c r="Q2514" s="222">
        <v>0</v>
      </c>
      <c r="R2514" s="372">
        <v>45292</v>
      </c>
      <c r="S2514" s="372">
        <v>45657</v>
      </c>
      <c r="U2514" s="373"/>
    </row>
    <row r="2515" spans="1:21" ht="40.5" x14ac:dyDescent="0.25">
      <c r="A2515" s="230">
        <v>1085</v>
      </c>
      <c r="B2515" s="229" t="s">
        <v>4167</v>
      </c>
      <c r="C2515" s="230">
        <v>44175</v>
      </c>
      <c r="D2515" s="230" t="s">
        <v>1897</v>
      </c>
      <c r="E2515" s="230">
        <v>1993</v>
      </c>
      <c r="F2515" s="230" t="s">
        <v>2122</v>
      </c>
      <c r="G2515" s="230" t="s">
        <v>2120</v>
      </c>
      <c r="H2515" s="230">
        <v>5</v>
      </c>
      <c r="I2515" s="230">
        <v>5</v>
      </c>
      <c r="J2515" s="222" t="s">
        <v>2122</v>
      </c>
      <c r="K2515" s="222">
        <v>6391.3</v>
      </c>
      <c r="L2515" s="222">
        <v>5259.4</v>
      </c>
      <c r="M2515" s="222">
        <v>399091.9</v>
      </c>
      <c r="N2515" s="220">
        <v>399091.9</v>
      </c>
      <c r="O2515" s="222">
        <v>0</v>
      </c>
      <c r="P2515" s="222">
        <v>0</v>
      </c>
      <c r="Q2515" s="222">
        <v>0</v>
      </c>
      <c r="R2515" s="372">
        <v>45292</v>
      </c>
      <c r="S2515" s="372">
        <v>45657</v>
      </c>
      <c r="U2515" s="373"/>
    </row>
    <row r="2516" spans="1:21" ht="40.5" x14ac:dyDescent="0.25">
      <c r="A2516" s="230">
        <v>1086</v>
      </c>
      <c r="B2516" s="229" t="s">
        <v>4168</v>
      </c>
      <c r="C2516" s="230">
        <v>44174</v>
      </c>
      <c r="D2516" s="230" t="s">
        <v>1897</v>
      </c>
      <c r="E2516" s="230">
        <v>1988</v>
      </c>
      <c r="F2516" s="230" t="s">
        <v>2122</v>
      </c>
      <c r="G2516" s="230" t="s">
        <v>4190</v>
      </c>
      <c r="H2516" s="230">
        <v>5</v>
      </c>
      <c r="I2516" s="230">
        <v>8</v>
      </c>
      <c r="J2516" s="222" t="s">
        <v>2122</v>
      </c>
      <c r="K2516" s="222">
        <v>6958.6</v>
      </c>
      <c r="L2516" s="222">
        <v>4392.3</v>
      </c>
      <c r="M2516" s="222">
        <v>418156.54</v>
      </c>
      <c r="N2516" s="220">
        <v>418156.54</v>
      </c>
      <c r="O2516" s="222">
        <v>0</v>
      </c>
      <c r="P2516" s="222">
        <v>0</v>
      </c>
      <c r="Q2516" s="222">
        <v>0</v>
      </c>
      <c r="R2516" s="372">
        <v>45292</v>
      </c>
      <c r="S2516" s="372">
        <v>45657</v>
      </c>
      <c r="U2516" s="373"/>
    </row>
    <row r="2517" spans="1:21" ht="40.5" x14ac:dyDescent="0.25">
      <c r="A2517" s="230">
        <v>1087</v>
      </c>
      <c r="B2517" s="229" t="s">
        <v>4169</v>
      </c>
      <c r="C2517" s="230">
        <v>44198</v>
      </c>
      <c r="D2517" s="230" t="s">
        <v>1897</v>
      </c>
      <c r="E2517" s="230">
        <v>1982</v>
      </c>
      <c r="F2517" s="230" t="s">
        <v>2122</v>
      </c>
      <c r="G2517" s="230" t="s">
        <v>2120</v>
      </c>
      <c r="H2517" s="230">
        <v>5</v>
      </c>
      <c r="I2517" s="230">
        <v>8</v>
      </c>
      <c r="J2517" s="222" t="s">
        <v>2122</v>
      </c>
      <c r="K2517" s="222">
        <v>6933</v>
      </c>
      <c r="L2517" s="222">
        <v>4813.3999999999996</v>
      </c>
      <c r="M2517" s="222">
        <v>1145988.19</v>
      </c>
      <c r="N2517" s="220">
        <v>1145988.19</v>
      </c>
      <c r="O2517" s="222">
        <v>0</v>
      </c>
      <c r="P2517" s="222">
        <v>0</v>
      </c>
      <c r="Q2517" s="222">
        <v>0</v>
      </c>
      <c r="R2517" s="372">
        <v>45292</v>
      </c>
      <c r="S2517" s="372">
        <v>45657</v>
      </c>
      <c r="U2517" s="373"/>
    </row>
    <row r="2518" spans="1:21" ht="40.5" x14ac:dyDescent="0.25">
      <c r="A2518" s="230">
        <v>1088</v>
      </c>
      <c r="B2518" s="229" t="s">
        <v>4170</v>
      </c>
      <c r="C2518" s="230">
        <v>44168</v>
      </c>
      <c r="D2518" s="230" t="s">
        <v>1897</v>
      </c>
      <c r="E2518" s="230">
        <v>1985</v>
      </c>
      <c r="F2518" s="230" t="s">
        <v>2122</v>
      </c>
      <c r="G2518" s="230" t="s">
        <v>2120</v>
      </c>
      <c r="H2518" s="230">
        <v>5</v>
      </c>
      <c r="I2518" s="230">
        <v>4</v>
      </c>
      <c r="J2518" s="222" t="s">
        <v>2122</v>
      </c>
      <c r="K2518" s="222">
        <v>3220.2</v>
      </c>
      <c r="L2518" s="222">
        <v>2908.9</v>
      </c>
      <c r="M2518" s="222">
        <v>105239.25</v>
      </c>
      <c r="N2518" s="220">
        <v>105239.25</v>
      </c>
      <c r="O2518" s="222">
        <v>0</v>
      </c>
      <c r="P2518" s="222">
        <v>0</v>
      </c>
      <c r="Q2518" s="222">
        <v>0</v>
      </c>
      <c r="R2518" s="372">
        <v>45292</v>
      </c>
      <c r="S2518" s="372">
        <v>45657</v>
      </c>
      <c r="U2518" s="373"/>
    </row>
    <row r="2519" spans="1:21" ht="20.25" x14ac:dyDescent="0.25">
      <c r="A2519" s="226" t="s">
        <v>22</v>
      </c>
      <c r="B2519" s="226"/>
      <c r="C2519" s="263" t="s">
        <v>172</v>
      </c>
      <c r="D2519" s="263" t="s">
        <v>172</v>
      </c>
      <c r="E2519" s="263" t="s">
        <v>172</v>
      </c>
      <c r="F2519" s="263" t="s">
        <v>172</v>
      </c>
      <c r="G2519" s="263" t="s">
        <v>172</v>
      </c>
      <c r="H2519" s="263" t="s">
        <v>172</v>
      </c>
      <c r="I2519" s="263" t="s">
        <v>172</v>
      </c>
      <c r="J2519" s="220">
        <v>0</v>
      </c>
      <c r="K2519" s="220">
        <v>42569.7</v>
      </c>
      <c r="L2519" s="220">
        <v>31763.369999999995</v>
      </c>
      <c r="M2519" s="222">
        <v>4464797.5299999993</v>
      </c>
      <c r="N2519" s="220">
        <v>4464797.5299999993</v>
      </c>
      <c r="O2519" s="220">
        <v>0</v>
      </c>
      <c r="P2519" s="220">
        <v>0</v>
      </c>
      <c r="Q2519" s="220">
        <v>0</v>
      </c>
      <c r="R2519" s="263" t="s">
        <v>172</v>
      </c>
      <c r="S2519" s="263" t="s">
        <v>172</v>
      </c>
      <c r="U2519" s="373"/>
    </row>
    <row r="2520" spans="1:21" ht="20.25" x14ac:dyDescent="0.25">
      <c r="A2520" s="393" t="s">
        <v>34</v>
      </c>
      <c r="B2520" s="394"/>
      <c r="C2520" s="263" t="s">
        <v>172</v>
      </c>
      <c r="D2520" s="263" t="s">
        <v>172</v>
      </c>
      <c r="E2520" s="263" t="s">
        <v>172</v>
      </c>
      <c r="F2520" s="263" t="s">
        <v>172</v>
      </c>
      <c r="G2520" s="263" t="s">
        <v>172</v>
      </c>
      <c r="H2520" s="263" t="s">
        <v>172</v>
      </c>
      <c r="I2520" s="263" t="s">
        <v>172</v>
      </c>
      <c r="J2520" s="220">
        <v>0</v>
      </c>
      <c r="K2520" s="220">
        <v>42569.7</v>
      </c>
      <c r="L2520" s="220">
        <v>31763.369999999995</v>
      </c>
      <c r="M2520" s="220">
        <v>4464797.5299999993</v>
      </c>
      <c r="N2520" s="220">
        <v>4464797.5299999993</v>
      </c>
      <c r="O2520" s="220">
        <v>0</v>
      </c>
      <c r="P2520" s="220">
        <v>0</v>
      </c>
      <c r="Q2520" s="220">
        <v>0</v>
      </c>
      <c r="R2520" s="263" t="s">
        <v>172</v>
      </c>
      <c r="S2520" s="263" t="s">
        <v>172</v>
      </c>
      <c r="U2520" s="373"/>
    </row>
    <row r="2521" spans="1:21" ht="20.25" x14ac:dyDescent="0.3">
      <c r="A2521" s="404" t="s">
        <v>4179</v>
      </c>
      <c r="B2521" s="404"/>
      <c r="C2521" s="404"/>
      <c r="D2521" s="404"/>
      <c r="E2521" s="404"/>
      <c r="F2521" s="404"/>
      <c r="G2521" s="404"/>
      <c r="H2521" s="404"/>
      <c r="I2521" s="404"/>
      <c r="J2521" s="404"/>
      <c r="K2521" s="404"/>
      <c r="L2521" s="404"/>
      <c r="M2521" s="404"/>
      <c r="N2521" s="404"/>
      <c r="O2521" s="404"/>
      <c r="P2521" s="404"/>
      <c r="Q2521" s="404"/>
      <c r="R2521" s="404"/>
      <c r="S2521" s="404"/>
      <c r="U2521" s="373"/>
    </row>
    <row r="2522" spans="1:21" ht="20.25" x14ac:dyDescent="0.3">
      <c r="A2522" s="404" t="s">
        <v>4198</v>
      </c>
      <c r="B2522" s="404"/>
      <c r="C2522" s="404"/>
      <c r="D2522" s="404"/>
      <c r="E2522" s="404"/>
      <c r="F2522" s="404"/>
      <c r="G2522" s="404"/>
      <c r="H2522" s="404"/>
      <c r="I2522" s="404"/>
      <c r="J2522" s="404"/>
      <c r="K2522" s="404"/>
      <c r="L2522" s="404"/>
      <c r="M2522" s="404"/>
      <c r="N2522" s="404"/>
      <c r="O2522" s="404"/>
      <c r="P2522" s="404"/>
      <c r="Q2522" s="404"/>
      <c r="R2522" s="404"/>
      <c r="S2522" s="404"/>
      <c r="U2522" s="373"/>
    </row>
    <row r="2523" spans="1:21" ht="20.25" x14ac:dyDescent="0.3">
      <c r="A2523" s="230">
        <v>1089</v>
      </c>
      <c r="B2523" s="229" t="s">
        <v>1138</v>
      </c>
      <c r="C2523" s="230">
        <v>44621</v>
      </c>
      <c r="D2523" s="230" t="s">
        <v>1896</v>
      </c>
      <c r="E2523" s="230">
        <v>1981</v>
      </c>
      <c r="F2523" s="230" t="s">
        <v>2122</v>
      </c>
      <c r="G2523" s="371" t="s">
        <v>2089</v>
      </c>
      <c r="H2523" s="230">
        <v>5</v>
      </c>
      <c r="I2523" s="230">
        <v>1</v>
      </c>
      <c r="J2523" s="230" t="s">
        <v>2122</v>
      </c>
      <c r="K2523" s="222">
        <v>939.8</v>
      </c>
      <c r="L2523" s="222">
        <v>839</v>
      </c>
      <c r="M2523" s="222">
        <v>1485888.9999999998</v>
      </c>
      <c r="N2523" s="222">
        <v>1485888.9999999998</v>
      </c>
      <c r="O2523" s="222">
        <v>0</v>
      </c>
      <c r="P2523" s="222">
        <v>0</v>
      </c>
      <c r="Q2523" s="222">
        <v>0</v>
      </c>
      <c r="R2523" s="372">
        <v>45292</v>
      </c>
      <c r="S2523" s="372">
        <v>45657</v>
      </c>
      <c r="U2523" s="373"/>
    </row>
    <row r="2524" spans="1:21" ht="20.25" x14ac:dyDescent="0.3">
      <c r="A2524" s="230">
        <v>1090</v>
      </c>
      <c r="B2524" s="229" t="s">
        <v>1139</v>
      </c>
      <c r="C2524" s="230">
        <v>44622</v>
      </c>
      <c r="D2524" s="230" t="s">
        <v>1896</v>
      </c>
      <c r="E2524" s="230">
        <v>1981</v>
      </c>
      <c r="F2524" s="230" t="s">
        <v>2122</v>
      </c>
      <c r="G2524" s="371" t="s">
        <v>2089</v>
      </c>
      <c r="H2524" s="230">
        <v>5</v>
      </c>
      <c r="I2524" s="230">
        <v>1</v>
      </c>
      <c r="J2524" s="230" t="s">
        <v>2122</v>
      </c>
      <c r="K2524" s="222">
        <v>944</v>
      </c>
      <c r="L2524" s="222">
        <v>834.8</v>
      </c>
      <c r="M2524" s="222">
        <v>1314464.2199999997</v>
      </c>
      <c r="N2524" s="222">
        <v>1314464.2199999997</v>
      </c>
      <c r="O2524" s="222">
        <v>0</v>
      </c>
      <c r="P2524" s="222">
        <v>0</v>
      </c>
      <c r="Q2524" s="222">
        <v>0</v>
      </c>
      <c r="R2524" s="372">
        <v>45292</v>
      </c>
      <c r="S2524" s="372">
        <v>45657</v>
      </c>
      <c r="U2524" s="373"/>
    </row>
    <row r="2525" spans="1:21" ht="20.25" x14ac:dyDescent="0.25">
      <c r="A2525" s="231" t="s">
        <v>22</v>
      </c>
      <c r="B2525" s="231"/>
      <c r="C2525" s="263" t="s">
        <v>172</v>
      </c>
      <c r="D2525" s="263" t="s">
        <v>172</v>
      </c>
      <c r="E2525" s="263" t="s">
        <v>172</v>
      </c>
      <c r="F2525" s="263" t="s">
        <v>172</v>
      </c>
      <c r="G2525" s="263" t="s">
        <v>172</v>
      </c>
      <c r="H2525" s="263" t="s">
        <v>172</v>
      </c>
      <c r="I2525" s="263" t="s">
        <v>172</v>
      </c>
      <c r="J2525" s="220">
        <v>0</v>
      </c>
      <c r="K2525" s="220">
        <v>1883.8</v>
      </c>
      <c r="L2525" s="220">
        <v>1673.8</v>
      </c>
      <c r="M2525" s="220">
        <v>2800353.2199999997</v>
      </c>
      <c r="N2525" s="220">
        <v>2800353.2199999997</v>
      </c>
      <c r="O2525" s="220">
        <v>0</v>
      </c>
      <c r="P2525" s="220">
        <v>0</v>
      </c>
      <c r="Q2525" s="220">
        <v>0</v>
      </c>
      <c r="R2525" s="263" t="s">
        <v>172</v>
      </c>
      <c r="S2525" s="263" t="s">
        <v>172</v>
      </c>
      <c r="U2525" s="373"/>
    </row>
    <row r="2526" spans="1:21" ht="20.25" x14ac:dyDescent="0.3">
      <c r="A2526" s="404" t="s">
        <v>4199</v>
      </c>
      <c r="B2526" s="404"/>
      <c r="C2526" s="404"/>
      <c r="D2526" s="404"/>
      <c r="E2526" s="404"/>
      <c r="F2526" s="404"/>
      <c r="G2526" s="404"/>
      <c r="H2526" s="404"/>
      <c r="I2526" s="404"/>
      <c r="J2526" s="404"/>
      <c r="K2526" s="404"/>
      <c r="L2526" s="404"/>
      <c r="M2526" s="404"/>
      <c r="N2526" s="404"/>
      <c r="O2526" s="404"/>
      <c r="P2526" s="404"/>
      <c r="Q2526" s="404"/>
      <c r="R2526" s="404"/>
      <c r="S2526" s="404"/>
      <c r="U2526" s="373"/>
    </row>
    <row r="2527" spans="1:21" ht="20.25" x14ac:dyDescent="0.3">
      <c r="A2527" s="230">
        <v>1091</v>
      </c>
      <c r="B2527" s="229" t="s">
        <v>36</v>
      </c>
      <c r="C2527" s="230">
        <v>44334</v>
      </c>
      <c r="D2527" s="230" t="s">
        <v>1896</v>
      </c>
      <c r="E2527" s="230">
        <v>1987</v>
      </c>
      <c r="F2527" s="230" t="s">
        <v>2122</v>
      </c>
      <c r="G2527" s="371" t="s">
        <v>2089</v>
      </c>
      <c r="H2527" s="230">
        <v>9</v>
      </c>
      <c r="I2527" s="230">
        <v>2</v>
      </c>
      <c r="J2527" s="230" t="s">
        <v>2122</v>
      </c>
      <c r="K2527" s="222">
        <v>8792.5</v>
      </c>
      <c r="L2527" s="222">
        <v>6979.2999999999993</v>
      </c>
      <c r="M2527" s="222">
        <v>16628881.720000001</v>
      </c>
      <c r="N2527" s="222">
        <v>16628881.720000001</v>
      </c>
      <c r="O2527" s="222">
        <v>0</v>
      </c>
      <c r="P2527" s="222">
        <v>0</v>
      </c>
      <c r="Q2527" s="222">
        <v>0</v>
      </c>
      <c r="R2527" s="372">
        <v>45292</v>
      </c>
      <c r="S2527" s="372">
        <v>45657</v>
      </c>
      <c r="U2527" s="373"/>
    </row>
    <row r="2528" spans="1:21" ht="20.25" x14ac:dyDescent="0.3">
      <c r="A2528" s="230">
        <v>1092</v>
      </c>
      <c r="B2528" s="229" t="s">
        <v>2270</v>
      </c>
      <c r="C2528" s="230">
        <v>44298</v>
      </c>
      <c r="D2528" s="230" t="s">
        <v>1896</v>
      </c>
      <c r="E2528" s="230">
        <v>1960</v>
      </c>
      <c r="F2528" s="230" t="s">
        <v>2122</v>
      </c>
      <c r="G2528" s="371" t="s">
        <v>2094</v>
      </c>
      <c r="H2528" s="230">
        <v>2</v>
      </c>
      <c r="I2528" s="230">
        <v>2</v>
      </c>
      <c r="J2528" s="230" t="s">
        <v>2122</v>
      </c>
      <c r="K2528" s="222">
        <v>590.1</v>
      </c>
      <c r="L2528" s="222">
        <v>526.79999999999995</v>
      </c>
      <c r="M2528" s="222">
        <v>981796.69</v>
      </c>
      <c r="N2528" s="222">
        <v>981796.69</v>
      </c>
      <c r="O2528" s="222">
        <v>0</v>
      </c>
      <c r="P2528" s="222">
        <v>0</v>
      </c>
      <c r="Q2528" s="222">
        <v>0</v>
      </c>
      <c r="R2528" s="372">
        <v>45292</v>
      </c>
      <c r="S2528" s="372">
        <v>45657</v>
      </c>
      <c r="U2528" s="373"/>
    </row>
    <row r="2529" spans="1:21" ht="20.25" x14ac:dyDescent="0.3">
      <c r="A2529" s="230">
        <v>1093</v>
      </c>
      <c r="B2529" s="229" t="s">
        <v>2271</v>
      </c>
      <c r="C2529" s="230">
        <v>44299</v>
      </c>
      <c r="D2529" s="230" t="s">
        <v>1896</v>
      </c>
      <c r="E2529" s="230">
        <v>1960</v>
      </c>
      <c r="F2529" s="230" t="s">
        <v>2122</v>
      </c>
      <c r="G2529" s="371" t="s">
        <v>2094</v>
      </c>
      <c r="H2529" s="230">
        <v>2</v>
      </c>
      <c r="I2529" s="230">
        <v>2</v>
      </c>
      <c r="J2529" s="230" t="s">
        <v>2122</v>
      </c>
      <c r="K2529" s="222">
        <v>595.9</v>
      </c>
      <c r="L2529" s="222">
        <v>532.29999999999995</v>
      </c>
      <c r="M2529" s="222">
        <v>849188.95</v>
      </c>
      <c r="N2529" s="222">
        <v>849188.95</v>
      </c>
      <c r="O2529" s="222">
        <v>0</v>
      </c>
      <c r="P2529" s="222">
        <v>0</v>
      </c>
      <c r="Q2529" s="222">
        <v>0</v>
      </c>
      <c r="R2529" s="372">
        <v>45292</v>
      </c>
      <c r="S2529" s="372">
        <v>45657</v>
      </c>
      <c r="U2529" s="373"/>
    </row>
    <row r="2530" spans="1:21" ht="20.25" x14ac:dyDescent="0.3">
      <c r="A2530" s="230">
        <v>1094</v>
      </c>
      <c r="B2530" s="229" t="s">
        <v>1143</v>
      </c>
      <c r="C2530" s="310">
        <v>44412</v>
      </c>
      <c r="D2530" s="230" t="s">
        <v>1896</v>
      </c>
      <c r="E2530" s="230">
        <v>1972</v>
      </c>
      <c r="F2530" s="230" t="s">
        <v>2122</v>
      </c>
      <c r="G2530" s="371" t="s">
        <v>2089</v>
      </c>
      <c r="H2530" s="230">
        <v>2</v>
      </c>
      <c r="I2530" s="230">
        <v>2</v>
      </c>
      <c r="J2530" s="230" t="s">
        <v>2122</v>
      </c>
      <c r="K2530" s="222">
        <v>806.5</v>
      </c>
      <c r="L2530" s="222">
        <v>725.30000000000007</v>
      </c>
      <c r="M2530" s="222">
        <v>1832193.45</v>
      </c>
      <c r="N2530" s="222">
        <v>1832193.45</v>
      </c>
      <c r="O2530" s="222">
        <v>0</v>
      </c>
      <c r="P2530" s="222">
        <v>0</v>
      </c>
      <c r="Q2530" s="222">
        <v>0</v>
      </c>
      <c r="R2530" s="372">
        <v>45292</v>
      </c>
      <c r="S2530" s="372">
        <v>45657</v>
      </c>
      <c r="U2530" s="373"/>
    </row>
    <row r="2531" spans="1:21" ht="20.25" x14ac:dyDescent="0.3">
      <c r="A2531" s="230">
        <v>1095</v>
      </c>
      <c r="B2531" s="229" t="s">
        <v>71</v>
      </c>
      <c r="C2531" s="310">
        <v>44302</v>
      </c>
      <c r="D2531" s="230" t="s">
        <v>1896</v>
      </c>
      <c r="E2531" s="230">
        <v>1984</v>
      </c>
      <c r="F2531" s="230" t="s">
        <v>2122</v>
      </c>
      <c r="G2531" s="371" t="s">
        <v>2089</v>
      </c>
      <c r="H2531" s="230">
        <v>9</v>
      </c>
      <c r="I2531" s="230">
        <v>1</v>
      </c>
      <c r="J2531" s="230" t="s">
        <v>2122</v>
      </c>
      <c r="K2531" s="222">
        <v>2255.1999999999998</v>
      </c>
      <c r="L2531" s="222">
        <v>1757.1</v>
      </c>
      <c r="M2531" s="222">
        <v>5217083.209999999</v>
      </c>
      <c r="N2531" s="222">
        <v>5217083.209999999</v>
      </c>
      <c r="O2531" s="222">
        <v>0</v>
      </c>
      <c r="P2531" s="222">
        <v>0</v>
      </c>
      <c r="Q2531" s="222">
        <v>0</v>
      </c>
      <c r="R2531" s="372">
        <v>45292</v>
      </c>
      <c r="S2531" s="372">
        <v>45657</v>
      </c>
      <c r="U2531" s="373"/>
    </row>
    <row r="2532" spans="1:21" ht="20.25" x14ac:dyDescent="0.3">
      <c r="A2532" s="230">
        <v>1096</v>
      </c>
      <c r="B2532" s="229" t="s">
        <v>1636</v>
      </c>
      <c r="C2532" s="310">
        <v>44221</v>
      </c>
      <c r="D2532" s="230" t="s">
        <v>1896</v>
      </c>
      <c r="E2532" s="230">
        <v>1959</v>
      </c>
      <c r="F2532" s="230" t="s">
        <v>2122</v>
      </c>
      <c r="G2532" s="371" t="s">
        <v>2089</v>
      </c>
      <c r="H2532" s="230">
        <v>2</v>
      </c>
      <c r="I2532" s="230">
        <v>2</v>
      </c>
      <c r="J2532" s="230" t="s">
        <v>2122</v>
      </c>
      <c r="K2532" s="222">
        <v>676.1</v>
      </c>
      <c r="L2532" s="222">
        <v>607.19999999999993</v>
      </c>
      <c r="M2532" s="222">
        <v>1416023.34</v>
      </c>
      <c r="N2532" s="222">
        <v>1416023.34</v>
      </c>
      <c r="O2532" s="222">
        <v>0</v>
      </c>
      <c r="P2532" s="222">
        <v>0</v>
      </c>
      <c r="Q2532" s="222">
        <v>0</v>
      </c>
      <c r="R2532" s="372">
        <v>45292</v>
      </c>
      <c r="S2532" s="372">
        <v>45657</v>
      </c>
      <c r="U2532" s="373"/>
    </row>
    <row r="2533" spans="1:21" ht="20.25" x14ac:dyDescent="0.3">
      <c r="A2533" s="230">
        <v>1097</v>
      </c>
      <c r="B2533" s="229" t="s">
        <v>3508</v>
      </c>
      <c r="C2533" s="310">
        <v>44501</v>
      </c>
      <c r="D2533" s="230" t="s">
        <v>1896</v>
      </c>
      <c r="E2533" s="230">
        <v>1980</v>
      </c>
      <c r="F2533" s="230" t="s">
        <v>2122</v>
      </c>
      <c r="G2533" s="371" t="s">
        <v>2088</v>
      </c>
      <c r="H2533" s="230">
        <v>5</v>
      </c>
      <c r="I2533" s="230">
        <v>6</v>
      </c>
      <c r="J2533" s="230" t="s">
        <v>2122</v>
      </c>
      <c r="K2533" s="222">
        <v>5323.3</v>
      </c>
      <c r="L2533" s="222">
        <v>4712.6000000000004</v>
      </c>
      <c r="M2533" s="222">
        <v>4963995.9400000013</v>
      </c>
      <c r="N2533" s="222">
        <v>4963995.9400000013</v>
      </c>
      <c r="O2533" s="222">
        <v>0</v>
      </c>
      <c r="P2533" s="222">
        <v>0</v>
      </c>
      <c r="Q2533" s="222">
        <v>0</v>
      </c>
      <c r="R2533" s="372">
        <v>45292</v>
      </c>
      <c r="S2533" s="372">
        <v>45657</v>
      </c>
      <c r="U2533" s="373"/>
    </row>
    <row r="2534" spans="1:21" ht="20.25" x14ac:dyDescent="0.3">
      <c r="A2534" s="230">
        <v>1098</v>
      </c>
      <c r="B2534" s="229" t="s">
        <v>1520</v>
      </c>
      <c r="C2534" s="310">
        <v>44510</v>
      </c>
      <c r="D2534" s="230" t="s">
        <v>1896</v>
      </c>
      <c r="E2534" s="230">
        <v>1979</v>
      </c>
      <c r="F2534" s="230" t="s">
        <v>2122</v>
      </c>
      <c r="G2534" s="371" t="s">
        <v>2089</v>
      </c>
      <c r="H2534" s="230">
        <v>5</v>
      </c>
      <c r="I2534" s="230">
        <v>8</v>
      </c>
      <c r="J2534" s="230" t="s">
        <v>2122</v>
      </c>
      <c r="K2534" s="222">
        <v>8346.2999999999993</v>
      </c>
      <c r="L2534" s="222">
        <v>6789.5000000000009</v>
      </c>
      <c r="M2534" s="222">
        <v>15918973.220000001</v>
      </c>
      <c r="N2534" s="222">
        <v>15918973.220000001</v>
      </c>
      <c r="O2534" s="222">
        <v>0</v>
      </c>
      <c r="P2534" s="222">
        <v>0</v>
      </c>
      <c r="Q2534" s="222">
        <v>0</v>
      </c>
      <c r="R2534" s="372">
        <v>45292</v>
      </c>
      <c r="S2534" s="372">
        <v>45657</v>
      </c>
      <c r="U2534" s="373"/>
    </row>
    <row r="2535" spans="1:21" ht="20.25" x14ac:dyDescent="0.3">
      <c r="A2535" s="230">
        <v>1099</v>
      </c>
      <c r="B2535" s="229" t="s">
        <v>3509</v>
      </c>
      <c r="C2535" s="230">
        <v>44585</v>
      </c>
      <c r="D2535" s="230" t="s">
        <v>1896</v>
      </c>
      <c r="E2535" s="230">
        <v>1982</v>
      </c>
      <c r="F2535" s="230" t="s">
        <v>2122</v>
      </c>
      <c r="G2535" s="371" t="s">
        <v>2088</v>
      </c>
      <c r="H2535" s="230">
        <v>5</v>
      </c>
      <c r="I2535" s="230">
        <v>6</v>
      </c>
      <c r="J2535" s="230" t="s">
        <v>2122</v>
      </c>
      <c r="K2535" s="222">
        <v>5315.2</v>
      </c>
      <c r="L2535" s="222">
        <v>4711.8</v>
      </c>
      <c r="M2535" s="222">
        <v>9209893.9000000004</v>
      </c>
      <c r="N2535" s="222">
        <v>9209893.9000000004</v>
      </c>
      <c r="O2535" s="222">
        <v>0</v>
      </c>
      <c r="P2535" s="222">
        <v>0</v>
      </c>
      <c r="Q2535" s="222">
        <v>0</v>
      </c>
      <c r="R2535" s="372">
        <v>45292</v>
      </c>
      <c r="S2535" s="372">
        <v>45657</v>
      </c>
      <c r="U2535" s="373"/>
    </row>
    <row r="2536" spans="1:21" ht="20.25" x14ac:dyDescent="0.3">
      <c r="A2536" s="230">
        <v>1100</v>
      </c>
      <c r="B2536" s="229" t="s">
        <v>1514</v>
      </c>
      <c r="C2536" s="230">
        <v>44422</v>
      </c>
      <c r="D2536" s="230" t="s">
        <v>1896</v>
      </c>
      <c r="E2536" s="230">
        <v>1969</v>
      </c>
      <c r="F2536" s="230" t="s">
        <v>2122</v>
      </c>
      <c r="G2536" s="371" t="s">
        <v>2089</v>
      </c>
      <c r="H2536" s="230">
        <v>3</v>
      </c>
      <c r="I2536" s="230">
        <v>2</v>
      </c>
      <c r="J2536" s="230" t="s">
        <v>2122</v>
      </c>
      <c r="K2536" s="222">
        <v>1067.5999999999999</v>
      </c>
      <c r="L2536" s="222">
        <v>954.40000000000009</v>
      </c>
      <c r="M2536" s="222">
        <v>1976424.7499999998</v>
      </c>
      <c r="N2536" s="222">
        <v>1976424.7499999998</v>
      </c>
      <c r="O2536" s="222">
        <v>0</v>
      </c>
      <c r="P2536" s="222">
        <v>0</v>
      </c>
      <c r="Q2536" s="222">
        <v>0</v>
      </c>
      <c r="R2536" s="372">
        <v>45292</v>
      </c>
      <c r="S2536" s="372">
        <v>45657</v>
      </c>
      <c r="U2536" s="373"/>
    </row>
    <row r="2537" spans="1:21" ht="20.25" x14ac:dyDescent="0.3">
      <c r="A2537" s="230">
        <v>1101</v>
      </c>
      <c r="B2537" s="229" t="s">
        <v>1516</v>
      </c>
      <c r="C2537" s="230">
        <v>44410</v>
      </c>
      <c r="D2537" s="230" t="s">
        <v>1896</v>
      </c>
      <c r="E2537" s="230">
        <v>1972</v>
      </c>
      <c r="F2537" s="230" t="s">
        <v>2122</v>
      </c>
      <c r="G2537" s="371" t="s">
        <v>2089</v>
      </c>
      <c r="H2537" s="230">
        <v>2</v>
      </c>
      <c r="I2537" s="230">
        <v>2</v>
      </c>
      <c r="J2537" s="230" t="s">
        <v>2122</v>
      </c>
      <c r="K2537" s="222">
        <v>807.4</v>
      </c>
      <c r="L2537" s="222">
        <v>722.2</v>
      </c>
      <c r="M2537" s="222">
        <v>1834581.2999999998</v>
      </c>
      <c r="N2537" s="222">
        <v>1834581.2999999998</v>
      </c>
      <c r="O2537" s="222">
        <v>0</v>
      </c>
      <c r="P2537" s="222">
        <v>0</v>
      </c>
      <c r="Q2537" s="222">
        <v>0</v>
      </c>
      <c r="R2537" s="372">
        <v>45292</v>
      </c>
      <c r="S2537" s="372">
        <v>45657</v>
      </c>
      <c r="U2537" s="373"/>
    </row>
    <row r="2538" spans="1:21" ht="20.25" x14ac:dyDescent="0.3">
      <c r="A2538" s="230">
        <v>1102</v>
      </c>
      <c r="B2538" s="229" t="s">
        <v>1518</v>
      </c>
      <c r="C2538" s="230">
        <v>44468</v>
      </c>
      <c r="D2538" s="230" t="s">
        <v>1896</v>
      </c>
      <c r="E2538" s="230">
        <v>1983</v>
      </c>
      <c r="F2538" s="230" t="s">
        <v>2122</v>
      </c>
      <c r="G2538" s="371" t="s">
        <v>2089</v>
      </c>
      <c r="H2538" s="230">
        <v>5</v>
      </c>
      <c r="I2538" s="230">
        <v>6</v>
      </c>
      <c r="J2538" s="230" t="s">
        <v>2122</v>
      </c>
      <c r="K2538" s="222">
        <v>4716.3</v>
      </c>
      <c r="L2538" s="222">
        <v>3941</v>
      </c>
      <c r="M2538" s="222">
        <v>4616920.05</v>
      </c>
      <c r="N2538" s="222">
        <v>4616920.05</v>
      </c>
      <c r="O2538" s="222">
        <v>0</v>
      </c>
      <c r="P2538" s="222">
        <v>0</v>
      </c>
      <c r="Q2538" s="222">
        <v>0</v>
      </c>
      <c r="R2538" s="372">
        <v>45292</v>
      </c>
      <c r="S2538" s="372">
        <v>45657</v>
      </c>
      <c r="U2538" s="373"/>
    </row>
    <row r="2539" spans="1:21" ht="20.25" x14ac:dyDescent="0.3">
      <c r="A2539" s="230">
        <v>1103</v>
      </c>
      <c r="B2539" s="229" t="s">
        <v>1519</v>
      </c>
      <c r="C2539" s="230">
        <v>44463</v>
      </c>
      <c r="D2539" s="230" t="s">
        <v>1896</v>
      </c>
      <c r="E2539" s="230">
        <v>1984</v>
      </c>
      <c r="F2539" s="230" t="s">
        <v>2122</v>
      </c>
      <c r="G2539" s="371" t="s">
        <v>2088</v>
      </c>
      <c r="H2539" s="230">
        <v>5</v>
      </c>
      <c r="I2539" s="230">
        <v>3</v>
      </c>
      <c r="J2539" s="230" t="s">
        <v>2122</v>
      </c>
      <c r="K2539" s="222">
        <v>6131</v>
      </c>
      <c r="L2539" s="222">
        <v>5292.7</v>
      </c>
      <c r="M2539" s="222">
        <v>9841658.7599999998</v>
      </c>
      <c r="N2539" s="222">
        <v>9841658.7599999998</v>
      </c>
      <c r="O2539" s="222">
        <v>0</v>
      </c>
      <c r="P2539" s="222">
        <v>0</v>
      </c>
      <c r="Q2539" s="222">
        <v>0</v>
      </c>
      <c r="R2539" s="372">
        <v>45292</v>
      </c>
      <c r="S2539" s="372">
        <v>45657</v>
      </c>
      <c r="U2539" s="373"/>
    </row>
    <row r="2540" spans="1:21" ht="20.25" x14ac:dyDescent="0.3">
      <c r="A2540" s="230">
        <v>1104</v>
      </c>
      <c r="B2540" s="229" t="s">
        <v>2357</v>
      </c>
      <c r="C2540" s="230">
        <v>44442</v>
      </c>
      <c r="D2540" s="230" t="s">
        <v>1896</v>
      </c>
      <c r="E2540" s="230">
        <v>1957</v>
      </c>
      <c r="F2540" s="230" t="s">
        <v>2122</v>
      </c>
      <c r="G2540" s="371" t="s">
        <v>2097</v>
      </c>
      <c r="H2540" s="230">
        <v>2</v>
      </c>
      <c r="I2540" s="230">
        <v>2</v>
      </c>
      <c r="J2540" s="230" t="s">
        <v>2122</v>
      </c>
      <c r="K2540" s="222">
        <v>839</v>
      </c>
      <c r="L2540" s="222">
        <v>756.4</v>
      </c>
      <c r="M2540" s="222">
        <v>190923.87</v>
      </c>
      <c r="N2540" s="222">
        <v>190923.87</v>
      </c>
      <c r="O2540" s="222">
        <v>0</v>
      </c>
      <c r="P2540" s="222">
        <v>0</v>
      </c>
      <c r="Q2540" s="222">
        <v>0</v>
      </c>
      <c r="R2540" s="372">
        <v>45292</v>
      </c>
      <c r="S2540" s="372">
        <v>45657</v>
      </c>
      <c r="U2540" s="373"/>
    </row>
    <row r="2541" spans="1:21" ht="20.25" x14ac:dyDescent="0.3">
      <c r="A2541" s="230">
        <v>1105</v>
      </c>
      <c r="B2541" s="229" t="s">
        <v>3552</v>
      </c>
      <c r="C2541" s="230">
        <v>44326</v>
      </c>
      <c r="D2541" s="230" t="s">
        <v>1896</v>
      </c>
      <c r="E2541" s="230">
        <v>1992</v>
      </c>
      <c r="F2541" s="230" t="s">
        <v>2122</v>
      </c>
      <c r="G2541" s="371" t="s">
        <v>2089</v>
      </c>
      <c r="H2541" s="230">
        <v>5</v>
      </c>
      <c r="I2541" s="230">
        <v>6</v>
      </c>
      <c r="J2541" s="230" t="s">
        <v>2122</v>
      </c>
      <c r="K2541" s="222">
        <v>4361</v>
      </c>
      <c r="L2541" s="222">
        <v>3370.2</v>
      </c>
      <c r="M2541" s="222">
        <v>57837.899999999994</v>
      </c>
      <c r="N2541" s="222">
        <v>57837.899999999994</v>
      </c>
      <c r="O2541" s="222">
        <v>0</v>
      </c>
      <c r="P2541" s="222">
        <v>0</v>
      </c>
      <c r="Q2541" s="222">
        <v>0</v>
      </c>
      <c r="R2541" s="372">
        <v>45292</v>
      </c>
      <c r="S2541" s="372">
        <v>45657</v>
      </c>
      <c r="U2541" s="373"/>
    </row>
    <row r="2542" spans="1:21" ht="20.25" x14ac:dyDescent="0.25">
      <c r="A2542" s="231" t="s">
        <v>22</v>
      </c>
      <c r="B2542" s="231"/>
      <c r="C2542" s="263" t="s">
        <v>172</v>
      </c>
      <c r="D2542" s="263" t="s">
        <v>172</v>
      </c>
      <c r="E2542" s="263" t="s">
        <v>172</v>
      </c>
      <c r="F2542" s="263" t="s">
        <v>172</v>
      </c>
      <c r="G2542" s="263" t="s">
        <v>172</v>
      </c>
      <c r="H2542" s="263" t="s">
        <v>172</v>
      </c>
      <c r="I2542" s="263" t="s">
        <v>172</v>
      </c>
      <c r="J2542" s="220">
        <v>0</v>
      </c>
      <c r="K2542" s="220">
        <v>50623.400000000009</v>
      </c>
      <c r="L2542" s="220">
        <v>42378.799999999996</v>
      </c>
      <c r="M2542" s="220">
        <v>75536377.049999997</v>
      </c>
      <c r="N2542" s="220">
        <v>75536377.049999997</v>
      </c>
      <c r="O2542" s="220">
        <v>0</v>
      </c>
      <c r="P2542" s="220">
        <v>0</v>
      </c>
      <c r="Q2542" s="220">
        <v>0</v>
      </c>
      <c r="R2542" s="263" t="s">
        <v>172</v>
      </c>
      <c r="S2542" s="263" t="s">
        <v>172</v>
      </c>
      <c r="U2542" s="373"/>
    </row>
    <row r="2543" spans="1:21" ht="20.25" x14ac:dyDescent="0.3">
      <c r="A2543" s="404" t="s">
        <v>4200</v>
      </c>
      <c r="B2543" s="404"/>
      <c r="C2543" s="404"/>
      <c r="D2543" s="404"/>
      <c r="E2543" s="404"/>
      <c r="F2543" s="404"/>
      <c r="G2543" s="404"/>
      <c r="H2543" s="404"/>
      <c r="I2543" s="404"/>
      <c r="J2543" s="404"/>
      <c r="K2543" s="404"/>
      <c r="L2543" s="404"/>
      <c r="M2543" s="404"/>
      <c r="N2543" s="404"/>
      <c r="O2543" s="404"/>
      <c r="P2543" s="404"/>
      <c r="Q2543" s="404"/>
      <c r="R2543" s="404"/>
      <c r="S2543" s="404"/>
      <c r="U2543" s="373"/>
    </row>
    <row r="2544" spans="1:21" ht="20.25" x14ac:dyDescent="0.3">
      <c r="A2544" s="230">
        <v>1106</v>
      </c>
      <c r="B2544" s="229" t="s">
        <v>1145</v>
      </c>
      <c r="C2544" s="230">
        <v>44668</v>
      </c>
      <c r="D2544" s="230" t="s">
        <v>1896</v>
      </c>
      <c r="E2544" s="230">
        <v>1980</v>
      </c>
      <c r="F2544" s="230" t="s">
        <v>2122</v>
      </c>
      <c r="G2544" s="371" t="s">
        <v>2090</v>
      </c>
      <c r="H2544" s="230">
        <v>5</v>
      </c>
      <c r="I2544" s="230">
        <v>6</v>
      </c>
      <c r="J2544" s="230" t="s">
        <v>2122</v>
      </c>
      <c r="K2544" s="222">
        <v>6228.7</v>
      </c>
      <c r="L2544" s="222">
        <v>4560.8</v>
      </c>
      <c r="M2544" s="222">
        <v>4784751.6500000004</v>
      </c>
      <c r="N2544" s="222">
        <v>4784751.6500000004</v>
      </c>
      <c r="O2544" s="222">
        <v>0</v>
      </c>
      <c r="P2544" s="222">
        <v>0</v>
      </c>
      <c r="Q2544" s="222">
        <v>0</v>
      </c>
      <c r="R2544" s="372">
        <v>45292</v>
      </c>
      <c r="S2544" s="372">
        <v>45657</v>
      </c>
      <c r="U2544" s="373"/>
    </row>
    <row r="2545" spans="1:21" ht="20.25" x14ac:dyDescent="0.3">
      <c r="A2545" s="230">
        <v>1107</v>
      </c>
      <c r="B2545" s="229" t="s">
        <v>3554</v>
      </c>
      <c r="C2545" s="230">
        <v>44647</v>
      </c>
      <c r="D2545" s="230" t="s">
        <v>1896</v>
      </c>
      <c r="E2545" s="230">
        <v>1977</v>
      </c>
      <c r="F2545" s="230" t="s">
        <v>2122</v>
      </c>
      <c r="G2545" s="371" t="s">
        <v>2090</v>
      </c>
      <c r="H2545" s="230">
        <v>2</v>
      </c>
      <c r="I2545" s="230">
        <v>2</v>
      </c>
      <c r="J2545" s="230" t="s">
        <v>2122</v>
      </c>
      <c r="K2545" s="222">
        <v>316.60000000000002</v>
      </c>
      <c r="L2545" s="222">
        <v>283.5</v>
      </c>
      <c r="M2545" s="222">
        <v>17560.75</v>
      </c>
      <c r="N2545" s="222">
        <v>17560.75</v>
      </c>
      <c r="O2545" s="222">
        <v>0</v>
      </c>
      <c r="P2545" s="222">
        <v>0</v>
      </c>
      <c r="Q2545" s="222">
        <v>0</v>
      </c>
      <c r="R2545" s="372">
        <v>45292</v>
      </c>
      <c r="S2545" s="372">
        <v>45657</v>
      </c>
      <c r="U2545" s="373"/>
    </row>
    <row r="2546" spans="1:21" ht="20.25" x14ac:dyDescent="0.25">
      <c r="A2546" s="231" t="s">
        <v>22</v>
      </c>
      <c r="B2546" s="231"/>
      <c r="C2546" s="263" t="s">
        <v>172</v>
      </c>
      <c r="D2546" s="263" t="s">
        <v>172</v>
      </c>
      <c r="E2546" s="263" t="s">
        <v>172</v>
      </c>
      <c r="F2546" s="263" t="s">
        <v>172</v>
      </c>
      <c r="G2546" s="263" t="s">
        <v>172</v>
      </c>
      <c r="H2546" s="263" t="s">
        <v>172</v>
      </c>
      <c r="I2546" s="263" t="s">
        <v>172</v>
      </c>
      <c r="J2546" s="220">
        <v>0</v>
      </c>
      <c r="K2546" s="220">
        <v>6545.3</v>
      </c>
      <c r="L2546" s="220">
        <v>4844.3</v>
      </c>
      <c r="M2546" s="220">
        <v>4802312.4000000004</v>
      </c>
      <c r="N2546" s="220">
        <v>4802312.4000000004</v>
      </c>
      <c r="O2546" s="220">
        <v>0</v>
      </c>
      <c r="P2546" s="220">
        <v>0</v>
      </c>
      <c r="Q2546" s="220">
        <v>0</v>
      </c>
      <c r="R2546" s="263" t="s">
        <v>172</v>
      </c>
      <c r="S2546" s="263" t="s">
        <v>172</v>
      </c>
      <c r="U2546" s="373"/>
    </row>
    <row r="2547" spans="1:21" ht="20.25" x14ac:dyDescent="0.25">
      <c r="A2547" s="272" t="s">
        <v>34</v>
      </c>
      <c r="B2547" s="272"/>
      <c r="C2547" s="263" t="s">
        <v>172</v>
      </c>
      <c r="D2547" s="263" t="s">
        <v>172</v>
      </c>
      <c r="E2547" s="263" t="s">
        <v>172</v>
      </c>
      <c r="F2547" s="263" t="s">
        <v>172</v>
      </c>
      <c r="G2547" s="263" t="s">
        <v>172</v>
      </c>
      <c r="H2547" s="263" t="s">
        <v>172</v>
      </c>
      <c r="I2547" s="263" t="s">
        <v>172</v>
      </c>
      <c r="J2547" s="220">
        <v>0</v>
      </c>
      <c r="K2547" s="220">
        <v>59052.500000000015</v>
      </c>
      <c r="L2547" s="220">
        <v>48896.9</v>
      </c>
      <c r="M2547" s="220">
        <v>83139042.670000002</v>
      </c>
      <c r="N2547" s="220">
        <v>83139042.670000002</v>
      </c>
      <c r="O2547" s="220">
        <v>0</v>
      </c>
      <c r="P2547" s="220">
        <v>0</v>
      </c>
      <c r="Q2547" s="220">
        <v>0</v>
      </c>
      <c r="R2547" s="263" t="s">
        <v>172</v>
      </c>
      <c r="S2547" s="263" t="s">
        <v>172</v>
      </c>
      <c r="U2547" s="373"/>
    </row>
    <row r="2548" spans="1:21" ht="20.25" x14ac:dyDescent="0.25">
      <c r="A2548" s="407" t="s">
        <v>4183</v>
      </c>
      <c r="B2548" s="412"/>
      <c r="C2548" s="412"/>
      <c r="D2548" s="412"/>
      <c r="E2548" s="412"/>
      <c r="F2548" s="412"/>
      <c r="G2548" s="412"/>
      <c r="H2548" s="412"/>
      <c r="I2548" s="412"/>
      <c r="J2548" s="412"/>
      <c r="K2548" s="412"/>
      <c r="L2548" s="412"/>
      <c r="M2548" s="412"/>
      <c r="N2548" s="412"/>
      <c r="O2548" s="412"/>
      <c r="P2548" s="412"/>
      <c r="Q2548" s="412"/>
      <c r="R2548" s="412"/>
      <c r="S2548" s="413"/>
      <c r="U2548" s="373"/>
    </row>
    <row r="2549" spans="1:21" ht="20.25" x14ac:dyDescent="0.25">
      <c r="A2549" s="407" t="s">
        <v>4201</v>
      </c>
      <c r="B2549" s="412"/>
      <c r="C2549" s="412"/>
      <c r="D2549" s="412"/>
      <c r="E2549" s="412"/>
      <c r="F2549" s="412"/>
      <c r="G2549" s="412"/>
      <c r="H2549" s="412"/>
      <c r="I2549" s="412"/>
      <c r="J2549" s="412"/>
      <c r="K2549" s="412"/>
      <c r="L2549" s="412"/>
      <c r="M2549" s="412"/>
      <c r="N2549" s="412"/>
      <c r="O2549" s="412"/>
      <c r="P2549" s="412"/>
      <c r="Q2549" s="412"/>
      <c r="R2549" s="412"/>
      <c r="S2549" s="413"/>
      <c r="U2549" s="373"/>
    </row>
    <row r="2550" spans="1:21" ht="20.25" x14ac:dyDescent="0.25">
      <c r="A2550" s="230">
        <v>1108</v>
      </c>
      <c r="B2550" s="231" t="s">
        <v>2872</v>
      </c>
      <c r="C2550" s="230">
        <v>44681</v>
      </c>
      <c r="D2550" s="230" t="s">
        <v>1896</v>
      </c>
      <c r="E2550" s="230">
        <v>1977</v>
      </c>
      <c r="F2550" s="230" t="s">
        <v>2122</v>
      </c>
      <c r="G2550" s="230" t="s">
        <v>2121</v>
      </c>
      <c r="H2550" s="230">
        <v>2</v>
      </c>
      <c r="I2550" s="230">
        <v>3</v>
      </c>
      <c r="J2550" s="222" t="s">
        <v>2122</v>
      </c>
      <c r="K2550" s="222">
        <v>935.3</v>
      </c>
      <c r="L2550" s="222">
        <v>849.03</v>
      </c>
      <c r="M2550" s="222">
        <v>1167904.9200000002</v>
      </c>
      <c r="N2550" s="222">
        <v>1167904.9200000002</v>
      </c>
      <c r="O2550" s="222">
        <v>0</v>
      </c>
      <c r="P2550" s="222">
        <v>0</v>
      </c>
      <c r="Q2550" s="222">
        <v>0</v>
      </c>
      <c r="R2550" s="372">
        <v>45292</v>
      </c>
      <c r="S2550" s="372">
        <v>45657</v>
      </c>
      <c r="U2550" s="373"/>
    </row>
    <row r="2551" spans="1:21" ht="20.25" x14ac:dyDescent="0.25">
      <c r="A2551" s="272" t="s">
        <v>22</v>
      </c>
      <c r="B2551" s="272"/>
      <c r="C2551" s="263" t="s">
        <v>172</v>
      </c>
      <c r="D2551" s="263" t="s">
        <v>172</v>
      </c>
      <c r="E2551" s="263" t="s">
        <v>172</v>
      </c>
      <c r="F2551" s="263" t="s">
        <v>172</v>
      </c>
      <c r="G2551" s="263" t="s">
        <v>172</v>
      </c>
      <c r="H2551" s="263" t="s">
        <v>172</v>
      </c>
      <c r="I2551" s="263" t="s">
        <v>172</v>
      </c>
      <c r="J2551" s="220">
        <v>0</v>
      </c>
      <c r="K2551" s="220">
        <v>935.3</v>
      </c>
      <c r="L2551" s="220">
        <v>849.03</v>
      </c>
      <c r="M2551" s="220">
        <v>1167904.9200000002</v>
      </c>
      <c r="N2551" s="220">
        <v>1167904.9200000002</v>
      </c>
      <c r="O2551" s="220">
        <v>0</v>
      </c>
      <c r="P2551" s="220">
        <v>0</v>
      </c>
      <c r="Q2551" s="220">
        <v>0</v>
      </c>
      <c r="R2551" s="263" t="s">
        <v>172</v>
      </c>
      <c r="S2551" s="263" t="s">
        <v>172</v>
      </c>
      <c r="U2551" s="373"/>
    </row>
    <row r="2552" spans="1:21" ht="20.25" x14ac:dyDescent="0.25">
      <c r="A2552" s="272" t="s">
        <v>34</v>
      </c>
      <c r="B2552" s="272"/>
      <c r="C2552" s="263" t="s">
        <v>172</v>
      </c>
      <c r="D2552" s="263" t="s">
        <v>172</v>
      </c>
      <c r="E2552" s="263" t="s">
        <v>172</v>
      </c>
      <c r="F2552" s="263" t="s">
        <v>172</v>
      </c>
      <c r="G2552" s="263" t="s">
        <v>172</v>
      </c>
      <c r="H2552" s="263" t="s">
        <v>172</v>
      </c>
      <c r="I2552" s="263" t="s">
        <v>172</v>
      </c>
      <c r="J2552" s="220">
        <v>0</v>
      </c>
      <c r="K2552" s="220">
        <v>935.3</v>
      </c>
      <c r="L2552" s="220">
        <v>849.03</v>
      </c>
      <c r="M2552" s="220">
        <v>1167904.9200000002</v>
      </c>
      <c r="N2552" s="220">
        <v>1167904.9200000002</v>
      </c>
      <c r="O2552" s="220">
        <v>0</v>
      </c>
      <c r="P2552" s="220">
        <v>0</v>
      </c>
      <c r="Q2552" s="220">
        <v>0</v>
      </c>
      <c r="R2552" s="263" t="s">
        <v>172</v>
      </c>
      <c r="S2552" s="263" t="s">
        <v>172</v>
      </c>
      <c r="U2552" s="373"/>
    </row>
    <row r="2553" spans="1:21" ht="20.25" x14ac:dyDescent="0.3">
      <c r="A2553" s="404" t="s">
        <v>2512</v>
      </c>
      <c r="B2553" s="404"/>
      <c r="C2553" s="404"/>
      <c r="D2553" s="404"/>
      <c r="E2553" s="404"/>
      <c r="F2553" s="404"/>
      <c r="G2553" s="404"/>
      <c r="H2553" s="404"/>
      <c r="I2553" s="404"/>
      <c r="J2553" s="404"/>
      <c r="K2553" s="404"/>
      <c r="L2553" s="404"/>
      <c r="M2553" s="404"/>
      <c r="N2553" s="404"/>
      <c r="O2553" s="404"/>
      <c r="P2553" s="404"/>
      <c r="Q2553" s="404"/>
      <c r="R2553" s="404"/>
      <c r="S2553" s="404"/>
      <c r="U2553" s="373"/>
    </row>
    <row r="2554" spans="1:21" ht="20.25" x14ac:dyDescent="0.3">
      <c r="A2554" s="404" t="s">
        <v>2513</v>
      </c>
      <c r="B2554" s="404"/>
      <c r="C2554" s="404"/>
      <c r="D2554" s="404"/>
      <c r="E2554" s="404"/>
      <c r="F2554" s="404"/>
      <c r="G2554" s="404"/>
      <c r="H2554" s="404"/>
      <c r="I2554" s="404"/>
      <c r="J2554" s="404"/>
      <c r="K2554" s="404"/>
      <c r="L2554" s="404"/>
      <c r="M2554" s="404"/>
      <c r="N2554" s="404"/>
      <c r="O2554" s="404"/>
      <c r="P2554" s="404"/>
      <c r="Q2554" s="404"/>
      <c r="R2554" s="404"/>
      <c r="S2554" s="404"/>
      <c r="U2554" s="373"/>
    </row>
    <row r="2555" spans="1:21" ht="20.25" x14ac:dyDescent="0.3">
      <c r="A2555" s="230">
        <v>1109</v>
      </c>
      <c r="B2555" s="225" t="s">
        <v>3510</v>
      </c>
      <c r="C2555" s="230">
        <v>44695</v>
      </c>
      <c r="D2555" s="230" t="s">
        <v>1896</v>
      </c>
      <c r="E2555" s="230">
        <v>1973</v>
      </c>
      <c r="F2555" s="230" t="s">
        <v>2122</v>
      </c>
      <c r="G2555" s="371" t="s">
        <v>2088</v>
      </c>
      <c r="H2555" s="230">
        <v>5</v>
      </c>
      <c r="I2555" s="230">
        <v>4</v>
      </c>
      <c r="J2555" s="230" t="s">
        <v>2122</v>
      </c>
      <c r="K2555" s="222">
        <v>4013.5</v>
      </c>
      <c r="L2555" s="222">
        <v>3510.79</v>
      </c>
      <c r="M2555" s="222">
        <v>2409616.5499999998</v>
      </c>
      <c r="N2555" s="222">
        <v>2409616.5499999998</v>
      </c>
      <c r="O2555" s="222">
        <v>0</v>
      </c>
      <c r="P2555" s="222">
        <v>0</v>
      </c>
      <c r="Q2555" s="222">
        <v>0</v>
      </c>
      <c r="R2555" s="372">
        <v>45292</v>
      </c>
      <c r="S2555" s="372">
        <v>45657</v>
      </c>
      <c r="U2555" s="373"/>
    </row>
    <row r="2556" spans="1:21" ht="20.25" x14ac:dyDescent="0.3">
      <c r="A2556" s="230">
        <v>1110</v>
      </c>
      <c r="B2556" s="225" t="s">
        <v>3403</v>
      </c>
      <c r="C2556" s="230">
        <v>44713</v>
      </c>
      <c r="D2556" s="230" t="s">
        <v>1896</v>
      </c>
      <c r="E2556" s="230">
        <v>1977</v>
      </c>
      <c r="F2556" s="230" t="s">
        <v>2122</v>
      </c>
      <c r="G2556" s="371" t="s">
        <v>2088</v>
      </c>
      <c r="H2556" s="230">
        <v>5</v>
      </c>
      <c r="I2556" s="230">
        <v>4</v>
      </c>
      <c r="J2556" s="230" t="s">
        <v>2122</v>
      </c>
      <c r="K2556" s="222">
        <v>3607.17</v>
      </c>
      <c r="L2556" s="222">
        <v>3329.19</v>
      </c>
      <c r="M2556" s="222">
        <v>5406672.0899999999</v>
      </c>
      <c r="N2556" s="222">
        <v>5406672.0899999999</v>
      </c>
      <c r="O2556" s="222">
        <v>0</v>
      </c>
      <c r="P2556" s="222">
        <v>0</v>
      </c>
      <c r="Q2556" s="222">
        <v>0</v>
      </c>
      <c r="R2556" s="372">
        <v>45292</v>
      </c>
      <c r="S2556" s="372">
        <v>45657</v>
      </c>
      <c r="U2556" s="373"/>
    </row>
    <row r="2557" spans="1:21" ht="20.25" x14ac:dyDescent="0.25">
      <c r="A2557" s="231" t="s">
        <v>22</v>
      </c>
      <c r="B2557" s="231"/>
      <c r="C2557" s="263" t="s">
        <v>172</v>
      </c>
      <c r="D2557" s="263" t="s">
        <v>172</v>
      </c>
      <c r="E2557" s="263" t="s">
        <v>172</v>
      </c>
      <c r="F2557" s="263" t="s">
        <v>172</v>
      </c>
      <c r="G2557" s="263" t="s">
        <v>172</v>
      </c>
      <c r="H2557" s="263" t="s">
        <v>172</v>
      </c>
      <c r="I2557" s="263" t="s">
        <v>172</v>
      </c>
      <c r="J2557" s="220">
        <v>0</v>
      </c>
      <c r="K2557" s="220">
        <v>7620.67</v>
      </c>
      <c r="L2557" s="220">
        <v>6839.98</v>
      </c>
      <c r="M2557" s="220">
        <v>7816288.6399999997</v>
      </c>
      <c r="N2557" s="220">
        <v>7816288.6399999997</v>
      </c>
      <c r="O2557" s="220">
        <v>0</v>
      </c>
      <c r="P2557" s="220">
        <v>0</v>
      </c>
      <c r="Q2557" s="220">
        <v>0</v>
      </c>
      <c r="R2557" s="263" t="s">
        <v>172</v>
      </c>
      <c r="S2557" s="263" t="s">
        <v>172</v>
      </c>
      <c r="U2557" s="373"/>
    </row>
    <row r="2558" spans="1:21" ht="20.25" x14ac:dyDescent="0.25">
      <c r="A2558" s="272" t="s">
        <v>34</v>
      </c>
      <c r="B2558" s="272"/>
      <c r="C2558" s="263" t="s">
        <v>172</v>
      </c>
      <c r="D2558" s="263" t="s">
        <v>172</v>
      </c>
      <c r="E2558" s="263" t="s">
        <v>172</v>
      </c>
      <c r="F2558" s="263" t="s">
        <v>172</v>
      </c>
      <c r="G2558" s="263" t="s">
        <v>172</v>
      </c>
      <c r="H2558" s="263" t="s">
        <v>172</v>
      </c>
      <c r="I2558" s="263" t="s">
        <v>172</v>
      </c>
      <c r="J2558" s="220">
        <v>0</v>
      </c>
      <c r="K2558" s="220">
        <v>7620.67</v>
      </c>
      <c r="L2558" s="220">
        <v>6839.98</v>
      </c>
      <c r="M2558" s="220">
        <v>7816288.6399999997</v>
      </c>
      <c r="N2558" s="220">
        <v>7816288.6399999997</v>
      </c>
      <c r="O2558" s="220">
        <v>0</v>
      </c>
      <c r="P2558" s="220">
        <v>0</v>
      </c>
      <c r="Q2558" s="220">
        <v>0</v>
      </c>
      <c r="R2558" s="263" t="s">
        <v>172</v>
      </c>
      <c r="S2558" s="263" t="s">
        <v>172</v>
      </c>
      <c r="U2558" s="373"/>
    </row>
    <row r="2559" spans="1:21" ht="20.25" x14ac:dyDescent="0.3">
      <c r="A2559" s="404" t="s">
        <v>2514</v>
      </c>
      <c r="B2559" s="404"/>
      <c r="C2559" s="404"/>
      <c r="D2559" s="404"/>
      <c r="E2559" s="404"/>
      <c r="F2559" s="404"/>
      <c r="G2559" s="404"/>
      <c r="H2559" s="404"/>
      <c r="I2559" s="404"/>
      <c r="J2559" s="404"/>
      <c r="K2559" s="404"/>
      <c r="L2559" s="404"/>
      <c r="M2559" s="404"/>
      <c r="N2559" s="404"/>
      <c r="O2559" s="404"/>
      <c r="P2559" s="404"/>
      <c r="Q2559" s="404"/>
      <c r="R2559" s="404"/>
      <c r="S2559" s="404"/>
      <c r="U2559" s="373"/>
    </row>
    <row r="2560" spans="1:21" ht="20.25" x14ac:dyDescent="0.3">
      <c r="A2560" s="404" t="s">
        <v>2515</v>
      </c>
      <c r="B2560" s="404"/>
      <c r="C2560" s="404"/>
      <c r="D2560" s="404"/>
      <c r="E2560" s="404"/>
      <c r="F2560" s="404"/>
      <c r="G2560" s="404"/>
      <c r="H2560" s="404"/>
      <c r="I2560" s="404"/>
      <c r="J2560" s="404"/>
      <c r="K2560" s="404"/>
      <c r="L2560" s="404"/>
      <c r="M2560" s="404"/>
      <c r="N2560" s="404"/>
      <c r="O2560" s="404"/>
      <c r="P2560" s="404"/>
      <c r="Q2560" s="404"/>
      <c r="R2560" s="404"/>
      <c r="S2560" s="404"/>
      <c r="U2560" s="373"/>
    </row>
    <row r="2561" spans="1:21" ht="20.25" x14ac:dyDescent="0.3">
      <c r="A2561" s="230">
        <v>1111</v>
      </c>
      <c r="B2561" s="229" t="s">
        <v>745</v>
      </c>
      <c r="C2561" s="230">
        <v>44847</v>
      </c>
      <c r="D2561" s="230" t="s">
        <v>1896</v>
      </c>
      <c r="E2561" s="230">
        <v>1961</v>
      </c>
      <c r="F2561" s="230" t="s">
        <v>2122</v>
      </c>
      <c r="G2561" s="371" t="s">
        <v>2094</v>
      </c>
      <c r="H2561" s="230">
        <v>2</v>
      </c>
      <c r="I2561" s="230">
        <v>2</v>
      </c>
      <c r="J2561" s="230" t="s">
        <v>2122</v>
      </c>
      <c r="K2561" s="222">
        <v>1088.03</v>
      </c>
      <c r="L2561" s="222">
        <v>649.55999999999995</v>
      </c>
      <c r="M2561" s="222">
        <v>1235720.9300000002</v>
      </c>
      <c r="N2561" s="222">
        <v>1235720.9300000002</v>
      </c>
      <c r="O2561" s="222">
        <v>0</v>
      </c>
      <c r="P2561" s="222">
        <v>0</v>
      </c>
      <c r="Q2561" s="222">
        <v>0</v>
      </c>
      <c r="R2561" s="372">
        <v>45292</v>
      </c>
      <c r="S2561" s="372">
        <v>45657</v>
      </c>
      <c r="U2561" s="373"/>
    </row>
    <row r="2562" spans="1:21" ht="20.25" x14ac:dyDescent="0.3">
      <c r="A2562" s="230">
        <v>1112</v>
      </c>
      <c r="B2562" s="229" t="s">
        <v>746</v>
      </c>
      <c r="C2562" s="230">
        <v>44842</v>
      </c>
      <c r="D2562" s="230" t="s">
        <v>1896</v>
      </c>
      <c r="E2562" s="230">
        <v>1961</v>
      </c>
      <c r="F2562" s="230" t="s">
        <v>2122</v>
      </c>
      <c r="G2562" s="371" t="s">
        <v>2094</v>
      </c>
      <c r="H2562" s="230">
        <v>2</v>
      </c>
      <c r="I2562" s="230">
        <v>2</v>
      </c>
      <c r="J2562" s="230" t="s">
        <v>2122</v>
      </c>
      <c r="K2562" s="222">
        <v>1503.43</v>
      </c>
      <c r="L2562" s="222">
        <v>589.95000000000005</v>
      </c>
      <c r="M2562" s="222">
        <v>1240331.1599999999</v>
      </c>
      <c r="N2562" s="222">
        <v>1240331.1599999999</v>
      </c>
      <c r="O2562" s="222">
        <v>0</v>
      </c>
      <c r="P2562" s="222">
        <v>0</v>
      </c>
      <c r="Q2562" s="222">
        <v>0</v>
      </c>
      <c r="R2562" s="372">
        <v>45292</v>
      </c>
      <c r="S2562" s="372">
        <v>45657</v>
      </c>
      <c r="U2562" s="373"/>
    </row>
    <row r="2563" spans="1:21" ht="20.25" x14ac:dyDescent="0.3">
      <c r="A2563" s="230">
        <v>1113</v>
      </c>
      <c r="B2563" s="229" t="s">
        <v>747</v>
      </c>
      <c r="C2563" s="230">
        <v>44843</v>
      </c>
      <c r="D2563" s="230" t="s">
        <v>1896</v>
      </c>
      <c r="E2563" s="230">
        <v>1961</v>
      </c>
      <c r="F2563" s="230" t="s">
        <v>2122</v>
      </c>
      <c r="G2563" s="371" t="s">
        <v>2094</v>
      </c>
      <c r="H2563" s="230">
        <v>2</v>
      </c>
      <c r="I2563" s="230">
        <v>2</v>
      </c>
      <c r="J2563" s="230" t="s">
        <v>2122</v>
      </c>
      <c r="K2563" s="222">
        <v>1517.6</v>
      </c>
      <c r="L2563" s="222">
        <v>672.68</v>
      </c>
      <c r="M2563" s="222">
        <v>1019289.7100000001</v>
      </c>
      <c r="N2563" s="222">
        <v>1019289.7100000001</v>
      </c>
      <c r="O2563" s="222">
        <v>0</v>
      </c>
      <c r="P2563" s="222">
        <v>0</v>
      </c>
      <c r="Q2563" s="222">
        <v>0</v>
      </c>
      <c r="R2563" s="372">
        <v>45292</v>
      </c>
      <c r="S2563" s="372">
        <v>45657</v>
      </c>
      <c r="U2563" s="373"/>
    </row>
    <row r="2564" spans="1:21" ht="20.25" x14ac:dyDescent="0.3">
      <c r="A2564" s="230">
        <v>1114</v>
      </c>
      <c r="B2564" s="229" t="s">
        <v>748</v>
      </c>
      <c r="C2564" s="230">
        <v>44844</v>
      </c>
      <c r="D2564" s="230" t="s">
        <v>1896</v>
      </c>
      <c r="E2564" s="230">
        <v>1961</v>
      </c>
      <c r="F2564" s="230" t="s">
        <v>2122</v>
      </c>
      <c r="G2564" s="371" t="s">
        <v>2094</v>
      </c>
      <c r="H2564" s="230">
        <v>2</v>
      </c>
      <c r="I2564" s="230">
        <v>2</v>
      </c>
      <c r="J2564" s="230" t="s">
        <v>2122</v>
      </c>
      <c r="K2564" s="222">
        <v>933.84</v>
      </c>
      <c r="L2564" s="222">
        <v>539.11</v>
      </c>
      <c r="M2564" s="222">
        <v>922794.90999999992</v>
      </c>
      <c r="N2564" s="222">
        <v>922794.90999999992</v>
      </c>
      <c r="O2564" s="222">
        <v>0</v>
      </c>
      <c r="P2564" s="222">
        <v>0</v>
      </c>
      <c r="Q2564" s="222">
        <v>0</v>
      </c>
      <c r="R2564" s="372">
        <v>45292</v>
      </c>
      <c r="S2564" s="372">
        <v>45657</v>
      </c>
      <c r="U2564" s="373"/>
    </row>
    <row r="2565" spans="1:21" ht="20.25" x14ac:dyDescent="0.3">
      <c r="A2565" s="230">
        <v>1115</v>
      </c>
      <c r="B2565" s="229" t="s">
        <v>2738</v>
      </c>
      <c r="C2565" s="230">
        <v>55975</v>
      </c>
      <c r="D2565" s="230" t="s">
        <v>1896</v>
      </c>
      <c r="E2565" s="230">
        <v>2018</v>
      </c>
      <c r="F2565" s="230" t="s">
        <v>2122</v>
      </c>
      <c r="G2565" s="371" t="s">
        <v>2091</v>
      </c>
      <c r="H2565" s="230">
        <v>3</v>
      </c>
      <c r="I2565" s="230">
        <v>3</v>
      </c>
      <c r="J2565" s="230" t="s">
        <v>2122</v>
      </c>
      <c r="K2565" s="222">
        <v>1485.7</v>
      </c>
      <c r="L2565" s="222">
        <v>1485.7</v>
      </c>
      <c r="M2565" s="222">
        <v>3062798.25</v>
      </c>
      <c r="N2565" s="222">
        <v>3062798.25</v>
      </c>
      <c r="O2565" s="222">
        <v>0</v>
      </c>
      <c r="P2565" s="222">
        <v>0</v>
      </c>
      <c r="Q2565" s="222">
        <v>0</v>
      </c>
      <c r="R2565" s="372">
        <v>45292</v>
      </c>
      <c r="S2565" s="372">
        <v>45657</v>
      </c>
      <c r="U2565" s="373"/>
    </row>
    <row r="2566" spans="1:21" ht="20.25" x14ac:dyDescent="0.3">
      <c r="A2566" s="230">
        <v>1116</v>
      </c>
      <c r="B2566" s="229" t="s">
        <v>3511</v>
      </c>
      <c r="C2566" s="230">
        <v>44819</v>
      </c>
      <c r="D2566" s="230" t="s">
        <v>1896</v>
      </c>
      <c r="E2566" s="230">
        <v>1972</v>
      </c>
      <c r="F2566" s="230" t="s">
        <v>2122</v>
      </c>
      <c r="G2566" s="371" t="s">
        <v>2088</v>
      </c>
      <c r="H2566" s="230">
        <v>5</v>
      </c>
      <c r="I2566" s="230">
        <v>4</v>
      </c>
      <c r="J2566" s="230" t="s">
        <v>2122</v>
      </c>
      <c r="K2566" s="222">
        <v>6141.91</v>
      </c>
      <c r="L2566" s="222">
        <v>3974.89</v>
      </c>
      <c r="M2566" s="222">
        <v>2709120.8200000003</v>
      </c>
      <c r="N2566" s="222">
        <v>2709120.8200000003</v>
      </c>
      <c r="O2566" s="222">
        <v>0</v>
      </c>
      <c r="P2566" s="222">
        <v>0</v>
      </c>
      <c r="Q2566" s="222">
        <v>0</v>
      </c>
      <c r="R2566" s="372">
        <v>45292</v>
      </c>
      <c r="S2566" s="372">
        <v>45657</v>
      </c>
      <c r="U2566" s="373"/>
    </row>
    <row r="2567" spans="1:21" ht="20.25" x14ac:dyDescent="0.3">
      <c r="A2567" s="230">
        <v>1117</v>
      </c>
      <c r="B2567" s="229" t="s">
        <v>3512</v>
      </c>
      <c r="C2567" s="230">
        <v>44820</v>
      </c>
      <c r="D2567" s="230" t="s">
        <v>1896</v>
      </c>
      <c r="E2567" s="230">
        <v>1973</v>
      </c>
      <c r="F2567" s="230" t="s">
        <v>2122</v>
      </c>
      <c r="G2567" s="371" t="s">
        <v>2088</v>
      </c>
      <c r="H2567" s="230">
        <v>5</v>
      </c>
      <c r="I2567" s="230">
        <v>4</v>
      </c>
      <c r="J2567" s="230" t="s">
        <v>2122</v>
      </c>
      <c r="K2567" s="222">
        <v>6434.32</v>
      </c>
      <c r="L2567" s="222">
        <v>3907.45</v>
      </c>
      <c r="M2567" s="222">
        <v>2707827.2800000003</v>
      </c>
      <c r="N2567" s="222">
        <v>2707827.2800000003</v>
      </c>
      <c r="O2567" s="222">
        <v>0</v>
      </c>
      <c r="P2567" s="222">
        <v>0</v>
      </c>
      <c r="Q2567" s="222">
        <v>0</v>
      </c>
      <c r="R2567" s="372">
        <v>45292</v>
      </c>
      <c r="S2567" s="372">
        <v>45657</v>
      </c>
      <c r="U2567" s="373"/>
    </row>
    <row r="2568" spans="1:21" ht="20.25" x14ac:dyDescent="0.25">
      <c r="A2568" s="231" t="s">
        <v>22</v>
      </c>
      <c r="B2568" s="231"/>
      <c r="C2568" s="263" t="s">
        <v>172</v>
      </c>
      <c r="D2568" s="263" t="s">
        <v>172</v>
      </c>
      <c r="E2568" s="263" t="s">
        <v>172</v>
      </c>
      <c r="F2568" s="263" t="s">
        <v>172</v>
      </c>
      <c r="G2568" s="263" t="s">
        <v>172</v>
      </c>
      <c r="H2568" s="263" t="s">
        <v>172</v>
      </c>
      <c r="I2568" s="263" t="s">
        <v>172</v>
      </c>
      <c r="J2568" s="220">
        <v>0</v>
      </c>
      <c r="K2568" s="220">
        <v>19104.829999999998</v>
      </c>
      <c r="L2568" s="220">
        <v>11819.34</v>
      </c>
      <c r="M2568" s="220">
        <v>12897883.060000002</v>
      </c>
      <c r="N2568" s="220">
        <v>12897883.060000002</v>
      </c>
      <c r="O2568" s="220">
        <v>0</v>
      </c>
      <c r="P2568" s="220">
        <v>0</v>
      </c>
      <c r="Q2568" s="220">
        <v>0</v>
      </c>
      <c r="R2568" s="263" t="s">
        <v>172</v>
      </c>
      <c r="S2568" s="263" t="s">
        <v>172</v>
      </c>
      <c r="U2568" s="373"/>
    </row>
    <row r="2569" spans="1:21" ht="20.25" x14ac:dyDescent="0.3">
      <c r="A2569" s="404" t="s">
        <v>2516</v>
      </c>
      <c r="B2569" s="404"/>
      <c r="C2569" s="404"/>
      <c r="D2569" s="404"/>
      <c r="E2569" s="404"/>
      <c r="F2569" s="404"/>
      <c r="G2569" s="404"/>
      <c r="H2569" s="404"/>
      <c r="I2569" s="404"/>
      <c r="J2569" s="404"/>
      <c r="K2569" s="404"/>
      <c r="L2569" s="404"/>
      <c r="M2569" s="404"/>
      <c r="N2569" s="404"/>
      <c r="O2569" s="404"/>
      <c r="P2569" s="404"/>
      <c r="Q2569" s="404"/>
      <c r="R2569" s="404"/>
      <c r="S2569" s="404"/>
      <c r="U2569" s="373"/>
    </row>
    <row r="2570" spans="1:21" ht="20.25" x14ac:dyDescent="0.3">
      <c r="A2570" s="230">
        <v>1118</v>
      </c>
      <c r="B2570" s="225" t="s">
        <v>3513</v>
      </c>
      <c r="C2570" s="230">
        <v>44761</v>
      </c>
      <c r="D2570" s="230" t="s">
        <v>1896</v>
      </c>
      <c r="E2570" s="230">
        <v>1970</v>
      </c>
      <c r="F2570" s="230" t="s">
        <v>2122</v>
      </c>
      <c r="G2570" s="371" t="s">
        <v>2088</v>
      </c>
      <c r="H2570" s="230">
        <v>5</v>
      </c>
      <c r="I2570" s="230">
        <v>4</v>
      </c>
      <c r="J2570" s="230" t="s">
        <v>2122</v>
      </c>
      <c r="K2570" s="222">
        <v>6189.8</v>
      </c>
      <c r="L2570" s="222">
        <v>3805.8</v>
      </c>
      <c r="M2570" s="222">
        <v>3936301.64</v>
      </c>
      <c r="N2570" s="222">
        <v>3936301.64</v>
      </c>
      <c r="O2570" s="222">
        <v>0</v>
      </c>
      <c r="P2570" s="222">
        <v>0</v>
      </c>
      <c r="Q2570" s="222">
        <v>0</v>
      </c>
      <c r="R2570" s="372">
        <v>45292</v>
      </c>
      <c r="S2570" s="372">
        <v>45657</v>
      </c>
      <c r="U2570" s="373"/>
    </row>
    <row r="2571" spans="1:21" ht="20.25" x14ac:dyDescent="0.25">
      <c r="A2571" s="231" t="s">
        <v>22</v>
      </c>
      <c r="B2571" s="231"/>
      <c r="C2571" s="263" t="s">
        <v>172</v>
      </c>
      <c r="D2571" s="263" t="s">
        <v>172</v>
      </c>
      <c r="E2571" s="263" t="s">
        <v>172</v>
      </c>
      <c r="F2571" s="263" t="s">
        <v>172</v>
      </c>
      <c r="G2571" s="263" t="s">
        <v>172</v>
      </c>
      <c r="H2571" s="263" t="s">
        <v>172</v>
      </c>
      <c r="I2571" s="263" t="s">
        <v>172</v>
      </c>
      <c r="J2571" s="383">
        <v>0</v>
      </c>
      <c r="K2571" s="220">
        <v>6189.8</v>
      </c>
      <c r="L2571" s="220">
        <v>3805.8</v>
      </c>
      <c r="M2571" s="220">
        <v>3936301.64</v>
      </c>
      <c r="N2571" s="220">
        <v>3936301.64</v>
      </c>
      <c r="O2571" s="220">
        <v>0</v>
      </c>
      <c r="P2571" s="220">
        <v>0</v>
      </c>
      <c r="Q2571" s="220">
        <v>0</v>
      </c>
      <c r="R2571" s="263" t="s">
        <v>172</v>
      </c>
      <c r="S2571" s="263" t="s">
        <v>172</v>
      </c>
      <c r="U2571" s="373"/>
    </row>
    <row r="2572" spans="1:21" ht="20.25" x14ac:dyDescent="0.25">
      <c r="A2572" s="272" t="s">
        <v>34</v>
      </c>
      <c r="B2572" s="272"/>
      <c r="C2572" s="263" t="s">
        <v>172</v>
      </c>
      <c r="D2572" s="263" t="s">
        <v>172</v>
      </c>
      <c r="E2572" s="263" t="s">
        <v>172</v>
      </c>
      <c r="F2572" s="263" t="s">
        <v>172</v>
      </c>
      <c r="G2572" s="263" t="s">
        <v>172</v>
      </c>
      <c r="H2572" s="263" t="s">
        <v>172</v>
      </c>
      <c r="I2572" s="263" t="s">
        <v>172</v>
      </c>
      <c r="J2572" s="220">
        <v>0</v>
      </c>
      <c r="K2572" s="220">
        <v>25294.629999999997</v>
      </c>
      <c r="L2572" s="220">
        <v>15625.14</v>
      </c>
      <c r="M2572" s="220">
        <v>16834184.700000003</v>
      </c>
      <c r="N2572" s="220">
        <v>16834184.700000003</v>
      </c>
      <c r="O2572" s="220">
        <v>0</v>
      </c>
      <c r="P2572" s="220">
        <v>0</v>
      </c>
      <c r="Q2572" s="220">
        <v>0</v>
      </c>
      <c r="R2572" s="263" t="s">
        <v>172</v>
      </c>
      <c r="S2572" s="263" t="s">
        <v>172</v>
      </c>
      <c r="U2572" s="373"/>
    </row>
    <row r="2573" spans="1:21" ht="20.25" x14ac:dyDescent="0.3">
      <c r="A2573" s="404" t="s">
        <v>2517</v>
      </c>
      <c r="B2573" s="404"/>
      <c r="C2573" s="404"/>
      <c r="D2573" s="404"/>
      <c r="E2573" s="404"/>
      <c r="F2573" s="404"/>
      <c r="G2573" s="404"/>
      <c r="H2573" s="404"/>
      <c r="I2573" s="404"/>
      <c r="J2573" s="404"/>
      <c r="K2573" s="404"/>
      <c r="L2573" s="404"/>
      <c r="M2573" s="404"/>
      <c r="N2573" s="404"/>
      <c r="O2573" s="404"/>
      <c r="P2573" s="404"/>
      <c r="Q2573" s="404"/>
      <c r="R2573" s="404"/>
      <c r="S2573" s="404"/>
      <c r="U2573" s="373"/>
    </row>
    <row r="2574" spans="1:21" ht="20.25" x14ac:dyDescent="0.3">
      <c r="A2574" s="404" t="s">
        <v>2518</v>
      </c>
      <c r="B2574" s="404"/>
      <c r="C2574" s="404"/>
      <c r="D2574" s="404"/>
      <c r="E2574" s="404"/>
      <c r="F2574" s="404"/>
      <c r="G2574" s="404"/>
      <c r="H2574" s="404"/>
      <c r="I2574" s="404"/>
      <c r="J2574" s="404"/>
      <c r="K2574" s="404"/>
      <c r="L2574" s="404"/>
      <c r="M2574" s="404"/>
      <c r="N2574" s="404"/>
      <c r="O2574" s="404"/>
      <c r="P2574" s="404"/>
      <c r="Q2574" s="404"/>
      <c r="R2574" s="404"/>
      <c r="S2574" s="404"/>
      <c r="U2574" s="373"/>
    </row>
    <row r="2575" spans="1:21" ht="20.25" x14ac:dyDescent="0.3">
      <c r="A2575" s="230">
        <v>1119</v>
      </c>
      <c r="B2575" s="229" t="s">
        <v>1153</v>
      </c>
      <c r="C2575" s="230">
        <v>44904</v>
      </c>
      <c r="D2575" s="230" t="s">
        <v>1896</v>
      </c>
      <c r="E2575" s="230">
        <v>1967</v>
      </c>
      <c r="F2575" s="230" t="s">
        <v>2122</v>
      </c>
      <c r="G2575" s="371" t="s">
        <v>2088</v>
      </c>
      <c r="H2575" s="230">
        <v>4</v>
      </c>
      <c r="I2575" s="230">
        <v>3</v>
      </c>
      <c r="J2575" s="230" t="s">
        <v>2122</v>
      </c>
      <c r="K2575" s="222">
        <v>3670.3</v>
      </c>
      <c r="L2575" s="222">
        <v>2297.5</v>
      </c>
      <c r="M2575" s="222">
        <v>5830269.8700000001</v>
      </c>
      <c r="N2575" s="222">
        <v>5830269.8700000001</v>
      </c>
      <c r="O2575" s="222">
        <v>0</v>
      </c>
      <c r="P2575" s="222">
        <v>0</v>
      </c>
      <c r="Q2575" s="222">
        <v>0</v>
      </c>
      <c r="R2575" s="372">
        <v>45292</v>
      </c>
      <c r="S2575" s="372">
        <v>45657</v>
      </c>
      <c r="U2575" s="373"/>
    </row>
    <row r="2576" spans="1:21" ht="20.25" x14ac:dyDescent="0.3">
      <c r="A2576" s="230">
        <v>1120</v>
      </c>
      <c r="B2576" s="229" t="s">
        <v>1154</v>
      </c>
      <c r="C2576" s="230">
        <v>44905</v>
      </c>
      <c r="D2576" s="230" t="s">
        <v>1896</v>
      </c>
      <c r="E2576" s="230">
        <v>1967</v>
      </c>
      <c r="F2576" s="230" t="s">
        <v>2122</v>
      </c>
      <c r="G2576" s="371" t="s">
        <v>2088</v>
      </c>
      <c r="H2576" s="230">
        <v>4</v>
      </c>
      <c r="I2576" s="230">
        <v>3</v>
      </c>
      <c r="J2576" s="230" t="s">
        <v>2122</v>
      </c>
      <c r="K2576" s="222">
        <v>3667.5</v>
      </c>
      <c r="L2576" s="222">
        <v>2301.4</v>
      </c>
      <c r="M2576" s="222">
        <v>6241880.3599999994</v>
      </c>
      <c r="N2576" s="222">
        <v>6241880.3599999994</v>
      </c>
      <c r="O2576" s="222">
        <v>0</v>
      </c>
      <c r="P2576" s="222">
        <v>0</v>
      </c>
      <c r="Q2576" s="222">
        <v>0</v>
      </c>
      <c r="R2576" s="372">
        <v>45292</v>
      </c>
      <c r="S2576" s="372">
        <v>45657</v>
      </c>
      <c r="U2576" s="373"/>
    </row>
    <row r="2577" spans="1:21" ht="20.25" x14ac:dyDescent="0.3">
      <c r="A2577" s="230">
        <v>1121</v>
      </c>
      <c r="B2577" s="229" t="s">
        <v>1156</v>
      </c>
      <c r="C2577" s="230">
        <v>44907</v>
      </c>
      <c r="D2577" s="230" t="s">
        <v>1896</v>
      </c>
      <c r="E2577" s="230">
        <v>1968</v>
      </c>
      <c r="F2577" s="230" t="s">
        <v>2122</v>
      </c>
      <c r="G2577" s="371" t="s">
        <v>2088</v>
      </c>
      <c r="H2577" s="230">
        <v>4</v>
      </c>
      <c r="I2577" s="230">
        <v>3</v>
      </c>
      <c r="J2577" s="230" t="s">
        <v>2122</v>
      </c>
      <c r="K2577" s="222">
        <v>3291.8</v>
      </c>
      <c r="L2577" s="222">
        <v>2109.1</v>
      </c>
      <c r="M2577" s="222">
        <v>2194554.29</v>
      </c>
      <c r="N2577" s="222">
        <v>2194554.29</v>
      </c>
      <c r="O2577" s="222">
        <v>0</v>
      </c>
      <c r="P2577" s="222">
        <v>0</v>
      </c>
      <c r="Q2577" s="222">
        <v>0</v>
      </c>
      <c r="R2577" s="372">
        <v>45292</v>
      </c>
      <c r="S2577" s="372">
        <v>45657</v>
      </c>
      <c r="U2577" s="373"/>
    </row>
    <row r="2578" spans="1:21" ht="20.25" x14ac:dyDescent="0.3">
      <c r="A2578" s="230">
        <v>1122</v>
      </c>
      <c r="B2578" s="229" t="s">
        <v>3096</v>
      </c>
      <c r="C2578" s="230">
        <v>44993</v>
      </c>
      <c r="D2578" s="230" t="s">
        <v>1896</v>
      </c>
      <c r="E2578" s="230">
        <v>1958</v>
      </c>
      <c r="F2578" s="230">
        <v>2021</v>
      </c>
      <c r="G2578" s="371" t="s">
        <v>2121</v>
      </c>
      <c r="H2578" s="230">
        <v>2</v>
      </c>
      <c r="I2578" s="230">
        <v>2</v>
      </c>
      <c r="J2578" s="230" t="s">
        <v>2122</v>
      </c>
      <c r="K2578" s="222">
        <v>1227.5999999999999</v>
      </c>
      <c r="L2578" s="222">
        <v>647.70000000000005</v>
      </c>
      <c r="M2578" s="222">
        <v>1526525.14</v>
      </c>
      <c r="N2578" s="222">
        <v>1526525.14</v>
      </c>
      <c r="O2578" s="222">
        <v>0</v>
      </c>
      <c r="P2578" s="222">
        <v>0</v>
      </c>
      <c r="Q2578" s="222">
        <v>0</v>
      </c>
      <c r="R2578" s="372">
        <v>45292</v>
      </c>
      <c r="S2578" s="372">
        <v>45657</v>
      </c>
      <c r="U2578" s="373"/>
    </row>
    <row r="2579" spans="1:21" ht="20.25" x14ac:dyDescent="0.3">
      <c r="A2579" s="230">
        <v>1123</v>
      </c>
      <c r="B2579" s="229" t="s">
        <v>1166</v>
      </c>
      <c r="C2579" s="230">
        <v>44996</v>
      </c>
      <c r="D2579" s="230" t="s">
        <v>1896</v>
      </c>
      <c r="E2579" s="230">
        <v>1964</v>
      </c>
      <c r="F2579" s="230" t="s">
        <v>2122</v>
      </c>
      <c r="G2579" s="371" t="s">
        <v>2089</v>
      </c>
      <c r="H2579" s="230">
        <v>5</v>
      </c>
      <c r="I2579" s="230">
        <v>2</v>
      </c>
      <c r="J2579" s="230" t="s">
        <v>2122</v>
      </c>
      <c r="K2579" s="222">
        <v>6101</v>
      </c>
      <c r="L2579" s="222">
        <v>3418.9</v>
      </c>
      <c r="M2579" s="222">
        <v>244008.22999999998</v>
      </c>
      <c r="N2579" s="222">
        <v>244008.22999999998</v>
      </c>
      <c r="O2579" s="222">
        <v>0</v>
      </c>
      <c r="P2579" s="222">
        <v>0</v>
      </c>
      <c r="Q2579" s="222">
        <v>0</v>
      </c>
      <c r="R2579" s="372">
        <v>45292</v>
      </c>
      <c r="S2579" s="372">
        <v>45657</v>
      </c>
      <c r="U2579" s="373"/>
    </row>
    <row r="2580" spans="1:21" ht="20.25" x14ac:dyDescent="0.3">
      <c r="A2580" s="230">
        <v>1124</v>
      </c>
      <c r="B2580" s="229" t="s">
        <v>3012</v>
      </c>
      <c r="C2580" s="230">
        <v>44999</v>
      </c>
      <c r="D2580" s="230" t="s">
        <v>1896</v>
      </c>
      <c r="E2580" s="230">
        <v>1962</v>
      </c>
      <c r="F2580" s="230" t="s">
        <v>2122</v>
      </c>
      <c r="G2580" s="371" t="s">
        <v>2120</v>
      </c>
      <c r="H2580" s="230">
        <v>4</v>
      </c>
      <c r="I2580" s="230">
        <v>3</v>
      </c>
      <c r="J2580" s="230" t="s">
        <v>2122</v>
      </c>
      <c r="K2580" s="222">
        <v>3648.3</v>
      </c>
      <c r="L2580" s="222">
        <v>2243.6999999999998</v>
      </c>
      <c r="M2580" s="222">
        <v>2728098.5700000003</v>
      </c>
      <c r="N2580" s="222">
        <v>2728098.5700000003</v>
      </c>
      <c r="O2580" s="222">
        <v>0</v>
      </c>
      <c r="P2580" s="222">
        <v>0</v>
      </c>
      <c r="Q2580" s="222">
        <v>0</v>
      </c>
      <c r="R2580" s="372">
        <v>45292</v>
      </c>
      <c r="S2580" s="372">
        <v>45657</v>
      </c>
      <c r="U2580" s="373"/>
    </row>
    <row r="2581" spans="1:21" ht="20.25" x14ac:dyDescent="0.3">
      <c r="A2581" s="230">
        <v>1125</v>
      </c>
      <c r="B2581" s="229" t="s">
        <v>1524</v>
      </c>
      <c r="C2581" s="230">
        <v>45011</v>
      </c>
      <c r="D2581" s="230" t="s">
        <v>1896</v>
      </c>
      <c r="E2581" s="230">
        <v>1966</v>
      </c>
      <c r="F2581" s="230" t="s">
        <v>2122</v>
      </c>
      <c r="G2581" s="371" t="s">
        <v>2088</v>
      </c>
      <c r="H2581" s="230">
        <v>4</v>
      </c>
      <c r="I2581" s="230">
        <v>3</v>
      </c>
      <c r="J2581" s="230" t="s">
        <v>2122</v>
      </c>
      <c r="K2581" s="222">
        <v>3423.1</v>
      </c>
      <c r="L2581" s="222">
        <v>2083.9</v>
      </c>
      <c r="M2581" s="222">
        <v>475193.08999999997</v>
      </c>
      <c r="N2581" s="222">
        <v>475193.08999999997</v>
      </c>
      <c r="O2581" s="222">
        <v>0</v>
      </c>
      <c r="P2581" s="222">
        <v>0</v>
      </c>
      <c r="Q2581" s="222">
        <v>0</v>
      </c>
      <c r="R2581" s="372">
        <v>45292</v>
      </c>
      <c r="S2581" s="372">
        <v>45657</v>
      </c>
      <c r="U2581" s="373"/>
    </row>
    <row r="2582" spans="1:21" ht="20.25" x14ac:dyDescent="0.3">
      <c r="A2582" s="230">
        <v>1126</v>
      </c>
      <c r="B2582" s="229" t="s">
        <v>1525</v>
      </c>
      <c r="C2582" s="230">
        <v>45012</v>
      </c>
      <c r="D2582" s="230" t="s">
        <v>1896</v>
      </c>
      <c r="E2582" s="230">
        <v>1966</v>
      </c>
      <c r="F2582" s="230" t="s">
        <v>2122</v>
      </c>
      <c r="G2582" s="371" t="s">
        <v>2088</v>
      </c>
      <c r="H2582" s="230">
        <v>4</v>
      </c>
      <c r="I2582" s="230">
        <v>3</v>
      </c>
      <c r="J2582" s="230" t="s">
        <v>2122</v>
      </c>
      <c r="K2582" s="222">
        <v>3414.3</v>
      </c>
      <c r="L2582" s="222">
        <v>2072.6999999999998</v>
      </c>
      <c r="M2582" s="222">
        <v>1745759.77</v>
      </c>
      <c r="N2582" s="222">
        <v>1745759.77</v>
      </c>
      <c r="O2582" s="222">
        <v>0</v>
      </c>
      <c r="P2582" s="222">
        <v>0</v>
      </c>
      <c r="Q2582" s="222">
        <v>0</v>
      </c>
      <c r="R2582" s="372">
        <v>45292</v>
      </c>
      <c r="S2582" s="372">
        <v>45657</v>
      </c>
      <c r="U2582" s="373"/>
    </row>
    <row r="2583" spans="1:21" ht="20.25" x14ac:dyDescent="0.3">
      <c r="A2583" s="230">
        <v>1127</v>
      </c>
      <c r="B2583" s="229" t="s">
        <v>1526</v>
      </c>
      <c r="C2583" s="230">
        <v>45020</v>
      </c>
      <c r="D2583" s="230" t="s">
        <v>1896</v>
      </c>
      <c r="E2583" s="230">
        <v>1966</v>
      </c>
      <c r="F2583" s="230" t="s">
        <v>2122</v>
      </c>
      <c r="G2583" s="371" t="s">
        <v>2089</v>
      </c>
      <c r="H2583" s="230">
        <v>4</v>
      </c>
      <c r="I2583" s="230">
        <v>3</v>
      </c>
      <c r="J2583" s="230" t="s">
        <v>2122</v>
      </c>
      <c r="K2583" s="222">
        <v>3337.2</v>
      </c>
      <c r="L2583" s="222">
        <v>2418.3000000000002</v>
      </c>
      <c r="M2583" s="222">
        <v>523167.22999999986</v>
      </c>
      <c r="N2583" s="222">
        <v>523167.22999999986</v>
      </c>
      <c r="O2583" s="222">
        <v>0</v>
      </c>
      <c r="P2583" s="222">
        <v>0</v>
      </c>
      <c r="Q2583" s="222">
        <v>0</v>
      </c>
      <c r="R2583" s="372">
        <v>45292</v>
      </c>
      <c r="S2583" s="372">
        <v>45657</v>
      </c>
      <c r="U2583" s="373"/>
    </row>
    <row r="2584" spans="1:21" ht="20.25" x14ac:dyDescent="0.3">
      <c r="A2584" s="230">
        <v>1128</v>
      </c>
      <c r="B2584" s="229" t="s">
        <v>2237</v>
      </c>
      <c r="C2584" s="230">
        <v>45086</v>
      </c>
      <c r="D2584" s="230" t="s">
        <v>1896</v>
      </c>
      <c r="E2584" s="230">
        <v>1990</v>
      </c>
      <c r="F2584" s="230" t="s">
        <v>2122</v>
      </c>
      <c r="G2584" s="371" t="s">
        <v>2088</v>
      </c>
      <c r="H2584" s="230">
        <v>9</v>
      </c>
      <c r="I2584" s="230">
        <v>2</v>
      </c>
      <c r="J2584" s="230" t="s">
        <v>2122</v>
      </c>
      <c r="K2584" s="222">
        <v>6038.3</v>
      </c>
      <c r="L2584" s="222">
        <v>4115.1000000000004</v>
      </c>
      <c r="M2584" s="222">
        <v>6822631.9100000001</v>
      </c>
      <c r="N2584" s="222">
        <v>6822631.9100000001</v>
      </c>
      <c r="O2584" s="222">
        <v>0</v>
      </c>
      <c r="P2584" s="222">
        <v>0</v>
      </c>
      <c r="Q2584" s="222">
        <v>0</v>
      </c>
      <c r="R2584" s="372">
        <v>45292</v>
      </c>
      <c r="S2584" s="372">
        <v>45657</v>
      </c>
      <c r="U2584" s="373"/>
    </row>
    <row r="2585" spans="1:21" ht="20.25" x14ac:dyDescent="0.3">
      <c r="A2585" s="230">
        <v>1129</v>
      </c>
      <c r="B2585" s="229" t="s">
        <v>1527</v>
      </c>
      <c r="C2585" s="230">
        <v>45021</v>
      </c>
      <c r="D2585" s="230" t="s">
        <v>1896</v>
      </c>
      <c r="E2585" s="230">
        <v>1966</v>
      </c>
      <c r="F2585" s="230" t="s">
        <v>2122</v>
      </c>
      <c r="G2585" s="371" t="s">
        <v>2089</v>
      </c>
      <c r="H2585" s="230">
        <v>4</v>
      </c>
      <c r="I2585" s="230">
        <v>3</v>
      </c>
      <c r="J2585" s="230" t="s">
        <v>2122</v>
      </c>
      <c r="K2585" s="222">
        <v>3491.6</v>
      </c>
      <c r="L2585" s="222">
        <v>2031.1</v>
      </c>
      <c r="M2585" s="222">
        <v>1663979.41</v>
      </c>
      <c r="N2585" s="222">
        <v>1663979.41</v>
      </c>
      <c r="O2585" s="222">
        <v>0</v>
      </c>
      <c r="P2585" s="222">
        <v>0</v>
      </c>
      <c r="Q2585" s="222">
        <v>0</v>
      </c>
      <c r="R2585" s="372">
        <v>45292</v>
      </c>
      <c r="S2585" s="372">
        <v>45657</v>
      </c>
      <c r="U2585" s="373"/>
    </row>
    <row r="2586" spans="1:21" ht="20.25" x14ac:dyDescent="0.3">
      <c r="A2586" s="230">
        <v>1130</v>
      </c>
      <c r="B2586" s="229" t="s">
        <v>1528</v>
      </c>
      <c r="C2586" s="230">
        <v>45022</v>
      </c>
      <c r="D2586" s="230" t="s">
        <v>1896</v>
      </c>
      <c r="E2586" s="230">
        <v>1969</v>
      </c>
      <c r="F2586" s="230" t="s">
        <v>2122</v>
      </c>
      <c r="G2586" s="371" t="s">
        <v>2088</v>
      </c>
      <c r="H2586" s="230">
        <v>4</v>
      </c>
      <c r="I2586" s="230">
        <v>3</v>
      </c>
      <c r="J2586" s="230" t="s">
        <v>2122</v>
      </c>
      <c r="K2586" s="222">
        <v>3771.9</v>
      </c>
      <c r="L2586" s="222">
        <v>2276.3000000000002</v>
      </c>
      <c r="M2586" s="222">
        <v>2497844.21</v>
      </c>
      <c r="N2586" s="222">
        <v>2497844.21</v>
      </c>
      <c r="O2586" s="222">
        <v>0</v>
      </c>
      <c r="P2586" s="222">
        <v>0</v>
      </c>
      <c r="Q2586" s="222">
        <v>0</v>
      </c>
      <c r="R2586" s="372">
        <v>45292</v>
      </c>
      <c r="S2586" s="372">
        <v>45657</v>
      </c>
      <c r="U2586" s="373"/>
    </row>
    <row r="2587" spans="1:21" ht="20.25" x14ac:dyDescent="0.3">
      <c r="A2587" s="230">
        <v>1131</v>
      </c>
      <c r="B2587" s="229" t="s">
        <v>1529</v>
      </c>
      <c r="C2587" s="230">
        <v>45031</v>
      </c>
      <c r="D2587" s="230" t="s">
        <v>1896</v>
      </c>
      <c r="E2587" s="230">
        <v>1962</v>
      </c>
      <c r="F2587" s="230" t="s">
        <v>2122</v>
      </c>
      <c r="G2587" s="371" t="s">
        <v>2089</v>
      </c>
      <c r="H2587" s="230">
        <v>3</v>
      </c>
      <c r="I2587" s="230">
        <v>2</v>
      </c>
      <c r="J2587" s="230" t="s">
        <v>2122</v>
      </c>
      <c r="K2587" s="222">
        <v>1772.6</v>
      </c>
      <c r="L2587" s="222">
        <v>971.2</v>
      </c>
      <c r="M2587" s="222">
        <v>1337041.1800000002</v>
      </c>
      <c r="N2587" s="222">
        <v>1337041.1800000002</v>
      </c>
      <c r="O2587" s="222">
        <v>0</v>
      </c>
      <c r="P2587" s="222">
        <v>0</v>
      </c>
      <c r="Q2587" s="222">
        <v>0</v>
      </c>
      <c r="R2587" s="372">
        <v>45292</v>
      </c>
      <c r="S2587" s="372">
        <v>45657</v>
      </c>
      <c r="U2587" s="373"/>
    </row>
    <row r="2588" spans="1:21" ht="20.25" x14ac:dyDescent="0.3">
      <c r="A2588" s="230">
        <v>1132</v>
      </c>
      <c r="B2588" s="229" t="s">
        <v>1530</v>
      </c>
      <c r="C2588" s="230">
        <v>45032</v>
      </c>
      <c r="D2588" s="230" t="s">
        <v>1896</v>
      </c>
      <c r="E2588" s="230">
        <v>1962</v>
      </c>
      <c r="F2588" s="230" t="s">
        <v>2122</v>
      </c>
      <c r="G2588" s="371" t="s">
        <v>2089</v>
      </c>
      <c r="H2588" s="230">
        <v>3</v>
      </c>
      <c r="I2588" s="230">
        <v>2</v>
      </c>
      <c r="J2588" s="230" t="s">
        <v>2122</v>
      </c>
      <c r="K2588" s="222">
        <v>1463.9</v>
      </c>
      <c r="L2588" s="222">
        <v>975.3</v>
      </c>
      <c r="M2588" s="222">
        <v>1438909.95</v>
      </c>
      <c r="N2588" s="222">
        <v>1438909.95</v>
      </c>
      <c r="O2588" s="222">
        <v>0</v>
      </c>
      <c r="P2588" s="222">
        <v>0</v>
      </c>
      <c r="Q2588" s="222">
        <v>0</v>
      </c>
      <c r="R2588" s="372">
        <v>45292</v>
      </c>
      <c r="S2588" s="372">
        <v>45657</v>
      </c>
      <c r="U2588" s="373"/>
    </row>
    <row r="2589" spans="1:21" ht="20.25" x14ac:dyDescent="0.3">
      <c r="A2589" s="230">
        <v>1133</v>
      </c>
      <c r="B2589" s="229" t="s">
        <v>1160</v>
      </c>
      <c r="C2589" s="230">
        <v>44944</v>
      </c>
      <c r="D2589" s="230" t="s">
        <v>1896</v>
      </c>
      <c r="E2589" s="230">
        <v>1969</v>
      </c>
      <c r="F2589" s="230" t="s">
        <v>2122</v>
      </c>
      <c r="G2589" s="371" t="s">
        <v>2089</v>
      </c>
      <c r="H2589" s="230">
        <v>4</v>
      </c>
      <c r="I2589" s="230">
        <v>4</v>
      </c>
      <c r="J2589" s="230" t="s">
        <v>2122</v>
      </c>
      <c r="K2589" s="222">
        <v>5252.4</v>
      </c>
      <c r="L2589" s="222">
        <v>3078.9</v>
      </c>
      <c r="M2589" s="222">
        <v>2725647.7199999997</v>
      </c>
      <c r="N2589" s="222">
        <v>2725647.7199999997</v>
      </c>
      <c r="O2589" s="222">
        <v>0</v>
      </c>
      <c r="P2589" s="222">
        <v>0</v>
      </c>
      <c r="Q2589" s="222">
        <v>0</v>
      </c>
      <c r="R2589" s="372">
        <v>45292</v>
      </c>
      <c r="S2589" s="372">
        <v>45657</v>
      </c>
      <c r="U2589" s="373"/>
    </row>
    <row r="2590" spans="1:21" ht="20.25" x14ac:dyDescent="0.3">
      <c r="A2590" s="230">
        <v>1134</v>
      </c>
      <c r="B2590" s="229" t="s">
        <v>1161</v>
      </c>
      <c r="C2590" s="230">
        <v>44947</v>
      </c>
      <c r="D2590" s="230" t="s">
        <v>1896</v>
      </c>
      <c r="E2590" s="230">
        <v>1969</v>
      </c>
      <c r="F2590" s="230" t="s">
        <v>2122</v>
      </c>
      <c r="G2590" s="371" t="s">
        <v>2088</v>
      </c>
      <c r="H2590" s="230">
        <v>4</v>
      </c>
      <c r="I2590" s="230">
        <v>3</v>
      </c>
      <c r="J2590" s="230" t="s">
        <v>2122</v>
      </c>
      <c r="K2590" s="222">
        <v>3780.8</v>
      </c>
      <c r="L2590" s="222">
        <v>2298.4</v>
      </c>
      <c r="M2590" s="222">
        <v>2335113.13</v>
      </c>
      <c r="N2590" s="222">
        <v>2335113.13</v>
      </c>
      <c r="O2590" s="222">
        <v>0</v>
      </c>
      <c r="P2590" s="222">
        <v>0</v>
      </c>
      <c r="Q2590" s="222">
        <v>0</v>
      </c>
      <c r="R2590" s="372">
        <v>45292</v>
      </c>
      <c r="S2590" s="372">
        <v>45657</v>
      </c>
      <c r="U2590" s="373"/>
    </row>
    <row r="2591" spans="1:21" ht="20.25" x14ac:dyDescent="0.3">
      <c r="A2591" s="230">
        <v>1135</v>
      </c>
      <c r="B2591" s="229" t="s">
        <v>1162</v>
      </c>
      <c r="C2591" s="230">
        <v>44948</v>
      </c>
      <c r="D2591" s="230" t="s">
        <v>1896</v>
      </c>
      <c r="E2591" s="230">
        <v>1969</v>
      </c>
      <c r="F2591" s="230" t="s">
        <v>2122</v>
      </c>
      <c r="G2591" s="371" t="s">
        <v>2088</v>
      </c>
      <c r="H2591" s="230">
        <v>4</v>
      </c>
      <c r="I2591" s="230">
        <v>3</v>
      </c>
      <c r="J2591" s="230" t="s">
        <v>2122</v>
      </c>
      <c r="K2591" s="222">
        <v>3482.7</v>
      </c>
      <c r="L2591" s="222">
        <v>2069.1</v>
      </c>
      <c r="M2591" s="222">
        <v>1676360.7599999998</v>
      </c>
      <c r="N2591" s="222">
        <v>1676360.7599999998</v>
      </c>
      <c r="O2591" s="222">
        <v>0</v>
      </c>
      <c r="P2591" s="222">
        <v>0</v>
      </c>
      <c r="Q2591" s="222">
        <v>0</v>
      </c>
      <c r="R2591" s="372">
        <v>45292</v>
      </c>
      <c r="S2591" s="372">
        <v>45657</v>
      </c>
      <c r="U2591" s="373"/>
    </row>
    <row r="2592" spans="1:21" ht="20.25" x14ac:dyDescent="0.3">
      <c r="A2592" s="230">
        <v>1136</v>
      </c>
      <c r="B2592" s="229" t="s">
        <v>1163</v>
      </c>
      <c r="C2592" s="230">
        <v>44949</v>
      </c>
      <c r="D2592" s="230" t="s">
        <v>1896</v>
      </c>
      <c r="E2592" s="230">
        <v>1969</v>
      </c>
      <c r="F2592" s="230" t="s">
        <v>2122</v>
      </c>
      <c r="G2592" s="371" t="s">
        <v>2088</v>
      </c>
      <c r="H2592" s="230">
        <v>4</v>
      </c>
      <c r="I2592" s="230">
        <v>6</v>
      </c>
      <c r="J2592" s="230" t="s">
        <v>2122</v>
      </c>
      <c r="K2592" s="222">
        <v>7713.3</v>
      </c>
      <c r="L2592" s="222">
        <v>4541.1000000000004</v>
      </c>
      <c r="M2592" s="222">
        <v>3334186.6600000011</v>
      </c>
      <c r="N2592" s="222">
        <v>3334186.6600000011</v>
      </c>
      <c r="O2592" s="222">
        <v>0</v>
      </c>
      <c r="P2592" s="222">
        <v>0</v>
      </c>
      <c r="Q2592" s="222">
        <v>0</v>
      </c>
      <c r="R2592" s="372">
        <v>45292</v>
      </c>
      <c r="S2592" s="372">
        <v>45657</v>
      </c>
      <c r="U2592" s="373"/>
    </row>
    <row r="2593" spans="1:21" ht="20.25" x14ac:dyDescent="0.3">
      <c r="A2593" s="230">
        <v>1137</v>
      </c>
      <c r="B2593" s="229" t="s">
        <v>2329</v>
      </c>
      <c r="C2593" s="230">
        <v>44924</v>
      </c>
      <c r="D2593" s="230" t="s">
        <v>1896</v>
      </c>
      <c r="E2593" s="230">
        <v>1959</v>
      </c>
      <c r="F2593" s="230" t="s">
        <v>2122</v>
      </c>
      <c r="G2593" s="371" t="s">
        <v>2094</v>
      </c>
      <c r="H2593" s="230">
        <v>4</v>
      </c>
      <c r="I2593" s="230">
        <v>1</v>
      </c>
      <c r="J2593" s="230" t="s">
        <v>2122</v>
      </c>
      <c r="K2593" s="222">
        <v>692.4</v>
      </c>
      <c r="L2593" s="222">
        <v>408.5</v>
      </c>
      <c r="M2593" s="222">
        <v>380371.1100000001</v>
      </c>
      <c r="N2593" s="222">
        <v>380371.1100000001</v>
      </c>
      <c r="O2593" s="222">
        <v>0</v>
      </c>
      <c r="P2593" s="222">
        <v>0</v>
      </c>
      <c r="Q2593" s="222">
        <v>0</v>
      </c>
      <c r="R2593" s="372">
        <v>45292</v>
      </c>
      <c r="S2593" s="372">
        <v>45657</v>
      </c>
      <c r="U2593" s="373"/>
    </row>
    <row r="2594" spans="1:21" ht="20.25" x14ac:dyDescent="0.3">
      <c r="A2594" s="230">
        <v>1138</v>
      </c>
      <c r="B2594" s="229" t="s">
        <v>2330</v>
      </c>
      <c r="C2594" s="230">
        <v>45060</v>
      </c>
      <c r="D2594" s="230" t="s">
        <v>1896</v>
      </c>
      <c r="E2594" s="230">
        <v>1959</v>
      </c>
      <c r="F2594" s="230" t="s">
        <v>2122</v>
      </c>
      <c r="G2594" s="371" t="s">
        <v>2089</v>
      </c>
      <c r="H2594" s="230">
        <v>2</v>
      </c>
      <c r="I2594" s="230">
        <v>2</v>
      </c>
      <c r="J2594" s="230" t="s">
        <v>2122</v>
      </c>
      <c r="K2594" s="222">
        <v>1596</v>
      </c>
      <c r="L2594" s="222">
        <v>665.3</v>
      </c>
      <c r="M2594" s="222">
        <v>644349.46</v>
      </c>
      <c r="N2594" s="222">
        <v>644349.46</v>
      </c>
      <c r="O2594" s="222">
        <v>0</v>
      </c>
      <c r="P2594" s="222">
        <v>0</v>
      </c>
      <c r="Q2594" s="222">
        <v>0</v>
      </c>
      <c r="R2594" s="372">
        <v>45292</v>
      </c>
      <c r="S2594" s="372">
        <v>45657</v>
      </c>
      <c r="U2594" s="373"/>
    </row>
    <row r="2595" spans="1:21" ht="20.25" x14ac:dyDescent="0.3">
      <c r="A2595" s="230">
        <v>1139</v>
      </c>
      <c r="B2595" s="229" t="s">
        <v>1155</v>
      </c>
      <c r="C2595" s="230">
        <v>44906</v>
      </c>
      <c r="D2595" s="230" t="s">
        <v>1896</v>
      </c>
      <c r="E2595" s="230">
        <v>1968</v>
      </c>
      <c r="F2595" s="230" t="s">
        <v>2122</v>
      </c>
      <c r="G2595" s="371" t="s">
        <v>2088</v>
      </c>
      <c r="H2595" s="230">
        <v>4</v>
      </c>
      <c r="I2595" s="230">
        <v>3</v>
      </c>
      <c r="J2595" s="230" t="s">
        <v>2122</v>
      </c>
      <c r="K2595" s="222">
        <v>3620.8</v>
      </c>
      <c r="L2595" s="222">
        <v>2283.6</v>
      </c>
      <c r="M2595" s="222">
        <v>3864293.76</v>
      </c>
      <c r="N2595" s="222">
        <v>3864293.76</v>
      </c>
      <c r="O2595" s="222">
        <v>0</v>
      </c>
      <c r="P2595" s="222">
        <v>0</v>
      </c>
      <c r="Q2595" s="222">
        <v>0</v>
      </c>
      <c r="R2595" s="372">
        <v>45292</v>
      </c>
      <c r="S2595" s="372">
        <v>45657</v>
      </c>
      <c r="U2595" s="373"/>
    </row>
    <row r="2596" spans="1:21" ht="20.25" x14ac:dyDescent="0.3">
      <c r="A2596" s="230">
        <v>1140</v>
      </c>
      <c r="B2596" s="229" t="s">
        <v>1157</v>
      </c>
      <c r="C2596" s="230">
        <v>44910</v>
      </c>
      <c r="D2596" s="230" t="s">
        <v>1896</v>
      </c>
      <c r="E2596" s="230">
        <v>1968</v>
      </c>
      <c r="F2596" s="230" t="s">
        <v>2122</v>
      </c>
      <c r="G2596" s="371" t="s">
        <v>2088</v>
      </c>
      <c r="H2596" s="230">
        <v>4</v>
      </c>
      <c r="I2596" s="230">
        <v>3</v>
      </c>
      <c r="J2596" s="230" t="s">
        <v>2122</v>
      </c>
      <c r="K2596" s="222">
        <v>3290.5</v>
      </c>
      <c r="L2596" s="222">
        <v>2058.1999999999998</v>
      </c>
      <c r="M2596" s="222">
        <v>4056518.45</v>
      </c>
      <c r="N2596" s="222">
        <v>4056518.45</v>
      </c>
      <c r="O2596" s="222">
        <v>0</v>
      </c>
      <c r="P2596" s="222">
        <v>0</v>
      </c>
      <c r="Q2596" s="222">
        <v>0</v>
      </c>
      <c r="R2596" s="372">
        <v>45292</v>
      </c>
      <c r="S2596" s="372">
        <v>45657</v>
      </c>
      <c r="U2596" s="373"/>
    </row>
    <row r="2597" spans="1:21" ht="20.25" x14ac:dyDescent="0.3">
      <c r="A2597" s="230">
        <v>1141</v>
      </c>
      <c r="B2597" s="229" t="s">
        <v>2626</v>
      </c>
      <c r="C2597" s="230">
        <v>45205</v>
      </c>
      <c r="D2597" s="230" t="s">
        <v>1896</v>
      </c>
      <c r="E2597" s="230">
        <v>1986</v>
      </c>
      <c r="F2597" s="230" t="s">
        <v>2122</v>
      </c>
      <c r="G2597" s="371" t="s">
        <v>2088</v>
      </c>
      <c r="H2597" s="230">
        <v>5</v>
      </c>
      <c r="I2597" s="230">
        <v>2</v>
      </c>
      <c r="J2597" s="230" t="s">
        <v>2122</v>
      </c>
      <c r="K2597" s="222">
        <v>2621.3000000000002</v>
      </c>
      <c r="L2597" s="222">
        <v>2045.3</v>
      </c>
      <c r="M2597" s="222">
        <v>2994259.5599999996</v>
      </c>
      <c r="N2597" s="222">
        <v>2994259.5599999996</v>
      </c>
      <c r="O2597" s="222">
        <v>0</v>
      </c>
      <c r="P2597" s="222">
        <v>0</v>
      </c>
      <c r="Q2597" s="222">
        <v>0</v>
      </c>
      <c r="R2597" s="372">
        <v>45292</v>
      </c>
      <c r="S2597" s="372">
        <v>45657</v>
      </c>
      <c r="U2597" s="373"/>
    </row>
    <row r="2598" spans="1:21" ht="20.25" x14ac:dyDescent="0.3">
      <c r="A2598" s="230">
        <v>1142</v>
      </c>
      <c r="B2598" s="229" t="s">
        <v>1159</v>
      </c>
      <c r="C2598" s="230">
        <v>44943</v>
      </c>
      <c r="D2598" s="230" t="s">
        <v>1896</v>
      </c>
      <c r="E2598" s="230">
        <v>1968</v>
      </c>
      <c r="F2598" s="230" t="s">
        <v>2122</v>
      </c>
      <c r="G2598" s="371" t="s">
        <v>2088</v>
      </c>
      <c r="H2598" s="230">
        <v>4</v>
      </c>
      <c r="I2598" s="230">
        <v>3</v>
      </c>
      <c r="J2598" s="230" t="s">
        <v>2122</v>
      </c>
      <c r="K2598" s="222">
        <v>3444.2</v>
      </c>
      <c r="L2598" s="222">
        <v>2070.3000000000002</v>
      </c>
      <c r="M2598" s="222">
        <v>1269992.3400000001</v>
      </c>
      <c r="N2598" s="222">
        <v>1269992.3400000001</v>
      </c>
      <c r="O2598" s="222">
        <v>0</v>
      </c>
      <c r="P2598" s="222">
        <v>0</v>
      </c>
      <c r="Q2598" s="222">
        <v>0</v>
      </c>
      <c r="R2598" s="372">
        <v>45292</v>
      </c>
      <c r="S2598" s="372">
        <v>45657</v>
      </c>
      <c r="U2598" s="373"/>
    </row>
    <row r="2599" spans="1:21" ht="20.25" x14ac:dyDescent="0.3">
      <c r="A2599" s="230">
        <v>1143</v>
      </c>
      <c r="B2599" s="229" t="s">
        <v>2832</v>
      </c>
      <c r="C2599" s="230">
        <v>55013</v>
      </c>
      <c r="D2599" s="230" t="s">
        <v>1896</v>
      </c>
      <c r="E2599" s="230">
        <v>2014</v>
      </c>
      <c r="F2599" s="230" t="s">
        <v>2122</v>
      </c>
      <c r="G2599" s="371" t="s">
        <v>2837</v>
      </c>
      <c r="H2599" s="230">
        <v>3</v>
      </c>
      <c r="I2599" s="230">
        <v>6</v>
      </c>
      <c r="J2599" s="230" t="s">
        <v>2122</v>
      </c>
      <c r="K2599" s="222">
        <v>3518.7</v>
      </c>
      <c r="L2599" s="222">
        <v>2351.3000000000002</v>
      </c>
      <c r="M2599" s="222">
        <v>635744.19999999995</v>
      </c>
      <c r="N2599" s="222">
        <v>635744.19999999995</v>
      </c>
      <c r="O2599" s="222">
        <v>0</v>
      </c>
      <c r="P2599" s="222">
        <v>0</v>
      </c>
      <c r="Q2599" s="222">
        <v>0</v>
      </c>
      <c r="R2599" s="372">
        <v>45292</v>
      </c>
      <c r="S2599" s="372">
        <v>45657</v>
      </c>
      <c r="U2599" s="373"/>
    </row>
    <row r="2600" spans="1:21" ht="20.25" x14ac:dyDescent="0.3">
      <c r="A2600" s="230">
        <v>1144</v>
      </c>
      <c r="B2600" s="229" t="s">
        <v>2833</v>
      </c>
      <c r="C2600" s="230">
        <v>55590</v>
      </c>
      <c r="D2600" s="230" t="s">
        <v>1896</v>
      </c>
      <c r="E2600" s="230">
        <v>2015</v>
      </c>
      <c r="F2600" s="230" t="s">
        <v>2122</v>
      </c>
      <c r="G2600" s="371" t="s">
        <v>2837</v>
      </c>
      <c r="H2600" s="230">
        <v>3</v>
      </c>
      <c r="I2600" s="230">
        <v>8</v>
      </c>
      <c r="J2600" s="230" t="s">
        <v>2122</v>
      </c>
      <c r="K2600" s="222">
        <v>4119.3</v>
      </c>
      <c r="L2600" s="222">
        <v>3212</v>
      </c>
      <c r="M2600" s="222">
        <v>10069021.430000002</v>
      </c>
      <c r="N2600" s="222">
        <v>7412612.2740000002</v>
      </c>
      <c r="O2600" s="222">
        <v>2435788.7199999997</v>
      </c>
      <c r="P2600" s="222">
        <v>0</v>
      </c>
      <c r="Q2600" s="222">
        <v>0</v>
      </c>
      <c r="R2600" s="372">
        <v>45292</v>
      </c>
      <c r="S2600" s="372">
        <v>45657</v>
      </c>
      <c r="U2600" s="373"/>
    </row>
    <row r="2601" spans="1:21" ht="20.25" x14ac:dyDescent="0.3">
      <c r="A2601" s="230">
        <v>1145</v>
      </c>
      <c r="B2601" s="229" t="s">
        <v>2834</v>
      </c>
      <c r="C2601" s="230">
        <v>56218</v>
      </c>
      <c r="D2601" s="230" t="s">
        <v>1896</v>
      </c>
      <c r="E2601" s="230">
        <v>2016</v>
      </c>
      <c r="F2601" s="230" t="s">
        <v>2122</v>
      </c>
      <c r="G2601" s="371" t="s">
        <v>2837</v>
      </c>
      <c r="H2601" s="230">
        <v>3</v>
      </c>
      <c r="I2601" s="230">
        <v>6</v>
      </c>
      <c r="J2601" s="230" t="s">
        <v>2122</v>
      </c>
      <c r="K2601" s="222">
        <v>3649.6</v>
      </c>
      <c r="L2601" s="222">
        <v>3649.6</v>
      </c>
      <c r="M2601" s="222">
        <v>7641008.6099999994</v>
      </c>
      <c r="N2601" s="222">
        <v>4959567.7309999997</v>
      </c>
      <c r="O2601" s="222">
        <v>2460820.44</v>
      </c>
      <c r="P2601" s="222">
        <v>0</v>
      </c>
      <c r="Q2601" s="222">
        <v>0</v>
      </c>
      <c r="R2601" s="372">
        <v>45292</v>
      </c>
      <c r="S2601" s="372">
        <v>45657</v>
      </c>
      <c r="U2601" s="373"/>
    </row>
    <row r="2602" spans="1:21" ht="20.25" x14ac:dyDescent="0.3">
      <c r="A2602" s="230">
        <v>1146</v>
      </c>
      <c r="B2602" s="229" t="s">
        <v>2835</v>
      </c>
      <c r="C2602" s="230">
        <v>56219</v>
      </c>
      <c r="D2602" s="230" t="s">
        <v>1896</v>
      </c>
      <c r="E2602" s="230">
        <v>2016</v>
      </c>
      <c r="F2602" s="230" t="s">
        <v>2122</v>
      </c>
      <c r="G2602" s="371" t="s">
        <v>2837</v>
      </c>
      <c r="H2602" s="230">
        <v>3</v>
      </c>
      <c r="I2602" s="230">
        <v>6</v>
      </c>
      <c r="J2602" s="230" t="s">
        <v>2122</v>
      </c>
      <c r="K2602" s="222">
        <v>3647</v>
      </c>
      <c r="L2602" s="222">
        <v>3647</v>
      </c>
      <c r="M2602" s="222">
        <v>7640098.2799999993</v>
      </c>
      <c r="N2602" s="222">
        <v>4947536.5429999996</v>
      </c>
      <c r="O2602" s="222">
        <v>2471941.29</v>
      </c>
      <c r="P2602" s="222">
        <v>0</v>
      </c>
      <c r="Q2602" s="222">
        <v>0</v>
      </c>
      <c r="R2602" s="372">
        <v>45292</v>
      </c>
      <c r="S2602" s="372">
        <v>45657</v>
      </c>
      <c r="U2602" s="373"/>
    </row>
    <row r="2603" spans="1:21" ht="20.25" x14ac:dyDescent="0.3">
      <c r="A2603" s="230">
        <v>1147</v>
      </c>
      <c r="B2603" s="229" t="s">
        <v>3663</v>
      </c>
      <c r="C2603" s="230">
        <v>45034</v>
      </c>
      <c r="D2603" s="230" t="s">
        <v>1896</v>
      </c>
      <c r="E2603" s="230">
        <v>1962</v>
      </c>
      <c r="F2603" s="230">
        <v>2020</v>
      </c>
      <c r="G2603" s="371" t="s">
        <v>2121</v>
      </c>
      <c r="H2603" s="230">
        <v>3</v>
      </c>
      <c r="I2603" s="230">
        <v>2</v>
      </c>
      <c r="J2603" s="230" t="s">
        <v>2122</v>
      </c>
      <c r="K2603" s="222">
        <v>1465.9</v>
      </c>
      <c r="L2603" s="222">
        <v>975.7</v>
      </c>
      <c r="M2603" s="222">
        <v>401031.97</v>
      </c>
      <c r="N2603" s="222">
        <v>401031.97</v>
      </c>
      <c r="O2603" s="222">
        <v>0</v>
      </c>
      <c r="P2603" s="222">
        <v>0</v>
      </c>
      <c r="Q2603" s="222">
        <v>0</v>
      </c>
      <c r="R2603" s="372">
        <v>45292</v>
      </c>
      <c r="S2603" s="372">
        <v>45657</v>
      </c>
      <c r="U2603" s="373"/>
    </row>
    <row r="2604" spans="1:21" ht="20.25" x14ac:dyDescent="0.3">
      <c r="A2604" s="230">
        <v>1148</v>
      </c>
      <c r="B2604" s="229" t="s">
        <v>4249</v>
      </c>
      <c r="C2604" s="230">
        <v>45145</v>
      </c>
      <c r="D2604" s="230" t="s">
        <v>1897</v>
      </c>
      <c r="E2604" s="230">
        <v>1981</v>
      </c>
      <c r="F2604" s="230"/>
      <c r="G2604" s="371" t="s">
        <v>2120</v>
      </c>
      <c r="H2604" s="230">
        <v>5</v>
      </c>
      <c r="I2604" s="230">
        <v>8</v>
      </c>
      <c r="J2604" s="230"/>
      <c r="K2604" s="222">
        <v>7323.4</v>
      </c>
      <c r="L2604" s="222">
        <v>7323.4</v>
      </c>
      <c r="M2604" s="222">
        <v>345916</v>
      </c>
      <c r="N2604" s="222">
        <v>345916</v>
      </c>
      <c r="O2604" s="222">
        <v>0</v>
      </c>
      <c r="P2604" s="222">
        <v>0</v>
      </c>
      <c r="Q2604" s="222">
        <v>0</v>
      </c>
      <c r="R2604" s="372">
        <v>45292</v>
      </c>
      <c r="S2604" s="372">
        <v>45657</v>
      </c>
      <c r="U2604" s="373"/>
    </row>
    <row r="2605" spans="1:21" ht="20.25" x14ac:dyDescent="0.25">
      <c r="A2605" s="231" t="s">
        <v>22</v>
      </c>
      <c r="B2605" s="231"/>
      <c r="C2605" s="263" t="s">
        <v>172</v>
      </c>
      <c r="D2605" s="263" t="s">
        <v>172</v>
      </c>
      <c r="E2605" s="263" t="s">
        <v>172</v>
      </c>
      <c r="F2605" s="263" t="s">
        <v>172</v>
      </c>
      <c r="G2605" s="263" t="s">
        <v>172</v>
      </c>
      <c r="H2605" s="263" t="s">
        <v>172</v>
      </c>
      <c r="I2605" s="263" t="s">
        <v>172</v>
      </c>
      <c r="J2605" s="383">
        <v>0</v>
      </c>
      <c r="K2605" s="220">
        <v>107537.7</v>
      </c>
      <c r="L2605" s="220">
        <v>72639.899999999994</v>
      </c>
      <c r="M2605" s="220">
        <v>85283776.650000021</v>
      </c>
      <c r="N2605" s="220">
        <v>77253364.878000021</v>
      </c>
      <c r="O2605" s="220">
        <v>7368550.4500000002</v>
      </c>
      <c r="P2605" s="220">
        <v>0</v>
      </c>
      <c r="Q2605" s="220">
        <v>0</v>
      </c>
      <c r="R2605" s="263" t="s">
        <v>172</v>
      </c>
      <c r="S2605" s="263" t="s">
        <v>172</v>
      </c>
      <c r="U2605" s="373"/>
    </row>
    <row r="2606" spans="1:21" ht="20.25" x14ac:dyDescent="0.25">
      <c r="A2606" s="412" t="s">
        <v>4188</v>
      </c>
      <c r="B2606" s="412"/>
      <c r="C2606" s="412"/>
      <c r="D2606" s="412"/>
      <c r="E2606" s="412"/>
      <c r="F2606" s="412"/>
      <c r="G2606" s="412"/>
      <c r="H2606" s="412"/>
      <c r="I2606" s="412"/>
      <c r="J2606" s="412"/>
      <c r="K2606" s="412"/>
      <c r="L2606" s="412"/>
      <c r="M2606" s="412"/>
      <c r="N2606" s="412"/>
      <c r="O2606" s="412"/>
      <c r="P2606" s="412"/>
      <c r="Q2606" s="412"/>
      <c r="R2606" s="412"/>
      <c r="S2606" s="412"/>
      <c r="U2606" s="373"/>
    </row>
    <row r="2607" spans="1:21" ht="20.25" x14ac:dyDescent="0.25">
      <c r="A2607" s="384">
        <v>1149</v>
      </c>
      <c r="B2607" s="302" t="s">
        <v>2871</v>
      </c>
      <c r="C2607" s="230">
        <v>55901</v>
      </c>
      <c r="D2607" s="230" t="s">
        <v>1896</v>
      </c>
      <c r="E2607" s="230">
        <v>1974</v>
      </c>
      <c r="F2607" s="230" t="s">
        <v>2122</v>
      </c>
      <c r="G2607" s="230" t="s">
        <v>2120</v>
      </c>
      <c r="H2607" s="230">
        <v>5</v>
      </c>
      <c r="I2607" s="230">
        <v>6</v>
      </c>
      <c r="J2607" s="230" t="s">
        <v>2122</v>
      </c>
      <c r="K2607" s="222">
        <v>6262.4</v>
      </c>
      <c r="L2607" s="222">
        <v>4673.3999999999996</v>
      </c>
      <c r="M2607" s="222">
        <v>562287.05999999994</v>
      </c>
      <c r="N2607" s="222">
        <v>562287.05999999994</v>
      </c>
      <c r="O2607" s="222">
        <v>0</v>
      </c>
      <c r="P2607" s="222">
        <v>0</v>
      </c>
      <c r="Q2607" s="222">
        <v>0</v>
      </c>
      <c r="R2607" s="372">
        <v>45292</v>
      </c>
      <c r="S2607" s="372">
        <v>45657</v>
      </c>
      <c r="U2607" s="373"/>
    </row>
    <row r="2608" spans="1:21" ht="20.25" x14ac:dyDescent="0.25">
      <c r="A2608" s="385">
        <v>1150</v>
      </c>
      <c r="B2608" s="231" t="s">
        <v>2857</v>
      </c>
      <c r="C2608" s="230">
        <v>55808</v>
      </c>
      <c r="D2608" s="230" t="s">
        <v>1896</v>
      </c>
      <c r="E2608" s="230">
        <v>1980</v>
      </c>
      <c r="F2608" s="230" t="s">
        <v>2122</v>
      </c>
      <c r="G2608" s="230" t="s">
        <v>2120</v>
      </c>
      <c r="H2608" s="230">
        <v>5</v>
      </c>
      <c r="I2608" s="230">
        <v>6</v>
      </c>
      <c r="J2608" s="386" t="s">
        <v>2122</v>
      </c>
      <c r="K2608" s="222">
        <v>5937.4</v>
      </c>
      <c r="L2608" s="222">
        <v>4366</v>
      </c>
      <c r="M2608" s="222">
        <v>148779.56</v>
      </c>
      <c r="N2608" s="222">
        <v>148779.56</v>
      </c>
      <c r="O2608" s="222">
        <v>0</v>
      </c>
      <c r="P2608" s="222">
        <v>0</v>
      </c>
      <c r="Q2608" s="222">
        <v>0</v>
      </c>
      <c r="R2608" s="372">
        <v>45292</v>
      </c>
      <c r="S2608" s="372">
        <v>45657</v>
      </c>
      <c r="U2608" s="373"/>
    </row>
    <row r="2609" spans="1:22" ht="20.25" x14ac:dyDescent="0.25">
      <c r="A2609" s="231" t="s">
        <v>22</v>
      </c>
      <c r="B2609" s="231"/>
      <c r="C2609" s="263" t="s">
        <v>172</v>
      </c>
      <c r="D2609" s="263" t="s">
        <v>172</v>
      </c>
      <c r="E2609" s="263" t="s">
        <v>172</v>
      </c>
      <c r="F2609" s="263" t="s">
        <v>172</v>
      </c>
      <c r="G2609" s="263" t="s">
        <v>172</v>
      </c>
      <c r="H2609" s="263" t="s">
        <v>172</v>
      </c>
      <c r="I2609" s="263" t="s">
        <v>172</v>
      </c>
      <c r="J2609" s="383">
        <v>0</v>
      </c>
      <c r="K2609" s="220">
        <v>12199.8</v>
      </c>
      <c r="L2609" s="220">
        <v>4366</v>
      </c>
      <c r="M2609" s="220">
        <v>711066.61999999988</v>
      </c>
      <c r="N2609" s="220">
        <v>711066.61999999988</v>
      </c>
      <c r="O2609" s="220">
        <v>0</v>
      </c>
      <c r="P2609" s="220">
        <v>0</v>
      </c>
      <c r="Q2609" s="220">
        <v>0</v>
      </c>
      <c r="R2609" s="263" t="s">
        <v>172</v>
      </c>
      <c r="S2609" s="263" t="s">
        <v>172</v>
      </c>
      <c r="U2609" s="373"/>
    </row>
    <row r="2610" spans="1:22" ht="20.25" x14ac:dyDescent="0.25">
      <c r="A2610" s="272" t="s">
        <v>34</v>
      </c>
      <c r="B2610" s="272"/>
      <c r="C2610" s="263" t="s">
        <v>172</v>
      </c>
      <c r="D2610" s="263" t="s">
        <v>172</v>
      </c>
      <c r="E2610" s="263" t="s">
        <v>172</v>
      </c>
      <c r="F2610" s="263" t="s">
        <v>172</v>
      </c>
      <c r="G2610" s="263" t="s">
        <v>172</v>
      </c>
      <c r="H2610" s="263" t="s">
        <v>172</v>
      </c>
      <c r="I2610" s="263" t="s">
        <v>172</v>
      </c>
      <c r="J2610" s="220">
        <v>0</v>
      </c>
      <c r="K2610" s="220">
        <v>119737.5</v>
      </c>
      <c r="L2610" s="220">
        <v>77005.899999999994</v>
      </c>
      <c r="M2610" s="220">
        <v>85994843.270000026</v>
      </c>
      <c r="N2610" s="220">
        <v>77964431.498000026</v>
      </c>
      <c r="O2610" s="220">
        <v>7368550.4500000002</v>
      </c>
      <c r="P2610" s="220">
        <v>0</v>
      </c>
      <c r="Q2610" s="220">
        <v>0</v>
      </c>
      <c r="R2610" s="263" t="s">
        <v>172</v>
      </c>
      <c r="S2610" s="263" t="s">
        <v>172</v>
      </c>
      <c r="U2610" s="373"/>
    </row>
    <row r="2611" spans="1:22" ht="20.25" x14ac:dyDescent="0.3">
      <c r="A2611" s="404" t="s">
        <v>2519</v>
      </c>
      <c r="B2611" s="404"/>
      <c r="C2611" s="404"/>
      <c r="D2611" s="404"/>
      <c r="E2611" s="404"/>
      <c r="F2611" s="404"/>
      <c r="G2611" s="404"/>
      <c r="H2611" s="404"/>
      <c r="I2611" s="404"/>
      <c r="J2611" s="404"/>
      <c r="K2611" s="404"/>
      <c r="L2611" s="404"/>
      <c r="M2611" s="404"/>
      <c r="N2611" s="404"/>
      <c r="O2611" s="404"/>
      <c r="P2611" s="404"/>
      <c r="Q2611" s="404"/>
      <c r="R2611" s="404"/>
      <c r="S2611" s="404"/>
      <c r="U2611" s="373"/>
    </row>
    <row r="2612" spans="1:22" ht="20.25" x14ac:dyDescent="0.3">
      <c r="A2612" s="404" t="s">
        <v>2520</v>
      </c>
      <c r="B2612" s="404"/>
      <c r="C2612" s="404"/>
      <c r="D2612" s="404"/>
      <c r="E2612" s="404"/>
      <c r="F2612" s="404"/>
      <c r="G2612" s="404"/>
      <c r="H2612" s="404"/>
      <c r="I2612" s="404"/>
      <c r="J2612" s="404"/>
      <c r="K2612" s="404"/>
      <c r="L2612" s="404"/>
      <c r="M2612" s="404"/>
      <c r="N2612" s="404"/>
      <c r="O2612" s="404"/>
      <c r="P2612" s="404"/>
      <c r="Q2612" s="404"/>
      <c r="R2612" s="404"/>
      <c r="S2612" s="404"/>
      <c r="U2612" s="373"/>
    </row>
    <row r="2613" spans="1:22" ht="20.25" x14ac:dyDescent="0.3">
      <c r="A2613" s="230">
        <v>1151</v>
      </c>
      <c r="B2613" s="229" t="s">
        <v>1167</v>
      </c>
      <c r="C2613" s="230">
        <v>45244</v>
      </c>
      <c r="D2613" s="230" t="s">
        <v>1896</v>
      </c>
      <c r="E2613" s="230">
        <v>1965</v>
      </c>
      <c r="F2613" s="230" t="s">
        <v>2122</v>
      </c>
      <c r="G2613" s="371" t="s">
        <v>2089</v>
      </c>
      <c r="H2613" s="230">
        <v>3</v>
      </c>
      <c r="I2613" s="230">
        <v>2</v>
      </c>
      <c r="J2613" s="230" t="s">
        <v>2122</v>
      </c>
      <c r="K2613" s="222">
        <v>1824.6</v>
      </c>
      <c r="L2613" s="222">
        <v>939.9</v>
      </c>
      <c r="M2613" s="222">
        <v>1622423.98</v>
      </c>
      <c r="N2613" s="222">
        <v>1622423.98</v>
      </c>
      <c r="O2613" s="222">
        <v>0</v>
      </c>
      <c r="P2613" s="222">
        <v>0</v>
      </c>
      <c r="Q2613" s="222">
        <v>0</v>
      </c>
      <c r="R2613" s="372">
        <v>45292</v>
      </c>
      <c r="S2613" s="372">
        <v>45657</v>
      </c>
      <c r="U2613" s="373"/>
    </row>
    <row r="2614" spans="1:22" ht="20.25" x14ac:dyDescent="0.3">
      <c r="A2614" s="230">
        <v>1152</v>
      </c>
      <c r="B2614" s="229" t="s">
        <v>1168</v>
      </c>
      <c r="C2614" s="230">
        <v>45246</v>
      </c>
      <c r="D2614" s="230" t="s">
        <v>1896</v>
      </c>
      <c r="E2614" s="230">
        <v>1965</v>
      </c>
      <c r="F2614" s="230" t="s">
        <v>2122</v>
      </c>
      <c r="G2614" s="371" t="s">
        <v>2089</v>
      </c>
      <c r="H2614" s="230">
        <v>3</v>
      </c>
      <c r="I2614" s="230">
        <v>2</v>
      </c>
      <c r="J2614" s="230" t="s">
        <v>2122</v>
      </c>
      <c r="K2614" s="222">
        <v>1824.6</v>
      </c>
      <c r="L2614" s="222">
        <v>925.4</v>
      </c>
      <c r="M2614" s="222">
        <v>1764393.19</v>
      </c>
      <c r="N2614" s="222">
        <v>1764393.19</v>
      </c>
      <c r="O2614" s="222">
        <v>0</v>
      </c>
      <c r="P2614" s="222">
        <v>0</v>
      </c>
      <c r="Q2614" s="222">
        <v>0</v>
      </c>
      <c r="R2614" s="372">
        <v>45292</v>
      </c>
      <c r="S2614" s="372">
        <v>45657</v>
      </c>
      <c r="U2614" s="373"/>
    </row>
    <row r="2615" spans="1:22" ht="20.25" x14ac:dyDescent="0.3">
      <c r="A2615" s="230">
        <v>1153</v>
      </c>
      <c r="B2615" s="229" t="s">
        <v>1169</v>
      </c>
      <c r="C2615" s="230">
        <v>45247</v>
      </c>
      <c r="D2615" s="230" t="s">
        <v>1896</v>
      </c>
      <c r="E2615" s="230">
        <v>1965</v>
      </c>
      <c r="F2615" s="230" t="s">
        <v>2122</v>
      </c>
      <c r="G2615" s="371" t="s">
        <v>2089</v>
      </c>
      <c r="H2615" s="230">
        <v>3</v>
      </c>
      <c r="I2615" s="230">
        <v>2</v>
      </c>
      <c r="J2615" s="230" t="s">
        <v>2122</v>
      </c>
      <c r="K2615" s="222">
        <v>1888.1</v>
      </c>
      <c r="L2615" s="222">
        <v>930.69</v>
      </c>
      <c r="M2615" s="222">
        <v>1831813.5399999998</v>
      </c>
      <c r="N2615" s="222">
        <v>1831813.5399999998</v>
      </c>
      <c r="O2615" s="222">
        <v>0</v>
      </c>
      <c r="P2615" s="222">
        <v>0</v>
      </c>
      <c r="Q2615" s="222">
        <v>0</v>
      </c>
      <c r="R2615" s="372">
        <v>45292</v>
      </c>
      <c r="S2615" s="372">
        <v>45657</v>
      </c>
      <c r="U2615" s="373"/>
    </row>
    <row r="2616" spans="1:22" ht="20.25" x14ac:dyDescent="0.3">
      <c r="A2616" s="230">
        <v>1154</v>
      </c>
      <c r="B2616" s="229" t="s">
        <v>1170</v>
      </c>
      <c r="C2616" s="230">
        <v>45248</v>
      </c>
      <c r="D2616" s="230" t="s">
        <v>1896</v>
      </c>
      <c r="E2616" s="230">
        <v>1965</v>
      </c>
      <c r="F2616" s="230" t="s">
        <v>2122</v>
      </c>
      <c r="G2616" s="371" t="s">
        <v>2089</v>
      </c>
      <c r="H2616" s="230">
        <v>3</v>
      </c>
      <c r="I2616" s="230">
        <v>2</v>
      </c>
      <c r="J2616" s="230" t="s">
        <v>2122</v>
      </c>
      <c r="K2616" s="222">
        <v>1824.6</v>
      </c>
      <c r="L2616" s="222">
        <v>980.4</v>
      </c>
      <c r="M2616" s="222">
        <v>773208.82000000007</v>
      </c>
      <c r="N2616" s="222">
        <v>773208.82000000007</v>
      </c>
      <c r="O2616" s="222">
        <v>0</v>
      </c>
      <c r="P2616" s="222">
        <v>0</v>
      </c>
      <c r="Q2616" s="222">
        <v>0</v>
      </c>
      <c r="R2616" s="372">
        <v>45292</v>
      </c>
      <c r="S2616" s="372">
        <v>45657</v>
      </c>
      <c r="U2616" s="373"/>
    </row>
    <row r="2617" spans="1:22" ht="20.25" x14ac:dyDescent="0.25">
      <c r="A2617" s="231" t="s">
        <v>22</v>
      </c>
      <c r="B2617" s="231"/>
      <c r="C2617" s="263" t="s">
        <v>172</v>
      </c>
      <c r="D2617" s="263" t="s">
        <v>172</v>
      </c>
      <c r="E2617" s="263" t="s">
        <v>172</v>
      </c>
      <c r="F2617" s="263" t="s">
        <v>172</v>
      </c>
      <c r="G2617" s="263" t="s">
        <v>172</v>
      </c>
      <c r="H2617" s="263" t="s">
        <v>172</v>
      </c>
      <c r="I2617" s="263" t="s">
        <v>172</v>
      </c>
      <c r="J2617" s="383">
        <v>0</v>
      </c>
      <c r="K2617" s="220">
        <v>7361.9</v>
      </c>
      <c r="L2617" s="220">
        <v>3776.39</v>
      </c>
      <c r="M2617" s="220">
        <v>5991839.5300000003</v>
      </c>
      <c r="N2617" s="220">
        <v>5991839.5300000003</v>
      </c>
      <c r="O2617" s="220">
        <v>0</v>
      </c>
      <c r="P2617" s="220">
        <v>0</v>
      </c>
      <c r="Q2617" s="220">
        <v>0</v>
      </c>
      <c r="R2617" s="263" t="s">
        <v>172</v>
      </c>
      <c r="S2617" s="263" t="s">
        <v>172</v>
      </c>
      <c r="U2617" s="373"/>
    </row>
    <row r="2618" spans="1:22" ht="20.25" x14ac:dyDescent="0.25">
      <c r="A2618" s="272" t="s">
        <v>34</v>
      </c>
      <c r="B2618" s="272"/>
      <c r="C2618" s="263" t="s">
        <v>172</v>
      </c>
      <c r="D2618" s="263" t="s">
        <v>172</v>
      </c>
      <c r="E2618" s="263" t="s">
        <v>172</v>
      </c>
      <c r="F2618" s="263" t="s">
        <v>172</v>
      </c>
      <c r="G2618" s="263" t="s">
        <v>172</v>
      </c>
      <c r="H2618" s="263" t="s">
        <v>172</v>
      </c>
      <c r="I2618" s="263" t="s">
        <v>172</v>
      </c>
      <c r="J2618" s="383">
        <v>0</v>
      </c>
      <c r="K2618" s="220">
        <v>7361.9</v>
      </c>
      <c r="L2618" s="220">
        <v>3776.39</v>
      </c>
      <c r="M2618" s="220">
        <v>5991839.5300000003</v>
      </c>
      <c r="N2618" s="220">
        <v>5991839.5300000003</v>
      </c>
      <c r="O2618" s="220">
        <v>0</v>
      </c>
      <c r="P2618" s="220">
        <v>0</v>
      </c>
      <c r="Q2618" s="220">
        <v>0</v>
      </c>
      <c r="R2618" s="263" t="s">
        <v>172</v>
      </c>
      <c r="S2618" s="263" t="s">
        <v>172</v>
      </c>
      <c r="U2618" s="373"/>
    </row>
    <row r="2619" spans="1:22" ht="20.25" x14ac:dyDescent="0.25">
      <c r="A2619" s="272" t="s">
        <v>83</v>
      </c>
      <c r="B2619" s="272"/>
      <c r="C2619" s="263" t="s">
        <v>172</v>
      </c>
      <c r="D2619" s="263" t="s">
        <v>172</v>
      </c>
      <c r="E2619" s="263" t="s">
        <v>172</v>
      </c>
      <c r="F2619" s="263" t="s">
        <v>172</v>
      </c>
      <c r="G2619" s="263" t="s">
        <v>172</v>
      </c>
      <c r="H2619" s="263" t="s">
        <v>172</v>
      </c>
      <c r="I2619" s="263" t="s">
        <v>172</v>
      </c>
      <c r="J2619" s="220">
        <v>44</v>
      </c>
      <c r="K2619" s="220">
        <v>4068038.7500000005</v>
      </c>
      <c r="L2619" s="220">
        <v>2974543.4460000014</v>
      </c>
      <c r="M2619" s="220">
        <v>2714203199.6099987</v>
      </c>
      <c r="N2619" s="220">
        <v>2616445387.8379989</v>
      </c>
      <c r="O2619" s="220">
        <v>96803550.449999988</v>
      </c>
      <c r="P2619" s="220">
        <v>292400</v>
      </c>
      <c r="Q2619" s="220">
        <v>0</v>
      </c>
      <c r="R2619" s="263" t="s">
        <v>172</v>
      </c>
      <c r="S2619" s="263" t="s">
        <v>172</v>
      </c>
      <c r="U2619" s="373"/>
      <c r="V2619" s="373"/>
    </row>
    <row r="2620" spans="1:22" s="387" customFormat="1" ht="21" customHeight="1" x14ac:dyDescent="0.25">
      <c r="A2620" s="418" t="s">
        <v>79</v>
      </c>
      <c r="B2620" s="418"/>
      <c r="C2620" s="418"/>
      <c r="D2620" s="418"/>
      <c r="E2620" s="418"/>
      <c r="F2620" s="418"/>
      <c r="G2620" s="418"/>
      <c r="H2620" s="418"/>
      <c r="I2620" s="418"/>
      <c r="J2620" s="418"/>
      <c r="K2620" s="418"/>
      <c r="L2620" s="418"/>
      <c r="M2620" s="418"/>
      <c r="N2620" s="418"/>
      <c r="O2620" s="418"/>
      <c r="P2620" s="418"/>
      <c r="Q2620" s="418"/>
      <c r="R2620" s="418"/>
      <c r="S2620" s="418"/>
      <c r="U2620" s="373"/>
    </row>
    <row r="2621" spans="1:22" s="387" customFormat="1" ht="21" customHeight="1" x14ac:dyDescent="0.25">
      <c r="A2621" s="411" t="s">
        <v>4627</v>
      </c>
      <c r="B2621" s="411"/>
      <c r="C2621" s="411"/>
      <c r="D2621" s="411"/>
      <c r="E2621" s="411"/>
      <c r="F2621" s="411"/>
      <c r="G2621" s="411"/>
      <c r="H2621" s="411"/>
      <c r="I2621" s="411"/>
      <c r="J2621" s="411"/>
      <c r="K2621" s="411"/>
      <c r="L2621" s="411"/>
      <c r="M2621" s="411"/>
      <c r="N2621" s="411"/>
      <c r="O2621" s="411"/>
      <c r="P2621" s="411"/>
      <c r="Q2621" s="411"/>
      <c r="R2621" s="411"/>
      <c r="S2621" s="411"/>
      <c r="U2621" s="373"/>
    </row>
    <row r="2622" spans="1:22" ht="20.25" x14ac:dyDescent="0.25">
      <c r="A2622" s="230">
        <v>1</v>
      </c>
      <c r="B2622" s="229" t="s">
        <v>1172</v>
      </c>
      <c r="C2622" s="230">
        <v>39585</v>
      </c>
      <c r="D2622" s="230" t="s">
        <v>1896</v>
      </c>
      <c r="E2622" s="230">
        <v>1970</v>
      </c>
      <c r="F2622" s="230" t="s">
        <v>2122</v>
      </c>
      <c r="G2622" s="374" t="s">
        <v>2089</v>
      </c>
      <c r="H2622" s="230">
        <v>5</v>
      </c>
      <c r="I2622" s="230">
        <v>4</v>
      </c>
      <c r="J2622" s="230" t="s">
        <v>2122</v>
      </c>
      <c r="K2622" s="222">
        <v>6587.5</v>
      </c>
      <c r="L2622" s="222">
        <v>4206.5</v>
      </c>
      <c r="M2622" s="222">
        <v>11788833.44345</v>
      </c>
      <c r="N2622" s="222">
        <v>11788833.44345</v>
      </c>
      <c r="O2622" s="222">
        <v>0</v>
      </c>
      <c r="P2622" s="222">
        <v>0</v>
      </c>
      <c r="Q2622" s="222">
        <v>0</v>
      </c>
      <c r="R2622" s="372">
        <v>45658</v>
      </c>
      <c r="S2622" s="372">
        <v>46022</v>
      </c>
      <c r="U2622" s="373"/>
    </row>
    <row r="2623" spans="1:22" ht="20.25" x14ac:dyDescent="0.25">
      <c r="A2623" s="230">
        <v>2</v>
      </c>
      <c r="B2623" s="229" t="s">
        <v>1173</v>
      </c>
      <c r="C2623" s="230">
        <v>40614</v>
      </c>
      <c r="D2623" s="230" t="s">
        <v>1896</v>
      </c>
      <c r="E2623" s="230">
        <v>1958</v>
      </c>
      <c r="F2623" s="230" t="s">
        <v>2122</v>
      </c>
      <c r="G2623" s="374" t="s">
        <v>4133</v>
      </c>
      <c r="H2623" s="230">
        <v>3</v>
      </c>
      <c r="I2623" s="230">
        <v>4</v>
      </c>
      <c r="J2623" s="230" t="s">
        <v>2122</v>
      </c>
      <c r="K2623" s="222">
        <v>4144.6000000000004</v>
      </c>
      <c r="L2623" s="222">
        <v>1997.7</v>
      </c>
      <c r="M2623" s="222">
        <v>6120235.6399999997</v>
      </c>
      <c r="N2623" s="222">
        <v>6120235.6399999997</v>
      </c>
      <c r="O2623" s="222">
        <v>0</v>
      </c>
      <c r="P2623" s="222">
        <v>0</v>
      </c>
      <c r="Q2623" s="222">
        <v>0</v>
      </c>
      <c r="R2623" s="372">
        <v>45658</v>
      </c>
      <c r="S2623" s="372">
        <v>46022</v>
      </c>
      <c r="U2623" s="373"/>
    </row>
    <row r="2624" spans="1:22" ht="20.25" x14ac:dyDescent="0.25">
      <c r="A2624" s="230">
        <v>3</v>
      </c>
      <c r="B2624" s="229" t="s">
        <v>1174</v>
      </c>
      <c r="C2624" s="230">
        <v>40647</v>
      </c>
      <c r="D2624" s="230" t="s">
        <v>1896</v>
      </c>
      <c r="E2624" s="230">
        <v>1958</v>
      </c>
      <c r="F2624" s="230" t="s">
        <v>2122</v>
      </c>
      <c r="G2624" s="374" t="s">
        <v>4133</v>
      </c>
      <c r="H2624" s="230">
        <v>3</v>
      </c>
      <c r="I2624" s="230">
        <v>3</v>
      </c>
      <c r="J2624" s="230" t="s">
        <v>2122</v>
      </c>
      <c r="K2624" s="222">
        <v>3152.2</v>
      </c>
      <c r="L2624" s="222">
        <v>1518.9</v>
      </c>
      <c r="M2624" s="222">
        <v>2771255</v>
      </c>
      <c r="N2624" s="222">
        <v>2771255</v>
      </c>
      <c r="O2624" s="222">
        <v>0</v>
      </c>
      <c r="P2624" s="222">
        <v>0</v>
      </c>
      <c r="Q2624" s="222">
        <v>0</v>
      </c>
      <c r="R2624" s="372">
        <v>45658</v>
      </c>
      <c r="S2624" s="372">
        <v>46022</v>
      </c>
      <c r="U2624" s="373"/>
    </row>
    <row r="2625" spans="1:21" ht="20.25" x14ac:dyDescent="0.25">
      <c r="A2625" s="230">
        <v>4</v>
      </c>
      <c r="B2625" s="229" t="s">
        <v>89</v>
      </c>
      <c r="C2625" s="230">
        <v>39571</v>
      </c>
      <c r="D2625" s="230" t="s">
        <v>1896</v>
      </c>
      <c r="E2625" s="230">
        <v>1972</v>
      </c>
      <c r="F2625" s="230" t="s">
        <v>2122</v>
      </c>
      <c r="G2625" s="374" t="s">
        <v>2088</v>
      </c>
      <c r="H2625" s="230">
        <v>5</v>
      </c>
      <c r="I2625" s="230">
        <v>8</v>
      </c>
      <c r="J2625" s="230" t="s">
        <v>2122</v>
      </c>
      <c r="K2625" s="222">
        <v>12349.81</v>
      </c>
      <c r="L2625" s="222">
        <v>7917.1</v>
      </c>
      <c r="M2625" s="222">
        <v>17426870.739999998</v>
      </c>
      <c r="N2625" s="222">
        <v>17426870.739999998</v>
      </c>
      <c r="O2625" s="222">
        <v>0</v>
      </c>
      <c r="P2625" s="222">
        <v>0</v>
      </c>
      <c r="Q2625" s="222">
        <v>0</v>
      </c>
      <c r="R2625" s="372">
        <v>45658</v>
      </c>
      <c r="S2625" s="372">
        <v>46022</v>
      </c>
      <c r="U2625" s="373"/>
    </row>
    <row r="2626" spans="1:21" ht="20.25" x14ac:dyDescent="0.25">
      <c r="A2626" s="230">
        <v>5</v>
      </c>
      <c r="B2626" s="229" t="s">
        <v>3514</v>
      </c>
      <c r="C2626" s="230">
        <v>40676</v>
      </c>
      <c r="D2626" s="230" t="s">
        <v>1896</v>
      </c>
      <c r="E2626" s="230">
        <v>1961</v>
      </c>
      <c r="F2626" s="230" t="s">
        <v>2122</v>
      </c>
      <c r="G2626" s="374" t="s">
        <v>2088</v>
      </c>
      <c r="H2626" s="230">
        <v>5</v>
      </c>
      <c r="I2626" s="230">
        <v>4</v>
      </c>
      <c r="J2626" s="230" t="s">
        <v>2122</v>
      </c>
      <c r="K2626" s="222">
        <v>5436.5</v>
      </c>
      <c r="L2626" s="222">
        <v>3484.4</v>
      </c>
      <c r="M2626" s="222">
        <v>6069521.2599999998</v>
      </c>
      <c r="N2626" s="222">
        <v>6069521.2599999998</v>
      </c>
      <c r="O2626" s="222">
        <v>0</v>
      </c>
      <c r="P2626" s="222">
        <v>0</v>
      </c>
      <c r="Q2626" s="222">
        <v>0</v>
      </c>
      <c r="R2626" s="372">
        <v>45658</v>
      </c>
      <c r="S2626" s="372">
        <v>46022</v>
      </c>
      <c r="U2626" s="373"/>
    </row>
    <row r="2627" spans="1:21" ht="20.25" x14ac:dyDescent="0.25">
      <c r="A2627" s="230">
        <v>6</v>
      </c>
      <c r="B2627" s="229" t="s">
        <v>3515</v>
      </c>
      <c r="C2627" s="230">
        <v>40681</v>
      </c>
      <c r="D2627" s="230" t="s">
        <v>1896</v>
      </c>
      <c r="E2627" s="230">
        <v>1961</v>
      </c>
      <c r="F2627" s="230" t="s">
        <v>2122</v>
      </c>
      <c r="G2627" s="374" t="s">
        <v>2088</v>
      </c>
      <c r="H2627" s="230">
        <v>5</v>
      </c>
      <c r="I2627" s="230">
        <v>3</v>
      </c>
      <c r="J2627" s="230" t="s">
        <v>2122</v>
      </c>
      <c r="K2627" s="222">
        <v>3996.13</v>
      </c>
      <c r="L2627" s="222">
        <v>2550.9</v>
      </c>
      <c r="M2627" s="222">
        <v>611132.12930000003</v>
      </c>
      <c r="N2627" s="222">
        <v>611132.12930000003</v>
      </c>
      <c r="O2627" s="222">
        <v>0</v>
      </c>
      <c r="P2627" s="222">
        <v>0</v>
      </c>
      <c r="Q2627" s="222">
        <v>0</v>
      </c>
      <c r="R2627" s="372">
        <v>45658</v>
      </c>
      <c r="S2627" s="372">
        <v>46022</v>
      </c>
      <c r="U2627" s="373"/>
    </row>
    <row r="2628" spans="1:21" ht="20.25" x14ac:dyDescent="0.25">
      <c r="A2628" s="230">
        <v>7</v>
      </c>
      <c r="B2628" s="229" t="s">
        <v>1175</v>
      </c>
      <c r="C2628" s="230">
        <v>39650</v>
      </c>
      <c r="D2628" s="230" t="s">
        <v>1896</v>
      </c>
      <c r="E2628" s="230">
        <v>1974</v>
      </c>
      <c r="F2628" s="230" t="s">
        <v>2122</v>
      </c>
      <c r="G2628" s="374" t="s">
        <v>2088</v>
      </c>
      <c r="H2628" s="230">
        <v>5</v>
      </c>
      <c r="I2628" s="230">
        <v>5</v>
      </c>
      <c r="J2628" s="230" t="s">
        <v>2122</v>
      </c>
      <c r="K2628" s="222">
        <v>7202.9</v>
      </c>
      <c r="L2628" s="222">
        <v>4544.7</v>
      </c>
      <c r="M2628" s="222">
        <v>12437324.460000001</v>
      </c>
      <c r="N2628" s="222">
        <v>12437324.460000001</v>
      </c>
      <c r="O2628" s="222">
        <v>0</v>
      </c>
      <c r="P2628" s="222">
        <v>0</v>
      </c>
      <c r="Q2628" s="222">
        <v>0</v>
      </c>
      <c r="R2628" s="372">
        <v>45658</v>
      </c>
      <c r="S2628" s="372">
        <v>46022</v>
      </c>
      <c r="U2628" s="373"/>
    </row>
    <row r="2629" spans="1:21" ht="20.25" x14ac:dyDescent="0.25">
      <c r="A2629" s="230">
        <v>8</v>
      </c>
      <c r="B2629" s="229" t="s">
        <v>1176</v>
      </c>
      <c r="C2629" s="230">
        <v>39651</v>
      </c>
      <c r="D2629" s="230" t="s">
        <v>1896</v>
      </c>
      <c r="E2629" s="230">
        <v>1968</v>
      </c>
      <c r="F2629" s="230" t="s">
        <v>2122</v>
      </c>
      <c r="G2629" s="374" t="s">
        <v>2088</v>
      </c>
      <c r="H2629" s="230">
        <v>5</v>
      </c>
      <c r="I2629" s="230">
        <v>4</v>
      </c>
      <c r="J2629" s="230" t="s">
        <v>2122</v>
      </c>
      <c r="K2629" s="222">
        <v>6153</v>
      </c>
      <c r="L2629" s="222">
        <v>3896.5</v>
      </c>
      <c r="M2629" s="222">
        <v>13176467.370000001</v>
      </c>
      <c r="N2629" s="222">
        <v>13176467.370000001</v>
      </c>
      <c r="O2629" s="222">
        <v>0</v>
      </c>
      <c r="P2629" s="222">
        <v>0</v>
      </c>
      <c r="Q2629" s="222">
        <v>0</v>
      </c>
      <c r="R2629" s="372">
        <v>45658</v>
      </c>
      <c r="S2629" s="372">
        <v>46022</v>
      </c>
      <c r="U2629" s="373"/>
    </row>
    <row r="2630" spans="1:21" ht="20.25" x14ac:dyDescent="0.25">
      <c r="A2630" s="230">
        <v>9</v>
      </c>
      <c r="B2630" s="229" t="s">
        <v>1177</v>
      </c>
      <c r="C2630" s="230">
        <v>39657</v>
      </c>
      <c r="D2630" s="230" t="s">
        <v>1896</v>
      </c>
      <c r="E2630" s="230">
        <v>1973</v>
      </c>
      <c r="F2630" s="230" t="s">
        <v>2122</v>
      </c>
      <c r="G2630" s="374" t="s">
        <v>2088</v>
      </c>
      <c r="H2630" s="230">
        <v>5</v>
      </c>
      <c r="I2630" s="230">
        <v>4</v>
      </c>
      <c r="J2630" s="230" t="s">
        <v>2122</v>
      </c>
      <c r="K2630" s="222">
        <v>6078.6</v>
      </c>
      <c r="L2630" s="222">
        <v>3912.2</v>
      </c>
      <c r="M2630" s="222">
        <v>7575016.1000000006</v>
      </c>
      <c r="N2630" s="222">
        <v>7575016.1000000006</v>
      </c>
      <c r="O2630" s="222">
        <v>0</v>
      </c>
      <c r="P2630" s="222">
        <v>0</v>
      </c>
      <c r="Q2630" s="222">
        <v>0</v>
      </c>
      <c r="R2630" s="372">
        <v>45658</v>
      </c>
      <c r="S2630" s="372">
        <v>46022</v>
      </c>
      <c r="U2630" s="373"/>
    </row>
    <row r="2631" spans="1:21" ht="20.25" x14ac:dyDescent="0.25">
      <c r="A2631" s="230">
        <v>10</v>
      </c>
      <c r="B2631" s="229" t="s">
        <v>1178</v>
      </c>
      <c r="C2631" s="230">
        <v>39659</v>
      </c>
      <c r="D2631" s="230" t="s">
        <v>1896</v>
      </c>
      <c r="E2631" s="230">
        <v>1985</v>
      </c>
      <c r="F2631" s="230" t="s">
        <v>2122</v>
      </c>
      <c r="G2631" s="374" t="s">
        <v>2088</v>
      </c>
      <c r="H2631" s="230">
        <v>9</v>
      </c>
      <c r="I2631" s="230">
        <v>3</v>
      </c>
      <c r="J2631" s="230" t="s">
        <v>2122</v>
      </c>
      <c r="K2631" s="222">
        <v>9709.6</v>
      </c>
      <c r="L2631" s="222">
        <v>6855.1</v>
      </c>
      <c r="M2631" s="222">
        <v>7132425.1600000001</v>
      </c>
      <c r="N2631" s="222">
        <v>7132425.1600000001</v>
      </c>
      <c r="O2631" s="222">
        <v>0</v>
      </c>
      <c r="P2631" s="222">
        <v>0</v>
      </c>
      <c r="Q2631" s="222">
        <v>0</v>
      </c>
      <c r="R2631" s="372">
        <v>45658</v>
      </c>
      <c r="S2631" s="372">
        <v>46022</v>
      </c>
      <c r="U2631" s="373"/>
    </row>
    <row r="2632" spans="1:21" ht="20.25" x14ac:dyDescent="0.25">
      <c r="A2632" s="230">
        <v>11</v>
      </c>
      <c r="B2632" s="225" t="s">
        <v>1179</v>
      </c>
      <c r="C2632" s="230">
        <v>40098</v>
      </c>
      <c r="D2632" s="230" t="s">
        <v>1896</v>
      </c>
      <c r="E2632" s="230">
        <v>1965</v>
      </c>
      <c r="F2632" s="230" t="s">
        <v>2122</v>
      </c>
      <c r="G2632" s="374" t="s">
        <v>2088</v>
      </c>
      <c r="H2632" s="230">
        <v>5</v>
      </c>
      <c r="I2632" s="230">
        <v>4</v>
      </c>
      <c r="J2632" s="230" t="s">
        <v>2122</v>
      </c>
      <c r="K2632" s="222">
        <v>6109.6</v>
      </c>
      <c r="L2632" s="222">
        <v>3835.6</v>
      </c>
      <c r="M2632" s="222">
        <v>11664702.689999999</v>
      </c>
      <c r="N2632" s="222">
        <v>11664702.689999999</v>
      </c>
      <c r="O2632" s="222">
        <v>0</v>
      </c>
      <c r="P2632" s="222">
        <v>0</v>
      </c>
      <c r="Q2632" s="222">
        <v>0</v>
      </c>
      <c r="R2632" s="372">
        <v>45658</v>
      </c>
      <c r="S2632" s="372">
        <v>46022</v>
      </c>
      <c r="U2632" s="373"/>
    </row>
    <row r="2633" spans="1:21" ht="20.25" x14ac:dyDescent="0.3">
      <c r="A2633" s="230">
        <v>12</v>
      </c>
      <c r="B2633" s="233" t="s">
        <v>1180</v>
      </c>
      <c r="C2633" s="230">
        <v>40085</v>
      </c>
      <c r="D2633" s="230" t="s">
        <v>1896</v>
      </c>
      <c r="E2633" s="230">
        <v>1964</v>
      </c>
      <c r="F2633" s="230" t="s">
        <v>2122</v>
      </c>
      <c r="G2633" s="371" t="s">
        <v>2088</v>
      </c>
      <c r="H2633" s="230">
        <v>5</v>
      </c>
      <c r="I2633" s="230">
        <v>6</v>
      </c>
      <c r="J2633" s="230" t="s">
        <v>2122</v>
      </c>
      <c r="K2633" s="222">
        <v>9236.4</v>
      </c>
      <c r="L2633" s="222">
        <v>5784</v>
      </c>
      <c r="M2633" s="222">
        <v>15471355.750000002</v>
      </c>
      <c r="N2633" s="222">
        <v>15471355.750000002</v>
      </c>
      <c r="O2633" s="222">
        <v>0</v>
      </c>
      <c r="P2633" s="222">
        <v>0</v>
      </c>
      <c r="Q2633" s="222">
        <v>0</v>
      </c>
      <c r="R2633" s="372">
        <v>45658</v>
      </c>
      <c r="S2633" s="372">
        <v>46022</v>
      </c>
      <c r="U2633" s="373"/>
    </row>
    <row r="2634" spans="1:21" ht="20.25" x14ac:dyDescent="0.3">
      <c r="A2634" s="230">
        <v>13</v>
      </c>
      <c r="B2634" s="225" t="s">
        <v>1181</v>
      </c>
      <c r="C2634" s="230">
        <v>40138</v>
      </c>
      <c r="D2634" s="230" t="s">
        <v>1896</v>
      </c>
      <c r="E2634" s="230">
        <v>1958</v>
      </c>
      <c r="F2634" s="230" t="s">
        <v>2122</v>
      </c>
      <c r="G2634" s="371" t="s">
        <v>4133</v>
      </c>
      <c r="H2634" s="230">
        <v>4</v>
      </c>
      <c r="I2634" s="230">
        <v>4</v>
      </c>
      <c r="J2634" s="230" t="s">
        <v>2122</v>
      </c>
      <c r="K2634" s="222">
        <v>3898.1</v>
      </c>
      <c r="L2634" s="222">
        <v>2089</v>
      </c>
      <c r="M2634" s="222">
        <v>4324606.07</v>
      </c>
      <c r="N2634" s="222">
        <v>4324606.07</v>
      </c>
      <c r="O2634" s="222">
        <v>0</v>
      </c>
      <c r="P2634" s="222">
        <v>0</v>
      </c>
      <c r="Q2634" s="222">
        <v>0</v>
      </c>
      <c r="R2634" s="372">
        <v>45658</v>
      </c>
      <c r="S2634" s="372">
        <v>46022</v>
      </c>
      <c r="U2634" s="373"/>
    </row>
    <row r="2635" spans="1:21" ht="20.25" x14ac:dyDescent="0.3">
      <c r="A2635" s="230">
        <v>14</v>
      </c>
      <c r="B2635" s="229" t="s">
        <v>1182</v>
      </c>
      <c r="C2635" s="230">
        <v>40385</v>
      </c>
      <c r="D2635" s="230" t="s">
        <v>1896</v>
      </c>
      <c r="E2635" s="230">
        <v>1954</v>
      </c>
      <c r="F2635" s="230" t="s">
        <v>2122</v>
      </c>
      <c r="G2635" s="371" t="s">
        <v>2090</v>
      </c>
      <c r="H2635" s="230">
        <v>2</v>
      </c>
      <c r="I2635" s="230">
        <v>1</v>
      </c>
      <c r="J2635" s="230" t="s">
        <v>2122</v>
      </c>
      <c r="K2635" s="222">
        <v>1116.49</v>
      </c>
      <c r="L2635" s="222">
        <v>538.6</v>
      </c>
      <c r="M2635" s="222">
        <v>1106175.6099999999</v>
      </c>
      <c r="N2635" s="222">
        <v>1106175.6099999999</v>
      </c>
      <c r="O2635" s="222">
        <v>0</v>
      </c>
      <c r="P2635" s="222">
        <v>0</v>
      </c>
      <c r="Q2635" s="222">
        <v>0</v>
      </c>
      <c r="R2635" s="372">
        <v>45658</v>
      </c>
      <c r="S2635" s="372">
        <v>46022</v>
      </c>
      <c r="U2635" s="373"/>
    </row>
    <row r="2636" spans="1:21" ht="20.25" x14ac:dyDescent="0.3">
      <c r="A2636" s="230">
        <v>15</v>
      </c>
      <c r="B2636" s="229" t="s">
        <v>1183</v>
      </c>
      <c r="C2636" s="230">
        <v>40550</v>
      </c>
      <c r="D2636" s="230" t="s">
        <v>1896</v>
      </c>
      <c r="E2636" s="230">
        <v>1954</v>
      </c>
      <c r="F2636" s="230" t="s">
        <v>2122</v>
      </c>
      <c r="G2636" s="371" t="s">
        <v>2090</v>
      </c>
      <c r="H2636" s="230">
        <v>3</v>
      </c>
      <c r="I2636" s="230">
        <v>3</v>
      </c>
      <c r="J2636" s="230" t="s">
        <v>2122</v>
      </c>
      <c r="K2636" s="222">
        <v>3719</v>
      </c>
      <c r="L2636" s="222">
        <v>2144</v>
      </c>
      <c r="M2636" s="222">
        <v>4394043.38</v>
      </c>
      <c r="N2636" s="222">
        <v>4394043.38</v>
      </c>
      <c r="O2636" s="222">
        <v>0</v>
      </c>
      <c r="P2636" s="222">
        <v>0</v>
      </c>
      <c r="Q2636" s="222">
        <v>0</v>
      </c>
      <c r="R2636" s="372">
        <v>45658</v>
      </c>
      <c r="S2636" s="372">
        <v>46022</v>
      </c>
      <c r="U2636" s="373"/>
    </row>
    <row r="2637" spans="1:21" ht="20.25" x14ac:dyDescent="0.3">
      <c r="A2637" s="230">
        <v>16</v>
      </c>
      <c r="B2637" s="225" t="s">
        <v>1184</v>
      </c>
      <c r="C2637" s="230">
        <v>40656</v>
      </c>
      <c r="D2637" s="230" t="s">
        <v>1896</v>
      </c>
      <c r="E2637" s="230">
        <v>1956</v>
      </c>
      <c r="F2637" s="230" t="s">
        <v>2122</v>
      </c>
      <c r="G2637" s="371" t="s">
        <v>2090</v>
      </c>
      <c r="H2637" s="230">
        <v>2</v>
      </c>
      <c r="I2637" s="230">
        <v>1</v>
      </c>
      <c r="J2637" s="230" t="s">
        <v>2122</v>
      </c>
      <c r="K2637" s="222">
        <v>1039.52</v>
      </c>
      <c r="L2637" s="222">
        <v>528</v>
      </c>
      <c r="M2637" s="222">
        <v>1728398</v>
      </c>
      <c r="N2637" s="222">
        <v>1728398</v>
      </c>
      <c r="O2637" s="222">
        <v>0</v>
      </c>
      <c r="P2637" s="222">
        <v>0</v>
      </c>
      <c r="Q2637" s="222">
        <v>0</v>
      </c>
      <c r="R2637" s="372">
        <v>45658</v>
      </c>
      <c r="S2637" s="372">
        <v>46022</v>
      </c>
      <c r="U2637" s="373"/>
    </row>
    <row r="2638" spans="1:21" ht="20.25" x14ac:dyDescent="0.3">
      <c r="A2638" s="230">
        <v>17</v>
      </c>
      <c r="B2638" s="225" t="s">
        <v>1185</v>
      </c>
      <c r="C2638" s="230">
        <v>40659</v>
      </c>
      <c r="D2638" s="230" t="s">
        <v>1896</v>
      </c>
      <c r="E2638" s="230">
        <v>1956</v>
      </c>
      <c r="F2638" s="230" t="s">
        <v>2122</v>
      </c>
      <c r="G2638" s="371" t="s">
        <v>2090</v>
      </c>
      <c r="H2638" s="230">
        <v>2</v>
      </c>
      <c r="I2638" s="230">
        <v>1</v>
      </c>
      <c r="J2638" s="230" t="s">
        <v>2122</v>
      </c>
      <c r="K2638" s="222">
        <v>1032.75</v>
      </c>
      <c r="L2638" s="222">
        <v>524.4</v>
      </c>
      <c r="M2638" s="222">
        <v>1052346.81</v>
      </c>
      <c r="N2638" s="222">
        <v>1052346.81</v>
      </c>
      <c r="O2638" s="222">
        <v>0</v>
      </c>
      <c r="P2638" s="222">
        <v>0</v>
      </c>
      <c r="Q2638" s="222">
        <v>0</v>
      </c>
      <c r="R2638" s="372">
        <v>45658</v>
      </c>
      <c r="S2638" s="372">
        <v>46022</v>
      </c>
      <c r="U2638" s="373"/>
    </row>
    <row r="2639" spans="1:21" ht="20.25" x14ac:dyDescent="0.3">
      <c r="A2639" s="230">
        <v>18</v>
      </c>
      <c r="B2639" s="225" t="s">
        <v>1186</v>
      </c>
      <c r="C2639" s="230">
        <v>40662</v>
      </c>
      <c r="D2639" s="230" t="s">
        <v>1896</v>
      </c>
      <c r="E2639" s="230">
        <v>1956</v>
      </c>
      <c r="F2639" s="230" t="s">
        <v>2122</v>
      </c>
      <c r="G2639" s="371" t="s">
        <v>2089</v>
      </c>
      <c r="H2639" s="230">
        <v>3</v>
      </c>
      <c r="I2639" s="230">
        <v>3</v>
      </c>
      <c r="J2639" s="230" t="s">
        <v>2122</v>
      </c>
      <c r="K2639" s="222">
        <v>3280.71</v>
      </c>
      <c r="L2639" s="222">
        <v>1863.5</v>
      </c>
      <c r="M2639" s="222">
        <v>5970800</v>
      </c>
      <c r="N2639" s="222">
        <v>5970800</v>
      </c>
      <c r="O2639" s="222">
        <v>0</v>
      </c>
      <c r="P2639" s="222">
        <v>0</v>
      </c>
      <c r="Q2639" s="222">
        <v>0</v>
      </c>
      <c r="R2639" s="372">
        <v>45658</v>
      </c>
      <c r="S2639" s="372">
        <v>46022</v>
      </c>
      <c r="U2639" s="373"/>
    </row>
    <row r="2640" spans="1:21" ht="20.25" x14ac:dyDescent="0.3">
      <c r="A2640" s="230">
        <v>19</v>
      </c>
      <c r="B2640" s="225" t="s">
        <v>1187</v>
      </c>
      <c r="C2640" s="230">
        <v>40663</v>
      </c>
      <c r="D2640" s="230" t="s">
        <v>1896</v>
      </c>
      <c r="E2640" s="230">
        <v>1955</v>
      </c>
      <c r="F2640" s="230" t="s">
        <v>2122</v>
      </c>
      <c r="G2640" s="371" t="s">
        <v>2090</v>
      </c>
      <c r="H2640" s="230">
        <v>2</v>
      </c>
      <c r="I2640" s="230">
        <v>2</v>
      </c>
      <c r="J2640" s="230" t="s">
        <v>2122</v>
      </c>
      <c r="K2640" s="222">
        <v>1669.08</v>
      </c>
      <c r="L2640" s="222">
        <v>888.1</v>
      </c>
      <c r="M2640" s="222">
        <v>2272208.09</v>
      </c>
      <c r="N2640" s="222">
        <v>2272208.09</v>
      </c>
      <c r="O2640" s="222">
        <v>0</v>
      </c>
      <c r="P2640" s="222">
        <v>0</v>
      </c>
      <c r="Q2640" s="222">
        <v>0</v>
      </c>
      <c r="R2640" s="372">
        <v>45658</v>
      </c>
      <c r="S2640" s="372">
        <v>46022</v>
      </c>
      <c r="U2640" s="373"/>
    </row>
    <row r="2641" spans="1:21" ht="20.25" x14ac:dyDescent="0.3">
      <c r="A2641" s="230">
        <v>20</v>
      </c>
      <c r="B2641" s="225" t="s">
        <v>1188</v>
      </c>
      <c r="C2641" s="230">
        <v>40664</v>
      </c>
      <c r="D2641" s="230" t="s">
        <v>1896</v>
      </c>
      <c r="E2641" s="230">
        <v>1956</v>
      </c>
      <c r="F2641" s="230" t="s">
        <v>2122</v>
      </c>
      <c r="G2641" s="371" t="s">
        <v>2090</v>
      </c>
      <c r="H2641" s="230">
        <v>2</v>
      </c>
      <c r="I2641" s="230">
        <v>2</v>
      </c>
      <c r="J2641" s="230" t="s">
        <v>2122</v>
      </c>
      <c r="K2641" s="222">
        <v>1747.08</v>
      </c>
      <c r="L2641" s="222">
        <v>877.7</v>
      </c>
      <c r="M2641" s="222">
        <v>2226336.1800000002</v>
      </c>
      <c r="N2641" s="222">
        <v>2226336.1800000002</v>
      </c>
      <c r="O2641" s="222">
        <v>0</v>
      </c>
      <c r="P2641" s="222">
        <v>0</v>
      </c>
      <c r="Q2641" s="222">
        <v>0</v>
      </c>
      <c r="R2641" s="372">
        <v>45658</v>
      </c>
      <c r="S2641" s="372">
        <v>46022</v>
      </c>
      <c r="U2641" s="373"/>
    </row>
    <row r="2642" spans="1:21" ht="20.25" x14ac:dyDescent="0.3">
      <c r="A2642" s="230">
        <v>21</v>
      </c>
      <c r="B2642" s="225" t="s">
        <v>1189</v>
      </c>
      <c r="C2642" s="230">
        <v>40665</v>
      </c>
      <c r="D2642" s="230" t="s">
        <v>1896</v>
      </c>
      <c r="E2642" s="230">
        <v>1955</v>
      </c>
      <c r="F2642" s="230" t="s">
        <v>2122</v>
      </c>
      <c r="G2642" s="371" t="s">
        <v>2090</v>
      </c>
      <c r="H2642" s="230">
        <v>2</v>
      </c>
      <c r="I2642" s="230">
        <v>2</v>
      </c>
      <c r="J2642" s="230" t="s">
        <v>2122</v>
      </c>
      <c r="K2642" s="222">
        <v>1741.66</v>
      </c>
      <c r="L2642" s="222">
        <v>875.4</v>
      </c>
      <c r="M2642" s="222">
        <v>2714680</v>
      </c>
      <c r="N2642" s="222">
        <v>2714680</v>
      </c>
      <c r="O2642" s="222">
        <v>0</v>
      </c>
      <c r="P2642" s="222">
        <v>0</v>
      </c>
      <c r="Q2642" s="222">
        <v>0</v>
      </c>
      <c r="R2642" s="372">
        <v>45658</v>
      </c>
      <c r="S2642" s="372">
        <v>46022</v>
      </c>
      <c r="U2642" s="373"/>
    </row>
    <row r="2643" spans="1:21" ht="20.25" x14ac:dyDescent="0.3">
      <c r="A2643" s="230">
        <v>22</v>
      </c>
      <c r="B2643" s="225" t="s">
        <v>1190</v>
      </c>
      <c r="C2643" s="230">
        <v>40666</v>
      </c>
      <c r="D2643" s="230" t="s">
        <v>1896</v>
      </c>
      <c r="E2643" s="230">
        <v>1955</v>
      </c>
      <c r="F2643" s="230" t="s">
        <v>2122</v>
      </c>
      <c r="G2643" s="371" t="s">
        <v>2090</v>
      </c>
      <c r="H2643" s="230">
        <v>2</v>
      </c>
      <c r="I2643" s="230">
        <v>2</v>
      </c>
      <c r="J2643" s="230" t="s">
        <v>2122</v>
      </c>
      <c r="K2643" s="222">
        <v>1766.81</v>
      </c>
      <c r="L2643" s="222">
        <v>877.1</v>
      </c>
      <c r="M2643" s="222">
        <v>1657050.57</v>
      </c>
      <c r="N2643" s="222">
        <v>1657050.57</v>
      </c>
      <c r="O2643" s="222">
        <v>0</v>
      </c>
      <c r="P2643" s="222">
        <v>0</v>
      </c>
      <c r="Q2643" s="222">
        <v>0</v>
      </c>
      <c r="R2643" s="372">
        <v>45658</v>
      </c>
      <c r="S2643" s="372">
        <v>46022</v>
      </c>
      <c r="U2643" s="373"/>
    </row>
    <row r="2644" spans="1:21" ht="20.25" x14ac:dyDescent="0.3">
      <c r="A2644" s="230">
        <v>23</v>
      </c>
      <c r="B2644" s="225" t="s">
        <v>1191</v>
      </c>
      <c r="C2644" s="230">
        <v>40667</v>
      </c>
      <c r="D2644" s="230" t="s">
        <v>1896</v>
      </c>
      <c r="E2644" s="230">
        <v>1956</v>
      </c>
      <c r="F2644" s="230" t="s">
        <v>2122</v>
      </c>
      <c r="G2644" s="371" t="s">
        <v>2090</v>
      </c>
      <c r="H2644" s="230">
        <v>2</v>
      </c>
      <c r="I2644" s="230">
        <v>1</v>
      </c>
      <c r="J2644" s="230" t="s">
        <v>2122</v>
      </c>
      <c r="K2644" s="222">
        <v>1016.06</v>
      </c>
      <c r="L2644" s="222">
        <v>515.1</v>
      </c>
      <c r="M2644" s="222">
        <v>1670383.86</v>
      </c>
      <c r="N2644" s="222">
        <v>1670383.86</v>
      </c>
      <c r="O2644" s="222">
        <v>0</v>
      </c>
      <c r="P2644" s="222">
        <v>0</v>
      </c>
      <c r="Q2644" s="222">
        <v>0</v>
      </c>
      <c r="R2644" s="372">
        <v>45658</v>
      </c>
      <c r="S2644" s="372">
        <v>46022</v>
      </c>
      <c r="U2644" s="373"/>
    </row>
    <row r="2645" spans="1:21" ht="20.25" x14ac:dyDescent="0.3">
      <c r="A2645" s="230">
        <v>24</v>
      </c>
      <c r="B2645" s="225" t="s">
        <v>1192</v>
      </c>
      <c r="C2645" s="230">
        <v>40652</v>
      </c>
      <c r="D2645" s="230" t="s">
        <v>1896</v>
      </c>
      <c r="E2645" s="230">
        <v>1956</v>
      </c>
      <c r="F2645" s="230" t="s">
        <v>2122</v>
      </c>
      <c r="G2645" s="371" t="s">
        <v>2090</v>
      </c>
      <c r="H2645" s="230">
        <v>2</v>
      </c>
      <c r="I2645" s="230">
        <v>3</v>
      </c>
      <c r="J2645" s="230" t="s">
        <v>2122</v>
      </c>
      <c r="K2645" s="222">
        <v>2757.21</v>
      </c>
      <c r="L2645" s="222">
        <v>1397.1</v>
      </c>
      <c r="M2645" s="222">
        <v>5094641.2200000007</v>
      </c>
      <c r="N2645" s="222">
        <v>5094641.2200000007</v>
      </c>
      <c r="O2645" s="222">
        <v>0</v>
      </c>
      <c r="P2645" s="222">
        <v>0</v>
      </c>
      <c r="Q2645" s="222">
        <v>0</v>
      </c>
      <c r="R2645" s="372">
        <v>45658</v>
      </c>
      <c r="S2645" s="372">
        <v>46022</v>
      </c>
      <c r="U2645" s="373"/>
    </row>
    <row r="2646" spans="1:21" ht="20.25" x14ac:dyDescent="0.3">
      <c r="A2646" s="230">
        <v>25</v>
      </c>
      <c r="B2646" s="225" t="s">
        <v>1193</v>
      </c>
      <c r="C2646" s="230">
        <v>40654</v>
      </c>
      <c r="D2646" s="230" t="s">
        <v>1896</v>
      </c>
      <c r="E2646" s="230">
        <v>1956</v>
      </c>
      <c r="F2646" s="230" t="s">
        <v>2122</v>
      </c>
      <c r="G2646" s="371" t="s">
        <v>2090</v>
      </c>
      <c r="H2646" s="230">
        <v>2</v>
      </c>
      <c r="I2646" s="230">
        <v>1</v>
      </c>
      <c r="J2646" s="230" t="s">
        <v>2122</v>
      </c>
      <c r="K2646" s="222">
        <v>1034.4100000000001</v>
      </c>
      <c r="L2646" s="222">
        <v>518.79999999999995</v>
      </c>
      <c r="M2646" s="222">
        <v>1081878.55</v>
      </c>
      <c r="N2646" s="222">
        <v>1081878.55</v>
      </c>
      <c r="O2646" s="222">
        <v>0</v>
      </c>
      <c r="P2646" s="222">
        <v>0</v>
      </c>
      <c r="Q2646" s="222">
        <v>0</v>
      </c>
      <c r="R2646" s="372">
        <v>45658</v>
      </c>
      <c r="S2646" s="372">
        <v>46022</v>
      </c>
      <c r="U2646" s="373"/>
    </row>
    <row r="2647" spans="1:21" ht="20.25" x14ac:dyDescent="0.3">
      <c r="A2647" s="230">
        <v>26</v>
      </c>
      <c r="B2647" s="229" t="s">
        <v>1194</v>
      </c>
      <c r="C2647" s="230">
        <v>40695</v>
      </c>
      <c r="D2647" s="230" t="s">
        <v>1896</v>
      </c>
      <c r="E2647" s="230">
        <v>1957</v>
      </c>
      <c r="F2647" s="230" t="s">
        <v>2122</v>
      </c>
      <c r="G2647" s="371" t="s">
        <v>2089</v>
      </c>
      <c r="H2647" s="230">
        <v>3</v>
      </c>
      <c r="I2647" s="230">
        <v>2</v>
      </c>
      <c r="J2647" s="230" t="s">
        <v>2122</v>
      </c>
      <c r="K2647" s="222">
        <v>2412.15</v>
      </c>
      <c r="L2647" s="222">
        <v>1406.2</v>
      </c>
      <c r="M2647" s="222">
        <v>4554000</v>
      </c>
      <c r="N2647" s="222">
        <v>4554000</v>
      </c>
      <c r="O2647" s="222">
        <v>0</v>
      </c>
      <c r="P2647" s="222">
        <v>0</v>
      </c>
      <c r="Q2647" s="222">
        <v>0</v>
      </c>
      <c r="R2647" s="372">
        <v>45658</v>
      </c>
      <c r="S2647" s="372">
        <v>46022</v>
      </c>
      <c r="U2647" s="373"/>
    </row>
    <row r="2648" spans="1:21" ht="20.25" x14ac:dyDescent="0.3">
      <c r="A2648" s="230">
        <v>27</v>
      </c>
      <c r="B2648" s="225" t="s">
        <v>1195</v>
      </c>
      <c r="C2648" s="230">
        <v>40686</v>
      </c>
      <c r="D2648" s="230" t="s">
        <v>1896</v>
      </c>
      <c r="E2648" s="230">
        <v>1957</v>
      </c>
      <c r="F2648" s="230" t="s">
        <v>2122</v>
      </c>
      <c r="G2648" s="371" t="s">
        <v>2089</v>
      </c>
      <c r="H2648" s="230">
        <v>4</v>
      </c>
      <c r="I2648" s="230">
        <v>2</v>
      </c>
      <c r="J2648" s="230" t="s">
        <v>2122</v>
      </c>
      <c r="K2648" s="222">
        <v>2830.47</v>
      </c>
      <c r="L2648" s="222">
        <v>1794.6</v>
      </c>
      <c r="M2648" s="222">
        <v>2476758.9499999997</v>
      </c>
      <c r="N2648" s="222">
        <v>2476758.9499999997</v>
      </c>
      <c r="O2648" s="222">
        <v>0</v>
      </c>
      <c r="P2648" s="222">
        <v>0</v>
      </c>
      <c r="Q2648" s="222">
        <v>0</v>
      </c>
      <c r="R2648" s="372">
        <v>45658</v>
      </c>
      <c r="S2648" s="372">
        <v>46022</v>
      </c>
      <c r="U2648" s="373"/>
    </row>
    <row r="2649" spans="1:21" ht="20.25" x14ac:dyDescent="0.3">
      <c r="A2649" s="230">
        <v>28</v>
      </c>
      <c r="B2649" s="229" t="s">
        <v>1196</v>
      </c>
      <c r="C2649" s="230">
        <v>40687</v>
      </c>
      <c r="D2649" s="230" t="s">
        <v>1896</v>
      </c>
      <c r="E2649" s="230">
        <v>1957</v>
      </c>
      <c r="F2649" s="230" t="s">
        <v>2122</v>
      </c>
      <c r="G2649" s="371" t="s">
        <v>2089</v>
      </c>
      <c r="H2649" s="230">
        <v>4</v>
      </c>
      <c r="I2649" s="230">
        <v>3</v>
      </c>
      <c r="J2649" s="230" t="s">
        <v>2122</v>
      </c>
      <c r="K2649" s="222">
        <v>3198.3</v>
      </c>
      <c r="L2649" s="222">
        <v>1457.8</v>
      </c>
      <c r="M2649" s="222">
        <v>5819000</v>
      </c>
      <c r="N2649" s="222">
        <v>5819000</v>
      </c>
      <c r="O2649" s="222">
        <v>0</v>
      </c>
      <c r="P2649" s="222">
        <v>0</v>
      </c>
      <c r="Q2649" s="222">
        <v>0</v>
      </c>
      <c r="R2649" s="372">
        <v>45658</v>
      </c>
      <c r="S2649" s="372">
        <v>46022</v>
      </c>
      <c r="U2649" s="373"/>
    </row>
    <row r="2650" spans="1:21" ht="20.25" x14ac:dyDescent="0.3">
      <c r="A2650" s="230">
        <v>29</v>
      </c>
      <c r="B2650" s="229" t="s">
        <v>1197</v>
      </c>
      <c r="C2650" s="230">
        <v>40694</v>
      </c>
      <c r="D2650" s="230" t="s">
        <v>1896</v>
      </c>
      <c r="E2650" s="230">
        <v>1956</v>
      </c>
      <c r="F2650" s="230" t="s">
        <v>2122</v>
      </c>
      <c r="G2650" s="371" t="s">
        <v>2089</v>
      </c>
      <c r="H2650" s="230">
        <v>4</v>
      </c>
      <c r="I2650" s="230">
        <v>4</v>
      </c>
      <c r="J2650" s="230" t="s">
        <v>2122</v>
      </c>
      <c r="K2650" s="222">
        <v>6237.4</v>
      </c>
      <c r="L2650" s="222">
        <v>4000.6</v>
      </c>
      <c r="M2650" s="222">
        <v>12871950.590000002</v>
      </c>
      <c r="N2650" s="222">
        <v>12871950.590000002</v>
      </c>
      <c r="O2650" s="222">
        <v>0</v>
      </c>
      <c r="P2650" s="222">
        <v>0</v>
      </c>
      <c r="Q2650" s="222">
        <v>0</v>
      </c>
      <c r="R2650" s="372">
        <v>45658</v>
      </c>
      <c r="S2650" s="372">
        <v>46022</v>
      </c>
      <c r="U2650" s="373"/>
    </row>
    <row r="2651" spans="1:21" ht="20.25" x14ac:dyDescent="0.3">
      <c r="A2651" s="230">
        <v>30</v>
      </c>
      <c r="B2651" s="229" t="s">
        <v>1198</v>
      </c>
      <c r="C2651" s="230">
        <v>40697</v>
      </c>
      <c r="D2651" s="230" t="s">
        <v>1896</v>
      </c>
      <c r="E2651" s="230">
        <v>1957</v>
      </c>
      <c r="F2651" s="230" t="s">
        <v>2122</v>
      </c>
      <c r="G2651" s="371" t="s">
        <v>2089</v>
      </c>
      <c r="H2651" s="230">
        <v>4</v>
      </c>
      <c r="I2651" s="230">
        <v>3</v>
      </c>
      <c r="J2651" s="230" t="s">
        <v>2122</v>
      </c>
      <c r="K2651" s="222">
        <v>4818.3100000000004</v>
      </c>
      <c r="L2651" s="222">
        <v>2989.4</v>
      </c>
      <c r="M2651" s="222">
        <v>11473252.4694</v>
      </c>
      <c r="N2651" s="222">
        <v>11473252.4694</v>
      </c>
      <c r="O2651" s="222">
        <v>0</v>
      </c>
      <c r="P2651" s="222">
        <v>0</v>
      </c>
      <c r="Q2651" s="222">
        <v>0</v>
      </c>
      <c r="R2651" s="372">
        <v>45658</v>
      </c>
      <c r="S2651" s="372">
        <v>46022</v>
      </c>
      <c r="U2651" s="373"/>
    </row>
    <row r="2652" spans="1:21" ht="20.25" x14ac:dyDescent="0.3">
      <c r="A2652" s="230">
        <v>31</v>
      </c>
      <c r="B2652" s="229" t="s">
        <v>1199</v>
      </c>
      <c r="C2652" s="230">
        <v>40707</v>
      </c>
      <c r="D2652" s="230" t="s">
        <v>1896</v>
      </c>
      <c r="E2652" s="230">
        <v>1957</v>
      </c>
      <c r="F2652" s="230" t="s">
        <v>2122</v>
      </c>
      <c r="G2652" s="371" t="s">
        <v>2089</v>
      </c>
      <c r="H2652" s="230">
        <v>4</v>
      </c>
      <c r="I2652" s="230">
        <v>3</v>
      </c>
      <c r="J2652" s="230" t="s">
        <v>2122</v>
      </c>
      <c r="K2652" s="222">
        <v>4742.16</v>
      </c>
      <c r="L2652" s="222">
        <v>2856.7</v>
      </c>
      <c r="M2652" s="222">
        <v>8610939.7400000002</v>
      </c>
      <c r="N2652" s="222">
        <v>8610939.7400000002</v>
      </c>
      <c r="O2652" s="222">
        <v>0</v>
      </c>
      <c r="P2652" s="222">
        <v>0</v>
      </c>
      <c r="Q2652" s="222">
        <v>0</v>
      </c>
      <c r="R2652" s="372">
        <v>45658</v>
      </c>
      <c r="S2652" s="372">
        <v>46022</v>
      </c>
      <c r="U2652" s="373"/>
    </row>
    <row r="2653" spans="1:21" ht="20.25" x14ac:dyDescent="0.3">
      <c r="A2653" s="230">
        <v>32</v>
      </c>
      <c r="B2653" s="225" t="s">
        <v>1200</v>
      </c>
      <c r="C2653" s="230">
        <v>40700</v>
      </c>
      <c r="D2653" s="230" t="s">
        <v>1896</v>
      </c>
      <c r="E2653" s="230">
        <v>1957</v>
      </c>
      <c r="F2653" s="230" t="s">
        <v>2122</v>
      </c>
      <c r="G2653" s="371" t="s">
        <v>2089</v>
      </c>
      <c r="H2653" s="230">
        <v>4</v>
      </c>
      <c r="I2653" s="230">
        <v>3</v>
      </c>
      <c r="J2653" s="230" t="s">
        <v>2122</v>
      </c>
      <c r="K2653" s="222">
        <v>4181.8999999999996</v>
      </c>
      <c r="L2653" s="222">
        <v>2354.1999999999998</v>
      </c>
      <c r="M2653" s="222">
        <v>8602000</v>
      </c>
      <c r="N2653" s="222">
        <v>8602000</v>
      </c>
      <c r="O2653" s="222">
        <v>0</v>
      </c>
      <c r="P2653" s="222">
        <v>0</v>
      </c>
      <c r="Q2653" s="222">
        <v>0</v>
      </c>
      <c r="R2653" s="372">
        <v>45658</v>
      </c>
      <c r="S2653" s="372">
        <v>46022</v>
      </c>
      <c r="U2653" s="373"/>
    </row>
    <row r="2654" spans="1:21" ht="20.25" x14ac:dyDescent="0.3">
      <c r="A2654" s="230">
        <v>33</v>
      </c>
      <c r="B2654" s="229" t="s">
        <v>1201</v>
      </c>
      <c r="C2654" s="230">
        <v>40704</v>
      </c>
      <c r="D2654" s="230" t="s">
        <v>1896</v>
      </c>
      <c r="E2654" s="230">
        <v>1957</v>
      </c>
      <c r="F2654" s="230" t="s">
        <v>2122</v>
      </c>
      <c r="G2654" s="371" t="s">
        <v>2089</v>
      </c>
      <c r="H2654" s="230">
        <v>4</v>
      </c>
      <c r="I2654" s="230">
        <v>3</v>
      </c>
      <c r="J2654" s="230" t="s">
        <v>2122</v>
      </c>
      <c r="K2654" s="222">
        <v>5130.4799999999996</v>
      </c>
      <c r="L2654" s="222">
        <v>3150.2</v>
      </c>
      <c r="M2654" s="222">
        <v>9102173.3599999994</v>
      </c>
      <c r="N2654" s="222">
        <v>9102173.3599999994</v>
      </c>
      <c r="O2654" s="222">
        <v>0</v>
      </c>
      <c r="P2654" s="222">
        <v>0</v>
      </c>
      <c r="Q2654" s="222">
        <v>0</v>
      </c>
      <c r="R2654" s="372">
        <v>45658</v>
      </c>
      <c r="S2654" s="372">
        <v>46022</v>
      </c>
      <c r="U2654" s="373"/>
    </row>
    <row r="2655" spans="1:21" ht="20.25" x14ac:dyDescent="0.3">
      <c r="A2655" s="230">
        <v>34</v>
      </c>
      <c r="B2655" s="229" t="s">
        <v>1202</v>
      </c>
      <c r="C2655" s="230">
        <v>40705</v>
      </c>
      <c r="D2655" s="230" t="s">
        <v>1896</v>
      </c>
      <c r="E2655" s="230">
        <v>1957</v>
      </c>
      <c r="F2655" s="230" t="s">
        <v>2122</v>
      </c>
      <c r="G2655" s="371" t="s">
        <v>2089</v>
      </c>
      <c r="H2655" s="230">
        <v>4</v>
      </c>
      <c r="I2655" s="230">
        <v>3</v>
      </c>
      <c r="J2655" s="230" t="s">
        <v>2122</v>
      </c>
      <c r="K2655" s="222">
        <v>4581.13</v>
      </c>
      <c r="L2655" s="222">
        <v>2787.6</v>
      </c>
      <c r="M2655" s="222">
        <v>9163113.6499999985</v>
      </c>
      <c r="N2655" s="222">
        <v>9163113.6499999985</v>
      </c>
      <c r="O2655" s="222">
        <v>0</v>
      </c>
      <c r="P2655" s="222">
        <v>0</v>
      </c>
      <c r="Q2655" s="222">
        <v>0</v>
      </c>
      <c r="R2655" s="372">
        <v>45658</v>
      </c>
      <c r="S2655" s="372">
        <v>46022</v>
      </c>
      <c r="U2655" s="373"/>
    </row>
    <row r="2656" spans="1:21" ht="20.25" x14ac:dyDescent="0.3">
      <c r="A2656" s="230">
        <v>35</v>
      </c>
      <c r="B2656" s="229" t="s">
        <v>1203</v>
      </c>
      <c r="C2656" s="230">
        <v>40706</v>
      </c>
      <c r="D2656" s="230" t="s">
        <v>1896</v>
      </c>
      <c r="E2656" s="230">
        <v>1957</v>
      </c>
      <c r="F2656" s="230" t="s">
        <v>2122</v>
      </c>
      <c r="G2656" s="371" t="s">
        <v>2089</v>
      </c>
      <c r="H2656" s="230">
        <v>4</v>
      </c>
      <c r="I2656" s="230">
        <v>3</v>
      </c>
      <c r="J2656" s="230" t="s">
        <v>2122</v>
      </c>
      <c r="K2656" s="222">
        <v>4723.97</v>
      </c>
      <c r="L2656" s="222">
        <v>3049.7</v>
      </c>
      <c r="M2656" s="222">
        <v>8483693.4199999999</v>
      </c>
      <c r="N2656" s="222">
        <v>8483693.4199999999</v>
      </c>
      <c r="O2656" s="222">
        <v>0</v>
      </c>
      <c r="P2656" s="222">
        <v>0</v>
      </c>
      <c r="Q2656" s="222">
        <v>0</v>
      </c>
      <c r="R2656" s="372">
        <v>45658</v>
      </c>
      <c r="S2656" s="372">
        <v>46022</v>
      </c>
      <c r="U2656" s="373"/>
    </row>
    <row r="2657" spans="1:21" ht="20.25" x14ac:dyDescent="0.3">
      <c r="A2657" s="230">
        <v>36</v>
      </c>
      <c r="B2657" s="229" t="s">
        <v>1204</v>
      </c>
      <c r="C2657" s="230">
        <v>40727</v>
      </c>
      <c r="D2657" s="230" t="s">
        <v>1896</v>
      </c>
      <c r="E2657" s="230">
        <v>1957</v>
      </c>
      <c r="F2657" s="230" t="s">
        <v>2122</v>
      </c>
      <c r="G2657" s="371" t="s">
        <v>2089</v>
      </c>
      <c r="H2657" s="230">
        <v>3</v>
      </c>
      <c r="I2657" s="230">
        <v>2</v>
      </c>
      <c r="J2657" s="230" t="s">
        <v>2122</v>
      </c>
      <c r="K2657" s="222">
        <v>2190.1999999999998</v>
      </c>
      <c r="L2657" s="222">
        <v>1308.3</v>
      </c>
      <c r="M2657" s="222">
        <v>3371758.05</v>
      </c>
      <c r="N2657" s="222">
        <v>3371758.05</v>
      </c>
      <c r="O2657" s="222">
        <v>0</v>
      </c>
      <c r="P2657" s="222">
        <v>0</v>
      </c>
      <c r="Q2657" s="222">
        <v>0</v>
      </c>
      <c r="R2657" s="372">
        <v>45658</v>
      </c>
      <c r="S2657" s="372">
        <v>46022</v>
      </c>
      <c r="U2657" s="373"/>
    </row>
    <row r="2658" spans="1:21" ht="20.25" x14ac:dyDescent="0.3">
      <c r="A2658" s="230">
        <v>37</v>
      </c>
      <c r="B2658" s="229" t="s">
        <v>1205</v>
      </c>
      <c r="C2658" s="230">
        <v>40719</v>
      </c>
      <c r="D2658" s="230" t="s">
        <v>1896</v>
      </c>
      <c r="E2658" s="230">
        <v>1954</v>
      </c>
      <c r="F2658" s="230" t="s">
        <v>2122</v>
      </c>
      <c r="G2658" s="371" t="s">
        <v>2121</v>
      </c>
      <c r="H2658" s="230">
        <v>3</v>
      </c>
      <c r="I2658" s="230">
        <v>2</v>
      </c>
      <c r="J2658" s="230" t="s">
        <v>2122</v>
      </c>
      <c r="K2658" s="222">
        <v>1812.45</v>
      </c>
      <c r="L2658" s="222">
        <v>1035.0999999999999</v>
      </c>
      <c r="M2658" s="222">
        <v>5160616.9799999995</v>
      </c>
      <c r="N2658" s="222">
        <v>5160616.9799999995</v>
      </c>
      <c r="O2658" s="222">
        <v>0</v>
      </c>
      <c r="P2658" s="222">
        <v>0</v>
      </c>
      <c r="Q2658" s="222">
        <v>0</v>
      </c>
      <c r="R2658" s="372">
        <v>45658</v>
      </c>
      <c r="S2658" s="372">
        <v>46022</v>
      </c>
      <c r="U2658" s="373"/>
    </row>
    <row r="2659" spans="1:21" ht="20.25" x14ac:dyDescent="0.3">
      <c r="A2659" s="230">
        <v>38</v>
      </c>
      <c r="B2659" s="229" t="s">
        <v>1206</v>
      </c>
      <c r="C2659" s="230">
        <v>40748</v>
      </c>
      <c r="D2659" s="230" t="s">
        <v>1896</v>
      </c>
      <c r="E2659" s="230">
        <v>1956</v>
      </c>
      <c r="F2659" s="230" t="s">
        <v>2122</v>
      </c>
      <c r="G2659" s="371" t="s">
        <v>2089</v>
      </c>
      <c r="H2659" s="230">
        <v>3</v>
      </c>
      <c r="I2659" s="230">
        <v>2</v>
      </c>
      <c r="J2659" s="230" t="s">
        <v>2122</v>
      </c>
      <c r="K2659" s="222">
        <v>2648.4</v>
      </c>
      <c r="L2659" s="222">
        <v>1412.8</v>
      </c>
      <c r="M2659" s="222">
        <v>4123990.81</v>
      </c>
      <c r="N2659" s="222">
        <v>4123990.81</v>
      </c>
      <c r="O2659" s="222">
        <v>0</v>
      </c>
      <c r="P2659" s="222">
        <v>0</v>
      </c>
      <c r="Q2659" s="222">
        <v>0</v>
      </c>
      <c r="R2659" s="372">
        <v>45658</v>
      </c>
      <c r="S2659" s="372">
        <v>46022</v>
      </c>
      <c r="U2659" s="373"/>
    </row>
    <row r="2660" spans="1:21" ht="20.25" x14ac:dyDescent="0.3">
      <c r="A2660" s="230">
        <v>39</v>
      </c>
      <c r="B2660" s="229" t="s">
        <v>1208</v>
      </c>
      <c r="C2660" s="230">
        <v>40780</v>
      </c>
      <c r="D2660" s="230" t="s">
        <v>1896</v>
      </c>
      <c r="E2660" s="230">
        <v>1959</v>
      </c>
      <c r="F2660" s="230" t="s">
        <v>2122</v>
      </c>
      <c r="G2660" s="371" t="s">
        <v>2090</v>
      </c>
      <c r="H2660" s="230">
        <v>4</v>
      </c>
      <c r="I2660" s="230">
        <v>4</v>
      </c>
      <c r="J2660" s="230" t="s">
        <v>2122</v>
      </c>
      <c r="K2660" s="222">
        <v>3415.02</v>
      </c>
      <c r="L2660" s="222">
        <v>2087</v>
      </c>
      <c r="M2660" s="222">
        <v>5960013.8599999994</v>
      </c>
      <c r="N2660" s="222">
        <v>5960013.8599999994</v>
      </c>
      <c r="O2660" s="222">
        <v>0</v>
      </c>
      <c r="P2660" s="222">
        <v>0</v>
      </c>
      <c r="Q2660" s="222">
        <v>0</v>
      </c>
      <c r="R2660" s="372">
        <v>45658</v>
      </c>
      <c r="S2660" s="372">
        <v>46022</v>
      </c>
      <c r="U2660" s="373"/>
    </row>
    <row r="2661" spans="1:21" ht="20.25" x14ac:dyDescent="0.3">
      <c r="A2661" s="230">
        <v>40</v>
      </c>
      <c r="B2661" s="229" t="s">
        <v>1209</v>
      </c>
      <c r="C2661" s="230">
        <v>40771</v>
      </c>
      <c r="D2661" s="230" t="s">
        <v>1896</v>
      </c>
      <c r="E2661" s="230">
        <v>1959</v>
      </c>
      <c r="F2661" s="230" t="s">
        <v>2122</v>
      </c>
      <c r="G2661" s="371" t="s">
        <v>2089</v>
      </c>
      <c r="H2661" s="230">
        <v>4</v>
      </c>
      <c r="I2661" s="230">
        <v>3</v>
      </c>
      <c r="J2661" s="230" t="s">
        <v>2122</v>
      </c>
      <c r="K2661" s="222">
        <v>4432.9399999999996</v>
      </c>
      <c r="L2661" s="222">
        <v>2746.3</v>
      </c>
      <c r="M2661" s="222">
        <v>7633883.7300000004</v>
      </c>
      <c r="N2661" s="222">
        <v>7633883.7300000004</v>
      </c>
      <c r="O2661" s="222">
        <v>0</v>
      </c>
      <c r="P2661" s="222">
        <v>0</v>
      </c>
      <c r="Q2661" s="222">
        <v>0</v>
      </c>
      <c r="R2661" s="372">
        <v>45658</v>
      </c>
      <c r="S2661" s="372">
        <v>46022</v>
      </c>
      <c r="U2661" s="373"/>
    </row>
    <row r="2662" spans="1:21" ht="20.25" x14ac:dyDescent="0.3">
      <c r="A2662" s="230">
        <v>41</v>
      </c>
      <c r="B2662" s="229" t="s">
        <v>1210</v>
      </c>
      <c r="C2662" s="230">
        <v>40793</v>
      </c>
      <c r="D2662" s="230" t="s">
        <v>1896</v>
      </c>
      <c r="E2662" s="230">
        <v>1958</v>
      </c>
      <c r="F2662" s="230" t="s">
        <v>2122</v>
      </c>
      <c r="G2662" s="371" t="s">
        <v>2090</v>
      </c>
      <c r="H2662" s="230">
        <v>4</v>
      </c>
      <c r="I2662" s="230">
        <v>4</v>
      </c>
      <c r="J2662" s="230" t="s">
        <v>2122</v>
      </c>
      <c r="K2662" s="222">
        <v>3117.87</v>
      </c>
      <c r="L2662" s="222">
        <v>2073.6</v>
      </c>
      <c r="M2662" s="222">
        <v>6679200</v>
      </c>
      <c r="N2662" s="222">
        <v>6679200</v>
      </c>
      <c r="O2662" s="222">
        <v>0</v>
      </c>
      <c r="P2662" s="222">
        <v>0</v>
      </c>
      <c r="Q2662" s="222">
        <v>0</v>
      </c>
      <c r="R2662" s="372">
        <v>45658</v>
      </c>
      <c r="S2662" s="372">
        <v>46022</v>
      </c>
      <c r="U2662" s="373"/>
    </row>
    <row r="2663" spans="1:21" ht="20.25" x14ac:dyDescent="0.3">
      <c r="A2663" s="230">
        <v>42</v>
      </c>
      <c r="B2663" s="225" t="s">
        <v>1211</v>
      </c>
      <c r="C2663" s="230">
        <v>40796</v>
      </c>
      <c r="D2663" s="230" t="s">
        <v>1896</v>
      </c>
      <c r="E2663" s="230">
        <v>1958</v>
      </c>
      <c r="F2663" s="230" t="s">
        <v>2122</v>
      </c>
      <c r="G2663" s="371" t="s">
        <v>2090</v>
      </c>
      <c r="H2663" s="230">
        <v>4</v>
      </c>
      <c r="I2663" s="230">
        <v>4</v>
      </c>
      <c r="J2663" s="230" t="s">
        <v>2122</v>
      </c>
      <c r="K2663" s="222">
        <v>3756.65</v>
      </c>
      <c r="L2663" s="222">
        <v>2073.9</v>
      </c>
      <c r="M2663" s="222">
        <v>4332509.25</v>
      </c>
      <c r="N2663" s="222">
        <v>4332509.25</v>
      </c>
      <c r="O2663" s="222">
        <v>0</v>
      </c>
      <c r="P2663" s="222">
        <v>0</v>
      </c>
      <c r="Q2663" s="222">
        <v>0</v>
      </c>
      <c r="R2663" s="372">
        <v>45658</v>
      </c>
      <c r="S2663" s="372">
        <v>46022</v>
      </c>
      <c r="U2663" s="373"/>
    </row>
    <row r="2664" spans="1:21" ht="20.25" x14ac:dyDescent="0.3">
      <c r="A2664" s="230">
        <v>43</v>
      </c>
      <c r="B2664" s="225" t="s">
        <v>1212</v>
      </c>
      <c r="C2664" s="230">
        <v>40788</v>
      </c>
      <c r="D2664" s="230" t="s">
        <v>1896</v>
      </c>
      <c r="E2664" s="230">
        <v>1959</v>
      </c>
      <c r="F2664" s="230" t="s">
        <v>2122</v>
      </c>
      <c r="G2664" s="371" t="s">
        <v>2092</v>
      </c>
      <c r="H2664" s="230">
        <v>4</v>
      </c>
      <c r="I2664" s="230">
        <v>4</v>
      </c>
      <c r="J2664" s="230" t="s">
        <v>2122</v>
      </c>
      <c r="K2664" s="222">
        <v>2519.3000000000002</v>
      </c>
      <c r="L2664" s="222">
        <v>588</v>
      </c>
      <c r="M2664" s="222">
        <v>5186283.4000000004</v>
      </c>
      <c r="N2664" s="222">
        <v>5186283.4000000004</v>
      </c>
      <c r="O2664" s="222">
        <v>0</v>
      </c>
      <c r="P2664" s="222">
        <v>0</v>
      </c>
      <c r="Q2664" s="222">
        <v>0</v>
      </c>
      <c r="R2664" s="372">
        <v>45658</v>
      </c>
      <c r="S2664" s="372">
        <v>46022</v>
      </c>
      <c r="U2664" s="373"/>
    </row>
    <row r="2665" spans="1:21" ht="20.25" x14ac:dyDescent="0.3">
      <c r="A2665" s="230">
        <v>44</v>
      </c>
      <c r="B2665" s="225" t="s">
        <v>1213</v>
      </c>
      <c r="C2665" s="230">
        <v>40789</v>
      </c>
      <c r="D2665" s="230" t="s">
        <v>1896</v>
      </c>
      <c r="E2665" s="230">
        <v>1959</v>
      </c>
      <c r="F2665" s="230" t="s">
        <v>2122</v>
      </c>
      <c r="G2665" s="371" t="s">
        <v>2090</v>
      </c>
      <c r="H2665" s="230">
        <v>4</v>
      </c>
      <c r="I2665" s="230">
        <v>6</v>
      </c>
      <c r="J2665" s="230" t="s">
        <v>2122</v>
      </c>
      <c r="K2665" s="222">
        <v>6343</v>
      </c>
      <c r="L2665" s="222">
        <v>3585.3</v>
      </c>
      <c r="M2665" s="222">
        <v>6094123.7599999998</v>
      </c>
      <c r="N2665" s="222">
        <v>6094123.7599999998</v>
      </c>
      <c r="O2665" s="222">
        <v>0</v>
      </c>
      <c r="P2665" s="222">
        <v>0</v>
      </c>
      <c r="Q2665" s="222">
        <v>0</v>
      </c>
      <c r="R2665" s="372">
        <v>45658</v>
      </c>
      <c r="S2665" s="372">
        <v>46022</v>
      </c>
      <c r="U2665" s="373"/>
    </row>
    <row r="2666" spans="1:21" ht="20.25" x14ac:dyDescent="0.3">
      <c r="A2666" s="230">
        <v>45</v>
      </c>
      <c r="B2666" s="225" t="s">
        <v>1214</v>
      </c>
      <c r="C2666" s="230">
        <v>40813</v>
      </c>
      <c r="D2666" s="230" t="s">
        <v>1896</v>
      </c>
      <c r="E2666" s="230">
        <v>1962</v>
      </c>
      <c r="F2666" s="230" t="s">
        <v>2122</v>
      </c>
      <c r="G2666" s="371" t="s">
        <v>2088</v>
      </c>
      <c r="H2666" s="230">
        <v>5</v>
      </c>
      <c r="I2666" s="230">
        <v>3</v>
      </c>
      <c r="J2666" s="230" t="s">
        <v>2122</v>
      </c>
      <c r="K2666" s="222">
        <v>4568.41</v>
      </c>
      <c r="L2666" s="222">
        <v>2958.6</v>
      </c>
      <c r="M2666" s="222">
        <v>4748638.8499999996</v>
      </c>
      <c r="N2666" s="222">
        <v>4748638.8499999996</v>
      </c>
      <c r="O2666" s="222">
        <v>0</v>
      </c>
      <c r="P2666" s="222">
        <v>0</v>
      </c>
      <c r="Q2666" s="222">
        <v>0</v>
      </c>
      <c r="R2666" s="372">
        <v>45658</v>
      </c>
      <c r="S2666" s="372">
        <v>46022</v>
      </c>
      <c r="U2666" s="373"/>
    </row>
    <row r="2667" spans="1:21" ht="20.25" x14ac:dyDescent="0.3">
      <c r="A2667" s="230">
        <v>46</v>
      </c>
      <c r="B2667" s="225" t="s">
        <v>1215</v>
      </c>
      <c r="C2667" s="230">
        <v>39387</v>
      </c>
      <c r="D2667" s="230" t="s">
        <v>1896</v>
      </c>
      <c r="E2667" s="230">
        <v>1963</v>
      </c>
      <c r="F2667" s="230" t="s">
        <v>2122</v>
      </c>
      <c r="G2667" s="371" t="s">
        <v>2089</v>
      </c>
      <c r="H2667" s="230">
        <v>5</v>
      </c>
      <c r="I2667" s="230">
        <v>3</v>
      </c>
      <c r="J2667" s="230" t="s">
        <v>2122</v>
      </c>
      <c r="K2667" s="222">
        <v>4357.1000000000004</v>
      </c>
      <c r="L2667" s="222">
        <v>2666.1</v>
      </c>
      <c r="M2667" s="222">
        <v>7421018.0300000003</v>
      </c>
      <c r="N2667" s="222">
        <v>7421018.0300000003</v>
      </c>
      <c r="O2667" s="222">
        <v>0</v>
      </c>
      <c r="P2667" s="222">
        <v>0</v>
      </c>
      <c r="Q2667" s="222">
        <v>0</v>
      </c>
      <c r="R2667" s="372">
        <v>45658</v>
      </c>
      <c r="S2667" s="372">
        <v>46022</v>
      </c>
      <c r="U2667" s="373"/>
    </row>
    <row r="2668" spans="1:21" ht="20.25" x14ac:dyDescent="0.3">
      <c r="A2668" s="230">
        <v>47</v>
      </c>
      <c r="B2668" s="225" t="s">
        <v>1216</v>
      </c>
      <c r="C2668" s="230">
        <v>39423</v>
      </c>
      <c r="D2668" s="230" t="s">
        <v>1896</v>
      </c>
      <c r="E2668" s="230">
        <v>1964</v>
      </c>
      <c r="F2668" s="230" t="s">
        <v>2122</v>
      </c>
      <c r="G2668" s="371" t="s">
        <v>2089</v>
      </c>
      <c r="H2668" s="230">
        <v>5</v>
      </c>
      <c r="I2668" s="230">
        <v>3</v>
      </c>
      <c r="J2668" s="230" t="s">
        <v>2122</v>
      </c>
      <c r="K2668" s="222">
        <v>4480.3</v>
      </c>
      <c r="L2668" s="222">
        <v>2682.1</v>
      </c>
      <c r="M2668" s="222">
        <v>5558783.2509000003</v>
      </c>
      <c r="N2668" s="222">
        <v>5558783.2509000003</v>
      </c>
      <c r="O2668" s="222">
        <v>0</v>
      </c>
      <c r="P2668" s="222">
        <v>0</v>
      </c>
      <c r="Q2668" s="222">
        <v>0</v>
      </c>
      <c r="R2668" s="372">
        <v>45658</v>
      </c>
      <c r="S2668" s="372">
        <v>46022</v>
      </c>
      <c r="U2668" s="373"/>
    </row>
    <row r="2669" spans="1:21" ht="20.25" x14ac:dyDescent="0.3">
      <c r="A2669" s="230">
        <v>48</v>
      </c>
      <c r="B2669" s="229" t="s">
        <v>1217</v>
      </c>
      <c r="C2669" s="230">
        <v>39425</v>
      </c>
      <c r="D2669" s="230" t="s">
        <v>1896</v>
      </c>
      <c r="E2669" s="230">
        <v>1965</v>
      </c>
      <c r="F2669" s="230" t="s">
        <v>2122</v>
      </c>
      <c r="G2669" s="371" t="s">
        <v>2089</v>
      </c>
      <c r="H2669" s="230">
        <v>5</v>
      </c>
      <c r="I2669" s="230">
        <v>3</v>
      </c>
      <c r="J2669" s="230" t="s">
        <v>2122</v>
      </c>
      <c r="K2669" s="222">
        <v>4425.7</v>
      </c>
      <c r="L2669" s="222">
        <v>2729.9</v>
      </c>
      <c r="M2669" s="222">
        <v>6173049.8738000002</v>
      </c>
      <c r="N2669" s="222">
        <v>6173049.8738000002</v>
      </c>
      <c r="O2669" s="222">
        <v>0</v>
      </c>
      <c r="P2669" s="222">
        <v>0</v>
      </c>
      <c r="Q2669" s="222">
        <v>0</v>
      </c>
      <c r="R2669" s="372">
        <v>45658</v>
      </c>
      <c r="S2669" s="372">
        <v>46022</v>
      </c>
      <c r="U2669" s="373"/>
    </row>
    <row r="2670" spans="1:21" ht="20.25" x14ac:dyDescent="0.3">
      <c r="A2670" s="230">
        <v>49</v>
      </c>
      <c r="B2670" s="229" t="s">
        <v>1218</v>
      </c>
      <c r="C2670" s="230">
        <v>39530</v>
      </c>
      <c r="D2670" s="230" t="s">
        <v>1896</v>
      </c>
      <c r="E2670" s="230">
        <v>1959</v>
      </c>
      <c r="F2670" s="230" t="s">
        <v>2122</v>
      </c>
      <c r="G2670" s="371" t="s">
        <v>2856</v>
      </c>
      <c r="H2670" s="230">
        <v>4</v>
      </c>
      <c r="I2670" s="230">
        <v>4</v>
      </c>
      <c r="J2670" s="230" t="s">
        <v>2122</v>
      </c>
      <c r="K2670" s="222">
        <v>4711.2</v>
      </c>
      <c r="L2670" s="222">
        <v>2568.5</v>
      </c>
      <c r="M2670" s="222">
        <v>8298400</v>
      </c>
      <c r="N2670" s="222">
        <v>8298400</v>
      </c>
      <c r="O2670" s="222">
        <v>0</v>
      </c>
      <c r="P2670" s="222">
        <v>0</v>
      </c>
      <c r="Q2670" s="222">
        <v>0</v>
      </c>
      <c r="R2670" s="372">
        <v>45658</v>
      </c>
      <c r="S2670" s="372">
        <v>46022</v>
      </c>
      <c r="U2670" s="373"/>
    </row>
    <row r="2671" spans="1:21" ht="20.25" x14ac:dyDescent="0.3">
      <c r="A2671" s="230">
        <v>50</v>
      </c>
      <c r="B2671" s="229" t="s">
        <v>1591</v>
      </c>
      <c r="C2671" s="230">
        <v>40416</v>
      </c>
      <c r="D2671" s="230" t="s">
        <v>1896</v>
      </c>
      <c r="E2671" s="230">
        <v>1958</v>
      </c>
      <c r="F2671" s="230" t="s">
        <v>2122</v>
      </c>
      <c r="G2671" s="371" t="s">
        <v>2089</v>
      </c>
      <c r="H2671" s="230">
        <v>4</v>
      </c>
      <c r="I2671" s="230">
        <v>4</v>
      </c>
      <c r="J2671" s="230" t="s">
        <v>2122</v>
      </c>
      <c r="K2671" s="222">
        <v>6750.4</v>
      </c>
      <c r="L2671" s="222">
        <v>4024.3</v>
      </c>
      <c r="M2671" s="222">
        <v>6193107.0200000005</v>
      </c>
      <c r="N2671" s="222">
        <v>6193107.0200000005</v>
      </c>
      <c r="O2671" s="222">
        <v>0</v>
      </c>
      <c r="P2671" s="222">
        <v>0</v>
      </c>
      <c r="Q2671" s="222">
        <v>0</v>
      </c>
      <c r="R2671" s="372">
        <v>45658</v>
      </c>
      <c r="S2671" s="372">
        <v>46022</v>
      </c>
      <c r="U2671" s="373"/>
    </row>
    <row r="2672" spans="1:21" ht="20.25" x14ac:dyDescent="0.3">
      <c r="A2672" s="230">
        <v>51</v>
      </c>
      <c r="B2672" s="229" t="s">
        <v>1592</v>
      </c>
      <c r="C2672" s="230">
        <v>39512</v>
      </c>
      <c r="D2672" s="230" t="s">
        <v>1896</v>
      </c>
      <c r="E2672" s="230">
        <v>1962</v>
      </c>
      <c r="F2672" s="230" t="s">
        <v>2122</v>
      </c>
      <c r="G2672" s="371" t="s">
        <v>2088</v>
      </c>
      <c r="H2672" s="230">
        <v>5</v>
      </c>
      <c r="I2672" s="230">
        <v>3</v>
      </c>
      <c r="J2672" s="230" t="s">
        <v>2122</v>
      </c>
      <c r="K2672" s="222">
        <v>4120.1000000000004</v>
      </c>
      <c r="L2672" s="222">
        <v>2559.3000000000002</v>
      </c>
      <c r="M2672" s="222">
        <v>123604.8</v>
      </c>
      <c r="N2672" s="222">
        <v>123604.8</v>
      </c>
      <c r="O2672" s="222">
        <v>0</v>
      </c>
      <c r="P2672" s="222">
        <v>0</v>
      </c>
      <c r="Q2672" s="222">
        <v>0</v>
      </c>
      <c r="R2672" s="372">
        <v>45658</v>
      </c>
      <c r="S2672" s="372">
        <v>46022</v>
      </c>
      <c r="U2672" s="373"/>
    </row>
    <row r="2673" spans="1:21" ht="20.25" x14ac:dyDescent="0.3">
      <c r="A2673" s="230">
        <v>52</v>
      </c>
      <c r="B2673" s="229" t="s">
        <v>1593</v>
      </c>
      <c r="C2673" s="230">
        <v>39590</v>
      </c>
      <c r="D2673" s="230" t="s">
        <v>1896</v>
      </c>
      <c r="E2673" s="230">
        <v>1962</v>
      </c>
      <c r="F2673" s="230" t="s">
        <v>2122</v>
      </c>
      <c r="G2673" s="371" t="s">
        <v>2088</v>
      </c>
      <c r="H2673" s="230">
        <v>5</v>
      </c>
      <c r="I2673" s="230">
        <v>3</v>
      </c>
      <c r="J2673" s="230" t="s">
        <v>2122</v>
      </c>
      <c r="K2673" s="222">
        <v>26958.3</v>
      </c>
      <c r="L2673" s="222">
        <v>25408.3</v>
      </c>
      <c r="M2673" s="222">
        <v>2494621.2799999998</v>
      </c>
      <c r="N2673" s="222">
        <v>2494621.2799999998</v>
      </c>
      <c r="O2673" s="222">
        <v>0</v>
      </c>
      <c r="P2673" s="222">
        <v>0</v>
      </c>
      <c r="Q2673" s="222">
        <v>0</v>
      </c>
      <c r="R2673" s="372">
        <v>45658</v>
      </c>
      <c r="S2673" s="372">
        <v>46022</v>
      </c>
      <c r="U2673" s="373"/>
    </row>
    <row r="2674" spans="1:21" ht="20.25" x14ac:dyDescent="0.3">
      <c r="A2674" s="230">
        <v>53</v>
      </c>
      <c r="B2674" s="229" t="s">
        <v>1594</v>
      </c>
      <c r="C2674" s="230">
        <v>39623</v>
      </c>
      <c r="D2674" s="230" t="s">
        <v>1896</v>
      </c>
      <c r="E2674" s="230">
        <v>1962</v>
      </c>
      <c r="F2674" s="230" t="s">
        <v>2122</v>
      </c>
      <c r="G2674" s="371" t="s">
        <v>2088</v>
      </c>
      <c r="H2674" s="230">
        <v>5</v>
      </c>
      <c r="I2674" s="230">
        <v>3</v>
      </c>
      <c r="J2674" s="230" t="s">
        <v>2122</v>
      </c>
      <c r="K2674" s="222">
        <v>4120.13</v>
      </c>
      <c r="L2674" s="222">
        <v>2553.8000000000002</v>
      </c>
      <c r="M2674" s="222">
        <v>1407043.8109000002</v>
      </c>
      <c r="N2674" s="222">
        <v>1407043.8109000002</v>
      </c>
      <c r="O2674" s="222">
        <v>0</v>
      </c>
      <c r="P2674" s="222">
        <v>0</v>
      </c>
      <c r="Q2674" s="222">
        <v>0</v>
      </c>
      <c r="R2674" s="372">
        <v>45658</v>
      </c>
      <c r="S2674" s="372">
        <v>46022</v>
      </c>
      <c r="U2674" s="373"/>
    </row>
    <row r="2675" spans="1:21" ht="20.25" x14ac:dyDescent="0.3">
      <c r="A2675" s="230">
        <v>54</v>
      </c>
      <c r="B2675" s="229" t="s">
        <v>1595</v>
      </c>
      <c r="C2675" s="230">
        <v>40023</v>
      </c>
      <c r="D2675" s="230" t="s">
        <v>1896</v>
      </c>
      <c r="E2675" s="230">
        <v>1962</v>
      </c>
      <c r="F2675" s="230" t="s">
        <v>2122</v>
      </c>
      <c r="G2675" s="371" t="s">
        <v>2088</v>
      </c>
      <c r="H2675" s="230">
        <v>4</v>
      </c>
      <c r="I2675" s="230">
        <v>3</v>
      </c>
      <c r="J2675" s="230" t="s">
        <v>2122</v>
      </c>
      <c r="K2675" s="222">
        <v>3540.7</v>
      </c>
      <c r="L2675" s="222">
        <v>2036.5</v>
      </c>
      <c r="M2675" s="222">
        <v>76105.119999999995</v>
      </c>
      <c r="N2675" s="222">
        <v>76105.119999999995</v>
      </c>
      <c r="O2675" s="222">
        <v>0</v>
      </c>
      <c r="P2675" s="222">
        <v>0</v>
      </c>
      <c r="Q2675" s="222">
        <v>0</v>
      </c>
      <c r="R2675" s="372">
        <v>45658</v>
      </c>
      <c r="S2675" s="372">
        <v>46022</v>
      </c>
      <c r="U2675" s="373"/>
    </row>
    <row r="2676" spans="1:21" ht="20.25" x14ac:dyDescent="0.3">
      <c r="A2676" s="230">
        <v>55</v>
      </c>
      <c r="B2676" s="229" t="s">
        <v>1596</v>
      </c>
      <c r="C2676" s="230">
        <v>40024</v>
      </c>
      <c r="D2676" s="230" t="s">
        <v>1896</v>
      </c>
      <c r="E2676" s="230">
        <v>1962</v>
      </c>
      <c r="F2676" s="230" t="s">
        <v>2122</v>
      </c>
      <c r="G2676" s="371" t="s">
        <v>2088</v>
      </c>
      <c r="H2676" s="230">
        <v>4</v>
      </c>
      <c r="I2676" s="230">
        <v>3</v>
      </c>
      <c r="J2676" s="230" t="s">
        <v>2122</v>
      </c>
      <c r="K2676" s="222">
        <v>3569.3</v>
      </c>
      <c r="L2676" s="222">
        <v>2049.5</v>
      </c>
      <c r="M2676" s="222">
        <v>76813.38</v>
      </c>
      <c r="N2676" s="222">
        <v>76813.38</v>
      </c>
      <c r="O2676" s="222">
        <v>0</v>
      </c>
      <c r="P2676" s="222">
        <v>0</v>
      </c>
      <c r="Q2676" s="222">
        <v>0</v>
      </c>
      <c r="R2676" s="372">
        <v>45658</v>
      </c>
      <c r="S2676" s="372">
        <v>46022</v>
      </c>
      <c r="U2676" s="373"/>
    </row>
    <row r="2677" spans="1:21" ht="20.25" x14ac:dyDescent="0.3">
      <c r="A2677" s="230">
        <v>56</v>
      </c>
      <c r="B2677" s="229" t="s">
        <v>1597</v>
      </c>
      <c r="C2677" s="230">
        <v>40127</v>
      </c>
      <c r="D2677" s="230" t="s">
        <v>1896</v>
      </c>
      <c r="E2677" s="230">
        <v>1959</v>
      </c>
      <c r="F2677" s="230" t="s">
        <v>2122</v>
      </c>
      <c r="G2677" s="371" t="s">
        <v>2090</v>
      </c>
      <c r="H2677" s="230">
        <v>4</v>
      </c>
      <c r="I2677" s="230">
        <v>4</v>
      </c>
      <c r="J2677" s="230" t="s">
        <v>2122</v>
      </c>
      <c r="K2677" s="222">
        <v>4189.1000000000004</v>
      </c>
      <c r="L2677" s="222">
        <v>2383.6999999999998</v>
      </c>
      <c r="M2677" s="222">
        <v>121650</v>
      </c>
      <c r="N2677" s="222">
        <v>121650</v>
      </c>
      <c r="O2677" s="222">
        <v>0</v>
      </c>
      <c r="P2677" s="222">
        <v>0</v>
      </c>
      <c r="Q2677" s="222">
        <v>0</v>
      </c>
      <c r="R2677" s="372">
        <v>45658</v>
      </c>
      <c r="S2677" s="372">
        <v>46022</v>
      </c>
      <c r="U2677" s="373"/>
    </row>
    <row r="2678" spans="1:21" ht="20.25" x14ac:dyDescent="0.3">
      <c r="A2678" s="230">
        <v>57</v>
      </c>
      <c r="B2678" s="229" t="s">
        <v>1598</v>
      </c>
      <c r="C2678" s="230">
        <v>40128</v>
      </c>
      <c r="D2678" s="230" t="s">
        <v>1896</v>
      </c>
      <c r="E2678" s="230">
        <v>1959</v>
      </c>
      <c r="F2678" s="230" t="s">
        <v>2122</v>
      </c>
      <c r="G2678" s="371" t="s">
        <v>2090</v>
      </c>
      <c r="H2678" s="230">
        <v>4</v>
      </c>
      <c r="I2678" s="230">
        <v>4</v>
      </c>
      <c r="J2678" s="230" t="s">
        <v>2122</v>
      </c>
      <c r="K2678" s="222">
        <v>3978.3</v>
      </c>
      <c r="L2678" s="222">
        <v>2168.5</v>
      </c>
      <c r="M2678" s="222">
        <v>121650</v>
      </c>
      <c r="N2678" s="222">
        <v>121650</v>
      </c>
      <c r="O2678" s="222">
        <v>0</v>
      </c>
      <c r="P2678" s="222">
        <v>0</v>
      </c>
      <c r="Q2678" s="222">
        <v>0</v>
      </c>
      <c r="R2678" s="372">
        <v>45658</v>
      </c>
      <c r="S2678" s="372">
        <v>46022</v>
      </c>
      <c r="U2678" s="373"/>
    </row>
    <row r="2679" spans="1:21" ht="20.25" x14ac:dyDescent="0.3">
      <c r="A2679" s="230">
        <v>58</v>
      </c>
      <c r="B2679" s="229" t="s">
        <v>1599</v>
      </c>
      <c r="C2679" s="230">
        <v>40129</v>
      </c>
      <c r="D2679" s="230" t="s">
        <v>1896</v>
      </c>
      <c r="E2679" s="230">
        <v>1960</v>
      </c>
      <c r="F2679" s="230" t="s">
        <v>2122</v>
      </c>
      <c r="G2679" s="371" t="s">
        <v>2090</v>
      </c>
      <c r="H2679" s="230">
        <v>4</v>
      </c>
      <c r="I2679" s="230">
        <v>6</v>
      </c>
      <c r="J2679" s="230" t="s">
        <v>2122</v>
      </c>
      <c r="K2679" s="222">
        <v>6589.71</v>
      </c>
      <c r="L2679" s="222">
        <v>3807.6</v>
      </c>
      <c r="M2679" s="222">
        <v>164138.4</v>
      </c>
      <c r="N2679" s="222">
        <v>164138.4</v>
      </c>
      <c r="O2679" s="222">
        <v>0</v>
      </c>
      <c r="P2679" s="222">
        <v>0</v>
      </c>
      <c r="Q2679" s="222">
        <v>0</v>
      </c>
      <c r="R2679" s="372">
        <v>45658</v>
      </c>
      <c r="S2679" s="372">
        <v>46022</v>
      </c>
      <c r="U2679" s="373"/>
    </row>
    <row r="2680" spans="1:21" ht="20.25" x14ac:dyDescent="0.3">
      <c r="A2680" s="230">
        <v>59</v>
      </c>
      <c r="B2680" s="229" t="s">
        <v>1600</v>
      </c>
      <c r="C2680" s="230">
        <v>40774</v>
      </c>
      <c r="D2680" s="230" t="s">
        <v>1896</v>
      </c>
      <c r="E2680" s="230">
        <v>1958</v>
      </c>
      <c r="F2680" s="230" t="s">
        <v>2122</v>
      </c>
      <c r="G2680" s="371" t="s">
        <v>2090</v>
      </c>
      <c r="H2680" s="230">
        <v>4</v>
      </c>
      <c r="I2680" s="230">
        <v>6</v>
      </c>
      <c r="J2680" s="230" t="s">
        <v>2122</v>
      </c>
      <c r="K2680" s="222">
        <v>6287.48</v>
      </c>
      <c r="L2680" s="222">
        <v>3626.4</v>
      </c>
      <c r="M2680" s="222">
        <v>1856319</v>
      </c>
      <c r="N2680" s="222">
        <v>1856319</v>
      </c>
      <c r="O2680" s="222">
        <v>0</v>
      </c>
      <c r="P2680" s="222">
        <v>0</v>
      </c>
      <c r="Q2680" s="222">
        <v>0</v>
      </c>
      <c r="R2680" s="372">
        <v>45658</v>
      </c>
      <c r="S2680" s="372">
        <v>46022</v>
      </c>
      <c r="U2680" s="373"/>
    </row>
    <row r="2681" spans="1:21" ht="20.25" x14ac:dyDescent="0.3">
      <c r="A2681" s="230">
        <v>60</v>
      </c>
      <c r="B2681" s="229" t="s">
        <v>1601</v>
      </c>
      <c r="C2681" s="230">
        <v>40728</v>
      </c>
      <c r="D2681" s="230" t="s">
        <v>1896</v>
      </c>
      <c r="E2681" s="230">
        <v>1954</v>
      </c>
      <c r="F2681" s="230" t="s">
        <v>2122</v>
      </c>
      <c r="G2681" s="371" t="s">
        <v>2089</v>
      </c>
      <c r="H2681" s="230">
        <v>3</v>
      </c>
      <c r="I2681" s="230">
        <v>2</v>
      </c>
      <c r="J2681" s="230" t="s">
        <v>2122</v>
      </c>
      <c r="K2681" s="222">
        <v>1813.9</v>
      </c>
      <c r="L2681" s="222">
        <v>1031.4000000000001</v>
      </c>
      <c r="M2681" s="222">
        <v>607200</v>
      </c>
      <c r="N2681" s="222">
        <v>607200</v>
      </c>
      <c r="O2681" s="222">
        <v>0</v>
      </c>
      <c r="P2681" s="222">
        <v>0</v>
      </c>
      <c r="Q2681" s="222">
        <v>0</v>
      </c>
      <c r="R2681" s="372">
        <v>45658</v>
      </c>
      <c r="S2681" s="372">
        <v>46022</v>
      </c>
      <c r="U2681" s="373"/>
    </row>
    <row r="2682" spans="1:21" ht="20.25" x14ac:dyDescent="0.3">
      <c r="A2682" s="230">
        <v>61</v>
      </c>
      <c r="B2682" s="229" t="s">
        <v>1603</v>
      </c>
      <c r="C2682" s="230">
        <v>40784</v>
      </c>
      <c r="D2682" s="230" t="s">
        <v>1896</v>
      </c>
      <c r="E2682" s="230">
        <v>1956</v>
      </c>
      <c r="F2682" s="230" t="s">
        <v>2122</v>
      </c>
      <c r="G2682" s="371" t="s">
        <v>2090</v>
      </c>
      <c r="H2682" s="230">
        <v>4</v>
      </c>
      <c r="I2682" s="230">
        <v>4</v>
      </c>
      <c r="J2682" s="230" t="s">
        <v>2122</v>
      </c>
      <c r="K2682" s="222">
        <v>3679.47</v>
      </c>
      <c r="L2682" s="222">
        <v>2082</v>
      </c>
      <c r="M2682" s="222">
        <v>2631200</v>
      </c>
      <c r="N2682" s="222">
        <v>2631200</v>
      </c>
      <c r="O2682" s="222">
        <v>0</v>
      </c>
      <c r="P2682" s="222">
        <v>0</v>
      </c>
      <c r="Q2682" s="222">
        <v>0</v>
      </c>
      <c r="R2682" s="372">
        <v>45658</v>
      </c>
      <c r="S2682" s="372">
        <v>46022</v>
      </c>
      <c r="U2682" s="373"/>
    </row>
    <row r="2683" spans="1:21" ht="20.25" x14ac:dyDescent="0.3">
      <c r="A2683" s="230">
        <v>62</v>
      </c>
      <c r="B2683" s="229" t="s">
        <v>1604</v>
      </c>
      <c r="C2683" s="230">
        <v>40806</v>
      </c>
      <c r="D2683" s="230" t="s">
        <v>1896</v>
      </c>
      <c r="E2683" s="230">
        <v>1961</v>
      </c>
      <c r="F2683" s="230" t="s">
        <v>2122</v>
      </c>
      <c r="G2683" s="371" t="s">
        <v>2088</v>
      </c>
      <c r="H2683" s="230">
        <v>5</v>
      </c>
      <c r="I2683" s="230">
        <v>3</v>
      </c>
      <c r="J2683" s="230" t="s">
        <v>2122</v>
      </c>
      <c r="K2683" s="222">
        <v>3982.79</v>
      </c>
      <c r="L2683" s="222">
        <v>2559.6999999999998</v>
      </c>
      <c r="M2683" s="222">
        <v>113260.2</v>
      </c>
      <c r="N2683" s="222">
        <v>113260.2</v>
      </c>
      <c r="O2683" s="222">
        <v>0</v>
      </c>
      <c r="P2683" s="222">
        <v>0</v>
      </c>
      <c r="Q2683" s="222">
        <v>0</v>
      </c>
      <c r="R2683" s="372">
        <v>45658</v>
      </c>
      <c r="S2683" s="372">
        <v>46022</v>
      </c>
      <c r="U2683" s="373"/>
    </row>
    <row r="2684" spans="1:21" ht="20.25" x14ac:dyDescent="0.3">
      <c r="A2684" s="230">
        <v>63</v>
      </c>
      <c r="B2684" s="229" t="s">
        <v>1605</v>
      </c>
      <c r="C2684" s="230">
        <v>40814</v>
      </c>
      <c r="D2684" s="230" t="s">
        <v>1896</v>
      </c>
      <c r="E2684" s="230">
        <v>1962</v>
      </c>
      <c r="F2684" s="230" t="s">
        <v>2122</v>
      </c>
      <c r="G2684" s="371" t="s">
        <v>2088</v>
      </c>
      <c r="H2684" s="230">
        <v>5</v>
      </c>
      <c r="I2684" s="230">
        <v>4</v>
      </c>
      <c r="J2684" s="230" t="s">
        <v>2122</v>
      </c>
      <c r="K2684" s="222">
        <v>5496.04</v>
      </c>
      <c r="L2684" s="222">
        <v>3523.7</v>
      </c>
      <c r="M2684" s="222">
        <v>5082467.95</v>
      </c>
      <c r="N2684" s="222">
        <v>5082467.95</v>
      </c>
      <c r="O2684" s="222">
        <v>0</v>
      </c>
      <c r="P2684" s="222">
        <v>0</v>
      </c>
      <c r="Q2684" s="222">
        <v>0</v>
      </c>
      <c r="R2684" s="372">
        <v>45658</v>
      </c>
      <c r="S2684" s="372">
        <v>46022</v>
      </c>
      <c r="U2684" s="373"/>
    </row>
    <row r="2685" spans="1:21" ht="20.25" x14ac:dyDescent="0.3">
      <c r="A2685" s="230">
        <v>64</v>
      </c>
      <c r="B2685" s="229" t="s">
        <v>1606</v>
      </c>
      <c r="C2685" s="230">
        <v>40875</v>
      </c>
      <c r="D2685" s="230" t="s">
        <v>1896</v>
      </c>
      <c r="E2685" s="230">
        <v>1961</v>
      </c>
      <c r="F2685" s="230" t="s">
        <v>2122</v>
      </c>
      <c r="G2685" s="371" t="s">
        <v>2088</v>
      </c>
      <c r="H2685" s="230">
        <v>5</v>
      </c>
      <c r="I2685" s="230">
        <v>4</v>
      </c>
      <c r="J2685" s="230" t="s">
        <v>2122</v>
      </c>
      <c r="K2685" s="222">
        <v>5425.59</v>
      </c>
      <c r="L2685" s="222">
        <v>3474.2</v>
      </c>
      <c r="M2685" s="222">
        <v>506126.68</v>
      </c>
      <c r="N2685" s="222">
        <v>506126.68</v>
      </c>
      <c r="O2685" s="222">
        <v>0</v>
      </c>
      <c r="P2685" s="222">
        <v>0</v>
      </c>
      <c r="Q2685" s="222">
        <v>0</v>
      </c>
      <c r="R2685" s="372">
        <v>45658</v>
      </c>
      <c r="S2685" s="372">
        <v>46022</v>
      </c>
      <c r="U2685" s="373"/>
    </row>
    <row r="2686" spans="1:21" ht="20.25" x14ac:dyDescent="0.3">
      <c r="A2686" s="230">
        <v>65</v>
      </c>
      <c r="B2686" s="229" t="s">
        <v>1607</v>
      </c>
      <c r="C2686" s="230">
        <v>40894</v>
      </c>
      <c r="D2686" s="230" t="s">
        <v>1896</v>
      </c>
      <c r="E2686" s="230">
        <v>1961</v>
      </c>
      <c r="F2686" s="230" t="s">
        <v>2122</v>
      </c>
      <c r="G2686" s="371" t="s">
        <v>2088</v>
      </c>
      <c r="H2686" s="230">
        <v>4</v>
      </c>
      <c r="I2686" s="230">
        <v>4</v>
      </c>
      <c r="J2686" s="230" t="s">
        <v>2122</v>
      </c>
      <c r="K2686" s="222">
        <v>4655.58</v>
      </c>
      <c r="L2686" s="222">
        <v>2773.3</v>
      </c>
      <c r="M2686" s="222">
        <v>128449.2</v>
      </c>
      <c r="N2686" s="222">
        <v>128449.2</v>
      </c>
      <c r="O2686" s="222">
        <v>0</v>
      </c>
      <c r="P2686" s="222">
        <v>0</v>
      </c>
      <c r="Q2686" s="222">
        <v>0</v>
      </c>
      <c r="R2686" s="372">
        <v>45658</v>
      </c>
      <c r="S2686" s="372">
        <v>46022</v>
      </c>
      <c r="U2686" s="373"/>
    </row>
    <row r="2687" spans="1:21" ht="20.25" x14ac:dyDescent="0.3">
      <c r="A2687" s="230">
        <v>66</v>
      </c>
      <c r="B2687" s="229" t="s">
        <v>1608</v>
      </c>
      <c r="C2687" s="230">
        <v>40883</v>
      </c>
      <c r="D2687" s="230" t="s">
        <v>1896</v>
      </c>
      <c r="E2687" s="230">
        <v>1961</v>
      </c>
      <c r="F2687" s="230" t="s">
        <v>2122</v>
      </c>
      <c r="G2687" s="371" t="s">
        <v>2088</v>
      </c>
      <c r="H2687" s="230">
        <v>5</v>
      </c>
      <c r="I2687" s="230">
        <v>4</v>
      </c>
      <c r="J2687" s="230" t="s">
        <v>2122</v>
      </c>
      <c r="K2687" s="222">
        <v>5484.84</v>
      </c>
      <c r="L2687" s="222">
        <v>3501.8</v>
      </c>
      <c r="M2687" s="222">
        <v>2291438.91</v>
      </c>
      <c r="N2687" s="222">
        <v>2291438.91</v>
      </c>
      <c r="O2687" s="222">
        <v>0</v>
      </c>
      <c r="P2687" s="222">
        <v>0</v>
      </c>
      <c r="Q2687" s="222">
        <v>0</v>
      </c>
      <c r="R2687" s="372">
        <v>45658</v>
      </c>
      <c r="S2687" s="372">
        <v>46022</v>
      </c>
      <c r="U2687" s="373"/>
    </row>
    <row r="2688" spans="1:21" ht="20.25" x14ac:dyDescent="0.3">
      <c r="A2688" s="230">
        <v>67</v>
      </c>
      <c r="B2688" s="229" t="s">
        <v>1609</v>
      </c>
      <c r="C2688" s="230">
        <v>40891</v>
      </c>
      <c r="D2688" s="230" t="s">
        <v>1896</v>
      </c>
      <c r="E2688" s="230">
        <v>1960</v>
      </c>
      <c r="F2688" s="230" t="s">
        <v>2122</v>
      </c>
      <c r="G2688" s="371" t="s">
        <v>2088</v>
      </c>
      <c r="H2688" s="230">
        <v>4</v>
      </c>
      <c r="I2688" s="230">
        <v>4</v>
      </c>
      <c r="J2688" s="230" t="s">
        <v>2122</v>
      </c>
      <c r="K2688" s="222">
        <v>4653.24</v>
      </c>
      <c r="L2688" s="222">
        <v>2783.8</v>
      </c>
      <c r="M2688" s="222">
        <v>6728268.5600000005</v>
      </c>
      <c r="N2688" s="222">
        <v>6728268.5600000005</v>
      </c>
      <c r="O2688" s="222">
        <v>0</v>
      </c>
      <c r="P2688" s="222">
        <v>0</v>
      </c>
      <c r="Q2688" s="222">
        <v>0</v>
      </c>
      <c r="R2688" s="372">
        <v>45658</v>
      </c>
      <c r="S2688" s="372">
        <v>46022</v>
      </c>
      <c r="U2688" s="373"/>
    </row>
    <row r="2689" spans="1:21" ht="20.25" x14ac:dyDescent="0.3">
      <c r="A2689" s="230">
        <v>68</v>
      </c>
      <c r="B2689" s="229" t="s">
        <v>1610</v>
      </c>
      <c r="C2689" s="230">
        <v>40898</v>
      </c>
      <c r="D2689" s="230" t="s">
        <v>1896</v>
      </c>
      <c r="E2689" s="230">
        <v>1961</v>
      </c>
      <c r="F2689" s="230" t="s">
        <v>2122</v>
      </c>
      <c r="G2689" s="371" t="s">
        <v>2088</v>
      </c>
      <c r="H2689" s="230">
        <v>4</v>
      </c>
      <c r="I2689" s="230">
        <v>2</v>
      </c>
      <c r="J2689" s="230" t="s">
        <v>2122</v>
      </c>
      <c r="K2689" s="222">
        <v>3428.68</v>
      </c>
      <c r="L2689" s="222">
        <v>2048.6999999999998</v>
      </c>
      <c r="M2689" s="222">
        <v>100568.4</v>
      </c>
      <c r="N2689" s="222">
        <v>100568.4</v>
      </c>
      <c r="O2689" s="222">
        <v>0</v>
      </c>
      <c r="P2689" s="222">
        <v>0</v>
      </c>
      <c r="Q2689" s="222">
        <v>0</v>
      </c>
      <c r="R2689" s="372">
        <v>45658</v>
      </c>
      <c r="S2689" s="372">
        <v>46022</v>
      </c>
      <c r="U2689" s="373"/>
    </row>
    <row r="2690" spans="1:21" ht="20.25" x14ac:dyDescent="0.3">
      <c r="A2690" s="230">
        <v>69</v>
      </c>
      <c r="B2690" s="229" t="s">
        <v>1611</v>
      </c>
      <c r="C2690" s="230">
        <v>40899</v>
      </c>
      <c r="D2690" s="230" t="s">
        <v>1896</v>
      </c>
      <c r="E2690" s="230">
        <v>1960</v>
      </c>
      <c r="F2690" s="230" t="s">
        <v>2122</v>
      </c>
      <c r="G2690" s="371" t="s">
        <v>2088</v>
      </c>
      <c r="H2690" s="230">
        <v>4</v>
      </c>
      <c r="I2690" s="230">
        <v>4</v>
      </c>
      <c r="J2690" s="230" t="s">
        <v>2122</v>
      </c>
      <c r="K2690" s="222">
        <v>4669.6099999999997</v>
      </c>
      <c r="L2690" s="222">
        <v>2777.7</v>
      </c>
      <c r="M2690" s="222">
        <v>106399.2</v>
      </c>
      <c r="N2690" s="222">
        <v>106399.2</v>
      </c>
      <c r="O2690" s="222">
        <v>0</v>
      </c>
      <c r="P2690" s="222">
        <v>0</v>
      </c>
      <c r="Q2690" s="222">
        <v>0</v>
      </c>
      <c r="R2690" s="372">
        <v>45658</v>
      </c>
      <c r="S2690" s="372">
        <v>46022</v>
      </c>
      <c r="U2690" s="373"/>
    </row>
    <row r="2691" spans="1:21" ht="20.25" x14ac:dyDescent="0.3">
      <c r="A2691" s="230">
        <v>70</v>
      </c>
      <c r="B2691" s="229" t="s">
        <v>1612</v>
      </c>
      <c r="C2691" s="230">
        <v>39537</v>
      </c>
      <c r="D2691" s="230" t="s">
        <v>1896</v>
      </c>
      <c r="E2691" s="230">
        <v>1959</v>
      </c>
      <c r="F2691" s="230" t="s">
        <v>2122</v>
      </c>
      <c r="G2691" s="371" t="s">
        <v>2090</v>
      </c>
      <c r="H2691" s="230">
        <v>4</v>
      </c>
      <c r="I2691" s="230">
        <v>6</v>
      </c>
      <c r="J2691" s="230" t="s">
        <v>2122</v>
      </c>
      <c r="K2691" s="222">
        <v>5690.1</v>
      </c>
      <c r="L2691" s="222">
        <v>3578.3</v>
      </c>
      <c r="M2691" s="222">
        <v>2530000</v>
      </c>
      <c r="N2691" s="222">
        <v>2530000</v>
      </c>
      <c r="O2691" s="222">
        <v>0</v>
      </c>
      <c r="P2691" s="222">
        <v>0</v>
      </c>
      <c r="Q2691" s="222">
        <v>0</v>
      </c>
      <c r="R2691" s="372">
        <v>45658</v>
      </c>
      <c r="S2691" s="372">
        <v>46022</v>
      </c>
      <c r="U2691" s="373"/>
    </row>
    <row r="2692" spans="1:21" ht="20.25" x14ac:dyDescent="0.3">
      <c r="A2692" s="230">
        <v>71</v>
      </c>
      <c r="B2692" s="229" t="s">
        <v>1641</v>
      </c>
      <c r="C2692" s="230">
        <v>39464</v>
      </c>
      <c r="D2692" s="230" t="s">
        <v>1897</v>
      </c>
      <c r="E2692" s="230">
        <v>1964</v>
      </c>
      <c r="F2692" s="230" t="s">
        <v>2122</v>
      </c>
      <c r="G2692" s="371" t="s">
        <v>2088</v>
      </c>
      <c r="H2692" s="230">
        <v>5</v>
      </c>
      <c r="I2692" s="230">
        <v>5</v>
      </c>
      <c r="J2692" s="230" t="s">
        <v>2122</v>
      </c>
      <c r="K2692" s="222">
        <v>6877.5</v>
      </c>
      <c r="L2692" s="222" t="s">
        <v>2122</v>
      </c>
      <c r="M2692" s="222">
        <v>2837274.05</v>
      </c>
      <c r="N2692" s="222">
        <v>2837274.05</v>
      </c>
      <c r="O2692" s="222">
        <v>0</v>
      </c>
      <c r="P2692" s="222">
        <v>0</v>
      </c>
      <c r="Q2692" s="222">
        <v>0</v>
      </c>
      <c r="R2692" s="372">
        <v>45658</v>
      </c>
      <c r="S2692" s="372">
        <v>46022</v>
      </c>
      <c r="U2692" s="373"/>
    </row>
    <row r="2693" spans="1:21" ht="20.25" x14ac:dyDescent="0.3">
      <c r="A2693" s="230">
        <v>72</v>
      </c>
      <c r="B2693" s="225" t="s">
        <v>2291</v>
      </c>
      <c r="C2693" s="230">
        <v>40892</v>
      </c>
      <c r="D2693" s="230" t="s">
        <v>1896</v>
      </c>
      <c r="E2693" s="230">
        <v>1961</v>
      </c>
      <c r="F2693" s="230" t="s">
        <v>2122</v>
      </c>
      <c r="G2693" s="371" t="s">
        <v>2089</v>
      </c>
      <c r="H2693" s="230">
        <v>4</v>
      </c>
      <c r="I2693" s="230">
        <v>3</v>
      </c>
      <c r="J2693" s="230" t="s">
        <v>2122</v>
      </c>
      <c r="K2693" s="222">
        <v>3210.9</v>
      </c>
      <c r="L2693" s="222">
        <v>2467.1</v>
      </c>
      <c r="M2693" s="222">
        <v>211836</v>
      </c>
      <c r="N2693" s="222">
        <v>211836</v>
      </c>
      <c r="O2693" s="222">
        <v>0</v>
      </c>
      <c r="P2693" s="222">
        <v>0</v>
      </c>
      <c r="Q2693" s="222">
        <v>0</v>
      </c>
      <c r="R2693" s="372">
        <v>45658</v>
      </c>
      <c r="S2693" s="372">
        <v>46022</v>
      </c>
      <c r="U2693" s="373"/>
    </row>
    <row r="2694" spans="1:21" ht="20.25" x14ac:dyDescent="0.3">
      <c r="A2694" s="230">
        <v>73</v>
      </c>
      <c r="B2694" s="225" t="s">
        <v>2292</v>
      </c>
      <c r="C2694" s="230">
        <v>40893</v>
      </c>
      <c r="D2694" s="230" t="s">
        <v>1896</v>
      </c>
      <c r="E2694" s="230">
        <v>1961</v>
      </c>
      <c r="F2694" s="230" t="s">
        <v>2122</v>
      </c>
      <c r="G2694" s="371" t="s">
        <v>2089</v>
      </c>
      <c r="H2694" s="230">
        <v>4</v>
      </c>
      <c r="I2694" s="230">
        <v>3</v>
      </c>
      <c r="J2694" s="230" t="s">
        <v>2122</v>
      </c>
      <c r="K2694" s="222">
        <v>3144.9</v>
      </c>
      <c r="L2694" s="222">
        <v>2355.9</v>
      </c>
      <c r="M2694" s="222">
        <v>211836</v>
      </c>
      <c r="N2694" s="222">
        <v>211836</v>
      </c>
      <c r="O2694" s="222">
        <v>0</v>
      </c>
      <c r="P2694" s="222">
        <v>0</v>
      </c>
      <c r="Q2694" s="222">
        <v>0</v>
      </c>
      <c r="R2694" s="372">
        <v>45658</v>
      </c>
      <c r="S2694" s="372">
        <v>46022</v>
      </c>
      <c r="U2694" s="373"/>
    </row>
    <row r="2695" spans="1:21" ht="20.25" x14ac:dyDescent="0.3">
      <c r="A2695" s="230">
        <v>74</v>
      </c>
      <c r="B2695" s="225" t="s">
        <v>3293</v>
      </c>
      <c r="C2695" s="230">
        <v>39437</v>
      </c>
      <c r="D2695" s="230" t="s">
        <v>1896</v>
      </c>
      <c r="E2695" s="230">
        <v>1964</v>
      </c>
      <c r="F2695" s="230" t="s">
        <v>2122</v>
      </c>
      <c r="G2695" s="371" t="s">
        <v>2120</v>
      </c>
      <c r="H2695" s="230">
        <v>5</v>
      </c>
      <c r="I2695" s="230">
        <v>5</v>
      </c>
      <c r="J2695" s="230" t="s">
        <v>2122</v>
      </c>
      <c r="K2695" s="222">
        <v>7194.9</v>
      </c>
      <c r="L2695" s="222">
        <v>4462</v>
      </c>
      <c r="M2695" s="222">
        <v>320280</v>
      </c>
      <c r="N2695" s="222">
        <v>320280</v>
      </c>
      <c r="O2695" s="222">
        <v>0</v>
      </c>
      <c r="P2695" s="222">
        <v>0</v>
      </c>
      <c r="Q2695" s="222">
        <v>0</v>
      </c>
      <c r="R2695" s="372">
        <v>45658</v>
      </c>
      <c r="S2695" s="372">
        <v>46022</v>
      </c>
      <c r="U2695" s="373"/>
    </row>
    <row r="2696" spans="1:21" ht="20.25" x14ac:dyDescent="0.3">
      <c r="A2696" s="230">
        <v>75</v>
      </c>
      <c r="B2696" s="225" t="s">
        <v>3627</v>
      </c>
      <c r="C2696" s="230">
        <v>39379</v>
      </c>
      <c r="D2696" s="230" t="s">
        <v>1896</v>
      </c>
      <c r="E2696" s="230">
        <v>1963</v>
      </c>
      <c r="F2696" s="230" t="s">
        <v>2122</v>
      </c>
      <c r="G2696" s="371" t="s">
        <v>2120</v>
      </c>
      <c r="H2696" s="230">
        <v>5</v>
      </c>
      <c r="I2696" s="230">
        <v>4</v>
      </c>
      <c r="J2696" s="230" t="s">
        <v>2122</v>
      </c>
      <c r="K2696" s="222">
        <v>5508</v>
      </c>
      <c r="L2696" s="222">
        <v>3530.3</v>
      </c>
      <c r="M2696" s="222">
        <v>3278401.98</v>
      </c>
      <c r="N2696" s="222">
        <v>3278401.98</v>
      </c>
      <c r="O2696" s="222">
        <v>0</v>
      </c>
      <c r="P2696" s="222">
        <v>0</v>
      </c>
      <c r="Q2696" s="222">
        <v>0</v>
      </c>
      <c r="R2696" s="372">
        <v>45658</v>
      </c>
      <c r="S2696" s="372">
        <v>46022</v>
      </c>
      <c r="U2696" s="373"/>
    </row>
    <row r="2697" spans="1:21" ht="20.25" x14ac:dyDescent="0.3">
      <c r="A2697" s="230">
        <v>76</v>
      </c>
      <c r="B2697" s="225" t="s">
        <v>3628</v>
      </c>
      <c r="C2697" s="230">
        <v>40911</v>
      </c>
      <c r="D2697" s="230" t="s">
        <v>1896</v>
      </c>
      <c r="E2697" s="230">
        <v>1961</v>
      </c>
      <c r="F2697" s="230">
        <v>2019</v>
      </c>
      <c r="G2697" s="371" t="s">
        <v>2120</v>
      </c>
      <c r="H2697" s="230">
        <v>4</v>
      </c>
      <c r="I2697" s="230">
        <v>4</v>
      </c>
      <c r="J2697" s="230" t="s">
        <v>2122</v>
      </c>
      <c r="K2697" s="222">
        <v>4679.8100000000004</v>
      </c>
      <c r="L2697" s="222">
        <v>2804.9</v>
      </c>
      <c r="M2697" s="222">
        <v>4564409.62</v>
      </c>
      <c r="N2697" s="222">
        <v>4564409.62</v>
      </c>
      <c r="O2697" s="222">
        <v>0</v>
      </c>
      <c r="P2697" s="222">
        <v>0</v>
      </c>
      <c r="Q2697" s="222">
        <v>0</v>
      </c>
      <c r="R2697" s="372">
        <v>45658</v>
      </c>
      <c r="S2697" s="372">
        <v>46022</v>
      </c>
      <c r="U2697" s="373"/>
    </row>
    <row r="2698" spans="1:21" ht="20.25" x14ac:dyDescent="0.3">
      <c r="A2698" s="230">
        <v>77</v>
      </c>
      <c r="B2698" s="225" t="s">
        <v>3763</v>
      </c>
      <c r="C2698" s="230">
        <v>40046</v>
      </c>
      <c r="D2698" s="230" t="s">
        <v>1896</v>
      </c>
      <c r="E2698" s="230">
        <v>1955</v>
      </c>
      <c r="F2698" s="230" t="s">
        <v>2122</v>
      </c>
      <c r="G2698" s="371" t="s">
        <v>2121</v>
      </c>
      <c r="H2698" s="230">
        <v>2</v>
      </c>
      <c r="I2698" s="230">
        <v>1</v>
      </c>
      <c r="J2698" s="230" t="s">
        <v>2122</v>
      </c>
      <c r="K2698" s="222">
        <v>854</v>
      </c>
      <c r="L2698" s="222">
        <v>389.7</v>
      </c>
      <c r="M2698" s="222">
        <v>1147705.6499999999</v>
      </c>
      <c r="N2698" s="222">
        <v>1147705.6499999999</v>
      </c>
      <c r="O2698" s="222">
        <v>0</v>
      </c>
      <c r="P2698" s="222">
        <v>0</v>
      </c>
      <c r="Q2698" s="222">
        <v>0</v>
      </c>
      <c r="R2698" s="372">
        <v>45658</v>
      </c>
      <c r="S2698" s="372">
        <v>46022</v>
      </c>
      <c r="U2698" s="373"/>
    </row>
    <row r="2699" spans="1:21" ht="20.25" x14ac:dyDescent="0.3">
      <c r="A2699" s="230">
        <v>78</v>
      </c>
      <c r="B2699" s="225" t="s">
        <v>3742</v>
      </c>
      <c r="C2699" s="230">
        <v>40816</v>
      </c>
      <c r="D2699" s="230" t="s">
        <v>1896</v>
      </c>
      <c r="E2699" s="230">
        <v>1971</v>
      </c>
      <c r="F2699" s="230">
        <v>2019</v>
      </c>
      <c r="G2699" s="371" t="s">
        <v>2120</v>
      </c>
      <c r="H2699" s="230">
        <v>9</v>
      </c>
      <c r="I2699" s="230">
        <v>1</v>
      </c>
      <c r="J2699" s="230">
        <v>1</v>
      </c>
      <c r="K2699" s="222">
        <v>2987</v>
      </c>
      <c r="L2699" s="222">
        <v>2195.8000000000002</v>
      </c>
      <c r="M2699" s="222">
        <v>3202092.4899999998</v>
      </c>
      <c r="N2699" s="222">
        <v>3202092.4899999998</v>
      </c>
      <c r="O2699" s="222">
        <v>0</v>
      </c>
      <c r="P2699" s="222">
        <v>0</v>
      </c>
      <c r="Q2699" s="222">
        <v>0</v>
      </c>
      <c r="R2699" s="372">
        <v>45658</v>
      </c>
      <c r="S2699" s="372">
        <v>46022</v>
      </c>
      <c r="U2699" s="373"/>
    </row>
    <row r="2700" spans="1:21" ht="20.25" x14ac:dyDescent="0.3">
      <c r="A2700" s="230">
        <v>79</v>
      </c>
      <c r="B2700" s="225" t="s">
        <v>3764</v>
      </c>
      <c r="C2700" s="230">
        <v>39949</v>
      </c>
      <c r="D2700" s="230" t="s">
        <v>1896</v>
      </c>
      <c r="E2700" s="230">
        <v>1981</v>
      </c>
      <c r="F2700" s="230" t="s">
        <v>2122</v>
      </c>
      <c r="G2700" s="371" t="s">
        <v>2120</v>
      </c>
      <c r="H2700" s="230">
        <v>9</v>
      </c>
      <c r="I2700" s="230">
        <v>10</v>
      </c>
      <c r="J2700" s="230">
        <v>10</v>
      </c>
      <c r="K2700" s="222">
        <v>29015.200000000001</v>
      </c>
      <c r="L2700" s="222">
        <v>19355.400000000001</v>
      </c>
      <c r="M2700" s="222">
        <v>29543580.25</v>
      </c>
      <c r="N2700" s="222">
        <v>29543580.25</v>
      </c>
      <c r="O2700" s="222">
        <v>0</v>
      </c>
      <c r="P2700" s="222">
        <v>0</v>
      </c>
      <c r="Q2700" s="222">
        <v>0</v>
      </c>
      <c r="R2700" s="372">
        <v>45658</v>
      </c>
      <c r="S2700" s="372">
        <v>46022</v>
      </c>
      <c r="U2700" s="373"/>
    </row>
    <row r="2701" spans="1:21" ht="20.25" x14ac:dyDescent="0.3">
      <c r="A2701" s="230">
        <v>80</v>
      </c>
      <c r="B2701" s="225" t="s">
        <v>3761</v>
      </c>
      <c r="C2701" s="230">
        <v>40501</v>
      </c>
      <c r="D2701" s="230" t="s">
        <v>1896</v>
      </c>
      <c r="E2701" s="230">
        <v>1952</v>
      </c>
      <c r="F2701" s="230" t="s">
        <v>2122</v>
      </c>
      <c r="G2701" s="371" t="s">
        <v>2121</v>
      </c>
      <c r="H2701" s="230">
        <v>2</v>
      </c>
      <c r="I2701" s="230">
        <v>1</v>
      </c>
      <c r="J2701" s="230" t="s">
        <v>2122</v>
      </c>
      <c r="K2701" s="222">
        <v>870.4</v>
      </c>
      <c r="L2701" s="222">
        <v>870.4</v>
      </c>
      <c r="M2701" s="222">
        <v>1022056.14</v>
      </c>
      <c r="N2701" s="222">
        <v>1022056.14</v>
      </c>
      <c r="O2701" s="222">
        <v>0</v>
      </c>
      <c r="P2701" s="222">
        <v>0</v>
      </c>
      <c r="Q2701" s="222">
        <v>0</v>
      </c>
      <c r="R2701" s="372">
        <v>45658</v>
      </c>
      <c r="S2701" s="372">
        <v>46022</v>
      </c>
      <c r="U2701" s="373"/>
    </row>
    <row r="2702" spans="1:21" ht="20.25" x14ac:dyDescent="0.3">
      <c r="A2702" s="230">
        <v>81</v>
      </c>
      <c r="B2702" s="225" t="s">
        <v>136</v>
      </c>
      <c r="C2702" s="230">
        <v>39930</v>
      </c>
      <c r="D2702" s="230" t="s">
        <v>1896</v>
      </c>
      <c r="E2702" s="230">
        <v>1979</v>
      </c>
      <c r="F2702" s="230" t="s">
        <v>2122</v>
      </c>
      <c r="G2702" s="371" t="s">
        <v>2088</v>
      </c>
      <c r="H2702" s="230">
        <v>9</v>
      </c>
      <c r="I2702" s="230">
        <v>1</v>
      </c>
      <c r="J2702" s="230" t="s">
        <v>2122</v>
      </c>
      <c r="K2702" s="222">
        <v>3083.5</v>
      </c>
      <c r="L2702" s="222">
        <v>2061.9</v>
      </c>
      <c r="M2702" s="222">
        <v>6113696.2300000004</v>
      </c>
      <c r="N2702" s="222">
        <v>6113696.2300000004</v>
      </c>
      <c r="O2702" s="222">
        <v>0</v>
      </c>
      <c r="P2702" s="222">
        <v>0</v>
      </c>
      <c r="Q2702" s="222">
        <v>0</v>
      </c>
      <c r="R2702" s="372">
        <v>45658</v>
      </c>
      <c r="S2702" s="372">
        <v>46022</v>
      </c>
      <c r="U2702" s="373"/>
    </row>
    <row r="2703" spans="1:21" ht="20.25" x14ac:dyDescent="0.3">
      <c r="A2703" s="230">
        <v>82</v>
      </c>
      <c r="B2703" s="225" t="s">
        <v>3231</v>
      </c>
      <c r="C2703" s="230">
        <v>40361</v>
      </c>
      <c r="D2703" s="230" t="s">
        <v>1896</v>
      </c>
      <c r="E2703" s="230">
        <v>1965</v>
      </c>
      <c r="F2703" s="230" t="s">
        <v>2122</v>
      </c>
      <c r="G2703" s="371" t="s">
        <v>2088</v>
      </c>
      <c r="H2703" s="230">
        <v>5</v>
      </c>
      <c r="I2703" s="230">
        <v>5</v>
      </c>
      <c r="J2703" s="230" t="s">
        <v>2122</v>
      </c>
      <c r="K2703" s="222">
        <v>5800.4</v>
      </c>
      <c r="L2703" s="222">
        <v>3456.3</v>
      </c>
      <c r="M2703" s="222">
        <v>3623240.7700999998</v>
      </c>
      <c r="N2703" s="222">
        <v>3623240.7700999998</v>
      </c>
      <c r="O2703" s="222">
        <v>0</v>
      </c>
      <c r="P2703" s="222">
        <v>0</v>
      </c>
      <c r="Q2703" s="222">
        <v>0</v>
      </c>
      <c r="R2703" s="372">
        <v>45658</v>
      </c>
      <c r="S2703" s="372">
        <v>46022</v>
      </c>
      <c r="U2703" s="373"/>
    </row>
    <row r="2704" spans="1:21" ht="20.25" x14ac:dyDescent="0.3">
      <c r="A2704" s="230">
        <v>83</v>
      </c>
      <c r="B2704" s="225" t="s">
        <v>2281</v>
      </c>
      <c r="C2704" s="230">
        <v>39377</v>
      </c>
      <c r="D2704" s="230" t="s">
        <v>1896</v>
      </c>
      <c r="E2704" s="230">
        <v>1962</v>
      </c>
      <c r="F2704" s="230" t="s">
        <v>2122</v>
      </c>
      <c r="G2704" s="371" t="s">
        <v>2088</v>
      </c>
      <c r="H2704" s="230">
        <v>5</v>
      </c>
      <c r="I2704" s="230">
        <v>4</v>
      </c>
      <c r="J2704" s="230" t="s">
        <v>2122</v>
      </c>
      <c r="K2704" s="222">
        <v>5548.62</v>
      </c>
      <c r="L2704" s="222">
        <v>3574.6</v>
      </c>
      <c r="M2704" s="222">
        <v>1931009.55</v>
      </c>
      <c r="N2704" s="222">
        <v>1931009.55</v>
      </c>
      <c r="O2704" s="222">
        <v>0</v>
      </c>
      <c r="P2704" s="222">
        <v>0</v>
      </c>
      <c r="Q2704" s="222">
        <v>0</v>
      </c>
      <c r="R2704" s="372">
        <v>45658</v>
      </c>
      <c r="S2704" s="372">
        <v>46022</v>
      </c>
      <c r="U2704" s="373"/>
    </row>
    <row r="2705" spans="1:21" ht="20.25" x14ac:dyDescent="0.3">
      <c r="A2705" s="230">
        <v>84</v>
      </c>
      <c r="B2705" s="225" t="s">
        <v>4124</v>
      </c>
      <c r="C2705" s="230">
        <v>40974</v>
      </c>
      <c r="D2705" s="230" t="s">
        <v>1896</v>
      </c>
      <c r="E2705" s="230">
        <v>1976</v>
      </c>
      <c r="F2705" s="230" t="s">
        <v>2122</v>
      </c>
      <c r="G2705" s="371" t="s">
        <v>2121</v>
      </c>
      <c r="H2705" s="230">
        <v>5</v>
      </c>
      <c r="I2705" s="230">
        <v>3</v>
      </c>
      <c r="J2705" s="230" t="s">
        <v>2122</v>
      </c>
      <c r="K2705" s="222">
        <v>3316.6</v>
      </c>
      <c r="L2705" s="222">
        <v>3316.6</v>
      </c>
      <c r="M2705" s="222">
        <v>112250</v>
      </c>
      <c r="N2705" s="222">
        <v>112250</v>
      </c>
      <c r="O2705" s="222">
        <v>0</v>
      </c>
      <c r="P2705" s="222">
        <v>0</v>
      </c>
      <c r="Q2705" s="222">
        <v>0</v>
      </c>
      <c r="R2705" s="372">
        <v>45658</v>
      </c>
      <c r="S2705" s="372">
        <v>46022</v>
      </c>
      <c r="U2705" s="373"/>
    </row>
    <row r="2706" spans="1:21" ht="20.25" x14ac:dyDescent="0.3">
      <c r="A2706" s="230">
        <v>85</v>
      </c>
      <c r="B2706" s="225" t="s">
        <v>1537</v>
      </c>
      <c r="C2706" s="230">
        <v>40405</v>
      </c>
      <c r="D2706" s="230" t="s">
        <v>1896</v>
      </c>
      <c r="E2706" s="230">
        <v>1956</v>
      </c>
      <c r="F2706" s="230" t="s">
        <v>2122</v>
      </c>
      <c r="G2706" s="371" t="s">
        <v>2089</v>
      </c>
      <c r="H2706" s="230">
        <v>4</v>
      </c>
      <c r="I2706" s="230">
        <v>3</v>
      </c>
      <c r="J2706" s="230" t="s">
        <v>2122</v>
      </c>
      <c r="K2706" s="222">
        <v>4836.1000000000004</v>
      </c>
      <c r="L2706" s="222">
        <v>2752.6</v>
      </c>
      <c r="M2706" s="222">
        <v>106399.2</v>
      </c>
      <c r="N2706" s="222">
        <v>106399.2</v>
      </c>
      <c r="O2706" s="222">
        <v>0</v>
      </c>
      <c r="P2706" s="222">
        <v>0</v>
      </c>
      <c r="Q2706" s="222">
        <v>0</v>
      </c>
      <c r="R2706" s="372">
        <v>45658</v>
      </c>
      <c r="S2706" s="372">
        <v>46022</v>
      </c>
      <c r="U2706" s="373"/>
    </row>
    <row r="2707" spans="1:21" ht="20.25" x14ac:dyDescent="0.3">
      <c r="A2707" s="230">
        <v>86</v>
      </c>
      <c r="B2707" s="225" t="s">
        <v>3737</v>
      </c>
      <c r="C2707" s="230">
        <v>40870</v>
      </c>
      <c r="D2707" s="230" t="s">
        <v>1896</v>
      </c>
      <c r="E2707" s="230">
        <v>1973</v>
      </c>
      <c r="F2707" s="230" t="s">
        <v>2122</v>
      </c>
      <c r="G2707" s="371" t="s">
        <v>2088</v>
      </c>
      <c r="H2707" s="230">
        <v>9</v>
      </c>
      <c r="I2707" s="230">
        <v>1</v>
      </c>
      <c r="J2707" s="230">
        <v>1</v>
      </c>
      <c r="K2707" s="222">
        <v>3257.35</v>
      </c>
      <c r="L2707" s="222">
        <v>3257.35</v>
      </c>
      <c r="M2707" s="222">
        <v>4922750</v>
      </c>
      <c r="N2707" s="222">
        <v>4922750</v>
      </c>
      <c r="O2707" s="222">
        <v>0</v>
      </c>
      <c r="P2707" s="222">
        <v>0</v>
      </c>
      <c r="Q2707" s="222">
        <v>0</v>
      </c>
      <c r="R2707" s="372">
        <v>45658</v>
      </c>
      <c r="S2707" s="372">
        <v>46022</v>
      </c>
      <c r="U2707" s="373"/>
    </row>
    <row r="2708" spans="1:21" ht="20.25" x14ac:dyDescent="0.3">
      <c r="A2708" s="230">
        <v>87</v>
      </c>
      <c r="B2708" s="225" t="s">
        <v>3736</v>
      </c>
      <c r="C2708" s="230">
        <v>40871</v>
      </c>
      <c r="D2708" s="230" t="s">
        <v>1896</v>
      </c>
      <c r="E2708" s="230">
        <v>1973</v>
      </c>
      <c r="F2708" s="230" t="s">
        <v>2122</v>
      </c>
      <c r="G2708" s="371" t="s">
        <v>2088</v>
      </c>
      <c r="H2708" s="230">
        <v>9</v>
      </c>
      <c r="I2708" s="230">
        <v>1</v>
      </c>
      <c r="J2708" s="230">
        <v>1</v>
      </c>
      <c r="K2708" s="222">
        <v>3350.2</v>
      </c>
      <c r="L2708" s="222">
        <v>3350.2</v>
      </c>
      <c r="M2708" s="222">
        <v>4618250</v>
      </c>
      <c r="N2708" s="222">
        <v>4618250</v>
      </c>
      <c r="O2708" s="222">
        <v>0</v>
      </c>
      <c r="P2708" s="222">
        <v>0</v>
      </c>
      <c r="Q2708" s="222">
        <v>0</v>
      </c>
      <c r="R2708" s="372">
        <v>45658</v>
      </c>
      <c r="S2708" s="372">
        <v>46022</v>
      </c>
      <c r="U2708" s="373"/>
    </row>
    <row r="2709" spans="1:21" ht="20.25" x14ac:dyDescent="0.3">
      <c r="A2709" s="230">
        <v>88</v>
      </c>
      <c r="B2709" s="225" t="s">
        <v>3735</v>
      </c>
      <c r="C2709" s="230">
        <v>40872</v>
      </c>
      <c r="D2709" s="230" t="s">
        <v>1896</v>
      </c>
      <c r="E2709" s="230">
        <v>1973</v>
      </c>
      <c r="F2709" s="230" t="s">
        <v>2122</v>
      </c>
      <c r="G2709" s="371" t="s">
        <v>2088</v>
      </c>
      <c r="H2709" s="230">
        <v>9</v>
      </c>
      <c r="I2709" s="230">
        <v>1</v>
      </c>
      <c r="J2709" s="230">
        <v>1</v>
      </c>
      <c r="K2709" s="222">
        <v>2345.1999999999998</v>
      </c>
      <c r="L2709" s="222">
        <v>2199.1999999999998</v>
      </c>
      <c r="M2709" s="222">
        <v>6984819.5199999996</v>
      </c>
      <c r="N2709" s="222">
        <v>6984819.5199999996</v>
      </c>
      <c r="O2709" s="222">
        <v>0</v>
      </c>
      <c r="P2709" s="222">
        <v>0</v>
      </c>
      <c r="Q2709" s="222">
        <v>0</v>
      </c>
      <c r="R2709" s="372">
        <v>45658</v>
      </c>
      <c r="S2709" s="372">
        <v>46022</v>
      </c>
      <c r="U2709" s="373"/>
    </row>
    <row r="2710" spans="1:21" ht="20.25" x14ac:dyDescent="0.25">
      <c r="A2710" s="230">
        <v>89</v>
      </c>
      <c r="B2710" s="225" t="s">
        <v>2152</v>
      </c>
      <c r="C2710" s="230">
        <v>40917</v>
      </c>
      <c r="D2710" s="230" t="s">
        <v>1896</v>
      </c>
      <c r="E2710" s="230">
        <v>1960</v>
      </c>
      <c r="F2710" s="230" t="s">
        <v>2122</v>
      </c>
      <c r="G2710" s="374" t="s">
        <v>4133</v>
      </c>
      <c r="H2710" s="230">
        <v>4</v>
      </c>
      <c r="I2710" s="230">
        <v>4</v>
      </c>
      <c r="J2710" s="230" t="s">
        <v>2122</v>
      </c>
      <c r="K2710" s="222">
        <v>3817.8</v>
      </c>
      <c r="L2710" s="222">
        <v>2549.5</v>
      </c>
      <c r="M2710" s="222">
        <v>6090000</v>
      </c>
      <c r="N2710" s="222">
        <v>6090000</v>
      </c>
      <c r="O2710" s="222">
        <v>0</v>
      </c>
      <c r="P2710" s="222">
        <v>0</v>
      </c>
      <c r="Q2710" s="222">
        <v>0</v>
      </c>
      <c r="R2710" s="372">
        <v>45658</v>
      </c>
      <c r="S2710" s="372">
        <v>46022</v>
      </c>
      <c r="U2710" s="373"/>
    </row>
    <row r="2711" spans="1:21" ht="20.25" x14ac:dyDescent="0.3">
      <c r="A2711" s="230">
        <v>90</v>
      </c>
      <c r="B2711" s="225" t="s">
        <v>3779</v>
      </c>
      <c r="C2711" s="230">
        <v>39385</v>
      </c>
      <c r="D2711" s="230" t="s">
        <v>1896</v>
      </c>
      <c r="E2711" s="230">
        <v>1963</v>
      </c>
      <c r="F2711" s="230" t="s">
        <v>2122</v>
      </c>
      <c r="G2711" s="371" t="s">
        <v>2088</v>
      </c>
      <c r="H2711" s="230">
        <v>5</v>
      </c>
      <c r="I2711" s="230">
        <v>3</v>
      </c>
      <c r="J2711" s="230" t="s">
        <v>2122</v>
      </c>
      <c r="K2711" s="222">
        <v>4037.1</v>
      </c>
      <c r="L2711" s="222">
        <v>4037.1</v>
      </c>
      <c r="M2711" s="222">
        <v>5522559.3000000007</v>
      </c>
      <c r="N2711" s="222">
        <v>5522559.3000000007</v>
      </c>
      <c r="O2711" s="222">
        <v>0</v>
      </c>
      <c r="P2711" s="222">
        <v>0</v>
      </c>
      <c r="Q2711" s="222">
        <v>0</v>
      </c>
      <c r="R2711" s="372">
        <v>45658</v>
      </c>
      <c r="S2711" s="372">
        <v>46022</v>
      </c>
      <c r="U2711" s="373"/>
    </row>
    <row r="2712" spans="1:21" ht="20.25" x14ac:dyDescent="0.3">
      <c r="A2712" s="230">
        <v>91</v>
      </c>
      <c r="B2712" s="225" t="s">
        <v>3237</v>
      </c>
      <c r="C2712" s="230">
        <v>39638</v>
      </c>
      <c r="D2712" s="230" t="s">
        <v>1896</v>
      </c>
      <c r="E2712" s="230">
        <v>1967</v>
      </c>
      <c r="F2712" s="230" t="s">
        <v>2122</v>
      </c>
      <c r="G2712" s="371" t="s">
        <v>2088</v>
      </c>
      <c r="H2712" s="230">
        <v>5</v>
      </c>
      <c r="I2712" s="230">
        <v>6</v>
      </c>
      <c r="J2712" s="230" t="s">
        <v>2122</v>
      </c>
      <c r="K2712" s="222">
        <v>9246.5</v>
      </c>
      <c r="L2712" s="222">
        <v>5807.9</v>
      </c>
      <c r="M2712" s="222">
        <v>4009250</v>
      </c>
      <c r="N2712" s="222">
        <v>4009250</v>
      </c>
      <c r="O2712" s="222">
        <v>0</v>
      </c>
      <c r="P2712" s="222">
        <v>0</v>
      </c>
      <c r="Q2712" s="222">
        <v>0</v>
      </c>
      <c r="R2712" s="372">
        <v>45658</v>
      </c>
      <c r="S2712" s="372">
        <v>46022</v>
      </c>
      <c r="U2712" s="373"/>
    </row>
    <row r="2713" spans="1:21" ht="20.25" x14ac:dyDescent="0.3">
      <c r="A2713" s="230">
        <v>92</v>
      </c>
      <c r="B2713" s="225" t="s">
        <v>3236</v>
      </c>
      <c r="C2713" s="230">
        <v>39646</v>
      </c>
      <c r="D2713" s="230" t="s">
        <v>1896</v>
      </c>
      <c r="E2713" s="230">
        <v>1967</v>
      </c>
      <c r="F2713" s="230" t="s">
        <v>2122</v>
      </c>
      <c r="G2713" s="371" t="s">
        <v>2088</v>
      </c>
      <c r="H2713" s="230">
        <v>5</v>
      </c>
      <c r="I2713" s="230">
        <v>5</v>
      </c>
      <c r="J2713" s="230" t="s">
        <v>2122</v>
      </c>
      <c r="K2713" s="222">
        <v>7144.9</v>
      </c>
      <c r="L2713" s="222">
        <v>4681.3</v>
      </c>
      <c r="M2713" s="222">
        <v>2233000</v>
      </c>
      <c r="N2713" s="222">
        <v>2233000</v>
      </c>
      <c r="O2713" s="222">
        <v>0</v>
      </c>
      <c r="P2713" s="222">
        <v>0</v>
      </c>
      <c r="Q2713" s="222">
        <v>0</v>
      </c>
      <c r="R2713" s="372">
        <v>45658</v>
      </c>
      <c r="S2713" s="372">
        <v>46022</v>
      </c>
      <c r="U2713" s="373"/>
    </row>
    <row r="2714" spans="1:21" ht="20.25" x14ac:dyDescent="0.3">
      <c r="A2714" s="230">
        <v>93</v>
      </c>
      <c r="B2714" s="225" t="s">
        <v>3233</v>
      </c>
      <c r="C2714" s="230">
        <v>39596</v>
      </c>
      <c r="D2714" s="230" t="s">
        <v>1896</v>
      </c>
      <c r="E2714" s="230">
        <v>1967</v>
      </c>
      <c r="F2714" s="230" t="s">
        <v>2122</v>
      </c>
      <c r="G2714" s="371" t="s">
        <v>2088</v>
      </c>
      <c r="H2714" s="230">
        <v>5</v>
      </c>
      <c r="I2714" s="230">
        <v>5</v>
      </c>
      <c r="J2714" s="230" t="s">
        <v>2122</v>
      </c>
      <c r="K2714" s="222">
        <v>7223.1</v>
      </c>
      <c r="L2714" s="222">
        <v>4509.3</v>
      </c>
      <c r="M2714" s="222">
        <v>2689750</v>
      </c>
      <c r="N2714" s="222">
        <v>2689750</v>
      </c>
      <c r="O2714" s="222">
        <v>0</v>
      </c>
      <c r="P2714" s="222">
        <v>0</v>
      </c>
      <c r="Q2714" s="222">
        <v>0</v>
      </c>
      <c r="R2714" s="372">
        <v>45658</v>
      </c>
      <c r="S2714" s="372">
        <v>46022</v>
      </c>
      <c r="U2714" s="373"/>
    </row>
    <row r="2715" spans="1:21" ht="20.25" x14ac:dyDescent="0.3">
      <c r="A2715" s="230">
        <v>94</v>
      </c>
      <c r="B2715" s="225" t="s">
        <v>3769</v>
      </c>
      <c r="C2715" s="230">
        <v>39599</v>
      </c>
      <c r="D2715" s="230" t="s">
        <v>1896</v>
      </c>
      <c r="E2715" s="230">
        <v>1971</v>
      </c>
      <c r="F2715" s="230" t="s">
        <v>2122</v>
      </c>
      <c r="G2715" s="371" t="s">
        <v>2089</v>
      </c>
      <c r="H2715" s="230">
        <v>9</v>
      </c>
      <c r="I2715" s="230">
        <v>1</v>
      </c>
      <c r="J2715" s="230" t="s">
        <v>2122</v>
      </c>
      <c r="K2715" s="222">
        <v>3140.2</v>
      </c>
      <c r="L2715" s="222">
        <v>2290.6999999999998</v>
      </c>
      <c r="M2715" s="222">
        <v>3654000</v>
      </c>
      <c r="N2715" s="222">
        <v>3654000</v>
      </c>
      <c r="O2715" s="222">
        <v>0</v>
      </c>
      <c r="P2715" s="222">
        <v>0</v>
      </c>
      <c r="Q2715" s="222">
        <v>0</v>
      </c>
      <c r="R2715" s="372">
        <v>45658</v>
      </c>
      <c r="S2715" s="372">
        <v>46022</v>
      </c>
      <c r="U2715" s="373"/>
    </row>
    <row r="2716" spans="1:21" ht="20.25" x14ac:dyDescent="0.3">
      <c r="A2716" s="230">
        <v>95</v>
      </c>
      <c r="B2716" s="225" t="s">
        <v>3264</v>
      </c>
      <c r="C2716" s="230">
        <v>40881</v>
      </c>
      <c r="D2716" s="230" t="s">
        <v>1896</v>
      </c>
      <c r="E2716" s="230">
        <v>1961</v>
      </c>
      <c r="F2716" s="230" t="s">
        <v>2122</v>
      </c>
      <c r="G2716" s="371" t="s">
        <v>2088</v>
      </c>
      <c r="H2716" s="230">
        <v>5</v>
      </c>
      <c r="I2716" s="230">
        <v>4</v>
      </c>
      <c r="J2716" s="230" t="s">
        <v>2122</v>
      </c>
      <c r="K2716" s="222">
        <v>5469.3</v>
      </c>
      <c r="L2716" s="222">
        <v>3493.4</v>
      </c>
      <c r="M2716" s="222">
        <v>1593550</v>
      </c>
      <c r="N2716" s="222">
        <v>1593550</v>
      </c>
      <c r="O2716" s="222">
        <v>0</v>
      </c>
      <c r="P2716" s="222">
        <v>0</v>
      </c>
      <c r="Q2716" s="222">
        <v>0</v>
      </c>
      <c r="R2716" s="372">
        <v>45658</v>
      </c>
      <c r="S2716" s="372">
        <v>46022</v>
      </c>
      <c r="U2716" s="373"/>
    </row>
    <row r="2717" spans="1:21" ht="20.25" x14ac:dyDescent="0.3">
      <c r="A2717" s="230">
        <v>96</v>
      </c>
      <c r="B2717" s="225" t="s">
        <v>3235</v>
      </c>
      <c r="C2717" s="230">
        <v>39644</v>
      </c>
      <c r="D2717" s="230" t="s">
        <v>1896</v>
      </c>
      <c r="E2717" s="230">
        <v>1967</v>
      </c>
      <c r="F2717" s="230">
        <v>2023</v>
      </c>
      <c r="G2717" s="371" t="s">
        <v>2088</v>
      </c>
      <c r="H2717" s="230">
        <v>5</v>
      </c>
      <c r="I2717" s="230">
        <v>6</v>
      </c>
      <c r="J2717" s="230" t="s">
        <v>2122</v>
      </c>
      <c r="K2717" s="222">
        <v>8835.2999999999993</v>
      </c>
      <c r="L2717" s="222">
        <v>5725.6</v>
      </c>
      <c r="M2717" s="222">
        <v>2222850</v>
      </c>
      <c r="N2717" s="222">
        <v>2222850</v>
      </c>
      <c r="O2717" s="222">
        <v>0</v>
      </c>
      <c r="P2717" s="222">
        <v>0</v>
      </c>
      <c r="Q2717" s="222">
        <v>0</v>
      </c>
      <c r="R2717" s="372">
        <v>45658</v>
      </c>
      <c r="S2717" s="372">
        <v>46022</v>
      </c>
      <c r="U2717" s="373"/>
    </row>
    <row r="2718" spans="1:21" ht="20.25" x14ac:dyDescent="0.3">
      <c r="A2718" s="230">
        <v>97</v>
      </c>
      <c r="B2718" s="225" t="s">
        <v>3234</v>
      </c>
      <c r="C2718" s="230">
        <v>39610</v>
      </c>
      <c r="D2718" s="230" t="s">
        <v>1896</v>
      </c>
      <c r="E2718" s="230">
        <v>1967</v>
      </c>
      <c r="F2718" s="230" t="s">
        <v>2122</v>
      </c>
      <c r="G2718" s="371" t="s">
        <v>2088</v>
      </c>
      <c r="H2718" s="230">
        <v>5</v>
      </c>
      <c r="I2718" s="230">
        <v>4</v>
      </c>
      <c r="J2718" s="230" t="s">
        <v>2122</v>
      </c>
      <c r="K2718" s="222">
        <v>6160.5</v>
      </c>
      <c r="L2718" s="222">
        <v>3874.4</v>
      </c>
      <c r="M2718" s="222">
        <v>2148206.088</v>
      </c>
      <c r="N2718" s="222">
        <v>2148206.088</v>
      </c>
      <c r="O2718" s="222">
        <v>0</v>
      </c>
      <c r="P2718" s="222">
        <v>0</v>
      </c>
      <c r="Q2718" s="222">
        <v>0</v>
      </c>
      <c r="R2718" s="372">
        <v>45658</v>
      </c>
      <c r="S2718" s="372">
        <v>46022</v>
      </c>
      <c r="U2718" s="373"/>
    </row>
    <row r="2719" spans="1:21" ht="20.25" x14ac:dyDescent="0.3">
      <c r="A2719" s="230">
        <v>98</v>
      </c>
      <c r="B2719" s="225" t="s">
        <v>3232</v>
      </c>
      <c r="C2719" s="230">
        <v>39594</v>
      </c>
      <c r="D2719" s="230" t="s">
        <v>1896</v>
      </c>
      <c r="E2719" s="230">
        <v>1967</v>
      </c>
      <c r="F2719" s="230" t="s">
        <v>2122</v>
      </c>
      <c r="G2719" s="371" t="s">
        <v>2088</v>
      </c>
      <c r="H2719" s="230">
        <v>5</v>
      </c>
      <c r="I2719" s="230">
        <v>4</v>
      </c>
      <c r="J2719" s="230" t="s">
        <v>2122</v>
      </c>
      <c r="K2719" s="222">
        <v>6215.4</v>
      </c>
      <c r="L2719" s="222">
        <v>3916.3</v>
      </c>
      <c r="M2719" s="222">
        <v>4212250</v>
      </c>
      <c r="N2719" s="222">
        <v>4212250</v>
      </c>
      <c r="O2719" s="222">
        <v>0</v>
      </c>
      <c r="P2719" s="222">
        <v>0</v>
      </c>
      <c r="Q2719" s="222">
        <v>0</v>
      </c>
      <c r="R2719" s="372">
        <v>45658</v>
      </c>
      <c r="S2719" s="372">
        <v>46022</v>
      </c>
      <c r="U2719" s="373"/>
    </row>
    <row r="2720" spans="1:21" ht="20.25" x14ac:dyDescent="0.3">
      <c r="A2720" s="230">
        <v>99</v>
      </c>
      <c r="B2720" s="225" t="s">
        <v>3754</v>
      </c>
      <c r="C2720" s="230">
        <v>40718</v>
      </c>
      <c r="D2720" s="230" t="s">
        <v>1896</v>
      </c>
      <c r="E2720" s="230">
        <v>1956</v>
      </c>
      <c r="F2720" s="230">
        <v>2022</v>
      </c>
      <c r="G2720" s="371" t="s">
        <v>2089</v>
      </c>
      <c r="H2720" s="230">
        <v>3</v>
      </c>
      <c r="I2720" s="230">
        <v>2</v>
      </c>
      <c r="J2720" s="230" t="s">
        <v>2122</v>
      </c>
      <c r="K2720" s="222">
        <v>2147.1</v>
      </c>
      <c r="L2720" s="222">
        <v>2147.1</v>
      </c>
      <c r="M2720" s="222">
        <v>2138460.4</v>
      </c>
      <c r="N2720" s="222">
        <v>2138460.4</v>
      </c>
      <c r="O2720" s="222">
        <v>0</v>
      </c>
      <c r="P2720" s="222">
        <v>0</v>
      </c>
      <c r="Q2720" s="222">
        <v>0</v>
      </c>
      <c r="R2720" s="372">
        <v>45658</v>
      </c>
      <c r="S2720" s="372">
        <v>46022</v>
      </c>
      <c r="U2720" s="373"/>
    </row>
    <row r="2721" spans="1:21" ht="20.25" x14ac:dyDescent="0.3">
      <c r="A2721" s="230">
        <v>100</v>
      </c>
      <c r="B2721" s="225" t="s">
        <v>3273</v>
      </c>
      <c r="C2721" s="230">
        <v>39372</v>
      </c>
      <c r="D2721" s="230" t="s">
        <v>1896</v>
      </c>
      <c r="E2721" s="230">
        <v>1960</v>
      </c>
      <c r="F2721" s="230" t="s">
        <v>2122</v>
      </c>
      <c r="G2721" s="371" t="s">
        <v>2088</v>
      </c>
      <c r="H2721" s="230">
        <v>5</v>
      </c>
      <c r="I2721" s="230">
        <v>4</v>
      </c>
      <c r="J2721" s="230" t="s">
        <v>2122</v>
      </c>
      <c r="K2721" s="222">
        <v>6472</v>
      </c>
      <c r="L2721" s="222">
        <v>4187.3999999999996</v>
      </c>
      <c r="M2721" s="222">
        <v>5715540.5300000003</v>
      </c>
      <c r="N2721" s="222">
        <v>5715540.5300000003</v>
      </c>
      <c r="O2721" s="222">
        <v>0</v>
      </c>
      <c r="P2721" s="222">
        <v>0</v>
      </c>
      <c r="Q2721" s="222">
        <v>0</v>
      </c>
      <c r="R2721" s="372">
        <v>45658</v>
      </c>
      <c r="S2721" s="372">
        <v>46022</v>
      </c>
      <c r="U2721" s="373"/>
    </row>
    <row r="2722" spans="1:21" ht="20.25" x14ac:dyDescent="0.3">
      <c r="A2722" s="230">
        <v>101</v>
      </c>
      <c r="B2722" s="225" t="s">
        <v>3258</v>
      </c>
      <c r="C2722" s="230">
        <v>40861</v>
      </c>
      <c r="D2722" s="230" t="s">
        <v>1896</v>
      </c>
      <c r="E2722" s="230">
        <v>1961</v>
      </c>
      <c r="F2722" s="230" t="s">
        <v>2122</v>
      </c>
      <c r="G2722" s="371" t="s">
        <v>2088</v>
      </c>
      <c r="H2722" s="230">
        <v>5</v>
      </c>
      <c r="I2722" s="230">
        <v>4</v>
      </c>
      <c r="J2722" s="230" t="s">
        <v>2122</v>
      </c>
      <c r="K2722" s="222">
        <v>5408.81</v>
      </c>
      <c r="L2722" s="222">
        <v>3485.6</v>
      </c>
      <c r="M2722" s="222">
        <v>6201183.0999999996</v>
      </c>
      <c r="N2722" s="222">
        <v>6201183.0999999996</v>
      </c>
      <c r="O2722" s="222">
        <v>0</v>
      </c>
      <c r="P2722" s="222">
        <v>0</v>
      </c>
      <c r="Q2722" s="222">
        <v>0</v>
      </c>
      <c r="R2722" s="372">
        <v>45658</v>
      </c>
      <c r="S2722" s="372">
        <v>46022</v>
      </c>
      <c r="U2722" s="373"/>
    </row>
    <row r="2723" spans="1:21" ht="20.25" x14ac:dyDescent="0.3">
      <c r="A2723" s="230">
        <v>102</v>
      </c>
      <c r="B2723" s="225" t="s">
        <v>3738</v>
      </c>
      <c r="C2723" s="230">
        <v>40859</v>
      </c>
      <c r="D2723" s="230" t="s">
        <v>1896</v>
      </c>
      <c r="E2723" s="230">
        <v>1961</v>
      </c>
      <c r="F2723" s="230" t="s">
        <v>2122</v>
      </c>
      <c r="G2723" s="371" t="s">
        <v>2088</v>
      </c>
      <c r="H2723" s="230">
        <v>5</v>
      </c>
      <c r="I2723" s="230">
        <v>4</v>
      </c>
      <c r="J2723" s="230" t="s">
        <v>2122</v>
      </c>
      <c r="K2723" s="222">
        <v>5397.89</v>
      </c>
      <c r="L2723" s="222">
        <v>4187.3999999999996</v>
      </c>
      <c r="M2723" s="222">
        <v>5186183.0999999996</v>
      </c>
      <c r="N2723" s="222">
        <v>5186183.0999999996</v>
      </c>
      <c r="O2723" s="222">
        <v>0</v>
      </c>
      <c r="P2723" s="222">
        <v>0</v>
      </c>
      <c r="Q2723" s="222">
        <v>0</v>
      </c>
      <c r="R2723" s="372">
        <v>45658</v>
      </c>
      <c r="S2723" s="372">
        <v>46022</v>
      </c>
      <c r="U2723" s="373"/>
    </row>
    <row r="2724" spans="1:21" ht="20.25" x14ac:dyDescent="0.3">
      <c r="A2724" s="230">
        <v>103</v>
      </c>
      <c r="B2724" s="225" t="s">
        <v>3739</v>
      </c>
      <c r="C2724" s="230">
        <v>40858</v>
      </c>
      <c r="D2724" s="230" t="s">
        <v>1896</v>
      </c>
      <c r="E2724" s="230">
        <v>1962</v>
      </c>
      <c r="F2724" s="230" t="s">
        <v>2122</v>
      </c>
      <c r="G2724" s="371" t="s">
        <v>2120</v>
      </c>
      <c r="H2724" s="230">
        <v>5</v>
      </c>
      <c r="I2724" s="230">
        <v>4</v>
      </c>
      <c r="J2724" s="230" t="s">
        <v>2122</v>
      </c>
      <c r="K2724" s="222">
        <v>5408.81</v>
      </c>
      <c r="L2724" s="222">
        <v>3485.6</v>
      </c>
      <c r="M2724" s="222">
        <v>7977433.0999999996</v>
      </c>
      <c r="N2724" s="222">
        <v>7977433.0999999996</v>
      </c>
      <c r="O2724" s="222">
        <v>0</v>
      </c>
      <c r="P2724" s="222">
        <v>0</v>
      </c>
      <c r="Q2724" s="222">
        <v>0</v>
      </c>
      <c r="R2724" s="372">
        <v>45658</v>
      </c>
      <c r="S2724" s="372">
        <v>46022</v>
      </c>
      <c r="U2724" s="373"/>
    </row>
    <row r="2725" spans="1:21" ht="20.25" x14ac:dyDescent="0.3">
      <c r="A2725" s="230">
        <v>104</v>
      </c>
      <c r="B2725" s="225" t="s">
        <v>3256</v>
      </c>
      <c r="C2725" s="230">
        <v>40854</v>
      </c>
      <c r="D2725" s="230" t="s">
        <v>1896</v>
      </c>
      <c r="E2725" s="230">
        <v>1961</v>
      </c>
      <c r="F2725" s="230" t="s">
        <v>2122</v>
      </c>
      <c r="G2725" s="371" t="s">
        <v>2120</v>
      </c>
      <c r="H2725" s="230">
        <v>5</v>
      </c>
      <c r="I2725" s="230">
        <v>4</v>
      </c>
      <c r="J2725" s="230" t="s">
        <v>2122</v>
      </c>
      <c r="K2725" s="222">
        <v>5437.62</v>
      </c>
      <c r="L2725" s="222">
        <v>3509.8</v>
      </c>
      <c r="M2725" s="222">
        <v>3959691.64</v>
      </c>
      <c r="N2725" s="222">
        <v>3959691.64</v>
      </c>
      <c r="O2725" s="222">
        <v>0</v>
      </c>
      <c r="P2725" s="222">
        <v>0</v>
      </c>
      <c r="Q2725" s="222">
        <v>0</v>
      </c>
      <c r="R2725" s="372">
        <v>45658</v>
      </c>
      <c r="S2725" s="372">
        <v>46022</v>
      </c>
      <c r="U2725" s="373"/>
    </row>
    <row r="2726" spans="1:21" ht="20.25" x14ac:dyDescent="0.3">
      <c r="A2726" s="230">
        <v>105</v>
      </c>
      <c r="B2726" s="225" t="s">
        <v>3740</v>
      </c>
      <c r="C2726" s="230">
        <v>40853</v>
      </c>
      <c r="D2726" s="230" t="s">
        <v>1896</v>
      </c>
      <c r="E2726" s="230">
        <v>1963</v>
      </c>
      <c r="F2726" s="230" t="s">
        <v>2122</v>
      </c>
      <c r="G2726" s="371" t="s">
        <v>2120</v>
      </c>
      <c r="H2726" s="230">
        <v>5</v>
      </c>
      <c r="I2726" s="230">
        <v>3</v>
      </c>
      <c r="J2726" s="230" t="s">
        <v>2122</v>
      </c>
      <c r="K2726" s="222">
        <v>4037.1</v>
      </c>
      <c r="L2726" s="222">
        <v>3995</v>
      </c>
      <c r="M2726" s="222">
        <v>4880463.4400000004</v>
      </c>
      <c r="N2726" s="222">
        <v>4880463.4400000004</v>
      </c>
      <c r="O2726" s="222">
        <v>0</v>
      </c>
      <c r="P2726" s="222">
        <v>0</v>
      </c>
      <c r="Q2726" s="222">
        <v>0</v>
      </c>
      <c r="R2726" s="372">
        <v>45658</v>
      </c>
      <c r="S2726" s="372">
        <v>46022</v>
      </c>
      <c r="U2726" s="373"/>
    </row>
    <row r="2727" spans="1:21" ht="20.25" x14ac:dyDescent="0.3">
      <c r="A2727" s="230">
        <v>106</v>
      </c>
      <c r="B2727" s="225" t="s">
        <v>3280</v>
      </c>
      <c r="C2727" s="230">
        <v>39383</v>
      </c>
      <c r="D2727" s="230" t="s">
        <v>1896</v>
      </c>
      <c r="E2727" s="230">
        <v>1963</v>
      </c>
      <c r="F2727" s="230" t="s">
        <v>2122</v>
      </c>
      <c r="G2727" s="371" t="s">
        <v>2120</v>
      </c>
      <c r="H2727" s="230">
        <v>5</v>
      </c>
      <c r="I2727" s="230">
        <v>4</v>
      </c>
      <c r="J2727" s="230" t="s">
        <v>2122</v>
      </c>
      <c r="K2727" s="222">
        <v>5497.6</v>
      </c>
      <c r="L2727" s="222">
        <v>3530.1</v>
      </c>
      <c r="M2727" s="222">
        <v>2625322.21</v>
      </c>
      <c r="N2727" s="222">
        <v>2625322.21</v>
      </c>
      <c r="O2727" s="222">
        <v>0</v>
      </c>
      <c r="P2727" s="222">
        <v>0</v>
      </c>
      <c r="Q2727" s="222">
        <v>0</v>
      </c>
      <c r="R2727" s="372">
        <v>45658</v>
      </c>
      <c r="S2727" s="372">
        <v>46022</v>
      </c>
      <c r="U2727" s="373"/>
    </row>
    <row r="2728" spans="1:21" ht="20.25" x14ac:dyDescent="0.3">
      <c r="A2728" s="230">
        <v>107</v>
      </c>
      <c r="B2728" s="225" t="s">
        <v>3777</v>
      </c>
      <c r="C2728" s="230">
        <v>39391</v>
      </c>
      <c r="D2728" s="230" t="s">
        <v>1896</v>
      </c>
      <c r="E2728" s="230">
        <v>1963</v>
      </c>
      <c r="F2728" s="230" t="s">
        <v>2122</v>
      </c>
      <c r="G2728" s="371" t="s">
        <v>2120</v>
      </c>
      <c r="H2728" s="230">
        <v>5</v>
      </c>
      <c r="I2728" s="230">
        <v>3</v>
      </c>
      <c r="J2728" s="230" t="s">
        <v>2122</v>
      </c>
      <c r="K2728" s="222">
        <v>3316.6</v>
      </c>
      <c r="L2728" s="222">
        <v>3316.6</v>
      </c>
      <c r="M2728" s="222">
        <v>4648992.6800000006</v>
      </c>
      <c r="N2728" s="222">
        <v>4648992.6800000006</v>
      </c>
      <c r="O2728" s="222">
        <v>0</v>
      </c>
      <c r="P2728" s="222">
        <v>0</v>
      </c>
      <c r="Q2728" s="222">
        <v>0</v>
      </c>
      <c r="R2728" s="372">
        <v>45658</v>
      </c>
      <c r="S2728" s="372">
        <v>46022</v>
      </c>
      <c r="U2728" s="373"/>
    </row>
    <row r="2729" spans="1:21" ht="20.25" x14ac:dyDescent="0.3">
      <c r="A2729" s="230">
        <v>108</v>
      </c>
      <c r="B2729" s="225" t="s">
        <v>3776</v>
      </c>
      <c r="C2729" s="230">
        <v>39394</v>
      </c>
      <c r="D2729" s="230" t="s">
        <v>1896</v>
      </c>
      <c r="E2729" s="230">
        <v>1961</v>
      </c>
      <c r="F2729" s="230" t="s">
        <v>2122</v>
      </c>
      <c r="G2729" s="371" t="s">
        <v>2120</v>
      </c>
      <c r="H2729" s="230">
        <v>5</v>
      </c>
      <c r="I2729" s="230">
        <v>3</v>
      </c>
      <c r="J2729" s="230" t="s">
        <v>2122</v>
      </c>
      <c r="K2729" s="222">
        <v>3033.5</v>
      </c>
      <c r="L2729" s="222">
        <v>2599.3000000000002</v>
      </c>
      <c r="M2729" s="222">
        <v>1511401.99</v>
      </c>
      <c r="N2729" s="222">
        <v>1511401.99</v>
      </c>
      <c r="O2729" s="222">
        <v>0</v>
      </c>
      <c r="P2729" s="222">
        <v>0</v>
      </c>
      <c r="Q2729" s="222">
        <v>0</v>
      </c>
      <c r="R2729" s="372">
        <v>45658</v>
      </c>
      <c r="S2729" s="372">
        <v>46022</v>
      </c>
      <c r="U2729" s="373"/>
    </row>
    <row r="2730" spans="1:21" ht="20.25" x14ac:dyDescent="0.3">
      <c r="A2730" s="230">
        <v>109</v>
      </c>
      <c r="B2730" s="225" t="s">
        <v>796</v>
      </c>
      <c r="C2730" s="230">
        <v>40557</v>
      </c>
      <c r="D2730" s="230" t="s">
        <v>1896</v>
      </c>
      <c r="E2730" s="230">
        <v>1952</v>
      </c>
      <c r="F2730" s="230" t="s">
        <v>2122</v>
      </c>
      <c r="G2730" s="371" t="s">
        <v>2856</v>
      </c>
      <c r="H2730" s="230">
        <v>2</v>
      </c>
      <c r="I2730" s="230">
        <v>2</v>
      </c>
      <c r="J2730" s="230" t="s">
        <v>2122</v>
      </c>
      <c r="K2730" s="222">
        <v>1542.4</v>
      </c>
      <c r="L2730" s="222">
        <v>844.4</v>
      </c>
      <c r="M2730" s="222">
        <v>700350</v>
      </c>
      <c r="N2730" s="222">
        <v>700350</v>
      </c>
      <c r="O2730" s="222">
        <v>0</v>
      </c>
      <c r="P2730" s="222">
        <v>0</v>
      </c>
      <c r="Q2730" s="222">
        <v>0</v>
      </c>
      <c r="R2730" s="372">
        <v>45658</v>
      </c>
      <c r="S2730" s="372">
        <v>46022</v>
      </c>
      <c r="U2730" s="373"/>
    </row>
    <row r="2731" spans="1:21" ht="20.25" x14ac:dyDescent="0.3">
      <c r="A2731" s="230">
        <v>110</v>
      </c>
      <c r="B2731" s="225" t="s">
        <v>3750</v>
      </c>
      <c r="C2731" s="230">
        <v>40741</v>
      </c>
      <c r="D2731" s="230" t="s">
        <v>1896</v>
      </c>
      <c r="E2731" s="230">
        <v>1956</v>
      </c>
      <c r="F2731" s="230" t="s">
        <v>2122</v>
      </c>
      <c r="G2731" s="371" t="s">
        <v>2121</v>
      </c>
      <c r="H2731" s="230">
        <v>4</v>
      </c>
      <c r="I2731" s="230">
        <v>3</v>
      </c>
      <c r="J2731" s="230" t="s">
        <v>2122</v>
      </c>
      <c r="K2731" s="222">
        <v>5367.26</v>
      </c>
      <c r="L2731" s="222">
        <v>3003.3</v>
      </c>
      <c r="M2731" s="222">
        <v>2629997.23</v>
      </c>
      <c r="N2731" s="222">
        <v>2629997.23</v>
      </c>
      <c r="O2731" s="222">
        <v>0</v>
      </c>
      <c r="P2731" s="222">
        <v>0</v>
      </c>
      <c r="Q2731" s="222">
        <v>0</v>
      </c>
      <c r="R2731" s="372">
        <v>45658</v>
      </c>
      <c r="S2731" s="372">
        <v>46022</v>
      </c>
      <c r="U2731" s="373"/>
    </row>
    <row r="2732" spans="1:21" ht="20.25" x14ac:dyDescent="0.3">
      <c r="A2732" s="230">
        <v>111</v>
      </c>
      <c r="B2732" s="225" t="s">
        <v>3733</v>
      </c>
      <c r="C2732" s="230">
        <v>40885</v>
      </c>
      <c r="D2732" s="230" t="s">
        <v>1896</v>
      </c>
      <c r="E2732" s="230">
        <v>1961</v>
      </c>
      <c r="F2732" s="230" t="s">
        <v>2122</v>
      </c>
      <c r="G2732" s="371" t="s">
        <v>2120</v>
      </c>
      <c r="H2732" s="230">
        <v>5</v>
      </c>
      <c r="I2732" s="230">
        <v>4</v>
      </c>
      <c r="J2732" s="230" t="s">
        <v>2122</v>
      </c>
      <c r="K2732" s="222">
        <v>5430.22</v>
      </c>
      <c r="L2732" s="222">
        <v>3495</v>
      </c>
      <c r="M2732" s="222">
        <v>913500</v>
      </c>
      <c r="N2732" s="222">
        <v>913500</v>
      </c>
      <c r="O2732" s="222">
        <v>0</v>
      </c>
      <c r="P2732" s="222">
        <v>0</v>
      </c>
      <c r="Q2732" s="222">
        <v>0</v>
      </c>
      <c r="R2732" s="372">
        <v>45658</v>
      </c>
      <c r="S2732" s="372">
        <v>46022</v>
      </c>
      <c r="U2732" s="373"/>
    </row>
    <row r="2733" spans="1:21" ht="20.25" x14ac:dyDescent="0.3">
      <c r="A2733" s="230">
        <v>112</v>
      </c>
      <c r="B2733" s="225" t="s">
        <v>3732</v>
      </c>
      <c r="C2733" s="230">
        <v>40895</v>
      </c>
      <c r="D2733" s="230" t="s">
        <v>1896</v>
      </c>
      <c r="E2733" s="230">
        <v>1961</v>
      </c>
      <c r="F2733" s="230" t="s">
        <v>2122</v>
      </c>
      <c r="G2733" s="371" t="s">
        <v>2120</v>
      </c>
      <c r="H2733" s="230">
        <v>4</v>
      </c>
      <c r="I2733" s="230">
        <v>3</v>
      </c>
      <c r="J2733" s="230" t="s">
        <v>2122</v>
      </c>
      <c r="K2733" s="222">
        <v>3420</v>
      </c>
      <c r="L2733" s="222">
        <v>2032.2</v>
      </c>
      <c r="M2733" s="222">
        <v>3220838.87</v>
      </c>
      <c r="N2733" s="222">
        <v>3220838.87</v>
      </c>
      <c r="O2733" s="222">
        <v>0</v>
      </c>
      <c r="P2733" s="222">
        <v>0</v>
      </c>
      <c r="Q2733" s="222">
        <v>0</v>
      </c>
      <c r="R2733" s="372">
        <v>45658</v>
      </c>
      <c r="S2733" s="372">
        <v>46022</v>
      </c>
      <c r="U2733" s="373"/>
    </row>
    <row r="2734" spans="1:21" ht="20.25" x14ac:dyDescent="0.3">
      <c r="A2734" s="230">
        <v>113</v>
      </c>
      <c r="B2734" s="225" t="s">
        <v>3731</v>
      </c>
      <c r="C2734" s="230">
        <v>40903</v>
      </c>
      <c r="D2734" s="230" t="s">
        <v>1896</v>
      </c>
      <c r="E2734" s="230">
        <v>1961</v>
      </c>
      <c r="F2734" s="230" t="s">
        <v>2122</v>
      </c>
      <c r="G2734" s="371" t="s">
        <v>2120</v>
      </c>
      <c r="H2734" s="230">
        <v>4</v>
      </c>
      <c r="I2734" s="230">
        <v>4</v>
      </c>
      <c r="J2734" s="230" t="s">
        <v>2122</v>
      </c>
      <c r="K2734" s="222">
        <v>2797.5</v>
      </c>
      <c r="L2734" s="222">
        <v>2797.5</v>
      </c>
      <c r="M2734" s="222">
        <v>1820400</v>
      </c>
      <c r="N2734" s="222">
        <v>1820400</v>
      </c>
      <c r="O2734" s="222">
        <v>0</v>
      </c>
      <c r="P2734" s="222">
        <v>0</v>
      </c>
      <c r="Q2734" s="222">
        <v>0</v>
      </c>
      <c r="R2734" s="372">
        <v>45658</v>
      </c>
      <c r="S2734" s="372">
        <v>46022</v>
      </c>
      <c r="U2734" s="373"/>
    </row>
    <row r="2735" spans="1:21" ht="20.25" x14ac:dyDescent="0.3">
      <c r="A2735" s="230">
        <v>114</v>
      </c>
      <c r="B2735" s="225" t="s">
        <v>3270</v>
      </c>
      <c r="C2735" s="230">
        <v>40936</v>
      </c>
      <c r="D2735" s="230" t="s">
        <v>1896</v>
      </c>
      <c r="E2735" s="230">
        <v>1961</v>
      </c>
      <c r="F2735" s="230" t="s">
        <v>2122</v>
      </c>
      <c r="G2735" s="371" t="s">
        <v>2120</v>
      </c>
      <c r="H2735" s="230">
        <v>5</v>
      </c>
      <c r="I2735" s="230">
        <v>4</v>
      </c>
      <c r="J2735" s="230" t="s">
        <v>2122</v>
      </c>
      <c r="K2735" s="222">
        <v>5641.9</v>
      </c>
      <c r="L2735" s="222">
        <v>3475.6</v>
      </c>
      <c r="M2735" s="222">
        <v>1618000</v>
      </c>
      <c r="N2735" s="222">
        <v>1618000</v>
      </c>
      <c r="O2735" s="222">
        <v>0</v>
      </c>
      <c r="P2735" s="222">
        <v>0</v>
      </c>
      <c r="Q2735" s="222">
        <v>0</v>
      </c>
      <c r="R2735" s="372">
        <v>45658</v>
      </c>
      <c r="S2735" s="372">
        <v>46022</v>
      </c>
      <c r="U2735" s="373"/>
    </row>
    <row r="2736" spans="1:21" ht="20.25" x14ac:dyDescent="0.3">
      <c r="A2736" s="230">
        <v>115</v>
      </c>
      <c r="B2736" s="225" t="s">
        <v>3771</v>
      </c>
      <c r="C2736" s="230">
        <v>39541</v>
      </c>
      <c r="D2736" s="230" t="s">
        <v>1896</v>
      </c>
      <c r="E2736" s="230">
        <v>1958</v>
      </c>
      <c r="F2736" s="230" t="s">
        <v>2122</v>
      </c>
      <c r="G2736" s="371" t="s">
        <v>2120</v>
      </c>
      <c r="H2736" s="230">
        <v>4</v>
      </c>
      <c r="I2736" s="230">
        <v>6</v>
      </c>
      <c r="J2736" s="230" t="s">
        <v>2122</v>
      </c>
      <c r="K2736" s="222">
        <v>5660.9</v>
      </c>
      <c r="L2736" s="222">
        <v>5660.9</v>
      </c>
      <c r="M2736" s="222">
        <v>9014686.6000000015</v>
      </c>
      <c r="N2736" s="222">
        <v>9014686.6000000015</v>
      </c>
      <c r="O2736" s="222">
        <v>0</v>
      </c>
      <c r="P2736" s="222">
        <v>0</v>
      </c>
      <c r="Q2736" s="222">
        <v>0</v>
      </c>
      <c r="R2736" s="372">
        <v>45658</v>
      </c>
      <c r="S2736" s="372">
        <v>46022</v>
      </c>
      <c r="U2736" s="373"/>
    </row>
    <row r="2737" spans="1:21" ht="20.25" x14ac:dyDescent="0.3">
      <c r="A2737" s="230">
        <v>116</v>
      </c>
      <c r="B2737" s="225" t="s">
        <v>3770</v>
      </c>
      <c r="C2737" s="230">
        <v>39551</v>
      </c>
      <c r="D2737" s="230" t="s">
        <v>1896</v>
      </c>
      <c r="E2737" s="230">
        <v>1958</v>
      </c>
      <c r="F2737" s="230" t="s">
        <v>2122</v>
      </c>
      <c r="G2737" s="371" t="s">
        <v>2120</v>
      </c>
      <c r="H2737" s="230">
        <v>4</v>
      </c>
      <c r="I2737" s="230">
        <v>4</v>
      </c>
      <c r="J2737" s="230" t="s">
        <v>2122</v>
      </c>
      <c r="K2737" s="222">
        <v>4672.7</v>
      </c>
      <c r="L2737" s="222">
        <v>4672.7</v>
      </c>
      <c r="M2737" s="222">
        <v>5990304.4264000002</v>
      </c>
      <c r="N2737" s="222">
        <v>5990304.4264000002</v>
      </c>
      <c r="O2737" s="222">
        <v>0</v>
      </c>
      <c r="P2737" s="222">
        <v>0</v>
      </c>
      <c r="Q2737" s="222">
        <v>0</v>
      </c>
      <c r="R2737" s="372">
        <v>45658</v>
      </c>
      <c r="S2737" s="372">
        <v>46022</v>
      </c>
      <c r="U2737" s="373"/>
    </row>
    <row r="2738" spans="1:21" ht="20.25" x14ac:dyDescent="0.25">
      <c r="A2738" s="230">
        <v>117</v>
      </c>
      <c r="B2738" s="225" t="s">
        <v>3765</v>
      </c>
      <c r="C2738" s="230">
        <v>39779</v>
      </c>
      <c r="D2738" s="230" t="s">
        <v>1896</v>
      </c>
      <c r="E2738" s="230">
        <v>1987</v>
      </c>
      <c r="F2738" s="230" t="s">
        <v>2122</v>
      </c>
      <c r="G2738" s="374" t="s">
        <v>2120</v>
      </c>
      <c r="H2738" s="230">
        <v>10</v>
      </c>
      <c r="I2738" s="230">
        <v>6</v>
      </c>
      <c r="J2738" s="230" t="s">
        <v>2122</v>
      </c>
      <c r="K2738" s="222">
        <v>19065.5</v>
      </c>
      <c r="L2738" s="222">
        <v>13539.7</v>
      </c>
      <c r="M2738" s="222">
        <v>31370165.504999999</v>
      </c>
      <c r="N2738" s="222">
        <v>31370165.504999999</v>
      </c>
      <c r="O2738" s="222">
        <v>0</v>
      </c>
      <c r="P2738" s="222">
        <v>0</v>
      </c>
      <c r="Q2738" s="222">
        <v>0</v>
      </c>
      <c r="R2738" s="372">
        <v>45658</v>
      </c>
      <c r="S2738" s="372">
        <v>46022</v>
      </c>
      <c r="U2738" s="373"/>
    </row>
    <row r="2739" spans="1:21" ht="20.25" x14ac:dyDescent="0.25">
      <c r="A2739" s="230">
        <v>118</v>
      </c>
      <c r="B2739" s="225" t="s">
        <v>3579</v>
      </c>
      <c r="C2739" s="230">
        <v>39591</v>
      </c>
      <c r="D2739" s="230" t="s">
        <v>1896</v>
      </c>
      <c r="E2739" s="230">
        <v>1977</v>
      </c>
      <c r="F2739" s="230" t="s">
        <v>2122</v>
      </c>
      <c r="G2739" s="374" t="s">
        <v>2121</v>
      </c>
      <c r="H2739" s="230">
        <v>10</v>
      </c>
      <c r="I2739" s="230">
        <v>3</v>
      </c>
      <c r="J2739" s="230" t="s">
        <v>2122</v>
      </c>
      <c r="K2739" s="222">
        <v>13284.3</v>
      </c>
      <c r="L2739" s="222">
        <v>8118.3</v>
      </c>
      <c r="M2739" s="222">
        <v>4294382.4601999996</v>
      </c>
      <c r="N2739" s="222">
        <v>4294382.4601999996</v>
      </c>
      <c r="O2739" s="222">
        <v>0</v>
      </c>
      <c r="P2739" s="222">
        <v>0</v>
      </c>
      <c r="Q2739" s="222">
        <v>0</v>
      </c>
      <c r="R2739" s="372">
        <v>45658</v>
      </c>
      <c r="S2739" s="372">
        <v>46022</v>
      </c>
      <c r="U2739" s="373"/>
    </row>
    <row r="2740" spans="1:21" ht="20.25" x14ac:dyDescent="0.25">
      <c r="A2740" s="230">
        <v>119</v>
      </c>
      <c r="B2740" s="225" t="s">
        <v>4272</v>
      </c>
      <c r="C2740" s="230">
        <v>41002</v>
      </c>
      <c r="D2740" s="230" t="s">
        <v>1896</v>
      </c>
      <c r="E2740" s="230">
        <v>1984</v>
      </c>
      <c r="F2740" s="230" t="s">
        <v>2122</v>
      </c>
      <c r="G2740" s="374" t="s">
        <v>2121</v>
      </c>
      <c r="H2740" s="230">
        <v>2</v>
      </c>
      <c r="I2740" s="230">
        <v>2</v>
      </c>
      <c r="J2740" s="230" t="s">
        <v>2122</v>
      </c>
      <c r="K2740" s="222">
        <v>1335.9</v>
      </c>
      <c r="L2740" s="222">
        <v>1335.9</v>
      </c>
      <c r="M2740" s="222">
        <v>1776250</v>
      </c>
      <c r="N2740" s="222">
        <v>1776250</v>
      </c>
      <c r="O2740" s="222">
        <v>0</v>
      </c>
      <c r="P2740" s="222">
        <v>0</v>
      </c>
      <c r="Q2740" s="222">
        <v>0</v>
      </c>
      <c r="R2740" s="372">
        <v>45658</v>
      </c>
      <c r="S2740" s="372">
        <v>46022</v>
      </c>
      <c r="U2740" s="373"/>
    </row>
    <row r="2741" spans="1:21" ht="20.25" x14ac:dyDescent="0.25">
      <c r="A2741" s="230">
        <v>120</v>
      </c>
      <c r="B2741" s="229" t="s">
        <v>150</v>
      </c>
      <c r="C2741" s="230">
        <v>39442</v>
      </c>
      <c r="D2741" s="230" t="s">
        <v>1896</v>
      </c>
      <c r="E2741" s="230">
        <v>1972</v>
      </c>
      <c r="F2741" s="230" t="s">
        <v>2122</v>
      </c>
      <c r="G2741" s="374" t="s">
        <v>2089</v>
      </c>
      <c r="H2741" s="230">
        <v>9</v>
      </c>
      <c r="I2741" s="230">
        <v>1</v>
      </c>
      <c r="J2741" s="230" t="s">
        <v>2122</v>
      </c>
      <c r="K2741" s="222">
        <v>3388.9</v>
      </c>
      <c r="L2741" s="222">
        <v>2090.9</v>
      </c>
      <c r="M2741" s="222">
        <v>2342314.42</v>
      </c>
      <c r="N2741" s="222">
        <v>2342314.42</v>
      </c>
      <c r="O2741" s="222">
        <v>0</v>
      </c>
      <c r="P2741" s="222">
        <v>0</v>
      </c>
      <c r="Q2741" s="222">
        <v>0</v>
      </c>
      <c r="R2741" s="372">
        <v>45658</v>
      </c>
      <c r="S2741" s="372">
        <v>46022</v>
      </c>
      <c r="U2741" s="373"/>
    </row>
    <row r="2742" spans="1:21" ht="20.25" x14ac:dyDescent="0.25">
      <c r="A2742" s="230">
        <v>121</v>
      </c>
      <c r="B2742" s="229" t="s">
        <v>4290</v>
      </c>
      <c r="C2742" s="230">
        <v>39895</v>
      </c>
      <c r="D2742" s="230" t="s">
        <v>4247</v>
      </c>
      <c r="E2742" s="230">
        <v>1989</v>
      </c>
      <c r="F2742" s="230" t="s">
        <v>2122</v>
      </c>
      <c r="G2742" s="374" t="s">
        <v>2120</v>
      </c>
      <c r="H2742" s="230">
        <v>8</v>
      </c>
      <c r="I2742" s="230">
        <v>18</v>
      </c>
      <c r="J2742" s="230" t="s">
        <v>2122</v>
      </c>
      <c r="K2742" s="222">
        <v>23579.4</v>
      </c>
      <c r="L2742" s="222">
        <v>23579.4</v>
      </c>
      <c r="M2742" s="222">
        <v>1569574.5</v>
      </c>
      <c r="N2742" s="222">
        <v>1569574.5</v>
      </c>
      <c r="O2742" s="222">
        <v>0</v>
      </c>
      <c r="P2742" s="222">
        <v>0</v>
      </c>
      <c r="Q2742" s="222">
        <v>0</v>
      </c>
      <c r="R2742" s="372">
        <v>45658</v>
      </c>
      <c r="S2742" s="372">
        <v>46022</v>
      </c>
      <c r="U2742" s="373"/>
    </row>
    <row r="2743" spans="1:21" ht="20.25" x14ac:dyDescent="0.25">
      <c r="A2743" s="230">
        <v>122</v>
      </c>
      <c r="B2743" s="229" t="s">
        <v>3748</v>
      </c>
      <c r="C2743" s="230">
        <v>40759</v>
      </c>
      <c r="D2743" s="230" t="s">
        <v>1896</v>
      </c>
      <c r="E2743" s="230">
        <v>1956</v>
      </c>
      <c r="F2743" s="230" t="s">
        <v>2122</v>
      </c>
      <c r="G2743" s="374" t="s">
        <v>2089</v>
      </c>
      <c r="H2743" s="230">
        <v>4</v>
      </c>
      <c r="I2743" s="230">
        <v>3</v>
      </c>
      <c r="J2743" s="230" t="s">
        <v>2122</v>
      </c>
      <c r="K2743" s="222">
        <v>4606.6000000000004</v>
      </c>
      <c r="L2743" s="222">
        <v>2760.81</v>
      </c>
      <c r="M2743" s="222">
        <v>3922642.5430000001</v>
      </c>
      <c r="N2743" s="222">
        <v>3922642.5430000001</v>
      </c>
      <c r="O2743" s="222">
        <v>0</v>
      </c>
      <c r="P2743" s="222">
        <v>0</v>
      </c>
      <c r="Q2743" s="222">
        <v>0</v>
      </c>
      <c r="R2743" s="372">
        <v>45658</v>
      </c>
      <c r="S2743" s="372">
        <v>46022</v>
      </c>
      <c r="U2743" s="373"/>
    </row>
    <row r="2744" spans="1:21" ht="20.25" x14ac:dyDescent="0.25">
      <c r="A2744" s="230">
        <v>123</v>
      </c>
      <c r="B2744" s="229" t="s">
        <v>3775</v>
      </c>
      <c r="C2744" s="230">
        <v>39397</v>
      </c>
      <c r="D2744" s="230" t="s">
        <v>1896</v>
      </c>
      <c r="E2744" s="230">
        <v>1965</v>
      </c>
      <c r="F2744" s="230" t="s">
        <v>2122</v>
      </c>
      <c r="G2744" s="374" t="s">
        <v>2120</v>
      </c>
      <c r="H2744" s="230">
        <v>5</v>
      </c>
      <c r="I2744" s="230">
        <v>4</v>
      </c>
      <c r="J2744" s="230" t="s">
        <v>2122</v>
      </c>
      <c r="K2744" s="222">
        <v>5476.8</v>
      </c>
      <c r="L2744" s="222">
        <v>3506.9</v>
      </c>
      <c r="M2744" s="222">
        <v>4902991</v>
      </c>
      <c r="N2744" s="222">
        <v>4902991</v>
      </c>
      <c r="O2744" s="222">
        <v>0</v>
      </c>
      <c r="P2744" s="222">
        <v>0</v>
      </c>
      <c r="Q2744" s="222">
        <v>0</v>
      </c>
      <c r="R2744" s="372">
        <v>45658</v>
      </c>
      <c r="S2744" s="372">
        <v>46022</v>
      </c>
      <c r="U2744" s="373"/>
    </row>
    <row r="2745" spans="1:21" ht="20.25" x14ac:dyDescent="0.25">
      <c r="A2745" s="230">
        <v>124</v>
      </c>
      <c r="B2745" s="229" t="s">
        <v>3290</v>
      </c>
      <c r="C2745" s="230">
        <v>39433</v>
      </c>
      <c r="D2745" s="230" t="s">
        <v>1896</v>
      </c>
      <c r="E2745" s="230">
        <v>1963</v>
      </c>
      <c r="F2745" s="230" t="s">
        <v>2122</v>
      </c>
      <c r="G2745" s="374" t="s">
        <v>2088</v>
      </c>
      <c r="H2745" s="230">
        <v>5</v>
      </c>
      <c r="I2745" s="230">
        <v>3</v>
      </c>
      <c r="J2745" s="230" t="s">
        <v>2122</v>
      </c>
      <c r="K2745" s="222">
        <v>4150.1000000000004</v>
      </c>
      <c r="L2745" s="222">
        <v>2572.1</v>
      </c>
      <c r="M2745" s="222">
        <v>1565714</v>
      </c>
      <c r="N2745" s="222">
        <v>1565714</v>
      </c>
      <c r="O2745" s="222">
        <v>0</v>
      </c>
      <c r="P2745" s="222">
        <v>0</v>
      </c>
      <c r="Q2745" s="222">
        <v>0</v>
      </c>
      <c r="R2745" s="372">
        <v>45658</v>
      </c>
      <c r="S2745" s="372">
        <v>46022</v>
      </c>
      <c r="U2745" s="373"/>
    </row>
    <row r="2746" spans="1:21" ht="20.25" x14ac:dyDescent="0.25">
      <c r="A2746" s="230">
        <v>125</v>
      </c>
      <c r="B2746" s="229" t="s">
        <v>3768</v>
      </c>
      <c r="C2746" s="230">
        <v>39635</v>
      </c>
      <c r="D2746" s="230" t="s">
        <v>1896</v>
      </c>
      <c r="E2746" s="230">
        <v>1985</v>
      </c>
      <c r="F2746" s="230" t="s">
        <v>2122</v>
      </c>
      <c r="G2746" s="374" t="s">
        <v>2088</v>
      </c>
      <c r="H2746" s="230">
        <v>9</v>
      </c>
      <c r="I2746" s="230">
        <v>14</v>
      </c>
      <c r="J2746" s="230" t="s">
        <v>2122</v>
      </c>
      <c r="K2746" s="222">
        <v>19510.900000000001</v>
      </c>
      <c r="L2746" s="222">
        <v>11714.4</v>
      </c>
      <c r="M2746" s="222">
        <v>52447815.907599993</v>
      </c>
      <c r="N2746" s="222">
        <v>52447815.907599993</v>
      </c>
      <c r="O2746" s="222">
        <v>0</v>
      </c>
      <c r="P2746" s="222">
        <v>0</v>
      </c>
      <c r="Q2746" s="222">
        <v>0</v>
      </c>
      <c r="R2746" s="372">
        <v>45658</v>
      </c>
      <c r="S2746" s="372">
        <v>46022</v>
      </c>
      <c r="U2746" s="373"/>
    </row>
    <row r="2747" spans="1:21" ht="20.25" x14ac:dyDescent="0.25">
      <c r="A2747" s="230">
        <v>126</v>
      </c>
      <c r="B2747" s="229" t="s">
        <v>4400</v>
      </c>
      <c r="C2747" s="230">
        <v>40955</v>
      </c>
      <c r="D2747" s="230" t="s">
        <v>1896</v>
      </c>
      <c r="E2747" s="230">
        <v>1982</v>
      </c>
      <c r="F2747" s="230" t="s">
        <v>2122</v>
      </c>
      <c r="G2747" s="374" t="s">
        <v>2088</v>
      </c>
      <c r="H2747" s="230">
        <v>5</v>
      </c>
      <c r="I2747" s="230">
        <v>4</v>
      </c>
      <c r="J2747" s="230" t="s">
        <v>2122</v>
      </c>
      <c r="K2747" s="222">
        <v>2718.7</v>
      </c>
      <c r="L2747" s="222">
        <v>2718.7</v>
      </c>
      <c r="M2747" s="222">
        <v>113916.76</v>
      </c>
      <c r="N2747" s="222">
        <v>113916.76</v>
      </c>
      <c r="O2747" s="222">
        <v>0</v>
      </c>
      <c r="P2747" s="222">
        <v>0</v>
      </c>
      <c r="Q2747" s="222">
        <v>0</v>
      </c>
      <c r="R2747" s="372">
        <v>45658</v>
      </c>
      <c r="S2747" s="372">
        <v>46022</v>
      </c>
      <c r="U2747" s="373"/>
    </row>
    <row r="2748" spans="1:21" ht="20.25" x14ac:dyDescent="0.25">
      <c r="A2748" s="230">
        <v>127</v>
      </c>
      <c r="B2748" s="229" t="s">
        <v>1542</v>
      </c>
      <c r="C2748" s="230">
        <v>39513</v>
      </c>
      <c r="D2748" s="230" t="s">
        <v>1896</v>
      </c>
      <c r="E2748" s="230">
        <v>1961</v>
      </c>
      <c r="F2748" s="230" t="s">
        <v>2122</v>
      </c>
      <c r="G2748" s="374" t="s">
        <v>4133</v>
      </c>
      <c r="H2748" s="230">
        <v>3</v>
      </c>
      <c r="I2748" s="230">
        <v>2</v>
      </c>
      <c r="J2748" s="230" t="s">
        <v>2122</v>
      </c>
      <c r="K2748" s="222">
        <v>1620.5</v>
      </c>
      <c r="L2748" s="222">
        <v>823.2</v>
      </c>
      <c r="M2748" s="222">
        <v>1446360.4000000001</v>
      </c>
      <c r="N2748" s="222">
        <v>1446360.4000000001</v>
      </c>
      <c r="O2748" s="222">
        <v>0</v>
      </c>
      <c r="P2748" s="222">
        <v>0</v>
      </c>
      <c r="Q2748" s="222">
        <v>0</v>
      </c>
      <c r="R2748" s="372">
        <v>45658</v>
      </c>
      <c r="S2748" s="372">
        <v>46022</v>
      </c>
      <c r="U2748" s="373"/>
    </row>
    <row r="2749" spans="1:21" ht="20.25" x14ac:dyDescent="0.25">
      <c r="A2749" s="230">
        <v>128</v>
      </c>
      <c r="B2749" s="229" t="s">
        <v>3734</v>
      </c>
      <c r="C2749" s="230">
        <v>40882</v>
      </c>
      <c r="D2749" s="230" t="s">
        <v>1896</v>
      </c>
      <c r="E2749" s="230">
        <v>1960</v>
      </c>
      <c r="F2749" s="230" t="s">
        <v>2122</v>
      </c>
      <c r="G2749" s="374" t="s">
        <v>2089</v>
      </c>
      <c r="H2749" s="230">
        <v>5</v>
      </c>
      <c r="I2749" s="230">
        <v>3</v>
      </c>
      <c r="J2749" s="230" t="s">
        <v>2122</v>
      </c>
      <c r="K2749" s="222">
        <v>3826.8</v>
      </c>
      <c r="L2749" s="222">
        <v>3185.3</v>
      </c>
      <c r="M2749" s="222">
        <v>3203383.9</v>
      </c>
      <c r="N2749" s="222">
        <v>3203383.9</v>
      </c>
      <c r="O2749" s="222">
        <v>0</v>
      </c>
      <c r="P2749" s="222">
        <v>0</v>
      </c>
      <c r="Q2749" s="222">
        <v>0</v>
      </c>
      <c r="R2749" s="372">
        <v>45658</v>
      </c>
      <c r="S2749" s="372">
        <v>46022</v>
      </c>
      <c r="U2749" s="373"/>
    </row>
    <row r="2750" spans="1:21" ht="20.25" x14ac:dyDescent="0.25">
      <c r="A2750" s="230">
        <v>129</v>
      </c>
      <c r="B2750" s="229" t="s">
        <v>1838</v>
      </c>
      <c r="C2750" s="230">
        <v>40787</v>
      </c>
      <c r="D2750" s="230" t="s">
        <v>1896</v>
      </c>
      <c r="E2750" s="230">
        <v>1959</v>
      </c>
      <c r="F2750" s="230" t="s">
        <v>2122</v>
      </c>
      <c r="G2750" s="374" t="s">
        <v>4133</v>
      </c>
      <c r="H2750" s="230">
        <v>4</v>
      </c>
      <c r="I2750" s="230">
        <v>4</v>
      </c>
      <c r="J2750" s="230" t="s">
        <v>2122</v>
      </c>
      <c r="K2750" s="222">
        <v>4165.38</v>
      </c>
      <c r="L2750" s="222">
        <v>2544.6999999999998</v>
      </c>
      <c r="M2750" s="222">
        <v>329851.45</v>
      </c>
      <c r="N2750" s="222">
        <v>329851.45</v>
      </c>
      <c r="O2750" s="222">
        <v>0</v>
      </c>
      <c r="P2750" s="222">
        <v>0</v>
      </c>
      <c r="Q2750" s="222">
        <v>0</v>
      </c>
      <c r="R2750" s="372">
        <v>45658</v>
      </c>
      <c r="S2750" s="372">
        <v>46022</v>
      </c>
      <c r="U2750" s="373"/>
    </row>
    <row r="2751" spans="1:21" ht="20.25" x14ac:dyDescent="0.25">
      <c r="A2751" s="230">
        <v>130</v>
      </c>
      <c r="B2751" s="229" t="s">
        <v>3767</v>
      </c>
      <c r="C2751" s="230">
        <v>39728</v>
      </c>
      <c r="D2751" s="230" t="s">
        <v>1896</v>
      </c>
      <c r="E2751" s="230">
        <v>1982</v>
      </c>
      <c r="F2751" s="230" t="s">
        <v>2122</v>
      </c>
      <c r="G2751" s="374" t="s">
        <v>2088</v>
      </c>
      <c r="H2751" s="230">
        <v>5</v>
      </c>
      <c r="I2751" s="230">
        <v>8</v>
      </c>
      <c r="J2751" s="230" t="s">
        <v>2122</v>
      </c>
      <c r="K2751" s="222">
        <v>9667.1</v>
      </c>
      <c r="L2751" s="222">
        <v>9667.1</v>
      </c>
      <c r="M2751" s="222">
        <v>1980196.58</v>
      </c>
      <c r="N2751" s="222">
        <v>1980196.58</v>
      </c>
      <c r="O2751" s="222">
        <v>0</v>
      </c>
      <c r="P2751" s="222">
        <v>0</v>
      </c>
      <c r="Q2751" s="222">
        <v>0</v>
      </c>
      <c r="R2751" s="372">
        <v>45658</v>
      </c>
      <c r="S2751" s="372">
        <v>46022</v>
      </c>
      <c r="U2751" s="373"/>
    </row>
    <row r="2752" spans="1:21" ht="20.25" x14ac:dyDescent="0.25">
      <c r="A2752" s="230">
        <v>131</v>
      </c>
      <c r="B2752" s="229" t="s">
        <v>3772</v>
      </c>
      <c r="C2752" s="230">
        <v>39465</v>
      </c>
      <c r="D2752" s="230" t="s">
        <v>1896</v>
      </c>
      <c r="E2752" s="230">
        <v>1964</v>
      </c>
      <c r="F2752" s="230" t="s">
        <v>2122</v>
      </c>
      <c r="G2752" s="374" t="s">
        <v>2088</v>
      </c>
      <c r="H2752" s="230">
        <v>5</v>
      </c>
      <c r="I2752" s="230">
        <v>6</v>
      </c>
      <c r="J2752" s="230" t="s">
        <v>2122</v>
      </c>
      <c r="K2752" s="222">
        <v>8882.1</v>
      </c>
      <c r="L2752" s="222">
        <v>8882.1</v>
      </c>
      <c r="M2752" s="222">
        <v>15601001.709999999</v>
      </c>
      <c r="N2752" s="222">
        <v>15601001.709999999</v>
      </c>
      <c r="O2752" s="222">
        <v>0</v>
      </c>
      <c r="P2752" s="222">
        <v>0</v>
      </c>
      <c r="Q2752" s="222">
        <v>0</v>
      </c>
      <c r="R2752" s="372">
        <v>45658</v>
      </c>
      <c r="S2752" s="372">
        <v>46022</v>
      </c>
      <c r="U2752" s="373"/>
    </row>
    <row r="2753" spans="1:21" ht="20.25" x14ac:dyDescent="0.25">
      <c r="A2753" s="230">
        <v>132</v>
      </c>
      <c r="B2753" s="229" t="s">
        <v>3773</v>
      </c>
      <c r="C2753" s="230">
        <v>39454</v>
      </c>
      <c r="D2753" s="230" t="s">
        <v>1896</v>
      </c>
      <c r="E2753" s="230">
        <v>1964</v>
      </c>
      <c r="F2753" s="230" t="s">
        <v>2122</v>
      </c>
      <c r="G2753" s="374" t="s">
        <v>2088</v>
      </c>
      <c r="H2753" s="230">
        <v>5</v>
      </c>
      <c r="I2753" s="230">
        <v>5</v>
      </c>
      <c r="J2753" s="230" t="s">
        <v>2122</v>
      </c>
      <c r="K2753" s="222">
        <v>6944.2</v>
      </c>
      <c r="L2753" s="222">
        <v>6944.2</v>
      </c>
      <c r="M2753" s="222">
        <v>9863461.1999999993</v>
      </c>
      <c r="N2753" s="222">
        <v>9863461.1999999993</v>
      </c>
      <c r="O2753" s="222">
        <v>0</v>
      </c>
      <c r="P2753" s="222">
        <v>0</v>
      </c>
      <c r="Q2753" s="222">
        <v>0</v>
      </c>
      <c r="R2753" s="372">
        <v>45658</v>
      </c>
      <c r="S2753" s="372">
        <v>46022</v>
      </c>
      <c r="U2753" s="373"/>
    </row>
    <row r="2754" spans="1:21" ht="20.25" x14ac:dyDescent="0.25">
      <c r="A2754" s="230">
        <v>133</v>
      </c>
      <c r="B2754" s="229" t="s">
        <v>3757</v>
      </c>
      <c r="C2754" s="230">
        <v>40711</v>
      </c>
      <c r="D2754" s="230" t="s">
        <v>1896</v>
      </c>
      <c r="E2754" s="230">
        <v>1956</v>
      </c>
      <c r="F2754" s="230" t="s">
        <v>2122</v>
      </c>
      <c r="G2754" s="374" t="s">
        <v>2089</v>
      </c>
      <c r="H2754" s="230">
        <v>4</v>
      </c>
      <c r="I2754" s="230">
        <v>4</v>
      </c>
      <c r="J2754" s="230" t="s">
        <v>2122</v>
      </c>
      <c r="K2754" s="222">
        <v>5497.5</v>
      </c>
      <c r="L2754" s="222">
        <v>5497.5</v>
      </c>
      <c r="M2754" s="222">
        <v>9337199.4600000009</v>
      </c>
      <c r="N2754" s="222">
        <v>9337199.4600000009</v>
      </c>
      <c r="O2754" s="222">
        <v>0</v>
      </c>
      <c r="P2754" s="222">
        <v>0</v>
      </c>
      <c r="Q2754" s="222">
        <v>0</v>
      </c>
      <c r="R2754" s="372">
        <v>45658</v>
      </c>
      <c r="S2754" s="372">
        <v>46022</v>
      </c>
      <c r="U2754" s="373"/>
    </row>
    <row r="2755" spans="1:21" ht="20.25" x14ac:dyDescent="0.3">
      <c r="A2755" s="230">
        <v>134</v>
      </c>
      <c r="B2755" s="229" t="s">
        <v>3778</v>
      </c>
      <c r="C2755" s="230">
        <v>39389</v>
      </c>
      <c r="D2755" s="230" t="s">
        <v>1896</v>
      </c>
      <c r="E2755" s="230">
        <v>1963</v>
      </c>
      <c r="F2755" s="230" t="s">
        <v>2122</v>
      </c>
      <c r="G2755" s="371" t="s">
        <v>2088</v>
      </c>
      <c r="H2755" s="230">
        <v>5</v>
      </c>
      <c r="I2755" s="230">
        <v>5</v>
      </c>
      <c r="J2755" s="230" t="s">
        <v>2122</v>
      </c>
      <c r="K2755" s="222">
        <v>7007.6</v>
      </c>
      <c r="L2755" s="222">
        <v>7007.6</v>
      </c>
      <c r="M2755" s="222">
        <v>11348854</v>
      </c>
      <c r="N2755" s="222">
        <v>11348854</v>
      </c>
      <c r="O2755" s="222">
        <v>0</v>
      </c>
      <c r="P2755" s="222">
        <v>0</v>
      </c>
      <c r="Q2755" s="222">
        <v>0</v>
      </c>
      <c r="R2755" s="372">
        <v>45658</v>
      </c>
      <c r="S2755" s="372">
        <v>46022</v>
      </c>
      <c r="U2755" s="373"/>
    </row>
    <row r="2756" spans="1:21" ht="20.25" x14ac:dyDescent="0.3">
      <c r="A2756" s="230">
        <v>135</v>
      </c>
      <c r="B2756" s="229" t="s">
        <v>3276</v>
      </c>
      <c r="C2756" s="230">
        <v>40939</v>
      </c>
      <c r="D2756" s="230" t="s">
        <v>1896</v>
      </c>
      <c r="E2756" s="230">
        <v>1962</v>
      </c>
      <c r="F2756" s="230" t="s">
        <v>2122</v>
      </c>
      <c r="G2756" s="371" t="s">
        <v>2088</v>
      </c>
      <c r="H2756" s="230">
        <v>5</v>
      </c>
      <c r="I2756" s="230">
        <v>4</v>
      </c>
      <c r="J2756" s="230" t="s">
        <v>2122</v>
      </c>
      <c r="K2756" s="222">
        <v>4661.6000000000004</v>
      </c>
      <c r="L2756" s="222">
        <v>3516</v>
      </c>
      <c r="M2756" s="222">
        <v>4599822.04</v>
      </c>
      <c r="N2756" s="222">
        <v>4599822.04</v>
      </c>
      <c r="O2756" s="222">
        <v>0</v>
      </c>
      <c r="P2756" s="222">
        <v>0</v>
      </c>
      <c r="Q2756" s="222">
        <v>0</v>
      </c>
      <c r="R2756" s="372">
        <v>45658</v>
      </c>
      <c r="S2756" s="372">
        <v>46022</v>
      </c>
      <c r="U2756" s="373"/>
    </row>
    <row r="2757" spans="1:21" ht="20.25" x14ac:dyDescent="0.3">
      <c r="A2757" s="230">
        <v>136</v>
      </c>
      <c r="B2757" s="229" t="s">
        <v>3774</v>
      </c>
      <c r="C2757" s="230">
        <v>39447</v>
      </c>
      <c r="D2757" s="230" t="s">
        <v>1896</v>
      </c>
      <c r="E2757" s="230">
        <v>1964</v>
      </c>
      <c r="F2757" s="230" t="s">
        <v>2122</v>
      </c>
      <c r="G2757" s="371" t="s">
        <v>2088</v>
      </c>
      <c r="H2757" s="230">
        <v>5</v>
      </c>
      <c r="I2757" s="230">
        <v>5</v>
      </c>
      <c r="J2757" s="230" t="s">
        <v>2122</v>
      </c>
      <c r="K2757" s="222">
        <v>7017.2</v>
      </c>
      <c r="L2757" s="222">
        <v>7017.2</v>
      </c>
      <c r="M2757" s="222">
        <v>8181114.6660000002</v>
      </c>
      <c r="N2757" s="222">
        <v>8181114.6660000002</v>
      </c>
      <c r="O2757" s="222">
        <v>0</v>
      </c>
      <c r="P2757" s="222">
        <v>0</v>
      </c>
      <c r="Q2757" s="222">
        <v>0</v>
      </c>
      <c r="R2757" s="372">
        <v>45658</v>
      </c>
      <c r="S2757" s="372">
        <v>46022</v>
      </c>
      <c r="U2757" s="373"/>
    </row>
    <row r="2758" spans="1:21" ht="20.25" x14ac:dyDescent="0.3">
      <c r="A2758" s="230">
        <v>137</v>
      </c>
      <c r="B2758" s="229" t="s">
        <v>3744</v>
      </c>
      <c r="C2758" s="230">
        <v>40810</v>
      </c>
      <c r="D2758" s="230" t="s">
        <v>1896</v>
      </c>
      <c r="E2758" s="230">
        <v>1961</v>
      </c>
      <c r="F2758" s="230" t="s">
        <v>2122</v>
      </c>
      <c r="G2758" s="371" t="s">
        <v>2088</v>
      </c>
      <c r="H2758" s="230">
        <v>5</v>
      </c>
      <c r="I2758" s="230">
        <v>3</v>
      </c>
      <c r="J2758" s="230" t="s">
        <v>2122</v>
      </c>
      <c r="K2758" s="222">
        <v>4038</v>
      </c>
      <c r="L2758" s="222">
        <v>4038</v>
      </c>
      <c r="M2758" s="222">
        <v>6757329.1459999997</v>
      </c>
      <c r="N2758" s="222">
        <v>6757329.1459999997</v>
      </c>
      <c r="O2758" s="222">
        <v>0</v>
      </c>
      <c r="P2758" s="222">
        <v>0</v>
      </c>
      <c r="Q2758" s="222">
        <v>0</v>
      </c>
      <c r="R2758" s="372">
        <v>45658</v>
      </c>
      <c r="S2758" s="372">
        <v>46022</v>
      </c>
      <c r="U2758" s="373"/>
    </row>
    <row r="2759" spans="1:21" ht="20.25" x14ac:dyDescent="0.3">
      <c r="A2759" s="230">
        <v>138</v>
      </c>
      <c r="B2759" s="229" t="s">
        <v>2140</v>
      </c>
      <c r="C2759" s="230">
        <v>40725</v>
      </c>
      <c r="D2759" s="230" t="s">
        <v>1896</v>
      </c>
      <c r="E2759" s="230">
        <v>1954</v>
      </c>
      <c r="F2759" s="230" t="s">
        <v>2122</v>
      </c>
      <c r="G2759" s="371" t="s">
        <v>2089</v>
      </c>
      <c r="H2759" s="230">
        <v>3</v>
      </c>
      <c r="I2759" s="230">
        <v>2</v>
      </c>
      <c r="J2759" s="230" t="s">
        <v>2122</v>
      </c>
      <c r="K2759" s="222">
        <v>2235.5</v>
      </c>
      <c r="L2759" s="222">
        <v>1317.7</v>
      </c>
      <c r="M2759" s="222">
        <v>3048653.15864</v>
      </c>
      <c r="N2759" s="222">
        <v>3048653.15864</v>
      </c>
      <c r="O2759" s="222">
        <v>0</v>
      </c>
      <c r="P2759" s="222">
        <v>0</v>
      </c>
      <c r="Q2759" s="222">
        <v>0</v>
      </c>
      <c r="R2759" s="372">
        <v>45658</v>
      </c>
      <c r="S2759" s="372">
        <v>46022</v>
      </c>
      <c r="U2759" s="373"/>
    </row>
    <row r="2760" spans="1:21" ht="20.25" x14ac:dyDescent="0.25">
      <c r="A2760" s="230">
        <v>139</v>
      </c>
      <c r="B2760" s="229" t="s">
        <v>3751</v>
      </c>
      <c r="C2760" s="230">
        <v>40734</v>
      </c>
      <c r="D2760" s="230" t="s">
        <v>1896</v>
      </c>
      <c r="E2760" s="230">
        <v>1958</v>
      </c>
      <c r="F2760" s="230" t="s">
        <v>2122</v>
      </c>
      <c r="G2760" s="374" t="s">
        <v>2089</v>
      </c>
      <c r="H2760" s="230">
        <v>4</v>
      </c>
      <c r="I2760" s="230">
        <v>4</v>
      </c>
      <c r="J2760" s="230" t="s">
        <v>2122</v>
      </c>
      <c r="K2760" s="222">
        <v>6350.6</v>
      </c>
      <c r="L2760" s="222">
        <v>6350.6</v>
      </c>
      <c r="M2760" s="222">
        <v>9038836.6000000015</v>
      </c>
      <c r="N2760" s="222">
        <v>9038836.6000000015</v>
      </c>
      <c r="O2760" s="222">
        <v>0</v>
      </c>
      <c r="P2760" s="222">
        <v>0</v>
      </c>
      <c r="Q2760" s="222">
        <v>0</v>
      </c>
      <c r="R2760" s="372">
        <v>45658</v>
      </c>
      <c r="S2760" s="372">
        <v>46022</v>
      </c>
      <c r="U2760" s="373"/>
    </row>
    <row r="2761" spans="1:21" ht="20.25" x14ac:dyDescent="0.25">
      <c r="A2761" s="230">
        <v>140</v>
      </c>
      <c r="B2761" s="229" t="s">
        <v>3752</v>
      </c>
      <c r="C2761" s="230">
        <v>40731</v>
      </c>
      <c r="D2761" s="230" t="s">
        <v>1896</v>
      </c>
      <c r="E2761" s="230">
        <v>1957</v>
      </c>
      <c r="F2761" s="230" t="s">
        <v>2122</v>
      </c>
      <c r="G2761" s="374" t="s">
        <v>2089</v>
      </c>
      <c r="H2761" s="230">
        <v>4</v>
      </c>
      <c r="I2761" s="230">
        <v>5</v>
      </c>
      <c r="J2761" s="230" t="s">
        <v>2122</v>
      </c>
      <c r="K2761" s="222">
        <v>8153.7</v>
      </c>
      <c r="L2761" s="222">
        <v>8153.7</v>
      </c>
      <c r="M2761" s="222">
        <v>4563852.71</v>
      </c>
      <c r="N2761" s="222">
        <v>4563852.71</v>
      </c>
      <c r="O2761" s="222">
        <v>0</v>
      </c>
      <c r="P2761" s="222">
        <v>0</v>
      </c>
      <c r="Q2761" s="222">
        <v>0</v>
      </c>
      <c r="R2761" s="372">
        <v>45658</v>
      </c>
      <c r="S2761" s="372">
        <v>46022</v>
      </c>
      <c r="U2761" s="373"/>
    </row>
    <row r="2762" spans="1:21" ht="20.25" x14ac:dyDescent="0.25">
      <c r="A2762" s="230">
        <v>141</v>
      </c>
      <c r="B2762" s="229" t="s">
        <v>2141</v>
      </c>
      <c r="C2762" s="230">
        <v>40712</v>
      </c>
      <c r="D2762" s="230" t="s">
        <v>1896</v>
      </c>
      <c r="E2762" s="230">
        <v>1957</v>
      </c>
      <c r="F2762" s="230" t="s">
        <v>2122</v>
      </c>
      <c r="G2762" s="374" t="s">
        <v>4133</v>
      </c>
      <c r="H2762" s="230">
        <v>3</v>
      </c>
      <c r="I2762" s="230">
        <v>3</v>
      </c>
      <c r="J2762" s="230" t="s">
        <v>2122</v>
      </c>
      <c r="K2762" s="222">
        <v>3743.4</v>
      </c>
      <c r="L2762" s="222">
        <v>2091.4</v>
      </c>
      <c r="M2762" s="222">
        <v>1808322.3204000001</v>
      </c>
      <c r="N2762" s="222">
        <v>1808322.3204000001</v>
      </c>
      <c r="O2762" s="222">
        <v>0</v>
      </c>
      <c r="P2762" s="222">
        <v>0</v>
      </c>
      <c r="Q2762" s="222">
        <v>0</v>
      </c>
      <c r="R2762" s="372">
        <v>45658</v>
      </c>
      <c r="S2762" s="372">
        <v>46022</v>
      </c>
      <c r="U2762" s="373"/>
    </row>
    <row r="2763" spans="1:21" ht="20.25" x14ac:dyDescent="0.3">
      <c r="A2763" s="230">
        <v>142</v>
      </c>
      <c r="B2763" s="229" t="s">
        <v>3261</v>
      </c>
      <c r="C2763" s="230">
        <v>40888</v>
      </c>
      <c r="D2763" s="230" t="s">
        <v>1896</v>
      </c>
      <c r="E2763" s="230">
        <v>1960</v>
      </c>
      <c r="F2763" s="230" t="s">
        <v>2122</v>
      </c>
      <c r="G2763" s="371" t="s">
        <v>2088</v>
      </c>
      <c r="H2763" s="230">
        <v>5</v>
      </c>
      <c r="I2763" s="230">
        <v>3</v>
      </c>
      <c r="J2763" s="230" t="s">
        <v>2122</v>
      </c>
      <c r="K2763" s="222">
        <v>3981.12</v>
      </c>
      <c r="L2763" s="222">
        <v>2535.9</v>
      </c>
      <c r="M2763" s="222">
        <v>1921674.23</v>
      </c>
      <c r="N2763" s="222">
        <v>1921674.23</v>
      </c>
      <c r="O2763" s="222">
        <v>0</v>
      </c>
      <c r="P2763" s="222">
        <v>0</v>
      </c>
      <c r="Q2763" s="222">
        <v>0</v>
      </c>
      <c r="R2763" s="372">
        <v>45658</v>
      </c>
      <c r="S2763" s="372">
        <v>46022</v>
      </c>
      <c r="U2763" s="373"/>
    </row>
    <row r="2764" spans="1:21" ht="20.25" x14ac:dyDescent="0.25">
      <c r="A2764" s="230">
        <v>143</v>
      </c>
      <c r="B2764" s="229" t="s">
        <v>3728</v>
      </c>
      <c r="C2764" s="230">
        <v>40921</v>
      </c>
      <c r="D2764" s="230" t="s">
        <v>1896</v>
      </c>
      <c r="E2764" s="230">
        <v>1959</v>
      </c>
      <c r="F2764" s="230" t="s">
        <v>2122</v>
      </c>
      <c r="G2764" s="374" t="s">
        <v>2089</v>
      </c>
      <c r="H2764" s="230">
        <v>4</v>
      </c>
      <c r="I2764" s="230">
        <v>4</v>
      </c>
      <c r="J2764" s="230" t="s">
        <v>2122</v>
      </c>
      <c r="K2764" s="222">
        <v>3473.3</v>
      </c>
      <c r="L2764" s="222">
        <v>3473.3</v>
      </c>
      <c r="M2764" s="222">
        <v>1854664.08</v>
      </c>
      <c r="N2764" s="222">
        <v>1854664.08</v>
      </c>
      <c r="O2764" s="222">
        <v>0</v>
      </c>
      <c r="P2764" s="222">
        <v>0</v>
      </c>
      <c r="Q2764" s="222">
        <v>0</v>
      </c>
      <c r="R2764" s="372">
        <v>45658</v>
      </c>
      <c r="S2764" s="372">
        <v>46022</v>
      </c>
      <c r="U2764" s="373"/>
    </row>
    <row r="2765" spans="1:21" ht="20.25" x14ac:dyDescent="0.25">
      <c r="A2765" s="230">
        <v>144</v>
      </c>
      <c r="B2765" s="229" t="s">
        <v>3749</v>
      </c>
      <c r="C2765" s="230">
        <v>40743</v>
      </c>
      <c r="D2765" s="230" t="s">
        <v>1896</v>
      </c>
      <c r="E2765" s="230">
        <v>1958</v>
      </c>
      <c r="F2765" s="230" t="s">
        <v>2122</v>
      </c>
      <c r="G2765" s="374" t="s">
        <v>2089</v>
      </c>
      <c r="H2765" s="230">
        <v>3</v>
      </c>
      <c r="I2765" s="230">
        <v>2</v>
      </c>
      <c r="J2765" s="230" t="s">
        <v>2122</v>
      </c>
      <c r="K2765" s="222">
        <v>2509.6999999999998</v>
      </c>
      <c r="L2765" s="222">
        <v>2509.6999999999998</v>
      </c>
      <c r="M2765" s="222">
        <v>2726123.18</v>
      </c>
      <c r="N2765" s="222">
        <v>2726123.18</v>
      </c>
      <c r="O2765" s="222">
        <v>0</v>
      </c>
      <c r="P2765" s="222">
        <v>0</v>
      </c>
      <c r="Q2765" s="222">
        <v>0</v>
      </c>
      <c r="R2765" s="372">
        <v>45658</v>
      </c>
      <c r="S2765" s="372">
        <v>46022</v>
      </c>
      <c r="U2765" s="373"/>
    </row>
    <row r="2766" spans="1:21" ht="20.25" x14ac:dyDescent="0.25">
      <c r="A2766" s="230">
        <v>145</v>
      </c>
      <c r="B2766" s="229" t="s">
        <v>3758</v>
      </c>
      <c r="C2766" s="230">
        <v>40710</v>
      </c>
      <c r="D2766" s="230" t="s">
        <v>1896</v>
      </c>
      <c r="E2766" s="230">
        <v>1958</v>
      </c>
      <c r="F2766" s="230" t="s">
        <v>2122</v>
      </c>
      <c r="G2766" s="374" t="s">
        <v>2089</v>
      </c>
      <c r="H2766" s="230">
        <v>3</v>
      </c>
      <c r="I2766" s="230">
        <v>4</v>
      </c>
      <c r="J2766" s="230" t="s">
        <v>2122</v>
      </c>
      <c r="K2766" s="222">
        <v>3743.4</v>
      </c>
      <c r="L2766" s="222">
        <v>3743.4</v>
      </c>
      <c r="M2766" s="222">
        <v>3385323.9204000002</v>
      </c>
      <c r="N2766" s="222">
        <v>3385323.9204000002</v>
      </c>
      <c r="O2766" s="222">
        <v>0</v>
      </c>
      <c r="P2766" s="222">
        <v>0</v>
      </c>
      <c r="Q2766" s="222">
        <v>0</v>
      </c>
      <c r="R2766" s="372">
        <v>45658</v>
      </c>
      <c r="S2766" s="372">
        <v>46022</v>
      </c>
      <c r="U2766" s="373"/>
    </row>
    <row r="2767" spans="1:21" ht="20.25" x14ac:dyDescent="0.3">
      <c r="A2767" s="230">
        <v>146</v>
      </c>
      <c r="B2767" s="229" t="s">
        <v>3727</v>
      </c>
      <c r="C2767" s="230">
        <v>40933</v>
      </c>
      <c r="D2767" s="230" t="s">
        <v>1896</v>
      </c>
      <c r="E2767" s="230">
        <v>1961</v>
      </c>
      <c r="F2767" s="230">
        <v>2021</v>
      </c>
      <c r="G2767" s="371" t="s">
        <v>2120</v>
      </c>
      <c r="H2767" s="230">
        <v>4</v>
      </c>
      <c r="I2767" s="230">
        <v>4</v>
      </c>
      <c r="J2767" s="230" t="s">
        <v>2122</v>
      </c>
      <c r="K2767" s="222">
        <v>4679.8100000000004</v>
      </c>
      <c r="L2767" s="222">
        <v>2804.9</v>
      </c>
      <c r="M2767" s="222">
        <v>1780740.27</v>
      </c>
      <c r="N2767" s="222">
        <v>1780740.27</v>
      </c>
      <c r="O2767" s="222">
        <v>0</v>
      </c>
      <c r="P2767" s="222">
        <v>0</v>
      </c>
      <c r="Q2767" s="222">
        <v>0</v>
      </c>
      <c r="R2767" s="372">
        <v>45658</v>
      </c>
      <c r="S2767" s="372">
        <v>46022</v>
      </c>
      <c r="U2767" s="373"/>
    </row>
    <row r="2768" spans="1:21" ht="20.25" x14ac:dyDescent="0.3">
      <c r="A2768" s="230">
        <v>147</v>
      </c>
      <c r="B2768" s="229" t="s">
        <v>3747</v>
      </c>
      <c r="C2768" s="230">
        <v>40770</v>
      </c>
      <c r="D2768" s="230" t="s">
        <v>1896</v>
      </c>
      <c r="E2768" s="230">
        <v>1960</v>
      </c>
      <c r="F2768" s="230" t="s">
        <v>2122</v>
      </c>
      <c r="G2768" s="371" t="s">
        <v>2120</v>
      </c>
      <c r="H2768" s="230">
        <v>4</v>
      </c>
      <c r="I2768" s="230">
        <v>5</v>
      </c>
      <c r="J2768" s="230" t="s">
        <v>2122</v>
      </c>
      <c r="K2768" s="222">
        <v>7633.78</v>
      </c>
      <c r="L2768" s="222">
        <v>7633.78</v>
      </c>
      <c r="M2768" s="222">
        <v>8669887.3599999975</v>
      </c>
      <c r="N2768" s="222">
        <v>8669887.3599999975</v>
      </c>
      <c r="O2768" s="222">
        <v>0</v>
      </c>
      <c r="P2768" s="222">
        <v>0</v>
      </c>
      <c r="Q2768" s="222">
        <v>0</v>
      </c>
      <c r="R2768" s="372">
        <v>45658</v>
      </c>
      <c r="S2768" s="372">
        <v>46022</v>
      </c>
      <c r="U2768" s="373"/>
    </row>
    <row r="2769" spans="1:21" ht="20.25" x14ac:dyDescent="0.3">
      <c r="A2769" s="230">
        <v>148</v>
      </c>
      <c r="B2769" s="229" t="s">
        <v>3278</v>
      </c>
      <c r="C2769" s="230">
        <v>40941</v>
      </c>
      <c r="D2769" s="230" t="s">
        <v>1896</v>
      </c>
      <c r="E2769" s="230">
        <v>1962</v>
      </c>
      <c r="F2769" s="230" t="s">
        <v>2122</v>
      </c>
      <c r="G2769" s="371" t="s">
        <v>2120</v>
      </c>
      <c r="H2769" s="230">
        <v>5</v>
      </c>
      <c r="I2769" s="230">
        <v>4</v>
      </c>
      <c r="J2769" s="230" t="s">
        <v>2122</v>
      </c>
      <c r="K2769" s="222">
        <v>5516.7</v>
      </c>
      <c r="L2769" s="222">
        <v>5516.7</v>
      </c>
      <c r="M2769" s="222">
        <v>2280805.9</v>
      </c>
      <c r="N2769" s="222">
        <v>2280805.9</v>
      </c>
      <c r="O2769" s="222">
        <v>0</v>
      </c>
      <c r="P2769" s="222">
        <v>0</v>
      </c>
      <c r="Q2769" s="222">
        <v>0</v>
      </c>
      <c r="R2769" s="372">
        <v>45658</v>
      </c>
      <c r="S2769" s="372">
        <v>46022</v>
      </c>
      <c r="U2769" s="373"/>
    </row>
    <row r="2770" spans="1:21" ht="20.25" x14ac:dyDescent="0.25">
      <c r="A2770" s="230">
        <v>149</v>
      </c>
      <c r="B2770" s="229" t="s">
        <v>2306</v>
      </c>
      <c r="C2770" s="230">
        <v>40781</v>
      </c>
      <c r="D2770" s="230" t="s">
        <v>1896</v>
      </c>
      <c r="E2770" s="230">
        <v>1956</v>
      </c>
      <c r="F2770" s="230" t="s">
        <v>2122</v>
      </c>
      <c r="G2770" s="374" t="s">
        <v>4133</v>
      </c>
      <c r="H2770" s="230">
        <v>4</v>
      </c>
      <c r="I2770" s="230">
        <v>4</v>
      </c>
      <c r="J2770" s="230" t="s">
        <v>2122</v>
      </c>
      <c r="K2770" s="222">
        <v>3706.88</v>
      </c>
      <c r="L2770" s="222">
        <v>2092.1999999999998</v>
      </c>
      <c r="M2770" s="222">
        <v>2605226</v>
      </c>
      <c r="N2770" s="222">
        <v>2605226</v>
      </c>
      <c r="O2770" s="222">
        <v>0</v>
      </c>
      <c r="P2770" s="222">
        <v>0</v>
      </c>
      <c r="Q2770" s="222">
        <v>0</v>
      </c>
      <c r="R2770" s="372">
        <v>45658</v>
      </c>
      <c r="S2770" s="372">
        <v>46022</v>
      </c>
      <c r="U2770" s="373"/>
    </row>
    <row r="2771" spans="1:21" ht="20.25" x14ac:dyDescent="0.3">
      <c r="A2771" s="230">
        <v>150</v>
      </c>
      <c r="B2771" s="229" t="s">
        <v>87</v>
      </c>
      <c r="C2771" s="230">
        <v>40592</v>
      </c>
      <c r="D2771" s="230" t="s">
        <v>1896</v>
      </c>
      <c r="E2771" s="230">
        <v>1956</v>
      </c>
      <c r="F2771" s="230" t="s">
        <v>2122</v>
      </c>
      <c r="G2771" s="371" t="s">
        <v>2120</v>
      </c>
      <c r="H2771" s="230">
        <v>4</v>
      </c>
      <c r="I2771" s="230">
        <v>3</v>
      </c>
      <c r="J2771" s="230" t="s">
        <v>2122</v>
      </c>
      <c r="K2771" s="222">
        <v>4832</v>
      </c>
      <c r="L2771" s="222">
        <v>4832</v>
      </c>
      <c r="M2771" s="222">
        <v>3922533.7259999998</v>
      </c>
      <c r="N2771" s="222">
        <v>3922533.7259999998</v>
      </c>
      <c r="O2771" s="222">
        <v>0</v>
      </c>
      <c r="P2771" s="222">
        <v>0</v>
      </c>
      <c r="Q2771" s="222">
        <v>0</v>
      </c>
      <c r="R2771" s="372">
        <v>45658</v>
      </c>
      <c r="S2771" s="372">
        <v>46022</v>
      </c>
      <c r="U2771" s="373"/>
    </row>
    <row r="2772" spans="1:21" ht="20.25" x14ac:dyDescent="0.25">
      <c r="A2772" s="230">
        <v>151</v>
      </c>
      <c r="B2772" s="229" t="s">
        <v>3755</v>
      </c>
      <c r="C2772" s="230">
        <v>40714</v>
      </c>
      <c r="D2772" s="230" t="s">
        <v>1896</v>
      </c>
      <c r="E2772" s="230">
        <v>1957</v>
      </c>
      <c r="F2772" s="230" t="s">
        <v>2122</v>
      </c>
      <c r="G2772" s="374" t="s">
        <v>2089</v>
      </c>
      <c r="H2772" s="230">
        <v>3</v>
      </c>
      <c r="I2772" s="230">
        <v>2</v>
      </c>
      <c r="J2772" s="230" t="s">
        <v>2122</v>
      </c>
      <c r="K2772" s="222">
        <v>1796.9</v>
      </c>
      <c r="L2772" s="222">
        <v>1796.9</v>
      </c>
      <c r="M2772" s="222">
        <v>1891429.2243999999</v>
      </c>
      <c r="N2772" s="222">
        <v>1891429.2243999999</v>
      </c>
      <c r="O2772" s="222">
        <v>0</v>
      </c>
      <c r="P2772" s="222">
        <v>0</v>
      </c>
      <c r="Q2772" s="222">
        <v>0</v>
      </c>
      <c r="R2772" s="372">
        <v>45658</v>
      </c>
      <c r="S2772" s="372">
        <v>46022</v>
      </c>
      <c r="U2772" s="373"/>
    </row>
    <row r="2773" spans="1:21" ht="20.25" x14ac:dyDescent="0.25">
      <c r="A2773" s="230">
        <v>152</v>
      </c>
      <c r="B2773" s="229" t="s">
        <v>3760</v>
      </c>
      <c r="C2773" s="230">
        <v>40570</v>
      </c>
      <c r="D2773" s="230" t="s">
        <v>1896</v>
      </c>
      <c r="E2773" s="230">
        <v>1957</v>
      </c>
      <c r="F2773" s="230" t="s">
        <v>2122</v>
      </c>
      <c r="G2773" s="374" t="s">
        <v>2121</v>
      </c>
      <c r="H2773" s="230">
        <v>4</v>
      </c>
      <c r="I2773" s="230">
        <v>3</v>
      </c>
      <c r="J2773" s="230" t="s">
        <v>2122</v>
      </c>
      <c r="K2773" s="222">
        <v>4760</v>
      </c>
      <c r="L2773" s="222">
        <v>4760</v>
      </c>
      <c r="M2773" s="222">
        <v>9270613.8036000002</v>
      </c>
      <c r="N2773" s="222">
        <v>9270613.8036000002</v>
      </c>
      <c r="O2773" s="222">
        <v>0</v>
      </c>
      <c r="P2773" s="222">
        <v>0</v>
      </c>
      <c r="Q2773" s="222">
        <v>0</v>
      </c>
      <c r="R2773" s="372">
        <v>45658</v>
      </c>
      <c r="S2773" s="372">
        <v>46022</v>
      </c>
      <c r="U2773" s="373"/>
    </row>
    <row r="2774" spans="1:21" ht="20.25" x14ac:dyDescent="0.3">
      <c r="A2774" s="230">
        <v>153</v>
      </c>
      <c r="B2774" s="229" t="s">
        <v>3729</v>
      </c>
      <c r="C2774" s="230">
        <v>40918</v>
      </c>
      <c r="D2774" s="230" t="s">
        <v>1896</v>
      </c>
      <c r="E2774" s="230">
        <v>1959</v>
      </c>
      <c r="F2774" s="230" t="s">
        <v>2122</v>
      </c>
      <c r="G2774" s="371" t="s">
        <v>4133</v>
      </c>
      <c r="H2774" s="230">
        <v>4</v>
      </c>
      <c r="I2774" s="230">
        <v>4</v>
      </c>
      <c r="J2774" s="230" t="s">
        <v>2122</v>
      </c>
      <c r="K2774" s="222">
        <v>4138.7</v>
      </c>
      <c r="L2774" s="222">
        <v>2560.6999999999998</v>
      </c>
      <c r="M2774" s="222">
        <v>5117337.7001999998</v>
      </c>
      <c r="N2774" s="222">
        <v>5117337.7001999998</v>
      </c>
      <c r="O2774" s="222">
        <v>0</v>
      </c>
      <c r="P2774" s="222">
        <v>0</v>
      </c>
      <c r="Q2774" s="222">
        <v>0</v>
      </c>
      <c r="R2774" s="372">
        <v>45658</v>
      </c>
      <c r="S2774" s="372">
        <v>46022</v>
      </c>
      <c r="U2774" s="373"/>
    </row>
    <row r="2775" spans="1:21" ht="20.25" x14ac:dyDescent="0.3">
      <c r="A2775" s="230">
        <v>154</v>
      </c>
      <c r="B2775" s="229" t="s">
        <v>3244</v>
      </c>
      <c r="C2775" s="230">
        <v>39898</v>
      </c>
      <c r="D2775" s="230" t="s">
        <v>1896</v>
      </c>
      <c r="E2775" s="230">
        <v>1962</v>
      </c>
      <c r="F2775" s="230" t="s">
        <v>2122</v>
      </c>
      <c r="G2775" s="371" t="s">
        <v>2120</v>
      </c>
      <c r="H2775" s="230">
        <v>4</v>
      </c>
      <c r="I2775" s="230">
        <v>3</v>
      </c>
      <c r="J2775" s="230" t="s">
        <v>2122</v>
      </c>
      <c r="K2775" s="222">
        <v>3578.6</v>
      </c>
      <c r="L2775" s="222">
        <v>2064.1</v>
      </c>
      <c r="M2775" s="222">
        <v>7845422.6900000004</v>
      </c>
      <c r="N2775" s="222">
        <v>7845422.6900000004</v>
      </c>
      <c r="O2775" s="222">
        <v>0</v>
      </c>
      <c r="P2775" s="222">
        <v>0</v>
      </c>
      <c r="Q2775" s="222">
        <v>0</v>
      </c>
      <c r="R2775" s="372">
        <v>45658</v>
      </c>
      <c r="S2775" s="372">
        <v>46022</v>
      </c>
      <c r="U2775" s="373"/>
    </row>
    <row r="2776" spans="1:21" ht="20.25" x14ac:dyDescent="0.3">
      <c r="A2776" s="230">
        <v>155</v>
      </c>
      <c r="B2776" s="229" t="s">
        <v>3746</v>
      </c>
      <c r="C2776" s="230">
        <v>40773</v>
      </c>
      <c r="D2776" s="230" t="s">
        <v>1896</v>
      </c>
      <c r="E2776" s="230">
        <v>1960</v>
      </c>
      <c r="F2776" s="230" t="s">
        <v>2122</v>
      </c>
      <c r="G2776" s="371" t="s">
        <v>2120</v>
      </c>
      <c r="H2776" s="230">
        <v>4</v>
      </c>
      <c r="I2776" s="230">
        <v>5</v>
      </c>
      <c r="J2776" s="230" t="s">
        <v>2122</v>
      </c>
      <c r="K2776" s="222">
        <v>7789.2</v>
      </c>
      <c r="L2776" s="222">
        <v>7789.2</v>
      </c>
      <c r="M2776" s="222">
        <v>12441989.964000002</v>
      </c>
      <c r="N2776" s="222">
        <v>12441989.964000002</v>
      </c>
      <c r="O2776" s="222">
        <v>0</v>
      </c>
      <c r="P2776" s="222">
        <v>0</v>
      </c>
      <c r="Q2776" s="222">
        <v>0</v>
      </c>
      <c r="R2776" s="372">
        <v>45658</v>
      </c>
      <c r="S2776" s="372">
        <v>46022</v>
      </c>
      <c r="U2776" s="373"/>
    </row>
    <row r="2777" spans="1:21" ht="20.25" x14ac:dyDescent="0.3">
      <c r="A2777" s="230">
        <v>156</v>
      </c>
      <c r="B2777" s="229" t="s">
        <v>3251</v>
      </c>
      <c r="C2777" s="230">
        <v>40674</v>
      </c>
      <c r="D2777" s="230" t="s">
        <v>1896</v>
      </c>
      <c r="E2777" s="230">
        <v>1961</v>
      </c>
      <c r="F2777" s="230" t="s">
        <v>2122</v>
      </c>
      <c r="G2777" s="371" t="s">
        <v>2121</v>
      </c>
      <c r="H2777" s="230">
        <v>4</v>
      </c>
      <c r="I2777" s="230">
        <v>3</v>
      </c>
      <c r="J2777" s="230" t="s">
        <v>2122</v>
      </c>
      <c r="K2777" s="222">
        <v>3468.8</v>
      </c>
      <c r="L2777" s="222">
        <v>3468.8</v>
      </c>
      <c r="M2777" s="222">
        <v>3267660.02</v>
      </c>
      <c r="N2777" s="222">
        <v>3267660.02</v>
      </c>
      <c r="O2777" s="222">
        <v>0</v>
      </c>
      <c r="P2777" s="222">
        <v>0</v>
      </c>
      <c r="Q2777" s="222">
        <v>0</v>
      </c>
      <c r="R2777" s="372">
        <v>45658</v>
      </c>
      <c r="S2777" s="372">
        <v>46022</v>
      </c>
      <c r="U2777" s="373"/>
    </row>
    <row r="2778" spans="1:21" ht="20.25" x14ac:dyDescent="0.3">
      <c r="A2778" s="230">
        <v>157</v>
      </c>
      <c r="B2778" s="229" t="s">
        <v>4405</v>
      </c>
      <c r="C2778" s="230">
        <v>40547</v>
      </c>
      <c r="D2778" s="230" t="s">
        <v>1896</v>
      </c>
      <c r="E2778" s="230">
        <v>1956</v>
      </c>
      <c r="F2778" s="230" t="s">
        <v>2122</v>
      </c>
      <c r="G2778" s="371" t="s">
        <v>2121</v>
      </c>
      <c r="H2778" s="230">
        <v>4</v>
      </c>
      <c r="I2778" s="230">
        <v>4</v>
      </c>
      <c r="J2778" s="230" t="s">
        <v>2122</v>
      </c>
      <c r="K2778" s="222">
        <v>3929.2</v>
      </c>
      <c r="L2778" s="222">
        <v>2929.2</v>
      </c>
      <c r="M2778" s="222">
        <v>4821287.47</v>
      </c>
      <c r="N2778" s="222">
        <v>4821287.47</v>
      </c>
      <c r="O2778" s="222">
        <v>0</v>
      </c>
      <c r="P2778" s="222">
        <v>0</v>
      </c>
      <c r="Q2778" s="222">
        <v>0</v>
      </c>
      <c r="R2778" s="372">
        <v>45658</v>
      </c>
      <c r="S2778" s="372">
        <v>46022</v>
      </c>
      <c r="U2778" s="373"/>
    </row>
    <row r="2779" spans="1:21" ht="20.25" x14ac:dyDescent="0.3">
      <c r="A2779" s="230">
        <v>158</v>
      </c>
      <c r="B2779" s="229" t="s">
        <v>4406</v>
      </c>
      <c r="C2779" s="230">
        <v>40749</v>
      </c>
      <c r="D2779" s="230" t="s">
        <v>1896</v>
      </c>
      <c r="E2779" s="230">
        <v>1958</v>
      </c>
      <c r="F2779" s="230" t="s">
        <v>2122</v>
      </c>
      <c r="G2779" s="371" t="s">
        <v>2121</v>
      </c>
      <c r="H2779" s="230">
        <v>4</v>
      </c>
      <c r="I2779" s="230">
        <v>3</v>
      </c>
      <c r="J2779" s="230" t="s">
        <v>2122</v>
      </c>
      <c r="K2779" s="222">
        <v>3692.5</v>
      </c>
      <c r="L2779" s="222">
        <v>2417.1</v>
      </c>
      <c r="M2779" s="222">
        <v>5532014.6699999999</v>
      </c>
      <c r="N2779" s="222">
        <v>5532014.6699999999</v>
      </c>
      <c r="O2779" s="222">
        <v>0</v>
      </c>
      <c r="P2779" s="222">
        <v>0</v>
      </c>
      <c r="Q2779" s="222">
        <v>0</v>
      </c>
      <c r="R2779" s="372">
        <v>45658</v>
      </c>
      <c r="S2779" s="372">
        <v>46022</v>
      </c>
      <c r="U2779" s="373"/>
    </row>
    <row r="2780" spans="1:21" ht="20.25" x14ac:dyDescent="0.3">
      <c r="A2780" s="230">
        <v>159</v>
      </c>
      <c r="B2780" s="229" t="s">
        <v>3741</v>
      </c>
      <c r="C2780" s="230">
        <v>40852</v>
      </c>
      <c r="D2780" s="230" t="s">
        <v>1896</v>
      </c>
      <c r="E2780" s="230">
        <v>1962</v>
      </c>
      <c r="F2780" s="230" t="s">
        <v>2122</v>
      </c>
      <c r="G2780" s="371" t="s">
        <v>2121</v>
      </c>
      <c r="H2780" s="230">
        <v>5</v>
      </c>
      <c r="I2780" s="230">
        <v>3</v>
      </c>
      <c r="J2780" s="230" t="s">
        <v>2122</v>
      </c>
      <c r="K2780" s="222">
        <v>3807.6</v>
      </c>
      <c r="L2780" s="222">
        <v>3807.6</v>
      </c>
      <c r="M2780" s="222">
        <v>241848</v>
      </c>
      <c r="N2780" s="222">
        <v>241848</v>
      </c>
      <c r="O2780" s="222">
        <v>0</v>
      </c>
      <c r="P2780" s="222">
        <v>0</v>
      </c>
      <c r="Q2780" s="222">
        <v>0</v>
      </c>
      <c r="R2780" s="372">
        <v>45658</v>
      </c>
      <c r="S2780" s="372">
        <v>46022</v>
      </c>
      <c r="U2780" s="373"/>
    </row>
    <row r="2781" spans="1:21" ht="20.25" x14ac:dyDescent="0.3">
      <c r="A2781" s="230">
        <v>160</v>
      </c>
      <c r="B2781" s="229" t="s">
        <v>4409</v>
      </c>
      <c r="C2781" s="230">
        <v>40944</v>
      </c>
      <c r="D2781" s="230" t="s">
        <v>1896</v>
      </c>
      <c r="E2781" s="230">
        <v>1962</v>
      </c>
      <c r="F2781" s="230" t="s">
        <v>2122</v>
      </c>
      <c r="G2781" s="371" t="s">
        <v>2121</v>
      </c>
      <c r="H2781" s="230">
        <v>5</v>
      </c>
      <c r="I2781" s="230">
        <v>3</v>
      </c>
      <c r="J2781" s="230" t="s">
        <v>2122</v>
      </c>
      <c r="K2781" s="222">
        <v>3840.1</v>
      </c>
      <c r="L2781" s="222">
        <v>2888.8</v>
      </c>
      <c r="M2781" s="222">
        <v>4014855.48</v>
      </c>
      <c r="N2781" s="222">
        <v>4014855.48</v>
      </c>
      <c r="O2781" s="222">
        <v>0</v>
      </c>
      <c r="P2781" s="222">
        <v>0</v>
      </c>
      <c r="Q2781" s="222">
        <v>0</v>
      </c>
      <c r="R2781" s="372">
        <v>45658</v>
      </c>
      <c r="S2781" s="372">
        <v>46022</v>
      </c>
      <c r="U2781" s="373"/>
    </row>
    <row r="2782" spans="1:21" ht="20.25" x14ac:dyDescent="0.3">
      <c r="A2782" s="230">
        <v>161</v>
      </c>
      <c r="B2782" s="229" t="s">
        <v>4412</v>
      </c>
      <c r="C2782" s="230">
        <v>46845</v>
      </c>
      <c r="D2782" s="230" t="s">
        <v>1896</v>
      </c>
      <c r="E2782" s="230">
        <v>1972</v>
      </c>
      <c r="F2782" s="230" t="s">
        <v>2122</v>
      </c>
      <c r="G2782" s="371" t="s">
        <v>2121</v>
      </c>
      <c r="H2782" s="230">
        <v>1</v>
      </c>
      <c r="I2782" s="230">
        <v>4</v>
      </c>
      <c r="J2782" s="230" t="s">
        <v>2122</v>
      </c>
      <c r="K2782" s="222">
        <v>894</v>
      </c>
      <c r="L2782" s="222">
        <v>894</v>
      </c>
      <c r="M2782" s="222">
        <v>58980</v>
      </c>
      <c r="N2782" s="222">
        <v>58980</v>
      </c>
      <c r="O2782" s="222">
        <v>0</v>
      </c>
      <c r="P2782" s="222">
        <v>0</v>
      </c>
      <c r="Q2782" s="222">
        <v>0</v>
      </c>
      <c r="R2782" s="372">
        <v>45658</v>
      </c>
      <c r="S2782" s="372">
        <v>46022</v>
      </c>
      <c r="U2782" s="373"/>
    </row>
    <row r="2783" spans="1:21" ht="20.25" x14ac:dyDescent="0.3">
      <c r="A2783" s="230">
        <v>162</v>
      </c>
      <c r="B2783" s="229" t="s">
        <v>3762</v>
      </c>
      <c r="C2783" s="230">
        <v>40464</v>
      </c>
      <c r="D2783" s="230" t="s">
        <v>1896</v>
      </c>
      <c r="E2783" s="230">
        <v>1951</v>
      </c>
      <c r="F2783" s="230" t="s">
        <v>2122</v>
      </c>
      <c r="G2783" s="371" t="s">
        <v>2121</v>
      </c>
      <c r="H2783" s="230">
        <v>2</v>
      </c>
      <c r="I2783" s="230">
        <v>1</v>
      </c>
      <c r="J2783" s="230" t="s">
        <v>2122</v>
      </c>
      <c r="K2783" s="222">
        <v>1163.4000000000001</v>
      </c>
      <c r="L2783" s="222">
        <v>1163.4000000000001</v>
      </c>
      <c r="M2783" s="222">
        <v>35737.86</v>
      </c>
      <c r="N2783" s="222">
        <v>35737.86</v>
      </c>
      <c r="O2783" s="222">
        <v>0</v>
      </c>
      <c r="P2783" s="222">
        <v>0</v>
      </c>
      <c r="Q2783" s="222">
        <v>0</v>
      </c>
      <c r="R2783" s="372">
        <v>45658</v>
      </c>
      <c r="S2783" s="372">
        <v>46022</v>
      </c>
      <c r="U2783" s="373"/>
    </row>
    <row r="2784" spans="1:21" ht="20.25" x14ac:dyDescent="0.3">
      <c r="A2784" s="230">
        <v>163</v>
      </c>
      <c r="B2784" s="229" t="s">
        <v>3766</v>
      </c>
      <c r="C2784" s="230">
        <v>39752</v>
      </c>
      <c r="D2784" s="230" t="s">
        <v>1896</v>
      </c>
      <c r="E2784" s="230">
        <v>1981</v>
      </c>
      <c r="F2784" s="230" t="s">
        <v>2122</v>
      </c>
      <c r="G2784" s="371" t="s">
        <v>2121</v>
      </c>
      <c r="H2784" s="230">
        <v>9</v>
      </c>
      <c r="I2784" s="230">
        <v>1</v>
      </c>
      <c r="J2784" s="230" t="s">
        <v>2122</v>
      </c>
      <c r="K2784" s="222">
        <v>2090.6999999999998</v>
      </c>
      <c r="L2784" s="222">
        <v>2090.6999999999998</v>
      </c>
      <c r="M2784" s="222">
        <v>27933.85</v>
      </c>
      <c r="N2784" s="222">
        <v>27933.85</v>
      </c>
      <c r="O2784" s="222">
        <v>0</v>
      </c>
      <c r="P2784" s="222">
        <v>0</v>
      </c>
      <c r="Q2784" s="222">
        <v>0</v>
      </c>
      <c r="R2784" s="372">
        <v>45658</v>
      </c>
      <c r="S2784" s="372">
        <v>46022</v>
      </c>
      <c r="U2784" s="373"/>
    </row>
    <row r="2785" spans="1:21" ht="20.25" x14ac:dyDescent="0.3">
      <c r="A2785" s="230">
        <v>164</v>
      </c>
      <c r="B2785" s="229" t="s">
        <v>3759</v>
      </c>
      <c r="C2785" s="230">
        <v>40622</v>
      </c>
      <c r="D2785" s="230" t="s">
        <v>1896</v>
      </c>
      <c r="E2785" s="230">
        <v>1952</v>
      </c>
      <c r="F2785" s="230" t="s">
        <v>2122</v>
      </c>
      <c r="G2785" s="371" t="s">
        <v>2121</v>
      </c>
      <c r="H2785" s="230">
        <v>3</v>
      </c>
      <c r="I2785" s="230">
        <v>2</v>
      </c>
      <c r="J2785" s="230" t="s">
        <v>2122</v>
      </c>
      <c r="K2785" s="222">
        <v>1258.5</v>
      </c>
      <c r="L2785" s="222">
        <v>1258.5</v>
      </c>
      <c r="M2785" s="222">
        <v>2306426.58</v>
      </c>
      <c r="N2785" s="222">
        <v>2306426.58</v>
      </c>
      <c r="O2785" s="222">
        <v>0</v>
      </c>
      <c r="P2785" s="222">
        <v>0</v>
      </c>
      <c r="Q2785" s="222">
        <v>0</v>
      </c>
      <c r="R2785" s="372">
        <v>45658</v>
      </c>
      <c r="S2785" s="372">
        <v>46022</v>
      </c>
      <c r="U2785" s="373"/>
    </row>
    <row r="2786" spans="1:21" ht="20.25" x14ac:dyDescent="0.3">
      <c r="A2786" s="230">
        <v>165</v>
      </c>
      <c r="B2786" s="229" t="s">
        <v>2280</v>
      </c>
      <c r="C2786" s="230">
        <v>39376</v>
      </c>
      <c r="D2786" s="230" t="s">
        <v>1896</v>
      </c>
      <c r="E2786" s="230">
        <v>1962</v>
      </c>
      <c r="F2786" s="230" t="s">
        <v>2122</v>
      </c>
      <c r="G2786" s="371" t="s">
        <v>2121</v>
      </c>
      <c r="H2786" s="230">
        <v>5</v>
      </c>
      <c r="I2786" s="230">
        <v>4</v>
      </c>
      <c r="J2786" s="230" t="s">
        <v>2122</v>
      </c>
      <c r="K2786" s="222">
        <v>4040.3</v>
      </c>
      <c r="L2786" s="222">
        <v>4040.3</v>
      </c>
      <c r="M2786" s="222">
        <v>1317221.0044</v>
      </c>
      <c r="N2786" s="222">
        <v>1317221.0044</v>
      </c>
      <c r="O2786" s="222">
        <v>0</v>
      </c>
      <c r="P2786" s="222">
        <v>0</v>
      </c>
      <c r="Q2786" s="222">
        <v>0</v>
      </c>
      <c r="R2786" s="372">
        <v>45658</v>
      </c>
      <c r="S2786" s="372">
        <v>46022</v>
      </c>
      <c r="U2786" s="373"/>
    </row>
    <row r="2787" spans="1:21" ht="20.25" x14ac:dyDescent="0.3">
      <c r="A2787" s="230">
        <v>166</v>
      </c>
      <c r="B2787" s="229" t="s">
        <v>3780</v>
      </c>
      <c r="C2787" s="230">
        <v>39382</v>
      </c>
      <c r="D2787" s="230" t="s">
        <v>1896</v>
      </c>
      <c r="E2787" s="230">
        <v>1963</v>
      </c>
      <c r="F2787" s="230" t="s">
        <v>2122</v>
      </c>
      <c r="G2787" s="371" t="s">
        <v>2089</v>
      </c>
      <c r="H2787" s="230">
        <v>5</v>
      </c>
      <c r="I2787" s="230">
        <v>4</v>
      </c>
      <c r="J2787" s="230" t="s">
        <v>2122</v>
      </c>
      <c r="K2787" s="222">
        <v>5480</v>
      </c>
      <c r="L2787" s="222">
        <v>5480</v>
      </c>
      <c r="M2787" s="222">
        <v>1897725.8844000001</v>
      </c>
      <c r="N2787" s="222">
        <v>1897725.8844000001</v>
      </c>
      <c r="O2787" s="222">
        <v>0</v>
      </c>
      <c r="P2787" s="222">
        <v>0</v>
      </c>
      <c r="Q2787" s="222">
        <v>0</v>
      </c>
      <c r="R2787" s="372">
        <v>45658</v>
      </c>
      <c r="S2787" s="372">
        <v>46022</v>
      </c>
      <c r="U2787" s="373"/>
    </row>
    <row r="2788" spans="1:21" ht="20.25" x14ac:dyDescent="0.3">
      <c r="A2788" s="230">
        <v>167</v>
      </c>
      <c r="B2788" s="229" t="s">
        <v>47</v>
      </c>
      <c r="C2788" s="230">
        <v>40479</v>
      </c>
      <c r="D2788" s="230" t="s">
        <v>1896</v>
      </c>
      <c r="E2788" s="230">
        <v>1952</v>
      </c>
      <c r="F2788" s="230" t="s">
        <v>2122</v>
      </c>
      <c r="G2788" s="371" t="s">
        <v>4133</v>
      </c>
      <c r="H2788" s="230">
        <v>2</v>
      </c>
      <c r="I2788" s="230">
        <v>3</v>
      </c>
      <c r="J2788" s="230" t="s">
        <v>2122</v>
      </c>
      <c r="K2788" s="222">
        <v>2268.7600000000002</v>
      </c>
      <c r="L2788" s="222">
        <v>1125.4000000000001</v>
      </c>
      <c r="M2788" s="222">
        <v>55000</v>
      </c>
      <c r="N2788" s="222">
        <v>55000</v>
      </c>
      <c r="O2788" s="222">
        <v>0</v>
      </c>
      <c r="P2788" s="222">
        <v>0</v>
      </c>
      <c r="Q2788" s="222">
        <v>0</v>
      </c>
      <c r="R2788" s="372">
        <v>45658</v>
      </c>
      <c r="S2788" s="372">
        <v>46022</v>
      </c>
      <c r="U2788" s="373"/>
    </row>
    <row r="2789" spans="1:21" ht="20.25" x14ac:dyDescent="0.3">
      <c r="A2789" s="230">
        <v>168</v>
      </c>
      <c r="B2789" s="313" t="s">
        <v>4616</v>
      </c>
      <c r="C2789" s="230">
        <v>40979</v>
      </c>
      <c r="D2789" s="230" t="s">
        <v>1897</v>
      </c>
      <c r="E2789" s="230">
        <v>1989</v>
      </c>
      <c r="F2789" s="230" t="s">
        <v>2122</v>
      </c>
      <c r="G2789" s="371" t="s">
        <v>2089</v>
      </c>
      <c r="H2789" s="230">
        <v>3</v>
      </c>
      <c r="I2789" s="230">
        <v>3</v>
      </c>
      <c r="J2789" s="230" t="s">
        <v>2122</v>
      </c>
      <c r="K2789" s="222">
        <v>1429.9</v>
      </c>
      <c r="L2789" s="222">
        <v>1429.9</v>
      </c>
      <c r="M2789" s="222">
        <v>537848</v>
      </c>
      <c r="N2789" s="222">
        <v>537848</v>
      </c>
      <c r="O2789" s="222">
        <v>0</v>
      </c>
      <c r="P2789" s="222">
        <v>0</v>
      </c>
      <c r="Q2789" s="222">
        <v>0</v>
      </c>
      <c r="R2789" s="372">
        <v>45658</v>
      </c>
      <c r="S2789" s="372">
        <v>46022</v>
      </c>
      <c r="U2789" s="373"/>
    </row>
    <row r="2790" spans="1:21" ht="20.25" x14ac:dyDescent="0.3">
      <c r="A2790" s="230">
        <v>169</v>
      </c>
      <c r="B2790" s="313" t="s">
        <v>4617</v>
      </c>
      <c r="C2790" s="230">
        <v>40998</v>
      </c>
      <c r="D2790" s="230" t="s">
        <v>1897</v>
      </c>
      <c r="E2790" s="230">
        <v>1989</v>
      </c>
      <c r="F2790" s="230" t="s">
        <v>2122</v>
      </c>
      <c r="G2790" s="371" t="s">
        <v>2089</v>
      </c>
      <c r="H2790" s="230">
        <v>3</v>
      </c>
      <c r="I2790" s="230">
        <v>3</v>
      </c>
      <c r="J2790" s="230" t="s">
        <v>2122</v>
      </c>
      <c r="K2790" s="222">
        <v>1413.9</v>
      </c>
      <c r="L2790" s="222">
        <v>1413.9</v>
      </c>
      <c r="M2790" s="222">
        <v>799751</v>
      </c>
      <c r="N2790" s="222">
        <v>799751</v>
      </c>
      <c r="O2790" s="222">
        <v>0</v>
      </c>
      <c r="P2790" s="222">
        <v>0</v>
      </c>
      <c r="Q2790" s="222">
        <v>0</v>
      </c>
      <c r="R2790" s="372">
        <v>45658</v>
      </c>
      <c r="S2790" s="372">
        <v>46022</v>
      </c>
      <c r="U2790" s="373"/>
    </row>
    <row r="2791" spans="1:21" ht="20.25" x14ac:dyDescent="0.3">
      <c r="A2791" s="230">
        <v>170</v>
      </c>
      <c r="B2791" s="388" t="s">
        <v>4553</v>
      </c>
      <c r="C2791" s="230">
        <v>39839</v>
      </c>
      <c r="D2791" s="230" t="s">
        <v>1897</v>
      </c>
      <c r="E2791" s="230">
        <v>1974</v>
      </c>
      <c r="F2791" s="230" t="s">
        <v>2122</v>
      </c>
      <c r="G2791" s="371" t="s">
        <v>2088</v>
      </c>
      <c r="H2791" s="230">
        <v>5</v>
      </c>
      <c r="I2791" s="230">
        <v>4</v>
      </c>
      <c r="J2791" s="230" t="s">
        <v>2122</v>
      </c>
      <c r="K2791" s="222">
        <v>6520.6</v>
      </c>
      <c r="L2791" s="222">
        <v>6520.6</v>
      </c>
      <c r="M2791" s="222">
        <v>3150981.3800000004</v>
      </c>
      <c r="N2791" s="222">
        <v>3150981.3800000004</v>
      </c>
      <c r="O2791" s="222">
        <v>0</v>
      </c>
      <c r="P2791" s="222">
        <v>0</v>
      </c>
      <c r="Q2791" s="222">
        <v>0</v>
      </c>
      <c r="R2791" s="372">
        <v>45658</v>
      </c>
      <c r="S2791" s="372">
        <v>46022</v>
      </c>
      <c r="U2791" s="373"/>
    </row>
    <row r="2792" spans="1:21" ht="20.25" x14ac:dyDescent="0.3">
      <c r="A2792" s="230">
        <v>171</v>
      </c>
      <c r="B2792" s="388" t="s">
        <v>4624</v>
      </c>
      <c r="C2792" s="230">
        <v>39899</v>
      </c>
      <c r="D2792" s="230" t="s">
        <v>1897</v>
      </c>
      <c r="E2792" s="230">
        <v>1984</v>
      </c>
      <c r="F2792" s="230" t="s">
        <v>2122</v>
      </c>
      <c r="G2792" s="371" t="s">
        <v>2088</v>
      </c>
      <c r="H2792" s="230">
        <v>5</v>
      </c>
      <c r="I2792" s="230">
        <v>9</v>
      </c>
      <c r="J2792" s="230" t="s">
        <v>2122</v>
      </c>
      <c r="K2792" s="222">
        <v>10745.9</v>
      </c>
      <c r="L2792" s="222">
        <v>10745.9</v>
      </c>
      <c r="M2792" s="222">
        <v>2838293.4299999997</v>
      </c>
      <c r="N2792" s="222">
        <v>2838293.4299999997</v>
      </c>
      <c r="O2792" s="222">
        <v>0</v>
      </c>
      <c r="P2792" s="222">
        <v>0</v>
      </c>
      <c r="Q2792" s="222">
        <v>0</v>
      </c>
      <c r="R2792" s="372">
        <v>45658</v>
      </c>
      <c r="S2792" s="372">
        <v>46022</v>
      </c>
      <c r="U2792" s="373"/>
    </row>
    <row r="2793" spans="1:21" ht="20.25" x14ac:dyDescent="0.3">
      <c r="A2793" s="230">
        <v>172</v>
      </c>
      <c r="B2793" s="388" t="s">
        <v>4554</v>
      </c>
      <c r="C2793" s="230">
        <v>39906</v>
      </c>
      <c r="D2793" s="230" t="s">
        <v>1897</v>
      </c>
      <c r="E2793" s="230">
        <v>1994</v>
      </c>
      <c r="F2793" s="230" t="s">
        <v>2122</v>
      </c>
      <c r="G2793" s="371" t="s">
        <v>2088</v>
      </c>
      <c r="H2793" s="230">
        <v>5</v>
      </c>
      <c r="I2793" s="230">
        <v>6</v>
      </c>
      <c r="J2793" s="230" t="s">
        <v>2122</v>
      </c>
      <c r="K2793" s="222">
        <v>7471.4</v>
      </c>
      <c r="L2793" s="222">
        <v>7471.4</v>
      </c>
      <c r="M2793" s="222">
        <v>1174903.98</v>
      </c>
      <c r="N2793" s="222">
        <v>1174903.98</v>
      </c>
      <c r="O2793" s="222">
        <v>0</v>
      </c>
      <c r="P2793" s="222">
        <v>0</v>
      </c>
      <c r="Q2793" s="222">
        <v>0</v>
      </c>
      <c r="R2793" s="372">
        <v>45658</v>
      </c>
      <c r="S2793" s="372">
        <v>46022</v>
      </c>
      <c r="U2793" s="373"/>
    </row>
    <row r="2794" spans="1:21" ht="20.25" x14ac:dyDescent="0.3">
      <c r="A2794" s="230">
        <v>173</v>
      </c>
      <c r="B2794" s="388" t="s">
        <v>4555</v>
      </c>
      <c r="C2794" s="230">
        <v>40671</v>
      </c>
      <c r="D2794" s="230" t="s">
        <v>1897</v>
      </c>
      <c r="E2794" s="230">
        <v>1961</v>
      </c>
      <c r="F2794" s="230" t="s">
        <v>2122</v>
      </c>
      <c r="G2794" s="371" t="s">
        <v>2121</v>
      </c>
      <c r="H2794" s="230">
        <v>5</v>
      </c>
      <c r="I2794" s="230">
        <v>3</v>
      </c>
      <c r="J2794" s="230" t="s">
        <v>2122</v>
      </c>
      <c r="K2794" s="222">
        <v>3091.87</v>
      </c>
      <c r="L2794" s="222">
        <v>3091.87</v>
      </c>
      <c r="M2794" s="222">
        <v>1023909.1799999999</v>
      </c>
      <c r="N2794" s="222">
        <v>1023909.1799999999</v>
      </c>
      <c r="O2794" s="222">
        <v>0</v>
      </c>
      <c r="P2794" s="222">
        <v>0</v>
      </c>
      <c r="Q2794" s="222">
        <v>0</v>
      </c>
      <c r="R2794" s="372">
        <v>45658</v>
      </c>
      <c r="S2794" s="372">
        <v>46022</v>
      </c>
      <c r="U2794" s="373"/>
    </row>
    <row r="2795" spans="1:21" ht="20.25" x14ac:dyDescent="0.3">
      <c r="A2795" s="230">
        <v>174</v>
      </c>
      <c r="B2795" s="388" t="s">
        <v>4556</v>
      </c>
      <c r="C2795" s="230">
        <v>39505</v>
      </c>
      <c r="D2795" s="230" t="s">
        <v>1897</v>
      </c>
      <c r="E2795" s="230">
        <v>1993</v>
      </c>
      <c r="F2795" s="230" t="s">
        <v>2122</v>
      </c>
      <c r="G2795" s="371" t="s">
        <v>2088</v>
      </c>
      <c r="H2795" s="230">
        <v>5</v>
      </c>
      <c r="I2795" s="230">
        <v>8</v>
      </c>
      <c r="J2795" s="230" t="s">
        <v>2122</v>
      </c>
      <c r="K2795" s="222">
        <v>13424.1</v>
      </c>
      <c r="L2795" s="222">
        <v>13424.1</v>
      </c>
      <c r="M2795" s="222">
        <v>1256879.3700000001</v>
      </c>
      <c r="N2795" s="222">
        <v>1256879.3700000001</v>
      </c>
      <c r="O2795" s="222">
        <v>0</v>
      </c>
      <c r="P2795" s="222">
        <v>0</v>
      </c>
      <c r="Q2795" s="222">
        <v>0</v>
      </c>
      <c r="R2795" s="372">
        <v>45658</v>
      </c>
      <c r="S2795" s="372">
        <v>46022</v>
      </c>
      <c r="U2795" s="373"/>
    </row>
    <row r="2796" spans="1:21" ht="20.25" x14ac:dyDescent="0.3">
      <c r="A2796" s="230">
        <v>175</v>
      </c>
      <c r="B2796" s="388" t="s">
        <v>4557</v>
      </c>
      <c r="C2796" s="230">
        <v>40258</v>
      </c>
      <c r="D2796" s="230" t="s">
        <v>1897</v>
      </c>
      <c r="E2796" s="230">
        <v>2003</v>
      </c>
      <c r="F2796" s="230" t="s">
        <v>2122</v>
      </c>
      <c r="G2796" s="371" t="s">
        <v>2088</v>
      </c>
      <c r="H2796" s="230">
        <v>5</v>
      </c>
      <c r="I2796" s="230">
        <v>2</v>
      </c>
      <c r="J2796" s="230" t="s">
        <v>2122</v>
      </c>
      <c r="K2796" s="222">
        <v>4382.99</v>
      </c>
      <c r="L2796" s="222">
        <v>4382.99</v>
      </c>
      <c r="M2796" s="222">
        <v>745899</v>
      </c>
      <c r="N2796" s="222">
        <v>745899</v>
      </c>
      <c r="O2796" s="222">
        <v>0</v>
      </c>
      <c r="P2796" s="222">
        <v>0</v>
      </c>
      <c r="Q2796" s="222">
        <v>0</v>
      </c>
      <c r="R2796" s="372">
        <v>45658</v>
      </c>
      <c r="S2796" s="372">
        <v>46022</v>
      </c>
      <c r="U2796" s="373"/>
    </row>
    <row r="2797" spans="1:21" ht="20.25" x14ac:dyDescent="0.25">
      <c r="A2797" s="231" t="s">
        <v>22</v>
      </c>
      <c r="B2797" s="231"/>
      <c r="C2797" s="263" t="s">
        <v>172</v>
      </c>
      <c r="D2797" s="263" t="s">
        <v>172</v>
      </c>
      <c r="E2797" s="263" t="s">
        <v>172</v>
      </c>
      <c r="F2797" s="263" t="s">
        <v>172</v>
      </c>
      <c r="G2797" s="263" t="s">
        <v>172</v>
      </c>
      <c r="H2797" s="263" t="s">
        <v>172</v>
      </c>
      <c r="I2797" s="263" t="s">
        <v>172</v>
      </c>
      <c r="J2797" s="376">
        <v>14</v>
      </c>
      <c r="K2797" s="220">
        <v>886037.36999999988</v>
      </c>
      <c r="L2797" s="220">
        <v>648097.30000000005</v>
      </c>
      <c r="M2797" s="220">
        <v>819011258.81649005</v>
      </c>
      <c r="N2797" s="220">
        <v>819011258.81649005</v>
      </c>
      <c r="O2797" s="220">
        <v>0</v>
      </c>
      <c r="P2797" s="220">
        <v>0</v>
      </c>
      <c r="Q2797" s="220">
        <v>0</v>
      </c>
      <c r="R2797" s="263" t="s">
        <v>172</v>
      </c>
      <c r="S2797" s="263" t="s">
        <v>172</v>
      </c>
      <c r="U2797" s="373"/>
    </row>
    <row r="2798" spans="1:21" ht="20.25" x14ac:dyDescent="0.25">
      <c r="A2798" s="411" t="s">
        <v>1908</v>
      </c>
      <c r="B2798" s="411"/>
      <c r="C2798" s="411"/>
      <c r="D2798" s="411"/>
      <c r="E2798" s="411"/>
      <c r="F2798" s="411"/>
      <c r="G2798" s="411"/>
      <c r="H2798" s="411"/>
      <c r="I2798" s="411"/>
      <c r="J2798" s="411"/>
      <c r="K2798" s="411"/>
      <c r="L2798" s="411"/>
      <c r="M2798" s="411"/>
      <c r="N2798" s="411"/>
      <c r="O2798" s="411"/>
      <c r="P2798" s="411"/>
      <c r="Q2798" s="411"/>
      <c r="R2798" s="411"/>
      <c r="S2798" s="411"/>
      <c r="U2798" s="373"/>
    </row>
    <row r="2799" spans="1:21" ht="23.85" customHeight="1" x14ac:dyDescent="0.25">
      <c r="A2799" s="230">
        <v>176</v>
      </c>
      <c r="B2799" s="233" t="s">
        <v>3610</v>
      </c>
      <c r="C2799" s="230">
        <v>30931</v>
      </c>
      <c r="D2799" s="230" t="s">
        <v>1896</v>
      </c>
      <c r="E2799" s="230">
        <v>1959</v>
      </c>
      <c r="F2799" s="230" t="s">
        <v>2122</v>
      </c>
      <c r="G2799" s="374" t="s">
        <v>2094</v>
      </c>
      <c r="H2799" s="230">
        <v>2</v>
      </c>
      <c r="I2799" s="230">
        <v>1</v>
      </c>
      <c r="J2799" s="230" t="s">
        <v>2122</v>
      </c>
      <c r="K2799" s="222">
        <v>488.1</v>
      </c>
      <c r="L2799" s="222">
        <v>378.4</v>
      </c>
      <c r="M2799" s="222">
        <v>29396.28</v>
      </c>
      <c r="N2799" s="222">
        <v>29396.28</v>
      </c>
      <c r="O2799" s="222">
        <v>0</v>
      </c>
      <c r="P2799" s="222">
        <v>0</v>
      </c>
      <c r="Q2799" s="222">
        <v>0</v>
      </c>
      <c r="R2799" s="372">
        <v>45658</v>
      </c>
      <c r="S2799" s="372">
        <v>46022</v>
      </c>
      <c r="U2799" s="373"/>
    </row>
    <row r="2800" spans="1:21" ht="23.85" customHeight="1" x14ac:dyDescent="0.25">
      <c r="A2800" s="230">
        <v>177</v>
      </c>
      <c r="B2800" s="233" t="s">
        <v>4081</v>
      </c>
      <c r="C2800" s="230">
        <v>31819</v>
      </c>
      <c r="D2800" s="230" t="s">
        <v>1896</v>
      </c>
      <c r="E2800" s="230">
        <v>1967</v>
      </c>
      <c r="F2800" s="230" t="s">
        <v>2122</v>
      </c>
      <c r="G2800" s="374" t="s">
        <v>2088</v>
      </c>
      <c r="H2800" s="230">
        <v>5</v>
      </c>
      <c r="I2800" s="230">
        <v>6</v>
      </c>
      <c r="J2800" s="230" t="s">
        <v>2122</v>
      </c>
      <c r="K2800" s="222">
        <v>5884.95</v>
      </c>
      <c r="L2800" s="222">
        <v>4457.2</v>
      </c>
      <c r="M2800" s="222">
        <v>1996132.3427499998</v>
      </c>
      <c r="N2800" s="222">
        <v>1996132.3427499998</v>
      </c>
      <c r="O2800" s="222">
        <v>0</v>
      </c>
      <c r="P2800" s="222">
        <v>0</v>
      </c>
      <c r="Q2800" s="222">
        <v>0</v>
      </c>
      <c r="R2800" s="372">
        <v>45658</v>
      </c>
      <c r="S2800" s="372">
        <v>46022</v>
      </c>
      <c r="U2800" s="373"/>
    </row>
    <row r="2801" spans="1:21" ht="23.85" customHeight="1" x14ac:dyDescent="0.25">
      <c r="A2801" s="230">
        <v>178</v>
      </c>
      <c r="B2801" s="233" t="s">
        <v>240</v>
      </c>
      <c r="C2801" s="230">
        <v>31441</v>
      </c>
      <c r="D2801" s="230" t="s">
        <v>1896</v>
      </c>
      <c r="E2801" s="230">
        <v>1964</v>
      </c>
      <c r="F2801" s="230" t="s">
        <v>2122</v>
      </c>
      <c r="G2801" s="374" t="s">
        <v>2089</v>
      </c>
      <c r="H2801" s="230">
        <v>5</v>
      </c>
      <c r="I2801" s="230">
        <v>4</v>
      </c>
      <c r="J2801" s="230" t="s">
        <v>2122</v>
      </c>
      <c r="K2801" s="222">
        <v>3432.59</v>
      </c>
      <c r="L2801" s="222">
        <v>3273</v>
      </c>
      <c r="M2801" s="222">
        <v>1019667.13</v>
      </c>
      <c r="N2801" s="222">
        <v>1019667.13</v>
      </c>
      <c r="O2801" s="222">
        <v>0</v>
      </c>
      <c r="P2801" s="222">
        <v>0</v>
      </c>
      <c r="Q2801" s="222">
        <v>0</v>
      </c>
      <c r="R2801" s="372">
        <v>45658</v>
      </c>
      <c r="S2801" s="372">
        <v>46022</v>
      </c>
      <c r="U2801" s="373"/>
    </row>
    <row r="2802" spans="1:21" ht="23.85" customHeight="1" x14ac:dyDescent="0.25">
      <c r="A2802" s="230">
        <v>179</v>
      </c>
      <c r="B2802" s="233" t="s">
        <v>2352</v>
      </c>
      <c r="C2802" s="230">
        <v>31795</v>
      </c>
      <c r="D2802" s="230" t="s">
        <v>1896</v>
      </c>
      <c r="E2802" s="230">
        <v>1964</v>
      </c>
      <c r="F2802" s="230" t="s">
        <v>2122</v>
      </c>
      <c r="G2802" s="374" t="s">
        <v>2089</v>
      </c>
      <c r="H2802" s="230">
        <v>5</v>
      </c>
      <c r="I2802" s="230">
        <v>4</v>
      </c>
      <c r="J2802" s="230" t="s">
        <v>2122</v>
      </c>
      <c r="K2802" s="222">
        <v>4251.8500000000004</v>
      </c>
      <c r="L2802" s="222">
        <v>3201.4</v>
      </c>
      <c r="M2802" s="222">
        <v>62670</v>
      </c>
      <c r="N2802" s="222">
        <v>62670</v>
      </c>
      <c r="O2802" s="222">
        <v>0</v>
      </c>
      <c r="P2802" s="222">
        <v>0</v>
      </c>
      <c r="Q2802" s="222">
        <v>0</v>
      </c>
      <c r="R2802" s="372">
        <v>45658</v>
      </c>
      <c r="S2802" s="372">
        <v>46022</v>
      </c>
      <c r="U2802" s="373"/>
    </row>
    <row r="2803" spans="1:21" ht="23.85" customHeight="1" x14ac:dyDescent="0.25">
      <c r="A2803" s="230">
        <v>180</v>
      </c>
      <c r="B2803" s="233" t="s">
        <v>4080</v>
      </c>
      <c r="C2803" s="230">
        <v>30677</v>
      </c>
      <c r="D2803" s="230" t="s">
        <v>1896</v>
      </c>
      <c r="E2803" s="230">
        <v>1980</v>
      </c>
      <c r="F2803" s="230" t="s">
        <v>2122</v>
      </c>
      <c r="G2803" s="374" t="s">
        <v>2088</v>
      </c>
      <c r="H2803" s="230">
        <v>9</v>
      </c>
      <c r="I2803" s="230">
        <v>1</v>
      </c>
      <c r="J2803" s="230" t="s">
        <v>2122</v>
      </c>
      <c r="K2803" s="222">
        <v>2756.6</v>
      </c>
      <c r="L2803" s="222">
        <v>2064.6999999999998</v>
      </c>
      <c r="M2803" s="222">
        <v>10604.88</v>
      </c>
      <c r="N2803" s="222">
        <v>10604.88</v>
      </c>
      <c r="O2803" s="222">
        <v>0</v>
      </c>
      <c r="P2803" s="222">
        <v>0</v>
      </c>
      <c r="Q2803" s="222">
        <v>0</v>
      </c>
      <c r="R2803" s="372">
        <v>45658</v>
      </c>
      <c r="S2803" s="372">
        <v>46022</v>
      </c>
      <c r="U2803" s="373"/>
    </row>
    <row r="2804" spans="1:21" ht="23.85" customHeight="1" x14ac:dyDescent="0.25">
      <c r="A2804" s="230">
        <v>181</v>
      </c>
      <c r="B2804" s="233" t="s">
        <v>4083</v>
      </c>
      <c r="C2804" s="230">
        <v>31949</v>
      </c>
      <c r="D2804" s="230" t="s">
        <v>1896</v>
      </c>
      <c r="E2804" s="230">
        <v>1978</v>
      </c>
      <c r="F2804" s="230" t="s">
        <v>2122</v>
      </c>
      <c r="G2804" s="374" t="s">
        <v>2088</v>
      </c>
      <c r="H2804" s="230">
        <v>9</v>
      </c>
      <c r="I2804" s="230">
        <v>5</v>
      </c>
      <c r="J2804" s="230" t="s">
        <v>2122</v>
      </c>
      <c r="K2804" s="222">
        <v>15057.7</v>
      </c>
      <c r="L2804" s="222">
        <v>10122.1</v>
      </c>
      <c r="M2804" s="222">
        <v>24855.599999999999</v>
      </c>
      <c r="N2804" s="222">
        <v>24855.599999999999</v>
      </c>
      <c r="O2804" s="222">
        <v>0</v>
      </c>
      <c r="P2804" s="222">
        <v>0</v>
      </c>
      <c r="Q2804" s="222">
        <v>0</v>
      </c>
      <c r="R2804" s="372">
        <v>45658</v>
      </c>
      <c r="S2804" s="372">
        <v>46022</v>
      </c>
      <c r="U2804" s="373"/>
    </row>
    <row r="2805" spans="1:21" ht="23.85" customHeight="1" x14ac:dyDescent="0.25">
      <c r="A2805" s="230">
        <v>182</v>
      </c>
      <c r="B2805" s="233" t="s">
        <v>4082</v>
      </c>
      <c r="C2805" s="230">
        <v>30876</v>
      </c>
      <c r="D2805" s="230" t="s">
        <v>1896</v>
      </c>
      <c r="E2805" s="230">
        <v>1997</v>
      </c>
      <c r="F2805" s="230" t="s">
        <v>2122</v>
      </c>
      <c r="G2805" s="374" t="s">
        <v>2088</v>
      </c>
      <c r="H2805" s="230">
        <v>9</v>
      </c>
      <c r="I2805" s="230">
        <v>1</v>
      </c>
      <c r="J2805" s="230" t="s">
        <v>2122</v>
      </c>
      <c r="K2805" s="222">
        <v>2840.4</v>
      </c>
      <c r="L2805" s="222">
        <v>2121.3000000000002</v>
      </c>
      <c r="M2805" s="222">
        <v>5823640</v>
      </c>
      <c r="N2805" s="222">
        <v>5823640</v>
      </c>
      <c r="O2805" s="222">
        <v>0</v>
      </c>
      <c r="P2805" s="222">
        <v>0</v>
      </c>
      <c r="Q2805" s="222">
        <v>0</v>
      </c>
      <c r="R2805" s="372">
        <v>45658</v>
      </c>
      <c r="S2805" s="372">
        <v>46022</v>
      </c>
      <c r="U2805" s="373"/>
    </row>
    <row r="2806" spans="1:21" ht="23.85" customHeight="1" x14ac:dyDescent="0.25">
      <c r="A2806" s="230">
        <v>183</v>
      </c>
      <c r="B2806" s="233" t="s">
        <v>4084</v>
      </c>
      <c r="C2806" s="230">
        <v>31032</v>
      </c>
      <c r="D2806" s="230" t="s">
        <v>1896</v>
      </c>
      <c r="E2806" s="230">
        <v>1976</v>
      </c>
      <c r="F2806" s="230" t="s">
        <v>2122</v>
      </c>
      <c r="G2806" s="374" t="s">
        <v>2088</v>
      </c>
      <c r="H2806" s="230">
        <v>9</v>
      </c>
      <c r="I2806" s="230">
        <v>4</v>
      </c>
      <c r="J2806" s="230" t="s">
        <v>2122</v>
      </c>
      <c r="K2806" s="222">
        <v>9990.7000000000007</v>
      </c>
      <c r="L2806" s="222">
        <v>8061.3</v>
      </c>
      <c r="M2806" s="222">
        <v>76694.64</v>
      </c>
      <c r="N2806" s="222">
        <v>76694.64</v>
      </c>
      <c r="O2806" s="222">
        <v>0</v>
      </c>
      <c r="P2806" s="222">
        <v>0</v>
      </c>
      <c r="Q2806" s="222">
        <v>0</v>
      </c>
      <c r="R2806" s="372">
        <v>45658</v>
      </c>
      <c r="S2806" s="372">
        <v>46022</v>
      </c>
      <c r="U2806" s="373"/>
    </row>
    <row r="2807" spans="1:21" ht="23.85" customHeight="1" x14ac:dyDescent="0.25">
      <c r="A2807" s="230">
        <v>184</v>
      </c>
      <c r="B2807" s="233" t="s">
        <v>4085</v>
      </c>
      <c r="C2807" s="230">
        <v>31189</v>
      </c>
      <c r="D2807" s="230" t="s">
        <v>1896</v>
      </c>
      <c r="E2807" s="230">
        <v>1968</v>
      </c>
      <c r="F2807" s="230" t="s">
        <v>2122</v>
      </c>
      <c r="G2807" s="374" t="s">
        <v>2120</v>
      </c>
      <c r="H2807" s="230">
        <v>5</v>
      </c>
      <c r="I2807" s="230">
        <v>5</v>
      </c>
      <c r="J2807" s="230" t="s">
        <v>2122</v>
      </c>
      <c r="K2807" s="222">
        <v>5437.07</v>
      </c>
      <c r="L2807" s="222">
        <v>4162.67</v>
      </c>
      <c r="M2807" s="222">
        <v>42540.959999999999</v>
      </c>
      <c r="N2807" s="222">
        <v>42540.959999999999</v>
      </c>
      <c r="O2807" s="222">
        <v>0</v>
      </c>
      <c r="P2807" s="222">
        <v>0</v>
      </c>
      <c r="Q2807" s="222">
        <v>0</v>
      </c>
      <c r="R2807" s="372">
        <v>45658</v>
      </c>
      <c r="S2807" s="372">
        <v>46022</v>
      </c>
      <c r="U2807" s="373"/>
    </row>
    <row r="2808" spans="1:21" ht="23.85" customHeight="1" x14ac:dyDescent="0.25">
      <c r="A2808" s="230">
        <v>185</v>
      </c>
      <c r="B2808" s="233" t="s">
        <v>4086</v>
      </c>
      <c r="C2808" s="230">
        <v>31208</v>
      </c>
      <c r="D2808" s="230" t="s">
        <v>1896</v>
      </c>
      <c r="E2808" s="230">
        <v>1971</v>
      </c>
      <c r="F2808" s="230" t="s">
        <v>2122</v>
      </c>
      <c r="G2808" s="374" t="s">
        <v>2120</v>
      </c>
      <c r="H2808" s="230">
        <v>5</v>
      </c>
      <c r="I2808" s="230">
        <v>7</v>
      </c>
      <c r="J2808" s="230" t="s">
        <v>2122</v>
      </c>
      <c r="K2808" s="222">
        <v>6694.56</v>
      </c>
      <c r="L2808" s="222">
        <v>4977.67</v>
      </c>
      <c r="M2808" s="222">
        <v>60672.480000000003</v>
      </c>
      <c r="N2808" s="222">
        <v>60672.480000000003</v>
      </c>
      <c r="O2808" s="222">
        <v>0</v>
      </c>
      <c r="P2808" s="222">
        <v>0</v>
      </c>
      <c r="Q2808" s="222">
        <v>0</v>
      </c>
      <c r="R2808" s="372">
        <v>45658</v>
      </c>
      <c r="S2808" s="372">
        <v>46022</v>
      </c>
      <c r="U2808" s="373"/>
    </row>
    <row r="2809" spans="1:21" ht="23.85" customHeight="1" x14ac:dyDescent="0.25">
      <c r="A2809" s="230">
        <v>186</v>
      </c>
      <c r="B2809" s="233" t="s">
        <v>4087</v>
      </c>
      <c r="C2809" s="230">
        <v>30893</v>
      </c>
      <c r="D2809" s="230" t="s">
        <v>1896</v>
      </c>
      <c r="E2809" s="230">
        <v>1978</v>
      </c>
      <c r="F2809" s="230" t="s">
        <v>2122</v>
      </c>
      <c r="G2809" s="374" t="s">
        <v>2120</v>
      </c>
      <c r="H2809" s="230">
        <v>5</v>
      </c>
      <c r="I2809" s="230">
        <v>3</v>
      </c>
      <c r="J2809" s="230" t="s">
        <v>2122</v>
      </c>
      <c r="K2809" s="222">
        <v>4004.4</v>
      </c>
      <c r="L2809" s="222">
        <v>3275.3</v>
      </c>
      <c r="M2809" s="222">
        <v>39908.879999999997</v>
      </c>
      <c r="N2809" s="222">
        <v>39908.879999999997</v>
      </c>
      <c r="O2809" s="222">
        <v>0</v>
      </c>
      <c r="P2809" s="222">
        <v>0</v>
      </c>
      <c r="Q2809" s="222">
        <v>0</v>
      </c>
      <c r="R2809" s="372">
        <v>45658</v>
      </c>
      <c r="S2809" s="372">
        <v>46022</v>
      </c>
      <c r="U2809" s="373"/>
    </row>
    <row r="2810" spans="1:21" ht="23.85" customHeight="1" x14ac:dyDescent="0.25">
      <c r="A2810" s="230">
        <v>187</v>
      </c>
      <c r="B2810" s="233" t="s">
        <v>4088</v>
      </c>
      <c r="C2810" s="230">
        <v>30891</v>
      </c>
      <c r="D2810" s="230" t="s">
        <v>1896</v>
      </c>
      <c r="E2810" s="230">
        <v>1978</v>
      </c>
      <c r="F2810" s="230" t="s">
        <v>2122</v>
      </c>
      <c r="G2810" s="374" t="s">
        <v>2120</v>
      </c>
      <c r="H2810" s="230">
        <v>5</v>
      </c>
      <c r="I2810" s="230">
        <v>6</v>
      </c>
      <c r="J2810" s="230" t="s">
        <v>2122</v>
      </c>
      <c r="K2810" s="222">
        <v>8348.2000000000007</v>
      </c>
      <c r="L2810" s="222">
        <v>6883.4</v>
      </c>
      <c r="M2810" s="222">
        <v>78173.039999999994</v>
      </c>
      <c r="N2810" s="222">
        <v>78173.039999999994</v>
      </c>
      <c r="O2810" s="222">
        <v>0</v>
      </c>
      <c r="P2810" s="222">
        <v>0</v>
      </c>
      <c r="Q2810" s="222">
        <v>0</v>
      </c>
      <c r="R2810" s="372">
        <v>45658</v>
      </c>
      <c r="S2810" s="372">
        <v>46022</v>
      </c>
      <c r="U2810" s="373"/>
    </row>
    <row r="2811" spans="1:21" ht="23.85" customHeight="1" x14ac:dyDescent="0.25">
      <c r="A2811" s="230">
        <v>188</v>
      </c>
      <c r="B2811" s="233" t="s">
        <v>4089</v>
      </c>
      <c r="C2811" s="230">
        <v>30887</v>
      </c>
      <c r="D2811" s="230" t="s">
        <v>1896</v>
      </c>
      <c r="E2811" s="230">
        <v>1979</v>
      </c>
      <c r="F2811" s="230" t="s">
        <v>2122</v>
      </c>
      <c r="G2811" s="374" t="s">
        <v>2120</v>
      </c>
      <c r="H2811" s="230">
        <v>5</v>
      </c>
      <c r="I2811" s="230">
        <v>3</v>
      </c>
      <c r="J2811" s="230" t="s">
        <v>2122</v>
      </c>
      <c r="K2811" s="222">
        <v>4004.4</v>
      </c>
      <c r="L2811" s="222">
        <v>3267.4</v>
      </c>
      <c r="M2811" s="222">
        <v>27289.68</v>
      </c>
      <c r="N2811" s="222">
        <v>27289.68</v>
      </c>
      <c r="O2811" s="222">
        <v>0</v>
      </c>
      <c r="P2811" s="222">
        <v>0</v>
      </c>
      <c r="Q2811" s="222">
        <v>0</v>
      </c>
      <c r="R2811" s="372">
        <v>45658</v>
      </c>
      <c r="S2811" s="372">
        <v>46022</v>
      </c>
      <c r="U2811" s="373"/>
    </row>
    <row r="2812" spans="1:21" ht="23.85" customHeight="1" x14ac:dyDescent="0.25">
      <c r="A2812" s="230">
        <v>189</v>
      </c>
      <c r="B2812" s="233" t="s">
        <v>4090</v>
      </c>
      <c r="C2812" s="230">
        <v>31286</v>
      </c>
      <c r="D2812" s="230" t="s">
        <v>1896</v>
      </c>
      <c r="E2812" s="230">
        <v>1976</v>
      </c>
      <c r="F2812" s="230" t="s">
        <v>2122</v>
      </c>
      <c r="G2812" s="374" t="s">
        <v>2120</v>
      </c>
      <c r="H2812" s="230">
        <v>5</v>
      </c>
      <c r="I2812" s="230">
        <v>8</v>
      </c>
      <c r="J2812" s="230" t="s">
        <v>2122</v>
      </c>
      <c r="K2812" s="222">
        <v>7933.8</v>
      </c>
      <c r="L2812" s="222">
        <v>6071.2</v>
      </c>
      <c r="M2812" s="222">
        <v>75601.679999999993</v>
      </c>
      <c r="N2812" s="222">
        <v>75601.679999999993</v>
      </c>
      <c r="O2812" s="222">
        <v>0</v>
      </c>
      <c r="P2812" s="222">
        <v>0</v>
      </c>
      <c r="Q2812" s="222">
        <v>0</v>
      </c>
      <c r="R2812" s="372">
        <v>45658</v>
      </c>
      <c r="S2812" s="372">
        <v>46022</v>
      </c>
      <c r="U2812" s="373"/>
    </row>
    <row r="2813" spans="1:21" ht="23.85" customHeight="1" x14ac:dyDescent="0.25">
      <c r="A2813" s="230">
        <v>190</v>
      </c>
      <c r="B2813" s="233" t="s">
        <v>4091</v>
      </c>
      <c r="C2813" s="230">
        <v>31293</v>
      </c>
      <c r="D2813" s="230" t="s">
        <v>1896</v>
      </c>
      <c r="E2813" s="230">
        <v>1978</v>
      </c>
      <c r="F2813" s="230" t="s">
        <v>2122</v>
      </c>
      <c r="G2813" s="374" t="s">
        <v>2120</v>
      </c>
      <c r="H2813" s="230">
        <v>9</v>
      </c>
      <c r="I2813" s="230">
        <v>5</v>
      </c>
      <c r="J2813" s="230" t="s">
        <v>2122</v>
      </c>
      <c r="K2813" s="222">
        <v>13372.38</v>
      </c>
      <c r="L2813" s="222">
        <v>10154.9</v>
      </c>
      <c r="M2813" s="222">
        <v>69630</v>
      </c>
      <c r="N2813" s="222">
        <v>69630</v>
      </c>
      <c r="O2813" s="222">
        <v>0</v>
      </c>
      <c r="P2813" s="222">
        <v>0</v>
      </c>
      <c r="Q2813" s="222">
        <v>0</v>
      </c>
      <c r="R2813" s="372">
        <v>45658</v>
      </c>
      <c r="S2813" s="372">
        <v>46022</v>
      </c>
      <c r="U2813" s="373"/>
    </row>
    <row r="2814" spans="1:21" ht="23.85" customHeight="1" x14ac:dyDescent="0.25">
      <c r="A2814" s="230">
        <v>191</v>
      </c>
      <c r="B2814" s="233" t="s">
        <v>4092</v>
      </c>
      <c r="C2814" s="230">
        <v>31491</v>
      </c>
      <c r="D2814" s="230" t="s">
        <v>1896</v>
      </c>
      <c r="E2814" s="230">
        <v>1991</v>
      </c>
      <c r="F2814" s="230" t="s">
        <v>2122</v>
      </c>
      <c r="G2814" s="374" t="s">
        <v>2120</v>
      </c>
      <c r="H2814" s="230">
        <v>14</v>
      </c>
      <c r="I2814" s="230">
        <v>1</v>
      </c>
      <c r="J2814" s="230" t="s">
        <v>2122</v>
      </c>
      <c r="K2814" s="222">
        <v>10918.8</v>
      </c>
      <c r="L2814" s="222">
        <v>7604.1</v>
      </c>
      <c r="M2814" s="222">
        <v>174506.64</v>
      </c>
      <c r="N2814" s="222">
        <v>174506.64</v>
      </c>
      <c r="O2814" s="222">
        <v>0</v>
      </c>
      <c r="P2814" s="222">
        <v>0</v>
      </c>
      <c r="Q2814" s="222">
        <v>0</v>
      </c>
      <c r="R2814" s="372">
        <v>45658</v>
      </c>
      <c r="S2814" s="372">
        <v>46022</v>
      </c>
      <c r="U2814" s="373"/>
    </row>
    <row r="2815" spans="1:21" ht="23.85" customHeight="1" x14ac:dyDescent="0.25">
      <c r="A2815" s="230">
        <v>192</v>
      </c>
      <c r="B2815" s="233" t="s">
        <v>4093</v>
      </c>
      <c r="C2815" s="230">
        <v>31635</v>
      </c>
      <c r="D2815" s="230" t="s">
        <v>1896</v>
      </c>
      <c r="E2815" s="230">
        <v>1983</v>
      </c>
      <c r="F2815" s="230" t="s">
        <v>2122</v>
      </c>
      <c r="G2815" s="374" t="s">
        <v>2120</v>
      </c>
      <c r="H2815" s="230">
        <v>9</v>
      </c>
      <c r="I2815" s="230">
        <v>1</v>
      </c>
      <c r="J2815" s="230" t="s">
        <v>2122</v>
      </c>
      <c r="K2815" s="222">
        <v>3091</v>
      </c>
      <c r="L2815" s="222">
        <v>1928.6</v>
      </c>
      <c r="M2815" s="222">
        <v>16529.04</v>
      </c>
      <c r="N2815" s="222">
        <v>16529.04</v>
      </c>
      <c r="O2815" s="222">
        <v>0</v>
      </c>
      <c r="P2815" s="222">
        <v>0</v>
      </c>
      <c r="Q2815" s="222">
        <v>0</v>
      </c>
      <c r="R2815" s="372">
        <v>45658</v>
      </c>
      <c r="S2815" s="372">
        <v>46022</v>
      </c>
      <c r="U2815" s="373"/>
    </row>
    <row r="2816" spans="1:21" ht="23.85" customHeight="1" x14ac:dyDescent="0.25">
      <c r="A2816" s="230">
        <v>193</v>
      </c>
      <c r="B2816" s="233" t="s">
        <v>4094</v>
      </c>
      <c r="C2816" s="230">
        <v>31875</v>
      </c>
      <c r="D2816" s="230" t="s">
        <v>1896</v>
      </c>
      <c r="E2816" s="230">
        <v>1978</v>
      </c>
      <c r="F2816" s="230" t="s">
        <v>2122</v>
      </c>
      <c r="G2816" s="374" t="s">
        <v>2120</v>
      </c>
      <c r="H2816" s="230">
        <v>5</v>
      </c>
      <c r="I2816" s="230">
        <v>4</v>
      </c>
      <c r="J2816" s="230" t="s">
        <v>2122</v>
      </c>
      <c r="K2816" s="246">
        <v>4050.4</v>
      </c>
      <c r="L2816" s="222">
        <v>3654.9</v>
      </c>
      <c r="M2816" s="222">
        <v>52192.800000000003</v>
      </c>
      <c r="N2816" s="222">
        <v>52192.800000000003</v>
      </c>
      <c r="O2816" s="222">
        <v>0</v>
      </c>
      <c r="P2816" s="222">
        <v>0</v>
      </c>
      <c r="Q2816" s="222">
        <v>0</v>
      </c>
      <c r="R2816" s="372">
        <v>45658</v>
      </c>
      <c r="S2816" s="372">
        <v>46022</v>
      </c>
      <c r="U2816" s="373"/>
    </row>
    <row r="2817" spans="1:21" ht="23.85" customHeight="1" x14ac:dyDescent="0.25">
      <c r="A2817" s="230">
        <v>194</v>
      </c>
      <c r="B2817" s="233" t="s">
        <v>4095</v>
      </c>
      <c r="C2817" s="230">
        <v>31874</v>
      </c>
      <c r="D2817" s="230" t="s">
        <v>1896</v>
      </c>
      <c r="E2817" s="230">
        <v>1983</v>
      </c>
      <c r="F2817" s="230" t="s">
        <v>2122</v>
      </c>
      <c r="G2817" s="374" t="s">
        <v>2120</v>
      </c>
      <c r="H2817" s="230">
        <v>9</v>
      </c>
      <c r="I2817" s="230">
        <v>1</v>
      </c>
      <c r="J2817" s="230" t="s">
        <v>2122</v>
      </c>
      <c r="K2817" s="222">
        <v>4195.5</v>
      </c>
      <c r="L2817" s="222">
        <v>3289.5</v>
      </c>
      <c r="M2817" s="222">
        <v>16560.72</v>
      </c>
      <c r="N2817" s="222">
        <v>16560.72</v>
      </c>
      <c r="O2817" s="222">
        <v>0</v>
      </c>
      <c r="P2817" s="222">
        <v>0</v>
      </c>
      <c r="Q2817" s="222">
        <v>0</v>
      </c>
      <c r="R2817" s="372">
        <v>45658</v>
      </c>
      <c r="S2817" s="372">
        <v>46022</v>
      </c>
      <c r="U2817" s="373"/>
    </row>
    <row r="2818" spans="1:21" ht="23.85" customHeight="1" x14ac:dyDescent="0.25">
      <c r="A2818" s="230">
        <v>195</v>
      </c>
      <c r="B2818" s="233" t="s">
        <v>4096</v>
      </c>
      <c r="C2818" s="230">
        <v>30565</v>
      </c>
      <c r="D2818" s="230" t="s">
        <v>1896</v>
      </c>
      <c r="E2818" s="230">
        <v>1986</v>
      </c>
      <c r="F2818" s="230" t="s">
        <v>2122</v>
      </c>
      <c r="G2818" s="374" t="s">
        <v>2120</v>
      </c>
      <c r="H2818" s="230">
        <v>9</v>
      </c>
      <c r="I2818" s="230">
        <v>7</v>
      </c>
      <c r="J2818" s="230" t="s">
        <v>2122</v>
      </c>
      <c r="K2818" s="222">
        <v>19163.599999999999</v>
      </c>
      <c r="L2818" s="222">
        <v>14396.2</v>
      </c>
      <c r="M2818" s="222">
        <v>37786.32</v>
      </c>
      <c r="N2818" s="222">
        <v>37786.32</v>
      </c>
      <c r="O2818" s="222">
        <v>0</v>
      </c>
      <c r="P2818" s="222">
        <v>0</v>
      </c>
      <c r="Q2818" s="222">
        <v>0</v>
      </c>
      <c r="R2818" s="372">
        <v>45658</v>
      </c>
      <c r="S2818" s="372">
        <v>46022</v>
      </c>
      <c r="U2818" s="373"/>
    </row>
    <row r="2819" spans="1:21" ht="23.85" customHeight="1" x14ac:dyDescent="0.25">
      <c r="A2819" s="230">
        <v>196</v>
      </c>
      <c r="B2819" s="233" t="s">
        <v>4097</v>
      </c>
      <c r="C2819" s="230">
        <v>31358</v>
      </c>
      <c r="D2819" s="230" t="s">
        <v>1896</v>
      </c>
      <c r="E2819" s="230">
        <v>1979</v>
      </c>
      <c r="F2819" s="230" t="s">
        <v>2122</v>
      </c>
      <c r="G2819" s="374" t="s">
        <v>2120</v>
      </c>
      <c r="H2819" s="230">
        <v>5</v>
      </c>
      <c r="I2819" s="230">
        <v>4</v>
      </c>
      <c r="J2819" s="230" t="s">
        <v>2122</v>
      </c>
      <c r="K2819" s="222">
        <v>5372.5</v>
      </c>
      <c r="L2819" s="222">
        <v>4006.4</v>
      </c>
      <c r="M2819" s="222">
        <v>18530.16</v>
      </c>
      <c r="N2819" s="222">
        <v>18530.16</v>
      </c>
      <c r="O2819" s="222">
        <v>0</v>
      </c>
      <c r="P2819" s="222">
        <v>0</v>
      </c>
      <c r="Q2819" s="222">
        <v>0</v>
      </c>
      <c r="R2819" s="372">
        <v>45658</v>
      </c>
      <c r="S2819" s="372">
        <v>46022</v>
      </c>
      <c r="U2819" s="373"/>
    </row>
    <row r="2820" spans="1:21" ht="23.85" customHeight="1" x14ac:dyDescent="0.25">
      <c r="A2820" s="230">
        <v>197</v>
      </c>
      <c r="B2820" s="233" t="s">
        <v>4098</v>
      </c>
      <c r="C2820" s="230">
        <v>31798</v>
      </c>
      <c r="D2820" s="230" t="s">
        <v>1896</v>
      </c>
      <c r="E2820" s="230">
        <v>1980</v>
      </c>
      <c r="F2820" s="230" t="s">
        <v>2122</v>
      </c>
      <c r="G2820" s="374" t="s">
        <v>2120</v>
      </c>
      <c r="H2820" s="230">
        <v>9</v>
      </c>
      <c r="I2820" s="230">
        <v>1</v>
      </c>
      <c r="J2820" s="230" t="s">
        <v>2122</v>
      </c>
      <c r="K2820" s="222">
        <v>2748.6</v>
      </c>
      <c r="L2820" s="222">
        <v>2077.9</v>
      </c>
      <c r="M2820" s="222">
        <v>8033.52</v>
      </c>
      <c r="N2820" s="222">
        <v>8033.52</v>
      </c>
      <c r="O2820" s="222">
        <v>0</v>
      </c>
      <c r="P2820" s="222">
        <v>0</v>
      </c>
      <c r="Q2820" s="222">
        <v>0</v>
      </c>
      <c r="R2820" s="372">
        <v>45658</v>
      </c>
      <c r="S2820" s="372">
        <v>46022</v>
      </c>
      <c r="U2820" s="373"/>
    </row>
    <row r="2821" spans="1:21" ht="23.85" customHeight="1" x14ac:dyDescent="0.25">
      <c r="A2821" s="230">
        <v>198</v>
      </c>
      <c r="B2821" s="233" t="s">
        <v>4099</v>
      </c>
      <c r="C2821" s="230">
        <v>31937</v>
      </c>
      <c r="D2821" s="230" t="s">
        <v>1896</v>
      </c>
      <c r="E2821" s="230">
        <v>1986</v>
      </c>
      <c r="F2821" s="230" t="s">
        <v>2122</v>
      </c>
      <c r="G2821" s="374" t="s">
        <v>2120</v>
      </c>
      <c r="H2821" s="230">
        <v>9</v>
      </c>
      <c r="I2821" s="230">
        <v>1</v>
      </c>
      <c r="J2821" s="230" t="s">
        <v>2122</v>
      </c>
      <c r="K2821" s="222">
        <v>2198.8000000000002</v>
      </c>
      <c r="L2821" s="222">
        <v>1725.8</v>
      </c>
      <c r="M2821" s="222">
        <v>3954.72</v>
      </c>
      <c r="N2821" s="222">
        <v>3954.72</v>
      </c>
      <c r="O2821" s="222">
        <v>0</v>
      </c>
      <c r="P2821" s="222">
        <v>0</v>
      </c>
      <c r="Q2821" s="222">
        <v>0</v>
      </c>
      <c r="R2821" s="372">
        <v>45658</v>
      </c>
      <c r="S2821" s="372">
        <v>46022</v>
      </c>
      <c r="U2821" s="373"/>
    </row>
    <row r="2822" spans="1:21" ht="23.85" customHeight="1" x14ac:dyDescent="0.25">
      <c r="A2822" s="230">
        <v>199</v>
      </c>
      <c r="B2822" s="233" t="s">
        <v>4100</v>
      </c>
      <c r="C2822" s="230">
        <v>31930</v>
      </c>
      <c r="D2822" s="230" t="s">
        <v>1896</v>
      </c>
      <c r="E2822" s="230">
        <v>1986</v>
      </c>
      <c r="F2822" s="230" t="s">
        <v>2122</v>
      </c>
      <c r="G2822" s="374" t="s">
        <v>2120</v>
      </c>
      <c r="H2822" s="230">
        <v>9</v>
      </c>
      <c r="I2822" s="230">
        <v>7</v>
      </c>
      <c r="J2822" s="230" t="s">
        <v>2122</v>
      </c>
      <c r="K2822" s="222">
        <v>16006.5</v>
      </c>
      <c r="L2822" s="222">
        <v>12434.3</v>
      </c>
      <c r="M2822" s="222">
        <v>26872.560000000001</v>
      </c>
      <c r="N2822" s="222">
        <v>26872.560000000001</v>
      </c>
      <c r="O2822" s="222">
        <v>0</v>
      </c>
      <c r="P2822" s="222">
        <v>0</v>
      </c>
      <c r="Q2822" s="222">
        <v>0</v>
      </c>
      <c r="R2822" s="372">
        <v>45658</v>
      </c>
      <c r="S2822" s="372">
        <v>46022</v>
      </c>
      <c r="U2822" s="373"/>
    </row>
    <row r="2823" spans="1:21" ht="23.85" customHeight="1" x14ac:dyDescent="0.25">
      <c r="A2823" s="230">
        <v>200</v>
      </c>
      <c r="B2823" s="233" t="s">
        <v>4101</v>
      </c>
      <c r="C2823" s="230">
        <v>31359</v>
      </c>
      <c r="D2823" s="230" t="s">
        <v>1896</v>
      </c>
      <c r="E2823" s="230">
        <v>1980</v>
      </c>
      <c r="F2823" s="230" t="s">
        <v>2122</v>
      </c>
      <c r="G2823" s="374" t="s">
        <v>2120</v>
      </c>
      <c r="H2823" s="230">
        <v>5</v>
      </c>
      <c r="I2823" s="230">
        <v>6</v>
      </c>
      <c r="J2823" s="230" t="s">
        <v>2122</v>
      </c>
      <c r="K2823" s="222">
        <v>8443.4</v>
      </c>
      <c r="L2823" s="222">
        <v>6066.6</v>
      </c>
      <c r="M2823" s="222">
        <v>69706.559999999998</v>
      </c>
      <c r="N2823" s="222">
        <v>69706.559999999998</v>
      </c>
      <c r="O2823" s="222">
        <v>0</v>
      </c>
      <c r="P2823" s="222">
        <v>0</v>
      </c>
      <c r="Q2823" s="222">
        <v>0</v>
      </c>
      <c r="R2823" s="372">
        <v>45658</v>
      </c>
      <c r="S2823" s="372">
        <v>46022</v>
      </c>
      <c r="U2823" s="373"/>
    </row>
    <row r="2824" spans="1:21" ht="23.85" customHeight="1" x14ac:dyDescent="0.25">
      <c r="A2824" s="230">
        <v>201</v>
      </c>
      <c r="B2824" s="233" t="s">
        <v>2906</v>
      </c>
      <c r="C2824" s="230">
        <v>31826</v>
      </c>
      <c r="D2824" s="230" t="s">
        <v>1896</v>
      </c>
      <c r="E2824" s="230">
        <v>1974</v>
      </c>
      <c r="F2824" s="230">
        <v>2016</v>
      </c>
      <c r="G2824" s="374" t="s">
        <v>2120</v>
      </c>
      <c r="H2824" s="230">
        <v>9</v>
      </c>
      <c r="I2824" s="230">
        <v>5</v>
      </c>
      <c r="J2824" s="230" t="s">
        <v>2122</v>
      </c>
      <c r="K2824" s="222">
        <v>9462.6</v>
      </c>
      <c r="L2824" s="222">
        <v>9404</v>
      </c>
      <c r="M2824" s="222">
        <v>11896834.629999999</v>
      </c>
      <c r="N2824" s="222">
        <v>11896834.629999999</v>
      </c>
      <c r="O2824" s="222">
        <v>0</v>
      </c>
      <c r="P2824" s="222">
        <v>0</v>
      </c>
      <c r="Q2824" s="222">
        <v>0</v>
      </c>
      <c r="R2824" s="372">
        <v>45658</v>
      </c>
      <c r="S2824" s="372">
        <v>46022</v>
      </c>
      <c r="U2824" s="373"/>
    </row>
    <row r="2825" spans="1:21" ht="23.85" customHeight="1" x14ac:dyDescent="0.25">
      <c r="A2825" s="230">
        <v>202</v>
      </c>
      <c r="B2825" s="233" t="s">
        <v>4120</v>
      </c>
      <c r="C2825" s="230">
        <v>30559</v>
      </c>
      <c r="D2825" s="230" t="s">
        <v>1896</v>
      </c>
      <c r="E2825" s="230">
        <v>1989</v>
      </c>
      <c r="F2825" s="230">
        <v>2021</v>
      </c>
      <c r="G2825" s="374" t="s">
        <v>2120</v>
      </c>
      <c r="H2825" s="230">
        <v>14</v>
      </c>
      <c r="I2825" s="230">
        <v>1</v>
      </c>
      <c r="J2825" s="230" t="s">
        <v>2122</v>
      </c>
      <c r="K2825" s="222">
        <v>6116.8</v>
      </c>
      <c r="L2825" s="222">
        <v>4338.6000000000004</v>
      </c>
      <c r="M2825" s="222">
        <v>56726.94</v>
      </c>
      <c r="N2825" s="222">
        <v>56726.94</v>
      </c>
      <c r="O2825" s="222">
        <v>0</v>
      </c>
      <c r="P2825" s="222">
        <v>0</v>
      </c>
      <c r="Q2825" s="222">
        <v>0</v>
      </c>
      <c r="R2825" s="372">
        <v>45658</v>
      </c>
      <c r="S2825" s="372">
        <v>46022</v>
      </c>
      <c r="U2825" s="373"/>
    </row>
    <row r="2826" spans="1:21" ht="23.85" customHeight="1" x14ac:dyDescent="0.25">
      <c r="A2826" s="230">
        <v>203</v>
      </c>
      <c r="B2826" s="233" t="s">
        <v>4127</v>
      </c>
      <c r="C2826" s="230">
        <v>31967</v>
      </c>
      <c r="D2826" s="230" t="s">
        <v>1896</v>
      </c>
      <c r="E2826" s="230">
        <v>1982</v>
      </c>
      <c r="F2826" s="230" t="s">
        <v>2122</v>
      </c>
      <c r="G2826" s="374" t="s">
        <v>2120</v>
      </c>
      <c r="H2826" s="230">
        <v>5</v>
      </c>
      <c r="I2826" s="230">
        <v>7</v>
      </c>
      <c r="J2826" s="230" t="s">
        <v>2122</v>
      </c>
      <c r="K2826" s="222">
        <v>10535.5</v>
      </c>
      <c r="L2826" s="222">
        <v>10535.5</v>
      </c>
      <c r="M2826" s="222">
        <v>184716.45</v>
      </c>
      <c r="N2826" s="222">
        <v>184716.45</v>
      </c>
      <c r="O2826" s="222">
        <v>0</v>
      </c>
      <c r="P2826" s="222">
        <v>0</v>
      </c>
      <c r="Q2826" s="222">
        <v>0</v>
      </c>
      <c r="R2826" s="372">
        <v>45658</v>
      </c>
      <c r="S2826" s="372">
        <v>46022</v>
      </c>
      <c r="U2826" s="373"/>
    </row>
    <row r="2827" spans="1:21" ht="23.85" customHeight="1" x14ac:dyDescent="0.25">
      <c r="A2827" s="230">
        <v>204</v>
      </c>
      <c r="B2827" s="233" t="s">
        <v>4128</v>
      </c>
      <c r="C2827" s="230">
        <v>31054</v>
      </c>
      <c r="D2827" s="230" t="s">
        <v>1896</v>
      </c>
      <c r="E2827" s="230">
        <v>1994</v>
      </c>
      <c r="F2827" s="230" t="s">
        <v>2122</v>
      </c>
      <c r="G2827" s="374" t="s">
        <v>4125</v>
      </c>
      <c r="H2827" s="230">
        <v>2</v>
      </c>
      <c r="I2827" s="230">
        <v>3</v>
      </c>
      <c r="J2827" s="230" t="s">
        <v>2122</v>
      </c>
      <c r="K2827" s="222">
        <v>1734.9</v>
      </c>
      <c r="L2827" s="222">
        <v>1734.9</v>
      </c>
      <c r="M2827" s="222">
        <v>41863.68</v>
      </c>
      <c r="N2827" s="222">
        <v>41863.68</v>
      </c>
      <c r="O2827" s="222">
        <v>0</v>
      </c>
      <c r="P2827" s="222">
        <v>0</v>
      </c>
      <c r="Q2827" s="222">
        <v>0</v>
      </c>
      <c r="R2827" s="372">
        <v>45658</v>
      </c>
      <c r="S2827" s="372">
        <v>46022</v>
      </c>
      <c r="U2827" s="373"/>
    </row>
    <row r="2828" spans="1:21" ht="23.85" customHeight="1" x14ac:dyDescent="0.25">
      <c r="A2828" s="230">
        <v>205</v>
      </c>
      <c r="B2828" s="233" t="s">
        <v>238</v>
      </c>
      <c r="C2828" s="230">
        <v>31439</v>
      </c>
      <c r="D2828" s="230" t="s">
        <v>1896</v>
      </c>
      <c r="E2828" s="230">
        <v>1962</v>
      </c>
      <c r="F2828" s="230" t="s">
        <v>2122</v>
      </c>
      <c r="G2828" s="374" t="s">
        <v>2089</v>
      </c>
      <c r="H2828" s="230">
        <v>4</v>
      </c>
      <c r="I2828" s="230">
        <v>3</v>
      </c>
      <c r="J2828" s="230" t="s">
        <v>2122</v>
      </c>
      <c r="K2828" s="222">
        <v>2636.5</v>
      </c>
      <c r="L2828" s="222">
        <v>2476.5300000000002</v>
      </c>
      <c r="M2828" s="222">
        <v>3495660</v>
      </c>
      <c r="N2828" s="222">
        <v>3495660</v>
      </c>
      <c r="O2828" s="222">
        <v>0</v>
      </c>
      <c r="P2828" s="222">
        <v>0</v>
      </c>
      <c r="Q2828" s="222">
        <v>0</v>
      </c>
      <c r="R2828" s="372">
        <v>45658</v>
      </c>
      <c r="S2828" s="372">
        <v>46022</v>
      </c>
      <c r="U2828" s="373"/>
    </row>
    <row r="2829" spans="1:21" ht="23.85" customHeight="1" x14ac:dyDescent="0.25">
      <c r="A2829" s="230">
        <v>206</v>
      </c>
      <c r="B2829" s="233" t="s">
        <v>317</v>
      </c>
      <c r="C2829" s="230">
        <v>31923</v>
      </c>
      <c r="D2829" s="230" t="s">
        <v>1896</v>
      </c>
      <c r="E2829" s="230">
        <v>1993</v>
      </c>
      <c r="F2829" s="230" t="s">
        <v>2122</v>
      </c>
      <c r="G2829" s="374" t="s">
        <v>2089</v>
      </c>
      <c r="H2829" s="230">
        <v>14</v>
      </c>
      <c r="I2829" s="230">
        <v>1</v>
      </c>
      <c r="J2829" s="230" t="s">
        <v>2122</v>
      </c>
      <c r="K2829" s="222">
        <v>5485.5</v>
      </c>
      <c r="L2829" s="222">
        <v>4281.6000000000004</v>
      </c>
      <c r="M2829" s="222">
        <v>105373.96</v>
      </c>
      <c r="N2829" s="222">
        <v>105373.96</v>
      </c>
      <c r="O2829" s="222">
        <v>0</v>
      </c>
      <c r="P2829" s="222">
        <v>0</v>
      </c>
      <c r="Q2829" s="222">
        <v>0</v>
      </c>
      <c r="R2829" s="372">
        <v>45658</v>
      </c>
      <c r="S2829" s="372">
        <v>46022</v>
      </c>
      <c r="U2829" s="373"/>
    </row>
    <row r="2830" spans="1:21" ht="23.85" customHeight="1" x14ac:dyDescent="0.25">
      <c r="A2830" s="230">
        <v>207</v>
      </c>
      <c r="B2830" s="233" t="s">
        <v>3601</v>
      </c>
      <c r="C2830" s="230">
        <v>31863</v>
      </c>
      <c r="D2830" s="230" t="s">
        <v>1896</v>
      </c>
      <c r="E2830" s="230">
        <v>1994</v>
      </c>
      <c r="F2830" s="230" t="s">
        <v>2122</v>
      </c>
      <c r="G2830" s="374" t="s">
        <v>2089</v>
      </c>
      <c r="H2830" s="230">
        <v>5</v>
      </c>
      <c r="I2830" s="230">
        <v>8</v>
      </c>
      <c r="J2830" s="230" t="s">
        <v>2122</v>
      </c>
      <c r="K2830" s="222">
        <v>7511</v>
      </c>
      <c r="L2830" s="222">
        <v>5718</v>
      </c>
      <c r="M2830" s="222">
        <v>6256858.3300000001</v>
      </c>
      <c r="N2830" s="222">
        <v>6256858.3300000001</v>
      </c>
      <c r="O2830" s="222">
        <v>0</v>
      </c>
      <c r="P2830" s="222">
        <v>0</v>
      </c>
      <c r="Q2830" s="222">
        <v>0</v>
      </c>
      <c r="R2830" s="372">
        <v>45658</v>
      </c>
      <c r="S2830" s="372">
        <v>46022</v>
      </c>
      <c r="U2830" s="373"/>
    </row>
    <row r="2831" spans="1:21" ht="23.85" customHeight="1" x14ac:dyDescent="0.25">
      <c r="A2831" s="230">
        <v>208</v>
      </c>
      <c r="B2831" s="233" t="s">
        <v>4148</v>
      </c>
      <c r="C2831" s="230">
        <v>31619</v>
      </c>
      <c r="D2831" s="230" t="s">
        <v>1896</v>
      </c>
      <c r="E2831" s="230">
        <v>1970</v>
      </c>
      <c r="F2831" s="230">
        <v>2019</v>
      </c>
      <c r="G2831" s="374" t="s">
        <v>2120</v>
      </c>
      <c r="H2831" s="230">
        <v>9</v>
      </c>
      <c r="I2831" s="230">
        <v>1</v>
      </c>
      <c r="J2831" s="230">
        <v>1</v>
      </c>
      <c r="K2831" s="222">
        <v>3248.66</v>
      </c>
      <c r="L2831" s="222">
        <v>3248.66</v>
      </c>
      <c r="M2831" s="222">
        <v>3211605.78</v>
      </c>
      <c r="N2831" s="222">
        <v>3211605.78</v>
      </c>
      <c r="O2831" s="222">
        <v>0</v>
      </c>
      <c r="P2831" s="222">
        <v>0</v>
      </c>
      <c r="Q2831" s="222">
        <v>0</v>
      </c>
      <c r="R2831" s="372">
        <v>45658</v>
      </c>
      <c r="S2831" s="372">
        <v>46022</v>
      </c>
      <c r="U2831" s="373"/>
    </row>
    <row r="2832" spans="1:21" ht="23.85" customHeight="1" x14ac:dyDescent="0.25">
      <c r="A2832" s="230">
        <v>209</v>
      </c>
      <c r="B2832" s="233" t="s">
        <v>209</v>
      </c>
      <c r="C2832" s="230">
        <v>31084</v>
      </c>
      <c r="D2832" s="230" t="s">
        <v>1896</v>
      </c>
      <c r="E2832" s="230">
        <v>1979</v>
      </c>
      <c r="F2832" s="230" t="s">
        <v>2122</v>
      </c>
      <c r="G2832" s="374" t="s">
        <v>2089</v>
      </c>
      <c r="H2832" s="230">
        <v>9</v>
      </c>
      <c r="I2832" s="230">
        <v>1</v>
      </c>
      <c r="J2832" s="230" t="s">
        <v>2122</v>
      </c>
      <c r="K2832" s="222">
        <v>2798.9</v>
      </c>
      <c r="L2832" s="222">
        <v>2147.4</v>
      </c>
      <c r="M2832" s="222">
        <v>3674323.53</v>
      </c>
      <c r="N2832" s="222">
        <v>3674323.53</v>
      </c>
      <c r="O2832" s="222">
        <v>0</v>
      </c>
      <c r="P2832" s="222">
        <v>0</v>
      </c>
      <c r="Q2832" s="222">
        <v>0</v>
      </c>
      <c r="R2832" s="372">
        <v>45658</v>
      </c>
      <c r="S2832" s="372">
        <v>46022</v>
      </c>
      <c r="U2832" s="373"/>
    </row>
    <row r="2833" spans="1:21" ht="23.85" customHeight="1" x14ac:dyDescent="0.25">
      <c r="A2833" s="230">
        <v>210</v>
      </c>
      <c r="B2833" s="233" t="s">
        <v>2622</v>
      </c>
      <c r="C2833" s="230">
        <v>31179</v>
      </c>
      <c r="D2833" s="230" t="s">
        <v>1896</v>
      </c>
      <c r="E2833" s="230">
        <v>1965</v>
      </c>
      <c r="F2833" s="230" t="s">
        <v>2122</v>
      </c>
      <c r="G2833" s="374" t="s">
        <v>2089</v>
      </c>
      <c r="H2833" s="230">
        <v>5</v>
      </c>
      <c r="I2833" s="230">
        <v>4</v>
      </c>
      <c r="J2833" s="230" t="s">
        <v>2122</v>
      </c>
      <c r="K2833" s="222">
        <v>4307.3</v>
      </c>
      <c r="L2833" s="222">
        <v>2606.3000000000002</v>
      </c>
      <c r="M2833" s="222">
        <v>343921.14</v>
      </c>
      <c r="N2833" s="222">
        <v>343921.14</v>
      </c>
      <c r="O2833" s="222">
        <v>0</v>
      </c>
      <c r="P2833" s="222">
        <v>0</v>
      </c>
      <c r="Q2833" s="222">
        <v>0</v>
      </c>
      <c r="R2833" s="372">
        <v>45658</v>
      </c>
      <c r="S2833" s="372">
        <v>46022</v>
      </c>
      <c r="U2833" s="373"/>
    </row>
    <row r="2834" spans="1:21" ht="23.85" customHeight="1" x14ac:dyDescent="0.25">
      <c r="A2834" s="230">
        <v>211</v>
      </c>
      <c r="B2834" s="233" t="s">
        <v>307</v>
      </c>
      <c r="C2834" s="230">
        <v>31797</v>
      </c>
      <c r="D2834" s="230" t="s">
        <v>1896</v>
      </c>
      <c r="E2834" s="230">
        <v>1964</v>
      </c>
      <c r="F2834" s="230" t="s">
        <v>2122</v>
      </c>
      <c r="G2834" s="374" t="s">
        <v>2089</v>
      </c>
      <c r="H2834" s="230">
        <v>5</v>
      </c>
      <c r="I2834" s="230">
        <v>2</v>
      </c>
      <c r="J2834" s="230" t="s">
        <v>2122</v>
      </c>
      <c r="K2834" s="222">
        <v>2074.86</v>
      </c>
      <c r="L2834" s="222">
        <v>1605.56</v>
      </c>
      <c r="M2834" s="222">
        <v>1064521.73835</v>
      </c>
      <c r="N2834" s="222">
        <v>1064521.73835</v>
      </c>
      <c r="O2834" s="222">
        <v>0</v>
      </c>
      <c r="P2834" s="222">
        <v>0</v>
      </c>
      <c r="Q2834" s="222">
        <v>0</v>
      </c>
      <c r="R2834" s="372">
        <v>45658</v>
      </c>
      <c r="S2834" s="372">
        <v>46022</v>
      </c>
      <c r="U2834" s="373"/>
    </row>
    <row r="2835" spans="1:21" ht="23.85" customHeight="1" x14ac:dyDescent="0.25">
      <c r="A2835" s="230">
        <v>212</v>
      </c>
      <c r="B2835" s="233" t="s">
        <v>266</v>
      </c>
      <c r="C2835" s="230">
        <v>31566</v>
      </c>
      <c r="D2835" s="230" t="s">
        <v>1896</v>
      </c>
      <c r="E2835" s="230">
        <v>1964</v>
      </c>
      <c r="F2835" s="230" t="s">
        <v>2122</v>
      </c>
      <c r="G2835" s="374" t="s">
        <v>2089</v>
      </c>
      <c r="H2835" s="230">
        <v>5</v>
      </c>
      <c r="I2835" s="230">
        <v>2</v>
      </c>
      <c r="J2835" s="230" t="s">
        <v>2122</v>
      </c>
      <c r="K2835" s="222">
        <v>1982.26</v>
      </c>
      <c r="L2835" s="222">
        <v>1526.24</v>
      </c>
      <c r="M2835" s="222">
        <v>1065750</v>
      </c>
      <c r="N2835" s="222">
        <v>1065750</v>
      </c>
      <c r="O2835" s="222">
        <v>0</v>
      </c>
      <c r="P2835" s="222">
        <v>0</v>
      </c>
      <c r="Q2835" s="222">
        <v>0</v>
      </c>
      <c r="R2835" s="372">
        <v>45658</v>
      </c>
      <c r="S2835" s="372">
        <v>46022</v>
      </c>
      <c r="U2835" s="373"/>
    </row>
    <row r="2836" spans="1:21" ht="23.85" customHeight="1" x14ac:dyDescent="0.25">
      <c r="A2836" s="230">
        <v>213</v>
      </c>
      <c r="B2836" s="233" t="s">
        <v>4275</v>
      </c>
      <c r="C2836" s="230">
        <v>31985</v>
      </c>
      <c r="D2836" s="230" t="s">
        <v>1896</v>
      </c>
      <c r="E2836" s="230">
        <v>1993</v>
      </c>
      <c r="F2836" s="230" t="s">
        <v>2122</v>
      </c>
      <c r="G2836" s="374" t="s">
        <v>4125</v>
      </c>
      <c r="H2836" s="230">
        <v>2</v>
      </c>
      <c r="I2836" s="230">
        <v>2</v>
      </c>
      <c r="J2836" s="230" t="s">
        <v>2122</v>
      </c>
      <c r="K2836" s="222">
        <v>1441.4</v>
      </c>
      <c r="L2836" s="222">
        <v>828.4</v>
      </c>
      <c r="M2836" s="222">
        <v>3022235.15</v>
      </c>
      <c r="N2836" s="222">
        <v>3022235.15</v>
      </c>
      <c r="O2836" s="222">
        <v>0</v>
      </c>
      <c r="P2836" s="222">
        <v>0</v>
      </c>
      <c r="Q2836" s="222">
        <v>0</v>
      </c>
      <c r="R2836" s="372">
        <v>45658</v>
      </c>
      <c r="S2836" s="372">
        <v>46022</v>
      </c>
      <c r="U2836" s="373"/>
    </row>
    <row r="2837" spans="1:21" ht="23.85" customHeight="1" x14ac:dyDescent="0.25">
      <c r="A2837" s="230">
        <v>214</v>
      </c>
      <c r="B2837" s="233" t="s">
        <v>4281</v>
      </c>
      <c r="C2837" s="230">
        <v>31053</v>
      </c>
      <c r="D2837" s="230" t="s">
        <v>1896</v>
      </c>
      <c r="E2837" s="230">
        <v>1991</v>
      </c>
      <c r="F2837" s="230" t="s">
        <v>2122</v>
      </c>
      <c r="G2837" s="374" t="s">
        <v>2120</v>
      </c>
      <c r="H2837" s="230">
        <v>3</v>
      </c>
      <c r="I2837" s="230">
        <v>3</v>
      </c>
      <c r="J2837" s="230" t="s">
        <v>2122</v>
      </c>
      <c r="K2837" s="222">
        <v>2391.9</v>
      </c>
      <c r="L2837" s="222">
        <v>2391.9</v>
      </c>
      <c r="M2837" s="222">
        <v>60979.199999999997</v>
      </c>
      <c r="N2837" s="222">
        <v>60979.199999999997</v>
      </c>
      <c r="O2837" s="222">
        <v>0</v>
      </c>
      <c r="P2837" s="222">
        <v>0</v>
      </c>
      <c r="Q2837" s="222">
        <v>0</v>
      </c>
      <c r="R2837" s="372">
        <v>45658</v>
      </c>
      <c r="S2837" s="372">
        <v>46022</v>
      </c>
      <c r="U2837" s="373"/>
    </row>
    <row r="2838" spans="1:21" ht="23.85" customHeight="1" x14ac:dyDescent="0.25">
      <c r="A2838" s="230">
        <v>215</v>
      </c>
      <c r="B2838" s="233" t="s">
        <v>4284</v>
      </c>
      <c r="C2838" s="230">
        <v>31045</v>
      </c>
      <c r="D2838" s="230" t="s">
        <v>1896</v>
      </c>
      <c r="E2838" s="230">
        <v>1995</v>
      </c>
      <c r="F2838" s="230" t="s">
        <v>2122</v>
      </c>
      <c r="G2838" s="374" t="s">
        <v>2120</v>
      </c>
      <c r="H2838" s="230">
        <v>6</v>
      </c>
      <c r="I2838" s="230">
        <v>8</v>
      </c>
      <c r="J2838" s="230" t="s">
        <v>2122</v>
      </c>
      <c r="K2838" s="222">
        <v>10714.7</v>
      </c>
      <c r="L2838" s="222">
        <v>10714.7</v>
      </c>
      <c r="M2838" s="222">
        <v>275292</v>
      </c>
      <c r="N2838" s="222">
        <v>275292</v>
      </c>
      <c r="O2838" s="222">
        <v>0</v>
      </c>
      <c r="P2838" s="222">
        <v>0</v>
      </c>
      <c r="Q2838" s="222">
        <v>0</v>
      </c>
      <c r="R2838" s="372">
        <v>45658</v>
      </c>
      <c r="S2838" s="372">
        <v>46022</v>
      </c>
      <c r="U2838" s="373"/>
    </row>
    <row r="2839" spans="1:21" ht="23.85" customHeight="1" x14ac:dyDescent="0.25">
      <c r="A2839" s="230">
        <v>216</v>
      </c>
      <c r="B2839" s="233" t="s">
        <v>4285</v>
      </c>
      <c r="C2839" s="230">
        <v>31654</v>
      </c>
      <c r="D2839" s="230" t="s">
        <v>1896</v>
      </c>
      <c r="E2839" s="230">
        <v>1972</v>
      </c>
      <c r="F2839" s="230" t="s">
        <v>2122</v>
      </c>
      <c r="G2839" s="374" t="s">
        <v>2120</v>
      </c>
      <c r="H2839" s="230">
        <v>5</v>
      </c>
      <c r="I2839" s="230">
        <v>1</v>
      </c>
      <c r="J2839" s="230" t="s">
        <v>2122</v>
      </c>
      <c r="K2839" s="222">
        <v>4207</v>
      </c>
      <c r="L2839" s="222">
        <v>4207</v>
      </c>
      <c r="M2839" s="222">
        <v>126180</v>
      </c>
      <c r="N2839" s="222">
        <v>126180</v>
      </c>
      <c r="O2839" s="222">
        <v>0</v>
      </c>
      <c r="P2839" s="222">
        <v>0</v>
      </c>
      <c r="Q2839" s="222">
        <v>0</v>
      </c>
      <c r="R2839" s="372">
        <v>45658</v>
      </c>
      <c r="S2839" s="372">
        <v>46022</v>
      </c>
      <c r="U2839" s="373"/>
    </row>
    <row r="2840" spans="1:21" ht="23.85" customHeight="1" x14ac:dyDescent="0.25">
      <c r="A2840" s="230">
        <v>217</v>
      </c>
      <c r="B2840" s="233" t="s">
        <v>4286</v>
      </c>
      <c r="C2840" s="230">
        <v>31811</v>
      </c>
      <c r="D2840" s="230" t="s">
        <v>1896</v>
      </c>
      <c r="E2840" s="230">
        <v>1985</v>
      </c>
      <c r="F2840" s="230" t="s">
        <v>2122</v>
      </c>
      <c r="G2840" s="374" t="s">
        <v>2120</v>
      </c>
      <c r="H2840" s="230">
        <v>5</v>
      </c>
      <c r="I2840" s="230">
        <v>1</v>
      </c>
      <c r="J2840" s="230" t="s">
        <v>2122</v>
      </c>
      <c r="K2840" s="222">
        <v>6004.6</v>
      </c>
      <c r="L2840" s="222">
        <v>6004.6</v>
      </c>
      <c r="M2840" s="222">
        <v>132492</v>
      </c>
      <c r="N2840" s="222">
        <v>132492</v>
      </c>
      <c r="O2840" s="222">
        <v>0</v>
      </c>
      <c r="P2840" s="222">
        <v>0</v>
      </c>
      <c r="Q2840" s="222">
        <v>0</v>
      </c>
      <c r="R2840" s="372">
        <v>45658</v>
      </c>
      <c r="S2840" s="372">
        <v>46022</v>
      </c>
      <c r="U2840" s="373"/>
    </row>
    <row r="2841" spans="1:21" ht="23.85" customHeight="1" x14ac:dyDescent="0.25">
      <c r="A2841" s="230">
        <v>218</v>
      </c>
      <c r="B2841" s="233" t="s">
        <v>226</v>
      </c>
      <c r="C2841" s="230">
        <v>31240</v>
      </c>
      <c r="D2841" s="230" t="s">
        <v>1896</v>
      </c>
      <c r="E2841" s="230">
        <v>1965</v>
      </c>
      <c r="F2841" s="230" t="s">
        <v>2122</v>
      </c>
      <c r="G2841" s="374" t="s">
        <v>2088</v>
      </c>
      <c r="H2841" s="230">
        <v>5</v>
      </c>
      <c r="I2841" s="230">
        <v>3</v>
      </c>
      <c r="J2841" s="230" t="s">
        <v>2122</v>
      </c>
      <c r="K2841" s="222">
        <v>3541</v>
      </c>
      <c r="L2841" s="222">
        <v>2655.64</v>
      </c>
      <c r="M2841" s="222">
        <v>2446789.31</v>
      </c>
      <c r="N2841" s="222">
        <v>2446789.31</v>
      </c>
      <c r="O2841" s="222">
        <v>0</v>
      </c>
      <c r="P2841" s="222">
        <v>0</v>
      </c>
      <c r="Q2841" s="222">
        <v>0</v>
      </c>
      <c r="R2841" s="372">
        <v>45658</v>
      </c>
      <c r="S2841" s="372">
        <v>46022</v>
      </c>
      <c r="U2841" s="373"/>
    </row>
    <row r="2842" spans="1:21" ht="23.85" customHeight="1" x14ac:dyDescent="0.25">
      <c r="A2842" s="230">
        <v>219</v>
      </c>
      <c r="B2842" s="233" t="s">
        <v>279</v>
      </c>
      <c r="C2842" s="230">
        <v>31621</v>
      </c>
      <c r="D2842" s="230" t="s">
        <v>1896</v>
      </c>
      <c r="E2842" s="230">
        <v>1965</v>
      </c>
      <c r="F2842" s="230" t="s">
        <v>2122</v>
      </c>
      <c r="G2842" s="374" t="s">
        <v>2088</v>
      </c>
      <c r="H2842" s="230">
        <v>5</v>
      </c>
      <c r="I2842" s="230">
        <v>3</v>
      </c>
      <c r="J2842" s="230" t="s">
        <v>2122</v>
      </c>
      <c r="K2842" s="222">
        <v>3490.9</v>
      </c>
      <c r="L2842" s="222">
        <v>2676.8</v>
      </c>
      <c r="M2842" s="222">
        <v>1959325.5</v>
      </c>
      <c r="N2842" s="222">
        <v>1959325.5</v>
      </c>
      <c r="O2842" s="222">
        <v>0</v>
      </c>
      <c r="P2842" s="222">
        <v>0</v>
      </c>
      <c r="Q2842" s="222">
        <v>0</v>
      </c>
      <c r="R2842" s="372">
        <v>45658</v>
      </c>
      <c r="S2842" s="372">
        <v>46022</v>
      </c>
      <c r="U2842" s="373"/>
    </row>
    <row r="2843" spans="1:21" ht="23.85" customHeight="1" x14ac:dyDescent="0.25">
      <c r="A2843" s="230">
        <v>220</v>
      </c>
      <c r="B2843" s="233" t="s">
        <v>1554</v>
      </c>
      <c r="C2843" s="230">
        <v>30590</v>
      </c>
      <c r="D2843" s="230" t="s">
        <v>1896</v>
      </c>
      <c r="E2843" s="230">
        <v>1971</v>
      </c>
      <c r="F2843" s="230" t="s">
        <v>2122</v>
      </c>
      <c r="G2843" s="374" t="s">
        <v>2088</v>
      </c>
      <c r="H2843" s="230">
        <v>9</v>
      </c>
      <c r="I2843" s="230">
        <v>4</v>
      </c>
      <c r="J2843" s="230" t="s">
        <v>2122</v>
      </c>
      <c r="K2843" s="222">
        <v>9050.64</v>
      </c>
      <c r="L2843" s="222">
        <v>6984.3</v>
      </c>
      <c r="M2843" s="222">
        <v>10545940.550000001</v>
      </c>
      <c r="N2843" s="222">
        <v>10545940.550000001</v>
      </c>
      <c r="O2843" s="222">
        <v>0</v>
      </c>
      <c r="P2843" s="222">
        <v>0</v>
      </c>
      <c r="Q2843" s="222">
        <v>0</v>
      </c>
      <c r="R2843" s="372">
        <v>45658</v>
      </c>
      <c r="S2843" s="372">
        <v>46022</v>
      </c>
      <c r="U2843" s="373"/>
    </row>
    <row r="2844" spans="1:21" ht="23.85" customHeight="1" x14ac:dyDescent="0.25">
      <c r="A2844" s="230">
        <v>221</v>
      </c>
      <c r="B2844" s="233" t="s">
        <v>4295</v>
      </c>
      <c r="C2844" s="230">
        <v>30733</v>
      </c>
      <c r="D2844" s="230" t="s">
        <v>1896</v>
      </c>
      <c r="E2844" s="230">
        <v>30733</v>
      </c>
      <c r="F2844" s="230" t="s">
        <v>2122</v>
      </c>
      <c r="G2844" s="374" t="s">
        <v>2089</v>
      </c>
      <c r="H2844" s="230">
        <v>5</v>
      </c>
      <c r="I2844" s="230">
        <v>1</v>
      </c>
      <c r="J2844" s="230" t="s">
        <v>2122</v>
      </c>
      <c r="K2844" s="222">
        <v>1889.9</v>
      </c>
      <c r="L2844" s="222">
        <v>1889.9</v>
      </c>
      <c r="M2844" s="222">
        <v>106631</v>
      </c>
      <c r="N2844" s="222">
        <v>106631</v>
      </c>
      <c r="O2844" s="222">
        <v>0</v>
      </c>
      <c r="P2844" s="222">
        <v>0</v>
      </c>
      <c r="Q2844" s="222">
        <v>0</v>
      </c>
      <c r="R2844" s="372">
        <v>45658</v>
      </c>
      <c r="S2844" s="372">
        <v>46022</v>
      </c>
      <c r="U2844" s="373"/>
    </row>
    <row r="2845" spans="1:21" ht="23.85" customHeight="1" x14ac:dyDescent="0.25">
      <c r="A2845" s="230">
        <v>222</v>
      </c>
      <c r="B2845" s="233" t="s">
        <v>4296</v>
      </c>
      <c r="C2845" s="230">
        <v>31095</v>
      </c>
      <c r="D2845" s="230" t="s">
        <v>1896</v>
      </c>
      <c r="E2845" s="230">
        <v>1968</v>
      </c>
      <c r="F2845" s="230" t="s">
        <v>2122</v>
      </c>
      <c r="G2845" s="374" t="s">
        <v>2088</v>
      </c>
      <c r="H2845" s="230">
        <v>4</v>
      </c>
      <c r="I2845" s="230">
        <v>2</v>
      </c>
      <c r="J2845" s="230" t="s">
        <v>2122</v>
      </c>
      <c r="K2845" s="222">
        <v>2090</v>
      </c>
      <c r="L2845" s="222">
        <v>2090</v>
      </c>
      <c r="M2845" s="222">
        <v>111414</v>
      </c>
      <c r="N2845" s="222">
        <v>111414</v>
      </c>
      <c r="O2845" s="222">
        <v>0</v>
      </c>
      <c r="P2845" s="222">
        <v>0</v>
      </c>
      <c r="Q2845" s="222">
        <v>0</v>
      </c>
      <c r="R2845" s="372">
        <v>45658</v>
      </c>
      <c r="S2845" s="372">
        <v>46022</v>
      </c>
      <c r="U2845" s="373"/>
    </row>
    <row r="2846" spans="1:21" ht="23.85" customHeight="1" x14ac:dyDescent="0.25">
      <c r="A2846" s="230">
        <v>223</v>
      </c>
      <c r="B2846" s="233" t="s">
        <v>4297</v>
      </c>
      <c r="C2846" s="230">
        <v>31113</v>
      </c>
      <c r="D2846" s="230" t="s">
        <v>1896</v>
      </c>
      <c r="E2846" s="230">
        <v>31113</v>
      </c>
      <c r="F2846" s="230" t="s">
        <v>2122</v>
      </c>
      <c r="G2846" s="374" t="s">
        <v>2088</v>
      </c>
      <c r="H2846" s="230">
        <v>5</v>
      </c>
      <c r="I2846" s="230">
        <v>4</v>
      </c>
      <c r="J2846" s="230" t="s">
        <v>2122</v>
      </c>
      <c r="K2846" s="222">
        <v>6768</v>
      </c>
      <c r="L2846" s="222">
        <v>6768</v>
      </c>
      <c r="M2846" s="222">
        <v>148774</v>
      </c>
      <c r="N2846" s="222">
        <v>148774</v>
      </c>
      <c r="O2846" s="222">
        <v>0</v>
      </c>
      <c r="P2846" s="222">
        <v>0</v>
      </c>
      <c r="Q2846" s="222">
        <v>0</v>
      </c>
      <c r="R2846" s="372">
        <v>45658</v>
      </c>
      <c r="S2846" s="372">
        <v>46022</v>
      </c>
      <c r="U2846" s="373"/>
    </row>
    <row r="2847" spans="1:21" ht="23.85" customHeight="1" x14ac:dyDescent="0.25">
      <c r="A2847" s="230">
        <v>224</v>
      </c>
      <c r="B2847" s="233" t="s">
        <v>4298</v>
      </c>
      <c r="C2847" s="230">
        <v>31820</v>
      </c>
      <c r="D2847" s="230" t="s">
        <v>1896</v>
      </c>
      <c r="E2847" s="230">
        <v>1974</v>
      </c>
      <c r="F2847" s="230" t="s">
        <v>2122</v>
      </c>
      <c r="G2847" s="374" t="s">
        <v>2088</v>
      </c>
      <c r="H2847" s="230">
        <v>5</v>
      </c>
      <c r="I2847" s="230">
        <v>6</v>
      </c>
      <c r="J2847" s="230" t="s">
        <v>2122</v>
      </c>
      <c r="K2847" s="222">
        <v>5757</v>
      </c>
      <c r="L2847" s="222">
        <v>5757</v>
      </c>
      <c r="M2847" s="222">
        <v>130673</v>
      </c>
      <c r="N2847" s="222">
        <v>130673</v>
      </c>
      <c r="O2847" s="222">
        <v>0</v>
      </c>
      <c r="P2847" s="222">
        <v>0</v>
      </c>
      <c r="Q2847" s="222">
        <v>0</v>
      </c>
      <c r="R2847" s="372">
        <v>45658</v>
      </c>
      <c r="S2847" s="372">
        <v>46022</v>
      </c>
      <c r="U2847" s="373"/>
    </row>
    <row r="2848" spans="1:21" ht="23.85" customHeight="1" x14ac:dyDescent="0.25">
      <c r="A2848" s="230">
        <v>225</v>
      </c>
      <c r="B2848" s="233" t="s">
        <v>4299</v>
      </c>
      <c r="C2848" s="230">
        <v>31836</v>
      </c>
      <c r="D2848" s="230" t="s">
        <v>1896</v>
      </c>
      <c r="E2848" s="230">
        <v>1985</v>
      </c>
      <c r="F2848" s="230" t="s">
        <v>2122</v>
      </c>
      <c r="G2848" s="374" t="s">
        <v>2088</v>
      </c>
      <c r="H2848" s="230">
        <v>5</v>
      </c>
      <c r="I2848" s="230">
        <v>3</v>
      </c>
      <c r="J2848" s="230" t="s">
        <v>2122</v>
      </c>
      <c r="K2848" s="222">
        <v>4259.5</v>
      </c>
      <c r="L2848" s="222">
        <v>4259.5</v>
      </c>
      <c r="M2848" s="222">
        <v>60242</v>
      </c>
      <c r="N2848" s="222">
        <v>60242</v>
      </c>
      <c r="O2848" s="222">
        <v>0</v>
      </c>
      <c r="P2848" s="222">
        <v>0</v>
      </c>
      <c r="Q2848" s="222">
        <v>0</v>
      </c>
      <c r="R2848" s="372">
        <v>45658</v>
      </c>
      <c r="S2848" s="372">
        <v>46022</v>
      </c>
      <c r="U2848" s="373"/>
    </row>
    <row r="2849" spans="1:21" ht="23.85" customHeight="1" x14ac:dyDescent="0.25">
      <c r="A2849" s="230">
        <v>226</v>
      </c>
      <c r="B2849" s="233" t="s">
        <v>1718</v>
      </c>
      <c r="C2849" s="230">
        <v>30749</v>
      </c>
      <c r="D2849" s="230" t="s">
        <v>1896</v>
      </c>
      <c r="E2849" s="230">
        <v>1993</v>
      </c>
      <c r="F2849" s="230" t="s">
        <v>2122</v>
      </c>
      <c r="G2849" s="374" t="s">
        <v>2120</v>
      </c>
      <c r="H2849" s="230">
        <v>10</v>
      </c>
      <c r="I2849" s="230">
        <v>3</v>
      </c>
      <c r="J2849" s="230" t="s">
        <v>2122</v>
      </c>
      <c r="K2849" s="222">
        <v>10197.700000000001</v>
      </c>
      <c r="L2849" s="222">
        <v>7172.6</v>
      </c>
      <c r="M2849" s="222">
        <v>296774</v>
      </c>
      <c r="N2849" s="222">
        <v>296774</v>
      </c>
      <c r="O2849" s="222">
        <v>0</v>
      </c>
      <c r="P2849" s="222">
        <v>0</v>
      </c>
      <c r="Q2849" s="222">
        <v>0</v>
      </c>
      <c r="R2849" s="372">
        <v>45658</v>
      </c>
      <c r="S2849" s="372">
        <v>46022</v>
      </c>
      <c r="U2849" s="373"/>
    </row>
    <row r="2850" spans="1:21" ht="23.85" customHeight="1" x14ac:dyDescent="0.3">
      <c r="A2850" s="230">
        <v>227</v>
      </c>
      <c r="B2850" s="233" t="s">
        <v>242</v>
      </c>
      <c r="C2850" s="230">
        <v>31454</v>
      </c>
      <c r="D2850" s="230" t="s">
        <v>1896</v>
      </c>
      <c r="E2850" s="230">
        <v>1964</v>
      </c>
      <c r="F2850" s="230" t="s">
        <v>2122</v>
      </c>
      <c r="G2850" s="371" t="s">
        <v>2089</v>
      </c>
      <c r="H2850" s="230">
        <v>5</v>
      </c>
      <c r="I2850" s="230">
        <v>3</v>
      </c>
      <c r="J2850" s="230" t="s">
        <v>2122</v>
      </c>
      <c r="K2850" s="222">
        <v>3315.9</v>
      </c>
      <c r="L2850" s="222">
        <v>2518.1</v>
      </c>
      <c r="M2850" s="222">
        <v>382427.64</v>
      </c>
      <c r="N2850" s="222">
        <v>382427.64</v>
      </c>
      <c r="O2850" s="222">
        <v>0</v>
      </c>
      <c r="P2850" s="222">
        <v>0</v>
      </c>
      <c r="Q2850" s="222">
        <v>0</v>
      </c>
      <c r="R2850" s="372">
        <v>45658</v>
      </c>
      <c r="S2850" s="372">
        <v>46022</v>
      </c>
      <c r="U2850" s="373"/>
    </row>
    <row r="2851" spans="1:21" ht="23.85" customHeight="1" x14ac:dyDescent="0.3">
      <c r="A2851" s="230">
        <v>228</v>
      </c>
      <c r="B2851" s="233" t="s">
        <v>243</v>
      </c>
      <c r="C2851" s="230">
        <v>31458</v>
      </c>
      <c r="D2851" s="230" t="s">
        <v>1896</v>
      </c>
      <c r="E2851" s="230">
        <v>1960</v>
      </c>
      <c r="F2851" s="230" t="s">
        <v>2122</v>
      </c>
      <c r="G2851" s="371" t="s">
        <v>2089</v>
      </c>
      <c r="H2851" s="230">
        <v>5</v>
      </c>
      <c r="I2851" s="230">
        <v>4</v>
      </c>
      <c r="J2851" s="230" t="s">
        <v>2122</v>
      </c>
      <c r="K2851" s="222">
        <v>4427.6000000000004</v>
      </c>
      <c r="L2851" s="222">
        <v>3200.05</v>
      </c>
      <c r="M2851" s="222">
        <v>2464670.48</v>
      </c>
      <c r="N2851" s="222">
        <v>2464670.48</v>
      </c>
      <c r="O2851" s="222">
        <v>0</v>
      </c>
      <c r="P2851" s="222">
        <v>0</v>
      </c>
      <c r="Q2851" s="222">
        <v>0</v>
      </c>
      <c r="R2851" s="372">
        <v>45658</v>
      </c>
      <c r="S2851" s="372">
        <v>46022</v>
      </c>
      <c r="U2851" s="373"/>
    </row>
    <row r="2852" spans="1:21" ht="23.85" customHeight="1" x14ac:dyDescent="0.3">
      <c r="A2852" s="230">
        <v>229</v>
      </c>
      <c r="B2852" s="233" t="s">
        <v>311</v>
      </c>
      <c r="C2852" s="230">
        <v>31804</v>
      </c>
      <c r="D2852" s="230" t="s">
        <v>1896</v>
      </c>
      <c r="E2852" s="230">
        <v>1963</v>
      </c>
      <c r="F2852" s="230" t="s">
        <v>2122</v>
      </c>
      <c r="G2852" s="371" t="s">
        <v>2089</v>
      </c>
      <c r="H2852" s="230">
        <v>5</v>
      </c>
      <c r="I2852" s="230">
        <v>4</v>
      </c>
      <c r="J2852" s="230" t="s">
        <v>2122</v>
      </c>
      <c r="K2852" s="222">
        <v>4051.2</v>
      </c>
      <c r="L2852" s="222">
        <v>3162.55</v>
      </c>
      <c r="M2852" s="222">
        <v>1608019.9300000002</v>
      </c>
      <c r="N2852" s="222">
        <v>1608019.9300000002</v>
      </c>
      <c r="O2852" s="222">
        <v>0</v>
      </c>
      <c r="P2852" s="222">
        <v>0</v>
      </c>
      <c r="Q2852" s="222">
        <v>0</v>
      </c>
      <c r="R2852" s="372">
        <v>45658</v>
      </c>
      <c r="S2852" s="372">
        <v>46022</v>
      </c>
      <c r="U2852" s="373"/>
    </row>
    <row r="2853" spans="1:21" ht="23.85" customHeight="1" x14ac:dyDescent="0.25">
      <c r="A2853" s="230">
        <v>230</v>
      </c>
      <c r="B2853" s="233" t="s">
        <v>296</v>
      </c>
      <c r="C2853" s="230">
        <v>31760</v>
      </c>
      <c r="D2853" s="230" t="s">
        <v>1896</v>
      </c>
      <c r="E2853" s="230">
        <v>1964</v>
      </c>
      <c r="F2853" s="230" t="s">
        <v>2122</v>
      </c>
      <c r="G2853" s="374" t="s">
        <v>2089</v>
      </c>
      <c r="H2853" s="230">
        <v>5</v>
      </c>
      <c r="I2853" s="230">
        <v>4</v>
      </c>
      <c r="J2853" s="230" t="s">
        <v>2122</v>
      </c>
      <c r="K2853" s="222">
        <v>4314.5</v>
      </c>
      <c r="L2853" s="222">
        <v>3177.15</v>
      </c>
      <c r="M2853" s="222">
        <v>523917.38</v>
      </c>
      <c r="N2853" s="222">
        <v>523917.38</v>
      </c>
      <c r="O2853" s="222">
        <v>0</v>
      </c>
      <c r="P2853" s="222">
        <v>0</v>
      </c>
      <c r="Q2853" s="222">
        <v>0</v>
      </c>
      <c r="R2853" s="372">
        <v>45658</v>
      </c>
      <c r="S2853" s="372">
        <v>46022</v>
      </c>
      <c r="U2853" s="373"/>
    </row>
    <row r="2854" spans="1:21" ht="23.85" customHeight="1" x14ac:dyDescent="0.25">
      <c r="A2854" s="230">
        <v>231</v>
      </c>
      <c r="B2854" s="233" t="s">
        <v>4367</v>
      </c>
      <c r="C2854" s="230">
        <v>31348</v>
      </c>
      <c r="D2854" s="230" t="s">
        <v>1896</v>
      </c>
      <c r="E2854" s="230">
        <v>1963</v>
      </c>
      <c r="F2854" s="230" t="s">
        <v>2122</v>
      </c>
      <c r="G2854" s="374" t="s">
        <v>2088</v>
      </c>
      <c r="H2854" s="230">
        <v>5</v>
      </c>
      <c r="I2854" s="230">
        <v>4</v>
      </c>
      <c r="J2854" s="230" t="s">
        <v>2122</v>
      </c>
      <c r="K2854" s="222">
        <v>4139.6499999999996</v>
      </c>
      <c r="L2854" s="222">
        <v>4139.6499999999996</v>
      </c>
      <c r="M2854" s="222">
        <v>798869</v>
      </c>
      <c r="N2854" s="222">
        <v>798869</v>
      </c>
      <c r="O2854" s="222">
        <v>0</v>
      </c>
      <c r="P2854" s="222">
        <v>0</v>
      </c>
      <c r="Q2854" s="222">
        <v>0</v>
      </c>
      <c r="R2854" s="372">
        <v>45658</v>
      </c>
      <c r="S2854" s="372">
        <v>46022</v>
      </c>
      <c r="U2854" s="373"/>
    </row>
    <row r="2855" spans="1:21" ht="23.85" customHeight="1" x14ac:dyDescent="0.25">
      <c r="A2855" s="230">
        <v>232</v>
      </c>
      <c r="B2855" s="233" t="s">
        <v>4366</v>
      </c>
      <c r="C2855" s="230">
        <v>31349</v>
      </c>
      <c r="D2855" s="230" t="s">
        <v>1896</v>
      </c>
      <c r="E2855" s="230">
        <v>1962</v>
      </c>
      <c r="F2855" s="230" t="s">
        <v>2122</v>
      </c>
      <c r="G2855" s="374" t="s">
        <v>2088</v>
      </c>
      <c r="H2855" s="230">
        <v>5</v>
      </c>
      <c r="I2855" s="230">
        <v>4</v>
      </c>
      <c r="J2855" s="230" t="s">
        <v>2122</v>
      </c>
      <c r="K2855" s="222">
        <v>4138.3</v>
      </c>
      <c r="L2855" s="222">
        <v>4138.3</v>
      </c>
      <c r="M2855" s="222">
        <v>123684</v>
      </c>
      <c r="N2855" s="222">
        <v>123684</v>
      </c>
      <c r="O2855" s="222">
        <v>0</v>
      </c>
      <c r="P2855" s="222">
        <v>0</v>
      </c>
      <c r="Q2855" s="222">
        <v>0</v>
      </c>
      <c r="R2855" s="372">
        <v>45658</v>
      </c>
      <c r="S2855" s="372">
        <v>46022</v>
      </c>
      <c r="U2855" s="373"/>
    </row>
    <row r="2856" spans="1:21" ht="23.85" customHeight="1" x14ac:dyDescent="0.25">
      <c r="A2856" s="230">
        <v>233</v>
      </c>
      <c r="B2856" s="233" t="s">
        <v>309</v>
      </c>
      <c r="C2856" s="230">
        <v>31802</v>
      </c>
      <c r="D2856" s="230" t="s">
        <v>1896</v>
      </c>
      <c r="E2856" s="230">
        <v>1964</v>
      </c>
      <c r="F2856" s="230" t="s">
        <v>2122</v>
      </c>
      <c r="G2856" s="374" t="s">
        <v>2089</v>
      </c>
      <c r="H2856" s="230">
        <v>5</v>
      </c>
      <c r="I2856" s="230">
        <v>4</v>
      </c>
      <c r="J2856" s="230" t="s">
        <v>2122</v>
      </c>
      <c r="K2856" s="222">
        <v>3927.5</v>
      </c>
      <c r="L2856" s="222">
        <v>3184.6</v>
      </c>
      <c r="M2856" s="222">
        <v>139788</v>
      </c>
      <c r="N2856" s="222">
        <v>139788</v>
      </c>
      <c r="O2856" s="222">
        <v>0</v>
      </c>
      <c r="P2856" s="222">
        <v>0</v>
      </c>
      <c r="Q2856" s="222">
        <v>0</v>
      </c>
      <c r="R2856" s="372">
        <v>45658</v>
      </c>
      <c r="S2856" s="372">
        <v>46022</v>
      </c>
      <c r="U2856" s="373"/>
    </row>
    <row r="2857" spans="1:21" ht="23.85" customHeight="1" x14ac:dyDescent="0.25">
      <c r="A2857" s="230">
        <v>234</v>
      </c>
      <c r="B2857" s="233" t="s">
        <v>4365</v>
      </c>
      <c r="C2857" s="230">
        <v>31557</v>
      </c>
      <c r="D2857" s="230" t="s">
        <v>1896</v>
      </c>
      <c r="E2857" s="230">
        <v>1962</v>
      </c>
      <c r="F2857" s="230" t="s">
        <v>2122</v>
      </c>
      <c r="G2857" s="374" t="s">
        <v>2089</v>
      </c>
      <c r="H2857" s="230">
        <v>5</v>
      </c>
      <c r="I2857" s="230">
        <v>4</v>
      </c>
      <c r="J2857" s="230" t="s">
        <v>2122</v>
      </c>
      <c r="K2857" s="222">
        <v>4065.8</v>
      </c>
      <c r="L2857" s="222">
        <v>4065.8</v>
      </c>
      <c r="M2857" s="222">
        <v>135604</v>
      </c>
      <c r="N2857" s="222">
        <v>135604</v>
      </c>
      <c r="O2857" s="222">
        <v>0</v>
      </c>
      <c r="P2857" s="222">
        <v>0</v>
      </c>
      <c r="Q2857" s="222">
        <v>0</v>
      </c>
      <c r="R2857" s="372">
        <v>45658</v>
      </c>
      <c r="S2857" s="372">
        <v>46022</v>
      </c>
      <c r="U2857" s="373"/>
    </row>
    <row r="2858" spans="1:21" ht="23.85" customHeight="1" x14ac:dyDescent="0.25">
      <c r="A2858" s="230">
        <v>235</v>
      </c>
      <c r="B2858" s="233" t="s">
        <v>261</v>
      </c>
      <c r="C2858" s="230">
        <v>31559</v>
      </c>
      <c r="D2858" s="230" t="s">
        <v>1896</v>
      </c>
      <c r="E2858" s="230">
        <v>1962</v>
      </c>
      <c r="F2858" s="230" t="s">
        <v>2122</v>
      </c>
      <c r="G2858" s="374" t="s">
        <v>2089</v>
      </c>
      <c r="H2858" s="230">
        <v>5</v>
      </c>
      <c r="I2858" s="230">
        <v>4</v>
      </c>
      <c r="J2858" s="230" t="s">
        <v>2122</v>
      </c>
      <c r="K2858" s="222">
        <v>3919.3</v>
      </c>
      <c r="L2858" s="222">
        <v>3206.4</v>
      </c>
      <c r="M2858" s="222">
        <v>131036</v>
      </c>
      <c r="N2858" s="222">
        <v>131036</v>
      </c>
      <c r="O2858" s="222">
        <v>0</v>
      </c>
      <c r="P2858" s="222">
        <v>0</v>
      </c>
      <c r="Q2858" s="222">
        <v>0</v>
      </c>
      <c r="R2858" s="372">
        <v>45658</v>
      </c>
      <c r="S2858" s="372">
        <v>46022</v>
      </c>
      <c r="U2858" s="373"/>
    </row>
    <row r="2859" spans="1:21" ht="23.85" customHeight="1" x14ac:dyDescent="0.25">
      <c r="A2859" s="230">
        <v>236</v>
      </c>
      <c r="B2859" s="233" t="s">
        <v>265</v>
      </c>
      <c r="C2859" s="230">
        <v>31565</v>
      </c>
      <c r="D2859" s="230" t="s">
        <v>1896</v>
      </c>
      <c r="E2859" s="230">
        <v>1963</v>
      </c>
      <c r="F2859" s="230" t="s">
        <v>2122</v>
      </c>
      <c r="G2859" s="374" t="s">
        <v>2089</v>
      </c>
      <c r="H2859" s="230">
        <v>5</v>
      </c>
      <c r="I2859" s="230">
        <v>4</v>
      </c>
      <c r="J2859" s="230" t="s">
        <v>2122</v>
      </c>
      <c r="K2859" s="222">
        <v>4177.6000000000004</v>
      </c>
      <c r="L2859" s="222">
        <v>3085.2</v>
      </c>
      <c r="M2859" s="222">
        <v>137625</v>
      </c>
      <c r="N2859" s="222">
        <v>137625</v>
      </c>
      <c r="O2859" s="222">
        <v>0</v>
      </c>
      <c r="P2859" s="222">
        <v>0</v>
      </c>
      <c r="Q2859" s="222">
        <v>0</v>
      </c>
      <c r="R2859" s="372">
        <v>45658</v>
      </c>
      <c r="S2859" s="372">
        <v>46022</v>
      </c>
      <c r="U2859" s="373"/>
    </row>
    <row r="2860" spans="1:21" ht="23.85" customHeight="1" x14ac:dyDescent="0.25">
      <c r="A2860" s="230">
        <v>237</v>
      </c>
      <c r="B2860" s="233" t="s">
        <v>270</v>
      </c>
      <c r="C2860" s="230">
        <v>31576</v>
      </c>
      <c r="D2860" s="230" t="s">
        <v>1896</v>
      </c>
      <c r="E2860" s="230">
        <v>1965</v>
      </c>
      <c r="F2860" s="230" t="s">
        <v>2122</v>
      </c>
      <c r="G2860" s="374" t="s">
        <v>2089</v>
      </c>
      <c r="H2860" s="230">
        <v>5</v>
      </c>
      <c r="I2860" s="230">
        <v>4</v>
      </c>
      <c r="J2860" s="230" t="s">
        <v>2122</v>
      </c>
      <c r="K2860" s="222">
        <v>4590.2</v>
      </c>
      <c r="L2860" s="222">
        <v>3575.8</v>
      </c>
      <c r="M2860" s="222">
        <v>4110637.7</v>
      </c>
      <c r="N2860" s="222">
        <v>4110637.7</v>
      </c>
      <c r="O2860" s="222">
        <v>0</v>
      </c>
      <c r="P2860" s="222">
        <v>0</v>
      </c>
      <c r="Q2860" s="222">
        <v>0</v>
      </c>
      <c r="R2860" s="372">
        <v>45658</v>
      </c>
      <c r="S2860" s="372">
        <v>46022</v>
      </c>
      <c r="U2860" s="373"/>
    </row>
    <row r="2861" spans="1:21" ht="23.85" customHeight="1" x14ac:dyDescent="0.25">
      <c r="A2861" s="230">
        <v>238</v>
      </c>
      <c r="B2861" s="233" t="s">
        <v>271</v>
      </c>
      <c r="C2861" s="230">
        <v>31577</v>
      </c>
      <c r="D2861" s="230" t="s">
        <v>1896</v>
      </c>
      <c r="E2861" s="230">
        <v>1965</v>
      </c>
      <c r="F2861" s="230" t="s">
        <v>2122</v>
      </c>
      <c r="G2861" s="374" t="s">
        <v>2089</v>
      </c>
      <c r="H2861" s="230">
        <v>5</v>
      </c>
      <c r="I2861" s="230">
        <v>4</v>
      </c>
      <c r="J2861" s="230" t="s">
        <v>2122</v>
      </c>
      <c r="K2861" s="222">
        <v>4590.2</v>
      </c>
      <c r="L2861" s="222">
        <v>3575.8</v>
      </c>
      <c r="M2861" s="222">
        <v>4090193.7800000003</v>
      </c>
      <c r="N2861" s="222">
        <v>4090193.7800000003</v>
      </c>
      <c r="O2861" s="222">
        <v>0</v>
      </c>
      <c r="P2861" s="222">
        <v>0</v>
      </c>
      <c r="Q2861" s="222">
        <v>0</v>
      </c>
      <c r="R2861" s="372">
        <v>45658</v>
      </c>
      <c r="S2861" s="372">
        <v>46022</v>
      </c>
      <c r="U2861" s="373"/>
    </row>
    <row r="2862" spans="1:21" ht="23.85" customHeight="1" x14ac:dyDescent="0.25">
      <c r="A2862" s="230">
        <v>239</v>
      </c>
      <c r="B2862" s="233" t="s">
        <v>272</v>
      </c>
      <c r="C2862" s="230">
        <v>31578</v>
      </c>
      <c r="D2862" s="230" t="s">
        <v>1896</v>
      </c>
      <c r="E2862" s="230">
        <v>1965</v>
      </c>
      <c r="F2862" s="230" t="s">
        <v>2122</v>
      </c>
      <c r="G2862" s="374" t="s">
        <v>2089</v>
      </c>
      <c r="H2862" s="230">
        <v>5</v>
      </c>
      <c r="I2862" s="230">
        <v>4</v>
      </c>
      <c r="J2862" s="230" t="s">
        <v>2122</v>
      </c>
      <c r="K2862" s="222">
        <v>4590.2</v>
      </c>
      <c r="L2862" s="222">
        <v>3575.8</v>
      </c>
      <c r="M2862" s="222">
        <v>2887291.3600000003</v>
      </c>
      <c r="N2862" s="222">
        <v>2887291.3600000003</v>
      </c>
      <c r="O2862" s="222">
        <v>0</v>
      </c>
      <c r="P2862" s="222">
        <v>0</v>
      </c>
      <c r="Q2862" s="222">
        <v>0</v>
      </c>
      <c r="R2862" s="372">
        <v>45658</v>
      </c>
      <c r="S2862" s="372">
        <v>46022</v>
      </c>
      <c r="U2862" s="373"/>
    </row>
    <row r="2863" spans="1:21" ht="23.85" customHeight="1" x14ac:dyDescent="0.25">
      <c r="A2863" s="230">
        <v>240</v>
      </c>
      <c r="B2863" s="233" t="s">
        <v>4320</v>
      </c>
      <c r="C2863" s="230">
        <v>30866</v>
      </c>
      <c r="D2863" s="230" t="s">
        <v>1896</v>
      </c>
      <c r="E2863" s="230">
        <v>1979</v>
      </c>
      <c r="F2863" s="230" t="s">
        <v>2122</v>
      </c>
      <c r="G2863" s="374" t="s">
        <v>2120</v>
      </c>
      <c r="H2863" s="230">
        <v>9</v>
      </c>
      <c r="I2863" s="230">
        <v>4</v>
      </c>
      <c r="J2863" s="230" t="s">
        <v>2122</v>
      </c>
      <c r="K2863" s="222">
        <v>12288.3</v>
      </c>
      <c r="L2863" s="222">
        <v>8325.9</v>
      </c>
      <c r="M2863" s="222">
        <v>9509609.8699999992</v>
      </c>
      <c r="N2863" s="222">
        <v>9509609.8699999992</v>
      </c>
      <c r="O2863" s="222">
        <v>0</v>
      </c>
      <c r="P2863" s="222">
        <v>0</v>
      </c>
      <c r="Q2863" s="222">
        <v>0</v>
      </c>
      <c r="R2863" s="372">
        <v>45658</v>
      </c>
      <c r="S2863" s="372">
        <v>46022</v>
      </c>
      <c r="U2863" s="373"/>
    </row>
    <row r="2864" spans="1:21" ht="23.85" customHeight="1" x14ac:dyDescent="0.25">
      <c r="A2864" s="230">
        <v>241</v>
      </c>
      <c r="B2864" s="233" t="s">
        <v>2264</v>
      </c>
      <c r="C2864" s="230">
        <v>31548</v>
      </c>
      <c r="D2864" s="230" t="s">
        <v>1896</v>
      </c>
      <c r="E2864" s="230">
        <v>1963</v>
      </c>
      <c r="F2864" s="230" t="s">
        <v>2122</v>
      </c>
      <c r="G2864" s="374" t="s">
        <v>2120</v>
      </c>
      <c r="H2864" s="230">
        <v>5</v>
      </c>
      <c r="I2864" s="230">
        <v>4</v>
      </c>
      <c r="J2864" s="230" t="s">
        <v>2122</v>
      </c>
      <c r="K2864" s="222">
        <v>4558.3</v>
      </c>
      <c r="L2864" s="222">
        <v>3524.9</v>
      </c>
      <c r="M2864" s="222">
        <v>2727094.3200000003</v>
      </c>
      <c r="N2864" s="222">
        <v>2727094.3200000003</v>
      </c>
      <c r="O2864" s="222">
        <v>0</v>
      </c>
      <c r="P2864" s="222">
        <v>0</v>
      </c>
      <c r="Q2864" s="222">
        <v>0</v>
      </c>
      <c r="R2864" s="372">
        <v>45658</v>
      </c>
      <c r="S2864" s="372">
        <v>46022</v>
      </c>
      <c r="U2864" s="373"/>
    </row>
    <row r="2865" spans="1:21" ht="23.85" customHeight="1" x14ac:dyDescent="0.25">
      <c r="A2865" s="230">
        <v>242</v>
      </c>
      <c r="B2865" s="269" t="s">
        <v>273</v>
      </c>
      <c r="C2865" s="230">
        <v>31552</v>
      </c>
      <c r="D2865" s="230" t="s">
        <v>1896</v>
      </c>
      <c r="E2865" s="230">
        <v>1963</v>
      </c>
      <c r="F2865" s="230" t="s">
        <v>2122</v>
      </c>
      <c r="G2865" s="374" t="s">
        <v>2120</v>
      </c>
      <c r="H2865" s="230">
        <v>5</v>
      </c>
      <c r="I2865" s="230">
        <v>4</v>
      </c>
      <c r="J2865" s="230" t="s">
        <v>2122</v>
      </c>
      <c r="K2865" s="222">
        <v>4626.22</v>
      </c>
      <c r="L2865" s="222">
        <v>3569.86</v>
      </c>
      <c r="M2865" s="222">
        <v>3280238.34</v>
      </c>
      <c r="N2865" s="222">
        <v>3280238.34</v>
      </c>
      <c r="O2865" s="222">
        <v>0</v>
      </c>
      <c r="P2865" s="222">
        <v>0</v>
      </c>
      <c r="Q2865" s="222">
        <v>0</v>
      </c>
      <c r="R2865" s="372">
        <v>45658</v>
      </c>
      <c r="S2865" s="372">
        <v>46022</v>
      </c>
      <c r="U2865" s="373"/>
    </row>
    <row r="2866" spans="1:21" ht="23.25" customHeight="1" x14ac:dyDescent="0.25">
      <c r="A2866" s="230">
        <v>243</v>
      </c>
      <c r="B2866" s="269" t="s">
        <v>274</v>
      </c>
      <c r="C2866" s="230">
        <v>31555</v>
      </c>
      <c r="D2866" s="230" t="s">
        <v>1896</v>
      </c>
      <c r="E2866" s="230">
        <v>1964</v>
      </c>
      <c r="F2866" s="230" t="s">
        <v>2122</v>
      </c>
      <c r="G2866" s="374" t="s">
        <v>2120</v>
      </c>
      <c r="H2866" s="230">
        <v>5</v>
      </c>
      <c r="I2866" s="230">
        <v>4</v>
      </c>
      <c r="J2866" s="230" t="s">
        <v>2122</v>
      </c>
      <c r="K2866" s="222">
        <v>4566</v>
      </c>
      <c r="L2866" s="222">
        <v>3510.3</v>
      </c>
      <c r="M2866" s="222">
        <v>2992517.65</v>
      </c>
      <c r="N2866" s="222">
        <v>2992517.65</v>
      </c>
      <c r="O2866" s="222">
        <v>0</v>
      </c>
      <c r="P2866" s="222">
        <v>0</v>
      </c>
      <c r="Q2866" s="222">
        <v>0</v>
      </c>
      <c r="R2866" s="372">
        <v>45658</v>
      </c>
      <c r="S2866" s="372">
        <v>46022</v>
      </c>
      <c r="U2866" s="373"/>
    </row>
    <row r="2867" spans="1:21" ht="23.25" customHeight="1" x14ac:dyDescent="0.25">
      <c r="A2867" s="230">
        <v>244</v>
      </c>
      <c r="B2867" s="269" t="s">
        <v>2354</v>
      </c>
      <c r="C2867" s="230">
        <v>31573</v>
      </c>
      <c r="D2867" s="230" t="s">
        <v>1896</v>
      </c>
      <c r="E2867" s="230">
        <v>1965</v>
      </c>
      <c r="F2867" s="230" t="s">
        <v>2122</v>
      </c>
      <c r="G2867" s="374" t="s">
        <v>2120</v>
      </c>
      <c r="H2867" s="230">
        <v>5</v>
      </c>
      <c r="I2867" s="230">
        <v>4</v>
      </c>
      <c r="J2867" s="230" t="s">
        <v>2122</v>
      </c>
      <c r="K2867" s="222">
        <v>4576.8</v>
      </c>
      <c r="L2867" s="222">
        <v>3571.1</v>
      </c>
      <c r="M2867" s="222">
        <v>1680723.52</v>
      </c>
      <c r="N2867" s="222">
        <v>1680723.52</v>
      </c>
      <c r="O2867" s="222">
        <v>0</v>
      </c>
      <c r="P2867" s="222">
        <v>0</v>
      </c>
      <c r="Q2867" s="222">
        <v>0</v>
      </c>
      <c r="R2867" s="372">
        <v>45658</v>
      </c>
      <c r="S2867" s="372">
        <v>46022</v>
      </c>
      <c r="U2867" s="373"/>
    </row>
    <row r="2868" spans="1:21" ht="23.25" customHeight="1" x14ac:dyDescent="0.25">
      <c r="A2868" s="230">
        <v>245</v>
      </c>
      <c r="B2868" s="269" t="s">
        <v>290</v>
      </c>
      <c r="C2868" s="230">
        <v>31706</v>
      </c>
      <c r="D2868" s="230" t="s">
        <v>1896</v>
      </c>
      <c r="E2868" s="230">
        <v>1963</v>
      </c>
      <c r="F2868" s="230" t="s">
        <v>2122</v>
      </c>
      <c r="G2868" s="374" t="s">
        <v>2120</v>
      </c>
      <c r="H2868" s="230">
        <v>5</v>
      </c>
      <c r="I2868" s="230">
        <v>4</v>
      </c>
      <c r="J2868" s="230" t="s">
        <v>2122</v>
      </c>
      <c r="K2868" s="222">
        <v>4418.3999999999996</v>
      </c>
      <c r="L2868" s="222">
        <v>3515.8</v>
      </c>
      <c r="M2868" s="222">
        <v>3014729.39</v>
      </c>
      <c r="N2868" s="222">
        <v>3014729.39</v>
      </c>
      <c r="O2868" s="222">
        <v>0</v>
      </c>
      <c r="P2868" s="222">
        <v>0</v>
      </c>
      <c r="Q2868" s="222">
        <v>0</v>
      </c>
      <c r="R2868" s="372">
        <v>45658</v>
      </c>
      <c r="S2868" s="372">
        <v>46022</v>
      </c>
      <c r="U2868" s="373"/>
    </row>
    <row r="2869" spans="1:21" ht="23.25" customHeight="1" x14ac:dyDescent="0.25">
      <c r="A2869" s="230">
        <v>246</v>
      </c>
      <c r="B2869" s="269" t="s">
        <v>305</v>
      </c>
      <c r="C2869" s="230">
        <v>31791</v>
      </c>
      <c r="D2869" s="230" t="s">
        <v>1896</v>
      </c>
      <c r="E2869" s="230">
        <v>1961</v>
      </c>
      <c r="F2869" s="230" t="s">
        <v>2122</v>
      </c>
      <c r="G2869" s="374" t="s">
        <v>2121</v>
      </c>
      <c r="H2869" s="230">
        <v>5</v>
      </c>
      <c r="I2869" s="230">
        <v>4</v>
      </c>
      <c r="J2869" s="230" t="s">
        <v>2122</v>
      </c>
      <c r="K2869" s="222">
        <v>4125.7</v>
      </c>
      <c r="L2869" s="222">
        <v>3192.2</v>
      </c>
      <c r="M2869" s="222">
        <v>4757810.2799999993</v>
      </c>
      <c r="N2869" s="222">
        <v>4757810.2799999993</v>
      </c>
      <c r="O2869" s="222">
        <v>0</v>
      </c>
      <c r="P2869" s="222">
        <v>0</v>
      </c>
      <c r="Q2869" s="222">
        <v>0</v>
      </c>
      <c r="R2869" s="372">
        <v>45658</v>
      </c>
      <c r="S2869" s="372">
        <v>46022</v>
      </c>
      <c r="U2869" s="373"/>
    </row>
    <row r="2870" spans="1:21" ht="23.25" customHeight="1" x14ac:dyDescent="0.25">
      <c r="A2870" s="230">
        <v>247</v>
      </c>
      <c r="B2870" s="269" t="s">
        <v>4459</v>
      </c>
      <c r="C2870" s="230">
        <v>31047</v>
      </c>
      <c r="D2870" s="230" t="s">
        <v>1896</v>
      </c>
      <c r="E2870" s="230">
        <v>1993</v>
      </c>
      <c r="F2870" s="230" t="s">
        <v>2122</v>
      </c>
      <c r="G2870" s="374" t="s">
        <v>2121</v>
      </c>
      <c r="H2870" s="230">
        <v>14</v>
      </c>
      <c r="I2870" s="230">
        <v>1</v>
      </c>
      <c r="J2870" s="230" t="s">
        <v>2122</v>
      </c>
      <c r="K2870" s="222">
        <v>3959.28</v>
      </c>
      <c r="L2870" s="222">
        <v>5148.6000000000004</v>
      </c>
      <c r="M2870" s="222">
        <v>950000</v>
      </c>
      <c r="N2870" s="222">
        <v>950000</v>
      </c>
      <c r="O2870" s="222">
        <v>0</v>
      </c>
      <c r="P2870" s="222">
        <v>0</v>
      </c>
      <c r="Q2870" s="222">
        <v>0</v>
      </c>
      <c r="R2870" s="372">
        <v>45658</v>
      </c>
      <c r="S2870" s="372">
        <v>46022</v>
      </c>
      <c r="U2870" s="373"/>
    </row>
    <row r="2871" spans="1:21" ht="23.25" customHeight="1" x14ac:dyDescent="0.25">
      <c r="A2871" s="230">
        <v>248</v>
      </c>
      <c r="B2871" s="269" t="s">
        <v>4460</v>
      </c>
      <c r="C2871" s="230">
        <v>31366</v>
      </c>
      <c r="D2871" s="230" t="s">
        <v>1896</v>
      </c>
      <c r="E2871" s="230">
        <v>1977</v>
      </c>
      <c r="F2871" s="230" t="s">
        <v>2122</v>
      </c>
      <c r="G2871" s="374" t="s">
        <v>2120</v>
      </c>
      <c r="H2871" s="230">
        <v>5</v>
      </c>
      <c r="I2871" s="230">
        <v>4</v>
      </c>
      <c r="J2871" s="230" t="s">
        <v>2122</v>
      </c>
      <c r="K2871" s="222">
        <v>3623.9</v>
      </c>
      <c r="L2871" s="222">
        <v>2738.7</v>
      </c>
      <c r="M2871" s="222">
        <v>60000</v>
      </c>
      <c r="N2871" s="222">
        <v>60000</v>
      </c>
      <c r="O2871" s="222">
        <v>0</v>
      </c>
      <c r="P2871" s="222">
        <v>0</v>
      </c>
      <c r="Q2871" s="222">
        <v>0</v>
      </c>
      <c r="R2871" s="372">
        <v>45658</v>
      </c>
      <c r="S2871" s="372">
        <v>46022</v>
      </c>
      <c r="U2871" s="373"/>
    </row>
    <row r="2872" spans="1:21" ht="23.25" customHeight="1" x14ac:dyDescent="0.25">
      <c r="A2872" s="230">
        <v>249</v>
      </c>
      <c r="B2872" s="269" t="s">
        <v>4461</v>
      </c>
      <c r="C2872" s="230">
        <v>31265</v>
      </c>
      <c r="D2872" s="230" t="s">
        <v>1896</v>
      </c>
      <c r="E2872" s="230">
        <v>1986</v>
      </c>
      <c r="F2872" s="230" t="s">
        <v>2122</v>
      </c>
      <c r="G2872" s="374" t="s">
        <v>2120</v>
      </c>
      <c r="H2872" s="230">
        <v>9</v>
      </c>
      <c r="I2872" s="230">
        <v>1</v>
      </c>
      <c r="J2872" s="230" t="s">
        <v>2122</v>
      </c>
      <c r="K2872" s="222">
        <v>3227.3</v>
      </c>
      <c r="L2872" s="222">
        <v>2393.6999999999998</v>
      </c>
      <c r="M2872" s="222">
        <v>103401.37</v>
      </c>
      <c r="N2872" s="222">
        <v>103401.37</v>
      </c>
      <c r="O2872" s="222">
        <v>0</v>
      </c>
      <c r="P2872" s="222">
        <v>0</v>
      </c>
      <c r="Q2872" s="222">
        <v>0</v>
      </c>
      <c r="R2872" s="372">
        <v>45658</v>
      </c>
      <c r="S2872" s="372">
        <v>46022</v>
      </c>
      <c r="U2872" s="373"/>
    </row>
    <row r="2873" spans="1:21" ht="23.25" customHeight="1" x14ac:dyDescent="0.25">
      <c r="A2873" s="230">
        <v>250</v>
      </c>
      <c r="B2873" s="269" t="s">
        <v>4462</v>
      </c>
      <c r="C2873" s="230">
        <v>30651</v>
      </c>
      <c r="D2873" s="230" t="s">
        <v>1896</v>
      </c>
      <c r="E2873" s="230">
        <v>1992</v>
      </c>
      <c r="F2873" s="230" t="s">
        <v>2122</v>
      </c>
      <c r="G2873" s="374" t="s">
        <v>2121</v>
      </c>
      <c r="H2873" s="230">
        <v>13</v>
      </c>
      <c r="I2873" s="230">
        <v>1</v>
      </c>
      <c r="J2873" s="230" t="s">
        <v>2122</v>
      </c>
      <c r="K2873" s="222">
        <v>7353.5</v>
      </c>
      <c r="L2873" s="222">
        <v>5661.6</v>
      </c>
      <c r="M2873" s="222">
        <v>531890.23</v>
      </c>
      <c r="N2873" s="222">
        <v>531890.23</v>
      </c>
      <c r="O2873" s="222">
        <v>0</v>
      </c>
      <c r="P2873" s="222">
        <v>0</v>
      </c>
      <c r="Q2873" s="222">
        <v>0</v>
      </c>
      <c r="R2873" s="372">
        <v>45658</v>
      </c>
      <c r="S2873" s="372">
        <v>46022</v>
      </c>
      <c r="U2873" s="373"/>
    </row>
    <row r="2874" spans="1:21" ht="23.25" customHeight="1" x14ac:dyDescent="0.3">
      <c r="A2874" s="230">
        <v>251</v>
      </c>
      <c r="B2874" s="269" t="s">
        <v>4463</v>
      </c>
      <c r="C2874" s="230">
        <v>31381</v>
      </c>
      <c r="D2874" s="230" t="s">
        <v>1896</v>
      </c>
      <c r="E2874" s="230">
        <v>1975</v>
      </c>
      <c r="F2874" s="230" t="s">
        <v>2122</v>
      </c>
      <c r="G2874" s="371" t="s">
        <v>4125</v>
      </c>
      <c r="H2874" s="230">
        <v>2</v>
      </c>
      <c r="I2874" s="230">
        <v>2</v>
      </c>
      <c r="J2874" s="230" t="s">
        <v>2122</v>
      </c>
      <c r="K2874" s="222">
        <v>886.82</v>
      </c>
      <c r="L2874" s="222">
        <v>514.22</v>
      </c>
      <c r="M2874" s="222">
        <v>37205.69</v>
      </c>
      <c r="N2874" s="222">
        <v>37205.69</v>
      </c>
      <c r="O2874" s="222">
        <v>0</v>
      </c>
      <c r="P2874" s="222">
        <v>0</v>
      </c>
      <c r="Q2874" s="222">
        <v>0</v>
      </c>
      <c r="R2874" s="372">
        <v>45658</v>
      </c>
      <c r="S2874" s="372">
        <v>46022</v>
      </c>
      <c r="U2874" s="373"/>
    </row>
    <row r="2875" spans="1:21" ht="23.25" customHeight="1" x14ac:dyDescent="0.3">
      <c r="A2875" s="230">
        <v>252</v>
      </c>
      <c r="B2875" s="269" t="s">
        <v>4464</v>
      </c>
      <c r="C2875" s="230">
        <v>31384</v>
      </c>
      <c r="D2875" s="230" t="s">
        <v>1896</v>
      </c>
      <c r="E2875" s="230">
        <v>1983</v>
      </c>
      <c r="F2875" s="230" t="s">
        <v>2122</v>
      </c>
      <c r="G2875" s="371" t="s">
        <v>4125</v>
      </c>
      <c r="H2875" s="230">
        <v>2</v>
      </c>
      <c r="I2875" s="230">
        <v>3</v>
      </c>
      <c r="J2875" s="230" t="s">
        <v>2122</v>
      </c>
      <c r="K2875" s="222">
        <v>1713.4</v>
      </c>
      <c r="L2875" s="222">
        <v>728.5</v>
      </c>
      <c r="M2875" s="222">
        <v>50127.43</v>
      </c>
      <c r="N2875" s="222">
        <v>50127.43</v>
      </c>
      <c r="O2875" s="222">
        <v>0</v>
      </c>
      <c r="P2875" s="222">
        <v>0</v>
      </c>
      <c r="Q2875" s="222">
        <v>0</v>
      </c>
      <c r="R2875" s="372">
        <v>45658</v>
      </c>
      <c r="S2875" s="372">
        <v>46022</v>
      </c>
      <c r="U2875" s="373"/>
    </row>
    <row r="2876" spans="1:21" ht="23.25" customHeight="1" x14ac:dyDescent="0.25">
      <c r="A2876" s="230">
        <v>253</v>
      </c>
      <c r="B2876" s="269" t="s">
        <v>4465</v>
      </c>
      <c r="C2876" s="230">
        <v>31912</v>
      </c>
      <c r="D2876" s="230" t="s">
        <v>1896</v>
      </c>
      <c r="E2876" s="230">
        <v>1991</v>
      </c>
      <c r="F2876" s="230" t="s">
        <v>2122</v>
      </c>
      <c r="G2876" s="374" t="s">
        <v>2121</v>
      </c>
      <c r="H2876" s="230">
        <v>5</v>
      </c>
      <c r="I2876" s="230">
        <v>6</v>
      </c>
      <c r="J2876" s="230" t="s">
        <v>2122</v>
      </c>
      <c r="K2876" s="222">
        <v>4845</v>
      </c>
      <c r="L2876" s="222">
        <v>4060.9</v>
      </c>
      <c r="M2876" s="222">
        <v>168110.28</v>
      </c>
      <c r="N2876" s="222">
        <v>168110.28</v>
      </c>
      <c r="O2876" s="222">
        <v>0</v>
      </c>
      <c r="P2876" s="222">
        <v>0</v>
      </c>
      <c r="Q2876" s="222">
        <v>0</v>
      </c>
      <c r="R2876" s="372">
        <v>45658</v>
      </c>
      <c r="S2876" s="372">
        <v>46022</v>
      </c>
      <c r="U2876" s="373"/>
    </row>
    <row r="2877" spans="1:21" ht="23.25" customHeight="1" x14ac:dyDescent="0.25">
      <c r="A2877" s="230">
        <v>254</v>
      </c>
      <c r="B2877" s="269" t="s">
        <v>4466</v>
      </c>
      <c r="C2877" s="230">
        <v>31907</v>
      </c>
      <c r="D2877" s="230" t="s">
        <v>1896</v>
      </c>
      <c r="E2877" s="230">
        <v>1984</v>
      </c>
      <c r="F2877" s="230" t="s">
        <v>2122</v>
      </c>
      <c r="G2877" s="374" t="s">
        <v>2120</v>
      </c>
      <c r="H2877" s="230">
        <v>5</v>
      </c>
      <c r="I2877" s="230">
        <v>3</v>
      </c>
      <c r="J2877" s="230" t="s">
        <v>2122</v>
      </c>
      <c r="K2877" s="222">
        <v>4345.5</v>
      </c>
      <c r="L2877" s="222">
        <v>3116</v>
      </c>
      <c r="M2877" s="222">
        <v>206151.32</v>
      </c>
      <c r="N2877" s="222">
        <v>206151.32</v>
      </c>
      <c r="O2877" s="222">
        <v>0</v>
      </c>
      <c r="P2877" s="222">
        <v>0</v>
      </c>
      <c r="Q2877" s="222">
        <v>0</v>
      </c>
      <c r="R2877" s="372">
        <v>45658</v>
      </c>
      <c r="S2877" s="372">
        <v>46022</v>
      </c>
      <c r="U2877" s="373"/>
    </row>
    <row r="2878" spans="1:21" ht="23.25" customHeight="1" x14ac:dyDescent="0.25">
      <c r="A2878" s="230">
        <v>255</v>
      </c>
      <c r="B2878" s="269" t="s">
        <v>4467</v>
      </c>
      <c r="C2878" s="230">
        <v>31968</v>
      </c>
      <c r="D2878" s="230" t="s">
        <v>1896</v>
      </c>
      <c r="E2878" s="230">
        <v>1988</v>
      </c>
      <c r="F2878" s="230" t="s">
        <v>2122</v>
      </c>
      <c r="G2878" s="374" t="s">
        <v>2120</v>
      </c>
      <c r="H2878" s="230">
        <v>5</v>
      </c>
      <c r="I2878" s="230">
        <v>5</v>
      </c>
      <c r="J2878" s="230" t="s">
        <v>2122</v>
      </c>
      <c r="K2878" s="222">
        <v>8638.7000000000007</v>
      </c>
      <c r="L2878" s="222">
        <v>5324.1</v>
      </c>
      <c r="M2878" s="222">
        <v>174436.22</v>
      </c>
      <c r="N2878" s="222">
        <v>174436.22</v>
      </c>
      <c r="O2878" s="222">
        <v>0</v>
      </c>
      <c r="P2878" s="222">
        <v>0</v>
      </c>
      <c r="Q2878" s="222">
        <v>0</v>
      </c>
      <c r="R2878" s="372">
        <v>45658</v>
      </c>
      <c r="S2878" s="372">
        <v>46022</v>
      </c>
      <c r="U2878" s="373"/>
    </row>
    <row r="2879" spans="1:21" ht="23.25" customHeight="1" x14ac:dyDescent="0.25">
      <c r="A2879" s="230">
        <v>256</v>
      </c>
      <c r="B2879" s="269" t="s">
        <v>4468</v>
      </c>
      <c r="C2879" s="230">
        <v>30922</v>
      </c>
      <c r="D2879" s="230" t="s">
        <v>1896</v>
      </c>
      <c r="E2879" s="230">
        <v>1978</v>
      </c>
      <c r="F2879" s="230" t="s">
        <v>2122</v>
      </c>
      <c r="G2879" s="374" t="s">
        <v>4125</v>
      </c>
      <c r="H2879" s="230">
        <v>2</v>
      </c>
      <c r="I2879" s="230">
        <v>2</v>
      </c>
      <c r="J2879" s="230" t="s">
        <v>2122</v>
      </c>
      <c r="K2879" s="222">
        <v>919.8</v>
      </c>
      <c r="L2879" s="222">
        <v>553.4</v>
      </c>
      <c r="M2879" s="222">
        <v>43537.54</v>
      </c>
      <c r="N2879" s="222">
        <v>43537.54</v>
      </c>
      <c r="O2879" s="222">
        <v>0</v>
      </c>
      <c r="P2879" s="222">
        <v>0</v>
      </c>
      <c r="Q2879" s="222">
        <v>0</v>
      </c>
      <c r="R2879" s="372">
        <v>45658</v>
      </c>
      <c r="S2879" s="372">
        <v>46022</v>
      </c>
      <c r="U2879" s="373"/>
    </row>
    <row r="2880" spans="1:21" ht="23.25" customHeight="1" x14ac:dyDescent="0.25">
      <c r="A2880" s="230">
        <v>257</v>
      </c>
      <c r="B2880" s="269" t="s">
        <v>4469</v>
      </c>
      <c r="C2880" s="230">
        <v>30923</v>
      </c>
      <c r="D2880" s="230" t="s">
        <v>1896</v>
      </c>
      <c r="E2880" s="230">
        <v>1985</v>
      </c>
      <c r="F2880" s="230" t="s">
        <v>2122</v>
      </c>
      <c r="G2880" s="374" t="s">
        <v>4125</v>
      </c>
      <c r="H2880" s="230">
        <v>2</v>
      </c>
      <c r="I2880" s="230">
        <v>4</v>
      </c>
      <c r="J2880" s="230" t="s">
        <v>2122</v>
      </c>
      <c r="K2880" s="222">
        <v>1759</v>
      </c>
      <c r="L2880" s="222">
        <v>995.6</v>
      </c>
      <c r="M2880" s="222">
        <v>53831.96</v>
      </c>
      <c r="N2880" s="222">
        <v>53831.96</v>
      </c>
      <c r="O2880" s="222">
        <v>0</v>
      </c>
      <c r="P2880" s="222">
        <v>0</v>
      </c>
      <c r="Q2880" s="222">
        <v>0</v>
      </c>
      <c r="R2880" s="372">
        <v>45658</v>
      </c>
      <c r="S2880" s="372">
        <v>46022</v>
      </c>
      <c r="U2880" s="373"/>
    </row>
    <row r="2881" spans="1:21" ht="23.25" customHeight="1" x14ac:dyDescent="0.25">
      <c r="A2881" s="230">
        <v>258</v>
      </c>
      <c r="B2881" s="269" t="s">
        <v>4470</v>
      </c>
      <c r="C2881" s="230">
        <v>30928</v>
      </c>
      <c r="D2881" s="230" t="s">
        <v>1896</v>
      </c>
      <c r="E2881" s="230">
        <v>1958</v>
      </c>
      <c r="F2881" s="230" t="s">
        <v>2122</v>
      </c>
      <c r="G2881" s="374" t="s">
        <v>4125</v>
      </c>
      <c r="H2881" s="230">
        <v>2</v>
      </c>
      <c r="I2881" s="230">
        <v>2</v>
      </c>
      <c r="J2881" s="230" t="s">
        <v>2122</v>
      </c>
      <c r="K2881" s="222">
        <v>919.8</v>
      </c>
      <c r="L2881" s="222">
        <v>444.4</v>
      </c>
      <c r="M2881" s="222">
        <v>56494.080000000002</v>
      </c>
      <c r="N2881" s="222">
        <v>56494.080000000002</v>
      </c>
      <c r="O2881" s="222">
        <v>0</v>
      </c>
      <c r="P2881" s="222">
        <v>0</v>
      </c>
      <c r="Q2881" s="222">
        <v>0</v>
      </c>
      <c r="R2881" s="372">
        <v>45658</v>
      </c>
      <c r="S2881" s="372">
        <v>46022</v>
      </c>
      <c r="U2881" s="373"/>
    </row>
    <row r="2882" spans="1:21" ht="23.25" customHeight="1" x14ac:dyDescent="0.25">
      <c r="A2882" s="230">
        <v>259</v>
      </c>
      <c r="B2882" s="269" t="s">
        <v>4471</v>
      </c>
      <c r="C2882" s="230">
        <v>30619</v>
      </c>
      <c r="D2882" s="230" t="s">
        <v>1896</v>
      </c>
      <c r="E2882" s="230">
        <v>2004</v>
      </c>
      <c r="F2882" s="230" t="s">
        <v>2122</v>
      </c>
      <c r="G2882" s="374" t="s">
        <v>4125</v>
      </c>
      <c r="H2882" s="230">
        <v>2</v>
      </c>
      <c r="I2882" s="230">
        <v>2</v>
      </c>
      <c r="J2882" s="230" t="s">
        <v>2122</v>
      </c>
      <c r="K2882" s="222">
        <v>1010.57</v>
      </c>
      <c r="L2882" s="222">
        <v>449.6</v>
      </c>
      <c r="M2882" s="222">
        <v>150371.32999999999</v>
      </c>
      <c r="N2882" s="222">
        <v>150371.32999999999</v>
      </c>
      <c r="O2882" s="222">
        <v>0</v>
      </c>
      <c r="P2882" s="222">
        <v>0</v>
      </c>
      <c r="Q2882" s="222">
        <v>0</v>
      </c>
      <c r="R2882" s="372">
        <v>45658</v>
      </c>
      <c r="S2882" s="372">
        <v>46022</v>
      </c>
      <c r="U2882" s="373"/>
    </row>
    <row r="2883" spans="1:21" ht="23.25" customHeight="1" x14ac:dyDescent="0.25">
      <c r="A2883" s="230">
        <v>260</v>
      </c>
      <c r="B2883" s="269" t="s">
        <v>4472</v>
      </c>
      <c r="C2883" s="230">
        <v>31271</v>
      </c>
      <c r="D2883" s="230" t="s">
        <v>1896</v>
      </c>
      <c r="E2883" s="230">
        <v>1988</v>
      </c>
      <c r="F2883" s="230" t="s">
        <v>2122</v>
      </c>
      <c r="G2883" s="374" t="s">
        <v>4125</v>
      </c>
      <c r="H2883" s="230">
        <v>2</v>
      </c>
      <c r="I2883" s="230">
        <v>3</v>
      </c>
      <c r="J2883" s="230" t="s">
        <v>2122</v>
      </c>
      <c r="K2883" s="222">
        <v>1300.8</v>
      </c>
      <c r="L2883" s="222">
        <v>726.5</v>
      </c>
      <c r="M2883" s="222">
        <v>50329.120000000003</v>
      </c>
      <c r="N2883" s="222">
        <v>50329.120000000003</v>
      </c>
      <c r="O2883" s="222">
        <v>0</v>
      </c>
      <c r="P2883" s="222">
        <v>0</v>
      </c>
      <c r="Q2883" s="222">
        <v>0</v>
      </c>
      <c r="R2883" s="372">
        <v>45658</v>
      </c>
      <c r="S2883" s="372">
        <v>46022</v>
      </c>
      <c r="U2883" s="373"/>
    </row>
    <row r="2884" spans="1:21" ht="23.25" customHeight="1" x14ac:dyDescent="0.25">
      <c r="A2884" s="230">
        <v>261</v>
      </c>
      <c r="B2884" s="269" t="s">
        <v>4473</v>
      </c>
      <c r="C2884" s="230">
        <v>32043</v>
      </c>
      <c r="D2884" s="230" t="s">
        <v>1896</v>
      </c>
      <c r="E2884" s="230">
        <v>1989</v>
      </c>
      <c r="F2884" s="230" t="s">
        <v>2122</v>
      </c>
      <c r="G2884" s="374" t="s">
        <v>2120</v>
      </c>
      <c r="H2884" s="230">
        <v>5</v>
      </c>
      <c r="I2884" s="230">
        <v>3</v>
      </c>
      <c r="J2884" s="230" t="s">
        <v>2122</v>
      </c>
      <c r="K2884" s="222">
        <v>3536.6</v>
      </c>
      <c r="L2884" s="222">
        <v>2175.8000000000002</v>
      </c>
      <c r="M2884" s="222">
        <v>62733.38</v>
      </c>
      <c r="N2884" s="222">
        <v>62733.38</v>
      </c>
      <c r="O2884" s="222">
        <v>0</v>
      </c>
      <c r="P2884" s="222">
        <v>0</v>
      </c>
      <c r="Q2884" s="222">
        <v>0</v>
      </c>
      <c r="R2884" s="372">
        <v>45658</v>
      </c>
      <c r="S2884" s="372">
        <v>46022</v>
      </c>
      <c r="U2884" s="373"/>
    </row>
    <row r="2885" spans="1:21" ht="23.25" customHeight="1" x14ac:dyDescent="0.25">
      <c r="A2885" s="230">
        <v>262</v>
      </c>
      <c r="B2885" s="269" t="s">
        <v>4474</v>
      </c>
      <c r="C2885" s="230">
        <v>31668</v>
      </c>
      <c r="D2885" s="230" t="s">
        <v>1896</v>
      </c>
      <c r="E2885" s="230">
        <v>1987</v>
      </c>
      <c r="F2885" s="230" t="s">
        <v>2122</v>
      </c>
      <c r="G2885" s="374" t="s">
        <v>4125</v>
      </c>
      <c r="H2885" s="230">
        <v>2</v>
      </c>
      <c r="I2885" s="230">
        <v>2</v>
      </c>
      <c r="J2885" s="230" t="s">
        <v>2122</v>
      </c>
      <c r="K2885" s="222">
        <v>919.8</v>
      </c>
      <c r="L2885" s="222">
        <v>495.8</v>
      </c>
      <c r="M2885" s="222">
        <v>44558.21</v>
      </c>
      <c r="N2885" s="222">
        <v>44558.21</v>
      </c>
      <c r="O2885" s="222">
        <v>0</v>
      </c>
      <c r="P2885" s="222">
        <v>0</v>
      </c>
      <c r="Q2885" s="222">
        <v>0</v>
      </c>
      <c r="R2885" s="372">
        <v>45658</v>
      </c>
      <c r="S2885" s="372">
        <v>46022</v>
      </c>
      <c r="U2885" s="373"/>
    </row>
    <row r="2886" spans="1:21" ht="23.25" customHeight="1" x14ac:dyDescent="0.25">
      <c r="A2886" s="230">
        <v>263</v>
      </c>
      <c r="B2886" s="269" t="s">
        <v>4475</v>
      </c>
      <c r="C2886" s="230">
        <v>30845</v>
      </c>
      <c r="D2886" s="230" t="s">
        <v>1896</v>
      </c>
      <c r="E2886" s="230">
        <v>1992</v>
      </c>
      <c r="F2886" s="230" t="s">
        <v>2122</v>
      </c>
      <c r="G2886" s="374" t="s">
        <v>2120</v>
      </c>
      <c r="H2886" s="230">
        <v>10</v>
      </c>
      <c r="I2886" s="230">
        <v>1</v>
      </c>
      <c r="J2886" s="230" t="s">
        <v>2122</v>
      </c>
      <c r="K2886" s="222">
        <v>2418</v>
      </c>
      <c r="L2886" s="222">
        <v>3064.2</v>
      </c>
      <c r="M2886" s="222">
        <v>47505.64</v>
      </c>
      <c r="N2886" s="222">
        <v>47505.64</v>
      </c>
      <c r="O2886" s="222">
        <v>0</v>
      </c>
      <c r="P2886" s="222">
        <v>0</v>
      </c>
      <c r="Q2886" s="222">
        <v>0</v>
      </c>
      <c r="R2886" s="372">
        <v>45658</v>
      </c>
      <c r="S2886" s="372">
        <v>46022</v>
      </c>
      <c r="U2886" s="373"/>
    </row>
    <row r="2887" spans="1:21" ht="23.25" customHeight="1" x14ac:dyDescent="0.25">
      <c r="A2887" s="230">
        <v>264</v>
      </c>
      <c r="B2887" s="269" t="s">
        <v>4476</v>
      </c>
      <c r="C2887" s="230">
        <v>30846</v>
      </c>
      <c r="D2887" s="230" t="s">
        <v>1896</v>
      </c>
      <c r="E2887" s="230">
        <v>1992</v>
      </c>
      <c r="F2887" s="230" t="s">
        <v>2122</v>
      </c>
      <c r="G2887" s="374" t="s">
        <v>2120</v>
      </c>
      <c r="H2887" s="230">
        <v>10</v>
      </c>
      <c r="I2887" s="230">
        <v>1</v>
      </c>
      <c r="J2887" s="230" t="s">
        <v>2122</v>
      </c>
      <c r="K2887" s="222">
        <v>2363</v>
      </c>
      <c r="L2887" s="222">
        <v>2996.8</v>
      </c>
      <c r="M2887" s="222">
        <v>47505.64</v>
      </c>
      <c r="N2887" s="222">
        <v>47505.64</v>
      </c>
      <c r="O2887" s="222">
        <v>0</v>
      </c>
      <c r="P2887" s="222">
        <v>0</v>
      </c>
      <c r="Q2887" s="222">
        <v>0</v>
      </c>
      <c r="R2887" s="372">
        <v>45658</v>
      </c>
      <c r="S2887" s="372">
        <v>46022</v>
      </c>
      <c r="U2887" s="373"/>
    </row>
    <row r="2888" spans="1:21" ht="23.25" customHeight="1" x14ac:dyDescent="0.25">
      <c r="A2888" s="230">
        <v>265</v>
      </c>
      <c r="B2888" s="269" t="s">
        <v>4485</v>
      </c>
      <c r="C2888" s="230">
        <v>31924</v>
      </c>
      <c r="D2888" s="230" t="s">
        <v>1896</v>
      </c>
      <c r="E2888" s="230">
        <v>1986</v>
      </c>
      <c r="F2888" s="230" t="s">
        <v>2122</v>
      </c>
      <c r="G2888" s="374" t="s">
        <v>2088</v>
      </c>
      <c r="H2888" s="230">
        <v>9</v>
      </c>
      <c r="I2888" s="230">
        <v>1</v>
      </c>
      <c r="J2888" s="230" t="s">
        <v>2122</v>
      </c>
      <c r="K2888" s="222">
        <v>1565.7</v>
      </c>
      <c r="L2888" s="222">
        <v>2067.1</v>
      </c>
      <c r="M2888" s="222">
        <v>100314.85</v>
      </c>
      <c r="N2888" s="222">
        <v>100314.85</v>
      </c>
      <c r="O2888" s="222">
        <v>0</v>
      </c>
      <c r="P2888" s="222">
        <v>0</v>
      </c>
      <c r="Q2888" s="222">
        <v>0</v>
      </c>
      <c r="R2888" s="372">
        <v>45658</v>
      </c>
      <c r="S2888" s="372">
        <v>46022</v>
      </c>
      <c r="U2888" s="373"/>
    </row>
    <row r="2889" spans="1:21" ht="23.25" customHeight="1" x14ac:dyDescent="0.3">
      <c r="A2889" s="230">
        <v>266</v>
      </c>
      <c r="B2889" s="233" t="s">
        <v>4558</v>
      </c>
      <c r="C2889" s="230">
        <v>56270</v>
      </c>
      <c r="D2889" s="230" t="s">
        <v>1897</v>
      </c>
      <c r="E2889" s="230">
        <v>2019</v>
      </c>
      <c r="F2889" s="230" t="s">
        <v>2122</v>
      </c>
      <c r="G2889" s="371" t="s">
        <v>4620</v>
      </c>
      <c r="H2889" s="230">
        <v>10</v>
      </c>
      <c r="I2889" s="230">
        <v>1</v>
      </c>
      <c r="J2889" s="230" t="s">
        <v>2122</v>
      </c>
      <c r="K2889" s="222">
        <v>6020.6</v>
      </c>
      <c r="L2889" s="222">
        <v>6020.6</v>
      </c>
      <c r="M2889" s="222">
        <v>238575.71000000002</v>
      </c>
      <c r="N2889" s="222">
        <v>238575.71000000002</v>
      </c>
      <c r="O2889" s="222">
        <v>0</v>
      </c>
      <c r="P2889" s="222">
        <v>0</v>
      </c>
      <c r="Q2889" s="222">
        <v>0</v>
      </c>
      <c r="R2889" s="372">
        <v>45658</v>
      </c>
      <c r="S2889" s="372">
        <v>46022</v>
      </c>
      <c r="U2889" s="373"/>
    </row>
    <row r="2890" spans="1:21" ht="23.25" customHeight="1" x14ac:dyDescent="0.25">
      <c r="A2890" s="230">
        <v>267</v>
      </c>
      <c r="B2890" s="269" t="s">
        <v>247</v>
      </c>
      <c r="C2890" s="230">
        <v>31482</v>
      </c>
      <c r="D2890" s="230" t="s">
        <v>1896</v>
      </c>
      <c r="E2890" s="230">
        <v>1972</v>
      </c>
      <c r="F2890" s="230" t="s">
        <v>2122</v>
      </c>
      <c r="G2890" s="374" t="s">
        <v>2121</v>
      </c>
      <c r="H2890" s="230">
        <v>9</v>
      </c>
      <c r="I2890" s="230">
        <v>1</v>
      </c>
      <c r="J2890" s="230" t="s">
        <v>2122</v>
      </c>
      <c r="K2890" s="222">
        <v>2678.14</v>
      </c>
      <c r="L2890" s="222">
        <v>2321.15</v>
      </c>
      <c r="M2890" s="222">
        <v>30000</v>
      </c>
      <c r="N2890" s="222">
        <v>30000</v>
      </c>
      <c r="O2890" s="222">
        <v>0</v>
      </c>
      <c r="P2890" s="222">
        <v>0</v>
      </c>
      <c r="Q2890" s="222">
        <v>0</v>
      </c>
      <c r="R2890" s="372">
        <v>45658</v>
      </c>
      <c r="S2890" s="372">
        <v>46022</v>
      </c>
      <c r="U2890" s="373"/>
    </row>
    <row r="2891" spans="1:21" ht="20.25" x14ac:dyDescent="0.25">
      <c r="A2891" s="230" t="s">
        <v>22</v>
      </c>
      <c r="B2891" s="231"/>
      <c r="C2891" s="263" t="s">
        <v>172</v>
      </c>
      <c r="D2891" s="263" t="s">
        <v>172</v>
      </c>
      <c r="E2891" s="263" t="s">
        <v>172</v>
      </c>
      <c r="F2891" s="263" t="s">
        <v>172</v>
      </c>
      <c r="G2891" s="263" t="s">
        <v>172</v>
      </c>
      <c r="H2891" s="263" t="s">
        <v>172</v>
      </c>
      <c r="I2891" s="263" t="s">
        <v>172</v>
      </c>
      <c r="J2891" s="376">
        <v>1</v>
      </c>
      <c r="K2891" s="220">
        <v>457798.7</v>
      </c>
      <c r="L2891" s="220">
        <v>369492.39999999979</v>
      </c>
      <c r="M2891" s="220">
        <v>109387616.16110002</v>
      </c>
      <c r="N2891" s="220">
        <v>109387616.16110002</v>
      </c>
      <c r="O2891" s="220">
        <v>0</v>
      </c>
      <c r="P2891" s="220">
        <v>0</v>
      </c>
      <c r="Q2891" s="220">
        <v>0</v>
      </c>
      <c r="R2891" s="263" t="s">
        <v>172</v>
      </c>
      <c r="S2891" s="263" t="s">
        <v>172</v>
      </c>
      <c r="U2891" s="373"/>
    </row>
    <row r="2892" spans="1:21" ht="20.25" x14ac:dyDescent="0.25">
      <c r="A2892" s="411" t="s">
        <v>1909</v>
      </c>
      <c r="B2892" s="411"/>
      <c r="C2892" s="411"/>
      <c r="D2892" s="411"/>
      <c r="E2892" s="411"/>
      <c r="F2892" s="411"/>
      <c r="G2892" s="411"/>
      <c r="H2892" s="411"/>
      <c r="I2892" s="411"/>
      <c r="J2892" s="411"/>
      <c r="K2892" s="411"/>
      <c r="L2892" s="411"/>
      <c r="M2892" s="411"/>
      <c r="N2892" s="411"/>
      <c r="O2892" s="411"/>
      <c r="P2892" s="411"/>
      <c r="Q2892" s="411"/>
      <c r="R2892" s="411"/>
      <c r="S2892" s="411"/>
      <c r="U2892" s="373"/>
    </row>
    <row r="2893" spans="1:21" ht="20.25" x14ac:dyDescent="0.3">
      <c r="A2893" s="230">
        <v>268</v>
      </c>
      <c r="B2893" s="231" t="s">
        <v>3602</v>
      </c>
      <c r="C2893" s="230">
        <v>32263</v>
      </c>
      <c r="D2893" s="230" t="s">
        <v>1896</v>
      </c>
      <c r="E2893" s="230">
        <v>1983</v>
      </c>
      <c r="F2893" s="230" t="s">
        <v>2122</v>
      </c>
      <c r="G2893" s="371" t="s">
        <v>2121</v>
      </c>
      <c r="H2893" s="230">
        <v>3</v>
      </c>
      <c r="I2893" s="230">
        <v>2</v>
      </c>
      <c r="J2893" s="230" t="s">
        <v>2122</v>
      </c>
      <c r="K2893" s="222">
        <v>868.2</v>
      </c>
      <c r="L2893" s="222">
        <v>955.3</v>
      </c>
      <c r="M2893" s="222">
        <v>1805295.9200000002</v>
      </c>
      <c r="N2893" s="222">
        <v>1805295.9200000002</v>
      </c>
      <c r="O2893" s="222">
        <v>0</v>
      </c>
      <c r="P2893" s="222">
        <v>0</v>
      </c>
      <c r="Q2893" s="222">
        <v>0</v>
      </c>
      <c r="R2893" s="372">
        <v>45658</v>
      </c>
      <c r="S2893" s="372">
        <v>46022</v>
      </c>
      <c r="U2893" s="373"/>
    </row>
    <row r="2894" spans="1:21" ht="20.25" x14ac:dyDescent="0.3">
      <c r="A2894" s="230">
        <v>269</v>
      </c>
      <c r="B2894" s="231" t="s">
        <v>3603</v>
      </c>
      <c r="C2894" s="230">
        <v>32199</v>
      </c>
      <c r="D2894" s="230" t="s">
        <v>1896</v>
      </c>
      <c r="E2894" s="230">
        <v>1998</v>
      </c>
      <c r="F2894" s="230" t="s">
        <v>2122</v>
      </c>
      <c r="G2894" s="371" t="s">
        <v>2121</v>
      </c>
      <c r="H2894" s="230">
        <v>5</v>
      </c>
      <c r="I2894" s="230">
        <v>6</v>
      </c>
      <c r="J2894" s="230" t="s">
        <v>2122</v>
      </c>
      <c r="K2894" s="222">
        <v>3423.7</v>
      </c>
      <c r="L2894" s="222">
        <v>3931</v>
      </c>
      <c r="M2894" s="222">
        <v>6974761.8899999997</v>
      </c>
      <c r="N2894" s="222">
        <v>6974761.8899999997</v>
      </c>
      <c r="O2894" s="222">
        <v>0</v>
      </c>
      <c r="P2894" s="222">
        <v>0</v>
      </c>
      <c r="Q2894" s="222">
        <v>0</v>
      </c>
      <c r="R2894" s="372">
        <v>45658</v>
      </c>
      <c r="S2894" s="372">
        <v>46022</v>
      </c>
      <c r="U2894" s="373"/>
    </row>
    <row r="2895" spans="1:21" ht="20.25" x14ac:dyDescent="0.3">
      <c r="A2895" s="230">
        <v>270</v>
      </c>
      <c r="B2895" s="231" t="s">
        <v>3604</v>
      </c>
      <c r="C2895" s="230">
        <v>32319</v>
      </c>
      <c r="D2895" s="230" t="s">
        <v>1896</v>
      </c>
      <c r="E2895" s="230">
        <v>1993</v>
      </c>
      <c r="F2895" s="230" t="s">
        <v>2122</v>
      </c>
      <c r="G2895" s="371" t="s">
        <v>2121</v>
      </c>
      <c r="H2895" s="230">
        <v>5</v>
      </c>
      <c r="I2895" s="230">
        <v>4</v>
      </c>
      <c r="J2895" s="230" t="s">
        <v>2122</v>
      </c>
      <c r="K2895" s="222">
        <v>2290.4</v>
      </c>
      <c r="L2895" s="222">
        <v>2656</v>
      </c>
      <c r="M2895" s="222">
        <v>5293974.08</v>
      </c>
      <c r="N2895" s="222">
        <v>5293974.08</v>
      </c>
      <c r="O2895" s="222">
        <v>0</v>
      </c>
      <c r="P2895" s="222">
        <v>0</v>
      </c>
      <c r="Q2895" s="222">
        <v>0</v>
      </c>
      <c r="R2895" s="372">
        <v>45658</v>
      </c>
      <c r="S2895" s="372">
        <v>46022</v>
      </c>
      <c r="U2895" s="373"/>
    </row>
    <row r="2896" spans="1:21" ht="20.25" x14ac:dyDescent="0.3">
      <c r="A2896" s="230">
        <v>271</v>
      </c>
      <c r="B2896" s="231" t="s">
        <v>3605</v>
      </c>
      <c r="C2896" s="230">
        <v>32297</v>
      </c>
      <c r="D2896" s="230" t="s">
        <v>1896</v>
      </c>
      <c r="E2896" s="230">
        <v>1987</v>
      </c>
      <c r="F2896" s="230" t="s">
        <v>2122</v>
      </c>
      <c r="G2896" s="371" t="s">
        <v>2121</v>
      </c>
      <c r="H2896" s="230">
        <v>5</v>
      </c>
      <c r="I2896" s="230">
        <v>4</v>
      </c>
      <c r="J2896" s="230" t="s">
        <v>2122</v>
      </c>
      <c r="K2896" s="222">
        <v>2867</v>
      </c>
      <c r="L2896" s="222">
        <v>3152.9</v>
      </c>
      <c r="M2896" s="222">
        <v>5858685.9499999993</v>
      </c>
      <c r="N2896" s="222">
        <v>5858685.9499999993</v>
      </c>
      <c r="O2896" s="222">
        <v>0</v>
      </c>
      <c r="P2896" s="222">
        <v>0</v>
      </c>
      <c r="Q2896" s="222">
        <v>0</v>
      </c>
      <c r="R2896" s="372">
        <v>45658</v>
      </c>
      <c r="S2896" s="372">
        <v>46022</v>
      </c>
      <c r="U2896" s="373"/>
    </row>
    <row r="2897" spans="1:21" ht="20.25" x14ac:dyDescent="0.3">
      <c r="A2897" s="230">
        <v>272</v>
      </c>
      <c r="B2897" s="231" t="s">
        <v>3606</v>
      </c>
      <c r="C2897" s="230">
        <v>32148</v>
      </c>
      <c r="D2897" s="230" t="s">
        <v>1896</v>
      </c>
      <c r="E2897" s="230">
        <v>1973</v>
      </c>
      <c r="F2897" s="230" t="s">
        <v>2122</v>
      </c>
      <c r="G2897" s="371" t="s">
        <v>2120</v>
      </c>
      <c r="H2897" s="230">
        <v>5</v>
      </c>
      <c r="I2897" s="230">
        <v>6</v>
      </c>
      <c r="J2897" s="230" t="s">
        <v>2122</v>
      </c>
      <c r="K2897" s="222">
        <v>8962.2000000000007</v>
      </c>
      <c r="L2897" s="222">
        <v>5830.4</v>
      </c>
      <c r="M2897" s="222">
        <v>8464322.8900000006</v>
      </c>
      <c r="N2897" s="222">
        <v>8464322.8900000006</v>
      </c>
      <c r="O2897" s="222">
        <v>0</v>
      </c>
      <c r="P2897" s="222">
        <v>0</v>
      </c>
      <c r="Q2897" s="222">
        <v>0</v>
      </c>
      <c r="R2897" s="372">
        <v>45658</v>
      </c>
      <c r="S2897" s="372">
        <v>46022</v>
      </c>
      <c r="U2897" s="373"/>
    </row>
    <row r="2898" spans="1:21" ht="20.25" x14ac:dyDescent="0.3">
      <c r="A2898" s="230">
        <v>273</v>
      </c>
      <c r="B2898" s="231" t="s">
        <v>3316</v>
      </c>
      <c r="C2898" s="230">
        <v>32152</v>
      </c>
      <c r="D2898" s="230" t="s">
        <v>1896</v>
      </c>
      <c r="E2898" s="230">
        <v>1973</v>
      </c>
      <c r="F2898" s="230" t="s">
        <v>2122</v>
      </c>
      <c r="G2898" s="371" t="s">
        <v>2120</v>
      </c>
      <c r="H2898" s="230">
        <v>5</v>
      </c>
      <c r="I2898" s="230">
        <v>5</v>
      </c>
      <c r="J2898" s="230" t="s">
        <v>2122</v>
      </c>
      <c r="K2898" s="222">
        <v>6840.5</v>
      </c>
      <c r="L2898" s="222">
        <v>4409.0700000000006</v>
      </c>
      <c r="M2898" s="222">
        <v>1089083.3500000001</v>
      </c>
      <c r="N2898" s="222">
        <v>1089083.3500000001</v>
      </c>
      <c r="O2898" s="222">
        <v>0</v>
      </c>
      <c r="P2898" s="222">
        <v>0</v>
      </c>
      <c r="Q2898" s="222">
        <v>0</v>
      </c>
      <c r="R2898" s="372">
        <v>45658</v>
      </c>
      <c r="S2898" s="372">
        <v>46022</v>
      </c>
      <c r="U2898" s="373"/>
    </row>
    <row r="2899" spans="1:21" ht="20.25" x14ac:dyDescent="0.3">
      <c r="A2899" s="230">
        <v>274</v>
      </c>
      <c r="B2899" s="231" t="s">
        <v>3607</v>
      </c>
      <c r="C2899" s="230">
        <v>32156</v>
      </c>
      <c r="D2899" s="230" t="s">
        <v>1896</v>
      </c>
      <c r="E2899" s="230">
        <v>1972</v>
      </c>
      <c r="F2899" s="230" t="s">
        <v>2122</v>
      </c>
      <c r="G2899" s="371" t="s">
        <v>2120</v>
      </c>
      <c r="H2899" s="230">
        <v>5</v>
      </c>
      <c r="I2899" s="230">
        <v>4</v>
      </c>
      <c r="J2899" s="230" t="s">
        <v>2122</v>
      </c>
      <c r="K2899" s="222">
        <v>3843.5</v>
      </c>
      <c r="L2899" s="222">
        <v>5910.8</v>
      </c>
      <c r="M2899" s="222">
        <v>2157844.7599999998</v>
      </c>
      <c r="N2899" s="222">
        <v>2157844.7599999998</v>
      </c>
      <c r="O2899" s="222">
        <v>0</v>
      </c>
      <c r="P2899" s="222">
        <v>0</v>
      </c>
      <c r="Q2899" s="222">
        <v>0</v>
      </c>
      <c r="R2899" s="372">
        <v>45658</v>
      </c>
      <c r="S2899" s="372">
        <v>46022</v>
      </c>
      <c r="U2899" s="373"/>
    </row>
    <row r="2900" spans="1:21" ht="20.25" x14ac:dyDescent="0.3">
      <c r="A2900" s="230">
        <v>275</v>
      </c>
      <c r="B2900" s="231" t="s">
        <v>3608</v>
      </c>
      <c r="C2900" s="230">
        <v>32161</v>
      </c>
      <c r="D2900" s="230" t="s">
        <v>1896</v>
      </c>
      <c r="E2900" s="230">
        <v>1971</v>
      </c>
      <c r="F2900" s="230" t="s">
        <v>2122</v>
      </c>
      <c r="G2900" s="371" t="s">
        <v>2120</v>
      </c>
      <c r="H2900" s="230">
        <v>5</v>
      </c>
      <c r="I2900" s="230">
        <v>2</v>
      </c>
      <c r="J2900" s="230" t="s">
        <v>2122</v>
      </c>
      <c r="K2900" s="222">
        <v>1464.2</v>
      </c>
      <c r="L2900" s="222">
        <v>2379</v>
      </c>
      <c r="M2900" s="222">
        <v>2287570.2700000005</v>
      </c>
      <c r="N2900" s="222">
        <v>2287570.2700000005</v>
      </c>
      <c r="O2900" s="222">
        <v>0</v>
      </c>
      <c r="P2900" s="222">
        <v>0</v>
      </c>
      <c r="Q2900" s="222">
        <v>0</v>
      </c>
      <c r="R2900" s="372">
        <v>45658</v>
      </c>
      <c r="S2900" s="372">
        <v>46022</v>
      </c>
      <c r="U2900" s="373"/>
    </row>
    <row r="2901" spans="1:21" ht="20.25" x14ac:dyDescent="0.3">
      <c r="A2901" s="230">
        <v>276</v>
      </c>
      <c r="B2901" s="231" t="s">
        <v>3609</v>
      </c>
      <c r="C2901" s="230">
        <v>32163</v>
      </c>
      <c r="D2901" s="230" t="s">
        <v>1896</v>
      </c>
      <c r="E2901" s="230">
        <v>1970</v>
      </c>
      <c r="F2901" s="230" t="s">
        <v>2122</v>
      </c>
      <c r="G2901" s="371" t="s">
        <v>2120</v>
      </c>
      <c r="H2901" s="230">
        <v>5</v>
      </c>
      <c r="I2901" s="230">
        <v>2</v>
      </c>
      <c r="J2901" s="230" t="s">
        <v>2122</v>
      </c>
      <c r="K2901" s="222">
        <v>1482</v>
      </c>
      <c r="L2901" s="222">
        <v>2354.9</v>
      </c>
      <c r="M2901" s="222">
        <v>1371570.57</v>
      </c>
      <c r="N2901" s="222">
        <v>1371570.57</v>
      </c>
      <c r="O2901" s="222">
        <v>0</v>
      </c>
      <c r="P2901" s="222">
        <v>0</v>
      </c>
      <c r="Q2901" s="222">
        <v>0</v>
      </c>
      <c r="R2901" s="372">
        <v>45658</v>
      </c>
      <c r="S2901" s="372">
        <v>46022</v>
      </c>
      <c r="U2901" s="373"/>
    </row>
    <row r="2902" spans="1:21" ht="20.25" x14ac:dyDescent="0.3">
      <c r="A2902" s="230">
        <v>277</v>
      </c>
      <c r="B2902" s="231" t="s">
        <v>3611</v>
      </c>
      <c r="C2902" s="230">
        <v>32211</v>
      </c>
      <c r="D2902" s="230" t="s">
        <v>1896</v>
      </c>
      <c r="E2902" s="230">
        <v>1976</v>
      </c>
      <c r="F2902" s="230" t="s">
        <v>2122</v>
      </c>
      <c r="G2902" s="371" t="s">
        <v>2121</v>
      </c>
      <c r="H2902" s="230">
        <v>5</v>
      </c>
      <c r="I2902" s="230">
        <v>4</v>
      </c>
      <c r="J2902" s="230" t="s">
        <v>2122</v>
      </c>
      <c r="K2902" s="222">
        <v>5422.7</v>
      </c>
      <c r="L2902" s="222">
        <v>3422.3</v>
      </c>
      <c r="M2902" s="222">
        <v>5825208.1500000004</v>
      </c>
      <c r="N2902" s="222">
        <v>5825208.1500000004</v>
      </c>
      <c r="O2902" s="222">
        <v>0</v>
      </c>
      <c r="P2902" s="222">
        <v>0</v>
      </c>
      <c r="Q2902" s="222">
        <v>0</v>
      </c>
      <c r="R2902" s="372">
        <v>45658</v>
      </c>
      <c r="S2902" s="372">
        <v>46022</v>
      </c>
      <c r="U2902" s="373"/>
    </row>
    <row r="2903" spans="1:21" ht="20.25" x14ac:dyDescent="0.25">
      <c r="A2903" s="230">
        <v>278</v>
      </c>
      <c r="B2903" s="231" t="s">
        <v>3612</v>
      </c>
      <c r="C2903" s="230">
        <v>32248</v>
      </c>
      <c r="D2903" s="230" t="s">
        <v>1896</v>
      </c>
      <c r="E2903" s="230">
        <v>1970</v>
      </c>
      <c r="F2903" s="230" t="s">
        <v>2122</v>
      </c>
      <c r="G2903" s="374" t="s">
        <v>2121</v>
      </c>
      <c r="H2903" s="230">
        <v>4</v>
      </c>
      <c r="I2903" s="230">
        <v>4</v>
      </c>
      <c r="J2903" s="230" t="s">
        <v>2122</v>
      </c>
      <c r="K2903" s="222">
        <v>3005</v>
      </c>
      <c r="L2903" s="222">
        <v>2605.1999999999998</v>
      </c>
      <c r="M2903" s="222">
        <v>1190245.52</v>
      </c>
      <c r="N2903" s="222">
        <v>1190245.52</v>
      </c>
      <c r="O2903" s="222">
        <v>0</v>
      </c>
      <c r="P2903" s="222">
        <v>0</v>
      </c>
      <c r="Q2903" s="222">
        <v>0</v>
      </c>
      <c r="R2903" s="372">
        <v>45658</v>
      </c>
      <c r="S2903" s="372">
        <v>46022</v>
      </c>
      <c r="U2903" s="373"/>
    </row>
    <row r="2904" spans="1:21" ht="20.25" x14ac:dyDescent="0.25">
      <c r="A2904" s="230">
        <v>279</v>
      </c>
      <c r="B2904" s="231" t="s">
        <v>3613</v>
      </c>
      <c r="C2904" s="230">
        <v>32249</v>
      </c>
      <c r="D2904" s="230" t="s">
        <v>1896</v>
      </c>
      <c r="E2904" s="230">
        <v>1970</v>
      </c>
      <c r="F2904" s="230" t="s">
        <v>2122</v>
      </c>
      <c r="G2904" s="374" t="s">
        <v>2121</v>
      </c>
      <c r="H2904" s="230">
        <v>4</v>
      </c>
      <c r="I2904" s="230">
        <v>4</v>
      </c>
      <c r="J2904" s="230" t="s">
        <v>2122</v>
      </c>
      <c r="K2904" s="222">
        <v>2752.8</v>
      </c>
      <c r="L2904" s="222">
        <v>2565.1</v>
      </c>
      <c r="M2904" s="222">
        <v>2243457.37</v>
      </c>
      <c r="N2904" s="222">
        <v>2243457.37</v>
      </c>
      <c r="O2904" s="222">
        <v>0</v>
      </c>
      <c r="P2904" s="222">
        <v>0</v>
      </c>
      <c r="Q2904" s="222">
        <v>0</v>
      </c>
      <c r="R2904" s="372">
        <v>45658</v>
      </c>
      <c r="S2904" s="372">
        <v>46022</v>
      </c>
      <c r="U2904" s="373"/>
    </row>
    <row r="2905" spans="1:21" ht="20.25" x14ac:dyDescent="0.25">
      <c r="A2905" s="230">
        <v>280</v>
      </c>
      <c r="B2905" s="231" t="s">
        <v>337</v>
      </c>
      <c r="C2905" s="230">
        <v>32174</v>
      </c>
      <c r="D2905" s="230" t="s">
        <v>1896</v>
      </c>
      <c r="E2905" s="230">
        <v>1967</v>
      </c>
      <c r="F2905" s="230" t="s">
        <v>2122</v>
      </c>
      <c r="G2905" s="374" t="s">
        <v>2089</v>
      </c>
      <c r="H2905" s="230">
        <v>4</v>
      </c>
      <c r="I2905" s="230">
        <v>3</v>
      </c>
      <c r="J2905" s="230" t="s">
        <v>2122</v>
      </c>
      <c r="K2905" s="222">
        <v>2137.8000000000002</v>
      </c>
      <c r="L2905" s="222">
        <v>1853.6</v>
      </c>
      <c r="M2905" s="222">
        <v>1568226.2</v>
      </c>
      <c r="N2905" s="222">
        <v>1568226.2</v>
      </c>
      <c r="O2905" s="222">
        <v>0</v>
      </c>
      <c r="P2905" s="222">
        <v>0</v>
      </c>
      <c r="Q2905" s="222">
        <v>0</v>
      </c>
      <c r="R2905" s="372">
        <v>45658</v>
      </c>
      <c r="S2905" s="372">
        <v>46022</v>
      </c>
      <c r="U2905" s="373"/>
    </row>
    <row r="2906" spans="1:21" ht="20.25" x14ac:dyDescent="0.25">
      <c r="A2906" s="230">
        <v>281</v>
      </c>
      <c r="B2906" s="231" t="s">
        <v>1787</v>
      </c>
      <c r="C2906" s="230">
        <v>32157</v>
      </c>
      <c r="D2906" s="230" t="s">
        <v>1896</v>
      </c>
      <c r="E2906" s="230">
        <v>1972</v>
      </c>
      <c r="F2906" s="230" t="s">
        <v>2122</v>
      </c>
      <c r="G2906" s="374" t="s">
        <v>2089</v>
      </c>
      <c r="H2906" s="230">
        <v>5</v>
      </c>
      <c r="I2906" s="230">
        <v>4</v>
      </c>
      <c r="J2906" s="230" t="s">
        <v>2122</v>
      </c>
      <c r="K2906" s="222">
        <v>5405.8</v>
      </c>
      <c r="L2906" s="222">
        <v>2706</v>
      </c>
      <c r="M2906" s="222">
        <v>174351.81</v>
      </c>
      <c r="N2906" s="222">
        <v>174351.81</v>
      </c>
      <c r="O2906" s="222">
        <v>0</v>
      </c>
      <c r="P2906" s="222">
        <v>0</v>
      </c>
      <c r="Q2906" s="222">
        <v>0</v>
      </c>
      <c r="R2906" s="372">
        <v>45658</v>
      </c>
      <c r="S2906" s="372">
        <v>46022</v>
      </c>
      <c r="U2906" s="373"/>
    </row>
    <row r="2907" spans="1:21" ht="20.25" x14ac:dyDescent="0.25">
      <c r="A2907" s="230">
        <v>282</v>
      </c>
      <c r="B2907" s="231" t="s">
        <v>49</v>
      </c>
      <c r="C2907" s="230">
        <v>32158</v>
      </c>
      <c r="D2907" s="230" t="s">
        <v>1896</v>
      </c>
      <c r="E2907" s="230">
        <v>1972</v>
      </c>
      <c r="F2907" s="230" t="s">
        <v>2122</v>
      </c>
      <c r="G2907" s="374" t="s">
        <v>2089</v>
      </c>
      <c r="H2907" s="230">
        <v>5</v>
      </c>
      <c r="I2907" s="230">
        <v>4</v>
      </c>
      <c r="J2907" s="230" t="s">
        <v>2122</v>
      </c>
      <c r="K2907" s="222">
        <v>5496.3</v>
      </c>
      <c r="L2907" s="222">
        <v>4199.1000000000004</v>
      </c>
      <c r="M2907" s="222">
        <v>218682.69</v>
      </c>
      <c r="N2907" s="222">
        <v>218682.69</v>
      </c>
      <c r="O2907" s="222">
        <v>0</v>
      </c>
      <c r="P2907" s="222">
        <v>0</v>
      </c>
      <c r="Q2907" s="222">
        <v>0</v>
      </c>
      <c r="R2907" s="372">
        <v>45658</v>
      </c>
      <c r="S2907" s="372">
        <v>46022</v>
      </c>
      <c r="U2907" s="373"/>
    </row>
    <row r="2908" spans="1:21" ht="20.25" x14ac:dyDescent="0.3">
      <c r="A2908" s="230">
        <v>283</v>
      </c>
      <c r="B2908" s="226" t="s">
        <v>2614</v>
      </c>
      <c r="C2908" s="230">
        <v>32208</v>
      </c>
      <c r="D2908" s="230" t="s">
        <v>1896</v>
      </c>
      <c r="E2908" s="230">
        <v>1982</v>
      </c>
      <c r="F2908" s="230" t="s">
        <v>2122</v>
      </c>
      <c r="G2908" s="371" t="s">
        <v>2088</v>
      </c>
      <c r="H2908" s="230">
        <v>5</v>
      </c>
      <c r="I2908" s="230">
        <v>6</v>
      </c>
      <c r="J2908" s="230" t="s">
        <v>2122</v>
      </c>
      <c r="K2908" s="222">
        <v>7019.2</v>
      </c>
      <c r="L2908" s="222">
        <v>4438.8999999999996</v>
      </c>
      <c r="M2908" s="222">
        <v>5115087.8099999996</v>
      </c>
      <c r="N2908" s="222">
        <v>5115087.8099999996</v>
      </c>
      <c r="O2908" s="222">
        <v>0</v>
      </c>
      <c r="P2908" s="222">
        <v>0</v>
      </c>
      <c r="Q2908" s="222">
        <v>0</v>
      </c>
      <c r="R2908" s="372">
        <v>45658</v>
      </c>
      <c r="S2908" s="372">
        <v>46022</v>
      </c>
      <c r="U2908" s="373"/>
    </row>
    <row r="2909" spans="1:21" ht="20.25" x14ac:dyDescent="0.25">
      <c r="A2909" s="230">
        <v>284</v>
      </c>
      <c r="B2909" s="231" t="s">
        <v>1793</v>
      </c>
      <c r="C2909" s="230">
        <v>32220</v>
      </c>
      <c r="D2909" s="230" t="s">
        <v>1896</v>
      </c>
      <c r="E2909" s="230">
        <v>1985</v>
      </c>
      <c r="F2909" s="230" t="s">
        <v>2122</v>
      </c>
      <c r="G2909" s="374" t="s">
        <v>2089</v>
      </c>
      <c r="H2909" s="230">
        <v>5</v>
      </c>
      <c r="I2909" s="230">
        <v>4</v>
      </c>
      <c r="J2909" s="230" t="s">
        <v>2122</v>
      </c>
      <c r="K2909" s="222">
        <v>4040.3</v>
      </c>
      <c r="L2909" s="222">
        <v>2797.2</v>
      </c>
      <c r="M2909" s="222">
        <v>2723050.9</v>
      </c>
      <c r="N2909" s="222">
        <v>2723050.9</v>
      </c>
      <c r="O2909" s="222">
        <v>0</v>
      </c>
      <c r="P2909" s="222">
        <v>0</v>
      </c>
      <c r="Q2909" s="222">
        <v>0</v>
      </c>
      <c r="R2909" s="372">
        <v>45658</v>
      </c>
      <c r="S2909" s="372">
        <v>46022</v>
      </c>
      <c r="U2909" s="373"/>
    </row>
    <row r="2910" spans="1:21" ht="20.25" x14ac:dyDescent="0.25">
      <c r="A2910" s="230">
        <v>285</v>
      </c>
      <c r="B2910" s="231" t="s">
        <v>2983</v>
      </c>
      <c r="C2910" s="230">
        <v>32198</v>
      </c>
      <c r="D2910" s="230" t="s">
        <v>1896</v>
      </c>
      <c r="E2910" s="230">
        <v>1993</v>
      </c>
      <c r="F2910" s="230" t="s">
        <v>2122</v>
      </c>
      <c r="G2910" s="374" t="s">
        <v>2121</v>
      </c>
      <c r="H2910" s="230">
        <v>5</v>
      </c>
      <c r="I2910" s="230">
        <v>4</v>
      </c>
      <c r="J2910" s="230" t="s">
        <v>2122</v>
      </c>
      <c r="K2910" s="222">
        <v>3082.8</v>
      </c>
      <c r="L2910" s="222">
        <v>2711.6</v>
      </c>
      <c r="M2910" s="222">
        <v>798852</v>
      </c>
      <c r="N2910" s="222">
        <v>798852</v>
      </c>
      <c r="O2910" s="222">
        <v>0</v>
      </c>
      <c r="P2910" s="222">
        <v>0</v>
      </c>
      <c r="Q2910" s="222">
        <v>0</v>
      </c>
      <c r="R2910" s="372">
        <v>45658</v>
      </c>
      <c r="S2910" s="372">
        <v>46022</v>
      </c>
      <c r="U2910" s="373"/>
    </row>
    <row r="2911" spans="1:21" ht="20.25" x14ac:dyDescent="0.3">
      <c r="A2911" s="230">
        <v>286</v>
      </c>
      <c r="B2911" s="231" t="s">
        <v>3973</v>
      </c>
      <c r="C2911" s="230">
        <v>32236</v>
      </c>
      <c r="D2911" s="230" t="s">
        <v>1896</v>
      </c>
      <c r="E2911" s="230">
        <v>1993</v>
      </c>
      <c r="F2911" s="230" t="s">
        <v>2122</v>
      </c>
      <c r="G2911" s="371" t="s">
        <v>2088</v>
      </c>
      <c r="H2911" s="230">
        <v>5</v>
      </c>
      <c r="I2911" s="230">
        <v>6</v>
      </c>
      <c r="J2911" s="230" t="s">
        <v>2122</v>
      </c>
      <c r="K2911" s="222">
        <v>5135</v>
      </c>
      <c r="L2911" s="222">
        <v>5061.8999999999996</v>
      </c>
      <c r="M2911" s="222">
        <v>250000</v>
      </c>
      <c r="N2911" s="222">
        <v>250000</v>
      </c>
      <c r="O2911" s="222">
        <v>0</v>
      </c>
      <c r="P2911" s="222">
        <v>0</v>
      </c>
      <c r="Q2911" s="222">
        <v>0</v>
      </c>
      <c r="R2911" s="372">
        <v>45658</v>
      </c>
      <c r="S2911" s="372">
        <v>46022</v>
      </c>
      <c r="U2911" s="373"/>
    </row>
    <row r="2912" spans="1:21" ht="20.25" x14ac:dyDescent="0.25">
      <c r="A2912" s="230">
        <v>287</v>
      </c>
      <c r="B2912" s="231" t="s">
        <v>1802</v>
      </c>
      <c r="C2912" s="230">
        <v>32151</v>
      </c>
      <c r="D2912" s="230" t="s">
        <v>1896</v>
      </c>
      <c r="E2912" s="230">
        <v>1972</v>
      </c>
      <c r="F2912" s="230" t="s">
        <v>2122</v>
      </c>
      <c r="G2912" s="374" t="s">
        <v>2088</v>
      </c>
      <c r="H2912" s="230">
        <v>5</v>
      </c>
      <c r="I2912" s="230">
        <v>5</v>
      </c>
      <c r="J2912" s="230" t="s">
        <v>2122</v>
      </c>
      <c r="K2912" s="222">
        <v>7176.4</v>
      </c>
      <c r="L2912" s="222">
        <v>4662.2999999999993</v>
      </c>
      <c r="M2912" s="222">
        <v>250000</v>
      </c>
      <c r="N2912" s="222">
        <v>250000</v>
      </c>
      <c r="O2912" s="222">
        <v>0</v>
      </c>
      <c r="P2912" s="222">
        <v>0</v>
      </c>
      <c r="Q2912" s="222">
        <v>0</v>
      </c>
      <c r="R2912" s="372">
        <v>45658</v>
      </c>
      <c r="S2912" s="372">
        <v>46022</v>
      </c>
      <c r="U2912" s="373"/>
    </row>
    <row r="2913" spans="1:21" ht="20.25" x14ac:dyDescent="0.25">
      <c r="A2913" s="230">
        <v>288</v>
      </c>
      <c r="B2913" s="231" t="s">
        <v>1791</v>
      </c>
      <c r="C2913" s="230">
        <v>32273</v>
      </c>
      <c r="D2913" s="230" t="s">
        <v>1896</v>
      </c>
      <c r="E2913" s="230">
        <v>1981</v>
      </c>
      <c r="F2913" s="230" t="s">
        <v>2122</v>
      </c>
      <c r="G2913" s="374" t="s">
        <v>2088</v>
      </c>
      <c r="H2913" s="230">
        <v>5</v>
      </c>
      <c r="I2913" s="230">
        <v>4</v>
      </c>
      <c r="J2913" s="230" t="s">
        <v>2122</v>
      </c>
      <c r="K2913" s="222">
        <v>6662.7</v>
      </c>
      <c r="L2913" s="222">
        <v>4088.9</v>
      </c>
      <c r="M2913" s="222">
        <v>251000</v>
      </c>
      <c r="N2913" s="222">
        <v>251000</v>
      </c>
      <c r="O2913" s="222">
        <v>0</v>
      </c>
      <c r="P2913" s="222">
        <v>0</v>
      </c>
      <c r="Q2913" s="222">
        <v>0</v>
      </c>
      <c r="R2913" s="372">
        <v>45658</v>
      </c>
      <c r="S2913" s="372">
        <v>46022</v>
      </c>
      <c r="U2913" s="373"/>
    </row>
    <row r="2914" spans="1:21" ht="20.25" x14ac:dyDescent="0.25">
      <c r="A2914" s="230">
        <v>289</v>
      </c>
      <c r="B2914" s="231" t="s">
        <v>1798</v>
      </c>
      <c r="C2914" s="230">
        <v>32266</v>
      </c>
      <c r="D2914" s="230" t="s">
        <v>1896</v>
      </c>
      <c r="E2914" s="230">
        <v>1991</v>
      </c>
      <c r="F2914" s="230" t="s">
        <v>2122</v>
      </c>
      <c r="G2914" s="374" t="s">
        <v>2089</v>
      </c>
      <c r="H2914" s="230">
        <v>5</v>
      </c>
      <c r="I2914" s="230">
        <v>6</v>
      </c>
      <c r="J2914" s="230" t="s">
        <v>2122</v>
      </c>
      <c r="K2914" s="222">
        <v>4820.6000000000004</v>
      </c>
      <c r="L2914" s="222">
        <v>4149.1000000000004</v>
      </c>
      <c r="M2914" s="222">
        <v>5263014</v>
      </c>
      <c r="N2914" s="222">
        <v>5263014</v>
      </c>
      <c r="O2914" s="222">
        <v>0</v>
      </c>
      <c r="P2914" s="222">
        <v>0</v>
      </c>
      <c r="Q2914" s="222">
        <v>0</v>
      </c>
      <c r="R2914" s="372">
        <v>45658</v>
      </c>
      <c r="S2914" s="372">
        <v>46022</v>
      </c>
      <c r="U2914" s="373"/>
    </row>
    <row r="2915" spans="1:21" ht="20.25" x14ac:dyDescent="0.25">
      <c r="A2915" s="230">
        <v>290</v>
      </c>
      <c r="B2915" s="231" t="s">
        <v>2972</v>
      </c>
      <c r="C2915" s="230">
        <v>32193</v>
      </c>
      <c r="D2915" s="230" t="s">
        <v>1896</v>
      </c>
      <c r="E2915" s="230">
        <v>1986</v>
      </c>
      <c r="F2915" s="230" t="s">
        <v>2122</v>
      </c>
      <c r="G2915" s="374" t="s">
        <v>2121</v>
      </c>
      <c r="H2915" s="230">
        <v>5</v>
      </c>
      <c r="I2915" s="230">
        <v>6</v>
      </c>
      <c r="J2915" s="230" t="s">
        <v>2122</v>
      </c>
      <c r="K2915" s="222">
        <v>4634.7</v>
      </c>
      <c r="L2915" s="222">
        <v>4177.8999999999996</v>
      </c>
      <c r="M2915" s="222">
        <v>4875469.08</v>
      </c>
      <c r="N2915" s="222">
        <v>4875469.08</v>
      </c>
      <c r="O2915" s="222">
        <v>0</v>
      </c>
      <c r="P2915" s="222">
        <v>0</v>
      </c>
      <c r="Q2915" s="222">
        <v>0</v>
      </c>
      <c r="R2915" s="372">
        <v>45658</v>
      </c>
      <c r="S2915" s="372">
        <v>46022</v>
      </c>
      <c r="U2915" s="373"/>
    </row>
    <row r="2916" spans="1:21" ht="20.25" x14ac:dyDescent="0.25">
      <c r="A2916" s="230">
        <v>291</v>
      </c>
      <c r="B2916" s="231" t="s">
        <v>2333</v>
      </c>
      <c r="C2916" s="230">
        <v>32182</v>
      </c>
      <c r="D2916" s="230" t="s">
        <v>1896</v>
      </c>
      <c r="E2916" s="230">
        <v>1993</v>
      </c>
      <c r="F2916" s="230" t="s">
        <v>2122</v>
      </c>
      <c r="G2916" s="374" t="s">
        <v>2090</v>
      </c>
      <c r="H2916" s="230">
        <v>5</v>
      </c>
      <c r="I2916" s="230">
        <v>4</v>
      </c>
      <c r="J2916" s="230" t="s">
        <v>2122</v>
      </c>
      <c r="K2916" s="222">
        <v>4409.3999999999996</v>
      </c>
      <c r="L2916" s="222">
        <v>2917.7</v>
      </c>
      <c r="M2916" s="222">
        <v>7664435.6900000004</v>
      </c>
      <c r="N2916" s="222">
        <v>7664435.6900000004</v>
      </c>
      <c r="O2916" s="222">
        <v>0</v>
      </c>
      <c r="P2916" s="222">
        <v>0</v>
      </c>
      <c r="Q2916" s="222">
        <v>0</v>
      </c>
      <c r="R2916" s="372">
        <v>45658</v>
      </c>
      <c r="S2916" s="372">
        <v>46022</v>
      </c>
      <c r="U2916" s="373"/>
    </row>
    <row r="2917" spans="1:21" ht="20.25" x14ac:dyDescent="0.25">
      <c r="A2917" s="230">
        <v>292</v>
      </c>
      <c r="B2917" s="231" t="s">
        <v>3972</v>
      </c>
      <c r="C2917" s="230">
        <v>32308</v>
      </c>
      <c r="D2917" s="230" t="s">
        <v>1896</v>
      </c>
      <c r="E2917" s="230">
        <v>1960</v>
      </c>
      <c r="F2917" s="230" t="s">
        <v>2122</v>
      </c>
      <c r="G2917" s="374" t="s">
        <v>2121</v>
      </c>
      <c r="H2917" s="230">
        <v>3</v>
      </c>
      <c r="I2917" s="230">
        <v>2</v>
      </c>
      <c r="J2917" s="230" t="s">
        <v>2122</v>
      </c>
      <c r="K2917" s="222">
        <v>1992.7</v>
      </c>
      <c r="L2917" s="222">
        <v>1992.7</v>
      </c>
      <c r="M2917" s="222">
        <v>4301612.1400000006</v>
      </c>
      <c r="N2917" s="222">
        <v>4301612.1400000006</v>
      </c>
      <c r="O2917" s="222">
        <v>0</v>
      </c>
      <c r="P2917" s="222">
        <v>0</v>
      </c>
      <c r="Q2917" s="222">
        <v>0</v>
      </c>
      <c r="R2917" s="372">
        <v>45658</v>
      </c>
      <c r="S2917" s="372">
        <v>46022</v>
      </c>
      <c r="U2917" s="373"/>
    </row>
    <row r="2918" spans="1:21" ht="20.25" x14ac:dyDescent="0.25">
      <c r="A2918" s="230">
        <v>293</v>
      </c>
      <c r="B2918" s="231" t="s">
        <v>3315</v>
      </c>
      <c r="C2918" s="230">
        <v>32149</v>
      </c>
      <c r="D2918" s="230" t="s">
        <v>1896</v>
      </c>
      <c r="E2918" s="230">
        <v>1970</v>
      </c>
      <c r="F2918" s="230" t="s">
        <v>2122</v>
      </c>
      <c r="G2918" s="374" t="s">
        <v>2088</v>
      </c>
      <c r="H2918" s="230">
        <v>5</v>
      </c>
      <c r="I2918" s="230">
        <v>4</v>
      </c>
      <c r="J2918" s="230" t="s">
        <v>2122</v>
      </c>
      <c r="K2918" s="222">
        <v>5550.7</v>
      </c>
      <c r="L2918" s="222">
        <v>3570.8</v>
      </c>
      <c r="M2918" s="222">
        <v>10084019.57</v>
      </c>
      <c r="N2918" s="222">
        <v>10084019.57</v>
      </c>
      <c r="O2918" s="222">
        <v>0</v>
      </c>
      <c r="P2918" s="222">
        <v>0</v>
      </c>
      <c r="Q2918" s="222">
        <v>0</v>
      </c>
      <c r="R2918" s="372">
        <v>45658</v>
      </c>
      <c r="S2918" s="372">
        <v>46022</v>
      </c>
      <c r="U2918" s="373"/>
    </row>
    <row r="2919" spans="1:21" ht="20.25" x14ac:dyDescent="0.25">
      <c r="A2919" s="230">
        <v>294</v>
      </c>
      <c r="B2919" s="231" t="s">
        <v>1792</v>
      </c>
      <c r="C2919" s="230">
        <v>32219</v>
      </c>
      <c r="D2919" s="230" t="s">
        <v>1896</v>
      </c>
      <c r="E2919" s="230">
        <v>1985</v>
      </c>
      <c r="F2919" s="230" t="s">
        <v>2122</v>
      </c>
      <c r="G2919" s="374" t="s">
        <v>2089</v>
      </c>
      <c r="H2919" s="230">
        <v>5</v>
      </c>
      <c r="I2919" s="230">
        <v>2</v>
      </c>
      <c r="J2919" s="230" t="s">
        <v>2122</v>
      </c>
      <c r="K2919" s="222">
        <v>2388</v>
      </c>
      <c r="L2919" s="222">
        <v>1436.2</v>
      </c>
      <c r="M2919" s="222">
        <v>2348808.3600000003</v>
      </c>
      <c r="N2919" s="222">
        <v>2348808.3600000003</v>
      </c>
      <c r="O2919" s="222">
        <v>0</v>
      </c>
      <c r="P2919" s="222">
        <v>0</v>
      </c>
      <c r="Q2919" s="222">
        <v>0</v>
      </c>
      <c r="R2919" s="372">
        <v>45658</v>
      </c>
      <c r="S2919" s="372">
        <v>46022</v>
      </c>
      <c r="U2919" s="373"/>
    </row>
    <row r="2920" spans="1:21" ht="20.25" x14ac:dyDescent="0.25">
      <c r="A2920" s="230">
        <v>295</v>
      </c>
      <c r="B2920" s="231" t="s">
        <v>2619</v>
      </c>
      <c r="C2920" s="230">
        <v>32183</v>
      </c>
      <c r="D2920" s="230" t="s">
        <v>1896</v>
      </c>
      <c r="E2920" s="230">
        <v>1971</v>
      </c>
      <c r="F2920" s="230" t="s">
        <v>2122</v>
      </c>
      <c r="G2920" s="374" t="s">
        <v>2089</v>
      </c>
      <c r="H2920" s="230">
        <v>4</v>
      </c>
      <c r="I2920" s="230">
        <v>3</v>
      </c>
      <c r="J2920" s="230" t="s">
        <v>2122</v>
      </c>
      <c r="K2920" s="222">
        <v>3554.8</v>
      </c>
      <c r="L2920" s="222">
        <v>2013.5</v>
      </c>
      <c r="M2920" s="222">
        <v>1508799.19</v>
      </c>
      <c r="N2920" s="222">
        <v>1508799.19</v>
      </c>
      <c r="O2920" s="222">
        <v>0</v>
      </c>
      <c r="P2920" s="222">
        <v>0</v>
      </c>
      <c r="Q2920" s="222">
        <v>0</v>
      </c>
      <c r="R2920" s="372">
        <v>45658</v>
      </c>
      <c r="S2920" s="372">
        <v>46022</v>
      </c>
      <c r="U2920" s="373"/>
    </row>
    <row r="2921" spans="1:21" ht="20.25" x14ac:dyDescent="0.25">
      <c r="A2921" s="231" t="s">
        <v>22</v>
      </c>
      <c r="B2921" s="231"/>
      <c r="C2921" s="263" t="s">
        <v>172</v>
      </c>
      <c r="D2921" s="263" t="s">
        <v>172</v>
      </c>
      <c r="E2921" s="263" t="s">
        <v>172</v>
      </c>
      <c r="F2921" s="263" t="s">
        <v>172</v>
      </c>
      <c r="G2921" s="263" t="s">
        <v>172</v>
      </c>
      <c r="H2921" s="263" t="s">
        <v>172</v>
      </c>
      <c r="I2921" s="263" t="s">
        <v>172</v>
      </c>
      <c r="J2921" s="220">
        <v>0</v>
      </c>
      <c r="K2921" s="220">
        <v>116729.4</v>
      </c>
      <c r="L2921" s="220">
        <v>92949.369999999981</v>
      </c>
      <c r="M2921" s="220">
        <v>91957430.160000011</v>
      </c>
      <c r="N2921" s="220">
        <v>91957430.160000011</v>
      </c>
      <c r="O2921" s="220">
        <v>0</v>
      </c>
      <c r="P2921" s="220">
        <v>0</v>
      </c>
      <c r="Q2921" s="220">
        <v>0</v>
      </c>
      <c r="R2921" s="263" t="s">
        <v>172</v>
      </c>
      <c r="S2921" s="263" t="s">
        <v>172</v>
      </c>
      <c r="U2921" s="373"/>
    </row>
    <row r="2922" spans="1:21" ht="20.25" x14ac:dyDescent="0.3">
      <c r="A2922" s="404" t="s">
        <v>1910</v>
      </c>
      <c r="B2922" s="404"/>
      <c r="C2922" s="404"/>
      <c r="D2922" s="404"/>
      <c r="E2922" s="404"/>
      <c r="F2922" s="404"/>
      <c r="G2922" s="404"/>
      <c r="H2922" s="404"/>
      <c r="I2922" s="404"/>
      <c r="J2922" s="404"/>
      <c r="K2922" s="404"/>
      <c r="L2922" s="404"/>
      <c r="M2922" s="404"/>
      <c r="N2922" s="404"/>
      <c r="O2922" s="404"/>
      <c r="P2922" s="404"/>
      <c r="Q2922" s="404"/>
      <c r="R2922" s="404"/>
      <c r="S2922" s="404"/>
      <c r="U2922" s="373"/>
    </row>
    <row r="2923" spans="1:21" ht="22.9" customHeight="1" x14ac:dyDescent="0.3">
      <c r="A2923" s="230">
        <v>296</v>
      </c>
      <c r="B2923" s="233" t="s">
        <v>1654</v>
      </c>
      <c r="C2923" s="230">
        <v>33512</v>
      </c>
      <c r="D2923" s="230" t="s">
        <v>1897</v>
      </c>
      <c r="E2923" s="230">
        <v>1973</v>
      </c>
      <c r="F2923" s="230" t="s">
        <v>2122</v>
      </c>
      <c r="G2923" s="371" t="s">
        <v>2089</v>
      </c>
      <c r="H2923" s="230">
        <v>4</v>
      </c>
      <c r="I2923" s="230">
        <v>3</v>
      </c>
      <c r="J2923" s="230" t="s">
        <v>2122</v>
      </c>
      <c r="K2923" s="222">
        <v>2991.1</v>
      </c>
      <c r="L2923" s="222" t="s">
        <v>2122</v>
      </c>
      <c r="M2923" s="222">
        <v>750000</v>
      </c>
      <c r="N2923" s="222">
        <v>750000</v>
      </c>
      <c r="O2923" s="222">
        <v>0</v>
      </c>
      <c r="P2923" s="222">
        <v>0</v>
      </c>
      <c r="Q2923" s="222">
        <v>0</v>
      </c>
      <c r="R2923" s="372">
        <v>45658</v>
      </c>
      <c r="S2923" s="372">
        <v>46022</v>
      </c>
      <c r="U2923" s="373"/>
    </row>
    <row r="2924" spans="1:21" ht="20.25" x14ac:dyDescent="0.3">
      <c r="A2924" s="230">
        <v>297</v>
      </c>
      <c r="B2924" s="225" t="s">
        <v>826</v>
      </c>
      <c r="C2924" s="230">
        <v>33507</v>
      </c>
      <c r="D2924" s="230" t="s">
        <v>1896</v>
      </c>
      <c r="E2924" s="230">
        <v>1968</v>
      </c>
      <c r="F2924" s="230" t="s">
        <v>2122</v>
      </c>
      <c r="G2924" s="371" t="s">
        <v>2088</v>
      </c>
      <c r="H2924" s="230">
        <v>9</v>
      </c>
      <c r="I2924" s="230">
        <v>2</v>
      </c>
      <c r="J2924" s="230" t="s">
        <v>2122</v>
      </c>
      <c r="K2924" s="222">
        <v>2457.5</v>
      </c>
      <c r="L2924" s="222">
        <v>1703.4</v>
      </c>
      <c r="M2924" s="222">
        <v>3374872.4624999999</v>
      </c>
      <c r="N2924" s="222">
        <v>3374872.4624999999</v>
      </c>
      <c r="O2924" s="222">
        <v>0</v>
      </c>
      <c r="P2924" s="222">
        <v>0</v>
      </c>
      <c r="Q2924" s="222">
        <v>0</v>
      </c>
      <c r="R2924" s="372">
        <v>45658</v>
      </c>
      <c r="S2924" s="372">
        <v>46022</v>
      </c>
      <c r="U2924" s="373"/>
    </row>
    <row r="2925" spans="1:21" ht="20.25" x14ac:dyDescent="0.3">
      <c r="A2925" s="230">
        <v>298</v>
      </c>
      <c r="B2925" s="225" t="s">
        <v>1655</v>
      </c>
      <c r="C2925" s="230">
        <v>33818</v>
      </c>
      <c r="D2925" s="230" t="s">
        <v>1897</v>
      </c>
      <c r="E2925" s="230">
        <v>1971</v>
      </c>
      <c r="F2925" s="230" t="s">
        <v>2122</v>
      </c>
      <c r="G2925" s="371" t="s">
        <v>2088</v>
      </c>
      <c r="H2925" s="230">
        <v>5</v>
      </c>
      <c r="I2925" s="230">
        <v>8</v>
      </c>
      <c r="J2925" s="230" t="s">
        <v>2122</v>
      </c>
      <c r="K2925" s="222">
        <v>7176.4</v>
      </c>
      <c r="L2925" s="222" t="s">
        <v>2122</v>
      </c>
      <c r="M2925" s="222">
        <v>500000</v>
      </c>
      <c r="N2925" s="222">
        <v>500000</v>
      </c>
      <c r="O2925" s="222">
        <v>0</v>
      </c>
      <c r="P2925" s="222">
        <v>0</v>
      </c>
      <c r="Q2925" s="222">
        <v>0</v>
      </c>
      <c r="R2925" s="372">
        <v>45658</v>
      </c>
      <c r="S2925" s="372">
        <v>46022</v>
      </c>
      <c r="U2925" s="373"/>
    </row>
    <row r="2926" spans="1:21" ht="20.25" x14ac:dyDescent="0.3">
      <c r="A2926" s="230">
        <v>299</v>
      </c>
      <c r="B2926" s="225" t="s">
        <v>1656</v>
      </c>
      <c r="C2926" s="230">
        <v>33833</v>
      </c>
      <c r="D2926" s="230" t="s">
        <v>1897</v>
      </c>
      <c r="E2926" s="230">
        <v>1970</v>
      </c>
      <c r="F2926" s="230" t="s">
        <v>2122</v>
      </c>
      <c r="G2926" s="371" t="s">
        <v>2088</v>
      </c>
      <c r="H2926" s="230">
        <v>5</v>
      </c>
      <c r="I2926" s="230">
        <v>8</v>
      </c>
      <c r="J2926" s="230" t="s">
        <v>2122</v>
      </c>
      <c r="K2926" s="222">
        <v>4458.8999999999996</v>
      </c>
      <c r="L2926" s="222" t="s">
        <v>2122</v>
      </c>
      <c r="M2926" s="222">
        <v>1169000</v>
      </c>
      <c r="N2926" s="222">
        <v>1169000</v>
      </c>
      <c r="O2926" s="222">
        <v>0</v>
      </c>
      <c r="P2926" s="222">
        <v>0</v>
      </c>
      <c r="Q2926" s="222">
        <v>0</v>
      </c>
      <c r="R2926" s="372">
        <v>45658</v>
      </c>
      <c r="S2926" s="372">
        <v>46022</v>
      </c>
      <c r="U2926" s="373"/>
    </row>
    <row r="2927" spans="1:21" ht="20.25" x14ac:dyDescent="0.3">
      <c r="A2927" s="230">
        <v>300</v>
      </c>
      <c r="B2927" s="225" t="s">
        <v>2405</v>
      </c>
      <c r="C2927" s="230">
        <v>34913</v>
      </c>
      <c r="D2927" s="230" t="s">
        <v>1896</v>
      </c>
      <c r="E2927" s="230">
        <v>1917</v>
      </c>
      <c r="F2927" s="230" t="s">
        <v>2122</v>
      </c>
      <c r="G2927" s="371" t="s">
        <v>2094</v>
      </c>
      <c r="H2927" s="230">
        <v>2</v>
      </c>
      <c r="I2927" s="230">
        <v>1</v>
      </c>
      <c r="J2927" s="230" t="s">
        <v>2122</v>
      </c>
      <c r="K2927" s="222">
        <v>382.13</v>
      </c>
      <c r="L2927" s="222">
        <v>342.3</v>
      </c>
      <c r="M2927" s="222">
        <v>7438936.1499999994</v>
      </c>
      <c r="N2927" s="222">
        <v>819406.6799999997</v>
      </c>
      <c r="O2927" s="222">
        <v>6619529.4699999997</v>
      </c>
      <c r="P2927" s="222">
        <v>0</v>
      </c>
      <c r="Q2927" s="222">
        <v>0</v>
      </c>
      <c r="R2927" s="372">
        <v>45658</v>
      </c>
      <c r="S2927" s="372">
        <v>46022</v>
      </c>
      <c r="U2927" s="373"/>
    </row>
    <row r="2928" spans="1:21" ht="20.25" x14ac:dyDescent="0.3">
      <c r="A2928" s="230">
        <v>301</v>
      </c>
      <c r="B2928" s="233" t="s">
        <v>4479</v>
      </c>
      <c r="C2928" s="230">
        <v>34266</v>
      </c>
      <c r="D2928" s="230" t="s">
        <v>1896</v>
      </c>
      <c r="E2928" s="230">
        <v>1957</v>
      </c>
      <c r="F2928" s="230" t="s">
        <v>2122</v>
      </c>
      <c r="G2928" s="371" t="s">
        <v>2094</v>
      </c>
      <c r="H2928" s="230">
        <v>2</v>
      </c>
      <c r="I2928" s="230">
        <v>1</v>
      </c>
      <c r="J2928" s="230" t="s">
        <v>2122</v>
      </c>
      <c r="K2928" s="222">
        <v>673.8</v>
      </c>
      <c r="L2928" s="222">
        <v>411.2</v>
      </c>
      <c r="M2928" s="222">
        <v>65875.5</v>
      </c>
      <c r="N2928" s="222">
        <v>65875.5</v>
      </c>
      <c r="O2928" s="222">
        <v>0</v>
      </c>
      <c r="P2928" s="222">
        <v>0</v>
      </c>
      <c r="Q2928" s="222">
        <v>0</v>
      </c>
      <c r="R2928" s="372">
        <v>45658</v>
      </c>
      <c r="S2928" s="372">
        <v>46022</v>
      </c>
      <c r="U2928" s="373"/>
    </row>
    <row r="2929" spans="1:21" ht="20.25" x14ac:dyDescent="0.3">
      <c r="A2929" s="230">
        <v>302</v>
      </c>
      <c r="B2929" s="233" t="s">
        <v>4480</v>
      </c>
      <c r="C2929" s="230">
        <v>34267</v>
      </c>
      <c r="D2929" s="230" t="s">
        <v>1896</v>
      </c>
      <c r="E2929" s="230">
        <v>1957</v>
      </c>
      <c r="F2929" s="230" t="s">
        <v>2122</v>
      </c>
      <c r="G2929" s="371" t="s">
        <v>2094</v>
      </c>
      <c r="H2929" s="230">
        <v>2</v>
      </c>
      <c r="I2929" s="230">
        <v>1</v>
      </c>
      <c r="J2929" s="230" t="s">
        <v>2122</v>
      </c>
      <c r="K2929" s="222">
        <v>682.6</v>
      </c>
      <c r="L2929" s="222">
        <v>412.9</v>
      </c>
      <c r="M2929" s="222">
        <v>65875.5</v>
      </c>
      <c r="N2929" s="222">
        <v>65875.5</v>
      </c>
      <c r="O2929" s="222">
        <v>0</v>
      </c>
      <c r="P2929" s="222">
        <v>0</v>
      </c>
      <c r="Q2929" s="222">
        <v>0</v>
      </c>
      <c r="R2929" s="372">
        <v>45658</v>
      </c>
      <c r="S2929" s="372">
        <v>46022</v>
      </c>
      <c r="U2929" s="373"/>
    </row>
    <row r="2930" spans="1:21" ht="20.25" x14ac:dyDescent="0.3">
      <c r="A2930" s="230">
        <v>303</v>
      </c>
      <c r="B2930" s="233" t="s">
        <v>4481</v>
      </c>
      <c r="C2930" s="230">
        <v>34268</v>
      </c>
      <c r="D2930" s="230" t="s">
        <v>1896</v>
      </c>
      <c r="E2930" s="230">
        <v>1957</v>
      </c>
      <c r="F2930" s="230" t="s">
        <v>2122</v>
      </c>
      <c r="G2930" s="371" t="s">
        <v>2094</v>
      </c>
      <c r="H2930" s="230">
        <v>2</v>
      </c>
      <c r="I2930" s="230">
        <v>1</v>
      </c>
      <c r="J2930" s="230" t="s">
        <v>2122</v>
      </c>
      <c r="K2930" s="222">
        <v>666.3</v>
      </c>
      <c r="L2930" s="222">
        <v>405.4</v>
      </c>
      <c r="M2930" s="222">
        <v>65875.5</v>
      </c>
      <c r="N2930" s="222">
        <v>65875.5</v>
      </c>
      <c r="O2930" s="222">
        <v>0</v>
      </c>
      <c r="P2930" s="222">
        <v>0</v>
      </c>
      <c r="Q2930" s="222">
        <v>0</v>
      </c>
      <c r="R2930" s="372">
        <v>45658</v>
      </c>
      <c r="S2930" s="372">
        <v>46022</v>
      </c>
      <c r="U2930" s="373"/>
    </row>
    <row r="2931" spans="1:21" ht="20.25" x14ac:dyDescent="0.3">
      <c r="A2931" s="230">
        <v>304</v>
      </c>
      <c r="B2931" s="233" t="s">
        <v>4482</v>
      </c>
      <c r="C2931" s="230">
        <v>34269</v>
      </c>
      <c r="D2931" s="230" t="s">
        <v>1896</v>
      </c>
      <c r="E2931" s="230">
        <v>1957</v>
      </c>
      <c r="F2931" s="230" t="s">
        <v>2122</v>
      </c>
      <c r="G2931" s="371" t="s">
        <v>2094</v>
      </c>
      <c r="H2931" s="230">
        <v>2</v>
      </c>
      <c r="I2931" s="230">
        <v>1</v>
      </c>
      <c r="J2931" s="230" t="s">
        <v>2122</v>
      </c>
      <c r="K2931" s="222">
        <v>662.8</v>
      </c>
      <c r="L2931" s="222">
        <v>401.7</v>
      </c>
      <c r="M2931" s="222">
        <v>66793.5</v>
      </c>
      <c r="N2931" s="222">
        <v>66793.5</v>
      </c>
      <c r="O2931" s="222">
        <v>0</v>
      </c>
      <c r="P2931" s="222">
        <v>0</v>
      </c>
      <c r="Q2931" s="222">
        <v>0</v>
      </c>
      <c r="R2931" s="372">
        <v>45658</v>
      </c>
      <c r="S2931" s="372">
        <v>46022</v>
      </c>
      <c r="U2931" s="373"/>
    </row>
    <row r="2932" spans="1:21" ht="20.25" x14ac:dyDescent="0.3">
      <c r="A2932" s="230">
        <v>305</v>
      </c>
      <c r="B2932" s="225" t="s">
        <v>1225</v>
      </c>
      <c r="C2932" s="230">
        <v>34270</v>
      </c>
      <c r="D2932" s="230" t="s">
        <v>1896</v>
      </c>
      <c r="E2932" s="230">
        <v>1957</v>
      </c>
      <c r="F2932" s="230" t="s">
        <v>2122</v>
      </c>
      <c r="G2932" s="371" t="s">
        <v>2094</v>
      </c>
      <c r="H2932" s="230">
        <v>2</v>
      </c>
      <c r="I2932" s="230">
        <v>1</v>
      </c>
      <c r="J2932" s="230" t="s">
        <v>2122</v>
      </c>
      <c r="K2932" s="222">
        <v>662.9</v>
      </c>
      <c r="L2932" s="222">
        <v>403.8</v>
      </c>
      <c r="M2932" s="222">
        <v>3128599.5800000005</v>
      </c>
      <c r="N2932" s="222">
        <v>3128599.5800000005</v>
      </c>
      <c r="O2932" s="222">
        <v>0</v>
      </c>
      <c r="P2932" s="222">
        <v>0</v>
      </c>
      <c r="Q2932" s="222">
        <v>0</v>
      </c>
      <c r="R2932" s="372">
        <v>45658</v>
      </c>
      <c r="S2932" s="372">
        <v>46022</v>
      </c>
      <c r="U2932" s="373"/>
    </row>
    <row r="2933" spans="1:21" ht="20.25" x14ac:dyDescent="0.3">
      <c r="A2933" s="230">
        <v>306</v>
      </c>
      <c r="B2933" s="233" t="s">
        <v>4483</v>
      </c>
      <c r="C2933" s="230">
        <v>34271</v>
      </c>
      <c r="D2933" s="230" t="s">
        <v>1896</v>
      </c>
      <c r="E2933" s="230">
        <v>1957</v>
      </c>
      <c r="F2933" s="230" t="s">
        <v>2122</v>
      </c>
      <c r="G2933" s="371" t="s">
        <v>2094</v>
      </c>
      <c r="H2933" s="230">
        <v>2</v>
      </c>
      <c r="I2933" s="230">
        <v>1</v>
      </c>
      <c r="J2933" s="230" t="s">
        <v>2122</v>
      </c>
      <c r="K2933" s="222">
        <v>705.5</v>
      </c>
      <c r="L2933" s="222">
        <v>435.3</v>
      </c>
      <c r="M2933" s="222">
        <v>65875.5</v>
      </c>
      <c r="N2933" s="222">
        <v>65875.5</v>
      </c>
      <c r="O2933" s="222">
        <v>0</v>
      </c>
      <c r="P2933" s="222">
        <v>0</v>
      </c>
      <c r="Q2933" s="222">
        <v>0</v>
      </c>
      <c r="R2933" s="372">
        <v>45658</v>
      </c>
      <c r="S2933" s="372">
        <v>46022</v>
      </c>
      <c r="U2933" s="373"/>
    </row>
    <row r="2934" spans="1:21" ht="20.25" x14ac:dyDescent="0.3">
      <c r="A2934" s="230">
        <v>307</v>
      </c>
      <c r="B2934" s="233" t="s">
        <v>4484</v>
      </c>
      <c r="C2934" s="230">
        <v>34272</v>
      </c>
      <c r="D2934" s="230" t="s">
        <v>1896</v>
      </c>
      <c r="E2934" s="230">
        <v>1957</v>
      </c>
      <c r="F2934" s="230" t="s">
        <v>2122</v>
      </c>
      <c r="G2934" s="371" t="s">
        <v>2094</v>
      </c>
      <c r="H2934" s="230">
        <v>2</v>
      </c>
      <c r="I2934" s="230">
        <v>1</v>
      </c>
      <c r="J2934" s="230" t="s">
        <v>2122</v>
      </c>
      <c r="K2934" s="222">
        <v>704.6</v>
      </c>
      <c r="L2934" s="222">
        <v>405.6</v>
      </c>
      <c r="M2934" s="222">
        <v>65875.5</v>
      </c>
      <c r="N2934" s="222">
        <v>65875.5</v>
      </c>
      <c r="O2934" s="222">
        <v>0</v>
      </c>
      <c r="P2934" s="222">
        <v>0</v>
      </c>
      <c r="Q2934" s="222">
        <v>0</v>
      </c>
      <c r="R2934" s="372">
        <v>45658</v>
      </c>
      <c r="S2934" s="372">
        <v>46022</v>
      </c>
      <c r="U2934" s="373"/>
    </row>
    <row r="2935" spans="1:21" ht="20.25" x14ac:dyDescent="0.3">
      <c r="A2935" s="230">
        <v>308</v>
      </c>
      <c r="B2935" s="225" t="s">
        <v>1229</v>
      </c>
      <c r="C2935" s="230">
        <v>34355</v>
      </c>
      <c r="D2935" s="230" t="s">
        <v>1896</v>
      </c>
      <c r="E2935" s="230">
        <v>1953</v>
      </c>
      <c r="F2935" s="230" t="s">
        <v>2122</v>
      </c>
      <c r="G2935" s="371" t="s">
        <v>2089</v>
      </c>
      <c r="H2935" s="230">
        <v>2</v>
      </c>
      <c r="I2935" s="230">
        <v>1</v>
      </c>
      <c r="J2935" s="230" t="s">
        <v>2122</v>
      </c>
      <c r="K2935" s="222">
        <v>706.4</v>
      </c>
      <c r="L2935" s="222">
        <v>405.7</v>
      </c>
      <c r="M2935" s="222">
        <v>23549.4</v>
      </c>
      <c r="N2935" s="222">
        <v>23549.4</v>
      </c>
      <c r="O2935" s="222">
        <v>0</v>
      </c>
      <c r="P2935" s="222">
        <v>0</v>
      </c>
      <c r="Q2935" s="222">
        <v>0</v>
      </c>
      <c r="R2935" s="372">
        <v>45658</v>
      </c>
      <c r="S2935" s="372">
        <v>46022</v>
      </c>
      <c r="U2935" s="373"/>
    </row>
    <row r="2936" spans="1:21" ht="20.25" x14ac:dyDescent="0.3">
      <c r="A2936" s="230">
        <v>309</v>
      </c>
      <c r="B2936" s="225" t="s">
        <v>1230</v>
      </c>
      <c r="C2936" s="230">
        <v>34357</v>
      </c>
      <c r="D2936" s="230" t="s">
        <v>1896</v>
      </c>
      <c r="E2936" s="230">
        <v>1952</v>
      </c>
      <c r="F2936" s="230" t="s">
        <v>2122</v>
      </c>
      <c r="G2936" s="371" t="s">
        <v>2089</v>
      </c>
      <c r="H2936" s="230">
        <v>2</v>
      </c>
      <c r="I2936" s="230">
        <v>1</v>
      </c>
      <c r="J2936" s="230" t="s">
        <v>2122</v>
      </c>
      <c r="K2936" s="222">
        <v>707.9</v>
      </c>
      <c r="L2936" s="222">
        <v>402.4</v>
      </c>
      <c r="M2936" s="222">
        <v>69156</v>
      </c>
      <c r="N2936" s="222">
        <v>69156</v>
      </c>
      <c r="O2936" s="222">
        <v>0</v>
      </c>
      <c r="P2936" s="222">
        <v>0</v>
      </c>
      <c r="Q2936" s="222">
        <v>0</v>
      </c>
      <c r="R2936" s="372">
        <v>45658</v>
      </c>
      <c r="S2936" s="372">
        <v>46022</v>
      </c>
      <c r="U2936" s="373"/>
    </row>
    <row r="2937" spans="1:21" ht="20.25" x14ac:dyDescent="0.3">
      <c r="A2937" s="230">
        <v>310</v>
      </c>
      <c r="B2937" s="225" t="s">
        <v>1231</v>
      </c>
      <c r="C2937" s="230">
        <v>34350</v>
      </c>
      <c r="D2937" s="230" t="s">
        <v>1896</v>
      </c>
      <c r="E2937" s="230">
        <v>1964</v>
      </c>
      <c r="F2937" s="230" t="s">
        <v>2122</v>
      </c>
      <c r="G2937" s="371" t="s">
        <v>2089</v>
      </c>
      <c r="H2937" s="230">
        <v>2</v>
      </c>
      <c r="I2937" s="230">
        <v>1</v>
      </c>
      <c r="J2937" s="230" t="s">
        <v>2122</v>
      </c>
      <c r="K2937" s="222">
        <v>639.70000000000005</v>
      </c>
      <c r="L2937" s="222">
        <v>270.5</v>
      </c>
      <c r="M2937" s="222">
        <v>30824.639999999999</v>
      </c>
      <c r="N2937" s="222">
        <v>30824.639999999999</v>
      </c>
      <c r="O2937" s="222">
        <v>0</v>
      </c>
      <c r="P2937" s="222">
        <v>0</v>
      </c>
      <c r="Q2937" s="222">
        <v>0</v>
      </c>
      <c r="R2937" s="372">
        <v>45658</v>
      </c>
      <c r="S2937" s="372">
        <v>46022</v>
      </c>
      <c r="U2937" s="373"/>
    </row>
    <row r="2938" spans="1:21" ht="20.25" x14ac:dyDescent="0.3">
      <c r="A2938" s="230">
        <v>311</v>
      </c>
      <c r="B2938" s="225" t="s">
        <v>1232</v>
      </c>
      <c r="C2938" s="230">
        <v>34352</v>
      </c>
      <c r="D2938" s="230" t="s">
        <v>1896</v>
      </c>
      <c r="E2938" s="230">
        <v>1952</v>
      </c>
      <c r="F2938" s="230" t="s">
        <v>2122</v>
      </c>
      <c r="G2938" s="371" t="s">
        <v>2089</v>
      </c>
      <c r="H2938" s="230">
        <v>2</v>
      </c>
      <c r="I2938" s="230">
        <v>2</v>
      </c>
      <c r="J2938" s="230" t="s">
        <v>2122</v>
      </c>
      <c r="K2938" s="222">
        <v>1166.7</v>
      </c>
      <c r="L2938" s="222">
        <v>641.1</v>
      </c>
      <c r="M2938" s="222">
        <v>42627.6</v>
      </c>
      <c r="N2938" s="222">
        <v>42627.6</v>
      </c>
      <c r="O2938" s="222">
        <v>0</v>
      </c>
      <c r="P2938" s="222">
        <v>0</v>
      </c>
      <c r="Q2938" s="222">
        <v>0</v>
      </c>
      <c r="R2938" s="372">
        <v>45658</v>
      </c>
      <c r="S2938" s="372">
        <v>46022</v>
      </c>
      <c r="U2938" s="373"/>
    </row>
    <row r="2939" spans="1:21" ht="20.25" x14ac:dyDescent="0.3">
      <c r="A2939" s="230">
        <v>312</v>
      </c>
      <c r="B2939" s="225" t="s">
        <v>1233</v>
      </c>
      <c r="C2939" s="230">
        <v>34388</v>
      </c>
      <c r="D2939" s="230" t="s">
        <v>1896</v>
      </c>
      <c r="E2939" s="230">
        <v>1962</v>
      </c>
      <c r="F2939" s="230" t="s">
        <v>2122</v>
      </c>
      <c r="G2939" s="371" t="s">
        <v>2089</v>
      </c>
      <c r="H2939" s="230">
        <v>2</v>
      </c>
      <c r="I2939" s="230">
        <v>2</v>
      </c>
      <c r="J2939" s="230" t="s">
        <v>2122</v>
      </c>
      <c r="K2939" s="222">
        <v>669.1</v>
      </c>
      <c r="L2939" s="222">
        <v>612.29999999999995</v>
      </c>
      <c r="M2939" s="222">
        <v>1695437.65</v>
      </c>
      <c r="N2939" s="222">
        <v>1695437.65</v>
      </c>
      <c r="O2939" s="222">
        <v>0</v>
      </c>
      <c r="P2939" s="222">
        <v>0</v>
      </c>
      <c r="Q2939" s="222">
        <v>0</v>
      </c>
      <c r="R2939" s="372">
        <v>45658</v>
      </c>
      <c r="S2939" s="372">
        <v>46022</v>
      </c>
      <c r="U2939" s="373"/>
    </row>
    <row r="2940" spans="1:21" ht="20.25" x14ac:dyDescent="0.3">
      <c r="A2940" s="230">
        <v>313</v>
      </c>
      <c r="B2940" s="225" t="s">
        <v>1234</v>
      </c>
      <c r="C2940" s="230">
        <v>34389</v>
      </c>
      <c r="D2940" s="230" t="s">
        <v>1896</v>
      </c>
      <c r="E2940" s="230">
        <v>1962</v>
      </c>
      <c r="F2940" s="230" t="s">
        <v>2122</v>
      </c>
      <c r="G2940" s="371" t="s">
        <v>2089</v>
      </c>
      <c r="H2940" s="230">
        <v>2</v>
      </c>
      <c r="I2940" s="230">
        <v>2</v>
      </c>
      <c r="J2940" s="230" t="s">
        <v>2122</v>
      </c>
      <c r="K2940" s="222">
        <v>734.5</v>
      </c>
      <c r="L2940" s="222">
        <v>656.9</v>
      </c>
      <c r="M2940" s="222">
        <v>1912519.99</v>
      </c>
      <c r="N2940" s="222">
        <v>1912519.99</v>
      </c>
      <c r="O2940" s="222">
        <v>0</v>
      </c>
      <c r="P2940" s="222">
        <v>0</v>
      </c>
      <c r="Q2940" s="222">
        <v>0</v>
      </c>
      <c r="R2940" s="372">
        <v>45658</v>
      </c>
      <c r="S2940" s="372">
        <v>46022</v>
      </c>
      <c r="U2940" s="373"/>
    </row>
    <row r="2941" spans="1:21" ht="20.25" x14ac:dyDescent="0.3">
      <c r="A2941" s="230">
        <v>314</v>
      </c>
      <c r="B2941" s="225" t="s">
        <v>1235</v>
      </c>
      <c r="C2941" s="230">
        <v>34390</v>
      </c>
      <c r="D2941" s="230" t="s">
        <v>1896</v>
      </c>
      <c r="E2941" s="230">
        <v>1961</v>
      </c>
      <c r="F2941" s="230" t="s">
        <v>2122</v>
      </c>
      <c r="G2941" s="371" t="s">
        <v>2089</v>
      </c>
      <c r="H2941" s="230">
        <v>2</v>
      </c>
      <c r="I2941" s="230">
        <v>2</v>
      </c>
      <c r="J2941" s="230" t="s">
        <v>2122</v>
      </c>
      <c r="K2941" s="222">
        <v>725.5</v>
      </c>
      <c r="L2941" s="222">
        <v>673.1</v>
      </c>
      <c r="M2941" s="222">
        <v>1904166.9000000001</v>
      </c>
      <c r="N2941" s="222">
        <v>1904166.9000000001</v>
      </c>
      <c r="O2941" s="222">
        <v>0</v>
      </c>
      <c r="P2941" s="222">
        <v>0</v>
      </c>
      <c r="Q2941" s="222">
        <v>0</v>
      </c>
      <c r="R2941" s="372">
        <v>45658</v>
      </c>
      <c r="S2941" s="372">
        <v>46022</v>
      </c>
      <c r="U2941" s="373"/>
    </row>
    <row r="2942" spans="1:21" ht="20.25" x14ac:dyDescent="0.3">
      <c r="A2942" s="230">
        <v>315</v>
      </c>
      <c r="B2942" s="225" t="s">
        <v>1236</v>
      </c>
      <c r="C2942" s="230">
        <v>34391</v>
      </c>
      <c r="D2942" s="230" t="s">
        <v>1896</v>
      </c>
      <c r="E2942" s="230">
        <v>1962</v>
      </c>
      <c r="F2942" s="230" t="s">
        <v>2122</v>
      </c>
      <c r="G2942" s="371" t="s">
        <v>2089</v>
      </c>
      <c r="H2942" s="230">
        <v>2</v>
      </c>
      <c r="I2942" s="230">
        <v>2</v>
      </c>
      <c r="J2942" s="230" t="s">
        <v>2122</v>
      </c>
      <c r="K2942" s="222">
        <v>728</v>
      </c>
      <c r="L2942" s="222">
        <v>675</v>
      </c>
      <c r="M2942" s="222">
        <v>1972763.12</v>
      </c>
      <c r="N2942" s="222">
        <v>1972763.12</v>
      </c>
      <c r="O2942" s="222">
        <v>0</v>
      </c>
      <c r="P2942" s="222">
        <v>0</v>
      </c>
      <c r="Q2942" s="222">
        <v>0</v>
      </c>
      <c r="R2942" s="372">
        <v>45658</v>
      </c>
      <c r="S2942" s="372">
        <v>46022</v>
      </c>
      <c r="U2942" s="373"/>
    </row>
    <row r="2943" spans="1:21" ht="20.25" x14ac:dyDescent="0.3">
      <c r="A2943" s="230">
        <v>316</v>
      </c>
      <c r="B2943" s="225" t="s">
        <v>1237</v>
      </c>
      <c r="C2943" s="230">
        <v>34428</v>
      </c>
      <c r="D2943" s="230" t="s">
        <v>1896</v>
      </c>
      <c r="E2943" s="230">
        <v>1917</v>
      </c>
      <c r="F2943" s="230" t="s">
        <v>2122</v>
      </c>
      <c r="G2943" s="371" t="s">
        <v>2094</v>
      </c>
      <c r="H2943" s="230">
        <v>2</v>
      </c>
      <c r="I2943" s="230">
        <v>1</v>
      </c>
      <c r="J2943" s="230" t="s">
        <v>2122</v>
      </c>
      <c r="K2943" s="222">
        <v>242.5</v>
      </c>
      <c r="L2943" s="222">
        <v>234.9</v>
      </c>
      <c r="M2943" s="222">
        <v>102204</v>
      </c>
      <c r="N2943" s="222">
        <v>102204</v>
      </c>
      <c r="O2943" s="222">
        <v>0</v>
      </c>
      <c r="P2943" s="222">
        <v>0</v>
      </c>
      <c r="Q2943" s="222">
        <v>0</v>
      </c>
      <c r="R2943" s="372">
        <v>45658</v>
      </c>
      <c r="S2943" s="372">
        <v>46022</v>
      </c>
      <c r="U2943" s="373"/>
    </row>
    <row r="2944" spans="1:21" ht="20.25" x14ac:dyDescent="0.3">
      <c r="A2944" s="230">
        <v>317</v>
      </c>
      <c r="B2944" s="225" t="s">
        <v>1239</v>
      </c>
      <c r="C2944" s="230">
        <v>33147</v>
      </c>
      <c r="D2944" s="230" t="s">
        <v>1896</v>
      </c>
      <c r="E2944" s="230">
        <v>1960</v>
      </c>
      <c r="F2944" s="230" t="s">
        <v>2122</v>
      </c>
      <c r="G2944" s="371" t="s">
        <v>2089</v>
      </c>
      <c r="H2944" s="230">
        <v>2</v>
      </c>
      <c r="I2944" s="230">
        <v>2</v>
      </c>
      <c r="J2944" s="230" t="s">
        <v>2122</v>
      </c>
      <c r="K2944" s="222">
        <v>691.4</v>
      </c>
      <c r="L2944" s="222">
        <v>634.70000000000005</v>
      </c>
      <c r="M2944" s="222">
        <v>102840</v>
      </c>
      <c r="N2944" s="222">
        <v>102840</v>
      </c>
      <c r="O2944" s="222">
        <v>0</v>
      </c>
      <c r="P2944" s="222">
        <v>0</v>
      </c>
      <c r="Q2944" s="222">
        <v>0</v>
      </c>
      <c r="R2944" s="372">
        <v>45658</v>
      </c>
      <c r="S2944" s="372">
        <v>46022</v>
      </c>
      <c r="U2944" s="373"/>
    </row>
    <row r="2945" spans="1:21" ht="20.25" x14ac:dyDescent="0.3">
      <c r="A2945" s="230">
        <v>318</v>
      </c>
      <c r="B2945" s="225" t="s">
        <v>1240</v>
      </c>
      <c r="C2945" s="230">
        <v>34635</v>
      </c>
      <c r="D2945" s="230" t="s">
        <v>1896</v>
      </c>
      <c r="E2945" s="230">
        <v>1954</v>
      </c>
      <c r="F2945" s="230" t="s">
        <v>2122</v>
      </c>
      <c r="G2945" s="371" t="s">
        <v>2094</v>
      </c>
      <c r="H2945" s="230">
        <v>2</v>
      </c>
      <c r="I2945" s="230">
        <v>1</v>
      </c>
      <c r="J2945" s="230" t="s">
        <v>2122</v>
      </c>
      <c r="K2945" s="222">
        <v>425.5</v>
      </c>
      <c r="L2945" s="222">
        <v>387.4</v>
      </c>
      <c r="M2945" s="222">
        <v>1342242.4959999998</v>
      </c>
      <c r="N2945" s="222">
        <v>1342242.4959999998</v>
      </c>
      <c r="O2945" s="222">
        <v>0</v>
      </c>
      <c r="P2945" s="222">
        <v>0</v>
      </c>
      <c r="Q2945" s="222">
        <v>0</v>
      </c>
      <c r="R2945" s="372">
        <v>45658</v>
      </c>
      <c r="S2945" s="372">
        <v>46022</v>
      </c>
      <c r="U2945" s="373"/>
    </row>
    <row r="2946" spans="1:21" ht="20.25" x14ac:dyDescent="0.3">
      <c r="A2946" s="230">
        <v>319</v>
      </c>
      <c r="B2946" s="225" t="s">
        <v>58</v>
      </c>
      <c r="C2946" s="230">
        <v>32585</v>
      </c>
      <c r="D2946" s="230" t="s">
        <v>1896</v>
      </c>
      <c r="E2946" s="230">
        <v>1986</v>
      </c>
      <c r="F2946" s="230" t="s">
        <v>2122</v>
      </c>
      <c r="G2946" s="371" t="s">
        <v>2089</v>
      </c>
      <c r="H2946" s="230">
        <v>9</v>
      </c>
      <c r="I2946" s="230">
        <v>2</v>
      </c>
      <c r="J2946" s="230" t="s">
        <v>2122</v>
      </c>
      <c r="K2946" s="222">
        <v>3815.4</v>
      </c>
      <c r="L2946" s="222">
        <v>3815.4</v>
      </c>
      <c r="M2946" s="222">
        <v>153807.6</v>
      </c>
      <c r="N2946" s="222">
        <v>153807.6</v>
      </c>
      <c r="O2946" s="222">
        <v>0</v>
      </c>
      <c r="P2946" s="222">
        <v>0</v>
      </c>
      <c r="Q2946" s="222">
        <v>0</v>
      </c>
      <c r="R2946" s="372">
        <v>45658</v>
      </c>
      <c r="S2946" s="372">
        <v>46022</v>
      </c>
      <c r="U2946" s="373"/>
    </row>
    <row r="2947" spans="1:21" ht="20.25" x14ac:dyDescent="0.3">
      <c r="A2947" s="230">
        <v>320</v>
      </c>
      <c r="B2947" s="225" t="s">
        <v>1244</v>
      </c>
      <c r="C2947" s="230">
        <v>34825</v>
      </c>
      <c r="D2947" s="230" t="s">
        <v>1896</v>
      </c>
      <c r="E2947" s="230">
        <v>1966</v>
      </c>
      <c r="F2947" s="230" t="s">
        <v>2122</v>
      </c>
      <c r="G2947" s="371" t="s">
        <v>2089</v>
      </c>
      <c r="H2947" s="230">
        <v>5</v>
      </c>
      <c r="I2947" s="230">
        <v>6</v>
      </c>
      <c r="J2947" s="230" t="s">
        <v>2122</v>
      </c>
      <c r="K2947" s="222">
        <v>4011.3</v>
      </c>
      <c r="L2947" s="222">
        <v>2427.5</v>
      </c>
      <c r="M2947" s="222">
        <v>7014247.04</v>
      </c>
      <c r="N2947" s="222">
        <v>7014247.04</v>
      </c>
      <c r="O2947" s="222">
        <v>0</v>
      </c>
      <c r="P2947" s="222">
        <v>0</v>
      </c>
      <c r="Q2947" s="222">
        <v>0</v>
      </c>
      <c r="R2947" s="372">
        <v>45658</v>
      </c>
      <c r="S2947" s="372">
        <v>46022</v>
      </c>
      <c r="U2947" s="373"/>
    </row>
    <row r="2948" spans="1:21" ht="20.25" x14ac:dyDescent="0.3">
      <c r="A2948" s="230">
        <v>321</v>
      </c>
      <c r="B2948" s="225" t="s">
        <v>1245</v>
      </c>
      <c r="C2948" s="230">
        <v>34938</v>
      </c>
      <c r="D2948" s="230" t="s">
        <v>1896</v>
      </c>
      <c r="E2948" s="230">
        <v>1938</v>
      </c>
      <c r="F2948" s="230" t="s">
        <v>2122</v>
      </c>
      <c r="G2948" s="371" t="s">
        <v>2094</v>
      </c>
      <c r="H2948" s="230">
        <v>2</v>
      </c>
      <c r="I2948" s="230">
        <v>3</v>
      </c>
      <c r="J2948" s="230" t="s">
        <v>2122</v>
      </c>
      <c r="K2948" s="222">
        <v>499.6</v>
      </c>
      <c r="L2948" s="222">
        <v>361.6</v>
      </c>
      <c r="M2948" s="222">
        <v>18572.400000000001</v>
      </c>
      <c r="N2948" s="222">
        <v>18572.400000000001</v>
      </c>
      <c r="O2948" s="222">
        <v>0</v>
      </c>
      <c r="P2948" s="222">
        <v>0</v>
      </c>
      <c r="Q2948" s="222">
        <v>0</v>
      </c>
      <c r="R2948" s="372">
        <v>45658</v>
      </c>
      <c r="S2948" s="372">
        <v>46022</v>
      </c>
      <c r="U2948" s="373"/>
    </row>
    <row r="2949" spans="1:21" ht="20.25" x14ac:dyDescent="0.3">
      <c r="A2949" s="230">
        <v>322</v>
      </c>
      <c r="B2949" s="225" t="s">
        <v>1246</v>
      </c>
      <c r="C2949" s="230">
        <v>34901</v>
      </c>
      <c r="D2949" s="230" t="s">
        <v>1896</v>
      </c>
      <c r="E2949" s="230">
        <v>1952</v>
      </c>
      <c r="F2949" s="230" t="s">
        <v>2122</v>
      </c>
      <c r="G2949" s="371" t="s">
        <v>2089</v>
      </c>
      <c r="H2949" s="230">
        <v>3</v>
      </c>
      <c r="I2949" s="230">
        <v>2</v>
      </c>
      <c r="J2949" s="230" t="s">
        <v>2122</v>
      </c>
      <c r="K2949" s="222">
        <v>2250.3000000000002</v>
      </c>
      <c r="L2949" s="222">
        <v>1111.4000000000001</v>
      </c>
      <c r="M2949" s="222">
        <v>830307.66999999993</v>
      </c>
      <c r="N2949" s="222">
        <v>830307.66999999993</v>
      </c>
      <c r="O2949" s="222">
        <v>0</v>
      </c>
      <c r="P2949" s="222">
        <v>0</v>
      </c>
      <c r="Q2949" s="222">
        <v>0</v>
      </c>
      <c r="R2949" s="372">
        <v>45658</v>
      </c>
      <c r="S2949" s="372">
        <v>46022</v>
      </c>
      <c r="U2949" s="373"/>
    </row>
    <row r="2950" spans="1:21" ht="20.25" x14ac:dyDescent="0.3">
      <c r="A2950" s="230">
        <v>323</v>
      </c>
      <c r="B2950" s="225" t="s">
        <v>1250</v>
      </c>
      <c r="C2950" s="230">
        <v>35015</v>
      </c>
      <c r="D2950" s="230" t="s">
        <v>1896</v>
      </c>
      <c r="E2950" s="230">
        <v>1954</v>
      </c>
      <c r="F2950" s="230" t="s">
        <v>2122</v>
      </c>
      <c r="G2950" s="371" t="s">
        <v>2089</v>
      </c>
      <c r="H2950" s="230">
        <v>3</v>
      </c>
      <c r="I2950" s="230">
        <v>2</v>
      </c>
      <c r="J2950" s="230" t="s">
        <v>2122</v>
      </c>
      <c r="K2950" s="222">
        <v>1394.7</v>
      </c>
      <c r="L2950" s="222">
        <v>1222.3</v>
      </c>
      <c r="M2950" s="222">
        <v>4453770.8</v>
      </c>
      <c r="N2950" s="222">
        <v>4453770.8</v>
      </c>
      <c r="O2950" s="222">
        <v>0</v>
      </c>
      <c r="P2950" s="222">
        <v>0</v>
      </c>
      <c r="Q2950" s="222">
        <v>0</v>
      </c>
      <c r="R2950" s="372">
        <v>45658</v>
      </c>
      <c r="S2950" s="372">
        <v>46022</v>
      </c>
      <c r="U2950" s="373"/>
    </row>
    <row r="2951" spans="1:21" ht="20.25" x14ac:dyDescent="0.3">
      <c r="A2951" s="230">
        <v>324</v>
      </c>
      <c r="B2951" s="225" t="s">
        <v>1251</v>
      </c>
      <c r="C2951" s="230">
        <v>35020</v>
      </c>
      <c r="D2951" s="230" t="s">
        <v>1896</v>
      </c>
      <c r="E2951" s="230">
        <v>1953</v>
      </c>
      <c r="F2951" s="230" t="s">
        <v>2122</v>
      </c>
      <c r="G2951" s="371" t="s">
        <v>2094</v>
      </c>
      <c r="H2951" s="230">
        <v>2</v>
      </c>
      <c r="I2951" s="230">
        <v>1</v>
      </c>
      <c r="J2951" s="230" t="s">
        <v>2122</v>
      </c>
      <c r="K2951" s="222">
        <v>452.52</v>
      </c>
      <c r="L2951" s="222">
        <v>398.7</v>
      </c>
      <c r="M2951" s="222">
        <v>69505.679999999993</v>
      </c>
      <c r="N2951" s="222">
        <v>69505.679999999993</v>
      </c>
      <c r="O2951" s="222">
        <v>0</v>
      </c>
      <c r="P2951" s="222">
        <v>0</v>
      </c>
      <c r="Q2951" s="222">
        <v>0</v>
      </c>
      <c r="R2951" s="372">
        <v>45658</v>
      </c>
      <c r="S2951" s="372">
        <v>46022</v>
      </c>
      <c r="U2951" s="373"/>
    </row>
    <row r="2952" spans="1:21" ht="20.25" x14ac:dyDescent="0.3">
      <c r="A2952" s="230">
        <v>325</v>
      </c>
      <c r="B2952" s="225" t="s">
        <v>1255</v>
      </c>
      <c r="C2952" s="230">
        <v>35040</v>
      </c>
      <c r="D2952" s="230" t="s">
        <v>1896</v>
      </c>
      <c r="E2952" s="230">
        <v>1966</v>
      </c>
      <c r="F2952" s="230" t="s">
        <v>2122</v>
      </c>
      <c r="G2952" s="371" t="s">
        <v>2089</v>
      </c>
      <c r="H2952" s="230">
        <v>5</v>
      </c>
      <c r="I2952" s="230">
        <v>4</v>
      </c>
      <c r="J2952" s="230" t="s">
        <v>2122</v>
      </c>
      <c r="K2952" s="222">
        <v>4478.7</v>
      </c>
      <c r="L2952" s="222">
        <v>2485.1</v>
      </c>
      <c r="M2952" s="222">
        <v>4072816.92</v>
      </c>
      <c r="N2952" s="222">
        <v>4072816.92</v>
      </c>
      <c r="O2952" s="222">
        <v>0</v>
      </c>
      <c r="P2952" s="222">
        <v>0</v>
      </c>
      <c r="Q2952" s="222">
        <v>0</v>
      </c>
      <c r="R2952" s="372">
        <v>45658</v>
      </c>
      <c r="S2952" s="372">
        <v>46022</v>
      </c>
      <c r="U2952" s="373"/>
    </row>
    <row r="2953" spans="1:21" ht="20.25" x14ac:dyDescent="0.3">
      <c r="A2953" s="230">
        <v>326</v>
      </c>
      <c r="B2953" s="225" t="s">
        <v>1256</v>
      </c>
      <c r="C2953" s="230">
        <v>35096</v>
      </c>
      <c r="D2953" s="230" t="s">
        <v>1896</v>
      </c>
      <c r="E2953" s="230">
        <v>1958</v>
      </c>
      <c r="F2953" s="230" t="s">
        <v>2122</v>
      </c>
      <c r="G2953" s="371" t="s">
        <v>2094</v>
      </c>
      <c r="H2953" s="230">
        <v>3</v>
      </c>
      <c r="I2953" s="230">
        <v>1</v>
      </c>
      <c r="J2953" s="230" t="s">
        <v>2122</v>
      </c>
      <c r="K2953" s="222">
        <v>665.2</v>
      </c>
      <c r="L2953" s="222">
        <v>602.4</v>
      </c>
      <c r="M2953" s="222">
        <v>1356983.35115</v>
      </c>
      <c r="N2953" s="222">
        <v>1356983.35115</v>
      </c>
      <c r="O2953" s="222">
        <v>0</v>
      </c>
      <c r="P2953" s="222">
        <v>0</v>
      </c>
      <c r="Q2953" s="222">
        <v>0</v>
      </c>
      <c r="R2953" s="372">
        <v>45658</v>
      </c>
      <c r="S2953" s="372">
        <v>46022</v>
      </c>
      <c r="U2953" s="373"/>
    </row>
    <row r="2954" spans="1:21" ht="20.25" x14ac:dyDescent="0.3">
      <c r="A2954" s="230">
        <v>327</v>
      </c>
      <c r="B2954" s="225" t="s">
        <v>1259</v>
      </c>
      <c r="C2954" s="230">
        <v>35198</v>
      </c>
      <c r="D2954" s="230" t="s">
        <v>1896</v>
      </c>
      <c r="E2954" s="230">
        <v>1955</v>
      </c>
      <c r="F2954" s="230" t="s">
        <v>2122</v>
      </c>
      <c r="G2954" s="371" t="s">
        <v>2089</v>
      </c>
      <c r="H2954" s="230">
        <v>2</v>
      </c>
      <c r="I2954" s="230">
        <v>2</v>
      </c>
      <c r="J2954" s="230" t="s">
        <v>2122</v>
      </c>
      <c r="K2954" s="222">
        <v>848.5</v>
      </c>
      <c r="L2954" s="222">
        <v>848.5</v>
      </c>
      <c r="M2954" s="222">
        <v>2583038.3607000001</v>
      </c>
      <c r="N2954" s="222">
        <v>2583038.3607000001</v>
      </c>
      <c r="O2954" s="222">
        <v>0</v>
      </c>
      <c r="P2954" s="222">
        <v>0</v>
      </c>
      <c r="Q2954" s="222">
        <v>0</v>
      </c>
      <c r="R2954" s="372">
        <v>45658</v>
      </c>
      <c r="S2954" s="372">
        <v>46022</v>
      </c>
      <c r="U2954" s="373"/>
    </row>
    <row r="2955" spans="1:21" ht="20.25" x14ac:dyDescent="0.3">
      <c r="A2955" s="230">
        <v>328</v>
      </c>
      <c r="B2955" s="225" t="s">
        <v>1260</v>
      </c>
      <c r="C2955" s="230">
        <v>35200</v>
      </c>
      <c r="D2955" s="230" t="s">
        <v>1896</v>
      </c>
      <c r="E2955" s="230">
        <v>1955</v>
      </c>
      <c r="F2955" s="230" t="s">
        <v>2122</v>
      </c>
      <c r="G2955" s="371" t="s">
        <v>2096</v>
      </c>
      <c r="H2955" s="230">
        <v>2</v>
      </c>
      <c r="I2955" s="230">
        <v>1</v>
      </c>
      <c r="J2955" s="230" t="s">
        <v>2122</v>
      </c>
      <c r="K2955" s="222">
        <v>414.3</v>
      </c>
      <c r="L2955" s="222">
        <v>414.3</v>
      </c>
      <c r="M2955" s="222">
        <v>900260.93</v>
      </c>
      <c r="N2955" s="222">
        <v>900260.93</v>
      </c>
      <c r="O2955" s="222">
        <v>0</v>
      </c>
      <c r="P2955" s="222">
        <v>0</v>
      </c>
      <c r="Q2955" s="222">
        <v>0</v>
      </c>
      <c r="R2955" s="372">
        <v>45658</v>
      </c>
      <c r="S2955" s="372">
        <v>46022</v>
      </c>
      <c r="U2955" s="373"/>
    </row>
    <row r="2956" spans="1:21" ht="20.25" x14ac:dyDescent="0.3">
      <c r="A2956" s="230">
        <v>329</v>
      </c>
      <c r="B2956" s="225" t="s">
        <v>1261</v>
      </c>
      <c r="C2956" s="230">
        <v>35203</v>
      </c>
      <c r="D2956" s="230" t="s">
        <v>1896</v>
      </c>
      <c r="E2956" s="230">
        <v>1955</v>
      </c>
      <c r="F2956" s="230" t="s">
        <v>2122</v>
      </c>
      <c r="G2956" s="371" t="s">
        <v>2096</v>
      </c>
      <c r="H2956" s="230">
        <v>2</v>
      </c>
      <c r="I2956" s="230">
        <v>1</v>
      </c>
      <c r="J2956" s="230" t="s">
        <v>2122</v>
      </c>
      <c r="K2956" s="222">
        <v>416.8</v>
      </c>
      <c r="L2956" s="222">
        <v>416.8</v>
      </c>
      <c r="M2956" s="222">
        <v>1310044.26</v>
      </c>
      <c r="N2956" s="222">
        <v>1310044.26</v>
      </c>
      <c r="O2956" s="222">
        <v>0</v>
      </c>
      <c r="P2956" s="222">
        <v>0</v>
      </c>
      <c r="Q2956" s="222">
        <v>0</v>
      </c>
      <c r="R2956" s="372">
        <v>45658</v>
      </c>
      <c r="S2956" s="372">
        <v>46022</v>
      </c>
      <c r="U2956" s="373"/>
    </row>
    <row r="2957" spans="1:21" ht="20.25" x14ac:dyDescent="0.3">
      <c r="A2957" s="230">
        <v>330</v>
      </c>
      <c r="B2957" s="225" t="s">
        <v>1262</v>
      </c>
      <c r="C2957" s="230">
        <v>35204</v>
      </c>
      <c r="D2957" s="230" t="s">
        <v>1896</v>
      </c>
      <c r="E2957" s="230">
        <v>1955</v>
      </c>
      <c r="F2957" s="230" t="s">
        <v>2122</v>
      </c>
      <c r="G2957" s="371" t="s">
        <v>2096</v>
      </c>
      <c r="H2957" s="230">
        <v>2</v>
      </c>
      <c r="I2957" s="230">
        <v>1</v>
      </c>
      <c r="J2957" s="230" t="s">
        <v>2122</v>
      </c>
      <c r="K2957" s="222">
        <v>407.7</v>
      </c>
      <c r="L2957" s="222">
        <v>407.7</v>
      </c>
      <c r="M2957" s="222">
        <v>3580796.9400000004</v>
      </c>
      <c r="N2957" s="222">
        <v>3580796.9400000004</v>
      </c>
      <c r="O2957" s="222">
        <v>0</v>
      </c>
      <c r="P2957" s="222">
        <v>0</v>
      </c>
      <c r="Q2957" s="222">
        <v>0</v>
      </c>
      <c r="R2957" s="372">
        <v>45658</v>
      </c>
      <c r="S2957" s="372">
        <v>46022</v>
      </c>
      <c r="U2957" s="373"/>
    </row>
    <row r="2958" spans="1:21" ht="20.25" x14ac:dyDescent="0.3">
      <c r="A2958" s="230">
        <v>331</v>
      </c>
      <c r="B2958" s="225" t="s">
        <v>1263</v>
      </c>
      <c r="C2958" s="230">
        <v>35205</v>
      </c>
      <c r="D2958" s="230" t="s">
        <v>1896</v>
      </c>
      <c r="E2958" s="230">
        <v>1955</v>
      </c>
      <c r="F2958" s="230" t="s">
        <v>2122</v>
      </c>
      <c r="G2958" s="371" t="s">
        <v>2096</v>
      </c>
      <c r="H2958" s="230">
        <v>2</v>
      </c>
      <c r="I2958" s="230">
        <v>1</v>
      </c>
      <c r="J2958" s="230" t="s">
        <v>2122</v>
      </c>
      <c r="K2958" s="222">
        <v>408.3</v>
      </c>
      <c r="L2958" s="222">
        <v>408.3</v>
      </c>
      <c r="M2958" s="222">
        <v>1284978</v>
      </c>
      <c r="N2958" s="222">
        <v>1284978</v>
      </c>
      <c r="O2958" s="222">
        <v>0</v>
      </c>
      <c r="P2958" s="222">
        <v>0</v>
      </c>
      <c r="Q2958" s="222">
        <v>0</v>
      </c>
      <c r="R2958" s="372">
        <v>45658</v>
      </c>
      <c r="S2958" s="372">
        <v>46022</v>
      </c>
      <c r="U2958" s="373"/>
    </row>
    <row r="2959" spans="1:21" ht="20.25" x14ac:dyDescent="0.3">
      <c r="A2959" s="230">
        <v>332</v>
      </c>
      <c r="B2959" s="225" t="s">
        <v>1657</v>
      </c>
      <c r="C2959" s="230">
        <v>35348</v>
      </c>
      <c r="D2959" s="230" t="s">
        <v>1897</v>
      </c>
      <c r="E2959" s="230">
        <v>1961</v>
      </c>
      <c r="F2959" s="230" t="s">
        <v>2122</v>
      </c>
      <c r="G2959" s="371" t="s">
        <v>2089</v>
      </c>
      <c r="H2959" s="230">
        <v>4</v>
      </c>
      <c r="I2959" s="230">
        <v>2</v>
      </c>
      <c r="J2959" s="230" t="s">
        <v>2122</v>
      </c>
      <c r="K2959" s="222">
        <v>4559.3999999999996</v>
      </c>
      <c r="L2959" s="222" t="s">
        <v>2122</v>
      </c>
      <c r="M2959" s="222">
        <v>1000000</v>
      </c>
      <c r="N2959" s="222">
        <v>1000000</v>
      </c>
      <c r="O2959" s="222">
        <v>0</v>
      </c>
      <c r="P2959" s="222">
        <v>0</v>
      </c>
      <c r="Q2959" s="222">
        <v>0</v>
      </c>
      <c r="R2959" s="372">
        <v>45658</v>
      </c>
      <c r="S2959" s="372">
        <v>46022</v>
      </c>
      <c r="U2959" s="373"/>
    </row>
    <row r="2960" spans="1:21" ht="20.25" x14ac:dyDescent="0.3">
      <c r="A2960" s="230">
        <v>333</v>
      </c>
      <c r="B2960" s="225" t="s">
        <v>1264</v>
      </c>
      <c r="C2960" s="230">
        <v>35475</v>
      </c>
      <c r="D2960" s="230" t="s">
        <v>1896</v>
      </c>
      <c r="E2960" s="230">
        <v>1947</v>
      </c>
      <c r="F2960" s="230" t="s">
        <v>2122</v>
      </c>
      <c r="G2960" s="371" t="s">
        <v>2089</v>
      </c>
      <c r="H2960" s="230">
        <v>2</v>
      </c>
      <c r="I2960" s="230">
        <v>1</v>
      </c>
      <c r="J2960" s="230" t="s">
        <v>2122</v>
      </c>
      <c r="K2960" s="222">
        <v>526.85</v>
      </c>
      <c r="L2960" s="222">
        <v>472.25</v>
      </c>
      <c r="M2960" s="222">
        <v>463304.47414999997</v>
      </c>
      <c r="N2960" s="222">
        <v>463304.47414999997</v>
      </c>
      <c r="O2960" s="222">
        <v>0</v>
      </c>
      <c r="P2960" s="222">
        <v>0</v>
      </c>
      <c r="Q2960" s="222">
        <v>0</v>
      </c>
      <c r="R2960" s="372">
        <v>45658</v>
      </c>
      <c r="S2960" s="372">
        <v>46022</v>
      </c>
      <c r="U2960" s="373"/>
    </row>
    <row r="2961" spans="1:21" ht="20.25" x14ac:dyDescent="0.3">
      <c r="A2961" s="230">
        <v>334</v>
      </c>
      <c r="B2961" s="225" t="s">
        <v>1265</v>
      </c>
      <c r="C2961" s="230">
        <v>35507</v>
      </c>
      <c r="D2961" s="230" t="s">
        <v>1896</v>
      </c>
      <c r="E2961" s="230">
        <v>1954</v>
      </c>
      <c r="F2961" s="230" t="s">
        <v>2122</v>
      </c>
      <c r="G2961" s="371" t="s">
        <v>2094</v>
      </c>
      <c r="H2961" s="230">
        <v>2</v>
      </c>
      <c r="I2961" s="230">
        <v>1</v>
      </c>
      <c r="J2961" s="230" t="s">
        <v>2122</v>
      </c>
      <c r="K2961" s="222">
        <v>419.1</v>
      </c>
      <c r="L2961" s="222">
        <v>385.1</v>
      </c>
      <c r="M2961" s="222">
        <v>87015.6</v>
      </c>
      <c r="N2961" s="222">
        <v>87015.6</v>
      </c>
      <c r="O2961" s="222">
        <v>0</v>
      </c>
      <c r="P2961" s="222">
        <v>0</v>
      </c>
      <c r="Q2961" s="222">
        <v>0</v>
      </c>
      <c r="R2961" s="372">
        <v>45658</v>
      </c>
      <c r="S2961" s="372">
        <v>46022</v>
      </c>
      <c r="U2961" s="373"/>
    </row>
    <row r="2962" spans="1:21" ht="20.25" x14ac:dyDescent="0.3">
      <c r="A2962" s="230">
        <v>335</v>
      </c>
      <c r="B2962" s="225" t="s">
        <v>1266</v>
      </c>
      <c r="C2962" s="230">
        <v>35515</v>
      </c>
      <c r="D2962" s="230" t="s">
        <v>1896</v>
      </c>
      <c r="E2962" s="230">
        <v>1975</v>
      </c>
      <c r="F2962" s="230" t="s">
        <v>2122</v>
      </c>
      <c r="G2962" s="371" t="s">
        <v>2089</v>
      </c>
      <c r="H2962" s="230">
        <v>5</v>
      </c>
      <c r="I2962" s="230">
        <v>3</v>
      </c>
      <c r="J2962" s="230" t="s">
        <v>2122</v>
      </c>
      <c r="K2962" s="222">
        <v>4347.1000000000004</v>
      </c>
      <c r="L2962" s="222">
        <v>2754.3</v>
      </c>
      <c r="M2962" s="222">
        <v>4578835.9400000004</v>
      </c>
      <c r="N2962" s="222">
        <v>4578835.9400000004</v>
      </c>
      <c r="O2962" s="222">
        <v>0</v>
      </c>
      <c r="P2962" s="222">
        <v>0</v>
      </c>
      <c r="Q2962" s="222">
        <v>0</v>
      </c>
      <c r="R2962" s="372">
        <v>45658</v>
      </c>
      <c r="S2962" s="372">
        <v>46022</v>
      </c>
      <c r="U2962" s="373"/>
    </row>
    <row r="2963" spans="1:21" ht="20.25" x14ac:dyDescent="0.3">
      <c r="A2963" s="230">
        <v>336</v>
      </c>
      <c r="B2963" s="225" t="s">
        <v>1267</v>
      </c>
      <c r="C2963" s="230">
        <v>35519</v>
      </c>
      <c r="D2963" s="230" t="s">
        <v>1896</v>
      </c>
      <c r="E2963" s="230">
        <v>1954</v>
      </c>
      <c r="F2963" s="230" t="s">
        <v>2122</v>
      </c>
      <c r="G2963" s="371" t="s">
        <v>2089</v>
      </c>
      <c r="H2963" s="230">
        <v>2</v>
      </c>
      <c r="I2963" s="230">
        <v>2</v>
      </c>
      <c r="J2963" s="230" t="s">
        <v>2122</v>
      </c>
      <c r="K2963" s="222">
        <v>371.5</v>
      </c>
      <c r="L2963" s="222">
        <v>260.10000000000002</v>
      </c>
      <c r="M2963" s="222">
        <v>1214839</v>
      </c>
      <c r="N2963" s="222">
        <v>1214839</v>
      </c>
      <c r="O2963" s="222">
        <v>0</v>
      </c>
      <c r="P2963" s="222">
        <v>0</v>
      </c>
      <c r="Q2963" s="222">
        <v>0</v>
      </c>
      <c r="R2963" s="372">
        <v>45658</v>
      </c>
      <c r="S2963" s="372">
        <v>46022</v>
      </c>
      <c r="U2963" s="373"/>
    </row>
    <row r="2964" spans="1:21" ht="20.25" x14ac:dyDescent="0.3">
      <c r="A2964" s="230">
        <v>337</v>
      </c>
      <c r="B2964" s="225" t="s">
        <v>30</v>
      </c>
      <c r="C2964" s="230">
        <v>33260</v>
      </c>
      <c r="D2964" s="230" t="s">
        <v>1896</v>
      </c>
      <c r="E2964" s="230">
        <v>1976</v>
      </c>
      <c r="F2964" s="230" t="s">
        <v>2122</v>
      </c>
      <c r="G2964" s="371" t="s">
        <v>2088</v>
      </c>
      <c r="H2964" s="230">
        <v>5</v>
      </c>
      <c r="I2964" s="230">
        <v>10</v>
      </c>
      <c r="J2964" s="230" t="s">
        <v>2122</v>
      </c>
      <c r="K2964" s="222">
        <v>7436.7</v>
      </c>
      <c r="L2964" s="222">
        <v>6687.7</v>
      </c>
      <c r="M2964" s="222">
        <v>3465264.7</v>
      </c>
      <c r="N2964" s="222">
        <v>3465264.7</v>
      </c>
      <c r="O2964" s="222">
        <v>0</v>
      </c>
      <c r="P2964" s="222">
        <v>0</v>
      </c>
      <c r="Q2964" s="222">
        <v>0</v>
      </c>
      <c r="R2964" s="372">
        <v>45658</v>
      </c>
      <c r="S2964" s="372">
        <v>46022</v>
      </c>
      <c r="U2964" s="373"/>
    </row>
    <row r="2965" spans="1:21" ht="20.25" x14ac:dyDescent="0.3">
      <c r="A2965" s="230">
        <v>338</v>
      </c>
      <c r="B2965" s="225" t="s">
        <v>1268</v>
      </c>
      <c r="C2965" s="230">
        <v>33324</v>
      </c>
      <c r="D2965" s="230" t="s">
        <v>1896</v>
      </c>
      <c r="E2965" s="230">
        <v>1958</v>
      </c>
      <c r="F2965" s="230" t="s">
        <v>2122</v>
      </c>
      <c r="G2965" s="371" t="s">
        <v>2094</v>
      </c>
      <c r="H2965" s="230">
        <v>2</v>
      </c>
      <c r="I2965" s="230">
        <v>1</v>
      </c>
      <c r="J2965" s="230" t="s">
        <v>2122</v>
      </c>
      <c r="K2965" s="222">
        <v>663.1</v>
      </c>
      <c r="L2965" s="222">
        <v>402.8</v>
      </c>
      <c r="M2965" s="222">
        <v>1984883.29</v>
      </c>
      <c r="N2965" s="222">
        <v>1984883.29</v>
      </c>
      <c r="O2965" s="222">
        <v>0</v>
      </c>
      <c r="P2965" s="222">
        <v>0</v>
      </c>
      <c r="Q2965" s="222">
        <v>0</v>
      </c>
      <c r="R2965" s="372">
        <v>45658</v>
      </c>
      <c r="S2965" s="372">
        <v>46022</v>
      </c>
      <c r="U2965" s="373"/>
    </row>
    <row r="2966" spans="1:21" ht="20.25" x14ac:dyDescent="0.3">
      <c r="A2966" s="230">
        <v>339</v>
      </c>
      <c r="B2966" s="225" t="s">
        <v>1274</v>
      </c>
      <c r="C2966" s="230">
        <v>35692</v>
      </c>
      <c r="D2966" s="230" t="s">
        <v>1896</v>
      </c>
      <c r="E2966" s="230">
        <v>1938</v>
      </c>
      <c r="F2966" s="230" t="s">
        <v>2122</v>
      </c>
      <c r="G2966" s="371" t="s">
        <v>2089</v>
      </c>
      <c r="H2966" s="230">
        <v>3</v>
      </c>
      <c r="I2966" s="230">
        <v>3</v>
      </c>
      <c r="J2966" s="230" t="s">
        <v>2122</v>
      </c>
      <c r="K2966" s="222">
        <v>1131.5</v>
      </c>
      <c r="L2966" s="222">
        <v>992.3</v>
      </c>
      <c r="M2966" s="222">
        <v>65140.65</v>
      </c>
      <c r="N2966" s="222">
        <v>65140.65</v>
      </c>
      <c r="O2966" s="222">
        <v>0</v>
      </c>
      <c r="P2966" s="222">
        <v>0</v>
      </c>
      <c r="Q2966" s="222">
        <v>0</v>
      </c>
      <c r="R2966" s="372">
        <v>45658</v>
      </c>
      <c r="S2966" s="372">
        <v>46022</v>
      </c>
      <c r="U2966" s="373"/>
    </row>
    <row r="2967" spans="1:21" ht="20.25" x14ac:dyDescent="0.3">
      <c r="A2967" s="230">
        <v>340</v>
      </c>
      <c r="B2967" s="225" t="s">
        <v>1275</v>
      </c>
      <c r="C2967" s="230">
        <v>35713</v>
      </c>
      <c r="D2967" s="230" t="s">
        <v>1896</v>
      </c>
      <c r="E2967" s="230">
        <v>1948</v>
      </c>
      <c r="F2967" s="230" t="s">
        <v>2122</v>
      </c>
      <c r="G2967" s="371" t="s">
        <v>2089</v>
      </c>
      <c r="H2967" s="230">
        <v>2</v>
      </c>
      <c r="I2967" s="230">
        <v>1</v>
      </c>
      <c r="J2967" s="230" t="s">
        <v>2122</v>
      </c>
      <c r="K2967" s="222">
        <v>548.1</v>
      </c>
      <c r="L2967" s="222">
        <v>504.4</v>
      </c>
      <c r="M2967" s="222">
        <v>2290369.56</v>
      </c>
      <c r="N2967" s="222">
        <v>2290369.56</v>
      </c>
      <c r="O2967" s="222">
        <v>0</v>
      </c>
      <c r="P2967" s="222">
        <v>0</v>
      </c>
      <c r="Q2967" s="222">
        <v>0</v>
      </c>
      <c r="R2967" s="372">
        <v>45658</v>
      </c>
      <c r="S2967" s="372">
        <v>46022</v>
      </c>
      <c r="U2967" s="373"/>
    </row>
    <row r="2968" spans="1:21" ht="20.25" x14ac:dyDescent="0.3">
      <c r="A2968" s="230">
        <v>341</v>
      </c>
      <c r="B2968" s="225" t="s">
        <v>1276</v>
      </c>
      <c r="C2968" s="230">
        <v>35833</v>
      </c>
      <c r="D2968" s="230" t="s">
        <v>1896</v>
      </c>
      <c r="E2968" s="230">
        <v>1962</v>
      </c>
      <c r="F2968" s="230" t="s">
        <v>2122</v>
      </c>
      <c r="G2968" s="371" t="s">
        <v>2094</v>
      </c>
      <c r="H2968" s="230">
        <v>2</v>
      </c>
      <c r="I2968" s="230">
        <v>2</v>
      </c>
      <c r="J2968" s="230" t="s">
        <v>2122</v>
      </c>
      <c r="K2968" s="222">
        <v>668.3</v>
      </c>
      <c r="L2968" s="222">
        <v>608.29999999999995</v>
      </c>
      <c r="M2968" s="222">
        <v>759746.4</v>
      </c>
      <c r="N2968" s="222">
        <v>759746.4</v>
      </c>
      <c r="O2968" s="222">
        <v>0</v>
      </c>
      <c r="P2968" s="222">
        <v>0</v>
      </c>
      <c r="Q2968" s="222">
        <v>0</v>
      </c>
      <c r="R2968" s="372">
        <v>45658</v>
      </c>
      <c r="S2968" s="372">
        <v>46022</v>
      </c>
      <c r="U2968" s="373"/>
    </row>
    <row r="2969" spans="1:21" ht="20.25" x14ac:dyDescent="0.3">
      <c r="A2969" s="230">
        <v>342</v>
      </c>
      <c r="B2969" s="225" t="s">
        <v>1277</v>
      </c>
      <c r="C2969" s="230">
        <v>35834</v>
      </c>
      <c r="D2969" s="230" t="s">
        <v>1896</v>
      </c>
      <c r="E2969" s="230">
        <v>1962</v>
      </c>
      <c r="F2969" s="230" t="s">
        <v>2122</v>
      </c>
      <c r="G2969" s="371" t="s">
        <v>2094</v>
      </c>
      <c r="H2969" s="230">
        <v>2</v>
      </c>
      <c r="I2969" s="230">
        <v>2</v>
      </c>
      <c r="J2969" s="230" t="s">
        <v>2122</v>
      </c>
      <c r="K2969" s="222">
        <v>742.2</v>
      </c>
      <c r="L2969" s="222">
        <v>681.1</v>
      </c>
      <c r="M2969" s="222">
        <v>2386178.9300000002</v>
      </c>
      <c r="N2969" s="222">
        <v>2386178.9300000002</v>
      </c>
      <c r="O2969" s="222">
        <v>0</v>
      </c>
      <c r="P2969" s="222">
        <v>0</v>
      </c>
      <c r="Q2969" s="222">
        <v>0</v>
      </c>
      <c r="R2969" s="372">
        <v>45658</v>
      </c>
      <c r="S2969" s="372">
        <v>46022</v>
      </c>
      <c r="U2969" s="373"/>
    </row>
    <row r="2970" spans="1:21" ht="20.25" x14ac:dyDescent="0.3">
      <c r="A2970" s="230">
        <v>343</v>
      </c>
      <c r="B2970" s="225" t="s">
        <v>1278</v>
      </c>
      <c r="C2970" s="230">
        <v>35835</v>
      </c>
      <c r="D2970" s="230" t="s">
        <v>1896</v>
      </c>
      <c r="E2970" s="230">
        <v>1962</v>
      </c>
      <c r="F2970" s="230" t="s">
        <v>2122</v>
      </c>
      <c r="G2970" s="371" t="s">
        <v>2094</v>
      </c>
      <c r="H2970" s="230">
        <v>2</v>
      </c>
      <c r="I2970" s="230">
        <v>2</v>
      </c>
      <c r="J2970" s="230" t="s">
        <v>2122</v>
      </c>
      <c r="K2970" s="222">
        <v>607.70000000000005</v>
      </c>
      <c r="L2970" s="222">
        <v>547.1</v>
      </c>
      <c r="M2970" s="222">
        <v>2319319.77</v>
      </c>
      <c r="N2970" s="222">
        <v>2319319.77</v>
      </c>
      <c r="O2970" s="222">
        <v>0</v>
      </c>
      <c r="P2970" s="222">
        <v>0</v>
      </c>
      <c r="Q2970" s="222">
        <v>0</v>
      </c>
      <c r="R2970" s="372">
        <v>45658</v>
      </c>
      <c r="S2970" s="372">
        <v>46022</v>
      </c>
      <c r="U2970" s="373"/>
    </row>
    <row r="2971" spans="1:21" ht="20.25" x14ac:dyDescent="0.3">
      <c r="A2971" s="230">
        <v>344</v>
      </c>
      <c r="B2971" s="225" t="s">
        <v>1279</v>
      </c>
      <c r="C2971" s="230">
        <v>35839</v>
      </c>
      <c r="D2971" s="230" t="s">
        <v>1896</v>
      </c>
      <c r="E2971" s="230">
        <v>1962</v>
      </c>
      <c r="F2971" s="230" t="s">
        <v>2122</v>
      </c>
      <c r="G2971" s="371" t="s">
        <v>2089</v>
      </c>
      <c r="H2971" s="230">
        <v>2</v>
      </c>
      <c r="I2971" s="230">
        <v>2</v>
      </c>
      <c r="J2971" s="230" t="s">
        <v>2122</v>
      </c>
      <c r="K2971" s="222">
        <v>672.2</v>
      </c>
      <c r="L2971" s="222">
        <v>620.20000000000005</v>
      </c>
      <c r="M2971" s="222">
        <v>1240652.04</v>
      </c>
      <c r="N2971" s="222">
        <v>1240652.04</v>
      </c>
      <c r="O2971" s="222">
        <v>0</v>
      </c>
      <c r="P2971" s="222">
        <v>0</v>
      </c>
      <c r="Q2971" s="222">
        <v>0</v>
      </c>
      <c r="R2971" s="372">
        <v>45658</v>
      </c>
      <c r="S2971" s="372">
        <v>46022</v>
      </c>
      <c r="U2971" s="373"/>
    </row>
    <row r="2972" spans="1:21" ht="20.25" x14ac:dyDescent="0.3">
      <c r="A2972" s="230">
        <v>345</v>
      </c>
      <c r="B2972" s="225" t="s">
        <v>1280</v>
      </c>
      <c r="C2972" s="230">
        <v>35840</v>
      </c>
      <c r="D2972" s="230" t="s">
        <v>1896</v>
      </c>
      <c r="E2972" s="230">
        <v>1962</v>
      </c>
      <c r="F2972" s="230" t="s">
        <v>2122</v>
      </c>
      <c r="G2972" s="371" t="s">
        <v>2089</v>
      </c>
      <c r="H2972" s="230">
        <v>2</v>
      </c>
      <c r="I2972" s="230">
        <v>2</v>
      </c>
      <c r="J2972" s="230" t="s">
        <v>2122</v>
      </c>
      <c r="K2972" s="222">
        <v>674.21</v>
      </c>
      <c r="L2972" s="222">
        <v>619.20000000000005</v>
      </c>
      <c r="M2972" s="222">
        <v>1192733.3699999999</v>
      </c>
      <c r="N2972" s="222">
        <v>1192733.3699999999</v>
      </c>
      <c r="O2972" s="222">
        <v>0</v>
      </c>
      <c r="P2972" s="222">
        <v>0</v>
      </c>
      <c r="Q2972" s="222">
        <v>0</v>
      </c>
      <c r="R2972" s="372">
        <v>45658</v>
      </c>
      <c r="S2972" s="372">
        <v>46022</v>
      </c>
      <c r="U2972" s="373"/>
    </row>
    <row r="2973" spans="1:21" ht="20.25" x14ac:dyDescent="0.3">
      <c r="A2973" s="230">
        <v>346</v>
      </c>
      <c r="B2973" s="225" t="s">
        <v>1283</v>
      </c>
      <c r="C2973" s="230">
        <v>35861</v>
      </c>
      <c r="D2973" s="230" t="s">
        <v>1896</v>
      </c>
      <c r="E2973" s="230">
        <v>1967</v>
      </c>
      <c r="F2973" s="230" t="s">
        <v>2122</v>
      </c>
      <c r="G2973" s="371" t="s">
        <v>2089</v>
      </c>
      <c r="H2973" s="230">
        <v>4</v>
      </c>
      <c r="I2973" s="230">
        <v>6</v>
      </c>
      <c r="J2973" s="230" t="s">
        <v>2122</v>
      </c>
      <c r="K2973" s="222">
        <v>6158</v>
      </c>
      <c r="L2973" s="222">
        <v>4527.5</v>
      </c>
      <c r="M2973" s="222">
        <v>7868357.2599999998</v>
      </c>
      <c r="N2973" s="222">
        <v>7868357.2599999998</v>
      </c>
      <c r="O2973" s="222">
        <v>0</v>
      </c>
      <c r="P2973" s="222">
        <v>0</v>
      </c>
      <c r="Q2973" s="222">
        <v>0</v>
      </c>
      <c r="R2973" s="372">
        <v>45658</v>
      </c>
      <c r="S2973" s="372">
        <v>46022</v>
      </c>
      <c r="U2973" s="373"/>
    </row>
    <row r="2974" spans="1:21" ht="20.25" x14ac:dyDescent="0.3">
      <c r="A2974" s="230">
        <v>347</v>
      </c>
      <c r="B2974" s="225" t="s">
        <v>1285</v>
      </c>
      <c r="C2974" s="230">
        <v>35919</v>
      </c>
      <c r="D2974" s="230" t="s">
        <v>1896</v>
      </c>
      <c r="E2974" s="230">
        <v>1985</v>
      </c>
      <c r="F2974" s="230" t="s">
        <v>2122</v>
      </c>
      <c r="G2974" s="371" t="s">
        <v>2088</v>
      </c>
      <c r="H2974" s="230">
        <v>9</v>
      </c>
      <c r="I2974" s="230">
        <v>5</v>
      </c>
      <c r="J2974" s="230" t="s">
        <v>2122</v>
      </c>
      <c r="K2974" s="222">
        <v>15295.6</v>
      </c>
      <c r="L2974" s="222">
        <v>10064.4</v>
      </c>
      <c r="M2974" s="222">
        <v>20884952.48</v>
      </c>
      <c r="N2974" s="222">
        <v>20884952.48</v>
      </c>
      <c r="O2974" s="222">
        <v>0</v>
      </c>
      <c r="P2974" s="222">
        <v>0</v>
      </c>
      <c r="Q2974" s="222">
        <v>0</v>
      </c>
      <c r="R2974" s="372">
        <v>45658</v>
      </c>
      <c r="S2974" s="372">
        <v>46022</v>
      </c>
      <c r="U2974" s="373"/>
    </row>
    <row r="2975" spans="1:21" ht="20.25" x14ac:dyDescent="0.3">
      <c r="A2975" s="230">
        <v>348</v>
      </c>
      <c r="B2975" s="225" t="s">
        <v>1658</v>
      </c>
      <c r="C2975" s="230">
        <v>35916</v>
      </c>
      <c r="D2975" s="230" t="s">
        <v>1897</v>
      </c>
      <c r="E2975" s="230">
        <v>1969</v>
      </c>
      <c r="F2975" s="230" t="s">
        <v>2122</v>
      </c>
      <c r="G2975" s="371" t="s">
        <v>2089</v>
      </c>
      <c r="H2975" s="230">
        <v>4</v>
      </c>
      <c r="I2975" s="230">
        <v>4</v>
      </c>
      <c r="J2975" s="230" t="s">
        <v>2122</v>
      </c>
      <c r="K2975" s="222">
        <v>4178.6000000000004</v>
      </c>
      <c r="L2975" s="222" t="s">
        <v>2122</v>
      </c>
      <c r="M2975" s="222">
        <v>1000000</v>
      </c>
      <c r="N2975" s="222">
        <v>1000000</v>
      </c>
      <c r="O2975" s="222">
        <v>0</v>
      </c>
      <c r="P2975" s="222">
        <v>0</v>
      </c>
      <c r="Q2975" s="222">
        <v>0</v>
      </c>
      <c r="R2975" s="372">
        <v>45658</v>
      </c>
      <c r="S2975" s="372">
        <v>46022</v>
      </c>
      <c r="U2975" s="373"/>
    </row>
    <row r="2976" spans="1:21" ht="20.25" x14ac:dyDescent="0.3">
      <c r="A2976" s="230">
        <v>349</v>
      </c>
      <c r="B2976" s="225" t="s">
        <v>1289</v>
      </c>
      <c r="C2976" s="230">
        <v>33195</v>
      </c>
      <c r="D2976" s="230" t="s">
        <v>1896</v>
      </c>
      <c r="E2976" s="230">
        <v>1966</v>
      </c>
      <c r="F2976" s="230" t="s">
        <v>2122</v>
      </c>
      <c r="G2976" s="371" t="s">
        <v>2089</v>
      </c>
      <c r="H2976" s="230">
        <v>5</v>
      </c>
      <c r="I2976" s="230">
        <v>4</v>
      </c>
      <c r="J2976" s="230" t="s">
        <v>2122</v>
      </c>
      <c r="K2976" s="222">
        <v>3695.1</v>
      </c>
      <c r="L2976" s="222">
        <v>3474.2</v>
      </c>
      <c r="M2976" s="222">
        <v>4696589.9634500006</v>
      </c>
      <c r="N2976" s="222">
        <v>4696589.9634500006</v>
      </c>
      <c r="O2976" s="222">
        <v>0</v>
      </c>
      <c r="P2976" s="222">
        <v>0</v>
      </c>
      <c r="Q2976" s="222">
        <v>0</v>
      </c>
      <c r="R2976" s="372">
        <v>45658</v>
      </c>
      <c r="S2976" s="372">
        <v>46022</v>
      </c>
      <c r="U2976" s="373"/>
    </row>
    <row r="2977" spans="1:21" ht="20.25" x14ac:dyDescent="0.3">
      <c r="A2977" s="230">
        <v>350</v>
      </c>
      <c r="B2977" s="225" t="s">
        <v>1287</v>
      </c>
      <c r="C2977" s="230">
        <v>35940</v>
      </c>
      <c r="D2977" s="230" t="s">
        <v>1896</v>
      </c>
      <c r="E2977" s="230">
        <v>1961</v>
      </c>
      <c r="F2977" s="230" t="s">
        <v>2122</v>
      </c>
      <c r="G2977" s="371" t="s">
        <v>2089</v>
      </c>
      <c r="H2977" s="230">
        <v>2</v>
      </c>
      <c r="I2977" s="230">
        <v>2</v>
      </c>
      <c r="J2977" s="230" t="s">
        <v>2122</v>
      </c>
      <c r="K2977" s="222">
        <v>809.48</v>
      </c>
      <c r="L2977" s="222">
        <v>713.2</v>
      </c>
      <c r="M2977" s="222">
        <v>4026117.21</v>
      </c>
      <c r="N2977" s="222">
        <v>4026117.21</v>
      </c>
      <c r="O2977" s="222">
        <v>0</v>
      </c>
      <c r="P2977" s="222">
        <v>0</v>
      </c>
      <c r="Q2977" s="222">
        <v>0</v>
      </c>
      <c r="R2977" s="372">
        <v>45658</v>
      </c>
      <c r="S2977" s="372">
        <v>46022</v>
      </c>
      <c r="U2977" s="373"/>
    </row>
    <row r="2978" spans="1:21" ht="20.25" x14ac:dyDescent="0.3">
      <c r="A2978" s="230">
        <v>351</v>
      </c>
      <c r="B2978" s="225" t="s">
        <v>1288</v>
      </c>
      <c r="C2978" s="230">
        <v>36127</v>
      </c>
      <c r="D2978" s="230" t="s">
        <v>1896</v>
      </c>
      <c r="E2978" s="230">
        <v>1957</v>
      </c>
      <c r="F2978" s="230" t="s">
        <v>2122</v>
      </c>
      <c r="G2978" s="371" t="s">
        <v>2094</v>
      </c>
      <c r="H2978" s="230">
        <v>2</v>
      </c>
      <c r="I2978" s="230">
        <v>1</v>
      </c>
      <c r="J2978" s="230" t="s">
        <v>2122</v>
      </c>
      <c r="K2978" s="222">
        <v>443.8</v>
      </c>
      <c r="L2978" s="222">
        <v>409.4</v>
      </c>
      <c r="M2978" s="222">
        <v>21715.15</v>
      </c>
      <c r="N2978" s="222">
        <v>21715.15</v>
      </c>
      <c r="O2978" s="222">
        <v>0</v>
      </c>
      <c r="P2978" s="222">
        <v>0</v>
      </c>
      <c r="Q2978" s="222">
        <v>0</v>
      </c>
      <c r="R2978" s="372">
        <v>45658</v>
      </c>
      <c r="S2978" s="372">
        <v>46022</v>
      </c>
      <c r="U2978" s="373"/>
    </row>
    <row r="2979" spans="1:21" ht="20.25" x14ac:dyDescent="0.3">
      <c r="A2979" s="230">
        <v>352</v>
      </c>
      <c r="B2979" s="225" t="s">
        <v>1290</v>
      </c>
      <c r="C2979" s="230">
        <v>33201</v>
      </c>
      <c r="D2979" s="230" t="s">
        <v>1896</v>
      </c>
      <c r="E2979" s="230">
        <v>1953</v>
      </c>
      <c r="F2979" s="230" t="s">
        <v>2122</v>
      </c>
      <c r="G2979" s="371" t="s">
        <v>2089</v>
      </c>
      <c r="H2979" s="230">
        <v>2</v>
      </c>
      <c r="I2979" s="230">
        <v>1</v>
      </c>
      <c r="J2979" s="230" t="s">
        <v>2122</v>
      </c>
      <c r="K2979" s="222">
        <v>902.1</v>
      </c>
      <c r="L2979" s="222">
        <v>542.1</v>
      </c>
      <c r="M2979" s="222">
        <v>1599206.99</v>
      </c>
      <c r="N2979" s="222">
        <v>1599206.99</v>
      </c>
      <c r="O2979" s="222">
        <v>0</v>
      </c>
      <c r="P2979" s="222">
        <v>0</v>
      </c>
      <c r="Q2979" s="222">
        <v>0</v>
      </c>
      <c r="R2979" s="372">
        <v>45658</v>
      </c>
      <c r="S2979" s="372">
        <v>46022</v>
      </c>
      <c r="U2979" s="373"/>
    </row>
    <row r="2980" spans="1:21" ht="20.25" x14ac:dyDescent="0.3">
      <c r="A2980" s="230">
        <v>353</v>
      </c>
      <c r="B2980" s="225" t="s">
        <v>1291</v>
      </c>
      <c r="C2980" s="230">
        <v>36202</v>
      </c>
      <c r="D2980" s="230" t="s">
        <v>1896</v>
      </c>
      <c r="E2980" s="230">
        <v>1955</v>
      </c>
      <c r="F2980" s="230" t="s">
        <v>2122</v>
      </c>
      <c r="G2980" s="371" t="s">
        <v>2089</v>
      </c>
      <c r="H2980" s="230">
        <v>3</v>
      </c>
      <c r="I2980" s="230">
        <v>1</v>
      </c>
      <c r="J2980" s="230" t="s">
        <v>2122</v>
      </c>
      <c r="K2980" s="222">
        <v>545</v>
      </c>
      <c r="L2980" s="222">
        <v>492.8</v>
      </c>
      <c r="M2980" s="222">
        <v>1481333.87</v>
      </c>
      <c r="N2980" s="222">
        <v>1481333.87</v>
      </c>
      <c r="O2980" s="222">
        <v>0</v>
      </c>
      <c r="P2980" s="222">
        <v>0</v>
      </c>
      <c r="Q2980" s="222">
        <v>0</v>
      </c>
      <c r="R2980" s="372">
        <v>45658</v>
      </c>
      <c r="S2980" s="372">
        <v>46022</v>
      </c>
      <c r="U2980" s="373"/>
    </row>
    <row r="2981" spans="1:21" ht="20.25" x14ac:dyDescent="0.3">
      <c r="A2981" s="230">
        <v>354</v>
      </c>
      <c r="B2981" s="225" t="s">
        <v>1292</v>
      </c>
      <c r="C2981" s="230">
        <v>36223</v>
      </c>
      <c r="D2981" s="230" t="s">
        <v>1896</v>
      </c>
      <c r="E2981" s="230">
        <v>1953</v>
      </c>
      <c r="F2981" s="230" t="s">
        <v>2122</v>
      </c>
      <c r="G2981" s="371" t="s">
        <v>2094</v>
      </c>
      <c r="H2981" s="230">
        <v>2</v>
      </c>
      <c r="I2981" s="230">
        <v>1</v>
      </c>
      <c r="J2981" s="230" t="s">
        <v>2122</v>
      </c>
      <c r="K2981" s="222">
        <v>577.9</v>
      </c>
      <c r="L2981" s="222">
        <v>541.79999999999995</v>
      </c>
      <c r="M2981" s="222">
        <v>889976.21</v>
      </c>
      <c r="N2981" s="222">
        <v>889976.21</v>
      </c>
      <c r="O2981" s="222">
        <v>0</v>
      </c>
      <c r="P2981" s="222">
        <v>0</v>
      </c>
      <c r="Q2981" s="222">
        <v>0</v>
      </c>
      <c r="R2981" s="372">
        <v>45658</v>
      </c>
      <c r="S2981" s="372">
        <v>46022</v>
      </c>
      <c r="U2981" s="373"/>
    </row>
    <row r="2982" spans="1:21" ht="20.25" x14ac:dyDescent="0.3">
      <c r="A2982" s="230">
        <v>355</v>
      </c>
      <c r="B2982" s="225" t="s">
        <v>1293</v>
      </c>
      <c r="C2982" s="230">
        <v>36224</v>
      </c>
      <c r="D2982" s="230" t="s">
        <v>1896</v>
      </c>
      <c r="E2982" s="230">
        <v>1952</v>
      </c>
      <c r="F2982" s="230" t="s">
        <v>2122</v>
      </c>
      <c r="G2982" s="371" t="s">
        <v>2094</v>
      </c>
      <c r="H2982" s="230">
        <v>1</v>
      </c>
      <c r="I2982" s="230">
        <v>3</v>
      </c>
      <c r="J2982" s="230" t="s">
        <v>2122</v>
      </c>
      <c r="K2982" s="222">
        <v>665.34</v>
      </c>
      <c r="L2982" s="222">
        <v>586.20000000000005</v>
      </c>
      <c r="M2982" s="222">
        <v>816188.19000000006</v>
      </c>
      <c r="N2982" s="222">
        <v>816188.19000000006</v>
      </c>
      <c r="O2982" s="222">
        <v>0</v>
      </c>
      <c r="P2982" s="222">
        <v>0</v>
      </c>
      <c r="Q2982" s="222">
        <v>0</v>
      </c>
      <c r="R2982" s="372">
        <v>45658</v>
      </c>
      <c r="S2982" s="372">
        <v>46022</v>
      </c>
      <c r="U2982" s="373"/>
    </row>
    <row r="2983" spans="1:21" ht="20.25" x14ac:dyDescent="0.3">
      <c r="A2983" s="230">
        <v>356</v>
      </c>
      <c r="B2983" s="225" t="s">
        <v>1659</v>
      </c>
      <c r="C2983" s="230">
        <v>36266</v>
      </c>
      <c r="D2983" s="230" t="s">
        <v>1897</v>
      </c>
      <c r="E2983" s="230">
        <v>1975</v>
      </c>
      <c r="F2983" s="230" t="s">
        <v>2122</v>
      </c>
      <c r="G2983" s="371" t="s">
        <v>2088</v>
      </c>
      <c r="H2983" s="230">
        <v>5</v>
      </c>
      <c r="I2983" s="230">
        <v>4</v>
      </c>
      <c r="J2983" s="230" t="s">
        <v>2122</v>
      </c>
      <c r="K2983" s="222">
        <v>2712.2</v>
      </c>
      <c r="L2983" s="222" t="s">
        <v>2122</v>
      </c>
      <c r="M2983" s="222">
        <v>500000</v>
      </c>
      <c r="N2983" s="222">
        <v>500000</v>
      </c>
      <c r="O2983" s="222">
        <v>0</v>
      </c>
      <c r="P2983" s="222">
        <v>0</v>
      </c>
      <c r="Q2983" s="222">
        <v>0</v>
      </c>
      <c r="R2983" s="372">
        <v>45658</v>
      </c>
      <c r="S2983" s="372">
        <v>46022</v>
      </c>
      <c r="U2983" s="373"/>
    </row>
    <row r="2984" spans="1:21" ht="20.25" x14ac:dyDescent="0.3">
      <c r="A2984" s="230">
        <v>357</v>
      </c>
      <c r="B2984" s="225" t="s">
        <v>1294</v>
      </c>
      <c r="C2984" s="230">
        <v>36436</v>
      </c>
      <c r="D2984" s="230" t="s">
        <v>1896</v>
      </c>
      <c r="E2984" s="230">
        <v>1956</v>
      </c>
      <c r="F2984" s="230" t="s">
        <v>2122</v>
      </c>
      <c r="G2984" s="371" t="s">
        <v>2089</v>
      </c>
      <c r="H2984" s="230">
        <v>4</v>
      </c>
      <c r="I2984" s="230">
        <v>2</v>
      </c>
      <c r="J2984" s="230" t="s">
        <v>2122</v>
      </c>
      <c r="K2984" s="222">
        <v>2441.1</v>
      </c>
      <c r="L2984" s="222">
        <v>1309.2</v>
      </c>
      <c r="M2984" s="222">
        <v>498894.46</v>
      </c>
      <c r="N2984" s="222">
        <v>498894.46</v>
      </c>
      <c r="O2984" s="222">
        <v>0</v>
      </c>
      <c r="P2984" s="222">
        <v>0</v>
      </c>
      <c r="Q2984" s="222">
        <v>0</v>
      </c>
      <c r="R2984" s="372">
        <v>45658</v>
      </c>
      <c r="S2984" s="372">
        <v>46022</v>
      </c>
      <c r="U2984" s="373"/>
    </row>
    <row r="2985" spans="1:21" ht="20.25" x14ac:dyDescent="0.3">
      <c r="A2985" s="230">
        <v>358</v>
      </c>
      <c r="B2985" s="225" t="s">
        <v>1298</v>
      </c>
      <c r="C2985" s="230">
        <v>36461</v>
      </c>
      <c r="D2985" s="230" t="s">
        <v>1896</v>
      </c>
      <c r="E2985" s="230">
        <v>1958</v>
      </c>
      <c r="F2985" s="230" t="s">
        <v>2122</v>
      </c>
      <c r="G2985" s="371" t="s">
        <v>2094</v>
      </c>
      <c r="H2985" s="230">
        <v>2</v>
      </c>
      <c r="I2985" s="230">
        <v>1</v>
      </c>
      <c r="J2985" s="230" t="s">
        <v>2122</v>
      </c>
      <c r="K2985" s="222">
        <v>495.7</v>
      </c>
      <c r="L2985" s="222">
        <v>460.4</v>
      </c>
      <c r="M2985" s="222">
        <v>167964</v>
      </c>
      <c r="N2985" s="222">
        <v>167964</v>
      </c>
      <c r="O2985" s="222">
        <v>0</v>
      </c>
      <c r="P2985" s="222">
        <v>0</v>
      </c>
      <c r="Q2985" s="222">
        <v>0</v>
      </c>
      <c r="R2985" s="372">
        <v>45658</v>
      </c>
      <c r="S2985" s="372">
        <v>46022</v>
      </c>
      <c r="U2985" s="373"/>
    </row>
    <row r="2986" spans="1:21" ht="20.25" x14ac:dyDescent="0.3">
      <c r="A2986" s="230">
        <v>359</v>
      </c>
      <c r="B2986" s="225" t="s">
        <v>1299</v>
      </c>
      <c r="C2986" s="230">
        <v>36467</v>
      </c>
      <c r="D2986" s="230" t="s">
        <v>1896</v>
      </c>
      <c r="E2986" s="230">
        <v>1958</v>
      </c>
      <c r="F2986" s="230" t="s">
        <v>2122</v>
      </c>
      <c r="G2986" s="371" t="s">
        <v>2094</v>
      </c>
      <c r="H2986" s="230">
        <v>2</v>
      </c>
      <c r="I2986" s="230">
        <v>1</v>
      </c>
      <c r="J2986" s="230" t="s">
        <v>2122</v>
      </c>
      <c r="K2986" s="222">
        <v>449.2</v>
      </c>
      <c r="L2986" s="222">
        <v>411.2</v>
      </c>
      <c r="M2986" s="222">
        <v>166644</v>
      </c>
      <c r="N2986" s="222">
        <v>166644</v>
      </c>
      <c r="O2986" s="222">
        <v>0</v>
      </c>
      <c r="P2986" s="222">
        <v>0</v>
      </c>
      <c r="Q2986" s="222">
        <v>0</v>
      </c>
      <c r="R2986" s="372">
        <v>45658</v>
      </c>
      <c r="S2986" s="372">
        <v>46022</v>
      </c>
      <c r="U2986" s="373"/>
    </row>
    <row r="2987" spans="1:21" ht="20.25" x14ac:dyDescent="0.3">
      <c r="A2987" s="230">
        <v>360</v>
      </c>
      <c r="B2987" s="225" t="s">
        <v>1300</v>
      </c>
      <c r="C2987" s="230">
        <v>36470</v>
      </c>
      <c r="D2987" s="230" t="s">
        <v>1896</v>
      </c>
      <c r="E2987" s="230">
        <v>1959</v>
      </c>
      <c r="F2987" s="230" t="s">
        <v>2122</v>
      </c>
      <c r="G2987" s="371" t="s">
        <v>2094</v>
      </c>
      <c r="H2987" s="230">
        <v>2</v>
      </c>
      <c r="I2987" s="230">
        <v>1</v>
      </c>
      <c r="J2987" s="230" t="s">
        <v>2122</v>
      </c>
      <c r="K2987" s="222">
        <v>446.7</v>
      </c>
      <c r="L2987" s="222">
        <v>409</v>
      </c>
      <c r="M2987" s="222">
        <v>205824</v>
      </c>
      <c r="N2987" s="222">
        <v>205824</v>
      </c>
      <c r="O2987" s="222">
        <v>0</v>
      </c>
      <c r="P2987" s="222">
        <v>0</v>
      </c>
      <c r="Q2987" s="222">
        <v>0</v>
      </c>
      <c r="R2987" s="372">
        <v>45658</v>
      </c>
      <c r="S2987" s="372">
        <v>46022</v>
      </c>
      <c r="U2987" s="373"/>
    </row>
    <row r="2988" spans="1:21" ht="20.25" x14ac:dyDescent="0.3">
      <c r="A2988" s="230">
        <v>361</v>
      </c>
      <c r="B2988" s="225" t="s">
        <v>1302</v>
      </c>
      <c r="C2988" s="230">
        <v>36554</v>
      </c>
      <c r="D2988" s="230" t="s">
        <v>1896</v>
      </c>
      <c r="E2988" s="230">
        <v>1965</v>
      </c>
      <c r="F2988" s="230" t="s">
        <v>2122</v>
      </c>
      <c r="G2988" s="371" t="s">
        <v>2089</v>
      </c>
      <c r="H2988" s="230">
        <v>4</v>
      </c>
      <c r="I2988" s="230">
        <v>2</v>
      </c>
      <c r="J2988" s="230" t="s">
        <v>2122</v>
      </c>
      <c r="K2988" s="222">
        <v>1962.8</v>
      </c>
      <c r="L2988" s="222">
        <v>1606.2</v>
      </c>
      <c r="M2988" s="222">
        <v>3515474.94</v>
      </c>
      <c r="N2988" s="222">
        <v>3515474.94</v>
      </c>
      <c r="O2988" s="222">
        <v>0</v>
      </c>
      <c r="P2988" s="222">
        <v>0</v>
      </c>
      <c r="Q2988" s="222">
        <v>0</v>
      </c>
      <c r="R2988" s="372">
        <v>45658</v>
      </c>
      <c r="S2988" s="372">
        <v>46022</v>
      </c>
      <c r="U2988" s="373"/>
    </row>
    <row r="2989" spans="1:21" ht="20.25" x14ac:dyDescent="0.3">
      <c r="A2989" s="230">
        <v>362</v>
      </c>
      <c r="B2989" s="225" t="s">
        <v>1303</v>
      </c>
      <c r="C2989" s="230">
        <v>36643</v>
      </c>
      <c r="D2989" s="230" t="s">
        <v>1896</v>
      </c>
      <c r="E2989" s="230">
        <v>1954</v>
      </c>
      <c r="F2989" s="230" t="s">
        <v>2122</v>
      </c>
      <c r="G2989" s="371" t="s">
        <v>2088</v>
      </c>
      <c r="H2989" s="230">
        <v>2</v>
      </c>
      <c r="I2989" s="230">
        <v>1</v>
      </c>
      <c r="J2989" s="230" t="s">
        <v>2122</v>
      </c>
      <c r="K2989" s="222">
        <v>750.7</v>
      </c>
      <c r="L2989" s="222">
        <v>402.9</v>
      </c>
      <c r="M2989" s="222">
        <v>315282.15000000002</v>
      </c>
      <c r="N2989" s="222">
        <v>315282.15000000002</v>
      </c>
      <c r="O2989" s="222">
        <v>0</v>
      </c>
      <c r="P2989" s="222">
        <v>0</v>
      </c>
      <c r="Q2989" s="222">
        <v>0</v>
      </c>
      <c r="R2989" s="372">
        <v>45658</v>
      </c>
      <c r="S2989" s="372">
        <v>46022</v>
      </c>
      <c r="U2989" s="373"/>
    </row>
    <row r="2990" spans="1:21" ht="20.25" x14ac:dyDescent="0.3">
      <c r="A2990" s="230">
        <v>363</v>
      </c>
      <c r="B2990" s="225" t="s">
        <v>1660</v>
      </c>
      <c r="C2990" s="230">
        <v>36670</v>
      </c>
      <c r="D2990" s="230" t="s">
        <v>1897</v>
      </c>
      <c r="E2990" s="230">
        <v>1971</v>
      </c>
      <c r="F2990" s="230" t="s">
        <v>2122</v>
      </c>
      <c r="G2990" s="371" t="s">
        <v>2088</v>
      </c>
      <c r="H2990" s="230">
        <v>4</v>
      </c>
      <c r="I2990" s="230">
        <v>4</v>
      </c>
      <c r="J2990" s="230" t="s">
        <v>2122</v>
      </c>
      <c r="K2990" s="222">
        <v>3746.4</v>
      </c>
      <c r="L2990" s="222" t="s">
        <v>2122</v>
      </c>
      <c r="M2990" s="222">
        <v>2000000</v>
      </c>
      <c r="N2990" s="222">
        <v>2000000</v>
      </c>
      <c r="O2990" s="222">
        <v>0</v>
      </c>
      <c r="P2990" s="222">
        <v>0</v>
      </c>
      <c r="Q2990" s="222">
        <v>0</v>
      </c>
      <c r="R2990" s="372">
        <v>45658</v>
      </c>
      <c r="S2990" s="372">
        <v>46022</v>
      </c>
      <c r="U2990" s="373"/>
    </row>
    <row r="2991" spans="1:21" ht="20.25" x14ac:dyDescent="0.3">
      <c r="A2991" s="230">
        <v>364</v>
      </c>
      <c r="B2991" s="225" t="s">
        <v>1305</v>
      </c>
      <c r="C2991" s="230">
        <v>36622</v>
      </c>
      <c r="D2991" s="230" t="s">
        <v>1896</v>
      </c>
      <c r="E2991" s="230">
        <v>1966</v>
      </c>
      <c r="F2991" s="230" t="s">
        <v>2122</v>
      </c>
      <c r="G2991" s="371" t="s">
        <v>2089</v>
      </c>
      <c r="H2991" s="230">
        <v>5</v>
      </c>
      <c r="I2991" s="230">
        <v>3</v>
      </c>
      <c r="J2991" s="230" t="s">
        <v>2122</v>
      </c>
      <c r="K2991" s="222">
        <v>3793.9</v>
      </c>
      <c r="L2991" s="222">
        <v>2410</v>
      </c>
      <c r="M2991" s="222">
        <v>7213816.6800000006</v>
      </c>
      <c r="N2991" s="222">
        <v>7213816.6800000006</v>
      </c>
      <c r="O2991" s="222">
        <v>0</v>
      </c>
      <c r="P2991" s="222">
        <v>0</v>
      </c>
      <c r="Q2991" s="222">
        <v>0</v>
      </c>
      <c r="R2991" s="372">
        <v>45658</v>
      </c>
      <c r="S2991" s="372">
        <v>46022</v>
      </c>
      <c r="U2991" s="373"/>
    </row>
    <row r="2992" spans="1:21" ht="20.25" x14ac:dyDescent="0.3">
      <c r="A2992" s="230">
        <v>365</v>
      </c>
      <c r="B2992" s="225" t="s">
        <v>1308</v>
      </c>
      <c r="C2992" s="230">
        <v>36779</v>
      </c>
      <c r="D2992" s="230" t="s">
        <v>1896</v>
      </c>
      <c r="E2992" s="230">
        <v>1974</v>
      </c>
      <c r="F2992" s="230" t="s">
        <v>2122</v>
      </c>
      <c r="G2992" s="371" t="s">
        <v>2089</v>
      </c>
      <c r="H2992" s="230">
        <v>5</v>
      </c>
      <c r="I2992" s="230">
        <v>9</v>
      </c>
      <c r="J2992" s="230" t="s">
        <v>2122</v>
      </c>
      <c r="K2992" s="222">
        <v>11235.6</v>
      </c>
      <c r="L2992" s="222">
        <v>8661.6</v>
      </c>
      <c r="M2992" s="222">
        <v>2105724.6799999997</v>
      </c>
      <c r="N2992" s="222">
        <v>2105724.6799999997</v>
      </c>
      <c r="O2992" s="222">
        <v>0</v>
      </c>
      <c r="P2992" s="222">
        <v>0</v>
      </c>
      <c r="Q2992" s="222">
        <v>0</v>
      </c>
      <c r="R2992" s="372">
        <v>45658</v>
      </c>
      <c r="S2992" s="372">
        <v>46022</v>
      </c>
      <c r="U2992" s="373"/>
    </row>
    <row r="2993" spans="1:21" ht="20.25" x14ac:dyDescent="0.3">
      <c r="A2993" s="230">
        <v>366</v>
      </c>
      <c r="B2993" s="225" t="s">
        <v>3486</v>
      </c>
      <c r="C2993" s="230">
        <v>36839</v>
      </c>
      <c r="D2993" s="230" t="s">
        <v>1896</v>
      </c>
      <c r="E2993" s="230">
        <v>1974</v>
      </c>
      <c r="F2993" s="230" t="s">
        <v>2122</v>
      </c>
      <c r="G2993" s="371" t="s">
        <v>2088</v>
      </c>
      <c r="H2993" s="230">
        <v>5</v>
      </c>
      <c r="I2993" s="230">
        <v>6</v>
      </c>
      <c r="J2993" s="230" t="s">
        <v>2122</v>
      </c>
      <c r="K2993" s="222">
        <v>6953.6</v>
      </c>
      <c r="L2993" s="222">
        <v>4286</v>
      </c>
      <c r="M2993" s="222">
        <v>11197272.52</v>
      </c>
      <c r="N2993" s="222">
        <v>11197272.52</v>
      </c>
      <c r="O2993" s="222">
        <v>0</v>
      </c>
      <c r="P2993" s="222">
        <v>0</v>
      </c>
      <c r="Q2993" s="222">
        <v>0</v>
      </c>
      <c r="R2993" s="372">
        <v>45658</v>
      </c>
      <c r="S2993" s="372">
        <v>46022</v>
      </c>
      <c r="U2993" s="373"/>
    </row>
    <row r="2994" spans="1:21" ht="20.25" x14ac:dyDescent="0.3">
      <c r="A2994" s="230">
        <v>367</v>
      </c>
      <c r="B2994" s="225" t="s">
        <v>1314</v>
      </c>
      <c r="C2994" s="230">
        <v>36844</v>
      </c>
      <c r="D2994" s="230" t="s">
        <v>1896</v>
      </c>
      <c r="E2994" s="230">
        <v>1967</v>
      </c>
      <c r="F2994" s="230" t="s">
        <v>2122</v>
      </c>
      <c r="G2994" s="371" t="s">
        <v>2089</v>
      </c>
      <c r="H2994" s="230">
        <v>5</v>
      </c>
      <c r="I2994" s="230">
        <v>3</v>
      </c>
      <c r="J2994" s="230" t="s">
        <v>2122</v>
      </c>
      <c r="K2994" s="222">
        <v>4127.5</v>
      </c>
      <c r="L2994" s="222">
        <v>2519.1</v>
      </c>
      <c r="M2994" s="222">
        <v>4412494.919999999</v>
      </c>
      <c r="N2994" s="222">
        <v>4412494.919999999</v>
      </c>
      <c r="O2994" s="222">
        <v>0</v>
      </c>
      <c r="P2994" s="222">
        <v>0</v>
      </c>
      <c r="Q2994" s="222">
        <v>0</v>
      </c>
      <c r="R2994" s="372">
        <v>45658</v>
      </c>
      <c r="S2994" s="372">
        <v>46022</v>
      </c>
      <c r="U2994" s="373"/>
    </row>
    <row r="2995" spans="1:21" ht="20.25" x14ac:dyDescent="0.3">
      <c r="A2995" s="230">
        <v>368</v>
      </c>
      <c r="B2995" s="225" t="s">
        <v>1315</v>
      </c>
      <c r="C2995" s="230">
        <v>36847</v>
      </c>
      <c r="D2995" s="230" t="s">
        <v>1896</v>
      </c>
      <c r="E2995" s="230">
        <v>1968</v>
      </c>
      <c r="F2995" s="230" t="s">
        <v>2122</v>
      </c>
      <c r="G2995" s="371" t="s">
        <v>2089</v>
      </c>
      <c r="H2995" s="230">
        <v>5</v>
      </c>
      <c r="I2995" s="230">
        <v>3</v>
      </c>
      <c r="J2995" s="230" t="s">
        <v>2122</v>
      </c>
      <c r="K2995" s="222">
        <v>4036.5</v>
      </c>
      <c r="L2995" s="222">
        <v>2492.4</v>
      </c>
      <c r="M2995" s="222">
        <v>3942919.94</v>
      </c>
      <c r="N2995" s="222">
        <v>3942919.94</v>
      </c>
      <c r="O2995" s="222">
        <v>0</v>
      </c>
      <c r="P2995" s="222">
        <v>0</v>
      </c>
      <c r="Q2995" s="222">
        <v>0</v>
      </c>
      <c r="R2995" s="372">
        <v>45658</v>
      </c>
      <c r="S2995" s="372">
        <v>46022</v>
      </c>
      <c r="U2995" s="373"/>
    </row>
    <row r="2996" spans="1:21" ht="20.25" x14ac:dyDescent="0.3">
      <c r="A2996" s="230">
        <v>369</v>
      </c>
      <c r="B2996" s="225" t="s">
        <v>1316</v>
      </c>
      <c r="C2996" s="230">
        <v>36822</v>
      </c>
      <c r="D2996" s="230" t="s">
        <v>1896</v>
      </c>
      <c r="E2996" s="230">
        <v>1972</v>
      </c>
      <c r="F2996" s="230" t="s">
        <v>2122</v>
      </c>
      <c r="G2996" s="371" t="s">
        <v>2089</v>
      </c>
      <c r="H2996" s="230">
        <v>4</v>
      </c>
      <c r="I2996" s="230">
        <v>6</v>
      </c>
      <c r="J2996" s="230" t="s">
        <v>2122</v>
      </c>
      <c r="K2996" s="222">
        <v>5155.3</v>
      </c>
      <c r="L2996" s="222">
        <v>4678.1000000000004</v>
      </c>
      <c r="M2996" s="222">
        <v>11178439.48</v>
      </c>
      <c r="N2996" s="222">
        <v>11178439.48</v>
      </c>
      <c r="O2996" s="222">
        <v>0</v>
      </c>
      <c r="P2996" s="222">
        <v>0</v>
      </c>
      <c r="Q2996" s="222">
        <v>0</v>
      </c>
      <c r="R2996" s="372">
        <v>45658</v>
      </c>
      <c r="S2996" s="372">
        <v>46022</v>
      </c>
      <c r="U2996" s="373"/>
    </row>
    <row r="2997" spans="1:21" ht="20.25" x14ac:dyDescent="0.3">
      <c r="A2997" s="230">
        <v>370</v>
      </c>
      <c r="B2997" s="225" t="s">
        <v>1319</v>
      </c>
      <c r="C2997" s="230">
        <v>36887</v>
      </c>
      <c r="D2997" s="230" t="s">
        <v>1896</v>
      </c>
      <c r="E2997" s="230">
        <v>1960</v>
      </c>
      <c r="F2997" s="230" t="s">
        <v>2122</v>
      </c>
      <c r="G2997" s="371" t="s">
        <v>2094</v>
      </c>
      <c r="H2997" s="230">
        <v>2</v>
      </c>
      <c r="I2997" s="230">
        <v>1</v>
      </c>
      <c r="J2997" s="230" t="s">
        <v>2122</v>
      </c>
      <c r="K2997" s="222">
        <v>261.39999999999998</v>
      </c>
      <c r="L2997" s="222">
        <v>164.4</v>
      </c>
      <c r="M2997" s="222">
        <v>382384.73</v>
      </c>
      <c r="N2997" s="222">
        <v>382384.73</v>
      </c>
      <c r="O2997" s="222">
        <v>0</v>
      </c>
      <c r="P2997" s="222">
        <v>0</v>
      </c>
      <c r="Q2997" s="222">
        <v>0</v>
      </c>
      <c r="R2997" s="372">
        <v>45658</v>
      </c>
      <c r="S2997" s="372">
        <v>46022</v>
      </c>
      <c r="U2997" s="373"/>
    </row>
    <row r="2998" spans="1:21" ht="20.25" x14ac:dyDescent="0.3">
      <c r="A2998" s="230">
        <v>371</v>
      </c>
      <c r="B2998" s="225" t="s">
        <v>1320</v>
      </c>
      <c r="C2998" s="230">
        <v>36888</v>
      </c>
      <c r="D2998" s="230" t="s">
        <v>1896</v>
      </c>
      <c r="E2998" s="230">
        <v>1961</v>
      </c>
      <c r="F2998" s="230" t="s">
        <v>2122</v>
      </c>
      <c r="G2998" s="371" t="s">
        <v>2089</v>
      </c>
      <c r="H2998" s="230">
        <v>2</v>
      </c>
      <c r="I2998" s="230">
        <v>2</v>
      </c>
      <c r="J2998" s="230" t="s">
        <v>2122</v>
      </c>
      <c r="K2998" s="222">
        <v>621.5</v>
      </c>
      <c r="L2998" s="222">
        <v>440.2</v>
      </c>
      <c r="M2998" s="222">
        <v>4423751.87</v>
      </c>
      <c r="N2998" s="222">
        <v>4423751.87</v>
      </c>
      <c r="O2998" s="222">
        <v>0</v>
      </c>
      <c r="P2998" s="222">
        <v>0</v>
      </c>
      <c r="Q2998" s="222">
        <v>0</v>
      </c>
      <c r="R2998" s="372">
        <v>45658</v>
      </c>
      <c r="S2998" s="372">
        <v>46022</v>
      </c>
      <c r="U2998" s="373"/>
    </row>
    <row r="2999" spans="1:21" ht="20.25" x14ac:dyDescent="0.3">
      <c r="A2999" s="230">
        <v>372</v>
      </c>
      <c r="B2999" s="225" t="s">
        <v>1321</v>
      </c>
      <c r="C2999" s="230">
        <v>36889</v>
      </c>
      <c r="D2999" s="230" t="s">
        <v>1896</v>
      </c>
      <c r="E2999" s="230">
        <v>1959</v>
      </c>
      <c r="F2999" s="230" t="s">
        <v>2122</v>
      </c>
      <c r="G2999" s="371" t="s">
        <v>2089</v>
      </c>
      <c r="H2999" s="230">
        <v>2</v>
      </c>
      <c r="I2999" s="230">
        <v>2</v>
      </c>
      <c r="J2999" s="230" t="s">
        <v>2122</v>
      </c>
      <c r="K2999" s="222">
        <v>831.3</v>
      </c>
      <c r="L2999" s="222">
        <v>610.29999999999995</v>
      </c>
      <c r="M2999" s="222">
        <v>1920379.66505</v>
      </c>
      <c r="N2999" s="222">
        <v>1920379.66505</v>
      </c>
      <c r="O2999" s="222">
        <v>0</v>
      </c>
      <c r="P2999" s="222">
        <v>0</v>
      </c>
      <c r="Q2999" s="222">
        <v>0</v>
      </c>
      <c r="R2999" s="372">
        <v>45658</v>
      </c>
      <c r="S2999" s="372">
        <v>46022</v>
      </c>
      <c r="U2999" s="373"/>
    </row>
    <row r="3000" spans="1:21" ht="20.25" x14ac:dyDescent="0.3">
      <c r="A3000" s="230">
        <v>373</v>
      </c>
      <c r="B3000" s="225" t="s">
        <v>1322</v>
      </c>
      <c r="C3000" s="230">
        <v>36891</v>
      </c>
      <c r="D3000" s="230" t="s">
        <v>1896</v>
      </c>
      <c r="E3000" s="230">
        <v>1958</v>
      </c>
      <c r="F3000" s="230" t="s">
        <v>2122</v>
      </c>
      <c r="G3000" s="371" t="s">
        <v>2089</v>
      </c>
      <c r="H3000" s="230">
        <v>2</v>
      </c>
      <c r="I3000" s="230">
        <v>1</v>
      </c>
      <c r="J3000" s="230" t="s">
        <v>2122</v>
      </c>
      <c r="K3000" s="222">
        <v>391.3</v>
      </c>
      <c r="L3000" s="222">
        <v>305.39999999999998</v>
      </c>
      <c r="M3000" s="222">
        <v>62268</v>
      </c>
      <c r="N3000" s="222">
        <v>62268</v>
      </c>
      <c r="O3000" s="222">
        <v>0</v>
      </c>
      <c r="P3000" s="222">
        <v>0</v>
      </c>
      <c r="Q3000" s="222">
        <v>0</v>
      </c>
      <c r="R3000" s="372">
        <v>45658</v>
      </c>
      <c r="S3000" s="372">
        <v>46022</v>
      </c>
      <c r="U3000" s="373"/>
    </row>
    <row r="3001" spans="1:21" ht="20.25" x14ac:dyDescent="0.3">
      <c r="A3001" s="230">
        <v>374</v>
      </c>
      <c r="B3001" s="225" t="s">
        <v>1324</v>
      </c>
      <c r="C3001" s="230">
        <v>36875</v>
      </c>
      <c r="D3001" s="230" t="s">
        <v>1896</v>
      </c>
      <c r="E3001" s="230">
        <v>1971</v>
      </c>
      <c r="F3001" s="230" t="s">
        <v>2122</v>
      </c>
      <c r="G3001" s="371" t="s">
        <v>2089</v>
      </c>
      <c r="H3001" s="230">
        <v>4</v>
      </c>
      <c r="I3001" s="230">
        <v>6</v>
      </c>
      <c r="J3001" s="230" t="s">
        <v>2122</v>
      </c>
      <c r="K3001" s="222">
        <v>6633.8</v>
      </c>
      <c r="L3001" s="222">
        <v>4578.3</v>
      </c>
      <c r="M3001" s="222">
        <v>3490954.9000000008</v>
      </c>
      <c r="N3001" s="222">
        <v>3490954.9000000008</v>
      </c>
      <c r="O3001" s="222">
        <v>0</v>
      </c>
      <c r="P3001" s="222">
        <v>0</v>
      </c>
      <c r="Q3001" s="222">
        <v>0</v>
      </c>
      <c r="R3001" s="372">
        <v>45658</v>
      </c>
      <c r="S3001" s="372">
        <v>46022</v>
      </c>
      <c r="U3001" s="373"/>
    </row>
    <row r="3002" spans="1:21" ht="20.25" x14ac:dyDescent="0.3">
      <c r="A3002" s="230">
        <v>375</v>
      </c>
      <c r="B3002" s="225" t="s">
        <v>1238</v>
      </c>
      <c r="C3002" s="230">
        <v>54855</v>
      </c>
      <c r="D3002" s="230" t="s">
        <v>1896</v>
      </c>
      <c r="E3002" s="230">
        <v>1930</v>
      </c>
      <c r="F3002" s="230" t="s">
        <v>2122</v>
      </c>
      <c r="G3002" s="371" t="s">
        <v>2089</v>
      </c>
      <c r="H3002" s="230">
        <v>3</v>
      </c>
      <c r="I3002" s="230">
        <v>2</v>
      </c>
      <c r="J3002" s="230" t="s">
        <v>2122</v>
      </c>
      <c r="K3002" s="222">
        <v>1044.3</v>
      </c>
      <c r="L3002" s="222">
        <v>900.8</v>
      </c>
      <c r="M3002" s="222">
        <v>3073165.12</v>
      </c>
      <c r="N3002" s="222">
        <v>3073165.12</v>
      </c>
      <c r="O3002" s="222">
        <v>0</v>
      </c>
      <c r="P3002" s="222">
        <v>0</v>
      </c>
      <c r="Q3002" s="222">
        <v>0</v>
      </c>
      <c r="R3002" s="372">
        <v>45658</v>
      </c>
      <c r="S3002" s="372">
        <v>46022</v>
      </c>
      <c r="U3002" s="373"/>
    </row>
    <row r="3003" spans="1:21" ht="20.25" x14ac:dyDescent="0.3">
      <c r="A3003" s="230">
        <v>376</v>
      </c>
      <c r="B3003" s="225" t="s">
        <v>1247</v>
      </c>
      <c r="C3003" s="230">
        <v>54876</v>
      </c>
      <c r="D3003" s="230" t="s">
        <v>1896</v>
      </c>
      <c r="E3003" s="230">
        <v>1958</v>
      </c>
      <c r="F3003" s="230" t="s">
        <v>2122</v>
      </c>
      <c r="G3003" s="371" t="s">
        <v>2096</v>
      </c>
      <c r="H3003" s="230">
        <v>2</v>
      </c>
      <c r="I3003" s="230">
        <v>1</v>
      </c>
      <c r="J3003" s="230" t="s">
        <v>2122</v>
      </c>
      <c r="K3003" s="222">
        <v>417</v>
      </c>
      <c r="L3003" s="222">
        <v>412.5</v>
      </c>
      <c r="M3003" s="222">
        <v>594253</v>
      </c>
      <c r="N3003" s="222">
        <v>594253</v>
      </c>
      <c r="O3003" s="222">
        <v>0</v>
      </c>
      <c r="P3003" s="222">
        <v>0</v>
      </c>
      <c r="Q3003" s="222">
        <v>0</v>
      </c>
      <c r="R3003" s="372">
        <v>45658</v>
      </c>
      <c r="S3003" s="372">
        <v>46022</v>
      </c>
      <c r="U3003" s="373"/>
    </row>
    <row r="3004" spans="1:21" ht="20.25" x14ac:dyDescent="0.3">
      <c r="A3004" s="230">
        <v>377</v>
      </c>
      <c r="B3004" s="225" t="s">
        <v>1248</v>
      </c>
      <c r="C3004" s="230">
        <v>54877</v>
      </c>
      <c r="D3004" s="230" t="s">
        <v>1896</v>
      </c>
      <c r="E3004" s="230">
        <v>1958</v>
      </c>
      <c r="F3004" s="230" t="s">
        <v>2122</v>
      </c>
      <c r="G3004" s="371" t="s">
        <v>2096</v>
      </c>
      <c r="H3004" s="230">
        <v>2</v>
      </c>
      <c r="I3004" s="230">
        <v>1</v>
      </c>
      <c r="J3004" s="230" t="s">
        <v>2122</v>
      </c>
      <c r="K3004" s="222">
        <v>411</v>
      </c>
      <c r="L3004" s="222">
        <v>393.7</v>
      </c>
      <c r="M3004" s="222">
        <v>592713</v>
      </c>
      <c r="N3004" s="222">
        <v>592713</v>
      </c>
      <c r="O3004" s="222">
        <v>0</v>
      </c>
      <c r="P3004" s="222">
        <v>0</v>
      </c>
      <c r="Q3004" s="222">
        <v>0</v>
      </c>
      <c r="R3004" s="372">
        <v>45658</v>
      </c>
      <c r="S3004" s="372">
        <v>46022</v>
      </c>
      <c r="U3004" s="373"/>
    </row>
    <row r="3005" spans="1:21" ht="20.25" x14ac:dyDescent="0.3">
      <c r="A3005" s="230">
        <v>378</v>
      </c>
      <c r="B3005" s="225" t="s">
        <v>1249</v>
      </c>
      <c r="C3005" s="230">
        <v>54878</v>
      </c>
      <c r="D3005" s="230" t="s">
        <v>1896</v>
      </c>
      <c r="E3005" s="230">
        <v>1958</v>
      </c>
      <c r="F3005" s="230" t="s">
        <v>2122</v>
      </c>
      <c r="G3005" s="371" t="s">
        <v>2096</v>
      </c>
      <c r="H3005" s="230">
        <v>2</v>
      </c>
      <c r="I3005" s="230">
        <v>1</v>
      </c>
      <c r="J3005" s="230" t="s">
        <v>2122</v>
      </c>
      <c r="K3005" s="222">
        <v>454</v>
      </c>
      <c r="L3005" s="222">
        <v>402.2</v>
      </c>
      <c r="M3005" s="222">
        <v>596068</v>
      </c>
      <c r="N3005" s="222">
        <v>596068</v>
      </c>
      <c r="O3005" s="222">
        <v>0</v>
      </c>
      <c r="P3005" s="222">
        <v>0</v>
      </c>
      <c r="Q3005" s="222">
        <v>0</v>
      </c>
      <c r="R3005" s="372">
        <v>45658</v>
      </c>
      <c r="S3005" s="372">
        <v>46022</v>
      </c>
      <c r="U3005" s="373"/>
    </row>
    <row r="3006" spans="1:21" ht="20.25" x14ac:dyDescent="0.3">
      <c r="A3006" s="230">
        <v>379</v>
      </c>
      <c r="B3006" s="225" t="s">
        <v>1254</v>
      </c>
      <c r="C3006" s="230">
        <v>54881</v>
      </c>
      <c r="D3006" s="230" t="s">
        <v>1896</v>
      </c>
      <c r="E3006" s="230">
        <v>1948</v>
      </c>
      <c r="F3006" s="230" t="s">
        <v>2122</v>
      </c>
      <c r="G3006" s="371" t="s">
        <v>2103</v>
      </c>
      <c r="H3006" s="230">
        <v>2</v>
      </c>
      <c r="I3006" s="230">
        <v>1</v>
      </c>
      <c r="J3006" s="230" t="s">
        <v>2122</v>
      </c>
      <c r="K3006" s="222">
        <v>412.7</v>
      </c>
      <c r="L3006" s="222">
        <v>407.6</v>
      </c>
      <c r="M3006" s="222">
        <v>1276038.29</v>
      </c>
      <c r="N3006" s="222">
        <v>1276038.29</v>
      </c>
      <c r="O3006" s="222">
        <v>0</v>
      </c>
      <c r="P3006" s="222">
        <v>0</v>
      </c>
      <c r="Q3006" s="222">
        <v>0</v>
      </c>
      <c r="R3006" s="372">
        <v>45658</v>
      </c>
      <c r="S3006" s="372">
        <v>46022</v>
      </c>
      <c r="U3006" s="373"/>
    </row>
    <row r="3007" spans="1:21" ht="20.25" x14ac:dyDescent="0.3">
      <c r="A3007" s="230">
        <v>380</v>
      </c>
      <c r="B3007" s="225" t="s">
        <v>1282</v>
      </c>
      <c r="C3007" s="230">
        <v>55457</v>
      </c>
      <c r="D3007" s="230" t="s">
        <v>1896</v>
      </c>
      <c r="E3007" s="230">
        <v>1937</v>
      </c>
      <c r="F3007" s="230" t="s">
        <v>2122</v>
      </c>
      <c r="G3007" s="371" t="s">
        <v>2121</v>
      </c>
      <c r="H3007" s="230">
        <v>4</v>
      </c>
      <c r="I3007" s="230">
        <v>1</v>
      </c>
      <c r="J3007" s="230" t="s">
        <v>2122</v>
      </c>
      <c r="K3007" s="222">
        <v>3111.8</v>
      </c>
      <c r="L3007" s="222">
        <v>2090.8000000000002</v>
      </c>
      <c r="M3007" s="222">
        <v>4344839</v>
      </c>
      <c r="N3007" s="222">
        <v>4344839</v>
      </c>
      <c r="O3007" s="222">
        <v>0</v>
      </c>
      <c r="P3007" s="222">
        <v>0</v>
      </c>
      <c r="Q3007" s="222">
        <v>0</v>
      </c>
      <c r="R3007" s="372">
        <v>45658</v>
      </c>
      <c r="S3007" s="372">
        <v>46022</v>
      </c>
      <c r="U3007" s="373"/>
    </row>
    <row r="3008" spans="1:21" ht="20.25" x14ac:dyDescent="0.3">
      <c r="A3008" s="230">
        <v>381</v>
      </c>
      <c r="B3008" s="225" t="s">
        <v>1325</v>
      </c>
      <c r="C3008" s="230">
        <v>55661</v>
      </c>
      <c r="D3008" s="230" t="s">
        <v>1896</v>
      </c>
      <c r="E3008" s="230">
        <v>1957</v>
      </c>
      <c r="F3008" s="230" t="s">
        <v>2122</v>
      </c>
      <c r="G3008" s="371" t="s">
        <v>2089</v>
      </c>
      <c r="H3008" s="230">
        <v>2</v>
      </c>
      <c r="I3008" s="230">
        <v>1</v>
      </c>
      <c r="J3008" s="230" t="s">
        <v>2122</v>
      </c>
      <c r="K3008" s="222">
        <v>448.7</v>
      </c>
      <c r="L3008" s="222">
        <v>439.3</v>
      </c>
      <c r="M3008" s="222">
        <v>4686955.5</v>
      </c>
      <c r="N3008" s="222">
        <v>4686955.5</v>
      </c>
      <c r="O3008" s="222">
        <v>0</v>
      </c>
      <c r="P3008" s="222">
        <v>0</v>
      </c>
      <c r="Q3008" s="222">
        <v>0</v>
      </c>
      <c r="R3008" s="372">
        <v>45658</v>
      </c>
      <c r="S3008" s="372">
        <v>46022</v>
      </c>
      <c r="U3008" s="373"/>
    </row>
    <row r="3009" spans="1:21" ht="20.25" x14ac:dyDescent="0.3">
      <c r="A3009" s="230">
        <v>382</v>
      </c>
      <c r="B3009" s="225" t="s">
        <v>1326</v>
      </c>
      <c r="C3009" s="230">
        <v>55711</v>
      </c>
      <c r="D3009" s="230" t="s">
        <v>1896</v>
      </c>
      <c r="E3009" s="230">
        <v>1915</v>
      </c>
      <c r="F3009" s="230" t="s">
        <v>2122</v>
      </c>
      <c r="G3009" s="371" t="s">
        <v>2096</v>
      </c>
      <c r="H3009" s="230">
        <v>2</v>
      </c>
      <c r="I3009" s="230">
        <v>2</v>
      </c>
      <c r="J3009" s="230" t="s">
        <v>2122</v>
      </c>
      <c r="K3009" s="222">
        <v>600</v>
      </c>
      <c r="L3009" s="222">
        <v>493.9</v>
      </c>
      <c r="M3009" s="222">
        <v>102348</v>
      </c>
      <c r="N3009" s="222">
        <v>102348</v>
      </c>
      <c r="O3009" s="222">
        <v>0</v>
      </c>
      <c r="P3009" s="222">
        <v>0</v>
      </c>
      <c r="Q3009" s="222">
        <v>0</v>
      </c>
      <c r="R3009" s="372">
        <v>45658</v>
      </c>
      <c r="S3009" s="372">
        <v>46022</v>
      </c>
      <c r="U3009" s="373"/>
    </row>
    <row r="3010" spans="1:21" ht="20.25" x14ac:dyDescent="0.3">
      <c r="A3010" s="230">
        <v>383</v>
      </c>
      <c r="B3010" s="225" t="s">
        <v>1327</v>
      </c>
      <c r="C3010" s="230">
        <v>55713</v>
      </c>
      <c r="D3010" s="230" t="s">
        <v>1896</v>
      </c>
      <c r="E3010" s="230">
        <v>1912</v>
      </c>
      <c r="F3010" s="230" t="s">
        <v>2122</v>
      </c>
      <c r="G3010" s="371" t="s">
        <v>2096</v>
      </c>
      <c r="H3010" s="230">
        <v>1</v>
      </c>
      <c r="I3010" s="230">
        <v>2</v>
      </c>
      <c r="J3010" s="230" t="s">
        <v>2122</v>
      </c>
      <c r="K3010" s="222">
        <v>158.19999999999999</v>
      </c>
      <c r="L3010" s="222">
        <v>109.3</v>
      </c>
      <c r="M3010" s="222">
        <v>136632</v>
      </c>
      <c r="N3010" s="222">
        <v>136632</v>
      </c>
      <c r="O3010" s="222">
        <v>0</v>
      </c>
      <c r="P3010" s="222">
        <v>0</v>
      </c>
      <c r="Q3010" s="222">
        <v>0</v>
      </c>
      <c r="R3010" s="372">
        <v>45658</v>
      </c>
      <c r="S3010" s="372">
        <v>46022</v>
      </c>
      <c r="U3010" s="373"/>
    </row>
    <row r="3011" spans="1:21" ht="20.25" x14ac:dyDescent="0.3">
      <c r="A3011" s="230">
        <v>384</v>
      </c>
      <c r="B3011" s="225" t="s">
        <v>1328</v>
      </c>
      <c r="C3011" s="230">
        <v>55716</v>
      </c>
      <c r="D3011" s="230" t="s">
        <v>1896</v>
      </c>
      <c r="E3011" s="230">
        <v>1909</v>
      </c>
      <c r="F3011" s="230" t="s">
        <v>2122</v>
      </c>
      <c r="G3011" s="371" t="s">
        <v>2096</v>
      </c>
      <c r="H3011" s="230">
        <v>1</v>
      </c>
      <c r="I3011" s="230">
        <v>3</v>
      </c>
      <c r="J3011" s="230" t="s">
        <v>2122</v>
      </c>
      <c r="K3011" s="222">
        <v>215</v>
      </c>
      <c r="L3011" s="222">
        <v>195.6</v>
      </c>
      <c r="M3011" s="222">
        <v>126492</v>
      </c>
      <c r="N3011" s="222">
        <v>126492</v>
      </c>
      <c r="O3011" s="222">
        <v>0</v>
      </c>
      <c r="P3011" s="222">
        <v>0</v>
      </c>
      <c r="Q3011" s="222">
        <v>0</v>
      </c>
      <c r="R3011" s="372">
        <v>45658</v>
      </c>
      <c r="S3011" s="372">
        <v>46022</v>
      </c>
      <c r="U3011" s="373"/>
    </row>
    <row r="3012" spans="1:21" ht="20.25" x14ac:dyDescent="0.3">
      <c r="A3012" s="230">
        <v>385</v>
      </c>
      <c r="B3012" s="225" t="s">
        <v>1330</v>
      </c>
      <c r="C3012" s="230">
        <v>36933</v>
      </c>
      <c r="D3012" s="230" t="s">
        <v>1896</v>
      </c>
      <c r="E3012" s="230">
        <v>1959</v>
      </c>
      <c r="F3012" s="230" t="s">
        <v>2122</v>
      </c>
      <c r="G3012" s="371" t="s">
        <v>2094</v>
      </c>
      <c r="H3012" s="230">
        <v>2</v>
      </c>
      <c r="I3012" s="230">
        <v>1</v>
      </c>
      <c r="J3012" s="230" t="s">
        <v>2122</v>
      </c>
      <c r="K3012" s="222">
        <v>301.12</v>
      </c>
      <c r="L3012" s="222">
        <v>265.3</v>
      </c>
      <c r="M3012" s="222">
        <v>183480</v>
      </c>
      <c r="N3012" s="222">
        <v>183480</v>
      </c>
      <c r="O3012" s="222">
        <v>0</v>
      </c>
      <c r="P3012" s="222">
        <v>0</v>
      </c>
      <c r="Q3012" s="222">
        <v>0</v>
      </c>
      <c r="R3012" s="372">
        <v>45658</v>
      </c>
      <c r="S3012" s="372">
        <v>46022</v>
      </c>
      <c r="U3012" s="373"/>
    </row>
    <row r="3013" spans="1:21" ht="20.25" x14ac:dyDescent="0.3">
      <c r="A3013" s="230">
        <v>386</v>
      </c>
      <c r="B3013" s="225" t="s">
        <v>1331</v>
      </c>
      <c r="C3013" s="230">
        <v>36945</v>
      </c>
      <c r="D3013" s="230" t="s">
        <v>1896</v>
      </c>
      <c r="E3013" s="230">
        <v>1952</v>
      </c>
      <c r="F3013" s="230" t="s">
        <v>2122</v>
      </c>
      <c r="G3013" s="371" t="s">
        <v>2094</v>
      </c>
      <c r="H3013" s="230">
        <v>2</v>
      </c>
      <c r="I3013" s="230">
        <v>1</v>
      </c>
      <c r="J3013" s="230" t="s">
        <v>2122</v>
      </c>
      <c r="K3013" s="222">
        <v>388.3</v>
      </c>
      <c r="L3013" s="222">
        <v>353.2</v>
      </c>
      <c r="M3013" s="222">
        <v>142296</v>
      </c>
      <c r="N3013" s="222">
        <v>142296</v>
      </c>
      <c r="O3013" s="222">
        <v>0</v>
      </c>
      <c r="P3013" s="222">
        <v>0</v>
      </c>
      <c r="Q3013" s="222">
        <v>0</v>
      </c>
      <c r="R3013" s="372">
        <v>45658</v>
      </c>
      <c r="S3013" s="372">
        <v>46022</v>
      </c>
      <c r="U3013" s="373"/>
    </row>
    <row r="3014" spans="1:21" ht="20.25" x14ac:dyDescent="0.3">
      <c r="A3014" s="230">
        <v>387</v>
      </c>
      <c r="B3014" s="225" t="s">
        <v>1332</v>
      </c>
      <c r="C3014" s="230">
        <v>36946</v>
      </c>
      <c r="D3014" s="230" t="s">
        <v>1896</v>
      </c>
      <c r="E3014" s="230">
        <v>1951</v>
      </c>
      <c r="F3014" s="230" t="s">
        <v>2122</v>
      </c>
      <c r="G3014" s="371" t="s">
        <v>2094</v>
      </c>
      <c r="H3014" s="230">
        <v>2</v>
      </c>
      <c r="I3014" s="230">
        <v>1</v>
      </c>
      <c r="J3014" s="230" t="s">
        <v>2122</v>
      </c>
      <c r="K3014" s="222">
        <v>291.8</v>
      </c>
      <c r="L3014" s="222">
        <v>257.60000000000002</v>
      </c>
      <c r="M3014" s="222">
        <v>142296</v>
      </c>
      <c r="N3014" s="222">
        <v>142296</v>
      </c>
      <c r="O3014" s="222">
        <v>0</v>
      </c>
      <c r="P3014" s="222">
        <v>0</v>
      </c>
      <c r="Q3014" s="222">
        <v>0</v>
      </c>
      <c r="R3014" s="372">
        <v>45658</v>
      </c>
      <c r="S3014" s="372">
        <v>46022</v>
      </c>
      <c r="U3014" s="373"/>
    </row>
    <row r="3015" spans="1:21" ht="20.25" x14ac:dyDescent="0.3">
      <c r="A3015" s="230">
        <v>388</v>
      </c>
      <c r="B3015" s="225" t="s">
        <v>1333</v>
      </c>
      <c r="C3015" s="230">
        <v>36947</v>
      </c>
      <c r="D3015" s="230" t="s">
        <v>1896</v>
      </c>
      <c r="E3015" s="230">
        <v>1952</v>
      </c>
      <c r="F3015" s="230" t="s">
        <v>2122</v>
      </c>
      <c r="G3015" s="371" t="s">
        <v>2094</v>
      </c>
      <c r="H3015" s="230">
        <v>2</v>
      </c>
      <c r="I3015" s="230">
        <v>1</v>
      </c>
      <c r="J3015" s="230" t="s">
        <v>2122</v>
      </c>
      <c r="K3015" s="222">
        <v>379.8</v>
      </c>
      <c r="L3015" s="222">
        <v>342.3</v>
      </c>
      <c r="M3015" s="222">
        <v>142296</v>
      </c>
      <c r="N3015" s="222">
        <v>142296</v>
      </c>
      <c r="O3015" s="222">
        <v>0</v>
      </c>
      <c r="P3015" s="222">
        <v>0</v>
      </c>
      <c r="Q3015" s="222">
        <v>0</v>
      </c>
      <c r="R3015" s="372">
        <v>45658</v>
      </c>
      <c r="S3015" s="372">
        <v>46022</v>
      </c>
      <c r="U3015" s="373"/>
    </row>
    <row r="3016" spans="1:21" ht="20.25" x14ac:dyDescent="0.3">
      <c r="A3016" s="230">
        <v>389</v>
      </c>
      <c r="B3016" s="225" t="s">
        <v>1334</v>
      </c>
      <c r="C3016" s="230">
        <v>36948</v>
      </c>
      <c r="D3016" s="230" t="s">
        <v>1896</v>
      </c>
      <c r="E3016" s="230">
        <v>1952</v>
      </c>
      <c r="F3016" s="230" t="s">
        <v>2122</v>
      </c>
      <c r="G3016" s="371" t="s">
        <v>2094</v>
      </c>
      <c r="H3016" s="230">
        <v>2</v>
      </c>
      <c r="I3016" s="230">
        <v>1</v>
      </c>
      <c r="J3016" s="230" t="s">
        <v>2122</v>
      </c>
      <c r="K3016" s="222">
        <v>383.1</v>
      </c>
      <c r="L3016" s="222">
        <v>349</v>
      </c>
      <c r="M3016" s="222">
        <v>142296</v>
      </c>
      <c r="N3016" s="222">
        <v>142296</v>
      </c>
      <c r="O3016" s="222">
        <v>0</v>
      </c>
      <c r="P3016" s="222">
        <v>0</v>
      </c>
      <c r="Q3016" s="222">
        <v>0</v>
      </c>
      <c r="R3016" s="372">
        <v>45658</v>
      </c>
      <c r="S3016" s="372">
        <v>46022</v>
      </c>
      <c r="U3016" s="373"/>
    </row>
    <row r="3017" spans="1:21" ht="20.25" x14ac:dyDescent="0.3">
      <c r="A3017" s="230">
        <v>390</v>
      </c>
      <c r="B3017" s="225" t="s">
        <v>1336</v>
      </c>
      <c r="C3017" s="230">
        <v>36980</v>
      </c>
      <c r="D3017" s="230" t="s">
        <v>1896</v>
      </c>
      <c r="E3017" s="230">
        <v>1951</v>
      </c>
      <c r="F3017" s="230" t="s">
        <v>2122</v>
      </c>
      <c r="G3017" s="371" t="s">
        <v>2094</v>
      </c>
      <c r="H3017" s="230">
        <v>2</v>
      </c>
      <c r="I3017" s="230">
        <v>2</v>
      </c>
      <c r="J3017" s="230" t="s">
        <v>2122</v>
      </c>
      <c r="K3017" s="222">
        <v>750.4</v>
      </c>
      <c r="L3017" s="222">
        <v>738.4</v>
      </c>
      <c r="M3017" s="222">
        <v>124162</v>
      </c>
      <c r="N3017" s="222">
        <v>124162</v>
      </c>
      <c r="O3017" s="222">
        <v>0</v>
      </c>
      <c r="P3017" s="222">
        <v>0</v>
      </c>
      <c r="Q3017" s="222">
        <v>0</v>
      </c>
      <c r="R3017" s="372">
        <v>45658</v>
      </c>
      <c r="S3017" s="372">
        <v>46022</v>
      </c>
      <c r="U3017" s="373"/>
    </row>
    <row r="3018" spans="1:21" ht="20.25" x14ac:dyDescent="0.3">
      <c r="A3018" s="230">
        <v>391</v>
      </c>
      <c r="B3018" s="225" t="s">
        <v>1337</v>
      </c>
      <c r="C3018" s="230">
        <v>36991</v>
      </c>
      <c r="D3018" s="230" t="s">
        <v>1896</v>
      </c>
      <c r="E3018" s="230">
        <v>1969</v>
      </c>
      <c r="F3018" s="230" t="s">
        <v>2122</v>
      </c>
      <c r="G3018" s="371" t="s">
        <v>2089</v>
      </c>
      <c r="H3018" s="230">
        <v>4</v>
      </c>
      <c r="I3018" s="230">
        <v>3</v>
      </c>
      <c r="J3018" s="230" t="s">
        <v>2122</v>
      </c>
      <c r="K3018" s="222">
        <v>2332.5</v>
      </c>
      <c r="L3018" s="222">
        <v>2123.1</v>
      </c>
      <c r="M3018" s="222">
        <v>3739543.9361</v>
      </c>
      <c r="N3018" s="222">
        <v>3739543.9361</v>
      </c>
      <c r="O3018" s="222">
        <v>0</v>
      </c>
      <c r="P3018" s="222">
        <v>0</v>
      </c>
      <c r="Q3018" s="222">
        <v>0</v>
      </c>
      <c r="R3018" s="372">
        <v>45658</v>
      </c>
      <c r="S3018" s="372">
        <v>46022</v>
      </c>
      <c r="U3018" s="373"/>
    </row>
    <row r="3019" spans="1:21" ht="20.25" x14ac:dyDescent="0.3">
      <c r="A3019" s="230">
        <v>392</v>
      </c>
      <c r="B3019" s="225" t="s">
        <v>1338</v>
      </c>
      <c r="C3019" s="230">
        <v>36994</v>
      </c>
      <c r="D3019" s="230" t="s">
        <v>1896</v>
      </c>
      <c r="E3019" s="230">
        <v>1912</v>
      </c>
      <c r="F3019" s="230" t="s">
        <v>2122</v>
      </c>
      <c r="G3019" s="371" t="s">
        <v>2094</v>
      </c>
      <c r="H3019" s="230">
        <v>1</v>
      </c>
      <c r="I3019" s="230">
        <v>1</v>
      </c>
      <c r="J3019" s="230" t="s">
        <v>2122</v>
      </c>
      <c r="K3019" s="222">
        <v>793.7</v>
      </c>
      <c r="L3019" s="222">
        <v>442.6</v>
      </c>
      <c r="M3019" s="222">
        <v>189036</v>
      </c>
      <c r="N3019" s="222">
        <v>189036</v>
      </c>
      <c r="O3019" s="222">
        <v>0</v>
      </c>
      <c r="P3019" s="222">
        <v>0</v>
      </c>
      <c r="Q3019" s="222">
        <v>0</v>
      </c>
      <c r="R3019" s="372">
        <v>45658</v>
      </c>
      <c r="S3019" s="372">
        <v>46022</v>
      </c>
      <c r="U3019" s="373"/>
    </row>
    <row r="3020" spans="1:21" ht="20.25" x14ac:dyDescent="0.3">
      <c r="A3020" s="230">
        <v>393</v>
      </c>
      <c r="B3020" s="225" t="s">
        <v>1339</v>
      </c>
      <c r="C3020" s="230">
        <v>37084</v>
      </c>
      <c r="D3020" s="230" t="s">
        <v>1896</v>
      </c>
      <c r="E3020" s="230">
        <v>1964</v>
      </c>
      <c r="F3020" s="230" t="s">
        <v>2122</v>
      </c>
      <c r="G3020" s="371" t="s">
        <v>2089</v>
      </c>
      <c r="H3020" s="230">
        <v>2</v>
      </c>
      <c r="I3020" s="230">
        <v>2</v>
      </c>
      <c r="J3020" s="230" t="s">
        <v>2122</v>
      </c>
      <c r="K3020" s="222">
        <v>872.6</v>
      </c>
      <c r="L3020" s="222">
        <v>786.5</v>
      </c>
      <c r="M3020" s="222">
        <v>323974</v>
      </c>
      <c r="N3020" s="222">
        <v>323974</v>
      </c>
      <c r="O3020" s="222">
        <v>0</v>
      </c>
      <c r="P3020" s="222">
        <v>0</v>
      </c>
      <c r="Q3020" s="222">
        <v>0</v>
      </c>
      <c r="R3020" s="372">
        <v>45658</v>
      </c>
      <c r="S3020" s="372">
        <v>46022</v>
      </c>
      <c r="U3020" s="373"/>
    </row>
    <row r="3021" spans="1:21" ht="20.25" x14ac:dyDescent="0.3">
      <c r="A3021" s="230">
        <v>394</v>
      </c>
      <c r="B3021" s="225" t="s">
        <v>1340</v>
      </c>
      <c r="C3021" s="230">
        <v>37147</v>
      </c>
      <c r="D3021" s="230" t="s">
        <v>1896</v>
      </c>
      <c r="E3021" s="230">
        <v>1961</v>
      </c>
      <c r="F3021" s="230" t="s">
        <v>2122</v>
      </c>
      <c r="G3021" s="371" t="s">
        <v>2094</v>
      </c>
      <c r="H3021" s="230">
        <v>2</v>
      </c>
      <c r="I3021" s="230">
        <v>1</v>
      </c>
      <c r="J3021" s="230" t="s">
        <v>2122</v>
      </c>
      <c r="K3021" s="222">
        <v>529.5</v>
      </c>
      <c r="L3021" s="222">
        <v>481.7</v>
      </c>
      <c r="M3021" s="222">
        <v>1644550.46</v>
      </c>
      <c r="N3021" s="222">
        <v>1644550.46</v>
      </c>
      <c r="O3021" s="222">
        <v>0</v>
      </c>
      <c r="P3021" s="222">
        <v>0</v>
      </c>
      <c r="Q3021" s="222">
        <v>0</v>
      </c>
      <c r="R3021" s="372">
        <v>45658</v>
      </c>
      <c r="S3021" s="372">
        <v>46022</v>
      </c>
      <c r="U3021" s="373"/>
    </row>
    <row r="3022" spans="1:21" ht="20.25" x14ac:dyDescent="0.3">
      <c r="A3022" s="230">
        <v>395</v>
      </c>
      <c r="B3022" s="225" t="s">
        <v>1341</v>
      </c>
      <c r="C3022" s="230">
        <v>37148</v>
      </c>
      <c r="D3022" s="230" t="s">
        <v>1896</v>
      </c>
      <c r="E3022" s="230">
        <v>1961</v>
      </c>
      <c r="F3022" s="230" t="s">
        <v>2122</v>
      </c>
      <c r="G3022" s="371" t="s">
        <v>2094</v>
      </c>
      <c r="H3022" s="230">
        <v>1</v>
      </c>
      <c r="I3022" s="230">
        <v>1</v>
      </c>
      <c r="J3022" s="230" t="s">
        <v>2122</v>
      </c>
      <c r="K3022" s="222">
        <v>589</v>
      </c>
      <c r="L3022" s="222">
        <v>530</v>
      </c>
      <c r="M3022" s="222">
        <v>1622243.6</v>
      </c>
      <c r="N3022" s="222">
        <v>1622243.6</v>
      </c>
      <c r="O3022" s="222">
        <v>0</v>
      </c>
      <c r="P3022" s="222">
        <v>0</v>
      </c>
      <c r="Q3022" s="222">
        <v>0</v>
      </c>
      <c r="R3022" s="372">
        <v>45658</v>
      </c>
      <c r="S3022" s="372">
        <v>46022</v>
      </c>
      <c r="U3022" s="373"/>
    </row>
    <row r="3023" spans="1:21" ht="20.25" x14ac:dyDescent="0.3">
      <c r="A3023" s="230">
        <v>396</v>
      </c>
      <c r="B3023" s="225" t="s">
        <v>1342</v>
      </c>
      <c r="C3023" s="230">
        <v>37150</v>
      </c>
      <c r="D3023" s="230" t="s">
        <v>1896</v>
      </c>
      <c r="E3023" s="230">
        <v>1961</v>
      </c>
      <c r="F3023" s="230" t="s">
        <v>2122</v>
      </c>
      <c r="G3023" s="371" t="s">
        <v>2094</v>
      </c>
      <c r="H3023" s="230">
        <v>2</v>
      </c>
      <c r="I3023" s="230">
        <v>1</v>
      </c>
      <c r="J3023" s="230" t="s">
        <v>2122</v>
      </c>
      <c r="K3023" s="222">
        <v>557.29999999999995</v>
      </c>
      <c r="L3023" s="222">
        <v>509.1</v>
      </c>
      <c r="M3023" s="222">
        <v>1644550.49</v>
      </c>
      <c r="N3023" s="222">
        <v>1644550.49</v>
      </c>
      <c r="O3023" s="222">
        <v>0</v>
      </c>
      <c r="P3023" s="222">
        <v>0</v>
      </c>
      <c r="Q3023" s="222">
        <v>0</v>
      </c>
      <c r="R3023" s="372">
        <v>45658</v>
      </c>
      <c r="S3023" s="372">
        <v>46022</v>
      </c>
      <c r="U3023" s="373"/>
    </row>
    <row r="3024" spans="1:21" ht="20.25" x14ac:dyDescent="0.3">
      <c r="A3024" s="230">
        <v>397</v>
      </c>
      <c r="B3024" s="225" t="s">
        <v>1343</v>
      </c>
      <c r="C3024" s="230">
        <v>37152</v>
      </c>
      <c r="D3024" s="230" t="s">
        <v>1896</v>
      </c>
      <c r="E3024" s="230">
        <v>1961</v>
      </c>
      <c r="F3024" s="230" t="s">
        <v>2122</v>
      </c>
      <c r="G3024" s="371" t="s">
        <v>2094</v>
      </c>
      <c r="H3024" s="230">
        <v>2</v>
      </c>
      <c r="I3024" s="230">
        <v>1</v>
      </c>
      <c r="J3024" s="230" t="s">
        <v>2122</v>
      </c>
      <c r="K3024" s="222">
        <v>467.5</v>
      </c>
      <c r="L3024" s="222">
        <v>398.6</v>
      </c>
      <c r="M3024" s="222">
        <v>200640</v>
      </c>
      <c r="N3024" s="222">
        <v>200640</v>
      </c>
      <c r="O3024" s="222">
        <v>0</v>
      </c>
      <c r="P3024" s="222">
        <v>0</v>
      </c>
      <c r="Q3024" s="222">
        <v>0</v>
      </c>
      <c r="R3024" s="372">
        <v>45658</v>
      </c>
      <c r="S3024" s="372">
        <v>46022</v>
      </c>
      <c r="U3024" s="373"/>
    </row>
    <row r="3025" spans="1:21" ht="20.25" x14ac:dyDescent="0.3">
      <c r="A3025" s="230">
        <v>398</v>
      </c>
      <c r="B3025" s="225" t="s">
        <v>1661</v>
      </c>
      <c r="C3025" s="230">
        <v>33030</v>
      </c>
      <c r="D3025" s="230" t="s">
        <v>1897</v>
      </c>
      <c r="E3025" s="230">
        <v>1974</v>
      </c>
      <c r="F3025" s="230" t="s">
        <v>2122</v>
      </c>
      <c r="G3025" s="371" t="s">
        <v>2088</v>
      </c>
      <c r="H3025" s="230">
        <v>5</v>
      </c>
      <c r="I3025" s="230">
        <v>4</v>
      </c>
      <c r="J3025" s="230" t="s">
        <v>2122</v>
      </c>
      <c r="K3025" s="222">
        <v>6465.5</v>
      </c>
      <c r="L3025" s="222" t="s">
        <v>2122</v>
      </c>
      <c r="M3025" s="222">
        <v>2296980.48</v>
      </c>
      <c r="N3025" s="222">
        <v>2296980.48</v>
      </c>
      <c r="O3025" s="222">
        <v>0</v>
      </c>
      <c r="P3025" s="222">
        <v>0</v>
      </c>
      <c r="Q3025" s="222">
        <v>0</v>
      </c>
      <c r="R3025" s="372">
        <v>45658</v>
      </c>
      <c r="S3025" s="372">
        <v>46022</v>
      </c>
      <c r="U3025" s="373"/>
    </row>
    <row r="3026" spans="1:21" ht="20.25" x14ac:dyDescent="0.3">
      <c r="A3026" s="230">
        <v>399</v>
      </c>
      <c r="B3026" s="225" t="s">
        <v>1344</v>
      </c>
      <c r="C3026" s="230">
        <v>37163</v>
      </c>
      <c r="D3026" s="230" t="s">
        <v>1896</v>
      </c>
      <c r="E3026" s="230">
        <v>1953</v>
      </c>
      <c r="F3026" s="230" t="s">
        <v>2122</v>
      </c>
      <c r="G3026" s="371" t="s">
        <v>2089</v>
      </c>
      <c r="H3026" s="230">
        <v>2</v>
      </c>
      <c r="I3026" s="230">
        <v>2</v>
      </c>
      <c r="J3026" s="230" t="s">
        <v>2122</v>
      </c>
      <c r="K3026" s="222">
        <v>934</v>
      </c>
      <c r="L3026" s="222">
        <v>861.2</v>
      </c>
      <c r="M3026" s="222">
        <v>3533673.4400000004</v>
      </c>
      <c r="N3026" s="222">
        <v>3533673.4400000004</v>
      </c>
      <c r="O3026" s="222">
        <v>0</v>
      </c>
      <c r="P3026" s="222">
        <v>0</v>
      </c>
      <c r="Q3026" s="222">
        <v>0</v>
      </c>
      <c r="R3026" s="372">
        <v>45658</v>
      </c>
      <c r="S3026" s="372">
        <v>46022</v>
      </c>
      <c r="U3026" s="373"/>
    </row>
    <row r="3027" spans="1:21" ht="20.25" x14ac:dyDescent="0.3">
      <c r="A3027" s="230">
        <v>400</v>
      </c>
      <c r="B3027" s="225" t="s">
        <v>1663</v>
      </c>
      <c r="C3027" s="230">
        <v>33146</v>
      </c>
      <c r="D3027" s="230" t="s">
        <v>1897</v>
      </c>
      <c r="E3027" s="230">
        <v>1958</v>
      </c>
      <c r="F3027" s="230" t="s">
        <v>2122</v>
      </c>
      <c r="G3027" s="371" t="s">
        <v>2089</v>
      </c>
      <c r="H3027" s="230">
        <v>2</v>
      </c>
      <c r="I3027" s="230">
        <v>2</v>
      </c>
      <c r="J3027" s="230" t="s">
        <v>2122</v>
      </c>
      <c r="K3027" s="222">
        <v>897.1</v>
      </c>
      <c r="L3027" s="222" t="s">
        <v>2122</v>
      </c>
      <c r="M3027" s="222">
        <v>300000</v>
      </c>
      <c r="N3027" s="222">
        <v>300000</v>
      </c>
      <c r="O3027" s="222">
        <v>0</v>
      </c>
      <c r="P3027" s="222">
        <v>0</v>
      </c>
      <c r="Q3027" s="222">
        <v>0</v>
      </c>
      <c r="R3027" s="372">
        <v>45658</v>
      </c>
      <c r="S3027" s="372">
        <v>46022</v>
      </c>
      <c r="U3027" s="373"/>
    </row>
    <row r="3028" spans="1:21" ht="20.25" x14ac:dyDescent="0.3">
      <c r="A3028" s="230">
        <v>401</v>
      </c>
      <c r="B3028" s="225" t="s">
        <v>2902</v>
      </c>
      <c r="C3028" s="230">
        <v>34551</v>
      </c>
      <c r="D3028" s="230" t="s">
        <v>1896</v>
      </c>
      <c r="E3028" s="230">
        <v>1961</v>
      </c>
      <c r="F3028" s="230">
        <v>2019</v>
      </c>
      <c r="G3028" s="371" t="s">
        <v>2120</v>
      </c>
      <c r="H3028" s="230">
        <v>4</v>
      </c>
      <c r="I3028" s="230">
        <v>4</v>
      </c>
      <c r="J3028" s="230" t="s">
        <v>2122</v>
      </c>
      <c r="K3028" s="222">
        <v>7280.6</v>
      </c>
      <c r="L3028" s="222">
        <v>2562.5</v>
      </c>
      <c r="M3028" s="222">
        <v>5531457.4199999999</v>
      </c>
      <c r="N3028" s="222">
        <v>5531457.4199999999</v>
      </c>
      <c r="O3028" s="222">
        <v>0</v>
      </c>
      <c r="P3028" s="222">
        <v>0</v>
      </c>
      <c r="Q3028" s="222">
        <v>0</v>
      </c>
      <c r="R3028" s="372">
        <v>45658</v>
      </c>
      <c r="S3028" s="372">
        <v>46022</v>
      </c>
      <c r="U3028" s="373"/>
    </row>
    <row r="3029" spans="1:21" ht="20.25" x14ac:dyDescent="0.3">
      <c r="A3029" s="230">
        <v>402</v>
      </c>
      <c r="B3029" s="225" t="s">
        <v>3089</v>
      </c>
      <c r="C3029" s="230">
        <v>35424</v>
      </c>
      <c r="D3029" s="230" t="s">
        <v>1896</v>
      </c>
      <c r="E3029" s="230">
        <v>1965</v>
      </c>
      <c r="F3029" s="230" t="s">
        <v>2122</v>
      </c>
      <c r="G3029" s="371" t="s">
        <v>3090</v>
      </c>
      <c r="H3029" s="230">
        <v>4</v>
      </c>
      <c r="I3029" s="230">
        <v>3</v>
      </c>
      <c r="J3029" s="230" t="s">
        <v>2122</v>
      </c>
      <c r="K3029" s="222">
        <v>1985.3</v>
      </c>
      <c r="L3029" s="222">
        <v>1983.1</v>
      </c>
      <c r="M3029" s="222">
        <v>3700212.3299999996</v>
      </c>
      <c r="N3029" s="222">
        <v>3700212.3299999996</v>
      </c>
      <c r="O3029" s="222">
        <v>0</v>
      </c>
      <c r="P3029" s="222">
        <v>0</v>
      </c>
      <c r="Q3029" s="222">
        <v>0</v>
      </c>
      <c r="R3029" s="372">
        <v>45658</v>
      </c>
      <c r="S3029" s="372">
        <v>46022</v>
      </c>
      <c r="U3029" s="373"/>
    </row>
    <row r="3030" spans="1:21" ht="20.25" x14ac:dyDescent="0.3">
      <c r="A3030" s="230">
        <v>403</v>
      </c>
      <c r="B3030" s="225" t="s">
        <v>1624</v>
      </c>
      <c r="C3030" s="230">
        <v>36657</v>
      </c>
      <c r="D3030" s="230" t="s">
        <v>1896</v>
      </c>
      <c r="E3030" s="230">
        <v>1961</v>
      </c>
      <c r="F3030" s="230" t="s">
        <v>2122</v>
      </c>
      <c r="G3030" s="371" t="s">
        <v>2089</v>
      </c>
      <c r="H3030" s="230">
        <v>4</v>
      </c>
      <c r="I3030" s="230">
        <v>3</v>
      </c>
      <c r="J3030" s="230" t="s">
        <v>2122</v>
      </c>
      <c r="K3030" s="222">
        <v>3593.7</v>
      </c>
      <c r="L3030" s="222">
        <v>2002.1</v>
      </c>
      <c r="M3030" s="222">
        <v>110320.8</v>
      </c>
      <c r="N3030" s="222">
        <v>110320.8</v>
      </c>
      <c r="O3030" s="222">
        <v>0</v>
      </c>
      <c r="P3030" s="222">
        <v>0</v>
      </c>
      <c r="Q3030" s="222">
        <v>0</v>
      </c>
      <c r="R3030" s="372">
        <v>45658</v>
      </c>
      <c r="S3030" s="372">
        <v>46022</v>
      </c>
      <c r="U3030" s="373"/>
    </row>
    <row r="3031" spans="1:21" ht="20.25" x14ac:dyDescent="0.3">
      <c r="A3031" s="230">
        <v>404</v>
      </c>
      <c r="B3031" s="225" t="s">
        <v>1626</v>
      </c>
      <c r="C3031" s="230">
        <v>36922</v>
      </c>
      <c r="D3031" s="230" t="s">
        <v>1896</v>
      </c>
      <c r="E3031" s="230">
        <v>1954</v>
      </c>
      <c r="F3031" s="230" t="s">
        <v>2122</v>
      </c>
      <c r="G3031" s="371" t="s">
        <v>2089</v>
      </c>
      <c r="H3031" s="230">
        <v>2</v>
      </c>
      <c r="I3031" s="230">
        <v>1</v>
      </c>
      <c r="J3031" s="230" t="s">
        <v>2122</v>
      </c>
      <c r="K3031" s="222">
        <v>556.21</v>
      </c>
      <c r="L3031" s="222">
        <v>511.01</v>
      </c>
      <c r="M3031" s="222">
        <v>2350029.5</v>
      </c>
      <c r="N3031" s="222">
        <v>2350029.5</v>
      </c>
      <c r="O3031" s="222">
        <v>0</v>
      </c>
      <c r="P3031" s="222">
        <v>0</v>
      </c>
      <c r="Q3031" s="222">
        <v>0</v>
      </c>
      <c r="R3031" s="372">
        <v>45658</v>
      </c>
      <c r="S3031" s="372">
        <v>46022</v>
      </c>
      <c r="U3031" s="373"/>
    </row>
    <row r="3032" spans="1:21" ht="20.25" x14ac:dyDescent="0.3">
      <c r="A3032" s="230">
        <v>405</v>
      </c>
      <c r="B3032" s="225" t="s">
        <v>3445</v>
      </c>
      <c r="C3032" s="230">
        <v>32353</v>
      </c>
      <c r="D3032" s="230" t="s">
        <v>1896</v>
      </c>
      <c r="E3032" s="230">
        <v>1966</v>
      </c>
      <c r="F3032" s="230" t="s">
        <v>2122</v>
      </c>
      <c r="G3032" s="371" t="s">
        <v>2088</v>
      </c>
      <c r="H3032" s="230">
        <v>5</v>
      </c>
      <c r="I3032" s="230">
        <v>3</v>
      </c>
      <c r="J3032" s="230" t="s">
        <v>2122</v>
      </c>
      <c r="K3032" s="222">
        <v>4070.16</v>
      </c>
      <c r="L3032" s="222">
        <v>2551.1999999999998</v>
      </c>
      <c r="M3032" s="222">
        <v>208644.46</v>
      </c>
      <c r="N3032" s="222">
        <v>208644.46</v>
      </c>
      <c r="O3032" s="222">
        <v>0</v>
      </c>
      <c r="P3032" s="222">
        <v>0</v>
      </c>
      <c r="Q3032" s="222">
        <v>0</v>
      </c>
      <c r="R3032" s="372">
        <v>45658</v>
      </c>
      <c r="S3032" s="372">
        <v>46022</v>
      </c>
      <c r="U3032" s="373"/>
    </row>
    <row r="3033" spans="1:21" ht="20.25" x14ac:dyDescent="0.3">
      <c r="A3033" s="230">
        <v>406</v>
      </c>
      <c r="B3033" s="225" t="s">
        <v>66</v>
      </c>
      <c r="C3033" s="230">
        <v>36584</v>
      </c>
      <c r="D3033" s="230" t="s">
        <v>1896</v>
      </c>
      <c r="E3033" s="230">
        <v>1959</v>
      </c>
      <c r="F3033" s="230" t="s">
        <v>2122</v>
      </c>
      <c r="G3033" s="371" t="s">
        <v>2089</v>
      </c>
      <c r="H3033" s="230">
        <v>4</v>
      </c>
      <c r="I3033" s="230">
        <v>5</v>
      </c>
      <c r="J3033" s="230" t="s">
        <v>2122</v>
      </c>
      <c r="K3033" s="222">
        <v>5664.4</v>
      </c>
      <c r="L3033" s="222">
        <v>3918.6</v>
      </c>
      <c r="M3033" s="222">
        <v>166693.20000000001</v>
      </c>
      <c r="N3033" s="222">
        <v>166693.20000000001</v>
      </c>
      <c r="O3033" s="222">
        <v>0</v>
      </c>
      <c r="P3033" s="222">
        <v>0</v>
      </c>
      <c r="Q3033" s="222">
        <v>0</v>
      </c>
      <c r="R3033" s="372">
        <v>45658</v>
      </c>
      <c r="S3033" s="372">
        <v>46022</v>
      </c>
      <c r="U3033" s="373"/>
    </row>
    <row r="3034" spans="1:21" ht="20.25" x14ac:dyDescent="0.3">
      <c r="A3034" s="230">
        <v>407</v>
      </c>
      <c r="B3034" s="225" t="s">
        <v>69</v>
      </c>
      <c r="C3034" s="230">
        <v>32360</v>
      </c>
      <c r="D3034" s="230" t="s">
        <v>1896</v>
      </c>
      <c r="E3034" s="230">
        <v>1964</v>
      </c>
      <c r="F3034" s="230" t="s">
        <v>2122</v>
      </c>
      <c r="G3034" s="371" t="s">
        <v>2088</v>
      </c>
      <c r="H3034" s="230">
        <v>5</v>
      </c>
      <c r="I3034" s="230">
        <v>3</v>
      </c>
      <c r="J3034" s="230" t="s">
        <v>2122</v>
      </c>
      <c r="K3034" s="222">
        <v>4036.72</v>
      </c>
      <c r="L3034" s="222">
        <v>2584.1</v>
      </c>
      <c r="M3034" s="222">
        <v>6327370.8300000001</v>
      </c>
      <c r="N3034" s="222">
        <v>6327370.8300000001</v>
      </c>
      <c r="O3034" s="222">
        <v>0</v>
      </c>
      <c r="P3034" s="222">
        <v>0</v>
      </c>
      <c r="Q3034" s="222">
        <v>0</v>
      </c>
      <c r="R3034" s="372">
        <v>45658</v>
      </c>
      <c r="S3034" s="372">
        <v>46022</v>
      </c>
      <c r="U3034" s="373"/>
    </row>
    <row r="3035" spans="1:21" ht="20.25" x14ac:dyDescent="0.3">
      <c r="A3035" s="230">
        <v>408</v>
      </c>
      <c r="B3035" s="225" t="s">
        <v>1768</v>
      </c>
      <c r="C3035" s="230">
        <v>35290</v>
      </c>
      <c r="D3035" s="230" t="s">
        <v>1897</v>
      </c>
      <c r="E3035" s="230">
        <v>1948</v>
      </c>
      <c r="F3035" s="230" t="s">
        <v>2122</v>
      </c>
      <c r="G3035" s="371" t="s">
        <v>2089</v>
      </c>
      <c r="H3035" s="230">
        <v>4</v>
      </c>
      <c r="I3035" s="230">
        <v>3</v>
      </c>
      <c r="J3035" s="230" t="s">
        <v>2122</v>
      </c>
      <c r="K3035" s="222">
        <v>3006.4</v>
      </c>
      <c r="L3035" s="222" t="s">
        <v>2122</v>
      </c>
      <c r="M3035" s="222">
        <v>500000</v>
      </c>
      <c r="N3035" s="222">
        <v>500000</v>
      </c>
      <c r="O3035" s="222">
        <v>0</v>
      </c>
      <c r="P3035" s="222">
        <v>0</v>
      </c>
      <c r="Q3035" s="222">
        <v>0</v>
      </c>
      <c r="R3035" s="372">
        <v>45658</v>
      </c>
      <c r="S3035" s="372">
        <v>46022</v>
      </c>
      <c r="U3035" s="373"/>
    </row>
    <row r="3036" spans="1:21" ht="20.25" x14ac:dyDescent="0.3">
      <c r="A3036" s="230">
        <v>409</v>
      </c>
      <c r="B3036" s="233" t="s">
        <v>3446</v>
      </c>
      <c r="C3036" s="230">
        <v>36411</v>
      </c>
      <c r="D3036" s="230" t="s">
        <v>1897</v>
      </c>
      <c r="E3036" s="230">
        <v>1975</v>
      </c>
      <c r="F3036" s="230" t="s">
        <v>2122</v>
      </c>
      <c r="G3036" s="371" t="s">
        <v>2088</v>
      </c>
      <c r="H3036" s="230">
        <v>5</v>
      </c>
      <c r="I3036" s="230">
        <v>4</v>
      </c>
      <c r="J3036" s="230" t="s">
        <v>2122</v>
      </c>
      <c r="K3036" s="222">
        <v>6230</v>
      </c>
      <c r="L3036" s="222" t="s">
        <v>2122</v>
      </c>
      <c r="M3036" s="222">
        <v>500000</v>
      </c>
      <c r="N3036" s="222">
        <v>500000</v>
      </c>
      <c r="O3036" s="222">
        <v>0</v>
      </c>
      <c r="P3036" s="222">
        <v>0</v>
      </c>
      <c r="Q3036" s="222">
        <v>0</v>
      </c>
      <c r="R3036" s="372">
        <v>45658</v>
      </c>
      <c r="S3036" s="372">
        <v>46022</v>
      </c>
      <c r="U3036" s="373"/>
    </row>
    <row r="3037" spans="1:21" ht="20.25" x14ac:dyDescent="0.3">
      <c r="A3037" s="230">
        <v>410</v>
      </c>
      <c r="B3037" s="233" t="s">
        <v>3516</v>
      </c>
      <c r="C3037" s="230">
        <v>32427</v>
      </c>
      <c r="D3037" s="230" t="s">
        <v>1897</v>
      </c>
      <c r="E3037" s="230">
        <v>1971</v>
      </c>
      <c r="F3037" s="230" t="s">
        <v>2122</v>
      </c>
      <c r="G3037" s="371" t="s">
        <v>2088</v>
      </c>
      <c r="H3037" s="230">
        <v>4</v>
      </c>
      <c r="I3037" s="230">
        <v>3</v>
      </c>
      <c r="J3037" s="230" t="s">
        <v>2122</v>
      </c>
      <c r="K3037" s="222">
        <v>4266.8999999999996</v>
      </c>
      <c r="L3037" s="222" t="s">
        <v>2122</v>
      </c>
      <c r="M3037" s="222">
        <v>662953.16</v>
      </c>
      <c r="N3037" s="222">
        <v>662953.16</v>
      </c>
      <c r="O3037" s="222">
        <v>0</v>
      </c>
      <c r="P3037" s="222">
        <v>0</v>
      </c>
      <c r="Q3037" s="222">
        <v>0</v>
      </c>
      <c r="R3037" s="372">
        <v>45658</v>
      </c>
      <c r="S3037" s="372">
        <v>46022</v>
      </c>
      <c r="U3037" s="373"/>
    </row>
    <row r="3038" spans="1:21" ht="20.25" x14ac:dyDescent="0.3">
      <c r="A3038" s="230">
        <v>411</v>
      </c>
      <c r="B3038" s="225" t="s">
        <v>2431</v>
      </c>
      <c r="C3038" s="230">
        <v>56631</v>
      </c>
      <c r="D3038" s="230" t="s">
        <v>1896</v>
      </c>
      <c r="E3038" s="230">
        <v>1959</v>
      </c>
      <c r="F3038" s="230" t="s">
        <v>2122</v>
      </c>
      <c r="G3038" s="371" t="s">
        <v>2094</v>
      </c>
      <c r="H3038" s="230">
        <v>2</v>
      </c>
      <c r="I3038" s="230">
        <v>1</v>
      </c>
      <c r="J3038" s="230" t="s">
        <v>2122</v>
      </c>
      <c r="K3038" s="222">
        <v>413.7</v>
      </c>
      <c r="L3038" s="222">
        <v>281.60000000000002</v>
      </c>
      <c r="M3038" s="222">
        <v>166236</v>
      </c>
      <c r="N3038" s="222">
        <v>166236</v>
      </c>
      <c r="O3038" s="222">
        <v>0</v>
      </c>
      <c r="P3038" s="222">
        <v>0</v>
      </c>
      <c r="Q3038" s="222">
        <v>0</v>
      </c>
      <c r="R3038" s="372">
        <v>45658</v>
      </c>
      <c r="S3038" s="372">
        <v>46022</v>
      </c>
      <c r="U3038" s="373"/>
    </row>
    <row r="3039" spans="1:21" ht="20.25" x14ac:dyDescent="0.3">
      <c r="A3039" s="230">
        <v>412</v>
      </c>
      <c r="B3039" s="225" t="s">
        <v>2432</v>
      </c>
      <c r="C3039" s="230">
        <v>56632</v>
      </c>
      <c r="D3039" s="230" t="s">
        <v>1896</v>
      </c>
      <c r="E3039" s="230">
        <v>1959</v>
      </c>
      <c r="F3039" s="230" t="s">
        <v>2122</v>
      </c>
      <c r="G3039" s="371" t="s">
        <v>2094</v>
      </c>
      <c r="H3039" s="230">
        <v>2</v>
      </c>
      <c r="I3039" s="230">
        <v>1</v>
      </c>
      <c r="J3039" s="230" t="s">
        <v>2122</v>
      </c>
      <c r="K3039" s="222">
        <v>415.9</v>
      </c>
      <c r="L3039" s="222">
        <v>282.60000000000002</v>
      </c>
      <c r="M3039" s="222">
        <v>174204</v>
      </c>
      <c r="N3039" s="222">
        <v>174204</v>
      </c>
      <c r="O3039" s="222">
        <v>0</v>
      </c>
      <c r="P3039" s="222">
        <v>0</v>
      </c>
      <c r="Q3039" s="222">
        <v>0</v>
      </c>
      <c r="R3039" s="372">
        <v>45658</v>
      </c>
      <c r="S3039" s="372">
        <v>46022</v>
      </c>
      <c r="U3039" s="373"/>
    </row>
    <row r="3040" spans="1:21" ht="20.25" x14ac:dyDescent="0.3">
      <c r="A3040" s="230">
        <v>413</v>
      </c>
      <c r="B3040" s="225" t="s">
        <v>2433</v>
      </c>
      <c r="C3040" s="230">
        <v>56633</v>
      </c>
      <c r="D3040" s="230" t="s">
        <v>1896</v>
      </c>
      <c r="E3040" s="230">
        <v>1959</v>
      </c>
      <c r="F3040" s="230" t="s">
        <v>2122</v>
      </c>
      <c r="G3040" s="371" t="s">
        <v>2094</v>
      </c>
      <c r="H3040" s="230">
        <v>2</v>
      </c>
      <c r="I3040" s="230">
        <v>1</v>
      </c>
      <c r="J3040" s="230" t="s">
        <v>2122</v>
      </c>
      <c r="K3040" s="222">
        <v>413.2</v>
      </c>
      <c r="L3040" s="222">
        <v>281.3</v>
      </c>
      <c r="M3040" s="222">
        <v>45960</v>
      </c>
      <c r="N3040" s="222">
        <v>45960</v>
      </c>
      <c r="O3040" s="222">
        <v>0</v>
      </c>
      <c r="P3040" s="222">
        <v>0</v>
      </c>
      <c r="Q3040" s="222">
        <v>0</v>
      </c>
      <c r="R3040" s="372">
        <v>45658</v>
      </c>
      <c r="S3040" s="372">
        <v>46022</v>
      </c>
      <c r="U3040" s="373"/>
    </row>
    <row r="3041" spans="1:21" ht="20.25" x14ac:dyDescent="0.3">
      <c r="A3041" s="230">
        <v>414</v>
      </c>
      <c r="B3041" s="225" t="s">
        <v>2358</v>
      </c>
      <c r="C3041" s="230">
        <v>36451</v>
      </c>
      <c r="D3041" s="230" t="s">
        <v>1896</v>
      </c>
      <c r="E3041" s="230">
        <v>1961</v>
      </c>
      <c r="F3041" s="230" t="s">
        <v>2122</v>
      </c>
      <c r="G3041" s="371" t="s">
        <v>2094</v>
      </c>
      <c r="H3041" s="230">
        <v>2</v>
      </c>
      <c r="I3041" s="230">
        <v>1</v>
      </c>
      <c r="J3041" s="230" t="s">
        <v>2122</v>
      </c>
      <c r="K3041" s="222">
        <v>420.5</v>
      </c>
      <c r="L3041" s="222">
        <v>381.7</v>
      </c>
      <c r="M3041" s="222">
        <v>677133.9</v>
      </c>
      <c r="N3041" s="222">
        <v>677133.9</v>
      </c>
      <c r="O3041" s="222">
        <v>0</v>
      </c>
      <c r="P3041" s="222">
        <v>0</v>
      </c>
      <c r="Q3041" s="222">
        <v>0</v>
      </c>
      <c r="R3041" s="372">
        <v>45658</v>
      </c>
      <c r="S3041" s="372">
        <v>46022</v>
      </c>
      <c r="U3041" s="373"/>
    </row>
    <row r="3042" spans="1:21" ht="20.25" x14ac:dyDescent="0.3">
      <c r="A3042" s="230">
        <v>415</v>
      </c>
      <c r="B3042" s="225" t="s">
        <v>2359</v>
      </c>
      <c r="C3042" s="230">
        <v>36912</v>
      </c>
      <c r="D3042" s="230" t="s">
        <v>1896</v>
      </c>
      <c r="E3042" s="230">
        <v>1938</v>
      </c>
      <c r="F3042" s="230" t="s">
        <v>2122</v>
      </c>
      <c r="G3042" s="371" t="s">
        <v>2089</v>
      </c>
      <c r="H3042" s="230">
        <v>4</v>
      </c>
      <c r="I3042" s="230">
        <v>7</v>
      </c>
      <c r="J3042" s="230" t="s">
        <v>2122</v>
      </c>
      <c r="K3042" s="222">
        <v>5896.8</v>
      </c>
      <c r="L3042" s="222">
        <v>4790.7</v>
      </c>
      <c r="M3042" s="222">
        <v>8691212.1300000008</v>
      </c>
      <c r="N3042" s="222">
        <v>8691212.1300000008</v>
      </c>
      <c r="O3042" s="222">
        <v>0</v>
      </c>
      <c r="P3042" s="222">
        <v>0</v>
      </c>
      <c r="Q3042" s="222">
        <v>0</v>
      </c>
      <c r="R3042" s="372">
        <v>45658</v>
      </c>
      <c r="S3042" s="372">
        <v>46022</v>
      </c>
      <c r="U3042" s="373"/>
    </row>
    <row r="3043" spans="1:21" ht="20.25" x14ac:dyDescent="0.3">
      <c r="A3043" s="230">
        <v>416</v>
      </c>
      <c r="B3043" s="225" t="s">
        <v>2360</v>
      </c>
      <c r="C3043" s="230">
        <v>35508</v>
      </c>
      <c r="D3043" s="230" t="s">
        <v>1896</v>
      </c>
      <c r="E3043" s="230">
        <v>1952</v>
      </c>
      <c r="F3043" s="230" t="s">
        <v>2122</v>
      </c>
      <c r="G3043" s="371" t="s">
        <v>2094</v>
      </c>
      <c r="H3043" s="230">
        <v>2</v>
      </c>
      <c r="I3043" s="230">
        <v>1</v>
      </c>
      <c r="J3043" s="230" t="s">
        <v>2122</v>
      </c>
      <c r="K3043" s="222">
        <v>432.1</v>
      </c>
      <c r="L3043" s="222">
        <v>284.2</v>
      </c>
      <c r="M3043" s="222">
        <v>420299.59</v>
      </c>
      <c r="N3043" s="222">
        <v>420299.59</v>
      </c>
      <c r="O3043" s="222">
        <v>0</v>
      </c>
      <c r="P3043" s="222">
        <v>0</v>
      </c>
      <c r="Q3043" s="222">
        <v>0</v>
      </c>
      <c r="R3043" s="372">
        <v>45658</v>
      </c>
      <c r="S3043" s="372">
        <v>46022</v>
      </c>
      <c r="U3043" s="373"/>
    </row>
    <row r="3044" spans="1:21" ht="20.25" x14ac:dyDescent="0.3">
      <c r="A3044" s="230">
        <v>417</v>
      </c>
      <c r="B3044" s="225" t="s">
        <v>2363</v>
      </c>
      <c r="C3044" s="230">
        <v>34436</v>
      </c>
      <c r="D3044" s="230" t="s">
        <v>1896</v>
      </c>
      <c r="E3044" s="230">
        <v>1964</v>
      </c>
      <c r="F3044" s="230" t="s">
        <v>2122</v>
      </c>
      <c r="G3044" s="371" t="s">
        <v>2089</v>
      </c>
      <c r="H3044" s="230">
        <v>5</v>
      </c>
      <c r="I3044" s="230">
        <v>2</v>
      </c>
      <c r="J3044" s="230" t="s">
        <v>2122</v>
      </c>
      <c r="K3044" s="222">
        <v>1853.4</v>
      </c>
      <c r="L3044" s="222">
        <v>1621.7</v>
      </c>
      <c r="M3044" s="222">
        <v>3964633.47</v>
      </c>
      <c r="N3044" s="222">
        <v>3964633.47</v>
      </c>
      <c r="O3044" s="222">
        <v>0</v>
      </c>
      <c r="P3044" s="222">
        <v>0</v>
      </c>
      <c r="Q3044" s="222">
        <v>0</v>
      </c>
      <c r="R3044" s="372">
        <v>45658</v>
      </c>
      <c r="S3044" s="372">
        <v>46022</v>
      </c>
      <c r="U3044" s="373"/>
    </row>
    <row r="3045" spans="1:21" ht="20.25" x14ac:dyDescent="0.3">
      <c r="A3045" s="230">
        <v>418</v>
      </c>
      <c r="B3045" s="225" t="s">
        <v>2364</v>
      </c>
      <c r="C3045" s="230">
        <v>35263</v>
      </c>
      <c r="D3045" s="230" t="s">
        <v>1896</v>
      </c>
      <c r="E3045" s="230">
        <v>1947</v>
      </c>
      <c r="F3045" s="230" t="s">
        <v>2122</v>
      </c>
      <c r="G3045" s="371" t="s">
        <v>2089</v>
      </c>
      <c r="H3045" s="230">
        <v>2</v>
      </c>
      <c r="I3045" s="230">
        <v>2</v>
      </c>
      <c r="J3045" s="230" t="s">
        <v>2122</v>
      </c>
      <c r="K3045" s="222">
        <v>743</v>
      </c>
      <c r="L3045" s="222">
        <v>688.4</v>
      </c>
      <c r="M3045" s="222">
        <v>1771895.71</v>
      </c>
      <c r="N3045" s="222">
        <v>1771895.71</v>
      </c>
      <c r="O3045" s="222">
        <v>0</v>
      </c>
      <c r="P3045" s="222">
        <v>0</v>
      </c>
      <c r="Q3045" s="222">
        <v>0</v>
      </c>
      <c r="R3045" s="372">
        <v>45658</v>
      </c>
      <c r="S3045" s="372">
        <v>46022</v>
      </c>
      <c r="U3045" s="373"/>
    </row>
    <row r="3046" spans="1:21" ht="20.25" x14ac:dyDescent="0.3">
      <c r="A3046" s="230">
        <v>419</v>
      </c>
      <c r="B3046" s="225" t="s">
        <v>2408</v>
      </c>
      <c r="C3046" s="230">
        <v>34217</v>
      </c>
      <c r="D3046" s="230" t="s">
        <v>1896</v>
      </c>
      <c r="E3046" s="230">
        <v>1917</v>
      </c>
      <c r="F3046" s="230" t="s">
        <v>2122</v>
      </c>
      <c r="G3046" s="371" t="s">
        <v>2094</v>
      </c>
      <c r="H3046" s="230">
        <v>2</v>
      </c>
      <c r="I3046" s="230">
        <v>1</v>
      </c>
      <c r="J3046" s="230" t="s">
        <v>2122</v>
      </c>
      <c r="K3046" s="222">
        <v>332.54</v>
      </c>
      <c r="L3046" s="222">
        <v>297.7</v>
      </c>
      <c r="M3046" s="222">
        <v>4207718.0299999993</v>
      </c>
      <c r="N3046" s="222">
        <v>-1300549.6300000008</v>
      </c>
      <c r="O3046" s="222">
        <v>5508267.6600000001</v>
      </c>
      <c r="P3046" s="222">
        <v>0</v>
      </c>
      <c r="Q3046" s="222">
        <v>0</v>
      </c>
      <c r="R3046" s="372">
        <v>45658</v>
      </c>
      <c r="S3046" s="372">
        <v>46022</v>
      </c>
      <c r="U3046" s="373"/>
    </row>
    <row r="3047" spans="1:21" ht="20.25" x14ac:dyDescent="0.3">
      <c r="A3047" s="230">
        <v>420</v>
      </c>
      <c r="B3047" s="225" t="s">
        <v>2410</v>
      </c>
      <c r="C3047" s="230">
        <v>34517</v>
      </c>
      <c r="D3047" s="230" t="s">
        <v>1896</v>
      </c>
      <c r="E3047" s="230">
        <v>1917</v>
      </c>
      <c r="F3047" s="230" t="s">
        <v>2122</v>
      </c>
      <c r="G3047" s="371" t="s">
        <v>2094</v>
      </c>
      <c r="H3047" s="230">
        <v>2</v>
      </c>
      <c r="I3047" s="230">
        <v>1</v>
      </c>
      <c r="J3047" s="230" t="s">
        <v>2122</v>
      </c>
      <c r="K3047" s="222">
        <v>338.23</v>
      </c>
      <c r="L3047" s="222">
        <v>298</v>
      </c>
      <c r="M3047" s="222">
        <v>7514296.6699999999</v>
      </c>
      <c r="N3047" s="222">
        <v>2419237.9699999997</v>
      </c>
      <c r="O3047" s="222">
        <v>5095058.7</v>
      </c>
      <c r="P3047" s="222">
        <v>0</v>
      </c>
      <c r="Q3047" s="222">
        <v>0</v>
      </c>
      <c r="R3047" s="372">
        <v>45658</v>
      </c>
      <c r="S3047" s="372">
        <v>46022</v>
      </c>
      <c r="U3047" s="373"/>
    </row>
    <row r="3048" spans="1:21" ht="20.25" x14ac:dyDescent="0.3">
      <c r="A3048" s="230">
        <v>421</v>
      </c>
      <c r="B3048" s="225" t="s">
        <v>2415</v>
      </c>
      <c r="C3048" s="230">
        <v>35633</v>
      </c>
      <c r="D3048" s="230" t="s">
        <v>1896</v>
      </c>
      <c r="E3048" s="230">
        <v>1917</v>
      </c>
      <c r="F3048" s="230" t="s">
        <v>2122</v>
      </c>
      <c r="G3048" s="371" t="s">
        <v>2094</v>
      </c>
      <c r="H3048" s="230">
        <v>2</v>
      </c>
      <c r="I3048" s="230">
        <v>1</v>
      </c>
      <c r="J3048" s="230" t="s">
        <v>2122</v>
      </c>
      <c r="K3048" s="222">
        <v>240.7</v>
      </c>
      <c r="L3048" s="222">
        <v>110.9</v>
      </c>
      <c r="M3048" s="222">
        <v>3589314.6599999997</v>
      </c>
      <c r="N3048" s="222">
        <v>501710.00999999978</v>
      </c>
      <c r="O3048" s="222">
        <v>3087604.65</v>
      </c>
      <c r="P3048" s="222">
        <v>0</v>
      </c>
      <c r="Q3048" s="222">
        <v>0</v>
      </c>
      <c r="R3048" s="372">
        <v>45658</v>
      </c>
      <c r="S3048" s="372">
        <v>46022</v>
      </c>
      <c r="U3048" s="373"/>
    </row>
    <row r="3049" spans="1:21" ht="20.25" x14ac:dyDescent="0.3">
      <c r="A3049" s="230">
        <v>422</v>
      </c>
      <c r="B3049" s="233" t="s">
        <v>2387</v>
      </c>
      <c r="C3049" s="230">
        <v>34666</v>
      </c>
      <c r="D3049" s="230" t="s">
        <v>1896</v>
      </c>
      <c r="E3049" s="230">
        <v>1937</v>
      </c>
      <c r="F3049" s="230" t="s">
        <v>2122</v>
      </c>
      <c r="G3049" s="371" t="s">
        <v>2089</v>
      </c>
      <c r="H3049" s="230">
        <v>3</v>
      </c>
      <c r="I3049" s="230">
        <v>2</v>
      </c>
      <c r="J3049" s="230" t="s">
        <v>2122</v>
      </c>
      <c r="K3049" s="222">
        <v>1080.0999999999999</v>
      </c>
      <c r="L3049" s="222">
        <v>953</v>
      </c>
      <c r="M3049" s="222">
        <v>2652651.06</v>
      </c>
      <c r="N3049" s="222">
        <v>-11332746.6</v>
      </c>
      <c r="O3049" s="222">
        <v>13985397.66</v>
      </c>
      <c r="P3049" s="222">
        <v>0</v>
      </c>
      <c r="Q3049" s="222">
        <v>0</v>
      </c>
      <c r="R3049" s="372">
        <v>45658</v>
      </c>
      <c r="S3049" s="372">
        <v>46022</v>
      </c>
      <c r="U3049" s="373"/>
    </row>
    <row r="3050" spans="1:21" ht="20.25" x14ac:dyDescent="0.3">
      <c r="A3050" s="230">
        <v>423</v>
      </c>
      <c r="B3050" s="233" t="s">
        <v>2402</v>
      </c>
      <c r="C3050" s="230">
        <v>46465</v>
      </c>
      <c r="D3050" s="230" t="s">
        <v>1896</v>
      </c>
      <c r="E3050" s="230">
        <v>1917</v>
      </c>
      <c r="F3050" s="230" t="s">
        <v>2122</v>
      </c>
      <c r="G3050" s="371" t="s">
        <v>2096</v>
      </c>
      <c r="H3050" s="230">
        <v>2</v>
      </c>
      <c r="I3050" s="230">
        <v>1</v>
      </c>
      <c r="J3050" s="230" t="s">
        <v>2122</v>
      </c>
      <c r="K3050" s="222">
        <v>299.5</v>
      </c>
      <c r="L3050" s="222">
        <v>299.5</v>
      </c>
      <c r="M3050" s="222">
        <v>4855958.24</v>
      </c>
      <c r="N3050" s="222">
        <v>537467.03000000026</v>
      </c>
      <c r="O3050" s="222">
        <v>4318491.21</v>
      </c>
      <c r="P3050" s="222">
        <v>0</v>
      </c>
      <c r="Q3050" s="222">
        <v>0</v>
      </c>
      <c r="R3050" s="372">
        <v>45658</v>
      </c>
      <c r="S3050" s="372">
        <v>46022</v>
      </c>
      <c r="U3050" s="373"/>
    </row>
    <row r="3051" spans="1:21" ht="20.25" x14ac:dyDescent="0.3">
      <c r="A3051" s="230">
        <v>424</v>
      </c>
      <c r="B3051" s="233" t="s">
        <v>1845</v>
      </c>
      <c r="C3051" s="230">
        <v>36300</v>
      </c>
      <c r="D3051" s="230" t="s">
        <v>1896</v>
      </c>
      <c r="E3051" s="230">
        <v>1957</v>
      </c>
      <c r="F3051" s="230" t="s">
        <v>2122</v>
      </c>
      <c r="G3051" s="371" t="s">
        <v>2089</v>
      </c>
      <c r="H3051" s="230">
        <v>3</v>
      </c>
      <c r="I3051" s="230">
        <v>3</v>
      </c>
      <c r="J3051" s="230" t="s">
        <v>2122</v>
      </c>
      <c r="K3051" s="222">
        <v>3073.9</v>
      </c>
      <c r="L3051" s="222">
        <v>2074.6</v>
      </c>
      <c r="M3051" s="222">
        <v>1133492.483</v>
      </c>
      <c r="N3051" s="222">
        <v>1133492.483</v>
      </c>
      <c r="O3051" s="222">
        <v>0</v>
      </c>
      <c r="P3051" s="222">
        <v>0</v>
      </c>
      <c r="Q3051" s="222">
        <v>0</v>
      </c>
      <c r="R3051" s="372">
        <v>45658</v>
      </c>
      <c r="S3051" s="372">
        <v>46022</v>
      </c>
      <c r="U3051" s="373"/>
    </row>
    <row r="3052" spans="1:21" ht="20.25" x14ac:dyDescent="0.3">
      <c r="A3052" s="230">
        <v>425</v>
      </c>
      <c r="B3052" s="225" t="s">
        <v>844</v>
      </c>
      <c r="C3052" s="230">
        <v>33992</v>
      </c>
      <c r="D3052" s="230" t="s">
        <v>1896</v>
      </c>
      <c r="E3052" s="230">
        <v>1952</v>
      </c>
      <c r="F3052" s="230" t="s">
        <v>2122</v>
      </c>
      <c r="G3052" s="371" t="s">
        <v>2094</v>
      </c>
      <c r="H3052" s="230">
        <v>2</v>
      </c>
      <c r="I3052" s="230">
        <v>1</v>
      </c>
      <c r="J3052" s="230" t="s">
        <v>2122</v>
      </c>
      <c r="K3052" s="222">
        <v>1521.5</v>
      </c>
      <c r="L3052" s="222">
        <v>1419.1</v>
      </c>
      <c r="M3052" s="222">
        <v>2285747.91</v>
      </c>
      <c r="N3052" s="222">
        <v>2285747.91</v>
      </c>
      <c r="O3052" s="222">
        <v>0</v>
      </c>
      <c r="P3052" s="222">
        <v>0</v>
      </c>
      <c r="Q3052" s="222">
        <v>0</v>
      </c>
      <c r="R3052" s="372">
        <v>45658</v>
      </c>
      <c r="S3052" s="372">
        <v>46022</v>
      </c>
      <c r="U3052" s="373"/>
    </row>
    <row r="3053" spans="1:21" ht="20.25" x14ac:dyDescent="0.3">
      <c r="A3053" s="230">
        <v>426</v>
      </c>
      <c r="B3053" s="225" t="s">
        <v>932</v>
      </c>
      <c r="C3053" s="230">
        <v>32709</v>
      </c>
      <c r="D3053" s="230" t="s">
        <v>1896</v>
      </c>
      <c r="E3053" s="230">
        <v>1981</v>
      </c>
      <c r="F3053" s="230" t="s">
        <v>2122</v>
      </c>
      <c r="G3053" s="371" t="s">
        <v>2088</v>
      </c>
      <c r="H3053" s="230">
        <v>9</v>
      </c>
      <c r="I3053" s="230">
        <v>4</v>
      </c>
      <c r="J3053" s="230" t="s">
        <v>2122</v>
      </c>
      <c r="K3053" s="222">
        <v>5386.4</v>
      </c>
      <c r="L3053" s="222">
        <v>3552</v>
      </c>
      <c r="M3053" s="222">
        <v>5959243.6399999997</v>
      </c>
      <c r="N3053" s="222">
        <v>5959243.6399999997</v>
      </c>
      <c r="O3053" s="222">
        <v>0</v>
      </c>
      <c r="P3053" s="222">
        <v>0</v>
      </c>
      <c r="Q3053" s="222">
        <v>0</v>
      </c>
      <c r="R3053" s="372">
        <v>45658</v>
      </c>
      <c r="S3053" s="372">
        <v>46022</v>
      </c>
      <c r="U3053" s="373"/>
    </row>
    <row r="3054" spans="1:21" ht="20.25" x14ac:dyDescent="0.3">
      <c r="A3054" s="230">
        <v>427</v>
      </c>
      <c r="B3054" s="233" t="s">
        <v>2323</v>
      </c>
      <c r="C3054" s="230">
        <v>35402</v>
      </c>
      <c r="D3054" s="230" t="s">
        <v>1896</v>
      </c>
      <c r="E3054" s="230">
        <v>1973</v>
      </c>
      <c r="F3054" s="230" t="s">
        <v>2122</v>
      </c>
      <c r="G3054" s="371" t="s">
        <v>2089</v>
      </c>
      <c r="H3054" s="230">
        <v>5</v>
      </c>
      <c r="I3054" s="230">
        <v>7</v>
      </c>
      <c r="J3054" s="230" t="s">
        <v>2122</v>
      </c>
      <c r="K3054" s="222">
        <v>3921.4</v>
      </c>
      <c r="L3054" s="222">
        <v>3921.4</v>
      </c>
      <c r="M3054" s="222">
        <v>8902482.1699999999</v>
      </c>
      <c r="N3054" s="222">
        <v>8902482.1699999999</v>
      </c>
      <c r="O3054" s="222">
        <v>0</v>
      </c>
      <c r="P3054" s="222">
        <v>0</v>
      </c>
      <c r="Q3054" s="222">
        <v>0</v>
      </c>
      <c r="R3054" s="372">
        <v>45658</v>
      </c>
      <c r="S3054" s="372">
        <v>46022</v>
      </c>
      <c r="U3054" s="373"/>
    </row>
    <row r="3055" spans="1:21" ht="20.25" x14ac:dyDescent="0.3">
      <c r="A3055" s="230">
        <v>428</v>
      </c>
      <c r="B3055" s="233" t="s">
        <v>3465</v>
      </c>
      <c r="C3055" s="230">
        <v>35577</v>
      </c>
      <c r="D3055" s="230" t="s">
        <v>1896</v>
      </c>
      <c r="E3055" s="230">
        <v>1960</v>
      </c>
      <c r="F3055" s="230" t="s">
        <v>2122</v>
      </c>
      <c r="G3055" s="371" t="s">
        <v>2088</v>
      </c>
      <c r="H3055" s="230">
        <v>4</v>
      </c>
      <c r="I3055" s="230">
        <v>4</v>
      </c>
      <c r="J3055" s="230" t="s">
        <v>2122</v>
      </c>
      <c r="K3055" s="222">
        <v>3881.8</v>
      </c>
      <c r="L3055" s="222">
        <v>3550.7</v>
      </c>
      <c r="M3055" s="222">
        <v>5330856.5310000004</v>
      </c>
      <c r="N3055" s="222">
        <v>5330856.5310000004</v>
      </c>
      <c r="O3055" s="222">
        <v>0</v>
      </c>
      <c r="P3055" s="222">
        <v>0</v>
      </c>
      <c r="Q3055" s="222">
        <v>0</v>
      </c>
      <c r="R3055" s="372">
        <v>45658</v>
      </c>
      <c r="S3055" s="372">
        <v>46022</v>
      </c>
      <c r="U3055" s="373"/>
    </row>
    <row r="3056" spans="1:21" ht="20.25" x14ac:dyDescent="0.3">
      <c r="A3056" s="230">
        <v>429</v>
      </c>
      <c r="B3056" s="233" t="s">
        <v>1737</v>
      </c>
      <c r="C3056" s="230">
        <v>33284</v>
      </c>
      <c r="D3056" s="230" t="s">
        <v>1896</v>
      </c>
      <c r="E3056" s="230">
        <v>2002</v>
      </c>
      <c r="F3056" s="230" t="s">
        <v>2122</v>
      </c>
      <c r="G3056" s="371" t="s">
        <v>2089</v>
      </c>
      <c r="H3056" s="230">
        <v>5</v>
      </c>
      <c r="I3056" s="230">
        <v>1</v>
      </c>
      <c r="J3056" s="230" t="s">
        <v>2122</v>
      </c>
      <c r="K3056" s="222">
        <v>1213.67</v>
      </c>
      <c r="L3056" s="222">
        <v>1088.5</v>
      </c>
      <c r="M3056" s="222">
        <v>5071946.88</v>
      </c>
      <c r="N3056" s="222">
        <v>5071946.88</v>
      </c>
      <c r="O3056" s="222">
        <v>0</v>
      </c>
      <c r="P3056" s="222">
        <v>0</v>
      </c>
      <c r="Q3056" s="222">
        <v>0</v>
      </c>
      <c r="R3056" s="372">
        <v>45658</v>
      </c>
      <c r="S3056" s="372">
        <v>46022</v>
      </c>
      <c r="U3056" s="373"/>
    </row>
    <row r="3057" spans="1:21" ht="20.25" x14ac:dyDescent="0.3">
      <c r="A3057" s="230">
        <v>430</v>
      </c>
      <c r="B3057" s="225" t="s">
        <v>2627</v>
      </c>
      <c r="C3057" s="230">
        <v>33517</v>
      </c>
      <c r="D3057" s="230" t="s">
        <v>1896</v>
      </c>
      <c r="E3057" s="230">
        <v>1970</v>
      </c>
      <c r="F3057" s="230" t="s">
        <v>2122</v>
      </c>
      <c r="G3057" s="371" t="s">
        <v>2088</v>
      </c>
      <c r="H3057" s="230">
        <v>5</v>
      </c>
      <c r="I3057" s="230">
        <v>4</v>
      </c>
      <c r="J3057" s="230" t="s">
        <v>2122</v>
      </c>
      <c r="K3057" s="222">
        <v>5822.8</v>
      </c>
      <c r="L3057" s="222">
        <v>3617.2</v>
      </c>
      <c r="M3057" s="222">
        <v>8709631.8699999992</v>
      </c>
      <c r="N3057" s="222">
        <v>8709631.8699999992</v>
      </c>
      <c r="O3057" s="222">
        <v>0</v>
      </c>
      <c r="P3057" s="222">
        <v>0</v>
      </c>
      <c r="Q3057" s="222">
        <v>0</v>
      </c>
      <c r="R3057" s="372">
        <v>45658</v>
      </c>
      <c r="S3057" s="372">
        <v>46022</v>
      </c>
      <c r="U3057" s="373"/>
    </row>
    <row r="3058" spans="1:21" ht="20.25" x14ac:dyDescent="0.3">
      <c r="A3058" s="230">
        <v>431</v>
      </c>
      <c r="B3058" s="225" t="s">
        <v>373</v>
      </c>
      <c r="C3058" s="230">
        <v>54905</v>
      </c>
      <c r="D3058" s="230" t="s">
        <v>1896</v>
      </c>
      <c r="E3058" s="230">
        <v>1958</v>
      </c>
      <c r="F3058" s="230" t="s">
        <v>2122</v>
      </c>
      <c r="G3058" s="371" t="s">
        <v>2099</v>
      </c>
      <c r="H3058" s="230">
        <v>4</v>
      </c>
      <c r="I3058" s="230">
        <v>2</v>
      </c>
      <c r="J3058" s="230" t="s">
        <v>2122</v>
      </c>
      <c r="K3058" s="222">
        <v>1543.8</v>
      </c>
      <c r="L3058" s="222">
        <v>1543.8</v>
      </c>
      <c r="M3058" s="222">
        <v>4874653.51</v>
      </c>
      <c r="N3058" s="222">
        <v>4874653.51</v>
      </c>
      <c r="O3058" s="222">
        <v>0</v>
      </c>
      <c r="P3058" s="222">
        <v>0</v>
      </c>
      <c r="Q3058" s="222">
        <v>0</v>
      </c>
      <c r="R3058" s="372">
        <v>45658</v>
      </c>
      <c r="S3058" s="372">
        <v>46022</v>
      </c>
      <c r="U3058" s="373"/>
    </row>
    <row r="3059" spans="1:21" ht="20.25" x14ac:dyDescent="0.3">
      <c r="A3059" s="230">
        <v>432</v>
      </c>
      <c r="B3059" s="225" t="s">
        <v>3553</v>
      </c>
      <c r="C3059" s="230">
        <v>56238</v>
      </c>
      <c r="D3059" s="230" t="s">
        <v>1896</v>
      </c>
      <c r="E3059" s="230">
        <v>2016</v>
      </c>
      <c r="F3059" s="230" t="s">
        <v>2122</v>
      </c>
      <c r="G3059" s="371" t="s">
        <v>2121</v>
      </c>
      <c r="H3059" s="230">
        <v>8</v>
      </c>
      <c r="I3059" s="230">
        <v>2</v>
      </c>
      <c r="J3059" s="230" t="s">
        <v>2122</v>
      </c>
      <c r="K3059" s="222">
        <v>4609</v>
      </c>
      <c r="L3059" s="222">
        <v>3429.6</v>
      </c>
      <c r="M3059" s="222">
        <v>5571195</v>
      </c>
      <c r="N3059" s="222">
        <v>5571195</v>
      </c>
      <c r="O3059" s="222">
        <v>0</v>
      </c>
      <c r="P3059" s="222">
        <v>0</v>
      </c>
      <c r="Q3059" s="222">
        <v>0</v>
      </c>
      <c r="R3059" s="372">
        <v>45658</v>
      </c>
      <c r="S3059" s="372">
        <v>46022</v>
      </c>
      <c r="U3059" s="373"/>
    </row>
    <row r="3060" spans="1:21" ht="20.25" x14ac:dyDescent="0.3">
      <c r="A3060" s="230">
        <v>433</v>
      </c>
      <c r="B3060" s="225" t="s">
        <v>2876</v>
      </c>
      <c r="C3060" s="230">
        <v>33057</v>
      </c>
      <c r="D3060" s="230" t="s">
        <v>1896</v>
      </c>
      <c r="E3060" s="230">
        <v>1974</v>
      </c>
      <c r="F3060" s="230" t="s">
        <v>2122</v>
      </c>
      <c r="G3060" s="371" t="s">
        <v>2120</v>
      </c>
      <c r="H3060" s="230">
        <v>5</v>
      </c>
      <c r="I3060" s="230">
        <v>6</v>
      </c>
      <c r="J3060" s="230" t="s">
        <v>2122</v>
      </c>
      <c r="K3060" s="222">
        <v>7508.2</v>
      </c>
      <c r="L3060" s="222">
        <v>4692</v>
      </c>
      <c r="M3060" s="222">
        <v>6297335</v>
      </c>
      <c r="N3060" s="222">
        <v>6297335</v>
      </c>
      <c r="O3060" s="222">
        <v>0</v>
      </c>
      <c r="P3060" s="222">
        <v>0</v>
      </c>
      <c r="Q3060" s="222">
        <v>0</v>
      </c>
      <c r="R3060" s="372">
        <v>45658</v>
      </c>
      <c r="S3060" s="372">
        <v>46022</v>
      </c>
      <c r="U3060" s="373"/>
    </row>
    <row r="3061" spans="1:21" ht="20.25" x14ac:dyDescent="0.3">
      <c r="A3061" s="230">
        <v>434</v>
      </c>
      <c r="B3061" s="225" t="s">
        <v>3558</v>
      </c>
      <c r="C3061" s="230">
        <v>33246</v>
      </c>
      <c r="D3061" s="230" t="s">
        <v>1896</v>
      </c>
      <c r="E3061" s="230">
        <v>1980</v>
      </c>
      <c r="F3061" s="230" t="s">
        <v>2122</v>
      </c>
      <c r="G3061" s="371" t="s">
        <v>2088</v>
      </c>
      <c r="H3061" s="230">
        <v>9</v>
      </c>
      <c r="I3061" s="230">
        <v>11</v>
      </c>
      <c r="J3061" s="230" t="s">
        <v>2122</v>
      </c>
      <c r="K3061" s="222">
        <v>31776.5</v>
      </c>
      <c r="L3061" s="222">
        <v>22149.8</v>
      </c>
      <c r="M3061" s="222">
        <v>20490065.779999997</v>
      </c>
      <c r="N3061" s="222">
        <v>20490065.779999997</v>
      </c>
      <c r="O3061" s="222">
        <v>0</v>
      </c>
      <c r="P3061" s="222">
        <v>0</v>
      </c>
      <c r="Q3061" s="222">
        <v>0</v>
      </c>
      <c r="R3061" s="372">
        <v>45658</v>
      </c>
      <c r="S3061" s="372">
        <v>46022</v>
      </c>
      <c r="U3061" s="373"/>
    </row>
    <row r="3062" spans="1:21" ht="20.25" x14ac:dyDescent="0.3">
      <c r="A3062" s="230">
        <v>435</v>
      </c>
      <c r="B3062" s="225" t="s">
        <v>3599</v>
      </c>
      <c r="C3062" s="230">
        <v>33203</v>
      </c>
      <c r="D3062" s="230" t="s">
        <v>1896</v>
      </c>
      <c r="E3062" s="230">
        <v>1961</v>
      </c>
      <c r="F3062" s="230" t="s">
        <v>2122</v>
      </c>
      <c r="G3062" s="371" t="s">
        <v>2088</v>
      </c>
      <c r="H3062" s="230">
        <v>5</v>
      </c>
      <c r="I3062" s="230">
        <v>3</v>
      </c>
      <c r="J3062" s="230" t="s">
        <v>2122</v>
      </c>
      <c r="K3062" s="222">
        <v>3155.8</v>
      </c>
      <c r="L3062" s="222">
        <v>2449.8000000000002</v>
      </c>
      <c r="M3062" s="222">
        <v>4648794.17</v>
      </c>
      <c r="N3062" s="222">
        <v>4648794.17</v>
      </c>
      <c r="O3062" s="222">
        <v>0</v>
      </c>
      <c r="P3062" s="222">
        <v>0</v>
      </c>
      <c r="Q3062" s="222">
        <v>0</v>
      </c>
      <c r="R3062" s="372">
        <v>45658</v>
      </c>
      <c r="S3062" s="372">
        <v>46022</v>
      </c>
      <c r="U3062" s="373"/>
    </row>
    <row r="3063" spans="1:21" ht="20.25" x14ac:dyDescent="0.3">
      <c r="A3063" s="230">
        <v>436</v>
      </c>
      <c r="B3063" s="225" t="s">
        <v>931</v>
      </c>
      <c r="C3063" s="230">
        <v>32678</v>
      </c>
      <c r="D3063" s="230" t="s">
        <v>1896</v>
      </c>
      <c r="E3063" s="230">
        <v>1985</v>
      </c>
      <c r="F3063" s="230" t="s">
        <v>2122</v>
      </c>
      <c r="G3063" s="371" t="s">
        <v>2088</v>
      </c>
      <c r="H3063" s="230">
        <v>9</v>
      </c>
      <c r="I3063" s="230">
        <v>1</v>
      </c>
      <c r="J3063" s="230" t="s">
        <v>2122</v>
      </c>
      <c r="K3063" s="222">
        <v>8544.1</v>
      </c>
      <c r="L3063" s="222">
        <v>5653</v>
      </c>
      <c r="M3063" s="222">
        <v>17456989.559999999</v>
      </c>
      <c r="N3063" s="222">
        <v>17456989.559999999</v>
      </c>
      <c r="O3063" s="222">
        <v>0</v>
      </c>
      <c r="P3063" s="222">
        <v>0</v>
      </c>
      <c r="Q3063" s="222">
        <v>0</v>
      </c>
      <c r="R3063" s="372">
        <v>45658</v>
      </c>
      <c r="S3063" s="372">
        <v>46022</v>
      </c>
      <c r="U3063" s="373"/>
    </row>
    <row r="3064" spans="1:21" ht="20.25" x14ac:dyDescent="0.3">
      <c r="A3064" s="230">
        <v>437</v>
      </c>
      <c r="B3064" s="233" t="s">
        <v>2398</v>
      </c>
      <c r="C3064" s="230">
        <v>35593</v>
      </c>
      <c r="D3064" s="230" t="s">
        <v>1896</v>
      </c>
      <c r="E3064" s="230">
        <v>1917</v>
      </c>
      <c r="F3064" s="230" t="s">
        <v>2122</v>
      </c>
      <c r="G3064" s="371" t="s">
        <v>2094</v>
      </c>
      <c r="H3064" s="230">
        <v>2</v>
      </c>
      <c r="I3064" s="230">
        <v>1</v>
      </c>
      <c r="J3064" s="230" t="s">
        <v>2122</v>
      </c>
      <c r="K3064" s="222">
        <v>1244.4000000000001</v>
      </c>
      <c r="L3064" s="222">
        <v>655.9</v>
      </c>
      <c r="M3064" s="222">
        <v>3795861.42</v>
      </c>
      <c r="N3064" s="222">
        <v>-6372068.9499999993</v>
      </c>
      <c r="O3064" s="222">
        <v>10167930.369999999</v>
      </c>
      <c r="P3064" s="222">
        <v>0</v>
      </c>
      <c r="Q3064" s="222">
        <v>0</v>
      </c>
      <c r="R3064" s="372">
        <v>45658</v>
      </c>
      <c r="S3064" s="372">
        <v>46022</v>
      </c>
      <c r="U3064" s="373"/>
    </row>
    <row r="3065" spans="1:21" ht="20.25" x14ac:dyDescent="0.3">
      <c r="A3065" s="230">
        <v>438</v>
      </c>
      <c r="B3065" s="225" t="s">
        <v>3522</v>
      </c>
      <c r="C3065" s="230">
        <v>55918</v>
      </c>
      <c r="D3065" s="230" t="s">
        <v>1896</v>
      </c>
      <c r="E3065" s="230">
        <v>2017</v>
      </c>
      <c r="F3065" s="230" t="s">
        <v>2122</v>
      </c>
      <c r="G3065" s="371" t="s">
        <v>2099</v>
      </c>
      <c r="H3065" s="230">
        <v>12</v>
      </c>
      <c r="I3065" s="230">
        <v>1</v>
      </c>
      <c r="J3065" s="230" t="s">
        <v>2122</v>
      </c>
      <c r="K3065" s="222">
        <v>9499.9</v>
      </c>
      <c r="L3065" s="222">
        <v>9499.9</v>
      </c>
      <c r="M3065" s="222">
        <v>10876629.98</v>
      </c>
      <c r="N3065" s="222">
        <v>10876629.98</v>
      </c>
      <c r="O3065" s="222">
        <v>0</v>
      </c>
      <c r="P3065" s="222">
        <v>0</v>
      </c>
      <c r="Q3065" s="222">
        <v>0</v>
      </c>
      <c r="R3065" s="372">
        <v>45658</v>
      </c>
      <c r="S3065" s="372">
        <v>46022</v>
      </c>
      <c r="U3065" s="373"/>
    </row>
    <row r="3066" spans="1:21" ht="20.25" x14ac:dyDescent="0.3">
      <c r="A3066" s="230">
        <v>439</v>
      </c>
      <c r="B3066" s="225" t="s">
        <v>3626</v>
      </c>
      <c r="C3066" s="230">
        <v>33315</v>
      </c>
      <c r="D3066" s="230" t="s">
        <v>1896</v>
      </c>
      <c r="E3066" s="230">
        <v>1998</v>
      </c>
      <c r="F3066" s="230" t="s">
        <v>2122</v>
      </c>
      <c r="G3066" s="371" t="s">
        <v>2089</v>
      </c>
      <c r="H3066" s="230">
        <v>5</v>
      </c>
      <c r="I3066" s="230">
        <v>3</v>
      </c>
      <c r="J3066" s="230" t="s">
        <v>2122</v>
      </c>
      <c r="K3066" s="222">
        <v>2430.1</v>
      </c>
      <c r="L3066" s="222">
        <v>1944</v>
      </c>
      <c r="M3066" s="222">
        <v>5776100.1200000001</v>
      </c>
      <c r="N3066" s="222">
        <v>5776100.1200000001</v>
      </c>
      <c r="O3066" s="222">
        <v>0</v>
      </c>
      <c r="P3066" s="222">
        <v>0</v>
      </c>
      <c r="Q3066" s="222">
        <v>0</v>
      </c>
      <c r="R3066" s="372">
        <v>45658</v>
      </c>
      <c r="S3066" s="372">
        <v>46022</v>
      </c>
      <c r="U3066" s="373"/>
    </row>
    <row r="3067" spans="1:21" ht="20.25" x14ac:dyDescent="0.3">
      <c r="A3067" s="230">
        <v>440</v>
      </c>
      <c r="B3067" s="225" t="s">
        <v>27</v>
      </c>
      <c r="C3067" s="230">
        <v>35006</v>
      </c>
      <c r="D3067" s="230" t="s">
        <v>1896</v>
      </c>
      <c r="E3067" s="230">
        <v>1956</v>
      </c>
      <c r="F3067" s="230" t="s">
        <v>2122</v>
      </c>
      <c r="G3067" s="371" t="s">
        <v>2121</v>
      </c>
      <c r="H3067" s="230">
        <v>4</v>
      </c>
      <c r="I3067" s="230">
        <v>2</v>
      </c>
      <c r="J3067" s="230" t="s">
        <v>2122</v>
      </c>
      <c r="K3067" s="222">
        <v>1323</v>
      </c>
      <c r="L3067" s="222">
        <v>1147.9000000000001</v>
      </c>
      <c r="M3067" s="222">
        <v>2051526.12</v>
      </c>
      <c r="N3067" s="222">
        <v>2051526.12</v>
      </c>
      <c r="O3067" s="222">
        <v>0</v>
      </c>
      <c r="P3067" s="222">
        <v>0</v>
      </c>
      <c r="Q3067" s="222">
        <v>0</v>
      </c>
      <c r="R3067" s="372">
        <v>45658</v>
      </c>
      <c r="S3067" s="372">
        <v>46022</v>
      </c>
      <c r="U3067" s="373"/>
    </row>
    <row r="3068" spans="1:21" ht="20.25" x14ac:dyDescent="0.3">
      <c r="A3068" s="230">
        <v>441</v>
      </c>
      <c r="B3068" s="225" t="s">
        <v>3629</v>
      </c>
      <c r="C3068" s="230">
        <v>56730</v>
      </c>
      <c r="D3068" s="230" t="s">
        <v>1896</v>
      </c>
      <c r="E3068" s="230">
        <v>1917</v>
      </c>
      <c r="F3068" s="230" t="s">
        <v>2122</v>
      </c>
      <c r="G3068" s="371" t="s">
        <v>2121</v>
      </c>
      <c r="H3068" s="230">
        <v>2</v>
      </c>
      <c r="I3068" s="230">
        <v>1</v>
      </c>
      <c r="J3068" s="230" t="s">
        <v>2122</v>
      </c>
      <c r="K3068" s="222">
        <v>327.3</v>
      </c>
      <c r="L3068" s="222">
        <v>272.3</v>
      </c>
      <c r="M3068" s="222">
        <v>306144</v>
      </c>
      <c r="N3068" s="222">
        <v>306144</v>
      </c>
      <c r="O3068" s="222">
        <v>0</v>
      </c>
      <c r="P3068" s="222">
        <v>0</v>
      </c>
      <c r="Q3068" s="222">
        <v>0</v>
      </c>
      <c r="R3068" s="372">
        <v>45658</v>
      </c>
      <c r="S3068" s="372">
        <v>46022</v>
      </c>
      <c r="U3068" s="373"/>
    </row>
    <row r="3069" spans="1:21" ht="20.25" x14ac:dyDescent="0.3">
      <c r="A3069" s="230">
        <v>442</v>
      </c>
      <c r="B3069" s="225" t="s">
        <v>976</v>
      </c>
      <c r="C3069" s="230">
        <v>32383</v>
      </c>
      <c r="D3069" s="230" t="s">
        <v>1896</v>
      </c>
      <c r="E3069" s="230">
        <v>1971</v>
      </c>
      <c r="F3069" s="230" t="s">
        <v>2122</v>
      </c>
      <c r="G3069" s="371" t="s">
        <v>2088</v>
      </c>
      <c r="H3069" s="230">
        <v>5</v>
      </c>
      <c r="I3069" s="230">
        <v>8</v>
      </c>
      <c r="J3069" s="230" t="s">
        <v>2122</v>
      </c>
      <c r="K3069" s="222">
        <v>9277.7999999999993</v>
      </c>
      <c r="L3069" s="222">
        <v>5722.9</v>
      </c>
      <c r="M3069" s="222">
        <v>6802910.7536499994</v>
      </c>
      <c r="N3069" s="222">
        <v>6802910.7536499994</v>
      </c>
      <c r="O3069" s="222">
        <v>0</v>
      </c>
      <c r="P3069" s="222">
        <v>0</v>
      </c>
      <c r="Q3069" s="222">
        <v>0</v>
      </c>
      <c r="R3069" s="372">
        <v>45658</v>
      </c>
      <c r="S3069" s="372">
        <v>46022</v>
      </c>
      <c r="U3069" s="373"/>
    </row>
    <row r="3070" spans="1:21" ht="20.25" x14ac:dyDescent="0.3">
      <c r="A3070" s="230">
        <v>443</v>
      </c>
      <c r="B3070" s="225" t="s">
        <v>29</v>
      </c>
      <c r="C3070" s="230">
        <v>35564</v>
      </c>
      <c r="D3070" s="230" t="s">
        <v>1896</v>
      </c>
      <c r="E3070" s="230">
        <v>1987</v>
      </c>
      <c r="F3070" s="230" t="s">
        <v>2122</v>
      </c>
      <c r="G3070" s="371" t="s">
        <v>2088</v>
      </c>
      <c r="H3070" s="230">
        <v>9</v>
      </c>
      <c r="I3070" s="230">
        <v>4</v>
      </c>
      <c r="J3070" s="230" t="s">
        <v>2122</v>
      </c>
      <c r="K3070" s="222">
        <v>9048.7000000000007</v>
      </c>
      <c r="L3070" s="222">
        <v>8226.1</v>
      </c>
      <c r="M3070" s="222">
        <v>3971881.12</v>
      </c>
      <c r="N3070" s="222">
        <v>3971881.12</v>
      </c>
      <c r="O3070" s="222">
        <v>0</v>
      </c>
      <c r="P3070" s="222">
        <v>0</v>
      </c>
      <c r="Q3070" s="222">
        <v>0</v>
      </c>
      <c r="R3070" s="372">
        <v>45658</v>
      </c>
      <c r="S3070" s="372">
        <v>46022</v>
      </c>
      <c r="U3070" s="373"/>
    </row>
    <row r="3071" spans="1:21" ht="20.25" x14ac:dyDescent="0.3">
      <c r="A3071" s="230">
        <v>444</v>
      </c>
      <c r="B3071" s="225" t="s">
        <v>3887</v>
      </c>
      <c r="C3071" s="230">
        <v>36397</v>
      </c>
      <c r="D3071" s="230" t="s">
        <v>1896</v>
      </c>
      <c r="E3071" s="230">
        <v>1977</v>
      </c>
      <c r="F3071" s="230" t="s">
        <v>2122</v>
      </c>
      <c r="G3071" s="371" t="s">
        <v>2088</v>
      </c>
      <c r="H3071" s="230">
        <v>5</v>
      </c>
      <c r="I3071" s="230">
        <v>8</v>
      </c>
      <c r="J3071" s="230" t="s">
        <v>2122</v>
      </c>
      <c r="K3071" s="222">
        <v>9362.2999999999993</v>
      </c>
      <c r="L3071" s="222">
        <v>5710.1</v>
      </c>
      <c r="M3071" s="222">
        <v>7675918.6700000009</v>
      </c>
      <c r="N3071" s="222">
        <v>7675918.6700000009</v>
      </c>
      <c r="O3071" s="222">
        <v>0</v>
      </c>
      <c r="P3071" s="222">
        <v>0</v>
      </c>
      <c r="Q3071" s="222">
        <v>0</v>
      </c>
      <c r="R3071" s="372">
        <v>45658</v>
      </c>
      <c r="S3071" s="372">
        <v>46022</v>
      </c>
      <c r="U3071" s="373"/>
    </row>
    <row r="3072" spans="1:21" ht="20.25" x14ac:dyDescent="0.3">
      <c r="A3072" s="230">
        <v>445</v>
      </c>
      <c r="B3072" s="225" t="s">
        <v>3886</v>
      </c>
      <c r="C3072" s="230">
        <v>36404</v>
      </c>
      <c r="D3072" s="230" t="s">
        <v>1896</v>
      </c>
      <c r="E3072" s="230">
        <v>1975</v>
      </c>
      <c r="F3072" s="230" t="s">
        <v>2122</v>
      </c>
      <c r="G3072" s="371" t="s">
        <v>2088</v>
      </c>
      <c r="H3072" s="230">
        <v>5</v>
      </c>
      <c r="I3072" s="230">
        <v>6</v>
      </c>
      <c r="J3072" s="230" t="s">
        <v>2122</v>
      </c>
      <c r="K3072" s="222">
        <v>7133.9</v>
      </c>
      <c r="L3072" s="222">
        <v>4401</v>
      </c>
      <c r="M3072" s="222">
        <v>6346718.54</v>
      </c>
      <c r="N3072" s="222">
        <v>6346718.54</v>
      </c>
      <c r="O3072" s="222">
        <v>0</v>
      </c>
      <c r="P3072" s="222">
        <v>0</v>
      </c>
      <c r="Q3072" s="222">
        <v>0</v>
      </c>
      <c r="R3072" s="372">
        <v>45658</v>
      </c>
      <c r="S3072" s="372">
        <v>46022</v>
      </c>
      <c r="U3072" s="373"/>
    </row>
    <row r="3073" spans="1:21" ht="20.25" x14ac:dyDescent="0.3">
      <c r="A3073" s="230">
        <v>446</v>
      </c>
      <c r="B3073" s="225" t="s">
        <v>3351</v>
      </c>
      <c r="C3073" s="230">
        <v>36711</v>
      </c>
      <c r="D3073" s="230" t="s">
        <v>1896</v>
      </c>
      <c r="E3073" s="230">
        <v>1968</v>
      </c>
      <c r="F3073" s="230" t="s">
        <v>2122</v>
      </c>
      <c r="G3073" s="371" t="s">
        <v>2088</v>
      </c>
      <c r="H3073" s="230">
        <v>5</v>
      </c>
      <c r="I3073" s="230">
        <v>3</v>
      </c>
      <c r="J3073" s="230" t="s">
        <v>2122</v>
      </c>
      <c r="K3073" s="222">
        <v>4146.3</v>
      </c>
      <c r="L3073" s="222">
        <v>2573</v>
      </c>
      <c r="M3073" s="222">
        <v>3013211.72</v>
      </c>
      <c r="N3073" s="222">
        <v>3013211.72</v>
      </c>
      <c r="O3073" s="222">
        <v>0</v>
      </c>
      <c r="P3073" s="222">
        <v>0</v>
      </c>
      <c r="Q3073" s="222">
        <v>0</v>
      </c>
      <c r="R3073" s="372">
        <v>45658</v>
      </c>
      <c r="S3073" s="372">
        <v>46022</v>
      </c>
      <c r="U3073" s="373"/>
    </row>
    <row r="3074" spans="1:21" ht="20.25" x14ac:dyDescent="0.3">
      <c r="A3074" s="230">
        <v>447</v>
      </c>
      <c r="B3074" s="225" t="s">
        <v>3958</v>
      </c>
      <c r="C3074" s="230">
        <v>33470</v>
      </c>
      <c r="D3074" s="230" t="s">
        <v>1896</v>
      </c>
      <c r="E3074" s="230">
        <v>1964</v>
      </c>
      <c r="F3074" s="230">
        <v>2022</v>
      </c>
      <c r="G3074" s="371" t="s">
        <v>2121</v>
      </c>
      <c r="H3074" s="230">
        <v>4</v>
      </c>
      <c r="I3074" s="230">
        <v>3</v>
      </c>
      <c r="J3074" s="230" t="s">
        <v>2122</v>
      </c>
      <c r="K3074" s="222">
        <v>2815.7</v>
      </c>
      <c r="L3074" s="222">
        <v>1968.5</v>
      </c>
      <c r="M3074" s="222">
        <v>1982177.77</v>
      </c>
      <c r="N3074" s="222">
        <v>1982177.77</v>
      </c>
      <c r="O3074" s="222">
        <v>0</v>
      </c>
      <c r="P3074" s="222">
        <v>0</v>
      </c>
      <c r="Q3074" s="222">
        <v>0</v>
      </c>
      <c r="R3074" s="372">
        <v>45658</v>
      </c>
      <c r="S3074" s="372">
        <v>46022</v>
      </c>
      <c r="U3074" s="373"/>
    </row>
    <row r="3075" spans="1:21" ht="20.25" x14ac:dyDescent="0.3">
      <c r="A3075" s="230">
        <v>448</v>
      </c>
      <c r="B3075" s="225" t="s">
        <v>946</v>
      </c>
      <c r="C3075" s="230">
        <v>36288</v>
      </c>
      <c r="D3075" s="230" t="s">
        <v>1896</v>
      </c>
      <c r="E3075" s="230">
        <v>1965</v>
      </c>
      <c r="F3075" s="230">
        <v>2024</v>
      </c>
      <c r="G3075" s="371" t="s">
        <v>2089</v>
      </c>
      <c r="H3075" s="230">
        <v>4</v>
      </c>
      <c r="I3075" s="230">
        <v>3</v>
      </c>
      <c r="J3075" s="230" t="s">
        <v>2122</v>
      </c>
      <c r="K3075" s="222">
        <v>3396.1</v>
      </c>
      <c r="L3075" s="222">
        <v>2041.2</v>
      </c>
      <c r="M3075" s="222">
        <v>1287015.58</v>
      </c>
      <c r="N3075" s="222">
        <v>1287015.58</v>
      </c>
      <c r="O3075" s="222">
        <v>0</v>
      </c>
      <c r="P3075" s="222">
        <v>0</v>
      </c>
      <c r="Q3075" s="222">
        <v>0</v>
      </c>
      <c r="R3075" s="372">
        <v>45658</v>
      </c>
      <c r="S3075" s="372">
        <v>46022</v>
      </c>
      <c r="U3075" s="373"/>
    </row>
    <row r="3076" spans="1:21" ht="20.25" x14ac:dyDescent="0.3">
      <c r="A3076" s="230">
        <v>449</v>
      </c>
      <c r="B3076" s="225" t="s">
        <v>3928</v>
      </c>
      <c r="C3076" s="230">
        <v>34762</v>
      </c>
      <c r="D3076" s="230" t="s">
        <v>1896</v>
      </c>
      <c r="E3076" s="230">
        <v>1964</v>
      </c>
      <c r="F3076" s="230">
        <v>2021</v>
      </c>
      <c r="G3076" s="371" t="s">
        <v>2121</v>
      </c>
      <c r="H3076" s="230">
        <v>4</v>
      </c>
      <c r="I3076" s="230">
        <v>3</v>
      </c>
      <c r="J3076" s="230" t="s">
        <v>2122</v>
      </c>
      <c r="K3076" s="222">
        <v>3732.8</v>
      </c>
      <c r="L3076" s="222">
        <v>2460.1</v>
      </c>
      <c r="M3076" s="222">
        <v>1018075.6799999999</v>
      </c>
      <c r="N3076" s="222">
        <v>1018075.6799999999</v>
      </c>
      <c r="O3076" s="222">
        <v>0</v>
      </c>
      <c r="P3076" s="222">
        <v>0</v>
      </c>
      <c r="Q3076" s="222">
        <v>0</v>
      </c>
      <c r="R3076" s="372">
        <v>45658</v>
      </c>
      <c r="S3076" s="372">
        <v>46022</v>
      </c>
      <c r="U3076" s="373"/>
    </row>
    <row r="3077" spans="1:21" ht="20.25" x14ac:dyDescent="0.3">
      <c r="A3077" s="230">
        <v>450</v>
      </c>
      <c r="B3077" s="225" t="s">
        <v>3952</v>
      </c>
      <c r="C3077" s="230">
        <v>33870</v>
      </c>
      <c r="D3077" s="230" t="s">
        <v>1896</v>
      </c>
      <c r="E3077" s="230">
        <v>1973</v>
      </c>
      <c r="F3077" s="230">
        <v>2024</v>
      </c>
      <c r="G3077" s="371" t="s">
        <v>2088</v>
      </c>
      <c r="H3077" s="230">
        <v>5</v>
      </c>
      <c r="I3077" s="230">
        <v>6</v>
      </c>
      <c r="J3077" s="230" t="s">
        <v>2122</v>
      </c>
      <c r="K3077" s="222">
        <v>6568.1</v>
      </c>
      <c r="L3077" s="222">
        <v>4349.8999999999996</v>
      </c>
      <c r="M3077" s="222">
        <v>12439744.540000001</v>
      </c>
      <c r="N3077" s="222">
        <v>12439744.540000001</v>
      </c>
      <c r="O3077" s="222">
        <v>0</v>
      </c>
      <c r="P3077" s="222">
        <v>0</v>
      </c>
      <c r="Q3077" s="222">
        <v>0</v>
      </c>
      <c r="R3077" s="372">
        <v>45658</v>
      </c>
      <c r="S3077" s="372">
        <v>46022</v>
      </c>
      <c r="U3077" s="373"/>
    </row>
    <row r="3078" spans="1:21" ht="20.25" x14ac:dyDescent="0.3">
      <c r="A3078" s="230">
        <v>451</v>
      </c>
      <c r="B3078" s="225" t="s">
        <v>941</v>
      </c>
      <c r="C3078" s="230">
        <v>36264</v>
      </c>
      <c r="D3078" s="230" t="s">
        <v>1896</v>
      </c>
      <c r="E3078" s="230">
        <v>1975</v>
      </c>
      <c r="F3078" s="230" t="s">
        <v>2122</v>
      </c>
      <c r="G3078" s="371" t="s">
        <v>2088</v>
      </c>
      <c r="H3078" s="230">
        <v>5</v>
      </c>
      <c r="I3078" s="230">
        <v>4</v>
      </c>
      <c r="J3078" s="230" t="s">
        <v>2122</v>
      </c>
      <c r="K3078" s="222">
        <v>4376</v>
      </c>
      <c r="L3078" s="222">
        <v>2690.3</v>
      </c>
      <c r="M3078" s="222">
        <v>6077149.5600000005</v>
      </c>
      <c r="N3078" s="222">
        <v>6077149.5600000005</v>
      </c>
      <c r="O3078" s="222">
        <v>0</v>
      </c>
      <c r="P3078" s="222">
        <v>0</v>
      </c>
      <c r="Q3078" s="222">
        <v>0</v>
      </c>
      <c r="R3078" s="372">
        <v>45658</v>
      </c>
      <c r="S3078" s="372">
        <v>46022</v>
      </c>
      <c r="U3078" s="373"/>
    </row>
    <row r="3079" spans="1:21" ht="20.25" x14ac:dyDescent="0.3">
      <c r="A3079" s="230">
        <v>452</v>
      </c>
      <c r="B3079" s="225" t="s">
        <v>978</v>
      </c>
      <c r="C3079" s="230">
        <v>32454</v>
      </c>
      <c r="D3079" s="230" t="s">
        <v>1896</v>
      </c>
      <c r="E3079" s="230">
        <v>1974</v>
      </c>
      <c r="F3079" s="230" t="s">
        <v>2122</v>
      </c>
      <c r="G3079" s="371" t="s">
        <v>2089</v>
      </c>
      <c r="H3079" s="230">
        <v>5</v>
      </c>
      <c r="I3079" s="230">
        <v>4</v>
      </c>
      <c r="J3079" s="230" t="s">
        <v>2122</v>
      </c>
      <c r="K3079" s="222">
        <v>6736</v>
      </c>
      <c r="L3079" s="222">
        <v>4307.8999999999996</v>
      </c>
      <c r="M3079" s="222">
        <v>7612685.7699999996</v>
      </c>
      <c r="N3079" s="222">
        <v>7612685.7699999996</v>
      </c>
      <c r="O3079" s="222">
        <v>0</v>
      </c>
      <c r="P3079" s="222">
        <v>0</v>
      </c>
      <c r="Q3079" s="222">
        <v>0</v>
      </c>
      <c r="R3079" s="372">
        <v>45658</v>
      </c>
      <c r="S3079" s="372">
        <v>46022</v>
      </c>
      <c r="U3079" s="373"/>
    </row>
    <row r="3080" spans="1:21" ht="20.25" x14ac:dyDescent="0.3">
      <c r="A3080" s="230">
        <v>453</v>
      </c>
      <c r="B3080" s="225" t="s">
        <v>3918</v>
      </c>
      <c r="C3080" s="230">
        <v>35202</v>
      </c>
      <c r="D3080" s="230" t="s">
        <v>1896</v>
      </c>
      <c r="E3080" s="230">
        <v>1955</v>
      </c>
      <c r="F3080" s="230">
        <v>2022</v>
      </c>
      <c r="G3080" s="371" t="s">
        <v>2094</v>
      </c>
      <c r="H3080" s="230">
        <v>2</v>
      </c>
      <c r="I3080" s="230">
        <v>1</v>
      </c>
      <c r="J3080" s="230" t="s">
        <v>2122</v>
      </c>
      <c r="K3080" s="222">
        <v>416.6</v>
      </c>
      <c r="L3080" s="222">
        <v>416.6</v>
      </c>
      <c r="M3080" s="222">
        <v>2451532.87</v>
      </c>
      <c r="N3080" s="222">
        <v>2451532.87</v>
      </c>
      <c r="O3080" s="222">
        <v>0</v>
      </c>
      <c r="P3080" s="222">
        <v>0</v>
      </c>
      <c r="Q3080" s="222">
        <v>0</v>
      </c>
      <c r="R3080" s="372">
        <v>45658</v>
      </c>
      <c r="S3080" s="372">
        <v>46022</v>
      </c>
      <c r="U3080" s="373"/>
    </row>
    <row r="3081" spans="1:21" ht="20.25" x14ac:dyDescent="0.3">
      <c r="A3081" s="230">
        <v>454</v>
      </c>
      <c r="B3081" s="225" t="s">
        <v>3961</v>
      </c>
      <c r="C3081" s="230">
        <v>33359</v>
      </c>
      <c r="D3081" s="230" t="s">
        <v>1896</v>
      </c>
      <c r="E3081" s="230">
        <v>1960</v>
      </c>
      <c r="F3081" s="230">
        <v>2018</v>
      </c>
      <c r="G3081" s="371" t="s">
        <v>2089</v>
      </c>
      <c r="H3081" s="230">
        <v>4</v>
      </c>
      <c r="I3081" s="230">
        <v>5</v>
      </c>
      <c r="J3081" s="230" t="s">
        <v>2122</v>
      </c>
      <c r="K3081" s="222">
        <v>5009.1000000000004</v>
      </c>
      <c r="L3081" s="222">
        <v>3323</v>
      </c>
      <c r="M3081" s="222">
        <v>3422618.84</v>
      </c>
      <c r="N3081" s="222">
        <v>3422618.84</v>
      </c>
      <c r="O3081" s="222">
        <v>0</v>
      </c>
      <c r="P3081" s="222">
        <v>0</v>
      </c>
      <c r="Q3081" s="222">
        <v>0</v>
      </c>
      <c r="R3081" s="372">
        <v>45658</v>
      </c>
      <c r="S3081" s="372">
        <v>46022</v>
      </c>
      <c r="U3081" s="373"/>
    </row>
    <row r="3082" spans="1:21" ht="20.25" x14ac:dyDescent="0.3">
      <c r="A3082" s="230">
        <v>455</v>
      </c>
      <c r="B3082" s="225" t="s">
        <v>1844</v>
      </c>
      <c r="C3082" s="230">
        <v>33274</v>
      </c>
      <c r="D3082" s="230" t="s">
        <v>1896</v>
      </c>
      <c r="E3082" s="230">
        <v>1983</v>
      </c>
      <c r="F3082" s="230" t="s">
        <v>2122</v>
      </c>
      <c r="G3082" s="371" t="s">
        <v>2088</v>
      </c>
      <c r="H3082" s="230">
        <v>9</v>
      </c>
      <c r="I3082" s="230">
        <v>17</v>
      </c>
      <c r="J3082" s="230" t="s">
        <v>2122</v>
      </c>
      <c r="K3082" s="222">
        <v>44367.5</v>
      </c>
      <c r="L3082" s="222">
        <v>34015.599999999999</v>
      </c>
      <c r="M3082" s="222">
        <v>45502812.25</v>
      </c>
      <c r="N3082" s="222">
        <v>45502812.25</v>
      </c>
      <c r="O3082" s="222">
        <v>0</v>
      </c>
      <c r="P3082" s="222">
        <v>0</v>
      </c>
      <c r="Q3082" s="222">
        <v>0</v>
      </c>
      <c r="R3082" s="372">
        <v>45658</v>
      </c>
      <c r="S3082" s="372">
        <v>46022</v>
      </c>
      <c r="U3082" s="373"/>
    </row>
    <row r="3083" spans="1:21" ht="20.25" x14ac:dyDescent="0.3">
      <c r="A3083" s="230">
        <v>456</v>
      </c>
      <c r="B3083" s="225" t="s">
        <v>3992</v>
      </c>
      <c r="C3083" s="230">
        <v>46932</v>
      </c>
      <c r="D3083" s="230" t="s">
        <v>1896</v>
      </c>
      <c r="E3083" s="230">
        <v>1971</v>
      </c>
      <c r="F3083" s="230" t="s">
        <v>2122</v>
      </c>
      <c r="G3083" s="371" t="s">
        <v>2094</v>
      </c>
      <c r="H3083" s="230">
        <v>2</v>
      </c>
      <c r="I3083" s="230">
        <v>2</v>
      </c>
      <c r="J3083" s="230" t="s">
        <v>2122</v>
      </c>
      <c r="K3083" s="222">
        <v>1219.4000000000001</v>
      </c>
      <c r="L3083" s="222">
        <v>640.9</v>
      </c>
      <c r="M3083" s="222">
        <v>201552</v>
      </c>
      <c r="N3083" s="222">
        <v>201552</v>
      </c>
      <c r="O3083" s="222">
        <v>0</v>
      </c>
      <c r="P3083" s="222">
        <v>0</v>
      </c>
      <c r="Q3083" s="222">
        <v>0</v>
      </c>
      <c r="R3083" s="372">
        <v>45658</v>
      </c>
      <c r="S3083" s="372">
        <v>46022</v>
      </c>
      <c r="U3083" s="373"/>
    </row>
    <row r="3084" spans="1:21" ht="20.25" x14ac:dyDescent="0.3">
      <c r="A3084" s="230">
        <v>457</v>
      </c>
      <c r="B3084" s="225" t="s">
        <v>830</v>
      </c>
      <c r="C3084" s="230">
        <v>33575</v>
      </c>
      <c r="D3084" s="230" t="s">
        <v>1896</v>
      </c>
      <c r="E3084" s="230">
        <v>1970</v>
      </c>
      <c r="F3084" s="230" t="s">
        <v>2122</v>
      </c>
      <c r="G3084" s="371" t="s">
        <v>2089</v>
      </c>
      <c r="H3084" s="230">
        <v>4</v>
      </c>
      <c r="I3084" s="230">
        <v>3</v>
      </c>
      <c r="J3084" s="230" t="s">
        <v>2122</v>
      </c>
      <c r="K3084" s="222">
        <v>1419.2</v>
      </c>
      <c r="L3084" s="222">
        <v>1287.8</v>
      </c>
      <c r="M3084" s="222">
        <v>4863598.3899999997</v>
      </c>
      <c r="N3084" s="222">
        <v>4863598.3899999997</v>
      </c>
      <c r="O3084" s="222">
        <v>0</v>
      </c>
      <c r="P3084" s="222">
        <v>0</v>
      </c>
      <c r="Q3084" s="222">
        <v>0</v>
      </c>
      <c r="R3084" s="372">
        <v>45658</v>
      </c>
      <c r="S3084" s="372">
        <v>46022</v>
      </c>
      <c r="U3084" s="373"/>
    </row>
    <row r="3085" spans="1:21" ht="20.25" x14ac:dyDescent="0.3">
      <c r="A3085" s="230">
        <v>458</v>
      </c>
      <c r="B3085" s="225" t="s">
        <v>915</v>
      </c>
      <c r="C3085" s="230">
        <v>33580</v>
      </c>
      <c r="D3085" s="230" t="s">
        <v>1896</v>
      </c>
      <c r="E3085" s="230">
        <v>1975</v>
      </c>
      <c r="F3085" s="230" t="s">
        <v>2122</v>
      </c>
      <c r="G3085" s="371" t="s">
        <v>2089</v>
      </c>
      <c r="H3085" s="230">
        <v>5</v>
      </c>
      <c r="I3085" s="230">
        <v>4</v>
      </c>
      <c r="J3085" s="230" t="s">
        <v>2122</v>
      </c>
      <c r="K3085" s="222">
        <v>6291.9</v>
      </c>
      <c r="L3085" s="222">
        <v>3861</v>
      </c>
      <c r="M3085" s="222">
        <v>3427127.0100000002</v>
      </c>
      <c r="N3085" s="222">
        <v>3427127.0100000002</v>
      </c>
      <c r="O3085" s="222">
        <v>0</v>
      </c>
      <c r="P3085" s="222">
        <v>0</v>
      </c>
      <c r="Q3085" s="222">
        <v>0</v>
      </c>
      <c r="R3085" s="372">
        <v>45658</v>
      </c>
      <c r="S3085" s="372">
        <v>46022</v>
      </c>
      <c r="U3085" s="373"/>
    </row>
    <row r="3086" spans="1:21" ht="20.25" x14ac:dyDescent="0.3">
      <c r="A3086" s="230">
        <v>459</v>
      </c>
      <c r="B3086" s="225" t="s">
        <v>917</v>
      </c>
      <c r="C3086" s="230">
        <v>33583</v>
      </c>
      <c r="D3086" s="230" t="s">
        <v>1896</v>
      </c>
      <c r="E3086" s="230">
        <v>1974</v>
      </c>
      <c r="F3086" s="230" t="s">
        <v>2122</v>
      </c>
      <c r="G3086" s="371" t="s">
        <v>2088</v>
      </c>
      <c r="H3086" s="230">
        <v>5</v>
      </c>
      <c r="I3086" s="230">
        <v>6</v>
      </c>
      <c r="J3086" s="230" t="s">
        <v>2122</v>
      </c>
      <c r="K3086" s="222">
        <v>7030.8</v>
      </c>
      <c r="L3086" s="222">
        <v>4365.8999999999996</v>
      </c>
      <c r="M3086" s="222">
        <v>3874529</v>
      </c>
      <c r="N3086" s="222">
        <v>3874529</v>
      </c>
      <c r="O3086" s="222">
        <v>0</v>
      </c>
      <c r="P3086" s="222">
        <v>0</v>
      </c>
      <c r="Q3086" s="222">
        <v>0</v>
      </c>
      <c r="R3086" s="372">
        <v>45658</v>
      </c>
      <c r="S3086" s="372">
        <v>46022</v>
      </c>
      <c r="U3086" s="373"/>
    </row>
    <row r="3087" spans="1:21" ht="20.25" x14ac:dyDescent="0.3">
      <c r="A3087" s="230">
        <v>460</v>
      </c>
      <c r="B3087" s="225" t="s">
        <v>866</v>
      </c>
      <c r="C3087" s="230">
        <v>33952</v>
      </c>
      <c r="D3087" s="230" t="s">
        <v>1896</v>
      </c>
      <c r="E3087" s="230">
        <v>1966</v>
      </c>
      <c r="F3087" s="230" t="s">
        <v>2122</v>
      </c>
      <c r="G3087" s="371" t="s">
        <v>2089</v>
      </c>
      <c r="H3087" s="230">
        <v>5</v>
      </c>
      <c r="I3087" s="230">
        <v>3</v>
      </c>
      <c r="J3087" s="230" t="s">
        <v>2122</v>
      </c>
      <c r="K3087" s="222">
        <v>3259.1</v>
      </c>
      <c r="L3087" s="222">
        <v>3062.6</v>
      </c>
      <c r="M3087" s="222">
        <v>5246030.3014000002</v>
      </c>
      <c r="N3087" s="222">
        <v>5246030.3014000002</v>
      </c>
      <c r="O3087" s="222">
        <v>0</v>
      </c>
      <c r="P3087" s="222">
        <v>0</v>
      </c>
      <c r="Q3087" s="222">
        <v>0</v>
      </c>
      <c r="R3087" s="372">
        <v>45658</v>
      </c>
      <c r="S3087" s="372">
        <v>46022</v>
      </c>
      <c r="U3087" s="373"/>
    </row>
    <row r="3088" spans="1:21" ht="20.25" x14ac:dyDescent="0.3">
      <c r="A3088" s="230">
        <v>461</v>
      </c>
      <c r="B3088" s="225" t="s">
        <v>879</v>
      </c>
      <c r="C3088" s="230">
        <v>34233</v>
      </c>
      <c r="D3088" s="230" t="s">
        <v>1896</v>
      </c>
      <c r="E3088" s="230">
        <v>1971</v>
      </c>
      <c r="F3088" s="230" t="s">
        <v>2122</v>
      </c>
      <c r="G3088" s="371" t="s">
        <v>2088</v>
      </c>
      <c r="H3088" s="230">
        <v>5</v>
      </c>
      <c r="I3088" s="230">
        <v>4</v>
      </c>
      <c r="J3088" s="230" t="s">
        <v>2122</v>
      </c>
      <c r="K3088" s="222">
        <v>3604.2</v>
      </c>
      <c r="L3088" s="222">
        <v>3496.2</v>
      </c>
      <c r="M3088" s="222">
        <v>2628418.7199999997</v>
      </c>
      <c r="N3088" s="222">
        <v>2628418.7199999997</v>
      </c>
      <c r="O3088" s="222">
        <v>0</v>
      </c>
      <c r="P3088" s="222">
        <v>0</v>
      </c>
      <c r="Q3088" s="222">
        <v>0</v>
      </c>
      <c r="R3088" s="372">
        <v>45658</v>
      </c>
      <c r="S3088" s="372">
        <v>46022</v>
      </c>
      <c r="U3088" s="373"/>
    </row>
    <row r="3089" spans="1:21" ht="20.25" x14ac:dyDescent="0.3">
      <c r="A3089" s="230">
        <v>462</v>
      </c>
      <c r="B3089" s="225" t="s">
        <v>1534</v>
      </c>
      <c r="C3089" s="230">
        <v>35687</v>
      </c>
      <c r="D3089" s="230" t="s">
        <v>1896</v>
      </c>
      <c r="E3089" s="230">
        <v>1951</v>
      </c>
      <c r="F3089" s="230" t="s">
        <v>2122</v>
      </c>
      <c r="G3089" s="371" t="s">
        <v>2094</v>
      </c>
      <c r="H3089" s="230">
        <v>2</v>
      </c>
      <c r="I3089" s="230">
        <v>1</v>
      </c>
      <c r="J3089" s="230" t="s">
        <v>2122</v>
      </c>
      <c r="K3089" s="222">
        <v>1191.3</v>
      </c>
      <c r="L3089" s="222">
        <v>661.8</v>
      </c>
      <c r="M3089" s="222">
        <v>825744</v>
      </c>
      <c r="N3089" s="222">
        <v>825744</v>
      </c>
      <c r="O3089" s="222">
        <v>0</v>
      </c>
      <c r="P3089" s="222">
        <v>0</v>
      </c>
      <c r="Q3089" s="222">
        <v>0</v>
      </c>
      <c r="R3089" s="372">
        <v>45658</v>
      </c>
      <c r="S3089" s="372">
        <v>46022</v>
      </c>
      <c r="U3089" s="373"/>
    </row>
    <row r="3090" spans="1:21" ht="20.25" x14ac:dyDescent="0.3">
      <c r="A3090" s="230">
        <v>463</v>
      </c>
      <c r="B3090" s="225" t="s">
        <v>934</v>
      </c>
      <c r="C3090" s="230">
        <v>32714</v>
      </c>
      <c r="D3090" s="230" t="s">
        <v>1896</v>
      </c>
      <c r="E3090" s="230">
        <v>1981</v>
      </c>
      <c r="F3090" s="230" t="s">
        <v>2122</v>
      </c>
      <c r="G3090" s="371" t="s">
        <v>2088</v>
      </c>
      <c r="H3090" s="230">
        <v>9</v>
      </c>
      <c r="I3090" s="230">
        <v>1</v>
      </c>
      <c r="J3090" s="230" t="s">
        <v>2122</v>
      </c>
      <c r="K3090" s="222">
        <v>8629.6</v>
      </c>
      <c r="L3090" s="222">
        <v>5658.4</v>
      </c>
      <c r="M3090" s="222">
        <v>7133308.9400000004</v>
      </c>
      <c r="N3090" s="222">
        <v>7133308.9400000004</v>
      </c>
      <c r="O3090" s="222">
        <v>0</v>
      </c>
      <c r="P3090" s="222">
        <v>0</v>
      </c>
      <c r="Q3090" s="222">
        <v>0</v>
      </c>
      <c r="R3090" s="372">
        <v>45658</v>
      </c>
      <c r="S3090" s="372">
        <v>46022</v>
      </c>
      <c r="U3090" s="373"/>
    </row>
    <row r="3091" spans="1:21" ht="20.25" x14ac:dyDescent="0.3">
      <c r="A3091" s="230">
        <v>464</v>
      </c>
      <c r="B3091" s="225" t="s">
        <v>969</v>
      </c>
      <c r="C3091" s="230">
        <v>32422</v>
      </c>
      <c r="D3091" s="230" t="s">
        <v>1896</v>
      </c>
      <c r="E3091" s="230">
        <v>1985</v>
      </c>
      <c r="F3091" s="230" t="s">
        <v>2122</v>
      </c>
      <c r="G3091" s="371" t="s">
        <v>2088</v>
      </c>
      <c r="H3091" s="230">
        <v>9</v>
      </c>
      <c r="I3091" s="230">
        <v>1</v>
      </c>
      <c r="J3091" s="230" t="s">
        <v>2122</v>
      </c>
      <c r="K3091" s="222">
        <v>28246.1</v>
      </c>
      <c r="L3091" s="222">
        <v>24607.200000000001</v>
      </c>
      <c r="M3091" s="222">
        <v>23747582.84</v>
      </c>
      <c r="N3091" s="222">
        <v>23747582.84</v>
      </c>
      <c r="O3091" s="222">
        <v>0</v>
      </c>
      <c r="P3091" s="222">
        <v>0</v>
      </c>
      <c r="Q3091" s="222">
        <v>0</v>
      </c>
      <c r="R3091" s="372">
        <v>45658</v>
      </c>
      <c r="S3091" s="372">
        <v>46022</v>
      </c>
      <c r="U3091" s="373"/>
    </row>
    <row r="3092" spans="1:21" ht="20.25" x14ac:dyDescent="0.3">
      <c r="A3092" s="230">
        <v>465</v>
      </c>
      <c r="B3092" s="225" t="s">
        <v>2940</v>
      </c>
      <c r="C3092" s="230">
        <v>36295</v>
      </c>
      <c r="D3092" s="230" t="s">
        <v>1896</v>
      </c>
      <c r="E3092" s="230">
        <v>1958</v>
      </c>
      <c r="F3092" s="230" t="s">
        <v>2122</v>
      </c>
      <c r="G3092" s="371" t="s">
        <v>2941</v>
      </c>
      <c r="H3092" s="230">
        <v>3</v>
      </c>
      <c r="I3092" s="230">
        <v>7</v>
      </c>
      <c r="J3092" s="230" t="s">
        <v>2122</v>
      </c>
      <c r="K3092" s="222">
        <v>4705.5</v>
      </c>
      <c r="L3092" s="222">
        <v>3033.6</v>
      </c>
      <c r="M3092" s="222">
        <v>3540471.2349999999</v>
      </c>
      <c r="N3092" s="222">
        <v>3540471.2349999999</v>
      </c>
      <c r="O3092" s="222">
        <v>0</v>
      </c>
      <c r="P3092" s="222">
        <v>0</v>
      </c>
      <c r="Q3092" s="222">
        <v>0</v>
      </c>
      <c r="R3092" s="372">
        <v>45658</v>
      </c>
      <c r="S3092" s="372">
        <v>46022</v>
      </c>
      <c r="U3092" s="373"/>
    </row>
    <row r="3093" spans="1:21" ht="20.25" x14ac:dyDescent="0.3">
      <c r="A3093" s="230">
        <v>466</v>
      </c>
      <c r="B3093" s="225" t="s">
        <v>971</v>
      </c>
      <c r="C3093" s="230">
        <v>32441</v>
      </c>
      <c r="D3093" s="230" t="s">
        <v>1896</v>
      </c>
      <c r="E3093" s="230">
        <v>1975</v>
      </c>
      <c r="F3093" s="230" t="s">
        <v>2122</v>
      </c>
      <c r="G3093" s="371" t="s">
        <v>2088</v>
      </c>
      <c r="H3093" s="230">
        <v>5</v>
      </c>
      <c r="I3093" s="230">
        <v>4</v>
      </c>
      <c r="J3093" s="230" t="s">
        <v>2122</v>
      </c>
      <c r="K3093" s="222">
        <v>5301.7</v>
      </c>
      <c r="L3093" s="222">
        <v>3313.1</v>
      </c>
      <c r="M3093" s="222">
        <v>4021506.38</v>
      </c>
      <c r="N3093" s="222">
        <v>4021506.38</v>
      </c>
      <c r="O3093" s="222">
        <v>0</v>
      </c>
      <c r="P3093" s="222">
        <v>0</v>
      </c>
      <c r="Q3093" s="222">
        <v>0</v>
      </c>
      <c r="R3093" s="372">
        <v>45658</v>
      </c>
      <c r="S3093" s="372">
        <v>46022</v>
      </c>
      <c r="U3093" s="373"/>
    </row>
    <row r="3094" spans="1:21" ht="20.25" x14ac:dyDescent="0.3">
      <c r="A3094" s="230">
        <v>467</v>
      </c>
      <c r="B3094" s="225" t="s">
        <v>973</v>
      </c>
      <c r="C3094" s="230">
        <v>32446</v>
      </c>
      <c r="D3094" s="230" t="s">
        <v>1896</v>
      </c>
      <c r="E3094" s="230">
        <v>1975</v>
      </c>
      <c r="F3094" s="230" t="s">
        <v>2122</v>
      </c>
      <c r="G3094" s="371" t="s">
        <v>2088</v>
      </c>
      <c r="H3094" s="230">
        <v>5</v>
      </c>
      <c r="I3094" s="230">
        <v>4</v>
      </c>
      <c r="J3094" s="230" t="s">
        <v>2122</v>
      </c>
      <c r="K3094" s="222">
        <v>5308</v>
      </c>
      <c r="L3094" s="222">
        <v>3319.8</v>
      </c>
      <c r="M3094" s="222">
        <v>4021353.12</v>
      </c>
      <c r="N3094" s="222">
        <v>4021353.12</v>
      </c>
      <c r="O3094" s="222">
        <v>0</v>
      </c>
      <c r="P3094" s="222">
        <v>0</v>
      </c>
      <c r="Q3094" s="222">
        <v>0</v>
      </c>
      <c r="R3094" s="372">
        <v>45658</v>
      </c>
      <c r="S3094" s="372">
        <v>46022</v>
      </c>
      <c r="U3094" s="373"/>
    </row>
    <row r="3095" spans="1:21" ht="20.25" x14ac:dyDescent="0.3">
      <c r="A3095" s="230">
        <v>468</v>
      </c>
      <c r="B3095" s="225" t="s">
        <v>977</v>
      </c>
      <c r="C3095" s="230">
        <v>32384</v>
      </c>
      <c r="D3095" s="230" t="s">
        <v>1896</v>
      </c>
      <c r="E3095" s="230">
        <v>1966</v>
      </c>
      <c r="F3095" s="230" t="s">
        <v>2122</v>
      </c>
      <c r="G3095" s="371" t="s">
        <v>2088</v>
      </c>
      <c r="H3095" s="230">
        <v>5</v>
      </c>
      <c r="I3095" s="230">
        <v>6</v>
      </c>
      <c r="J3095" s="230" t="s">
        <v>2122</v>
      </c>
      <c r="K3095" s="222">
        <v>8301.7999999999993</v>
      </c>
      <c r="L3095" s="222">
        <v>5176.7</v>
      </c>
      <c r="M3095" s="222">
        <v>7380844.4000000004</v>
      </c>
      <c r="N3095" s="222">
        <v>7380844.4000000004</v>
      </c>
      <c r="O3095" s="222">
        <v>0</v>
      </c>
      <c r="P3095" s="222">
        <v>0</v>
      </c>
      <c r="Q3095" s="222">
        <v>0</v>
      </c>
      <c r="R3095" s="372">
        <v>45658</v>
      </c>
      <c r="S3095" s="372">
        <v>46022</v>
      </c>
      <c r="U3095" s="373"/>
    </row>
    <row r="3096" spans="1:21" ht="20.25" x14ac:dyDescent="0.3">
      <c r="A3096" s="230">
        <v>469</v>
      </c>
      <c r="B3096" s="225" t="s">
        <v>979</v>
      </c>
      <c r="C3096" s="230">
        <v>32385</v>
      </c>
      <c r="D3096" s="230" t="s">
        <v>1896</v>
      </c>
      <c r="E3096" s="230">
        <v>1974</v>
      </c>
      <c r="F3096" s="230" t="s">
        <v>2122</v>
      </c>
      <c r="G3096" s="371" t="s">
        <v>2088</v>
      </c>
      <c r="H3096" s="230">
        <v>5</v>
      </c>
      <c r="I3096" s="230">
        <v>4</v>
      </c>
      <c r="J3096" s="230" t="s">
        <v>2122</v>
      </c>
      <c r="K3096" s="222">
        <v>4116</v>
      </c>
      <c r="L3096" s="222">
        <v>2704.9</v>
      </c>
      <c r="M3096" s="222">
        <v>2048509</v>
      </c>
      <c r="N3096" s="222">
        <v>2048509</v>
      </c>
      <c r="O3096" s="222">
        <v>0</v>
      </c>
      <c r="P3096" s="222">
        <v>0</v>
      </c>
      <c r="Q3096" s="222">
        <v>0</v>
      </c>
      <c r="R3096" s="372">
        <v>45658</v>
      </c>
      <c r="S3096" s="372">
        <v>46022</v>
      </c>
      <c r="U3096" s="373"/>
    </row>
    <row r="3097" spans="1:21" ht="20.25" x14ac:dyDescent="0.3">
      <c r="A3097" s="230">
        <v>470</v>
      </c>
      <c r="B3097" s="225" t="s">
        <v>980</v>
      </c>
      <c r="C3097" s="230">
        <v>32462</v>
      </c>
      <c r="D3097" s="230" t="s">
        <v>1896</v>
      </c>
      <c r="E3097" s="230">
        <v>1968</v>
      </c>
      <c r="F3097" s="230" t="s">
        <v>2122</v>
      </c>
      <c r="G3097" s="371" t="s">
        <v>2088</v>
      </c>
      <c r="H3097" s="230">
        <v>4</v>
      </c>
      <c r="I3097" s="230">
        <v>6</v>
      </c>
      <c r="J3097" s="230" t="s">
        <v>2122</v>
      </c>
      <c r="K3097" s="222">
        <v>7769.5</v>
      </c>
      <c r="L3097" s="222">
        <v>4554.3</v>
      </c>
      <c r="M3097" s="222">
        <v>7777185</v>
      </c>
      <c r="N3097" s="222">
        <v>7777185</v>
      </c>
      <c r="O3097" s="222">
        <v>0</v>
      </c>
      <c r="P3097" s="222">
        <v>0</v>
      </c>
      <c r="Q3097" s="222">
        <v>0</v>
      </c>
      <c r="R3097" s="372">
        <v>45658</v>
      </c>
      <c r="S3097" s="372">
        <v>46022</v>
      </c>
      <c r="U3097" s="373"/>
    </row>
    <row r="3098" spans="1:21" ht="20.25" x14ac:dyDescent="0.3">
      <c r="A3098" s="230">
        <v>471</v>
      </c>
      <c r="B3098" s="225" t="s">
        <v>981</v>
      </c>
      <c r="C3098" s="230">
        <v>32464</v>
      </c>
      <c r="D3098" s="230" t="s">
        <v>1896</v>
      </c>
      <c r="E3098" s="230">
        <v>1968</v>
      </c>
      <c r="F3098" s="230" t="s">
        <v>2122</v>
      </c>
      <c r="G3098" s="371" t="s">
        <v>2088</v>
      </c>
      <c r="H3098" s="230">
        <v>4</v>
      </c>
      <c r="I3098" s="230">
        <v>6</v>
      </c>
      <c r="J3098" s="230" t="s">
        <v>2122</v>
      </c>
      <c r="K3098" s="222">
        <v>7739.8</v>
      </c>
      <c r="L3098" s="222">
        <v>4531.3999999999996</v>
      </c>
      <c r="M3098" s="222">
        <v>15059569.780000001</v>
      </c>
      <c r="N3098" s="222">
        <v>15059569.780000001</v>
      </c>
      <c r="O3098" s="222">
        <v>0</v>
      </c>
      <c r="P3098" s="222">
        <v>0</v>
      </c>
      <c r="Q3098" s="222">
        <v>0</v>
      </c>
      <c r="R3098" s="372">
        <v>45658</v>
      </c>
      <c r="S3098" s="372">
        <v>46022</v>
      </c>
      <c r="U3098" s="373"/>
    </row>
    <row r="3099" spans="1:21" ht="20.25" x14ac:dyDescent="0.3">
      <c r="A3099" s="230">
        <v>472</v>
      </c>
      <c r="B3099" s="225" t="s">
        <v>982</v>
      </c>
      <c r="C3099" s="230">
        <v>32469</v>
      </c>
      <c r="D3099" s="230" t="s">
        <v>1896</v>
      </c>
      <c r="E3099" s="230">
        <v>1969</v>
      </c>
      <c r="F3099" s="230" t="s">
        <v>2122</v>
      </c>
      <c r="G3099" s="371" t="s">
        <v>2088</v>
      </c>
      <c r="H3099" s="230">
        <v>5</v>
      </c>
      <c r="I3099" s="230">
        <v>4</v>
      </c>
      <c r="J3099" s="230" t="s">
        <v>2122</v>
      </c>
      <c r="K3099" s="222">
        <v>4419.7</v>
      </c>
      <c r="L3099" s="222">
        <v>2694.3</v>
      </c>
      <c r="M3099" s="222">
        <v>8124854.0999999996</v>
      </c>
      <c r="N3099" s="222">
        <v>8124854.0999999996</v>
      </c>
      <c r="O3099" s="222">
        <v>0</v>
      </c>
      <c r="P3099" s="222">
        <v>0</v>
      </c>
      <c r="Q3099" s="222">
        <v>0</v>
      </c>
      <c r="R3099" s="372">
        <v>45658</v>
      </c>
      <c r="S3099" s="372">
        <v>46022</v>
      </c>
      <c r="U3099" s="373"/>
    </row>
    <row r="3100" spans="1:21" ht="20.25" x14ac:dyDescent="0.3">
      <c r="A3100" s="230">
        <v>473</v>
      </c>
      <c r="B3100" s="225" t="s">
        <v>983</v>
      </c>
      <c r="C3100" s="230">
        <v>32389</v>
      </c>
      <c r="D3100" s="230" t="s">
        <v>1896</v>
      </c>
      <c r="E3100" s="230">
        <v>1973</v>
      </c>
      <c r="F3100" s="230" t="s">
        <v>2122</v>
      </c>
      <c r="G3100" s="371" t="s">
        <v>2088</v>
      </c>
      <c r="H3100" s="230">
        <v>5</v>
      </c>
      <c r="I3100" s="230">
        <v>8</v>
      </c>
      <c r="J3100" s="230" t="s">
        <v>2122</v>
      </c>
      <c r="K3100" s="222">
        <v>7863</v>
      </c>
      <c r="L3100" s="222">
        <v>5733.4</v>
      </c>
      <c r="M3100" s="222">
        <v>8588268</v>
      </c>
      <c r="N3100" s="222">
        <v>8588268</v>
      </c>
      <c r="O3100" s="222">
        <v>0</v>
      </c>
      <c r="P3100" s="222">
        <v>0</v>
      </c>
      <c r="Q3100" s="222">
        <v>0</v>
      </c>
      <c r="R3100" s="372">
        <v>45658</v>
      </c>
      <c r="S3100" s="372">
        <v>46022</v>
      </c>
      <c r="U3100" s="373"/>
    </row>
    <row r="3101" spans="1:21" ht="20.25" x14ac:dyDescent="0.3">
      <c r="A3101" s="230">
        <v>474</v>
      </c>
      <c r="B3101" s="225" t="s">
        <v>996</v>
      </c>
      <c r="C3101" s="230">
        <v>36522</v>
      </c>
      <c r="D3101" s="230" t="s">
        <v>1896</v>
      </c>
      <c r="E3101" s="230">
        <v>1964</v>
      </c>
      <c r="F3101" s="230" t="s">
        <v>2122</v>
      </c>
      <c r="G3101" s="371" t="s">
        <v>2089</v>
      </c>
      <c r="H3101" s="230">
        <v>5</v>
      </c>
      <c r="I3101" s="230">
        <v>3</v>
      </c>
      <c r="J3101" s="230" t="s">
        <v>2122</v>
      </c>
      <c r="K3101" s="222">
        <v>4120.6000000000004</v>
      </c>
      <c r="L3101" s="222">
        <v>2515.6999999999998</v>
      </c>
      <c r="M3101" s="222">
        <v>6468754.8099999996</v>
      </c>
      <c r="N3101" s="222">
        <v>6468754.8099999996</v>
      </c>
      <c r="O3101" s="222">
        <v>0</v>
      </c>
      <c r="P3101" s="222">
        <v>0</v>
      </c>
      <c r="Q3101" s="222">
        <v>0</v>
      </c>
      <c r="R3101" s="372">
        <v>45658</v>
      </c>
      <c r="S3101" s="372">
        <v>46022</v>
      </c>
      <c r="U3101" s="373"/>
    </row>
    <row r="3102" spans="1:21" ht="20.25" x14ac:dyDescent="0.3">
      <c r="A3102" s="230">
        <v>475</v>
      </c>
      <c r="B3102" s="225" t="s">
        <v>994</v>
      </c>
      <c r="C3102" s="230">
        <v>36512</v>
      </c>
      <c r="D3102" s="230" t="s">
        <v>1896</v>
      </c>
      <c r="E3102" s="230">
        <v>1972</v>
      </c>
      <c r="F3102" s="230" t="s">
        <v>2122</v>
      </c>
      <c r="G3102" s="371" t="s">
        <v>2088</v>
      </c>
      <c r="H3102" s="230">
        <v>5</v>
      </c>
      <c r="I3102" s="230">
        <v>4</v>
      </c>
      <c r="J3102" s="230" t="s">
        <v>2122</v>
      </c>
      <c r="K3102" s="222">
        <v>9389.9</v>
      </c>
      <c r="L3102" s="222">
        <v>5953.6</v>
      </c>
      <c r="M3102" s="222">
        <v>9952816.4800000004</v>
      </c>
      <c r="N3102" s="222">
        <v>9952816.4800000004</v>
      </c>
      <c r="O3102" s="222">
        <v>0</v>
      </c>
      <c r="P3102" s="222">
        <v>0</v>
      </c>
      <c r="Q3102" s="222">
        <v>0</v>
      </c>
      <c r="R3102" s="372">
        <v>45658</v>
      </c>
      <c r="S3102" s="372">
        <v>46022</v>
      </c>
      <c r="U3102" s="373"/>
    </row>
    <row r="3103" spans="1:21" ht="20.25" x14ac:dyDescent="0.3">
      <c r="A3103" s="230">
        <v>476</v>
      </c>
      <c r="B3103" s="225" t="s">
        <v>1002</v>
      </c>
      <c r="C3103" s="230">
        <v>36790</v>
      </c>
      <c r="D3103" s="230" t="s">
        <v>1896</v>
      </c>
      <c r="E3103" s="230">
        <v>1973</v>
      </c>
      <c r="F3103" s="230" t="s">
        <v>2122</v>
      </c>
      <c r="G3103" s="371" t="s">
        <v>2088</v>
      </c>
      <c r="H3103" s="230">
        <v>5</v>
      </c>
      <c r="I3103" s="230">
        <v>6</v>
      </c>
      <c r="J3103" s="230" t="s">
        <v>2122</v>
      </c>
      <c r="K3103" s="222">
        <v>6768.8</v>
      </c>
      <c r="L3103" s="222">
        <v>4093.7</v>
      </c>
      <c r="M3103" s="222">
        <v>10930264.025450001</v>
      </c>
      <c r="N3103" s="222">
        <v>10930264.025450001</v>
      </c>
      <c r="O3103" s="222">
        <v>0</v>
      </c>
      <c r="P3103" s="222">
        <v>0</v>
      </c>
      <c r="Q3103" s="222">
        <v>0</v>
      </c>
      <c r="R3103" s="372">
        <v>45658</v>
      </c>
      <c r="S3103" s="372">
        <v>46022</v>
      </c>
      <c r="U3103" s="373"/>
    </row>
    <row r="3104" spans="1:21" ht="20.25" x14ac:dyDescent="0.3">
      <c r="A3104" s="230">
        <v>477</v>
      </c>
      <c r="B3104" s="225" t="s">
        <v>3471</v>
      </c>
      <c r="C3104" s="230">
        <v>35660</v>
      </c>
      <c r="D3104" s="230" t="s">
        <v>1896</v>
      </c>
      <c r="E3104" s="230">
        <v>1966</v>
      </c>
      <c r="F3104" s="230" t="s">
        <v>2122</v>
      </c>
      <c r="G3104" s="371" t="s">
        <v>2088</v>
      </c>
      <c r="H3104" s="230">
        <v>5</v>
      </c>
      <c r="I3104" s="230">
        <v>4</v>
      </c>
      <c r="J3104" s="230" t="s">
        <v>2122</v>
      </c>
      <c r="K3104" s="222">
        <v>5682.6</v>
      </c>
      <c r="L3104" s="222">
        <v>3584.1</v>
      </c>
      <c r="M3104" s="222">
        <v>4365861.74</v>
      </c>
      <c r="N3104" s="222">
        <v>4365861.74</v>
      </c>
      <c r="O3104" s="222">
        <v>0</v>
      </c>
      <c r="P3104" s="222">
        <v>0</v>
      </c>
      <c r="Q3104" s="222">
        <v>0</v>
      </c>
      <c r="R3104" s="372">
        <v>45658</v>
      </c>
      <c r="S3104" s="372">
        <v>46022</v>
      </c>
      <c r="U3104" s="373"/>
    </row>
    <row r="3105" spans="1:21" ht="20.25" x14ac:dyDescent="0.3">
      <c r="A3105" s="230">
        <v>478</v>
      </c>
      <c r="B3105" s="225" t="s">
        <v>1846</v>
      </c>
      <c r="C3105" s="230">
        <v>36964</v>
      </c>
      <c r="D3105" s="230" t="s">
        <v>1896</v>
      </c>
      <c r="E3105" s="230">
        <v>1992</v>
      </c>
      <c r="F3105" s="230" t="s">
        <v>2122</v>
      </c>
      <c r="G3105" s="371" t="s">
        <v>2089</v>
      </c>
      <c r="H3105" s="230">
        <v>5</v>
      </c>
      <c r="I3105" s="230">
        <v>3</v>
      </c>
      <c r="J3105" s="230" t="s">
        <v>2122</v>
      </c>
      <c r="K3105" s="222">
        <v>3120.3</v>
      </c>
      <c r="L3105" s="222">
        <v>2074.4</v>
      </c>
      <c r="M3105" s="222">
        <v>361908</v>
      </c>
      <c r="N3105" s="222">
        <v>361908</v>
      </c>
      <c r="O3105" s="222">
        <v>0</v>
      </c>
      <c r="P3105" s="222">
        <v>0</v>
      </c>
      <c r="Q3105" s="222">
        <v>0</v>
      </c>
      <c r="R3105" s="372">
        <v>45658</v>
      </c>
      <c r="S3105" s="372">
        <v>46022</v>
      </c>
      <c r="U3105" s="373"/>
    </row>
    <row r="3106" spans="1:21" ht="20.25" x14ac:dyDescent="0.3">
      <c r="A3106" s="230">
        <v>479</v>
      </c>
      <c r="B3106" s="225" t="s">
        <v>3466</v>
      </c>
      <c r="C3106" s="230">
        <v>35659</v>
      </c>
      <c r="D3106" s="230" t="s">
        <v>1896</v>
      </c>
      <c r="E3106" s="230">
        <v>1966</v>
      </c>
      <c r="F3106" s="230" t="s">
        <v>2122</v>
      </c>
      <c r="G3106" s="371" t="s">
        <v>2088</v>
      </c>
      <c r="H3106" s="230">
        <v>5</v>
      </c>
      <c r="I3106" s="230">
        <v>4</v>
      </c>
      <c r="J3106" s="230" t="s">
        <v>2122</v>
      </c>
      <c r="K3106" s="222">
        <v>5663.1</v>
      </c>
      <c r="L3106" s="222">
        <v>3531</v>
      </c>
      <c r="M3106" s="222">
        <v>10151495.949999999</v>
      </c>
      <c r="N3106" s="222">
        <v>10151495.949999999</v>
      </c>
      <c r="O3106" s="222">
        <v>0</v>
      </c>
      <c r="P3106" s="222">
        <v>0</v>
      </c>
      <c r="Q3106" s="222">
        <v>0</v>
      </c>
      <c r="R3106" s="372">
        <v>45658</v>
      </c>
      <c r="S3106" s="372">
        <v>46022</v>
      </c>
      <c r="U3106" s="373"/>
    </row>
    <row r="3107" spans="1:21" ht="20.25" x14ac:dyDescent="0.3">
      <c r="A3107" s="230">
        <v>480</v>
      </c>
      <c r="B3107" s="225" t="s">
        <v>3900</v>
      </c>
      <c r="C3107" s="230">
        <v>35455</v>
      </c>
      <c r="D3107" s="230" t="s">
        <v>1896</v>
      </c>
      <c r="E3107" s="230">
        <v>1938</v>
      </c>
      <c r="F3107" s="230" t="s">
        <v>2122</v>
      </c>
      <c r="G3107" s="371" t="s">
        <v>2089</v>
      </c>
      <c r="H3107" s="230">
        <v>5</v>
      </c>
      <c r="I3107" s="230">
        <v>5</v>
      </c>
      <c r="J3107" s="230" t="s">
        <v>2122</v>
      </c>
      <c r="K3107" s="222">
        <v>5884</v>
      </c>
      <c r="L3107" s="222">
        <v>4389.2</v>
      </c>
      <c r="M3107" s="222">
        <v>258477.6</v>
      </c>
      <c r="N3107" s="222">
        <v>258477.6</v>
      </c>
      <c r="O3107" s="222">
        <v>0</v>
      </c>
      <c r="P3107" s="222">
        <v>0</v>
      </c>
      <c r="Q3107" s="222">
        <v>0</v>
      </c>
      <c r="R3107" s="372">
        <v>45658</v>
      </c>
      <c r="S3107" s="372">
        <v>46022</v>
      </c>
      <c r="U3107" s="373"/>
    </row>
    <row r="3108" spans="1:21" ht="20.25" x14ac:dyDescent="0.3">
      <c r="A3108" s="230">
        <v>481</v>
      </c>
      <c r="B3108" s="225" t="s">
        <v>3916</v>
      </c>
      <c r="C3108" s="230">
        <v>35252</v>
      </c>
      <c r="D3108" s="230" t="s">
        <v>1896</v>
      </c>
      <c r="E3108" s="230">
        <v>1976</v>
      </c>
      <c r="F3108" s="230" t="s">
        <v>2122</v>
      </c>
      <c r="G3108" s="371" t="s">
        <v>2089</v>
      </c>
      <c r="H3108" s="230">
        <v>4</v>
      </c>
      <c r="I3108" s="230">
        <v>4</v>
      </c>
      <c r="J3108" s="230" t="s">
        <v>2122</v>
      </c>
      <c r="K3108" s="222">
        <v>3049</v>
      </c>
      <c r="L3108" s="222">
        <v>2625</v>
      </c>
      <c r="M3108" s="222">
        <v>389070.98</v>
      </c>
      <c r="N3108" s="222">
        <v>389070.98</v>
      </c>
      <c r="O3108" s="222">
        <v>0</v>
      </c>
      <c r="P3108" s="222">
        <v>0</v>
      </c>
      <c r="Q3108" s="222">
        <v>0</v>
      </c>
      <c r="R3108" s="372">
        <v>45658</v>
      </c>
      <c r="S3108" s="372">
        <v>46022</v>
      </c>
      <c r="U3108" s="373"/>
    </row>
    <row r="3109" spans="1:21" ht="20.25" x14ac:dyDescent="0.3">
      <c r="A3109" s="230">
        <v>482</v>
      </c>
      <c r="B3109" s="225" t="s">
        <v>831</v>
      </c>
      <c r="C3109" s="230">
        <v>33723</v>
      </c>
      <c r="D3109" s="230" t="s">
        <v>1896</v>
      </c>
      <c r="E3109" s="230">
        <v>1965</v>
      </c>
      <c r="F3109" s="230" t="s">
        <v>2122</v>
      </c>
      <c r="G3109" s="371" t="s">
        <v>2089</v>
      </c>
      <c r="H3109" s="230">
        <v>4</v>
      </c>
      <c r="I3109" s="230">
        <v>3</v>
      </c>
      <c r="J3109" s="230" t="s">
        <v>2122</v>
      </c>
      <c r="K3109" s="222">
        <v>2484.4</v>
      </c>
      <c r="L3109" s="222">
        <v>1525.7</v>
      </c>
      <c r="M3109" s="222">
        <v>122911.2</v>
      </c>
      <c r="N3109" s="222">
        <v>122911.2</v>
      </c>
      <c r="O3109" s="222">
        <v>0</v>
      </c>
      <c r="P3109" s="222">
        <v>0</v>
      </c>
      <c r="Q3109" s="222">
        <v>0</v>
      </c>
      <c r="R3109" s="372">
        <v>45658</v>
      </c>
      <c r="S3109" s="372">
        <v>46022</v>
      </c>
      <c r="U3109" s="373"/>
    </row>
    <row r="3110" spans="1:21" ht="20.25" x14ac:dyDescent="0.3">
      <c r="A3110" s="230">
        <v>483</v>
      </c>
      <c r="B3110" s="225" t="s">
        <v>3871</v>
      </c>
      <c r="C3110" s="230">
        <v>37035</v>
      </c>
      <c r="D3110" s="230" t="s">
        <v>1896</v>
      </c>
      <c r="E3110" s="230">
        <v>1961</v>
      </c>
      <c r="F3110" s="230"/>
      <c r="G3110" s="371" t="s">
        <v>2089</v>
      </c>
      <c r="H3110" s="230">
        <v>3</v>
      </c>
      <c r="I3110" s="230">
        <v>2</v>
      </c>
      <c r="J3110" s="230" t="s">
        <v>2122</v>
      </c>
      <c r="K3110" s="222">
        <v>1336.2</v>
      </c>
      <c r="L3110" s="222">
        <v>1466.2</v>
      </c>
      <c r="M3110" s="222">
        <v>40000</v>
      </c>
      <c r="N3110" s="222">
        <v>40000</v>
      </c>
      <c r="O3110" s="222">
        <v>0</v>
      </c>
      <c r="P3110" s="222">
        <v>0</v>
      </c>
      <c r="Q3110" s="222">
        <v>0</v>
      </c>
      <c r="R3110" s="372">
        <v>45658</v>
      </c>
      <c r="S3110" s="372">
        <v>46022</v>
      </c>
      <c r="U3110" s="373"/>
    </row>
    <row r="3111" spans="1:21" ht="20.25" x14ac:dyDescent="0.3">
      <c r="A3111" s="230">
        <v>484</v>
      </c>
      <c r="B3111" s="225" t="s">
        <v>2320</v>
      </c>
      <c r="C3111" s="230">
        <v>35520</v>
      </c>
      <c r="D3111" s="230" t="s">
        <v>1896</v>
      </c>
      <c r="E3111" s="230">
        <v>1954</v>
      </c>
      <c r="F3111" s="230" t="s">
        <v>2122</v>
      </c>
      <c r="G3111" s="371" t="s">
        <v>2089</v>
      </c>
      <c r="H3111" s="230">
        <v>2</v>
      </c>
      <c r="I3111" s="230">
        <v>2</v>
      </c>
      <c r="J3111" s="230" t="s">
        <v>2122</v>
      </c>
      <c r="K3111" s="222">
        <v>365.9</v>
      </c>
      <c r="L3111" s="222">
        <v>304.60000000000002</v>
      </c>
      <c r="M3111" s="222">
        <v>1673133.32</v>
      </c>
      <c r="N3111" s="222">
        <v>1673133.32</v>
      </c>
      <c r="O3111" s="222">
        <v>0</v>
      </c>
      <c r="P3111" s="222">
        <v>0</v>
      </c>
      <c r="Q3111" s="222">
        <v>0</v>
      </c>
      <c r="R3111" s="372">
        <v>45658</v>
      </c>
      <c r="S3111" s="372">
        <v>46022</v>
      </c>
      <c r="U3111" s="373"/>
    </row>
    <row r="3112" spans="1:21" ht="20.25" x14ac:dyDescent="0.3">
      <c r="A3112" s="230">
        <v>485</v>
      </c>
      <c r="B3112" s="225" t="s">
        <v>3925</v>
      </c>
      <c r="C3112" s="230">
        <v>34875</v>
      </c>
      <c r="D3112" s="230" t="s">
        <v>1896</v>
      </c>
      <c r="E3112" s="230">
        <v>1954</v>
      </c>
      <c r="F3112" s="230"/>
      <c r="G3112" s="371" t="s">
        <v>2089</v>
      </c>
      <c r="H3112" s="230">
        <v>2</v>
      </c>
      <c r="I3112" s="230">
        <v>1</v>
      </c>
      <c r="J3112" s="230" t="s">
        <v>2122</v>
      </c>
      <c r="K3112" s="222">
        <v>408.3</v>
      </c>
      <c r="L3112" s="222">
        <v>410.3</v>
      </c>
      <c r="M3112" s="222">
        <v>2209720.9699999997</v>
      </c>
      <c r="N3112" s="222">
        <v>2209720.9699999997</v>
      </c>
      <c r="O3112" s="222">
        <v>0</v>
      </c>
      <c r="P3112" s="222">
        <v>0</v>
      </c>
      <c r="Q3112" s="222">
        <v>0</v>
      </c>
      <c r="R3112" s="372">
        <v>45658</v>
      </c>
      <c r="S3112" s="372">
        <v>46022</v>
      </c>
      <c r="U3112" s="373"/>
    </row>
    <row r="3113" spans="1:21" ht="20.25" x14ac:dyDescent="0.3">
      <c r="A3113" s="230">
        <v>486</v>
      </c>
      <c r="B3113" s="225" t="s">
        <v>2188</v>
      </c>
      <c r="C3113" s="230">
        <v>33724</v>
      </c>
      <c r="D3113" s="230" t="s">
        <v>1896</v>
      </c>
      <c r="E3113" s="230">
        <v>1963</v>
      </c>
      <c r="F3113" s="230" t="s">
        <v>2122</v>
      </c>
      <c r="G3113" s="371" t="s">
        <v>2089</v>
      </c>
      <c r="H3113" s="230">
        <v>4</v>
      </c>
      <c r="I3113" s="230">
        <v>6</v>
      </c>
      <c r="J3113" s="230" t="s">
        <v>2122</v>
      </c>
      <c r="K3113" s="222">
        <v>5916.9</v>
      </c>
      <c r="L3113" s="222">
        <v>3991.2</v>
      </c>
      <c r="M3113" s="222">
        <v>837951.1</v>
      </c>
      <c r="N3113" s="222">
        <v>837951.1</v>
      </c>
      <c r="O3113" s="222">
        <v>0</v>
      </c>
      <c r="P3113" s="222">
        <v>0</v>
      </c>
      <c r="Q3113" s="222">
        <v>0</v>
      </c>
      <c r="R3113" s="372">
        <v>45658</v>
      </c>
      <c r="S3113" s="372">
        <v>46022</v>
      </c>
      <c r="U3113" s="373"/>
    </row>
    <row r="3114" spans="1:21" ht="20.25" x14ac:dyDescent="0.3">
      <c r="A3114" s="230">
        <v>487</v>
      </c>
      <c r="B3114" s="225" t="s">
        <v>930</v>
      </c>
      <c r="C3114" s="230">
        <v>32674</v>
      </c>
      <c r="D3114" s="230" t="s">
        <v>1896</v>
      </c>
      <c r="E3114" s="230">
        <v>1985</v>
      </c>
      <c r="F3114" s="230" t="s">
        <v>2122</v>
      </c>
      <c r="G3114" s="371" t="s">
        <v>2088</v>
      </c>
      <c r="H3114" s="230">
        <v>9</v>
      </c>
      <c r="I3114" s="230">
        <v>1</v>
      </c>
      <c r="J3114" s="230" t="s">
        <v>2122</v>
      </c>
      <c r="K3114" s="222">
        <v>20986.3</v>
      </c>
      <c r="L3114" s="222">
        <v>13926.9</v>
      </c>
      <c r="M3114" s="222">
        <v>12163675.879999999</v>
      </c>
      <c r="N3114" s="222">
        <v>12163675.879999999</v>
      </c>
      <c r="O3114" s="222">
        <v>0</v>
      </c>
      <c r="P3114" s="222">
        <v>0</v>
      </c>
      <c r="Q3114" s="222">
        <v>0</v>
      </c>
      <c r="R3114" s="372">
        <v>45658</v>
      </c>
      <c r="S3114" s="372">
        <v>46022</v>
      </c>
      <c r="U3114" s="373"/>
    </row>
    <row r="3115" spans="1:21" ht="20.25" x14ac:dyDescent="0.3">
      <c r="A3115" s="230">
        <v>488</v>
      </c>
      <c r="B3115" s="225" t="s">
        <v>3954</v>
      </c>
      <c r="C3115" s="230">
        <v>33802</v>
      </c>
      <c r="D3115" s="230" t="s">
        <v>1896</v>
      </c>
      <c r="E3115" s="230">
        <v>1982</v>
      </c>
      <c r="F3115" s="230" t="s">
        <v>2122</v>
      </c>
      <c r="G3115" s="371" t="s">
        <v>2088</v>
      </c>
      <c r="H3115" s="230">
        <v>9</v>
      </c>
      <c r="I3115" s="230">
        <v>3</v>
      </c>
      <c r="J3115" s="230" t="s">
        <v>2122</v>
      </c>
      <c r="K3115" s="222">
        <v>8034.8</v>
      </c>
      <c r="L3115" s="222">
        <v>5738.4</v>
      </c>
      <c r="M3115" s="222">
        <v>8066282.7599999998</v>
      </c>
      <c r="N3115" s="222">
        <v>8066282.7599999998</v>
      </c>
      <c r="O3115" s="222">
        <v>0</v>
      </c>
      <c r="P3115" s="222">
        <v>0</v>
      </c>
      <c r="Q3115" s="222">
        <v>0</v>
      </c>
      <c r="R3115" s="372">
        <v>45658</v>
      </c>
      <c r="S3115" s="372">
        <v>46022</v>
      </c>
      <c r="U3115" s="373"/>
    </row>
    <row r="3116" spans="1:21" ht="20.25" x14ac:dyDescent="0.3">
      <c r="A3116" s="230">
        <v>489</v>
      </c>
      <c r="B3116" s="225" t="s">
        <v>911</v>
      </c>
      <c r="C3116" s="230">
        <v>35631</v>
      </c>
      <c r="D3116" s="230" t="s">
        <v>1896</v>
      </c>
      <c r="E3116" s="230">
        <v>1969</v>
      </c>
      <c r="F3116" s="230" t="s">
        <v>2122</v>
      </c>
      <c r="G3116" s="389" t="s">
        <v>2090</v>
      </c>
      <c r="H3116" s="230">
        <v>4</v>
      </c>
      <c r="I3116" s="230">
        <v>3</v>
      </c>
      <c r="J3116" s="230" t="s">
        <v>2122</v>
      </c>
      <c r="K3116" s="222">
        <v>3470.6</v>
      </c>
      <c r="L3116" s="222">
        <v>1834.9</v>
      </c>
      <c r="M3116" s="222">
        <v>3348861</v>
      </c>
      <c r="N3116" s="222">
        <v>3348861</v>
      </c>
      <c r="O3116" s="222">
        <v>0</v>
      </c>
      <c r="P3116" s="222">
        <v>0</v>
      </c>
      <c r="Q3116" s="222">
        <v>0</v>
      </c>
      <c r="R3116" s="372">
        <v>45658</v>
      </c>
      <c r="S3116" s="372">
        <v>46022</v>
      </c>
      <c r="U3116" s="373"/>
    </row>
    <row r="3117" spans="1:21" ht="20.25" x14ac:dyDescent="0.3">
      <c r="A3117" s="230">
        <v>490</v>
      </c>
      <c r="B3117" s="225" t="s">
        <v>3965</v>
      </c>
      <c r="C3117" s="230">
        <v>33127</v>
      </c>
      <c r="D3117" s="230" t="s">
        <v>1896</v>
      </c>
      <c r="E3117" s="230">
        <v>1962</v>
      </c>
      <c r="F3117" s="230">
        <v>2019</v>
      </c>
      <c r="G3117" s="371" t="s">
        <v>2089</v>
      </c>
      <c r="H3117" s="230">
        <v>5</v>
      </c>
      <c r="I3117" s="230">
        <v>3</v>
      </c>
      <c r="J3117" s="230" t="s">
        <v>2122</v>
      </c>
      <c r="K3117" s="222">
        <v>1860.86</v>
      </c>
      <c r="L3117" s="222">
        <v>1860.86</v>
      </c>
      <c r="M3117" s="222">
        <v>1232780.0900000001</v>
      </c>
      <c r="N3117" s="222">
        <v>1232780.0900000001</v>
      </c>
      <c r="O3117" s="222">
        <v>0</v>
      </c>
      <c r="P3117" s="222">
        <v>0</v>
      </c>
      <c r="Q3117" s="222">
        <v>0</v>
      </c>
      <c r="R3117" s="372">
        <v>45658</v>
      </c>
      <c r="S3117" s="372">
        <v>46022</v>
      </c>
      <c r="U3117" s="373"/>
    </row>
    <row r="3118" spans="1:21" ht="20.25" x14ac:dyDescent="0.3">
      <c r="A3118" s="230">
        <v>491</v>
      </c>
      <c r="B3118" s="225" t="s">
        <v>3890</v>
      </c>
      <c r="C3118" s="230">
        <v>36299</v>
      </c>
      <c r="D3118" s="230" t="s">
        <v>1896</v>
      </c>
      <c r="E3118" s="230">
        <v>1957</v>
      </c>
      <c r="F3118" s="230" t="s">
        <v>2122</v>
      </c>
      <c r="G3118" s="371" t="s">
        <v>2089</v>
      </c>
      <c r="H3118" s="230">
        <v>3</v>
      </c>
      <c r="I3118" s="230">
        <v>3</v>
      </c>
      <c r="J3118" s="230" t="s">
        <v>2122</v>
      </c>
      <c r="K3118" s="222">
        <v>2146.3000000000002</v>
      </c>
      <c r="L3118" s="222">
        <v>1863.81</v>
      </c>
      <c r="M3118" s="222">
        <v>50488.800000000003</v>
      </c>
      <c r="N3118" s="222">
        <v>50488.800000000003</v>
      </c>
      <c r="O3118" s="222">
        <v>0</v>
      </c>
      <c r="P3118" s="222">
        <v>0</v>
      </c>
      <c r="Q3118" s="222">
        <v>0</v>
      </c>
      <c r="R3118" s="372">
        <v>45658</v>
      </c>
      <c r="S3118" s="372">
        <v>46022</v>
      </c>
      <c r="U3118" s="373"/>
    </row>
    <row r="3119" spans="1:21" ht="20.25" x14ac:dyDescent="0.3">
      <c r="A3119" s="230">
        <v>492</v>
      </c>
      <c r="B3119" s="225" t="s">
        <v>3966</v>
      </c>
      <c r="C3119" s="230">
        <v>33115</v>
      </c>
      <c r="D3119" s="230" t="s">
        <v>1896</v>
      </c>
      <c r="E3119" s="230">
        <v>1962</v>
      </c>
      <c r="F3119" s="230">
        <v>2022</v>
      </c>
      <c r="G3119" s="371" t="s">
        <v>2089</v>
      </c>
      <c r="H3119" s="230">
        <v>3</v>
      </c>
      <c r="I3119" s="230">
        <v>2</v>
      </c>
      <c r="J3119" s="230" t="s">
        <v>2122</v>
      </c>
      <c r="K3119" s="222">
        <v>1034.2</v>
      </c>
      <c r="L3119" s="222">
        <v>950.7</v>
      </c>
      <c r="M3119" s="222">
        <v>2443907.5499999998</v>
      </c>
      <c r="N3119" s="222">
        <v>2443907.5499999998</v>
      </c>
      <c r="O3119" s="222">
        <v>0</v>
      </c>
      <c r="P3119" s="222">
        <v>0</v>
      </c>
      <c r="Q3119" s="222">
        <v>0</v>
      </c>
      <c r="R3119" s="372">
        <v>45658</v>
      </c>
      <c r="S3119" s="372">
        <v>46022</v>
      </c>
      <c r="U3119" s="373"/>
    </row>
    <row r="3120" spans="1:21" ht="20.25" x14ac:dyDescent="0.3">
      <c r="A3120" s="230">
        <v>493</v>
      </c>
      <c r="B3120" s="225" t="s">
        <v>3955</v>
      </c>
      <c r="C3120" s="230">
        <v>33738</v>
      </c>
      <c r="D3120" s="230" t="s">
        <v>1896</v>
      </c>
      <c r="E3120" s="230">
        <v>1958</v>
      </c>
      <c r="F3120" s="230">
        <v>2022</v>
      </c>
      <c r="G3120" s="371" t="s">
        <v>2089</v>
      </c>
      <c r="H3120" s="230">
        <v>2</v>
      </c>
      <c r="I3120" s="230">
        <v>3</v>
      </c>
      <c r="J3120" s="230" t="s">
        <v>2122</v>
      </c>
      <c r="K3120" s="222">
        <v>886.7</v>
      </c>
      <c r="L3120" s="222">
        <v>863.9</v>
      </c>
      <c r="M3120" s="222">
        <v>59373.120000000003</v>
      </c>
      <c r="N3120" s="222">
        <v>59373.120000000003</v>
      </c>
      <c r="O3120" s="222">
        <v>0</v>
      </c>
      <c r="P3120" s="222">
        <v>0</v>
      </c>
      <c r="Q3120" s="222">
        <v>0</v>
      </c>
      <c r="R3120" s="372">
        <v>45658</v>
      </c>
      <c r="S3120" s="372">
        <v>46022</v>
      </c>
      <c r="U3120" s="373"/>
    </row>
    <row r="3121" spans="1:21" ht="20.25" x14ac:dyDescent="0.3">
      <c r="A3121" s="230">
        <v>494</v>
      </c>
      <c r="B3121" s="225" t="s">
        <v>1003</v>
      </c>
      <c r="C3121" s="230">
        <v>36791</v>
      </c>
      <c r="D3121" s="230" t="s">
        <v>1896</v>
      </c>
      <c r="E3121" s="230">
        <v>1956</v>
      </c>
      <c r="F3121" s="230" t="s">
        <v>2122</v>
      </c>
      <c r="G3121" s="371" t="s">
        <v>2089</v>
      </c>
      <c r="H3121" s="230">
        <v>2</v>
      </c>
      <c r="I3121" s="230">
        <v>1</v>
      </c>
      <c r="J3121" s="230" t="s">
        <v>2122</v>
      </c>
      <c r="K3121" s="222">
        <v>508.8</v>
      </c>
      <c r="L3121" s="222">
        <v>508.8</v>
      </c>
      <c r="M3121" s="222">
        <v>1242707.8400000001</v>
      </c>
      <c r="N3121" s="222">
        <v>1242707.8400000001</v>
      </c>
      <c r="O3121" s="222">
        <v>0</v>
      </c>
      <c r="P3121" s="222">
        <v>0</v>
      </c>
      <c r="Q3121" s="222">
        <v>0</v>
      </c>
      <c r="R3121" s="372">
        <v>45658</v>
      </c>
      <c r="S3121" s="372">
        <v>46022</v>
      </c>
      <c r="U3121" s="373"/>
    </row>
    <row r="3122" spans="1:21" ht="20.25" x14ac:dyDescent="0.3">
      <c r="A3122" s="230">
        <v>495</v>
      </c>
      <c r="B3122" s="225" t="s">
        <v>938</v>
      </c>
      <c r="C3122" s="230">
        <v>36177</v>
      </c>
      <c r="D3122" s="230" t="s">
        <v>1896</v>
      </c>
      <c r="E3122" s="230">
        <v>1950</v>
      </c>
      <c r="F3122" s="230" t="s">
        <v>2122</v>
      </c>
      <c r="G3122" s="371" t="s">
        <v>2089</v>
      </c>
      <c r="H3122" s="230">
        <v>2</v>
      </c>
      <c r="I3122" s="230">
        <v>2</v>
      </c>
      <c r="J3122" s="230" t="s">
        <v>2122</v>
      </c>
      <c r="K3122" s="222">
        <v>697.4</v>
      </c>
      <c r="L3122" s="222">
        <v>697.4</v>
      </c>
      <c r="M3122" s="222">
        <v>518900</v>
      </c>
      <c r="N3122" s="222">
        <v>518900</v>
      </c>
      <c r="O3122" s="222">
        <v>0</v>
      </c>
      <c r="P3122" s="222">
        <v>0</v>
      </c>
      <c r="Q3122" s="222">
        <v>0</v>
      </c>
      <c r="R3122" s="372">
        <v>45658</v>
      </c>
      <c r="S3122" s="372">
        <v>46022</v>
      </c>
      <c r="U3122" s="373"/>
    </row>
    <row r="3123" spans="1:21" ht="20.25" x14ac:dyDescent="0.3">
      <c r="A3123" s="230">
        <v>496</v>
      </c>
      <c r="B3123" s="225" t="s">
        <v>3926</v>
      </c>
      <c r="C3123" s="230">
        <v>34821</v>
      </c>
      <c r="D3123" s="230" t="s">
        <v>1896</v>
      </c>
      <c r="E3123" s="230">
        <v>1958</v>
      </c>
      <c r="F3123" s="230">
        <v>2020</v>
      </c>
      <c r="G3123" s="371" t="s">
        <v>2089</v>
      </c>
      <c r="H3123" s="230">
        <v>4</v>
      </c>
      <c r="I3123" s="230">
        <v>4</v>
      </c>
      <c r="J3123" s="230" t="s">
        <v>2122</v>
      </c>
      <c r="K3123" s="222">
        <v>4712.8</v>
      </c>
      <c r="L3123" s="222">
        <v>4524.8</v>
      </c>
      <c r="M3123" s="222">
        <v>5302280.1900000004</v>
      </c>
      <c r="N3123" s="222">
        <v>5302280.1900000004</v>
      </c>
      <c r="O3123" s="222">
        <v>0</v>
      </c>
      <c r="P3123" s="222">
        <v>0</v>
      </c>
      <c r="Q3123" s="222">
        <v>0</v>
      </c>
      <c r="R3123" s="372">
        <v>45658</v>
      </c>
      <c r="S3123" s="372">
        <v>46022</v>
      </c>
      <c r="U3123" s="373"/>
    </row>
    <row r="3124" spans="1:21" ht="20.25" x14ac:dyDescent="0.3">
      <c r="A3124" s="230">
        <v>497</v>
      </c>
      <c r="B3124" s="225" t="s">
        <v>2384</v>
      </c>
      <c r="C3124" s="230">
        <v>36733</v>
      </c>
      <c r="D3124" s="230" t="s">
        <v>1896</v>
      </c>
      <c r="E3124" s="230">
        <v>1917</v>
      </c>
      <c r="F3124" s="230" t="s">
        <v>2122</v>
      </c>
      <c r="G3124" s="371" t="s">
        <v>2094</v>
      </c>
      <c r="H3124" s="230">
        <v>2</v>
      </c>
      <c r="I3124" s="230">
        <v>1</v>
      </c>
      <c r="J3124" s="230" t="s">
        <v>2122</v>
      </c>
      <c r="K3124" s="222">
        <v>327.39999999999998</v>
      </c>
      <c r="L3124" s="222">
        <v>327.39999999999998</v>
      </c>
      <c r="M3124" s="222">
        <v>250048.64000000001</v>
      </c>
      <c r="N3124" s="222">
        <v>250048.64000000001</v>
      </c>
      <c r="O3124" s="222">
        <v>0</v>
      </c>
      <c r="P3124" s="222">
        <v>0</v>
      </c>
      <c r="Q3124" s="222">
        <v>0</v>
      </c>
      <c r="R3124" s="372">
        <v>45658</v>
      </c>
      <c r="S3124" s="372">
        <v>46022</v>
      </c>
      <c r="U3124" s="373"/>
    </row>
    <row r="3125" spans="1:21" ht="20.25" x14ac:dyDescent="0.3">
      <c r="A3125" s="230">
        <v>498</v>
      </c>
      <c r="B3125" s="225" t="s">
        <v>1832</v>
      </c>
      <c r="C3125" s="230">
        <v>32744</v>
      </c>
      <c r="D3125" s="230" t="s">
        <v>1896</v>
      </c>
      <c r="E3125" s="230">
        <v>1996</v>
      </c>
      <c r="F3125" s="230" t="s">
        <v>2122</v>
      </c>
      <c r="G3125" s="371" t="s">
        <v>2088</v>
      </c>
      <c r="H3125" s="230">
        <v>9</v>
      </c>
      <c r="I3125" s="230">
        <v>2</v>
      </c>
      <c r="J3125" s="230" t="s">
        <v>2122</v>
      </c>
      <c r="K3125" s="222">
        <v>4277.7</v>
      </c>
      <c r="L3125" s="222">
        <v>3179.1</v>
      </c>
      <c r="M3125" s="222">
        <v>223418</v>
      </c>
      <c r="N3125" s="222">
        <v>223418</v>
      </c>
      <c r="O3125" s="222">
        <v>0</v>
      </c>
      <c r="P3125" s="222">
        <v>0</v>
      </c>
      <c r="Q3125" s="222">
        <v>0</v>
      </c>
      <c r="R3125" s="372">
        <v>45658</v>
      </c>
      <c r="S3125" s="372">
        <v>46022</v>
      </c>
      <c r="U3125" s="373"/>
    </row>
    <row r="3126" spans="1:21" ht="20.25" x14ac:dyDescent="0.3">
      <c r="A3126" s="230">
        <v>499</v>
      </c>
      <c r="B3126" s="225" t="s">
        <v>2838</v>
      </c>
      <c r="C3126" s="230">
        <v>36926</v>
      </c>
      <c r="D3126" s="230" t="s">
        <v>1896</v>
      </c>
      <c r="E3126" s="230">
        <v>1953</v>
      </c>
      <c r="F3126" s="230" t="s">
        <v>2122</v>
      </c>
      <c r="G3126" s="371" t="s">
        <v>2121</v>
      </c>
      <c r="H3126" s="230">
        <v>3</v>
      </c>
      <c r="I3126" s="230">
        <v>3</v>
      </c>
      <c r="J3126" s="230" t="s">
        <v>2122</v>
      </c>
      <c r="K3126" s="222">
        <v>2606.6</v>
      </c>
      <c r="L3126" s="222">
        <v>1827.8</v>
      </c>
      <c r="M3126" s="222">
        <v>2410549.86</v>
      </c>
      <c r="N3126" s="222">
        <v>2410549.86</v>
      </c>
      <c r="O3126" s="222">
        <v>0</v>
      </c>
      <c r="P3126" s="222">
        <v>0</v>
      </c>
      <c r="Q3126" s="222">
        <v>0</v>
      </c>
      <c r="R3126" s="372">
        <v>45658</v>
      </c>
      <c r="S3126" s="372">
        <v>46022</v>
      </c>
      <c r="U3126" s="373"/>
    </row>
    <row r="3127" spans="1:21" ht="20.25" x14ac:dyDescent="0.3">
      <c r="A3127" s="230">
        <v>500</v>
      </c>
      <c r="B3127" s="225" t="s">
        <v>3368</v>
      </c>
      <c r="C3127" s="230">
        <v>33051</v>
      </c>
      <c r="D3127" s="230" t="s">
        <v>1896</v>
      </c>
      <c r="E3127" s="230">
        <v>1972</v>
      </c>
      <c r="F3127" s="230" t="s">
        <v>2122</v>
      </c>
      <c r="G3127" s="371" t="s">
        <v>2088</v>
      </c>
      <c r="H3127" s="230">
        <v>5</v>
      </c>
      <c r="I3127" s="230">
        <v>4</v>
      </c>
      <c r="J3127" s="230" t="s">
        <v>2122</v>
      </c>
      <c r="K3127" s="222">
        <v>4360.2</v>
      </c>
      <c r="L3127" s="222">
        <v>2688.2</v>
      </c>
      <c r="M3127" s="222">
        <v>4016177.8899999997</v>
      </c>
      <c r="N3127" s="222">
        <v>4016177.8899999997</v>
      </c>
      <c r="O3127" s="222">
        <v>0</v>
      </c>
      <c r="P3127" s="222">
        <v>0</v>
      </c>
      <c r="Q3127" s="222">
        <v>0</v>
      </c>
      <c r="R3127" s="372">
        <v>45658</v>
      </c>
      <c r="S3127" s="372">
        <v>46022</v>
      </c>
      <c r="U3127" s="373"/>
    </row>
    <row r="3128" spans="1:21" ht="20.25" x14ac:dyDescent="0.3">
      <c r="A3128" s="230">
        <v>501</v>
      </c>
      <c r="B3128" s="225" t="s">
        <v>25</v>
      </c>
      <c r="C3128" s="230">
        <v>34362</v>
      </c>
      <c r="D3128" s="230" t="s">
        <v>1896</v>
      </c>
      <c r="E3128" s="230">
        <v>1962</v>
      </c>
      <c r="F3128" s="230" t="s">
        <v>2122</v>
      </c>
      <c r="G3128" s="371" t="s">
        <v>2089</v>
      </c>
      <c r="H3128" s="230">
        <v>4</v>
      </c>
      <c r="I3128" s="230">
        <v>3</v>
      </c>
      <c r="J3128" s="230" t="s">
        <v>2122</v>
      </c>
      <c r="K3128" s="222">
        <v>1984.8</v>
      </c>
      <c r="L3128" s="222">
        <v>1282.0999999999999</v>
      </c>
      <c r="M3128" s="222">
        <v>54363.02</v>
      </c>
      <c r="N3128" s="222">
        <v>54363.02</v>
      </c>
      <c r="O3128" s="222">
        <v>0</v>
      </c>
      <c r="P3128" s="222">
        <v>0</v>
      </c>
      <c r="Q3128" s="222">
        <v>0</v>
      </c>
      <c r="R3128" s="372">
        <v>45658</v>
      </c>
      <c r="S3128" s="372">
        <v>46022</v>
      </c>
      <c r="U3128" s="373"/>
    </row>
    <row r="3129" spans="1:21" ht="20.25" x14ac:dyDescent="0.3">
      <c r="A3129" s="230">
        <v>502</v>
      </c>
      <c r="B3129" s="225" t="s">
        <v>3346</v>
      </c>
      <c r="C3129" s="230">
        <v>36714</v>
      </c>
      <c r="D3129" s="230" t="s">
        <v>1896</v>
      </c>
      <c r="E3129" s="230">
        <v>1969</v>
      </c>
      <c r="F3129" s="230" t="s">
        <v>2122</v>
      </c>
      <c r="G3129" s="371" t="s">
        <v>2088</v>
      </c>
      <c r="H3129" s="230">
        <v>4</v>
      </c>
      <c r="I3129" s="230">
        <v>3</v>
      </c>
      <c r="J3129" s="230" t="s">
        <v>2122</v>
      </c>
      <c r="K3129" s="222">
        <v>3895.7</v>
      </c>
      <c r="L3129" s="222">
        <v>2374.6999999999998</v>
      </c>
      <c r="M3129" s="222">
        <v>2012971.9600000002</v>
      </c>
      <c r="N3129" s="222">
        <v>2012971.9600000002</v>
      </c>
      <c r="O3129" s="222">
        <v>0</v>
      </c>
      <c r="P3129" s="222">
        <v>0</v>
      </c>
      <c r="Q3129" s="222">
        <v>0</v>
      </c>
      <c r="R3129" s="372">
        <v>45658</v>
      </c>
      <c r="S3129" s="372">
        <v>46022</v>
      </c>
      <c r="U3129" s="373"/>
    </row>
    <row r="3130" spans="1:21" ht="20.25" x14ac:dyDescent="0.3">
      <c r="A3130" s="230">
        <v>503</v>
      </c>
      <c r="B3130" s="225" t="s">
        <v>67</v>
      </c>
      <c r="C3130" s="230">
        <v>32713</v>
      </c>
      <c r="D3130" s="230" t="s">
        <v>1896</v>
      </c>
      <c r="E3130" s="230">
        <v>1980</v>
      </c>
      <c r="F3130" s="230" t="s">
        <v>2122</v>
      </c>
      <c r="G3130" s="371" t="s">
        <v>2088</v>
      </c>
      <c r="H3130" s="230">
        <v>9</v>
      </c>
      <c r="I3130" s="230">
        <v>1</v>
      </c>
      <c r="J3130" s="230">
        <v>1</v>
      </c>
      <c r="K3130" s="222">
        <v>3106.9</v>
      </c>
      <c r="L3130" s="222">
        <v>2095.8000000000002</v>
      </c>
      <c r="M3130" s="222">
        <v>3040147.07</v>
      </c>
      <c r="N3130" s="222">
        <v>3040147.07</v>
      </c>
      <c r="O3130" s="222">
        <v>0</v>
      </c>
      <c r="P3130" s="222">
        <v>0</v>
      </c>
      <c r="Q3130" s="222">
        <v>0</v>
      </c>
      <c r="R3130" s="372">
        <v>45658</v>
      </c>
      <c r="S3130" s="372">
        <v>46022</v>
      </c>
      <c r="U3130" s="373"/>
    </row>
    <row r="3131" spans="1:21" ht="20.25" x14ac:dyDescent="0.3">
      <c r="A3131" s="230">
        <v>504</v>
      </c>
      <c r="B3131" s="225" t="s">
        <v>2533</v>
      </c>
      <c r="C3131" s="230">
        <v>34981</v>
      </c>
      <c r="D3131" s="230" t="s">
        <v>1896</v>
      </c>
      <c r="E3131" s="230">
        <v>1954</v>
      </c>
      <c r="F3131" s="230" t="s">
        <v>2122</v>
      </c>
      <c r="G3131" s="371" t="s">
        <v>2089</v>
      </c>
      <c r="H3131" s="230">
        <v>3</v>
      </c>
      <c r="I3131" s="230">
        <v>2</v>
      </c>
      <c r="J3131" s="230" t="s">
        <v>2122</v>
      </c>
      <c r="K3131" s="222">
        <v>1323.4</v>
      </c>
      <c r="L3131" s="222">
        <v>1152.3</v>
      </c>
      <c r="M3131" s="222">
        <v>2409819.77</v>
      </c>
      <c r="N3131" s="222">
        <v>2409819.77</v>
      </c>
      <c r="O3131" s="222">
        <v>0</v>
      </c>
      <c r="P3131" s="222">
        <v>0</v>
      </c>
      <c r="Q3131" s="222">
        <v>0</v>
      </c>
      <c r="R3131" s="372">
        <v>45658</v>
      </c>
      <c r="S3131" s="372">
        <v>46022</v>
      </c>
      <c r="U3131" s="373"/>
    </row>
    <row r="3132" spans="1:21" ht="20.25" x14ac:dyDescent="0.3">
      <c r="A3132" s="230">
        <v>505</v>
      </c>
      <c r="B3132" s="225" t="s">
        <v>3323</v>
      </c>
      <c r="C3132" s="230">
        <v>35902</v>
      </c>
      <c r="D3132" s="230" t="s">
        <v>1896</v>
      </c>
      <c r="E3132" s="230">
        <v>1975</v>
      </c>
      <c r="F3132" s="230" t="s">
        <v>2122</v>
      </c>
      <c r="G3132" s="371" t="s">
        <v>2088</v>
      </c>
      <c r="H3132" s="230">
        <v>5</v>
      </c>
      <c r="I3132" s="230">
        <v>4</v>
      </c>
      <c r="J3132" s="230" t="s">
        <v>2122</v>
      </c>
      <c r="K3132" s="222">
        <v>5618.8</v>
      </c>
      <c r="L3132" s="222">
        <v>3633.3</v>
      </c>
      <c r="M3132" s="222">
        <v>6714432.7700000005</v>
      </c>
      <c r="N3132" s="222">
        <v>6714432.7700000005</v>
      </c>
      <c r="O3132" s="222">
        <v>0</v>
      </c>
      <c r="P3132" s="222">
        <v>0</v>
      </c>
      <c r="Q3132" s="222">
        <v>0</v>
      </c>
      <c r="R3132" s="372">
        <v>45658</v>
      </c>
      <c r="S3132" s="372">
        <v>46022</v>
      </c>
      <c r="U3132" s="373"/>
    </row>
    <row r="3133" spans="1:21" ht="20.25" x14ac:dyDescent="0.3">
      <c r="A3133" s="230">
        <v>506</v>
      </c>
      <c r="B3133" s="225" t="s">
        <v>4114</v>
      </c>
      <c r="C3133" s="230">
        <v>32591</v>
      </c>
      <c r="D3133" s="230" t="s">
        <v>1896</v>
      </c>
      <c r="E3133" s="230">
        <v>1992</v>
      </c>
      <c r="F3133" s="230" t="s">
        <v>2122</v>
      </c>
      <c r="G3133" s="371" t="s">
        <v>2088</v>
      </c>
      <c r="H3133" s="230">
        <v>9</v>
      </c>
      <c r="I3133" s="230">
        <v>2</v>
      </c>
      <c r="J3133" s="230" t="s">
        <v>2122</v>
      </c>
      <c r="K3133" s="222">
        <v>6239.2</v>
      </c>
      <c r="L3133" s="222">
        <v>4137.5</v>
      </c>
      <c r="M3133" s="222">
        <v>214920</v>
      </c>
      <c r="N3133" s="222">
        <v>214920</v>
      </c>
      <c r="O3133" s="222">
        <v>0</v>
      </c>
      <c r="P3133" s="222">
        <v>0</v>
      </c>
      <c r="Q3133" s="222">
        <v>0</v>
      </c>
      <c r="R3133" s="372">
        <v>45658</v>
      </c>
      <c r="S3133" s="372">
        <v>46022</v>
      </c>
      <c r="U3133" s="373"/>
    </row>
    <row r="3134" spans="1:21" ht="20.25" x14ac:dyDescent="0.3">
      <c r="A3134" s="230">
        <v>507</v>
      </c>
      <c r="B3134" s="225" t="s">
        <v>4115</v>
      </c>
      <c r="C3134" s="230">
        <v>32592</v>
      </c>
      <c r="D3134" s="230" t="s">
        <v>1896</v>
      </c>
      <c r="E3134" s="230">
        <v>1991</v>
      </c>
      <c r="F3134" s="230" t="s">
        <v>2122</v>
      </c>
      <c r="G3134" s="371" t="s">
        <v>2089</v>
      </c>
      <c r="H3134" s="230">
        <v>9</v>
      </c>
      <c r="I3134" s="230">
        <v>2</v>
      </c>
      <c r="J3134" s="230" t="s">
        <v>2122</v>
      </c>
      <c r="K3134" s="222">
        <v>3831.4</v>
      </c>
      <c r="L3134" s="222">
        <v>3215.5</v>
      </c>
      <c r="M3134" s="222">
        <v>180852</v>
      </c>
      <c r="N3134" s="222">
        <v>180852</v>
      </c>
      <c r="O3134" s="222">
        <v>0</v>
      </c>
      <c r="P3134" s="222">
        <v>0</v>
      </c>
      <c r="Q3134" s="222">
        <v>0</v>
      </c>
      <c r="R3134" s="372">
        <v>45658</v>
      </c>
      <c r="S3134" s="372">
        <v>46022</v>
      </c>
      <c r="U3134" s="373"/>
    </row>
    <row r="3135" spans="1:21" ht="20.25" x14ac:dyDescent="0.3">
      <c r="A3135" s="230">
        <v>508</v>
      </c>
      <c r="B3135" s="225" t="s">
        <v>4113</v>
      </c>
      <c r="C3135" s="230">
        <v>32576</v>
      </c>
      <c r="D3135" s="230" t="s">
        <v>1896</v>
      </c>
      <c r="E3135" s="230">
        <v>1987</v>
      </c>
      <c r="F3135" s="230" t="s">
        <v>2122</v>
      </c>
      <c r="G3135" s="371" t="s">
        <v>2088</v>
      </c>
      <c r="H3135" s="230">
        <v>5</v>
      </c>
      <c r="I3135" s="230">
        <v>4</v>
      </c>
      <c r="J3135" s="230" t="s">
        <v>2122</v>
      </c>
      <c r="K3135" s="222">
        <v>4325.2</v>
      </c>
      <c r="L3135" s="222">
        <v>4325.2</v>
      </c>
      <c r="M3135" s="222">
        <v>156012</v>
      </c>
      <c r="N3135" s="222">
        <v>156012</v>
      </c>
      <c r="O3135" s="222">
        <v>0</v>
      </c>
      <c r="P3135" s="222">
        <v>0</v>
      </c>
      <c r="Q3135" s="222">
        <v>0</v>
      </c>
      <c r="R3135" s="372">
        <v>45658</v>
      </c>
      <c r="S3135" s="372">
        <v>46022</v>
      </c>
      <c r="U3135" s="373"/>
    </row>
    <row r="3136" spans="1:21" ht="20.25" x14ac:dyDescent="0.3">
      <c r="A3136" s="230">
        <v>509</v>
      </c>
      <c r="B3136" s="225" t="s">
        <v>4116</v>
      </c>
      <c r="C3136" s="230">
        <v>32602</v>
      </c>
      <c r="D3136" s="230" t="s">
        <v>1896</v>
      </c>
      <c r="E3136" s="230">
        <v>1992</v>
      </c>
      <c r="F3136" s="230" t="s">
        <v>2122</v>
      </c>
      <c r="G3136" s="371" t="s">
        <v>2088</v>
      </c>
      <c r="H3136" s="230">
        <v>5</v>
      </c>
      <c r="I3136" s="230">
        <v>4</v>
      </c>
      <c r="J3136" s="230" t="s">
        <v>2122</v>
      </c>
      <c r="K3136" s="222">
        <v>4800.7</v>
      </c>
      <c r="L3136" s="222">
        <v>3176.4</v>
      </c>
      <c r="M3136" s="222">
        <v>223944</v>
      </c>
      <c r="N3136" s="222">
        <v>223944</v>
      </c>
      <c r="O3136" s="222">
        <v>0</v>
      </c>
      <c r="P3136" s="222">
        <v>0</v>
      </c>
      <c r="Q3136" s="222">
        <v>0</v>
      </c>
      <c r="R3136" s="372">
        <v>45658</v>
      </c>
      <c r="S3136" s="372">
        <v>46022</v>
      </c>
      <c r="U3136" s="373"/>
    </row>
    <row r="3137" spans="1:21" ht="20.25" x14ac:dyDescent="0.3">
      <c r="A3137" s="230">
        <v>510</v>
      </c>
      <c r="B3137" s="225" t="s">
        <v>3971</v>
      </c>
      <c r="C3137" s="230">
        <v>32337</v>
      </c>
      <c r="D3137" s="230" t="s">
        <v>1896</v>
      </c>
      <c r="E3137" s="230">
        <v>1961</v>
      </c>
      <c r="F3137" s="230" t="s">
        <v>2122</v>
      </c>
      <c r="G3137" s="371" t="s">
        <v>2089</v>
      </c>
      <c r="H3137" s="230">
        <v>4</v>
      </c>
      <c r="I3137" s="230">
        <v>2</v>
      </c>
      <c r="J3137" s="230" t="s">
        <v>2122</v>
      </c>
      <c r="K3137" s="222">
        <v>1528.5</v>
      </c>
      <c r="L3137" s="222">
        <v>1528.5</v>
      </c>
      <c r="M3137" s="222">
        <v>2798835.22</v>
      </c>
      <c r="N3137" s="222">
        <v>2798835.22</v>
      </c>
      <c r="O3137" s="222">
        <v>0</v>
      </c>
      <c r="P3137" s="222">
        <v>0</v>
      </c>
      <c r="Q3137" s="222">
        <v>0</v>
      </c>
      <c r="R3137" s="372">
        <v>45658</v>
      </c>
      <c r="S3137" s="372">
        <v>46022</v>
      </c>
      <c r="U3137" s="373"/>
    </row>
    <row r="3138" spans="1:21" ht="20.25" x14ac:dyDescent="0.3">
      <c r="A3138" s="230">
        <v>511</v>
      </c>
      <c r="B3138" s="225" t="s">
        <v>3880</v>
      </c>
      <c r="C3138" s="230">
        <v>36615</v>
      </c>
      <c r="D3138" s="230" t="s">
        <v>1896</v>
      </c>
      <c r="E3138" s="230">
        <v>1971</v>
      </c>
      <c r="F3138" s="230" t="s">
        <v>2122</v>
      </c>
      <c r="G3138" s="371" t="s">
        <v>2089</v>
      </c>
      <c r="H3138" s="230">
        <v>4</v>
      </c>
      <c r="I3138" s="230">
        <v>3</v>
      </c>
      <c r="J3138" s="230" t="s">
        <v>2122</v>
      </c>
      <c r="K3138" s="222">
        <v>2714.3</v>
      </c>
      <c r="L3138" s="222">
        <v>2714.3</v>
      </c>
      <c r="M3138" s="222">
        <v>3293970.81</v>
      </c>
      <c r="N3138" s="222">
        <v>3293970.81</v>
      </c>
      <c r="O3138" s="222">
        <v>0</v>
      </c>
      <c r="P3138" s="222">
        <v>0</v>
      </c>
      <c r="Q3138" s="222">
        <v>0</v>
      </c>
      <c r="R3138" s="372">
        <v>45658</v>
      </c>
      <c r="S3138" s="372">
        <v>46022</v>
      </c>
      <c r="U3138" s="373"/>
    </row>
    <row r="3139" spans="1:21" ht="20.25" x14ac:dyDescent="0.3">
      <c r="A3139" s="230">
        <v>512</v>
      </c>
      <c r="B3139" s="225" t="s">
        <v>3872</v>
      </c>
      <c r="C3139" s="230">
        <v>37001</v>
      </c>
      <c r="D3139" s="230" t="s">
        <v>1896</v>
      </c>
      <c r="E3139" s="230">
        <v>1995</v>
      </c>
      <c r="F3139" s="230" t="s">
        <v>2122</v>
      </c>
      <c r="G3139" s="371" t="s">
        <v>2088</v>
      </c>
      <c r="H3139" s="230">
        <v>5</v>
      </c>
      <c r="I3139" s="230">
        <v>4</v>
      </c>
      <c r="J3139" s="230" t="s">
        <v>2122</v>
      </c>
      <c r="K3139" s="222">
        <v>4637.3999999999996</v>
      </c>
      <c r="L3139" s="222">
        <v>4637.3999999999996</v>
      </c>
      <c r="M3139" s="222">
        <v>104427.36</v>
      </c>
      <c r="N3139" s="222">
        <v>104427.36</v>
      </c>
      <c r="O3139" s="222">
        <v>0</v>
      </c>
      <c r="P3139" s="222">
        <v>0</v>
      </c>
      <c r="Q3139" s="222">
        <v>0</v>
      </c>
      <c r="R3139" s="372">
        <v>45658</v>
      </c>
      <c r="S3139" s="372">
        <v>46022</v>
      </c>
      <c r="U3139" s="373"/>
    </row>
    <row r="3140" spans="1:21" ht="20.25" x14ac:dyDescent="0.3">
      <c r="A3140" s="230">
        <v>513</v>
      </c>
      <c r="B3140" s="225" t="s">
        <v>2192</v>
      </c>
      <c r="C3140" s="230">
        <v>35404</v>
      </c>
      <c r="D3140" s="230" t="s">
        <v>1896</v>
      </c>
      <c r="E3140" s="230">
        <v>1966</v>
      </c>
      <c r="F3140" s="230" t="s">
        <v>2122</v>
      </c>
      <c r="G3140" s="371" t="s">
        <v>2088</v>
      </c>
      <c r="H3140" s="230">
        <v>4</v>
      </c>
      <c r="I3140" s="230">
        <v>3</v>
      </c>
      <c r="J3140" s="230" t="s">
        <v>2122</v>
      </c>
      <c r="K3140" s="222">
        <v>2278.4</v>
      </c>
      <c r="L3140" s="222">
        <v>2278.4</v>
      </c>
      <c r="M3140" s="222">
        <v>200000</v>
      </c>
      <c r="N3140" s="222">
        <v>200000</v>
      </c>
      <c r="O3140" s="222">
        <v>0</v>
      </c>
      <c r="P3140" s="222">
        <v>0</v>
      </c>
      <c r="Q3140" s="222">
        <v>0</v>
      </c>
      <c r="R3140" s="372">
        <v>45658</v>
      </c>
      <c r="S3140" s="372">
        <v>46022</v>
      </c>
      <c r="U3140" s="373"/>
    </row>
    <row r="3141" spans="1:21" ht="20.25" x14ac:dyDescent="0.3">
      <c r="A3141" s="230">
        <v>514</v>
      </c>
      <c r="B3141" s="225" t="s">
        <v>3962</v>
      </c>
      <c r="C3141" s="230">
        <v>33176</v>
      </c>
      <c r="D3141" s="230" t="s">
        <v>1896</v>
      </c>
      <c r="E3141" s="230">
        <v>1957</v>
      </c>
      <c r="F3141" s="230" t="s">
        <v>2122</v>
      </c>
      <c r="G3141" s="371" t="s">
        <v>2121</v>
      </c>
      <c r="H3141" s="230">
        <v>4</v>
      </c>
      <c r="I3141" s="230">
        <v>5</v>
      </c>
      <c r="J3141" s="230" t="s">
        <v>2122</v>
      </c>
      <c r="K3141" s="222">
        <v>5265.6</v>
      </c>
      <c r="L3141" s="222">
        <v>3497</v>
      </c>
      <c r="M3141" s="222">
        <v>6706346.2300000004</v>
      </c>
      <c r="N3141" s="222">
        <v>6706346.2300000004</v>
      </c>
      <c r="O3141" s="222">
        <v>0</v>
      </c>
      <c r="P3141" s="222">
        <v>0</v>
      </c>
      <c r="Q3141" s="222">
        <v>0</v>
      </c>
      <c r="R3141" s="372">
        <v>45658</v>
      </c>
      <c r="S3141" s="372">
        <v>46022</v>
      </c>
      <c r="U3141" s="373"/>
    </row>
    <row r="3142" spans="1:21" ht="20.25" x14ac:dyDescent="0.3">
      <c r="A3142" s="230">
        <v>515</v>
      </c>
      <c r="B3142" s="225" t="s">
        <v>3940</v>
      </c>
      <c r="C3142" s="230">
        <v>34382</v>
      </c>
      <c r="D3142" s="230" t="s">
        <v>1896</v>
      </c>
      <c r="E3142" s="230">
        <v>1966</v>
      </c>
      <c r="F3142" s="230" t="s">
        <v>2122</v>
      </c>
      <c r="G3142" s="371" t="s">
        <v>2121</v>
      </c>
      <c r="H3142" s="230">
        <v>4</v>
      </c>
      <c r="I3142" s="230">
        <v>3</v>
      </c>
      <c r="J3142" s="230" t="s">
        <v>2122</v>
      </c>
      <c r="K3142" s="222">
        <v>1967.9</v>
      </c>
      <c r="L3142" s="222">
        <v>1968.7</v>
      </c>
      <c r="M3142" s="222">
        <v>40836.959999999999</v>
      </c>
      <c r="N3142" s="222">
        <v>40836.959999999999</v>
      </c>
      <c r="O3142" s="222">
        <v>0</v>
      </c>
      <c r="P3142" s="222">
        <v>0</v>
      </c>
      <c r="Q3142" s="222">
        <v>0</v>
      </c>
      <c r="R3142" s="372">
        <v>45658</v>
      </c>
      <c r="S3142" s="372">
        <v>46022</v>
      </c>
      <c r="U3142" s="373"/>
    </row>
    <row r="3143" spans="1:21" ht="20.25" x14ac:dyDescent="0.3">
      <c r="A3143" s="230">
        <v>516</v>
      </c>
      <c r="B3143" s="225" t="s">
        <v>3911</v>
      </c>
      <c r="C3143" s="230">
        <v>35394</v>
      </c>
      <c r="D3143" s="230" t="s">
        <v>1896</v>
      </c>
      <c r="E3143" s="230">
        <v>1969</v>
      </c>
      <c r="F3143" s="230" t="s">
        <v>2122</v>
      </c>
      <c r="G3143" s="371" t="s">
        <v>2088</v>
      </c>
      <c r="H3143" s="230">
        <v>4</v>
      </c>
      <c r="I3143" s="230">
        <v>3</v>
      </c>
      <c r="J3143" s="230" t="s">
        <v>2122</v>
      </c>
      <c r="K3143" s="222">
        <v>3548.6</v>
      </c>
      <c r="L3143" s="222">
        <v>3555.1</v>
      </c>
      <c r="M3143" s="222">
        <v>102914.88</v>
      </c>
      <c r="N3143" s="222">
        <v>102914.88</v>
      </c>
      <c r="O3143" s="222">
        <v>0</v>
      </c>
      <c r="P3143" s="222">
        <v>0</v>
      </c>
      <c r="Q3143" s="222">
        <v>0</v>
      </c>
      <c r="R3143" s="372">
        <v>45658</v>
      </c>
      <c r="S3143" s="372">
        <v>46022</v>
      </c>
      <c r="U3143" s="373"/>
    </row>
    <row r="3144" spans="1:21" ht="20.25" x14ac:dyDescent="0.3">
      <c r="A3144" s="230">
        <v>517</v>
      </c>
      <c r="B3144" s="225" t="s">
        <v>3912</v>
      </c>
      <c r="C3144" s="230">
        <v>35381</v>
      </c>
      <c r="D3144" s="230" t="s">
        <v>1896</v>
      </c>
      <c r="E3144" s="230">
        <v>1978</v>
      </c>
      <c r="F3144" s="230" t="s">
        <v>2122</v>
      </c>
      <c r="G3144" s="371" t="s">
        <v>2088</v>
      </c>
      <c r="H3144" s="230">
        <v>5</v>
      </c>
      <c r="I3144" s="230">
        <v>4</v>
      </c>
      <c r="J3144" s="230" t="s">
        <v>2122</v>
      </c>
      <c r="K3144" s="222">
        <v>2704.4</v>
      </c>
      <c r="L3144" s="222">
        <v>2703.1</v>
      </c>
      <c r="M3144" s="222">
        <v>38877.360000000001</v>
      </c>
      <c r="N3144" s="222">
        <v>38877.360000000001</v>
      </c>
      <c r="O3144" s="222">
        <v>0</v>
      </c>
      <c r="P3144" s="222">
        <v>0</v>
      </c>
      <c r="Q3144" s="222">
        <v>0</v>
      </c>
      <c r="R3144" s="372">
        <v>45658</v>
      </c>
      <c r="S3144" s="372">
        <v>46022</v>
      </c>
      <c r="U3144" s="373"/>
    </row>
    <row r="3145" spans="1:21" ht="20.25" x14ac:dyDescent="0.3">
      <c r="A3145" s="230">
        <v>518</v>
      </c>
      <c r="B3145" s="225" t="s">
        <v>3891</v>
      </c>
      <c r="C3145" s="230">
        <v>36089</v>
      </c>
      <c r="D3145" s="230" t="s">
        <v>1896</v>
      </c>
      <c r="E3145" s="230">
        <v>1969</v>
      </c>
      <c r="F3145" s="230" t="s">
        <v>2122</v>
      </c>
      <c r="G3145" s="371" t="s">
        <v>2121</v>
      </c>
      <c r="H3145" s="230">
        <v>4</v>
      </c>
      <c r="I3145" s="230">
        <v>3</v>
      </c>
      <c r="J3145" s="230" t="s">
        <v>2122</v>
      </c>
      <c r="K3145" s="222">
        <v>2057.3000000000002</v>
      </c>
      <c r="L3145" s="222">
        <v>2056.8000000000002</v>
      </c>
      <c r="M3145" s="222">
        <v>43282.32</v>
      </c>
      <c r="N3145" s="222">
        <v>43282.32</v>
      </c>
      <c r="O3145" s="222">
        <v>0</v>
      </c>
      <c r="P3145" s="222">
        <v>0</v>
      </c>
      <c r="Q3145" s="222">
        <v>0</v>
      </c>
      <c r="R3145" s="372">
        <v>45658</v>
      </c>
      <c r="S3145" s="372">
        <v>46022</v>
      </c>
      <c r="U3145" s="373"/>
    </row>
    <row r="3146" spans="1:21" ht="20.25" x14ac:dyDescent="0.3">
      <c r="A3146" s="230">
        <v>519</v>
      </c>
      <c r="B3146" s="225" t="s">
        <v>3927</v>
      </c>
      <c r="C3146" s="230">
        <v>34818</v>
      </c>
      <c r="D3146" s="230" t="s">
        <v>1896</v>
      </c>
      <c r="E3146" s="230">
        <v>2003</v>
      </c>
      <c r="F3146" s="230" t="s">
        <v>2122</v>
      </c>
      <c r="G3146" s="371" t="s">
        <v>2121</v>
      </c>
      <c r="H3146" s="230">
        <v>8</v>
      </c>
      <c r="I3146" s="230">
        <v>2</v>
      </c>
      <c r="J3146" s="230" t="s">
        <v>2122</v>
      </c>
      <c r="K3146" s="222">
        <v>4115.5</v>
      </c>
      <c r="L3146" s="222">
        <v>3689</v>
      </c>
      <c r="M3146" s="222">
        <v>286588.79999999999</v>
      </c>
      <c r="N3146" s="222">
        <v>286588.79999999999</v>
      </c>
      <c r="O3146" s="222">
        <v>0</v>
      </c>
      <c r="P3146" s="222">
        <v>0</v>
      </c>
      <c r="Q3146" s="222">
        <v>0</v>
      </c>
      <c r="R3146" s="372">
        <v>45658</v>
      </c>
      <c r="S3146" s="372">
        <v>46022</v>
      </c>
      <c r="U3146" s="373"/>
    </row>
    <row r="3147" spans="1:21" ht="20.25" x14ac:dyDescent="0.3">
      <c r="A3147" s="230">
        <v>520</v>
      </c>
      <c r="B3147" s="225" t="s">
        <v>437</v>
      </c>
      <c r="C3147" s="230">
        <v>36855</v>
      </c>
      <c r="D3147" s="230" t="s">
        <v>1896</v>
      </c>
      <c r="E3147" s="230">
        <v>1994</v>
      </c>
      <c r="F3147" s="230" t="s">
        <v>2122</v>
      </c>
      <c r="G3147" s="371" t="s">
        <v>2088</v>
      </c>
      <c r="H3147" s="230">
        <v>9</v>
      </c>
      <c r="I3147" s="230">
        <v>1</v>
      </c>
      <c r="J3147" s="230" t="s">
        <v>2122</v>
      </c>
      <c r="K3147" s="222">
        <v>2812.8</v>
      </c>
      <c r="L3147" s="222">
        <v>2078.1999999999998</v>
      </c>
      <c r="M3147" s="222">
        <v>46632.959999999999</v>
      </c>
      <c r="N3147" s="222">
        <v>46632.959999999999</v>
      </c>
      <c r="O3147" s="222">
        <v>0</v>
      </c>
      <c r="P3147" s="222">
        <v>0</v>
      </c>
      <c r="Q3147" s="222">
        <v>0</v>
      </c>
      <c r="R3147" s="372">
        <v>45658</v>
      </c>
      <c r="S3147" s="372">
        <v>46022</v>
      </c>
      <c r="U3147" s="373"/>
    </row>
    <row r="3148" spans="1:21" ht="20.25" x14ac:dyDescent="0.3">
      <c r="A3148" s="230">
        <v>521</v>
      </c>
      <c r="B3148" s="225" t="s">
        <v>3922</v>
      </c>
      <c r="C3148" s="230">
        <v>35061</v>
      </c>
      <c r="D3148" s="230" t="s">
        <v>1896</v>
      </c>
      <c r="E3148" s="230">
        <v>1978</v>
      </c>
      <c r="F3148" s="230" t="s">
        <v>2122</v>
      </c>
      <c r="G3148" s="371" t="s">
        <v>2088</v>
      </c>
      <c r="H3148" s="230">
        <v>5</v>
      </c>
      <c r="I3148" s="230">
        <v>2</v>
      </c>
      <c r="J3148" s="230" t="s">
        <v>2122</v>
      </c>
      <c r="K3148" s="222">
        <v>4672.2</v>
      </c>
      <c r="L3148" s="222">
        <v>3465.3</v>
      </c>
      <c r="M3148" s="222">
        <v>106938.96</v>
      </c>
      <c r="N3148" s="222">
        <v>106938.96</v>
      </c>
      <c r="O3148" s="222">
        <v>0</v>
      </c>
      <c r="P3148" s="222">
        <v>0</v>
      </c>
      <c r="Q3148" s="222">
        <v>0</v>
      </c>
      <c r="R3148" s="372">
        <v>45658</v>
      </c>
      <c r="S3148" s="372">
        <v>46022</v>
      </c>
      <c r="U3148" s="373"/>
    </row>
    <row r="3149" spans="1:21" ht="20.25" x14ac:dyDescent="0.3">
      <c r="A3149" s="230">
        <v>522</v>
      </c>
      <c r="B3149" s="225" t="s">
        <v>3653</v>
      </c>
      <c r="C3149" s="230">
        <v>56512</v>
      </c>
      <c r="D3149" s="230" t="s">
        <v>1896</v>
      </c>
      <c r="E3149" s="230">
        <v>1982</v>
      </c>
      <c r="F3149" s="230" t="s">
        <v>2122</v>
      </c>
      <c r="G3149" s="371" t="s">
        <v>2088</v>
      </c>
      <c r="H3149" s="230">
        <v>5</v>
      </c>
      <c r="I3149" s="230">
        <v>4</v>
      </c>
      <c r="J3149" s="230" t="s">
        <v>2122</v>
      </c>
      <c r="K3149" s="222">
        <v>5427.3</v>
      </c>
      <c r="L3149" s="222">
        <v>5427.3</v>
      </c>
      <c r="M3149" s="222">
        <v>323579.57</v>
      </c>
      <c r="N3149" s="222">
        <v>323579.57</v>
      </c>
      <c r="O3149" s="222">
        <v>0</v>
      </c>
      <c r="P3149" s="222">
        <v>0</v>
      </c>
      <c r="Q3149" s="222">
        <v>0</v>
      </c>
      <c r="R3149" s="372">
        <v>45658</v>
      </c>
      <c r="S3149" s="372">
        <v>46022</v>
      </c>
      <c r="U3149" s="373"/>
    </row>
    <row r="3150" spans="1:21" ht="20.25" x14ac:dyDescent="0.3">
      <c r="A3150" s="230">
        <v>523</v>
      </c>
      <c r="B3150" s="225" t="s">
        <v>3909</v>
      </c>
      <c r="C3150" s="230">
        <v>35405</v>
      </c>
      <c r="D3150" s="230" t="s">
        <v>1896</v>
      </c>
      <c r="E3150" s="230">
        <v>1977</v>
      </c>
      <c r="F3150" s="230" t="s">
        <v>2122</v>
      </c>
      <c r="G3150" s="371" t="s">
        <v>2088</v>
      </c>
      <c r="H3150" s="230">
        <v>5</v>
      </c>
      <c r="I3150" s="230">
        <v>2</v>
      </c>
      <c r="J3150" s="230" t="s">
        <v>2122</v>
      </c>
      <c r="K3150" s="222">
        <v>1499.5</v>
      </c>
      <c r="L3150" s="222">
        <v>1499.5</v>
      </c>
      <c r="M3150" s="222">
        <v>655176</v>
      </c>
      <c r="N3150" s="222">
        <v>655176</v>
      </c>
      <c r="O3150" s="222">
        <v>0</v>
      </c>
      <c r="P3150" s="222">
        <v>0</v>
      </c>
      <c r="Q3150" s="222">
        <v>0</v>
      </c>
      <c r="R3150" s="372">
        <v>45658</v>
      </c>
      <c r="S3150" s="372">
        <v>46022</v>
      </c>
      <c r="U3150" s="373"/>
    </row>
    <row r="3151" spans="1:21" ht="20.25" x14ac:dyDescent="0.3">
      <c r="A3151" s="230">
        <v>524</v>
      </c>
      <c r="B3151" s="225" t="s">
        <v>3908</v>
      </c>
      <c r="C3151" s="230">
        <v>35406</v>
      </c>
      <c r="D3151" s="230" t="s">
        <v>1896</v>
      </c>
      <c r="E3151" s="230">
        <v>1977</v>
      </c>
      <c r="F3151" s="230" t="s">
        <v>2122</v>
      </c>
      <c r="G3151" s="371" t="s">
        <v>2088</v>
      </c>
      <c r="H3151" s="230">
        <v>5</v>
      </c>
      <c r="I3151" s="230">
        <v>2</v>
      </c>
      <c r="J3151" s="230" t="s">
        <v>2122</v>
      </c>
      <c r="K3151" s="222">
        <v>1497</v>
      </c>
      <c r="L3151" s="222">
        <v>1497</v>
      </c>
      <c r="M3151" s="222">
        <v>584868</v>
      </c>
      <c r="N3151" s="222">
        <v>584868</v>
      </c>
      <c r="O3151" s="222">
        <v>0</v>
      </c>
      <c r="P3151" s="222">
        <v>0</v>
      </c>
      <c r="Q3151" s="222">
        <v>0</v>
      </c>
      <c r="R3151" s="372">
        <v>45658</v>
      </c>
      <c r="S3151" s="372">
        <v>46022</v>
      </c>
      <c r="U3151" s="373"/>
    </row>
    <row r="3152" spans="1:21" ht="20.25" x14ac:dyDescent="0.3">
      <c r="A3152" s="230">
        <v>525</v>
      </c>
      <c r="B3152" s="225" t="s">
        <v>3907</v>
      </c>
      <c r="C3152" s="230">
        <v>35407</v>
      </c>
      <c r="D3152" s="230" t="s">
        <v>1896</v>
      </c>
      <c r="E3152" s="230">
        <v>1982</v>
      </c>
      <c r="F3152" s="230" t="s">
        <v>2122</v>
      </c>
      <c r="G3152" s="371" t="s">
        <v>2088</v>
      </c>
      <c r="H3152" s="230">
        <v>5</v>
      </c>
      <c r="I3152" s="230">
        <v>2</v>
      </c>
      <c r="J3152" s="230" t="s">
        <v>2122</v>
      </c>
      <c r="K3152" s="222">
        <v>1611.5</v>
      </c>
      <c r="L3152" s="222">
        <v>1611.5</v>
      </c>
      <c r="M3152" s="222">
        <v>156605.72</v>
      </c>
      <c r="N3152" s="222">
        <v>156605.72</v>
      </c>
      <c r="O3152" s="222">
        <v>0</v>
      </c>
      <c r="P3152" s="222">
        <v>0</v>
      </c>
      <c r="Q3152" s="222">
        <v>0</v>
      </c>
      <c r="R3152" s="372">
        <v>45658</v>
      </c>
      <c r="S3152" s="372">
        <v>46022</v>
      </c>
      <c r="U3152" s="373"/>
    </row>
    <row r="3153" spans="1:21" ht="20.25" x14ac:dyDescent="0.3">
      <c r="A3153" s="230">
        <v>526</v>
      </c>
      <c r="B3153" s="225" t="s">
        <v>3913</v>
      </c>
      <c r="C3153" s="230">
        <v>35379</v>
      </c>
      <c r="D3153" s="230" t="s">
        <v>1896</v>
      </c>
      <c r="E3153" s="230">
        <v>1979</v>
      </c>
      <c r="F3153" s="230" t="s">
        <v>2122</v>
      </c>
      <c r="G3153" s="371" t="s">
        <v>2088</v>
      </c>
      <c r="H3153" s="230">
        <v>5</v>
      </c>
      <c r="I3153" s="230">
        <v>4</v>
      </c>
      <c r="J3153" s="230" t="s">
        <v>2122</v>
      </c>
      <c r="K3153" s="222">
        <v>2653.4</v>
      </c>
      <c r="L3153" s="222">
        <v>2653.4</v>
      </c>
      <c r="M3153" s="222">
        <v>818880</v>
      </c>
      <c r="N3153" s="222">
        <v>818880</v>
      </c>
      <c r="O3153" s="222">
        <v>0</v>
      </c>
      <c r="P3153" s="222">
        <v>0</v>
      </c>
      <c r="Q3153" s="222">
        <v>0</v>
      </c>
      <c r="R3153" s="372">
        <v>45658</v>
      </c>
      <c r="S3153" s="372">
        <v>46022</v>
      </c>
      <c r="U3153" s="373"/>
    </row>
    <row r="3154" spans="1:21" ht="20.25" x14ac:dyDescent="0.3">
      <c r="A3154" s="230">
        <v>527</v>
      </c>
      <c r="B3154" s="225" t="s">
        <v>3902</v>
      </c>
      <c r="C3154" s="230">
        <v>35435</v>
      </c>
      <c r="D3154" s="230" t="s">
        <v>1896</v>
      </c>
      <c r="E3154" s="230">
        <v>1994</v>
      </c>
      <c r="F3154" s="230" t="s">
        <v>2122</v>
      </c>
      <c r="G3154" s="371" t="s">
        <v>2121</v>
      </c>
      <c r="H3154" s="230">
        <v>7</v>
      </c>
      <c r="I3154" s="230">
        <v>1</v>
      </c>
      <c r="J3154" s="230" t="s">
        <v>2122</v>
      </c>
      <c r="K3154" s="222">
        <v>1406</v>
      </c>
      <c r="L3154" s="222">
        <v>1406.5</v>
      </c>
      <c r="M3154" s="222">
        <v>500000</v>
      </c>
      <c r="N3154" s="222">
        <v>500000</v>
      </c>
      <c r="O3154" s="222">
        <v>0</v>
      </c>
      <c r="P3154" s="222">
        <v>0</v>
      </c>
      <c r="Q3154" s="222">
        <v>0</v>
      </c>
      <c r="R3154" s="372">
        <v>45658</v>
      </c>
      <c r="S3154" s="372">
        <v>46022</v>
      </c>
      <c r="U3154" s="373"/>
    </row>
    <row r="3155" spans="1:21" ht="20.25" x14ac:dyDescent="0.3">
      <c r="A3155" s="230">
        <v>528</v>
      </c>
      <c r="B3155" s="225" t="s">
        <v>3901</v>
      </c>
      <c r="C3155" s="230">
        <v>35436</v>
      </c>
      <c r="D3155" s="230" t="s">
        <v>1896</v>
      </c>
      <c r="E3155" s="230">
        <v>1995</v>
      </c>
      <c r="F3155" s="230" t="s">
        <v>2122</v>
      </c>
      <c r="G3155" s="371" t="s">
        <v>2088</v>
      </c>
      <c r="H3155" s="230">
        <v>9</v>
      </c>
      <c r="I3155" s="230">
        <v>2</v>
      </c>
      <c r="J3155" s="230" t="s">
        <v>2122</v>
      </c>
      <c r="K3155" s="222">
        <v>4025.9</v>
      </c>
      <c r="L3155" s="222">
        <v>4025.9</v>
      </c>
      <c r="M3155" s="222">
        <v>7021412.25</v>
      </c>
      <c r="N3155" s="222">
        <v>7021412.25</v>
      </c>
      <c r="O3155" s="222">
        <v>0</v>
      </c>
      <c r="P3155" s="222">
        <v>0</v>
      </c>
      <c r="Q3155" s="222">
        <v>0</v>
      </c>
      <c r="R3155" s="372">
        <v>45658</v>
      </c>
      <c r="S3155" s="372">
        <v>46022</v>
      </c>
      <c r="U3155" s="373"/>
    </row>
    <row r="3156" spans="1:21" ht="20.25" x14ac:dyDescent="0.3">
      <c r="A3156" s="230">
        <v>529</v>
      </c>
      <c r="B3156" s="225" t="s">
        <v>3904</v>
      </c>
      <c r="C3156" s="230">
        <v>35425</v>
      </c>
      <c r="D3156" s="230" t="s">
        <v>1896</v>
      </c>
      <c r="E3156" s="230">
        <v>1964</v>
      </c>
      <c r="F3156" s="230">
        <v>2020</v>
      </c>
      <c r="G3156" s="371" t="s">
        <v>2088</v>
      </c>
      <c r="H3156" s="230">
        <v>4</v>
      </c>
      <c r="I3156" s="230">
        <v>3</v>
      </c>
      <c r="J3156" s="230" t="s">
        <v>2122</v>
      </c>
      <c r="K3156" s="222">
        <v>1898.6</v>
      </c>
      <c r="L3156" s="222">
        <v>1898.6</v>
      </c>
      <c r="M3156" s="222">
        <v>3358127.6599999997</v>
      </c>
      <c r="N3156" s="222">
        <v>3358127.6599999997</v>
      </c>
      <c r="O3156" s="222">
        <v>0</v>
      </c>
      <c r="P3156" s="222">
        <v>0</v>
      </c>
      <c r="Q3156" s="222">
        <v>0</v>
      </c>
      <c r="R3156" s="372">
        <v>45658</v>
      </c>
      <c r="S3156" s="372">
        <v>46022</v>
      </c>
      <c r="U3156" s="373"/>
    </row>
    <row r="3157" spans="1:21" ht="20.25" x14ac:dyDescent="0.3">
      <c r="A3157" s="230">
        <v>530</v>
      </c>
      <c r="B3157" s="225" t="s">
        <v>3944</v>
      </c>
      <c r="C3157" s="230">
        <v>34373</v>
      </c>
      <c r="D3157" s="230" t="s">
        <v>1896</v>
      </c>
      <c r="E3157" s="230">
        <v>1965</v>
      </c>
      <c r="F3157" s="230" t="s">
        <v>2122</v>
      </c>
      <c r="G3157" s="371" t="s">
        <v>2121</v>
      </c>
      <c r="H3157" s="230">
        <v>4</v>
      </c>
      <c r="I3157" s="230">
        <v>3</v>
      </c>
      <c r="J3157" s="230" t="s">
        <v>2122</v>
      </c>
      <c r="K3157" s="222">
        <v>2006.1</v>
      </c>
      <c r="L3157" s="222">
        <v>2006.1</v>
      </c>
      <c r="M3157" s="222">
        <v>652236</v>
      </c>
      <c r="N3157" s="222">
        <v>652236</v>
      </c>
      <c r="O3157" s="222">
        <v>0</v>
      </c>
      <c r="P3157" s="222">
        <v>0</v>
      </c>
      <c r="Q3157" s="222">
        <v>0</v>
      </c>
      <c r="R3157" s="372">
        <v>45658</v>
      </c>
      <c r="S3157" s="372">
        <v>46022</v>
      </c>
      <c r="U3157" s="373"/>
    </row>
    <row r="3158" spans="1:21" ht="20.25" x14ac:dyDescent="0.3">
      <c r="A3158" s="230">
        <v>531</v>
      </c>
      <c r="B3158" s="225" t="s">
        <v>2900</v>
      </c>
      <c r="C3158" s="230">
        <v>36562</v>
      </c>
      <c r="D3158" s="230" t="s">
        <v>1896</v>
      </c>
      <c r="E3158" s="230">
        <v>1959</v>
      </c>
      <c r="F3158" s="230">
        <v>2019</v>
      </c>
      <c r="G3158" s="371" t="s">
        <v>2121</v>
      </c>
      <c r="H3158" s="230">
        <v>4</v>
      </c>
      <c r="I3158" s="230">
        <v>3</v>
      </c>
      <c r="J3158" s="230" t="s">
        <v>2122</v>
      </c>
      <c r="K3158" s="222">
        <v>2816.2</v>
      </c>
      <c r="L3158" s="222">
        <v>1967.2</v>
      </c>
      <c r="M3158" s="222">
        <v>2347183</v>
      </c>
      <c r="N3158" s="222">
        <v>2347183</v>
      </c>
      <c r="O3158" s="222">
        <v>0</v>
      </c>
      <c r="P3158" s="222">
        <v>0</v>
      </c>
      <c r="Q3158" s="222">
        <v>0</v>
      </c>
      <c r="R3158" s="372">
        <v>45658</v>
      </c>
      <c r="S3158" s="372">
        <v>46022</v>
      </c>
      <c r="U3158" s="373"/>
    </row>
    <row r="3159" spans="1:21" ht="20.25" x14ac:dyDescent="0.3">
      <c r="A3159" s="230">
        <v>532</v>
      </c>
      <c r="B3159" s="225" t="s">
        <v>3882</v>
      </c>
      <c r="C3159" s="230">
        <v>36569</v>
      </c>
      <c r="D3159" s="230" t="s">
        <v>1896</v>
      </c>
      <c r="E3159" s="230">
        <v>1963</v>
      </c>
      <c r="F3159" s="230">
        <v>2018</v>
      </c>
      <c r="G3159" s="371" t="s">
        <v>2121</v>
      </c>
      <c r="H3159" s="230">
        <v>5</v>
      </c>
      <c r="I3159" s="230">
        <v>4</v>
      </c>
      <c r="J3159" s="230" t="s">
        <v>2122</v>
      </c>
      <c r="K3159" s="222">
        <v>4747.5</v>
      </c>
      <c r="L3159" s="222">
        <v>4747.5</v>
      </c>
      <c r="M3159" s="222">
        <v>6815782.1100000003</v>
      </c>
      <c r="N3159" s="222">
        <v>6815782.1100000003</v>
      </c>
      <c r="O3159" s="222">
        <v>0</v>
      </c>
      <c r="P3159" s="222">
        <v>0</v>
      </c>
      <c r="Q3159" s="222">
        <v>0</v>
      </c>
      <c r="R3159" s="372">
        <v>45658</v>
      </c>
      <c r="S3159" s="372">
        <v>46022</v>
      </c>
      <c r="U3159" s="373"/>
    </row>
    <row r="3160" spans="1:21" ht="20.25" x14ac:dyDescent="0.3">
      <c r="A3160" s="230">
        <v>533</v>
      </c>
      <c r="B3160" s="225" t="s">
        <v>3881</v>
      </c>
      <c r="C3160" s="230">
        <v>36577</v>
      </c>
      <c r="D3160" s="230" t="s">
        <v>1896</v>
      </c>
      <c r="E3160" s="230">
        <v>1956</v>
      </c>
      <c r="F3160" s="230">
        <v>2018</v>
      </c>
      <c r="G3160" s="371" t="s">
        <v>2121</v>
      </c>
      <c r="H3160" s="230">
        <v>4</v>
      </c>
      <c r="I3160" s="230">
        <v>12</v>
      </c>
      <c r="J3160" s="230" t="s">
        <v>2122</v>
      </c>
      <c r="K3160" s="222">
        <v>12783.6</v>
      </c>
      <c r="L3160" s="222">
        <v>12783.6</v>
      </c>
      <c r="M3160" s="222">
        <v>312890</v>
      </c>
      <c r="N3160" s="222">
        <v>312890</v>
      </c>
      <c r="O3160" s="222">
        <v>0</v>
      </c>
      <c r="P3160" s="222">
        <v>0</v>
      </c>
      <c r="Q3160" s="222">
        <v>0</v>
      </c>
      <c r="R3160" s="372">
        <v>45658</v>
      </c>
      <c r="S3160" s="372">
        <v>46022</v>
      </c>
      <c r="U3160" s="373"/>
    </row>
    <row r="3161" spans="1:21" ht="20.25" x14ac:dyDescent="0.3">
      <c r="A3161" s="230">
        <v>534</v>
      </c>
      <c r="B3161" s="225" t="s">
        <v>2230</v>
      </c>
      <c r="C3161" s="230">
        <v>36567</v>
      </c>
      <c r="D3161" s="230" t="s">
        <v>1896</v>
      </c>
      <c r="E3161" s="230">
        <v>1960</v>
      </c>
      <c r="F3161" s="230" t="s">
        <v>2122</v>
      </c>
      <c r="G3161" s="371" t="s">
        <v>2089</v>
      </c>
      <c r="H3161" s="230">
        <v>4</v>
      </c>
      <c r="I3161" s="230">
        <v>3</v>
      </c>
      <c r="J3161" s="230" t="s">
        <v>2122</v>
      </c>
      <c r="K3161" s="222">
        <v>2812.4</v>
      </c>
      <c r="L3161" s="222">
        <v>1969.5</v>
      </c>
      <c r="M3161" s="222">
        <v>2144083.6452000001</v>
      </c>
      <c r="N3161" s="222">
        <v>2144083.6452000001</v>
      </c>
      <c r="O3161" s="222">
        <v>0</v>
      </c>
      <c r="P3161" s="222">
        <v>0</v>
      </c>
      <c r="Q3161" s="222">
        <v>0</v>
      </c>
      <c r="R3161" s="372">
        <v>45658</v>
      </c>
      <c r="S3161" s="372">
        <v>46022</v>
      </c>
      <c r="U3161" s="373"/>
    </row>
    <row r="3162" spans="1:21" ht="20.25" x14ac:dyDescent="0.3">
      <c r="A3162" s="230">
        <v>535</v>
      </c>
      <c r="B3162" s="225" t="s">
        <v>2875</v>
      </c>
      <c r="C3162" s="230">
        <v>33609</v>
      </c>
      <c r="D3162" s="230" t="s">
        <v>1896</v>
      </c>
      <c r="E3162" s="230">
        <v>1988</v>
      </c>
      <c r="F3162" s="230">
        <v>2018</v>
      </c>
      <c r="G3162" s="371" t="s">
        <v>2120</v>
      </c>
      <c r="H3162" s="230">
        <v>10</v>
      </c>
      <c r="I3162" s="230">
        <v>1</v>
      </c>
      <c r="J3162" s="230" t="s">
        <v>2122</v>
      </c>
      <c r="K3162" s="222">
        <v>5336.53</v>
      </c>
      <c r="L3162" s="222">
        <v>3899.26</v>
      </c>
      <c r="M3162" s="222">
        <v>5497495.7800000003</v>
      </c>
      <c r="N3162" s="222">
        <v>5497495.7800000003</v>
      </c>
      <c r="O3162" s="222">
        <v>0</v>
      </c>
      <c r="P3162" s="222">
        <v>0</v>
      </c>
      <c r="Q3162" s="222">
        <v>0</v>
      </c>
      <c r="R3162" s="372">
        <v>45658</v>
      </c>
      <c r="S3162" s="372">
        <v>46022</v>
      </c>
      <c r="U3162" s="373"/>
    </row>
    <row r="3163" spans="1:21" ht="20.25" x14ac:dyDescent="0.3">
      <c r="A3163" s="230">
        <v>536</v>
      </c>
      <c r="B3163" s="225" t="s">
        <v>3415</v>
      </c>
      <c r="C3163" s="230">
        <v>33011</v>
      </c>
      <c r="D3163" s="230" t="s">
        <v>1896</v>
      </c>
      <c r="E3163" s="230">
        <v>1971</v>
      </c>
      <c r="F3163" s="230" t="s">
        <v>2122</v>
      </c>
      <c r="G3163" s="371" t="s">
        <v>2089</v>
      </c>
      <c r="H3163" s="230">
        <v>4</v>
      </c>
      <c r="I3163" s="230">
        <v>3</v>
      </c>
      <c r="J3163" s="230" t="s">
        <v>2122</v>
      </c>
      <c r="K3163" s="222">
        <v>3532.1</v>
      </c>
      <c r="L3163" s="222">
        <v>2024.9</v>
      </c>
      <c r="M3163" s="222">
        <v>2945859.61</v>
      </c>
      <c r="N3163" s="222">
        <v>2945859.61</v>
      </c>
      <c r="O3163" s="222">
        <v>0</v>
      </c>
      <c r="P3163" s="222">
        <v>0</v>
      </c>
      <c r="Q3163" s="222">
        <v>0</v>
      </c>
      <c r="R3163" s="372">
        <v>45658</v>
      </c>
      <c r="S3163" s="372">
        <v>46022</v>
      </c>
      <c r="U3163" s="373"/>
    </row>
    <row r="3164" spans="1:21" ht="20.25" x14ac:dyDescent="0.3">
      <c r="A3164" s="230">
        <v>537</v>
      </c>
      <c r="B3164" s="225" t="s">
        <v>2740</v>
      </c>
      <c r="C3164" s="230">
        <v>46536</v>
      </c>
      <c r="D3164" s="230" t="s">
        <v>1896</v>
      </c>
      <c r="E3164" s="230">
        <v>2009</v>
      </c>
      <c r="F3164" s="230" t="s">
        <v>2122</v>
      </c>
      <c r="G3164" s="371" t="s">
        <v>2099</v>
      </c>
      <c r="H3164" s="230">
        <v>8</v>
      </c>
      <c r="I3164" s="230">
        <v>1</v>
      </c>
      <c r="J3164" s="230" t="s">
        <v>2122</v>
      </c>
      <c r="K3164" s="222">
        <v>3230</v>
      </c>
      <c r="L3164" s="222">
        <v>3230</v>
      </c>
      <c r="M3164" s="222">
        <v>4577991.79</v>
      </c>
      <c r="N3164" s="222">
        <v>4577991.79</v>
      </c>
      <c r="O3164" s="222">
        <v>0</v>
      </c>
      <c r="P3164" s="222">
        <v>0</v>
      </c>
      <c r="Q3164" s="222">
        <v>0</v>
      </c>
      <c r="R3164" s="372">
        <v>45658</v>
      </c>
      <c r="S3164" s="372">
        <v>46022</v>
      </c>
      <c r="U3164" s="373"/>
    </row>
    <row r="3165" spans="1:21" ht="20.25" x14ac:dyDescent="0.3">
      <c r="A3165" s="230">
        <v>538</v>
      </c>
      <c r="B3165" s="225" t="s">
        <v>937</v>
      </c>
      <c r="C3165" s="230">
        <v>32759</v>
      </c>
      <c r="D3165" s="230" t="s">
        <v>1896</v>
      </c>
      <c r="E3165" s="230">
        <v>1971</v>
      </c>
      <c r="F3165" s="230" t="s">
        <v>2122</v>
      </c>
      <c r="G3165" s="371" t="s">
        <v>2088</v>
      </c>
      <c r="H3165" s="230">
        <v>5</v>
      </c>
      <c r="I3165" s="230">
        <v>6</v>
      </c>
      <c r="J3165" s="230" t="s">
        <v>2122</v>
      </c>
      <c r="K3165" s="222">
        <v>6988.7</v>
      </c>
      <c r="L3165" s="222">
        <v>4323.1000000000004</v>
      </c>
      <c r="M3165" s="222">
        <v>1804884.165</v>
      </c>
      <c r="N3165" s="222">
        <v>1804884.165</v>
      </c>
      <c r="O3165" s="222">
        <v>0</v>
      </c>
      <c r="P3165" s="222">
        <v>0</v>
      </c>
      <c r="Q3165" s="222">
        <v>0</v>
      </c>
      <c r="R3165" s="372">
        <v>45658</v>
      </c>
      <c r="S3165" s="372">
        <v>46022</v>
      </c>
      <c r="U3165" s="373"/>
    </row>
    <row r="3166" spans="1:21" ht="20.25" x14ac:dyDescent="0.3">
      <c r="A3166" s="230">
        <v>539</v>
      </c>
      <c r="B3166" s="225" t="s">
        <v>2182</v>
      </c>
      <c r="C3166" s="230">
        <v>36431</v>
      </c>
      <c r="D3166" s="230" t="s">
        <v>1896</v>
      </c>
      <c r="E3166" s="230">
        <v>1955</v>
      </c>
      <c r="F3166" s="230" t="s">
        <v>2122</v>
      </c>
      <c r="G3166" s="371" t="s">
        <v>2089</v>
      </c>
      <c r="H3166" s="230">
        <v>5</v>
      </c>
      <c r="I3166" s="230">
        <v>4</v>
      </c>
      <c r="J3166" s="230" t="s">
        <v>2122</v>
      </c>
      <c r="K3166" s="222">
        <v>3605.8</v>
      </c>
      <c r="L3166" s="222">
        <v>3137.4</v>
      </c>
      <c r="M3166" s="222">
        <v>2096228.75</v>
      </c>
      <c r="N3166" s="222">
        <v>2096228.75</v>
      </c>
      <c r="O3166" s="222">
        <v>0</v>
      </c>
      <c r="P3166" s="222">
        <v>0</v>
      </c>
      <c r="Q3166" s="222">
        <v>0</v>
      </c>
      <c r="R3166" s="372">
        <v>45658</v>
      </c>
      <c r="S3166" s="372">
        <v>46022</v>
      </c>
      <c r="U3166" s="373"/>
    </row>
    <row r="3167" spans="1:21" ht="20.25" x14ac:dyDescent="0.3">
      <c r="A3167" s="230">
        <v>540</v>
      </c>
      <c r="B3167" s="225" t="s">
        <v>4123</v>
      </c>
      <c r="C3167" s="230">
        <v>33177</v>
      </c>
      <c r="D3167" s="230" t="s">
        <v>1896</v>
      </c>
      <c r="E3167" s="230">
        <v>1917</v>
      </c>
      <c r="F3167" s="230" t="s">
        <v>2122</v>
      </c>
      <c r="G3167" s="371" t="s">
        <v>2094</v>
      </c>
      <c r="H3167" s="230">
        <v>2</v>
      </c>
      <c r="I3167" s="230">
        <v>1</v>
      </c>
      <c r="J3167" s="230" t="s">
        <v>2122</v>
      </c>
      <c r="K3167" s="222">
        <v>334.19</v>
      </c>
      <c r="L3167" s="222">
        <v>233.8</v>
      </c>
      <c r="M3167" s="222">
        <v>734063</v>
      </c>
      <c r="N3167" s="222">
        <v>734063</v>
      </c>
      <c r="O3167" s="222">
        <v>0</v>
      </c>
      <c r="P3167" s="222">
        <v>0</v>
      </c>
      <c r="Q3167" s="222">
        <v>0</v>
      </c>
      <c r="R3167" s="372">
        <v>45658</v>
      </c>
      <c r="S3167" s="372">
        <v>46022</v>
      </c>
      <c r="U3167" s="373"/>
    </row>
    <row r="3168" spans="1:21" ht="20.25" x14ac:dyDescent="0.3">
      <c r="A3168" s="230">
        <v>541</v>
      </c>
      <c r="B3168" s="225" t="s">
        <v>3457</v>
      </c>
      <c r="C3168" s="230">
        <v>33046</v>
      </c>
      <c r="D3168" s="230" t="s">
        <v>1896</v>
      </c>
      <c r="E3168" s="230">
        <v>1973</v>
      </c>
      <c r="F3168" s="230" t="s">
        <v>2122</v>
      </c>
      <c r="G3168" s="371" t="s">
        <v>2088</v>
      </c>
      <c r="H3168" s="230">
        <v>5</v>
      </c>
      <c r="I3168" s="230">
        <v>6</v>
      </c>
      <c r="J3168" s="230" t="s">
        <v>2122</v>
      </c>
      <c r="K3168" s="222">
        <v>7575.5</v>
      </c>
      <c r="L3168" s="222">
        <v>4832.5</v>
      </c>
      <c r="M3168" s="222">
        <v>2584966.4750000001</v>
      </c>
      <c r="N3168" s="222">
        <v>2584966.4750000001</v>
      </c>
      <c r="O3168" s="222">
        <v>0</v>
      </c>
      <c r="P3168" s="222">
        <v>0</v>
      </c>
      <c r="Q3168" s="222">
        <v>0</v>
      </c>
      <c r="R3168" s="372">
        <v>45658</v>
      </c>
      <c r="S3168" s="372">
        <v>46022</v>
      </c>
      <c r="U3168" s="373"/>
    </row>
    <row r="3169" spans="1:21" ht="20.25" x14ac:dyDescent="0.3">
      <c r="A3169" s="230">
        <v>542</v>
      </c>
      <c r="B3169" s="225" t="s">
        <v>2199</v>
      </c>
      <c r="C3169" s="230">
        <v>36169</v>
      </c>
      <c r="D3169" s="230" t="s">
        <v>1896</v>
      </c>
      <c r="E3169" s="230">
        <v>1955</v>
      </c>
      <c r="F3169" s="230" t="s">
        <v>2122</v>
      </c>
      <c r="G3169" s="371" t="s">
        <v>2089</v>
      </c>
      <c r="H3169" s="230">
        <v>3</v>
      </c>
      <c r="I3169" s="230">
        <v>3</v>
      </c>
      <c r="J3169" s="230" t="s">
        <v>2122</v>
      </c>
      <c r="K3169" s="222">
        <v>2035.8</v>
      </c>
      <c r="L3169" s="222">
        <v>1289.2</v>
      </c>
      <c r="M3169" s="222">
        <v>512949</v>
      </c>
      <c r="N3169" s="222">
        <v>512949</v>
      </c>
      <c r="O3169" s="222">
        <v>0</v>
      </c>
      <c r="P3169" s="222">
        <v>0</v>
      </c>
      <c r="Q3169" s="222">
        <v>0</v>
      </c>
      <c r="R3169" s="372">
        <v>45658</v>
      </c>
      <c r="S3169" s="372">
        <v>46022</v>
      </c>
      <c r="U3169" s="373"/>
    </row>
    <row r="3170" spans="1:21" ht="20.25" x14ac:dyDescent="0.3">
      <c r="A3170" s="230">
        <v>543</v>
      </c>
      <c r="B3170" s="225" t="s">
        <v>3923</v>
      </c>
      <c r="C3170" s="230">
        <v>35060</v>
      </c>
      <c r="D3170" s="230" t="s">
        <v>1896</v>
      </c>
      <c r="E3170" s="230">
        <v>1977</v>
      </c>
      <c r="F3170" s="230" t="s">
        <v>2122</v>
      </c>
      <c r="G3170" s="371" t="s">
        <v>2088</v>
      </c>
      <c r="H3170" s="230">
        <v>5</v>
      </c>
      <c r="I3170" s="230">
        <v>6</v>
      </c>
      <c r="J3170" s="230" t="s">
        <v>2122</v>
      </c>
      <c r="K3170" s="222">
        <v>4345</v>
      </c>
      <c r="L3170" s="222">
        <v>4350.1000000000004</v>
      </c>
      <c r="M3170" s="222">
        <v>248444</v>
      </c>
      <c r="N3170" s="222">
        <v>248444</v>
      </c>
      <c r="O3170" s="222">
        <v>0</v>
      </c>
      <c r="P3170" s="222">
        <v>0</v>
      </c>
      <c r="Q3170" s="222">
        <v>0</v>
      </c>
      <c r="R3170" s="372">
        <v>45658</v>
      </c>
      <c r="S3170" s="372">
        <v>46022</v>
      </c>
      <c r="U3170" s="373"/>
    </row>
    <row r="3171" spans="1:21" ht="20.25" x14ac:dyDescent="0.3">
      <c r="A3171" s="230">
        <v>544</v>
      </c>
      <c r="B3171" s="225" t="s">
        <v>3947</v>
      </c>
      <c r="C3171" s="230">
        <v>34290</v>
      </c>
      <c r="D3171" s="230" t="s">
        <v>1896</v>
      </c>
      <c r="E3171" s="230">
        <v>1994</v>
      </c>
      <c r="F3171" s="230"/>
      <c r="G3171" s="371" t="s">
        <v>2088</v>
      </c>
      <c r="H3171" s="230">
        <v>5</v>
      </c>
      <c r="I3171" s="230">
        <v>2</v>
      </c>
      <c r="J3171" s="230" t="s">
        <v>2122</v>
      </c>
      <c r="K3171" s="222">
        <v>3875.4</v>
      </c>
      <c r="L3171" s="222">
        <v>2977.3</v>
      </c>
      <c r="M3171" s="222">
        <v>130000</v>
      </c>
      <c r="N3171" s="222">
        <v>130000</v>
      </c>
      <c r="O3171" s="222">
        <v>0</v>
      </c>
      <c r="P3171" s="222">
        <v>0</v>
      </c>
      <c r="Q3171" s="222">
        <v>0</v>
      </c>
      <c r="R3171" s="372">
        <v>45658</v>
      </c>
      <c r="S3171" s="372">
        <v>46022</v>
      </c>
      <c r="U3171" s="373"/>
    </row>
    <row r="3172" spans="1:21" ht="20.25" x14ac:dyDescent="0.3">
      <c r="A3172" s="230">
        <v>545</v>
      </c>
      <c r="B3172" s="225" t="s">
        <v>3419</v>
      </c>
      <c r="C3172" s="230">
        <v>36951</v>
      </c>
      <c r="D3172" s="230" t="s">
        <v>1896</v>
      </c>
      <c r="E3172" s="230">
        <v>1968</v>
      </c>
      <c r="F3172" s="230" t="s">
        <v>2122</v>
      </c>
      <c r="G3172" s="371" t="s">
        <v>2088</v>
      </c>
      <c r="H3172" s="230">
        <v>5</v>
      </c>
      <c r="I3172" s="230">
        <v>2</v>
      </c>
      <c r="J3172" s="230" t="s">
        <v>2122</v>
      </c>
      <c r="K3172" s="222">
        <v>5475.7</v>
      </c>
      <c r="L3172" s="222">
        <v>3518.1</v>
      </c>
      <c r="M3172" s="222">
        <v>328594</v>
      </c>
      <c r="N3172" s="222">
        <v>328594</v>
      </c>
      <c r="O3172" s="222">
        <v>0</v>
      </c>
      <c r="P3172" s="222">
        <v>0</v>
      </c>
      <c r="Q3172" s="222">
        <v>0</v>
      </c>
      <c r="R3172" s="372">
        <v>45658</v>
      </c>
      <c r="S3172" s="372">
        <v>46022</v>
      </c>
      <c r="U3172" s="373"/>
    </row>
    <row r="3173" spans="1:21" ht="20.25" x14ac:dyDescent="0.3">
      <c r="A3173" s="230">
        <v>546</v>
      </c>
      <c r="B3173" s="225" t="s">
        <v>827</v>
      </c>
      <c r="C3173" s="230">
        <v>33508</v>
      </c>
      <c r="D3173" s="230" t="s">
        <v>1896</v>
      </c>
      <c r="E3173" s="230">
        <v>1969</v>
      </c>
      <c r="F3173" s="230" t="s">
        <v>2122</v>
      </c>
      <c r="G3173" s="371" t="s">
        <v>2089</v>
      </c>
      <c r="H3173" s="230">
        <v>4</v>
      </c>
      <c r="I3173" s="230">
        <v>4</v>
      </c>
      <c r="J3173" s="230" t="s">
        <v>2122</v>
      </c>
      <c r="K3173" s="222">
        <v>3794.4</v>
      </c>
      <c r="L3173" s="222">
        <v>2085.8000000000002</v>
      </c>
      <c r="M3173" s="222">
        <v>461347</v>
      </c>
      <c r="N3173" s="222">
        <v>461347</v>
      </c>
      <c r="O3173" s="222">
        <v>0</v>
      </c>
      <c r="P3173" s="222">
        <v>0</v>
      </c>
      <c r="Q3173" s="222">
        <v>0</v>
      </c>
      <c r="R3173" s="372">
        <v>45658</v>
      </c>
      <c r="S3173" s="372">
        <v>46022</v>
      </c>
      <c r="U3173" s="373"/>
    </row>
    <row r="3174" spans="1:21" ht="20.25" x14ac:dyDescent="0.3">
      <c r="A3174" s="230">
        <v>547</v>
      </c>
      <c r="B3174" s="225" t="s">
        <v>3893</v>
      </c>
      <c r="C3174" s="230">
        <v>36078</v>
      </c>
      <c r="D3174" s="230" t="s">
        <v>1896</v>
      </c>
      <c r="E3174" s="230">
        <v>1977</v>
      </c>
      <c r="F3174" s="230" t="s">
        <v>2122</v>
      </c>
      <c r="G3174" s="371" t="s">
        <v>2089</v>
      </c>
      <c r="H3174" s="230">
        <v>5</v>
      </c>
      <c r="I3174" s="230">
        <v>4</v>
      </c>
      <c r="J3174" s="230" t="s">
        <v>2122</v>
      </c>
      <c r="K3174" s="222">
        <v>2684.7</v>
      </c>
      <c r="L3174" s="222">
        <v>2684.7</v>
      </c>
      <c r="M3174" s="222">
        <v>782364</v>
      </c>
      <c r="N3174" s="222">
        <v>782364</v>
      </c>
      <c r="O3174" s="222">
        <v>0</v>
      </c>
      <c r="P3174" s="222">
        <v>0</v>
      </c>
      <c r="Q3174" s="222">
        <v>0</v>
      </c>
      <c r="R3174" s="372">
        <v>45658</v>
      </c>
      <c r="S3174" s="372">
        <v>46022</v>
      </c>
      <c r="U3174" s="373"/>
    </row>
    <row r="3175" spans="1:21" ht="20.25" x14ac:dyDescent="0.3">
      <c r="A3175" s="230">
        <v>548</v>
      </c>
      <c r="B3175" s="225" t="s">
        <v>3484</v>
      </c>
      <c r="C3175" s="230">
        <v>33052</v>
      </c>
      <c r="D3175" s="230" t="s">
        <v>1896</v>
      </c>
      <c r="E3175" s="230">
        <v>1973</v>
      </c>
      <c r="F3175" s="230" t="s">
        <v>2122</v>
      </c>
      <c r="G3175" s="371" t="s">
        <v>2088</v>
      </c>
      <c r="H3175" s="230">
        <v>5</v>
      </c>
      <c r="I3175" s="230">
        <v>4</v>
      </c>
      <c r="J3175" s="230" t="s">
        <v>2122</v>
      </c>
      <c r="K3175" s="222">
        <v>6326.6</v>
      </c>
      <c r="L3175" s="222">
        <v>3913.4</v>
      </c>
      <c r="M3175" s="222">
        <v>6379762.75825</v>
      </c>
      <c r="N3175" s="222">
        <v>6379762.75825</v>
      </c>
      <c r="O3175" s="222">
        <v>0</v>
      </c>
      <c r="P3175" s="222">
        <v>0</v>
      </c>
      <c r="Q3175" s="222">
        <v>0</v>
      </c>
      <c r="R3175" s="372">
        <v>45658</v>
      </c>
      <c r="S3175" s="372">
        <v>46022</v>
      </c>
      <c r="U3175" s="373"/>
    </row>
    <row r="3176" spans="1:21" ht="20.25" x14ac:dyDescent="0.3">
      <c r="A3176" s="230">
        <v>549</v>
      </c>
      <c r="B3176" s="225" t="s">
        <v>2218</v>
      </c>
      <c r="C3176" s="230">
        <v>35283</v>
      </c>
      <c r="D3176" s="230" t="s">
        <v>1896</v>
      </c>
      <c r="E3176" s="230">
        <v>1917</v>
      </c>
      <c r="F3176" s="230" t="s">
        <v>2122</v>
      </c>
      <c r="G3176" s="371" t="s">
        <v>2089</v>
      </c>
      <c r="H3176" s="230">
        <v>4</v>
      </c>
      <c r="I3176" s="230">
        <v>3</v>
      </c>
      <c r="J3176" s="230" t="s">
        <v>2122</v>
      </c>
      <c r="K3176" s="222">
        <v>2105.1</v>
      </c>
      <c r="L3176" s="222">
        <v>1809.3</v>
      </c>
      <c r="M3176" s="222">
        <v>5453531.8568500001</v>
      </c>
      <c r="N3176" s="222">
        <v>5453531.8568500001</v>
      </c>
      <c r="O3176" s="222">
        <v>0</v>
      </c>
      <c r="P3176" s="222">
        <v>0</v>
      </c>
      <c r="Q3176" s="222">
        <v>0</v>
      </c>
      <c r="R3176" s="372">
        <v>45658</v>
      </c>
      <c r="S3176" s="372">
        <v>46022</v>
      </c>
      <c r="U3176" s="373"/>
    </row>
    <row r="3177" spans="1:21" ht="20.25" x14ac:dyDescent="0.3">
      <c r="A3177" s="230">
        <v>550</v>
      </c>
      <c r="B3177" s="225" t="s">
        <v>367</v>
      </c>
      <c r="C3177" s="230">
        <v>35199</v>
      </c>
      <c r="D3177" s="230" t="s">
        <v>1896</v>
      </c>
      <c r="E3177" s="230">
        <v>1955</v>
      </c>
      <c r="F3177" s="230" t="s">
        <v>2122</v>
      </c>
      <c r="G3177" s="371" t="s">
        <v>2089</v>
      </c>
      <c r="H3177" s="230">
        <v>2</v>
      </c>
      <c r="I3177" s="230">
        <v>2</v>
      </c>
      <c r="J3177" s="230" t="s">
        <v>2122</v>
      </c>
      <c r="K3177" s="222">
        <v>844.1</v>
      </c>
      <c r="L3177" s="222">
        <v>844.1</v>
      </c>
      <c r="M3177" s="222">
        <v>3539029.8944000001</v>
      </c>
      <c r="N3177" s="222">
        <v>3539029.8944000001</v>
      </c>
      <c r="O3177" s="222">
        <v>0</v>
      </c>
      <c r="P3177" s="222">
        <v>0</v>
      </c>
      <c r="Q3177" s="222">
        <v>0</v>
      </c>
      <c r="R3177" s="372">
        <v>45658</v>
      </c>
      <c r="S3177" s="372">
        <v>46022</v>
      </c>
      <c r="U3177" s="373"/>
    </row>
    <row r="3178" spans="1:21" ht="20.25" x14ac:dyDescent="0.3">
      <c r="A3178" s="230">
        <v>551</v>
      </c>
      <c r="B3178" s="225" t="s">
        <v>2178</v>
      </c>
      <c r="C3178" s="230">
        <v>35457</v>
      </c>
      <c r="D3178" s="230" t="s">
        <v>1896</v>
      </c>
      <c r="E3178" s="230">
        <v>1958</v>
      </c>
      <c r="F3178" s="230" t="s">
        <v>2122</v>
      </c>
      <c r="G3178" s="371" t="s">
        <v>2089</v>
      </c>
      <c r="H3178" s="230">
        <v>4</v>
      </c>
      <c r="I3178" s="230">
        <v>2</v>
      </c>
      <c r="J3178" s="230" t="s">
        <v>2122</v>
      </c>
      <c r="K3178" s="222">
        <v>1270</v>
      </c>
      <c r="L3178" s="222">
        <v>1126.9000000000001</v>
      </c>
      <c r="M3178" s="222">
        <v>2991111.1124999998</v>
      </c>
      <c r="N3178" s="222">
        <v>2991111.1124999998</v>
      </c>
      <c r="O3178" s="222">
        <v>0</v>
      </c>
      <c r="P3178" s="222">
        <v>0</v>
      </c>
      <c r="Q3178" s="222">
        <v>0</v>
      </c>
      <c r="R3178" s="372">
        <v>45658</v>
      </c>
      <c r="S3178" s="372">
        <v>46022</v>
      </c>
      <c r="U3178" s="373"/>
    </row>
    <row r="3179" spans="1:21" ht="20.25" x14ac:dyDescent="0.3">
      <c r="A3179" s="230">
        <v>552</v>
      </c>
      <c r="B3179" s="225" t="s">
        <v>3934</v>
      </c>
      <c r="C3179" s="230">
        <v>34452</v>
      </c>
      <c r="D3179" s="230" t="s">
        <v>1896</v>
      </c>
      <c r="E3179" s="230">
        <v>1961</v>
      </c>
      <c r="F3179" s="230"/>
      <c r="G3179" s="371" t="s">
        <v>2089</v>
      </c>
      <c r="H3179" s="230">
        <v>4</v>
      </c>
      <c r="I3179" s="230">
        <v>3</v>
      </c>
      <c r="J3179" s="230" t="s">
        <v>2122</v>
      </c>
      <c r="K3179" s="222">
        <v>2828.2</v>
      </c>
      <c r="L3179" s="222">
        <v>2828.2</v>
      </c>
      <c r="M3179" s="222">
        <v>109834.8</v>
      </c>
      <c r="N3179" s="222">
        <v>109834.8</v>
      </c>
      <c r="O3179" s="222">
        <v>0</v>
      </c>
      <c r="P3179" s="222">
        <v>0</v>
      </c>
      <c r="Q3179" s="222">
        <v>0</v>
      </c>
      <c r="R3179" s="372">
        <v>45658</v>
      </c>
      <c r="S3179" s="372">
        <v>46022</v>
      </c>
      <c r="U3179" s="373"/>
    </row>
    <row r="3180" spans="1:21" ht="20.25" x14ac:dyDescent="0.3">
      <c r="A3180" s="230">
        <v>553</v>
      </c>
      <c r="B3180" s="225" t="s">
        <v>1001</v>
      </c>
      <c r="C3180" s="230">
        <v>36789</v>
      </c>
      <c r="D3180" s="230" t="s">
        <v>1896</v>
      </c>
      <c r="E3180" s="230">
        <v>1986</v>
      </c>
      <c r="F3180" s="230" t="s">
        <v>2122</v>
      </c>
      <c r="G3180" s="371" t="s">
        <v>2088</v>
      </c>
      <c r="H3180" s="230">
        <v>9</v>
      </c>
      <c r="I3180" s="230">
        <v>2</v>
      </c>
      <c r="J3180" s="230" t="s">
        <v>2122</v>
      </c>
      <c r="K3180" s="222">
        <v>4058.8</v>
      </c>
      <c r="L3180" s="222">
        <v>2444.3000000000002</v>
      </c>
      <c r="M3180" s="222">
        <v>87039.6</v>
      </c>
      <c r="N3180" s="222">
        <v>87039.6</v>
      </c>
      <c r="O3180" s="222">
        <v>0</v>
      </c>
      <c r="P3180" s="222">
        <v>0</v>
      </c>
      <c r="Q3180" s="222">
        <v>0</v>
      </c>
      <c r="R3180" s="372">
        <v>45658</v>
      </c>
      <c r="S3180" s="372">
        <v>46022</v>
      </c>
      <c r="U3180" s="373"/>
    </row>
    <row r="3181" spans="1:21" ht="20.25" x14ac:dyDescent="0.3">
      <c r="A3181" s="230">
        <v>554</v>
      </c>
      <c r="B3181" s="225" t="s">
        <v>3874</v>
      </c>
      <c r="C3181" s="230">
        <v>36739</v>
      </c>
      <c r="D3181" s="230" t="s">
        <v>1896</v>
      </c>
      <c r="E3181" s="230">
        <v>1951</v>
      </c>
      <c r="F3181" s="230" t="s">
        <v>2122</v>
      </c>
      <c r="G3181" s="371" t="s">
        <v>2089</v>
      </c>
      <c r="H3181" s="230">
        <v>2</v>
      </c>
      <c r="I3181" s="230">
        <v>1</v>
      </c>
      <c r="J3181" s="230" t="s">
        <v>2122</v>
      </c>
      <c r="K3181" s="222">
        <v>678.1</v>
      </c>
      <c r="L3181" s="222">
        <v>678.1</v>
      </c>
      <c r="M3181" s="222">
        <v>42837.599999999999</v>
      </c>
      <c r="N3181" s="222">
        <v>42837.599999999999</v>
      </c>
      <c r="O3181" s="222">
        <v>0</v>
      </c>
      <c r="P3181" s="222">
        <v>0</v>
      </c>
      <c r="Q3181" s="222">
        <v>0</v>
      </c>
      <c r="R3181" s="372">
        <v>45658</v>
      </c>
      <c r="S3181" s="372">
        <v>46022</v>
      </c>
      <c r="U3181" s="373"/>
    </row>
    <row r="3182" spans="1:21" ht="20.25" x14ac:dyDescent="0.3">
      <c r="A3182" s="230">
        <v>555</v>
      </c>
      <c r="B3182" s="225" t="s">
        <v>3950</v>
      </c>
      <c r="C3182" s="230">
        <v>33920</v>
      </c>
      <c r="D3182" s="230" t="s">
        <v>1896</v>
      </c>
      <c r="E3182" s="230">
        <v>1984</v>
      </c>
      <c r="F3182" s="230" t="s">
        <v>2122</v>
      </c>
      <c r="G3182" s="371" t="s">
        <v>2088</v>
      </c>
      <c r="H3182" s="230">
        <v>5</v>
      </c>
      <c r="I3182" s="230">
        <v>4</v>
      </c>
      <c r="J3182" s="230" t="s">
        <v>2122</v>
      </c>
      <c r="K3182" s="222">
        <v>4467.3</v>
      </c>
      <c r="L3182" s="222">
        <v>4467.3</v>
      </c>
      <c r="M3182" s="222">
        <v>90022.16</v>
      </c>
      <c r="N3182" s="222">
        <v>90022.16</v>
      </c>
      <c r="O3182" s="222">
        <v>0</v>
      </c>
      <c r="P3182" s="222">
        <v>0</v>
      </c>
      <c r="Q3182" s="222">
        <v>0</v>
      </c>
      <c r="R3182" s="372">
        <v>45658</v>
      </c>
      <c r="S3182" s="372">
        <v>46022</v>
      </c>
      <c r="U3182" s="373"/>
    </row>
    <row r="3183" spans="1:21" ht="20.25" x14ac:dyDescent="0.3">
      <c r="A3183" s="230">
        <v>556</v>
      </c>
      <c r="B3183" s="225" t="s">
        <v>3951</v>
      </c>
      <c r="C3183" s="230">
        <v>33881</v>
      </c>
      <c r="D3183" s="230" t="s">
        <v>1896</v>
      </c>
      <c r="E3183" s="230">
        <v>1976</v>
      </c>
      <c r="F3183" s="230" t="s">
        <v>2122</v>
      </c>
      <c r="G3183" s="371" t="s">
        <v>2088</v>
      </c>
      <c r="H3183" s="230">
        <v>5</v>
      </c>
      <c r="I3183" s="230">
        <v>4</v>
      </c>
      <c r="J3183" s="230"/>
      <c r="K3183" s="222">
        <v>4374.1000000000004</v>
      </c>
      <c r="L3183" s="222">
        <v>4374.1000000000004</v>
      </c>
      <c r="M3183" s="222">
        <v>232000</v>
      </c>
      <c r="N3183" s="222">
        <v>232000</v>
      </c>
      <c r="O3183" s="222">
        <v>0</v>
      </c>
      <c r="P3183" s="222">
        <v>0</v>
      </c>
      <c r="Q3183" s="222">
        <v>0</v>
      </c>
      <c r="R3183" s="372">
        <v>45658</v>
      </c>
      <c r="S3183" s="372">
        <v>46022</v>
      </c>
      <c r="U3183" s="373"/>
    </row>
    <row r="3184" spans="1:21" ht="20.25" x14ac:dyDescent="0.3">
      <c r="A3184" s="230">
        <v>557</v>
      </c>
      <c r="B3184" s="225" t="s">
        <v>843</v>
      </c>
      <c r="C3184" s="230">
        <v>33988</v>
      </c>
      <c r="D3184" s="230" t="s">
        <v>1896</v>
      </c>
      <c r="E3184" s="230">
        <v>1952</v>
      </c>
      <c r="F3184" s="230" t="s">
        <v>2122</v>
      </c>
      <c r="G3184" s="371" t="s">
        <v>2094</v>
      </c>
      <c r="H3184" s="230">
        <v>2</v>
      </c>
      <c r="I3184" s="230">
        <v>2</v>
      </c>
      <c r="J3184" s="230" t="s">
        <v>2122</v>
      </c>
      <c r="K3184" s="222">
        <v>707.5</v>
      </c>
      <c r="L3184" s="222">
        <v>637.1</v>
      </c>
      <c r="M3184" s="222">
        <v>114528</v>
      </c>
      <c r="N3184" s="222">
        <v>114528</v>
      </c>
      <c r="O3184" s="222">
        <v>0</v>
      </c>
      <c r="P3184" s="222">
        <v>0</v>
      </c>
      <c r="Q3184" s="222">
        <v>0</v>
      </c>
      <c r="R3184" s="372">
        <v>45658</v>
      </c>
      <c r="S3184" s="372">
        <v>46022</v>
      </c>
      <c r="U3184" s="373"/>
    </row>
    <row r="3185" spans="1:21" ht="20.25" x14ac:dyDescent="0.3">
      <c r="A3185" s="230">
        <v>558</v>
      </c>
      <c r="B3185" s="225" t="s">
        <v>2186</v>
      </c>
      <c r="C3185" s="230">
        <v>33387</v>
      </c>
      <c r="D3185" s="230" t="s">
        <v>1896</v>
      </c>
      <c r="E3185" s="230">
        <v>1951</v>
      </c>
      <c r="F3185" s="230" t="s">
        <v>2122</v>
      </c>
      <c r="G3185" s="371" t="s">
        <v>2089</v>
      </c>
      <c r="H3185" s="230">
        <v>2</v>
      </c>
      <c r="I3185" s="230">
        <v>2</v>
      </c>
      <c r="J3185" s="230" t="s">
        <v>2122</v>
      </c>
      <c r="K3185" s="222">
        <v>568.9</v>
      </c>
      <c r="L3185" s="222">
        <v>515.5</v>
      </c>
      <c r="M3185" s="222">
        <v>491980.24</v>
      </c>
      <c r="N3185" s="222">
        <v>491980.24</v>
      </c>
      <c r="O3185" s="222">
        <v>0</v>
      </c>
      <c r="P3185" s="222">
        <v>0</v>
      </c>
      <c r="Q3185" s="222">
        <v>0</v>
      </c>
      <c r="R3185" s="372">
        <v>45658</v>
      </c>
      <c r="S3185" s="372">
        <v>46022</v>
      </c>
      <c r="U3185" s="373"/>
    </row>
    <row r="3186" spans="1:21" ht="20.25" x14ac:dyDescent="0.3">
      <c r="A3186" s="230">
        <v>559</v>
      </c>
      <c r="B3186" s="225" t="s">
        <v>3888</v>
      </c>
      <c r="C3186" s="230">
        <v>36348</v>
      </c>
      <c r="D3186" s="230" t="s">
        <v>1896</v>
      </c>
      <c r="E3186" s="230">
        <v>1968</v>
      </c>
      <c r="F3186" s="230" t="s">
        <v>2122</v>
      </c>
      <c r="G3186" s="371" t="s">
        <v>2088</v>
      </c>
      <c r="H3186" s="230">
        <v>5</v>
      </c>
      <c r="I3186" s="230">
        <v>6</v>
      </c>
      <c r="J3186" s="230" t="s">
        <v>2122</v>
      </c>
      <c r="K3186" s="222">
        <v>6645.4</v>
      </c>
      <c r="L3186" s="222">
        <v>5757.2</v>
      </c>
      <c r="M3186" s="222">
        <v>305160</v>
      </c>
      <c r="N3186" s="222">
        <v>305160</v>
      </c>
      <c r="O3186" s="222">
        <v>0</v>
      </c>
      <c r="P3186" s="222">
        <v>0</v>
      </c>
      <c r="Q3186" s="222">
        <v>0</v>
      </c>
      <c r="R3186" s="372">
        <v>45658</v>
      </c>
      <c r="S3186" s="372">
        <v>46022</v>
      </c>
      <c r="U3186" s="373"/>
    </row>
    <row r="3187" spans="1:21" ht="20.25" x14ac:dyDescent="0.3">
      <c r="A3187" s="230">
        <v>560</v>
      </c>
      <c r="B3187" s="225" t="s">
        <v>3968</v>
      </c>
      <c r="C3187" s="230">
        <v>32768</v>
      </c>
      <c r="D3187" s="230" t="s">
        <v>1896</v>
      </c>
      <c r="E3187" s="230">
        <v>1971</v>
      </c>
      <c r="F3187" s="230" t="s">
        <v>2122</v>
      </c>
      <c r="G3187" s="371" t="s">
        <v>2088</v>
      </c>
      <c r="H3187" s="230">
        <v>5</v>
      </c>
      <c r="I3187" s="230">
        <v>4</v>
      </c>
      <c r="J3187" s="230" t="s">
        <v>2122</v>
      </c>
      <c r="K3187" s="222">
        <v>3567.86</v>
      </c>
      <c r="L3187" s="222">
        <v>2682.8</v>
      </c>
      <c r="M3187" s="222">
        <v>232000</v>
      </c>
      <c r="N3187" s="222">
        <v>232000</v>
      </c>
      <c r="O3187" s="222">
        <v>0</v>
      </c>
      <c r="P3187" s="222">
        <v>0</v>
      </c>
      <c r="Q3187" s="222">
        <v>0</v>
      </c>
      <c r="R3187" s="372">
        <v>45658</v>
      </c>
      <c r="S3187" s="372">
        <v>46022</v>
      </c>
      <c r="U3187" s="373"/>
    </row>
    <row r="3188" spans="1:21" ht="20.25" x14ac:dyDescent="0.3">
      <c r="A3188" s="230">
        <v>561</v>
      </c>
      <c r="B3188" s="225" t="s">
        <v>2435</v>
      </c>
      <c r="C3188" s="230">
        <v>34284</v>
      </c>
      <c r="D3188" s="230" t="s">
        <v>1896</v>
      </c>
      <c r="E3188" s="230">
        <v>1992</v>
      </c>
      <c r="F3188" s="230" t="s">
        <v>2122</v>
      </c>
      <c r="G3188" s="371" t="s">
        <v>2088</v>
      </c>
      <c r="H3188" s="230">
        <v>5</v>
      </c>
      <c r="I3188" s="230">
        <v>3</v>
      </c>
      <c r="J3188" s="230" t="s">
        <v>2122</v>
      </c>
      <c r="K3188" s="222">
        <v>5540.1</v>
      </c>
      <c r="L3188" s="222">
        <v>4082.8</v>
      </c>
      <c r="M3188" s="222">
        <v>300000</v>
      </c>
      <c r="N3188" s="222">
        <v>300000</v>
      </c>
      <c r="O3188" s="222">
        <v>0</v>
      </c>
      <c r="P3188" s="222">
        <v>0</v>
      </c>
      <c r="Q3188" s="222">
        <v>0</v>
      </c>
      <c r="R3188" s="372">
        <v>45658</v>
      </c>
      <c r="S3188" s="372">
        <v>46022</v>
      </c>
      <c r="U3188" s="373"/>
    </row>
    <row r="3189" spans="1:21" ht="20.25" x14ac:dyDescent="0.3">
      <c r="A3189" s="230">
        <v>562</v>
      </c>
      <c r="B3189" s="225" t="s">
        <v>884</v>
      </c>
      <c r="C3189" s="230">
        <v>34252</v>
      </c>
      <c r="D3189" s="230" t="s">
        <v>1896</v>
      </c>
      <c r="E3189" s="230">
        <v>1955</v>
      </c>
      <c r="F3189" s="230" t="s">
        <v>2122</v>
      </c>
      <c r="G3189" s="371" t="s">
        <v>2096</v>
      </c>
      <c r="H3189" s="230">
        <v>2</v>
      </c>
      <c r="I3189" s="230">
        <v>1</v>
      </c>
      <c r="J3189" s="230" t="s">
        <v>2122</v>
      </c>
      <c r="K3189" s="222">
        <v>404</v>
      </c>
      <c r="L3189" s="222">
        <v>404</v>
      </c>
      <c r="M3189" s="222">
        <v>361543.23345</v>
      </c>
      <c r="N3189" s="222">
        <v>361543.23345</v>
      </c>
      <c r="O3189" s="222">
        <v>0</v>
      </c>
      <c r="P3189" s="222">
        <v>0</v>
      </c>
      <c r="Q3189" s="222">
        <v>0</v>
      </c>
      <c r="R3189" s="372">
        <v>45658</v>
      </c>
      <c r="S3189" s="372">
        <v>46022</v>
      </c>
      <c r="U3189" s="373"/>
    </row>
    <row r="3190" spans="1:21" ht="20.25" x14ac:dyDescent="0.3">
      <c r="A3190" s="230">
        <v>563</v>
      </c>
      <c r="B3190" s="225" t="s">
        <v>2895</v>
      </c>
      <c r="C3190" s="230">
        <v>36699</v>
      </c>
      <c r="D3190" s="230" t="s">
        <v>1896</v>
      </c>
      <c r="E3190" s="230">
        <v>1988</v>
      </c>
      <c r="F3190" s="230" t="s">
        <v>2122</v>
      </c>
      <c r="G3190" s="371" t="s">
        <v>2121</v>
      </c>
      <c r="H3190" s="230">
        <v>5</v>
      </c>
      <c r="I3190" s="230">
        <v>4</v>
      </c>
      <c r="J3190" s="230" t="s">
        <v>2122</v>
      </c>
      <c r="K3190" s="222">
        <v>7675</v>
      </c>
      <c r="L3190" s="222">
        <v>4324.7</v>
      </c>
      <c r="M3190" s="222">
        <v>4336495.2872500001</v>
      </c>
      <c r="N3190" s="222">
        <v>4336495.2872500001</v>
      </c>
      <c r="O3190" s="222">
        <v>0</v>
      </c>
      <c r="P3190" s="222">
        <v>0</v>
      </c>
      <c r="Q3190" s="222">
        <v>0</v>
      </c>
      <c r="R3190" s="372">
        <v>45658</v>
      </c>
      <c r="S3190" s="372">
        <v>46022</v>
      </c>
      <c r="U3190" s="373"/>
    </row>
    <row r="3191" spans="1:21" ht="20.25" x14ac:dyDescent="0.3">
      <c r="A3191" s="230">
        <v>564</v>
      </c>
      <c r="B3191" s="233" t="s">
        <v>4131</v>
      </c>
      <c r="C3191" s="230">
        <v>33576</v>
      </c>
      <c r="D3191" s="230" t="s">
        <v>1896</v>
      </c>
      <c r="E3191" s="230">
        <v>1964</v>
      </c>
      <c r="F3191" s="230" t="s">
        <v>2122</v>
      </c>
      <c r="G3191" s="371" t="s">
        <v>2088</v>
      </c>
      <c r="H3191" s="230">
        <v>5</v>
      </c>
      <c r="I3191" s="230">
        <v>3</v>
      </c>
      <c r="J3191" s="230" t="s">
        <v>2122</v>
      </c>
      <c r="K3191" s="222">
        <v>3966.6</v>
      </c>
      <c r="L3191" s="222">
        <v>3966.6</v>
      </c>
      <c r="M3191" s="222">
        <v>198031.38</v>
      </c>
      <c r="N3191" s="222">
        <v>198031.38</v>
      </c>
      <c r="O3191" s="222">
        <v>0</v>
      </c>
      <c r="P3191" s="222">
        <v>0</v>
      </c>
      <c r="Q3191" s="222">
        <v>0</v>
      </c>
      <c r="R3191" s="372">
        <v>45658</v>
      </c>
      <c r="S3191" s="372">
        <v>46022</v>
      </c>
      <c r="U3191" s="373"/>
    </row>
    <row r="3192" spans="1:21" ht="20.25" x14ac:dyDescent="0.3">
      <c r="A3192" s="230">
        <v>565</v>
      </c>
      <c r="B3192" s="225" t="s">
        <v>3876</v>
      </c>
      <c r="C3192" s="230">
        <v>36705</v>
      </c>
      <c r="D3192" s="230" t="s">
        <v>1896</v>
      </c>
      <c r="E3192" s="230">
        <v>1967</v>
      </c>
      <c r="F3192" s="230" t="s">
        <v>2122</v>
      </c>
      <c r="G3192" s="371" t="s">
        <v>2088</v>
      </c>
      <c r="H3192" s="230">
        <v>5</v>
      </c>
      <c r="I3192" s="230">
        <v>3</v>
      </c>
      <c r="J3192" s="230" t="s">
        <v>2122</v>
      </c>
      <c r="K3192" s="222">
        <v>3532.13</v>
      </c>
      <c r="L3192" s="222">
        <v>2532.13</v>
      </c>
      <c r="M3192" s="222">
        <v>70032</v>
      </c>
      <c r="N3192" s="222">
        <v>70032</v>
      </c>
      <c r="O3192" s="222">
        <v>0</v>
      </c>
      <c r="P3192" s="222">
        <v>0</v>
      </c>
      <c r="Q3192" s="222">
        <v>0</v>
      </c>
      <c r="R3192" s="372">
        <v>45658</v>
      </c>
      <c r="S3192" s="372">
        <v>46022</v>
      </c>
      <c r="U3192" s="373"/>
    </row>
    <row r="3193" spans="1:21" ht="20.25" x14ac:dyDescent="0.3">
      <c r="A3193" s="230">
        <v>566</v>
      </c>
      <c r="B3193" s="225" t="s">
        <v>3036</v>
      </c>
      <c r="C3193" s="230">
        <v>36961</v>
      </c>
      <c r="D3193" s="230" t="s">
        <v>1896</v>
      </c>
      <c r="E3193" s="230">
        <v>1933</v>
      </c>
      <c r="F3193" s="230" t="s">
        <v>2122</v>
      </c>
      <c r="G3193" s="371" t="s">
        <v>2941</v>
      </c>
      <c r="H3193" s="230">
        <v>4</v>
      </c>
      <c r="I3193" s="230">
        <v>3</v>
      </c>
      <c r="J3193" s="230" t="s">
        <v>2122</v>
      </c>
      <c r="K3193" s="222">
        <v>1108.2</v>
      </c>
      <c r="L3193" s="222">
        <v>1108.2</v>
      </c>
      <c r="M3193" s="222">
        <v>2804353.77</v>
      </c>
      <c r="N3193" s="222">
        <v>2804353.77</v>
      </c>
      <c r="O3193" s="222">
        <v>0</v>
      </c>
      <c r="P3193" s="222">
        <v>0</v>
      </c>
      <c r="Q3193" s="222">
        <v>0</v>
      </c>
      <c r="R3193" s="372">
        <v>45658</v>
      </c>
      <c r="S3193" s="372">
        <v>46022</v>
      </c>
      <c r="U3193" s="373"/>
    </row>
    <row r="3194" spans="1:21" ht="20.25" x14ac:dyDescent="0.3">
      <c r="A3194" s="230">
        <v>567</v>
      </c>
      <c r="B3194" s="225" t="s">
        <v>2233</v>
      </c>
      <c r="C3194" s="230">
        <v>33908</v>
      </c>
      <c r="D3194" s="230" t="s">
        <v>1896</v>
      </c>
      <c r="E3194" s="230">
        <v>1974</v>
      </c>
      <c r="F3194" s="230" t="s">
        <v>2122</v>
      </c>
      <c r="G3194" s="371" t="s">
        <v>2088</v>
      </c>
      <c r="H3194" s="230">
        <v>5</v>
      </c>
      <c r="I3194" s="230">
        <v>6</v>
      </c>
      <c r="J3194" s="230" t="s">
        <v>2122</v>
      </c>
      <c r="K3194" s="222">
        <v>6080.9</v>
      </c>
      <c r="L3194" s="222">
        <v>4389.5</v>
      </c>
      <c r="M3194" s="222">
        <v>2947857</v>
      </c>
      <c r="N3194" s="222">
        <v>2947857</v>
      </c>
      <c r="O3194" s="222">
        <v>0</v>
      </c>
      <c r="P3194" s="222">
        <v>0</v>
      </c>
      <c r="Q3194" s="222">
        <v>0</v>
      </c>
      <c r="R3194" s="372">
        <v>45658</v>
      </c>
      <c r="S3194" s="372">
        <v>46022</v>
      </c>
      <c r="U3194" s="373"/>
    </row>
    <row r="3195" spans="1:21" ht="20.25" x14ac:dyDescent="0.3">
      <c r="A3195" s="230">
        <v>568</v>
      </c>
      <c r="B3195" s="225" t="s">
        <v>2229</v>
      </c>
      <c r="C3195" s="230">
        <v>33468</v>
      </c>
      <c r="D3195" s="230" t="s">
        <v>1896</v>
      </c>
      <c r="E3195" s="230">
        <v>1961</v>
      </c>
      <c r="F3195" s="230" t="s">
        <v>2122</v>
      </c>
      <c r="G3195" s="371" t="s">
        <v>2089</v>
      </c>
      <c r="H3195" s="230">
        <v>4</v>
      </c>
      <c r="I3195" s="230">
        <v>3</v>
      </c>
      <c r="J3195" s="230" t="s">
        <v>2122</v>
      </c>
      <c r="K3195" s="222">
        <v>2667.2</v>
      </c>
      <c r="L3195" s="222">
        <v>1968</v>
      </c>
      <c r="M3195" s="222">
        <v>1363072.07</v>
      </c>
      <c r="N3195" s="222">
        <v>1363072.07</v>
      </c>
      <c r="O3195" s="222">
        <v>0</v>
      </c>
      <c r="P3195" s="222">
        <v>0</v>
      </c>
      <c r="Q3195" s="222">
        <v>0</v>
      </c>
      <c r="R3195" s="372">
        <v>45658</v>
      </c>
      <c r="S3195" s="372">
        <v>46022</v>
      </c>
      <c r="U3195" s="373"/>
    </row>
    <row r="3196" spans="1:21" ht="20.25" x14ac:dyDescent="0.3">
      <c r="A3196" s="230">
        <v>569</v>
      </c>
      <c r="B3196" s="225" t="s">
        <v>3924</v>
      </c>
      <c r="C3196" s="230">
        <v>35003</v>
      </c>
      <c r="D3196" s="230" t="s">
        <v>1896</v>
      </c>
      <c r="E3196" s="230">
        <v>1973</v>
      </c>
      <c r="F3196" s="230">
        <v>2022</v>
      </c>
      <c r="G3196" s="371" t="s">
        <v>2088</v>
      </c>
      <c r="H3196" s="230">
        <v>5</v>
      </c>
      <c r="I3196" s="230">
        <v>4</v>
      </c>
      <c r="J3196" s="230" t="s">
        <v>2122</v>
      </c>
      <c r="K3196" s="222">
        <v>1973</v>
      </c>
      <c r="L3196" s="222">
        <v>1973</v>
      </c>
      <c r="M3196" s="222">
        <v>4786830.1500000004</v>
      </c>
      <c r="N3196" s="222">
        <v>4786830.1500000004</v>
      </c>
      <c r="O3196" s="222">
        <v>0</v>
      </c>
      <c r="P3196" s="222">
        <v>0</v>
      </c>
      <c r="Q3196" s="222">
        <v>0</v>
      </c>
      <c r="R3196" s="372">
        <v>45658</v>
      </c>
      <c r="S3196" s="372">
        <v>46022</v>
      </c>
      <c r="U3196" s="373"/>
    </row>
    <row r="3197" spans="1:21" ht="20.25" x14ac:dyDescent="0.3">
      <c r="A3197" s="230">
        <v>570</v>
      </c>
      <c r="B3197" s="225" t="s">
        <v>2670</v>
      </c>
      <c r="C3197" s="230">
        <v>33181</v>
      </c>
      <c r="D3197" s="230" t="s">
        <v>1896</v>
      </c>
      <c r="E3197" s="230">
        <v>1962</v>
      </c>
      <c r="F3197" s="230" t="s">
        <v>2122</v>
      </c>
      <c r="G3197" s="371" t="s">
        <v>2089</v>
      </c>
      <c r="H3197" s="230">
        <v>4</v>
      </c>
      <c r="I3197" s="230">
        <v>3</v>
      </c>
      <c r="J3197" s="230" t="s">
        <v>2122</v>
      </c>
      <c r="K3197" s="222">
        <v>2398.1</v>
      </c>
      <c r="L3197" s="222">
        <v>2237.4</v>
      </c>
      <c r="M3197" s="222">
        <v>4120122.12</v>
      </c>
      <c r="N3197" s="222">
        <v>4120122.12</v>
      </c>
      <c r="O3197" s="222">
        <v>0</v>
      </c>
      <c r="P3197" s="222">
        <v>0</v>
      </c>
      <c r="Q3197" s="222">
        <v>0</v>
      </c>
      <c r="R3197" s="372">
        <v>45658</v>
      </c>
      <c r="S3197" s="372">
        <v>46022</v>
      </c>
      <c r="U3197" s="373"/>
    </row>
    <row r="3198" spans="1:21" ht="20.25" x14ac:dyDescent="0.3">
      <c r="A3198" s="230">
        <v>571</v>
      </c>
      <c r="B3198" s="225" t="s">
        <v>1697</v>
      </c>
      <c r="C3198" s="230">
        <v>36696</v>
      </c>
      <c r="D3198" s="230" t="s">
        <v>1896</v>
      </c>
      <c r="E3198" s="230">
        <v>1912</v>
      </c>
      <c r="F3198" s="230" t="s">
        <v>2122</v>
      </c>
      <c r="G3198" s="371" t="s">
        <v>2089</v>
      </c>
      <c r="H3198" s="230">
        <v>2</v>
      </c>
      <c r="I3198" s="230">
        <v>2</v>
      </c>
      <c r="J3198" s="230" t="s">
        <v>2122</v>
      </c>
      <c r="K3198" s="222">
        <v>590.5</v>
      </c>
      <c r="L3198" s="222">
        <v>590.5</v>
      </c>
      <c r="M3198" s="222">
        <v>13335300.83</v>
      </c>
      <c r="N3198" s="222">
        <v>-2333842.42</v>
      </c>
      <c r="O3198" s="222">
        <v>15669143.25</v>
      </c>
      <c r="P3198" s="222">
        <v>0</v>
      </c>
      <c r="Q3198" s="222">
        <v>0</v>
      </c>
      <c r="R3198" s="372">
        <v>45658</v>
      </c>
      <c r="S3198" s="372">
        <v>46022</v>
      </c>
      <c r="U3198" s="373"/>
    </row>
    <row r="3199" spans="1:21" ht="20.25" x14ac:dyDescent="0.3">
      <c r="A3199" s="230">
        <v>572</v>
      </c>
      <c r="B3199" s="225" t="s">
        <v>1680</v>
      </c>
      <c r="C3199" s="230">
        <v>32332</v>
      </c>
      <c r="D3199" s="230" t="s">
        <v>1896</v>
      </c>
      <c r="E3199" s="230">
        <v>1917</v>
      </c>
      <c r="F3199" s="230" t="s">
        <v>2122</v>
      </c>
      <c r="G3199" s="371" t="s">
        <v>2094</v>
      </c>
      <c r="H3199" s="230">
        <v>2</v>
      </c>
      <c r="I3199" s="230">
        <v>3</v>
      </c>
      <c r="J3199" s="230" t="s">
        <v>2122</v>
      </c>
      <c r="K3199" s="222">
        <v>638.20000000000005</v>
      </c>
      <c r="L3199" s="222">
        <v>638.20000000000005</v>
      </c>
      <c r="M3199" s="222">
        <v>14016141.030000001</v>
      </c>
      <c r="N3199" s="222">
        <v>-709622.6099999994</v>
      </c>
      <c r="O3199" s="222">
        <v>14725763.640000001</v>
      </c>
      <c r="P3199" s="222">
        <v>0</v>
      </c>
      <c r="Q3199" s="222">
        <v>0</v>
      </c>
      <c r="R3199" s="372">
        <v>45658</v>
      </c>
      <c r="S3199" s="372">
        <v>46022</v>
      </c>
      <c r="U3199" s="373"/>
    </row>
    <row r="3200" spans="1:21" ht="20.25" x14ac:dyDescent="0.3">
      <c r="A3200" s="230">
        <v>573</v>
      </c>
      <c r="B3200" s="225" t="s">
        <v>2195</v>
      </c>
      <c r="C3200" s="230">
        <v>33509</v>
      </c>
      <c r="D3200" s="230" t="s">
        <v>1896</v>
      </c>
      <c r="E3200" s="230">
        <v>1969</v>
      </c>
      <c r="F3200" s="230" t="s">
        <v>2122</v>
      </c>
      <c r="G3200" s="371" t="s">
        <v>2089</v>
      </c>
      <c r="H3200" s="230">
        <v>4</v>
      </c>
      <c r="I3200" s="230">
        <v>3</v>
      </c>
      <c r="J3200" s="230" t="s">
        <v>2122</v>
      </c>
      <c r="K3200" s="222">
        <v>3957.3</v>
      </c>
      <c r="L3200" s="222">
        <v>2259.9</v>
      </c>
      <c r="M3200" s="222">
        <v>1696455.13</v>
      </c>
      <c r="N3200" s="222">
        <v>1696455.13</v>
      </c>
      <c r="O3200" s="222">
        <v>0</v>
      </c>
      <c r="P3200" s="222">
        <v>0</v>
      </c>
      <c r="Q3200" s="222">
        <v>0</v>
      </c>
      <c r="R3200" s="372">
        <v>45658</v>
      </c>
      <c r="S3200" s="372">
        <v>46022</v>
      </c>
      <c r="U3200" s="373"/>
    </row>
    <row r="3201" spans="1:21" ht="20.25" x14ac:dyDescent="0.3">
      <c r="A3201" s="230">
        <v>574</v>
      </c>
      <c r="B3201" s="225" t="s">
        <v>386</v>
      </c>
      <c r="C3201" s="230">
        <v>35767</v>
      </c>
      <c r="D3201" s="230" t="s">
        <v>1896</v>
      </c>
      <c r="E3201" s="230">
        <v>1953</v>
      </c>
      <c r="F3201" s="230" t="s">
        <v>2122</v>
      </c>
      <c r="G3201" s="371" t="s">
        <v>2089</v>
      </c>
      <c r="H3201" s="230">
        <v>2</v>
      </c>
      <c r="I3201" s="230">
        <v>1</v>
      </c>
      <c r="J3201" s="230" t="s">
        <v>2122</v>
      </c>
      <c r="K3201" s="222">
        <v>633.5</v>
      </c>
      <c r="L3201" s="222">
        <v>550.1</v>
      </c>
      <c r="M3201" s="222">
        <v>311426</v>
      </c>
      <c r="N3201" s="222">
        <v>311426</v>
      </c>
      <c r="O3201" s="222">
        <v>0</v>
      </c>
      <c r="P3201" s="222">
        <v>0</v>
      </c>
      <c r="Q3201" s="222">
        <v>0</v>
      </c>
      <c r="R3201" s="372">
        <v>45658</v>
      </c>
      <c r="S3201" s="372">
        <v>46022</v>
      </c>
      <c r="U3201" s="373"/>
    </row>
    <row r="3202" spans="1:21" ht="20.25" x14ac:dyDescent="0.3">
      <c r="A3202" s="230">
        <v>575</v>
      </c>
      <c r="B3202" s="225" t="s">
        <v>375</v>
      </c>
      <c r="C3202" s="230">
        <v>35351</v>
      </c>
      <c r="D3202" s="230" t="s">
        <v>1896</v>
      </c>
      <c r="E3202" s="230">
        <v>1962</v>
      </c>
      <c r="F3202" s="230" t="s">
        <v>2122</v>
      </c>
      <c r="G3202" s="371" t="s">
        <v>2089</v>
      </c>
      <c r="H3202" s="230">
        <v>4</v>
      </c>
      <c r="I3202" s="230">
        <v>6</v>
      </c>
      <c r="J3202" s="230" t="s">
        <v>2122</v>
      </c>
      <c r="K3202" s="222">
        <v>1989.6</v>
      </c>
      <c r="L3202" s="222">
        <v>1783</v>
      </c>
      <c r="M3202" s="222">
        <v>200000</v>
      </c>
      <c r="N3202" s="222">
        <v>200000</v>
      </c>
      <c r="O3202" s="222">
        <v>0</v>
      </c>
      <c r="P3202" s="222">
        <v>0</v>
      </c>
      <c r="Q3202" s="222">
        <v>0</v>
      </c>
      <c r="R3202" s="372">
        <v>45658</v>
      </c>
      <c r="S3202" s="372">
        <v>46022</v>
      </c>
      <c r="U3202" s="373"/>
    </row>
    <row r="3203" spans="1:21" ht="20.25" x14ac:dyDescent="0.3">
      <c r="A3203" s="230">
        <v>576</v>
      </c>
      <c r="B3203" s="225" t="s">
        <v>3360</v>
      </c>
      <c r="C3203" s="230">
        <v>32977</v>
      </c>
      <c r="D3203" s="230" t="s">
        <v>1896</v>
      </c>
      <c r="E3203" s="230">
        <v>1970</v>
      </c>
      <c r="F3203" s="230" t="s">
        <v>2122</v>
      </c>
      <c r="G3203" s="371" t="s">
        <v>2088</v>
      </c>
      <c r="H3203" s="230">
        <v>5</v>
      </c>
      <c r="I3203" s="230">
        <v>6</v>
      </c>
      <c r="J3203" s="230" t="s">
        <v>2122</v>
      </c>
      <c r="K3203" s="222">
        <v>8825</v>
      </c>
      <c r="L3203" s="222">
        <v>5556.6</v>
      </c>
      <c r="M3203" s="222">
        <v>328594</v>
      </c>
      <c r="N3203" s="222">
        <v>328594</v>
      </c>
      <c r="O3203" s="222">
        <v>0</v>
      </c>
      <c r="P3203" s="222">
        <v>0</v>
      </c>
      <c r="Q3203" s="222">
        <v>0</v>
      </c>
      <c r="R3203" s="372">
        <v>45658</v>
      </c>
      <c r="S3203" s="372">
        <v>46022</v>
      </c>
      <c r="U3203" s="373"/>
    </row>
    <row r="3204" spans="1:21" ht="20.25" x14ac:dyDescent="0.3">
      <c r="A3204" s="230">
        <v>577</v>
      </c>
      <c r="B3204" s="225" t="s">
        <v>3897</v>
      </c>
      <c r="C3204" s="230">
        <v>35843</v>
      </c>
      <c r="D3204" s="230" t="s">
        <v>1896</v>
      </c>
      <c r="E3204" s="230">
        <v>2002</v>
      </c>
      <c r="F3204" s="230" t="s">
        <v>2122</v>
      </c>
      <c r="G3204" s="371" t="s">
        <v>2089</v>
      </c>
      <c r="H3204" s="230">
        <v>9</v>
      </c>
      <c r="I3204" s="230">
        <v>4</v>
      </c>
      <c r="J3204" s="230">
        <v>1</v>
      </c>
      <c r="K3204" s="222">
        <v>3971.78</v>
      </c>
      <c r="L3204" s="222">
        <v>3971.78</v>
      </c>
      <c r="M3204" s="222">
        <v>3209025.39</v>
      </c>
      <c r="N3204" s="222">
        <v>3209025.39</v>
      </c>
      <c r="O3204" s="222">
        <v>0</v>
      </c>
      <c r="P3204" s="222">
        <v>0</v>
      </c>
      <c r="Q3204" s="222">
        <v>0</v>
      </c>
      <c r="R3204" s="372">
        <v>45658</v>
      </c>
      <c r="S3204" s="372">
        <v>46022</v>
      </c>
      <c r="U3204" s="373"/>
    </row>
    <row r="3205" spans="1:21" ht="20.25" x14ac:dyDescent="0.3">
      <c r="A3205" s="230">
        <v>578</v>
      </c>
      <c r="B3205" s="225" t="s">
        <v>3896</v>
      </c>
      <c r="C3205" s="230">
        <v>35844</v>
      </c>
      <c r="D3205" s="230" t="s">
        <v>1896</v>
      </c>
      <c r="E3205" s="230">
        <v>2002</v>
      </c>
      <c r="F3205" s="230" t="s">
        <v>2122</v>
      </c>
      <c r="G3205" s="371" t="s">
        <v>2089</v>
      </c>
      <c r="H3205" s="230">
        <v>9</v>
      </c>
      <c r="I3205" s="230">
        <v>4</v>
      </c>
      <c r="J3205" s="230">
        <v>1</v>
      </c>
      <c r="K3205" s="222">
        <v>4425.13</v>
      </c>
      <c r="L3205" s="222">
        <v>4425.13</v>
      </c>
      <c r="M3205" s="222">
        <v>2975872.5300000003</v>
      </c>
      <c r="N3205" s="222">
        <v>2975872.5300000003</v>
      </c>
      <c r="O3205" s="222">
        <v>0</v>
      </c>
      <c r="P3205" s="222">
        <v>0</v>
      </c>
      <c r="Q3205" s="222">
        <v>0</v>
      </c>
      <c r="R3205" s="372">
        <v>45658</v>
      </c>
      <c r="S3205" s="372">
        <v>46022</v>
      </c>
      <c r="U3205" s="373"/>
    </row>
    <row r="3206" spans="1:21" ht="20.25" x14ac:dyDescent="0.3">
      <c r="A3206" s="230">
        <v>579</v>
      </c>
      <c r="B3206" s="225" t="s">
        <v>3895</v>
      </c>
      <c r="C3206" s="230">
        <v>35882</v>
      </c>
      <c r="D3206" s="230" t="s">
        <v>1896</v>
      </c>
      <c r="E3206" s="230">
        <v>1960</v>
      </c>
      <c r="F3206" s="230" t="s">
        <v>2122</v>
      </c>
      <c r="G3206" s="371" t="s">
        <v>2088</v>
      </c>
      <c r="H3206" s="230">
        <v>4</v>
      </c>
      <c r="I3206" s="230">
        <v>3</v>
      </c>
      <c r="J3206" s="230" t="s">
        <v>2122</v>
      </c>
      <c r="K3206" s="222">
        <v>3555.4</v>
      </c>
      <c r="L3206" s="222">
        <v>3555.4</v>
      </c>
      <c r="M3206" s="222">
        <v>3009829.58</v>
      </c>
      <c r="N3206" s="222">
        <v>3009829.58</v>
      </c>
      <c r="O3206" s="222">
        <v>0</v>
      </c>
      <c r="P3206" s="222">
        <v>0</v>
      </c>
      <c r="Q3206" s="222">
        <v>0</v>
      </c>
      <c r="R3206" s="372">
        <v>45658</v>
      </c>
      <c r="S3206" s="372">
        <v>46022</v>
      </c>
      <c r="U3206" s="373"/>
    </row>
    <row r="3207" spans="1:21" ht="20.25" x14ac:dyDescent="0.3">
      <c r="A3207" s="230">
        <v>580</v>
      </c>
      <c r="B3207" s="225" t="s">
        <v>2208</v>
      </c>
      <c r="C3207" s="230">
        <v>34426</v>
      </c>
      <c r="D3207" s="230" t="s">
        <v>1896</v>
      </c>
      <c r="E3207" s="230">
        <v>1974</v>
      </c>
      <c r="F3207" s="230" t="s">
        <v>2122</v>
      </c>
      <c r="G3207" s="371" t="s">
        <v>2094</v>
      </c>
      <c r="H3207" s="230">
        <v>5</v>
      </c>
      <c r="I3207" s="230">
        <v>8</v>
      </c>
      <c r="J3207" s="230" t="s">
        <v>2122</v>
      </c>
      <c r="K3207" s="222">
        <v>10447.6</v>
      </c>
      <c r="L3207" s="222">
        <v>6290.7</v>
      </c>
      <c r="M3207" s="222">
        <v>135096</v>
      </c>
      <c r="N3207" s="222">
        <v>135096</v>
      </c>
      <c r="O3207" s="222">
        <v>0</v>
      </c>
      <c r="P3207" s="222">
        <v>0</v>
      </c>
      <c r="Q3207" s="222">
        <v>0</v>
      </c>
      <c r="R3207" s="372">
        <v>45658</v>
      </c>
      <c r="S3207" s="372">
        <v>46022</v>
      </c>
      <c r="U3207" s="373"/>
    </row>
    <row r="3208" spans="1:21" ht="20.25" x14ac:dyDescent="0.3">
      <c r="A3208" s="230">
        <v>581</v>
      </c>
      <c r="B3208" s="225" t="s">
        <v>2201</v>
      </c>
      <c r="C3208" s="230">
        <v>35591</v>
      </c>
      <c r="D3208" s="230" t="s">
        <v>1896</v>
      </c>
      <c r="E3208" s="230">
        <v>1957</v>
      </c>
      <c r="F3208" s="230" t="s">
        <v>2122</v>
      </c>
      <c r="G3208" s="371" t="s">
        <v>2089</v>
      </c>
      <c r="H3208" s="230">
        <v>4</v>
      </c>
      <c r="I3208" s="230">
        <v>3</v>
      </c>
      <c r="J3208" s="230" t="s">
        <v>2122</v>
      </c>
      <c r="K3208" s="222">
        <v>2646.4</v>
      </c>
      <c r="L3208" s="222">
        <v>2375.9</v>
      </c>
      <c r="M3208" s="222">
        <v>1560000</v>
      </c>
      <c r="N3208" s="222">
        <v>1560000</v>
      </c>
      <c r="O3208" s="222">
        <v>0</v>
      </c>
      <c r="P3208" s="222">
        <v>0</v>
      </c>
      <c r="Q3208" s="222">
        <v>0</v>
      </c>
      <c r="R3208" s="372">
        <v>45658</v>
      </c>
      <c r="S3208" s="372">
        <v>46022</v>
      </c>
      <c r="U3208" s="373"/>
    </row>
    <row r="3209" spans="1:21" ht="20.25" x14ac:dyDescent="0.3">
      <c r="A3209" s="230">
        <v>582</v>
      </c>
      <c r="B3209" s="225" t="s">
        <v>4149</v>
      </c>
      <c r="C3209" s="230">
        <v>36678</v>
      </c>
      <c r="D3209" s="230" t="s">
        <v>1896</v>
      </c>
      <c r="E3209" s="230">
        <v>1995</v>
      </c>
      <c r="F3209" s="230" t="s">
        <v>2122</v>
      </c>
      <c r="G3209" s="371" t="s">
        <v>2088</v>
      </c>
      <c r="H3209" s="230">
        <v>9</v>
      </c>
      <c r="I3209" s="230">
        <v>2</v>
      </c>
      <c r="J3209" s="230">
        <v>2</v>
      </c>
      <c r="K3209" s="222">
        <v>5796.7</v>
      </c>
      <c r="L3209" s="222">
        <v>5796.7</v>
      </c>
      <c r="M3209" s="222">
        <v>6239191</v>
      </c>
      <c r="N3209" s="222">
        <v>6239191</v>
      </c>
      <c r="O3209" s="222">
        <v>0</v>
      </c>
      <c r="P3209" s="222">
        <v>0</v>
      </c>
      <c r="Q3209" s="222">
        <v>0</v>
      </c>
      <c r="R3209" s="372">
        <v>45658</v>
      </c>
      <c r="S3209" s="372">
        <v>46022</v>
      </c>
      <c r="U3209" s="373"/>
    </row>
    <row r="3210" spans="1:21" ht="20.25" x14ac:dyDescent="0.3">
      <c r="A3210" s="230">
        <v>583</v>
      </c>
      <c r="B3210" s="225" t="s">
        <v>415</v>
      </c>
      <c r="C3210" s="230">
        <v>32374</v>
      </c>
      <c r="D3210" s="230" t="s">
        <v>1896</v>
      </c>
      <c r="E3210" s="230">
        <v>1968</v>
      </c>
      <c r="F3210" s="230" t="s">
        <v>2122</v>
      </c>
      <c r="G3210" s="371" t="s">
        <v>2089</v>
      </c>
      <c r="H3210" s="230">
        <v>4</v>
      </c>
      <c r="I3210" s="230">
        <v>3</v>
      </c>
      <c r="J3210" s="230" t="s">
        <v>2122</v>
      </c>
      <c r="K3210" s="222">
        <v>4602.3999999999996</v>
      </c>
      <c r="L3210" s="222">
        <v>3461.3</v>
      </c>
      <c r="M3210" s="222">
        <v>1763906.57</v>
      </c>
      <c r="N3210" s="222">
        <v>1763906.57</v>
      </c>
      <c r="O3210" s="222">
        <v>0</v>
      </c>
      <c r="P3210" s="222">
        <v>0</v>
      </c>
      <c r="Q3210" s="222">
        <v>0</v>
      </c>
      <c r="R3210" s="372">
        <v>45658</v>
      </c>
      <c r="S3210" s="372">
        <v>46022</v>
      </c>
      <c r="U3210" s="373"/>
    </row>
    <row r="3211" spans="1:21" ht="20.25" x14ac:dyDescent="0.3">
      <c r="A3211" s="230">
        <v>584</v>
      </c>
      <c r="B3211" s="225" t="s">
        <v>4150</v>
      </c>
      <c r="C3211" s="230">
        <v>32523</v>
      </c>
      <c r="D3211" s="230" t="s">
        <v>1896</v>
      </c>
      <c r="E3211" s="230">
        <v>2007</v>
      </c>
      <c r="F3211" s="230" t="s">
        <v>2122</v>
      </c>
      <c r="G3211" s="371" t="s">
        <v>4151</v>
      </c>
      <c r="H3211" s="230">
        <v>3</v>
      </c>
      <c r="I3211" s="230">
        <v>3</v>
      </c>
      <c r="J3211" s="230" t="s">
        <v>2122</v>
      </c>
      <c r="K3211" s="222">
        <v>1156.8</v>
      </c>
      <c r="L3211" s="222">
        <v>1156.8</v>
      </c>
      <c r="M3211" s="222">
        <v>14165138.9</v>
      </c>
      <c r="N3211" s="222">
        <v>14165138.9</v>
      </c>
      <c r="O3211" s="222">
        <v>0</v>
      </c>
      <c r="P3211" s="222">
        <v>0</v>
      </c>
      <c r="Q3211" s="222">
        <v>0</v>
      </c>
      <c r="R3211" s="372">
        <v>45658</v>
      </c>
      <c r="S3211" s="372">
        <v>46022</v>
      </c>
      <c r="U3211" s="373"/>
    </row>
    <row r="3212" spans="1:21" ht="20.25" x14ac:dyDescent="0.3">
      <c r="A3212" s="230">
        <v>585</v>
      </c>
      <c r="B3212" s="225" t="s">
        <v>2648</v>
      </c>
      <c r="C3212" s="230">
        <v>34679</v>
      </c>
      <c r="D3212" s="230" t="s">
        <v>1896</v>
      </c>
      <c r="E3212" s="230">
        <v>1975</v>
      </c>
      <c r="F3212" s="230" t="s">
        <v>2122</v>
      </c>
      <c r="G3212" s="371" t="s">
        <v>2089</v>
      </c>
      <c r="H3212" s="230">
        <v>5</v>
      </c>
      <c r="I3212" s="230">
        <v>4</v>
      </c>
      <c r="J3212" s="230" t="s">
        <v>2122</v>
      </c>
      <c r="K3212" s="222">
        <v>6908.5</v>
      </c>
      <c r="L3212" s="222">
        <v>4389</v>
      </c>
      <c r="M3212" s="222">
        <v>4047438.55</v>
      </c>
      <c r="N3212" s="222">
        <v>4047438.55</v>
      </c>
      <c r="O3212" s="222">
        <v>0</v>
      </c>
      <c r="P3212" s="222">
        <v>0</v>
      </c>
      <c r="Q3212" s="222">
        <v>0</v>
      </c>
      <c r="R3212" s="372">
        <v>45658</v>
      </c>
      <c r="S3212" s="372">
        <v>46022</v>
      </c>
      <c r="U3212" s="373"/>
    </row>
    <row r="3213" spans="1:21" ht="20.25" x14ac:dyDescent="0.3">
      <c r="A3213" s="230">
        <v>586</v>
      </c>
      <c r="B3213" s="225" t="s">
        <v>3939</v>
      </c>
      <c r="C3213" s="230">
        <v>34393</v>
      </c>
      <c r="D3213" s="230" t="s">
        <v>1896</v>
      </c>
      <c r="E3213" s="230">
        <v>1959</v>
      </c>
      <c r="F3213" s="230" t="s">
        <v>2122</v>
      </c>
      <c r="G3213" s="371" t="s">
        <v>2089</v>
      </c>
      <c r="H3213" s="230">
        <v>3</v>
      </c>
      <c r="I3213" s="230">
        <v>3</v>
      </c>
      <c r="J3213" s="230" t="s">
        <v>2122</v>
      </c>
      <c r="K3213" s="222">
        <v>2458</v>
      </c>
      <c r="L3213" s="222">
        <v>1663.6</v>
      </c>
      <c r="M3213" s="222">
        <v>5008558</v>
      </c>
      <c r="N3213" s="222">
        <v>5008558</v>
      </c>
      <c r="O3213" s="222">
        <v>0</v>
      </c>
      <c r="P3213" s="222">
        <v>0</v>
      </c>
      <c r="Q3213" s="222">
        <v>0</v>
      </c>
      <c r="R3213" s="372">
        <v>45658</v>
      </c>
      <c r="S3213" s="372">
        <v>46022</v>
      </c>
      <c r="U3213" s="373"/>
    </row>
    <row r="3214" spans="1:21" ht="20.25" x14ac:dyDescent="0.3">
      <c r="A3214" s="230">
        <v>587</v>
      </c>
      <c r="B3214" s="225" t="s">
        <v>3468</v>
      </c>
      <c r="C3214" s="230">
        <v>36782</v>
      </c>
      <c r="D3214" s="230" t="s">
        <v>1896</v>
      </c>
      <c r="E3214" s="230">
        <v>1968</v>
      </c>
      <c r="F3214" s="230" t="s">
        <v>2122</v>
      </c>
      <c r="G3214" s="371" t="s">
        <v>2088</v>
      </c>
      <c r="H3214" s="230">
        <v>5</v>
      </c>
      <c r="I3214" s="230">
        <v>10</v>
      </c>
      <c r="J3214" s="230" t="s">
        <v>2122</v>
      </c>
      <c r="K3214" s="222">
        <v>13235.7</v>
      </c>
      <c r="L3214" s="222">
        <v>10021.299999999999</v>
      </c>
      <c r="M3214" s="222">
        <v>11201755.27</v>
      </c>
      <c r="N3214" s="222">
        <v>11201755.27</v>
      </c>
      <c r="O3214" s="222">
        <v>0</v>
      </c>
      <c r="P3214" s="222">
        <v>0</v>
      </c>
      <c r="Q3214" s="222">
        <v>0</v>
      </c>
      <c r="R3214" s="372">
        <v>45658</v>
      </c>
      <c r="S3214" s="372">
        <v>46022</v>
      </c>
      <c r="U3214" s="373"/>
    </row>
    <row r="3215" spans="1:21" ht="20.25" x14ac:dyDescent="0.3">
      <c r="A3215" s="230">
        <v>588</v>
      </c>
      <c r="B3215" s="225" t="s">
        <v>3959</v>
      </c>
      <c r="C3215" s="230">
        <v>33449</v>
      </c>
      <c r="D3215" s="230" t="s">
        <v>1896</v>
      </c>
      <c r="E3215" s="230">
        <v>1969</v>
      </c>
      <c r="F3215" s="230" t="s">
        <v>2122</v>
      </c>
      <c r="G3215" s="371" t="s">
        <v>2089</v>
      </c>
      <c r="H3215" s="230">
        <v>4</v>
      </c>
      <c r="I3215" s="230">
        <v>4</v>
      </c>
      <c r="J3215" s="230" t="s">
        <v>2122</v>
      </c>
      <c r="K3215" s="222">
        <v>3022.8</v>
      </c>
      <c r="L3215" s="222">
        <v>3022.8</v>
      </c>
      <c r="M3215" s="222">
        <v>1172446.26</v>
      </c>
      <c r="N3215" s="222">
        <v>1172446.26</v>
      </c>
      <c r="O3215" s="222">
        <v>0</v>
      </c>
      <c r="P3215" s="222">
        <v>0</v>
      </c>
      <c r="Q3215" s="222">
        <v>0</v>
      </c>
      <c r="R3215" s="372">
        <v>45658</v>
      </c>
      <c r="S3215" s="372">
        <v>46022</v>
      </c>
      <c r="U3215" s="373"/>
    </row>
    <row r="3216" spans="1:21" ht="20.25" x14ac:dyDescent="0.3">
      <c r="A3216" s="230">
        <v>589</v>
      </c>
      <c r="B3216" s="225" t="s">
        <v>985</v>
      </c>
      <c r="C3216" s="230">
        <v>32395</v>
      </c>
      <c r="D3216" s="230" t="s">
        <v>1896</v>
      </c>
      <c r="E3216" s="230">
        <v>1975</v>
      </c>
      <c r="F3216" s="230" t="s">
        <v>2122</v>
      </c>
      <c r="G3216" s="371" t="s">
        <v>2088</v>
      </c>
      <c r="H3216" s="230">
        <v>5</v>
      </c>
      <c r="I3216" s="230">
        <v>4</v>
      </c>
      <c r="J3216" s="230" t="s">
        <v>2122</v>
      </c>
      <c r="K3216" s="222">
        <v>5722.6</v>
      </c>
      <c r="L3216" s="222">
        <v>2861.3</v>
      </c>
      <c r="M3216" s="222">
        <v>1956277</v>
      </c>
      <c r="N3216" s="222">
        <v>1956277</v>
      </c>
      <c r="O3216" s="222">
        <v>0</v>
      </c>
      <c r="P3216" s="222">
        <v>0</v>
      </c>
      <c r="Q3216" s="222">
        <v>0</v>
      </c>
      <c r="R3216" s="372">
        <v>45658</v>
      </c>
      <c r="S3216" s="372">
        <v>46022</v>
      </c>
      <c r="U3216" s="373"/>
    </row>
    <row r="3217" spans="1:21" ht="20.25" x14ac:dyDescent="0.3">
      <c r="A3217" s="230">
        <v>590</v>
      </c>
      <c r="B3217" s="225" t="s">
        <v>2185</v>
      </c>
      <c r="C3217" s="230">
        <v>37021</v>
      </c>
      <c r="D3217" s="230" t="s">
        <v>1896</v>
      </c>
      <c r="E3217" s="230">
        <v>1961</v>
      </c>
      <c r="F3217" s="230" t="s">
        <v>2122</v>
      </c>
      <c r="G3217" s="371" t="s">
        <v>2089</v>
      </c>
      <c r="H3217" s="230">
        <v>4</v>
      </c>
      <c r="I3217" s="230">
        <v>3</v>
      </c>
      <c r="J3217" s="230" t="s">
        <v>2122</v>
      </c>
      <c r="K3217" s="222">
        <v>4626</v>
      </c>
      <c r="L3217" s="222">
        <v>2058.6</v>
      </c>
      <c r="M3217" s="222">
        <v>117380.3</v>
      </c>
      <c r="N3217" s="222">
        <v>117380.3</v>
      </c>
      <c r="O3217" s="222">
        <v>0</v>
      </c>
      <c r="P3217" s="222">
        <v>0</v>
      </c>
      <c r="Q3217" s="222">
        <v>0</v>
      </c>
      <c r="R3217" s="372">
        <v>45658</v>
      </c>
      <c r="S3217" s="372">
        <v>46022</v>
      </c>
      <c r="U3217" s="373"/>
    </row>
    <row r="3218" spans="1:21" ht="20.25" x14ac:dyDescent="0.3">
      <c r="A3218" s="230">
        <v>591</v>
      </c>
      <c r="B3218" s="225" t="s">
        <v>873</v>
      </c>
      <c r="C3218" s="230">
        <v>34168</v>
      </c>
      <c r="D3218" s="230" t="s">
        <v>1896</v>
      </c>
      <c r="E3218" s="230">
        <v>1957</v>
      </c>
      <c r="F3218" s="230" t="s">
        <v>2122</v>
      </c>
      <c r="G3218" s="371" t="s">
        <v>2089</v>
      </c>
      <c r="H3218" s="230">
        <v>2</v>
      </c>
      <c r="I3218" s="230">
        <v>1</v>
      </c>
      <c r="J3218" s="230" t="s">
        <v>2122</v>
      </c>
      <c r="K3218" s="222">
        <v>498.7</v>
      </c>
      <c r="L3218" s="222">
        <v>498.7</v>
      </c>
      <c r="M3218" s="222">
        <v>263147.20494999998</v>
      </c>
      <c r="N3218" s="222">
        <v>263147.20494999998</v>
      </c>
      <c r="O3218" s="222">
        <v>0</v>
      </c>
      <c r="P3218" s="222">
        <v>0</v>
      </c>
      <c r="Q3218" s="222">
        <v>0</v>
      </c>
      <c r="R3218" s="372">
        <v>45658</v>
      </c>
      <c r="S3218" s="372">
        <v>46022</v>
      </c>
      <c r="U3218" s="373"/>
    </row>
    <row r="3219" spans="1:21" ht="20.25" x14ac:dyDescent="0.3">
      <c r="A3219" s="230">
        <v>592</v>
      </c>
      <c r="B3219" s="225" t="s">
        <v>3661</v>
      </c>
      <c r="C3219" s="230">
        <v>46463</v>
      </c>
      <c r="D3219" s="230" t="s">
        <v>1896</v>
      </c>
      <c r="E3219" s="230">
        <v>1957</v>
      </c>
      <c r="F3219" s="230" t="s">
        <v>2122</v>
      </c>
      <c r="G3219" s="371" t="s">
        <v>2089</v>
      </c>
      <c r="H3219" s="230">
        <v>5</v>
      </c>
      <c r="I3219" s="230">
        <v>4</v>
      </c>
      <c r="J3219" s="230" t="s">
        <v>2122</v>
      </c>
      <c r="K3219" s="222">
        <v>3980.8</v>
      </c>
      <c r="L3219" s="222">
        <v>3980.8</v>
      </c>
      <c r="M3219" s="222">
        <v>128961</v>
      </c>
      <c r="N3219" s="222">
        <v>128961</v>
      </c>
      <c r="O3219" s="222">
        <v>0</v>
      </c>
      <c r="P3219" s="222">
        <v>0</v>
      </c>
      <c r="Q3219" s="222">
        <v>0</v>
      </c>
      <c r="R3219" s="372">
        <v>45658</v>
      </c>
      <c r="S3219" s="372">
        <v>46022</v>
      </c>
      <c r="U3219" s="373"/>
    </row>
    <row r="3220" spans="1:21" ht="20.25" x14ac:dyDescent="0.3">
      <c r="A3220" s="230">
        <v>593</v>
      </c>
      <c r="B3220" s="225" t="s">
        <v>3905</v>
      </c>
      <c r="C3220" s="230">
        <v>35417</v>
      </c>
      <c r="D3220" s="230" t="s">
        <v>1896</v>
      </c>
      <c r="E3220" s="230">
        <v>1973</v>
      </c>
      <c r="F3220" s="230" t="s">
        <v>2122</v>
      </c>
      <c r="G3220" s="371" t="s">
        <v>2088</v>
      </c>
      <c r="H3220" s="230">
        <v>9</v>
      </c>
      <c r="I3220" s="230">
        <v>1</v>
      </c>
      <c r="J3220" s="230" t="s">
        <v>2122</v>
      </c>
      <c r="K3220" s="222">
        <v>1654.2</v>
      </c>
      <c r="L3220" s="222">
        <v>1654.2</v>
      </c>
      <c r="M3220" s="222">
        <v>2050043.98</v>
      </c>
      <c r="N3220" s="222">
        <v>2050043.98</v>
      </c>
      <c r="O3220" s="222">
        <v>0</v>
      </c>
      <c r="P3220" s="222">
        <v>0</v>
      </c>
      <c r="Q3220" s="222">
        <v>0</v>
      </c>
      <c r="R3220" s="372">
        <v>45658</v>
      </c>
      <c r="S3220" s="372">
        <v>46022</v>
      </c>
      <c r="U3220" s="373"/>
    </row>
    <row r="3221" spans="1:21" ht="20.25" x14ac:dyDescent="0.3">
      <c r="A3221" s="230">
        <v>594</v>
      </c>
      <c r="B3221" s="225" t="s">
        <v>52</v>
      </c>
      <c r="C3221" s="230">
        <v>35526</v>
      </c>
      <c r="D3221" s="230" t="s">
        <v>1896</v>
      </c>
      <c r="E3221" s="230">
        <v>1957</v>
      </c>
      <c r="F3221" s="230" t="s">
        <v>2122</v>
      </c>
      <c r="G3221" s="371" t="s">
        <v>2089</v>
      </c>
      <c r="H3221" s="230">
        <v>3</v>
      </c>
      <c r="I3221" s="230">
        <v>1</v>
      </c>
      <c r="J3221" s="230" t="s">
        <v>2122</v>
      </c>
      <c r="K3221" s="222">
        <v>1009.3</v>
      </c>
      <c r="L3221" s="222">
        <v>618.5</v>
      </c>
      <c r="M3221" s="222">
        <v>377722.8714</v>
      </c>
      <c r="N3221" s="222">
        <v>377722.8714</v>
      </c>
      <c r="O3221" s="222">
        <v>0</v>
      </c>
      <c r="P3221" s="222">
        <v>0</v>
      </c>
      <c r="Q3221" s="222">
        <v>0</v>
      </c>
      <c r="R3221" s="372">
        <v>45658</v>
      </c>
      <c r="S3221" s="372">
        <v>46022</v>
      </c>
      <c r="U3221" s="373"/>
    </row>
    <row r="3222" spans="1:21" ht="20.25" x14ac:dyDescent="0.3">
      <c r="A3222" s="230">
        <v>595</v>
      </c>
      <c r="B3222" s="225" t="s">
        <v>3899</v>
      </c>
      <c r="C3222" s="230">
        <v>35596</v>
      </c>
      <c r="D3222" s="230" t="s">
        <v>1896</v>
      </c>
      <c r="E3222" s="230">
        <v>1974</v>
      </c>
      <c r="F3222" s="230" t="s">
        <v>2122</v>
      </c>
      <c r="G3222" s="371" t="s">
        <v>2088</v>
      </c>
      <c r="H3222" s="230">
        <v>5</v>
      </c>
      <c r="I3222" s="230">
        <v>6</v>
      </c>
      <c r="J3222" s="230" t="s">
        <v>2122</v>
      </c>
      <c r="K3222" s="222">
        <v>5668</v>
      </c>
      <c r="L3222" s="222">
        <v>5668</v>
      </c>
      <c r="M3222" s="222">
        <v>2270173.15</v>
      </c>
      <c r="N3222" s="222">
        <v>2270173.15</v>
      </c>
      <c r="O3222" s="222">
        <v>0</v>
      </c>
      <c r="P3222" s="222">
        <v>0</v>
      </c>
      <c r="Q3222" s="222">
        <v>0</v>
      </c>
      <c r="R3222" s="372">
        <v>45658</v>
      </c>
      <c r="S3222" s="372">
        <v>46022</v>
      </c>
      <c r="U3222" s="373"/>
    </row>
    <row r="3223" spans="1:21" ht="20.25" x14ac:dyDescent="0.3">
      <c r="A3223" s="230">
        <v>596</v>
      </c>
      <c r="B3223" s="225" t="s">
        <v>955</v>
      </c>
      <c r="C3223" s="230">
        <v>36395</v>
      </c>
      <c r="D3223" s="230" t="s">
        <v>1896</v>
      </c>
      <c r="E3223" s="230">
        <v>1975</v>
      </c>
      <c r="F3223" s="230" t="s">
        <v>2122</v>
      </c>
      <c r="G3223" s="371" t="s">
        <v>2088</v>
      </c>
      <c r="H3223" s="230">
        <v>5</v>
      </c>
      <c r="I3223" s="230">
        <v>8</v>
      </c>
      <c r="J3223" s="230" t="s">
        <v>2122</v>
      </c>
      <c r="K3223" s="222">
        <v>13519.6</v>
      </c>
      <c r="L3223" s="222">
        <v>8974.7000000000007</v>
      </c>
      <c r="M3223" s="222">
        <v>5735638.125</v>
      </c>
      <c r="N3223" s="222">
        <v>5735638.125</v>
      </c>
      <c r="O3223" s="222">
        <v>0</v>
      </c>
      <c r="P3223" s="222">
        <v>0</v>
      </c>
      <c r="Q3223" s="222">
        <v>0</v>
      </c>
      <c r="R3223" s="372">
        <v>45658</v>
      </c>
      <c r="S3223" s="372">
        <v>46022</v>
      </c>
      <c r="U3223" s="373"/>
    </row>
    <row r="3224" spans="1:21" ht="20.25" x14ac:dyDescent="0.3">
      <c r="A3224" s="230">
        <v>597</v>
      </c>
      <c r="B3224" s="225" t="s">
        <v>966</v>
      </c>
      <c r="C3224" s="230">
        <v>32417</v>
      </c>
      <c r="D3224" s="230" t="s">
        <v>1896</v>
      </c>
      <c r="E3224" s="230">
        <v>1975</v>
      </c>
      <c r="F3224" s="230" t="s">
        <v>2122</v>
      </c>
      <c r="G3224" s="371" t="s">
        <v>2088</v>
      </c>
      <c r="H3224" s="230">
        <v>5</v>
      </c>
      <c r="I3224" s="230">
        <v>8</v>
      </c>
      <c r="J3224" s="230" t="s">
        <v>2122</v>
      </c>
      <c r="K3224" s="222">
        <v>9223.5</v>
      </c>
      <c r="L3224" s="222">
        <v>5712.7</v>
      </c>
      <c r="M3224" s="222">
        <v>2074135.92</v>
      </c>
      <c r="N3224" s="222">
        <v>2074135.92</v>
      </c>
      <c r="O3224" s="222">
        <v>0</v>
      </c>
      <c r="P3224" s="222">
        <v>0</v>
      </c>
      <c r="Q3224" s="222">
        <v>0</v>
      </c>
      <c r="R3224" s="372">
        <v>45658</v>
      </c>
      <c r="S3224" s="372">
        <v>46022</v>
      </c>
      <c r="U3224" s="373"/>
    </row>
    <row r="3225" spans="1:21" ht="20.25" x14ac:dyDescent="0.3">
      <c r="A3225" s="230">
        <v>598</v>
      </c>
      <c r="B3225" s="225" t="s">
        <v>3969</v>
      </c>
      <c r="C3225" s="230">
        <v>32732</v>
      </c>
      <c r="D3225" s="230" t="s">
        <v>1896</v>
      </c>
      <c r="E3225" s="230">
        <v>1980</v>
      </c>
      <c r="F3225" s="230" t="s">
        <v>2122</v>
      </c>
      <c r="G3225" s="371" t="s">
        <v>2088</v>
      </c>
      <c r="H3225" s="230">
        <v>5</v>
      </c>
      <c r="I3225" s="230">
        <v>6</v>
      </c>
      <c r="J3225" s="230" t="s">
        <v>2122</v>
      </c>
      <c r="K3225" s="222">
        <v>6876.9</v>
      </c>
      <c r="L3225" s="222">
        <v>4253.5</v>
      </c>
      <c r="M3225" s="222">
        <v>163448.4</v>
      </c>
      <c r="N3225" s="222">
        <v>163448.4</v>
      </c>
      <c r="O3225" s="222">
        <v>0</v>
      </c>
      <c r="P3225" s="222">
        <v>0</v>
      </c>
      <c r="Q3225" s="222">
        <v>0</v>
      </c>
      <c r="R3225" s="372">
        <v>45658</v>
      </c>
      <c r="S3225" s="372">
        <v>46022</v>
      </c>
      <c r="U3225" s="373"/>
    </row>
    <row r="3226" spans="1:21" ht="20.25" x14ac:dyDescent="0.3">
      <c r="A3226" s="230">
        <v>599</v>
      </c>
      <c r="B3226" s="225" t="s">
        <v>3970</v>
      </c>
      <c r="C3226" s="230">
        <v>32711</v>
      </c>
      <c r="D3226" s="230" t="s">
        <v>1896</v>
      </c>
      <c r="E3226" s="230">
        <v>1980</v>
      </c>
      <c r="F3226" s="230" t="s">
        <v>2122</v>
      </c>
      <c r="G3226" s="371" t="s">
        <v>2088</v>
      </c>
      <c r="H3226" s="230">
        <v>9</v>
      </c>
      <c r="I3226" s="230">
        <v>1</v>
      </c>
      <c r="J3226" s="230" t="s">
        <v>2122</v>
      </c>
      <c r="K3226" s="222">
        <v>3104</v>
      </c>
      <c r="L3226" s="222">
        <v>2089</v>
      </c>
      <c r="M3226" s="222">
        <v>8435747.7400000002</v>
      </c>
      <c r="N3226" s="222">
        <v>8435747.7400000002</v>
      </c>
      <c r="O3226" s="222">
        <v>0</v>
      </c>
      <c r="P3226" s="222">
        <v>0</v>
      </c>
      <c r="Q3226" s="222">
        <v>0</v>
      </c>
      <c r="R3226" s="372">
        <v>45658</v>
      </c>
      <c r="S3226" s="372">
        <v>46022</v>
      </c>
      <c r="U3226" s="373"/>
    </row>
    <row r="3227" spans="1:21" ht="20.25" x14ac:dyDescent="0.3">
      <c r="A3227" s="230">
        <v>600</v>
      </c>
      <c r="B3227" s="225" t="s">
        <v>3949</v>
      </c>
      <c r="C3227" s="230">
        <v>34170</v>
      </c>
      <c r="D3227" s="230" t="s">
        <v>1896</v>
      </c>
      <c r="E3227" s="230">
        <v>1957</v>
      </c>
      <c r="F3227" s="230" t="s">
        <v>2122</v>
      </c>
      <c r="G3227" s="371" t="s">
        <v>2088</v>
      </c>
      <c r="H3227" s="230">
        <v>2</v>
      </c>
      <c r="I3227" s="230">
        <v>1</v>
      </c>
      <c r="J3227" s="230" t="s">
        <v>2122</v>
      </c>
      <c r="K3227" s="222">
        <v>500.2</v>
      </c>
      <c r="L3227" s="222">
        <v>500.2</v>
      </c>
      <c r="M3227" s="222">
        <v>1377893.57</v>
      </c>
      <c r="N3227" s="222">
        <v>1377893.57</v>
      </c>
      <c r="O3227" s="222">
        <v>0</v>
      </c>
      <c r="P3227" s="222">
        <v>0</v>
      </c>
      <c r="Q3227" s="222">
        <v>0</v>
      </c>
      <c r="R3227" s="372">
        <v>45658</v>
      </c>
      <c r="S3227" s="372">
        <v>46022</v>
      </c>
      <c r="U3227" s="373"/>
    </row>
    <row r="3228" spans="1:21" ht="20.25" x14ac:dyDescent="0.3">
      <c r="A3228" s="230">
        <v>601</v>
      </c>
      <c r="B3228" s="225" t="s">
        <v>963</v>
      </c>
      <c r="C3228" s="230">
        <v>32409</v>
      </c>
      <c r="D3228" s="230" t="s">
        <v>1896</v>
      </c>
      <c r="E3228" s="230">
        <v>1968</v>
      </c>
      <c r="F3228" s="230" t="s">
        <v>2122</v>
      </c>
      <c r="G3228" s="371" t="s">
        <v>2088</v>
      </c>
      <c r="H3228" s="230">
        <v>5</v>
      </c>
      <c r="I3228" s="230">
        <v>6</v>
      </c>
      <c r="J3228" s="230" t="s">
        <v>2122</v>
      </c>
      <c r="K3228" s="222">
        <v>4105.6000000000004</v>
      </c>
      <c r="L3228" s="222">
        <v>2583.0500000000002</v>
      </c>
      <c r="M3228" s="222">
        <v>100000</v>
      </c>
      <c r="N3228" s="222">
        <v>100000</v>
      </c>
      <c r="O3228" s="222">
        <v>0</v>
      </c>
      <c r="P3228" s="222">
        <v>0</v>
      </c>
      <c r="Q3228" s="222">
        <v>0</v>
      </c>
      <c r="R3228" s="372">
        <v>45658</v>
      </c>
      <c r="S3228" s="372">
        <v>46022</v>
      </c>
      <c r="U3228" s="373"/>
    </row>
    <row r="3229" spans="1:21" ht="20.25" x14ac:dyDescent="0.3">
      <c r="A3229" s="230">
        <v>602</v>
      </c>
      <c r="B3229" s="225" t="s">
        <v>3933</v>
      </c>
      <c r="C3229" s="230">
        <v>34529</v>
      </c>
      <c r="D3229" s="230" t="s">
        <v>1896</v>
      </c>
      <c r="E3229" s="230">
        <v>1960</v>
      </c>
      <c r="F3229" s="230">
        <v>2022</v>
      </c>
      <c r="G3229" s="371" t="s">
        <v>2089</v>
      </c>
      <c r="H3229" s="230">
        <v>4</v>
      </c>
      <c r="I3229" s="230">
        <v>6</v>
      </c>
      <c r="J3229" s="230" t="s">
        <v>2122</v>
      </c>
      <c r="K3229" s="222">
        <v>5904.8</v>
      </c>
      <c r="L3229" s="222">
        <v>5904.8</v>
      </c>
      <c r="M3229" s="222">
        <v>225297</v>
      </c>
      <c r="N3229" s="222">
        <v>225297</v>
      </c>
      <c r="O3229" s="222">
        <v>0</v>
      </c>
      <c r="P3229" s="222">
        <v>0</v>
      </c>
      <c r="Q3229" s="222">
        <v>0</v>
      </c>
      <c r="R3229" s="372">
        <v>45658</v>
      </c>
      <c r="S3229" s="372">
        <v>46022</v>
      </c>
      <c r="U3229" s="373"/>
    </row>
    <row r="3230" spans="1:21" ht="20.25" x14ac:dyDescent="0.3">
      <c r="A3230" s="230">
        <v>603</v>
      </c>
      <c r="B3230" s="225" t="s">
        <v>3937</v>
      </c>
      <c r="C3230" s="230">
        <v>34411</v>
      </c>
      <c r="D3230" s="230" t="s">
        <v>1896</v>
      </c>
      <c r="E3230" s="230">
        <v>1961</v>
      </c>
      <c r="F3230" s="230">
        <v>2018</v>
      </c>
      <c r="G3230" s="371" t="s">
        <v>2089</v>
      </c>
      <c r="H3230" s="230">
        <v>4</v>
      </c>
      <c r="I3230" s="230">
        <v>2</v>
      </c>
      <c r="J3230" s="230" t="s">
        <v>2122</v>
      </c>
      <c r="K3230" s="222">
        <v>2274.9</v>
      </c>
      <c r="L3230" s="222">
        <v>1278.4000000000001</v>
      </c>
      <c r="M3230" s="222">
        <v>820585</v>
      </c>
      <c r="N3230" s="222">
        <v>820585</v>
      </c>
      <c r="O3230" s="222">
        <v>0</v>
      </c>
      <c r="P3230" s="222">
        <v>0</v>
      </c>
      <c r="Q3230" s="222">
        <v>0</v>
      </c>
      <c r="R3230" s="372">
        <v>45658</v>
      </c>
      <c r="S3230" s="372">
        <v>46022</v>
      </c>
      <c r="U3230" s="373"/>
    </row>
    <row r="3231" spans="1:21" ht="20.25" x14ac:dyDescent="0.3">
      <c r="A3231" s="230">
        <v>604</v>
      </c>
      <c r="B3231" s="225" t="s">
        <v>3885</v>
      </c>
      <c r="C3231" s="230">
        <v>36424</v>
      </c>
      <c r="D3231" s="230" t="s">
        <v>1896</v>
      </c>
      <c r="E3231" s="230">
        <v>1960</v>
      </c>
      <c r="F3231" s="230" t="s">
        <v>2122</v>
      </c>
      <c r="G3231" s="371" t="s">
        <v>2089</v>
      </c>
      <c r="H3231" s="230">
        <v>4</v>
      </c>
      <c r="I3231" s="230">
        <v>3</v>
      </c>
      <c r="J3231" s="230" t="s">
        <v>2122</v>
      </c>
      <c r="K3231" s="222">
        <v>2557.4</v>
      </c>
      <c r="L3231" s="222">
        <v>2557.4</v>
      </c>
      <c r="M3231" s="222">
        <v>122583</v>
      </c>
      <c r="N3231" s="222">
        <v>122583</v>
      </c>
      <c r="O3231" s="222">
        <v>0</v>
      </c>
      <c r="P3231" s="222">
        <v>0</v>
      </c>
      <c r="Q3231" s="222">
        <v>0</v>
      </c>
      <c r="R3231" s="372">
        <v>45658</v>
      </c>
      <c r="S3231" s="372">
        <v>46022</v>
      </c>
      <c r="U3231" s="373"/>
    </row>
    <row r="3232" spans="1:21" ht="20.25" x14ac:dyDescent="0.3">
      <c r="A3232" s="230">
        <v>605</v>
      </c>
      <c r="B3232" s="225" t="s">
        <v>3331</v>
      </c>
      <c r="C3232" s="230">
        <v>36134</v>
      </c>
      <c r="D3232" s="230" t="s">
        <v>1896</v>
      </c>
      <c r="E3232" s="230">
        <v>1975</v>
      </c>
      <c r="F3232" s="230" t="s">
        <v>2122</v>
      </c>
      <c r="G3232" s="371" t="s">
        <v>2088</v>
      </c>
      <c r="H3232" s="230">
        <v>5</v>
      </c>
      <c r="I3232" s="230">
        <v>4</v>
      </c>
      <c r="J3232" s="230" t="s">
        <v>2122</v>
      </c>
      <c r="K3232" s="222">
        <v>6943.7</v>
      </c>
      <c r="L3232" s="222">
        <v>6943.7</v>
      </c>
      <c r="M3232" s="222">
        <v>11942081.91</v>
      </c>
      <c r="N3232" s="222">
        <v>11942081.91</v>
      </c>
      <c r="O3232" s="222">
        <v>0</v>
      </c>
      <c r="P3232" s="222">
        <v>0</v>
      </c>
      <c r="Q3232" s="222">
        <v>0</v>
      </c>
      <c r="R3232" s="372">
        <v>45658</v>
      </c>
      <c r="S3232" s="372">
        <v>46022</v>
      </c>
      <c r="U3232" s="373"/>
    </row>
    <row r="3233" spans="1:21" ht="20.25" x14ac:dyDescent="0.3">
      <c r="A3233" s="230">
        <v>606</v>
      </c>
      <c r="B3233" s="225" t="s">
        <v>895</v>
      </c>
      <c r="C3233" s="230">
        <v>34383</v>
      </c>
      <c r="D3233" s="230" t="s">
        <v>1896</v>
      </c>
      <c r="E3233" s="230">
        <v>1955</v>
      </c>
      <c r="F3233" s="230" t="s">
        <v>2122</v>
      </c>
      <c r="G3233" s="371" t="s">
        <v>2096</v>
      </c>
      <c r="H3233" s="230">
        <v>2</v>
      </c>
      <c r="I3233" s="230">
        <v>1</v>
      </c>
      <c r="J3233" s="230" t="s">
        <v>2122</v>
      </c>
      <c r="K3233" s="222">
        <v>404.4</v>
      </c>
      <c r="L3233" s="222">
        <v>292.5</v>
      </c>
      <c r="M3233" s="222">
        <v>3214107.9000000004</v>
      </c>
      <c r="N3233" s="222">
        <v>3214107.9000000004</v>
      </c>
      <c r="O3233" s="222">
        <v>0</v>
      </c>
      <c r="P3233" s="222">
        <v>0</v>
      </c>
      <c r="Q3233" s="222">
        <v>0</v>
      </c>
      <c r="R3233" s="372">
        <v>45658</v>
      </c>
      <c r="S3233" s="372">
        <v>46022</v>
      </c>
      <c r="U3233" s="373"/>
    </row>
    <row r="3234" spans="1:21" ht="20.25" x14ac:dyDescent="0.3">
      <c r="A3234" s="230">
        <v>607</v>
      </c>
      <c r="B3234" s="225" t="s">
        <v>3427</v>
      </c>
      <c r="C3234" s="230">
        <v>36842</v>
      </c>
      <c r="D3234" s="230" t="s">
        <v>1896</v>
      </c>
      <c r="E3234" s="230">
        <v>1966</v>
      </c>
      <c r="F3234" s="230" t="s">
        <v>2122</v>
      </c>
      <c r="G3234" s="371" t="s">
        <v>2088</v>
      </c>
      <c r="H3234" s="230">
        <v>5</v>
      </c>
      <c r="I3234" s="230">
        <v>6</v>
      </c>
      <c r="J3234" s="230" t="s">
        <v>2122</v>
      </c>
      <c r="K3234" s="222">
        <v>8209.2999999999993</v>
      </c>
      <c r="L3234" s="222">
        <v>5095</v>
      </c>
      <c r="M3234" s="222">
        <v>8202045.0899999999</v>
      </c>
      <c r="N3234" s="222">
        <v>8202045.0899999999</v>
      </c>
      <c r="O3234" s="222">
        <v>0</v>
      </c>
      <c r="P3234" s="222">
        <v>0</v>
      </c>
      <c r="Q3234" s="222">
        <v>0</v>
      </c>
      <c r="R3234" s="372">
        <v>45658</v>
      </c>
      <c r="S3234" s="372">
        <v>46022</v>
      </c>
      <c r="U3234" s="373"/>
    </row>
    <row r="3235" spans="1:21" ht="20.25" x14ac:dyDescent="0.3">
      <c r="A3235" s="230">
        <v>608</v>
      </c>
      <c r="B3235" s="225" t="s">
        <v>3320</v>
      </c>
      <c r="C3235" s="230">
        <v>34071</v>
      </c>
      <c r="D3235" s="230" t="s">
        <v>1896</v>
      </c>
      <c r="E3235" s="230">
        <v>1973</v>
      </c>
      <c r="F3235" s="230" t="s">
        <v>2122</v>
      </c>
      <c r="G3235" s="371" t="s">
        <v>2088</v>
      </c>
      <c r="H3235" s="230">
        <v>5</v>
      </c>
      <c r="I3235" s="230">
        <v>4</v>
      </c>
      <c r="J3235" s="230" t="s">
        <v>2122</v>
      </c>
      <c r="K3235" s="222">
        <v>5486.2</v>
      </c>
      <c r="L3235" s="222">
        <v>3530.8</v>
      </c>
      <c r="M3235" s="222">
        <v>1400208.6</v>
      </c>
      <c r="N3235" s="222">
        <v>1400208.6</v>
      </c>
      <c r="O3235" s="222">
        <v>0</v>
      </c>
      <c r="P3235" s="222">
        <v>0</v>
      </c>
      <c r="Q3235" s="222">
        <v>0</v>
      </c>
      <c r="R3235" s="372">
        <v>45658</v>
      </c>
      <c r="S3235" s="372">
        <v>46022</v>
      </c>
      <c r="U3235" s="373"/>
    </row>
    <row r="3236" spans="1:21" ht="20.25" x14ac:dyDescent="0.3">
      <c r="A3236" s="230">
        <v>609</v>
      </c>
      <c r="B3236" s="225" t="s">
        <v>949</v>
      </c>
      <c r="C3236" s="230">
        <v>36367</v>
      </c>
      <c r="D3236" s="230" t="s">
        <v>1896</v>
      </c>
      <c r="E3236" s="230">
        <v>1964</v>
      </c>
      <c r="F3236" s="230" t="s">
        <v>2122</v>
      </c>
      <c r="G3236" s="371" t="s">
        <v>2088</v>
      </c>
      <c r="H3236" s="230">
        <v>5</v>
      </c>
      <c r="I3236" s="230">
        <v>3</v>
      </c>
      <c r="J3236" s="230" t="s">
        <v>2122</v>
      </c>
      <c r="K3236" s="222">
        <v>4206.2</v>
      </c>
      <c r="L3236" s="222">
        <v>2635</v>
      </c>
      <c r="M3236" s="222">
        <v>4097374.4</v>
      </c>
      <c r="N3236" s="222">
        <v>4097374.4</v>
      </c>
      <c r="O3236" s="222">
        <v>0</v>
      </c>
      <c r="P3236" s="222">
        <v>0</v>
      </c>
      <c r="Q3236" s="222">
        <v>0</v>
      </c>
      <c r="R3236" s="372">
        <v>45658</v>
      </c>
      <c r="S3236" s="372">
        <v>46022</v>
      </c>
      <c r="U3236" s="373"/>
    </row>
    <row r="3237" spans="1:21" ht="20.25" x14ac:dyDescent="0.3">
      <c r="A3237" s="230">
        <v>610</v>
      </c>
      <c r="B3237" s="389" t="s">
        <v>3422</v>
      </c>
      <c r="C3237" s="230">
        <v>35661</v>
      </c>
      <c r="D3237" s="230" t="s">
        <v>1896</v>
      </c>
      <c r="E3237" s="230">
        <v>1968</v>
      </c>
      <c r="F3237" s="230">
        <v>2024</v>
      </c>
      <c r="G3237" s="371" t="s">
        <v>2088</v>
      </c>
      <c r="H3237" s="230">
        <v>5</v>
      </c>
      <c r="I3237" s="230">
        <v>7</v>
      </c>
      <c r="J3237" s="230" t="s">
        <v>2122</v>
      </c>
      <c r="K3237" s="222">
        <v>8195.11</v>
      </c>
      <c r="L3237" s="222">
        <v>6120.81</v>
      </c>
      <c r="M3237" s="222">
        <v>7057855.9900000002</v>
      </c>
      <c r="N3237" s="222">
        <v>7057855.9900000002</v>
      </c>
      <c r="O3237" s="222">
        <v>0</v>
      </c>
      <c r="P3237" s="222">
        <v>0</v>
      </c>
      <c r="Q3237" s="222">
        <v>0</v>
      </c>
      <c r="R3237" s="372">
        <v>45658</v>
      </c>
      <c r="S3237" s="372">
        <v>46022</v>
      </c>
      <c r="U3237" s="373"/>
    </row>
    <row r="3238" spans="1:21" ht="20.25" x14ac:dyDescent="0.3">
      <c r="A3238" s="230">
        <v>611</v>
      </c>
      <c r="B3238" s="389" t="s">
        <v>3423</v>
      </c>
      <c r="C3238" s="230">
        <v>35662</v>
      </c>
      <c r="D3238" s="230" t="s">
        <v>1896</v>
      </c>
      <c r="E3238" s="230">
        <v>1966</v>
      </c>
      <c r="F3238" s="230">
        <v>2024</v>
      </c>
      <c r="G3238" s="371" t="s">
        <v>2088</v>
      </c>
      <c r="H3238" s="230">
        <v>5</v>
      </c>
      <c r="I3238" s="230">
        <v>4</v>
      </c>
      <c r="J3238" s="230" t="s">
        <v>2122</v>
      </c>
      <c r="K3238" s="222">
        <v>3372.4</v>
      </c>
      <c r="L3238" s="222">
        <v>2584.6999999999998</v>
      </c>
      <c r="M3238" s="222">
        <v>3187873.2800000003</v>
      </c>
      <c r="N3238" s="222">
        <v>3187873.2800000003</v>
      </c>
      <c r="O3238" s="222">
        <v>0</v>
      </c>
      <c r="P3238" s="222">
        <v>0</v>
      </c>
      <c r="Q3238" s="222">
        <v>0</v>
      </c>
      <c r="R3238" s="372">
        <v>45658</v>
      </c>
      <c r="S3238" s="372">
        <v>46022</v>
      </c>
      <c r="U3238" s="373"/>
    </row>
    <row r="3239" spans="1:21" ht="20.25" x14ac:dyDescent="0.3">
      <c r="A3239" s="230">
        <v>612</v>
      </c>
      <c r="B3239" s="389" t="s">
        <v>3424</v>
      </c>
      <c r="C3239" s="230">
        <v>35663</v>
      </c>
      <c r="D3239" s="230" t="s">
        <v>1896</v>
      </c>
      <c r="E3239" s="230">
        <v>1966</v>
      </c>
      <c r="F3239" s="230">
        <v>2024</v>
      </c>
      <c r="G3239" s="371" t="s">
        <v>2088</v>
      </c>
      <c r="H3239" s="230">
        <v>5</v>
      </c>
      <c r="I3239" s="230">
        <v>4</v>
      </c>
      <c r="J3239" s="230" t="s">
        <v>2122</v>
      </c>
      <c r="K3239" s="222">
        <v>3339.9</v>
      </c>
      <c r="L3239" s="222">
        <v>2553.6</v>
      </c>
      <c r="M3239" s="222">
        <v>3119797.68</v>
      </c>
      <c r="N3239" s="222">
        <v>3119797.68</v>
      </c>
      <c r="O3239" s="222">
        <v>0</v>
      </c>
      <c r="P3239" s="222">
        <v>0</v>
      </c>
      <c r="Q3239" s="222">
        <v>0</v>
      </c>
      <c r="R3239" s="372">
        <v>45658</v>
      </c>
      <c r="S3239" s="372">
        <v>46022</v>
      </c>
      <c r="U3239" s="373"/>
    </row>
    <row r="3240" spans="1:21" ht="20.25" x14ac:dyDescent="0.3">
      <c r="A3240" s="230">
        <v>613</v>
      </c>
      <c r="B3240" s="389" t="s">
        <v>3425</v>
      </c>
      <c r="C3240" s="230">
        <v>35665</v>
      </c>
      <c r="D3240" s="230" t="s">
        <v>1896</v>
      </c>
      <c r="E3240" s="230">
        <v>1966</v>
      </c>
      <c r="F3240" s="230">
        <v>2024</v>
      </c>
      <c r="G3240" s="371" t="s">
        <v>2088</v>
      </c>
      <c r="H3240" s="230">
        <v>5</v>
      </c>
      <c r="I3240" s="230">
        <v>4</v>
      </c>
      <c r="J3240" s="230" t="s">
        <v>2122</v>
      </c>
      <c r="K3240" s="222">
        <v>4389</v>
      </c>
      <c r="L3240" s="222">
        <v>3492.7</v>
      </c>
      <c r="M3240" s="222">
        <v>5244238.16</v>
      </c>
      <c r="N3240" s="222">
        <v>5244238.16</v>
      </c>
      <c r="O3240" s="222">
        <v>0</v>
      </c>
      <c r="P3240" s="222">
        <v>0</v>
      </c>
      <c r="Q3240" s="222">
        <v>0</v>
      </c>
      <c r="R3240" s="372">
        <v>45658</v>
      </c>
      <c r="S3240" s="372">
        <v>46022</v>
      </c>
      <c r="U3240" s="373"/>
    </row>
    <row r="3241" spans="1:21" ht="20.25" x14ac:dyDescent="0.3">
      <c r="A3241" s="230">
        <v>614</v>
      </c>
      <c r="B3241" s="226" t="s">
        <v>974</v>
      </c>
      <c r="C3241" s="230">
        <v>32448</v>
      </c>
      <c r="D3241" s="230" t="s">
        <v>1896</v>
      </c>
      <c r="E3241" s="230">
        <v>1970</v>
      </c>
      <c r="F3241" s="230">
        <v>2024</v>
      </c>
      <c r="G3241" s="371" t="s">
        <v>2089</v>
      </c>
      <c r="H3241" s="230">
        <v>4</v>
      </c>
      <c r="I3241" s="230">
        <v>4</v>
      </c>
      <c r="J3241" s="230" t="s">
        <v>2122</v>
      </c>
      <c r="K3241" s="222">
        <v>5578.9</v>
      </c>
      <c r="L3241" s="222">
        <v>3303.4</v>
      </c>
      <c r="M3241" s="222">
        <v>2961099.27</v>
      </c>
      <c r="N3241" s="222">
        <v>2961099.27</v>
      </c>
      <c r="O3241" s="222">
        <v>0</v>
      </c>
      <c r="P3241" s="222">
        <v>0</v>
      </c>
      <c r="Q3241" s="222">
        <v>0</v>
      </c>
      <c r="R3241" s="372">
        <v>45658</v>
      </c>
      <c r="S3241" s="372">
        <v>46022</v>
      </c>
      <c r="U3241" s="373"/>
    </row>
    <row r="3242" spans="1:21" ht="20.25" x14ac:dyDescent="0.3">
      <c r="A3242" s="230">
        <v>615</v>
      </c>
      <c r="B3242" s="389" t="s">
        <v>952</v>
      </c>
      <c r="C3242" s="279">
        <v>36380</v>
      </c>
      <c r="D3242" s="230" t="s">
        <v>1896</v>
      </c>
      <c r="E3242" s="230">
        <v>1965</v>
      </c>
      <c r="F3242" s="230">
        <v>2024</v>
      </c>
      <c r="G3242" s="371" t="s">
        <v>2088</v>
      </c>
      <c r="H3242" s="230">
        <v>5</v>
      </c>
      <c r="I3242" s="230">
        <v>3</v>
      </c>
      <c r="J3242" s="230" t="s">
        <v>2122</v>
      </c>
      <c r="K3242" s="222">
        <v>4205.2</v>
      </c>
      <c r="L3242" s="222">
        <v>2633.6</v>
      </c>
      <c r="M3242" s="222">
        <v>4064557.47</v>
      </c>
      <c r="N3242" s="222">
        <v>4064557.47</v>
      </c>
      <c r="O3242" s="222">
        <v>0</v>
      </c>
      <c r="P3242" s="222">
        <v>0</v>
      </c>
      <c r="Q3242" s="222">
        <v>0</v>
      </c>
      <c r="R3242" s="372">
        <v>45658</v>
      </c>
      <c r="S3242" s="372">
        <v>46022</v>
      </c>
      <c r="U3242" s="373"/>
    </row>
    <row r="3243" spans="1:21" ht="20.25" x14ac:dyDescent="0.3">
      <c r="A3243" s="230">
        <v>616</v>
      </c>
      <c r="B3243" s="389" t="s">
        <v>3428</v>
      </c>
      <c r="C3243" s="279">
        <v>36830</v>
      </c>
      <c r="D3243" s="230" t="s">
        <v>1896</v>
      </c>
      <c r="E3243" s="230">
        <v>1970</v>
      </c>
      <c r="F3243" s="230">
        <v>2024</v>
      </c>
      <c r="G3243" s="371" t="s">
        <v>2088</v>
      </c>
      <c r="H3243" s="230">
        <v>5</v>
      </c>
      <c r="I3243" s="230">
        <v>8</v>
      </c>
      <c r="J3243" s="230" t="s">
        <v>2122</v>
      </c>
      <c r="K3243" s="222">
        <v>9656.2000000000007</v>
      </c>
      <c r="L3243" s="222">
        <v>5709.8</v>
      </c>
      <c r="M3243" s="222">
        <v>6861364.9500000002</v>
      </c>
      <c r="N3243" s="222">
        <v>6861364.9500000002</v>
      </c>
      <c r="O3243" s="222">
        <v>0</v>
      </c>
      <c r="P3243" s="222">
        <v>0</v>
      </c>
      <c r="Q3243" s="222">
        <v>0</v>
      </c>
      <c r="R3243" s="372">
        <v>45658</v>
      </c>
      <c r="S3243" s="372">
        <v>46022</v>
      </c>
      <c r="U3243" s="373"/>
    </row>
    <row r="3244" spans="1:21" ht="20.25" x14ac:dyDescent="0.3">
      <c r="A3244" s="230">
        <v>617</v>
      </c>
      <c r="B3244" s="226" t="s">
        <v>1021</v>
      </c>
      <c r="C3244" s="230">
        <v>33049</v>
      </c>
      <c r="D3244" s="230" t="s">
        <v>1896</v>
      </c>
      <c r="E3244" s="230">
        <v>1972</v>
      </c>
      <c r="F3244" s="230">
        <v>2024</v>
      </c>
      <c r="G3244" s="371" t="s">
        <v>2088</v>
      </c>
      <c r="H3244" s="230">
        <v>5</v>
      </c>
      <c r="I3244" s="230">
        <v>6</v>
      </c>
      <c r="J3244" s="230" t="s">
        <v>2122</v>
      </c>
      <c r="K3244" s="222">
        <v>7475.8</v>
      </c>
      <c r="L3244" s="222">
        <v>4642.7</v>
      </c>
      <c r="M3244" s="222">
        <v>7996475.7100000009</v>
      </c>
      <c r="N3244" s="222">
        <v>7996475.7100000009</v>
      </c>
      <c r="O3244" s="222">
        <v>0</v>
      </c>
      <c r="P3244" s="222">
        <v>0</v>
      </c>
      <c r="Q3244" s="222">
        <v>0</v>
      </c>
      <c r="R3244" s="372">
        <v>45658</v>
      </c>
      <c r="S3244" s="372">
        <v>46022</v>
      </c>
      <c r="U3244" s="373"/>
    </row>
    <row r="3245" spans="1:21" ht="20.25" x14ac:dyDescent="0.3">
      <c r="A3245" s="230">
        <v>618</v>
      </c>
      <c r="B3245" s="226" t="s">
        <v>1023</v>
      </c>
      <c r="C3245" s="230">
        <v>33067</v>
      </c>
      <c r="D3245" s="230" t="s">
        <v>1896</v>
      </c>
      <c r="E3245" s="230">
        <v>1973</v>
      </c>
      <c r="F3245" s="230">
        <v>2024</v>
      </c>
      <c r="G3245" s="371" t="s">
        <v>2088</v>
      </c>
      <c r="H3245" s="230">
        <v>5</v>
      </c>
      <c r="I3245" s="230">
        <v>6</v>
      </c>
      <c r="J3245" s="230" t="s">
        <v>2122</v>
      </c>
      <c r="K3245" s="222">
        <v>7558.1</v>
      </c>
      <c r="L3245" s="222">
        <v>4701.8999999999996</v>
      </c>
      <c r="M3245" s="222">
        <v>2928133.09</v>
      </c>
      <c r="N3245" s="222">
        <v>2928133.09</v>
      </c>
      <c r="O3245" s="222">
        <v>0</v>
      </c>
      <c r="P3245" s="222">
        <v>0</v>
      </c>
      <c r="Q3245" s="222">
        <v>0</v>
      </c>
      <c r="R3245" s="372">
        <v>45658</v>
      </c>
      <c r="S3245" s="372">
        <v>46022</v>
      </c>
      <c r="U3245" s="373"/>
    </row>
    <row r="3246" spans="1:21" ht="20.25" x14ac:dyDescent="0.3">
      <c r="A3246" s="230">
        <v>619</v>
      </c>
      <c r="B3246" s="225" t="s">
        <v>4289</v>
      </c>
      <c r="C3246" s="230">
        <v>35170</v>
      </c>
      <c r="D3246" s="230" t="s">
        <v>1896</v>
      </c>
      <c r="E3246" s="230">
        <v>1975</v>
      </c>
      <c r="F3246" s="230"/>
      <c r="G3246" s="371" t="s">
        <v>2088</v>
      </c>
      <c r="H3246" s="230">
        <v>5</v>
      </c>
      <c r="I3246" s="230">
        <v>4</v>
      </c>
      <c r="J3246" s="230" t="s">
        <v>2122</v>
      </c>
      <c r="K3246" s="222">
        <v>3703</v>
      </c>
      <c r="L3246" s="222">
        <v>3703</v>
      </c>
      <c r="M3246" s="222">
        <v>7540230.7000000002</v>
      </c>
      <c r="N3246" s="222">
        <v>7540230.7000000002</v>
      </c>
      <c r="O3246" s="222">
        <v>0</v>
      </c>
      <c r="P3246" s="222">
        <v>0</v>
      </c>
      <c r="Q3246" s="222">
        <v>0</v>
      </c>
      <c r="R3246" s="372">
        <v>45658</v>
      </c>
      <c r="S3246" s="372">
        <v>46022</v>
      </c>
      <c r="U3246" s="373"/>
    </row>
    <row r="3247" spans="1:21" ht="20.25" x14ac:dyDescent="0.3">
      <c r="A3247" s="230">
        <v>620</v>
      </c>
      <c r="B3247" s="225" t="s">
        <v>3932</v>
      </c>
      <c r="C3247" s="230">
        <v>34530</v>
      </c>
      <c r="D3247" s="230" t="s">
        <v>1896</v>
      </c>
      <c r="E3247" s="230">
        <v>1960</v>
      </c>
      <c r="F3247" s="230">
        <v>2022</v>
      </c>
      <c r="G3247" s="371" t="s">
        <v>2089</v>
      </c>
      <c r="H3247" s="230">
        <v>4</v>
      </c>
      <c r="I3247" s="230">
        <v>6</v>
      </c>
      <c r="J3247" s="230" t="s">
        <v>2122</v>
      </c>
      <c r="K3247" s="222">
        <v>6033.5</v>
      </c>
      <c r="L3247" s="222">
        <v>6033.5</v>
      </c>
      <c r="M3247" s="222">
        <v>2467733</v>
      </c>
      <c r="N3247" s="222">
        <v>2467733</v>
      </c>
      <c r="O3247" s="222">
        <v>0</v>
      </c>
      <c r="P3247" s="222">
        <v>0</v>
      </c>
      <c r="Q3247" s="222">
        <v>0</v>
      </c>
      <c r="R3247" s="372">
        <v>45658</v>
      </c>
      <c r="S3247" s="372">
        <v>46022</v>
      </c>
      <c r="U3247" s="373"/>
    </row>
    <row r="3248" spans="1:21" ht="20.25" x14ac:dyDescent="0.3">
      <c r="A3248" s="230">
        <v>621</v>
      </c>
      <c r="B3248" s="225" t="s">
        <v>3325</v>
      </c>
      <c r="C3248" s="230">
        <v>32359</v>
      </c>
      <c r="D3248" s="230" t="s">
        <v>1896</v>
      </c>
      <c r="E3248" s="230">
        <v>1966</v>
      </c>
      <c r="F3248" s="230" t="s">
        <v>2122</v>
      </c>
      <c r="G3248" s="371" t="s">
        <v>2088</v>
      </c>
      <c r="H3248" s="230">
        <v>5</v>
      </c>
      <c r="I3248" s="230">
        <v>3</v>
      </c>
      <c r="J3248" s="230" t="s">
        <v>2122</v>
      </c>
      <c r="K3248" s="222">
        <v>4058.28</v>
      </c>
      <c r="L3248" s="222">
        <v>2579.9</v>
      </c>
      <c r="M3248" s="222">
        <v>3252991.1399999997</v>
      </c>
      <c r="N3248" s="222">
        <v>3252991.1399999997</v>
      </c>
      <c r="O3248" s="222">
        <v>0</v>
      </c>
      <c r="P3248" s="222">
        <v>0</v>
      </c>
      <c r="Q3248" s="222">
        <v>0</v>
      </c>
      <c r="R3248" s="372">
        <v>45658</v>
      </c>
      <c r="S3248" s="372">
        <v>46022</v>
      </c>
      <c r="U3248" s="373"/>
    </row>
    <row r="3249" spans="1:21" ht="20.25" x14ac:dyDescent="0.3">
      <c r="A3249" s="230">
        <v>622</v>
      </c>
      <c r="B3249" s="225" t="s">
        <v>1734</v>
      </c>
      <c r="C3249" s="230">
        <v>36559</v>
      </c>
      <c r="D3249" s="230" t="s">
        <v>1896</v>
      </c>
      <c r="E3249" s="230">
        <v>1963</v>
      </c>
      <c r="F3249" s="230" t="s">
        <v>2122</v>
      </c>
      <c r="G3249" s="371" t="s">
        <v>2089</v>
      </c>
      <c r="H3249" s="230">
        <v>4</v>
      </c>
      <c r="I3249" s="230">
        <v>3</v>
      </c>
      <c r="J3249" s="230" t="s">
        <v>2122</v>
      </c>
      <c r="K3249" s="222">
        <v>2816.9</v>
      </c>
      <c r="L3249" s="222">
        <v>1970.7</v>
      </c>
      <c r="M3249" s="222">
        <v>109268.4</v>
      </c>
      <c r="N3249" s="222">
        <v>109268.4</v>
      </c>
      <c r="O3249" s="222">
        <v>0</v>
      </c>
      <c r="P3249" s="222">
        <v>0</v>
      </c>
      <c r="Q3249" s="222">
        <v>0</v>
      </c>
      <c r="R3249" s="372">
        <v>45658</v>
      </c>
      <c r="S3249" s="372">
        <v>46022</v>
      </c>
      <c r="U3249" s="373"/>
    </row>
    <row r="3250" spans="1:21" ht="20.25" x14ac:dyDescent="0.3">
      <c r="A3250" s="230">
        <v>623</v>
      </c>
      <c r="B3250" s="225" t="s">
        <v>3879</v>
      </c>
      <c r="C3250" s="230">
        <v>36649</v>
      </c>
      <c r="D3250" s="230" t="s">
        <v>1896</v>
      </c>
      <c r="E3250" s="230">
        <v>1958</v>
      </c>
      <c r="F3250" s="230">
        <v>2018</v>
      </c>
      <c r="G3250" s="371" t="s">
        <v>2089</v>
      </c>
      <c r="H3250" s="230">
        <v>4</v>
      </c>
      <c r="I3250" s="230">
        <v>4</v>
      </c>
      <c r="J3250" s="230" t="s">
        <v>2122</v>
      </c>
      <c r="K3250" s="222">
        <v>4371.1000000000004</v>
      </c>
      <c r="L3250" s="222">
        <v>4371.1000000000004</v>
      </c>
      <c r="M3250" s="222">
        <v>5755118.3499999996</v>
      </c>
      <c r="N3250" s="222">
        <v>5755118.3499999996</v>
      </c>
      <c r="O3250" s="222">
        <v>0</v>
      </c>
      <c r="P3250" s="222">
        <v>0</v>
      </c>
      <c r="Q3250" s="222">
        <v>0</v>
      </c>
      <c r="R3250" s="372">
        <v>45658</v>
      </c>
      <c r="S3250" s="372">
        <v>46022</v>
      </c>
      <c r="U3250" s="373"/>
    </row>
    <row r="3251" spans="1:21" ht="20.25" x14ac:dyDescent="0.3">
      <c r="A3251" s="230">
        <v>624</v>
      </c>
      <c r="B3251" s="225" t="s">
        <v>3883</v>
      </c>
      <c r="C3251" s="230">
        <v>36565</v>
      </c>
      <c r="D3251" s="230" t="s">
        <v>1896</v>
      </c>
      <c r="E3251" s="230">
        <v>1962</v>
      </c>
      <c r="F3251" s="230">
        <v>2018</v>
      </c>
      <c r="G3251" s="371" t="s">
        <v>2088</v>
      </c>
      <c r="H3251" s="230">
        <v>5</v>
      </c>
      <c r="I3251" s="230">
        <v>4</v>
      </c>
      <c r="J3251" s="230" t="s">
        <v>2122</v>
      </c>
      <c r="K3251" s="222">
        <v>4787.8</v>
      </c>
      <c r="L3251" s="222">
        <v>4787.8</v>
      </c>
      <c r="M3251" s="222">
        <v>225561.22</v>
      </c>
      <c r="N3251" s="222">
        <v>225561.22</v>
      </c>
      <c r="O3251" s="222">
        <v>0</v>
      </c>
      <c r="P3251" s="222">
        <v>0</v>
      </c>
      <c r="Q3251" s="222">
        <v>0</v>
      </c>
      <c r="R3251" s="372">
        <v>45658</v>
      </c>
      <c r="S3251" s="372">
        <v>46022</v>
      </c>
      <c r="U3251" s="373"/>
    </row>
    <row r="3252" spans="1:21" ht="20.25" x14ac:dyDescent="0.3">
      <c r="A3252" s="230">
        <v>625</v>
      </c>
      <c r="B3252" s="225" t="s">
        <v>3945</v>
      </c>
      <c r="C3252" s="230">
        <v>34300</v>
      </c>
      <c r="D3252" s="230" t="s">
        <v>1896</v>
      </c>
      <c r="E3252" s="230">
        <v>1978</v>
      </c>
      <c r="F3252" s="230"/>
      <c r="G3252" s="371" t="s">
        <v>2088</v>
      </c>
      <c r="H3252" s="230">
        <v>5</v>
      </c>
      <c r="I3252" s="230">
        <v>4</v>
      </c>
      <c r="J3252" s="230" t="s">
        <v>2122</v>
      </c>
      <c r="K3252" s="222">
        <v>3573.2</v>
      </c>
      <c r="L3252" s="222">
        <v>2683.3</v>
      </c>
      <c r="M3252" s="222">
        <v>206155</v>
      </c>
      <c r="N3252" s="222">
        <v>206155</v>
      </c>
      <c r="O3252" s="222">
        <v>0</v>
      </c>
      <c r="P3252" s="222">
        <v>0</v>
      </c>
      <c r="Q3252" s="222">
        <v>0</v>
      </c>
      <c r="R3252" s="372">
        <v>45658</v>
      </c>
      <c r="S3252" s="372">
        <v>46022</v>
      </c>
      <c r="U3252" s="373"/>
    </row>
    <row r="3253" spans="1:21" ht="20.25" x14ac:dyDescent="0.3">
      <c r="A3253" s="230">
        <v>626</v>
      </c>
      <c r="B3253" s="225" t="s">
        <v>3938</v>
      </c>
      <c r="C3253" s="230">
        <v>34408</v>
      </c>
      <c r="D3253" s="230" t="s">
        <v>1896</v>
      </c>
      <c r="E3253" s="230">
        <v>1961</v>
      </c>
      <c r="F3253" s="230"/>
      <c r="G3253" s="371" t="s">
        <v>2089</v>
      </c>
      <c r="H3253" s="230">
        <v>4</v>
      </c>
      <c r="I3253" s="230">
        <v>2</v>
      </c>
      <c r="J3253" s="230" t="s">
        <v>2122</v>
      </c>
      <c r="K3253" s="222">
        <v>2233.6</v>
      </c>
      <c r="L3253" s="222">
        <v>1463.4</v>
      </c>
      <c r="M3253" s="222">
        <v>115000</v>
      </c>
      <c r="N3253" s="222">
        <v>115000</v>
      </c>
      <c r="O3253" s="222">
        <v>0</v>
      </c>
      <c r="P3253" s="222">
        <v>0</v>
      </c>
      <c r="Q3253" s="222">
        <v>0</v>
      </c>
      <c r="R3253" s="372">
        <v>45658</v>
      </c>
      <c r="S3253" s="372">
        <v>46022</v>
      </c>
      <c r="U3253" s="373"/>
    </row>
    <row r="3254" spans="1:21" ht="20.25" x14ac:dyDescent="0.3">
      <c r="A3254" s="230">
        <v>627</v>
      </c>
      <c r="B3254" s="225" t="s">
        <v>995</v>
      </c>
      <c r="C3254" s="230">
        <v>36515</v>
      </c>
      <c r="D3254" s="230" t="s">
        <v>1896</v>
      </c>
      <c r="E3254" s="230">
        <v>1972</v>
      </c>
      <c r="F3254" s="230" t="s">
        <v>2122</v>
      </c>
      <c r="G3254" s="371" t="s">
        <v>2088</v>
      </c>
      <c r="H3254" s="230">
        <v>5</v>
      </c>
      <c r="I3254" s="230">
        <v>4</v>
      </c>
      <c r="J3254" s="230" t="s">
        <v>2122</v>
      </c>
      <c r="K3254" s="222">
        <v>4949.1000000000004</v>
      </c>
      <c r="L3254" s="222">
        <v>4011.1</v>
      </c>
      <c r="M3254" s="222">
        <v>334630</v>
      </c>
      <c r="N3254" s="222">
        <v>334630</v>
      </c>
      <c r="O3254" s="222">
        <v>0</v>
      </c>
      <c r="P3254" s="222">
        <v>0</v>
      </c>
      <c r="Q3254" s="222">
        <v>0</v>
      </c>
      <c r="R3254" s="372">
        <v>45658</v>
      </c>
      <c r="S3254" s="372">
        <v>46022</v>
      </c>
      <c r="U3254" s="373"/>
    </row>
    <row r="3255" spans="1:21" ht="20.25" x14ac:dyDescent="0.3">
      <c r="A3255" s="230">
        <v>628</v>
      </c>
      <c r="B3255" s="225" t="s">
        <v>3889</v>
      </c>
      <c r="C3255" s="230">
        <v>36338</v>
      </c>
      <c r="D3255" s="230" t="s">
        <v>1896</v>
      </c>
      <c r="E3255" s="230">
        <v>1961</v>
      </c>
      <c r="F3255" s="230">
        <v>2018</v>
      </c>
      <c r="G3255" s="371" t="s">
        <v>2121</v>
      </c>
      <c r="H3255" s="230">
        <v>3</v>
      </c>
      <c r="I3255" s="230">
        <v>3</v>
      </c>
      <c r="J3255" s="230" t="s">
        <v>2122</v>
      </c>
      <c r="K3255" s="222">
        <v>1589.7</v>
      </c>
      <c r="L3255" s="222">
        <v>1589.7</v>
      </c>
      <c r="M3255" s="222">
        <v>2564938.39</v>
      </c>
      <c r="N3255" s="222">
        <v>2564938.39</v>
      </c>
      <c r="O3255" s="222">
        <v>0</v>
      </c>
      <c r="P3255" s="222">
        <v>0</v>
      </c>
      <c r="Q3255" s="222">
        <v>0</v>
      </c>
      <c r="R3255" s="372">
        <v>45658</v>
      </c>
      <c r="S3255" s="372">
        <v>46022</v>
      </c>
      <c r="U3255" s="373"/>
    </row>
    <row r="3256" spans="1:21" ht="20.25" x14ac:dyDescent="0.3">
      <c r="A3256" s="230">
        <v>629</v>
      </c>
      <c r="B3256" s="225" t="s">
        <v>880</v>
      </c>
      <c r="C3256" s="230">
        <v>34234</v>
      </c>
      <c r="D3256" s="230" t="s">
        <v>1896</v>
      </c>
      <c r="E3256" s="230">
        <v>1974</v>
      </c>
      <c r="F3256" s="230" t="s">
        <v>2122</v>
      </c>
      <c r="G3256" s="371" t="s">
        <v>2088</v>
      </c>
      <c r="H3256" s="230">
        <v>5</v>
      </c>
      <c r="I3256" s="230">
        <v>4</v>
      </c>
      <c r="J3256" s="230" t="s">
        <v>2122</v>
      </c>
      <c r="K3256" s="222">
        <v>3585.2</v>
      </c>
      <c r="L3256" s="222">
        <v>2691.7</v>
      </c>
      <c r="M3256" s="222">
        <v>4245343.82</v>
      </c>
      <c r="N3256" s="222">
        <v>4245343.82</v>
      </c>
      <c r="O3256" s="222">
        <v>0</v>
      </c>
      <c r="P3256" s="222">
        <v>0</v>
      </c>
      <c r="Q3256" s="222">
        <v>0</v>
      </c>
      <c r="R3256" s="372">
        <v>45658</v>
      </c>
      <c r="S3256" s="372">
        <v>46022</v>
      </c>
      <c r="U3256" s="373"/>
    </row>
    <row r="3257" spans="1:21" ht="20.25" x14ac:dyDescent="0.3">
      <c r="A3257" s="230">
        <v>630</v>
      </c>
      <c r="B3257" s="225" t="s">
        <v>3920</v>
      </c>
      <c r="C3257" s="230">
        <v>35190</v>
      </c>
      <c r="D3257" s="230" t="s">
        <v>1896</v>
      </c>
      <c r="E3257" s="230">
        <v>1965</v>
      </c>
      <c r="F3257" s="230"/>
      <c r="G3257" s="371" t="s">
        <v>2088</v>
      </c>
      <c r="H3257" s="230">
        <v>5</v>
      </c>
      <c r="I3257" s="230">
        <v>3</v>
      </c>
      <c r="J3257" s="230" t="s">
        <v>2122</v>
      </c>
      <c r="K3257" s="222">
        <v>4092.7</v>
      </c>
      <c r="L3257" s="222">
        <v>2549.8000000000002</v>
      </c>
      <c r="M3257" s="222">
        <v>2976625.48</v>
      </c>
      <c r="N3257" s="222">
        <v>2976625.48</v>
      </c>
      <c r="O3257" s="222">
        <v>0</v>
      </c>
      <c r="P3257" s="222">
        <v>0</v>
      </c>
      <c r="Q3257" s="222">
        <v>0</v>
      </c>
      <c r="R3257" s="372">
        <v>45658</v>
      </c>
      <c r="S3257" s="372">
        <v>46022</v>
      </c>
      <c r="U3257" s="373"/>
    </row>
    <row r="3258" spans="1:21" ht="20.25" x14ac:dyDescent="0.3">
      <c r="A3258" s="230">
        <v>631</v>
      </c>
      <c r="B3258" s="225" t="s">
        <v>3875</v>
      </c>
      <c r="C3258" s="230">
        <v>36729</v>
      </c>
      <c r="D3258" s="230" t="s">
        <v>1896</v>
      </c>
      <c r="E3258" s="230">
        <v>1958</v>
      </c>
      <c r="F3258" s="230" t="s">
        <v>2122</v>
      </c>
      <c r="G3258" s="371" t="s">
        <v>2121</v>
      </c>
      <c r="H3258" s="230">
        <v>4</v>
      </c>
      <c r="I3258" s="230">
        <v>4</v>
      </c>
      <c r="J3258" s="230" t="s">
        <v>2122</v>
      </c>
      <c r="K3258" s="222">
        <v>2604.9</v>
      </c>
      <c r="L3258" s="222">
        <v>2206.5</v>
      </c>
      <c r="M3258" s="222">
        <v>5362813.7</v>
      </c>
      <c r="N3258" s="222">
        <v>5362813.7</v>
      </c>
      <c r="O3258" s="222">
        <v>0</v>
      </c>
      <c r="P3258" s="222">
        <v>0</v>
      </c>
      <c r="Q3258" s="222">
        <v>0</v>
      </c>
      <c r="R3258" s="372">
        <v>45658</v>
      </c>
      <c r="S3258" s="372">
        <v>46022</v>
      </c>
      <c r="U3258" s="373"/>
    </row>
    <row r="3259" spans="1:21" ht="20.25" x14ac:dyDescent="0.3">
      <c r="A3259" s="230">
        <v>632</v>
      </c>
      <c r="B3259" s="225" t="s">
        <v>3461</v>
      </c>
      <c r="C3259" s="230">
        <v>33009</v>
      </c>
      <c r="D3259" s="230" t="s">
        <v>1896</v>
      </c>
      <c r="E3259" s="230">
        <v>1970</v>
      </c>
      <c r="F3259" s="230" t="s">
        <v>2122</v>
      </c>
      <c r="G3259" s="371" t="s">
        <v>2089</v>
      </c>
      <c r="H3259" s="230">
        <v>4</v>
      </c>
      <c r="I3259" s="230">
        <v>8</v>
      </c>
      <c r="J3259" s="230" t="s">
        <v>2122</v>
      </c>
      <c r="K3259" s="222">
        <v>9708.2999999999993</v>
      </c>
      <c r="L3259" s="222">
        <v>5614.4</v>
      </c>
      <c r="M3259" s="222">
        <v>7682760.3100000005</v>
      </c>
      <c r="N3259" s="222">
        <v>7682760.3100000005</v>
      </c>
      <c r="O3259" s="222">
        <v>0</v>
      </c>
      <c r="P3259" s="222">
        <v>0</v>
      </c>
      <c r="Q3259" s="222">
        <v>0</v>
      </c>
      <c r="R3259" s="372">
        <v>45658</v>
      </c>
      <c r="S3259" s="372">
        <v>46022</v>
      </c>
      <c r="U3259" s="373"/>
    </row>
    <row r="3260" spans="1:21" ht="20.25" x14ac:dyDescent="0.3">
      <c r="A3260" s="230">
        <v>633</v>
      </c>
      <c r="B3260" s="225" t="s">
        <v>2213</v>
      </c>
      <c r="C3260" s="230">
        <v>35146</v>
      </c>
      <c r="D3260" s="230" t="s">
        <v>1896</v>
      </c>
      <c r="E3260" s="230">
        <v>1962</v>
      </c>
      <c r="F3260" s="230" t="s">
        <v>2122</v>
      </c>
      <c r="G3260" s="371" t="s">
        <v>2121</v>
      </c>
      <c r="H3260" s="230">
        <v>4</v>
      </c>
      <c r="I3260" s="230">
        <v>2</v>
      </c>
      <c r="J3260" s="230" t="s">
        <v>2122</v>
      </c>
      <c r="K3260" s="222">
        <v>1698.8</v>
      </c>
      <c r="L3260" s="222">
        <v>1251.2</v>
      </c>
      <c r="M3260" s="222">
        <v>481627.21</v>
      </c>
      <c r="N3260" s="222">
        <v>481627.21</v>
      </c>
      <c r="O3260" s="222">
        <v>0</v>
      </c>
      <c r="P3260" s="222">
        <v>0</v>
      </c>
      <c r="Q3260" s="222">
        <v>0</v>
      </c>
      <c r="R3260" s="372">
        <v>45658</v>
      </c>
      <c r="S3260" s="372">
        <v>46022</v>
      </c>
      <c r="U3260" s="373"/>
    </row>
    <row r="3261" spans="1:21" ht="20.25" x14ac:dyDescent="0.3">
      <c r="A3261" s="230">
        <v>634</v>
      </c>
      <c r="B3261" s="225" t="s">
        <v>942</v>
      </c>
      <c r="C3261" s="230">
        <v>36268</v>
      </c>
      <c r="D3261" s="230" t="s">
        <v>1896</v>
      </c>
      <c r="E3261" s="230">
        <v>1975</v>
      </c>
      <c r="F3261" s="230" t="s">
        <v>2122</v>
      </c>
      <c r="G3261" s="371" t="s">
        <v>2088</v>
      </c>
      <c r="H3261" s="230">
        <v>5</v>
      </c>
      <c r="I3261" s="230">
        <v>4</v>
      </c>
      <c r="J3261" s="230" t="s">
        <v>2122</v>
      </c>
      <c r="K3261" s="222">
        <v>4421.2</v>
      </c>
      <c r="L3261" s="222">
        <v>2653.8</v>
      </c>
      <c r="M3261" s="222">
        <v>5046775</v>
      </c>
      <c r="N3261" s="222">
        <v>5046775</v>
      </c>
      <c r="O3261" s="222">
        <v>0</v>
      </c>
      <c r="P3261" s="222">
        <v>0</v>
      </c>
      <c r="Q3261" s="222">
        <v>0</v>
      </c>
      <c r="R3261" s="372">
        <v>45658</v>
      </c>
      <c r="S3261" s="372">
        <v>46022</v>
      </c>
      <c r="U3261" s="373"/>
    </row>
    <row r="3262" spans="1:21" ht="20.25" x14ac:dyDescent="0.3">
      <c r="A3262" s="230">
        <v>635</v>
      </c>
      <c r="B3262" s="225" t="s">
        <v>3931</v>
      </c>
      <c r="C3262" s="230">
        <v>34562</v>
      </c>
      <c r="D3262" s="230" t="s">
        <v>1896</v>
      </c>
      <c r="E3262" s="230">
        <v>1957</v>
      </c>
      <c r="F3262" s="230" t="s">
        <v>2122</v>
      </c>
      <c r="G3262" s="371" t="s">
        <v>2121</v>
      </c>
      <c r="H3262" s="230">
        <v>2</v>
      </c>
      <c r="I3262" s="230">
        <v>2</v>
      </c>
      <c r="J3262" s="230" t="s">
        <v>2122</v>
      </c>
      <c r="K3262" s="222">
        <v>1206.5</v>
      </c>
      <c r="L3262" s="222">
        <v>406.5</v>
      </c>
      <c r="M3262" s="222">
        <v>1309908.82</v>
      </c>
      <c r="N3262" s="222">
        <v>1309908.82</v>
      </c>
      <c r="O3262" s="222">
        <v>0</v>
      </c>
      <c r="P3262" s="222">
        <v>0</v>
      </c>
      <c r="Q3262" s="222">
        <v>0</v>
      </c>
      <c r="R3262" s="372">
        <v>45658</v>
      </c>
      <c r="S3262" s="372">
        <v>46022</v>
      </c>
      <c r="U3262" s="373"/>
    </row>
    <row r="3263" spans="1:21" ht="20.25" x14ac:dyDescent="0.3">
      <c r="A3263" s="230">
        <v>636</v>
      </c>
      <c r="B3263" s="225" t="s">
        <v>3917</v>
      </c>
      <c r="C3263" s="230">
        <v>35240</v>
      </c>
      <c r="D3263" s="230" t="s">
        <v>1896</v>
      </c>
      <c r="E3263" s="230">
        <v>1958</v>
      </c>
      <c r="F3263" s="230" t="s">
        <v>2122</v>
      </c>
      <c r="G3263" s="371" t="s">
        <v>4125</v>
      </c>
      <c r="H3263" s="230">
        <v>2</v>
      </c>
      <c r="I3263" s="230">
        <v>1</v>
      </c>
      <c r="J3263" s="230" t="s">
        <v>2122</v>
      </c>
      <c r="K3263" s="222">
        <v>507.2</v>
      </c>
      <c r="L3263" s="222">
        <v>422</v>
      </c>
      <c r="M3263" s="222">
        <v>1037170.3</v>
      </c>
      <c r="N3263" s="222">
        <v>1037170.3</v>
      </c>
      <c r="O3263" s="222">
        <v>0</v>
      </c>
      <c r="P3263" s="222">
        <v>0</v>
      </c>
      <c r="Q3263" s="222">
        <v>0</v>
      </c>
      <c r="R3263" s="372">
        <v>45658</v>
      </c>
      <c r="S3263" s="372">
        <v>46022</v>
      </c>
      <c r="U3263" s="373"/>
    </row>
    <row r="3264" spans="1:21" ht="20.25" x14ac:dyDescent="0.3">
      <c r="A3264" s="230">
        <v>637</v>
      </c>
      <c r="B3264" s="225" t="s">
        <v>3921</v>
      </c>
      <c r="C3264" s="230">
        <v>35095</v>
      </c>
      <c r="D3264" s="230" t="s">
        <v>1896</v>
      </c>
      <c r="E3264" s="230">
        <v>1960</v>
      </c>
      <c r="F3264" s="230" t="s">
        <v>2122</v>
      </c>
      <c r="G3264" s="371" t="s">
        <v>2121</v>
      </c>
      <c r="H3264" s="230">
        <v>4</v>
      </c>
      <c r="I3264" s="230">
        <v>6</v>
      </c>
      <c r="J3264" s="230" t="s">
        <v>2122</v>
      </c>
      <c r="K3264" s="222">
        <v>5917.6</v>
      </c>
      <c r="L3264" s="222">
        <v>5917.6</v>
      </c>
      <c r="M3264" s="222">
        <v>2882532</v>
      </c>
      <c r="N3264" s="222">
        <v>2882532</v>
      </c>
      <c r="O3264" s="222">
        <v>0</v>
      </c>
      <c r="P3264" s="222">
        <v>0</v>
      </c>
      <c r="Q3264" s="222">
        <v>0</v>
      </c>
      <c r="R3264" s="372">
        <v>45658</v>
      </c>
      <c r="S3264" s="372">
        <v>46022</v>
      </c>
      <c r="U3264" s="373"/>
    </row>
    <row r="3265" spans="1:21" ht="20.25" x14ac:dyDescent="0.3">
      <c r="A3265" s="230">
        <v>638</v>
      </c>
      <c r="B3265" s="225" t="s">
        <v>3910</v>
      </c>
      <c r="C3265" s="230">
        <v>35399</v>
      </c>
      <c r="D3265" s="230" t="s">
        <v>1896</v>
      </c>
      <c r="E3265" s="230">
        <v>1972</v>
      </c>
      <c r="F3265" s="230" t="s">
        <v>2122</v>
      </c>
      <c r="G3265" s="371" t="s">
        <v>2088</v>
      </c>
      <c r="H3265" s="230">
        <v>4</v>
      </c>
      <c r="I3265" s="230">
        <v>6</v>
      </c>
      <c r="J3265" s="230" t="s">
        <v>2122</v>
      </c>
      <c r="K3265" s="222">
        <v>3872.9</v>
      </c>
      <c r="L3265" s="222">
        <v>3872.9</v>
      </c>
      <c r="M3265" s="222">
        <v>377665</v>
      </c>
      <c r="N3265" s="222">
        <v>377665</v>
      </c>
      <c r="O3265" s="222">
        <v>0</v>
      </c>
      <c r="P3265" s="222">
        <v>0</v>
      </c>
      <c r="Q3265" s="222">
        <v>0</v>
      </c>
      <c r="R3265" s="372">
        <v>45658</v>
      </c>
      <c r="S3265" s="372">
        <v>46022</v>
      </c>
      <c r="U3265" s="373"/>
    </row>
    <row r="3266" spans="1:21" ht="20.25" x14ac:dyDescent="0.3">
      <c r="A3266" s="230">
        <v>639</v>
      </c>
      <c r="B3266" s="224" t="s">
        <v>2317</v>
      </c>
      <c r="C3266" s="230">
        <v>33408</v>
      </c>
      <c r="D3266" s="230" t="s">
        <v>1896</v>
      </c>
      <c r="E3266" s="230">
        <v>1968</v>
      </c>
      <c r="F3266" s="230" t="s">
        <v>2122</v>
      </c>
      <c r="G3266" s="371" t="s">
        <v>2121</v>
      </c>
      <c r="H3266" s="230">
        <v>4</v>
      </c>
      <c r="I3266" s="230">
        <v>5</v>
      </c>
      <c r="J3266" s="230" t="s">
        <v>2122</v>
      </c>
      <c r="K3266" s="222">
        <v>3769.3</v>
      </c>
      <c r="L3266" s="222">
        <v>3769.3</v>
      </c>
      <c r="M3266" s="222">
        <v>452216.91</v>
      </c>
      <c r="N3266" s="222">
        <v>452216.91</v>
      </c>
      <c r="O3266" s="222">
        <v>0</v>
      </c>
      <c r="P3266" s="222">
        <v>0</v>
      </c>
      <c r="Q3266" s="222">
        <v>0</v>
      </c>
      <c r="R3266" s="372">
        <v>45658</v>
      </c>
      <c r="S3266" s="372">
        <v>46022</v>
      </c>
      <c r="U3266" s="373"/>
    </row>
    <row r="3267" spans="1:21" ht="20.25" x14ac:dyDescent="0.3">
      <c r="A3267" s="230">
        <v>640</v>
      </c>
      <c r="B3267" s="225" t="s">
        <v>4378</v>
      </c>
      <c r="C3267" s="230">
        <v>36425</v>
      </c>
      <c r="D3267" s="230" t="s">
        <v>1896</v>
      </c>
      <c r="E3267" s="230">
        <v>1984</v>
      </c>
      <c r="F3267" s="230" t="s">
        <v>2122</v>
      </c>
      <c r="G3267" s="371" t="s">
        <v>2121</v>
      </c>
      <c r="H3267" s="230">
        <v>6</v>
      </c>
      <c r="I3267" s="230">
        <v>6</v>
      </c>
      <c r="J3267" s="230" t="s">
        <v>2122</v>
      </c>
      <c r="K3267" s="222">
        <v>4277.3999999999996</v>
      </c>
      <c r="L3267" s="222">
        <v>3592.4</v>
      </c>
      <c r="M3267" s="222">
        <v>192228</v>
      </c>
      <c r="N3267" s="222">
        <v>192228</v>
      </c>
      <c r="O3267" s="222">
        <v>0</v>
      </c>
      <c r="P3267" s="222">
        <v>0</v>
      </c>
      <c r="Q3267" s="222">
        <v>0</v>
      </c>
      <c r="R3267" s="372">
        <v>45658</v>
      </c>
      <c r="S3267" s="372">
        <v>46022</v>
      </c>
      <c r="U3267" s="373"/>
    </row>
    <row r="3268" spans="1:21" ht="20.25" x14ac:dyDescent="0.3">
      <c r="A3268" s="230">
        <v>641</v>
      </c>
      <c r="B3268" s="225" t="s">
        <v>3915</v>
      </c>
      <c r="C3268" s="230">
        <v>35363</v>
      </c>
      <c r="D3268" s="230" t="s">
        <v>1896</v>
      </c>
      <c r="E3268" s="230">
        <v>1971</v>
      </c>
      <c r="F3268" s="230" t="s">
        <v>2122</v>
      </c>
      <c r="G3268" s="371" t="s">
        <v>2088</v>
      </c>
      <c r="H3268" s="230">
        <v>5</v>
      </c>
      <c r="I3268" s="230">
        <v>4</v>
      </c>
      <c r="J3268" s="230" t="s">
        <v>2122</v>
      </c>
      <c r="K3268" s="222">
        <v>2651</v>
      </c>
      <c r="L3268" s="222">
        <v>2650.1</v>
      </c>
      <c r="M3268" s="222">
        <v>313416</v>
      </c>
      <c r="N3268" s="222">
        <v>313416</v>
      </c>
      <c r="O3268" s="222">
        <v>0</v>
      </c>
      <c r="P3268" s="222">
        <v>0</v>
      </c>
      <c r="Q3268" s="222">
        <v>0</v>
      </c>
      <c r="R3268" s="372">
        <v>45658</v>
      </c>
      <c r="S3268" s="372">
        <v>46022</v>
      </c>
      <c r="U3268" s="373"/>
    </row>
    <row r="3269" spans="1:21" ht="20.25" x14ac:dyDescent="0.3">
      <c r="A3269" s="230">
        <v>642</v>
      </c>
      <c r="B3269" s="225" t="s">
        <v>4380</v>
      </c>
      <c r="C3269" s="230">
        <v>32569</v>
      </c>
      <c r="D3269" s="230" t="s">
        <v>1896</v>
      </c>
      <c r="E3269" s="230">
        <v>1988</v>
      </c>
      <c r="F3269" s="230" t="s">
        <v>2122</v>
      </c>
      <c r="G3269" s="371" t="s">
        <v>2088</v>
      </c>
      <c r="H3269" s="230">
        <v>5</v>
      </c>
      <c r="I3269" s="230">
        <v>4</v>
      </c>
      <c r="J3269" s="230" t="s">
        <v>2122</v>
      </c>
      <c r="K3269" s="222">
        <v>3127.5</v>
      </c>
      <c r="L3269" s="222">
        <v>3127.5</v>
      </c>
      <c r="M3269" s="222">
        <v>250000</v>
      </c>
      <c r="N3269" s="222">
        <v>250000</v>
      </c>
      <c r="O3269" s="222">
        <v>0</v>
      </c>
      <c r="P3269" s="222">
        <v>0</v>
      </c>
      <c r="Q3269" s="222">
        <v>0</v>
      </c>
      <c r="R3269" s="372">
        <v>45658</v>
      </c>
      <c r="S3269" s="372">
        <v>46022</v>
      </c>
      <c r="U3269" s="373"/>
    </row>
    <row r="3270" spans="1:21" ht="20.25" x14ac:dyDescent="0.3">
      <c r="A3270" s="230">
        <v>643</v>
      </c>
      <c r="B3270" s="225" t="s">
        <v>2645</v>
      </c>
      <c r="C3270" s="230">
        <v>34207</v>
      </c>
      <c r="D3270" s="230" t="s">
        <v>1896</v>
      </c>
      <c r="E3270" s="230">
        <v>1950</v>
      </c>
      <c r="F3270" s="230" t="s">
        <v>2122</v>
      </c>
      <c r="G3270" s="371" t="s">
        <v>2089</v>
      </c>
      <c r="H3270" s="230">
        <v>4</v>
      </c>
      <c r="I3270" s="230">
        <v>3</v>
      </c>
      <c r="J3270" s="230" t="s">
        <v>2122</v>
      </c>
      <c r="K3270" s="222">
        <v>3763.85</v>
      </c>
      <c r="L3270" s="222">
        <v>3610.05</v>
      </c>
      <c r="M3270" s="222">
        <v>92304</v>
      </c>
      <c r="N3270" s="222">
        <v>92304</v>
      </c>
      <c r="O3270" s="222">
        <v>0</v>
      </c>
      <c r="P3270" s="222">
        <v>0</v>
      </c>
      <c r="Q3270" s="222">
        <v>0</v>
      </c>
      <c r="R3270" s="372">
        <v>45658</v>
      </c>
      <c r="S3270" s="372">
        <v>46022</v>
      </c>
      <c r="U3270" s="373"/>
    </row>
    <row r="3271" spans="1:21" ht="20.25" x14ac:dyDescent="0.3">
      <c r="A3271" s="230">
        <v>644</v>
      </c>
      <c r="B3271" s="225" t="s">
        <v>896</v>
      </c>
      <c r="C3271" s="230">
        <v>54860</v>
      </c>
      <c r="D3271" s="230" t="s">
        <v>1896</v>
      </c>
      <c r="E3271" s="230">
        <v>1962</v>
      </c>
      <c r="F3271" s="230" t="s">
        <v>2122</v>
      </c>
      <c r="G3271" s="371" t="s">
        <v>2099</v>
      </c>
      <c r="H3271" s="230">
        <v>4</v>
      </c>
      <c r="I3271" s="230">
        <v>2</v>
      </c>
      <c r="J3271" s="230" t="s">
        <v>2122</v>
      </c>
      <c r="K3271" s="222">
        <v>1455.9</v>
      </c>
      <c r="L3271" s="222">
        <v>1313.3</v>
      </c>
      <c r="M3271" s="222">
        <v>3279945.5500000003</v>
      </c>
      <c r="N3271" s="222">
        <v>3279945.5500000003</v>
      </c>
      <c r="O3271" s="222">
        <v>0</v>
      </c>
      <c r="P3271" s="222">
        <v>0</v>
      </c>
      <c r="Q3271" s="222">
        <v>0</v>
      </c>
      <c r="R3271" s="372">
        <v>45658</v>
      </c>
      <c r="S3271" s="372">
        <v>46022</v>
      </c>
      <c r="U3271" s="373"/>
    </row>
    <row r="3272" spans="1:21" ht="20.25" x14ac:dyDescent="0.3">
      <c r="A3272" s="230">
        <v>645</v>
      </c>
      <c r="B3272" s="225" t="s">
        <v>940</v>
      </c>
      <c r="C3272" s="230">
        <v>36262</v>
      </c>
      <c r="D3272" s="230" t="s">
        <v>1896</v>
      </c>
      <c r="E3272" s="230">
        <v>1975</v>
      </c>
      <c r="F3272" s="230" t="s">
        <v>2122</v>
      </c>
      <c r="G3272" s="371" t="s">
        <v>2088</v>
      </c>
      <c r="H3272" s="230">
        <v>5</v>
      </c>
      <c r="I3272" s="230">
        <v>4</v>
      </c>
      <c r="J3272" s="230" t="s">
        <v>2122</v>
      </c>
      <c r="K3272" s="222">
        <v>4387.8999999999996</v>
      </c>
      <c r="L3272" s="222">
        <v>2702.2</v>
      </c>
      <c r="M3272" s="222">
        <v>4129185.7399999998</v>
      </c>
      <c r="N3272" s="222">
        <v>4129185.7399999998</v>
      </c>
      <c r="O3272" s="222">
        <v>0</v>
      </c>
      <c r="P3272" s="222">
        <v>0</v>
      </c>
      <c r="Q3272" s="222">
        <v>0</v>
      </c>
      <c r="R3272" s="372">
        <v>45658</v>
      </c>
      <c r="S3272" s="372">
        <v>46022</v>
      </c>
      <c r="U3272" s="373"/>
    </row>
    <row r="3273" spans="1:21" ht="20.25" x14ac:dyDescent="0.3">
      <c r="A3273" s="230">
        <v>646</v>
      </c>
      <c r="B3273" s="225" t="s">
        <v>902</v>
      </c>
      <c r="C3273" s="230">
        <v>34724</v>
      </c>
      <c r="D3273" s="230" t="s">
        <v>1896</v>
      </c>
      <c r="E3273" s="230">
        <v>1969</v>
      </c>
      <c r="F3273" s="230" t="s">
        <v>2122</v>
      </c>
      <c r="G3273" s="371" t="s">
        <v>2090</v>
      </c>
      <c r="H3273" s="230">
        <v>4</v>
      </c>
      <c r="I3273" s="230">
        <v>3</v>
      </c>
      <c r="J3273" s="230" t="s">
        <v>2122</v>
      </c>
      <c r="K3273" s="222">
        <v>5563.2</v>
      </c>
      <c r="L3273" s="222">
        <v>3115</v>
      </c>
      <c r="M3273" s="222">
        <v>1883015.2</v>
      </c>
      <c r="N3273" s="222">
        <v>1883015.2</v>
      </c>
      <c r="O3273" s="222">
        <v>0</v>
      </c>
      <c r="P3273" s="222">
        <v>0</v>
      </c>
      <c r="Q3273" s="222">
        <v>0</v>
      </c>
      <c r="R3273" s="372">
        <v>45658</v>
      </c>
      <c r="S3273" s="372">
        <v>46022</v>
      </c>
      <c r="U3273" s="373"/>
    </row>
    <row r="3274" spans="1:21" ht="20.25" x14ac:dyDescent="0.3">
      <c r="A3274" s="230">
        <v>647</v>
      </c>
      <c r="B3274" s="225" t="s">
        <v>992</v>
      </c>
      <c r="C3274" s="230">
        <v>36501</v>
      </c>
      <c r="D3274" s="230" t="s">
        <v>1896</v>
      </c>
      <c r="E3274" s="230">
        <v>1970</v>
      </c>
      <c r="F3274" s="230" t="s">
        <v>2122</v>
      </c>
      <c r="G3274" s="371" t="s">
        <v>2088</v>
      </c>
      <c r="H3274" s="230">
        <v>5</v>
      </c>
      <c r="I3274" s="230">
        <v>4</v>
      </c>
      <c r="J3274" s="230" t="s">
        <v>2122</v>
      </c>
      <c r="K3274" s="222">
        <v>5582.4</v>
      </c>
      <c r="L3274" s="222">
        <v>3470.8</v>
      </c>
      <c r="M3274" s="222">
        <v>4414346</v>
      </c>
      <c r="N3274" s="222">
        <v>4414346</v>
      </c>
      <c r="O3274" s="222">
        <v>0</v>
      </c>
      <c r="P3274" s="222">
        <v>0</v>
      </c>
      <c r="Q3274" s="222">
        <v>0</v>
      </c>
      <c r="R3274" s="372">
        <v>45658</v>
      </c>
      <c r="S3274" s="372">
        <v>46022</v>
      </c>
      <c r="U3274" s="373"/>
    </row>
    <row r="3275" spans="1:21" ht="20.25" x14ac:dyDescent="0.3">
      <c r="A3275" s="230">
        <v>648</v>
      </c>
      <c r="B3275" s="225" t="s">
        <v>3946</v>
      </c>
      <c r="C3275" s="230">
        <v>34294</v>
      </c>
      <c r="D3275" s="230" t="s">
        <v>1896</v>
      </c>
      <c r="E3275" s="230">
        <v>1980</v>
      </c>
      <c r="F3275" s="230" t="s">
        <v>2122</v>
      </c>
      <c r="G3275" s="371" t="s">
        <v>2088</v>
      </c>
      <c r="H3275" s="230">
        <v>5</v>
      </c>
      <c r="I3275" s="230">
        <v>8</v>
      </c>
      <c r="J3275" s="230" t="s">
        <v>2122</v>
      </c>
      <c r="K3275" s="222">
        <v>7935.9</v>
      </c>
      <c r="L3275" s="222">
        <v>7935.9</v>
      </c>
      <c r="M3275" s="222">
        <v>291300</v>
      </c>
      <c r="N3275" s="222">
        <v>291300</v>
      </c>
      <c r="O3275" s="222">
        <v>0</v>
      </c>
      <c r="P3275" s="222">
        <v>0</v>
      </c>
      <c r="Q3275" s="222">
        <v>0</v>
      </c>
      <c r="R3275" s="372">
        <v>45658</v>
      </c>
      <c r="S3275" s="372">
        <v>46022</v>
      </c>
      <c r="U3275" s="373"/>
    </row>
    <row r="3276" spans="1:21" ht="20.25" x14ac:dyDescent="0.3">
      <c r="A3276" s="230">
        <v>649</v>
      </c>
      <c r="B3276" s="225" t="s">
        <v>3138</v>
      </c>
      <c r="C3276" s="230">
        <v>34535</v>
      </c>
      <c r="D3276" s="230" t="s">
        <v>1896</v>
      </c>
      <c r="E3276" s="230">
        <v>1958</v>
      </c>
      <c r="F3276" s="230" t="s">
        <v>2122</v>
      </c>
      <c r="G3276" s="371" t="s">
        <v>2121</v>
      </c>
      <c r="H3276" s="230">
        <v>4</v>
      </c>
      <c r="I3276" s="230">
        <v>5</v>
      </c>
      <c r="J3276" s="230" t="s">
        <v>2122</v>
      </c>
      <c r="K3276" s="222">
        <v>5655</v>
      </c>
      <c r="L3276" s="222">
        <v>4928.8999999999996</v>
      </c>
      <c r="M3276" s="222">
        <v>17242884.949999999</v>
      </c>
      <c r="N3276" s="222">
        <v>17242884.949999999</v>
      </c>
      <c r="O3276" s="222">
        <v>0</v>
      </c>
      <c r="P3276" s="222">
        <v>0</v>
      </c>
      <c r="Q3276" s="222">
        <v>0</v>
      </c>
      <c r="R3276" s="372">
        <v>45658</v>
      </c>
      <c r="S3276" s="372">
        <v>46022</v>
      </c>
      <c r="U3276" s="373"/>
    </row>
    <row r="3277" spans="1:21" ht="20.25" x14ac:dyDescent="0.3">
      <c r="A3277" s="230">
        <v>650</v>
      </c>
      <c r="B3277" s="225" t="s">
        <v>964</v>
      </c>
      <c r="C3277" s="230">
        <v>32411</v>
      </c>
      <c r="D3277" s="230" t="s">
        <v>1896</v>
      </c>
      <c r="E3277" s="230">
        <v>1969</v>
      </c>
      <c r="F3277" s="230" t="s">
        <v>2122</v>
      </c>
      <c r="G3277" s="371" t="s">
        <v>2088</v>
      </c>
      <c r="H3277" s="230">
        <v>4</v>
      </c>
      <c r="I3277" s="230">
        <v>3</v>
      </c>
      <c r="J3277" s="230" t="s">
        <v>2122</v>
      </c>
      <c r="K3277" s="222">
        <v>3533.1</v>
      </c>
      <c r="L3277" s="222">
        <v>2031.5</v>
      </c>
      <c r="M3277" s="222">
        <v>3269909.34</v>
      </c>
      <c r="N3277" s="222">
        <v>3269909.34</v>
      </c>
      <c r="O3277" s="222">
        <v>0</v>
      </c>
      <c r="P3277" s="222">
        <v>0</v>
      </c>
      <c r="Q3277" s="222">
        <v>0</v>
      </c>
      <c r="R3277" s="372">
        <v>45658</v>
      </c>
      <c r="S3277" s="372">
        <v>46022</v>
      </c>
      <c r="U3277" s="373"/>
    </row>
    <row r="3278" spans="1:21" ht="20.25" x14ac:dyDescent="0.3">
      <c r="A3278" s="230">
        <v>651</v>
      </c>
      <c r="B3278" s="225" t="s">
        <v>3943</v>
      </c>
      <c r="C3278" s="230">
        <v>34375</v>
      </c>
      <c r="D3278" s="230" t="s">
        <v>1896</v>
      </c>
      <c r="E3278" s="230">
        <v>1974</v>
      </c>
      <c r="F3278" s="230" t="s">
        <v>2122</v>
      </c>
      <c r="G3278" s="371" t="s">
        <v>2120</v>
      </c>
      <c r="H3278" s="230">
        <v>5</v>
      </c>
      <c r="I3278" s="230">
        <v>4</v>
      </c>
      <c r="J3278" s="230" t="s">
        <v>2122</v>
      </c>
      <c r="K3278" s="222">
        <v>2688</v>
      </c>
      <c r="L3278" s="222">
        <v>2688</v>
      </c>
      <c r="M3278" s="222">
        <v>182407.3</v>
      </c>
      <c r="N3278" s="222">
        <v>182407.3</v>
      </c>
      <c r="O3278" s="222">
        <v>0</v>
      </c>
      <c r="P3278" s="222">
        <v>0</v>
      </c>
      <c r="Q3278" s="222">
        <v>0</v>
      </c>
      <c r="R3278" s="372">
        <v>45658</v>
      </c>
      <c r="S3278" s="372">
        <v>46022</v>
      </c>
      <c r="U3278" s="373"/>
    </row>
    <row r="3279" spans="1:21" ht="20.25" x14ac:dyDescent="0.3">
      <c r="A3279" s="230">
        <v>652</v>
      </c>
      <c r="B3279" s="225" t="s">
        <v>3948</v>
      </c>
      <c r="C3279" s="230">
        <v>34220</v>
      </c>
      <c r="D3279" s="230" t="s">
        <v>1896</v>
      </c>
      <c r="E3279" s="230">
        <v>1938</v>
      </c>
      <c r="F3279" s="230" t="s">
        <v>2122</v>
      </c>
      <c r="G3279" s="371" t="s">
        <v>2121</v>
      </c>
      <c r="H3279" s="230">
        <v>4</v>
      </c>
      <c r="I3279" s="230">
        <v>5</v>
      </c>
      <c r="J3279" s="230" t="s">
        <v>2122</v>
      </c>
      <c r="K3279" s="222">
        <v>4862.2</v>
      </c>
      <c r="L3279" s="222">
        <v>4862.2</v>
      </c>
      <c r="M3279" s="222">
        <v>1557387</v>
      </c>
      <c r="N3279" s="222">
        <v>1557387</v>
      </c>
      <c r="O3279" s="222">
        <v>0</v>
      </c>
      <c r="P3279" s="222">
        <v>0</v>
      </c>
      <c r="Q3279" s="222">
        <v>0</v>
      </c>
      <c r="R3279" s="372">
        <v>45658</v>
      </c>
      <c r="S3279" s="372">
        <v>46022</v>
      </c>
      <c r="U3279" s="373"/>
    </row>
    <row r="3280" spans="1:21" ht="20.25" x14ac:dyDescent="0.3">
      <c r="A3280" s="230">
        <v>653</v>
      </c>
      <c r="B3280" s="225" t="s">
        <v>3914</v>
      </c>
      <c r="C3280" s="230">
        <v>35377</v>
      </c>
      <c r="D3280" s="230" t="s">
        <v>1896</v>
      </c>
      <c r="E3280" s="230">
        <v>1976</v>
      </c>
      <c r="F3280" s="230" t="s">
        <v>2122</v>
      </c>
      <c r="G3280" s="371" t="s">
        <v>2120</v>
      </c>
      <c r="H3280" s="230">
        <v>5</v>
      </c>
      <c r="I3280" s="230">
        <v>8</v>
      </c>
      <c r="J3280" s="230" t="s">
        <v>2122</v>
      </c>
      <c r="K3280" s="222">
        <v>5709.9</v>
      </c>
      <c r="L3280" s="222">
        <v>5709.9</v>
      </c>
      <c r="M3280" s="222">
        <v>500000</v>
      </c>
      <c r="N3280" s="222">
        <v>500000</v>
      </c>
      <c r="O3280" s="222">
        <v>0</v>
      </c>
      <c r="P3280" s="222">
        <v>0</v>
      </c>
      <c r="Q3280" s="222">
        <v>0</v>
      </c>
      <c r="R3280" s="372">
        <v>45658</v>
      </c>
      <c r="S3280" s="372">
        <v>46022</v>
      </c>
      <c r="U3280" s="373"/>
    </row>
    <row r="3281" spans="1:21" ht="20.25" x14ac:dyDescent="0.3">
      <c r="A3281" s="230">
        <v>654</v>
      </c>
      <c r="B3281" s="225" t="s">
        <v>3906</v>
      </c>
      <c r="C3281" s="230">
        <v>35413</v>
      </c>
      <c r="D3281" s="230" t="s">
        <v>1896</v>
      </c>
      <c r="E3281" s="230">
        <v>1966</v>
      </c>
      <c r="F3281" s="230" t="s">
        <v>2122</v>
      </c>
      <c r="G3281" s="371" t="s">
        <v>2120</v>
      </c>
      <c r="H3281" s="230">
        <v>4</v>
      </c>
      <c r="I3281" s="230">
        <v>3</v>
      </c>
      <c r="J3281" s="230" t="s">
        <v>2122</v>
      </c>
      <c r="K3281" s="222">
        <v>2171.1999999999998</v>
      </c>
      <c r="L3281" s="222">
        <v>2171.1999999999998</v>
      </c>
      <c r="M3281" s="222">
        <v>332136</v>
      </c>
      <c r="N3281" s="222">
        <v>332136</v>
      </c>
      <c r="O3281" s="222">
        <v>0</v>
      </c>
      <c r="P3281" s="222">
        <v>0</v>
      </c>
      <c r="Q3281" s="222">
        <v>0</v>
      </c>
      <c r="R3281" s="372">
        <v>45658</v>
      </c>
      <c r="S3281" s="372">
        <v>46022</v>
      </c>
      <c r="U3281" s="373"/>
    </row>
    <row r="3282" spans="1:21" ht="20.25" x14ac:dyDescent="0.3">
      <c r="A3282" s="230">
        <v>655</v>
      </c>
      <c r="B3282" s="225" t="s">
        <v>3892</v>
      </c>
      <c r="C3282" s="230">
        <v>36086</v>
      </c>
      <c r="D3282" s="230" t="s">
        <v>1896</v>
      </c>
      <c r="E3282" s="230">
        <v>1977</v>
      </c>
      <c r="F3282" s="230" t="s">
        <v>2122</v>
      </c>
      <c r="G3282" s="371" t="s">
        <v>2121</v>
      </c>
      <c r="H3282" s="230">
        <v>5</v>
      </c>
      <c r="I3282" s="230">
        <v>4</v>
      </c>
      <c r="J3282" s="230" t="s">
        <v>2122</v>
      </c>
      <c r="K3282" s="222">
        <v>3214.2</v>
      </c>
      <c r="L3282" s="222">
        <v>3214.2</v>
      </c>
      <c r="M3282" s="222">
        <v>42753.96</v>
      </c>
      <c r="N3282" s="222">
        <v>42753.96</v>
      </c>
      <c r="O3282" s="222">
        <v>0</v>
      </c>
      <c r="P3282" s="222">
        <v>0</v>
      </c>
      <c r="Q3282" s="222">
        <v>0</v>
      </c>
      <c r="R3282" s="372">
        <v>45658</v>
      </c>
      <c r="S3282" s="372">
        <v>46022</v>
      </c>
      <c r="U3282" s="373"/>
    </row>
    <row r="3283" spans="1:21" ht="20.25" x14ac:dyDescent="0.3">
      <c r="A3283" s="230">
        <v>656</v>
      </c>
      <c r="B3283" s="225" t="s">
        <v>59</v>
      </c>
      <c r="C3283" s="230">
        <v>32588</v>
      </c>
      <c r="D3283" s="230" t="s">
        <v>1896</v>
      </c>
      <c r="E3283" s="230">
        <v>1986</v>
      </c>
      <c r="F3283" s="230">
        <v>2023</v>
      </c>
      <c r="G3283" s="371" t="s">
        <v>2121</v>
      </c>
      <c r="H3283" s="230">
        <v>9</v>
      </c>
      <c r="I3283" s="230">
        <v>2</v>
      </c>
      <c r="J3283" s="230" t="s">
        <v>2122</v>
      </c>
      <c r="K3283" s="222">
        <v>3784.4</v>
      </c>
      <c r="L3283" s="222">
        <v>4132.2</v>
      </c>
      <c r="M3283" s="222">
        <v>651220</v>
      </c>
      <c r="N3283" s="222">
        <v>651220</v>
      </c>
      <c r="O3283" s="222">
        <v>0</v>
      </c>
      <c r="P3283" s="222">
        <v>0</v>
      </c>
      <c r="Q3283" s="222">
        <v>0</v>
      </c>
      <c r="R3283" s="372">
        <v>45658</v>
      </c>
      <c r="S3283" s="372">
        <v>46022</v>
      </c>
      <c r="U3283" s="373"/>
    </row>
    <row r="3284" spans="1:21" ht="20.25" x14ac:dyDescent="0.3">
      <c r="A3284" s="230">
        <v>657</v>
      </c>
      <c r="B3284" s="225" t="s">
        <v>1019</v>
      </c>
      <c r="C3284" s="230">
        <v>33041</v>
      </c>
      <c r="D3284" s="230" t="s">
        <v>1896</v>
      </c>
      <c r="E3284" s="230">
        <v>1972</v>
      </c>
      <c r="F3284" s="230" t="s">
        <v>2122</v>
      </c>
      <c r="G3284" s="371" t="s">
        <v>2089</v>
      </c>
      <c r="H3284" s="230">
        <v>5</v>
      </c>
      <c r="I3284" s="230">
        <v>4</v>
      </c>
      <c r="J3284" s="230" t="s">
        <v>2122</v>
      </c>
      <c r="K3284" s="222">
        <v>5314.7</v>
      </c>
      <c r="L3284" s="222">
        <v>3321.6</v>
      </c>
      <c r="M3284" s="222">
        <v>3741384</v>
      </c>
      <c r="N3284" s="222">
        <v>3741384</v>
      </c>
      <c r="O3284" s="222">
        <v>0</v>
      </c>
      <c r="P3284" s="222">
        <v>0</v>
      </c>
      <c r="Q3284" s="222">
        <v>0</v>
      </c>
      <c r="R3284" s="372">
        <v>45658</v>
      </c>
      <c r="S3284" s="372">
        <v>46022</v>
      </c>
      <c r="U3284" s="373"/>
    </row>
    <row r="3285" spans="1:21" ht="20.25" x14ac:dyDescent="0.3">
      <c r="A3285" s="230">
        <v>658</v>
      </c>
      <c r="B3285" s="225" t="s">
        <v>2657</v>
      </c>
      <c r="C3285" s="230">
        <v>36561</v>
      </c>
      <c r="D3285" s="230" t="s">
        <v>1896</v>
      </c>
      <c r="E3285" s="230">
        <v>1963</v>
      </c>
      <c r="F3285" s="230" t="s">
        <v>2122</v>
      </c>
      <c r="G3285" s="371" t="s">
        <v>2088</v>
      </c>
      <c r="H3285" s="230">
        <v>5</v>
      </c>
      <c r="I3285" s="230">
        <v>4</v>
      </c>
      <c r="J3285" s="230" t="s">
        <v>2122</v>
      </c>
      <c r="K3285" s="222">
        <v>5817.6</v>
      </c>
      <c r="L3285" s="222">
        <v>3710.4</v>
      </c>
      <c r="M3285" s="222">
        <v>9465847.7699999996</v>
      </c>
      <c r="N3285" s="222">
        <v>9465847.7699999996</v>
      </c>
      <c r="O3285" s="222">
        <v>0</v>
      </c>
      <c r="P3285" s="222">
        <v>0</v>
      </c>
      <c r="Q3285" s="222">
        <v>0</v>
      </c>
      <c r="R3285" s="372">
        <v>45658</v>
      </c>
      <c r="S3285" s="372">
        <v>46022</v>
      </c>
      <c r="U3285" s="373"/>
    </row>
    <row r="3286" spans="1:21" ht="20.25" x14ac:dyDescent="0.3">
      <c r="A3286" s="230">
        <v>659</v>
      </c>
      <c r="B3286" s="225" t="s">
        <v>1741</v>
      </c>
      <c r="C3286" s="230">
        <v>34872</v>
      </c>
      <c r="D3286" s="230" t="s">
        <v>1896</v>
      </c>
      <c r="E3286" s="230">
        <v>1957</v>
      </c>
      <c r="F3286" s="230" t="s">
        <v>2122</v>
      </c>
      <c r="G3286" s="371" t="s">
        <v>2089</v>
      </c>
      <c r="H3286" s="230">
        <v>2</v>
      </c>
      <c r="I3286" s="230">
        <v>1</v>
      </c>
      <c r="J3286" s="230" t="s">
        <v>2122</v>
      </c>
      <c r="K3286" s="222">
        <v>543</v>
      </c>
      <c r="L3286" s="222">
        <v>509</v>
      </c>
      <c r="M3286" s="222">
        <v>2815400.4899999998</v>
      </c>
      <c r="N3286" s="222">
        <v>2815400.4899999998</v>
      </c>
      <c r="O3286" s="222">
        <v>0</v>
      </c>
      <c r="P3286" s="222">
        <v>0</v>
      </c>
      <c r="Q3286" s="222">
        <v>0</v>
      </c>
      <c r="R3286" s="372">
        <v>45658</v>
      </c>
      <c r="S3286" s="372">
        <v>46022</v>
      </c>
      <c r="U3286" s="373"/>
    </row>
    <row r="3287" spans="1:21" ht="20.25" x14ac:dyDescent="0.3">
      <c r="A3287" s="230">
        <v>660</v>
      </c>
      <c r="B3287" s="225" t="s">
        <v>3659</v>
      </c>
      <c r="C3287" s="230">
        <v>54861</v>
      </c>
      <c r="D3287" s="230" t="s">
        <v>1896</v>
      </c>
      <c r="E3287" s="230">
        <v>1983</v>
      </c>
      <c r="F3287" s="230" t="s">
        <v>2122</v>
      </c>
      <c r="G3287" s="371" t="s">
        <v>2088</v>
      </c>
      <c r="H3287" s="230">
        <v>7</v>
      </c>
      <c r="I3287" s="230">
        <v>7</v>
      </c>
      <c r="J3287" s="230" t="s">
        <v>2122</v>
      </c>
      <c r="K3287" s="222">
        <v>11544.49</v>
      </c>
      <c r="L3287" s="222">
        <v>11544.49</v>
      </c>
      <c r="M3287" s="222">
        <v>182407.3</v>
      </c>
      <c r="N3287" s="222">
        <v>182407.3</v>
      </c>
      <c r="O3287" s="222">
        <v>0</v>
      </c>
      <c r="P3287" s="222">
        <v>0</v>
      </c>
      <c r="Q3287" s="222">
        <v>0</v>
      </c>
      <c r="R3287" s="372">
        <v>45658</v>
      </c>
      <c r="S3287" s="372">
        <v>46022</v>
      </c>
      <c r="U3287" s="373"/>
    </row>
    <row r="3288" spans="1:21" ht="20.25" x14ac:dyDescent="0.3">
      <c r="A3288" s="230">
        <v>661</v>
      </c>
      <c r="B3288" s="225" t="s">
        <v>1008</v>
      </c>
      <c r="C3288" s="230">
        <v>36920</v>
      </c>
      <c r="D3288" s="230" t="s">
        <v>1896</v>
      </c>
      <c r="E3288" s="230">
        <v>1954</v>
      </c>
      <c r="F3288" s="230" t="s">
        <v>2122</v>
      </c>
      <c r="G3288" s="371" t="s">
        <v>2089</v>
      </c>
      <c r="H3288" s="230">
        <v>2</v>
      </c>
      <c r="I3288" s="230">
        <v>1</v>
      </c>
      <c r="J3288" s="230" t="s">
        <v>2122</v>
      </c>
      <c r="K3288" s="222">
        <v>554.1</v>
      </c>
      <c r="L3288" s="222">
        <v>509.9</v>
      </c>
      <c r="M3288" s="222">
        <v>138160</v>
      </c>
      <c r="N3288" s="222">
        <v>138160</v>
      </c>
      <c r="O3288" s="222">
        <v>0</v>
      </c>
      <c r="P3288" s="222">
        <v>0</v>
      </c>
      <c r="Q3288" s="222">
        <v>0</v>
      </c>
      <c r="R3288" s="372">
        <v>45658</v>
      </c>
      <c r="S3288" s="372">
        <v>46022</v>
      </c>
      <c r="U3288" s="373"/>
    </row>
    <row r="3289" spans="1:21" ht="20.25" x14ac:dyDescent="0.3">
      <c r="A3289" s="230">
        <v>662</v>
      </c>
      <c r="B3289" s="225" t="s">
        <v>3479</v>
      </c>
      <c r="C3289" s="230">
        <v>36616</v>
      </c>
      <c r="D3289" s="230" t="s">
        <v>1896</v>
      </c>
      <c r="E3289" s="230">
        <v>1968</v>
      </c>
      <c r="F3289" s="230" t="s">
        <v>2122</v>
      </c>
      <c r="G3289" s="371" t="s">
        <v>2088</v>
      </c>
      <c r="H3289" s="230">
        <v>4</v>
      </c>
      <c r="I3289" s="230">
        <v>3</v>
      </c>
      <c r="J3289" s="230" t="s">
        <v>2122</v>
      </c>
      <c r="K3289" s="222">
        <v>3647.4</v>
      </c>
      <c r="L3289" s="222">
        <v>2119.8000000000002</v>
      </c>
      <c r="M3289" s="222">
        <v>2487917</v>
      </c>
      <c r="N3289" s="222">
        <v>2487917</v>
      </c>
      <c r="O3289" s="222">
        <v>0</v>
      </c>
      <c r="P3289" s="222">
        <v>0</v>
      </c>
      <c r="Q3289" s="222">
        <v>0</v>
      </c>
      <c r="R3289" s="372">
        <v>45658</v>
      </c>
      <c r="S3289" s="372">
        <v>46022</v>
      </c>
      <c r="U3289" s="373"/>
    </row>
    <row r="3290" spans="1:21" ht="20.25" x14ac:dyDescent="0.3">
      <c r="A3290" s="230">
        <v>663</v>
      </c>
      <c r="B3290" s="225" t="s">
        <v>3957</v>
      </c>
      <c r="C3290" s="230">
        <v>33633</v>
      </c>
      <c r="D3290" s="230" t="s">
        <v>1896</v>
      </c>
      <c r="E3290" s="230">
        <v>1964</v>
      </c>
      <c r="F3290" s="230">
        <v>2021</v>
      </c>
      <c r="G3290" s="371" t="s">
        <v>2089</v>
      </c>
      <c r="H3290" s="230">
        <v>4</v>
      </c>
      <c r="I3290" s="230">
        <v>3</v>
      </c>
      <c r="J3290" s="230" t="s">
        <v>2122</v>
      </c>
      <c r="K3290" s="222">
        <v>2711.1</v>
      </c>
      <c r="L3290" s="222">
        <v>2711.1</v>
      </c>
      <c r="M3290" s="222">
        <v>3648731.6222000001</v>
      </c>
      <c r="N3290" s="222">
        <v>3648731.6222000001</v>
      </c>
      <c r="O3290" s="222">
        <v>0</v>
      </c>
      <c r="P3290" s="222">
        <v>0</v>
      </c>
      <c r="Q3290" s="222">
        <v>0</v>
      </c>
      <c r="R3290" s="372">
        <v>45658</v>
      </c>
      <c r="S3290" s="372">
        <v>46022</v>
      </c>
      <c r="U3290" s="373"/>
    </row>
    <row r="3291" spans="1:21" ht="20.25" x14ac:dyDescent="0.3">
      <c r="A3291" s="230">
        <v>664</v>
      </c>
      <c r="B3291" s="225" t="s">
        <v>4410</v>
      </c>
      <c r="C3291" s="230">
        <v>35415</v>
      </c>
      <c r="D3291" s="230" t="s">
        <v>1896</v>
      </c>
      <c r="E3291" s="230">
        <v>1968</v>
      </c>
      <c r="F3291" s="230" t="s">
        <v>2122</v>
      </c>
      <c r="G3291" s="371" t="s">
        <v>2089</v>
      </c>
      <c r="H3291" s="230">
        <v>4</v>
      </c>
      <c r="I3291" s="230">
        <v>6</v>
      </c>
      <c r="J3291" s="230" t="s">
        <v>2122</v>
      </c>
      <c r="K3291" s="222">
        <v>4388.3900000000003</v>
      </c>
      <c r="L3291" s="222">
        <v>4388.3900000000003</v>
      </c>
      <c r="M3291" s="222">
        <v>302000</v>
      </c>
      <c r="N3291" s="222">
        <v>302000</v>
      </c>
      <c r="O3291" s="222">
        <v>0</v>
      </c>
      <c r="P3291" s="222">
        <v>0</v>
      </c>
      <c r="Q3291" s="222">
        <v>0</v>
      </c>
      <c r="R3291" s="372">
        <v>45658</v>
      </c>
      <c r="S3291" s="372">
        <v>46022</v>
      </c>
      <c r="U3291" s="373"/>
    </row>
    <row r="3292" spans="1:21" ht="20.25" x14ac:dyDescent="0.3">
      <c r="A3292" s="230">
        <v>665</v>
      </c>
      <c r="B3292" s="225" t="s">
        <v>3963</v>
      </c>
      <c r="C3292" s="230">
        <v>33140</v>
      </c>
      <c r="D3292" s="230" t="s">
        <v>1896</v>
      </c>
      <c r="E3292" s="230">
        <v>1968</v>
      </c>
      <c r="F3292" s="230" t="s">
        <v>2122</v>
      </c>
      <c r="G3292" s="371" t="s">
        <v>2088</v>
      </c>
      <c r="H3292" s="230">
        <v>5</v>
      </c>
      <c r="I3292" s="230">
        <v>3</v>
      </c>
      <c r="J3292" s="230" t="s">
        <v>2122</v>
      </c>
      <c r="K3292" s="222">
        <v>2908.3</v>
      </c>
      <c r="L3292" s="222">
        <v>2691.5</v>
      </c>
      <c r="M3292" s="222">
        <v>301380.17000000004</v>
      </c>
      <c r="N3292" s="222">
        <v>301380.17000000004</v>
      </c>
      <c r="O3292" s="222">
        <v>0</v>
      </c>
      <c r="P3292" s="222">
        <v>0</v>
      </c>
      <c r="Q3292" s="222">
        <v>0</v>
      </c>
      <c r="R3292" s="372">
        <v>45658</v>
      </c>
      <c r="S3292" s="372">
        <v>46022</v>
      </c>
      <c r="U3292" s="373"/>
    </row>
    <row r="3293" spans="1:21" ht="20.25" x14ac:dyDescent="0.3">
      <c r="A3293" s="230">
        <v>666</v>
      </c>
      <c r="B3293" s="225" t="s">
        <v>3319</v>
      </c>
      <c r="C3293" s="230">
        <v>34065</v>
      </c>
      <c r="D3293" s="230" t="s">
        <v>1896</v>
      </c>
      <c r="E3293" s="230">
        <v>1970</v>
      </c>
      <c r="F3293" s="230" t="s">
        <v>2122</v>
      </c>
      <c r="G3293" s="371" t="s">
        <v>2088</v>
      </c>
      <c r="H3293" s="230">
        <v>5</v>
      </c>
      <c r="I3293" s="230">
        <v>8</v>
      </c>
      <c r="J3293" s="230" t="s">
        <v>2122</v>
      </c>
      <c r="K3293" s="222">
        <v>10651.68</v>
      </c>
      <c r="L3293" s="222">
        <v>8048.7</v>
      </c>
      <c r="M3293" s="222">
        <v>1151662.1499999999</v>
      </c>
      <c r="N3293" s="222">
        <v>1151662.1499999999</v>
      </c>
      <c r="O3293" s="222">
        <v>0</v>
      </c>
      <c r="P3293" s="222">
        <v>0</v>
      </c>
      <c r="Q3293" s="222">
        <v>0</v>
      </c>
      <c r="R3293" s="372">
        <v>45658</v>
      </c>
      <c r="S3293" s="372">
        <v>46022</v>
      </c>
      <c r="U3293" s="373"/>
    </row>
    <row r="3294" spans="1:21" ht="20.25" x14ac:dyDescent="0.25">
      <c r="A3294" s="230">
        <v>667</v>
      </c>
      <c r="B3294" s="225" t="s">
        <v>2896</v>
      </c>
      <c r="C3294" s="230">
        <v>35042</v>
      </c>
      <c r="D3294" s="230" t="s">
        <v>1896</v>
      </c>
      <c r="E3294" s="230">
        <v>1981</v>
      </c>
      <c r="F3294" s="230" t="s">
        <v>2122</v>
      </c>
      <c r="G3294" s="374" t="s">
        <v>2121</v>
      </c>
      <c r="H3294" s="230">
        <v>5</v>
      </c>
      <c r="I3294" s="230">
        <v>4</v>
      </c>
      <c r="J3294" s="230" t="s">
        <v>2122</v>
      </c>
      <c r="K3294" s="222">
        <v>6147.5</v>
      </c>
      <c r="L3294" s="222">
        <v>3927.9</v>
      </c>
      <c r="M3294" s="222">
        <v>4832252.1399999997</v>
      </c>
      <c r="N3294" s="222">
        <v>4832252.1399999997</v>
      </c>
      <c r="O3294" s="222">
        <v>0</v>
      </c>
      <c r="P3294" s="222">
        <v>0</v>
      </c>
      <c r="Q3294" s="222">
        <v>0</v>
      </c>
      <c r="R3294" s="372">
        <v>45658</v>
      </c>
      <c r="S3294" s="372">
        <v>46022</v>
      </c>
      <c r="U3294" s="373"/>
    </row>
    <row r="3295" spans="1:21" ht="20.25" x14ac:dyDescent="0.25">
      <c r="A3295" s="230">
        <v>668</v>
      </c>
      <c r="B3295" s="225" t="s">
        <v>3942</v>
      </c>
      <c r="C3295" s="230">
        <v>34376</v>
      </c>
      <c r="D3295" s="230" t="s">
        <v>1896</v>
      </c>
      <c r="E3295" s="230">
        <v>1975</v>
      </c>
      <c r="F3295" s="230" t="s">
        <v>2122</v>
      </c>
      <c r="G3295" s="374" t="s">
        <v>2121</v>
      </c>
      <c r="H3295" s="230">
        <v>5</v>
      </c>
      <c r="I3295" s="230">
        <v>3</v>
      </c>
      <c r="J3295" s="230" t="s">
        <v>2122</v>
      </c>
      <c r="K3295" s="222">
        <v>2936.1</v>
      </c>
      <c r="L3295" s="222">
        <v>2936.1</v>
      </c>
      <c r="M3295" s="222">
        <v>94343</v>
      </c>
      <c r="N3295" s="222">
        <v>94343</v>
      </c>
      <c r="O3295" s="222">
        <v>0</v>
      </c>
      <c r="P3295" s="222">
        <v>0</v>
      </c>
      <c r="Q3295" s="222">
        <v>0</v>
      </c>
      <c r="R3295" s="372">
        <v>45658</v>
      </c>
      <c r="S3295" s="372">
        <v>46022</v>
      </c>
      <c r="U3295" s="373"/>
    </row>
    <row r="3296" spans="1:21" ht="20.25" x14ac:dyDescent="0.25">
      <c r="A3296" s="230">
        <v>669</v>
      </c>
      <c r="B3296" s="225" t="s">
        <v>3929</v>
      </c>
      <c r="C3296" s="230">
        <v>34614</v>
      </c>
      <c r="D3296" s="230" t="s">
        <v>1896</v>
      </c>
      <c r="E3296" s="230">
        <v>1970</v>
      </c>
      <c r="F3296" s="230" t="s">
        <v>2122</v>
      </c>
      <c r="G3296" s="374" t="s">
        <v>2121</v>
      </c>
      <c r="H3296" s="230">
        <v>4</v>
      </c>
      <c r="I3296" s="230">
        <v>3</v>
      </c>
      <c r="J3296" s="230" t="s">
        <v>2122</v>
      </c>
      <c r="K3296" s="222">
        <v>3111.89</v>
      </c>
      <c r="L3296" s="222">
        <v>3111.89</v>
      </c>
      <c r="M3296" s="222">
        <v>388608</v>
      </c>
      <c r="N3296" s="222">
        <v>388608</v>
      </c>
      <c r="O3296" s="222">
        <v>0</v>
      </c>
      <c r="P3296" s="222">
        <v>0</v>
      </c>
      <c r="Q3296" s="222">
        <v>0</v>
      </c>
      <c r="R3296" s="372">
        <v>45658</v>
      </c>
      <c r="S3296" s="372">
        <v>46022</v>
      </c>
      <c r="U3296" s="373"/>
    </row>
    <row r="3297" spans="1:21" ht="20.25" x14ac:dyDescent="0.25">
      <c r="A3297" s="230">
        <v>670</v>
      </c>
      <c r="B3297" s="225" t="s">
        <v>3903</v>
      </c>
      <c r="C3297" s="230">
        <v>35433</v>
      </c>
      <c r="D3297" s="230" t="s">
        <v>1896</v>
      </c>
      <c r="E3297" s="230">
        <v>1990</v>
      </c>
      <c r="F3297" s="230" t="s">
        <v>2122</v>
      </c>
      <c r="G3297" s="374" t="s">
        <v>2088</v>
      </c>
      <c r="H3297" s="230">
        <v>9</v>
      </c>
      <c r="I3297" s="230">
        <v>9</v>
      </c>
      <c r="J3297" s="230" t="s">
        <v>2122</v>
      </c>
      <c r="K3297" s="222">
        <v>17182</v>
      </c>
      <c r="L3297" s="222">
        <v>17182</v>
      </c>
      <c r="M3297" s="222">
        <v>249358.62</v>
      </c>
      <c r="N3297" s="222">
        <v>249358.62</v>
      </c>
      <c r="O3297" s="222">
        <v>0</v>
      </c>
      <c r="P3297" s="222">
        <v>0</v>
      </c>
      <c r="Q3297" s="222">
        <v>0</v>
      </c>
      <c r="R3297" s="372">
        <v>45658</v>
      </c>
      <c r="S3297" s="372">
        <v>46022</v>
      </c>
      <c r="U3297" s="373"/>
    </row>
    <row r="3298" spans="1:21" ht="20.25" x14ac:dyDescent="0.25">
      <c r="A3298" s="230">
        <v>671</v>
      </c>
      <c r="B3298" s="225" t="s">
        <v>3956</v>
      </c>
      <c r="C3298" s="230">
        <v>33664</v>
      </c>
      <c r="D3298" s="230" t="s">
        <v>1896</v>
      </c>
      <c r="E3298" s="230">
        <v>2008</v>
      </c>
      <c r="F3298" s="230" t="s">
        <v>2122</v>
      </c>
      <c r="G3298" s="374" t="s">
        <v>2121</v>
      </c>
      <c r="H3298" s="230">
        <v>5</v>
      </c>
      <c r="I3298" s="230">
        <v>3</v>
      </c>
      <c r="J3298" s="230" t="s">
        <v>2122</v>
      </c>
      <c r="K3298" s="222">
        <v>1076.5</v>
      </c>
      <c r="L3298" s="222">
        <v>1076.5</v>
      </c>
      <c r="M3298" s="222">
        <v>118584</v>
      </c>
      <c r="N3298" s="222">
        <v>118584</v>
      </c>
      <c r="O3298" s="222">
        <v>0</v>
      </c>
      <c r="P3298" s="222">
        <v>0</v>
      </c>
      <c r="Q3298" s="222">
        <v>0</v>
      </c>
      <c r="R3298" s="372">
        <v>45658</v>
      </c>
      <c r="S3298" s="372">
        <v>46022</v>
      </c>
      <c r="U3298" s="373"/>
    </row>
    <row r="3299" spans="1:21" ht="20.25" x14ac:dyDescent="0.25">
      <c r="A3299" s="230">
        <v>672</v>
      </c>
      <c r="B3299" s="225" t="s">
        <v>3941</v>
      </c>
      <c r="C3299" s="230">
        <v>34378</v>
      </c>
      <c r="D3299" s="230" t="s">
        <v>1896</v>
      </c>
      <c r="E3299" s="230">
        <v>1977</v>
      </c>
      <c r="F3299" s="230" t="s">
        <v>2122</v>
      </c>
      <c r="G3299" s="374" t="s">
        <v>2121</v>
      </c>
      <c r="H3299" s="230">
        <v>5</v>
      </c>
      <c r="I3299" s="230">
        <v>3</v>
      </c>
      <c r="J3299" s="230" t="s">
        <v>2122</v>
      </c>
      <c r="K3299" s="222">
        <v>2833.8</v>
      </c>
      <c r="L3299" s="222">
        <v>2833.8</v>
      </c>
      <c r="M3299" s="222">
        <v>2364955.2999999998</v>
      </c>
      <c r="N3299" s="222">
        <v>2364955.2999999998</v>
      </c>
      <c r="O3299" s="222">
        <v>0</v>
      </c>
      <c r="P3299" s="222">
        <v>0</v>
      </c>
      <c r="Q3299" s="222">
        <v>0</v>
      </c>
      <c r="R3299" s="372">
        <v>45658</v>
      </c>
      <c r="S3299" s="372">
        <v>46022</v>
      </c>
      <c r="U3299" s="373"/>
    </row>
    <row r="3300" spans="1:21" ht="20.25" x14ac:dyDescent="0.25">
      <c r="A3300" s="230">
        <v>673</v>
      </c>
      <c r="B3300" s="225" t="s">
        <v>53</v>
      </c>
      <c r="C3300" s="230">
        <v>32366</v>
      </c>
      <c r="D3300" s="230" t="s">
        <v>1896</v>
      </c>
      <c r="E3300" s="230">
        <v>1992</v>
      </c>
      <c r="F3300" s="230" t="s">
        <v>2122</v>
      </c>
      <c r="G3300" s="374" t="s">
        <v>2088</v>
      </c>
      <c r="H3300" s="230">
        <v>9</v>
      </c>
      <c r="I3300" s="230">
        <v>4</v>
      </c>
      <c r="J3300" s="230" t="s">
        <v>2122</v>
      </c>
      <c r="K3300" s="222">
        <v>11924.26</v>
      </c>
      <c r="L3300" s="222">
        <v>8278.4</v>
      </c>
      <c r="M3300" s="222">
        <v>652000</v>
      </c>
      <c r="N3300" s="222">
        <v>652000</v>
      </c>
      <c r="O3300" s="222">
        <v>0</v>
      </c>
      <c r="P3300" s="222">
        <v>0</v>
      </c>
      <c r="Q3300" s="222">
        <v>0</v>
      </c>
      <c r="R3300" s="372">
        <v>45658</v>
      </c>
      <c r="S3300" s="372">
        <v>46022</v>
      </c>
      <c r="U3300" s="373"/>
    </row>
    <row r="3301" spans="1:21" ht="20.25" x14ac:dyDescent="0.25">
      <c r="A3301" s="230">
        <v>674</v>
      </c>
      <c r="B3301" s="225" t="s">
        <v>3935</v>
      </c>
      <c r="C3301" s="230">
        <v>34448</v>
      </c>
      <c r="D3301" s="230" t="s">
        <v>1896</v>
      </c>
      <c r="E3301" s="230">
        <v>1977</v>
      </c>
      <c r="F3301" s="230" t="s">
        <v>2122</v>
      </c>
      <c r="G3301" s="374" t="s">
        <v>2121</v>
      </c>
      <c r="H3301" s="230">
        <v>5</v>
      </c>
      <c r="I3301" s="230">
        <v>4</v>
      </c>
      <c r="J3301" s="230" t="s">
        <v>2122</v>
      </c>
      <c r="K3301" s="222">
        <v>3308.1</v>
      </c>
      <c r="L3301" s="222">
        <v>4302</v>
      </c>
      <c r="M3301" s="222">
        <v>239566.07999999999</v>
      </c>
      <c r="N3301" s="222">
        <v>239566.07999999999</v>
      </c>
      <c r="O3301" s="222">
        <v>0</v>
      </c>
      <c r="P3301" s="222">
        <v>0</v>
      </c>
      <c r="Q3301" s="222">
        <v>0</v>
      </c>
      <c r="R3301" s="372">
        <v>45658</v>
      </c>
      <c r="S3301" s="372">
        <v>46022</v>
      </c>
      <c r="U3301" s="373"/>
    </row>
    <row r="3302" spans="1:21" ht="20.25" x14ac:dyDescent="0.25">
      <c r="A3302" s="230">
        <v>675</v>
      </c>
      <c r="B3302" s="225" t="s">
        <v>3898</v>
      </c>
      <c r="C3302" s="230">
        <v>35651</v>
      </c>
      <c r="D3302" s="230" t="s">
        <v>1896</v>
      </c>
      <c r="E3302" s="230">
        <v>1977</v>
      </c>
      <c r="F3302" s="230" t="s">
        <v>2122</v>
      </c>
      <c r="G3302" s="374" t="s">
        <v>2088</v>
      </c>
      <c r="H3302" s="230">
        <v>5</v>
      </c>
      <c r="I3302" s="230">
        <v>4</v>
      </c>
      <c r="J3302" s="230" t="s">
        <v>2122</v>
      </c>
      <c r="K3302" s="222">
        <v>2616.8000000000002</v>
      </c>
      <c r="L3302" s="222">
        <v>4418.6000000000004</v>
      </c>
      <c r="M3302" s="222">
        <v>166778.04</v>
      </c>
      <c r="N3302" s="222">
        <v>166778.04</v>
      </c>
      <c r="O3302" s="222">
        <v>0</v>
      </c>
      <c r="P3302" s="222">
        <v>0</v>
      </c>
      <c r="Q3302" s="222">
        <v>0</v>
      </c>
      <c r="R3302" s="372">
        <v>45658</v>
      </c>
      <c r="S3302" s="372">
        <v>46022</v>
      </c>
      <c r="U3302" s="373"/>
    </row>
    <row r="3303" spans="1:21" ht="20.25" x14ac:dyDescent="0.25">
      <c r="A3303" s="230">
        <v>676</v>
      </c>
      <c r="B3303" s="225" t="s">
        <v>3894</v>
      </c>
      <c r="C3303" s="230">
        <v>35950</v>
      </c>
      <c r="D3303" s="230" t="s">
        <v>1896</v>
      </c>
      <c r="E3303" s="230">
        <v>1987</v>
      </c>
      <c r="F3303" s="230" t="s">
        <v>2122</v>
      </c>
      <c r="G3303" s="374" t="s">
        <v>2088</v>
      </c>
      <c r="H3303" s="230">
        <v>5</v>
      </c>
      <c r="I3303" s="230">
        <v>1</v>
      </c>
      <c r="J3303" s="230" t="s">
        <v>2122</v>
      </c>
      <c r="K3303" s="222">
        <v>1047.9000000000001</v>
      </c>
      <c r="L3303" s="222">
        <v>1922.4</v>
      </c>
      <c r="M3303" s="222">
        <v>138312</v>
      </c>
      <c r="N3303" s="222">
        <v>138312</v>
      </c>
      <c r="O3303" s="222">
        <v>0</v>
      </c>
      <c r="P3303" s="222">
        <v>0</v>
      </c>
      <c r="Q3303" s="222">
        <v>0</v>
      </c>
      <c r="R3303" s="372">
        <v>45658</v>
      </c>
      <c r="S3303" s="372">
        <v>46022</v>
      </c>
      <c r="U3303" s="373"/>
    </row>
    <row r="3304" spans="1:21" ht="20.25" x14ac:dyDescent="0.25">
      <c r="A3304" s="230">
        <v>677</v>
      </c>
      <c r="B3304" s="225" t="s">
        <v>3878</v>
      </c>
      <c r="C3304" s="230">
        <v>36656</v>
      </c>
      <c r="D3304" s="230" t="s">
        <v>1896</v>
      </c>
      <c r="E3304" s="230">
        <v>1979</v>
      </c>
      <c r="F3304" s="230" t="s">
        <v>2122</v>
      </c>
      <c r="G3304" s="374" t="s">
        <v>2121</v>
      </c>
      <c r="H3304" s="230">
        <v>5</v>
      </c>
      <c r="I3304" s="230">
        <v>4</v>
      </c>
      <c r="J3304" s="230" t="s">
        <v>2122</v>
      </c>
      <c r="K3304" s="222">
        <v>4750.82</v>
      </c>
      <c r="L3304" s="222">
        <v>4750.82</v>
      </c>
      <c r="M3304" s="222">
        <v>211066.82</v>
      </c>
      <c r="N3304" s="222">
        <v>211066.82</v>
      </c>
      <c r="O3304" s="222">
        <v>0</v>
      </c>
      <c r="P3304" s="222">
        <v>0</v>
      </c>
      <c r="Q3304" s="222">
        <v>0</v>
      </c>
      <c r="R3304" s="372">
        <v>45658</v>
      </c>
      <c r="S3304" s="372">
        <v>46022</v>
      </c>
      <c r="U3304" s="373"/>
    </row>
    <row r="3305" spans="1:21" ht="20.25" x14ac:dyDescent="0.25">
      <c r="A3305" s="230">
        <v>678</v>
      </c>
      <c r="B3305" s="225" t="s">
        <v>3964</v>
      </c>
      <c r="C3305" s="230">
        <v>33128</v>
      </c>
      <c r="D3305" s="230" t="s">
        <v>1896</v>
      </c>
      <c r="E3305" s="230">
        <v>1978</v>
      </c>
      <c r="F3305" s="230" t="s">
        <v>2122</v>
      </c>
      <c r="G3305" s="374" t="s">
        <v>2121</v>
      </c>
      <c r="H3305" s="230">
        <v>5</v>
      </c>
      <c r="I3305" s="230">
        <v>3</v>
      </c>
      <c r="J3305" s="230" t="s">
        <v>2122</v>
      </c>
      <c r="K3305" s="222">
        <v>2644.2</v>
      </c>
      <c r="L3305" s="222">
        <v>2644.2</v>
      </c>
      <c r="M3305" s="222">
        <v>213413.22</v>
      </c>
      <c r="N3305" s="222">
        <v>213413.22</v>
      </c>
      <c r="O3305" s="222">
        <v>0</v>
      </c>
      <c r="P3305" s="222">
        <v>0</v>
      </c>
      <c r="Q3305" s="222">
        <v>0</v>
      </c>
      <c r="R3305" s="372">
        <v>45658</v>
      </c>
      <c r="S3305" s="372">
        <v>46022</v>
      </c>
      <c r="U3305" s="373"/>
    </row>
    <row r="3306" spans="1:21" ht="20.25" x14ac:dyDescent="0.25">
      <c r="A3306" s="230">
        <v>679</v>
      </c>
      <c r="B3306" s="225" t="s">
        <v>3967</v>
      </c>
      <c r="C3306" s="230">
        <v>33068</v>
      </c>
      <c r="D3306" s="230" t="s">
        <v>1896</v>
      </c>
      <c r="E3306" s="230">
        <v>1973</v>
      </c>
      <c r="F3306" s="230" t="s">
        <v>2122</v>
      </c>
      <c r="G3306" s="374" t="s">
        <v>2120</v>
      </c>
      <c r="H3306" s="230">
        <v>5</v>
      </c>
      <c r="I3306" s="230">
        <v>4</v>
      </c>
      <c r="J3306" s="230" t="s">
        <v>2122</v>
      </c>
      <c r="K3306" s="222">
        <v>5333.2</v>
      </c>
      <c r="L3306" s="222">
        <v>3345.3</v>
      </c>
      <c r="M3306" s="222">
        <v>357825.25</v>
      </c>
      <c r="N3306" s="222">
        <v>357825.25</v>
      </c>
      <c r="O3306" s="222">
        <v>0</v>
      </c>
      <c r="P3306" s="222">
        <v>0</v>
      </c>
      <c r="Q3306" s="222">
        <v>0</v>
      </c>
      <c r="R3306" s="372">
        <v>45658</v>
      </c>
      <c r="S3306" s="372">
        <v>46022</v>
      </c>
      <c r="U3306" s="373"/>
    </row>
    <row r="3307" spans="1:21" ht="20.25" x14ac:dyDescent="0.3">
      <c r="A3307" s="230">
        <v>680</v>
      </c>
      <c r="B3307" s="225" t="s">
        <v>3215</v>
      </c>
      <c r="C3307" s="225">
        <v>33539</v>
      </c>
      <c r="D3307" s="230" t="s">
        <v>1897</v>
      </c>
      <c r="E3307" s="230">
        <v>1984</v>
      </c>
      <c r="F3307" s="230" t="s">
        <v>2122</v>
      </c>
      <c r="G3307" s="371" t="s">
        <v>2088</v>
      </c>
      <c r="H3307" s="230">
        <v>9</v>
      </c>
      <c r="I3307" s="230">
        <v>14</v>
      </c>
      <c r="J3307" s="230" t="s">
        <v>2122</v>
      </c>
      <c r="K3307" s="222">
        <v>12193.4</v>
      </c>
      <c r="L3307" s="222">
        <v>12193.4</v>
      </c>
      <c r="M3307" s="222">
        <v>1337550.17</v>
      </c>
      <c r="N3307" s="222">
        <v>1337550.17</v>
      </c>
      <c r="O3307" s="222">
        <v>0</v>
      </c>
      <c r="P3307" s="222">
        <v>0</v>
      </c>
      <c r="Q3307" s="222">
        <v>0</v>
      </c>
      <c r="R3307" s="372">
        <v>45658</v>
      </c>
      <c r="S3307" s="372">
        <v>46022</v>
      </c>
      <c r="U3307" s="373"/>
    </row>
    <row r="3308" spans="1:21" ht="40.5" x14ac:dyDescent="0.3">
      <c r="A3308" s="230">
        <v>681</v>
      </c>
      <c r="B3308" s="225" t="s">
        <v>4559</v>
      </c>
      <c r="C3308" s="225">
        <v>33595</v>
      </c>
      <c r="D3308" s="230" t="s">
        <v>1897</v>
      </c>
      <c r="E3308" s="230">
        <v>2008</v>
      </c>
      <c r="F3308" s="230" t="s">
        <v>2122</v>
      </c>
      <c r="G3308" s="371" t="s">
        <v>2097</v>
      </c>
      <c r="H3308" s="230">
        <v>9</v>
      </c>
      <c r="I3308" s="230">
        <v>1</v>
      </c>
      <c r="J3308" s="230" t="s">
        <v>2122</v>
      </c>
      <c r="K3308" s="222">
        <v>6040.8</v>
      </c>
      <c r="L3308" s="222">
        <v>6040.8</v>
      </c>
      <c r="M3308" s="222">
        <v>118570.75</v>
      </c>
      <c r="N3308" s="222">
        <v>118570.75</v>
      </c>
      <c r="O3308" s="222">
        <v>0</v>
      </c>
      <c r="P3308" s="222">
        <v>0</v>
      </c>
      <c r="Q3308" s="222">
        <v>0</v>
      </c>
      <c r="R3308" s="372">
        <v>45658</v>
      </c>
      <c r="S3308" s="372">
        <v>46022</v>
      </c>
      <c r="U3308" s="373"/>
    </row>
    <row r="3309" spans="1:21" ht="40.5" x14ac:dyDescent="0.3">
      <c r="A3309" s="230">
        <v>682</v>
      </c>
      <c r="B3309" s="225" t="s">
        <v>4560</v>
      </c>
      <c r="C3309" s="225">
        <v>33596</v>
      </c>
      <c r="D3309" s="230" t="s">
        <v>1897</v>
      </c>
      <c r="E3309" s="230">
        <v>2008</v>
      </c>
      <c r="F3309" s="230" t="s">
        <v>2122</v>
      </c>
      <c r="G3309" s="371" t="s">
        <v>2097</v>
      </c>
      <c r="H3309" s="230">
        <v>9</v>
      </c>
      <c r="I3309" s="230">
        <v>1</v>
      </c>
      <c r="J3309" s="230" t="s">
        <v>2122</v>
      </c>
      <c r="K3309" s="222">
        <v>4708.3</v>
      </c>
      <c r="L3309" s="222">
        <v>4708.3</v>
      </c>
      <c r="M3309" s="222">
        <v>57132.42</v>
      </c>
      <c r="N3309" s="222">
        <v>57132.42</v>
      </c>
      <c r="O3309" s="222">
        <v>0</v>
      </c>
      <c r="P3309" s="222">
        <v>0</v>
      </c>
      <c r="Q3309" s="222">
        <v>0</v>
      </c>
      <c r="R3309" s="372">
        <v>45658</v>
      </c>
      <c r="S3309" s="372">
        <v>46022</v>
      </c>
      <c r="U3309" s="373"/>
    </row>
    <row r="3310" spans="1:21" ht="20.25" x14ac:dyDescent="0.3">
      <c r="A3310" s="230">
        <v>683</v>
      </c>
      <c r="B3310" s="225" t="s">
        <v>4208</v>
      </c>
      <c r="C3310" s="225">
        <v>33302</v>
      </c>
      <c r="D3310" s="230" t="s">
        <v>1897</v>
      </c>
      <c r="E3310" s="230">
        <v>1996</v>
      </c>
      <c r="F3310" s="230" t="s">
        <v>2122</v>
      </c>
      <c r="G3310" s="371" t="s">
        <v>2088</v>
      </c>
      <c r="H3310" s="230">
        <v>10</v>
      </c>
      <c r="I3310" s="230">
        <v>1</v>
      </c>
      <c r="J3310" s="230">
        <v>1</v>
      </c>
      <c r="K3310" s="222">
        <v>3903.9</v>
      </c>
      <c r="L3310" s="222">
        <v>3903.9</v>
      </c>
      <c r="M3310" s="222">
        <v>250000</v>
      </c>
      <c r="N3310" s="222">
        <v>250000</v>
      </c>
      <c r="O3310" s="222">
        <v>0</v>
      </c>
      <c r="P3310" s="222">
        <v>0</v>
      </c>
      <c r="Q3310" s="222">
        <v>0</v>
      </c>
      <c r="R3310" s="372">
        <v>45658</v>
      </c>
      <c r="S3310" s="372">
        <v>46022</v>
      </c>
      <c r="U3310" s="373"/>
    </row>
    <row r="3311" spans="1:21" ht="20.25" x14ac:dyDescent="0.3">
      <c r="A3311" s="230">
        <v>684</v>
      </c>
      <c r="B3311" s="225" t="s">
        <v>4561</v>
      </c>
      <c r="C3311" s="225">
        <v>33666</v>
      </c>
      <c r="D3311" s="230" t="s">
        <v>1897</v>
      </c>
      <c r="E3311" s="230">
        <v>1997</v>
      </c>
      <c r="F3311" s="230" t="s">
        <v>2122</v>
      </c>
      <c r="G3311" s="371" t="s">
        <v>2089</v>
      </c>
      <c r="H3311" s="230">
        <v>5</v>
      </c>
      <c r="I3311" s="230">
        <v>3</v>
      </c>
      <c r="J3311" s="230" t="s">
        <v>2122</v>
      </c>
      <c r="K3311" s="222">
        <v>2651.9</v>
      </c>
      <c r="L3311" s="222">
        <v>2651.9</v>
      </c>
      <c r="M3311" s="222">
        <v>250000</v>
      </c>
      <c r="N3311" s="222">
        <v>250000</v>
      </c>
      <c r="O3311" s="222">
        <v>0</v>
      </c>
      <c r="P3311" s="222">
        <v>0</v>
      </c>
      <c r="Q3311" s="222">
        <v>0</v>
      </c>
      <c r="R3311" s="372">
        <v>45658</v>
      </c>
      <c r="S3311" s="372">
        <v>46022</v>
      </c>
      <c r="U3311" s="373"/>
    </row>
    <row r="3312" spans="1:21" ht="20.25" x14ac:dyDescent="0.3">
      <c r="A3312" s="230">
        <v>685</v>
      </c>
      <c r="B3312" s="225" t="s">
        <v>4562</v>
      </c>
      <c r="C3312" s="225">
        <v>33722</v>
      </c>
      <c r="D3312" s="230" t="s">
        <v>1897</v>
      </c>
      <c r="E3312" s="230">
        <v>1985</v>
      </c>
      <c r="F3312" s="230" t="s">
        <v>2122</v>
      </c>
      <c r="G3312" s="371" t="s">
        <v>2089</v>
      </c>
      <c r="H3312" s="230">
        <v>5</v>
      </c>
      <c r="I3312" s="230">
        <v>4</v>
      </c>
      <c r="J3312" s="230" t="s">
        <v>2122</v>
      </c>
      <c r="K3312" s="222">
        <v>6917.6</v>
      </c>
      <c r="L3312" s="222">
        <v>6917.6</v>
      </c>
      <c r="M3312" s="222">
        <v>597000</v>
      </c>
      <c r="N3312" s="222">
        <v>597000</v>
      </c>
      <c r="O3312" s="222">
        <v>0</v>
      </c>
      <c r="P3312" s="222">
        <v>0</v>
      </c>
      <c r="Q3312" s="222">
        <v>0</v>
      </c>
      <c r="R3312" s="372">
        <v>45658</v>
      </c>
      <c r="S3312" s="372">
        <v>46022</v>
      </c>
      <c r="U3312" s="373"/>
    </row>
    <row r="3313" spans="1:21" ht="20.25" x14ac:dyDescent="0.3">
      <c r="A3313" s="230">
        <v>686</v>
      </c>
      <c r="B3313" s="225" t="s">
        <v>4563</v>
      </c>
      <c r="C3313" s="225">
        <v>33829</v>
      </c>
      <c r="D3313" s="230" t="s">
        <v>1897</v>
      </c>
      <c r="E3313" s="230">
        <v>1987</v>
      </c>
      <c r="F3313" s="230" t="s">
        <v>2122</v>
      </c>
      <c r="G3313" s="371" t="s">
        <v>2089</v>
      </c>
      <c r="H3313" s="230">
        <v>5</v>
      </c>
      <c r="I3313" s="230">
        <v>6</v>
      </c>
      <c r="J3313" s="230" t="s">
        <v>2122</v>
      </c>
      <c r="K3313" s="222">
        <v>10229.1</v>
      </c>
      <c r="L3313" s="222">
        <v>10229.1</v>
      </c>
      <c r="M3313" s="222">
        <v>2807438.58</v>
      </c>
      <c r="N3313" s="222">
        <v>2807438.58</v>
      </c>
      <c r="O3313" s="222">
        <v>0</v>
      </c>
      <c r="P3313" s="222">
        <v>0</v>
      </c>
      <c r="Q3313" s="222">
        <v>0</v>
      </c>
      <c r="R3313" s="372">
        <v>45658</v>
      </c>
      <c r="S3313" s="372">
        <v>46022</v>
      </c>
      <c r="U3313" s="373"/>
    </row>
    <row r="3314" spans="1:21" ht="20.25" x14ac:dyDescent="0.3">
      <c r="A3314" s="230">
        <v>687</v>
      </c>
      <c r="B3314" s="225" t="s">
        <v>4564</v>
      </c>
      <c r="C3314" s="225">
        <v>33840</v>
      </c>
      <c r="D3314" s="230" t="s">
        <v>1897</v>
      </c>
      <c r="E3314" s="230">
        <v>1989</v>
      </c>
      <c r="F3314" s="230" t="s">
        <v>2122</v>
      </c>
      <c r="G3314" s="371" t="s">
        <v>2089</v>
      </c>
      <c r="H3314" s="230">
        <v>6</v>
      </c>
      <c r="I3314" s="230">
        <v>4</v>
      </c>
      <c r="J3314" s="230" t="s">
        <v>2122</v>
      </c>
      <c r="K3314" s="222">
        <v>10546</v>
      </c>
      <c r="L3314" s="222">
        <v>10546</v>
      </c>
      <c r="M3314" s="222">
        <v>1524222</v>
      </c>
      <c r="N3314" s="222">
        <v>1524222</v>
      </c>
      <c r="O3314" s="222">
        <v>0</v>
      </c>
      <c r="P3314" s="222">
        <v>0</v>
      </c>
      <c r="Q3314" s="222">
        <v>0</v>
      </c>
      <c r="R3314" s="372">
        <v>45658</v>
      </c>
      <c r="S3314" s="372">
        <v>46022</v>
      </c>
      <c r="U3314" s="373"/>
    </row>
    <row r="3315" spans="1:21" ht="20.25" x14ac:dyDescent="0.3">
      <c r="A3315" s="230">
        <v>688</v>
      </c>
      <c r="B3315" s="225" t="s">
        <v>4223</v>
      </c>
      <c r="C3315" s="225">
        <v>34033</v>
      </c>
      <c r="D3315" s="230" t="s">
        <v>1897</v>
      </c>
      <c r="E3315" s="230">
        <v>1982</v>
      </c>
      <c r="F3315" s="230" t="s">
        <v>2122</v>
      </c>
      <c r="G3315" s="371" t="s">
        <v>2088</v>
      </c>
      <c r="H3315" s="230">
        <v>5</v>
      </c>
      <c r="I3315" s="230">
        <v>4</v>
      </c>
      <c r="J3315" s="230" t="s">
        <v>2122</v>
      </c>
      <c r="K3315" s="222">
        <v>4415</v>
      </c>
      <c r="L3315" s="222">
        <v>4415</v>
      </c>
      <c r="M3315" s="222">
        <v>72410</v>
      </c>
      <c r="N3315" s="222">
        <v>72410</v>
      </c>
      <c r="O3315" s="222">
        <v>0</v>
      </c>
      <c r="P3315" s="222">
        <v>0</v>
      </c>
      <c r="Q3315" s="222">
        <v>0</v>
      </c>
      <c r="R3315" s="372">
        <v>45658</v>
      </c>
      <c r="S3315" s="372">
        <v>46022</v>
      </c>
      <c r="U3315" s="373"/>
    </row>
    <row r="3316" spans="1:21" ht="20.25" x14ac:dyDescent="0.3">
      <c r="A3316" s="230">
        <v>689</v>
      </c>
      <c r="B3316" s="225" t="s">
        <v>4565</v>
      </c>
      <c r="C3316" s="225">
        <v>34051</v>
      </c>
      <c r="D3316" s="230" t="s">
        <v>1897</v>
      </c>
      <c r="E3316" s="230">
        <v>1983</v>
      </c>
      <c r="F3316" s="230" t="s">
        <v>2122</v>
      </c>
      <c r="G3316" s="371" t="s">
        <v>2088</v>
      </c>
      <c r="H3316" s="230">
        <v>5</v>
      </c>
      <c r="I3316" s="230">
        <v>8</v>
      </c>
      <c r="J3316" s="230" t="s">
        <v>2122</v>
      </c>
      <c r="K3316" s="222">
        <v>9337.2999999999993</v>
      </c>
      <c r="L3316" s="222">
        <v>9337.2999999999993</v>
      </c>
      <c r="M3316" s="222">
        <v>1559900.35</v>
      </c>
      <c r="N3316" s="222">
        <v>1559900.35</v>
      </c>
      <c r="O3316" s="222">
        <v>0</v>
      </c>
      <c r="P3316" s="222">
        <v>0</v>
      </c>
      <c r="Q3316" s="222">
        <v>0</v>
      </c>
      <c r="R3316" s="372">
        <v>45658</v>
      </c>
      <c r="S3316" s="372">
        <v>46022</v>
      </c>
      <c r="U3316" s="373"/>
    </row>
    <row r="3317" spans="1:21" ht="20.25" x14ac:dyDescent="0.3">
      <c r="A3317" s="230">
        <v>690</v>
      </c>
      <c r="B3317" s="225" t="s">
        <v>4566</v>
      </c>
      <c r="C3317" s="225">
        <v>34062</v>
      </c>
      <c r="D3317" s="230" t="s">
        <v>1897</v>
      </c>
      <c r="E3317" s="230">
        <v>2009</v>
      </c>
      <c r="F3317" s="230" t="s">
        <v>2122</v>
      </c>
      <c r="G3317" s="371" t="s">
        <v>2089</v>
      </c>
      <c r="H3317" s="230">
        <v>9</v>
      </c>
      <c r="I3317" s="230">
        <v>2</v>
      </c>
      <c r="J3317" s="230" t="s">
        <v>2122</v>
      </c>
      <c r="K3317" s="222">
        <v>4960.3</v>
      </c>
      <c r="L3317" s="222">
        <v>4960.3</v>
      </c>
      <c r="M3317" s="222">
        <v>249000</v>
      </c>
      <c r="N3317" s="222">
        <v>249000</v>
      </c>
      <c r="O3317" s="222">
        <v>0</v>
      </c>
      <c r="P3317" s="222">
        <v>0</v>
      </c>
      <c r="Q3317" s="222">
        <v>0</v>
      </c>
      <c r="R3317" s="372">
        <v>45658</v>
      </c>
      <c r="S3317" s="372">
        <v>46022</v>
      </c>
      <c r="U3317" s="373"/>
    </row>
    <row r="3318" spans="1:21" ht="20.25" x14ac:dyDescent="0.3">
      <c r="A3318" s="230">
        <v>691</v>
      </c>
      <c r="B3318" s="225" t="s">
        <v>4218</v>
      </c>
      <c r="C3318" s="225">
        <v>34064</v>
      </c>
      <c r="D3318" s="230" t="s">
        <v>1897</v>
      </c>
      <c r="E3318" s="230">
        <v>2009</v>
      </c>
      <c r="F3318" s="230" t="s">
        <v>2122</v>
      </c>
      <c r="G3318" s="371" t="s">
        <v>2089</v>
      </c>
      <c r="H3318" s="230">
        <v>9</v>
      </c>
      <c r="I3318" s="230">
        <v>2</v>
      </c>
      <c r="J3318" s="230" t="s">
        <v>2122</v>
      </c>
      <c r="K3318" s="222">
        <v>5394.2</v>
      </c>
      <c r="L3318" s="222">
        <v>5394.2</v>
      </c>
      <c r="M3318" s="222">
        <v>249000</v>
      </c>
      <c r="N3318" s="222">
        <v>249000</v>
      </c>
      <c r="O3318" s="222">
        <v>0</v>
      </c>
      <c r="P3318" s="222">
        <v>0</v>
      </c>
      <c r="Q3318" s="222">
        <v>0</v>
      </c>
      <c r="R3318" s="372">
        <v>45658</v>
      </c>
      <c r="S3318" s="372">
        <v>46022</v>
      </c>
      <c r="U3318" s="373"/>
    </row>
    <row r="3319" spans="1:21" ht="20.25" x14ac:dyDescent="0.3">
      <c r="A3319" s="230">
        <v>692</v>
      </c>
      <c r="B3319" s="225" t="s">
        <v>4567</v>
      </c>
      <c r="C3319" s="225">
        <v>34078</v>
      </c>
      <c r="D3319" s="230" t="s">
        <v>1897</v>
      </c>
      <c r="E3319" s="230">
        <v>2012</v>
      </c>
      <c r="F3319" s="230" t="s">
        <v>2122</v>
      </c>
      <c r="G3319" s="371" t="s">
        <v>2097</v>
      </c>
      <c r="H3319" s="230">
        <v>9</v>
      </c>
      <c r="I3319" s="230">
        <v>1</v>
      </c>
      <c r="J3319" s="230" t="s">
        <v>2122</v>
      </c>
      <c r="K3319" s="222">
        <v>4187.5</v>
      </c>
      <c r="L3319" s="222">
        <v>4187.5</v>
      </c>
      <c r="M3319" s="222">
        <v>1595000</v>
      </c>
      <c r="N3319" s="222">
        <v>1595000</v>
      </c>
      <c r="O3319" s="222">
        <v>0</v>
      </c>
      <c r="P3319" s="222">
        <v>0</v>
      </c>
      <c r="Q3319" s="222">
        <v>0</v>
      </c>
      <c r="R3319" s="372">
        <v>45658</v>
      </c>
      <c r="S3319" s="372">
        <v>46022</v>
      </c>
      <c r="U3319" s="373"/>
    </row>
    <row r="3320" spans="1:21" ht="20.25" x14ac:dyDescent="0.3">
      <c r="A3320" s="230">
        <v>693</v>
      </c>
      <c r="B3320" s="225" t="s">
        <v>4568</v>
      </c>
      <c r="C3320" s="225">
        <v>34099</v>
      </c>
      <c r="D3320" s="230" t="s">
        <v>1897</v>
      </c>
      <c r="E3320" s="230">
        <v>1987</v>
      </c>
      <c r="F3320" s="230" t="s">
        <v>2122</v>
      </c>
      <c r="G3320" s="371" t="s">
        <v>2088</v>
      </c>
      <c r="H3320" s="230">
        <v>5</v>
      </c>
      <c r="I3320" s="230">
        <v>8</v>
      </c>
      <c r="J3320" s="230" t="s">
        <v>2122</v>
      </c>
      <c r="K3320" s="222">
        <v>10064.6</v>
      </c>
      <c r="L3320" s="222">
        <v>10064.6</v>
      </c>
      <c r="M3320" s="222">
        <v>419590</v>
      </c>
      <c r="N3320" s="222">
        <v>419590</v>
      </c>
      <c r="O3320" s="222">
        <v>0</v>
      </c>
      <c r="P3320" s="222">
        <v>0</v>
      </c>
      <c r="Q3320" s="222">
        <v>0</v>
      </c>
      <c r="R3320" s="372">
        <v>45658</v>
      </c>
      <c r="S3320" s="372">
        <v>46022</v>
      </c>
      <c r="U3320" s="373"/>
    </row>
    <row r="3321" spans="1:21" ht="20.25" x14ac:dyDescent="0.3">
      <c r="A3321" s="230">
        <v>694</v>
      </c>
      <c r="B3321" s="225" t="s">
        <v>4569</v>
      </c>
      <c r="C3321" s="225">
        <v>34114</v>
      </c>
      <c r="D3321" s="230" t="s">
        <v>1897</v>
      </c>
      <c r="E3321" s="230">
        <v>2011</v>
      </c>
      <c r="F3321" s="230" t="s">
        <v>2122</v>
      </c>
      <c r="G3321" s="371" t="s">
        <v>2089</v>
      </c>
      <c r="H3321" s="230">
        <v>15</v>
      </c>
      <c r="I3321" s="230">
        <v>1</v>
      </c>
      <c r="J3321" s="230" t="s">
        <v>2122</v>
      </c>
      <c r="K3321" s="222">
        <v>4554.7</v>
      </c>
      <c r="L3321" s="222">
        <v>4554.7</v>
      </c>
      <c r="M3321" s="222">
        <v>1029217</v>
      </c>
      <c r="N3321" s="222">
        <v>1029217</v>
      </c>
      <c r="O3321" s="222">
        <v>0</v>
      </c>
      <c r="P3321" s="222">
        <v>0</v>
      </c>
      <c r="Q3321" s="222">
        <v>0</v>
      </c>
      <c r="R3321" s="372">
        <v>45658</v>
      </c>
      <c r="S3321" s="372">
        <v>46022</v>
      </c>
      <c r="U3321" s="373"/>
    </row>
    <row r="3322" spans="1:21" ht="20.25" x14ac:dyDescent="0.3">
      <c r="A3322" s="230">
        <v>695</v>
      </c>
      <c r="B3322" s="225" t="s">
        <v>4570</v>
      </c>
      <c r="C3322" s="225">
        <v>34116</v>
      </c>
      <c r="D3322" s="230" t="s">
        <v>1897</v>
      </c>
      <c r="E3322" s="230">
        <v>2009</v>
      </c>
      <c r="F3322" s="230" t="s">
        <v>2122</v>
      </c>
      <c r="G3322" s="371" t="s">
        <v>2089</v>
      </c>
      <c r="H3322" s="230">
        <v>9</v>
      </c>
      <c r="I3322" s="230">
        <v>1</v>
      </c>
      <c r="J3322" s="230" t="s">
        <v>2122</v>
      </c>
      <c r="K3322" s="222">
        <v>4204.2</v>
      </c>
      <c r="L3322" s="222">
        <v>4204.2</v>
      </c>
      <c r="M3322" s="222">
        <v>1006833.62</v>
      </c>
      <c r="N3322" s="222">
        <v>1006833.62</v>
      </c>
      <c r="O3322" s="222">
        <v>0</v>
      </c>
      <c r="P3322" s="222">
        <v>0</v>
      </c>
      <c r="Q3322" s="222">
        <v>0</v>
      </c>
      <c r="R3322" s="372">
        <v>45658</v>
      </c>
      <c r="S3322" s="372">
        <v>46022</v>
      </c>
      <c r="U3322" s="373"/>
    </row>
    <row r="3323" spans="1:21" ht="20.25" x14ac:dyDescent="0.3">
      <c r="A3323" s="230">
        <v>696</v>
      </c>
      <c r="B3323" s="225" t="s">
        <v>4571</v>
      </c>
      <c r="C3323" s="225">
        <v>34131</v>
      </c>
      <c r="D3323" s="230" t="s">
        <v>1897</v>
      </c>
      <c r="E3323" s="230">
        <v>1992</v>
      </c>
      <c r="F3323" s="230" t="s">
        <v>2122</v>
      </c>
      <c r="G3323" s="371" t="s">
        <v>2088</v>
      </c>
      <c r="H3323" s="230">
        <v>5</v>
      </c>
      <c r="I3323" s="230">
        <v>4</v>
      </c>
      <c r="J3323" s="230" t="s">
        <v>2122</v>
      </c>
      <c r="K3323" s="222">
        <v>1525.5</v>
      </c>
      <c r="L3323" s="222">
        <v>1525.5</v>
      </c>
      <c r="M3323" s="222">
        <v>121000</v>
      </c>
      <c r="N3323" s="222">
        <v>121000</v>
      </c>
      <c r="O3323" s="222">
        <v>0</v>
      </c>
      <c r="P3323" s="222">
        <v>0</v>
      </c>
      <c r="Q3323" s="222">
        <v>0</v>
      </c>
      <c r="R3323" s="372">
        <v>45658</v>
      </c>
      <c r="S3323" s="372">
        <v>46022</v>
      </c>
      <c r="U3323" s="373"/>
    </row>
    <row r="3324" spans="1:21" ht="20.25" x14ac:dyDescent="0.3">
      <c r="A3324" s="230">
        <v>697</v>
      </c>
      <c r="B3324" s="225" t="s">
        <v>4572</v>
      </c>
      <c r="C3324" s="225">
        <v>32339</v>
      </c>
      <c r="D3324" s="230" t="s">
        <v>1897</v>
      </c>
      <c r="E3324" s="230">
        <v>2008</v>
      </c>
      <c r="F3324" s="230" t="s">
        <v>2122</v>
      </c>
      <c r="G3324" s="371" t="s">
        <v>2089</v>
      </c>
      <c r="H3324" s="230">
        <v>5</v>
      </c>
      <c r="I3324" s="230">
        <v>2</v>
      </c>
      <c r="J3324" s="230">
        <v>1</v>
      </c>
      <c r="K3324" s="222">
        <v>7078.5</v>
      </c>
      <c r="L3324" s="222">
        <v>7078.5</v>
      </c>
      <c r="M3324" s="222">
        <v>1006700</v>
      </c>
      <c r="N3324" s="222">
        <v>1006700</v>
      </c>
      <c r="O3324" s="222">
        <v>0</v>
      </c>
      <c r="P3324" s="222">
        <v>0</v>
      </c>
      <c r="Q3324" s="222">
        <v>0</v>
      </c>
      <c r="R3324" s="372">
        <v>45658</v>
      </c>
      <c r="S3324" s="372">
        <v>46022</v>
      </c>
      <c r="U3324" s="373"/>
    </row>
    <row r="3325" spans="1:21" ht="20.25" x14ac:dyDescent="0.3">
      <c r="A3325" s="230">
        <v>698</v>
      </c>
      <c r="B3325" s="225" t="s">
        <v>4573</v>
      </c>
      <c r="C3325" s="225">
        <v>32340</v>
      </c>
      <c r="D3325" s="230" t="s">
        <v>1897</v>
      </c>
      <c r="E3325" s="230">
        <v>2008</v>
      </c>
      <c r="F3325" s="230" t="s">
        <v>2122</v>
      </c>
      <c r="G3325" s="371" t="s">
        <v>2089</v>
      </c>
      <c r="H3325" s="230">
        <v>7</v>
      </c>
      <c r="I3325" s="230">
        <v>2</v>
      </c>
      <c r="J3325" s="230">
        <v>1</v>
      </c>
      <c r="K3325" s="222">
        <v>4769.8</v>
      </c>
      <c r="L3325" s="222">
        <v>4769.8</v>
      </c>
      <c r="M3325" s="222">
        <v>1367639</v>
      </c>
      <c r="N3325" s="222">
        <v>1367639</v>
      </c>
      <c r="O3325" s="222">
        <v>0</v>
      </c>
      <c r="P3325" s="222">
        <v>0</v>
      </c>
      <c r="Q3325" s="222">
        <v>0</v>
      </c>
      <c r="R3325" s="372">
        <v>45658</v>
      </c>
      <c r="S3325" s="372">
        <v>46022</v>
      </c>
      <c r="U3325" s="373"/>
    </row>
    <row r="3326" spans="1:21" ht="20.25" x14ac:dyDescent="0.3">
      <c r="A3326" s="230">
        <v>699</v>
      </c>
      <c r="B3326" s="225" t="s">
        <v>4574</v>
      </c>
      <c r="C3326" s="225">
        <v>54851</v>
      </c>
      <c r="D3326" s="230" t="s">
        <v>1897</v>
      </c>
      <c r="E3326" s="230">
        <v>2009</v>
      </c>
      <c r="F3326" s="230" t="s">
        <v>2122</v>
      </c>
      <c r="G3326" s="371" t="s">
        <v>2089</v>
      </c>
      <c r="H3326" s="230">
        <v>8</v>
      </c>
      <c r="I3326" s="230">
        <v>1</v>
      </c>
      <c r="J3326" s="230">
        <v>1</v>
      </c>
      <c r="K3326" s="222">
        <v>6044.4</v>
      </c>
      <c r="L3326" s="222">
        <v>6044.4</v>
      </c>
      <c r="M3326" s="222">
        <v>1835265</v>
      </c>
      <c r="N3326" s="222">
        <v>1835265</v>
      </c>
      <c r="O3326" s="222">
        <v>0</v>
      </c>
      <c r="P3326" s="222">
        <v>0</v>
      </c>
      <c r="Q3326" s="222">
        <v>0</v>
      </c>
      <c r="R3326" s="372">
        <v>45658</v>
      </c>
      <c r="S3326" s="372">
        <v>46022</v>
      </c>
      <c r="U3326" s="373"/>
    </row>
    <row r="3327" spans="1:21" ht="20.25" x14ac:dyDescent="0.3">
      <c r="A3327" s="230">
        <v>700</v>
      </c>
      <c r="B3327" s="225" t="s">
        <v>4575</v>
      </c>
      <c r="C3327" s="225">
        <v>32396</v>
      </c>
      <c r="D3327" s="230" t="s">
        <v>1897</v>
      </c>
      <c r="E3327" s="230">
        <v>1979</v>
      </c>
      <c r="F3327" s="230" t="s">
        <v>2122</v>
      </c>
      <c r="G3327" s="371" t="s">
        <v>2088</v>
      </c>
      <c r="H3327" s="230">
        <v>5</v>
      </c>
      <c r="I3327" s="230">
        <v>6</v>
      </c>
      <c r="J3327" s="230" t="s">
        <v>2122</v>
      </c>
      <c r="K3327" s="222">
        <v>7023.3</v>
      </c>
      <c r="L3327" s="222">
        <v>7023.3</v>
      </c>
      <c r="M3327" s="222">
        <v>1978410.8</v>
      </c>
      <c r="N3327" s="222">
        <v>1978410.8</v>
      </c>
      <c r="O3327" s="222">
        <v>0</v>
      </c>
      <c r="P3327" s="222">
        <v>0</v>
      </c>
      <c r="Q3327" s="222">
        <v>0</v>
      </c>
      <c r="R3327" s="372">
        <v>45658</v>
      </c>
      <c r="S3327" s="372">
        <v>46022</v>
      </c>
      <c r="U3327" s="373"/>
    </row>
    <row r="3328" spans="1:21" ht="20.25" x14ac:dyDescent="0.3">
      <c r="A3328" s="230">
        <v>701</v>
      </c>
      <c r="B3328" s="225" t="s">
        <v>4576</v>
      </c>
      <c r="C3328" s="225">
        <v>55460</v>
      </c>
      <c r="D3328" s="230" t="s">
        <v>1897</v>
      </c>
      <c r="E3328" s="230">
        <v>2012</v>
      </c>
      <c r="F3328" s="230" t="s">
        <v>2122</v>
      </c>
      <c r="G3328" s="371" t="s">
        <v>4619</v>
      </c>
      <c r="H3328" s="230">
        <v>10</v>
      </c>
      <c r="I3328" s="230">
        <v>1</v>
      </c>
      <c r="J3328" s="230" t="s">
        <v>2122</v>
      </c>
      <c r="K3328" s="222">
        <v>4370</v>
      </c>
      <c r="L3328" s="222">
        <v>4370</v>
      </c>
      <c r="M3328" s="222">
        <v>674244.19</v>
      </c>
      <c r="N3328" s="222">
        <v>674244.19</v>
      </c>
      <c r="O3328" s="222">
        <v>0</v>
      </c>
      <c r="P3328" s="222">
        <v>0</v>
      </c>
      <c r="Q3328" s="222">
        <v>0</v>
      </c>
      <c r="R3328" s="372">
        <v>45658</v>
      </c>
      <c r="S3328" s="372">
        <v>46022</v>
      </c>
      <c r="U3328" s="373"/>
    </row>
    <row r="3329" spans="1:21" ht="20.25" x14ac:dyDescent="0.3">
      <c r="A3329" s="230">
        <v>702</v>
      </c>
      <c r="B3329" s="225" t="s">
        <v>4577</v>
      </c>
      <c r="C3329" s="225">
        <v>55652</v>
      </c>
      <c r="D3329" s="230" t="s">
        <v>1897</v>
      </c>
      <c r="E3329" s="230">
        <v>2017</v>
      </c>
      <c r="F3329" s="230" t="s">
        <v>2122</v>
      </c>
      <c r="G3329" s="371" t="s">
        <v>4618</v>
      </c>
      <c r="H3329" s="230">
        <v>11</v>
      </c>
      <c r="I3329" s="230">
        <v>4</v>
      </c>
      <c r="J3329" s="230" t="s">
        <v>2122</v>
      </c>
      <c r="K3329" s="222">
        <v>11437.1</v>
      </c>
      <c r="L3329" s="222">
        <v>11437.1</v>
      </c>
      <c r="M3329" s="222">
        <v>1367865.31</v>
      </c>
      <c r="N3329" s="222">
        <v>1367865.31</v>
      </c>
      <c r="O3329" s="222">
        <v>0</v>
      </c>
      <c r="P3329" s="222">
        <v>0</v>
      </c>
      <c r="Q3329" s="222">
        <v>0</v>
      </c>
      <c r="R3329" s="372">
        <v>45658</v>
      </c>
      <c r="S3329" s="372">
        <v>46022</v>
      </c>
      <c r="U3329" s="373"/>
    </row>
    <row r="3330" spans="1:21" ht="20.25" x14ac:dyDescent="0.3">
      <c r="A3330" s="230">
        <v>703</v>
      </c>
      <c r="B3330" s="225" t="s">
        <v>4578</v>
      </c>
      <c r="C3330" s="225">
        <v>34501</v>
      </c>
      <c r="D3330" s="230" t="s">
        <v>1897</v>
      </c>
      <c r="E3330" s="230">
        <v>2005</v>
      </c>
      <c r="F3330" s="230" t="s">
        <v>2122</v>
      </c>
      <c r="G3330" s="371" t="s">
        <v>2089</v>
      </c>
      <c r="H3330" s="230">
        <v>6</v>
      </c>
      <c r="I3330" s="230">
        <v>2</v>
      </c>
      <c r="J3330" s="230" t="s">
        <v>2122</v>
      </c>
      <c r="K3330" s="222">
        <v>2929.5</v>
      </c>
      <c r="L3330" s="222">
        <v>2929.5</v>
      </c>
      <c r="M3330" s="222">
        <v>587134.80000000005</v>
      </c>
      <c r="N3330" s="222">
        <v>587134.80000000005</v>
      </c>
      <c r="O3330" s="222">
        <v>0</v>
      </c>
      <c r="P3330" s="222">
        <v>0</v>
      </c>
      <c r="Q3330" s="222">
        <v>0</v>
      </c>
      <c r="R3330" s="372">
        <v>45658</v>
      </c>
      <c r="S3330" s="372">
        <v>46022</v>
      </c>
      <c r="U3330" s="373"/>
    </row>
    <row r="3331" spans="1:21" ht="20.25" x14ac:dyDescent="0.3">
      <c r="A3331" s="230">
        <v>704</v>
      </c>
      <c r="B3331" s="225" t="s">
        <v>4579</v>
      </c>
      <c r="C3331" s="225">
        <v>46494</v>
      </c>
      <c r="D3331" s="230" t="s">
        <v>1897</v>
      </c>
      <c r="E3331" s="230">
        <v>2011</v>
      </c>
      <c r="F3331" s="230" t="s">
        <v>2122</v>
      </c>
      <c r="G3331" s="371" t="s">
        <v>2121</v>
      </c>
      <c r="H3331" s="230">
        <v>17</v>
      </c>
      <c r="I3331" s="230">
        <v>1</v>
      </c>
      <c r="J3331" s="230">
        <v>1</v>
      </c>
      <c r="K3331" s="222">
        <v>8071.2</v>
      </c>
      <c r="L3331" s="222">
        <v>8071.2</v>
      </c>
      <c r="M3331" s="222">
        <v>699701.63</v>
      </c>
      <c r="N3331" s="222">
        <v>699701.63</v>
      </c>
      <c r="O3331" s="222">
        <v>0</v>
      </c>
      <c r="P3331" s="222">
        <v>0</v>
      </c>
      <c r="Q3331" s="222">
        <v>0</v>
      </c>
      <c r="R3331" s="372">
        <v>45658</v>
      </c>
      <c r="S3331" s="372">
        <v>46022</v>
      </c>
      <c r="U3331" s="373"/>
    </row>
    <row r="3332" spans="1:21" ht="20.25" x14ac:dyDescent="0.3">
      <c r="A3332" s="230">
        <v>705</v>
      </c>
      <c r="B3332" s="225" t="s">
        <v>4580</v>
      </c>
      <c r="C3332" s="225">
        <v>34958</v>
      </c>
      <c r="D3332" s="230" t="s">
        <v>1897</v>
      </c>
      <c r="E3332" s="230">
        <v>1991</v>
      </c>
      <c r="F3332" s="230" t="s">
        <v>2122</v>
      </c>
      <c r="G3332" s="371" t="s">
        <v>2088</v>
      </c>
      <c r="H3332" s="230">
        <v>9</v>
      </c>
      <c r="I3332" s="230">
        <v>5</v>
      </c>
      <c r="J3332" s="230">
        <v>1</v>
      </c>
      <c r="K3332" s="222">
        <v>17834.900000000001</v>
      </c>
      <c r="L3332" s="222">
        <v>17834.900000000001</v>
      </c>
      <c r="M3332" s="222">
        <v>220000</v>
      </c>
      <c r="N3332" s="222">
        <v>220000</v>
      </c>
      <c r="O3332" s="222">
        <v>0</v>
      </c>
      <c r="P3332" s="222">
        <v>0</v>
      </c>
      <c r="Q3332" s="222">
        <v>0</v>
      </c>
      <c r="R3332" s="372">
        <v>45658</v>
      </c>
      <c r="S3332" s="372">
        <v>46022</v>
      </c>
      <c r="U3332" s="373"/>
    </row>
    <row r="3333" spans="1:21" ht="20.25" x14ac:dyDescent="0.3">
      <c r="A3333" s="230">
        <v>706</v>
      </c>
      <c r="B3333" s="225" t="s">
        <v>4581</v>
      </c>
      <c r="C3333" s="225">
        <v>54885</v>
      </c>
      <c r="D3333" s="230" t="s">
        <v>1897</v>
      </c>
      <c r="E3333" s="230">
        <v>2014</v>
      </c>
      <c r="F3333" s="230" t="s">
        <v>2122</v>
      </c>
      <c r="G3333" s="371" t="s">
        <v>2448</v>
      </c>
      <c r="H3333" s="230">
        <v>4</v>
      </c>
      <c r="I3333" s="230">
        <v>1</v>
      </c>
      <c r="J3333" s="230" t="s">
        <v>2122</v>
      </c>
      <c r="K3333" s="222">
        <v>3703.2</v>
      </c>
      <c r="L3333" s="222">
        <v>3703.2</v>
      </c>
      <c r="M3333" s="222">
        <v>268074</v>
      </c>
      <c r="N3333" s="222">
        <v>268074</v>
      </c>
      <c r="O3333" s="222">
        <v>0</v>
      </c>
      <c r="P3333" s="222">
        <v>0</v>
      </c>
      <c r="Q3333" s="222">
        <v>0</v>
      </c>
      <c r="R3333" s="372">
        <v>45658</v>
      </c>
      <c r="S3333" s="372">
        <v>46022</v>
      </c>
      <c r="U3333" s="373"/>
    </row>
    <row r="3334" spans="1:21" ht="20.25" x14ac:dyDescent="0.3">
      <c r="A3334" s="230">
        <v>707</v>
      </c>
      <c r="B3334" s="225" t="s">
        <v>4582</v>
      </c>
      <c r="C3334" s="225">
        <v>35152</v>
      </c>
      <c r="D3334" s="230" t="s">
        <v>1897</v>
      </c>
      <c r="E3334" s="230">
        <v>2003</v>
      </c>
      <c r="F3334" s="230" t="s">
        <v>2122</v>
      </c>
      <c r="G3334" s="371" t="s">
        <v>2097</v>
      </c>
      <c r="H3334" s="230">
        <v>10</v>
      </c>
      <c r="I3334" s="230">
        <v>1</v>
      </c>
      <c r="J3334" s="230" t="s">
        <v>2122</v>
      </c>
      <c r="K3334" s="222">
        <v>3081.6</v>
      </c>
      <c r="L3334" s="222">
        <v>3081.6</v>
      </c>
      <c r="M3334" s="222">
        <v>480000</v>
      </c>
      <c r="N3334" s="222">
        <v>480000</v>
      </c>
      <c r="O3334" s="222">
        <v>0</v>
      </c>
      <c r="P3334" s="222">
        <v>0</v>
      </c>
      <c r="Q3334" s="222">
        <v>0</v>
      </c>
      <c r="R3334" s="372">
        <v>45658</v>
      </c>
      <c r="S3334" s="372">
        <v>46022</v>
      </c>
      <c r="U3334" s="373"/>
    </row>
    <row r="3335" spans="1:21" ht="20.25" x14ac:dyDescent="0.3">
      <c r="A3335" s="230">
        <v>708</v>
      </c>
      <c r="B3335" s="225" t="s">
        <v>4583</v>
      </c>
      <c r="C3335" s="225">
        <v>46544</v>
      </c>
      <c r="D3335" s="230" t="s">
        <v>1897</v>
      </c>
      <c r="E3335" s="230">
        <v>2013</v>
      </c>
      <c r="F3335" s="230" t="s">
        <v>2122</v>
      </c>
      <c r="G3335" s="371" t="s">
        <v>2121</v>
      </c>
      <c r="H3335" s="230">
        <v>3</v>
      </c>
      <c r="I3335" s="230">
        <v>1</v>
      </c>
      <c r="J3335" s="230" t="s">
        <v>2122</v>
      </c>
      <c r="K3335" s="222">
        <v>1122.3</v>
      </c>
      <c r="L3335" s="222">
        <v>1122.3</v>
      </c>
      <c r="M3335" s="222">
        <v>513212.68000000005</v>
      </c>
      <c r="N3335" s="222">
        <v>513212.68000000005</v>
      </c>
      <c r="O3335" s="222">
        <v>0</v>
      </c>
      <c r="P3335" s="222">
        <v>0</v>
      </c>
      <c r="Q3335" s="222">
        <v>0</v>
      </c>
      <c r="R3335" s="372">
        <v>45658</v>
      </c>
      <c r="S3335" s="372">
        <v>46022</v>
      </c>
      <c r="U3335" s="373"/>
    </row>
    <row r="3336" spans="1:21" ht="20.25" x14ac:dyDescent="0.3">
      <c r="A3336" s="230">
        <v>709</v>
      </c>
      <c r="B3336" s="225" t="s">
        <v>4584</v>
      </c>
      <c r="C3336" s="225">
        <v>54900</v>
      </c>
      <c r="D3336" s="230" t="s">
        <v>1897</v>
      </c>
      <c r="E3336" s="230">
        <v>2014</v>
      </c>
      <c r="F3336" s="230" t="s">
        <v>2122</v>
      </c>
      <c r="G3336" s="371" t="s">
        <v>2448</v>
      </c>
      <c r="H3336" s="230">
        <v>3</v>
      </c>
      <c r="I3336" s="230">
        <v>2</v>
      </c>
      <c r="J3336" s="230" t="s">
        <v>2122</v>
      </c>
      <c r="K3336" s="222">
        <v>764</v>
      </c>
      <c r="L3336" s="222">
        <v>764</v>
      </c>
      <c r="M3336" s="222">
        <v>240000</v>
      </c>
      <c r="N3336" s="222">
        <v>240000</v>
      </c>
      <c r="O3336" s="222">
        <v>0</v>
      </c>
      <c r="P3336" s="222">
        <v>0</v>
      </c>
      <c r="Q3336" s="222">
        <v>0</v>
      </c>
      <c r="R3336" s="372">
        <v>45658</v>
      </c>
      <c r="S3336" s="372">
        <v>46022</v>
      </c>
      <c r="U3336" s="373"/>
    </row>
    <row r="3337" spans="1:21" ht="20.25" x14ac:dyDescent="0.3">
      <c r="A3337" s="230">
        <v>710</v>
      </c>
      <c r="B3337" s="225" t="s">
        <v>4585</v>
      </c>
      <c r="C3337" s="225">
        <v>35409</v>
      </c>
      <c r="D3337" s="230" t="s">
        <v>1897</v>
      </c>
      <c r="E3337" s="230">
        <v>1987</v>
      </c>
      <c r="F3337" s="230" t="s">
        <v>2122</v>
      </c>
      <c r="G3337" s="371" t="s">
        <v>2088</v>
      </c>
      <c r="H3337" s="230">
        <v>9</v>
      </c>
      <c r="I3337" s="230">
        <v>8</v>
      </c>
      <c r="J3337" s="230" t="s">
        <v>2122</v>
      </c>
      <c r="K3337" s="222">
        <v>22075.4</v>
      </c>
      <c r="L3337" s="222">
        <v>22075.4</v>
      </c>
      <c r="M3337" s="222">
        <v>1702390.3</v>
      </c>
      <c r="N3337" s="222">
        <v>1702390.3</v>
      </c>
      <c r="O3337" s="222">
        <v>0</v>
      </c>
      <c r="P3337" s="222">
        <v>0</v>
      </c>
      <c r="Q3337" s="222">
        <v>0</v>
      </c>
      <c r="R3337" s="372">
        <v>45658</v>
      </c>
      <c r="S3337" s="372">
        <v>46022</v>
      </c>
      <c r="U3337" s="373"/>
    </row>
    <row r="3338" spans="1:21" ht="20.25" x14ac:dyDescent="0.3">
      <c r="A3338" s="230">
        <v>711</v>
      </c>
      <c r="B3338" s="225" t="s">
        <v>4586</v>
      </c>
      <c r="C3338" s="225">
        <v>35410</v>
      </c>
      <c r="D3338" s="230" t="s">
        <v>1897</v>
      </c>
      <c r="E3338" s="230">
        <v>1987</v>
      </c>
      <c r="F3338" s="230" t="s">
        <v>2122</v>
      </c>
      <c r="G3338" s="371" t="s">
        <v>2088</v>
      </c>
      <c r="H3338" s="230">
        <v>9</v>
      </c>
      <c r="I3338" s="230">
        <v>8</v>
      </c>
      <c r="J3338" s="230" t="s">
        <v>2122</v>
      </c>
      <c r="K3338" s="222">
        <v>18975.400000000001</v>
      </c>
      <c r="L3338" s="222">
        <v>18975.400000000001</v>
      </c>
      <c r="M3338" s="222">
        <v>11582274.529999999</v>
      </c>
      <c r="N3338" s="222">
        <v>11582274.529999999</v>
      </c>
      <c r="O3338" s="222">
        <v>0</v>
      </c>
      <c r="P3338" s="222">
        <v>0</v>
      </c>
      <c r="Q3338" s="222">
        <v>0</v>
      </c>
      <c r="R3338" s="372">
        <v>45658</v>
      </c>
      <c r="S3338" s="372">
        <v>46022</v>
      </c>
      <c r="U3338" s="373"/>
    </row>
    <row r="3339" spans="1:21" ht="20.25" x14ac:dyDescent="0.3">
      <c r="A3339" s="230">
        <v>712</v>
      </c>
      <c r="B3339" s="225" t="s">
        <v>4587</v>
      </c>
      <c r="C3339" s="225">
        <v>35494</v>
      </c>
      <c r="D3339" s="230" t="s">
        <v>1897</v>
      </c>
      <c r="E3339" s="230">
        <v>2011</v>
      </c>
      <c r="F3339" s="230" t="s">
        <v>2122</v>
      </c>
      <c r="G3339" s="371" t="s">
        <v>2090</v>
      </c>
      <c r="H3339" s="230">
        <v>12</v>
      </c>
      <c r="I3339" s="230">
        <v>1</v>
      </c>
      <c r="J3339" s="230" t="s">
        <v>2122</v>
      </c>
      <c r="K3339" s="222">
        <v>2524.4</v>
      </c>
      <c r="L3339" s="222">
        <v>2524.4</v>
      </c>
      <c r="M3339" s="222">
        <v>189169.52</v>
      </c>
      <c r="N3339" s="222">
        <v>189169.52</v>
      </c>
      <c r="O3339" s="222">
        <v>0</v>
      </c>
      <c r="P3339" s="222">
        <v>0</v>
      </c>
      <c r="Q3339" s="222">
        <v>0</v>
      </c>
      <c r="R3339" s="372">
        <v>45658</v>
      </c>
      <c r="S3339" s="372">
        <v>46022</v>
      </c>
      <c r="U3339" s="373"/>
    </row>
    <row r="3340" spans="1:21" ht="20.25" x14ac:dyDescent="0.3">
      <c r="A3340" s="230">
        <v>713</v>
      </c>
      <c r="B3340" s="225" t="s">
        <v>4588</v>
      </c>
      <c r="C3340" s="225">
        <v>35495</v>
      </c>
      <c r="D3340" s="230" t="s">
        <v>1897</v>
      </c>
      <c r="E3340" s="230">
        <v>2011</v>
      </c>
      <c r="F3340" s="230" t="s">
        <v>2122</v>
      </c>
      <c r="G3340" s="371" t="s">
        <v>2090</v>
      </c>
      <c r="H3340" s="230">
        <v>12</v>
      </c>
      <c r="I3340" s="230">
        <v>1</v>
      </c>
      <c r="J3340" s="230" t="s">
        <v>2122</v>
      </c>
      <c r="K3340" s="222">
        <v>2524.5</v>
      </c>
      <c r="L3340" s="222">
        <v>2524.5</v>
      </c>
      <c r="M3340" s="222">
        <v>1313644.5</v>
      </c>
      <c r="N3340" s="222">
        <v>1313644.5</v>
      </c>
      <c r="O3340" s="222">
        <v>0</v>
      </c>
      <c r="P3340" s="222">
        <v>0</v>
      </c>
      <c r="Q3340" s="222">
        <v>0</v>
      </c>
      <c r="R3340" s="372">
        <v>45658</v>
      </c>
      <c r="S3340" s="372">
        <v>46022</v>
      </c>
      <c r="U3340" s="373"/>
    </row>
    <row r="3341" spans="1:21" ht="20.25" x14ac:dyDescent="0.3">
      <c r="A3341" s="230">
        <v>714</v>
      </c>
      <c r="B3341" s="225" t="s">
        <v>4589</v>
      </c>
      <c r="C3341" s="225">
        <v>33232</v>
      </c>
      <c r="D3341" s="230" t="s">
        <v>1897</v>
      </c>
      <c r="E3341" s="230">
        <v>1976</v>
      </c>
      <c r="F3341" s="230" t="s">
        <v>2122</v>
      </c>
      <c r="G3341" s="371" t="s">
        <v>2088</v>
      </c>
      <c r="H3341" s="230">
        <v>5</v>
      </c>
      <c r="I3341" s="230">
        <v>4</v>
      </c>
      <c r="J3341" s="230" t="s">
        <v>2122</v>
      </c>
      <c r="K3341" s="222">
        <v>2673.4</v>
      </c>
      <c r="L3341" s="222">
        <v>2673.4</v>
      </c>
      <c r="M3341" s="222">
        <v>4500000</v>
      </c>
      <c r="N3341" s="222">
        <v>4500000</v>
      </c>
      <c r="O3341" s="222">
        <v>0</v>
      </c>
      <c r="P3341" s="222">
        <v>0</v>
      </c>
      <c r="Q3341" s="222">
        <v>0</v>
      </c>
      <c r="R3341" s="372">
        <v>45658</v>
      </c>
      <c r="S3341" s="372">
        <v>46022</v>
      </c>
      <c r="U3341" s="373"/>
    </row>
    <row r="3342" spans="1:21" ht="20.25" x14ac:dyDescent="0.3">
      <c r="A3342" s="230">
        <v>715</v>
      </c>
      <c r="B3342" s="225" t="s">
        <v>4590</v>
      </c>
      <c r="C3342" s="225">
        <v>33265</v>
      </c>
      <c r="D3342" s="230" t="s">
        <v>1897</v>
      </c>
      <c r="E3342" s="230">
        <v>1976</v>
      </c>
      <c r="F3342" s="230" t="s">
        <v>2122</v>
      </c>
      <c r="G3342" s="371" t="s">
        <v>2088</v>
      </c>
      <c r="H3342" s="230">
        <v>5</v>
      </c>
      <c r="I3342" s="230">
        <v>4</v>
      </c>
      <c r="J3342" s="230" t="s">
        <v>2122</v>
      </c>
      <c r="K3342" s="222">
        <v>3115.7</v>
      </c>
      <c r="L3342" s="222">
        <v>3115.7</v>
      </c>
      <c r="M3342" s="222">
        <v>1099104.48</v>
      </c>
      <c r="N3342" s="222">
        <v>1099104.48</v>
      </c>
      <c r="O3342" s="222">
        <v>0</v>
      </c>
      <c r="P3342" s="222">
        <v>0</v>
      </c>
      <c r="Q3342" s="222">
        <v>0</v>
      </c>
      <c r="R3342" s="372">
        <v>45658</v>
      </c>
      <c r="S3342" s="372">
        <v>46022</v>
      </c>
      <c r="U3342" s="373"/>
    </row>
    <row r="3343" spans="1:21" ht="20.25" x14ac:dyDescent="0.3">
      <c r="A3343" s="230">
        <v>716</v>
      </c>
      <c r="B3343" s="225" t="s">
        <v>4591</v>
      </c>
      <c r="C3343" s="225">
        <v>33267</v>
      </c>
      <c r="D3343" s="230" t="s">
        <v>1897</v>
      </c>
      <c r="E3343" s="230">
        <v>1976</v>
      </c>
      <c r="F3343" s="230" t="s">
        <v>2122</v>
      </c>
      <c r="G3343" s="371" t="s">
        <v>2088</v>
      </c>
      <c r="H3343" s="230">
        <v>5</v>
      </c>
      <c r="I3343" s="230">
        <v>4</v>
      </c>
      <c r="J3343" s="230" t="s">
        <v>2122</v>
      </c>
      <c r="K3343" s="222">
        <v>3022.9</v>
      </c>
      <c r="L3343" s="222">
        <v>3022.9</v>
      </c>
      <c r="M3343" s="222">
        <v>168158.05</v>
      </c>
      <c r="N3343" s="222">
        <v>168158.05</v>
      </c>
      <c r="O3343" s="222">
        <v>0</v>
      </c>
      <c r="P3343" s="222">
        <v>0</v>
      </c>
      <c r="Q3343" s="222">
        <v>0</v>
      </c>
      <c r="R3343" s="372">
        <v>45658</v>
      </c>
      <c r="S3343" s="372">
        <v>46022</v>
      </c>
      <c r="U3343" s="373"/>
    </row>
    <row r="3344" spans="1:21" ht="20.25" x14ac:dyDescent="0.3">
      <c r="A3344" s="230">
        <v>717</v>
      </c>
      <c r="B3344" s="225" t="s">
        <v>4592</v>
      </c>
      <c r="C3344" s="225">
        <v>33269</v>
      </c>
      <c r="D3344" s="230" t="s">
        <v>1897</v>
      </c>
      <c r="E3344" s="230">
        <v>1976</v>
      </c>
      <c r="F3344" s="230" t="s">
        <v>2122</v>
      </c>
      <c r="G3344" s="371" t="s">
        <v>2088</v>
      </c>
      <c r="H3344" s="230">
        <v>5</v>
      </c>
      <c r="I3344" s="230">
        <v>4</v>
      </c>
      <c r="J3344" s="230" t="s">
        <v>2122</v>
      </c>
      <c r="K3344" s="222">
        <v>2030.1</v>
      </c>
      <c r="L3344" s="222">
        <v>2030.1</v>
      </c>
      <c r="M3344" s="222">
        <v>638766.29</v>
      </c>
      <c r="N3344" s="222">
        <v>638766.29</v>
      </c>
      <c r="O3344" s="222">
        <v>0</v>
      </c>
      <c r="P3344" s="222">
        <v>0</v>
      </c>
      <c r="Q3344" s="222">
        <v>0</v>
      </c>
      <c r="R3344" s="372">
        <v>45658</v>
      </c>
      <c r="S3344" s="372">
        <v>46022</v>
      </c>
      <c r="U3344" s="373"/>
    </row>
    <row r="3345" spans="1:21" ht="20.25" x14ac:dyDescent="0.3">
      <c r="A3345" s="230">
        <v>718</v>
      </c>
      <c r="B3345" s="225" t="s">
        <v>4593</v>
      </c>
      <c r="C3345" s="225">
        <v>33289</v>
      </c>
      <c r="D3345" s="230" t="s">
        <v>1897</v>
      </c>
      <c r="E3345" s="230">
        <v>1977</v>
      </c>
      <c r="F3345" s="230" t="s">
        <v>2122</v>
      </c>
      <c r="G3345" s="371" t="s">
        <v>2088</v>
      </c>
      <c r="H3345" s="230">
        <v>5</v>
      </c>
      <c r="I3345" s="230">
        <v>4</v>
      </c>
      <c r="J3345" s="230" t="s">
        <v>2122</v>
      </c>
      <c r="K3345" s="222">
        <v>2693.4</v>
      </c>
      <c r="L3345" s="222">
        <v>2693.4</v>
      </c>
      <c r="M3345" s="222">
        <v>4830000</v>
      </c>
      <c r="N3345" s="222">
        <v>4830000</v>
      </c>
      <c r="O3345" s="222">
        <v>0</v>
      </c>
      <c r="P3345" s="222">
        <v>0</v>
      </c>
      <c r="Q3345" s="222">
        <v>0</v>
      </c>
      <c r="R3345" s="372">
        <v>45658</v>
      </c>
      <c r="S3345" s="372">
        <v>46022</v>
      </c>
      <c r="U3345" s="373"/>
    </row>
    <row r="3346" spans="1:21" ht="20.25" x14ac:dyDescent="0.3">
      <c r="A3346" s="230">
        <v>719</v>
      </c>
      <c r="B3346" s="225" t="s">
        <v>4594</v>
      </c>
      <c r="C3346" s="225">
        <v>35606</v>
      </c>
      <c r="D3346" s="230" t="s">
        <v>1897</v>
      </c>
      <c r="E3346" s="230">
        <v>2010</v>
      </c>
      <c r="F3346" s="230" t="s">
        <v>2122</v>
      </c>
      <c r="G3346" s="371" t="s">
        <v>2089</v>
      </c>
      <c r="H3346" s="230">
        <v>14</v>
      </c>
      <c r="I3346" s="230">
        <v>8</v>
      </c>
      <c r="J3346" s="230" t="s">
        <v>2122</v>
      </c>
      <c r="K3346" s="222">
        <v>28827.1</v>
      </c>
      <c r="L3346" s="222">
        <v>28827.1</v>
      </c>
      <c r="M3346" s="222">
        <v>7351776</v>
      </c>
      <c r="N3346" s="222">
        <v>7351776</v>
      </c>
      <c r="O3346" s="222">
        <v>0</v>
      </c>
      <c r="P3346" s="222">
        <v>0</v>
      </c>
      <c r="Q3346" s="222">
        <v>0</v>
      </c>
      <c r="R3346" s="372">
        <v>45658</v>
      </c>
      <c r="S3346" s="372">
        <v>46022</v>
      </c>
      <c r="U3346" s="373"/>
    </row>
    <row r="3347" spans="1:21" ht="20.25" x14ac:dyDescent="0.3">
      <c r="A3347" s="230">
        <v>720</v>
      </c>
      <c r="B3347" s="225" t="s">
        <v>4595</v>
      </c>
      <c r="C3347" s="225">
        <v>46557</v>
      </c>
      <c r="D3347" s="230" t="s">
        <v>1897</v>
      </c>
      <c r="E3347" s="230">
        <v>2013</v>
      </c>
      <c r="F3347" s="230" t="s">
        <v>2122</v>
      </c>
      <c r="G3347" s="371" t="s">
        <v>2121</v>
      </c>
      <c r="H3347" s="230">
        <v>14</v>
      </c>
      <c r="I3347" s="230">
        <v>1</v>
      </c>
      <c r="J3347" s="230" t="s">
        <v>2122</v>
      </c>
      <c r="K3347" s="222">
        <v>4927</v>
      </c>
      <c r="L3347" s="222">
        <v>4927</v>
      </c>
      <c r="M3347" s="222">
        <v>1878470</v>
      </c>
      <c r="N3347" s="222">
        <v>1878470</v>
      </c>
      <c r="O3347" s="222">
        <v>0</v>
      </c>
      <c r="P3347" s="222">
        <v>0</v>
      </c>
      <c r="Q3347" s="222">
        <v>0</v>
      </c>
      <c r="R3347" s="372">
        <v>45658</v>
      </c>
      <c r="S3347" s="372">
        <v>46022</v>
      </c>
      <c r="U3347" s="373"/>
    </row>
    <row r="3348" spans="1:21" ht="20.25" x14ac:dyDescent="0.3">
      <c r="A3348" s="230">
        <v>721</v>
      </c>
      <c r="B3348" s="225" t="s">
        <v>4596</v>
      </c>
      <c r="C3348" s="225">
        <v>35871</v>
      </c>
      <c r="D3348" s="230" t="s">
        <v>1897</v>
      </c>
      <c r="E3348" s="230">
        <v>1999</v>
      </c>
      <c r="F3348" s="230" t="s">
        <v>2122</v>
      </c>
      <c r="G3348" s="371" t="s">
        <v>2089</v>
      </c>
      <c r="H3348" s="230">
        <v>5</v>
      </c>
      <c r="I3348" s="230">
        <v>2</v>
      </c>
      <c r="J3348" s="230" t="s">
        <v>2122</v>
      </c>
      <c r="K3348" s="222">
        <v>2953.4</v>
      </c>
      <c r="L3348" s="222">
        <v>2953.4</v>
      </c>
      <c r="M3348" s="222">
        <v>1422687</v>
      </c>
      <c r="N3348" s="222">
        <v>1422687</v>
      </c>
      <c r="O3348" s="222">
        <v>0</v>
      </c>
      <c r="P3348" s="222">
        <v>0</v>
      </c>
      <c r="Q3348" s="222">
        <v>0</v>
      </c>
      <c r="R3348" s="372">
        <v>45658</v>
      </c>
      <c r="S3348" s="372">
        <v>46022</v>
      </c>
      <c r="U3348" s="373"/>
    </row>
    <row r="3349" spans="1:21" ht="20.25" x14ac:dyDescent="0.3">
      <c r="A3349" s="230">
        <v>722</v>
      </c>
      <c r="B3349" s="225" t="s">
        <v>4597</v>
      </c>
      <c r="C3349" s="225">
        <v>35907</v>
      </c>
      <c r="D3349" s="230" t="s">
        <v>1897</v>
      </c>
      <c r="E3349" s="230">
        <v>2000</v>
      </c>
      <c r="F3349" s="230" t="s">
        <v>2122</v>
      </c>
      <c r="G3349" s="371" t="s">
        <v>2089</v>
      </c>
      <c r="H3349" s="230">
        <v>6</v>
      </c>
      <c r="I3349" s="230">
        <v>2</v>
      </c>
      <c r="J3349" s="230" t="s">
        <v>2122</v>
      </c>
      <c r="K3349" s="222">
        <v>3170.6</v>
      </c>
      <c r="L3349" s="222">
        <v>3170.6</v>
      </c>
      <c r="M3349" s="222">
        <v>1289720.45</v>
      </c>
      <c r="N3349" s="222">
        <v>1289720.45</v>
      </c>
      <c r="O3349" s="222">
        <v>0</v>
      </c>
      <c r="P3349" s="222">
        <v>0</v>
      </c>
      <c r="Q3349" s="222">
        <v>0</v>
      </c>
      <c r="R3349" s="372">
        <v>45658</v>
      </c>
      <c r="S3349" s="372">
        <v>46022</v>
      </c>
      <c r="U3349" s="373"/>
    </row>
    <row r="3350" spans="1:21" ht="20.25" x14ac:dyDescent="0.3">
      <c r="A3350" s="230">
        <v>723</v>
      </c>
      <c r="B3350" s="225" t="s">
        <v>4598</v>
      </c>
      <c r="C3350" s="225">
        <v>35910</v>
      </c>
      <c r="D3350" s="230" t="s">
        <v>1897</v>
      </c>
      <c r="E3350" s="230">
        <v>2003</v>
      </c>
      <c r="F3350" s="230" t="s">
        <v>2122</v>
      </c>
      <c r="G3350" s="371" t="s">
        <v>2089</v>
      </c>
      <c r="H3350" s="230">
        <v>6</v>
      </c>
      <c r="I3350" s="230">
        <v>2</v>
      </c>
      <c r="J3350" s="230" t="s">
        <v>2122</v>
      </c>
      <c r="K3350" s="222">
        <v>2879.8</v>
      </c>
      <c r="L3350" s="222">
        <v>2879.8</v>
      </c>
      <c r="M3350" s="222">
        <v>1219464.1200000001</v>
      </c>
      <c r="N3350" s="222">
        <v>1219464.1200000001</v>
      </c>
      <c r="O3350" s="222">
        <v>0</v>
      </c>
      <c r="P3350" s="222">
        <v>0</v>
      </c>
      <c r="Q3350" s="222">
        <v>0</v>
      </c>
      <c r="R3350" s="372">
        <v>45658</v>
      </c>
      <c r="S3350" s="372">
        <v>46022</v>
      </c>
      <c r="U3350" s="373"/>
    </row>
    <row r="3351" spans="1:21" ht="20.25" x14ac:dyDescent="0.3">
      <c r="A3351" s="230">
        <v>724</v>
      </c>
      <c r="B3351" s="225" t="s">
        <v>4599</v>
      </c>
      <c r="C3351" s="225">
        <v>35912</v>
      </c>
      <c r="D3351" s="230" t="s">
        <v>1897</v>
      </c>
      <c r="E3351" s="230">
        <v>2002</v>
      </c>
      <c r="F3351" s="230" t="s">
        <v>2122</v>
      </c>
      <c r="G3351" s="371" t="s">
        <v>2089</v>
      </c>
      <c r="H3351" s="230">
        <v>6</v>
      </c>
      <c r="I3351" s="230">
        <v>2</v>
      </c>
      <c r="J3351" s="230" t="s">
        <v>2122</v>
      </c>
      <c r="K3351" s="222">
        <v>4028.6</v>
      </c>
      <c r="L3351" s="222">
        <v>4028.6</v>
      </c>
      <c r="M3351" s="222">
        <v>1314195.02</v>
      </c>
      <c r="N3351" s="222">
        <v>1314195.02</v>
      </c>
      <c r="O3351" s="222">
        <v>0</v>
      </c>
      <c r="P3351" s="222">
        <v>0</v>
      </c>
      <c r="Q3351" s="222">
        <v>0</v>
      </c>
      <c r="R3351" s="372">
        <v>45658</v>
      </c>
      <c r="S3351" s="372">
        <v>46022</v>
      </c>
      <c r="U3351" s="373"/>
    </row>
    <row r="3352" spans="1:21" ht="20.25" x14ac:dyDescent="0.3">
      <c r="A3352" s="230">
        <v>725</v>
      </c>
      <c r="B3352" s="225" t="s">
        <v>4600</v>
      </c>
      <c r="C3352" s="225">
        <v>35913</v>
      </c>
      <c r="D3352" s="230" t="s">
        <v>1897</v>
      </c>
      <c r="E3352" s="230">
        <v>2002</v>
      </c>
      <c r="F3352" s="230" t="s">
        <v>2122</v>
      </c>
      <c r="G3352" s="371" t="s">
        <v>2089</v>
      </c>
      <c r="H3352" s="230">
        <v>6</v>
      </c>
      <c r="I3352" s="230">
        <v>2</v>
      </c>
      <c r="J3352" s="230" t="s">
        <v>2122</v>
      </c>
      <c r="K3352" s="222">
        <v>3541.6</v>
      </c>
      <c r="L3352" s="222">
        <v>3541.6</v>
      </c>
      <c r="M3352" s="222">
        <v>1388297.14</v>
      </c>
      <c r="N3352" s="222">
        <v>1388297.14</v>
      </c>
      <c r="O3352" s="222">
        <v>0</v>
      </c>
      <c r="P3352" s="222">
        <v>0</v>
      </c>
      <c r="Q3352" s="222">
        <v>0</v>
      </c>
      <c r="R3352" s="372">
        <v>45658</v>
      </c>
      <c r="S3352" s="372">
        <v>46022</v>
      </c>
      <c r="U3352" s="373"/>
    </row>
    <row r="3353" spans="1:21" ht="20.25" x14ac:dyDescent="0.3">
      <c r="A3353" s="230">
        <v>726</v>
      </c>
      <c r="B3353" s="225" t="s">
        <v>4601</v>
      </c>
      <c r="C3353" s="225">
        <v>32755</v>
      </c>
      <c r="D3353" s="230" t="s">
        <v>1897</v>
      </c>
      <c r="E3353" s="230">
        <v>1971</v>
      </c>
      <c r="F3353" s="230" t="s">
        <v>2122</v>
      </c>
      <c r="G3353" s="371" t="s">
        <v>2088</v>
      </c>
      <c r="H3353" s="230">
        <v>5</v>
      </c>
      <c r="I3353" s="230">
        <v>4</v>
      </c>
      <c r="J3353" s="230" t="s">
        <v>2122</v>
      </c>
      <c r="K3353" s="222">
        <v>4409.6000000000004</v>
      </c>
      <c r="L3353" s="222">
        <v>4409.6000000000004</v>
      </c>
      <c r="M3353" s="222">
        <v>734246</v>
      </c>
      <c r="N3353" s="222">
        <v>734246</v>
      </c>
      <c r="O3353" s="222">
        <v>0</v>
      </c>
      <c r="P3353" s="222">
        <v>0</v>
      </c>
      <c r="Q3353" s="222">
        <v>0</v>
      </c>
      <c r="R3353" s="372">
        <v>45658</v>
      </c>
      <c r="S3353" s="372">
        <v>46022</v>
      </c>
      <c r="U3353" s="373"/>
    </row>
    <row r="3354" spans="1:21" ht="20.25" x14ac:dyDescent="0.3">
      <c r="A3354" s="230">
        <v>727</v>
      </c>
      <c r="B3354" s="225" t="s">
        <v>4602</v>
      </c>
      <c r="C3354" s="225">
        <v>32756</v>
      </c>
      <c r="D3354" s="230" t="s">
        <v>1897</v>
      </c>
      <c r="E3354" s="230">
        <v>1972</v>
      </c>
      <c r="F3354" s="230" t="s">
        <v>2122</v>
      </c>
      <c r="G3354" s="371" t="s">
        <v>2088</v>
      </c>
      <c r="H3354" s="230">
        <v>5</v>
      </c>
      <c r="I3354" s="230">
        <v>4</v>
      </c>
      <c r="J3354" s="230" t="s">
        <v>2122</v>
      </c>
      <c r="K3354" s="222">
        <v>4330</v>
      </c>
      <c r="L3354" s="222">
        <v>4330</v>
      </c>
      <c r="M3354" s="222">
        <v>734246</v>
      </c>
      <c r="N3354" s="222">
        <v>734246</v>
      </c>
      <c r="O3354" s="222">
        <v>0</v>
      </c>
      <c r="P3354" s="222">
        <v>0</v>
      </c>
      <c r="Q3354" s="222">
        <v>0</v>
      </c>
      <c r="R3354" s="372">
        <v>45658</v>
      </c>
      <c r="S3354" s="372">
        <v>46022</v>
      </c>
      <c r="U3354" s="373"/>
    </row>
    <row r="3355" spans="1:21" ht="20.25" x14ac:dyDescent="0.3">
      <c r="A3355" s="230">
        <v>728</v>
      </c>
      <c r="B3355" s="225" t="s">
        <v>4603</v>
      </c>
      <c r="C3355" s="225">
        <v>32757</v>
      </c>
      <c r="D3355" s="230" t="s">
        <v>1897</v>
      </c>
      <c r="E3355" s="230">
        <v>1971</v>
      </c>
      <c r="F3355" s="230" t="s">
        <v>2122</v>
      </c>
      <c r="G3355" s="371" t="s">
        <v>2088</v>
      </c>
      <c r="H3355" s="230">
        <v>5</v>
      </c>
      <c r="I3355" s="230">
        <v>6</v>
      </c>
      <c r="J3355" s="230" t="s">
        <v>2122</v>
      </c>
      <c r="K3355" s="222">
        <v>7052.9</v>
      </c>
      <c r="L3355" s="222">
        <v>7052.9</v>
      </c>
      <c r="M3355" s="222">
        <v>799302</v>
      </c>
      <c r="N3355" s="222">
        <v>799302</v>
      </c>
      <c r="O3355" s="222">
        <v>0</v>
      </c>
      <c r="P3355" s="222">
        <v>0</v>
      </c>
      <c r="Q3355" s="222">
        <v>0</v>
      </c>
      <c r="R3355" s="372">
        <v>45658</v>
      </c>
      <c r="S3355" s="372">
        <v>46022</v>
      </c>
      <c r="U3355" s="373"/>
    </row>
    <row r="3356" spans="1:21" ht="20.25" x14ac:dyDescent="0.3">
      <c r="A3356" s="230">
        <v>729</v>
      </c>
      <c r="B3356" s="225" t="s">
        <v>4604</v>
      </c>
      <c r="C3356" s="225">
        <v>32773</v>
      </c>
      <c r="D3356" s="230" t="s">
        <v>1897</v>
      </c>
      <c r="E3356" s="230">
        <v>1971</v>
      </c>
      <c r="F3356" s="230" t="s">
        <v>2122</v>
      </c>
      <c r="G3356" s="371" t="s">
        <v>2088</v>
      </c>
      <c r="H3356" s="230">
        <v>5</v>
      </c>
      <c r="I3356" s="230">
        <v>4</v>
      </c>
      <c r="J3356" s="230" t="s">
        <v>2122</v>
      </c>
      <c r="K3356" s="222">
        <v>2680.7</v>
      </c>
      <c r="L3356" s="222">
        <v>2680.7</v>
      </c>
      <c r="M3356" s="222">
        <v>1246349.3</v>
      </c>
      <c r="N3356" s="222">
        <v>1246349.3</v>
      </c>
      <c r="O3356" s="222">
        <v>0</v>
      </c>
      <c r="P3356" s="222">
        <v>0</v>
      </c>
      <c r="Q3356" s="222">
        <v>0</v>
      </c>
      <c r="R3356" s="372">
        <v>45658</v>
      </c>
      <c r="S3356" s="372">
        <v>46022</v>
      </c>
      <c r="U3356" s="373"/>
    </row>
    <row r="3357" spans="1:21" ht="20.25" x14ac:dyDescent="0.3">
      <c r="A3357" s="230">
        <v>730</v>
      </c>
      <c r="B3357" s="225" t="s">
        <v>4605</v>
      </c>
      <c r="C3357" s="225">
        <v>36674</v>
      </c>
      <c r="D3357" s="230" t="s">
        <v>1897</v>
      </c>
      <c r="E3357" s="230">
        <v>1978</v>
      </c>
      <c r="F3357" s="230" t="s">
        <v>2122</v>
      </c>
      <c r="G3357" s="371" t="s">
        <v>2088</v>
      </c>
      <c r="H3357" s="230">
        <v>5</v>
      </c>
      <c r="I3357" s="230">
        <v>6</v>
      </c>
      <c r="J3357" s="230" t="s">
        <v>2122</v>
      </c>
      <c r="K3357" s="222">
        <v>5979.7</v>
      </c>
      <c r="L3357" s="222">
        <v>5979.7</v>
      </c>
      <c r="M3357" s="222">
        <v>615937.26</v>
      </c>
      <c r="N3357" s="222">
        <v>615937.26</v>
      </c>
      <c r="O3357" s="222">
        <v>0</v>
      </c>
      <c r="P3357" s="222">
        <v>0</v>
      </c>
      <c r="Q3357" s="222">
        <v>0</v>
      </c>
      <c r="R3357" s="372">
        <v>45658</v>
      </c>
      <c r="S3357" s="372">
        <v>46022</v>
      </c>
      <c r="U3357" s="373"/>
    </row>
    <row r="3358" spans="1:21" ht="20.25" x14ac:dyDescent="0.3">
      <c r="A3358" s="230">
        <v>731</v>
      </c>
      <c r="B3358" s="225" t="s">
        <v>4606</v>
      </c>
      <c r="C3358" s="225">
        <v>36675</v>
      </c>
      <c r="D3358" s="230" t="s">
        <v>1897</v>
      </c>
      <c r="E3358" s="230">
        <v>1980</v>
      </c>
      <c r="F3358" s="230" t="s">
        <v>2122</v>
      </c>
      <c r="G3358" s="371" t="s">
        <v>2088</v>
      </c>
      <c r="H3358" s="230">
        <v>5</v>
      </c>
      <c r="I3358" s="230">
        <v>6</v>
      </c>
      <c r="J3358" s="230" t="s">
        <v>2122</v>
      </c>
      <c r="K3358" s="222">
        <v>5986.1</v>
      </c>
      <c r="L3358" s="222">
        <v>5986.1</v>
      </c>
      <c r="M3358" s="222">
        <v>135012.22</v>
      </c>
      <c r="N3358" s="222">
        <v>135012.22</v>
      </c>
      <c r="O3358" s="222">
        <v>0</v>
      </c>
      <c r="P3358" s="222">
        <v>0</v>
      </c>
      <c r="Q3358" s="222">
        <v>0</v>
      </c>
      <c r="R3358" s="372">
        <v>45658</v>
      </c>
      <c r="S3358" s="372">
        <v>46022</v>
      </c>
      <c r="U3358" s="373"/>
    </row>
    <row r="3359" spans="1:21" ht="20.25" x14ac:dyDescent="0.3">
      <c r="A3359" s="230">
        <v>732</v>
      </c>
      <c r="B3359" s="225" t="s">
        <v>4607</v>
      </c>
      <c r="C3359" s="225">
        <v>36677</v>
      </c>
      <c r="D3359" s="230" t="s">
        <v>1897</v>
      </c>
      <c r="E3359" s="230">
        <v>1989</v>
      </c>
      <c r="F3359" s="230" t="s">
        <v>2122</v>
      </c>
      <c r="G3359" s="371" t="s">
        <v>2088</v>
      </c>
      <c r="H3359" s="230">
        <v>5</v>
      </c>
      <c r="I3359" s="230">
        <v>4</v>
      </c>
      <c r="J3359" s="230" t="s">
        <v>2122</v>
      </c>
      <c r="K3359" s="222">
        <v>3482</v>
      </c>
      <c r="L3359" s="222">
        <v>3482</v>
      </c>
      <c r="M3359" s="222">
        <v>74478.05</v>
      </c>
      <c r="N3359" s="222">
        <v>74478.05</v>
      </c>
      <c r="O3359" s="222">
        <v>0</v>
      </c>
      <c r="P3359" s="222">
        <v>0</v>
      </c>
      <c r="Q3359" s="222">
        <v>0</v>
      </c>
      <c r="R3359" s="372">
        <v>45658</v>
      </c>
      <c r="S3359" s="372">
        <v>46022</v>
      </c>
      <c r="U3359" s="373"/>
    </row>
    <row r="3360" spans="1:21" ht="20.25" x14ac:dyDescent="0.3">
      <c r="A3360" s="230">
        <v>733</v>
      </c>
      <c r="B3360" s="225" t="s">
        <v>4235</v>
      </c>
      <c r="C3360" s="225">
        <v>36680</v>
      </c>
      <c r="D3360" s="230" t="s">
        <v>1897</v>
      </c>
      <c r="E3360" s="230">
        <v>1998</v>
      </c>
      <c r="F3360" s="230" t="s">
        <v>2122</v>
      </c>
      <c r="G3360" s="371" t="s">
        <v>2088</v>
      </c>
      <c r="H3360" s="230">
        <v>10</v>
      </c>
      <c r="I3360" s="230">
        <v>2</v>
      </c>
      <c r="J3360" s="230" t="s">
        <v>2122</v>
      </c>
      <c r="K3360" s="222">
        <v>5959.7</v>
      </c>
      <c r="L3360" s="222">
        <v>5959.7</v>
      </c>
      <c r="M3360" s="222">
        <v>314833</v>
      </c>
      <c r="N3360" s="222">
        <v>314833</v>
      </c>
      <c r="O3360" s="222">
        <v>0</v>
      </c>
      <c r="P3360" s="222">
        <v>0</v>
      </c>
      <c r="Q3360" s="222">
        <v>0</v>
      </c>
      <c r="R3360" s="372">
        <v>45658</v>
      </c>
      <c r="S3360" s="372">
        <v>46022</v>
      </c>
      <c r="U3360" s="373"/>
    </row>
    <row r="3361" spans="1:21" ht="20.25" x14ac:dyDescent="0.3">
      <c r="A3361" s="230">
        <v>734</v>
      </c>
      <c r="B3361" s="225" t="s">
        <v>4608</v>
      </c>
      <c r="C3361" s="225">
        <v>36681</v>
      </c>
      <c r="D3361" s="230" t="s">
        <v>1897</v>
      </c>
      <c r="E3361" s="230">
        <v>2001</v>
      </c>
      <c r="F3361" s="230" t="s">
        <v>2122</v>
      </c>
      <c r="G3361" s="371" t="s">
        <v>2088</v>
      </c>
      <c r="H3361" s="230">
        <v>10</v>
      </c>
      <c r="I3361" s="230">
        <v>1</v>
      </c>
      <c r="J3361" s="230" t="s">
        <v>2122</v>
      </c>
      <c r="K3361" s="222">
        <v>3138.7</v>
      </c>
      <c r="L3361" s="222">
        <v>3138.7</v>
      </c>
      <c r="M3361" s="222">
        <v>437565</v>
      </c>
      <c r="N3361" s="222">
        <v>437565</v>
      </c>
      <c r="O3361" s="222">
        <v>0</v>
      </c>
      <c r="P3361" s="222">
        <v>0</v>
      </c>
      <c r="Q3361" s="222">
        <v>0</v>
      </c>
      <c r="R3361" s="372">
        <v>45658</v>
      </c>
      <c r="S3361" s="372">
        <v>46022</v>
      </c>
      <c r="U3361" s="373"/>
    </row>
    <row r="3362" spans="1:21" ht="20.25" x14ac:dyDescent="0.3">
      <c r="A3362" s="230">
        <v>735</v>
      </c>
      <c r="B3362" s="225" t="s">
        <v>4609</v>
      </c>
      <c r="C3362" s="225">
        <v>55644</v>
      </c>
      <c r="D3362" s="230" t="s">
        <v>1897</v>
      </c>
      <c r="E3362" s="230">
        <v>2016</v>
      </c>
      <c r="F3362" s="230" t="s">
        <v>2122</v>
      </c>
      <c r="G3362" s="371" t="s">
        <v>2089</v>
      </c>
      <c r="H3362" s="230">
        <v>10</v>
      </c>
      <c r="I3362" s="230">
        <v>2</v>
      </c>
      <c r="J3362" s="230" t="s">
        <v>2122</v>
      </c>
      <c r="K3362" s="222">
        <v>8826.7999999999993</v>
      </c>
      <c r="L3362" s="222">
        <v>8826.7999999999993</v>
      </c>
      <c r="M3362" s="222">
        <v>350000</v>
      </c>
      <c r="N3362" s="222">
        <v>350000</v>
      </c>
      <c r="O3362" s="222">
        <v>0</v>
      </c>
      <c r="P3362" s="222">
        <v>0</v>
      </c>
      <c r="Q3362" s="222">
        <v>0</v>
      </c>
      <c r="R3362" s="372">
        <v>45658</v>
      </c>
      <c r="S3362" s="372">
        <v>46022</v>
      </c>
      <c r="U3362" s="373"/>
    </row>
    <row r="3363" spans="1:21" ht="20.25" x14ac:dyDescent="0.3">
      <c r="A3363" s="230">
        <v>736</v>
      </c>
      <c r="B3363" s="225" t="s">
        <v>4610</v>
      </c>
      <c r="C3363" s="225">
        <v>36833</v>
      </c>
      <c r="D3363" s="230" t="s">
        <v>1897</v>
      </c>
      <c r="E3363" s="230">
        <v>1977</v>
      </c>
      <c r="F3363" s="230" t="s">
        <v>2122</v>
      </c>
      <c r="G3363" s="371" t="s">
        <v>2088</v>
      </c>
      <c r="H3363" s="230">
        <v>5</v>
      </c>
      <c r="I3363" s="230">
        <v>6</v>
      </c>
      <c r="J3363" s="230" t="s">
        <v>2122</v>
      </c>
      <c r="K3363" s="222">
        <v>6904.9</v>
      </c>
      <c r="L3363" s="222">
        <v>6904.9</v>
      </c>
      <c r="M3363" s="222">
        <v>2795311.19</v>
      </c>
      <c r="N3363" s="222">
        <v>2795311.19</v>
      </c>
      <c r="O3363" s="222">
        <v>0</v>
      </c>
      <c r="P3363" s="222">
        <v>0</v>
      </c>
      <c r="Q3363" s="222">
        <v>0</v>
      </c>
      <c r="R3363" s="372">
        <v>45658</v>
      </c>
      <c r="S3363" s="372">
        <v>46022</v>
      </c>
      <c r="U3363" s="373"/>
    </row>
    <row r="3364" spans="1:21" ht="20.25" x14ac:dyDescent="0.3">
      <c r="A3364" s="230">
        <v>737</v>
      </c>
      <c r="B3364" s="225" t="s">
        <v>4611</v>
      </c>
      <c r="C3364" s="225">
        <v>36835</v>
      </c>
      <c r="D3364" s="230" t="s">
        <v>1897</v>
      </c>
      <c r="E3364" s="230">
        <v>1979</v>
      </c>
      <c r="F3364" s="230" t="s">
        <v>2122</v>
      </c>
      <c r="G3364" s="371" t="s">
        <v>2088</v>
      </c>
      <c r="H3364" s="230">
        <v>5</v>
      </c>
      <c r="I3364" s="230">
        <v>4</v>
      </c>
      <c r="J3364" s="230" t="s">
        <v>2122</v>
      </c>
      <c r="K3364" s="222">
        <v>4881</v>
      </c>
      <c r="L3364" s="222">
        <v>4881</v>
      </c>
      <c r="M3364" s="222">
        <v>514657</v>
      </c>
      <c r="N3364" s="222">
        <v>514657</v>
      </c>
      <c r="O3364" s="222">
        <v>0</v>
      </c>
      <c r="P3364" s="222">
        <v>0</v>
      </c>
      <c r="Q3364" s="222">
        <v>0</v>
      </c>
      <c r="R3364" s="372">
        <v>45658</v>
      </c>
      <c r="S3364" s="372">
        <v>46022</v>
      </c>
      <c r="U3364" s="373"/>
    </row>
    <row r="3365" spans="1:21" ht="20.25" x14ac:dyDescent="0.3">
      <c r="A3365" s="230">
        <v>738</v>
      </c>
      <c r="B3365" s="225" t="s">
        <v>4612</v>
      </c>
      <c r="C3365" s="225">
        <v>37075</v>
      </c>
      <c r="D3365" s="230" t="s">
        <v>1897</v>
      </c>
      <c r="E3365" s="230">
        <v>1978</v>
      </c>
      <c r="F3365" s="230" t="s">
        <v>2122</v>
      </c>
      <c r="G3365" s="371" t="s">
        <v>2088</v>
      </c>
      <c r="H3365" s="230">
        <v>5</v>
      </c>
      <c r="I3365" s="230">
        <v>6</v>
      </c>
      <c r="J3365" s="230" t="s">
        <v>2122</v>
      </c>
      <c r="K3365" s="222">
        <v>6902.1</v>
      </c>
      <c r="L3365" s="222">
        <v>6902.1</v>
      </c>
      <c r="M3365" s="222">
        <v>478617</v>
      </c>
      <c r="N3365" s="222">
        <v>478617</v>
      </c>
      <c r="O3365" s="222">
        <v>0</v>
      </c>
      <c r="P3365" s="222">
        <v>0</v>
      </c>
      <c r="Q3365" s="222">
        <v>0</v>
      </c>
      <c r="R3365" s="372">
        <v>45658</v>
      </c>
      <c r="S3365" s="372">
        <v>46022</v>
      </c>
      <c r="U3365" s="373"/>
    </row>
    <row r="3366" spans="1:21" ht="20.25" x14ac:dyDescent="0.3">
      <c r="A3366" s="230">
        <v>739</v>
      </c>
      <c r="B3366" s="225" t="s">
        <v>4613</v>
      </c>
      <c r="C3366" s="225">
        <v>46633</v>
      </c>
      <c r="D3366" s="230" t="s">
        <v>1897</v>
      </c>
      <c r="E3366" s="230">
        <v>1985</v>
      </c>
      <c r="F3366" s="230" t="s">
        <v>2122</v>
      </c>
      <c r="G3366" s="371" t="s">
        <v>2121</v>
      </c>
      <c r="H3366" s="230">
        <v>5</v>
      </c>
      <c r="I3366" s="230">
        <v>2</v>
      </c>
      <c r="J3366" s="230" t="s">
        <v>2122</v>
      </c>
      <c r="K3366" s="222">
        <v>2621.6</v>
      </c>
      <c r="L3366" s="222">
        <v>2621.6</v>
      </c>
      <c r="M3366" s="222">
        <v>232178</v>
      </c>
      <c r="N3366" s="222">
        <v>232178</v>
      </c>
      <c r="O3366" s="222">
        <v>0</v>
      </c>
      <c r="P3366" s="222">
        <v>0</v>
      </c>
      <c r="Q3366" s="222">
        <v>0</v>
      </c>
      <c r="R3366" s="372">
        <v>45658</v>
      </c>
      <c r="S3366" s="372">
        <v>46022</v>
      </c>
      <c r="U3366" s="373"/>
    </row>
    <row r="3367" spans="1:21" ht="20.25" x14ac:dyDescent="0.25">
      <c r="A3367" s="231" t="s">
        <v>22</v>
      </c>
      <c r="B3367" s="231"/>
      <c r="C3367" s="263" t="s">
        <v>172</v>
      </c>
      <c r="D3367" s="263" t="s">
        <v>172</v>
      </c>
      <c r="E3367" s="263" t="s">
        <v>172</v>
      </c>
      <c r="F3367" s="263" t="s">
        <v>172</v>
      </c>
      <c r="G3367" s="263" t="s">
        <v>172</v>
      </c>
      <c r="H3367" s="263" t="s">
        <v>172</v>
      </c>
      <c r="I3367" s="263" t="s">
        <v>172</v>
      </c>
      <c r="J3367" s="376">
        <v>5</v>
      </c>
      <c r="K3367" s="220">
        <v>1785238.2299999988</v>
      </c>
      <c r="L3367" s="220">
        <v>1414787.9300000002</v>
      </c>
      <c r="M3367" s="220">
        <v>1203603532.5100503</v>
      </c>
      <c r="N3367" s="220">
        <v>1124426345.9000502</v>
      </c>
      <c r="O3367" s="220">
        <v>79177186.609999999</v>
      </c>
      <c r="P3367" s="220">
        <v>0</v>
      </c>
      <c r="Q3367" s="220">
        <v>0</v>
      </c>
      <c r="R3367" s="263" t="s">
        <v>172</v>
      </c>
      <c r="S3367" s="263" t="s">
        <v>172</v>
      </c>
      <c r="U3367" s="373"/>
    </row>
    <row r="3368" spans="1:21" ht="20.25" x14ac:dyDescent="0.3">
      <c r="A3368" s="404" t="s">
        <v>1911</v>
      </c>
      <c r="B3368" s="404"/>
      <c r="C3368" s="404"/>
      <c r="D3368" s="404"/>
      <c r="E3368" s="404"/>
      <c r="F3368" s="404"/>
      <c r="G3368" s="404"/>
      <c r="H3368" s="404"/>
      <c r="I3368" s="404"/>
      <c r="J3368" s="404"/>
      <c r="K3368" s="404"/>
      <c r="L3368" s="404"/>
      <c r="M3368" s="404"/>
      <c r="N3368" s="404"/>
      <c r="O3368" s="404"/>
      <c r="P3368" s="404"/>
      <c r="Q3368" s="404"/>
      <c r="R3368" s="404"/>
      <c r="S3368" s="404"/>
      <c r="U3368" s="373"/>
    </row>
    <row r="3369" spans="1:21" ht="20.25" x14ac:dyDescent="0.3">
      <c r="A3369" s="230">
        <v>740</v>
      </c>
      <c r="B3369" s="229" t="s">
        <v>4273</v>
      </c>
      <c r="C3369" s="230">
        <v>37307</v>
      </c>
      <c r="D3369" s="230" t="s">
        <v>1896</v>
      </c>
      <c r="E3369" s="230">
        <v>1991</v>
      </c>
      <c r="F3369" s="230" t="s">
        <v>2122</v>
      </c>
      <c r="G3369" s="371" t="s">
        <v>2088</v>
      </c>
      <c r="H3369" s="230">
        <v>9</v>
      </c>
      <c r="I3369" s="230">
        <v>5</v>
      </c>
      <c r="J3369" s="230" t="s">
        <v>2122</v>
      </c>
      <c r="K3369" s="222">
        <v>8690</v>
      </c>
      <c r="L3369" s="222">
        <v>8690</v>
      </c>
      <c r="M3369" s="222">
        <v>18636288.41</v>
      </c>
      <c r="N3369" s="222">
        <v>18632279.190000001</v>
      </c>
      <c r="O3369" s="222">
        <v>0</v>
      </c>
      <c r="P3369" s="222">
        <v>4009.22</v>
      </c>
      <c r="Q3369" s="222">
        <v>0</v>
      </c>
      <c r="R3369" s="372">
        <v>45658</v>
      </c>
      <c r="S3369" s="372">
        <v>46022</v>
      </c>
      <c r="U3369" s="373"/>
    </row>
    <row r="3370" spans="1:21" ht="20.25" x14ac:dyDescent="0.3">
      <c r="A3370" s="230">
        <v>741</v>
      </c>
      <c r="B3370" s="229" t="s">
        <v>3870</v>
      </c>
      <c r="C3370" s="230">
        <v>37338</v>
      </c>
      <c r="D3370" s="230" t="s">
        <v>1896</v>
      </c>
      <c r="E3370" s="230">
        <v>1990</v>
      </c>
      <c r="F3370" s="230">
        <v>2020</v>
      </c>
      <c r="G3370" s="371" t="s">
        <v>2088</v>
      </c>
      <c r="H3370" s="230">
        <v>9</v>
      </c>
      <c r="I3370" s="230">
        <v>10</v>
      </c>
      <c r="J3370" s="230">
        <v>5</v>
      </c>
      <c r="K3370" s="222">
        <v>22100.400000000001</v>
      </c>
      <c r="L3370" s="222">
        <v>22100.400000000001</v>
      </c>
      <c r="M3370" s="222">
        <v>15875194.470000001</v>
      </c>
      <c r="N3370" s="222">
        <v>15869296.99</v>
      </c>
      <c r="O3370" s="222">
        <v>0</v>
      </c>
      <c r="P3370" s="222">
        <v>5897.48</v>
      </c>
      <c r="Q3370" s="222">
        <v>0</v>
      </c>
      <c r="R3370" s="372">
        <v>45658</v>
      </c>
      <c r="S3370" s="372">
        <v>46022</v>
      </c>
      <c r="U3370" s="373"/>
    </row>
    <row r="3371" spans="1:21" ht="20.25" x14ac:dyDescent="0.3">
      <c r="A3371" s="230">
        <v>742</v>
      </c>
      <c r="B3371" s="229" t="s">
        <v>1664</v>
      </c>
      <c r="C3371" s="230">
        <v>37328</v>
      </c>
      <c r="D3371" s="230" t="s">
        <v>1897</v>
      </c>
      <c r="E3371" s="230">
        <v>1984</v>
      </c>
      <c r="F3371" s="230" t="s">
        <v>2122</v>
      </c>
      <c r="G3371" s="371" t="s">
        <v>2088</v>
      </c>
      <c r="H3371" s="230">
        <v>5</v>
      </c>
      <c r="I3371" s="230">
        <v>6</v>
      </c>
      <c r="J3371" s="230" t="s">
        <v>2122</v>
      </c>
      <c r="K3371" s="222">
        <v>4407.8</v>
      </c>
      <c r="L3371" s="222" t="s">
        <v>2122</v>
      </c>
      <c r="M3371" s="222">
        <v>1670590.71</v>
      </c>
      <c r="N3371" s="222">
        <v>1670590.71</v>
      </c>
      <c r="O3371" s="222">
        <v>0</v>
      </c>
      <c r="P3371" s="222">
        <v>0</v>
      </c>
      <c r="Q3371" s="222">
        <v>0</v>
      </c>
      <c r="R3371" s="372">
        <v>45658</v>
      </c>
      <c r="S3371" s="372">
        <v>46022</v>
      </c>
      <c r="U3371" s="373"/>
    </row>
    <row r="3372" spans="1:21" ht="20.25" x14ac:dyDescent="0.3">
      <c r="A3372" s="230">
        <v>743</v>
      </c>
      <c r="B3372" s="229" t="s">
        <v>1665</v>
      </c>
      <c r="C3372" s="230">
        <v>37402</v>
      </c>
      <c r="D3372" s="230" t="s">
        <v>1897</v>
      </c>
      <c r="E3372" s="230">
        <v>1977</v>
      </c>
      <c r="F3372" s="230" t="s">
        <v>2122</v>
      </c>
      <c r="G3372" s="371" t="s">
        <v>2089</v>
      </c>
      <c r="H3372" s="230">
        <v>5</v>
      </c>
      <c r="I3372" s="230">
        <v>2</v>
      </c>
      <c r="J3372" s="230" t="s">
        <v>2122</v>
      </c>
      <c r="K3372" s="222">
        <v>1967.1</v>
      </c>
      <c r="L3372" s="222" t="s">
        <v>2122</v>
      </c>
      <c r="M3372" s="222">
        <v>912206.05</v>
      </c>
      <c r="N3372" s="222">
        <v>912206.05</v>
      </c>
      <c r="O3372" s="222">
        <v>0</v>
      </c>
      <c r="P3372" s="222">
        <v>0</v>
      </c>
      <c r="Q3372" s="222">
        <v>0</v>
      </c>
      <c r="R3372" s="372">
        <v>45658</v>
      </c>
      <c r="S3372" s="372">
        <v>46022</v>
      </c>
      <c r="U3372" s="373"/>
    </row>
    <row r="3373" spans="1:21" ht="20.25" x14ac:dyDescent="0.3">
      <c r="A3373" s="230">
        <v>744</v>
      </c>
      <c r="B3373" s="229" t="s">
        <v>1666</v>
      </c>
      <c r="C3373" s="230">
        <v>37403</v>
      </c>
      <c r="D3373" s="230" t="s">
        <v>1897</v>
      </c>
      <c r="E3373" s="230">
        <v>1977</v>
      </c>
      <c r="F3373" s="230" t="s">
        <v>2122</v>
      </c>
      <c r="G3373" s="371" t="s">
        <v>2088</v>
      </c>
      <c r="H3373" s="230">
        <v>5</v>
      </c>
      <c r="I3373" s="230">
        <v>2</v>
      </c>
      <c r="J3373" s="230" t="s">
        <v>2122</v>
      </c>
      <c r="K3373" s="222">
        <v>1468.8</v>
      </c>
      <c r="L3373" s="222" t="s">
        <v>2122</v>
      </c>
      <c r="M3373" s="222">
        <v>1023937.17</v>
      </c>
      <c r="N3373" s="222">
        <v>1023937.17</v>
      </c>
      <c r="O3373" s="222">
        <v>0</v>
      </c>
      <c r="P3373" s="222">
        <v>0</v>
      </c>
      <c r="Q3373" s="222">
        <v>0</v>
      </c>
      <c r="R3373" s="372">
        <v>45658</v>
      </c>
      <c r="S3373" s="372">
        <v>46022</v>
      </c>
      <c r="U3373" s="373"/>
    </row>
    <row r="3374" spans="1:21" ht="20.25" x14ac:dyDescent="0.3">
      <c r="A3374" s="230">
        <v>745</v>
      </c>
      <c r="B3374" s="229" t="s">
        <v>1646</v>
      </c>
      <c r="C3374" s="230">
        <v>37361</v>
      </c>
      <c r="D3374" s="230" t="s">
        <v>1897</v>
      </c>
      <c r="E3374" s="230">
        <v>1982</v>
      </c>
      <c r="F3374" s="230" t="s">
        <v>2122</v>
      </c>
      <c r="G3374" s="371" t="s">
        <v>2097</v>
      </c>
      <c r="H3374" s="230">
        <v>5</v>
      </c>
      <c r="I3374" s="230">
        <v>23</v>
      </c>
      <c r="J3374" s="230" t="s">
        <v>2122</v>
      </c>
      <c r="K3374" s="222">
        <v>16521.3</v>
      </c>
      <c r="L3374" s="222" t="s">
        <v>2122</v>
      </c>
      <c r="M3374" s="222">
        <v>2990827.0599999996</v>
      </c>
      <c r="N3374" s="222">
        <v>2990827.0599999996</v>
      </c>
      <c r="O3374" s="222">
        <v>0</v>
      </c>
      <c r="P3374" s="222">
        <v>0</v>
      </c>
      <c r="Q3374" s="222">
        <v>0</v>
      </c>
      <c r="R3374" s="372">
        <v>45658</v>
      </c>
      <c r="S3374" s="372">
        <v>46022</v>
      </c>
      <c r="U3374" s="373"/>
    </row>
    <row r="3375" spans="1:21" ht="20.25" x14ac:dyDescent="0.3">
      <c r="A3375" s="230">
        <v>746</v>
      </c>
      <c r="B3375" s="229" t="s">
        <v>3866</v>
      </c>
      <c r="C3375" s="230">
        <v>37366</v>
      </c>
      <c r="D3375" s="230" t="s">
        <v>1896</v>
      </c>
      <c r="E3375" s="230">
        <v>1974</v>
      </c>
      <c r="F3375" s="230" t="s">
        <v>2122</v>
      </c>
      <c r="G3375" s="371" t="s">
        <v>2088</v>
      </c>
      <c r="H3375" s="230">
        <v>5</v>
      </c>
      <c r="I3375" s="230">
        <v>5</v>
      </c>
      <c r="J3375" s="230" t="s">
        <v>2122</v>
      </c>
      <c r="K3375" s="222">
        <v>4422</v>
      </c>
      <c r="L3375" s="222">
        <v>4422</v>
      </c>
      <c r="M3375" s="222">
        <v>6213030.5300000003</v>
      </c>
      <c r="N3375" s="222">
        <v>6211687.4800000004</v>
      </c>
      <c r="O3375" s="222">
        <v>0</v>
      </c>
      <c r="P3375" s="222">
        <v>1343.05</v>
      </c>
      <c r="Q3375" s="222">
        <v>0</v>
      </c>
      <c r="R3375" s="372">
        <v>45658</v>
      </c>
      <c r="S3375" s="372">
        <v>46022</v>
      </c>
      <c r="U3375" s="373"/>
    </row>
    <row r="3376" spans="1:21" ht="20.25" x14ac:dyDescent="0.3">
      <c r="A3376" s="230">
        <v>747</v>
      </c>
      <c r="B3376" s="229" t="s">
        <v>3865</v>
      </c>
      <c r="C3376" s="230">
        <v>37367</v>
      </c>
      <c r="D3376" s="230" t="s">
        <v>1896</v>
      </c>
      <c r="E3376" s="230">
        <v>1974</v>
      </c>
      <c r="F3376" s="230" t="s">
        <v>2122</v>
      </c>
      <c r="G3376" s="371" t="s">
        <v>2088</v>
      </c>
      <c r="H3376" s="230">
        <v>5</v>
      </c>
      <c r="I3376" s="230">
        <v>5</v>
      </c>
      <c r="J3376" s="230" t="s">
        <v>2122</v>
      </c>
      <c r="K3376" s="222">
        <v>4478.8999999999996</v>
      </c>
      <c r="L3376" s="222">
        <v>4478.8999999999996</v>
      </c>
      <c r="M3376" s="222">
        <v>6255621.5499999998</v>
      </c>
      <c r="N3376" s="222">
        <v>6254278.5</v>
      </c>
      <c r="O3376" s="222">
        <v>0</v>
      </c>
      <c r="P3376" s="222">
        <v>1343.05</v>
      </c>
      <c r="Q3376" s="222">
        <v>0</v>
      </c>
      <c r="R3376" s="372">
        <v>45658</v>
      </c>
      <c r="S3376" s="372">
        <v>46022</v>
      </c>
      <c r="U3376" s="373"/>
    </row>
    <row r="3377" spans="1:21" ht="20.25" x14ac:dyDescent="0.3">
      <c r="A3377" s="230">
        <v>748</v>
      </c>
      <c r="B3377" s="229" t="s">
        <v>4274</v>
      </c>
      <c r="C3377" s="230">
        <v>37381</v>
      </c>
      <c r="D3377" s="230" t="s">
        <v>1896</v>
      </c>
      <c r="E3377" s="230">
        <v>1975</v>
      </c>
      <c r="F3377" s="230" t="s">
        <v>2122</v>
      </c>
      <c r="G3377" s="371" t="s">
        <v>2088</v>
      </c>
      <c r="H3377" s="230">
        <v>5</v>
      </c>
      <c r="I3377" s="230">
        <v>5</v>
      </c>
      <c r="J3377" s="230" t="s">
        <v>2122</v>
      </c>
      <c r="K3377" s="222">
        <v>4369.1000000000004</v>
      </c>
      <c r="L3377" s="222">
        <v>4369.1000000000004</v>
      </c>
      <c r="M3377" s="222">
        <v>14410486.15</v>
      </c>
      <c r="N3377" s="222">
        <v>14404930.060000001</v>
      </c>
      <c r="O3377" s="222">
        <v>0</v>
      </c>
      <c r="P3377" s="222">
        <v>5556.09</v>
      </c>
      <c r="Q3377" s="222">
        <v>0</v>
      </c>
      <c r="R3377" s="372">
        <v>45658</v>
      </c>
      <c r="S3377" s="372">
        <v>46022</v>
      </c>
      <c r="U3377" s="373"/>
    </row>
    <row r="3378" spans="1:21" ht="20.25" x14ac:dyDescent="0.3">
      <c r="A3378" s="230">
        <v>749</v>
      </c>
      <c r="B3378" s="229" t="s">
        <v>3864</v>
      </c>
      <c r="C3378" s="230">
        <v>37382</v>
      </c>
      <c r="D3378" s="230" t="s">
        <v>1896</v>
      </c>
      <c r="E3378" s="230">
        <v>1975</v>
      </c>
      <c r="F3378" s="230" t="s">
        <v>2122</v>
      </c>
      <c r="G3378" s="371" t="s">
        <v>2088</v>
      </c>
      <c r="H3378" s="230">
        <v>5</v>
      </c>
      <c r="I3378" s="230">
        <v>5</v>
      </c>
      <c r="J3378" s="230" t="s">
        <v>2122</v>
      </c>
      <c r="K3378" s="222">
        <v>4369.1000000000004</v>
      </c>
      <c r="L3378" s="222">
        <v>4372.6000000000004</v>
      </c>
      <c r="M3378" s="222">
        <v>14440583.410000002</v>
      </c>
      <c r="N3378" s="222">
        <v>14435027.320000002</v>
      </c>
      <c r="O3378" s="222">
        <v>0</v>
      </c>
      <c r="P3378" s="222">
        <v>5556.09</v>
      </c>
      <c r="Q3378" s="222">
        <v>0</v>
      </c>
      <c r="R3378" s="372">
        <v>45658</v>
      </c>
      <c r="S3378" s="372">
        <v>46022</v>
      </c>
      <c r="U3378" s="373"/>
    </row>
    <row r="3379" spans="1:21" ht="20.25" x14ac:dyDescent="0.3">
      <c r="A3379" s="230">
        <v>750</v>
      </c>
      <c r="B3379" s="229" t="s">
        <v>3863</v>
      </c>
      <c r="C3379" s="230">
        <v>37383</v>
      </c>
      <c r="D3379" s="230" t="s">
        <v>1896</v>
      </c>
      <c r="E3379" s="230">
        <v>1975</v>
      </c>
      <c r="F3379" s="230" t="s">
        <v>2122</v>
      </c>
      <c r="G3379" s="371" t="s">
        <v>2088</v>
      </c>
      <c r="H3379" s="230">
        <v>5</v>
      </c>
      <c r="I3379" s="230">
        <v>5</v>
      </c>
      <c r="J3379" s="230" t="s">
        <v>2122</v>
      </c>
      <c r="K3379" s="222">
        <v>4302.3999999999996</v>
      </c>
      <c r="L3379" s="222">
        <v>4302.3999999999996</v>
      </c>
      <c r="M3379" s="222">
        <v>9973697</v>
      </c>
      <c r="N3379" s="222">
        <v>9967765.4600000009</v>
      </c>
      <c r="O3379" s="222">
        <v>0</v>
      </c>
      <c r="P3379" s="222">
        <v>5931.54</v>
      </c>
      <c r="Q3379" s="222">
        <v>0</v>
      </c>
      <c r="R3379" s="372">
        <v>45658</v>
      </c>
      <c r="S3379" s="372">
        <v>46022</v>
      </c>
      <c r="U3379" s="373"/>
    </row>
    <row r="3380" spans="1:21" ht="20.25" x14ac:dyDescent="0.3">
      <c r="A3380" s="230">
        <v>751</v>
      </c>
      <c r="B3380" s="229" t="s">
        <v>3869</v>
      </c>
      <c r="C3380" s="230">
        <v>37346</v>
      </c>
      <c r="D3380" s="230" t="s">
        <v>1896</v>
      </c>
      <c r="E3380" s="230">
        <v>1981</v>
      </c>
      <c r="F3380" s="230" t="s">
        <v>2122</v>
      </c>
      <c r="G3380" s="371" t="s">
        <v>2088</v>
      </c>
      <c r="H3380" s="230">
        <v>5</v>
      </c>
      <c r="I3380" s="230">
        <v>13</v>
      </c>
      <c r="J3380" s="230" t="s">
        <v>2122</v>
      </c>
      <c r="K3380" s="222">
        <v>9722.2999999999993</v>
      </c>
      <c r="L3380" s="222">
        <v>9722.2999999999993</v>
      </c>
      <c r="M3380" s="222">
        <v>26858117.280000001</v>
      </c>
      <c r="N3380" s="222">
        <v>26854549.420000002</v>
      </c>
      <c r="O3380" s="222">
        <v>0</v>
      </c>
      <c r="P3380" s="222">
        <v>3567.86</v>
      </c>
      <c r="Q3380" s="222">
        <v>0</v>
      </c>
      <c r="R3380" s="372">
        <v>45658</v>
      </c>
      <c r="S3380" s="372">
        <v>46022</v>
      </c>
      <c r="U3380" s="373"/>
    </row>
    <row r="3381" spans="1:21" ht="20.25" x14ac:dyDescent="0.3">
      <c r="A3381" s="230">
        <v>752</v>
      </c>
      <c r="B3381" s="229" t="s">
        <v>3868</v>
      </c>
      <c r="C3381" s="230">
        <v>37357</v>
      </c>
      <c r="D3381" s="230" t="s">
        <v>1896</v>
      </c>
      <c r="E3381" s="230">
        <v>1982</v>
      </c>
      <c r="F3381" s="230" t="s">
        <v>2122</v>
      </c>
      <c r="G3381" s="371" t="s">
        <v>2088</v>
      </c>
      <c r="H3381" s="230">
        <v>5</v>
      </c>
      <c r="I3381" s="230">
        <v>17</v>
      </c>
      <c r="J3381" s="230" t="s">
        <v>2122</v>
      </c>
      <c r="K3381" s="222">
        <v>12417.1</v>
      </c>
      <c r="L3381" s="222">
        <v>12417.1</v>
      </c>
      <c r="M3381" s="222">
        <v>27829254.200000003</v>
      </c>
      <c r="N3381" s="222">
        <v>27815967.340000004</v>
      </c>
      <c r="O3381" s="222">
        <v>0</v>
      </c>
      <c r="P3381" s="222">
        <v>13286.86</v>
      </c>
      <c r="Q3381" s="222">
        <v>0</v>
      </c>
      <c r="R3381" s="372">
        <v>45658</v>
      </c>
      <c r="S3381" s="372">
        <v>46022</v>
      </c>
      <c r="U3381" s="373"/>
    </row>
    <row r="3382" spans="1:21" ht="23.1" customHeight="1" x14ac:dyDescent="0.3">
      <c r="A3382" s="230">
        <v>753</v>
      </c>
      <c r="B3382" s="229" t="s">
        <v>3867</v>
      </c>
      <c r="C3382" s="230">
        <v>37360</v>
      </c>
      <c r="D3382" s="230" t="s">
        <v>1896</v>
      </c>
      <c r="E3382" s="230">
        <v>1983</v>
      </c>
      <c r="F3382" s="230" t="s">
        <v>2122</v>
      </c>
      <c r="G3382" s="371" t="s">
        <v>2088</v>
      </c>
      <c r="H3382" s="230">
        <v>5</v>
      </c>
      <c r="I3382" s="230">
        <v>17</v>
      </c>
      <c r="J3382" s="230" t="s">
        <v>2122</v>
      </c>
      <c r="K3382" s="222">
        <v>12213.9</v>
      </c>
      <c r="L3382" s="222">
        <v>12213.9</v>
      </c>
      <c r="M3382" s="222">
        <v>19495906.140000001</v>
      </c>
      <c r="N3382" s="222">
        <v>19492397.379999999</v>
      </c>
      <c r="O3382" s="222">
        <v>0</v>
      </c>
      <c r="P3382" s="222">
        <v>3508.76</v>
      </c>
      <c r="Q3382" s="222">
        <v>0</v>
      </c>
      <c r="R3382" s="372">
        <v>45658</v>
      </c>
      <c r="S3382" s="372">
        <v>46022</v>
      </c>
      <c r="U3382" s="373"/>
    </row>
    <row r="3383" spans="1:21" ht="23.1" customHeight="1" x14ac:dyDescent="0.3">
      <c r="A3383" s="230">
        <v>754</v>
      </c>
      <c r="B3383" s="229" t="s">
        <v>4251</v>
      </c>
      <c r="C3383" s="230">
        <v>37286</v>
      </c>
      <c r="D3383" s="230" t="s">
        <v>1897</v>
      </c>
      <c r="E3383" s="230">
        <v>1990</v>
      </c>
      <c r="F3383" s="230">
        <v>2024</v>
      </c>
      <c r="G3383" s="371" t="s">
        <v>2097</v>
      </c>
      <c r="H3383" s="230">
        <v>5</v>
      </c>
      <c r="I3383" s="230">
        <v>16</v>
      </c>
      <c r="J3383" s="230"/>
      <c r="K3383" s="222">
        <v>11174.8</v>
      </c>
      <c r="L3383" s="222">
        <v>11174.8</v>
      </c>
      <c r="M3383" s="222">
        <v>807504</v>
      </c>
      <c r="N3383" s="222">
        <v>807504</v>
      </c>
      <c r="O3383" s="222">
        <v>0</v>
      </c>
      <c r="P3383" s="222">
        <v>0</v>
      </c>
      <c r="Q3383" s="222">
        <v>0</v>
      </c>
      <c r="R3383" s="372">
        <v>45658</v>
      </c>
      <c r="S3383" s="372">
        <v>46022</v>
      </c>
      <c r="U3383" s="373"/>
    </row>
    <row r="3384" spans="1:21" ht="23.1" customHeight="1" x14ac:dyDescent="0.3">
      <c r="A3384" s="230">
        <v>755</v>
      </c>
      <c r="B3384" s="229" t="s">
        <v>4545</v>
      </c>
      <c r="C3384" s="230">
        <v>37291</v>
      </c>
      <c r="D3384" s="230" t="s">
        <v>1897</v>
      </c>
      <c r="E3384" s="230">
        <v>1994</v>
      </c>
      <c r="F3384" s="230">
        <v>2024</v>
      </c>
      <c r="G3384" s="371" t="s">
        <v>2097</v>
      </c>
      <c r="H3384" s="230">
        <v>5</v>
      </c>
      <c r="I3384" s="230">
        <v>13</v>
      </c>
      <c r="J3384" s="230" t="s">
        <v>2122</v>
      </c>
      <c r="K3384" s="222">
        <v>9499.1</v>
      </c>
      <c r="L3384" s="222" t="s">
        <v>2122</v>
      </c>
      <c r="M3384" s="222">
        <v>566322</v>
      </c>
      <c r="N3384" s="222">
        <v>566322</v>
      </c>
      <c r="O3384" s="222">
        <v>0</v>
      </c>
      <c r="P3384" s="222">
        <v>0</v>
      </c>
      <c r="Q3384" s="222">
        <v>0</v>
      </c>
      <c r="R3384" s="372">
        <v>45658</v>
      </c>
      <c r="S3384" s="372">
        <v>46022</v>
      </c>
      <c r="U3384" s="373"/>
    </row>
    <row r="3385" spans="1:21" ht="23.1" customHeight="1" x14ac:dyDescent="0.3">
      <c r="A3385" s="230">
        <v>756</v>
      </c>
      <c r="B3385" s="229" t="s">
        <v>4546</v>
      </c>
      <c r="C3385" s="230">
        <v>37303</v>
      </c>
      <c r="D3385" s="230" t="s">
        <v>1897</v>
      </c>
      <c r="E3385" s="230">
        <v>1989</v>
      </c>
      <c r="F3385" s="230">
        <v>2024</v>
      </c>
      <c r="G3385" s="371" t="s">
        <v>2097</v>
      </c>
      <c r="H3385" s="230">
        <v>5</v>
      </c>
      <c r="I3385" s="230">
        <v>5</v>
      </c>
      <c r="J3385" s="230" t="s">
        <v>2122</v>
      </c>
      <c r="K3385" s="222">
        <v>3664.8</v>
      </c>
      <c r="L3385" s="222" t="s">
        <v>2122</v>
      </c>
      <c r="M3385" s="222">
        <v>798447.31</v>
      </c>
      <c r="N3385" s="222">
        <v>798447.31</v>
      </c>
      <c r="O3385" s="222">
        <v>0</v>
      </c>
      <c r="P3385" s="222">
        <v>0</v>
      </c>
      <c r="Q3385" s="222">
        <v>0</v>
      </c>
      <c r="R3385" s="372">
        <v>45658</v>
      </c>
      <c r="S3385" s="372">
        <v>46022</v>
      </c>
      <c r="U3385" s="373"/>
    </row>
    <row r="3386" spans="1:21" ht="23.1" customHeight="1" x14ac:dyDescent="0.3">
      <c r="A3386" s="230">
        <v>757</v>
      </c>
      <c r="B3386" s="229" t="s">
        <v>4547</v>
      </c>
      <c r="C3386" s="230">
        <v>37305</v>
      </c>
      <c r="D3386" s="230" t="s">
        <v>1897</v>
      </c>
      <c r="E3386" s="230">
        <v>1988</v>
      </c>
      <c r="F3386" s="230" t="s">
        <v>2122</v>
      </c>
      <c r="G3386" s="371" t="s">
        <v>2088</v>
      </c>
      <c r="H3386" s="230">
        <v>5</v>
      </c>
      <c r="I3386" s="230">
        <v>9</v>
      </c>
      <c r="J3386" s="230" t="s">
        <v>2122</v>
      </c>
      <c r="K3386" s="222">
        <v>6491</v>
      </c>
      <c r="L3386" s="222" t="s">
        <v>2122</v>
      </c>
      <c r="M3386" s="222">
        <v>868332.23</v>
      </c>
      <c r="N3386" s="222">
        <v>868332.23</v>
      </c>
      <c r="O3386" s="222">
        <v>0</v>
      </c>
      <c r="P3386" s="222">
        <v>0</v>
      </c>
      <c r="Q3386" s="222">
        <v>0</v>
      </c>
      <c r="R3386" s="372">
        <v>45658</v>
      </c>
      <c r="S3386" s="372">
        <v>46022</v>
      </c>
      <c r="U3386" s="373"/>
    </row>
    <row r="3387" spans="1:21" ht="23.1" customHeight="1" x14ac:dyDescent="0.3">
      <c r="A3387" s="230">
        <v>758</v>
      </c>
      <c r="B3387" s="229" t="s">
        <v>4548</v>
      </c>
      <c r="C3387" s="230">
        <v>55077</v>
      </c>
      <c r="D3387" s="230" t="s">
        <v>1897</v>
      </c>
      <c r="E3387" s="230">
        <v>2014</v>
      </c>
      <c r="F3387" s="230" t="s">
        <v>2122</v>
      </c>
      <c r="G3387" s="371" t="s">
        <v>2088</v>
      </c>
      <c r="H3387" s="230">
        <v>3</v>
      </c>
      <c r="I3387" s="230">
        <v>2</v>
      </c>
      <c r="J3387" s="230" t="s">
        <v>2122</v>
      </c>
      <c r="K3387" s="222">
        <v>1992.6</v>
      </c>
      <c r="L3387" s="222" t="s">
        <v>2122</v>
      </c>
      <c r="M3387" s="222">
        <v>930100.22</v>
      </c>
      <c r="N3387" s="222">
        <v>930100.22</v>
      </c>
      <c r="O3387" s="222">
        <v>0</v>
      </c>
      <c r="P3387" s="222">
        <v>0</v>
      </c>
      <c r="Q3387" s="222">
        <v>0</v>
      </c>
      <c r="R3387" s="372">
        <v>45658</v>
      </c>
      <c r="S3387" s="372">
        <v>46022</v>
      </c>
      <c r="U3387" s="373"/>
    </row>
    <row r="3388" spans="1:21" ht="23.1" customHeight="1" x14ac:dyDescent="0.3">
      <c r="A3388" s="230">
        <v>759</v>
      </c>
      <c r="B3388" s="229" t="s">
        <v>4549</v>
      </c>
      <c r="C3388" s="230">
        <v>37334</v>
      </c>
      <c r="D3388" s="230" t="s">
        <v>1897</v>
      </c>
      <c r="E3388" s="230">
        <v>1985</v>
      </c>
      <c r="F3388" s="230" t="s">
        <v>2122</v>
      </c>
      <c r="G3388" s="371" t="s">
        <v>2088</v>
      </c>
      <c r="H3388" s="230">
        <v>5</v>
      </c>
      <c r="I3388" s="230">
        <v>7</v>
      </c>
      <c r="J3388" s="230" t="s">
        <v>2122</v>
      </c>
      <c r="K3388" s="222">
        <v>5414.8</v>
      </c>
      <c r="L3388" s="222" t="s">
        <v>2122</v>
      </c>
      <c r="M3388" s="222">
        <v>1381444.04</v>
      </c>
      <c r="N3388" s="222">
        <v>1381444.04</v>
      </c>
      <c r="O3388" s="222">
        <v>0</v>
      </c>
      <c r="P3388" s="222">
        <v>0</v>
      </c>
      <c r="Q3388" s="222">
        <v>0</v>
      </c>
      <c r="R3388" s="372">
        <v>45658</v>
      </c>
      <c r="S3388" s="372">
        <v>46022</v>
      </c>
      <c r="U3388" s="373"/>
    </row>
    <row r="3389" spans="1:21" ht="23.1" customHeight="1" x14ac:dyDescent="0.3">
      <c r="A3389" s="230">
        <v>760</v>
      </c>
      <c r="B3389" s="229" t="s">
        <v>4550</v>
      </c>
      <c r="C3389" s="230">
        <v>37343</v>
      </c>
      <c r="D3389" s="230" t="s">
        <v>1897</v>
      </c>
      <c r="E3389" s="230">
        <v>1987</v>
      </c>
      <c r="F3389" s="230" t="s">
        <v>2122</v>
      </c>
      <c r="G3389" s="371" t="s">
        <v>2097</v>
      </c>
      <c r="H3389" s="230">
        <v>5</v>
      </c>
      <c r="I3389" s="230">
        <v>21</v>
      </c>
      <c r="J3389" s="230" t="s">
        <v>2122</v>
      </c>
      <c r="K3389" s="222">
        <v>15159.4</v>
      </c>
      <c r="L3389" s="222" t="s">
        <v>2122</v>
      </c>
      <c r="M3389" s="222">
        <v>880562</v>
      </c>
      <c r="N3389" s="222">
        <v>880562</v>
      </c>
      <c r="O3389" s="222">
        <v>0</v>
      </c>
      <c r="P3389" s="222">
        <v>0</v>
      </c>
      <c r="Q3389" s="222">
        <v>0</v>
      </c>
      <c r="R3389" s="372">
        <v>45658</v>
      </c>
      <c r="S3389" s="372">
        <v>46022</v>
      </c>
      <c r="U3389" s="373"/>
    </row>
    <row r="3390" spans="1:21" ht="23.1" customHeight="1" x14ac:dyDescent="0.3">
      <c r="A3390" s="230">
        <v>761</v>
      </c>
      <c r="B3390" s="229" t="s">
        <v>4258</v>
      </c>
      <c r="C3390" s="230">
        <v>37345</v>
      </c>
      <c r="D3390" s="230" t="s">
        <v>1897</v>
      </c>
      <c r="E3390" s="230">
        <v>1988</v>
      </c>
      <c r="F3390" s="230" t="s">
        <v>2122</v>
      </c>
      <c r="G3390" s="371" t="s">
        <v>2088</v>
      </c>
      <c r="H3390" s="230">
        <v>5</v>
      </c>
      <c r="I3390" s="230">
        <v>18</v>
      </c>
      <c r="J3390" s="230" t="s">
        <v>2122</v>
      </c>
      <c r="K3390" s="222">
        <v>10402.4</v>
      </c>
      <c r="L3390" s="222" t="s">
        <v>2122</v>
      </c>
      <c r="M3390" s="222">
        <v>777448.64</v>
      </c>
      <c r="N3390" s="222">
        <v>777448.64</v>
      </c>
      <c r="O3390" s="222">
        <v>0</v>
      </c>
      <c r="P3390" s="222">
        <v>0</v>
      </c>
      <c r="Q3390" s="222">
        <v>0</v>
      </c>
      <c r="R3390" s="372">
        <v>45658</v>
      </c>
      <c r="S3390" s="372">
        <v>46022</v>
      </c>
      <c r="U3390" s="373"/>
    </row>
    <row r="3391" spans="1:21" ht="23.1" customHeight="1" x14ac:dyDescent="0.3">
      <c r="A3391" s="230">
        <v>762</v>
      </c>
      <c r="B3391" s="229" t="s">
        <v>4552</v>
      </c>
      <c r="C3391" s="230">
        <v>37352</v>
      </c>
      <c r="D3391" s="230" t="s">
        <v>1897</v>
      </c>
      <c r="E3391" s="230">
        <v>1993</v>
      </c>
      <c r="F3391" s="230" t="s">
        <v>2122</v>
      </c>
      <c r="G3391" s="371" t="s">
        <v>2088</v>
      </c>
      <c r="H3391" s="230">
        <v>5</v>
      </c>
      <c r="I3391" s="230">
        <v>19</v>
      </c>
      <c r="J3391" s="230"/>
      <c r="K3391" s="222">
        <v>11068.4</v>
      </c>
      <c r="L3391" s="222" t="s">
        <v>2122</v>
      </c>
      <c r="M3391" s="222">
        <v>250124</v>
      </c>
      <c r="N3391" s="222">
        <v>250124</v>
      </c>
      <c r="O3391" s="222">
        <v>0</v>
      </c>
      <c r="P3391" s="222">
        <v>0</v>
      </c>
      <c r="Q3391" s="222">
        <v>0</v>
      </c>
      <c r="R3391" s="372">
        <v>45658</v>
      </c>
      <c r="S3391" s="372">
        <v>46022</v>
      </c>
      <c r="U3391" s="373"/>
    </row>
    <row r="3392" spans="1:21" ht="20.25" x14ac:dyDescent="0.3">
      <c r="A3392" s="230">
        <v>763</v>
      </c>
      <c r="B3392" s="229" t="s">
        <v>4551</v>
      </c>
      <c r="C3392" s="230">
        <v>37385</v>
      </c>
      <c r="D3392" s="230" t="s">
        <v>1897</v>
      </c>
      <c r="E3392" s="230">
        <v>1983</v>
      </c>
      <c r="F3392" s="230" t="s">
        <v>2122</v>
      </c>
      <c r="G3392" s="371" t="s">
        <v>2088</v>
      </c>
      <c r="H3392" s="230">
        <v>5</v>
      </c>
      <c r="I3392" s="230">
        <v>9</v>
      </c>
      <c r="J3392" s="230" t="s">
        <v>2122</v>
      </c>
      <c r="K3392" s="222">
        <v>6339.8</v>
      </c>
      <c r="L3392" s="222" t="s">
        <v>2122</v>
      </c>
      <c r="M3392" s="222">
        <v>709853.29</v>
      </c>
      <c r="N3392" s="222">
        <v>709853.29</v>
      </c>
      <c r="O3392" s="222">
        <v>0</v>
      </c>
      <c r="P3392" s="222">
        <v>0</v>
      </c>
      <c r="Q3392" s="222">
        <v>0</v>
      </c>
      <c r="R3392" s="372">
        <v>45658</v>
      </c>
      <c r="S3392" s="372">
        <v>46022</v>
      </c>
      <c r="U3392" s="373"/>
    </row>
    <row r="3393" spans="1:21" ht="20.25" x14ac:dyDescent="0.3">
      <c r="A3393" s="230">
        <v>764</v>
      </c>
      <c r="B3393" s="229" t="s">
        <v>1652</v>
      </c>
      <c r="C3393" s="230">
        <v>37400</v>
      </c>
      <c r="D3393" s="230" t="s">
        <v>1897</v>
      </c>
      <c r="E3393" s="230">
        <v>1977</v>
      </c>
      <c r="F3393" s="230" t="s">
        <v>2122</v>
      </c>
      <c r="G3393" s="371" t="s">
        <v>2097</v>
      </c>
      <c r="H3393" s="230">
        <v>5</v>
      </c>
      <c r="I3393" s="230">
        <v>22</v>
      </c>
      <c r="J3393" s="230" t="s">
        <v>2122</v>
      </c>
      <c r="K3393" s="222">
        <v>18535</v>
      </c>
      <c r="L3393" s="222" t="s">
        <v>2122</v>
      </c>
      <c r="M3393" s="222">
        <v>830679</v>
      </c>
      <c r="N3393" s="222">
        <v>830679</v>
      </c>
      <c r="O3393" s="222">
        <v>0</v>
      </c>
      <c r="P3393" s="222">
        <v>0</v>
      </c>
      <c r="Q3393" s="222">
        <v>0</v>
      </c>
      <c r="R3393" s="372">
        <v>45658</v>
      </c>
      <c r="S3393" s="372">
        <v>46022</v>
      </c>
      <c r="U3393" s="373"/>
    </row>
    <row r="3394" spans="1:21" ht="20.25" x14ac:dyDescent="0.25">
      <c r="A3394" s="231" t="s">
        <v>22</v>
      </c>
      <c r="B3394" s="231"/>
      <c r="C3394" s="263" t="s">
        <v>172</v>
      </c>
      <c r="D3394" s="263" t="s">
        <v>172</v>
      </c>
      <c r="E3394" s="263" t="s">
        <v>172</v>
      </c>
      <c r="F3394" s="263" t="s">
        <v>172</v>
      </c>
      <c r="G3394" s="263" t="s">
        <v>172</v>
      </c>
      <c r="H3394" s="263" t="s">
        <v>172</v>
      </c>
      <c r="I3394" s="263" t="s">
        <v>172</v>
      </c>
      <c r="J3394" s="376">
        <v>5</v>
      </c>
      <c r="K3394" s="220">
        <v>211192.29999999996</v>
      </c>
      <c r="L3394" s="220">
        <v>98263.5</v>
      </c>
      <c r="M3394" s="220">
        <v>175386556.85999995</v>
      </c>
      <c r="N3394" s="220">
        <v>175336556.85999995</v>
      </c>
      <c r="O3394" s="220">
        <v>0</v>
      </c>
      <c r="P3394" s="220">
        <v>50000</v>
      </c>
      <c r="Q3394" s="220">
        <v>0</v>
      </c>
      <c r="R3394" s="263" t="s">
        <v>172</v>
      </c>
      <c r="S3394" s="263" t="s">
        <v>172</v>
      </c>
      <c r="U3394" s="373"/>
    </row>
    <row r="3395" spans="1:21" ht="20.25" x14ac:dyDescent="0.3">
      <c r="A3395" s="404" t="s">
        <v>2454</v>
      </c>
      <c r="B3395" s="404"/>
      <c r="C3395" s="404"/>
      <c r="D3395" s="404"/>
      <c r="E3395" s="404"/>
      <c r="F3395" s="404"/>
      <c r="G3395" s="404"/>
      <c r="H3395" s="404"/>
      <c r="I3395" s="404"/>
      <c r="J3395" s="404"/>
      <c r="K3395" s="404"/>
      <c r="L3395" s="404"/>
      <c r="M3395" s="404"/>
      <c r="N3395" s="404"/>
      <c r="O3395" s="404"/>
      <c r="P3395" s="404"/>
      <c r="Q3395" s="404"/>
      <c r="R3395" s="404"/>
      <c r="S3395" s="404"/>
      <c r="U3395" s="373"/>
    </row>
    <row r="3396" spans="1:21" ht="20.25" x14ac:dyDescent="0.3">
      <c r="A3396" s="230">
        <v>765</v>
      </c>
      <c r="B3396" s="229" t="s">
        <v>479</v>
      </c>
      <c r="C3396" s="230">
        <v>37416</v>
      </c>
      <c r="D3396" s="230" t="s">
        <v>1896</v>
      </c>
      <c r="E3396" s="230">
        <v>1956</v>
      </c>
      <c r="F3396" s="230" t="s">
        <v>2122</v>
      </c>
      <c r="G3396" s="371" t="s">
        <v>2089</v>
      </c>
      <c r="H3396" s="230">
        <v>2</v>
      </c>
      <c r="I3396" s="230">
        <v>1</v>
      </c>
      <c r="J3396" s="230" t="s">
        <v>2122</v>
      </c>
      <c r="K3396" s="222">
        <v>669.04</v>
      </c>
      <c r="L3396" s="222">
        <v>381.8</v>
      </c>
      <c r="M3396" s="222">
        <v>1204422.3499999999</v>
      </c>
      <c r="N3396" s="222">
        <v>1204422.3499999999</v>
      </c>
      <c r="O3396" s="222">
        <v>0</v>
      </c>
      <c r="P3396" s="222">
        <v>0</v>
      </c>
      <c r="Q3396" s="222">
        <v>0</v>
      </c>
      <c r="R3396" s="372">
        <v>45658</v>
      </c>
      <c r="S3396" s="372">
        <v>46022</v>
      </c>
      <c r="U3396" s="373"/>
    </row>
    <row r="3397" spans="1:21" ht="20.25" x14ac:dyDescent="0.3">
      <c r="A3397" s="230">
        <v>766</v>
      </c>
      <c r="B3397" s="229" t="s">
        <v>480</v>
      </c>
      <c r="C3397" s="230">
        <v>37452</v>
      </c>
      <c r="D3397" s="230" t="s">
        <v>1896</v>
      </c>
      <c r="E3397" s="230">
        <v>1961</v>
      </c>
      <c r="F3397" s="230" t="s">
        <v>2122</v>
      </c>
      <c r="G3397" s="371" t="s">
        <v>2089</v>
      </c>
      <c r="H3397" s="230">
        <v>2</v>
      </c>
      <c r="I3397" s="230">
        <v>1</v>
      </c>
      <c r="J3397" s="230" t="s">
        <v>2122</v>
      </c>
      <c r="K3397" s="222">
        <v>945.96</v>
      </c>
      <c r="L3397" s="222">
        <v>490.23</v>
      </c>
      <c r="M3397" s="222">
        <v>1605384.24</v>
      </c>
      <c r="N3397" s="222">
        <v>1605384.24</v>
      </c>
      <c r="O3397" s="222">
        <v>0</v>
      </c>
      <c r="P3397" s="222">
        <v>0</v>
      </c>
      <c r="Q3397" s="222">
        <v>0</v>
      </c>
      <c r="R3397" s="372">
        <v>45658</v>
      </c>
      <c r="S3397" s="372">
        <v>46022</v>
      </c>
      <c r="U3397" s="373"/>
    </row>
    <row r="3398" spans="1:21" ht="20.25" x14ac:dyDescent="0.3">
      <c r="A3398" s="230">
        <v>767</v>
      </c>
      <c r="B3398" s="229" t="s">
        <v>1025</v>
      </c>
      <c r="C3398" s="230">
        <v>37456</v>
      </c>
      <c r="D3398" s="230" t="s">
        <v>1896</v>
      </c>
      <c r="E3398" s="230">
        <v>1960</v>
      </c>
      <c r="F3398" s="230" t="s">
        <v>2122</v>
      </c>
      <c r="G3398" s="371" t="s">
        <v>2089</v>
      </c>
      <c r="H3398" s="230">
        <v>2</v>
      </c>
      <c r="I3398" s="230">
        <v>1</v>
      </c>
      <c r="J3398" s="230" t="s">
        <v>2122</v>
      </c>
      <c r="K3398" s="222">
        <v>708.68</v>
      </c>
      <c r="L3398" s="222">
        <v>316.52</v>
      </c>
      <c r="M3398" s="222">
        <v>1001519.51</v>
      </c>
      <c r="N3398" s="222">
        <v>1001519.51</v>
      </c>
      <c r="O3398" s="222">
        <v>0</v>
      </c>
      <c r="P3398" s="222">
        <v>0</v>
      </c>
      <c r="Q3398" s="222">
        <v>0</v>
      </c>
      <c r="R3398" s="372">
        <v>45658</v>
      </c>
      <c r="S3398" s="372">
        <v>46022</v>
      </c>
      <c r="U3398" s="373"/>
    </row>
    <row r="3399" spans="1:21" ht="20.25" x14ac:dyDescent="0.3">
      <c r="A3399" s="230">
        <v>768</v>
      </c>
      <c r="B3399" s="229" t="s">
        <v>1026</v>
      </c>
      <c r="C3399" s="230">
        <v>37484</v>
      </c>
      <c r="D3399" s="230" t="s">
        <v>1896</v>
      </c>
      <c r="E3399" s="230">
        <v>1960</v>
      </c>
      <c r="F3399" s="230" t="s">
        <v>2122</v>
      </c>
      <c r="G3399" s="371" t="s">
        <v>2089</v>
      </c>
      <c r="H3399" s="230">
        <v>2</v>
      </c>
      <c r="I3399" s="230">
        <v>2</v>
      </c>
      <c r="J3399" s="230" t="s">
        <v>2122</v>
      </c>
      <c r="K3399" s="222">
        <v>1436.2</v>
      </c>
      <c r="L3399" s="222">
        <v>636.38</v>
      </c>
      <c r="M3399" s="222">
        <v>1943276.7049500002</v>
      </c>
      <c r="N3399" s="222">
        <v>1943276.7049500002</v>
      </c>
      <c r="O3399" s="222">
        <v>0</v>
      </c>
      <c r="P3399" s="222">
        <v>0</v>
      </c>
      <c r="Q3399" s="222">
        <v>0</v>
      </c>
      <c r="R3399" s="372">
        <v>45658</v>
      </c>
      <c r="S3399" s="372">
        <v>46022</v>
      </c>
      <c r="U3399" s="373"/>
    </row>
    <row r="3400" spans="1:21" ht="20.25" x14ac:dyDescent="0.3">
      <c r="A3400" s="230">
        <v>769</v>
      </c>
      <c r="B3400" s="229" t="s">
        <v>4137</v>
      </c>
      <c r="C3400" s="230">
        <v>37435</v>
      </c>
      <c r="D3400" s="230" t="s">
        <v>1896</v>
      </c>
      <c r="E3400" s="230">
        <v>1961</v>
      </c>
      <c r="F3400" s="230">
        <v>2015</v>
      </c>
      <c r="G3400" s="371" t="s">
        <v>2088</v>
      </c>
      <c r="H3400" s="230">
        <v>3</v>
      </c>
      <c r="I3400" s="230">
        <v>2</v>
      </c>
      <c r="J3400" s="230" t="s">
        <v>2122</v>
      </c>
      <c r="K3400" s="222">
        <v>1892.42</v>
      </c>
      <c r="L3400" s="222">
        <v>1055.0999999999999</v>
      </c>
      <c r="M3400" s="222">
        <v>3225643.1999999997</v>
      </c>
      <c r="N3400" s="222">
        <v>3225643.1999999997</v>
      </c>
      <c r="O3400" s="222">
        <v>0</v>
      </c>
      <c r="P3400" s="222">
        <v>0</v>
      </c>
      <c r="Q3400" s="222">
        <v>0</v>
      </c>
      <c r="R3400" s="372">
        <v>45658</v>
      </c>
      <c r="S3400" s="372">
        <v>46022</v>
      </c>
      <c r="U3400" s="373"/>
    </row>
    <row r="3401" spans="1:21" ht="20.25" x14ac:dyDescent="0.3">
      <c r="A3401" s="230">
        <v>770</v>
      </c>
      <c r="B3401" s="229" t="s">
        <v>4138</v>
      </c>
      <c r="C3401" s="230">
        <v>37436</v>
      </c>
      <c r="D3401" s="230" t="s">
        <v>1896</v>
      </c>
      <c r="E3401" s="230">
        <v>1961</v>
      </c>
      <c r="F3401" s="230">
        <v>2015</v>
      </c>
      <c r="G3401" s="371" t="s">
        <v>2088</v>
      </c>
      <c r="H3401" s="230">
        <v>3</v>
      </c>
      <c r="I3401" s="230">
        <v>2</v>
      </c>
      <c r="J3401" s="230" t="s">
        <v>2122</v>
      </c>
      <c r="K3401" s="222">
        <v>1937.95</v>
      </c>
      <c r="L3401" s="222">
        <v>1021.1</v>
      </c>
      <c r="M3401" s="222">
        <v>3153785.7899999996</v>
      </c>
      <c r="N3401" s="222">
        <v>3153785.7899999996</v>
      </c>
      <c r="O3401" s="222">
        <v>0</v>
      </c>
      <c r="P3401" s="222">
        <v>0</v>
      </c>
      <c r="Q3401" s="222">
        <v>0</v>
      </c>
      <c r="R3401" s="372">
        <v>45658</v>
      </c>
      <c r="S3401" s="372">
        <v>46022</v>
      </c>
      <c r="U3401" s="373"/>
    </row>
    <row r="3402" spans="1:21" ht="20.25" x14ac:dyDescent="0.3">
      <c r="A3402" s="230">
        <v>771</v>
      </c>
      <c r="B3402" s="229" t="s">
        <v>4139</v>
      </c>
      <c r="C3402" s="230">
        <v>37453</v>
      </c>
      <c r="D3402" s="230" t="s">
        <v>1896</v>
      </c>
      <c r="E3402" s="230">
        <v>1972</v>
      </c>
      <c r="F3402" s="230">
        <v>2018</v>
      </c>
      <c r="G3402" s="371" t="s">
        <v>2088</v>
      </c>
      <c r="H3402" s="230">
        <v>5</v>
      </c>
      <c r="I3402" s="230">
        <v>3</v>
      </c>
      <c r="J3402" s="230" t="s">
        <v>2122</v>
      </c>
      <c r="K3402" s="222">
        <v>3992.67</v>
      </c>
      <c r="L3402" s="222">
        <v>2532.3000000000002</v>
      </c>
      <c r="M3402" s="222">
        <v>1942930.39</v>
      </c>
      <c r="N3402" s="222">
        <v>1942930.39</v>
      </c>
      <c r="O3402" s="222">
        <v>0</v>
      </c>
      <c r="P3402" s="222">
        <v>0</v>
      </c>
      <c r="Q3402" s="222">
        <v>0</v>
      </c>
      <c r="R3402" s="372">
        <v>45658</v>
      </c>
      <c r="S3402" s="372">
        <v>46022</v>
      </c>
      <c r="U3402" s="373"/>
    </row>
    <row r="3403" spans="1:21" ht="20.25" x14ac:dyDescent="0.3">
      <c r="A3403" s="230">
        <v>772</v>
      </c>
      <c r="B3403" s="229" t="s">
        <v>4140</v>
      </c>
      <c r="C3403" s="230">
        <v>37508</v>
      </c>
      <c r="D3403" s="230" t="s">
        <v>1896</v>
      </c>
      <c r="E3403" s="230">
        <v>1965</v>
      </c>
      <c r="F3403" s="230">
        <v>2022</v>
      </c>
      <c r="G3403" s="371" t="s">
        <v>2089</v>
      </c>
      <c r="H3403" s="230">
        <v>2</v>
      </c>
      <c r="I3403" s="230">
        <v>2</v>
      </c>
      <c r="J3403" s="230" t="s">
        <v>2122</v>
      </c>
      <c r="K3403" s="222">
        <v>1667.68</v>
      </c>
      <c r="L3403" s="222">
        <v>757.6</v>
      </c>
      <c r="M3403" s="222">
        <v>792905.81</v>
      </c>
      <c r="N3403" s="222">
        <v>792905.81</v>
      </c>
      <c r="O3403" s="222">
        <v>0</v>
      </c>
      <c r="P3403" s="222">
        <v>0</v>
      </c>
      <c r="Q3403" s="222">
        <v>0</v>
      </c>
      <c r="R3403" s="372">
        <v>45658</v>
      </c>
      <c r="S3403" s="372">
        <v>46022</v>
      </c>
      <c r="U3403" s="373"/>
    </row>
    <row r="3404" spans="1:21" ht="20.25" x14ac:dyDescent="0.3">
      <c r="A3404" s="230">
        <v>773</v>
      </c>
      <c r="B3404" s="229" t="s">
        <v>4141</v>
      </c>
      <c r="C3404" s="230">
        <v>37405</v>
      </c>
      <c r="D3404" s="230" t="s">
        <v>1896</v>
      </c>
      <c r="E3404" s="230">
        <v>1960</v>
      </c>
      <c r="F3404" s="230">
        <v>2015</v>
      </c>
      <c r="G3404" s="371" t="s">
        <v>2088</v>
      </c>
      <c r="H3404" s="230">
        <v>4</v>
      </c>
      <c r="I3404" s="230">
        <v>3</v>
      </c>
      <c r="J3404" s="230" t="s">
        <v>2122</v>
      </c>
      <c r="K3404" s="222">
        <v>4771.45</v>
      </c>
      <c r="L3404" s="222">
        <v>3131.01</v>
      </c>
      <c r="M3404" s="222">
        <v>9716322.9500000011</v>
      </c>
      <c r="N3404" s="222">
        <v>9716322.9500000011</v>
      </c>
      <c r="O3404" s="222">
        <v>0</v>
      </c>
      <c r="P3404" s="222">
        <v>0</v>
      </c>
      <c r="Q3404" s="222">
        <v>0</v>
      </c>
      <c r="R3404" s="372">
        <v>45658</v>
      </c>
      <c r="S3404" s="372">
        <v>46022</v>
      </c>
      <c r="U3404" s="373"/>
    </row>
    <row r="3405" spans="1:21" ht="20.25" x14ac:dyDescent="0.3">
      <c r="A3405" s="230">
        <v>774</v>
      </c>
      <c r="B3405" s="229" t="s">
        <v>4142</v>
      </c>
      <c r="C3405" s="230">
        <v>37406</v>
      </c>
      <c r="D3405" s="230" t="s">
        <v>1896</v>
      </c>
      <c r="E3405" s="230">
        <v>1960</v>
      </c>
      <c r="F3405" s="230">
        <v>2015</v>
      </c>
      <c r="G3405" s="371" t="s">
        <v>2089</v>
      </c>
      <c r="H3405" s="230">
        <v>4</v>
      </c>
      <c r="I3405" s="230">
        <v>3</v>
      </c>
      <c r="J3405" s="230" t="s">
        <v>2122</v>
      </c>
      <c r="K3405" s="222">
        <v>5202.05</v>
      </c>
      <c r="L3405" s="222">
        <v>3151.22</v>
      </c>
      <c r="M3405" s="222">
        <v>6028593.6999999993</v>
      </c>
      <c r="N3405" s="222">
        <v>6028593.6999999993</v>
      </c>
      <c r="O3405" s="222">
        <v>0</v>
      </c>
      <c r="P3405" s="222">
        <v>0</v>
      </c>
      <c r="Q3405" s="222">
        <v>0</v>
      </c>
      <c r="R3405" s="372">
        <v>45658</v>
      </c>
      <c r="S3405" s="372">
        <v>46022</v>
      </c>
      <c r="U3405" s="373"/>
    </row>
    <row r="3406" spans="1:21" ht="20.25" x14ac:dyDescent="0.3">
      <c r="A3406" s="230">
        <v>775</v>
      </c>
      <c r="B3406" s="229" t="s">
        <v>4143</v>
      </c>
      <c r="C3406" s="230">
        <v>37407</v>
      </c>
      <c r="D3406" s="230" t="s">
        <v>1896</v>
      </c>
      <c r="E3406" s="230">
        <v>1960</v>
      </c>
      <c r="F3406" s="230">
        <v>2015</v>
      </c>
      <c r="G3406" s="371" t="s">
        <v>2089</v>
      </c>
      <c r="H3406" s="230">
        <v>4</v>
      </c>
      <c r="I3406" s="230">
        <v>4</v>
      </c>
      <c r="J3406" s="230" t="s">
        <v>2122</v>
      </c>
      <c r="K3406" s="222">
        <v>4901.42</v>
      </c>
      <c r="L3406" s="222">
        <v>2322.21</v>
      </c>
      <c r="M3406" s="222">
        <v>7181071.8100000005</v>
      </c>
      <c r="N3406" s="222">
        <v>7181071.8100000005</v>
      </c>
      <c r="O3406" s="222">
        <v>0</v>
      </c>
      <c r="P3406" s="222">
        <v>0</v>
      </c>
      <c r="Q3406" s="222">
        <v>0</v>
      </c>
      <c r="R3406" s="372">
        <v>45658</v>
      </c>
      <c r="S3406" s="372">
        <v>46022</v>
      </c>
      <c r="U3406" s="373"/>
    </row>
    <row r="3407" spans="1:21" ht="20.25" x14ac:dyDescent="0.3">
      <c r="A3407" s="230">
        <v>776</v>
      </c>
      <c r="B3407" s="229" t="s">
        <v>4144</v>
      </c>
      <c r="C3407" s="230">
        <v>37463</v>
      </c>
      <c r="D3407" s="230" t="s">
        <v>1896</v>
      </c>
      <c r="E3407" s="230">
        <v>1963</v>
      </c>
      <c r="F3407" s="230">
        <v>2020</v>
      </c>
      <c r="G3407" s="371" t="s">
        <v>2088</v>
      </c>
      <c r="H3407" s="230">
        <v>3</v>
      </c>
      <c r="I3407" s="230">
        <v>2</v>
      </c>
      <c r="J3407" s="230" t="s">
        <v>2122</v>
      </c>
      <c r="K3407" s="222">
        <v>1687.24</v>
      </c>
      <c r="L3407" s="222">
        <v>931.2</v>
      </c>
      <c r="M3407" s="222">
        <v>1247411.67</v>
      </c>
      <c r="N3407" s="222">
        <v>1247411.67</v>
      </c>
      <c r="O3407" s="222">
        <v>0</v>
      </c>
      <c r="P3407" s="222">
        <v>0</v>
      </c>
      <c r="Q3407" s="222">
        <v>0</v>
      </c>
      <c r="R3407" s="372">
        <v>45658</v>
      </c>
      <c r="S3407" s="372">
        <v>46022</v>
      </c>
      <c r="U3407" s="373"/>
    </row>
    <row r="3408" spans="1:21" ht="20.25" x14ac:dyDescent="0.25">
      <c r="A3408" s="231" t="s">
        <v>22</v>
      </c>
      <c r="B3408" s="229"/>
      <c r="C3408" s="263" t="s">
        <v>172</v>
      </c>
      <c r="D3408" s="263" t="s">
        <v>172</v>
      </c>
      <c r="E3408" s="263" t="s">
        <v>172</v>
      </c>
      <c r="F3408" s="263" t="s">
        <v>172</v>
      </c>
      <c r="G3408" s="263" t="s">
        <v>172</v>
      </c>
      <c r="H3408" s="263" t="s">
        <v>172</v>
      </c>
      <c r="I3408" s="263" t="s">
        <v>172</v>
      </c>
      <c r="J3408" s="220">
        <v>0</v>
      </c>
      <c r="K3408" s="220">
        <v>29812.76</v>
      </c>
      <c r="L3408" s="220">
        <v>16726.670000000002</v>
      </c>
      <c r="M3408" s="220">
        <v>39043268.124949999</v>
      </c>
      <c r="N3408" s="220">
        <v>39043268.124949999</v>
      </c>
      <c r="O3408" s="220">
        <v>0</v>
      </c>
      <c r="P3408" s="220">
        <v>0</v>
      </c>
      <c r="Q3408" s="220">
        <v>0</v>
      </c>
      <c r="R3408" s="263" t="s">
        <v>172</v>
      </c>
      <c r="S3408" s="263" t="s">
        <v>172</v>
      </c>
      <c r="U3408" s="373"/>
    </row>
    <row r="3409" spans="1:21" ht="20.25" x14ac:dyDescent="0.3">
      <c r="A3409" s="404" t="s">
        <v>2455</v>
      </c>
      <c r="B3409" s="404"/>
      <c r="C3409" s="404"/>
      <c r="D3409" s="404"/>
      <c r="E3409" s="404"/>
      <c r="F3409" s="404"/>
      <c r="G3409" s="404"/>
      <c r="H3409" s="404"/>
      <c r="I3409" s="404"/>
      <c r="J3409" s="404"/>
      <c r="K3409" s="404"/>
      <c r="L3409" s="404"/>
      <c r="M3409" s="404"/>
      <c r="N3409" s="404"/>
      <c r="O3409" s="404"/>
      <c r="P3409" s="404"/>
      <c r="Q3409" s="404"/>
      <c r="R3409" s="404"/>
      <c r="S3409" s="404"/>
      <c r="U3409" s="373"/>
    </row>
    <row r="3410" spans="1:21" ht="20.25" x14ac:dyDescent="0.3">
      <c r="A3410" s="230">
        <v>777</v>
      </c>
      <c r="B3410" s="229" t="s">
        <v>1627</v>
      </c>
      <c r="C3410" s="230">
        <v>46894</v>
      </c>
      <c r="D3410" s="230" t="s">
        <v>1896</v>
      </c>
      <c r="E3410" s="230">
        <v>1965</v>
      </c>
      <c r="F3410" s="230" t="s">
        <v>2122</v>
      </c>
      <c r="G3410" s="371" t="s">
        <v>2099</v>
      </c>
      <c r="H3410" s="230">
        <v>2</v>
      </c>
      <c r="I3410" s="230">
        <v>2</v>
      </c>
      <c r="J3410" s="230" t="s">
        <v>2122</v>
      </c>
      <c r="K3410" s="222">
        <v>559</v>
      </c>
      <c r="L3410" s="222">
        <v>531.9</v>
      </c>
      <c r="M3410" s="222">
        <v>651999.66</v>
      </c>
      <c r="N3410" s="222">
        <v>651999.66</v>
      </c>
      <c r="O3410" s="222">
        <v>0</v>
      </c>
      <c r="P3410" s="222">
        <v>0</v>
      </c>
      <c r="Q3410" s="222">
        <v>0</v>
      </c>
      <c r="R3410" s="372">
        <v>45658</v>
      </c>
      <c r="S3410" s="372">
        <v>46022</v>
      </c>
      <c r="U3410" s="373"/>
    </row>
    <row r="3411" spans="1:21" ht="20.25" x14ac:dyDescent="0.3">
      <c r="A3411" s="230">
        <v>778</v>
      </c>
      <c r="B3411" s="229" t="s">
        <v>31</v>
      </c>
      <c r="C3411" s="230">
        <v>37567</v>
      </c>
      <c r="D3411" s="230" t="s">
        <v>1896</v>
      </c>
      <c r="E3411" s="230">
        <v>1956</v>
      </c>
      <c r="F3411" s="230" t="s">
        <v>2122</v>
      </c>
      <c r="G3411" s="371" t="s">
        <v>2094</v>
      </c>
      <c r="H3411" s="230">
        <v>2</v>
      </c>
      <c r="I3411" s="230">
        <v>2</v>
      </c>
      <c r="J3411" s="230" t="s">
        <v>2122</v>
      </c>
      <c r="K3411" s="222">
        <v>961</v>
      </c>
      <c r="L3411" s="222">
        <v>908.6</v>
      </c>
      <c r="M3411" s="222">
        <v>1645762</v>
      </c>
      <c r="N3411" s="222">
        <v>1645762</v>
      </c>
      <c r="O3411" s="222">
        <v>0</v>
      </c>
      <c r="P3411" s="222">
        <v>0</v>
      </c>
      <c r="Q3411" s="222">
        <v>0</v>
      </c>
      <c r="R3411" s="372">
        <v>45658</v>
      </c>
      <c r="S3411" s="372">
        <v>46022</v>
      </c>
      <c r="U3411" s="373"/>
    </row>
    <row r="3412" spans="1:21" ht="20.25" x14ac:dyDescent="0.3">
      <c r="A3412" s="230">
        <v>779</v>
      </c>
      <c r="B3412" s="229" t="s">
        <v>32</v>
      </c>
      <c r="C3412" s="230">
        <v>37569</v>
      </c>
      <c r="D3412" s="230" t="s">
        <v>1896</v>
      </c>
      <c r="E3412" s="230">
        <v>1964</v>
      </c>
      <c r="F3412" s="230" t="s">
        <v>2122</v>
      </c>
      <c r="G3412" s="371" t="s">
        <v>2094</v>
      </c>
      <c r="H3412" s="230">
        <v>2</v>
      </c>
      <c r="I3412" s="230">
        <v>1</v>
      </c>
      <c r="J3412" s="230" t="s">
        <v>2122</v>
      </c>
      <c r="K3412" s="222">
        <v>540.5</v>
      </c>
      <c r="L3412" s="222">
        <v>531.20000000000005</v>
      </c>
      <c r="M3412" s="222">
        <v>71364</v>
      </c>
      <c r="N3412" s="222">
        <v>71364</v>
      </c>
      <c r="O3412" s="222">
        <v>0</v>
      </c>
      <c r="P3412" s="222">
        <v>0</v>
      </c>
      <c r="Q3412" s="222">
        <v>0</v>
      </c>
      <c r="R3412" s="372">
        <v>45658</v>
      </c>
      <c r="S3412" s="372">
        <v>46022</v>
      </c>
      <c r="U3412" s="373"/>
    </row>
    <row r="3413" spans="1:21" ht="20.25" x14ac:dyDescent="0.3">
      <c r="A3413" s="230">
        <v>780</v>
      </c>
      <c r="B3413" s="229" t="s">
        <v>3862</v>
      </c>
      <c r="C3413" s="230">
        <v>37523</v>
      </c>
      <c r="D3413" s="230" t="s">
        <v>1896</v>
      </c>
      <c r="E3413" s="230">
        <v>1979</v>
      </c>
      <c r="F3413" s="230" t="s">
        <v>2122</v>
      </c>
      <c r="G3413" s="371" t="s">
        <v>2088</v>
      </c>
      <c r="H3413" s="230">
        <v>5</v>
      </c>
      <c r="I3413" s="230">
        <v>4</v>
      </c>
      <c r="J3413" s="230" t="s">
        <v>2122</v>
      </c>
      <c r="K3413" s="222">
        <v>3503</v>
      </c>
      <c r="L3413" s="222">
        <v>3500.24</v>
      </c>
      <c r="M3413" s="222">
        <v>66066</v>
      </c>
      <c r="N3413" s="222">
        <v>66066</v>
      </c>
      <c r="O3413" s="222">
        <v>0</v>
      </c>
      <c r="P3413" s="222">
        <v>0</v>
      </c>
      <c r="Q3413" s="222">
        <v>0</v>
      </c>
      <c r="R3413" s="372">
        <v>45658</v>
      </c>
      <c r="S3413" s="372">
        <v>46022</v>
      </c>
      <c r="U3413" s="373"/>
    </row>
    <row r="3414" spans="1:21" ht="20.25" x14ac:dyDescent="0.3">
      <c r="A3414" s="230">
        <v>781</v>
      </c>
      <c r="B3414" s="229" t="s">
        <v>3861</v>
      </c>
      <c r="C3414" s="230">
        <v>37524</v>
      </c>
      <c r="D3414" s="230" t="s">
        <v>1896</v>
      </c>
      <c r="E3414" s="230">
        <v>1982</v>
      </c>
      <c r="F3414" s="230" t="s">
        <v>2122</v>
      </c>
      <c r="G3414" s="371" t="s">
        <v>2088</v>
      </c>
      <c r="H3414" s="230">
        <v>5</v>
      </c>
      <c r="I3414" s="230">
        <v>4</v>
      </c>
      <c r="J3414" s="230" t="s">
        <v>2122</v>
      </c>
      <c r="K3414" s="222">
        <v>3612.5</v>
      </c>
      <c r="L3414" s="222">
        <v>3282</v>
      </c>
      <c r="M3414" s="222">
        <v>66066</v>
      </c>
      <c r="N3414" s="222">
        <v>66066</v>
      </c>
      <c r="O3414" s="222">
        <v>0</v>
      </c>
      <c r="P3414" s="222">
        <v>0</v>
      </c>
      <c r="Q3414" s="222">
        <v>0</v>
      </c>
      <c r="R3414" s="372">
        <v>45658</v>
      </c>
      <c r="S3414" s="372">
        <v>46022</v>
      </c>
      <c r="U3414" s="373"/>
    </row>
    <row r="3415" spans="1:21" ht="20.25" x14ac:dyDescent="0.3">
      <c r="A3415" s="230">
        <v>782</v>
      </c>
      <c r="B3415" s="229" t="s">
        <v>3858</v>
      </c>
      <c r="C3415" s="230">
        <v>37638</v>
      </c>
      <c r="D3415" s="230" t="s">
        <v>1896</v>
      </c>
      <c r="E3415" s="230">
        <v>1988</v>
      </c>
      <c r="F3415" s="230" t="s">
        <v>2122</v>
      </c>
      <c r="G3415" s="371" t="s">
        <v>2088</v>
      </c>
      <c r="H3415" s="230">
        <v>5</v>
      </c>
      <c r="I3415" s="230">
        <v>6</v>
      </c>
      <c r="J3415" s="230" t="s">
        <v>2122</v>
      </c>
      <c r="K3415" s="222">
        <v>4657.3</v>
      </c>
      <c r="L3415" s="222">
        <v>4654</v>
      </c>
      <c r="M3415" s="222">
        <v>113067.9</v>
      </c>
      <c r="N3415" s="222">
        <v>113067.9</v>
      </c>
      <c r="O3415" s="222">
        <v>0</v>
      </c>
      <c r="P3415" s="222">
        <v>0</v>
      </c>
      <c r="Q3415" s="222">
        <v>0</v>
      </c>
      <c r="R3415" s="372">
        <v>45658</v>
      </c>
      <c r="S3415" s="372">
        <v>46022</v>
      </c>
      <c r="U3415" s="373"/>
    </row>
    <row r="3416" spans="1:21" ht="20.25" x14ac:dyDescent="0.3">
      <c r="A3416" s="230">
        <v>783</v>
      </c>
      <c r="B3416" s="229" t="s">
        <v>3857</v>
      </c>
      <c r="C3416" s="230">
        <v>37639</v>
      </c>
      <c r="D3416" s="230" t="s">
        <v>1896</v>
      </c>
      <c r="E3416" s="230">
        <v>1990</v>
      </c>
      <c r="F3416" s="230" t="s">
        <v>2122</v>
      </c>
      <c r="G3416" s="371" t="s">
        <v>2088</v>
      </c>
      <c r="H3416" s="230">
        <v>5</v>
      </c>
      <c r="I3416" s="230">
        <v>3</v>
      </c>
      <c r="J3416" s="230" t="s">
        <v>2122</v>
      </c>
      <c r="K3416" s="222">
        <v>2256</v>
      </c>
      <c r="L3416" s="222">
        <v>2256</v>
      </c>
      <c r="M3416" s="222">
        <v>50272.2</v>
      </c>
      <c r="N3416" s="222">
        <v>50272.2</v>
      </c>
      <c r="O3416" s="222">
        <v>0</v>
      </c>
      <c r="P3416" s="222">
        <v>0</v>
      </c>
      <c r="Q3416" s="222">
        <v>0</v>
      </c>
      <c r="R3416" s="372">
        <v>45658</v>
      </c>
      <c r="S3416" s="372">
        <v>46022</v>
      </c>
      <c r="U3416" s="373"/>
    </row>
    <row r="3417" spans="1:21" ht="20.25" x14ac:dyDescent="0.3">
      <c r="A3417" s="230">
        <v>784</v>
      </c>
      <c r="B3417" s="229" t="s">
        <v>3854</v>
      </c>
      <c r="C3417" s="230">
        <v>37650</v>
      </c>
      <c r="D3417" s="230" t="s">
        <v>1896</v>
      </c>
      <c r="E3417" s="230">
        <v>1987</v>
      </c>
      <c r="F3417" s="230" t="s">
        <v>2122</v>
      </c>
      <c r="G3417" s="371" t="s">
        <v>2088</v>
      </c>
      <c r="H3417" s="230">
        <v>5</v>
      </c>
      <c r="I3417" s="230">
        <v>4</v>
      </c>
      <c r="J3417" s="230" t="s">
        <v>2122</v>
      </c>
      <c r="K3417" s="222">
        <v>4769.8</v>
      </c>
      <c r="L3417" s="222">
        <v>4256.3</v>
      </c>
      <c r="M3417" s="222">
        <v>8585420.5</v>
      </c>
      <c r="N3417" s="222">
        <v>8585420.5</v>
      </c>
      <c r="O3417" s="222">
        <v>0</v>
      </c>
      <c r="P3417" s="222">
        <v>0</v>
      </c>
      <c r="Q3417" s="222">
        <v>0</v>
      </c>
      <c r="R3417" s="372">
        <v>45658</v>
      </c>
      <c r="S3417" s="372">
        <v>46022</v>
      </c>
      <c r="U3417" s="373"/>
    </row>
    <row r="3418" spans="1:21" ht="20.25" x14ac:dyDescent="0.3">
      <c r="A3418" s="230">
        <v>785</v>
      </c>
      <c r="B3418" s="229" t="s">
        <v>1357</v>
      </c>
      <c r="C3418" s="230">
        <v>37530</v>
      </c>
      <c r="D3418" s="230" t="s">
        <v>1896</v>
      </c>
      <c r="E3418" s="230">
        <v>1970</v>
      </c>
      <c r="F3418" s="230" t="s">
        <v>2122</v>
      </c>
      <c r="G3418" s="371" t="s">
        <v>2089</v>
      </c>
      <c r="H3418" s="230">
        <v>5</v>
      </c>
      <c r="I3418" s="230">
        <v>4</v>
      </c>
      <c r="J3418" s="230" t="s">
        <v>2122</v>
      </c>
      <c r="K3418" s="222">
        <v>3382</v>
      </c>
      <c r="L3418" s="222">
        <v>3153.35</v>
      </c>
      <c r="M3418" s="222">
        <v>2669792.8466999996</v>
      </c>
      <c r="N3418" s="222">
        <v>2669792.8466999996</v>
      </c>
      <c r="O3418" s="222">
        <v>0</v>
      </c>
      <c r="P3418" s="222">
        <v>0</v>
      </c>
      <c r="Q3418" s="222">
        <v>0</v>
      </c>
      <c r="R3418" s="372">
        <v>45658</v>
      </c>
      <c r="S3418" s="372">
        <v>46022</v>
      </c>
      <c r="U3418" s="373"/>
    </row>
    <row r="3419" spans="1:21" ht="20.25" x14ac:dyDescent="0.3">
      <c r="A3419" s="230">
        <v>786</v>
      </c>
      <c r="B3419" s="229" t="s">
        <v>1358</v>
      </c>
      <c r="C3419" s="230">
        <v>37531</v>
      </c>
      <c r="D3419" s="230" t="s">
        <v>1896</v>
      </c>
      <c r="E3419" s="230">
        <v>1970</v>
      </c>
      <c r="F3419" s="230" t="s">
        <v>2122</v>
      </c>
      <c r="G3419" s="371" t="s">
        <v>2089</v>
      </c>
      <c r="H3419" s="230">
        <v>5</v>
      </c>
      <c r="I3419" s="230">
        <v>2</v>
      </c>
      <c r="J3419" s="230" t="s">
        <v>2122</v>
      </c>
      <c r="K3419" s="222">
        <v>1642.6</v>
      </c>
      <c r="L3419" s="222">
        <v>1532.7</v>
      </c>
      <c r="M3419" s="222">
        <v>2036282.9819499999</v>
      </c>
      <c r="N3419" s="222">
        <v>2036282.9819499999</v>
      </c>
      <c r="O3419" s="222">
        <v>0</v>
      </c>
      <c r="P3419" s="222">
        <v>0</v>
      </c>
      <c r="Q3419" s="222">
        <v>0</v>
      </c>
      <c r="R3419" s="372">
        <v>45658</v>
      </c>
      <c r="S3419" s="372">
        <v>46022</v>
      </c>
      <c r="U3419" s="373"/>
    </row>
    <row r="3420" spans="1:21" ht="20.25" x14ac:dyDescent="0.3">
      <c r="A3420" s="230">
        <v>787</v>
      </c>
      <c r="B3420" s="229" t="s">
        <v>3852</v>
      </c>
      <c r="C3420" s="230">
        <v>37664</v>
      </c>
      <c r="D3420" s="230" t="s">
        <v>1896</v>
      </c>
      <c r="E3420" s="230">
        <v>1982</v>
      </c>
      <c r="F3420" s="230" t="s">
        <v>2122</v>
      </c>
      <c r="G3420" s="371" t="s">
        <v>2120</v>
      </c>
      <c r="H3420" s="230">
        <v>5</v>
      </c>
      <c r="I3420" s="230">
        <v>6</v>
      </c>
      <c r="J3420" s="230" t="s">
        <v>2122</v>
      </c>
      <c r="K3420" s="222">
        <v>4991</v>
      </c>
      <c r="L3420" s="222">
        <v>4767</v>
      </c>
      <c r="M3420" s="222">
        <v>27197.279999999999</v>
      </c>
      <c r="N3420" s="222">
        <v>27197.279999999999</v>
      </c>
      <c r="O3420" s="222">
        <v>0</v>
      </c>
      <c r="P3420" s="222">
        <v>0</v>
      </c>
      <c r="Q3420" s="222">
        <v>0</v>
      </c>
      <c r="R3420" s="372">
        <v>45658</v>
      </c>
      <c r="S3420" s="372">
        <v>46022</v>
      </c>
      <c r="U3420" s="373"/>
    </row>
    <row r="3421" spans="1:21" ht="20.25" x14ac:dyDescent="0.3">
      <c r="A3421" s="230">
        <v>788</v>
      </c>
      <c r="B3421" s="229" t="s">
        <v>3849</v>
      </c>
      <c r="C3421" s="230">
        <v>37669</v>
      </c>
      <c r="D3421" s="230" t="s">
        <v>1896</v>
      </c>
      <c r="E3421" s="230">
        <v>1980</v>
      </c>
      <c r="F3421" s="230" t="s">
        <v>2122</v>
      </c>
      <c r="G3421" s="371" t="s">
        <v>2120</v>
      </c>
      <c r="H3421" s="230">
        <v>5</v>
      </c>
      <c r="I3421" s="230">
        <v>4</v>
      </c>
      <c r="J3421" s="230" t="s">
        <v>2122</v>
      </c>
      <c r="K3421" s="222">
        <v>3563.3</v>
      </c>
      <c r="L3421" s="222">
        <v>3316.2</v>
      </c>
      <c r="M3421" s="222">
        <v>28904.04</v>
      </c>
      <c r="N3421" s="222">
        <v>28904.04</v>
      </c>
      <c r="O3421" s="222">
        <v>0</v>
      </c>
      <c r="P3421" s="222">
        <v>0</v>
      </c>
      <c r="Q3421" s="222">
        <v>0</v>
      </c>
      <c r="R3421" s="372">
        <v>45658</v>
      </c>
      <c r="S3421" s="372">
        <v>46022</v>
      </c>
      <c r="U3421" s="373"/>
    </row>
    <row r="3422" spans="1:21" ht="20.25" x14ac:dyDescent="0.3">
      <c r="A3422" s="230">
        <v>789</v>
      </c>
      <c r="B3422" s="229" t="s">
        <v>3848</v>
      </c>
      <c r="C3422" s="230">
        <v>37670</v>
      </c>
      <c r="D3422" s="230" t="s">
        <v>1896</v>
      </c>
      <c r="E3422" s="230">
        <v>1982</v>
      </c>
      <c r="F3422" s="230" t="s">
        <v>2122</v>
      </c>
      <c r="G3422" s="371" t="s">
        <v>2120</v>
      </c>
      <c r="H3422" s="230">
        <v>5</v>
      </c>
      <c r="I3422" s="230">
        <v>4</v>
      </c>
      <c r="J3422" s="230" t="s">
        <v>2122</v>
      </c>
      <c r="K3422" s="222">
        <v>3545.6</v>
      </c>
      <c r="L3422" s="222">
        <v>3481.7</v>
      </c>
      <c r="M3422" s="222">
        <v>34792.559999999998</v>
      </c>
      <c r="N3422" s="222">
        <v>34792.559999999998</v>
      </c>
      <c r="O3422" s="222">
        <v>0</v>
      </c>
      <c r="P3422" s="222">
        <v>0</v>
      </c>
      <c r="Q3422" s="222">
        <v>0</v>
      </c>
      <c r="R3422" s="372">
        <v>45658</v>
      </c>
      <c r="S3422" s="372">
        <v>46022</v>
      </c>
      <c r="U3422" s="373"/>
    </row>
    <row r="3423" spans="1:21" ht="20.25" x14ac:dyDescent="0.3">
      <c r="A3423" s="230">
        <v>790</v>
      </c>
      <c r="B3423" s="229" t="s">
        <v>3847</v>
      </c>
      <c r="C3423" s="230">
        <v>37671</v>
      </c>
      <c r="D3423" s="230" t="s">
        <v>1896</v>
      </c>
      <c r="E3423" s="230">
        <v>1983</v>
      </c>
      <c r="F3423" s="230" t="s">
        <v>2122</v>
      </c>
      <c r="G3423" s="371" t="s">
        <v>2120</v>
      </c>
      <c r="H3423" s="230">
        <v>5</v>
      </c>
      <c r="I3423" s="230">
        <v>4</v>
      </c>
      <c r="J3423" s="230" t="s">
        <v>2122</v>
      </c>
      <c r="K3423" s="222">
        <v>3323.1</v>
      </c>
      <c r="L3423" s="222">
        <v>3322.8</v>
      </c>
      <c r="M3423" s="222">
        <v>123036</v>
      </c>
      <c r="N3423" s="222">
        <v>123036</v>
      </c>
      <c r="O3423" s="222">
        <v>0</v>
      </c>
      <c r="P3423" s="222">
        <v>0</v>
      </c>
      <c r="Q3423" s="222">
        <v>0</v>
      </c>
      <c r="R3423" s="372">
        <v>45658</v>
      </c>
      <c r="S3423" s="372">
        <v>46022</v>
      </c>
      <c r="U3423" s="373"/>
    </row>
    <row r="3424" spans="1:21" ht="20.25" x14ac:dyDescent="0.3">
      <c r="A3424" s="230">
        <v>791</v>
      </c>
      <c r="B3424" s="229" t="s">
        <v>3845</v>
      </c>
      <c r="C3424" s="230">
        <v>37673</v>
      </c>
      <c r="D3424" s="230" t="s">
        <v>1896</v>
      </c>
      <c r="E3424" s="230">
        <v>1988</v>
      </c>
      <c r="F3424" s="230" t="s">
        <v>2122</v>
      </c>
      <c r="G3424" s="371" t="s">
        <v>2120</v>
      </c>
      <c r="H3424" s="230">
        <v>5</v>
      </c>
      <c r="I3424" s="230">
        <v>6</v>
      </c>
      <c r="J3424" s="230" t="s">
        <v>2122</v>
      </c>
      <c r="K3424" s="222">
        <v>4467.5</v>
      </c>
      <c r="L3424" s="222">
        <v>4240.8999999999996</v>
      </c>
      <c r="M3424" s="222">
        <v>37517.040000000001</v>
      </c>
      <c r="N3424" s="222">
        <v>37517.040000000001</v>
      </c>
      <c r="O3424" s="222">
        <v>0</v>
      </c>
      <c r="P3424" s="222">
        <v>0</v>
      </c>
      <c r="Q3424" s="222">
        <v>0</v>
      </c>
      <c r="R3424" s="372">
        <v>45658</v>
      </c>
      <c r="S3424" s="372">
        <v>46022</v>
      </c>
      <c r="U3424" s="373"/>
    </row>
    <row r="3425" spans="1:21" ht="20.25" x14ac:dyDescent="0.3">
      <c r="A3425" s="230">
        <v>792</v>
      </c>
      <c r="B3425" s="229" t="s">
        <v>3844</v>
      </c>
      <c r="C3425" s="230">
        <v>37674</v>
      </c>
      <c r="D3425" s="230" t="s">
        <v>1896</v>
      </c>
      <c r="E3425" s="230">
        <v>1986</v>
      </c>
      <c r="F3425" s="230" t="s">
        <v>2122</v>
      </c>
      <c r="G3425" s="371" t="s">
        <v>2120</v>
      </c>
      <c r="H3425" s="230">
        <v>5</v>
      </c>
      <c r="I3425" s="230">
        <v>4</v>
      </c>
      <c r="J3425" s="230" t="s">
        <v>2122</v>
      </c>
      <c r="K3425" s="222">
        <v>3511</v>
      </c>
      <c r="L3425" s="222">
        <v>3423.1</v>
      </c>
      <c r="M3425" s="222">
        <v>28234.799999999999</v>
      </c>
      <c r="N3425" s="222">
        <v>28234.799999999999</v>
      </c>
      <c r="O3425" s="222">
        <v>0</v>
      </c>
      <c r="P3425" s="222">
        <v>0</v>
      </c>
      <c r="Q3425" s="222">
        <v>0</v>
      </c>
      <c r="R3425" s="372">
        <v>45658</v>
      </c>
      <c r="S3425" s="372">
        <v>46022</v>
      </c>
      <c r="U3425" s="373"/>
    </row>
    <row r="3426" spans="1:21" ht="20.25" x14ac:dyDescent="0.3">
      <c r="A3426" s="230">
        <v>793</v>
      </c>
      <c r="B3426" s="229" t="s">
        <v>3843</v>
      </c>
      <c r="C3426" s="230">
        <v>37675</v>
      </c>
      <c r="D3426" s="230" t="s">
        <v>1896</v>
      </c>
      <c r="E3426" s="230">
        <v>1986</v>
      </c>
      <c r="F3426" s="230" t="s">
        <v>2122</v>
      </c>
      <c r="G3426" s="371" t="s">
        <v>2120</v>
      </c>
      <c r="H3426" s="230">
        <v>5</v>
      </c>
      <c r="I3426" s="230">
        <v>4</v>
      </c>
      <c r="J3426" s="230" t="s">
        <v>2122</v>
      </c>
      <c r="K3426" s="222">
        <v>3430.5</v>
      </c>
      <c r="L3426" s="222">
        <v>3269.9</v>
      </c>
      <c r="M3426" s="222">
        <v>25233.119999999999</v>
      </c>
      <c r="N3426" s="222">
        <v>25233.119999999999</v>
      </c>
      <c r="O3426" s="222">
        <v>0</v>
      </c>
      <c r="P3426" s="222">
        <v>0</v>
      </c>
      <c r="Q3426" s="222">
        <v>0</v>
      </c>
      <c r="R3426" s="372">
        <v>45658</v>
      </c>
      <c r="S3426" s="372">
        <v>46022</v>
      </c>
      <c r="U3426" s="373"/>
    </row>
    <row r="3427" spans="1:21" ht="20.25" x14ac:dyDescent="0.3">
      <c r="A3427" s="230">
        <v>794</v>
      </c>
      <c r="B3427" s="229" t="s">
        <v>3842</v>
      </c>
      <c r="C3427" s="230">
        <v>37676</v>
      </c>
      <c r="D3427" s="230" t="s">
        <v>1896</v>
      </c>
      <c r="E3427" s="230">
        <v>1987</v>
      </c>
      <c r="F3427" s="230" t="s">
        <v>2122</v>
      </c>
      <c r="G3427" s="371" t="s">
        <v>2120</v>
      </c>
      <c r="H3427" s="230">
        <v>5</v>
      </c>
      <c r="I3427" s="230">
        <v>4</v>
      </c>
      <c r="J3427" s="230" t="s">
        <v>2122</v>
      </c>
      <c r="K3427" s="222">
        <v>3574</v>
      </c>
      <c r="L3427" s="222">
        <v>3574</v>
      </c>
      <c r="M3427" s="222">
        <v>123036</v>
      </c>
      <c r="N3427" s="222">
        <v>123036</v>
      </c>
      <c r="O3427" s="222">
        <v>0</v>
      </c>
      <c r="P3427" s="222">
        <v>0</v>
      </c>
      <c r="Q3427" s="222">
        <v>0</v>
      </c>
      <c r="R3427" s="372">
        <v>45658</v>
      </c>
      <c r="S3427" s="372">
        <v>46022</v>
      </c>
      <c r="U3427" s="373"/>
    </row>
    <row r="3428" spans="1:21" ht="20.25" x14ac:dyDescent="0.3">
      <c r="A3428" s="230">
        <v>795</v>
      </c>
      <c r="B3428" s="229" t="s">
        <v>3841</v>
      </c>
      <c r="C3428" s="230">
        <v>37677</v>
      </c>
      <c r="D3428" s="230" t="s">
        <v>1896</v>
      </c>
      <c r="E3428" s="230">
        <v>1986</v>
      </c>
      <c r="F3428" s="230" t="s">
        <v>2122</v>
      </c>
      <c r="G3428" s="371" t="s">
        <v>2120</v>
      </c>
      <c r="H3428" s="230">
        <v>5</v>
      </c>
      <c r="I3428" s="230">
        <v>4</v>
      </c>
      <c r="J3428" s="230" t="s">
        <v>2122</v>
      </c>
      <c r="K3428" s="222">
        <v>3467.4</v>
      </c>
      <c r="L3428" s="222">
        <v>3304.2</v>
      </c>
      <c r="M3428" s="222">
        <v>25720.2</v>
      </c>
      <c r="N3428" s="222">
        <v>25720.2</v>
      </c>
      <c r="O3428" s="222">
        <v>0</v>
      </c>
      <c r="P3428" s="222">
        <v>0</v>
      </c>
      <c r="Q3428" s="222">
        <v>0</v>
      </c>
      <c r="R3428" s="372">
        <v>45658</v>
      </c>
      <c r="S3428" s="372">
        <v>46022</v>
      </c>
      <c r="U3428" s="373"/>
    </row>
    <row r="3429" spans="1:21" ht="20.25" x14ac:dyDescent="0.3">
      <c r="A3429" s="230">
        <v>796</v>
      </c>
      <c r="B3429" s="229" t="s">
        <v>3840</v>
      </c>
      <c r="C3429" s="230">
        <v>37678</v>
      </c>
      <c r="D3429" s="230" t="s">
        <v>1896</v>
      </c>
      <c r="E3429" s="230">
        <v>1984</v>
      </c>
      <c r="F3429" s="230" t="s">
        <v>2122</v>
      </c>
      <c r="G3429" s="371" t="s">
        <v>2120</v>
      </c>
      <c r="H3429" s="230">
        <v>5</v>
      </c>
      <c r="I3429" s="230">
        <v>4</v>
      </c>
      <c r="J3429" s="230" t="s">
        <v>2122</v>
      </c>
      <c r="K3429" s="222">
        <v>3492.5</v>
      </c>
      <c r="L3429" s="222">
        <v>3492.5</v>
      </c>
      <c r="M3429" s="222">
        <v>123036</v>
      </c>
      <c r="N3429" s="222">
        <v>123036</v>
      </c>
      <c r="O3429" s="222">
        <v>0</v>
      </c>
      <c r="P3429" s="222">
        <v>0</v>
      </c>
      <c r="Q3429" s="222">
        <v>0</v>
      </c>
      <c r="R3429" s="372">
        <v>45658</v>
      </c>
      <c r="S3429" s="372">
        <v>46022</v>
      </c>
      <c r="U3429" s="373"/>
    </row>
    <row r="3430" spans="1:21" ht="20.25" x14ac:dyDescent="0.3">
      <c r="A3430" s="230">
        <v>797</v>
      </c>
      <c r="B3430" s="229" t="s">
        <v>3839</v>
      </c>
      <c r="C3430" s="230">
        <v>37679</v>
      </c>
      <c r="D3430" s="230" t="s">
        <v>1896</v>
      </c>
      <c r="E3430" s="230">
        <v>1981</v>
      </c>
      <c r="F3430" s="230" t="s">
        <v>2122</v>
      </c>
      <c r="G3430" s="371" t="s">
        <v>2120</v>
      </c>
      <c r="H3430" s="230">
        <v>5</v>
      </c>
      <c r="I3430" s="230">
        <v>4</v>
      </c>
      <c r="J3430" s="230" t="s">
        <v>2122</v>
      </c>
      <c r="K3430" s="222">
        <v>3265</v>
      </c>
      <c r="L3430" s="222">
        <v>3112.4</v>
      </c>
      <c r="M3430" s="222">
        <v>25557.84</v>
      </c>
      <c r="N3430" s="222">
        <v>25557.84</v>
      </c>
      <c r="O3430" s="222">
        <v>0</v>
      </c>
      <c r="P3430" s="222">
        <v>0</v>
      </c>
      <c r="Q3430" s="222">
        <v>0</v>
      </c>
      <c r="R3430" s="372">
        <v>45658</v>
      </c>
      <c r="S3430" s="372">
        <v>46022</v>
      </c>
      <c r="U3430" s="373"/>
    </row>
    <row r="3431" spans="1:21" ht="20.25" x14ac:dyDescent="0.3">
      <c r="A3431" s="230">
        <v>798</v>
      </c>
      <c r="B3431" s="229" t="s">
        <v>3838</v>
      </c>
      <c r="C3431" s="230">
        <v>37680</v>
      </c>
      <c r="D3431" s="230" t="s">
        <v>1896</v>
      </c>
      <c r="E3431" s="230">
        <v>1988</v>
      </c>
      <c r="F3431" s="230" t="s">
        <v>2122</v>
      </c>
      <c r="G3431" s="371" t="s">
        <v>2120</v>
      </c>
      <c r="H3431" s="230">
        <v>5</v>
      </c>
      <c r="I3431" s="230">
        <v>6</v>
      </c>
      <c r="J3431" s="230" t="s">
        <v>2122</v>
      </c>
      <c r="K3431" s="222">
        <v>4681.3999999999996</v>
      </c>
      <c r="L3431" s="222">
        <v>4681.3999999999996</v>
      </c>
      <c r="M3431" s="222">
        <v>192288</v>
      </c>
      <c r="N3431" s="222">
        <v>192288</v>
      </c>
      <c r="O3431" s="222">
        <v>0</v>
      </c>
      <c r="P3431" s="222">
        <v>0</v>
      </c>
      <c r="Q3431" s="222">
        <v>0</v>
      </c>
      <c r="R3431" s="372">
        <v>45658</v>
      </c>
      <c r="S3431" s="372">
        <v>46022</v>
      </c>
      <c r="U3431" s="373"/>
    </row>
    <row r="3432" spans="1:21" ht="20.25" x14ac:dyDescent="0.3">
      <c r="A3432" s="230">
        <v>799</v>
      </c>
      <c r="B3432" s="229" t="s">
        <v>3835</v>
      </c>
      <c r="C3432" s="230">
        <v>37684</v>
      </c>
      <c r="D3432" s="230" t="s">
        <v>1896</v>
      </c>
      <c r="E3432" s="230">
        <v>37684</v>
      </c>
      <c r="F3432" s="230" t="s">
        <v>2122</v>
      </c>
      <c r="G3432" s="371" t="s">
        <v>2120</v>
      </c>
      <c r="H3432" s="230">
        <v>5</v>
      </c>
      <c r="I3432" s="230">
        <v>3</v>
      </c>
      <c r="J3432" s="230" t="s">
        <v>2122</v>
      </c>
      <c r="K3432" s="222">
        <v>2354.1999999999998</v>
      </c>
      <c r="L3432" s="222">
        <v>2354.1999999999998</v>
      </c>
      <c r="M3432" s="222">
        <v>90168</v>
      </c>
      <c r="N3432" s="222">
        <v>90168</v>
      </c>
      <c r="O3432" s="222">
        <v>0</v>
      </c>
      <c r="P3432" s="222">
        <v>0</v>
      </c>
      <c r="Q3432" s="222">
        <v>0</v>
      </c>
      <c r="R3432" s="372">
        <v>45658</v>
      </c>
      <c r="S3432" s="372">
        <v>46022</v>
      </c>
      <c r="U3432" s="373"/>
    </row>
    <row r="3433" spans="1:21" ht="20.25" x14ac:dyDescent="0.3">
      <c r="A3433" s="230">
        <v>800</v>
      </c>
      <c r="B3433" s="229" t="s">
        <v>3837</v>
      </c>
      <c r="C3433" s="230">
        <v>37681</v>
      </c>
      <c r="D3433" s="230" t="s">
        <v>1896</v>
      </c>
      <c r="E3433" s="230">
        <v>1986</v>
      </c>
      <c r="F3433" s="230" t="s">
        <v>2122</v>
      </c>
      <c r="G3433" s="371" t="s">
        <v>2120</v>
      </c>
      <c r="H3433" s="230">
        <v>5</v>
      </c>
      <c r="I3433" s="230">
        <v>4</v>
      </c>
      <c r="J3433" s="230" t="s">
        <v>2122</v>
      </c>
      <c r="K3433" s="222">
        <v>3473.9</v>
      </c>
      <c r="L3433" s="222">
        <v>3309.5</v>
      </c>
      <c r="M3433" s="222">
        <v>224800</v>
      </c>
      <c r="N3433" s="222">
        <v>224800</v>
      </c>
      <c r="O3433" s="222">
        <v>0</v>
      </c>
      <c r="P3433" s="222">
        <v>0</v>
      </c>
      <c r="Q3433" s="222">
        <v>0</v>
      </c>
      <c r="R3433" s="372">
        <v>45658</v>
      </c>
      <c r="S3433" s="372">
        <v>46022</v>
      </c>
      <c r="U3433" s="373"/>
    </row>
    <row r="3434" spans="1:21" ht="20.25" x14ac:dyDescent="0.3">
      <c r="A3434" s="230">
        <v>801</v>
      </c>
      <c r="B3434" s="229" t="s">
        <v>3834</v>
      </c>
      <c r="C3434" s="230">
        <v>37686</v>
      </c>
      <c r="D3434" s="230" t="s">
        <v>1896</v>
      </c>
      <c r="E3434" s="230">
        <v>1976</v>
      </c>
      <c r="F3434" s="230" t="s">
        <v>2122</v>
      </c>
      <c r="G3434" s="371" t="s">
        <v>2120</v>
      </c>
      <c r="H3434" s="230">
        <v>5</v>
      </c>
      <c r="I3434" s="230">
        <v>4</v>
      </c>
      <c r="J3434" s="230" t="s">
        <v>2122</v>
      </c>
      <c r="K3434" s="222">
        <v>3650.1</v>
      </c>
      <c r="L3434" s="222">
        <v>3650.1</v>
      </c>
      <c r="M3434" s="222">
        <v>124872</v>
      </c>
      <c r="N3434" s="222">
        <v>124872</v>
      </c>
      <c r="O3434" s="222">
        <v>0</v>
      </c>
      <c r="P3434" s="222">
        <v>0</v>
      </c>
      <c r="Q3434" s="222">
        <v>0</v>
      </c>
      <c r="R3434" s="372">
        <v>45658</v>
      </c>
      <c r="S3434" s="372">
        <v>46022</v>
      </c>
      <c r="U3434" s="373"/>
    </row>
    <row r="3435" spans="1:21" ht="20.25" x14ac:dyDescent="0.3">
      <c r="A3435" s="230">
        <v>802</v>
      </c>
      <c r="B3435" s="229" t="s">
        <v>3833</v>
      </c>
      <c r="C3435" s="230">
        <v>37687</v>
      </c>
      <c r="D3435" s="230" t="s">
        <v>1896</v>
      </c>
      <c r="E3435" s="230">
        <v>1979</v>
      </c>
      <c r="F3435" s="230" t="s">
        <v>2122</v>
      </c>
      <c r="G3435" s="371" t="s">
        <v>2120</v>
      </c>
      <c r="H3435" s="230">
        <v>5</v>
      </c>
      <c r="I3435" s="230">
        <v>4</v>
      </c>
      <c r="J3435" s="230" t="s">
        <v>2122</v>
      </c>
      <c r="K3435" s="222">
        <v>3428.2</v>
      </c>
      <c r="L3435" s="222">
        <v>3476.4</v>
      </c>
      <c r="M3435" s="222">
        <v>24979.68</v>
      </c>
      <c r="N3435" s="222">
        <v>24979.68</v>
      </c>
      <c r="O3435" s="222">
        <v>0</v>
      </c>
      <c r="P3435" s="222">
        <v>0</v>
      </c>
      <c r="Q3435" s="222">
        <v>0</v>
      </c>
      <c r="R3435" s="372">
        <v>45658</v>
      </c>
      <c r="S3435" s="372">
        <v>46022</v>
      </c>
      <c r="U3435" s="373"/>
    </row>
    <row r="3436" spans="1:21" ht="20.25" x14ac:dyDescent="0.3">
      <c r="A3436" s="230">
        <v>803</v>
      </c>
      <c r="B3436" s="229" t="s">
        <v>3832</v>
      </c>
      <c r="C3436" s="230">
        <v>37688</v>
      </c>
      <c r="D3436" s="230" t="s">
        <v>1896</v>
      </c>
      <c r="E3436" s="230">
        <v>1986</v>
      </c>
      <c r="F3436" s="230" t="s">
        <v>2122</v>
      </c>
      <c r="G3436" s="371" t="s">
        <v>2120</v>
      </c>
      <c r="H3436" s="230">
        <v>5</v>
      </c>
      <c r="I3436" s="230">
        <v>4</v>
      </c>
      <c r="J3436" s="230" t="s">
        <v>2122</v>
      </c>
      <c r="K3436" s="222">
        <v>2724.4</v>
      </c>
      <c r="L3436" s="222">
        <v>2724.4</v>
      </c>
      <c r="M3436" s="222">
        <v>126720</v>
      </c>
      <c r="N3436" s="222">
        <v>126720</v>
      </c>
      <c r="O3436" s="222">
        <v>0</v>
      </c>
      <c r="P3436" s="222">
        <v>0</v>
      </c>
      <c r="Q3436" s="222">
        <v>0</v>
      </c>
      <c r="R3436" s="372">
        <v>45658</v>
      </c>
      <c r="S3436" s="372">
        <v>46022</v>
      </c>
      <c r="U3436" s="373"/>
    </row>
    <row r="3437" spans="1:21" ht="20.25" x14ac:dyDescent="0.3">
      <c r="A3437" s="230">
        <v>804</v>
      </c>
      <c r="B3437" s="229" t="s">
        <v>3830</v>
      </c>
      <c r="C3437" s="230">
        <v>37765</v>
      </c>
      <c r="D3437" s="230" t="s">
        <v>1896</v>
      </c>
      <c r="E3437" s="230">
        <v>1997</v>
      </c>
      <c r="F3437" s="230" t="s">
        <v>2122</v>
      </c>
      <c r="G3437" s="371" t="s">
        <v>2120</v>
      </c>
      <c r="H3437" s="230">
        <v>5</v>
      </c>
      <c r="I3437" s="230">
        <v>6</v>
      </c>
      <c r="J3437" s="230" t="s">
        <v>2122</v>
      </c>
      <c r="K3437" s="222">
        <v>4786.8999999999996</v>
      </c>
      <c r="L3437" s="222">
        <v>4444.3999999999996</v>
      </c>
      <c r="M3437" s="222">
        <v>42201.72</v>
      </c>
      <c r="N3437" s="222">
        <v>42201.72</v>
      </c>
      <c r="O3437" s="222">
        <v>0</v>
      </c>
      <c r="P3437" s="222">
        <v>0</v>
      </c>
      <c r="Q3437" s="222">
        <v>0</v>
      </c>
      <c r="R3437" s="372">
        <v>45658</v>
      </c>
      <c r="S3437" s="372">
        <v>46022</v>
      </c>
      <c r="U3437" s="373"/>
    </row>
    <row r="3438" spans="1:21" ht="20.25" x14ac:dyDescent="0.3">
      <c r="A3438" s="230">
        <v>805</v>
      </c>
      <c r="B3438" s="229" t="s">
        <v>3856</v>
      </c>
      <c r="C3438" s="230">
        <v>37648</v>
      </c>
      <c r="D3438" s="230" t="s">
        <v>1896</v>
      </c>
      <c r="E3438" s="230">
        <v>1991</v>
      </c>
      <c r="F3438" s="230" t="s">
        <v>2122</v>
      </c>
      <c r="G3438" s="371" t="s">
        <v>2120</v>
      </c>
      <c r="H3438" s="230">
        <v>5</v>
      </c>
      <c r="I3438" s="230">
        <v>4</v>
      </c>
      <c r="J3438" s="230" t="s">
        <v>2122</v>
      </c>
      <c r="K3438" s="222">
        <v>3635</v>
      </c>
      <c r="L3438" s="222">
        <v>3635</v>
      </c>
      <c r="M3438" s="222">
        <v>101744.28</v>
      </c>
      <c r="N3438" s="222">
        <v>101744.28</v>
      </c>
      <c r="O3438" s="222">
        <v>0</v>
      </c>
      <c r="P3438" s="222">
        <v>0</v>
      </c>
      <c r="Q3438" s="222">
        <v>0</v>
      </c>
      <c r="R3438" s="372">
        <v>45658</v>
      </c>
      <c r="S3438" s="372">
        <v>46022</v>
      </c>
      <c r="U3438" s="373"/>
    </row>
    <row r="3439" spans="1:21" ht="20.25" x14ac:dyDescent="0.3">
      <c r="A3439" s="230">
        <v>806</v>
      </c>
      <c r="B3439" s="229" t="s">
        <v>3855</v>
      </c>
      <c r="C3439" s="230">
        <v>37649</v>
      </c>
      <c r="D3439" s="230" t="s">
        <v>1896</v>
      </c>
      <c r="E3439" s="230">
        <v>1988</v>
      </c>
      <c r="F3439" s="230" t="s">
        <v>2122</v>
      </c>
      <c r="G3439" s="371" t="s">
        <v>2120</v>
      </c>
      <c r="H3439" s="230">
        <v>5</v>
      </c>
      <c r="I3439" s="230">
        <v>5</v>
      </c>
      <c r="J3439" s="230" t="s">
        <v>2122</v>
      </c>
      <c r="K3439" s="222">
        <v>3969</v>
      </c>
      <c r="L3439" s="222">
        <v>3969</v>
      </c>
      <c r="M3439" s="222">
        <v>101744.28</v>
      </c>
      <c r="N3439" s="222">
        <v>101744.28</v>
      </c>
      <c r="O3439" s="222">
        <v>0</v>
      </c>
      <c r="P3439" s="222">
        <v>0</v>
      </c>
      <c r="Q3439" s="222">
        <v>0</v>
      </c>
      <c r="R3439" s="372">
        <v>45658</v>
      </c>
      <c r="S3439" s="372">
        <v>46022</v>
      </c>
      <c r="U3439" s="373"/>
    </row>
    <row r="3440" spans="1:21" ht="20.25" x14ac:dyDescent="0.3">
      <c r="A3440" s="230">
        <v>807</v>
      </c>
      <c r="B3440" s="229" t="s">
        <v>3853</v>
      </c>
      <c r="C3440" s="230">
        <v>37663</v>
      </c>
      <c r="D3440" s="230" t="s">
        <v>1896</v>
      </c>
      <c r="E3440" s="230">
        <v>1984</v>
      </c>
      <c r="F3440" s="230" t="s">
        <v>2122</v>
      </c>
      <c r="G3440" s="371" t="s">
        <v>2120</v>
      </c>
      <c r="H3440" s="230">
        <v>5</v>
      </c>
      <c r="I3440" s="230">
        <v>6</v>
      </c>
      <c r="J3440" s="230" t="s">
        <v>2122</v>
      </c>
      <c r="K3440" s="222">
        <v>4892.8999999999996</v>
      </c>
      <c r="L3440" s="222">
        <v>4892.8999999999996</v>
      </c>
      <c r="M3440" s="222">
        <v>112503.6</v>
      </c>
      <c r="N3440" s="222">
        <v>112503.6</v>
      </c>
      <c r="O3440" s="222">
        <v>0</v>
      </c>
      <c r="P3440" s="222">
        <v>0</v>
      </c>
      <c r="Q3440" s="222">
        <v>0</v>
      </c>
      <c r="R3440" s="372">
        <v>45658</v>
      </c>
      <c r="S3440" s="372">
        <v>46022</v>
      </c>
      <c r="U3440" s="373"/>
    </row>
    <row r="3441" spans="1:21" ht="20.25" x14ac:dyDescent="0.3">
      <c r="A3441" s="230">
        <v>808</v>
      </c>
      <c r="B3441" s="229" t="s">
        <v>3851</v>
      </c>
      <c r="C3441" s="230">
        <v>37666</v>
      </c>
      <c r="D3441" s="230" t="s">
        <v>1896</v>
      </c>
      <c r="E3441" s="230">
        <v>1980</v>
      </c>
      <c r="F3441" s="230" t="s">
        <v>2122</v>
      </c>
      <c r="G3441" s="371" t="s">
        <v>2120</v>
      </c>
      <c r="H3441" s="230">
        <v>5</v>
      </c>
      <c r="I3441" s="230">
        <v>6</v>
      </c>
      <c r="J3441" s="230" t="s">
        <v>2122</v>
      </c>
      <c r="K3441" s="222">
        <v>4892.8999999999996</v>
      </c>
      <c r="L3441" s="222">
        <v>4892.8999999999996</v>
      </c>
      <c r="M3441" s="222">
        <v>114234.12</v>
      </c>
      <c r="N3441" s="222">
        <v>114234.12</v>
      </c>
      <c r="O3441" s="222">
        <v>0</v>
      </c>
      <c r="P3441" s="222">
        <v>0</v>
      </c>
      <c r="Q3441" s="222">
        <v>0</v>
      </c>
      <c r="R3441" s="372">
        <v>45658</v>
      </c>
      <c r="S3441" s="372">
        <v>46022</v>
      </c>
      <c r="U3441" s="373"/>
    </row>
    <row r="3442" spans="1:21" ht="20.25" x14ac:dyDescent="0.3">
      <c r="A3442" s="230">
        <v>809</v>
      </c>
      <c r="B3442" s="229" t="s">
        <v>3850</v>
      </c>
      <c r="C3442" s="230">
        <v>37668</v>
      </c>
      <c r="D3442" s="230" t="s">
        <v>1896</v>
      </c>
      <c r="E3442" s="230">
        <v>1982</v>
      </c>
      <c r="F3442" s="230" t="s">
        <v>2122</v>
      </c>
      <c r="G3442" s="371" t="s">
        <v>2120</v>
      </c>
      <c r="H3442" s="230">
        <v>5</v>
      </c>
      <c r="I3442" s="230">
        <v>4</v>
      </c>
      <c r="J3442" s="230" t="s">
        <v>2122</v>
      </c>
      <c r="K3442" s="222">
        <v>3606.8</v>
      </c>
      <c r="L3442" s="222">
        <v>3606.8</v>
      </c>
      <c r="M3442" s="222">
        <v>79255.44</v>
      </c>
      <c r="N3442" s="222">
        <v>79255.44</v>
      </c>
      <c r="O3442" s="222">
        <v>0</v>
      </c>
      <c r="P3442" s="222">
        <v>0</v>
      </c>
      <c r="Q3442" s="222">
        <v>0</v>
      </c>
      <c r="R3442" s="372">
        <v>45658</v>
      </c>
      <c r="S3442" s="372">
        <v>46022</v>
      </c>
      <c r="U3442" s="373"/>
    </row>
    <row r="3443" spans="1:21" ht="20.25" x14ac:dyDescent="0.3">
      <c r="A3443" s="230">
        <v>810</v>
      </c>
      <c r="B3443" s="229" t="s">
        <v>3846</v>
      </c>
      <c r="C3443" s="230">
        <v>37672</v>
      </c>
      <c r="D3443" s="230" t="s">
        <v>1896</v>
      </c>
      <c r="E3443" s="230">
        <v>1984</v>
      </c>
      <c r="F3443" s="230" t="s">
        <v>2122</v>
      </c>
      <c r="G3443" s="371" t="s">
        <v>2120</v>
      </c>
      <c r="H3443" s="230">
        <v>5</v>
      </c>
      <c r="I3443" s="230">
        <v>4</v>
      </c>
      <c r="J3443" s="230" t="s">
        <v>2122</v>
      </c>
      <c r="K3443" s="222">
        <v>3538.5</v>
      </c>
      <c r="L3443" s="222">
        <v>3538.5</v>
      </c>
      <c r="M3443" s="222">
        <v>76348.800000000003</v>
      </c>
      <c r="N3443" s="222">
        <v>76348.800000000003</v>
      </c>
      <c r="O3443" s="222">
        <v>0</v>
      </c>
      <c r="P3443" s="222">
        <v>0</v>
      </c>
      <c r="Q3443" s="222">
        <v>0</v>
      </c>
      <c r="R3443" s="372">
        <v>45658</v>
      </c>
      <c r="S3443" s="372">
        <v>46022</v>
      </c>
      <c r="U3443" s="373"/>
    </row>
    <row r="3444" spans="1:21" ht="20.25" x14ac:dyDescent="0.3">
      <c r="A3444" s="230">
        <v>811</v>
      </c>
      <c r="B3444" s="229" t="s">
        <v>3860</v>
      </c>
      <c r="C3444" s="230">
        <v>37578</v>
      </c>
      <c r="D3444" s="230" t="s">
        <v>1896</v>
      </c>
      <c r="E3444" s="230">
        <v>1977</v>
      </c>
      <c r="F3444" s="230" t="s">
        <v>2122</v>
      </c>
      <c r="G3444" s="371" t="s">
        <v>2089</v>
      </c>
      <c r="H3444" s="230">
        <v>5</v>
      </c>
      <c r="I3444" s="230">
        <v>4</v>
      </c>
      <c r="J3444" s="230" t="s">
        <v>2122</v>
      </c>
      <c r="K3444" s="222">
        <v>3328</v>
      </c>
      <c r="L3444" s="222">
        <v>3175.52</v>
      </c>
      <c r="M3444" s="222">
        <v>45670.239999999998</v>
      </c>
      <c r="N3444" s="222">
        <v>45670.239999999998</v>
      </c>
      <c r="O3444" s="222">
        <v>0</v>
      </c>
      <c r="P3444" s="222">
        <v>0</v>
      </c>
      <c r="Q3444" s="222">
        <v>0</v>
      </c>
      <c r="R3444" s="372">
        <v>45658</v>
      </c>
      <c r="S3444" s="372">
        <v>46022</v>
      </c>
      <c r="U3444" s="373"/>
    </row>
    <row r="3445" spans="1:21" ht="20.25" x14ac:dyDescent="0.3">
      <c r="A3445" s="230">
        <v>812</v>
      </c>
      <c r="B3445" s="229" t="s">
        <v>3831</v>
      </c>
      <c r="C3445" s="230">
        <v>37753</v>
      </c>
      <c r="D3445" s="230" t="s">
        <v>1896</v>
      </c>
      <c r="E3445" s="230">
        <v>1950</v>
      </c>
      <c r="F3445" s="230" t="s">
        <v>2122</v>
      </c>
      <c r="G3445" s="371" t="s">
        <v>2094</v>
      </c>
      <c r="H3445" s="230">
        <v>2</v>
      </c>
      <c r="I3445" s="230">
        <v>1</v>
      </c>
      <c r="J3445" s="230" t="s">
        <v>2122</v>
      </c>
      <c r="K3445" s="222">
        <v>232.8</v>
      </c>
      <c r="L3445" s="222">
        <v>232.8</v>
      </c>
      <c r="M3445" s="222">
        <v>31669.65</v>
      </c>
      <c r="N3445" s="222">
        <v>31669.65</v>
      </c>
      <c r="O3445" s="222">
        <v>0</v>
      </c>
      <c r="P3445" s="222">
        <v>0</v>
      </c>
      <c r="Q3445" s="222">
        <v>0</v>
      </c>
      <c r="R3445" s="372">
        <v>45658</v>
      </c>
      <c r="S3445" s="372">
        <v>46022</v>
      </c>
      <c r="U3445" s="373"/>
    </row>
    <row r="3446" spans="1:21" ht="20.25" x14ac:dyDescent="0.3">
      <c r="A3446" s="230">
        <v>813</v>
      </c>
      <c r="B3446" s="229" t="s">
        <v>3836</v>
      </c>
      <c r="C3446" s="230">
        <v>37682</v>
      </c>
      <c r="D3446" s="230" t="s">
        <v>1896</v>
      </c>
      <c r="E3446" s="230">
        <v>1994</v>
      </c>
      <c r="F3446" s="230" t="s">
        <v>2122</v>
      </c>
      <c r="G3446" s="371" t="s">
        <v>2120</v>
      </c>
      <c r="H3446" s="230">
        <v>5</v>
      </c>
      <c r="I3446" s="230">
        <v>3</v>
      </c>
      <c r="J3446" s="230" t="s">
        <v>2122</v>
      </c>
      <c r="K3446" s="222">
        <v>3601</v>
      </c>
      <c r="L3446" s="222">
        <v>3032.36</v>
      </c>
      <c r="M3446" s="222">
        <v>100000</v>
      </c>
      <c r="N3446" s="222">
        <v>100000</v>
      </c>
      <c r="O3446" s="222">
        <v>0</v>
      </c>
      <c r="P3446" s="222">
        <v>0</v>
      </c>
      <c r="Q3446" s="222">
        <v>0</v>
      </c>
      <c r="R3446" s="372">
        <v>45658</v>
      </c>
      <c r="S3446" s="372">
        <v>46022</v>
      </c>
      <c r="U3446" s="373"/>
    </row>
    <row r="3447" spans="1:21" ht="20.25" x14ac:dyDescent="0.3">
      <c r="A3447" s="230">
        <v>814</v>
      </c>
      <c r="B3447" s="229" t="s">
        <v>3859</v>
      </c>
      <c r="C3447" s="230">
        <v>37586</v>
      </c>
      <c r="D3447" s="230" t="s">
        <v>1896</v>
      </c>
      <c r="E3447" s="230">
        <v>1986</v>
      </c>
      <c r="F3447" s="230" t="s">
        <v>2122</v>
      </c>
      <c r="G3447" s="371" t="s">
        <v>2089</v>
      </c>
      <c r="H3447" s="230">
        <v>2</v>
      </c>
      <c r="I3447" s="230">
        <v>3</v>
      </c>
      <c r="J3447" s="230" t="s">
        <v>2122</v>
      </c>
      <c r="K3447" s="222">
        <v>719.4</v>
      </c>
      <c r="L3447" s="222">
        <v>719.4</v>
      </c>
      <c r="M3447" s="222">
        <v>100000</v>
      </c>
      <c r="N3447" s="222">
        <v>100000</v>
      </c>
      <c r="O3447" s="222">
        <v>0</v>
      </c>
      <c r="P3447" s="222">
        <v>0</v>
      </c>
      <c r="Q3447" s="222">
        <v>0</v>
      </c>
      <c r="R3447" s="372">
        <v>45658</v>
      </c>
      <c r="S3447" s="372">
        <v>46022</v>
      </c>
      <c r="U3447" s="373"/>
    </row>
    <row r="3448" spans="1:21" ht="20.25" x14ac:dyDescent="0.3">
      <c r="A3448" s="230">
        <v>815</v>
      </c>
      <c r="B3448" s="229" t="s">
        <v>1356</v>
      </c>
      <c r="C3448" s="230">
        <v>37709</v>
      </c>
      <c r="D3448" s="230" t="s">
        <v>1896</v>
      </c>
      <c r="E3448" s="230">
        <v>1970</v>
      </c>
      <c r="F3448" s="230" t="s">
        <v>2122</v>
      </c>
      <c r="G3448" s="371" t="s">
        <v>2089</v>
      </c>
      <c r="H3448" s="230">
        <v>5</v>
      </c>
      <c r="I3448" s="230">
        <v>3</v>
      </c>
      <c r="J3448" s="230" t="s">
        <v>2122</v>
      </c>
      <c r="K3448" s="222">
        <v>2133.1999999999998</v>
      </c>
      <c r="L3448" s="222">
        <v>1999.25</v>
      </c>
      <c r="M3448" s="222">
        <v>1122000</v>
      </c>
      <c r="N3448" s="222">
        <v>1122000</v>
      </c>
      <c r="O3448" s="222">
        <v>0</v>
      </c>
      <c r="P3448" s="222">
        <v>0</v>
      </c>
      <c r="Q3448" s="222">
        <v>0</v>
      </c>
      <c r="R3448" s="372">
        <v>45658</v>
      </c>
      <c r="S3448" s="372">
        <v>46022</v>
      </c>
      <c r="U3448" s="373"/>
    </row>
    <row r="3449" spans="1:21" ht="20.25" x14ac:dyDescent="0.3">
      <c r="A3449" s="230">
        <v>816</v>
      </c>
      <c r="B3449" s="229" t="s">
        <v>3370</v>
      </c>
      <c r="C3449" s="230">
        <v>37690</v>
      </c>
      <c r="D3449" s="230" t="s">
        <v>1896</v>
      </c>
      <c r="E3449" s="230">
        <v>1974</v>
      </c>
      <c r="F3449" s="230">
        <v>2023</v>
      </c>
      <c r="G3449" s="371" t="s">
        <v>2088</v>
      </c>
      <c r="H3449" s="230">
        <v>5</v>
      </c>
      <c r="I3449" s="230">
        <v>4</v>
      </c>
      <c r="J3449" s="230" t="s">
        <v>2122</v>
      </c>
      <c r="K3449" s="222">
        <v>1974</v>
      </c>
      <c r="L3449" s="222">
        <v>1974</v>
      </c>
      <c r="M3449" s="222">
        <v>134486</v>
      </c>
      <c r="N3449" s="222">
        <v>134486</v>
      </c>
      <c r="O3449" s="222">
        <v>0</v>
      </c>
      <c r="P3449" s="222">
        <v>0</v>
      </c>
      <c r="Q3449" s="222">
        <v>0</v>
      </c>
      <c r="R3449" s="372">
        <v>45658</v>
      </c>
      <c r="S3449" s="372">
        <v>46022</v>
      </c>
      <c r="U3449" s="373"/>
    </row>
    <row r="3450" spans="1:21" ht="20.25" x14ac:dyDescent="0.3">
      <c r="A3450" s="230">
        <v>817</v>
      </c>
      <c r="B3450" s="229" t="s">
        <v>1028</v>
      </c>
      <c r="C3450" s="230">
        <v>37592</v>
      </c>
      <c r="D3450" s="230" t="s">
        <v>1896</v>
      </c>
      <c r="E3450" s="230">
        <v>1960</v>
      </c>
      <c r="F3450" s="230" t="s">
        <v>2122</v>
      </c>
      <c r="G3450" s="371" t="s">
        <v>2094</v>
      </c>
      <c r="H3450" s="230">
        <v>2</v>
      </c>
      <c r="I3450" s="230">
        <v>1</v>
      </c>
      <c r="J3450" s="230" t="s">
        <v>2122</v>
      </c>
      <c r="K3450" s="222">
        <v>213.3</v>
      </c>
      <c r="L3450" s="222">
        <v>213.3</v>
      </c>
      <c r="M3450" s="222">
        <v>304108.72000000003</v>
      </c>
      <c r="N3450" s="222">
        <v>304108.72000000003</v>
      </c>
      <c r="O3450" s="222">
        <v>0</v>
      </c>
      <c r="P3450" s="222">
        <v>0</v>
      </c>
      <c r="Q3450" s="222">
        <v>0</v>
      </c>
      <c r="R3450" s="372">
        <v>45658</v>
      </c>
      <c r="S3450" s="372">
        <v>46022</v>
      </c>
      <c r="U3450" s="373"/>
    </row>
    <row r="3451" spans="1:21" ht="20.25" x14ac:dyDescent="0.3">
      <c r="A3451" s="230">
        <v>818</v>
      </c>
      <c r="B3451" s="229" t="s">
        <v>4487</v>
      </c>
      <c r="C3451" s="230">
        <v>37619</v>
      </c>
      <c r="D3451" s="230" t="s">
        <v>1896</v>
      </c>
      <c r="E3451" s="230">
        <v>1953</v>
      </c>
      <c r="F3451" s="230">
        <v>2018</v>
      </c>
      <c r="G3451" s="371" t="s">
        <v>2094</v>
      </c>
      <c r="H3451" s="230">
        <v>2</v>
      </c>
      <c r="I3451" s="230">
        <v>1</v>
      </c>
      <c r="J3451" s="230" t="s">
        <v>2122</v>
      </c>
      <c r="K3451" s="222">
        <v>394.7</v>
      </c>
      <c r="L3451" s="222">
        <v>394.7</v>
      </c>
      <c r="M3451" s="222">
        <v>724450.56</v>
      </c>
      <c r="N3451" s="222">
        <v>724450.56</v>
      </c>
      <c r="O3451" s="222">
        <v>0</v>
      </c>
      <c r="P3451" s="222">
        <v>0</v>
      </c>
      <c r="Q3451" s="222">
        <v>0</v>
      </c>
      <c r="R3451" s="372">
        <v>45658</v>
      </c>
      <c r="S3451" s="372">
        <v>46022</v>
      </c>
      <c r="U3451" s="373"/>
    </row>
    <row r="3452" spans="1:21" ht="20.25" x14ac:dyDescent="0.25">
      <c r="A3452" s="231" t="s">
        <v>22</v>
      </c>
      <c r="B3452" s="231"/>
      <c r="C3452" s="263" t="s">
        <v>172</v>
      </c>
      <c r="D3452" s="263" t="s">
        <v>172</v>
      </c>
      <c r="E3452" s="263" t="s">
        <v>172</v>
      </c>
      <c r="F3452" s="263" t="s">
        <v>172</v>
      </c>
      <c r="G3452" s="263" t="s">
        <v>172</v>
      </c>
      <c r="H3452" s="263" t="s">
        <v>172</v>
      </c>
      <c r="I3452" s="263" t="s">
        <v>172</v>
      </c>
      <c r="J3452" s="220">
        <v>0</v>
      </c>
      <c r="K3452" s="220">
        <v>128745.19999999997</v>
      </c>
      <c r="L3452" s="220">
        <v>124827.81999999998</v>
      </c>
      <c r="M3452" s="220">
        <v>20532604.058649998</v>
      </c>
      <c r="N3452" s="220">
        <v>20532604.058649998</v>
      </c>
      <c r="O3452" s="220">
        <v>0</v>
      </c>
      <c r="P3452" s="220">
        <v>0</v>
      </c>
      <c r="Q3452" s="220">
        <v>0</v>
      </c>
      <c r="R3452" s="263" t="s">
        <v>172</v>
      </c>
      <c r="S3452" s="263" t="s">
        <v>172</v>
      </c>
      <c r="U3452" s="373"/>
    </row>
    <row r="3453" spans="1:21" ht="20.25" x14ac:dyDescent="0.3">
      <c r="A3453" s="404" t="s">
        <v>2456</v>
      </c>
      <c r="B3453" s="404"/>
      <c r="C3453" s="404"/>
      <c r="D3453" s="404"/>
      <c r="E3453" s="404"/>
      <c r="F3453" s="404"/>
      <c r="G3453" s="404"/>
      <c r="H3453" s="404"/>
      <c r="I3453" s="404"/>
      <c r="J3453" s="404"/>
      <c r="K3453" s="404"/>
      <c r="L3453" s="404"/>
      <c r="M3453" s="404"/>
      <c r="N3453" s="404"/>
      <c r="O3453" s="404"/>
      <c r="P3453" s="404"/>
      <c r="Q3453" s="404"/>
      <c r="R3453" s="404"/>
      <c r="S3453" s="404"/>
      <c r="U3453" s="373"/>
    </row>
    <row r="3454" spans="1:21" ht="20.25" x14ac:dyDescent="0.3">
      <c r="A3454" s="230">
        <v>819</v>
      </c>
      <c r="B3454" s="390" t="s">
        <v>3371</v>
      </c>
      <c r="C3454" s="380">
        <v>38038</v>
      </c>
      <c r="D3454" s="230" t="s">
        <v>1896</v>
      </c>
      <c r="E3454" s="380">
        <v>1969</v>
      </c>
      <c r="F3454" s="391" t="s">
        <v>2122</v>
      </c>
      <c r="G3454" s="380" t="s">
        <v>2930</v>
      </c>
      <c r="H3454" s="381">
        <v>5</v>
      </c>
      <c r="I3454" s="381">
        <v>4</v>
      </c>
      <c r="J3454" s="391" t="s">
        <v>2122</v>
      </c>
      <c r="K3454" s="222">
        <v>5693.49</v>
      </c>
      <c r="L3454" s="222">
        <v>3605.04</v>
      </c>
      <c r="M3454" s="222">
        <v>6775125</v>
      </c>
      <c r="N3454" s="222">
        <v>6764053.1699999999</v>
      </c>
      <c r="O3454" s="222">
        <v>0</v>
      </c>
      <c r="P3454" s="222">
        <v>11071.83</v>
      </c>
      <c r="Q3454" s="222">
        <v>0</v>
      </c>
      <c r="R3454" s="372">
        <v>45658</v>
      </c>
      <c r="S3454" s="372">
        <v>46022</v>
      </c>
      <c r="U3454" s="373"/>
    </row>
    <row r="3455" spans="1:21" ht="20.25" x14ac:dyDescent="0.3">
      <c r="A3455" s="230">
        <v>820</v>
      </c>
      <c r="B3455" s="390" t="s">
        <v>3372</v>
      </c>
      <c r="C3455" s="380">
        <v>38044</v>
      </c>
      <c r="D3455" s="230" t="s">
        <v>1896</v>
      </c>
      <c r="E3455" s="380">
        <v>1968</v>
      </c>
      <c r="F3455" s="391" t="s">
        <v>2122</v>
      </c>
      <c r="G3455" s="380" t="s">
        <v>2930</v>
      </c>
      <c r="H3455" s="381">
        <v>5</v>
      </c>
      <c r="I3455" s="381">
        <v>4</v>
      </c>
      <c r="J3455" s="391" t="s">
        <v>2122</v>
      </c>
      <c r="K3455" s="222">
        <v>3874.77</v>
      </c>
      <c r="L3455" s="222">
        <v>3623.97</v>
      </c>
      <c r="M3455" s="222">
        <v>6258794.5</v>
      </c>
      <c r="N3455" s="222">
        <v>6248716.9299999997</v>
      </c>
      <c r="O3455" s="222">
        <v>0</v>
      </c>
      <c r="P3455" s="222">
        <v>10077.57</v>
      </c>
      <c r="Q3455" s="222">
        <v>0</v>
      </c>
      <c r="R3455" s="372">
        <v>45658</v>
      </c>
      <c r="S3455" s="372">
        <v>46022</v>
      </c>
      <c r="U3455" s="373"/>
    </row>
    <row r="3456" spans="1:21" ht="20.25" x14ac:dyDescent="0.3">
      <c r="A3456" s="230">
        <v>821</v>
      </c>
      <c r="B3456" s="390" t="s">
        <v>3447</v>
      </c>
      <c r="C3456" s="380">
        <v>37792</v>
      </c>
      <c r="D3456" s="230" t="s">
        <v>1896</v>
      </c>
      <c r="E3456" s="380">
        <v>1963</v>
      </c>
      <c r="F3456" s="391" t="s">
        <v>2122</v>
      </c>
      <c r="G3456" s="380" t="s">
        <v>2930</v>
      </c>
      <c r="H3456" s="381">
        <v>5</v>
      </c>
      <c r="I3456" s="381">
        <v>4</v>
      </c>
      <c r="J3456" s="391" t="s">
        <v>2122</v>
      </c>
      <c r="K3456" s="222">
        <v>5574.43</v>
      </c>
      <c r="L3456" s="222">
        <v>3513.99</v>
      </c>
      <c r="M3456" s="222">
        <v>11474447.109999999</v>
      </c>
      <c r="N3456" s="222">
        <v>11454337.07</v>
      </c>
      <c r="O3456" s="222">
        <v>0</v>
      </c>
      <c r="P3456" s="222">
        <v>20110.04</v>
      </c>
      <c r="Q3456" s="222">
        <v>0</v>
      </c>
      <c r="R3456" s="372">
        <v>45658</v>
      </c>
      <c r="S3456" s="372">
        <v>46022</v>
      </c>
      <c r="U3456" s="373"/>
    </row>
    <row r="3457" spans="1:21" ht="20.25" x14ac:dyDescent="0.3">
      <c r="A3457" s="230">
        <v>822</v>
      </c>
      <c r="B3457" s="390" t="s">
        <v>3829</v>
      </c>
      <c r="C3457" s="381">
        <v>37873</v>
      </c>
      <c r="D3457" s="230" t="s">
        <v>1896</v>
      </c>
      <c r="E3457" s="380" t="s">
        <v>3214</v>
      </c>
      <c r="F3457" s="391" t="s">
        <v>2122</v>
      </c>
      <c r="G3457" s="380" t="s">
        <v>2930</v>
      </c>
      <c r="H3457" s="381">
        <v>6</v>
      </c>
      <c r="I3457" s="381">
        <v>6</v>
      </c>
      <c r="J3457" s="391" t="s">
        <v>2122</v>
      </c>
      <c r="K3457" s="222">
        <v>5639.73</v>
      </c>
      <c r="L3457" s="222">
        <v>5639.73</v>
      </c>
      <c r="M3457" s="222">
        <v>9459479.3817999996</v>
      </c>
      <c r="N3457" s="222">
        <v>9443619.3717999998</v>
      </c>
      <c r="O3457" s="222">
        <v>0</v>
      </c>
      <c r="P3457" s="222">
        <v>15860.01</v>
      </c>
      <c r="Q3457" s="222">
        <v>0</v>
      </c>
      <c r="R3457" s="372">
        <v>45658</v>
      </c>
      <c r="S3457" s="372">
        <v>46022</v>
      </c>
      <c r="U3457" s="373"/>
    </row>
    <row r="3458" spans="1:21" ht="20.25" x14ac:dyDescent="0.3">
      <c r="A3458" s="230">
        <v>823</v>
      </c>
      <c r="B3458" s="377" t="s">
        <v>3826</v>
      </c>
      <c r="C3458" s="381">
        <v>38007</v>
      </c>
      <c r="D3458" s="230" t="s">
        <v>1896</v>
      </c>
      <c r="E3458" s="380" t="s">
        <v>4132</v>
      </c>
      <c r="F3458" s="391" t="s">
        <v>2122</v>
      </c>
      <c r="G3458" s="371" t="s">
        <v>2090</v>
      </c>
      <c r="H3458" s="381">
        <v>4</v>
      </c>
      <c r="I3458" s="381">
        <v>2</v>
      </c>
      <c r="J3458" s="391" t="s">
        <v>2122</v>
      </c>
      <c r="K3458" s="222">
        <v>2641.12</v>
      </c>
      <c r="L3458" s="222">
        <v>2641.12</v>
      </c>
      <c r="M3458" s="222">
        <v>1443295.49</v>
      </c>
      <c r="N3458" s="222">
        <v>1440971.69</v>
      </c>
      <c r="O3458" s="222">
        <v>0</v>
      </c>
      <c r="P3458" s="222">
        <v>2323.8000000000002</v>
      </c>
      <c r="Q3458" s="222">
        <v>0</v>
      </c>
      <c r="R3458" s="372">
        <v>45658</v>
      </c>
      <c r="S3458" s="372">
        <v>46022</v>
      </c>
      <c r="U3458" s="373"/>
    </row>
    <row r="3459" spans="1:21" ht="20.25" x14ac:dyDescent="0.3">
      <c r="A3459" s="230">
        <v>824</v>
      </c>
      <c r="B3459" s="392" t="s">
        <v>510</v>
      </c>
      <c r="C3459" s="230">
        <v>38075</v>
      </c>
      <c r="D3459" s="230" t="s">
        <v>1896</v>
      </c>
      <c r="E3459" s="230">
        <v>1956</v>
      </c>
      <c r="F3459" s="230" t="s">
        <v>2122</v>
      </c>
      <c r="G3459" s="371" t="s">
        <v>2097</v>
      </c>
      <c r="H3459" s="230">
        <v>2</v>
      </c>
      <c r="I3459" s="230">
        <v>2</v>
      </c>
      <c r="J3459" s="230" t="s">
        <v>2122</v>
      </c>
      <c r="K3459" s="222">
        <v>708.57</v>
      </c>
      <c r="L3459" s="222">
        <v>488.31</v>
      </c>
      <c r="M3459" s="222">
        <v>233717.96</v>
      </c>
      <c r="N3459" s="222">
        <v>233333.97999999998</v>
      </c>
      <c r="O3459" s="222">
        <v>0</v>
      </c>
      <c r="P3459" s="222">
        <v>383.98</v>
      </c>
      <c r="Q3459" s="222">
        <v>0</v>
      </c>
      <c r="R3459" s="372">
        <v>45658</v>
      </c>
      <c r="S3459" s="372">
        <v>46022</v>
      </c>
      <c r="U3459" s="373"/>
    </row>
    <row r="3460" spans="1:21" ht="20.25" x14ac:dyDescent="0.3">
      <c r="A3460" s="230">
        <v>825</v>
      </c>
      <c r="B3460" s="392" t="s">
        <v>3517</v>
      </c>
      <c r="C3460" s="230">
        <v>38082</v>
      </c>
      <c r="D3460" s="230" t="s">
        <v>1896</v>
      </c>
      <c r="E3460" s="230">
        <v>1962</v>
      </c>
      <c r="F3460" s="230" t="s">
        <v>2122</v>
      </c>
      <c r="G3460" s="371" t="s">
        <v>2930</v>
      </c>
      <c r="H3460" s="230">
        <v>4</v>
      </c>
      <c r="I3460" s="230">
        <v>4</v>
      </c>
      <c r="J3460" s="230" t="s">
        <v>2122</v>
      </c>
      <c r="K3460" s="222">
        <v>4728.8</v>
      </c>
      <c r="L3460" s="222">
        <v>2795.01</v>
      </c>
      <c r="M3460" s="222">
        <v>6013737.3700000001</v>
      </c>
      <c r="N3460" s="222">
        <v>6004054.8899999997</v>
      </c>
      <c r="O3460" s="222">
        <v>0</v>
      </c>
      <c r="P3460" s="222">
        <v>9682.48</v>
      </c>
      <c r="Q3460" s="222">
        <v>0</v>
      </c>
      <c r="R3460" s="372">
        <v>45658</v>
      </c>
      <c r="S3460" s="372">
        <v>46022</v>
      </c>
      <c r="U3460" s="373"/>
    </row>
    <row r="3461" spans="1:21" ht="20.25" x14ac:dyDescent="0.3">
      <c r="A3461" s="230">
        <v>826</v>
      </c>
      <c r="B3461" s="392" t="s">
        <v>3518</v>
      </c>
      <c r="C3461" s="230">
        <v>38083</v>
      </c>
      <c r="D3461" s="230" t="s">
        <v>1896</v>
      </c>
      <c r="E3461" s="230">
        <v>1962</v>
      </c>
      <c r="F3461" s="230" t="s">
        <v>2122</v>
      </c>
      <c r="G3461" s="371" t="s">
        <v>2930</v>
      </c>
      <c r="H3461" s="230">
        <v>4</v>
      </c>
      <c r="I3461" s="230">
        <v>4</v>
      </c>
      <c r="J3461" s="230" t="s">
        <v>2122</v>
      </c>
      <c r="K3461" s="222">
        <v>4038.01</v>
      </c>
      <c r="L3461" s="222">
        <v>2834.13</v>
      </c>
      <c r="M3461" s="222">
        <v>4299640.1906500002</v>
      </c>
      <c r="N3461" s="222">
        <v>4292678.0506500006</v>
      </c>
      <c r="O3461" s="222">
        <v>0</v>
      </c>
      <c r="P3461" s="222">
        <v>6962.14</v>
      </c>
      <c r="Q3461" s="222">
        <v>0</v>
      </c>
      <c r="R3461" s="372">
        <v>45658</v>
      </c>
      <c r="S3461" s="372">
        <v>46022</v>
      </c>
      <c r="U3461" s="373"/>
    </row>
    <row r="3462" spans="1:21" ht="20.25" x14ac:dyDescent="0.3">
      <c r="A3462" s="230">
        <v>827</v>
      </c>
      <c r="B3462" s="233" t="s">
        <v>63</v>
      </c>
      <c r="C3462" s="230">
        <v>38130</v>
      </c>
      <c r="D3462" s="230" t="s">
        <v>1896</v>
      </c>
      <c r="E3462" s="230">
        <v>1958</v>
      </c>
      <c r="F3462" s="230" t="s">
        <v>2122</v>
      </c>
      <c r="G3462" s="371" t="s">
        <v>2090</v>
      </c>
      <c r="H3462" s="230">
        <v>2</v>
      </c>
      <c r="I3462" s="230">
        <v>3</v>
      </c>
      <c r="J3462" s="230" t="s">
        <v>2122</v>
      </c>
      <c r="K3462" s="222">
        <v>1610.25</v>
      </c>
      <c r="L3462" s="222">
        <v>1466.6</v>
      </c>
      <c r="M3462" s="222">
        <v>3369381.0688999998</v>
      </c>
      <c r="N3462" s="222">
        <v>3363955.6488999999</v>
      </c>
      <c r="O3462" s="222">
        <v>0</v>
      </c>
      <c r="P3462" s="222">
        <v>5425.42</v>
      </c>
      <c r="Q3462" s="222">
        <v>0</v>
      </c>
      <c r="R3462" s="372">
        <v>45658</v>
      </c>
      <c r="S3462" s="372">
        <v>46022</v>
      </c>
      <c r="U3462" s="373"/>
    </row>
    <row r="3463" spans="1:21" ht="20.25" x14ac:dyDescent="0.3">
      <c r="A3463" s="230">
        <v>828</v>
      </c>
      <c r="B3463" s="226" t="s">
        <v>1857</v>
      </c>
      <c r="C3463" s="230">
        <v>37889</v>
      </c>
      <c r="D3463" s="230" t="s">
        <v>1896</v>
      </c>
      <c r="E3463" s="230">
        <v>1976</v>
      </c>
      <c r="F3463" s="230" t="s">
        <v>2122</v>
      </c>
      <c r="G3463" s="371" t="s">
        <v>2088</v>
      </c>
      <c r="H3463" s="230">
        <v>5</v>
      </c>
      <c r="I3463" s="230">
        <v>6</v>
      </c>
      <c r="J3463" s="230" t="s">
        <v>2122</v>
      </c>
      <c r="K3463" s="222">
        <v>7652.06</v>
      </c>
      <c r="L3463" s="222">
        <v>4849.62</v>
      </c>
      <c r="M3463" s="222">
        <v>14973280</v>
      </c>
      <c r="N3463" s="222">
        <v>14949170.140000001</v>
      </c>
      <c r="O3463" s="222">
        <v>0</v>
      </c>
      <c r="P3463" s="222">
        <v>24109.86</v>
      </c>
      <c r="Q3463" s="222">
        <v>0</v>
      </c>
      <c r="R3463" s="372">
        <v>45658</v>
      </c>
      <c r="S3463" s="372">
        <v>46022</v>
      </c>
      <c r="U3463" s="373"/>
    </row>
    <row r="3464" spans="1:21" ht="20.25" x14ac:dyDescent="0.3">
      <c r="A3464" s="230">
        <v>829</v>
      </c>
      <c r="B3464" s="226" t="s">
        <v>3519</v>
      </c>
      <c r="C3464" s="230">
        <v>37934</v>
      </c>
      <c r="D3464" s="230" t="s">
        <v>1896</v>
      </c>
      <c r="E3464" s="230">
        <v>1964</v>
      </c>
      <c r="F3464" s="230" t="s">
        <v>2122</v>
      </c>
      <c r="G3464" s="371" t="s">
        <v>2930</v>
      </c>
      <c r="H3464" s="230">
        <v>5</v>
      </c>
      <c r="I3464" s="230">
        <v>4</v>
      </c>
      <c r="J3464" s="230" t="s">
        <v>2122</v>
      </c>
      <c r="K3464" s="222">
        <v>5669.07</v>
      </c>
      <c r="L3464" s="222">
        <v>3553.81</v>
      </c>
      <c r="M3464" s="222">
        <v>10781346.016700001</v>
      </c>
      <c r="N3464" s="222">
        <v>10770061.796700001</v>
      </c>
      <c r="O3464" s="222">
        <v>0</v>
      </c>
      <c r="P3464" s="222">
        <v>11284.22</v>
      </c>
      <c r="Q3464" s="222">
        <v>0</v>
      </c>
      <c r="R3464" s="372">
        <v>45658</v>
      </c>
      <c r="S3464" s="372">
        <v>46022</v>
      </c>
      <c r="U3464" s="373"/>
    </row>
    <row r="3465" spans="1:21" ht="20.25" x14ac:dyDescent="0.3">
      <c r="A3465" s="230">
        <v>830</v>
      </c>
      <c r="B3465" s="226" t="s">
        <v>3449</v>
      </c>
      <c r="C3465" s="230">
        <v>37951</v>
      </c>
      <c r="D3465" s="230" t="s">
        <v>1896</v>
      </c>
      <c r="E3465" s="230">
        <v>1965</v>
      </c>
      <c r="F3465" s="230" t="s">
        <v>2122</v>
      </c>
      <c r="G3465" s="371" t="s">
        <v>2930</v>
      </c>
      <c r="H3465" s="230">
        <v>5</v>
      </c>
      <c r="I3465" s="230">
        <v>4</v>
      </c>
      <c r="J3465" s="230" t="s">
        <v>2122</v>
      </c>
      <c r="K3465" s="222">
        <v>3534.44</v>
      </c>
      <c r="L3465" s="222">
        <v>3534.51</v>
      </c>
      <c r="M3465" s="222">
        <v>11863532.000000002</v>
      </c>
      <c r="N3465" s="222">
        <v>11844430.990000002</v>
      </c>
      <c r="O3465" s="222">
        <v>0</v>
      </c>
      <c r="P3465" s="222">
        <v>19101.009999999998</v>
      </c>
      <c r="Q3465" s="222">
        <v>0</v>
      </c>
      <c r="R3465" s="372">
        <v>45658</v>
      </c>
      <c r="S3465" s="372">
        <v>46022</v>
      </c>
      <c r="U3465" s="373"/>
    </row>
    <row r="3466" spans="1:21" ht="20.25" x14ac:dyDescent="0.3">
      <c r="A3466" s="230">
        <v>831</v>
      </c>
      <c r="B3466" s="226" t="s">
        <v>3450</v>
      </c>
      <c r="C3466" s="230">
        <v>37953</v>
      </c>
      <c r="D3466" s="230" t="s">
        <v>1896</v>
      </c>
      <c r="E3466" s="230">
        <v>1965</v>
      </c>
      <c r="F3466" s="230" t="s">
        <v>2122</v>
      </c>
      <c r="G3466" s="371" t="s">
        <v>2930</v>
      </c>
      <c r="H3466" s="230">
        <v>5</v>
      </c>
      <c r="I3466" s="230">
        <v>4</v>
      </c>
      <c r="J3466" s="230" t="s">
        <v>2122</v>
      </c>
      <c r="K3466" s="222">
        <v>3517.45</v>
      </c>
      <c r="L3466" s="222">
        <v>3517.45</v>
      </c>
      <c r="M3466" s="222">
        <v>11519936.76</v>
      </c>
      <c r="N3466" s="222">
        <v>11501389.439999999</v>
      </c>
      <c r="O3466" s="222">
        <v>0</v>
      </c>
      <c r="P3466" s="222">
        <v>18547.32</v>
      </c>
      <c r="Q3466" s="222">
        <v>0</v>
      </c>
      <c r="R3466" s="372">
        <v>45658</v>
      </c>
      <c r="S3466" s="372">
        <v>46022</v>
      </c>
      <c r="U3466" s="373"/>
    </row>
    <row r="3467" spans="1:21" ht="20.25" x14ac:dyDescent="0.3">
      <c r="A3467" s="230">
        <v>832</v>
      </c>
      <c r="B3467" s="226" t="s">
        <v>3451</v>
      </c>
      <c r="C3467" s="230">
        <v>38299</v>
      </c>
      <c r="D3467" s="230" t="s">
        <v>1896</v>
      </c>
      <c r="E3467" s="230">
        <v>1961</v>
      </c>
      <c r="F3467" s="230" t="s">
        <v>2122</v>
      </c>
      <c r="G3467" s="371" t="s">
        <v>2930</v>
      </c>
      <c r="H3467" s="230">
        <v>2</v>
      </c>
      <c r="I3467" s="230">
        <v>3</v>
      </c>
      <c r="J3467" s="230" t="s">
        <v>2122</v>
      </c>
      <c r="K3467" s="222">
        <v>3483.04</v>
      </c>
      <c r="L3467" s="222">
        <v>2016.63</v>
      </c>
      <c r="M3467" s="222">
        <v>4022169.1331500001</v>
      </c>
      <c r="N3467" s="222">
        <v>4016482.1031500003</v>
      </c>
      <c r="O3467" s="222">
        <v>0</v>
      </c>
      <c r="P3467" s="222">
        <v>5687.03</v>
      </c>
      <c r="Q3467" s="222">
        <v>0</v>
      </c>
      <c r="R3467" s="372">
        <v>45658</v>
      </c>
      <c r="S3467" s="372">
        <v>46022</v>
      </c>
      <c r="U3467" s="373"/>
    </row>
    <row r="3468" spans="1:21" ht="20.25" x14ac:dyDescent="0.3">
      <c r="A3468" s="230">
        <v>833</v>
      </c>
      <c r="B3468" s="226" t="s">
        <v>4134</v>
      </c>
      <c r="C3468" s="230">
        <v>38374</v>
      </c>
      <c r="D3468" s="230" t="s">
        <v>1896</v>
      </c>
      <c r="E3468" s="230">
        <v>1971</v>
      </c>
      <c r="F3468" s="230" t="s">
        <v>2122</v>
      </c>
      <c r="G3468" s="371" t="s">
        <v>2930</v>
      </c>
      <c r="H3468" s="230">
        <v>4</v>
      </c>
      <c r="I3468" s="230">
        <v>3</v>
      </c>
      <c r="J3468" s="230" t="s">
        <v>2122</v>
      </c>
      <c r="K3468" s="222">
        <v>3579.1</v>
      </c>
      <c r="L3468" s="222">
        <v>2094.83</v>
      </c>
      <c r="M3468" s="222">
        <v>3915420.1519999998</v>
      </c>
      <c r="N3468" s="222">
        <v>3909101.5319999997</v>
      </c>
      <c r="O3468" s="222">
        <v>0</v>
      </c>
      <c r="P3468" s="222">
        <v>6318.62</v>
      </c>
      <c r="Q3468" s="222">
        <v>0</v>
      </c>
      <c r="R3468" s="372">
        <v>45658</v>
      </c>
      <c r="S3468" s="372">
        <v>46022</v>
      </c>
      <c r="U3468" s="373"/>
    </row>
    <row r="3469" spans="1:21" ht="20.25" x14ac:dyDescent="0.3">
      <c r="A3469" s="230">
        <v>834</v>
      </c>
      <c r="B3469" s="226" t="s">
        <v>3453</v>
      </c>
      <c r="C3469" s="230">
        <v>38376</v>
      </c>
      <c r="D3469" s="230" t="s">
        <v>1896</v>
      </c>
      <c r="E3469" s="230">
        <v>1971</v>
      </c>
      <c r="F3469" s="230" t="s">
        <v>2122</v>
      </c>
      <c r="G3469" s="371" t="s">
        <v>2930</v>
      </c>
      <c r="H3469" s="230">
        <v>4</v>
      </c>
      <c r="I3469" s="230">
        <v>3</v>
      </c>
      <c r="J3469" s="230" t="s">
        <v>2122</v>
      </c>
      <c r="K3469" s="222">
        <v>3572.48</v>
      </c>
      <c r="L3469" s="222">
        <v>2069.35</v>
      </c>
      <c r="M3469" s="222">
        <v>4998329.1938999994</v>
      </c>
      <c r="N3469" s="222">
        <v>4992010.5738999993</v>
      </c>
      <c r="O3469" s="222">
        <v>0</v>
      </c>
      <c r="P3469" s="222">
        <v>6318.62</v>
      </c>
      <c r="Q3469" s="222">
        <v>0</v>
      </c>
      <c r="R3469" s="372">
        <v>45658</v>
      </c>
      <c r="S3469" s="372">
        <v>46022</v>
      </c>
      <c r="U3469" s="373"/>
    </row>
    <row r="3470" spans="1:21" ht="20.25" x14ac:dyDescent="0.3">
      <c r="A3470" s="230">
        <v>835</v>
      </c>
      <c r="B3470" s="226" t="s">
        <v>3454</v>
      </c>
      <c r="C3470" s="230">
        <v>38399</v>
      </c>
      <c r="D3470" s="230" t="s">
        <v>1896</v>
      </c>
      <c r="E3470" s="230">
        <v>1965</v>
      </c>
      <c r="F3470" s="230" t="s">
        <v>2122</v>
      </c>
      <c r="G3470" s="371" t="s">
        <v>2930</v>
      </c>
      <c r="H3470" s="230">
        <v>5</v>
      </c>
      <c r="I3470" s="230">
        <v>4</v>
      </c>
      <c r="J3470" s="230" t="s">
        <v>2122</v>
      </c>
      <c r="K3470" s="222">
        <v>4777.3</v>
      </c>
      <c r="L3470" s="222">
        <v>2830.06</v>
      </c>
      <c r="M3470" s="222">
        <v>6028348.9000000004</v>
      </c>
      <c r="N3470" s="222">
        <v>6018818.6500000004</v>
      </c>
      <c r="O3470" s="222">
        <v>0</v>
      </c>
      <c r="P3470" s="222">
        <v>9530.25</v>
      </c>
      <c r="Q3470" s="222">
        <v>0</v>
      </c>
      <c r="R3470" s="372">
        <v>45658</v>
      </c>
      <c r="S3470" s="372">
        <v>46022</v>
      </c>
      <c r="U3470" s="373"/>
    </row>
    <row r="3471" spans="1:21" ht="20.25" x14ac:dyDescent="0.3">
      <c r="A3471" s="230">
        <v>836</v>
      </c>
      <c r="B3471" s="233" t="s">
        <v>1043</v>
      </c>
      <c r="C3471" s="230">
        <v>38420</v>
      </c>
      <c r="D3471" s="230" t="s">
        <v>1896</v>
      </c>
      <c r="E3471" s="230">
        <v>1967</v>
      </c>
      <c r="F3471" s="230" t="s">
        <v>2122</v>
      </c>
      <c r="G3471" s="371" t="s">
        <v>2089</v>
      </c>
      <c r="H3471" s="230">
        <v>4</v>
      </c>
      <c r="I3471" s="230">
        <v>3</v>
      </c>
      <c r="J3471" s="230" t="s">
        <v>2122</v>
      </c>
      <c r="K3471" s="222">
        <v>3323.72</v>
      </c>
      <c r="L3471" s="222">
        <v>2169.56</v>
      </c>
      <c r="M3471" s="222">
        <v>7624986.5300000003</v>
      </c>
      <c r="N3471" s="222">
        <v>7613702.3100000005</v>
      </c>
      <c r="O3471" s="222">
        <v>0</v>
      </c>
      <c r="P3471" s="222">
        <v>11284.22</v>
      </c>
      <c r="Q3471" s="222">
        <v>0</v>
      </c>
      <c r="R3471" s="372">
        <v>45658</v>
      </c>
      <c r="S3471" s="372">
        <v>46022</v>
      </c>
      <c r="U3471" s="373"/>
    </row>
    <row r="3472" spans="1:21" ht="20.25" x14ac:dyDescent="0.3">
      <c r="A3472" s="230">
        <v>837</v>
      </c>
      <c r="B3472" s="233" t="s">
        <v>3825</v>
      </c>
      <c r="C3472" s="230">
        <v>38089</v>
      </c>
      <c r="D3472" s="230" t="s">
        <v>1896</v>
      </c>
      <c r="E3472" s="230">
        <v>1977</v>
      </c>
      <c r="F3472" s="230" t="s">
        <v>2122</v>
      </c>
      <c r="G3472" s="371" t="s">
        <v>2930</v>
      </c>
      <c r="H3472" s="230">
        <v>5</v>
      </c>
      <c r="I3472" s="230">
        <v>6</v>
      </c>
      <c r="J3472" s="230" t="s">
        <v>2122</v>
      </c>
      <c r="K3472" s="222">
        <v>8177.85</v>
      </c>
      <c r="L3472" s="222">
        <v>5328.25</v>
      </c>
      <c r="M3472" s="222">
        <v>323266.13</v>
      </c>
      <c r="N3472" s="222">
        <v>323266.13</v>
      </c>
      <c r="O3472" s="222">
        <v>0</v>
      </c>
      <c r="P3472" s="222">
        <v>0</v>
      </c>
      <c r="Q3472" s="222">
        <v>0</v>
      </c>
      <c r="R3472" s="372">
        <v>45658</v>
      </c>
      <c r="S3472" s="372">
        <v>46022</v>
      </c>
      <c r="U3472" s="373"/>
    </row>
    <row r="3473" spans="1:21" ht="20.25" x14ac:dyDescent="0.3">
      <c r="A3473" s="230">
        <v>838</v>
      </c>
      <c r="B3473" s="233" t="s">
        <v>3827</v>
      </c>
      <c r="C3473" s="230">
        <v>38000</v>
      </c>
      <c r="D3473" s="230" t="s">
        <v>1896</v>
      </c>
      <c r="E3473" s="230">
        <v>1961</v>
      </c>
      <c r="F3473" s="230" t="s">
        <v>2122</v>
      </c>
      <c r="G3473" s="371" t="s">
        <v>2930</v>
      </c>
      <c r="H3473" s="230">
        <v>4</v>
      </c>
      <c r="I3473" s="230">
        <v>2</v>
      </c>
      <c r="J3473" s="230" t="s">
        <v>2122</v>
      </c>
      <c r="K3473" s="222">
        <v>2200</v>
      </c>
      <c r="L3473" s="222">
        <v>2200</v>
      </c>
      <c r="M3473" s="222">
        <v>3047000</v>
      </c>
      <c r="N3473" s="222">
        <v>3047000</v>
      </c>
      <c r="O3473" s="222">
        <v>0</v>
      </c>
      <c r="P3473" s="222">
        <v>0</v>
      </c>
      <c r="Q3473" s="222">
        <v>0</v>
      </c>
      <c r="R3473" s="372">
        <v>45658</v>
      </c>
      <c r="S3473" s="372">
        <v>46022</v>
      </c>
      <c r="U3473" s="373"/>
    </row>
    <row r="3474" spans="1:21" ht="20.25" x14ac:dyDescent="0.3">
      <c r="A3474" s="230">
        <v>839</v>
      </c>
      <c r="B3474" s="233" t="s">
        <v>517</v>
      </c>
      <c r="C3474" s="230">
        <v>56122</v>
      </c>
      <c r="D3474" s="230" t="s">
        <v>1896</v>
      </c>
      <c r="E3474" s="230">
        <v>1989</v>
      </c>
      <c r="F3474" s="230" t="s">
        <v>2122</v>
      </c>
      <c r="G3474" s="371" t="s">
        <v>2120</v>
      </c>
      <c r="H3474" s="230">
        <v>5</v>
      </c>
      <c r="I3474" s="230">
        <v>3</v>
      </c>
      <c r="J3474" s="230" t="s">
        <v>2122</v>
      </c>
      <c r="K3474" s="222">
        <v>2836</v>
      </c>
      <c r="L3474" s="222">
        <v>2202.91</v>
      </c>
      <c r="M3474" s="222">
        <v>3839726.9</v>
      </c>
      <c r="N3474" s="222">
        <v>3833805.32</v>
      </c>
      <c r="O3474" s="222">
        <v>0</v>
      </c>
      <c r="P3474" s="222">
        <v>5921.58</v>
      </c>
      <c r="Q3474" s="222">
        <v>0</v>
      </c>
      <c r="R3474" s="372">
        <v>45658</v>
      </c>
      <c r="S3474" s="372">
        <v>46022</v>
      </c>
      <c r="U3474" s="373"/>
    </row>
    <row r="3475" spans="1:21" ht="20.25" x14ac:dyDescent="0.3">
      <c r="A3475" s="230">
        <v>840</v>
      </c>
      <c r="B3475" s="233" t="s">
        <v>3828</v>
      </c>
      <c r="C3475" s="230">
        <v>37916</v>
      </c>
      <c r="D3475" s="230" t="s">
        <v>1896</v>
      </c>
      <c r="E3475" s="230">
        <v>1982</v>
      </c>
      <c r="F3475" s="230" t="s">
        <v>2122</v>
      </c>
      <c r="G3475" s="371" t="s">
        <v>2120</v>
      </c>
      <c r="H3475" s="230">
        <v>5</v>
      </c>
      <c r="I3475" s="230">
        <v>4</v>
      </c>
      <c r="J3475" s="230" t="s">
        <v>2122</v>
      </c>
      <c r="K3475" s="222">
        <v>6712</v>
      </c>
      <c r="L3475" s="222">
        <v>6712</v>
      </c>
      <c r="M3475" s="222">
        <v>252626</v>
      </c>
      <c r="N3475" s="222">
        <v>252626</v>
      </c>
      <c r="O3475" s="222">
        <v>0</v>
      </c>
      <c r="P3475" s="222">
        <v>0</v>
      </c>
      <c r="Q3475" s="222">
        <v>0</v>
      </c>
      <c r="R3475" s="372">
        <v>45658</v>
      </c>
      <c r="S3475" s="372">
        <v>46022</v>
      </c>
      <c r="U3475" s="373"/>
    </row>
    <row r="3476" spans="1:21" ht="20.25" x14ac:dyDescent="0.25">
      <c r="A3476" s="231" t="s">
        <v>22</v>
      </c>
      <c r="B3476" s="231"/>
      <c r="C3476" s="263" t="s">
        <v>172</v>
      </c>
      <c r="D3476" s="263" t="s">
        <v>172</v>
      </c>
      <c r="E3476" s="263" t="s">
        <v>172</v>
      </c>
      <c r="F3476" s="263" t="s">
        <v>172</v>
      </c>
      <c r="G3476" s="263" t="s">
        <v>172</v>
      </c>
      <c r="H3476" s="263" t="s">
        <v>172</v>
      </c>
      <c r="I3476" s="263" t="s">
        <v>172</v>
      </c>
      <c r="J3476" s="220">
        <v>0</v>
      </c>
      <c r="K3476" s="220">
        <v>93543.680000000008</v>
      </c>
      <c r="L3476" s="220">
        <v>69686.87999999999</v>
      </c>
      <c r="M3476" s="220">
        <v>132517585.7871</v>
      </c>
      <c r="N3476" s="220">
        <v>132317585.78709999</v>
      </c>
      <c r="O3476" s="220">
        <v>0</v>
      </c>
      <c r="P3476" s="220">
        <v>200000</v>
      </c>
      <c r="Q3476" s="220">
        <v>0</v>
      </c>
      <c r="R3476" s="263" t="s">
        <v>172</v>
      </c>
      <c r="S3476" s="263" t="s">
        <v>172</v>
      </c>
      <c r="U3476" s="373"/>
    </row>
    <row r="3477" spans="1:21" ht="20.25" x14ac:dyDescent="0.3">
      <c r="A3477" s="404" t="s">
        <v>2457</v>
      </c>
      <c r="B3477" s="404"/>
      <c r="C3477" s="404"/>
      <c r="D3477" s="404"/>
      <c r="E3477" s="404"/>
      <c r="F3477" s="404"/>
      <c r="G3477" s="404"/>
      <c r="H3477" s="404"/>
      <c r="I3477" s="404"/>
      <c r="J3477" s="404"/>
      <c r="K3477" s="404"/>
      <c r="L3477" s="404"/>
      <c r="M3477" s="404"/>
      <c r="N3477" s="404"/>
      <c r="O3477" s="404"/>
      <c r="P3477" s="404"/>
      <c r="Q3477" s="404"/>
      <c r="R3477" s="404"/>
      <c r="S3477" s="404"/>
      <c r="U3477" s="373"/>
    </row>
    <row r="3478" spans="1:21" ht="20.25" x14ac:dyDescent="0.3">
      <c r="A3478" s="230">
        <v>841</v>
      </c>
      <c r="B3478" s="225" t="s">
        <v>1363</v>
      </c>
      <c r="C3478" s="230">
        <v>38809</v>
      </c>
      <c r="D3478" s="230" t="s">
        <v>1896</v>
      </c>
      <c r="E3478" s="230">
        <v>1984</v>
      </c>
      <c r="F3478" s="230">
        <v>2018</v>
      </c>
      <c r="G3478" s="371" t="s">
        <v>2088</v>
      </c>
      <c r="H3478" s="230">
        <v>9</v>
      </c>
      <c r="I3478" s="230">
        <v>9</v>
      </c>
      <c r="J3478" s="230" t="s">
        <v>2122</v>
      </c>
      <c r="K3478" s="222">
        <v>22456.3</v>
      </c>
      <c r="L3478" s="222">
        <v>18788.099999999999</v>
      </c>
      <c r="M3478" s="222">
        <v>17973128.100000001</v>
      </c>
      <c r="N3478" s="222">
        <v>17973128.100000001</v>
      </c>
      <c r="O3478" s="222">
        <v>0</v>
      </c>
      <c r="P3478" s="222">
        <v>0</v>
      </c>
      <c r="Q3478" s="222">
        <v>0</v>
      </c>
      <c r="R3478" s="372">
        <v>45658</v>
      </c>
      <c r="S3478" s="372">
        <v>46022</v>
      </c>
      <c r="U3478" s="373"/>
    </row>
    <row r="3479" spans="1:21" ht="20.25" x14ac:dyDescent="0.3">
      <c r="A3479" s="230">
        <v>842</v>
      </c>
      <c r="B3479" s="225" t="s">
        <v>1364</v>
      </c>
      <c r="C3479" s="230">
        <v>38771</v>
      </c>
      <c r="D3479" s="230" t="s">
        <v>1896</v>
      </c>
      <c r="E3479" s="230">
        <v>1978</v>
      </c>
      <c r="F3479" s="230">
        <v>2019</v>
      </c>
      <c r="G3479" s="371" t="s">
        <v>2088</v>
      </c>
      <c r="H3479" s="230">
        <v>9</v>
      </c>
      <c r="I3479" s="230">
        <v>3</v>
      </c>
      <c r="J3479" s="230" t="s">
        <v>2122</v>
      </c>
      <c r="K3479" s="222">
        <v>8336.99</v>
      </c>
      <c r="L3479" s="222">
        <v>6226.86</v>
      </c>
      <c r="M3479" s="222">
        <v>2213926.3899999997</v>
      </c>
      <c r="N3479" s="222">
        <v>2213926.3899999997</v>
      </c>
      <c r="O3479" s="222">
        <v>0</v>
      </c>
      <c r="P3479" s="222">
        <v>0</v>
      </c>
      <c r="Q3479" s="222">
        <v>0</v>
      </c>
      <c r="R3479" s="372">
        <v>45658</v>
      </c>
      <c r="S3479" s="372">
        <v>46022</v>
      </c>
      <c r="U3479" s="373"/>
    </row>
    <row r="3480" spans="1:21" ht="20.25" x14ac:dyDescent="0.3">
      <c r="A3480" s="230">
        <v>843</v>
      </c>
      <c r="B3480" s="225" t="s">
        <v>548</v>
      </c>
      <c r="C3480" s="230">
        <v>38545</v>
      </c>
      <c r="D3480" s="230" t="s">
        <v>1896</v>
      </c>
      <c r="E3480" s="230">
        <v>1969</v>
      </c>
      <c r="F3480" s="230" t="s">
        <v>2122</v>
      </c>
      <c r="G3480" s="371" t="s">
        <v>2094</v>
      </c>
      <c r="H3480" s="230">
        <v>2</v>
      </c>
      <c r="I3480" s="230">
        <v>3</v>
      </c>
      <c r="J3480" s="230" t="s">
        <v>2122</v>
      </c>
      <c r="K3480" s="222">
        <v>715.3</v>
      </c>
      <c r="L3480" s="222">
        <v>520.9</v>
      </c>
      <c r="M3480" s="222">
        <v>84548</v>
      </c>
      <c r="N3480" s="222">
        <v>84548</v>
      </c>
      <c r="O3480" s="222">
        <v>0</v>
      </c>
      <c r="P3480" s="222">
        <v>0</v>
      </c>
      <c r="Q3480" s="222">
        <v>0</v>
      </c>
      <c r="R3480" s="372">
        <v>45658</v>
      </c>
      <c r="S3480" s="372">
        <v>46022</v>
      </c>
      <c r="U3480" s="373"/>
    </row>
    <row r="3481" spans="1:21" ht="20.25" x14ac:dyDescent="0.3">
      <c r="A3481" s="230">
        <v>844</v>
      </c>
      <c r="B3481" s="225" t="s">
        <v>1365</v>
      </c>
      <c r="C3481" s="230">
        <v>38454</v>
      </c>
      <c r="D3481" s="230" t="s">
        <v>1896</v>
      </c>
      <c r="E3481" s="230">
        <v>1975</v>
      </c>
      <c r="F3481" s="230" t="s">
        <v>2122</v>
      </c>
      <c r="G3481" s="371" t="s">
        <v>2088</v>
      </c>
      <c r="H3481" s="230">
        <v>5</v>
      </c>
      <c r="I3481" s="230">
        <v>8</v>
      </c>
      <c r="J3481" s="230" t="s">
        <v>2122</v>
      </c>
      <c r="K3481" s="222">
        <v>7961.46</v>
      </c>
      <c r="L3481" s="222">
        <v>5943.89</v>
      </c>
      <c r="M3481" s="222">
        <v>11389031.779999999</v>
      </c>
      <c r="N3481" s="222">
        <v>11389031.779999999</v>
      </c>
      <c r="O3481" s="222">
        <v>0</v>
      </c>
      <c r="P3481" s="222">
        <v>0</v>
      </c>
      <c r="Q3481" s="222">
        <v>0</v>
      </c>
      <c r="R3481" s="372">
        <v>45658</v>
      </c>
      <c r="S3481" s="372">
        <v>46022</v>
      </c>
      <c r="U3481" s="373"/>
    </row>
    <row r="3482" spans="1:21" ht="20.25" x14ac:dyDescent="0.3">
      <c r="A3482" s="230">
        <v>845</v>
      </c>
      <c r="B3482" s="225" t="s">
        <v>1366</v>
      </c>
      <c r="C3482" s="230">
        <v>38456</v>
      </c>
      <c r="D3482" s="230" t="s">
        <v>1896</v>
      </c>
      <c r="E3482" s="230">
        <v>1975</v>
      </c>
      <c r="F3482" s="230" t="s">
        <v>2122</v>
      </c>
      <c r="G3482" s="371" t="s">
        <v>2088</v>
      </c>
      <c r="H3482" s="230">
        <v>5</v>
      </c>
      <c r="I3482" s="230">
        <v>8</v>
      </c>
      <c r="J3482" s="230" t="s">
        <v>2122</v>
      </c>
      <c r="K3482" s="222">
        <v>7895.84</v>
      </c>
      <c r="L3482" s="222">
        <v>5998</v>
      </c>
      <c r="M3482" s="222">
        <v>11389031.779999999</v>
      </c>
      <c r="N3482" s="222">
        <v>11389031.779999999</v>
      </c>
      <c r="O3482" s="222">
        <v>0</v>
      </c>
      <c r="P3482" s="222">
        <v>0</v>
      </c>
      <c r="Q3482" s="222">
        <v>0</v>
      </c>
      <c r="R3482" s="372">
        <v>45658</v>
      </c>
      <c r="S3482" s="372">
        <v>46022</v>
      </c>
      <c r="U3482" s="373"/>
    </row>
    <row r="3483" spans="1:21" ht="20.25" x14ac:dyDescent="0.3">
      <c r="A3483" s="230">
        <v>846</v>
      </c>
      <c r="B3483" s="225" t="s">
        <v>557</v>
      </c>
      <c r="C3483" s="230">
        <v>38630</v>
      </c>
      <c r="D3483" s="230" t="s">
        <v>1896</v>
      </c>
      <c r="E3483" s="230">
        <v>1980</v>
      </c>
      <c r="F3483" s="230">
        <v>2023</v>
      </c>
      <c r="G3483" s="371" t="s">
        <v>2088</v>
      </c>
      <c r="H3483" s="230">
        <v>9</v>
      </c>
      <c r="I3483" s="230">
        <v>2</v>
      </c>
      <c r="J3483" s="230" t="s">
        <v>2122</v>
      </c>
      <c r="K3483" s="222">
        <v>4373.32</v>
      </c>
      <c r="L3483" s="222">
        <v>3423.3</v>
      </c>
      <c r="M3483" s="222">
        <v>1725670</v>
      </c>
      <c r="N3483" s="222">
        <v>1725670</v>
      </c>
      <c r="O3483" s="222">
        <v>0</v>
      </c>
      <c r="P3483" s="222">
        <v>0</v>
      </c>
      <c r="Q3483" s="222">
        <v>0</v>
      </c>
      <c r="R3483" s="372">
        <v>45658</v>
      </c>
      <c r="S3483" s="372">
        <v>46022</v>
      </c>
      <c r="U3483" s="373"/>
    </row>
    <row r="3484" spans="1:21" ht="20.25" x14ac:dyDescent="0.3">
      <c r="A3484" s="230">
        <v>847</v>
      </c>
      <c r="B3484" s="225" t="s">
        <v>1766</v>
      </c>
      <c r="C3484" s="230">
        <v>38502</v>
      </c>
      <c r="D3484" s="230" t="s">
        <v>1896</v>
      </c>
      <c r="E3484" s="230">
        <v>1986</v>
      </c>
      <c r="F3484" s="230" t="s">
        <v>2122</v>
      </c>
      <c r="G3484" s="371" t="s">
        <v>2088</v>
      </c>
      <c r="H3484" s="230">
        <v>9</v>
      </c>
      <c r="I3484" s="230">
        <v>7</v>
      </c>
      <c r="J3484" s="230" t="s">
        <v>2122</v>
      </c>
      <c r="K3484" s="222">
        <v>17673.080000000002</v>
      </c>
      <c r="L3484" s="222">
        <v>12579.13</v>
      </c>
      <c r="M3484" s="222">
        <v>23871823</v>
      </c>
      <c r="N3484" s="222">
        <v>23871823</v>
      </c>
      <c r="O3484" s="222">
        <v>0</v>
      </c>
      <c r="P3484" s="222">
        <v>0</v>
      </c>
      <c r="Q3484" s="222">
        <v>0</v>
      </c>
      <c r="R3484" s="372">
        <v>45658</v>
      </c>
      <c r="S3484" s="372">
        <v>46022</v>
      </c>
      <c r="U3484" s="373"/>
    </row>
    <row r="3485" spans="1:21" ht="20.25" x14ac:dyDescent="0.3">
      <c r="A3485" s="230">
        <v>848</v>
      </c>
      <c r="B3485" s="225" t="s">
        <v>2261</v>
      </c>
      <c r="C3485" s="230">
        <v>38473</v>
      </c>
      <c r="D3485" s="230" t="s">
        <v>1896</v>
      </c>
      <c r="E3485" s="230">
        <v>1977</v>
      </c>
      <c r="F3485" s="230" t="s">
        <v>2122</v>
      </c>
      <c r="G3485" s="371" t="s">
        <v>2088</v>
      </c>
      <c r="H3485" s="230">
        <v>9</v>
      </c>
      <c r="I3485" s="230">
        <v>4</v>
      </c>
      <c r="J3485" s="230" t="s">
        <v>2122</v>
      </c>
      <c r="K3485" s="222">
        <v>11090.18</v>
      </c>
      <c r="L3485" s="222">
        <v>8248.39</v>
      </c>
      <c r="M3485" s="222">
        <v>17380251.152249999</v>
      </c>
      <c r="N3485" s="222">
        <v>17380251.152249999</v>
      </c>
      <c r="O3485" s="222">
        <v>0</v>
      </c>
      <c r="P3485" s="222">
        <v>0</v>
      </c>
      <c r="Q3485" s="222">
        <v>0</v>
      </c>
      <c r="R3485" s="372">
        <v>45658</v>
      </c>
      <c r="S3485" s="372">
        <v>46022</v>
      </c>
      <c r="U3485" s="373"/>
    </row>
    <row r="3486" spans="1:21" ht="20.25" x14ac:dyDescent="0.3">
      <c r="A3486" s="230">
        <v>849</v>
      </c>
      <c r="B3486" s="225" t="s">
        <v>571</v>
      </c>
      <c r="C3486" s="230">
        <v>38709</v>
      </c>
      <c r="D3486" s="230" t="s">
        <v>1896</v>
      </c>
      <c r="E3486" s="230">
        <v>1986</v>
      </c>
      <c r="F3486" s="230" t="s">
        <v>2122</v>
      </c>
      <c r="G3486" s="371" t="s">
        <v>2088</v>
      </c>
      <c r="H3486" s="230">
        <v>9</v>
      </c>
      <c r="I3486" s="230">
        <v>2</v>
      </c>
      <c r="J3486" s="230" t="s">
        <v>2122</v>
      </c>
      <c r="K3486" s="222">
        <v>4512.5600000000004</v>
      </c>
      <c r="L3486" s="222">
        <v>3387.1</v>
      </c>
      <c r="M3486" s="222">
        <v>274634.40000000002</v>
      </c>
      <c r="N3486" s="222">
        <v>274634.40000000002</v>
      </c>
      <c r="O3486" s="222">
        <v>0</v>
      </c>
      <c r="P3486" s="222">
        <v>0</v>
      </c>
      <c r="Q3486" s="222">
        <v>0</v>
      </c>
      <c r="R3486" s="372">
        <v>45658</v>
      </c>
      <c r="S3486" s="372">
        <v>46022</v>
      </c>
      <c r="U3486" s="373"/>
    </row>
    <row r="3487" spans="1:21" ht="20.25" x14ac:dyDescent="0.3">
      <c r="A3487" s="230">
        <v>850</v>
      </c>
      <c r="B3487" s="225" t="s">
        <v>1048</v>
      </c>
      <c r="C3487" s="230">
        <v>38851</v>
      </c>
      <c r="D3487" s="230" t="s">
        <v>1896</v>
      </c>
      <c r="E3487" s="230">
        <v>1985</v>
      </c>
      <c r="F3487" s="230">
        <v>2018</v>
      </c>
      <c r="G3487" s="371" t="s">
        <v>2088</v>
      </c>
      <c r="H3487" s="230">
        <v>9</v>
      </c>
      <c r="I3487" s="230">
        <v>7</v>
      </c>
      <c r="J3487" s="230" t="s">
        <v>2122</v>
      </c>
      <c r="K3487" s="222">
        <v>18987.830000000002</v>
      </c>
      <c r="L3487" s="222">
        <v>14145</v>
      </c>
      <c r="M3487" s="222">
        <v>16899518.940000001</v>
      </c>
      <c r="N3487" s="222">
        <v>16899518.940000001</v>
      </c>
      <c r="O3487" s="222">
        <v>0</v>
      </c>
      <c r="P3487" s="222">
        <v>0</v>
      </c>
      <c r="Q3487" s="222">
        <v>0</v>
      </c>
      <c r="R3487" s="372">
        <v>45658</v>
      </c>
      <c r="S3487" s="372">
        <v>46022</v>
      </c>
      <c r="U3487" s="373"/>
    </row>
    <row r="3488" spans="1:21" ht="20.25" x14ac:dyDescent="0.3">
      <c r="A3488" s="230">
        <v>851</v>
      </c>
      <c r="B3488" s="225" t="s">
        <v>3822</v>
      </c>
      <c r="C3488" s="230">
        <v>38718</v>
      </c>
      <c r="D3488" s="230" t="s">
        <v>1896</v>
      </c>
      <c r="E3488" s="230">
        <v>1980</v>
      </c>
      <c r="F3488" s="230" t="s">
        <v>2122</v>
      </c>
      <c r="G3488" s="371" t="s">
        <v>2088</v>
      </c>
      <c r="H3488" s="230">
        <v>9</v>
      </c>
      <c r="I3488" s="230">
        <v>4</v>
      </c>
      <c r="J3488" s="230" t="s">
        <v>2122</v>
      </c>
      <c r="K3488" s="222">
        <v>11170.5</v>
      </c>
      <c r="L3488" s="222">
        <v>11170.5</v>
      </c>
      <c r="M3488" s="222">
        <v>21781392.159999996</v>
      </c>
      <c r="N3488" s="222">
        <v>21781392.159999996</v>
      </c>
      <c r="O3488" s="222">
        <v>0</v>
      </c>
      <c r="P3488" s="222">
        <v>0</v>
      </c>
      <c r="Q3488" s="222">
        <v>0</v>
      </c>
      <c r="R3488" s="372">
        <v>45658</v>
      </c>
      <c r="S3488" s="372">
        <v>46022</v>
      </c>
      <c r="U3488" s="373"/>
    </row>
    <row r="3489" spans="1:21" ht="20.25" x14ac:dyDescent="0.3">
      <c r="A3489" s="230">
        <v>852</v>
      </c>
      <c r="B3489" s="225" t="s">
        <v>3821</v>
      </c>
      <c r="C3489" s="230">
        <v>38741</v>
      </c>
      <c r="D3489" s="230" t="s">
        <v>1896</v>
      </c>
      <c r="E3489" s="230">
        <v>1980</v>
      </c>
      <c r="F3489" s="230">
        <v>2020</v>
      </c>
      <c r="G3489" s="371" t="s">
        <v>2088</v>
      </c>
      <c r="H3489" s="230">
        <v>9</v>
      </c>
      <c r="I3489" s="230">
        <v>1</v>
      </c>
      <c r="J3489" s="230" t="s">
        <v>2122</v>
      </c>
      <c r="K3489" s="222">
        <v>2777.78</v>
      </c>
      <c r="L3489" s="222">
        <v>2074.3000000000002</v>
      </c>
      <c r="M3489" s="222">
        <v>5729905.9299999997</v>
      </c>
      <c r="N3489" s="222">
        <v>5729905.9299999997</v>
      </c>
      <c r="O3489" s="222">
        <v>0</v>
      </c>
      <c r="P3489" s="222">
        <v>0</v>
      </c>
      <c r="Q3489" s="222">
        <v>0</v>
      </c>
      <c r="R3489" s="372">
        <v>45658</v>
      </c>
      <c r="S3489" s="372">
        <v>46022</v>
      </c>
      <c r="U3489" s="373"/>
    </row>
    <row r="3490" spans="1:21" ht="20.25" x14ac:dyDescent="0.3">
      <c r="A3490" s="230">
        <v>853</v>
      </c>
      <c r="B3490" s="225" t="s">
        <v>2260</v>
      </c>
      <c r="C3490" s="230">
        <v>38789</v>
      </c>
      <c r="D3490" s="230" t="s">
        <v>1896</v>
      </c>
      <c r="E3490" s="230">
        <v>1980</v>
      </c>
      <c r="F3490" s="230">
        <v>2020</v>
      </c>
      <c r="G3490" s="371" t="s">
        <v>2088</v>
      </c>
      <c r="H3490" s="230">
        <v>9</v>
      </c>
      <c r="I3490" s="230">
        <v>1</v>
      </c>
      <c r="J3490" s="230" t="s">
        <v>2122</v>
      </c>
      <c r="K3490" s="222">
        <v>2777.78</v>
      </c>
      <c r="L3490" s="222">
        <v>2174.3000000000002</v>
      </c>
      <c r="M3490" s="222">
        <v>3330151.4</v>
      </c>
      <c r="N3490" s="222">
        <v>3330151.4</v>
      </c>
      <c r="O3490" s="222">
        <v>0</v>
      </c>
      <c r="P3490" s="222">
        <v>0</v>
      </c>
      <c r="Q3490" s="222">
        <v>0</v>
      </c>
      <c r="R3490" s="372">
        <v>45658</v>
      </c>
      <c r="S3490" s="372">
        <v>46022</v>
      </c>
      <c r="U3490" s="373"/>
    </row>
    <row r="3491" spans="1:21" ht="20.25" x14ac:dyDescent="0.3">
      <c r="A3491" s="230">
        <v>854</v>
      </c>
      <c r="B3491" s="225" t="s">
        <v>3823</v>
      </c>
      <c r="C3491" s="230">
        <v>38482</v>
      </c>
      <c r="D3491" s="230" t="s">
        <v>1896</v>
      </c>
      <c r="E3491" s="230">
        <v>1983</v>
      </c>
      <c r="F3491" s="230" t="s">
        <v>2122</v>
      </c>
      <c r="G3491" s="371" t="s">
        <v>2088</v>
      </c>
      <c r="H3491" s="230">
        <v>9</v>
      </c>
      <c r="I3491" s="230">
        <v>7</v>
      </c>
      <c r="J3491" s="230" t="s">
        <v>2122</v>
      </c>
      <c r="K3491" s="222">
        <v>18614.97</v>
      </c>
      <c r="L3491" s="222">
        <v>18614.97</v>
      </c>
      <c r="M3491" s="222">
        <v>55065086.600000001</v>
      </c>
      <c r="N3491" s="222">
        <v>55065086.600000001</v>
      </c>
      <c r="O3491" s="222">
        <v>0</v>
      </c>
      <c r="P3491" s="222">
        <v>0</v>
      </c>
      <c r="Q3491" s="222">
        <v>0</v>
      </c>
      <c r="R3491" s="372">
        <v>45658</v>
      </c>
      <c r="S3491" s="372">
        <v>46022</v>
      </c>
      <c r="U3491" s="373"/>
    </row>
    <row r="3492" spans="1:21" ht="20.25" x14ac:dyDescent="0.25">
      <c r="A3492" s="231" t="s">
        <v>22</v>
      </c>
      <c r="B3492" s="231"/>
      <c r="C3492" s="263" t="s">
        <v>172</v>
      </c>
      <c r="D3492" s="263" t="s">
        <v>172</v>
      </c>
      <c r="E3492" s="263" t="s">
        <v>172</v>
      </c>
      <c r="F3492" s="263" t="s">
        <v>172</v>
      </c>
      <c r="G3492" s="263" t="s">
        <v>172</v>
      </c>
      <c r="H3492" s="263" t="s">
        <v>172</v>
      </c>
      <c r="I3492" s="263" t="s">
        <v>172</v>
      </c>
      <c r="J3492" s="220">
        <v>0</v>
      </c>
      <c r="K3492" s="220">
        <v>139343.89000000001</v>
      </c>
      <c r="L3492" s="220">
        <v>113294.74</v>
      </c>
      <c r="M3492" s="220">
        <v>189108099.63225001</v>
      </c>
      <c r="N3492" s="220">
        <v>189108099.63225001</v>
      </c>
      <c r="O3492" s="220">
        <v>0</v>
      </c>
      <c r="P3492" s="220">
        <v>0</v>
      </c>
      <c r="Q3492" s="220">
        <v>0</v>
      </c>
      <c r="R3492" s="263" t="s">
        <v>172</v>
      </c>
      <c r="S3492" s="263" t="s">
        <v>172</v>
      </c>
      <c r="U3492" s="373"/>
    </row>
    <row r="3493" spans="1:21" ht="20.25" x14ac:dyDescent="0.3">
      <c r="A3493" s="404" t="s">
        <v>2458</v>
      </c>
      <c r="B3493" s="404"/>
      <c r="C3493" s="404"/>
      <c r="D3493" s="404"/>
      <c r="E3493" s="404"/>
      <c r="F3493" s="404"/>
      <c r="G3493" s="404"/>
      <c r="H3493" s="404"/>
      <c r="I3493" s="404"/>
      <c r="J3493" s="404"/>
      <c r="K3493" s="404"/>
      <c r="L3493" s="404"/>
      <c r="M3493" s="404"/>
      <c r="N3493" s="404"/>
      <c r="O3493" s="404"/>
      <c r="P3493" s="404"/>
      <c r="Q3493" s="404"/>
      <c r="R3493" s="404"/>
      <c r="S3493" s="404"/>
      <c r="U3493" s="373"/>
    </row>
    <row r="3494" spans="1:21" ht="20.25" x14ac:dyDescent="0.3">
      <c r="A3494" s="230">
        <v>855</v>
      </c>
      <c r="B3494" s="229" t="s">
        <v>1369</v>
      </c>
      <c r="C3494" s="230">
        <v>39013</v>
      </c>
      <c r="D3494" s="230" t="s">
        <v>1896</v>
      </c>
      <c r="E3494" s="230">
        <v>1950</v>
      </c>
      <c r="F3494" s="230" t="s">
        <v>2122</v>
      </c>
      <c r="G3494" s="371" t="s">
        <v>2089</v>
      </c>
      <c r="H3494" s="230">
        <v>2</v>
      </c>
      <c r="I3494" s="230">
        <v>2</v>
      </c>
      <c r="J3494" s="230" t="s">
        <v>2122</v>
      </c>
      <c r="K3494" s="222">
        <v>889</v>
      </c>
      <c r="L3494" s="222">
        <v>874.9</v>
      </c>
      <c r="M3494" s="222">
        <v>3859173.21</v>
      </c>
      <c r="N3494" s="222">
        <v>3859173.21</v>
      </c>
      <c r="O3494" s="222">
        <v>0</v>
      </c>
      <c r="P3494" s="222">
        <v>0</v>
      </c>
      <c r="Q3494" s="222">
        <v>0</v>
      </c>
      <c r="R3494" s="372">
        <v>45658</v>
      </c>
      <c r="S3494" s="372">
        <v>46022</v>
      </c>
      <c r="U3494" s="373"/>
    </row>
    <row r="3495" spans="1:21" ht="20.25" x14ac:dyDescent="0.3">
      <c r="A3495" s="230">
        <v>856</v>
      </c>
      <c r="B3495" s="229" t="s">
        <v>1370</v>
      </c>
      <c r="C3495" s="230">
        <v>39014</v>
      </c>
      <c r="D3495" s="230" t="s">
        <v>1896</v>
      </c>
      <c r="E3495" s="230">
        <v>1950</v>
      </c>
      <c r="F3495" s="230" t="s">
        <v>2122</v>
      </c>
      <c r="G3495" s="371" t="s">
        <v>2089</v>
      </c>
      <c r="H3495" s="230">
        <v>2</v>
      </c>
      <c r="I3495" s="230">
        <v>2</v>
      </c>
      <c r="J3495" s="230" t="s">
        <v>2122</v>
      </c>
      <c r="K3495" s="222">
        <v>539.79999999999995</v>
      </c>
      <c r="L3495" s="222">
        <v>520.70000000000005</v>
      </c>
      <c r="M3495" s="222">
        <v>1608041.5999999999</v>
      </c>
      <c r="N3495" s="222">
        <v>1608041.5999999999</v>
      </c>
      <c r="O3495" s="222">
        <v>0</v>
      </c>
      <c r="P3495" s="222">
        <v>0</v>
      </c>
      <c r="Q3495" s="222">
        <v>0</v>
      </c>
      <c r="R3495" s="372">
        <v>45658</v>
      </c>
      <c r="S3495" s="372">
        <v>46022</v>
      </c>
      <c r="U3495" s="373"/>
    </row>
    <row r="3496" spans="1:21" ht="20.25" x14ac:dyDescent="0.3">
      <c r="A3496" s="230">
        <v>857</v>
      </c>
      <c r="B3496" s="229" t="s">
        <v>1371</v>
      </c>
      <c r="C3496" s="230">
        <v>38999</v>
      </c>
      <c r="D3496" s="230" t="s">
        <v>1896</v>
      </c>
      <c r="E3496" s="230">
        <v>1957</v>
      </c>
      <c r="F3496" s="230" t="s">
        <v>2122</v>
      </c>
      <c r="G3496" s="371" t="s">
        <v>2089</v>
      </c>
      <c r="H3496" s="230">
        <v>5</v>
      </c>
      <c r="I3496" s="230">
        <v>2</v>
      </c>
      <c r="J3496" s="230" t="s">
        <v>2122</v>
      </c>
      <c r="K3496" s="222">
        <v>2273.9</v>
      </c>
      <c r="L3496" s="222">
        <v>2072.8000000000002</v>
      </c>
      <c r="M3496" s="222">
        <v>3230435.34</v>
      </c>
      <c r="N3496" s="222">
        <v>3230435.34</v>
      </c>
      <c r="O3496" s="222">
        <v>0</v>
      </c>
      <c r="P3496" s="222">
        <v>0</v>
      </c>
      <c r="Q3496" s="222">
        <v>0</v>
      </c>
      <c r="R3496" s="372">
        <v>45658</v>
      </c>
      <c r="S3496" s="372">
        <v>46022</v>
      </c>
      <c r="U3496" s="373"/>
    </row>
    <row r="3497" spans="1:21" ht="20.25" x14ac:dyDescent="0.3">
      <c r="A3497" s="230">
        <v>858</v>
      </c>
      <c r="B3497" s="229" t="s">
        <v>1372</v>
      </c>
      <c r="C3497" s="230">
        <v>39015</v>
      </c>
      <c r="D3497" s="230" t="s">
        <v>1896</v>
      </c>
      <c r="E3497" s="230">
        <v>1967</v>
      </c>
      <c r="F3497" s="230" t="s">
        <v>2122</v>
      </c>
      <c r="G3497" s="371" t="s">
        <v>2089</v>
      </c>
      <c r="H3497" s="230">
        <v>4</v>
      </c>
      <c r="I3497" s="230">
        <v>4</v>
      </c>
      <c r="J3497" s="230" t="s">
        <v>2122</v>
      </c>
      <c r="K3497" s="222">
        <v>3035.3</v>
      </c>
      <c r="L3497" s="222">
        <v>3010.2</v>
      </c>
      <c r="M3497" s="222">
        <v>7748776.9000000004</v>
      </c>
      <c r="N3497" s="222">
        <v>7748776.9000000004</v>
      </c>
      <c r="O3497" s="222">
        <v>0</v>
      </c>
      <c r="P3497" s="222">
        <v>0</v>
      </c>
      <c r="Q3497" s="222">
        <v>0</v>
      </c>
      <c r="R3497" s="372">
        <v>45658</v>
      </c>
      <c r="S3497" s="372">
        <v>46022</v>
      </c>
      <c r="U3497" s="373"/>
    </row>
    <row r="3498" spans="1:21" ht="20.25" x14ac:dyDescent="0.3">
      <c r="A3498" s="230">
        <v>859</v>
      </c>
      <c r="B3498" s="229" t="s">
        <v>1373</v>
      </c>
      <c r="C3498" s="230">
        <v>39023</v>
      </c>
      <c r="D3498" s="230" t="s">
        <v>1896</v>
      </c>
      <c r="E3498" s="230">
        <v>1963</v>
      </c>
      <c r="F3498" s="230" t="s">
        <v>2122</v>
      </c>
      <c r="G3498" s="371" t="s">
        <v>2094</v>
      </c>
      <c r="H3498" s="230">
        <v>5</v>
      </c>
      <c r="I3498" s="230">
        <v>2</v>
      </c>
      <c r="J3498" s="230" t="s">
        <v>2122</v>
      </c>
      <c r="K3498" s="222">
        <v>1321.1</v>
      </c>
      <c r="L3498" s="222">
        <v>1240.8</v>
      </c>
      <c r="M3498" s="222">
        <v>3258736</v>
      </c>
      <c r="N3498" s="222">
        <v>3258736</v>
      </c>
      <c r="O3498" s="222">
        <v>0</v>
      </c>
      <c r="P3498" s="222">
        <v>0</v>
      </c>
      <c r="Q3498" s="222">
        <v>0</v>
      </c>
      <c r="R3498" s="372">
        <v>45658</v>
      </c>
      <c r="S3498" s="372">
        <v>46022</v>
      </c>
      <c r="U3498" s="373"/>
    </row>
    <row r="3499" spans="1:21" ht="20.25" x14ac:dyDescent="0.3">
      <c r="A3499" s="230">
        <v>860</v>
      </c>
      <c r="B3499" s="229" t="s">
        <v>1375</v>
      </c>
      <c r="C3499" s="230">
        <v>38907</v>
      </c>
      <c r="D3499" s="230" t="s">
        <v>1896</v>
      </c>
      <c r="E3499" s="230">
        <v>1960</v>
      </c>
      <c r="F3499" s="230" t="s">
        <v>2122</v>
      </c>
      <c r="G3499" s="371" t="s">
        <v>2094</v>
      </c>
      <c r="H3499" s="230">
        <v>2</v>
      </c>
      <c r="I3499" s="230">
        <v>1</v>
      </c>
      <c r="J3499" s="230" t="s">
        <v>2122</v>
      </c>
      <c r="K3499" s="222">
        <v>935.12</v>
      </c>
      <c r="L3499" s="222">
        <v>403.77</v>
      </c>
      <c r="M3499" s="222">
        <v>30678.66</v>
      </c>
      <c r="N3499" s="222">
        <v>30678.66</v>
      </c>
      <c r="O3499" s="222">
        <v>0</v>
      </c>
      <c r="P3499" s="222">
        <v>0</v>
      </c>
      <c r="Q3499" s="222">
        <v>0</v>
      </c>
      <c r="R3499" s="372">
        <v>45658</v>
      </c>
      <c r="S3499" s="372">
        <v>46022</v>
      </c>
      <c r="U3499" s="373"/>
    </row>
    <row r="3500" spans="1:21" ht="20.25" x14ac:dyDescent="0.3">
      <c r="A3500" s="230">
        <v>861</v>
      </c>
      <c r="B3500" s="229" t="s">
        <v>1377</v>
      </c>
      <c r="C3500" s="230">
        <v>39077</v>
      </c>
      <c r="D3500" s="230" t="s">
        <v>1896</v>
      </c>
      <c r="E3500" s="230">
        <v>1959</v>
      </c>
      <c r="F3500" s="230" t="s">
        <v>2122</v>
      </c>
      <c r="G3500" s="371" t="s">
        <v>2089</v>
      </c>
      <c r="H3500" s="230">
        <v>2</v>
      </c>
      <c r="I3500" s="230">
        <v>1</v>
      </c>
      <c r="J3500" s="230" t="s">
        <v>2122</v>
      </c>
      <c r="K3500" s="222">
        <v>1020.72</v>
      </c>
      <c r="L3500" s="222">
        <v>387.52</v>
      </c>
      <c r="M3500" s="222">
        <v>760289.44</v>
      </c>
      <c r="N3500" s="222">
        <v>760289.44</v>
      </c>
      <c r="O3500" s="222">
        <v>0</v>
      </c>
      <c r="P3500" s="222">
        <v>0</v>
      </c>
      <c r="Q3500" s="222">
        <v>0</v>
      </c>
      <c r="R3500" s="372">
        <v>45658</v>
      </c>
      <c r="S3500" s="372">
        <v>46022</v>
      </c>
      <c r="U3500" s="373"/>
    </row>
    <row r="3501" spans="1:21" ht="20.25" x14ac:dyDescent="0.3">
      <c r="A3501" s="230">
        <v>862</v>
      </c>
      <c r="B3501" s="229" t="s">
        <v>1378</v>
      </c>
      <c r="C3501" s="230">
        <v>39146</v>
      </c>
      <c r="D3501" s="230" t="s">
        <v>1896</v>
      </c>
      <c r="E3501" s="230">
        <v>1950</v>
      </c>
      <c r="F3501" s="230" t="s">
        <v>2122</v>
      </c>
      <c r="G3501" s="371" t="s">
        <v>2094</v>
      </c>
      <c r="H3501" s="230">
        <v>2</v>
      </c>
      <c r="I3501" s="230">
        <v>1</v>
      </c>
      <c r="J3501" s="230" t="s">
        <v>2122</v>
      </c>
      <c r="K3501" s="222">
        <v>480.29</v>
      </c>
      <c r="L3501" s="222">
        <v>428.89</v>
      </c>
      <c r="M3501" s="222">
        <v>68153.52</v>
      </c>
      <c r="N3501" s="222">
        <v>68153.52</v>
      </c>
      <c r="O3501" s="222">
        <v>0</v>
      </c>
      <c r="P3501" s="222">
        <v>0</v>
      </c>
      <c r="Q3501" s="222">
        <v>0</v>
      </c>
      <c r="R3501" s="372">
        <v>45658</v>
      </c>
      <c r="S3501" s="372">
        <v>46022</v>
      </c>
      <c r="U3501" s="373"/>
    </row>
    <row r="3502" spans="1:21" ht="20.25" x14ac:dyDescent="0.3">
      <c r="A3502" s="230">
        <v>863</v>
      </c>
      <c r="B3502" s="229" t="s">
        <v>1379</v>
      </c>
      <c r="C3502" s="230">
        <v>39152</v>
      </c>
      <c r="D3502" s="230" t="s">
        <v>1896</v>
      </c>
      <c r="E3502" s="230">
        <v>1950</v>
      </c>
      <c r="F3502" s="230" t="s">
        <v>2122</v>
      </c>
      <c r="G3502" s="371" t="s">
        <v>2090</v>
      </c>
      <c r="H3502" s="230">
        <v>2</v>
      </c>
      <c r="I3502" s="230">
        <v>2</v>
      </c>
      <c r="J3502" s="230" t="s">
        <v>2122</v>
      </c>
      <c r="K3502" s="222">
        <v>554.9</v>
      </c>
      <c r="L3502" s="222">
        <v>527</v>
      </c>
      <c r="M3502" s="222">
        <v>37778.28</v>
      </c>
      <c r="N3502" s="222">
        <v>37778.28</v>
      </c>
      <c r="O3502" s="222">
        <v>0</v>
      </c>
      <c r="P3502" s="222">
        <v>0</v>
      </c>
      <c r="Q3502" s="222">
        <v>0</v>
      </c>
      <c r="R3502" s="372">
        <v>45658</v>
      </c>
      <c r="S3502" s="372">
        <v>46022</v>
      </c>
      <c r="U3502" s="373"/>
    </row>
    <row r="3503" spans="1:21" ht="20.25" x14ac:dyDescent="0.3">
      <c r="A3503" s="230">
        <v>864</v>
      </c>
      <c r="B3503" s="229" t="s">
        <v>1054</v>
      </c>
      <c r="C3503" s="230">
        <v>39193</v>
      </c>
      <c r="D3503" s="230" t="s">
        <v>1896</v>
      </c>
      <c r="E3503" s="230">
        <v>1949</v>
      </c>
      <c r="F3503" s="230" t="s">
        <v>2122</v>
      </c>
      <c r="G3503" s="371" t="s">
        <v>2094</v>
      </c>
      <c r="H3503" s="230">
        <v>2</v>
      </c>
      <c r="I3503" s="230">
        <v>2</v>
      </c>
      <c r="J3503" s="230" t="s">
        <v>2122</v>
      </c>
      <c r="K3503" s="222">
        <v>594.29999999999995</v>
      </c>
      <c r="L3503" s="222">
        <v>551.5</v>
      </c>
      <c r="M3503" s="222">
        <v>68931</v>
      </c>
      <c r="N3503" s="222">
        <v>68931</v>
      </c>
      <c r="O3503" s="222">
        <v>0</v>
      </c>
      <c r="P3503" s="222">
        <v>0</v>
      </c>
      <c r="Q3503" s="222">
        <v>0</v>
      </c>
      <c r="R3503" s="372">
        <v>45658</v>
      </c>
      <c r="S3503" s="372">
        <v>46022</v>
      </c>
      <c r="U3503" s="373"/>
    </row>
    <row r="3504" spans="1:21" ht="20.25" x14ac:dyDescent="0.3">
      <c r="A3504" s="230">
        <v>865</v>
      </c>
      <c r="B3504" s="229" t="s">
        <v>2897</v>
      </c>
      <c r="C3504" s="230">
        <v>39042</v>
      </c>
      <c r="D3504" s="230" t="s">
        <v>1896</v>
      </c>
      <c r="E3504" s="230">
        <v>1984</v>
      </c>
      <c r="F3504" s="230" t="s">
        <v>2122</v>
      </c>
      <c r="G3504" s="371" t="s">
        <v>2120</v>
      </c>
      <c r="H3504" s="230">
        <v>5</v>
      </c>
      <c r="I3504" s="230">
        <v>6</v>
      </c>
      <c r="J3504" s="230" t="s">
        <v>2122</v>
      </c>
      <c r="K3504" s="222">
        <v>5169.8100000000004</v>
      </c>
      <c r="L3504" s="222">
        <v>5169.8100000000004</v>
      </c>
      <c r="M3504" s="222">
        <v>10416003.890000001</v>
      </c>
      <c r="N3504" s="222">
        <v>10416003.890000001</v>
      </c>
      <c r="O3504" s="222">
        <v>0</v>
      </c>
      <c r="P3504" s="222">
        <v>0</v>
      </c>
      <c r="Q3504" s="222">
        <v>0</v>
      </c>
      <c r="R3504" s="372">
        <v>45658</v>
      </c>
      <c r="S3504" s="372">
        <v>46022</v>
      </c>
      <c r="U3504" s="373"/>
    </row>
    <row r="3505" spans="1:21" ht="20.25" x14ac:dyDescent="0.3">
      <c r="A3505" s="230">
        <v>866</v>
      </c>
      <c r="B3505" s="229" t="s">
        <v>1381</v>
      </c>
      <c r="C3505" s="230">
        <v>39347</v>
      </c>
      <c r="D3505" s="230" t="s">
        <v>1896</v>
      </c>
      <c r="E3505" s="230">
        <v>1972</v>
      </c>
      <c r="F3505" s="230" t="s">
        <v>2122</v>
      </c>
      <c r="G3505" s="371" t="s">
        <v>2089</v>
      </c>
      <c r="H3505" s="230">
        <v>5</v>
      </c>
      <c r="I3505" s="230">
        <v>3</v>
      </c>
      <c r="J3505" s="230" t="s">
        <v>2122</v>
      </c>
      <c r="K3505" s="222">
        <v>2731.3</v>
      </c>
      <c r="L3505" s="222">
        <v>2583.6999999999998</v>
      </c>
      <c r="M3505" s="222">
        <v>121258.8</v>
      </c>
      <c r="N3505" s="222">
        <v>121258.8</v>
      </c>
      <c r="O3505" s="222">
        <v>0</v>
      </c>
      <c r="P3505" s="222">
        <v>0</v>
      </c>
      <c r="Q3505" s="222">
        <v>0</v>
      </c>
      <c r="R3505" s="372">
        <v>45658</v>
      </c>
      <c r="S3505" s="372">
        <v>46022</v>
      </c>
      <c r="U3505" s="373"/>
    </row>
    <row r="3506" spans="1:21" ht="20.25" x14ac:dyDescent="0.3">
      <c r="A3506" s="230">
        <v>867</v>
      </c>
      <c r="B3506" s="229" t="s">
        <v>1050</v>
      </c>
      <c r="C3506" s="230">
        <v>39027</v>
      </c>
      <c r="D3506" s="230" t="s">
        <v>1896</v>
      </c>
      <c r="E3506" s="230">
        <v>1963</v>
      </c>
      <c r="F3506" s="230" t="s">
        <v>2122</v>
      </c>
      <c r="G3506" s="371" t="s">
        <v>2089</v>
      </c>
      <c r="H3506" s="230">
        <v>4</v>
      </c>
      <c r="I3506" s="230">
        <v>3</v>
      </c>
      <c r="J3506" s="230" t="s">
        <v>2122</v>
      </c>
      <c r="K3506" s="222">
        <v>2303.4</v>
      </c>
      <c r="L3506" s="222">
        <v>1991.2</v>
      </c>
      <c r="M3506" s="222">
        <v>1725328.18</v>
      </c>
      <c r="N3506" s="222">
        <v>1725328.18</v>
      </c>
      <c r="O3506" s="222">
        <v>0</v>
      </c>
      <c r="P3506" s="222">
        <v>0</v>
      </c>
      <c r="Q3506" s="222">
        <v>0</v>
      </c>
      <c r="R3506" s="372">
        <v>45658</v>
      </c>
      <c r="S3506" s="372">
        <v>46022</v>
      </c>
      <c r="U3506" s="373"/>
    </row>
    <row r="3507" spans="1:21" ht="20.25" x14ac:dyDescent="0.3">
      <c r="A3507" s="230">
        <v>868</v>
      </c>
      <c r="B3507" s="229" t="s">
        <v>1051</v>
      </c>
      <c r="C3507" s="230">
        <v>39028</v>
      </c>
      <c r="D3507" s="230" t="s">
        <v>1896</v>
      </c>
      <c r="E3507" s="230">
        <v>1963</v>
      </c>
      <c r="F3507" s="230" t="s">
        <v>2122</v>
      </c>
      <c r="G3507" s="371" t="s">
        <v>2089</v>
      </c>
      <c r="H3507" s="230">
        <v>4</v>
      </c>
      <c r="I3507" s="230">
        <v>2</v>
      </c>
      <c r="J3507" s="230" t="s">
        <v>2122</v>
      </c>
      <c r="K3507" s="222">
        <v>1331</v>
      </c>
      <c r="L3507" s="222">
        <v>1234.7</v>
      </c>
      <c r="M3507" s="222">
        <v>1350365.9500000002</v>
      </c>
      <c r="N3507" s="222">
        <v>1350365.9500000002</v>
      </c>
      <c r="O3507" s="222">
        <v>0</v>
      </c>
      <c r="P3507" s="222">
        <v>0</v>
      </c>
      <c r="Q3507" s="222">
        <v>0</v>
      </c>
      <c r="R3507" s="372">
        <v>45658</v>
      </c>
      <c r="S3507" s="372">
        <v>46022</v>
      </c>
      <c r="U3507" s="373"/>
    </row>
    <row r="3508" spans="1:21" ht="20.25" x14ac:dyDescent="0.3">
      <c r="A3508" s="230">
        <v>869</v>
      </c>
      <c r="B3508" s="229" t="s">
        <v>1055</v>
      </c>
      <c r="C3508" s="230">
        <v>39206</v>
      </c>
      <c r="D3508" s="230" t="s">
        <v>1896</v>
      </c>
      <c r="E3508" s="230">
        <v>1966</v>
      </c>
      <c r="F3508" s="230" t="s">
        <v>2122</v>
      </c>
      <c r="G3508" s="371" t="s">
        <v>2089</v>
      </c>
      <c r="H3508" s="230">
        <v>4</v>
      </c>
      <c r="I3508" s="230">
        <v>3</v>
      </c>
      <c r="J3508" s="230" t="s">
        <v>2122</v>
      </c>
      <c r="K3508" s="222">
        <v>2045.1</v>
      </c>
      <c r="L3508" s="222">
        <v>2045.1</v>
      </c>
      <c r="M3508" s="222">
        <v>8017803.1600000001</v>
      </c>
      <c r="N3508" s="222">
        <v>8017803.1600000001</v>
      </c>
      <c r="O3508" s="222">
        <v>0</v>
      </c>
      <c r="P3508" s="222">
        <v>0</v>
      </c>
      <c r="Q3508" s="222">
        <v>0</v>
      </c>
      <c r="R3508" s="372">
        <v>45658</v>
      </c>
      <c r="S3508" s="372">
        <v>46022</v>
      </c>
      <c r="U3508" s="373"/>
    </row>
    <row r="3509" spans="1:21" ht="20.25" x14ac:dyDescent="0.3">
      <c r="A3509" s="230">
        <v>870</v>
      </c>
      <c r="B3509" s="229" t="s">
        <v>2241</v>
      </c>
      <c r="C3509" s="230">
        <v>39241</v>
      </c>
      <c r="D3509" s="230" t="s">
        <v>1896</v>
      </c>
      <c r="E3509" s="230">
        <v>1976</v>
      </c>
      <c r="F3509" s="230" t="s">
        <v>2122</v>
      </c>
      <c r="G3509" s="371" t="s">
        <v>2088</v>
      </c>
      <c r="H3509" s="230">
        <v>5</v>
      </c>
      <c r="I3509" s="230">
        <v>4</v>
      </c>
      <c r="J3509" s="230" t="s">
        <v>2122</v>
      </c>
      <c r="K3509" s="222">
        <v>3570.4</v>
      </c>
      <c r="L3509" s="222">
        <v>3307</v>
      </c>
      <c r="M3509" s="222">
        <v>5333218.21</v>
      </c>
      <c r="N3509" s="222">
        <v>5333218.21</v>
      </c>
      <c r="O3509" s="222">
        <v>0</v>
      </c>
      <c r="P3509" s="222">
        <v>0</v>
      </c>
      <c r="Q3509" s="222">
        <v>0</v>
      </c>
      <c r="R3509" s="372">
        <v>45658</v>
      </c>
      <c r="S3509" s="372">
        <v>46022</v>
      </c>
      <c r="U3509" s="373"/>
    </row>
    <row r="3510" spans="1:21" ht="20.25" x14ac:dyDescent="0.3">
      <c r="A3510" s="230">
        <v>871</v>
      </c>
      <c r="B3510" s="229" t="s">
        <v>607</v>
      </c>
      <c r="C3510" s="230">
        <v>39322</v>
      </c>
      <c r="D3510" s="230" t="s">
        <v>1896</v>
      </c>
      <c r="E3510" s="230">
        <v>1948</v>
      </c>
      <c r="F3510" s="230" t="s">
        <v>2122</v>
      </c>
      <c r="G3510" s="371" t="s">
        <v>2090</v>
      </c>
      <c r="H3510" s="230">
        <v>2</v>
      </c>
      <c r="I3510" s="230">
        <v>3</v>
      </c>
      <c r="J3510" s="230" t="s">
        <v>2122</v>
      </c>
      <c r="K3510" s="222">
        <v>2444.77</v>
      </c>
      <c r="L3510" s="222">
        <v>725.8</v>
      </c>
      <c r="M3510" s="222">
        <v>143208</v>
      </c>
      <c r="N3510" s="222">
        <v>143208</v>
      </c>
      <c r="O3510" s="222">
        <v>0</v>
      </c>
      <c r="P3510" s="222">
        <v>0</v>
      </c>
      <c r="Q3510" s="222">
        <v>0</v>
      </c>
      <c r="R3510" s="372">
        <v>45658</v>
      </c>
      <c r="S3510" s="372">
        <v>46022</v>
      </c>
      <c r="U3510" s="373"/>
    </row>
    <row r="3511" spans="1:21" ht="20.25" x14ac:dyDescent="0.3">
      <c r="A3511" s="230">
        <v>872</v>
      </c>
      <c r="B3511" s="229" t="s">
        <v>3543</v>
      </c>
      <c r="C3511" s="230">
        <v>39201</v>
      </c>
      <c r="D3511" s="230" t="s">
        <v>1896</v>
      </c>
      <c r="E3511" s="230">
        <v>1962</v>
      </c>
      <c r="F3511" s="230" t="s">
        <v>2122</v>
      </c>
      <c r="G3511" s="371" t="s">
        <v>2121</v>
      </c>
      <c r="H3511" s="230">
        <v>4</v>
      </c>
      <c r="I3511" s="230">
        <v>3</v>
      </c>
      <c r="J3511" s="230" t="s">
        <v>2122</v>
      </c>
      <c r="K3511" s="222">
        <v>2123.6999999999998</v>
      </c>
      <c r="L3511" s="222">
        <v>2078.38</v>
      </c>
      <c r="M3511" s="222">
        <v>4875791.9000000004</v>
      </c>
      <c r="N3511" s="222">
        <v>4875791.9000000004</v>
      </c>
      <c r="O3511" s="222">
        <v>0</v>
      </c>
      <c r="P3511" s="222">
        <v>0</v>
      </c>
      <c r="Q3511" s="222">
        <v>0</v>
      </c>
      <c r="R3511" s="372">
        <v>45658</v>
      </c>
      <c r="S3511" s="372">
        <v>46022</v>
      </c>
      <c r="U3511" s="373"/>
    </row>
    <row r="3512" spans="1:21" ht="20.25" x14ac:dyDescent="0.3">
      <c r="A3512" s="230">
        <v>873</v>
      </c>
      <c r="B3512" s="229" t="s">
        <v>3544</v>
      </c>
      <c r="C3512" s="230">
        <v>39202</v>
      </c>
      <c r="D3512" s="230" t="s">
        <v>1896</v>
      </c>
      <c r="E3512" s="230">
        <v>1960</v>
      </c>
      <c r="F3512" s="230" t="s">
        <v>2122</v>
      </c>
      <c r="G3512" s="371" t="s">
        <v>2121</v>
      </c>
      <c r="H3512" s="230">
        <v>4</v>
      </c>
      <c r="I3512" s="230">
        <v>3</v>
      </c>
      <c r="J3512" s="230" t="s">
        <v>2122</v>
      </c>
      <c r="K3512" s="222">
        <v>2921.5</v>
      </c>
      <c r="L3512" s="222">
        <v>2847.01</v>
      </c>
      <c r="M3512" s="222">
        <v>7097208.3900000006</v>
      </c>
      <c r="N3512" s="222">
        <v>7097208.3900000006</v>
      </c>
      <c r="O3512" s="222">
        <v>0</v>
      </c>
      <c r="P3512" s="222">
        <v>0</v>
      </c>
      <c r="Q3512" s="222">
        <v>0</v>
      </c>
      <c r="R3512" s="372">
        <v>45658</v>
      </c>
      <c r="S3512" s="372">
        <v>46022</v>
      </c>
      <c r="U3512" s="373"/>
    </row>
    <row r="3513" spans="1:21" ht="20.25" x14ac:dyDescent="0.3">
      <c r="A3513" s="230">
        <v>874</v>
      </c>
      <c r="B3513" s="229" t="s">
        <v>3547</v>
      </c>
      <c r="C3513" s="230">
        <v>39207</v>
      </c>
      <c r="D3513" s="230" t="s">
        <v>1896</v>
      </c>
      <c r="E3513" s="230">
        <v>1962</v>
      </c>
      <c r="F3513" s="230" t="s">
        <v>2122</v>
      </c>
      <c r="G3513" s="371" t="s">
        <v>2121</v>
      </c>
      <c r="H3513" s="230">
        <v>4</v>
      </c>
      <c r="I3513" s="230">
        <v>3</v>
      </c>
      <c r="J3513" s="230" t="s">
        <v>2122</v>
      </c>
      <c r="K3513" s="222">
        <v>1264.5999999999999</v>
      </c>
      <c r="L3513" s="222">
        <v>1301.3</v>
      </c>
      <c r="M3513" s="222">
        <v>3481239.95</v>
      </c>
      <c r="N3513" s="222">
        <v>3481239.95</v>
      </c>
      <c r="O3513" s="222">
        <v>0</v>
      </c>
      <c r="P3513" s="222">
        <v>0</v>
      </c>
      <c r="Q3513" s="222">
        <v>0</v>
      </c>
      <c r="R3513" s="372">
        <v>45658</v>
      </c>
      <c r="S3513" s="372">
        <v>46022</v>
      </c>
      <c r="U3513" s="373"/>
    </row>
    <row r="3514" spans="1:21" ht="20.25" x14ac:dyDescent="0.3">
      <c r="A3514" s="230">
        <v>875</v>
      </c>
      <c r="B3514" s="229" t="s">
        <v>3549</v>
      </c>
      <c r="C3514" s="230">
        <v>39189</v>
      </c>
      <c r="D3514" s="230" t="s">
        <v>1896</v>
      </c>
      <c r="E3514" s="230">
        <v>1957</v>
      </c>
      <c r="F3514" s="230" t="s">
        <v>2122</v>
      </c>
      <c r="G3514" s="371" t="s">
        <v>2121</v>
      </c>
      <c r="H3514" s="230">
        <v>4</v>
      </c>
      <c r="I3514" s="230">
        <v>4</v>
      </c>
      <c r="J3514" s="230" t="s">
        <v>2122</v>
      </c>
      <c r="K3514" s="222">
        <v>4372</v>
      </c>
      <c r="L3514" s="222">
        <v>4122.3</v>
      </c>
      <c r="M3514" s="222">
        <v>11436231.120000001</v>
      </c>
      <c r="N3514" s="222">
        <v>11436231.120000001</v>
      </c>
      <c r="O3514" s="222">
        <v>0</v>
      </c>
      <c r="P3514" s="222">
        <v>0</v>
      </c>
      <c r="Q3514" s="222">
        <v>0</v>
      </c>
      <c r="R3514" s="372">
        <v>45658</v>
      </c>
      <c r="S3514" s="372">
        <v>46022</v>
      </c>
      <c r="U3514" s="373"/>
    </row>
    <row r="3515" spans="1:21" ht="20.25" x14ac:dyDescent="0.3">
      <c r="A3515" s="230">
        <v>876</v>
      </c>
      <c r="B3515" s="229" t="s">
        <v>3551</v>
      </c>
      <c r="C3515" s="230">
        <v>39191</v>
      </c>
      <c r="D3515" s="230" t="s">
        <v>1896</v>
      </c>
      <c r="E3515" s="230">
        <v>1957</v>
      </c>
      <c r="F3515" s="230" t="s">
        <v>2122</v>
      </c>
      <c r="G3515" s="371" t="s">
        <v>2121</v>
      </c>
      <c r="H3515" s="230">
        <v>4</v>
      </c>
      <c r="I3515" s="230">
        <v>4</v>
      </c>
      <c r="J3515" s="230" t="s">
        <v>2122</v>
      </c>
      <c r="K3515" s="222">
        <v>2179.6</v>
      </c>
      <c r="L3515" s="222">
        <v>2101.3000000000002</v>
      </c>
      <c r="M3515" s="222">
        <v>6101920.6799999997</v>
      </c>
      <c r="N3515" s="222">
        <v>6101920.6799999997</v>
      </c>
      <c r="O3515" s="222">
        <v>0</v>
      </c>
      <c r="P3515" s="222">
        <v>0</v>
      </c>
      <c r="Q3515" s="222">
        <v>0</v>
      </c>
      <c r="R3515" s="372">
        <v>45658</v>
      </c>
      <c r="S3515" s="372">
        <v>46022</v>
      </c>
      <c r="U3515" s="373"/>
    </row>
    <row r="3516" spans="1:21" ht="20.25" x14ac:dyDescent="0.3">
      <c r="A3516" s="230">
        <v>877</v>
      </c>
      <c r="B3516" s="229" t="s">
        <v>3999</v>
      </c>
      <c r="C3516" s="230">
        <v>39208</v>
      </c>
      <c r="D3516" s="230" t="s">
        <v>1896</v>
      </c>
      <c r="E3516" s="230">
        <v>1964</v>
      </c>
      <c r="F3516" s="230">
        <v>2009</v>
      </c>
      <c r="G3516" s="371" t="s">
        <v>2121</v>
      </c>
      <c r="H3516" s="230">
        <v>4</v>
      </c>
      <c r="I3516" s="230">
        <v>3</v>
      </c>
      <c r="J3516" s="230" t="s">
        <v>2122</v>
      </c>
      <c r="K3516" s="222">
        <v>2293.4</v>
      </c>
      <c r="L3516" s="222">
        <v>2134.1</v>
      </c>
      <c r="M3516" s="222">
        <v>4063596.16</v>
      </c>
      <c r="N3516" s="222">
        <v>4063596.16</v>
      </c>
      <c r="O3516" s="222">
        <v>0</v>
      </c>
      <c r="P3516" s="222">
        <v>0</v>
      </c>
      <c r="Q3516" s="222">
        <v>0</v>
      </c>
      <c r="R3516" s="372">
        <v>45658</v>
      </c>
      <c r="S3516" s="372">
        <v>46022</v>
      </c>
      <c r="U3516" s="373"/>
    </row>
    <row r="3517" spans="1:21" ht="20.25" x14ac:dyDescent="0.3">
      <c r="A3517" s="230">
        <v>878</v>
      </c>
      <c r="B3517" s="229" t="s">
        <v>3784</v>
      </c>
      <c r="C3517" s="230">
        <v>39339</v>
      </c>
      <c r="D3517" s="230" t="s">
        <v>1896</v>
      </c>
      <c r="E3517" s="230">
        <v>1976</v>
      </c>
      <c r="F3517" s="230" t="s">
        <v>2122</v>
      </c>
      <c r="G3517" s="371" t="s">
        <v>2120</v>
      </c>
      <c r="H3517" s="230">
        <v>5</v>
      </c>
      <c r="I3517" s="230">
        <v>4</v>
      </c>
      <c r="J3517" s="230" t="s">
        <v>2122</v>
      </c>
      <c r="K3517" s="222">
        <v>3642.6</v>
      </c>
      <c r="L3517" s="222">
        <v>3372.2</v>
      </c>
      <c r="M3517" s="222">
        <v>27584.22</v>
      </c>
      <c r="N3517" s="222">
        <v>27584.22</v>
      </c>
      <c r="O3517" s="222">
        <v>0</v>
      </c>
      <c r="P3517" s="222">
        <v>0</v>
      </c>
      <c r="Q3517" s="222">
        <v>0</v>
      </c>
      <c r="R3517" s="372">
        <v>45658</v>
      </c>
      <c r="S3517" s="372">
        <v>46022</v>
      </c>
      <c r="U3517" s="373"/>
    </row>
    <row r="3518" spans="1:21" ht="20.25" x14ac:dyDescent="0.3">
      <c r="A3518" s="230">
        <v>879</v>
      </c>
      <c r="B3518" s="229" t="s">
        <v>3819</v>
      </c>
      <c r="C3518" s="230">
        <v>38893</v>
      </c>
      <c r="D3518" s="230" t="s">
        <v>1896</v>
      </c>
      <c r="E3518" s="230">
        <v>1958</v>
      </c>
      <c r="F3518" s="230" t="s">
        <v>2122</v>
      </c>
      <c r="G3518" s="371" t="s">
        <v>2121</v>
      </c>
      <c r="H3518" s="230">
        <v>2</v>
      </c>
      <c r="I3518" s="230">
        <v>1</v>
      </c>
      <c r="J3518" s="230" t="s">
        <v>2122</v>
      </c>
      <c r="K3518" s="222">
        <v>434.63</v>
      </c>
      <c r="L3518" s="222">
        <v>434.63</v>
      </c>
      <c r="M3518" s="222">
        <v>73514.759999999995</v>
      </c>
      <c r="N3518" s="222">
        <v>73514.759999999995</v>
      </c>
      <c r="O3518" s="222">
        <v>0</v>
      </c>
      <c r="P3518" s="222">
        <v>0</v>
      </c>
      <c r="Q3518" s="222">
        <v>0</v>
      </c>
      <c r="R3518" s="372">
        <v>45658</v>
      </c>
      <c r="S3518" s="372">
        <v>46022</v>
      </c>
      <c r="U3518" s="373"/>
    </row>
    <row r="3519" spans="1:21" ht="20.25" x14ac:dyDescent="0.3">
      <c r="A3519" s="230">
        <v>880</v>
      </c>
      <c r="B3519" s="229" t="s">
        <v>3783</v>
      </c>
      <c r="C3519" s="230">
        <v>39348</v>
      </c>
      <c r="D3519" s="230" t="s">
        <v>1896</v>
      </c>
      <c r="E3519" s="230">
        <v>1992</v>
      </c>
      <c r="F3519" s="230" t="s">
        <v>2122</v>
      </c>
      <c r="G3519" s="371" t="s">
        <v>2120</v>
      </c>
      <c r="H3519" s="230">
        <v>5</v>
      </c>
      <c r="I3519" s="230">
        <v>3</v>
      </c>
      <c r="J3519" s="230" t="s">
        <v>2122</v>
      </c>
      <c r="K3519" s="222">
        <v>2374.8000000000002</v>
      </c>
      <c r="L3519" s="222">
        <v>2197.41</v>
      </c>
      <c r="M3519" s="222">
        <v>73599.42</v>
      </c>
      <c r="N3519" s="222">
        <v>73599.42</v>
      </c>
      <c r="O3519" s="222">
        <v>0</v>
      </c>
      <c r="P3519" s="222">
        <v>0</v>
      </c>
      <c r="Q3519" s="222">
        <v>0</v>
      </c>
      <c r="R3519" s="372">
        <v>45658</v>
      </c>
      <c r="S3519" s="372">
        <v>46022</v>
      </c>
      <c r="U3519" s="373"/>
    </row>
    <row r="3520" spans="1:21" ht="20.25" x14ac:dyDescent="0.3">
      <c r="A3520" s="230">
        <v>881</v>
      </c>
      <c r="B3520" s="229" t="s">
        <v>3782</v>
      </c>
      <c r="C3520" s="230">
        <v>39349</v>
      </c>
      <c r="D3520" s="230" t="s">
        <v>1896</v>
      </c>
      <c r="E3520" s="230">
        <v>1999</v>
      </c>
      <c r="F3520" s="230" t="s">
        <v>2122</v>
      </c>
      <c r="G3520" s="371" t="s">
        <v>2121</v>
      </c>
      <c r="H3520" s="230">
        <v>5</v>
      </c>
      <c r="I3520" s="230">
        <v>3</v>
      </c>
      <c r="J3520" s="230" t="s">
        <v>2122</v>
      </c>
      <c r="K3520" s="222">
        <v>2448.1</v>
      </c>
      <c r="L3520" s="222">
        <v>2231.4</v>
      </c>
      <c r="M3520" s="222">
        <v>43444.69</v>
      </c>
      <c r="N3520" s="222">
        <v>43444.69</v>
      </c>
      <c r="O3520" s="222">
        <v>0</v>
      </c>
      <c r="P3520" s="222">
        <v>0</v>
      </c>
      <c r="Q3520" s="222">
        <v>0</v>
      </c>
      <c r="R3520" s="372">
        <v>45658</v>
      </c>
      <c r="S3520" s="372">
        <v>46022</v>
      </c>
      <c r="U3520" s="373"/>
    </row>
    <row r="3521" spans="1:21" ht="20.25" x14ac:dyDescent="0.3">
      <c r="A3521" s="230">
        <v>882</v>
      </c>
      <c r="B3521" s="229" t="s">
        <v>3781</v>
      </c>
      <c r="C3521" s="230">
        <v>39350</v>
      </c>
      <c r="D3521" s="230" t="s">
        <v>1896</v>
      </c>
      <c r="E3521" s="230">
        <v>1992</v>
      </c>
      <c r="F3521" s="230" t="s">
        <v>2122</v>
      </c>
      <c r="G3521" s="371" t="s">
        <v>2121</v>
      </c>
      <c r="H3521" s="230">
        <v>5</v>
      </c>
      <c r="I3521" s="230">
        <v>4</v>
      </c>
      <c r="J3521" s="230" t="s">
        <v>2122</v>
      </c>
      <c r="K3521" s="222">
        <v>2985.8</v>
      </c>
      <c r="L3521" s="222">
        <v>2837.2</v>
      </c>
      <c r="M3521" s="222">
        <v>60621.54</v>
      </c>
      <c r="N3521" s="222">
        <v>60621.54</v>
      </c>
      <c r="O3521" s="222">
        <v>0</v>
      </c>
      <c r="P3521" s="222">
        <v>0</v>
      </c>
      <c r="Q3521" s="222">
        <v>0</v>
      </c>
      <c r="R3521" s="372">
        <v>45658</v>
      </c>
      <c r="S3521" s="372">
        <v>46022</v>
      </c>
      <c r="U3521" s="373"/>
    </row>
    <row r="3522" spans="1:21" ht="20.25" x14ac:dyDescent="0.3">
      <c r="A3522" s="230">
        <v>883</v>
      </c>
      <c r="B3522" s="229" t="s">
        <v>3818</v>
      </c>
      <c r="C3522" s="230">
        <v>38896</v>
      </c>
      <c r="D3522" s="230" t="s">
        <v>1896</v>
      </c>
      <c r="E3522" s="230">
        <v>1958</v>
      </c>
      <c r="F3522" s="230" t="s">
        <v>2122</v>
      </c>
      <c r="G3522" s="371" t="s">
        <v>2094</v>
      </c>
      <c r="H3522" s="230">
        <v>2</v>
      </c>
      <c r="I3522" s="230">
        <v>1</v>
      </c>
      <c r="J3522" s="230" t="s">
        <v>2122</v>
      </c>
      <c r="K3522" s="222">
        <v>931.33</v>
      </c>
      <c r="L3522" s="222">
        <v>931.33</v>
      </c>
      <c r="M3522" s="222">
        <v>19402.02</v>
      </c>
      <c r="N3522" s="222">
        <v>19402.02</v>
      </c>
      <c r="O3522" s="222">
        <v>0</v>
      </c>
      <c r="P3522" s="222">
        <v>0</v>
      </c>
      <c r="Q3522" s="222">
        <v>0</v>
      </c>
      <c r="R3522" s="372">
        <v>45658</v>
      </c>
      <c r="S3522" s="372">
        <v>46022</v>
      </c>
      <c r="U3522" s="373"/>
    </row>
    <row r="3523" spans="1:21" ht="20.25" x14ac:dyDescent="0.3">
      <c r="A3523" s="230">
        <v>884</v>
      </c>
      <c r="B3523" s="229" t="s">
        <v>3815</v>
      </c>
      <c r="C3523" s="230">
        <v>38910</v>
      </c>
      <c r="D3523" s="230" t="s">
        <v>1896</v>
      </c>
      <c r="E3523" s="230">
        <v>1961</v>
      </c>
      <c r="F3523" s="230" t="s">
        <v>2122</v>
      </c>
      <c r="G3523" s="371" t="s">
        <v>2121</v>
      </c>
      <c r="H3523" s="230">
        <v>2</v>
      </c>
      <c r="I3523" s="230">
        <v>2</v>
      </c>
      <c r="J3523" s="230" t="s">
        <v>2122</v>
      </c>
      <c r="K3523" s="222">
        <v>575.29999999999995</v>
      </c>
      <c r="L3523" s="222">
        <v>568.29999999999995</v>
      </c>
      <c r="M3523" s="222">
        <v>64744.98</v>
      </c>
      <c r="N3523" s="222">
        <v>64744.98</v>
      </c>
      <c r="O3523" s="222">
        <v>0</v>
      </c>
      <c r="P3523" s="222">
        <v>0</v>
      </c>
      <c r="Q3523" s="222">
        <v>0</v>
      </c>
      <c r="R3523" s="372">
        <v>45658</v>
      </c>
      <c r="S3523" s="372">
        <v>46022</v>
      </c>
      <c r="U3523" s="373"/>
    </row>
    <row r="3524" spans="1:21" ht="20.25" x14ac:dyDescent="0.3">
      <c r="A3524" s="230">
        <v>885</v>
      </c>
      <c r="B3524" s="229" t="s">
        <v>3820</v>
      </c>
      <c r="C3524" s="230">
        <v>38892</v>
      </c>
      <c r="D3524" s="230" t="s">
        <v>1896</v>
      </c>
      <c r="E3524" s="230">
        <v>1958</v>
      </c>
      <c r="F3524" s="230" t="s">
        <v>2122</v>
      </c>
      <c r="G3524" s="371" t="s">
        <v>2121</v>
      </c>
      <c r="H3524" s="230">
        <v>2</v>
      </c>
      <c r="I3524" s="230">
        <v>1</v>
      </c>
      <c r="J3524" s="230" t="s">
        <v>2122</v>
      </c>
      <c r="K3524" s="222">
        <v>431.55</v>
      </c>
      <c r="L3524" s="222">
        <v>431.55</v>
      </c>
      <c r="M3524" s="222">
        <v>73514.759999999995</v>
      </c>
      <c r="N3524" s="222">
        <v>73514.759999999995</v>
      </c>
      <c r="O3524" s="222">
        <v>0</v>
      </c>
      <c r="P3524" s="222">
        <v>0</v>
      </c>
      <c r="Q3524" s="222">
        <v>0</v>
      </c>
      <c r="R3524" s="372">
        <v>45658</v>
      </c>
      <c r="S3524" s="372">
        <v>46022</v>
      </c>
      <c r="U3524" s="373"/>
    </row>
    <row r="3525" spans="1:21" ht="20.25" x14ac:dyDescent="0.3">
      <c r="A3525" s="230">
        <v>886</v>
      </c>
      <c r="B3525" s="229" t="s">
        <v>3796</v>
      </c>
      <c r="C3525" s="230">
        <v>39184</v>
      </c>
      <c r="D3525" s="230" t="s">
        <v>1896</v>
      </c>
      <c r="E3525" s="230">
        <v>1994</v>
      </c>
      <c r="F3525" s="230" t="s">
        <v>2122</v>
      </c>
      <c r="G3525" s="371" t="s">
        <v>2120</v>
      </c>
      <c r="H3525" s="230">
        <v>5</v>
      </c>
      <c r="I3525" s="230">
        <v>3</v>
      </c>
      <c r="J3525" s="230" t="s">
        <v>2122</v>
      </c>
      <c r="K3525" s="222">
        <v>5541.8</v>
      </c>
      <c r="L3525" s="222">
        <v>3393.1</v>
      </c>
      <c r="M3525" s="222">
        <v>113474.04</v>
      </c>
      <c r="N3525" s="222">
        <v>113474.04</v>
      </c>
      <c r="O3525" s="222">
        <v>0</v>
      </c>
      <c r="P3525" s="222">
        <v>0</v>
      </c>
      <c r="Q3525" s="222">
        <v>0</v>
      </c>
      <c r="R3525" s="372">
        <v>45658</v>
      </c>
      <c r="S3525" s="372">
        <v>46022</v>
      </c>
      <c r="U3525" s="373"/>
    </row>
    <row r="3526" spans="1:21" ht="20.25" x14ac:dyDescent="0.3">
      <c r="A3526" s="230">
        <v>887</v>
      </c>
      <c r="B3526" s="229" t="s">
        <v>3817</v>
      </c>
      <c r="C3526" s="230">
        <v>38905</v>
      </c>
      <c r="D3526" s="230" t="s">
        <v>1896</v>
      </c>
      <c r="E3526" s="230">
        <v>1960</v>
      </c>
      <c r="F3526" s="230" t="s">
        <v>2122</v>
      </c>
      <c r="G3526" s="371" t="s">
        <v>2121</v>
      </c>
      <c r="H3526" s="230">
        <v>2</v>
      </c>
      <c r="I3526" s="230">
        <v>1</v>
      </c>
      <c r="J3526" s="230" t="s">
        <v>2122</v>
      </c>
      <c r="K3526" s="222">
        <v>942.83</v>
      </c>
      <c r="L3526" s="222">
        <v>942.83</v>
      </c>
      <c r="M3526" s="222">
        <v>22670.31</v>
      </c>
      <c r="N3526" s="222">
        <v>22670.31</v>
      </c>
      <c r="O3526" s="222">
        <v>0</v>
      </c>
      <c r="P3526" s="222">
        <v>0</v>
      </c>
      <c r="Q3526" s="222">
        <v>0</v>
      </c>
      <c r="R3526" s="372">
        <v>45658</v>
      </c>
      <c r="S3526" s="372">
        <v>46022</v>
      </c>
      <c r="U3526" s="373"/>
    </row>
    <row r="3527" spans="1:21" ht="20.25" x14ac:dyDescent="0.3">
      <c r="A3527" s="230">
        <v>888</v>
      </c>
      <c r="B3527" s="229" t="s">
        <v>3816</v>
      </c>
      <c r="C3527" s="230">
        <v>38909</v>
      </c>
      <c r="D3527" s="230" t="s">
        <v>1896</v>
      </c>
      <c r="E3527" s="230">
        <v>1961</v>
      </c>
      <c r="F3527" s="230" t="s">
        <v>2122</v>
      </c>
      <c r="G3527" s="371" t="s">
        <v>2121</v>
      </c>
      <c r="H3527" s="230">
        <v>2</v>
      </c>
      <c r="I3527" s="230">
        <v>1</v>
      </c>
      <c r="J3527" s="230" t="s">
        <v>2122</v>
      </c>
      <c r="K3527" s="222">
        <v>365</v>
      </c>
      <c r="L3527" s="222">
        <v>365.7</v>
      </c>
      <c r="M3527" s="222">
        <v>22670.31</v>
      </c>
      <c r="N3527" s="222">
        <v>22670.31</v>
      </c>
      <c r="O3527" s="222">
        <v>0</v>
      </c>
      <c r="P3527" s="222">
        <v>0</v>
      </c>
      <c r="Q3527" s="222">
        <v>0</v>
      </c>
      <c r="R3527" s="372">
        <v>45658</v>
      </c>
      <c r="S3527" s="372">
        <v>46022</v>
      </c>
      <c r="U3527" s="373"/>
    </row>
    <row r="3528" spans="1:21" ht="20.25" x14ac:dyDescent="0.3">
      <c r="A3528" s="230">
        <v>889</v>
      </c>
      <c r="B3528" s="229" t="s">
        <v>3797</v>
      </c>
      <c r="C3528" s="230">
        <v>39145</v>
      </c>
      <c r="D3528" s="230" t="s">
        <v>1896</v>
      </c>
      <c r="E3528" s="230">
        <v>1950</v>
      </c>
      <c r="F3528" s="230" t="s">
        <v>2122</v>
      </c>
      <c r="G3528" s="371" t="s">
        <v>2121</v>
      </c>
      <c r="H3528" s="230">
        <v>2</v>
      </c>
      <c r="I3528" s="230">
        <v>1</v>
      </c>
      <c r="J3528" s="230" t="s">
        <v>2122</v>
      </c>
      <c r="K3528" s="222">
        <v>536.36</v>
      </c>
      <c r="L3528" s="222">
        <v>536.36</v>
      </c>
      <c r="M3528" s="222">
        <v>17107.16</v>
      </c>
      <c r="N3528" s="222">
        <v>17107.16</v>
      </c>
      <c r="O3528" s="222">
        <v>0</v>
      </c>
      <c r="P3528" s="222">
        <v>0</v>
      </c>
      <c r="Q3528" s="222">
        <v>0</v>
      </c>
      <c r="R3528" s="372">
        <v>45658</v>
      </c>
      <c r="S3528" s="372">
        <v>46022</v>
      </c>
      <c r="U3528" s="373"/>
    </row>
    <row r="3529" spans="1:21" ht="20.25" x14ac:dyDescent="0.3">
      <c r="A3529" s="230">
        <v>890</v>
      </c>
      <c r="B3529" s="229" t="s">
        <v>3811</v>
      </c>
      <c r="C3529" s="230">
        <v>38974</v>
      </c>
      <c r="D3529" s="230" t="s">
        <v>1896</v>
      </c>
      <c r="E3529" s="230">
        <v>1959</v>
      </c>
      <c r="F3529" s="230" t="s">
        <v>2122</v>
      </c>
      <c r="G3529" s="371" t="s">
        <v>4125</v>
      </c>
      <c r="H3529" s="230">
        <v>2</v>
      </c>
      <c r="I3529" s="230">
        <v>2</v>
      </c>
      <c r="J3529" s="230" t="s">
        <v>2122</v>
      </c>
      <c r="K3529" s="222">
        <v>590.54999999999995</v>
      </c>
      <c r="L3529" s="222">
        <v>590.54999999999995</v>
      </c>
      <c r="M3529" s="222">
        <v>34421.56</v>
      </c>
      <c r="N3529" s="222">
        <v>34421.56</v>
      </c>
      <c r="O3529" s="222">
        <v>0</v>
      </c>
      <c r="P3529" s="222">
        <v>0</v>
      </c>
      <c r="Q3529" s="222">
        <v>0</v>
      </c>
      <c r="R3529" s="372">
        <v>45658</v>
      </c>
      <c r="S3529" s="372">
        <v>46022</v>
      </c>
      <c r="U3529" s="373"/>
    </row>
    <row r="3530" spans="1:21" ht="20.25" x14ac:dyDescent="0.3">
      <c r="A3530" s="230">
        <v>891</v>
      </c>
      <c r="B3530" s="229" t="s">
        <v>3810</v>
      </c>
      <c r="C3530" s="230">
        <v>38975</v>
      </c>
      <c r="D3530" s="230" t="s">
        <v>1896</v>
      </c>
      <c r="E3530" s="230">
        <v>1960</v>
      </c>
      <c r="F3530" s="230" t="s">
        <v>2122</v>
      </c>
      <c r="G3530" s="371" t="s">
        <v>4125</v>
      </c>
      <c r="H3530" s="230">
        <v>2</v>
      </c>
      <c r="I3530" s="230">
        <v>1</v>
      </c>
      <c r="J3530" s="230" t="s">
        <v>2122</v>
      </c>
      <c r="K3530" s="222">
        <v>413.12</v>
      </c>
      <c r="L3530" s="222">
        <v>413.12</v>
      </c>
      <c r="M3530" s="222">
        <v>31562.92</v>
      </c>
      <c r="N3530" s="222">
        <v>31562.92</v>
      </c>
      <c r="O3530" s="222">
        <v>0</v>
      </c>
      <c r="P3530" s="222">
        <v>0</v>
      </c>
      <c r="Q3530" s="222">
        <v>0</v>
      </c>
      <c r="R3530" s="372">
        <v>45658</v>
      </c>
      <c r="S3530" s="372">
        <v>46022</v>
      </c>
      <c r="U3530" s="373"/>
    </row>
    <row r="3531" spans="1:21" ht="20.25" x14ac:dyDescent="0.3">
      <c r="A3531" s="230">
        <v>892</v>
      </c>
      <c r="B3531" s="229" t="s">
        <v>3807</v>
      </c>
      <c r="C3531" s="230">
        <v>38981</v>
      </c>
      <c r="D3531" s="230" t="s">
        <v>1896</v>
      </c>
      <c r="E3531" s="230">
        <v>1959</v>
      </c>
      <c r="F3531" s="230" t="s">
        <v>2122</v>
      </c>
      <c r="G3531" s="371" t="s">
        <v>4125</v>
      </c>
      <c r="H3531" s="230">
        <v>2</v>
      </c>
      <c r="I3531" s="230">
        <v>2</v>
      </c>
      <c r="J3531" s="230" t="s">
        <v>2122</v>
      </c>
      <c r="K3531" s="222">
        <v>573.35</v>
      </c>
      <c r="L3531" s="222">
        <v>573.35</v>
      </c>
      <c r="M3531" s="222">
        <v>36603.11</v>
      </c>
      <c r="N3531" s="222">
        <v>36603.11</v>
      </c>
      <c r="O3531" s="222">
        <v>0</v>
      </c>
      <c r="P3531" s="222">
        <v>0</v>
      </c>
      <c r="Q3531" s="222">
        <v>0</v>
      </c>
      <c r="R3531" s="372">
        <v>45658</v>
      </c>
      <c r="S3531" s="372">
        <v>46022</v>
      </c>
      <c r="U3531" s="373"/>
    </row>
    <row r="3532" spans="1:21" ht="20.25" x14ac:dyDescent="0.3">
      <c r="A3532" s="230">
        <v>893</v>
      </c>
      <c r="B3532" s="229" t="s">
        <v>3791</v>
      </c>
      <c r="C3532" s="230">
        <v>39261</v>
      </c>
      <c r="D3532" s="230" t="s">
        <v>1896</v>
      </c>
      <c r="E3532" s="230">
        <v>1958</v>
      </c>
      <c r="F3532" s="230" t="s">
        <v>2122</v>
      </c>
      <c r="G3532" s="371" t="s">
        <v>4125</v>
      </c>
      <c r="H3532" s="230">
        <v>2</v>
      </c>
      <c r="I3532" s="230">
        <v>1</v>
      </c>
      <c r="J3532" s="230" t="s">
        <v>2122</v>
      </c>
      <c r="K3532" s="222">
        <v>948.47</v>
      </c>
      <c r="L3532" s="222">
        <v>956.16</v>
      </c>
      <c r="M3532" s="222">
        <v>20209</v>
      </c>
      <c r="N3532" s="222">
        <v>20209</v>
      </c>
      <c r="O3532" s="222">
        <v>0</v>
      </c>
      <c r="P3532" s="222">
        <v>0</v>
      </c>
      <c r="Q3532" s="222">
        <v>0</v>
      </c>
      <c r="R3532" s="372">
        <v>45658</v>
      </c>
      <c r="S3532" s="372">
        <v>46022</v>
      </c>
      <c r="U3532" s="373"/>
    </row>
    <row r="3533" spans="1:21" ht="20.25" x14ac:dyDescent="0.3">
      <c r="A3533" s="230">
        <v>894</v>
      </c>
      <c r="B3533" s="229" t="s">
        <v>3790</v>
      </c>
      <c r="C3533" s="230">
        <v>39264</v>
      </c>
      <c r="D3533" s="230" t="s">
        <v>1896</v>
      </c>
      <c r="E3533" s="230">
        <v>1958</v>
      </c>
      <c r="F3533" s="230" t="s">
        <v>2122</v>
      </c>
      <c r="G3533" s="371" t="s">
        <v>4125</v>
      </c>
      <c r="H3533" s="230">
        <v>2</v>
      </c>
      <c r="I3533" s="230">
        <v>1</v>
      </c>
      <c r="J3533" s="230" t="s">
        <v>2122</v>
      </c>
      <c r="K3533" s="222">
        <v>984</v>
      </c>
      <c r="L3533" s="222">
        <v>956.16</v>
      </c>
      <c r="M3533" s="222">
        <v>20209</v>
      </c>
      <c r="N3533" s="222">
        <v>20209</v>
      </c>
      <c r="O3533" s="222">
        <v>0</v>
      </c>
      <c r="P3533" s="222">
        <v>0</v>
      </c>
      <c r="Q3533" s="222">
        <v>0</v>
      </c>
      <c r="R3533" s="372">
        <v>45658</v>
      </c>
      <c r="S3533" s="372">
        <v>46022</v>
      </c>
      <c r="U3533" s="373"/>
    </row>
    <row r="3534" spans="1:21" ht="20.25" x14ac:dyDescent="0.3">
      <c r="A3534" s="230">
        <v>895</v>
      </c>
      <c r="B3534" s="229" t="s">
        <v>3789</v>
      </c>
      <c r="C3534" s="230">
        <v>39266</v>
      </c>
      <c r="D3534" s="230" t="s">
        <v>1896</v>
      </c>
      <c r="E3534" s="230">
        <v>1958</v>
      </c>
      <c r="F3534" s="230" t="s">
        <v>2122</v>
      </c>
      <c r="G3534" s="371" t="s">
        <v>4125</v>
      </c>
      <c r="H3534" s="230">
        <v>2</v>
      </c>
      <c r="I3534" s="230">
        <v>1</v>
      </c>
      <c r="J3534" s="230" t="s">
        <v>2122</v>
      </c>
      <c r="K3534" s="222">
        <v>948.47</v>
      </c>
      <c r="L3534" s="222">
        <v>956.16</v>
      </c>
      <c r="M3534" s="222">
        <v>20209</v>
      </c>
      <c r="N3534" s="222">
        <v>20209</v>
      </c>
      <c r="O3534" s="222">
        <v>0</v>
      </c>
      <c r="P3534" s="222">
        <v>0</v>
      </c>
      <c r="Q3534" s="222">
        <v>0</v>
      </c>
      <c r="R3534" s="372">
        <v>45658</v>
      </c>
      <c r="S3534" s="372">
        <v>46022</v>
      </c>
      <c r="U3534" s="373"/>
    </row>
    <row r="3535" spans="1:21" ht="20.25" x14ac:dyDescent="0.3">
      <c r="A3535" s="230">
        <v>896</v>
      </c>
      <c r="B3535" s="229" t="s">
        <v>2991</v>
      </c>
      <c r="C3535" s="230">
        <v>39011</v>
      </c>
      <c r="D3535" s="230" t="s">
        <v>1896</v>
      </c>
      <c r="E3535" s="230">
        <v>1979</v>
      </c>
      <c r="F3535" s="230" t="s">
        <v>2122</v>
      </c>
      <c r="G3535" s="371" t="s">
        <v>2120</v>
      </c>
      <c r="H3535" s="230">
        <v>5</v>
      </c>
      <c r="I3535" s="230">
        <v>1</v>
      </c>
      <c r="J3535" s="230" t="s">
        <v>2122</v>
      </c>
      <c r="K3535" s="222">
        <v>1513.15</v>
      </c>
      <c r="L3535" s="222">
        <v>1212.7</v>
      </c>
      <c r="M3535" s="222">
        <v>2538169.9304499999</v>
      </c>
      <c r="N3535" s="222">
        <v>2538169.9304499999</v>
      </c>
      <c r="O3535" s="222">
        <v>0</v>
      </c>
      <c r="P3535" s="222">
        <v>0</v>
      </c>
      <c r="Q3535" s="222">
        <v>0</v>
      </c>
      <c r="R3535" s="372">
        <v>45658</v>
      </c>
      <c r="S3535" s="372">
        <v>46022</v>
      </c>
      <c r="U3535" s="373"/>
    </row>
    <row r="3536" spans="1:21" ht="20.25" x14ac:dyDescent="0.3">
      <c r="A3536" s="230">
        <v>897</v>
      </c>
      <c r="B3536" s="229" t="s">
        <v>2992</v>
      </c>
      <c r="C3536" s="230">
        <v>39012</v>
      </c>
      <c r="D3536" s="230" t="s">
        <v>1896</v>
      </c>
      <c r="E3536" s="230">
        <v>1979</v>
      </c>
      <c r="F3536" s="230" t="s">
        <v>2122</v>
      </c>
      <c r="G3536" s="371" t="s">
        <v>2120</v>
      </c>
      <c r="H3536" s="230">
        <v>5</v>
      </c>
      <c r="I3536" s="230">
        <v>1</v>
      </c>
      <c r="J3536" s="230" t="s">
        <v>2122</v>
      </c>
      <c r="K3536" s="222">
        <v>1513.3</v>
      </c>
      <c r="L3536" s="222">
        <v>1229.92</v>
      </c>
      <c r="M3536" s="222">
        <v>2538169.9304499999</v>
      </c>
      <c r="N3536" s="222">
        <v>2538169.9304499999</v>
      </c>
      <c r="O3536" s="222">
        <v>0</v>
      </c>
      <c r="P3536" s="222">
        <v>0</v>
      </c>
      <c r="Q3536" s="222">
        <v>0</v>
      </c>
      <c r="R3536" s="372">
        <v>45658</v>
      </c>
      <c r="S3536" s="372">
        <v>46022</v>
      </c>
      <c r="U3536" s="373"/>
    </row>
    <row r="3537" spans="1:21" ht="20.25" x14ac:dyDescent="0.3">
      <c r="A3537" s="230">
        <v>898</v>
      </c>
      <c r="B3537" s="229" t="s">
        <v>3801</v>
      </c>
      <c r="C3537" s="230">
        <v>39079</v>
      </c>
      <c r="D3537" s="230" t="s">
        <v>1896</v>
      </c>
      <c r="E3537" s="230">
        <v>1957</v>
      </c>
      <c r="F3537" s="230" t="s">
        <v>2122</v>
      </c>
      <c r="G3537" s="371" t="s">
        <v>4125</v>
      </c>
      <c r="H3537" s="230">
        <v>2</v>
      </c>
      <c r="I3537" s="230">
        <v>1</v>
      </c>
      <c r="J3537" s="230" t="s">
        <v>2122</v>
      </c>
      <c r="K3537" s="222">
        <v>425</v>
      </c>
      <c r="L3537" s="222">
        <v>425</v>
      </c>
      <c r="M3537" s="222">
        <v>71032.789999999994</v>
      </c>
      <c r="N3537" s="222">
        <v>71032.789999999994</v>
      </c>
      <c r="O3537" s="222">
        <v>0</v>
      </c>
      <c r="P3537" s="222">
        <v>0</v>
      </c>
      <c r="Q3537" s="222">
        <v>0</v>
      </c>
      <c r="R3537" s="372">
        <v>45658</v>
      </c>
      <c r="S3537" s="372">
        <v>46022</v>
      </c>
      <c r="U3537" s="373"/>
    </row>
    <row r="3538" spans="1:21" ht="20.25" x14ac:dyDescent="0.3">
      <c r="A3538" s="230">
        <v>899</v>
      </c>
      <c r="B3538" s="229" t="s">
        <v>3799</v>
      </c>
      <c r="C3538" s="230">
        <v>39113</v>
      </c>
      <c r="D3538" s="230" t="s">
        <v>1896</v>
      </c>
      <c r="E3538" s="230">
        <v>1954</v>
      </c>
      <c r="F3538" s="230" t="s">
        <v>2122</v>
      </c>
      <c r="G3538" s="371" t="s">
        <v>2856</v>
      </c>
      <c r="H3538" s="230">
        <v>2</v>
      </c>
      <c r="I3538" s="230">
        <v>2</v>
      </c>
      <c r="J3538" s="230"/>
      <c r="K3538" s="222">
        <v>1017.41</v>
      </c>
      <c r="L3538" s="222">
        <v>812.28</v>
      </c>
      <c r="M3538" s="222">
        <v>66779.39</v>
      </c>
      <c r="N3538" s="222">
        <v>66779.39</v>
      </c>
      <c r="O3538" s="222">
        <v>0</v>
      </c>
      <c r="P3538" s="222">
        <v>0</v>
      </c>
      <c r="Q3538" s="222">
        <v>0</v>
      </c>
      <c r="R3538" s="372">
        <v>45658</v>
      </c>
      <c r="S3538" s="372">
        <v>46022</v>
      </c>
      <c r="U3538" s="373"/>
    </row>
    <row r="3539" spans="1:21" ht="20.25" x14ac:dyDescent="0.3">
      <c r="A3539" s="230">
        <v>900</v>
      </c>
      <c r="B3539" s="229" t="s">
        <v>3798</v>
      </c>
      <c r="C3539" s="230">
        <v>39114</v>
      </c>
      <c r="D3539" s="230" t="s">
        <v>1896</v>
      </c>
      <c r="E3539" s="230">
        <v>1953</v>
      </c>
      <c r="F3539" s="230" t="s">
        <v>2122</v>
      </c>
      <c r="G3539" s="371" t="s">
        <v>4125</v>
      </c>
      <c r="H3539" s="230">
        <v>2</v>
      </c>
      <c r="I3539" s="230">
        <v>1</v>
      </c>
      <c r="J3539" s="230" t="s">
        <v>2122</v>
      </c>
      <c r="K3539" s="222">
        <v>428.52</v>
      </c>
      <c r="L3539" s="222">
        <v>428.52</v>
      </c>
      <c r="M3539" s="222">
        <v>36245.699999999997</v>
      </c>
      <c r="N3539" s="222">
        <v>36245.699999999997</v>
      </c>
      <c r="O3539" s="222">
        <v>0</v>
      </c>
      <c r="P3539" s="222">
        <v>0</v>
      </c>
      <c r="Q3539" s="222">
        <v>0</v>
      </c>
      <c r="R3539" s="372">
        <v>45658</v>
      </c>
      <c r="S3539" s="372">
        <v>46022</v>
      </c>
      <c r="U3539" s="373"/>
    </row>
    <row r="3540" spans="1:21" ht="20.25" x14ac:dyDescent="0.3">
      <c r="A3540" s="230">
        <v>901</v>
      </c>
      <c r="B3540" s="229" t="s">
        <v>3814</v>
      </c>
      <c r="C3540" s="230">
        <v>38944</v>
      </c>
      <c r="D3540" s="230" t="s">
        <v>1896</v>
      </c>
      <c r="E3540" s="230">
        <v>1956</v>
      </c>
      <c r="F3540" s="230" t="s">
        <v>2122</v>
      </c>
      <c r="G3540" s="371" t="s">
        <v>4125</v>
      </c>
      <c r="H3540" s="230">
        <v>2</v>
      </c>
      <c r="I3540" s="230">
        <v>1</v>
      </c>
      <c r="J3540" s="230" t="s">
        <v>2122</v>
      </c>
      <c r="K3540" s="222">
        <v>472.1</v>
      </c>
      <c r="L3540" s="222">
        <v>472.1</v>
      </c>
      <c r="M3540" s="222">
        <v>30477.599999999999</v>
      </c>
      <c r="N3540" s="222">
        <v>30477.599999999999</v>
      </c>
      <c r="O3540" s="222">
        <v>0</v>
      </c>
      <c r="P3540" s="222">
        <v>0</v>
      </c>
      <c r="Q3540" s="222">
        <v>0</v>
      </c>
      <c r="R3540" s="372">
        <v>45658</v>
      </c>
      <c r="S3540" s="372">
        <v>46022</v>
      </c>
      <c r="U3540" s="373"/>
    </row>
    <row r="3541" spans="1:21" ht="20.25" x14ac:dyDescent="0.3">
      <c r="A3541" s="230">
        <v>902</v>
      </c>
      <c r="B3541" s="229" t="s">
        <v>3793</v>
      </c>
      <c r="C3541" s="230">
        <v>39229</v>
      </c>
      <c r="D3541" s="230" t="s">
        <v>1896</v>
      </c>
      <c r="E3541" s="230">
        <v>1960</v>
      </c>
      <c r="F3541" s="230" t="s">
        <v>2122</v>
      </c>
      <c r="G3541" s="371" t="s">
        <v>4125</v>
      </c>
      <c r="H3541" s="230">
        <v>2</v>
      </c>
      <c r="I3541" s="230">
        <v>1</v>
      </c>
      <c r="J3541" s="230" t="s">
        <v>2122</v>
      </c>
      <c r="K3541" s="222">
        <v>361.4</v>
      </c>
      <c r="L3541" s="222">
        <v>361.4</v>
      </c>
      <c r="M3541" s="222">
        <v>175128</v>
      </c>
      <c r="N3541" s="222">
        <v>175128</v>
      </c>
      <c r="O3541" s="222">
        <v>0</v>
      </c>
      <c r="P3541" s="222">
        <v>0</v>
      </c>
      <c r="Q3541" s="222">
        <v>0</v>
      </c>
      <c r="R3541" s="372">
        <v>45658</v>
      </c>
      <c r="S3541" s="372">
        <v>46022</v>
      </c>
      <c r="U3541" s="373"/>
    </row>
    <row r="3542" spans="1:21" ht="20.25" x14ac:dyDescent="0.3">
      <c r="A3542" s="230">
        <v>903</v>
      </c>
      <c r="B3542" s="229" t="s">
        <v>3792</v>
      </c>
      <c r="C3542" s="230">
        <v>39230</v>
      </c>
      <c r="D3542" s="230" t="s">
        <v>1896</v>
      </c>
      <c r="E3542" s="230">
        <v>1960</v>
      </c>
      <c r="F3542" s="230" t="s">
        <v>2122</v>
      </c>
      <c r="G3542" s="371" t="s">
        <v>4125</v>
      </c>
      <c r="H3542" s="230">
        <v>2</v>
      </c>
      <c r="I3542" s="230">
        <v>1</v>
      </c>
      <c r="J3542" s="230" t="s">
        <v>2122</v>
      </c>
      <c r="K3542" s="222">
        <v>402.46</v>
      </c>
      <c r="L3542" s="222">
        <v>402.46</v>
      </c>
      <c r="M3542" s="222">
        <v>175128</v>
      </c>
      <c r="N3542" s="222">
        <v>175128</v>
      </c>
      <c r="O3542" s="222">
        <v>0</v>
      </c>
      <c r="P3542" s="222">
        <v>0</v>
      </c>
      <c r="Q3542" s="222">
        <v>0</v>
      </c>
      <c r="R3542" s="372">
        <v>45658</v>
      </c>
      <c r="S3542" s="372">
        <v>46022</v>
      </c>
      <c r="U3542" s="373"/>
    </row>
    <row r="3543" spans="1:21" ht="20.25" x14ac:dyDescent="0.3">
      <c r="A3543" s="230">
        <v>904</v>
      </c>
      <c r="B3543" s="229" t="s">
        <v>3805</v>
      </c>
      <c r="C3543" s="230">
        <v>39019</v>
      </c>
      <c r="D3543" s="230" t="s">
        <v>1896</v>
      </c>
      <c r="E3543" s="230">
        <v>1970</v>
      </c>
      <c r="F3543" s="230" t="s">
        <v>2122</v>
      </c>
      <c r="G3543" s="371" t="s">
        <v>4125</v>
      </c>
      <c r="H3543" s="230">
        <v>2</v>
      </c>
      <c r="I3543" s="230">
        <v>1</v>
      </c>
      <c r="J3543" s="230" t="s">
        <v>2122</v>
      </c>
      <c r="K3543" s="222">
        <v>442.4</v>
      </c>
      <c r="L3543" s="222">
        <v>442.4</v>
      </c>
      <c r="M3543" s="222">
        <v>72134.39</v>
      </c>
      <c r="N3543" s="222">
        <v>72134.39</v>
      </c>
      <c r="O3543" s="222">
        <v>0</v>
      </c>
      <c r="P3543" s="222">
        <v>0</v>
      </c>
      <c r="Q3543" s="222">
        <v>0</v>
      </c>
      <c r="R3543" s="372">
        <v>45658</v>
      </c>
      <c r="S3543" s="372">
        <v>46022</v>
      </c>
      <c r="U3543" s="373"/>
    </row>
    <row r="3544" spans="1:21" ht="20.25" x14ac:dyDescent="0.3">
      <c r="A3544" s="230">
        <v>905</v>
      </c>
      <c r="B3544" s="229" t="s">
        <v>3800</v>
      </c>
      <c r="C3544" s="230">
        <v>39094</v>
      </c>
      <c r="D3544" s="230" t="s">
        <v>1896</v>
      </c>
      <c r="E3544" s="230">
        <v>1940</v>
      </c>
      <c r="F3544" s="230" t="s">
        <v>2122</v>
      </c>
      <c r="G3544" s="371" t="s">
        <v>4125</v>
      </c>
      <c r="H3544" s="230">
        <v>2</v>
      </c>
      <c r="I3544" s="230">
        <v>2</v>
      </c>
      <c r="J3544" s="230" t="s">
        <v>2122</v>
      </c>
      <c r="K3544" s="222">
        <v>592.70000000000005</v>
      </c>
      <c r="L3544" s="222">
        <v>592.70000000000005</v>
      </c>
      <c r="M3544" s="222">
        <v>86400</v>
      </c>
      <c r="N3544" s="222">
        <v>86400</v>
      </c>
      <c r="O3544" s="222">
        <v>0</v>
      </c>
      <c r="P3544" s="222">
        <v>0</v>
      </c>
      <c r="Q3544" s="222">
        <v>0</v>
      </c>
      <c r="R3544" s="372">
        <v>45658</v>
      </c>
      <c r="S3544" s="372">
        <v>46022</v>
      </c>
      <c r="U3544" s="373"/>
    </row>
    <row r="3545" spans="1:21" ht="20.25" x14ac:dyDescent="0.3">
      <c r="A3545" s="230">
        <v>906</v>
      </c>
      <c r="B3545" s="229" t="s">
        <v>3794</v>
      </c>
      <c r="C3545" s="230">
        <v>39224</v>
      </c>
      <c r="D3545" s="230" t="s">
        <v>1896</v>
      </c>
      <c r="E3545" s="230">
        <v>1958</v>
      </c>
      <c r="F3545" s="230" t="s">
        <v>2122</v>
      </c>
      <c r="G3545" s="371" t="s">
        <v>4125</v>
      </c>
      <c r="H3545" s="230">
        <v>2</v>
      </c>
      <c r="I3545" s="230">
        <v>1</v>
      </c>
      <c r="J3545" s="230" t="s">
        <v>2122</v>
      </c>
      <c r="K3545" s="222">
        <v>442.4</v>
      </c>
      <c r="L3545" s="222">
        <v>442.4</v>
      </c>
      <c r="M3545" s="222">
        <v>86400</v>
      </c>
      <c r="N3545" s="222">
        <v>86400</v>
      </c>
      <c r="O3545" s="222">
        <v>0</v>
      </c>
      <c r="P3545" s="222">
        <v>0</v>
      </c>
      <c r="Q3545" s="222">
        <v>0</v>
      </c>
      <c r="R3545" s="372">
        <v>45658</v>
      </c>
      <c r="S3545" s="372">
        <v>46022</v>
      </c>
      <c r="U3545" s="373"/>
    </row>
    <row r="3546" spans="1:21" ht="20.25" x14ac:dyDescent="0.3">
      <c r="A3546" s="230">
        <v>907</v>
      </c>
      <c r="B3546" s="229" t="s">
        <v>3803</v>
      </c>
      <c r="C3546" s="230">
        <v>39074</v>
      </c>
      <c r="D3546" s="230" t="s">
        <v>1896</v>
      </c>
      <c r="E3546" s="230">
        <v>1958</v>
      </c>
      <c r="F3546" s="230" t="s">
        <v>2122</v>
      </c>
      <c r="G3546" s="371" t="s">
        <v>4125</v>
      </c>
      <c r="H3546" s="230">
        <v>2</v>
      </c>
      <c r="I3546" s="230">
        <v>1</v>
      </c>
      <c r="J3546" s="230" t="s">
        <v>2122</v>
      </c>
      <c r="K3546" s="222">
        <v>455.09</v>
      </c>
      <c r="L3546" s="222">
        <v>452</v>
      </c>
      <c r="M3546" s="222">
        <v>78466.080000000002</v>
      </c>
      <c r="N3546" s="222">
        <v>78466.080000000002</v>
      </c>
      <c r="O3546" s="222">
        <v>0</v>
      </c>
      <c r="P3546" s="222">
        <v>0</v>
      </c>
      <c r="Q3546" s="222">
        <v>0</v>
      </c>
      <c r="R3546" s="372">
        <v>45658</v>
      </c>
      <c r="S3546" s="372">
        <v>46022</v>
      </c>
      <c r="U3546" s="373"/>
    </row>
    <row r="3547" spans="1:21" ht="20.25" x14ac:dyDescent="0.3">
      <c r="A3547" s="230">
        <v>908</v>
      </c>
      <c r="B3547" s="229" t="s">
        <v>3802</v>
      </c>
      <c r="C3547" s="230">
        <v>39076</v>
      </c>
      <c r="D3547" s="230" t="s">
        <v>1896</v>
      </c>
      <c r="E3547" s="230">
        <v>1960</v>
      </c>
      <c r="F3547" s="230" t="s">
        <v>2122</v>
      </c>
      <c r="G3547" s="371" t="s">
        <v>4125</v>
      </c>
      <c r="H3547" s="230">
        <v>2</v>
      </c>
      <c r="I3547" s="230">
        <v>1</v>
      </c>
      <c r="J3547" s="230" t="s">
        <v>2122</v>
      </c>
      <c r="K3547" s="222">
        <v>984</v>
      </c>
      <c r="L3547" s="222">
        <v>956.16</v>
      </c>
      <c r="M3547" s="222">
        <v>77693.39</v>
      </c>
      <c r="N3547" s="222">
        <v>77693.39</v>
      </c>
      <c r="O3547" s="222">
        <v>0</v>
      </c>
      <c r="P3547" s="222">
        <v>0</v>
      </c>
      <c r="Q3547" s="222">
        <v>0</v>
      </c>
      <c r="R3547" s="372">
        <v>45658</v>
      </c>
      <c r="S3547" s="372">
        <v>46022</v>
      </c>
      <c r="U3547" s="373"/>
    </row>
    <row r="3548" spans="1:21" ht="20.25" x14ac:dyDescent="0.3">
      <c r="A3548" s="230">
        <v>909</v>
      </c>
      <c r="B3548" s="229" t="s">
        <v>3785</v>
      </c>
      <c r="C3548" s="230">
        <v>39334</v>
      </c>
      <c r="D3548" s="230" t="s">
        <v>1896</v>
      </c>
      <c r="E3548" s="230">
        <v>1957</v>
      </c>
      <c r="F3548" s="230" t="s">
        <v>2122</v>
      </c>
      <c r="G3548" s="371" t="s">
        <v>2089</v>
      </c>
      <c r="H3548" s="230">
        <v>2</v>
      </c>
      <c r="I3548" s="230">
        <v>1</v>
      </c>
      <c r="J3548" s="230" t="s">
        <v>2122</v>
      </c>
      <c r="K3548" s="222">
        <v>913.6</v>
      </c>
      <c r="L3548" s="222">
        <v>363.6</v>
      </c>
      <c r="M3548" s="222">
        <v>81202.19</v>
      </c>
      <c r="N3548" s="222">
        <v>81202.19</v>
      </c>
      <c r="O3548" s="222">
        <v>0</v>
      </c>
      <c r="P3548" s="222">
        <v>0</v>
      </c>
      <c r="Q3548" s="222">
        <v>0</v>
      </c>
      <c r="R3548" s="372">
        <v>45658</v>
      </c>
      <c r="S3548" s="372">
        <v>46022</v>
      </c>
      <c r="U3548" s="373"/>
    </row>
    <row r="3549" spans="1:21" ht="20.25" x14ac:dyDescent="0.3">
      <c r="A3549" s="230">
        <v>910</v>
      </c>
      <c r="B3549" s="229" t="s">
        <v>3812</v>
      </c>
      <c r="C3549" s="230">
        <v>38967</v>
      </c>
      <c r="D3549" s="230" t="s">
        <v>1896</v>
      </c>
      <c r="E3549" s="230">
        <v>1959</v>
      </c>
      <c r="F3549" s="230" t="s">
        <v>2122</v>
      </c>
      <c r="G3549" s="371" t="s">
        <v>2121</v>
      </c>
      <c r="H3549" s="230">
        <v>2</v>
      </c>
      <c r="I3549" s="230">
        <v>1</v>
      </c>
      <c r="J3549" s="230" t="s">
        <v>2122</v>
      </c>
      <c r="K3549" s="222">
        <v>998.15</v>
      </c>
      <c r="L3549" s="222">
        <v>425</v>
      </c>
      <c r="M3549" s="222">
        <v>178332</v>
      </c>
      <c r="N3549" s="222">
        <v>178332</v>
      </c>
      <c r="O3549" s="222">
        <v>0</v>
      </c>
      <c r="P3549" s="222">
        <v>0</v>
      </c>
      <c r="Q3549" s="222">
        <v>0</v>
      </c>
      <c r="R3549" s="372">
        <v>45658</v>
      </c>
      <c r="S3549" s="372">
        <v>46022</v>
      </c>
      <c r="U3549" s="373"/>
    </row>
    <row r="3550" spans="1:21" ht="20.25" x14ac:dyDescent="0.3">
      <c r="A3550" s="230">
        <v>911</v>
      </c>
      <c r="B3550" s="229" t="s">
        <v>3809</v>
      </c>
      <c r="C3550" s="230">
        <v>38977</v>
      </c>
      <c r="D3550" s="230" t="s">
        <v>1896</v>
      </c>
      <c r="E3550" s="230">
        <v>1959</v>
      </c>
      <c r="F3550" s="230">
        <v>2018</v>
      </c>
      <c r="G3550" s="371" t="s">
        <v>2121</v>
      </c>
      <c r="H3550" s="230">
        <v>2</v>
      </c>
      <c r="I3550" s="230">
        <v>1</v>
      </c>
      <c r="J3550" s="230" t="s">
        <v>2122</v>
      </c>
      <c r="K3550" s="222">
        <v>413.08</v>
      </c>
      <c r="L3550" s="222">
        <v>413.08</v>
      </c>
      <c r="M3550" s="222">
        <v>39832.32</v>
      </c>
      <c r="N3550" s="222">
        <v>39832.32</v>
      </c>
      <c r="O3550" s="222">
        <v>0</v>
      </c>
      <c r="P3550" s="222">
        <v>0</v>
      </c>
      <c r="Q3550" s="222">
        <v>0</v>
      </c>
      <c r="R3550" s="372">
        <v>45658</v>
      </c>
      <c r="S3550" s="372">
        <v>46022</v>
      </c>
      <c r="U3550" s="373"/>
    </row>
    <row r="3551" spans="1:21" ht="20.25" x14ac:dyDescent="0.3">
      <c r="A3551" s="230">
        <v>912</v>
      </c>
      <c r="B3551" s="229" t="s">
        <v>3808</v>
      </c>
      <c r="C3551" s="230">
        <v>38979</v>
      </c>
      <c r="D3551" s="230" t="s">
        <v>1896</v>
      </c>
      <c r="E3551" s="230">
        <v>1960</v>
      </c>
      <c r="F3551" s="230">
        <v>2021</v>
      </c>
      <c r="G3551" s="371" t="s">
        <v>2121</v>
      </c>
      <c r="H3551" s="230">
        <v>2</v>
      </c>
      <c r="I3551" s="230">
        <v>1</v>
      </c>
      <c r="J3551" s="230" t="s">
        <v>2122</v>
      </c>
      <c r="K3551" s="222">
        <v>413</v>
      </c>
      <c r="L3551" s="222">
        <v>413</v>
      </c>
      <c r="M3551" s="222">
        <v>25085.279999999999</v>
      </c>
      <c r="N3551" s="222">
        <v>25085.279999999999</v>
      </c>
      <c r="O3551" s="222">
        <v>0</v>
      </c>
      <c r="P3551" s="222">
        <v>0</v>
      </c>
      <c r="Q3551" s="222">
        <v>0</v>
      </c>
      <c r="R3551" s="372">
        <v>45658</v>
      </c>
      <c r="S3551" s="372">
        <v>46022</v>
      </c>
      <c r="U3551" s="373"/>
    </row>
    <row r="3552" spans="1:21" ht="20.25" x14ac:dyDescent="0.3">
      <c r="A3552" s="230">
        <v>913</v>
      </c>
      <c r="B3552" s="229" t="s">
        <v>3795</v>
      </c>
      <c r="C3552" s="230">
        <v>39192</v>
      </c>
      <c r="D3552" s="230" t="s">
        <v>1896</v>
      </c>
      <c r="E3552" s="230">
        <v>1949</v>
      </c>
      <c r="F3552" s="230" t="s">
        <v>2122</v>
      </c>
      <c r="G3552" s="371" t="s">
        <v>4125</v>
      </c>
      <c r="H3552" s="230">
        <v>2</v>
      </c>
      <c r="I3552" s="230">
        <v>2</v>
      </c>
      <c r="J3552" s="230" t="s">
        <v>2122</v>
      </c>
      <c r="K3552" s="222">
        <v>542.20000000000005</v>
      </c>
      <c r="L3552" s="222">
        <v>542.20000000000005</v>
      </c>
      <c r="M3552" s="222">
        <v>30998.880000000001</v>
      </c>
      <c r="N3552" s="222">
        <v>30998.880000000001</v>
      </c>
      <c r="O3552" s="222">
        <v>0</v>
      </c>
      <c r="P3552" s="222">
        <v>0</v>
      </c>
      <c r="Q3552" s="222">
        <v>0</v>
      </c>
      <c r="R3552" s="372">
        <v>45658</v>
      </c>
      <c r="S3552" s="372">
        <v>46022</v>
      </c>
      <c r="U3552" s="373"/>
    </row>
    <row r="3553" spans="1:21" ht="20.25" x14ac:dyDescent="0.3">
      <c r="A3553" s="230">
        <v>914</v>
      </c>
      <c r="B3553" s="229" t="s">
        <v>3813</v>
      </c>
      <c r="C3553" s="230">
        <v>38966</v>
      </c>
      <c r="D3553" s="230" t="s">
        <v>1896</v>
      </c>
      <c r="E3553" s="230">
        <v>1957</v>
      </c>
      <c r="F3553" s="230">
        <v>2018</v>
      </c>
      <c r="G3553" s="371" t="s">
        <v>4125</v>
      </c>
      <c r="H3553" s="230">
        <v>2</v>
      </c>
      <c r="I3553" s="230">
        <v>1</v>
      </c>
      <c r="J3553" s="230" t="s">
        <v>2122</v>
      </c>
      <c r="K3553" s="222">
        <v>976.8</v>
      </c>
      <c r="L3553" s="222">
        <v>542.20000000000005</v>
      </c>
      <c r="M3553" s="222">
        <v>20929.919999999998</v>
      </c>
      <c r="N3553" s="222">
        <v>20929.919999999998</v>
      </c>
      <c r="O3553" s="222">
        <v>0</v>
      </c>
      <c r="P3553" s="222">
        <v>0</v>
      </c>
      <c r="Q3553" s="222">
        <v>0</v>
      </c>
      <c r="R3553" s="372">
        <v>45658</v>
      </c>
      <c r="S3553" s="372">
        <v>46022</v>
      </c>
      <c r="U3553" s="373"/>
    </row>
    <row r="3554" spans="1:21" ht="20.25" x14ac:dyDescent="0.3">
      <c r="A3554" s="230">
        <v>915</v>
      </c>
      <c r="B3554" s="229" t="s">
        <v>3394</v>
      </c>
      <c r="C3554" s="230">
        <v>39319</v>
      </c>
      <c r="D3554" s="230" t="s">
        <v>1896</v>
      </c>
      <c r="E3554" s="230">
        <v>1974</v>
      </c>
      <c r="F3554" s="230" t="s">
        <v>2122</v>
      </c>
      <c r="G3554" s="371" t="s">
        <v>2088</v>
      </c>
      <c r="H3554" s="230">
        <v>5</v>
      </c>
      <c r="I3554" s="230">
        <v>4</v>
      </c>
      <c r="J3554" s="230" t="s">
        <v>2122</v>
      </c>
      <c r="K3554" s="222">
        <v>5193.13</v>
      </c>
      <c r="L3554" s="222">
        <v>3315.63</v>
      </c>
      <c r="M3554" s="222">
        <v>1502186</v>
      </c>
      <c r="N3554" s="222">
        <v>1502186</v>
      </c>
      <c r="O3554" s="222">
        <v>0</v>
      </c>
      <c r="P3554" s="222">
        <v>0</v>
      </c>
      <c r="Q3554" s="222">
        <v>0</v>
      </c>
      <c r="R3554" s="372">
        <v>45658</v>
      </c>
      <c r="S3554" s="372">
        <v>46022</v>
      </c>
      <c r="U3554" s="373"/>
    </row>
    <row r="3555" spans="1:21" ht="20.25" x14ac:dyDescent="0.3">
      <c r="A3555" s="230">
        <v>916</v>
      </c>
      <c r="B3555" s="229" t="s">
        <v>3498</v>
      </c>
      <c r="C3555" s="230">
        <v>39324</v>
      </c>
      <c r="D3555" s="230" t="s">
        <v>1896</v>
      </c>
      <c r="E3555" s="230">
        <v>1969</v>
      </c>
      <c r="F3555" s="230" t="s">
        <v>2122</v>
      </c>
      <c r="G3555" s="371" t="s">
        <v>2088</v>
      </c>
      <c r="H3555" s="230">
        <v>5</v>
      </c>
      <c r="I3555" s="230">
        <v>4</v>
      </c>
      <c r="J3555" s="230" t="s">
        <v>2122</v>
      </c>
      <c r="K3555" s="222">
        <v>3841.1</v>
      </c>
      <c r="L3555" s="222">
        <v>3658.9</v>
      </c>
      <c r="M3555" s="222">
        <v>1485703.8199999998</v>
      </c>
      <c r="N3555" s="222">
        <v>1485703.8199999998</v>
      </c>
      <c r="O3555" s="222">
        <v>0</v>
      </c>
      <c r="P3555" s="222">
        <v>0</v>
      </c>
      <c r="Q3555" s="222">
        <v>0</v>
      </c>
      <c r="R3555" s="372">
        <v>45658</v>
      </c>
      <c r="S3555" s="372">
        <v>46022</v>
      </c>
      <c r="U3555" s="373"/>
    </row>
    <row r="3556" spans="1:21" ht="20.25" x14ac:dyDescent="0.3">
      <c r="A3556" s="230">
        <v>917</v>
      </c>
      <c r="B3556" s="229" t="s">
        <v>3806</v>
      </c>
      <c r="C3556" s="230">
        <v>38986</v>
      </c>
      <c r="D3556" s="230" t="s">
        <v>1896</v>
      </c>
      <c r="E3556" s="230">
        <v>1933</v>
      </c>
      <c r="F3556" s="230">
        <v>2015</v>
      </c>
      <c r="G3556" s="371" t="s">
        <v>2121</v>
      </c>
      <c r="H3556" s="230">
        <v>2</v>
      </c>
      <c r="I3556" s="230">
        <v>2</v>
      </c>
      <c r="J3556" s="230" t="s">
        <v>2122</v>
      </c>
      <c r="K3556" s="222">
        <v>467.25</v>
      </c>
      <c r="L3556" s="222">
        <v>467.25</v>
      </c>
      <c r="M3556" s="222">
        <v>75133.19</v>
      </c>
      <c r="N3556" s="222">
        <v>75133.19</v>
      </c>
      <c r="O3556" s="222">
        <v>0</v>
      </c>
      <c r="P3556" s="222">
        <v>0</v>
      </c>
      <c r="Q3556" s="222">
        <v>0</v>
      </c>
      <c r="R3556" s="372">
        <v>45658</v>
      </c>
      <c r="S3556" s="372">
        <v>46022</v>
      </c>
      <c r="U3556" s="373"/>
    </row>
    <row r="3557" spans="1:21" ht="20.25" x14ac:dyDescent="0.3">
      <c r="A3557" s="230">
        <v>918</v>
      </c>
      <c r="B3557" s="229" t="s">
        <v>611</v>
      </c>
      <c r="C3557" s="230">
        <v>39332</v>
      </c>
      <c r="D3557" s="230" t="s">
        <v>1896</v>
      </c>
      <c r="E3557" s="230">
        <v>1957</v>
      </c>
      <c r="F3557" s="230" t="s">
        <v>2122</v>
      </c>
      <c r="G3557" s="371" t="s">
        <v>2089</v>
      </c>
      <c r="H3557" s="230">
        <v>2</v>
      </c>
      <c r="I3557" s="230">
        <v>1</v>
      </c>
      <c r="J3557" s="230" t="s">
        <v>2122</v>
      </c>
      <c r="K3557" s="222">
        <v>930.7</v>
      </c>
      <c r="L3557" s="222">
        <v>375.7</v>
      </c>
      <c r="M3557" s="222">
        <v>191616</v>
      </c>
      <c r="N3557" s="222">
        <v>191616</v>
      </c>
      <c r="O3557" s="222">
        <v>0</v>
      </c>
      <c r="P3557" s="222">
        <v>0</v>
      </c>
      <c r="Q3557" s="222">
        <v>0</v>
      </c>
      <c r="R3557" s="372">
        <v>45658</v>
      </c>
      <c r="S3557" s="372">
        <v>46022</v>
      </c>
      <c r="U3557" s="373"/>
    </row>
    <row r="3558" spans="1:21" ht="20.25" x14ac:dyDescent="0.3">
      <c r="A3558" s="230">
        <v>919</v>
      </c>
      <c r="B3558" s="229" t="s">
        <v>3658</v>
      </c>
      <c r="C3558" s="230">
        <v>55611</v>
      </c>
      <c r="D3558" s="230" t="s">
        <v>1896</v>
      </c>
      <c r="E3558" s="230">
        <v>2015</v>
      </c>
      <c r="F3558" s="230" t="s">
        <v>2122</v>
      </c>
      <c r="G3558" s="371" t="s">
        <v>2089</v>
      </c>
      <c r="H3558" s="230">
        <v>3</v>
      </c>
      <c r="I3558" s="230">
        <v>2</v>
      </c>
      <c r="J3558" s="230" t="s">
        <v>2122</v>
      </c>
      <c r="K3558" s="222">
        <v>2469.8000000000002</v>
      </c>
      <c r="L3558" s="222">
        <v>2469.8000000000002</v>
      </c>
      <c r="M3558" s="222">
        <v>975446.43</v>
      </c>
      <c r="N3558" s="222">
        <v>975446.43</v>
      </c>
      <c r="O3558" s="222">
        <v>0</v>
      </c>
      <c r="P3558" s="222">
        <v>0</v>
      </c>
      <c r="Q3558" s="222">
        <v>0</v>
      </c>
      <c r="R3558" s="372">
        <v>45658</v>
      </c>
      <c r="S3558" s="372">
        <v>46022</v>
      </c>
      <c r="U3558" s="373"/>
    </row>
    <row r="3559" spans="1:21" ht="20.25" x14ac:dyDescent="0.3">
      <c r="A3559" s="230">
        <v>920</v>
      </c>
      <c r="B3559" s="229" t="s">
        <v>2667</v>
      </c>
      <c r="C3559" s="230">
        <v>39156</v>
      </c>
      <c r="D3559" s="230" t="s">
        <v>1896</v>
      </c>
      <c r="E3559" s="230">
        <v>1956</v>
      </c>
      <c r="F3559" s="230" t="s">
        <v>2122</v>
      </c>
      <c r="G3559" s="371" t="s">
        <v>2089</v>
      </c>
      <c r="H3559" s="230">
        <v>4</v>
      </c>
      <c r="I3559" s="230">
        <v>2</v>
      </c>
      <c r="J3559" s="230" t="s">
        <v>2122</v>
      </c>
      <c r="K3559" s="222">
        <v>1941.6</v>
      </c>
      <c r="L3559" s="222">
        <v>1736</v>
      </c>
      <c r="M3559" s="222">
        <v>883302</v>
      </c>
      <c r="N3559" s="222">
        <v>883302</v>
      </c>
      <c r="O3559" s="222">
        <v>0</v>
      </c>
      <c r="P3559" s="222">
        <v>0</v>
      </c>
      <c r="Q3559" s="222">
        <v>0</v>
      </c>
      <c r="R3559" s="372">
        <v>45658</v>
      </c>
      <c r="S3559" s="372">
        <v>46022</v>
      </c>
      <c r="U3559" s="373"/>
    </row>
    <row r="3560" spans="1:21" ht="20.25" x14ac:dyDescent="0.3">
      <c r="A3560" s="230">
        <v>921</v>
      </c>
      <c r="B3560" s="229" t="s">
        <v>1756</v>
      </c>
      <c r="C3560" s="230">
        <v>39119</v>
      </c>
      <c r="D3560" s="230" t="s">
        <v>1896</v>
      </c>
      <c r="E3560" s="230">
        <v>1992</v>
      </c>
      <c r="F3560" s="230" t="s">
        <v>2122</v>
      </c>
      <c r="G3560" s="371" t="s">
        <v>2088</v>
      </c>
      <c r="H3560" s="230">
        <v>5</v>
      </c>
      <c r="I3560" s="230">
        <v>5</v>
      </c>
      <c r="J3560" s="230" t="s">
        <v>2122</v>
      </c>
      <c r="K3560" s="222">
        <v>5611.2</v>
      </c>
      <c r="L3560" s="222">
        <v>3448.6</v>
      </c>
      <c r="M3560" s="222">
        <v>155162</v>
      </c>
      <c r="N3560" s="222">
        <v>155162</v>
      </c>
      <c r="O3560" s="222">
        <v>0</v>
      </c>
      <c r="P3560" s="222">
        <v>0</v>
      </c>
      <c r="Q3560" s="222">
        <v>0</v>
      </c>
      <c r="R3560" s="372">
        <v>45658</v>
      </c>
      <c r="S3560" s="372">
        <v>46022</v>
      </c>
      <c r="U3560" s="373"/>
    </row>
    <row r="3561" spans="1:21" ht="20.25" x14ac:dyDescent="0.3">
      <c r="A3561" s="230">
        <v>922</v>
      </c>
      <c r="B3561" s="229" t="s">
        <v>4399</v>
      </c>
      <c r="C3561" s="230">
        <v>39257</v>
      </c>
      <c r="D3561" s="230" t="s">
        <v>1896</v>
      </c>
      <c r="E3561" s="230">
        <v>1958</v>
      </c>
      <c r="F3561" s="230"/>
      <c r="G3561" s="371" t="s">
        <v>2089</v>
      </c>
      <c r="H3561" s="230">
        <v>2</v>
      </c>
      <c r="I3561" s="230">
        <v>1</v>
      </c>
      <c r="J3561" s="230" t="s">
        <v>2122</v>
      </c>
      <c r="K3561" s="222">
        <v>967.7</v>
      </c>
      <c r="L3561" s="222">
        <v>967.7</v>
      </c>
      <c r="M3561" s="222">
        <v>70000</v>
      </c>
      <c r="N3561" s="222">
        <v>70000</v>
      </c>
      <c r="O3561" s="222">
        <v>0</v>
      </c>
      <c r="P3561" s="222">
        <v>0</v>
      </c>
      <c r="Q3561" s="222">
        <v>0</v>
      </c>
      <c r="R3561" s="372">
        <v>45658</v>
      </c>
      <c r="S3561" s="372">
        <v>46022</v>
      </c>
      <c r="U3561" s="373"/>
    </row>
    <row r="3562" spans="1:21" ht="20.25" x14ac:dyDescent="0.3">
      <c r="A3562" s="230">
        <v>923</v>
      </c>
      <c r="B3562" s="229" t="s">
        <v>3637</v>
      </c>
      <c r="C3562" s="230">
        <v>39308</v>
      </c>
      <c r="D3562" s="230" t="s">
        <v>1896</v>
      </c>
      <c r="E3562" s="230">
        <v>2000</v>
      </c>
      <c r="F3562" s="230" t="s">
        <v>2122</v>
      </c>
      <c r="G3562" s="371" t="s">
        <v>2120</v>
      </c>
      <c r="H3562" s="230">
        <v>5</v>
      </c>
      <c r="I3562" s="230">
        <v>1</v>
      </c>
      <c r="J3562" s="230" t="s">
        <v>2122</v>
      </c>
      <c r="K3562" s="222">
        <v>1226.4000000000001</v>
      </c>
      <c r="L3562" s="222">
        <v>1199.7</v>
      </c>
      <c r="M3562" s="222">
        <v>138768</v>
      </c>
      <c r="N3562" s="222">
        <v>138768</v>
      </c>
      <c r="O3562" s="222">
        <v>0</v>
      </c>
      <c r="P3562" s="222">
        <v>0</v>
      </c>
      <c r="Q3562" s="222">
        <v>0</v>
      </c>
      <c r="R3562" s="372">
        <v>45658</v>
      </c>
      <c r="S3562" s="372">
        <v>46022</v>
      </c>
      <c r="U3562" s="373"/>
    </row>
    <row r="3563" spans="1:21" ht="20.25" x14ac:dyDescent="0.3">
      <c r="A3563" s="230">
        <v>924</v>
      </c>
      <c r="B3563" s="229" t="s">
        <v>4423</v>
      </c>
      <c r="C3563" s="230">
        <v>39070</v>
      </c>
      <c r="D3563" s="230" t="s">
        <v>1896</v>
      </c>
      <c r="E3563" s="230">
        <v>1959</v>
      </c>
      <c r="F3563" s="230" t="s">
        <v>2122</v>
      </c>
      <c r="G3563" s="371" t="s">
        <v>2121</v>
      </c>
      <c r="H3563" s="230">
        <v>3</v>
      </c>
      <c r="I3563" s="230">
        <v>3</v>
      </c>
      <c r="J3563" s="230" t="s">
        <v>2122</v>
      </c>
      <c r="K3563" s="222">
        <v>1370.6</v>
      </c>
      <c r="L3563" s="222">
        <v>1260.5</v>
      </c>
      <c r="M3563" s="222">
        <v>102898</v>
      </c>
      <c r="N3563" s="222">
        <v>102898</v>
      </c>
      <c r="O3563" s="222">
        <v>0</v>
      </c>
      <c r="P3563" s="222">
        <v>0</v>
      </c>
      <c r="Q3563" s="222">
        <v>0</v>
      </c>
      <c r="R3563" s="372">
        <v>45658</v>
      </c>
      <c r="S3563" s="372">
        <v>46022</v>
      </c>
      <c r="U3563" s="373"/>
    </row>
    <row r="3564" spans="1:21" ht="20.25" x14ac:dyDescent="0.3">
      <c r="A3564" s="230">
        <v>925</v>
      </c>
      <c r="B3564" s="229" t="s">
        <v>3636</v>
      </c>
      <c r="C3564" s="230">
        <v>39312</v>
      </c>
      <c r="D3564" s="230" t="s">
        <v>1896</v>
      </c>
      <c r="E3564" s="230">
        <v>1993</v>
      </c>
      <c r="F3564" s="230" t="s">
        <v>2122</v>
      </c>
      <c r="G3564" s="371" t="s">
        <v>2120</v>
      </c>
      <c r="H3564" s="230">
        <v>5</v>
      </c>
      <c r="I3564" s="230">
        <v>3</v>
      </c>
      <c r="J3564" s="230" t="s">
        <v>2122</v>
      </c>
      <c r="K3564" s="222">
        <v>4395.8900000000003</v>
      </c>
      <c r="L3564" s="222">
        <v>2855.09</v>
      </c>
      <c r="M3564" s="222">
        <v>255563</v>
      </c>
      <c r="N3564" s="222">
        <v>255563</v>
      </c>
      <c r="O3564" s="222">
        <v>0</v>
      </c>
      <c r="P3564" s="222">
        <v>0</v>
      </c>
      <c r="Q3564" s="222">
        <v>0</v>
      </c>
      <c r="R3564" s="372">
        <v>45658</v>
      </c>
      <c r="S3564" s="372">
        <v>46022</v>
      </c>
      <c r="U3564" s="373"/>
    </row>
    <row r="3565" spans="1:21" ht="20.25" x14ac:dyDescent="0.3">
      <c r="A3565" s="230">
        <v>926</v>
      </c>
      <c r="B3565" s="229" t="s">
        <v>3788</v>
      </c>
      <c r="C3565" s="230">
        <v>39274</v>
      </c>
      <c r="D3565" s="230" t="s">
        <v>1896</v>
      </c>
      <c r="E3565" s="230">
        <v>1983</v>
      </c>
      <c r="F3565" s="230" t="s">
        <v>2122</v>
      </c>
      <c r="G3565" s="371" t="s">
        <v>2121</v>
      </c>
      <c r="H3565" s="230">
        <v>2</v>
      </c>
      <c r="I3565" s="230">
        <v>2</v>
      </c>
      <c r="J3565" s="230" t="s">
        <v>2122</v>
      </c>
      <c r="K3565" s="222">
        <v>1081.5999999999999</v>
      </c>
      <c r="L3565" s="222">
        <v>1081.5999999999999</v>
      </c>
      <c r="M3565" s="222">
        <v>110000</v>
      </c>
      <c r="N3565" s="222">
        <v>110000</v>
      </c>
      <c r="O3565" s="222">
        <v>0</v>
      </c>
      <c r="P3565" s="222">
        <v>0</v>
      </c>
      <c r="Q3565" s="222">
        <v>0</v>
      </c>
      <c r="R3565" s="372">
        <v>45658</v>
      </c>
      <c r="S3565" s="372">
        <v>46022</v>
      </c>
      <c r="U3565" s="373"/>
    </row>
    <row r="3566" spans="1:21" ht="20.25" x14ac:dyDescent="0.3">
      <c r="A3566" s="230">
        <v>927</v>
      </c>
      <c r="B3566" s="229" t="s">
        <v>3787</v>
      </c>
      <c r="C3566" s="230">
        <v>39275</v>
      </c>
      <c r="D3566" s="230" t="s">
        <v>1896</v>
      </c>
      <c r="E3566" s="230">
        <v>1983</v>
      </c>
      <c r="F3566" s="230" t="s">
        <v>2122</v>
      </c>
      <c r="G3566" s="371" t="s">
        <v>2121</v>
      </c>
      <c r="H3566" s="230">
        <v>2</v>
      </c>
      <c r="I3566" s="230">
        <v>2</v>
      </c>
      <c r="J3566" s="230" t="s">
        <v>2122</v>
      </c>
      <c r="K3566" s="222">
        <v>1217.2</v>
      </c>
      <c r="L3566" s="222">
        <v>1081</v>
      </c>
      <c r="M3566" s="222">
        <v>114000</v>
      </c>
      <c r="N3566" s="222">
        <v>114000</v>
      </c>
      <c r="O3566" s="222">
        <v>0</v>
      </c>
      <c r="P3566" s="222">
        <v>0</v>
      </c>
      <c r="Q3566" s="222">
        <v>0</v>
      </c>
      <c r="R3566" s="372">
        <v>45658</v>
      </c>
      <c r="S3566" s="372">
        <v>46022</v>
      </c>
      <c r="U3566" s="373"/>
    </row>
    <row r="3567" spans="1:21" ht="20.25" x14ac:dyDescent="0.3">
      <c r="A3567" s="230">
        <v>928</v>
      </c>
      <c r="B3567" s="229" t="s">
        <v>3786</v>
      </c>
      <c r="C3567" s="230">
        <v>39276</v>
      </c>
      <c r="D3567" s="230" t="s">
        <v>1896</v>
      </c>
      <c r="E3567" s="230">
        <v>1983</v>
      </c>
      <c r="F3567" s="230" t="s">
        <v>2122</v>
      </c>
      <c r="G3567" s="371" t="s">
        <v>2121</v>
      </c>
      <c r="H3567" s="230">
        <v>2</v>
      </c>
      <c r="I3567" s="230">
        <v>2</v>
      </c>
      <c r="J3567" s="230" t="s">
        <v>2122</v>
      </c>
      <c r="K3567" s="222">
        <v>1200.3</v>
      </c>
      <c r="L3567" s="222">
        <v>1081.23</v>
      </c>
      <c r="M3567" s="222">
        <v>114000</v>
      </c>
      <c r="N3567" s="222">
        <v>114000</v>
      </c>
      <c r="O3567" s="222">
        <v>0</v>
      </c>
      <c r="P3567" s="222">
        <v>0</v>
      </c>
      <c r="Q3567" s="222">
        <v>0</v>
      </c>
      <c r="R3567" s="372">
        <v>45658</v>
      </c>
      <c r="S3567" s="372">
        <v>46022</v>
      </c>
      <c r="U3567" s="373"/>
    </row>
    <row r="3568" spans="1:21" ht="20.25" x14ac:dyDescent="0.3">
      <c r="A3568" s="230">
        <v>929</v>
      </c>
      <c r="B3568" s="229" t="s">
        <v>3644</v>
      </c>
      <c r="C3568" s="230">
        <v>38985</v>
      </c>
      <c r="D3568" s="230" t="s">
        <v>1896</v>
      </c>
      <c r="E3568" s="230">
        <v>2009</v>
      </c>
      <c r="F3568" s="230" t="s">
        <v>2122</v>
      </c>
      <c r="G3568" s="371" t="s">
        <v>2121</v>
      </c>
      <c r="H3568" s="230">
        <v>5</v>
      </c>
      <c r="I3568" s="230">
        <v>2</v>
      </c>
      <c r="J3568" s="230" t="s">
        <v>2122</v>
      </c>
      <c r="K3568" s="222">
        <v>1792.5</v>
      </c>
      <c r="L3568" s="222">
        <v>1671</v>
      </c>
      <c r="M3568" s="222">
        <v>112664.4</v>
      </c>
      <c r="N3568" s="222">
        <v>112664.4</v>
      </c>
      <c r="O3568" s="222">
        <v>0</v>
      </c>
      <c r="P3568" s="222">
        <v>0</v>
      </c>
      <c r="Q3568" s="222">
        <v>0</v>
      </c>
      <c r="R3568" s="372">
        <v>45658</v>
      </c>
      <c r="S3568" s="372">
        <v>46022</v>
      </c>
      <c r="U3568" s="373"/>
    </row>
    <row r="3569" spans="1:21" ht="20.25" x14ac:dyDescent="0.25">
      <c r="A3569" s="272" t="s">
        <v>22</v>
      </c>
      <c r="B3569" s="272"/>
      <c r="C3569" s="263" t="s">
        <v>172</v>
      </c>
      <c r="D3569" s="263" t="s">
        <v>172</v>
      </c>
      <c r="E3569" s="263" t="s">
        <v>172</v>
      </c>
      <c r="F3569" s="263" t="s">
        <v>172</v>
      </c>
      <c r="G3569" s="263" t="s">
        <v>172</v>
      </c>
      <c r="H3569" s="263" t="s">
        <v>172</v>
      </c>
      <c r="I3569" s="263" t="s">
        <v>172</v>
      </c>
      <c r="J3569" s="220">
        <v>0</v>
      </c>
      <c r="K3569" s="220">
        <v>119076.80000000003</v>
      </c>
      <c r="L3569" s="220">
        <v>101946.11000000002</v>
      </c>
      <c r="M3569" s="220">
        <v>98304779.770900026</v>
      </c>
      <c r="N3569" s="220">
        <v>98304779.770900026</v>
      </c>
      <c r="O3569" s="220">
        <v>0</v>
      </c>
      <c r="P3569" s="220">
        <v>0</v>
      </c>
      <c r="Q3569" s="220">
        <v>0</v>
      </c>
      <c r="R3569" s="263" t="s">
        <v>172</v>
      </c>
      <c r="S3569" s="263" t="s">
        <v>172</v>
      </c>
      <c r="U3569" s="373"/>
    </row>
    <row r="3570" spans="1:21" ht="20.25" x14ac:dyDescent="0.3">
      <c r="A3570" s="404" t="s">
        <v>2770</v>
      </c>
      <c r="B3570" s="404"/>
      <c r="C3570" s="404"/>
      <c r="D3570" s="404"/>
      <c r="E3570" s="404"/>
      <c r="F3570" s="404"/>
      <c r="G3570" s="404"/>
      <c r="H3570" s="404"/>
      <c r="I3570" s="404"/>
      <c r="J3570" s="404"/>
      <c r="K3570" s="404"/>
      <c r="L3570" s="404"/>
      <c r="M3570" s="404"/>
      <c r="N3570" s="404"/>
      <c r="O3570" s="404"/>
      <c r="P3570" s="404"/>
      <c r="Q3570" s="404"/>
      <c r="R3570" s="404"/>
      <c r="S3570" s="404"/>
      <c r="U3570" s="373"/>
    </row>
    <row r="3571" spans="1:21" ht="20.25" x14ac:dyDescent="0.3">
      <c r="A3571" s="405" t="s">
        <v>3998</v>
      </c>
      <c r="B3571" s="405"/>
      <c r="C3571" s="405"/>
      <c r="D3571" s="405"/>
      <c r="E3571" s="405"/>
      <c r="F3571" s="405"/>
      <c r="G3571" s="405"/>
      <c r="H3571" s="405"/>
      <c r="I3571" s="405"/>
      <c r="J3571" s="405"/>
      <c r="K3571" s="405"/>
      <c r="L3571" s="405"/>
      <c r="M3571" s="405"/>
      <c r="N3571" s="405"/>
      <c r="O3571" s="405"/>
      <c r="P3571" s="405"/>
      <c r="Q3571" s="405"/>
      <c r="R3571" s="405"/>
      <c r="S3571" s="405"/>
      <c r="U3571" s="373"/>
    </row>
    <row r="3572" spans="1:21" ht="20.25" x14ac:dyDescent="0.3">
      <c r="A3572" s="230">
        <v>930</v>
      </c>
      <c r="B3572" s="382" t="s">
        <v>3656</v>
      </c>
      <c r="C3572" s="380">
        <v>56279</v>
      </c>
      <c r="D3572" s="380" t="s">
        <v>1896</v>
      </c>
      <c r="E3572" s="380">
        <v>1967</v>
      </c>
      <c r="F3572" s="380" t="s">
        <v>2122</v>
      </c>
      <c r="G3572" s="380" t="s">
        <v>2121</v>
      </c>
      <c r="H3572" s="380">
        <v>4</v>
      </c>
      <c r="I3572" s="380">
        <v>4</v>
      </c>
      <c r="J3572" s="380" t="s">
        <v>2122</v>
      </c>
      <c r="K3572" s="380">
        <v>2944.8</v>
      </c>
      <c r="L3572" s="380">
        <v>2704.8</v>
      </c>
      <c r="M3572" s="222">
        <v>15023178.91</v>
      </c>
      <c r="N3572" s="222">
        <v>15023178.91</v>
      </c>
      <c r="O3572" s="222">
        <v>0</v>
      </c>
      <c r="P3572" s="222">
        <v>0</v>
      </c>
      <c r="Q3572" s="222">
        <v>0</v>
      </c>
      <c r="R3572" s="372">
        <v>45658</v>
      </c>
      <c r="S3572" s="372">
        <v>46022</v>
      </c>
      <c r="U3572" s="373"/>
    </row>
    <row r="3573" spans="1:21" ht="20.25" x14ac:dyDescent="0.3">
      <c r="A3573" s="230">
        <v>931</v>
      </c>
      <c r="B3573" s="382" t="s">
        <v>3655</v>
      </c>
      <c r="C3573" s="380">
        <v>56280</v>
      </c>
      <c r="D3573" s="380" t="s">
        <v>1896</v>
      </c>
      <c r="E3573" s="380">
        <v>1980</v>
      </c>
      <c r="F3573" s="380" t="s">
        <v>2122</v>
      </c>
      <c r="G3573" s="380" t="s">
        <v>2121</v>
      </c>
      <c r="H3573" s="380">
        <v>4</v>
      </c>
      <c r="I3573" s="380">
        <v>4</v>
      </c>
      <c r="J3573" s="380" t="s">
        <v>2122</v>
      </c>
      <c r="K3573" s="380">
        <v>2943.2</v>
      </c>
      <c r="L3573" s="380">
        <v>2704.8</v>
      </c>
      <c r="M3573" s="222">
        <v>15056742.130000001</v>
      </c>
      <c r="N3573" s="222">
        <v>15056742.130000001</v>
      </c>
      <c r="O3573" s="222">
        <v>0</v>
      </c>
      <c r="P3573" s="222">
        <v>0</v>
      </c>
      <c r="Q3573" s="222">
        <v>0</v>
      </c>
      <c r="R3573" s="372">
        <v>45658</v>
      </c>
      <c r="S3573" s="372">
        <v>46022</v>
      </c>
      <c r="U3573" s="373"/>
    </row>
    <row r="3574" spans="1:21" ht="20.25" x14ac:dyDescent="0.3">
      <c r="A3574" s="230">
        <v>932</v>
      </c>
      <c r="B3574" s="226" t="s">
        <v>3620</v>
      </c>
      <c r="C3574" s="230">
        <v>56274</v>
      </c>
      <c r="D3574" s="230" t="s">
        <v>1896</v>
      </c>
      <c r="E3574" s="380" t="s">
        <v>3216</v>
      </c>
      <c r="F3574" s="230" t="s">
        <v>2122</v>
      </c>
      <c r="G3574" s="380" t="s">
        <v>2121</v>
      </c>
      <c r="H3574" s="381">
        <v>5</v>
      </c>
      <c r="I3574" s="381">
        <v>3</v>
      </c>
      <c r="J3574" s="230" t="s">
        <v>2122</v>
      </c>
      <c r="K3574" s="222">
        <v>3249.5</v>
      </c>
      <c r="L3574" s="222">
        <v>2132</v>
      </c>
      <c r="M3574" s="222">
        <v>15209479.52</v>
      </c>
      <c r="N3574" s="222">
        <v>15209479.52</v>
      </c>
      <c r="O3574" s="222">
        <v>0</v>
      </c>
      <c r="P3574" s="222">
        <v>0</v>
      </c>
      <c r="Q3574" s="222">
        <v>0</v>
      </c>
      <c r="R3574" s="372">
        <v>45658</v>
      </c>
      <c r="S3574" s="372">
        <v>46022</v>
      </c>
      <c r="U3574" s="373"/>
    </row>
    <row r="3575" spans="1:21" ht="20.25" x14ac:dyDescent="0.3">
      <c r="A3575" s="230">
        <v>933</v>
      </c>
      <c r="B3575" s="226" t="s">
        <v>3654</v>
      </c>
      <c r="C3575" s="230">
        <v>56281</v>
      </c>
      <c r="D3575" s="230" t="s">
        <v>1896</v>
      </c>
      <c r="E3575" s="380" t="s">
        <v>3216</v>
      </c>
      <c r="F3575" s="230" t="s">
        <v>2122</v>
      </c>
      <c r="G3575" s="380" t="s">
        <v>2121</v>
      </c>
      <c r="H3575" s="381" t="s">
        <v>3217</v>
      </c>
      <c r="I3575" s="381" t="s">
        <v>3217</v>
      </c>
      <c r="J3575" s="230"/>
      <c r="K3575" s="222">
        <v>1980</v>
      </c>
      <c r="L3575" s="222">
        <v>2704.8</v>
      </c>
      <c r="M3575" s="222">
        <v>7913768.2699999996</v>
      </c>
      <c r="N3575" s="222">
        <v>7913768.2699999996</v>
      </c>
      <c r="O3575" s="222">
        <v>0</v>
      </c>
      <c r="P3575" s="222">
        <v>0</v>
      </c>
      <c r="Q3575" s="222">
        <v>0</v>
      </c>
      <c r="R3575" s="372">
        <v>45658</v>
      </c>
      <c r="S3575" s="372">
        <v>46022</v>
      </c>
      <c r="U3575" s="373"/>
    </row>
    <row r="3576" spans="1:21" ht="20.25" x14ac:dyDescent="0.3">
      <c r="A3576" s="230">
        <v>934</v>
      </c>
      <c r="B3576" s="226" t="s">
        <v>3621</v>
      </c>
      <c r="C3576" s="230">
        <v>56284</v>
      </c>
      <c r="D3576" s="230" t="s">
        <v>1896</v>
      </c>
      <c r="E3576" s="380" t="s">
        <v>3213</v>
      </c>
      <c r="F3576" s="230" t="s">
        <v>2122</v>
      </c>
      <c r="G3576" s="380" t="s">
        <v>2121</v>
      </c>
      <c r="H3576" s="381" t="s">
        <v>3217</v>
      </c>
      <c r="I3576" s="381" t="s">
        <v>3217</v>
      </c>
      <c r="J3576" s="230" t="s">
        <v>2122</v>
      </c>
      <c r="K3576" s="222">
        <v>2935.2</v>
      </c>
      <c r="L3576" s="222">
        <v>2704.8</v>
      </c>
      <c r="M3576" s="222">
        <v>13381545.08</v>
      </c>
      <c r="N3576" s="222">
        <v>13381545.08</v>
      </c>
      <c r="O3576" s="222">
        <v>0</v>
      </c>
      <c r="P3576" s="222">
        <v>0</v>
      </c>
      <c r="Q3576" s="222">
        <v>0</v>
      </c>
      <c r="R3576" s="372">
        <v>45658</v>
      </c>
      <c r="S3576" s="372">
        <v>46022</v>
      </c>
      <c r="U3576" s="373"/>
    </row>
    <row r="3577" spans="1:21" ht="20.25" x14ac:dyDescent="0.3">
      <c r="A3577" s="230">
        <v>935</v>
      </c>
      <c r="B3577" s="226" t="s">
        <v>3622</v>
      </c>
      <c r="C3577" s="230">
        <v>56285</v>
      </c>
      <c r="D3577" s="230" t="s">
        <v>1896</v>
      </c>
      <c r="E3577" s="380" t="s">
        <v>3213</v>
      </c>
      <c r="F3577" s="230" t="s">
        <v>2122</v>
      </c>
      <c r="G3577" s="380" t="s">
        <v>2121</v>
      </c>
      <c r="H3577" s="381" t="s">
        <v>3217</v>
      </c>
      <c r="I3577" s="381" t="s">
        <v>3217</v>
      </c>
      <c r="J3577" s="230" t="s">
        <v>2122</v>
      </c>
      <c r="K3577" s="222">
        <v>2935.2</v>
      </c>
      <c r="L3577" s="222">
        <v>2704.8</v>
      </c>
      <c r="M3577" s="222">
        <v>13619421</v>
      </c>
      <c r="N3577" s="222">
        <v>13619421</v>
      </c>
      <c r="O3577" s="222">
        <v>0</v>
      </c>
      <c r="P3577" s="222">
        <v>0</v>
      </c>
      <c r="Q3577" s="222">
        <v>0</v>
      </c>
      <c r="R3577" s="372">
        <v>45658</v>
      </c>
      <c r="S3577" s="372">
        <v>46022</v>
      </c>
      <c r="U3577" s="373"/>
    </row>
    <row r="3578" spans="1:21" ht="20.25" x14ac:dyDescent="0.3">
      <c r="A3578" s="230">
        <v>936</v>
      </c>
      <c r="B3578" s="226" t="s">
        <v>3623</v>
      </c>
      <c r="C3578" s="230">
        <v>56286</v>
      </c>
      <c r="D3578" s="230" t="s">
        <v>1896</v>
      </c>
      <c r="E3578" s="380" t="s">
        <v>3213</v>
      </c>
      <c r="F3578" s="230" t="s">
        <v>2122</v>
      </c>
      <c r="G3578" s="380" t="s">
        <v>2121</v>
      </c>
      <c r="H3578" s="381" t="s">
        <v>3217</v>
      </c>
      <c r="I3578" s="381" t="s">
        <v>3217</v>
      </c>
      <c r="J3578" s="230" t="s">
        <v>2122</v>
      </c>
      <c r="K3578" s="222">
        <v>2943.2</v>
      </c>
      <c r="L3578" s="222">
        <v>2704.8</v>
      </c>
      <c r="M3578" s="222">
        <v>14011964.66</v>
      </c>
      <c r="N3578" s="222">
        <v>14011964.66</v>
      </c>
      <c r="O3578" s="222">
        <v>0</v>
      </c>
      <c r="P3578" s="222">
        <v>0</v>
      </c>
      <c r="Q3578" s="222">
        <v>0</v>
      </c>
      <c r="R3578" s="372">
        <v>45658</v>
      </c>
      <c r="S3578" s="372">
        <v>46022</v>
      </c>
      <c r="U3578" s="373"/>
    </row>
    <row r="3579" spans="1:21" ht="20.25" x14ac:dyDescent="0.3">
      <c r="A3579" s="230">
        <v>937</v>
      </c>
      <c r="B3579" s="226" t="s">
        <v>3624</v>
      </c>
      <c r="C3579" s="230">
        <v>56287</v>
      </c>
      <c r="D3579" s="230" t="s">
        <v>1896</v>
      </c>
      <c r="E3579" s="380" t="s">
        <v>3213</v>
      </c>
      <c r="F3579" s="230" t="s">
        <v>2122</v>
      </c>
      <c r="G3579" s="380" t="s">
        <v>2121</v>
      </c>
      <c r="H3579" s="381" t="s">
        <v>3217</v>
      </c>
      <c r="I3579" s="381" t="s">
        <v>3217</v>
      </c>
      <c r="J3579" s="230" t="s">
        <v>2122</v>
      </c>
      <c r="K3579" s="222">
        <v>2924</v>
      </c>
      <c r="L3579" s="222">
        <v>2704.8</v>
      </c>
      <c r="M3579" s="222">
        <v>13012681.289999999</v>
      </c>
      <c r="N3579" s="222">
        <v>13012681.289999999</v>
      </c>
      <c r="O3579" s="222">
        <v>0</v>
      </c>
      <c r="P3579" s="222">
        <v>0</v>
      </c>
      <c r="Q3579" s="222">
        <v>0</v>
      </c>
      <c r="R3579" s="372">
        <v>45658</v>
      </c>
      <c r="S3579" s="372">
        <v>46022</v>
      </c>
      <c r="U3579" s="373"/>
    </row>
    <row r="3580" spans="1:21" ht="20.25" x14ac:dyDescent="0.3">
      <c r="A3580" s="230">
        <v>938</v>
      </c>
      <c r="B3580" s="226" t="s">
        <v>3625</v>
      </c>
      <c r="C3580" s="230">
        <v>56288</v>
      </c>
      <c r="D3580" s="230" t="s">
        <v>1896</v>
      </c>
      <c r="E3580" s="380" t="s">
        <v>3213</v>
      </c>
      <c r="F3580" s="230" t="s">
        <v>2122</v>
      </c>
      <c r="G3580" s="380" t="s">
        <v>2121</v>
      </c>
      <c r="H3580" s="381" t="s">
        <v>3217</v>
      </c>
      <c r="I3580" s="381" t="s">
        <v>3217</v>
      </c>
      <c r="J3580" s="230" t="s">
        <v>2122</v>
      </c>
      <c r="K3580" s="222">
        <v>2934.4</v>
      </c>
      <c r="L3580" s="222">
        <v>2704.8</v>
      </c>
      <c r="M3580" s="222">
        <v>13422500.67</v>
      </c>
      <c r="N3580" s="222">
        <v>13422500.67</v>
      </c>
      <c r="O3580" s="222">
        <v>0</v>
      </c>
      <c r="P3580" s="222">
        <v>0</v>
      </c>
      <c r="Q3580" s="222">
        <v>0</v>
      </c>
      <c r="R3580" s="372">
        <v>45658</v>
      </c>
      <c r="S3580" s="372">
        <v>46022</v>
      </c>
      <c r="U3580" s="373"/>
    </row>
    <row r="3581" spans="1:21" ht="20.25" x14ac:dyDescent="0.25">
      <c r="A3581" s="272" t="s">
        <v>22</v>
      </c>
      <c r="B3581" s="272"/>
      <c r="C3581" s="263" t="s">
        <v>172</v>
      </c>
      <c r="D3581" s="263" t="s">
        <v>172</v>
      </c>
      <c r="E3581" s="263" t="s">
        <v>172</v>
      </c>
      <c r="F3581" s="263" t="s">
        <v>172</v>
      </c>
      <c r="G3581" s="263" t="s">
        <v>172</v>
      </c>
      <c r="H3581" s="263" t="s">
        <v>172</v>
      </c>
      <c r="I3581" s="263" t="s">
        <v>172</v>
      </c>
      <c r="J3581" s="220">
        <v>0</v>
      </c>
      <c r="K3581" s="220">
        <v>25789.500000000004</v>
      </c>
      <c r="L3581" s="220">
        <v>23770.399999999998</v>
      </c>
      <c r="M3581" s="220">
        <v>120651281.52999999</v>
      </c>
      <c r="N3581" s="220">
        <v>120651281.52999999</v>
      </c>
      <c r="O3581" s="220">
        <v>0</v>
      </c>
      <c r="P3581" s="220">
        <v>0</v>
      </c>
      <c r="Q3581" s="220">
        <v>0</v>
      </c>
      <c r="R3581" s="263" t="s">
        <v>172</v>
      </c>
      <c r="S3581" s="263" t="s">
        <v>172</v>
      </c>
      <c r="U3581" s="373"/>
    </row>
    <row r="3582" spans="1:21" ht="20.25" x14ac:dyDescent="0.3">
      <c r="A3582" s="405" t="s">
        <v>4396</v>
      </c>
      <c r="B3582" s="405"/>
      <c r="C3582" s="405"/>
      <c r="D3582" s="405"/>
      <c r="E3582" s="405"/>
      <c r="F3582" s="405"/>
      <c r="G3582" s="405"/>
      <c r="H3582" s="405"/>
      <c r="I3582" s="405"/>
      <c r="J3582" s="405"/>
      <c r="K3582" s="405"/>
      <c r="L3582" s="405"/>
      <c r="M3582" s="405"/>
      <c r="N3582" s="405"/>
      <c r="O3582" s="405"/>
      <c r="P3582" s="405"/>
      <c r="Q3582" s="405"/>
      <c r="R3582" s="405"/>
      <c r="S3582" s="405"/>
      <c r="U3582" s="373"/>
    </row>
    <row r="3583" spans="1:21" ht="20.25" x14ac:dyDescent="0.3">
      <c r="A3583" s="230">
        <v>939</v>
      </c>
      <c r="B3583" s="225" t="s">
        <v>1382</v>
      </c>
      <c r="C3583" s="230">
        <v>39354</v>
      </c>
      <c r="D3583" s="230" t="s">
        <v>1896</v>
      </c>
      <c r="E3583" s="230">
        <v>1995</v>
      </c>
      <c r="F3583" s="230" t="s">
        <v>2122</v>
      </c>
      <c r="G3583" s="371" t="s">
        <v>2094</v>
      </c>
      <c r="H3583" s="230">
        <v>2</v>
      </c>
      <c r="I3583" s="230">
        <v>2</v>
      </c>
      <c r="J3583" s="230" t="s">
        <v>2122</v>
      </c>
      <c r="K3583" s="222">
        <v>525.1</v>
      </c>
      <c r="L3583" s="222">
        <v>474.5</v>
      </c>
      <c r="M3583" s="222">
        <v>1503282.03</v>
      </c>
      <c r="N3583" s="222">
        <v>1503282.03</v>
      </c>
      <c r="O3583" s="222">
        <v>0</v>
      </c>
      <c r="P3583" s="222">
        <v>0</v>
      </c>
      <c r="Q3583" s="222">
        <v>0</v>
      </c>
      <c r="R3583" s="372">
        <v>45658</v>
      </c>
      <c r="S3583" s="372">
        <v>46022</v>
      </c>
      <c r="U3583" s="373"/>
    </row>
    <row r="3584" spans="1:21" ht="20.25" x14ac:dyDescent="0.3">
      <c r="A3584" s="230">
        <v>940</v>
      </c>
      <c r="B3584" s="225" t="s">
        <v>1383</v>
      </c>
      <c r="C3584" s="230">
        <v>39368</v>
      </c>
      <c r="D3584" s="230" t="s">
        <v>1896</v>
      </c>
      <c r="E3584" s="230">
        <v>1986</v>
      </c>
      <c r="F3584" s="230" t="s">
        <v>2122</v>
      </c>
      <c r="G3584" s="371" t="s">
        <v>2088</v>
      </c>
      <c r="H3584" s="230">
        <v>3</v>
      </c>
      <c r="I3584" s="230">
        <v>3</v>
      </c>
      <c r="J3584" s="230" t="s">
        <v>2122</v>
      </c>
      <c r="K3584" s="222">
        <v>1217.0899999999999</v>
      </c>
      <c r="L3584" s="222">
        <v>1217.0899999999999</v>
      </c>
      <c r="M3584" s="222">
        <v>4292210.07</v>
      </c>
      <c r="N3584" s="222">
        <v>4292210.07</v>
      </c>
      <c r="O3584" s="222">
        <v>0</v>
      </c>
      <c r="P3584" s="222">
        <v>0</v>
      </c>
      <c r="Q3584" s="222">
        <v>0</v>
      </c>
      <c r="R3584" s="372">
        <v>45658</v>
      </c>
      <c r="S3584" s="372">
        <v>46022</v>
      </c>
      <c r="U3584" s="373"/>
    </row>
    <row r="3585" spans="1:21" ht="20.25" x14ac:dyDescent="0.25">
      <c r="A3585" s="231" t="s">
        <v>22</v>
      </c>
      <c r="B3585" s="231"/>
      <c r="C3585" s="263" t="s">
        <v>172</v>
      </c>
      <c r="D3585" s="263" t="s">
        <v>172</v>
      </c>
      <c r="E3585" s="263" t="s">
        <v>172</v>
      </c>
      <c r="F3585" s="263" t="s">
        <v>172</v>
      </c>
      <c r="G3585" s="263" t="s">
        <v>172</v>
      </c>
      <c r="H3585" s="263" t="s">
        <v>172</v>
      </c>
      <c r="I3585" s="263" t="s">
        <v>172</v>
      </c>
      <c r="J3585" s="220">
        <v>0</v>
      </c>
      <c r="K3585" s="220">
        <v>1742.19</v>
      </c>
      <c r="L3585" s="220">
        <v>1691.59</v>
      </c>
      <c r="M3585" s="220">
        <v>5795492.1000000006</v>
      </c>
      <c r="N3585" s="220">
        <v>5795492.1000000006</v>
      </c>
      <c r="O3585" s="220">
        <v>0</v>
      </c>
      <c r="P3585" s="220">
        <v>0</v>
      </c>
      <c r="Q3585" s="220">
        <v>0</v>
      </c>
      <c r="R3585" s="263" t="s">
        <v>172</v>
      </c>
      <c r="S3585" s="263" t="s">
        <v>172</v>
      </c>
      <c r="U3585" s="373"/>
    </row>
    <row r="3586" spans="1:21" ht="20.25" x14ac:dyDescent="0.3">
      <c r="A3586" s="405" t="s">
        <v>3997</v>
      </c>
      <c r="B3586" s="405"/>
      <c r="C3586" s="405"/>
      <c r="D3586" s="405"/>
      <c r="E3586" s="405"/>
      <c r="F3586" s="405"/>
      <c r="G3586" s="405"/>
      <c r="H3586" s="405"/>
      <c r="I3586" s="405"/>
      <c r="J3586" s="405"/>
      <c r="K3586" s="405"/>
      <c r="L3586" s="405"/>
      <c r="M3586" s="405"/>
      <c r="N3586" s="405"/>
      <c r="O3586" s="405"/>
      <c r="P3586" s="405"/>
      <c r="Q3586" s="405"/>
      <c r="R3586" s="405"/>
      <c r="S3586" s="405"/>
      <c r="U3586" s="373"/>
    </row>
    <row r="3587" spans="1:21" ht="20.25" x14ac:dyDescent="0.3">
      <c r="A3587" s="230">
        <v>941</v>
      </c>
      <c r="B3587" s="225" t="s">
        <v>1384</v>
      </c>
      <c r="C3587" s="230">
        <v>46295</v>
      </c>
      <c r="D3587" s="230" t="s">
        <v>1896</v>
      </c>
      <c r="E3587" s="230">
        <v>1978</v>
      </c>
      <c r="F3587" s="230" t="s">
        <v>2122</v>
      </c>
      <c r="G3587" s="371" t="s">
        <v>2100</v>
      </c>
      <c r="H3587" s="230">
        <v>2</v>
      </c>
      <c r="I3587" s="230">
        <v>2</v>
      </c>
      <c r="J3587" s="230" t="s">
        <v>2122</v>
      </c>
      <c r="K3587" s="222">
        <v>538.51</v>
      </c>
      <c r="L3587" s="222">
        <v>501.2</v>
      </c>
      <c r="M3587" s="222">
        <v>155159.63</v>
      </c>
      <c r="N3587" s="222">
        <v>155159.63</v>
      </c>
      <c r="O3587" s="222">
        <v>0</v>
      </c>
      <c r="P3587" s="222">
        <v>0</v>
      </c>
      <c r="Q3587" s="222">
        <v>0</v>
      </c>
      <c r="R3587" s="372">
        <v>45658</v>
      </c>
      <c r="S3587" s="372">
        <v>46022</v>
      </c>
      <c r="U3587" s="373"/>
    </row>
    <row r="3588" spans="1:21" ht="20.25" x14ac:dyDescent="0.25">
      <c r="A3588" s="231" t="s">
        <v>22</v>
      </c>
      <c r="B3588" s="231"/>
      <c r="C3588" s="263" t="s">
        <v>172</v>
      </c>
      <c r="D3588" s="263" t="s">
        <v>172</v>
      </c>
      <c r="E3588" s="263" t="s">
        <v>172</v>
      </c>
      <c r="F3588" s="263" t="s">
        <v>172</v>
      </c>
      <c r="G3588" s="263" t="s">
        <v>172</v>
      </c>
      <c r="H3588" s="263" t="s">
        <v>172</v>
      </c>
      <c r="I3588" s="263" t="s">
        <v>172</v>
      </c>
      <c r="J3588" s="220">
        <v>0</v>
      </c>
      <c r="K3588" s="220">
        <v>538.51</v>
      </c>
      <c r="L3588" s="220">
        <v>501.2</v>
      </c>
      <c r="M3588" s="220">
        <v>155159.63</v>
      </c>
      <c r="N3588" s="220">
        <v>155159.63</v>
      </c>
      <c r="O3588" s="220">
        <v>0</v>
      </c>
      <c r="P3588" s="220">
        <v>0</v>
      </c>
      <c r="Q3588" s="220">
        <v>0</v>
      </c>
      <c r="R3588" s="263" t="s">
        <v>172</v>
      </c>
      <c r="S3588" s="263" t="s">
        <v>172</v>
      </c>
      <c r="U3588" s="373"/>
    </row>
    <row r="3589" spans="1:21" ht="20.25" x14ac:dyDescent="0.25">
      <c r="A3589" s="272" t="s">
        <v>34</v>
      </c>
      <c r="B3589" s="272"/>
      <c r="C3589" s="263" t="s">
        <v>172</v>
      </c>
      <c r="D3589" s="263" t="s">
        <v>172</v>
      </c>
      <c r="E3589" s="263" t="s">
        <v>172</v>
      </c>
      <c r="F3589" s="263" t="s">
        <v>172</v>
      </c>
      <c r="G3589" s="263" t="s">
        <v>172</v>
      </c>
      <c r="H3589" s="263" t="s">
        <v>172</v>
      </c>
      <c r="I3589" s="263" t="s">
        <v>172</v>
      </c>
      <c r="J3589" s="220">
        <v>0</v>
      </c>
      <c r="K3589" s="220">
        <v>28070.2</v>
      </c>
      <c r="L3589" s="220">
        <v>25963.19</v>
      </c>
      <c r="M3589" s="220">
        <v>126601933.25999998</v>
      </c>
      <c r="N3589" s="220">
        <v>126601933.25999998</v>
      </c>
      <c r="O3589" s="220">
        <v>0</v>
      </c>
      <c r="P3589" s="220">
        <v>0</v>
      </c>
      <c r="Q3589" s="220">
        <v>0</v>
      </c>
      <c r="R3589" s="263" t="s">
        <v>172</v>
      </c>
      <c r="S3589" s="263" t="s">
        <v>172</v>
      </c>
      <c r="U3589" s="373"/>
    </row>
    <row r="3590" spans="1:21" ht="20.25" x14ac:dyDescent="0.25">
      <c r="A3590" s="411" t="s">
        <v>2772</v>
      </c>
      <c r="B3590" s="411"/>
      <c r="C3590" s="411"/>
      <c r="D3590" s="411"/>
      <c r="E3590" s="411"/>
      <c r="F3590" s="411"/>
      <c r="G3590" s="411"/>
      <c r="H3590" s="411"/>
      <c r="I3590" s="411"/>
      <c r="J3590" s="411"/>
      <c r="K3590" s="411"/>
      <c r="L3590" s="411"/>
      <c r="M3590" s="411"/>
      <c r="N3590" s="411"/>
      <c r="O3590" s="411"/>
      <c r="P3590" s="411"/>
      <c r="Q3590" s="411"/>
      <c r="R3590" s="411"/>
      <c r="S3590" s="411"/>
      <c r="U3590" s="373"/>
    </row>
    <row r="3591" spans="1:21" ht="20.25" x14ac:dyDescent="0.3">
      <c r="A3591" s="405" t="s">
        <v>3996</v>
      </c>
      <c r="B3591" s="405"/>
      <c r="C3591" s="405"/>
      <c r="D3591" s="405"/>
      <c r="E3591" s="405"/>
      <c r="F3591" s="405"/>
      <c r="G3591" s="405"/>
      <c r="H3591" s="405"/>
      <c r="I3591" s="405"/>
      <c r="J3591" s="405"/>
      <c r="K3591" s="405"/>
      <c r="L3591" s="405"/>
      <c r="M3591" s="405"/>
      <c r="N3591" s="405"/>
      <c r="O3591" s="405"/>
      <c r="P3591" s="405"/>
      <c r="Q3591" s="405"/>
      <c r="R3591" s="405"/>
      <c r="S3591" s="405"/>
      <c r="U3591" s="373"/>
    </row>
    <row r="3592" spans="1:21" ht="20.25" x14ac:dyDescent="0.3">
      <c r="A3592" s="230">
        <v>942</v>
      </c>
      <c r="B3592" s="225" t="s">
        <v>1069</v>
      </c>
      <c r="C3592" s="230">
        <v>41070</v>
      </c>
      <c r="D3592" s="230" t="s">
        <v>1896</v>
      </c>
      <c r="E3592" s="230">
        <v>1988</v>
      </c>
      <c r="F3592" s="230" t="s">
        <v>2122</v>
      </c>
      <c r="G3592" s="371" t="s">
        <v>2094</v>
      </c>
      <c r="H3592" s="230">
        <v>2</v>
      </c>
      <c r="I3592" s="230">
        <v>2</v>
      </c>
      <c r="J3592" s="230" t="s">
        <v>2122</v>
      </c>
      <c r="K3592" s="222">
        <v>690.8</v>
      </c>
      <c r="L3592" s="222">
        <v>538</v>
      </c>
      <c r="M3592" s="222">
        <v>1813553.1732000001</v>
      </c>
      <c r="N3592" s="222">
        <v>1813553.1732000001</v>
      </c>
      <c r="O3592" s="222">
        <v>0</v>
      </c>
      <c r="P3592" s="222">
        <v>0</v>
      </c>
      <c r="Q3592" s="222">
        <v>0</v>
      </c>
      <c r="R3592" s="372">
        <v>45658</v>
      </c>
      <c r="S3592" s="372">
        <v>46022</v>
      </c>
      <c r="U3592" s="373"/>
    </row>
    <row r="3593" spans="1:21" ht="20.25" x14ac:dyDescent="0.3">
      <c r="A3593" s="230">
        <v>943</v>
      </c>
      <c r="B3593" s="229" t="s">
        <v>1070</v>
      </c>
      <c r="C3593" s="230">
        <v>41071</v>
      </c>
      <c r="D3593" s="230" t="s">
        <v>1896</v>
      </c>
      <c r="E3593" s="230">
        <v>1989</v>
      </c>
      <c r="F3593" s="230" t="s">
        <v>2122</v>
      </c>
      <c r="G3593" s="371" t="s">
        <v>2094</v>
      </c>
      <c r="H3593" s="230">
        <v>2</v>
      </c>
      <c r="I3593" s="230">
        <v>2</v>
      </c>
      <c r="J3593" s="230" t="s">
        <v>2122</v>
      </c>
      <c r="K3593" s="222">
        <v>726.8</v>
      </c>
      <c r="L3593" s="222">
        <v>584.5</v>
      </c>
      <c r="M3593" s="222">
        <v>1815905.6732999999</v>
      </c>
      <c r="N3593" s="222">
        <v>1815905.6732999999</v>
      </c>
      <c r="O3593" s="222">
        <v>0</v>
      </c>
      <c r="P3593" s="222">
        <v>0</v>
      </c>
      <c r="Q3593" s="222">
        <v>0</v>
      </c>
      <c r="R3593" s="372">
        <v>45658</v>
      </c>
      <c r="S3593" s="372">
        <v>46022</v>
      </c>
      <c r="U3593" s="373"/>
    </row>
    <row r="3594" spans="1:21" ht="20.25" x14ac:dyDescent="0.3">
      <c r="A3594" s="230">
        <v>944</v>
      </c>
      <c r="B3594" s="229" t="s">
        <v>1071</v>
      </c>
      <c r="C3594" s="230">
        <v>41073</v>
      </c>
      <c r="D3594" s="230" t="s">
        <v>1896</v>
      </c>
      <c r="E3594" s="230">
        <v>1990</v>
      </c>
      <c r="F3594" s="230" t="s">
        <v>2122</v>
      </c>
      <c r="G3594" s="371" t="s">
        <v>2094</v>
      </c>
      <c r="H3594" s="230">
        <v>2</v>
      </c>
      <c r="I3594" s="230">
        <v>2</v>
      </c>
      <c r="J3594" s="230" t="s">
        <v>2122</v>
      </c>
      <c r="K3594" s="222">
        <v>729.8</v>
      </c>
      <c r="L3594" s="222">
        <v>642</v>
      </c>
      <c r="M3594" s="222">
        <v>1562039.14</v>
      </c>
      <c r="N3594" s="222">
        <v>1562039.14</v>
      </c>
      <c r="O3594" s="222">
        <v>0</v>
      </c>
      <c r="P3594" s="222">
        <v>0</v>
      </c>
      <c r="Q3594" s="222">
        <v>0</v>
      </c>
      <c r="R3594" s="372">
        <v>45658</v>
      </c>
      <c r="S3594" s="372">
        <v>46022</v>
      </c>
      <c r="U3594" s="373"/>
    </row>
    <row r="3595" spans="1:21" ht="20.25" x14ac:dyDescent="0.3">
      <c r="A3595" s="230">
        <v>945</v>
      </c>
      <c r="B3595" s="225" t="s">
        <v>1073</v>
      </c>
      <c r="C3595" s="230">
        <v>41083</v>
      </c>
      <c r="D3595" s="230" t="s">
        <v>1896</v>
      </c>
      <c r="E3595" s="230">
        <v>1986</v>
      </c>
      <c r="F3595" s="230" t="s">
        <v>2122</v>
      </c>
      <c r="G3595" s="371" t="s">
        <v>2094</v>
      </c>
      <c r="H3595" s="230">
        <v>2</v>
      </c>
      <c r="I3595" s="230">
        <v>3</v>
      </c>
      <c r="J3595" s="230" t="s">
        <v>2122</v>
      </c>
      <c r="K3595" s="222">
        <v>922</v>
      </c>
      <c r="L3595" s="222">
        <v>713.1</v>
      </c>
      <c r="M3595" s="222">
        <v>2183784.15</v>
      </c>
      <c r="N3595" s="222">
        <v>2183784.15</v>
      </c>
      <c r="O3595" s="222">
        <v>0</v>
      </c>
      <c r="P3595" s="222">
        <v>0</v>
      </c>
      <c r="Q3595" s="222">
        <v>0</v>
      </c>
      <c r="R3595" s="372">
        <v>45658</v>
      </c>
      <c r="S3595" s="372">
        <v>46022</v>
      </c>
      <c r="U3595" s="373"/>
    </row>
    <row r="3596" spans="1:21" ht="20.25" x14ac:dyDescent="0.3">
      <c r="A3596" s="230">
        <v>946</v>
      </c>
      <c r="B3596" s="225" t="s">
        <v>1075</v>
      </c>
      <c r="C3596" s="230">
        <v>41085</v>
      </c>
      <c r="D3596" s="230" t="s">
        <v>1896</v>
      </c>
      <c r="E3596" s="230">
        <v>1987</v>
      </c>
      <c r="F3596" s="230" t="s">
        <v>2122</v>
      </c>
      <c r="G3596" s="371" t="s">
        <v>2094</v>
      </c>
      <c r="H3596" s="230">
        <v>2</v>
      </c>
      <c r="I3596" s="230">
        <v>3</v>
      </c>
      <c r="J3596" s="230" t="s">
        <v>2122</v>
      </c>
      <c r="K3596" s="222">
        <v>950.4</v>
      </c>
      <c r="L3596" s="222">
        <v>725.16</v>
      </c>
      <c r="M3596" s="222">
        <v>2183784.15</v>
      </c>
      <c r="N3596" s="222">
        <v>2183784.15</v>
      </c>
      <c r="O3596" s="222">
        <v>0</v>
      </c>
      <c r="P3596" s="222">
        <v>0</v>
      </c>
      <c r="Q3596" s="222">
        <v>0</v>
      </c>
      <c r="R3596" s="372">
        <v>45658</v>
      </c>
      <c r="S3596" s="372">
        <v>46022</v>
      </c>
      <c r="U3596" s="373"/>
    </row>
    <row r="3597" spans="1:21" ht="20.25" x14ac:dyDescent="0.3">
      <c r="A3597" s="230">
        <v>947</v>
      </c>
      <c r="B3597" s="225" t="s">
        <v>1072</v>
      </c>
      <c r="C3597" s="230">
        <v>56135</v>
      </c>
      <c r="D3597" s="230" t="s">
        <v>1896</v>
      </c>
      <c r="E3597" s="230">
        <v>1961</v>
      </c>
      <c r="F3597" s="230" t="s">
        <v>2122</v>
      </c>
      <c r="G3597" s="371" t="s">
        <v>2119</v>
      </c>
      <c r="H3597" s="230">
        <v>2</v>
      </c>
      <c r="I3597" s="230">
        <v>1</v>
      </c>
      <c r="J3597" s="230" t="s">
        <v>2122</v>
      </c>
      <c r="K3597" s="222">
        <v>322.39999999999998</v>
      </c>
      <c r="L3597" s="222">
        <v>322.39999999999998</v>
      </c>
      <c r="M3597" s="222">
        <v>1439646.8699999999</v>
      </c>
      <c r="N3597" s="222">
        <v>1439646.8699999999</v>
      </c>
      <c r="O3597" s="222">
        <v>0</v>
      </c>
      <c r="P3597" s="222">
        <v>0</v>
      </c>
      <c r="Q3597" s="222">
        <v>0</v>
      </c>
      <c r="R3597" s="372">
        <v>45658</v>
      </c>
      <c r="S3597" s="372">
        <v>46022</v>
      </c>
      <c r="U3597" s="373"/>
    </row>
    <row r="3598" spans="1:21" ht="20.25" x14ac:dyDescent="0.3">
      <c r="A3598" s="230">
        <v>948</v>
      </c>
      <c r="B3598" s="225" t="s">
        <v>1078</v>
      </c>
      <c r="C3598" s="230">
        <v>46268</v>
      </c>
      <c r="D3598" s="230" t="s">
        <v>1896</v>
      </c>
      <c r="E3598" s="230">
        <v>1975</v>
      </c>
      <c r="F3598" s="230" t="s">
        <v>2122</v>
      </c>
      <c r="G3598" s="371" t="s">
        <v>2099</v>
      </c>
      <c r="H3598" s="230">
        <v>2</v>
      </c>
      <c r="I3598" s="230">
        <v>2</v>
      </c>
      <c r="J3598" s="230" t="s">
        <v>2122</v>
      </c>
      <c r="K3598" s="222">
        <v>636.29999999999995</v>
      </c>
      <c r="L3598" s="222">
        <v>558.78</v>
      </c>
      <c r="M3598" s="222">
        <v>1556019.8</v>
      </c>
      <c r="N3598" s="222">
        <v>1556019.8</v>
      </c>
      <c r="O3598" s="222">
        <v>0</v>
      </c>
      <c r="P3598" s="222">
        <v>0</v>
      </c>
      <c r="Q3598" s="222">
        <v>0</v>
      </c>
      <c r="R3598" s="372">
        <v>45658</v>
      </c>
      <c r="S3598" s="372">
        <v>46022</v>
      </c>
      <c r="U3598" s="373"/>
    </row>
    <row r="3599" spans="1:21" ht="20.25" x14ac:dyDescent="0.3">
      <c r="A3599" s="230">
        <v>949</v>
      </c>
      <c r="B3599" s="229" t="s">
        <v>1068</v>
      </c>
      <c r="C3599" s="230">
        <v>41065</v>
      </c>
      <c r="D3599" s="230" t="s">
        <v>1896</v>
      </c>
      <c r="E3599" s="230">
        <v>1981</v>
      </c>
      <c r="F3599" s="230" t="s">
        <v>2122</v>
      </c>
      <c r="G3599" s="371" t="s">
        <v>2094</v>
      </c>
      <c r="H3599" s="230">
        <v>2</v>
      </c>
      <c r="I3599" s="230">
        <v>3</v>
      </c>
      <c r="J3599" s="230" t="s">
        <v>2122</v>
      </c>
      <c r="K3599" s="222">
        <v>937.8</v>
      </c>
      <c r="L3599" s="222">
        <v>839.4</v>
      </c>
      <c r="M3599" s="222">
        <v>5188694</v>
      </c>
      <c r="N3599" s="222">
        <v>5188694</v>
      </c>
      <c r="O3599" s="222">
        <v>0</v>
      </c>
      <c r="P3599" s="222">
        <v>0</v>
      </c>
      <c r="Q3599" s="222">
        <v>0</v>
      </c>
      <c r="R3599" s="372">
        <v>45658</v>
      </c>
      <c r="S3599" s="372">
        <v>46022</v>
      </c>
      <c r="U3599" s="373"/>
    </row>
    <row r="3600" spans="1:21" ht="20.25" x14ac:dyDescent="0.3">
      <c r="A3600" s="230">
        <v>950</v>
      </c>
      <c r="B3600" s="229" t="s">
        <v>2689</v>
      </c>
      <c r="C3600" s="230">
        <v>41067</v>
      </c>
      <c r="D3600" s="230" t="s">
        <v>1896</v>
      </c>
      <c r="E3600" s="230">
        <v>1985</v>
      </c>
      <c r="F3600" s="230" t="s">
        <v>2122</v>
      </c>
      <c r="G3600" s="371" t="s">
        <v>2094</v>
      </c>
      <c r="H3600" s="230">
        <v>2</v>
      </c>
      <c r="I3600" s="230">
        <v>2</v>
      </c>
      <c r="J3600" s="230" t="s">
        <v>2122</v>
      </c>
      <c r="K3600" s="222">
        <v>691.25</v>
      </c>
      <c r="L3600" s="222">
        <v>691.25</v>
      </c>
      <c r="M3600" s="222">
        <v>2420079</v>
      </c>
      <c r="N3600" s="222">
        <v>2420079</v>
      </c>
      <c r="O3600" s="222">
        <v>0</v>
      </c>
      <c r="P3600" s="222">
        <v>0</v>
      </c>
      <c r="Q3600" s="222">
        <v>0</v>
      </c>
      <c r="R3600" s="372">
        <v>45658</v>
      </c>
      <c r="S3600" s="372">
        <v>46022</v>
      </c>
      <c r="U3600" s="373"/>
    </row>
    <row r="3601" spans="1:21" ht="20.25" x14ac:dyDescent="0.3">
      <c r="A3601" s="230">
        <v>951</v>
      </c>
      <c r="B3601" s="229" t="s">
        <v>3726</v>
      </c>
      <c r="C3601" s="230">
        <v>41100</v>
      </c>
      <c r="D3601" s="230" t="s">
        <v>1896</v>
      </c>
      <c r="E3601" s="230">
        <v>1977</v>
      </c>
      <c r="F3601" s="230" t="s">
        <v>2122</v>
      </c>
      <c r="G3601" s="371" t="s">
        <v>2120</v>
      </c>
      <c r="H3601" s="230">
        <v>5</v>
      </c>
      <c r="I3601" s="230">
        <v>4</v>
      </c>
      <c r="J3601" s="230" t="s">
        <v>2122</v>
      </c>
      <c r="K3601" s="222">
        <v>2766.1</v>
      </c>
      <c r="L3601" s="222">
        <v>2766.1</v>
      </c>
      <c r="M3601" s="222">
        <v>2391350.52</v>
      </c>
      <c r="N3601" s="222">
        <v>2391350.52</v>
      </c>
      <c r="O3601" s="222">
        <v>0</v>
      </c>
      <c r="P3601" s="222">
        <v>0</v>
      </c>
      <c r="Q3601" s="222">
        <v>0</v>
      </c>
      <c r="R3601" s="372">
        <v>45658</v>
      </c>
      <c r="S3601" s="372">
        <v>46022</v>
      </c>
      <c r="U3601" s="373"/>
    </row>
    <row r="3602" spans="1:21" ht="20.25" x14ac:dyDescent="0.25">
      <c r="A3602" s="231" t="s">
        <v>22</v>
      </c>
      <c r="B3602" s="231"/>
      <c r="C3602" s="263" t="s">
        <v>172</v>
      </c>
      <c r="D3602" s="263" t="s">
        <v>172</v>
      </c>
      <c r="E3602" s="263" t="s">
        <v>172</v>
      </c>
      <c r="F3602" s="263" t="s">
        <v>172</v>
      </c>
      <c r="G3602" s="263" t="s">
        <v>172</v>
      </c>
      <c r="H3602" s="263" t="s">
        <v>172</v>
      </c>
      <c r="I3602" s="263" t="s">
        <v>172</v>
      </c>
      <c r="J3602" s="220">
        <v>0</v>
      </c>
      <c r="K3602" s="220">
        <v>9373.65</v>
      </c>
      <c r="L3602" s="220">
        <v>8380.6899999999987</v>
      </c>
      <c r="M3602" s="220">
        <v>22554856.476500001</v>
      </c>
      <c r="N3602" s="220">
        <v>22554856.476500001</v>
      </c>
      <c r="O3602" s="220">
        <v>0</v>
      </c>
      <c r="P3602" s="220">
        <v>0</v>
      </c>
      <c r="Q3602" s="220">
        <v>0</v>
      </c>
      <c r="R3602" s="263" t="s">
        <v>172</v>
      </c>
      <c r="S3602" s="263" t="s">
        <v>172</v>
      </c>
      <c r="U3602" s="373"/>
    </row>
    <row r="3603" spans="1:21" ht="20.25" x14ac:dyDescent="0.3">
      <c r="A3603" s="405" t="s">
        <v>3994</v>
      </c>
      <c r="B3603" s="405"/>
      <c r="C3603" s="405"/>
      <c r="D3603" s="405"/>
      <c r="E3603" s="405"/>
      <c r="F3603" s="405"/>
      <c r="G3603" s="405"/>
      <c r="H3603" s="405"/>
      <c r="I3603" s="405"/>
      <c r="J3603" s="405"/>
      <c r="K3603" s="405"/>
      <c r="L3603" s="405"/>
      <c r="M3603" s="405"/>
      <c r="N3603" s="405"/>
      <c r="O3603" s="405"/>
      <c r="P3603" s="405"/>
      <c r="Q3603" s="405"/>
      <c r="R3603" s="405"/>
      <c r="S3603" s="405"/>
      <c r="U3603" s="373"/>
    </row>
    <row r="3604" spans="1:21" ht="20.25" x14ac:dyDescent="0.3">
      <c r="A3604" s="230">
        <v>952</v>
      </c>
      <c r="B3604" s="231" t="s">
        <v>621</v>
      </c>
      <c r="C3604" s="230">
        <v>41153</v>
      </c>
      <c r="D3604" s="230" t="s">
        <v>1896</v>
      </c>
      <c r="E3604" s="230">
        <v>1987</v>
      </c>
      <c r="F3604" s="230" t="s">
        <v>2122</v>
      </c>
      <c r="G3604" s="371" t="s">
        <v>2088</v>
      </c>
      <c r="H3604" s="230">
        <v>5</v>
      </c>
      <c r="I3604" s="230">
        <v>4</v>
      </c>
      <c r="J3604" s="230" t="s">
        <v>2122</v>
      </c>
      <c r="K3604" s="222">
        <v>3633</v>
      </c>
      <c r="L3604" s="222">
        <v>3277.5070000000001</v>
      </c>
      <c r="M3604" s="222">
        <v>709002.51</v>
      </c>
      <c r="N3604" s="222">
        <v>709002.51</v>
      </c>
      <c r="O3604" s="222">
        <v>0</v>
      </c>
      <c r="P3604" s="222">
        <v>0</v>
      </c>
      <c r="Q3604" s="222">
        <v>0</v>
      </c>
      <c r="R3604" s="372">
        <v>45658</v>
      </c>
      <c r="S3604" s="372">
        <v>46022</v>
      </c>
      <c r="U3604" s="373"/>
    </row>
    <row r="3605" spans="1:21" ht="20.25" x14ac:dyDescent="0.3">
      <c r="A3605" s="230">
        <v>953</v>
      </c>
      <c r="B3605" s="231" t="s">
        <v>622</v>
      </c>
      <c r="C3605" s="230">
        <v>41159</v>
      </c>
      <c r="D3605" s="230" t="s">
        <v>1896</v>
      </c>
      <c r="E3605" s="230">
        <v>1977</v>
      </c>
      <c r="F3605" s="230" t="s">
        <v>2122</v>
      </c>
      <c r="G3605" s="371" t="s">
        <v>2094</v>
      </c>
      <c r="H3605" s="230">
        <v>2</v>
      </c>
      <c r="I3605" s="230">
        <v>2</v>
      </c>
      <c r="J3605" s="230" t="s">
        <v>2122</v>
      </c>
      <c r="K3605" s="222">
        <v>535.4</v>
      </c>
      <c r="L3605" s="222">
        <v>520.1</v>
      </c>
      <c r="M3605" s="222">
        <v>1850000</v>
      </c>
      <c r="N3605" s="222">
        <v>1850000</v>
      </c>
      <c r="O3605" s="222">
        <v>0</v>
      </c>
      <c r="P3605" s="222">
        <v>0</v>
      </c>
      <c r="Q3605" s="222">
        <v>0</v>
      </c>
      <c r="R3605" s="372">
        <v>45658</v>
      </c>
      <c r="S3605" s="372">
        <v>46022</v>
      </c>
      <c r="U3605" s="373"/>
    </row>
    <row r="3606" spans="1:21" ht="20.25" x14ac:dyDescent="0.25">
      <c r="A3606" s="231" t="s">
        <v>22</v>
      </c>
      <c r="B3606" s="231"/>
      <c r="C3606" s="263" t="s">
        <v>172</v>
      </c>
      <c r="D3606" s="263" t="s">
        <v>172</v>
      </c>
      <c r="E3606" s="263" t="s">
        <v>172</v>
      </c>
      <c r="F3606" s="263" t="s">
        <v>172</v>
      </c>
      <c r="G3606" s="263" t="s">
        <v>172</v>
      </c>
      <c r="H3606" s="263" t="s">
        <v>172</v>
      </c>
      <c r="I3606" s="263" t="s">
        <v>172</v>
      </c>
      <c r="J3606" s="220">
        <v>0</v>
      </c>
      <c r="K3606" s="220">
        <v>4168.3999999999996</v>
      </c>
      <c r="L3606" s="220">
        <v>3797.607</v>
      </c>
      <c r="M3606" s="220">
        <v>2559002.5099999998</v>
      </c>
      <c r="N3606" s="220">
        <v>2559002.5099999998</v>
      </c>
      <c r="O3606" s="220">
        <v>0</v>
      </c>
      <c r="P3606" s="220">
        <v>0</v>
      </c>
      <c r="Q3606" s="220">
        <v>0</v>
      </c>
      <c r="R3606" s="263" t="s">
        <v>172</v>
      </c>
      <c r="S3606" s="263" t="s">
        <v>172</v>
      </c>
      <c r="U3606" s="373"/>
    </row>
    <row r="3607" spans="1:21" ht="20.25" x14ac:dyDescent="0.25">
      <c r="A3607" s="419" t="s">
        <v>4287</v>
      </c>
      <c r="B3607" s="419"/>
      <c r="C3607" s="419"/>
      <c r="D3607" s="419"/>
      <c r="E3607" s="419"/>
      <c r="F3607" s="419"/>
      <c r="G3607" s="419"/>
      <c r="H3607" s="419"/>
      <c r="I3607" s="419"/>
      <c r="J3607" s="419"/>
      <c r="K3607" s="419"/>
      <c r="L3607" s="419"/>
      <c r="M3607" s="419"/>
      <c r="N3607" s="419"/>
      <c r="O3607" s="419"/>
      <c r="P3607" s="419"/>
      <c r="Q3607" s="419"/>
      <c r="R3607" s="419"/>
      <c r="S3607" s="419"/>
      <c r="U3607" s="373"/>
    </row>
    <row r="3608" spans="1:21" ht="20.25" x14ac:dyDescent="0.25">
      <c r="A3608" s="230">
        <v>954</v>
      </c>
      <c r="B3608" s="231" t="s">
        <v>1869</v>
      </c>
      <c r="C3608" s="230">
        <v>41237</v>
      </c>
      <c r="D3608" s="230" t="s">
        <v>1896</v>
      </c>
      <c r="E3608" s="230">
        <v>1959</v>
      </c>
      <c r="F3608" s="230" t="s">
        <v>2122</v>
      </c>
      <c r="G3608" s="230" t="s">
        <v>2094</v>
      </c>
      <c r="H3608" s="230">
        <v>2</v>
      </c>
      <c r="I3608" s="230">
        <v>1</v>
      </c>
      <c r="J3608" s="222" t="s">
        <v>2122</v>
      </c>
      <c r="K3608" s="222">
        <v>672.67</v>
      </c>
      <c r="L3608" s="222">
        <v>672.67</v>
      </c>
      <c r="M3608" s="222">
        <v>236711.18</v>
      </c>
      <c r="N3608" s="222">
        <v>236711.18</v>
      </c>
      <c r="O3608" s="222">
        <v>0</v>
      </c>
      <c r="P3608" s="222">
        <v>0</v>
      </c>
      <c r="Q3608" s="222">
        <v>0</v>
      </c>
      <c r="R3608" s="372">
        <v>45658</v>
      </c>
      <c r="S3608" s="372">
        <v>46022</v>
      </c>
      <c r="U3608" s="373"/>
    </row>
    <row r="3609" spans="1:21" ht="20.25" x14ac:dyDescent="0.25">
      <c r="A3609" s="231" t="s">
        <v>22</v>
      </c>
      <c r="B3609" s="231"/>
      <c r="C3609" s="263" t="s">
        <v>172</v>
      </c>
      <c r="D3609" s="263" t="s">
        <v>172</v>
      </c>
      <c r="E3609" s="263" t="s">
        <v>172</v>
      </c>
      <c r="F3609" s="263" t="s">
        <v>172</v>
      </c>
      <c r="G3609" s="263" t="s">
        <v>172</v>
      </c>
      <c r="H3609" s="263" t="s">
        <v>172</v>
      </c>
      <c r="I3609" s="263" t="s">
        <v>172</v>
      </c>
      <c r="J3609" s="222">
        <v>0</v>
      </c>
      <c r="K3609" s="222">
        <v>672.67</v>
      </c>
      <c r="L3609" s="222">
        <v>672.67</v>
      </c>
      <c r="M3609" s="222">
        <v>236711.18</v>
      </c>
      <c r="N3609" s="222">
        <v>236711.18</v>
      </c>
      <c r="O3609" s="222">
        <v>0</v>
      </c>
      <c r="P3609" s="222">
        <v>0</v>
      </c>
      <c r="Q3609" s="222">
        <v>0</v>
      </c>
      <c r="R3609" s="263" t="s">
        <v>172</v>
      </c>
      <c r="S3609" s="263" t="s">
        <v>172</v>
      </c>
      <c r="U3609" s="373"/>
    </row>
    <row r="3610" spans="1:21" ht="20.25" x14ac:dyDescent="0.25">
      <c r="A3610" s="272" t="s">
        <v>34</v>
      </c>
      <c r="B3610" s="272"/>
      <c r="C3610" s="263" t="s">
        <v>172</v>
      </c>
      <c r="D3610" s="263" t="s">
        <v>172</v>
      </c>
      <c r="E3610" s="263" t="s">
        <v>172</v>
      </c>
      <c r="F3610" s="263" t="s">
        <v>172</v>
      </c>
      <c r="G3610" s="263" t="s">
        <v>172</v>
      </c>
      <c r="H3610" s="263" t="s">
        <v>172</v>
      </c>
      <c r="I3610" s="263" t="s">
        <v>172</v>
      </c>
      <c r="J3610" s="220">
        <v>0</v>
      </c>
      <c r="K3610" s="220">
        <v>14214.72</v>
      </c>
      <c r="L3610" s="220">
        <v>12850.966999999999</v>
      </c>
      <c r="M3610" s="220">
        <v>25350570.166500002</v>
      </c>
      <c r="N3610" s="220">
        <v>25350570.166500002</v>
      </c>
      <c r="O3610" s="220">
        <v>0</v>
      </c>
      <c r="P3610" s="220">
        <v>0</v>
      </c>
      <c r="Q3610" s="220">
        <v>0</v>
      </c>
      <c r="R3610" s="263" t="s">
        <v>172</v>
      </c>
      <c r="S3610" s="263" t="s">
        <v>172</v>
      </c>
      <c r="U3610" s="373"/>
    </row>
    <row r="3611" spans="1:21" ht="20.25" x14ac:dyDescent="0.25">
      <c r="A3611" s="411" t="s">
        <v>3647</v>
      </c>
      <c r="B3611" s="411"/>
      <c r="C3611" s="411"/>
      <c r="D3611" s="411"/>
      <c r="E3611" s="411"/>
      <c r="F3611" s="411"/>
      <c r="G3611" s="411"/>
      <c r="H3611" s="411"/>
      <c r="I3611" s="411"/>
      <c r="J3611" s="411"/>
      <c r="K3611" s="411"/>
      <c r="L3611" s="411"/>
      <c r="M3611" s="411"/>
      <c r="N3611" s="411"/>
      <c r="O3611" s="411"/>
      <c r="P3611" s="411"/>
      <c r="Q3611" s="411"/>
      <c r="R3611" s="411"/>
      <c r="S3611" s="411"/>
      <c r="U3611" s="373"/>
    </row>
    <row r="3612" spans="1:21" ht="20.25" x14ac:dyDescent="0.25">
      <c r="A3612" s="410" t="s">
        <v>3648</v>
      </c>
      <c r="B3612" s="410"/>
      <c r="C3612" s="410"/>
      <c r="D3612" s="410"/>
      <c r="E3612" s="410"/>
      <c r="F3612" s="410"/>
      <c r="G3612" s="410"/>
      <c r="H3612" s="410"/>
      <c r="I3612" s="410"/>
      <c r="J3612" s="410"/>
      <c r="K3612" s="410"/>
      <c r="L3612" s="410"/>
      <c r="M3612" s="410"/>
      <c r="N3612" s="410"/>
      <c r="O3612" s="410"/>
      <c r="P3612" s="410"/>
      <c r="Q3612" s="410"/>
      <c r="R3612" s="410"/>
      <c r="S3612" s="410"/>
      <c r="U3612" s="373"/>
    </row>
    <row r="3613" spans="1:21" ht="20.25" x14ac:dyDescent="0.3">
      <c r="A3613" s="230">
        <v>955</v>
      </c>
      <c r="B3613" s="231" t="s">
        <v>1385</v>
      </c>
      <c r="C3613" s="230">
        <v>41302</v>
      </c>
      <c r="D3613" s="230" t="s">
        <v>1896</v>
      </c>
      <c r="E3613" s="230">
        <v>1970</v>
      </c>
      <c r="F3613" s="230" t="s">
        <v>2122</v>
      </c>
      <c r="G3613" s="371" t="s">
        <v>2089</v>
      </c>
      <c r="H3613" s="230">
        <v>2</v>
      </c>
      <c r="I3613" s="230">
        <v>2</v>
      </c>
      <c r="J3613" s="230" t="s">
        <v>2122</v>
      </c>
      <c r="K3613" s="222">
        <v>1030.2</v>
      </c>
      <c r="L3613" s="222">
        <v>620.9</v>
      </c>
      <c r="M3613" s="222">
        <v>626033.96</v>
      </c>
      <c r="N3613" s="222">
        <v>626033.96</v>
      </c>
      <c r="O3613" s="222">
        <v>0</v>
      </c>
      <c r="P3613" s="222">
        <v>0</v>
      </c>
      <c r="Q3613" s="222">
        <v>0</v>
      </c>
      <c r="R3613" s="372">
        <v>45658</v>
      </c>
      <c r="S3613" s="372">
        <v>46022</v>
      </c>
      <c r="U3613" s="373"/>
    </row>
    <row r="3614" spans="1:21" ht="20.25" x14ac:dyDescent="0.3">
      <c r="A3614" s="230">
        <v>956</v>
      </c>
      <c r="B3614" s="231" t="s">
        <v>4280</v>
      </c>
      <c r="C3614" s="230">
        <v>41304</v>
      </c>
      <c r="D3614" s="230" t="s">
        <v>1896</v>
      </c>
      <c r="E3614" s="230">
        <v>1972</v>
      </c>
      <c r="F3614" s="230"/>
      <c r="G3614" s="371" t="s">
        <v>2089</v>
      </c>
      <c r="H3614" s="230">
        <v>2</v>
      </c>
      <c r="I3614" s="230">
        <v>2</v>
      </c>
      <c r="J3614" s="230" t="s">
        <v>2122</v>
      </c>
      <c r="K3614" s="222">
        <v>1030.2</v>
      </c>
      <c r="L3614" s="222"/>
      <c r="M3614" s="222">
        <v>1133377.8799999999</v>
      </c>
      <c r="N3614" s="222">
        <v>1133377.8799999999</v>
      </c>
      <c r="O3614" s="222">
        <v>0</v>
      </c>
      <c r="P3614" s="222">
        <v>0</v>
      </c>
      <c r="Q3614" s="222">
        <v>0</v>
      </c>
      <c r="R3614" s="372">
        <v>45658</v>
      </c>
      <c r="S3614" s="372">
        <v>46022</v>
      </c>
      <c r="U3614" s="373"/>
    </row>
    <row r="3615" spans="1:21" ht="20.25" x14ac:dyDescent="0.3">
      <c r="A3615" s="230">
        <v>957</v>
      </c>
      <c r="B3615" s="231" t="s">
        <v>1387</v>
      </c>
      <c r="C3615" s="230">
        <v>41305</v>
      </c>
      <c r="D3615" s="230" t="s">
        <v>1896</v>
      </c>
      <c r="E3615" s="230">
        <v>1973</v>
      </c>
      <c r="F3615" s="230"/>
      <c r="G3615" s="371" t="s">
        <v>2089</v>
      </c>
      <c r="H3615" s="230">
        <v>2</v>
      </c>
      <c r="I3615" s="230">
        <v>2</v>
      </c>
      <c r="J3615" s="230" t="s">
        <v>2122</v>
      </c>
      <c r="K3615" s="222">
        <v>1030.2</v>
      </c>
      <c r="L3615" s="222"/>
      <c r="M3615" s="222">
        <v>1835278.4200000002</v>
      </c>
      <c r="N3615" s="222">
        <v>1835278.4200000002</v>
      </c>
      <c r="O3615" s="222">
        <v>0</v>
      </c>
      <c r="P3615" s="222">
        <v>0</v>
      </c>
      <c r="Q3615" s="222">
        <v>0</v>
      </c>
      <c r="R3615" s="372">
        <v>45658</v>
      </c>
      <c r="S3615" s="372">
        <v>46022</v>
      </c>
      <c r="U3615" s="373"/>
    </row>
    <row r="3616" spans="1:21" ht="20.25" x14ac:dyDescent="0.25">
      <c r="A3616" s="230" t="s">
        <v>22</v>
      </c>
      <c r="B3616" s="231"/>
      <c r="C3616" s="230" t="s">
        <v>172</v>
      </c>
      <c r="D3616" s="230" t="s">
        <v>172</v>
      </c>
      <c r="E3616" s="230" t="s">
        <v>172</v>
      </c>
      <c r="F3616" s="230" t="s">
        <v>172</v>
      </c>
      <c r="G3616" s="230" t="s">
        <v>172</v>
      </c>
      <c r="H3616" s="230" t="s">
        <v>172</v>
      </c>
      <c r="I3616" s="230" t="s">
        <v>172</v>
      </c>
      <c r="J3616" s="220">
        <v>0</v>
      </c>
      <c r="K3616" s="220">
        <v>3090.6000000000004</v>
      </c>
      <c r="L3616" s="220">
        <v>620.9</v>
      </c>
      <c r="M3616" s="220">
        <v>3594690.26</v>
      </c>
      <c r="N3616" s="220">
        <v>3594690.26</v>
      </c>
      <c r="O3616" s="220">
        <v>0</v>
      </c>
      <c r="P3616" s="220">
        <v>0</v>
      </c>
      <c r="Q3616" s="220">
        <v>0</v>
      </c>
      <c r="R3616" s="263" t="s">
        <v>172</v>
      </c>
      <c r="S3616" s="263" t="s">
        <v>172</v>
      </c>
      <c r="U3616" s="373"/>
    </row>
    <row r="3617" spans="1:21" ht="20.25" x14ac:dyDescent="0.25">
      <c r="A3617" s="272" t="s">
        <v>34</v>
      </c>
      <c r="B3617" s="272"/>
      <c r="C3617" s="263" t="s">
        <v>172</v>
      </c>
      <c r="D3617" s="263" t="s">
        <v>172</v>
      </c>
      <c r="E3617" s="263" t="s">
        <v>172</v>
      </c>
      <c r="F3617" s="263" t="s">
        <v>172</v>
      </c>
      <c r="G3617" s="263" t="s">
        <v>172</v>
      </c>
      <c r="H3617" s="263" t="s">
        <v>172</v>
      </c>
      <c r="I3617" s="263" t="s">
        <v>172</v>
      </c>
      <c r="J3617" s="220">
        <v>0</v>
      </c>
      <c r="K3617" s="220">
        <v>3090.6000000000004</v>
      </c>
      <c r="L3617" s="220">
        <v>620.9</v>
      </c>
      <c r="M3617" s="220">
        <v>3594690.26</v>
      </c>
      <c r="N3617" s="220">
        <v>3594690.26</v>
      </c>
      <c r="O3617" s="220">
        <v>0</v>
      </c>
      <c r="P3617" s="220">
        <v>0</v>
      </c>
      <c r="Q3617" s="220">
        <v>0</v>
      </c>
      <c r="R3617" s="263" t="s">
        <v>172</v>
      </c>
      <c r="S3617" s="263" t="s">
        <v>172</v>
      </c>
      <c r="U3617" s="373"/>
    </row>
    <row r="3618" spans="1:21" ht="20.25" x14ac:dyDescent="0.3">
      <c r="A3618" s="404" t="s">
        <v>2969</v>
      </c>
      <c r="B3618" s="404"/>
      <c r="C3618" s="404"/>
      <c r="D3618" s="404"/>
      <c r="E3618" s="404"/>
      <c r="F3618" s="404"/>
      <c r="G3618" s="404"/>
      <c r="H3618" s="404"/>
      <c r="I3618" s="404"/>
      <c r="J3618" s="404"/>
      <c r="K3618" s="404"/>
      <c r="L3618" s="404"/>
      <c r="M3618" s="404"/>
      <c r="N3618" s="404"/>
      <c r="O3618" s="404"/>
      <c r="P3618" s="404"/>
      <c r="Q3618" s="404"/>
      <c r="R3618" s="404"/>
      <c r="S3618" s="404"/>
      <c r="U3618" s="373"/>
    </row>
    <row r="3619" spans="1:21" ht="20.25" x14ac:dyDescent="0.3">
      <c r="A3619" s="405" t="s">
        <v>3995</v>
      </c>
      <c r="B3619" s="405"/>
      <c r="C3619" s="405"/>
      <c r="D3619" s="405"/>
      <c r="E3619" s="405"/>
      <c r="F3619" s="405"/>
      <c r="G3619" s="405"/>
      <c r="H3619" s="405"/>
      <c r="I3619" s="405"/>
      <c r="J3619" s="405"/>
      <c r="K3619" s="405"/>
      <c r="L3619" s="405"/>
      <c r="M3619" s="405"/>
      <c r="N3619" s="405"/>
      <c r="O3619" s="405"/>
      <c r="P3619" s="405"/>
      <c r="Q3619" s="405"/>
      <c r="R3619" s="405"/>
      <c r="S3619" s="405"/>
      <c r="U3619" s="373"/>
    </row>
    <row r="3620" spans="1:21" ht="20.25" x14ac:dyDescent="0.3">
      <c r="A3620" s="230">
        <v>958</v>
      </c>
      <c r="B3620" s="225" t="s">
        <v>4282</v>
      </c>
      <c r="C3620" s="230">
        <v>41491</v>
      </c>
      <c r="D3620" s="230" t="s">
        <v>1896</v>
      </c>
      <c r="E3620" s="230">
        <v>1969</v>
      </c>
      <c r="F3620" s="230" t="s">
        <v>2122</v>
      </c>
      <c r="G3620" s="371" t="s">
        <v>2094</v>
      </c>
      <c r="H3620" s="230">
        <v>2</v>
      </c>
      <c r="I3620" s="230">
        <v>3</v>
      </c>
      <c r="J3620" s="230" t="s">
        <v>2122</v>
      </c>
      <c r="K3620" s="222">
        <v>599.29999999999995</v>
      </c>
      <c r="L3620" s="222">
        <v>584.5</v>
      </c>
      <c r="M3620" s="222">
        <v>37186.800000000003</v>
      </c>
      <c r="N3620" s="222">
        <v>37186.800000000003</v>
      </c>
      <c r="O3620" s="222">
        <v>0</v>
      </c>
      <c r="P3620" s="222">
        <v>0</v>
      </c>
      <c r="Q3620" s="222">
        <v>0</v>
      </c>
      <c r="R3620" s="372">
        <v>45658</v>
      </c>
      <c r="S3620" s="372">
        <v>46022</v>
      </c>
      <c r="U3620" s="373"/>
    </row>
    <row r="3621" spans="1:21" ht="20.25" x14ac:dyDescent="0.3">
      <c r="A3621" s="230">
        <v>959</v>
      </c>
      <c r="B3621" s="225" t="s">
        <v>4283</v>
      </c>
      <c r="C3621" s="230">
        <v>41490</v>
      </c>
      <c r="D3621" s="230" t="s">
        <v>1896</v>
      </c>
      <c r="E3621" s="230">
        <v>1967</v>
      </c>
      <c r="F3621" s="230" t="s">
        <v>2122</v>
      </c>
      <c r="G3621" s="371" t="s">
        <v>2094</v>
      </c>
      <c r="H3621" s="230">
        <v>2</v>
      </c>
      <c r="I3621" s="230">
        <v>3</v>
      </c>
      <c r="J3621" s="230" t="s">
        <v>2122</v>
      </c>
      <c r="K3621" s="222">
        <v>598.9</v>
      </c>
      <c r="L3621" s="222">
        <v>524.29999999999995</v>
      </c>
      <c r="M3621" s="222">
        <v>3151050.99</v>
      </c>
      <c r="N3621" s="222">
        <v>3151050.99</v>
      </c>
      <c r="O3621" s="222">
        <v>0</v>
      </c>
      <c r="P3621" s="222">
        <v>0</v>
      </c>
      <c r="Q3621" s="222">
        <v>0</v>
      </c>
      <c r="R3621" s="372">
        <v>45658</v>
      </c>
      <c r="S3621" s="372">
        <v>46022</v>
      </c>
      <c r="U3621" s="373"/>
    </row>
    <row r="3622" spans="1:21" ht="20.25" x14ac:dyDescent="0.25">
      <c r="A3622" s="231" t="s">
        <v>22</v>
      </c>
      <c r="B3622" s="231"/>
      <c r="C3622" s="263" t="s">
        <v>172</v>
      </c>
      <c r="D3622" s="263" t="s">
        <v>172</v>
      </c>
      <c r="E3622" s="263" t="s">
        <v>172</v>
      </c>
      <c r="F3622" s="263" t="s">
        <v>172</v>
      </c>
      <c r="G3622" s="263" t="s">
        <v>172</v>
      </c>
      <c r="H3622" s="263" t="s">
        <v>172</v>
      </c>
      <c r="I3622" s="263" t="s">
        <v>172</v>
      </c>
      <c r="J3622" s="220">
        <v>0</v>
      </c>
      <c r="K3622" s="220">
        <v>1198.1999999999998</v>
      </c>
      <c r="L3622" s="220">
        <v>1108.8</v>
      </c>
      <c r="M3622" s="220">
        <v>3188237.79</v>
      </c>
      <c r="N3622" s="220">
        <v>3188237.79</v>
      </c>
      <c r="O3622" s="220">
        <v>0</v>
      </c>
      <c r="P3622" s="220">
        <v>0</v>
      </c>
      <c r="Q3622" s="220">
        <v>0</v>
      </c>
      <c r="R3622" s="263" t="s">
        <v>172</v>
      </c>
      <c r="S3622" s="263" t="s">
        <v>172</v>
      </c>
      <c r="U3622" s="373"/>
    </row>
    <row r="3623" spans="1:21" ht="20.25" x14ac:dyDescent="0.25">
      <c r="A3623" s="272" t="s">
        <v>34</v>
      </c>
      <c r="B3623" s="272"/>
      <c r="C3623" s="263" t="s">
        <v>172</v>
      </c>
      <c r="D3623" s="263" t="s">
        <v>172</v>
      </c>
      <c r="E3623" s="263" t="s">
        <v>172</v>
      </c>
      <c r="F3623" s="263" t="s">
        <v>172</v>
      </c>
      <c r="G3623" s="263" t="s">
        <v>172</v>
      </c>
      <c r="H3623" s="263" t="s">
        <v>172</v>
      </c>
      <c r="I3623" s="263" t="s">
        <v>172</v>
      </c>
      <c r="J3623" s="220">
        <v>0</v>
      </c>
      <c r="K3623" s="220">
        <v>1198.1999999999998</v>
      </c>
      <c r="L3623" s="220">
        <v>1108.8</v>
      </c>
      <c r="M3623" s="220">
        <v>3188237.79</v>
      </c>
      <c r="N3623" s="220">
        <v>3188237.79</v>
      </c>
      <c r="O3623" s="220">
        <v>0</v>
      </c>
      <c r="P3623" s="220">
        <v>0</v>
      </c>
      <c r="Q3623" s="220">
        <v>0</v>
      </c>
      <c r="R3623" s="263" t="s">
        <v>172</v>
      </c>
      <c r="S3623" s="263" t="s">
        <v>172</v>
      </c>
      <c r="U3623" s="373"/>
    </row>
    <row r="3624" spans="1:21" ht="20.25" x14ac:dyDescent="0.25">
      <c r="A3624" s="407" t="s">
        <v>4382</v>
      </c>
      <c r="B3624" s="412"/>
      <c r="C3624" s="412"/>
      <c r="D3624" s="412"/>
      <c r="E3624" s="412"/>
      <c r="F3624" s="412"/>
      <c r="G3624" s="412"/>
      <c r="H3624" s="412"/>
      <c r="I3624" s="412"/>
      <c r="J3624" s="412"/>
      <c r="K3624" s="412"/>
      <c r="L3624" s="412"/>
      <c r="M3624" s="412"/>
      <c r="N3624" s="412"/>
      <c r="O3624" s="412"/>
      <c r="P3624" s="412"/>
      <c r="Q3624" s="412"/>
      <c r="R3624" s="412"/>
      <c r="S3624" s="413"/>
      <c r="U3624" s="373"/>
    </row>
    <row r="3625" spans="1:21" ht="20.25" x14ac:dyDescent="0.25">
      <c r="A3625" s="414" t="s">
        <v>4397</v>
      </c>
      <c r="B3625" s="406"/>
      <c r="C3625" s="406"/>
      <c r="D3625" s="406"/>
      <c r="E3625" s="406"/>
      <c r="F3625" s="406"/>
      <c r="G3625" s="406"/>
      <c r="H3625" s="406"/>
      <c r="I3625" s="406"/>
      <c r="J3625" s="406"/>
      <c r="K3625" s="406"/>
      <c r="L3625" s="406"/>
      <c r="M3625" s="406"/>
      <c r="N3625" s="406"/>
      <c r="O3625" s="406"/>
      <c r="P3625" s="406"/>
      <c r="Q3625" s="406"/>
      <c r="R3625" s="406"/>
      <c r="S3625" s="415"/>
      <c r="U3625" s="373"/>
    </row>
    <row r="3626" spans="1:21" ht="20.25" x14ac:dyDescent="0.25">
      <c r="A3626" s="230">
        <v>960</v>
      </c>
      <c r="B3626" s="231" t="s">
        <v>1635</v>
      </c>
      <c r="C3626" s="230">
        <v>41531</v>
      </c>
      <c r="D3626" s="230" t="s">
        <v>1896</v>
      </c>
      <c r="E3626" s="230">
        <v>1965</v>
      </c>
      <c r="F3626" s="230">
        <v>2024</v>
      </c>
      <c r="G3626" s="230" t="s">
        <v>2088</v>
      </c>
      <c r="H3626" s="230">
        <v>2</v>
      </c>
      <c r="I3626" s="230">
        <v>2</v>
      </c>
      <c r="J3626" s="222" t="s">
        <v>2122</v>
      </c>
      <c r="K3626" s="222">
        <v>826.56</v>
      </c>
      <c r="L3626" s="222">
        <v>701.1</v>
      </c>
      <c r="M3626" s="222">
        <v>2798054.01</v>
      </c>
      <c r="N3626" s="222">
        <v>2798054.01</v>
      </c>
      <c r="O3626" s="222">
        <v>0</v>
      </c>
      <c r="P3626" s="222">
        <v>0</v>
      </c>
      <c r="Q3626" s="222">
        <v>0</v>
      </c>
      <c r="R3626" s="372">
        <v>45658</v>
      </c>
      <c r="S3626" s="372">
        <v>46022</v>
      </c>
      <c r="U3626" s="373"/>
    </row>
    <row r="3627" spans="1:21" ht="20.25" x14ac:dyDescent="0.25">
      <c r="A3627" s="272" t="s">
        <v>22</v>
      </c>
      <c r="B3627" s="272"/>
      <c r="C3627" s="263" t="s">
        <v>172</v>
      </c>
      <c r="D3627" s="263" t="s">
        <v>172</v>
      </c>
      <c r="E3627" s="263" t="s">
        <v>172</v>
      </c>
      <c r="F3627" s="263" t="s">
        <v>172</v>
      </c>
      <c r="G3627" s="263" t="s">
        <v>172</v>
      </c>
      <c r="H3627" s="263" t="s">
        <v>172</v>
      </c>
      <c r="I3627" s="263" t="s">
        <v>172</v>
      </c>
      <c r="J3627" s="220">
        <v>0</v>
      </c>
      <c r="K3627" s="220">
        <v>826.56</v>
      </c>
      <c r="L3627" s="220">
        <v>701.1</v>
      </c>
      <c r="M3627" s="220">
        <v>2798054.01</v>
      </c>
      <c r="N3627" s="220">
        <v>2798054.01</v>
      </c>
      <c r="O3627" s="220">
        <v>0</v>
      </c>
      <c r="P3627" s="220">
        <v>0</v>
      </c>
      <c r="Q3627" s="220">
        <v>0</v>
      </c>
      <c r="R3627" s="263" t="s">
        <v>172</v>
      </c>
      <c r="S3627" s="263" t="s">
        <v>172</v>
      </c>
      <c r="U3627" s="373"/>
    </row>
    <row r="3628" spans="1:21" ht="20.25" x14ac:dyDescent="0.3">
      <c r="A3628" s="404" t="s">
        <v>4383</v>
      </c>
      <c r="B3628" s="404"/>
      <c r="C3628" s="404"/>
      <c r="D3628" s="404"/>
      <c r="E3628" s="404"/>
      <c r="F3628" s="404"/>
      <c r="G3628" s="404"/>
      <c r="H3628" s="404"/>
      <c r="I3628" s="404"/>
      <c r="J3628" s="404"/>
      <c r="K3628" s="404"/>
      <c r="L3628" s="404"/>
      <c r="M3628" s="404"/>
      <c r="N3628" s="404"/>
      <c r="O3628" s="404"/>
      <c r="P3628" s="404"/>
      <c r="Q3628" s="404"/>
      <c r="R3628" s="404"/>
      <c r="S3628" s="404"/>
      <c r="U3628" s="373"/>
    </row>
    <row r="3629" spans="1:21" ht="20.25" x14ac:dyDescent="0.3">
      <c r="A3629" s="405" t="s">
        <v>4384</v>
      </c>
      <c r="B3629" s="405"/>
      <c r="C3629" s="405"/>
      <c r="D3629" s="405"/>
      <c r="E3629" s="405"/>
      <c r="F3629" s="405"/>
      <c r="G3629" s="405"/>
      <c r="H3629" s="405"/>
      <c r="I3629" s="405"/>
      <c r="J3629" s="405"/>
      <c r="K3629" s="405"/>
      <c r="L3629" s="405"/>
      <c r="M3629" s="405"/>
      <c r="N3629" s="405"/>
      <c r="O3629" s="405"/>
      <c r="P3629" s="405"/>
      <c r="Q3629" s="405"/>
      <c r="R3629" s="405"/>
      <c r="S3629" s="405"/>
      <c r="U3629" s="373"/>
    </row>
    <row r="3630" spans="1:21" ht="20.25" x14ac:dyDescent="0.3">
      <c r="A3630" s="230">
        <v>961</v>
      </c>
      <c r="B3630" s="225" t="s">
        <v>1396</v>
      </c>
      <c r="C3630" s="230">
        <v>41822</v>
      </c>
      <c r="D3630" s="230" t="s">
        <v>1896</v>
      </c>
      <c r="E3630" s="230">
        <v>1981</v>
      </c>
      <c r="F3630" s="230" t="s">
        <v>2122</v>
      </c>
      <c r="G3630" s="371" t="s">
        <v>2089</v>
      </c>
      <c r="H3630" s="230">
        <v>2</v>
      </c>
      <c r="I3630" s="230">
        <v>3</v>
      </c>
      <c r="J3630" s="230" t="s">
        <v>2122</v>
      </c>
      <c r="K3630" s="222">
        <v>1073.4000000000001</v>
      </c>
      <c r="L3630" s="222">
        <v>747.77</v>
      </c>
      <c r="M3630" s="222">
        <v>1991794.4864999999</v>
      </c>
      <c r="N3630" s="222">
        <v>1991794.4864999999</v>
      </c>
      <c r="O3630" s="222">
        <v>0</v>
      </c>
      <c r="P3630" s="222">
        <v>0</v>
      </c>
      <c r="Q3630" s="222">
        <v>0</v>
      </c>
      <c r="R3630" s="372">
        <v>45658</v>
      </c>
      <c r="S3630" s="372">
        <v>46022</v>
      </c>
      <c r="U3630" s="373"/>
    </row>
    <row r="3631" spans="1:21" ht="20.25" x14ac:dyDescent="0.3">
      <c r="A3631" s="230">
        <v>962</v>
      </c>
      <c r="B3631" s="225" t="s">
        <v>1397</v>
      </c>
      <c r="C3631" s="230">
        <v>41823</v>
      </c>
      <c r="D3631" s="230" t="s">
        <v>1896</v>
      </c>
      <c r="E3631" s="230">
        <v>1981</v>
      </c>
      <c r="F3631" s="230" t="s">
        <v>2122</v>
      </c>
      <c r="G3631" s="371" t="s">
        <v>2089</v>
      </c>
      <c r="H3631" s="230">
        <v>2</v>
      </c>
      <c r="I3631" s="230">
        <v>3</v>
      </c>
      <c r="J3631" s="230" t="s">
        <v>2122</v>
      </c>
      <c r="K3631" s="222">
        <v>1108.5999999999999</v>
      </c>
      <c r="L3631" s="222">
        <v>734.5</v>
      </c>
      <c r="M3631" s="222">
        <v>2661277.4636000004</v>
      </c>
      <c r="N3631" s="222">
        <v>2661277.4636000004</v>
      </c>
      <c r="O3631" s="222">
        <v>0</v>
      </c>
      <c r="P3631" s="222">
        <v>0</v>
      </c>
      <c r="Q3631" s="222">
        <v>0</v>
      </c>
      <c r="R3631" s="372">
        <v>45658</v>
      </c>
      <c r="S3631" s="372">
        <v>46022</v>
      </c>
      <c r="U3631" s="373"/>
    </row>
    <row r="3632" spans="1:21" ht="20.25" x14ac:dyDescent="0.3">
      <c r="A3632" s="230">
        <v>963</v>
      </c>
      <c r="B3632" s="225" t="s">
        <v>4294</v>
      </c>
      <c r="C3632" s="230">
        <v>41825</v>
      </c>
      <c r="D3632" s="230" t="s">
        <v>1896</v>
      </c>
      <c r="E3632" s="230">
        <v>1981</v>
      </c>
      <c r="F3632" s="230" t="s">
        <v>2122</v>
      </c>
      <c r="G3632" s="371" t="s">
        <v>2089</v>
      </c>
      <c r="H3632" s="230">
        <v>2</v>
      </c>
      <c r="I3632" s="230">
        <v>3</v>
      </c>
      <c r="J3632" s="230" t="s">
        <v>2122</v>
      </c>
      <c r="K3632" s="222">
        <v>1097.2</v>
      </c>
      <c r="L3632" s="222" t="s">
        <v>2122</v>
      </c>
      <c r="M3632" s="222">
        <v>3999441.92</v>
      </c>
      <c r="N3632" s="222">
        <v>3999441.92</v>
      </c>
      <c r="O3632" s="222">
        <v>0</v>
      </c>
      <c r="P3632" s="222">
        <v>0</v>
      </c>
      <c r="Q3632" s="222">
        <v>0</v>
      </c>
      <c r="R3632" s="372">
        <v>45658</v>
      </c>
      <c r="S3632" s="372">
        <v>46022</v>
      </c>
      <c r="U3632" s="373"/>
    </row>
    <row r="3633" spans="1:21" ht="20.25" x14ac:dyDescent="0.3">
      <c r="A3633" s="230">
        <v>964</v>
      </c>
      <c r="B3633" s="225" t="s">
        <v>1398</v>
      </c>
      <c r="C3633" s="230">
        <v>41826</v>
      </c>
      <c r="D3633" s="230" t="s">
        <v>1896</v>
      </c>
      <c r="E3633" s="230">
        <v>1981</v>
      </c>
      <c r="F3633" s="230" t="s">
        <v>2122</v>
      </c>
      <c r="G3633" s="371" t="s">
        <v>2089</v>
      </c>
      <c r="H3633" s="230">
        <v>2</v>
      </c>
      <c r="I3633" s="230">
        <v>3</v>
      </c>
      <c r="J3633" s="230" t="s">
        <v>2122</v>
      </c>
      <c r="K3633" s="222">
        <v>988.9</v>
      </c>
      <c r="L3633" s="222">
        <v>725.25</v>
      </c>
      <c r="M3633" s="222">
        <v>2539123.73</v>
      </c>
      <c r="N3633" s="222">
        <v>2539123.73</v>
      </c>
      <c r="O3633" s="222">
        <v>0</v>
      </c>
      <c r="P3633" s="222">
        <v>0</v>
      </c>
      <c r="Q3633" s="222">
        <v>0</v>
      </c>
      <c r="R3633" s="372">
        <v>45658</v>
      </c>
      <c r="S3633" s="372">
        <v>46022</v>
      </c>
      <c r="U3633" s="373"/>
    </row>
    <row r="3634" spans="1:21" ht="20.25" x14ac:dyDescent="0.3">
      <c r="A3634" s="230">
        <v>965</v>
      </c>
      <c r="B3634" s="225" t="s">
        <v>1399</v>
      </c>
      <c r="C3634" s="230">
        <v>41827</v>
      </c>
      <c r="D3634" s="230" t="s">
        <v>1896</v>
      </c>
      <c r="E3634" s="230">
        <v>1981</v>
      </c>
      <c r="F3634" s="230" t="s">
        <v>2122</v>
      </c>
      <c r="G3634" s="371" t="s">
        <v>2089</v>
      </c>
      <c r="H3634" s="230">
        <v>2</v>
      </c>
      <c r="I3634" s="230">
        <v>3</v>
      </c>
      <c r="J3634" s="230" t="s">
        <v>2122</v>
      </c>
      <c r="K3634" s="222">
        <v>1069.4000000000001</v>
      </c>
      <c r="L3634" s="222">
        <v>745.48</v>
      </c>
      <c r="M3634" s="222">
        <v>2663168.4299999997</v>
      </c>
      <c r="N3634" s="222">
        <v>2663168.4299999997</v>
      </c>
      <c r="O3634" s="222">
        <v>0</v>
      </c>
      <c r="P3634" s="222">
        <v>0</v>
      </c>
      <c r="Q3634" s="222">
        <v>0</v>
      </c>
      <c r="R3634" s="372">
        <v>45658</v>
      </c>
      <c r="S3634" s="372">
        <v>46022</v>
      </c>
      <c r="U3634" s="373"/>
    </row>
    <row r="3635" spans="1:21" ht="20.25" x14ac:dyDescent="0.3">
      <c r="A3635" s="230">
        <v>966</v>
      </c>
      <c r="B3635" s="225" t="s">
        <v>4293</v>
      </c>
      <c r="C3635" s="230">
        <v>41828</v>
      </c>
      <c r="D3635" s="230" t="s">
        <v>1896</v>
      </c>
      <c r="E3635" s="230">
        <v>1981</v>
      </c>
      <c r="F3635" s="230" t="s">
        <v>2122</v>
      </c>
      <c r="G3635" s="371" t="s">
        <v>2089</v>
      </c>
      <c r="H3635" s="230">
        <v>2</v>
      </c>
      <c r="I3635" s="230">
        <v>3</v>
      </c>
      <c r="J3635" s="230" t="s">
        <v>2122</v>
      </c>
      <c r="K3635" s="222">
        <v>1182.5999999999999</v>
      </c>
      <c r="L3635" s="222" t="s">
        <v>2122</v>
      </c>
      <c r="M3635" s="222">
        <v>1824414.21</v>
      </c>
      <c r="N3635" s="222">
        <v>1824414.21</v>
      </c>
      <c r="O3635" s="222">
        <v>0</v>
      </c>
      <c r="P3635" s="222">
        <v>0</v>
      </c>
      <c r="Q3635" s="222">
        <v>0</v>
      </c>
      <c r="R3635" s="372">
        <v>45658</v>
      </c>
      <c r="S3635" s="372">
        <v>46022</v>
      </c>
      <c r="U3635" s="373"/>
    </row>
    <row r="3636" spans="1:21" ht="20.25" x14ac:dyDescent="0.3">
      <c r="A3636" s="230">
        <v>967</v>
      </c>
      <c r="B3636" s="225" t="s">
        <v>1400</v>
      </c>
      <c r="C3636" s="230">
        <v>41829</v>
      </c>
      <c r="D3636" s="230" t="s">
        <v>1896</v>
      </c>
      <c r="E3636" s="230">
        <v>1981</v>
      </c>
      <c r="F3636" s="230" t="s">
        <v>2122</v>
      </c>
      <c r="G3636" s="371" t="s">
        <v>2089</v>
      </c>
      <c r="H3636" s="230">
        <v>2</v>
      </c>
      <c r="I3636" s="230">
        <v>3</v>
      </c>
      <c r="J3636" s="230" t="s">
        <v>2122</v>
      </c>
      <c r="K3636" s="222">
        <v>1203.8</v>
      </c>
      <c r="L3636" s="222">
        <v>734.24</v>
      </c>
      <c r="M3636" s="222">
        <v>2416385.2999999998</v>
      </c>
      <c r="N3636" s="222">
        <v>2416385.2999999998</v>
      </c>
      <c r="O3636" s="222">
        <v>0</v>
      </c>
      <c r="P3636" s="222">
        <v>0</v>
      </c>
      <c r="Q3636" s="222">
        <v>0</v>
      </c>
      <c r="R3636" s="372">
        <v>45658</v>
      </c>
      <c r="S3636" s="372">
        <v>46022</v>
      </c>
      <c r="U3636" s="373"/>
    </row>
    <row r="3637" spans="1:21" ht="20.25" x14ac:dyDescent="0.3">
      <c r="A3637" s="230">
        <v>968</v>
      </c>
      <c r="B3637" s="225" t="s">
        <v>4292</v>
      </c>
      <c r="C3637" s="230">
        <v>41832</v>
      </c>
      <c r="D3637" s="230" t="s">
        <v>1896</v>
      </c>
      <c r="E3637" s="230">
        <v>1981</v>
      </c>
      <c r="F3637" s="230" t="s">
        <v>2122</v>
      </c>
      <c r="G3637" s="371" t="s">
        <v>2089</v>
      </c>
      <c r="H3637" s="230">
        <v>2</v>
      </c>
      <c r="I3637" s="230">
        <v>3</v>
      </c>
      <c r="J3637" s="230" t="s">
        <v>2122</v>
      </c>
      <c r="K3637" s="222">
        <v>1202.7</v>
      </c>
      <c r="L3637" s="222" t="s">
        <v>2122</v>
      </c>
      <c r="M3637" s="222">
        <v>496185.80219999998</v>
      </c>
      <c r="N3637" s="222">
        <v>496185.80219999998</v>
      </c>
      <c r="O3637" s="222">
        <v>0</v>
      </c>
      <c r="P3637" s="222">
        <v>0</v>
      </c>
      <c r="Q3637" s="222">
        <v>0</v>
      </c>
      <c r="R3637" s="372">
        <v>45658</v>
      </c>
      <c r="S3637" s="372">
        <v>46022</v>
      </c>
      <c r="U3637" s="373"/>
    </row>
    <row r="3638" spans="1:21" ht="20.25" x14ac:dyDescent="0.3">
      <c r="A3638" s="230">
        <v>969</v>
      </c>
      <c r="B3638" s="225" t="s">
        <v>4291</v>
      </c>
      <c r="C3638" s="230">
        <v>41833</v>
      </c>
      <c r="D3638" s="230" t="s">
        <v>1896</v>
      </c>
      <c r="E3638" s="230">
        <v>1981</v>
      </c>
      <c r="F3638" s="230" t="s">
        <v>2122</v>
      </c>
      <c r="G3638" s="371" t="s">
        <v>2089</v>
      </c>
      <c r="H3638" s="230">
        <v>2</v>
      </c>
      <c r="I3638" s="230">
        <v>3</v>
      </c>
      <c r="J3638" s="230" t="s">
        <v>2122</v>
      </c>
      <c r="K3638" s="222">
        <v>1213.8</v>
      </c>
      <c r="L3638" s="222" t="s">
        <v>2122</v>
      </c>
      <c r="M3638" s="222">
        <v>4178769.72</v>
      </c>
      <c r="N3638" s="222">
        <v>4178769.72</v>
      </c>
      <c r="O3638" s="222">
        <v>0</v>
      </c>
      <c r="P3638" s="222">
        <v>0</v>
      </c>
      <c r="Q3638" s="222">
        <v>0</v>
      </c>
      <c r="R3638" s="372">
        <v>45658</v>
      </c>
      <c r="S3638" s="372">
        <v>46022</v>
      </c>
      <c r="U3638" s="373"/>
    </row>
    <row r="3639" spans="1:21" ht="20.25" x14ac:dyDescent="0.3">
      <c r="A3639" s="230">
        <v>970</v>
      </c>
      <c r="B3639" s="225" t="s">
        <v>1401</v>
      </c>
      <c r="C3639" s="230">
        <v>41834</v>
      </c>
      <c r="D3639" s="230" t="s">
        <v>1896</v>
      </c>
      <c r="E3639" s="230">
        <v>1981</v>
      </c>
      <c r="F3639" s="230" t="s">
        <v>2122</v>
      </c>
      <c r="G3639" s="371" t="s">
        <v>2089</v>
      </c>
      <c r="H3639" s="230">
        <v>2</v>
      </c>
      <c r="I3639" s="230">
        <v>3</v>
      </c>
      <c r="J3639" s="230" t="s">
        <v>2122</v>
      </c>
      <c r="K3639" s="222">
        <v>1198.7</v>
      </c>
      <c r="L3639" s="222">
        <v>740.65</v>
      </c>
      <c r="M3639" s="222">
        <v>4178769.72</v>
      </c>
      <c r="N3639" s="222">
        <v>4178769.72</v>
      </c>
      <c r="O3639" s="222">
        <v>0</v>
      </c>
      <c r="P3639" s="222">
        <v>0</v>
      </c>
      <c r="Q3639" s="222">
        <v>0</v>
      </c>
      <c r="R3639" s="372">
        <v>45658</v>
      </c>
      <c r="S3639" s="372">
        <v>46022</v>
      </c>
      <c r="U3639" s="373"/>
    </row>
    <row r="3640" spans="1:21" ht="20.25" x14ac:dyDescent="0.3">
      <c r="A3640" s="230">
        <v>971</v>
      </c>
      <c r="B3640" s="225" t="s">
        <v>1402</v>
      </c>
      <c r="C3640" s="230">
        <v>41839</v>
      </c>
      <c r="D3640" s="230" t="s">
        <v>1896</v>
      </c>
      <c r="E3640" s="230">
        <v>1985</v>
      </c>
      <c r="F3640" s="230" t="s">
        <v>2122</v>
      </c>
      <c r="G3640" s="371" t="s">
        <v>2089</v>
      </c>
      <c r="H3640" s="230">
        <v>2</v>
      </c>
      <c r="I3640" s="230">
        <v>3</v>
      </c>
      <c r="J3640" s="230" t="s">
        <v>2122</v>
      </c>
      <c r="K3640" s="222">
        <v>1208.4000000000001</v>
      </c>
      <c r="L3640" s="222">
        <v>751.7</v>
      </c>
      <c r="M3640" s="222">
        <v>2076594.63</v>
      </c>
      <c r="N3640" s="222">
        <v>2076594.63</v>
      </c>
      <c r="O3640" s="222">
        <v>0</v>
      </c>
      <c r="P3640" s="222">
        <v>0</v>
      </c>
      <c r="Q3640" s="222">
        <v>0</v>
      </c>
      <c r="R3640" s="372">
        <v>45658</v>
      </c>
      <c r="S3640" s="372">
        <v>46022</v>
      </c>
      <c r="U3640" s="373"/>
    </row>
    <row r="3641" spans="1:21" ht="20.25" x14ac:dyDescent="0.3">
      <c r="A3641" s="230">
        <v>972</v>
      </c>
      <c r="B3641" s="233" t="s">
        <v>3212</v>
      </c>
      <c r="C3641" s="230">
        <v>41850</v>
      </c>
      <c r="D3641" s="230" t="s">
        <v>1896</v>
      </c>
      <c r="E3641" s="230">
        <v>1983</v>
      </c>
      <c r="F3641" s="230" t="s">
        <v>2122</v>
      </c>
      <c r="G3641" s="371" t="s">
        <v>2094</v>
      </c>
      <c r="H3641" s="230">
        <v>2</v>
      </c>
      <c r="I3641" s="230">
        <v>3</v>
      </c>
      <c r="J3641" s="230" t="s">
        <v>2122</v>
      </c>
      <c r="K3641" s="222">
        <v>1753.3</v>
      </c>
      <c r="L3641" s="222" t="s">
        <v>2122</v>
      </c>
      <c r="M3641" s="222">
        <v>4934991.99</v>
      </c>
      <c r="N3641" s="222">
        <v>4934991.99</v>
      </c>
      <c r="O3641" s="222">
        <v>0</v>
      </c>
      <c r="P3641" s="222">
        <v>0</v>
      </c>
      <c r="Q3641" s="222">
        <v>0</v>
      </c>
      <c r="R3641" s="372">
        <v>45658</v>
      </c>
      <c r="S3641" s="372">
        <v>46022</v>
      </c>
      <c r="U3641" s="373"/>
    </row>
    <row r="3642" spans="1:21" ht="20.25" x14ac:dyDescent="0.3">
      <c r="A3642" s="230">
        <v>973</v>
      </c>
      <c r="B3642" s="233" t="s">
        <v>3719</v>
      </c>
      <c r="C3642" s="230">
        <v>41813</v>
      </c>
      <c r="D3642" s="230" t="s">
        <v>1896</v>
      </c>
      <c r="E3642" s="230">
        <v>1981</v>
      </c>
      <c r="F3642" s="230">
        <v>2019</v>
      </c>
      <c r="G3642" s="371" t="s">
        <v>2089</v>
      </c>
      <c r="H3642" s="230">
        <v>5</v>
      </c>
      <c r="I3642" s="230">
        <v>1</v>
      </c>
      <c r="J3642" s="230" t="s">
        <v>2122</v>
      </c>
      <c r="K3642" s="222">
        <v>1113.2</v>
      </c>
      <c r="L3642" s="222">
        <v>832.6</v>
      </c>
      <c r="M3642" s="222">
        <v>2216246.3490999998</v>
      </c>
      <c r="N3642" s="222">
        <v>2216246.3490999998</v>
      </c>
      <c r="O3642" s="222">
        <v>0</v>
      </c>
      <c r="P3642" s="222">
        <v>0</v>
      </c>
      <c r="Q3642" s="222">
        <v>0</v>
      </c>
      <c r="R3642" s="372">
        <v>45658</v>
      </c>
      <c r="S3642" s="372">
        <v>46022</v>
      </c>
      <c r="U3642" s="373"/>
    </row>
    <row r="3643" spans="1:21" ht="20.25" x14ac:dyDescent="0.3">
      <c r="A3643" s="230">
        <v>974</v>
      </c>
      <c r="B3643" s="233" t="s">
        <v>3718</v>
      </c>
      <c r="C3643" s="230">
        <v>41814</v>
      </c>
      <c r="D3643" s="230" t="s">
        <v>1896</v>
      </c>
      <c r="E3643" s="230">
        <v>1985</v>
      </c>
      <c r="F3643" s="230">
        <v>2019</v>
      </c>
      <c r="G3643" s="371" t="s">
        <v>2089</v>
      </c>
      <c r="H3643" s="230">
        <v>5</v>
      </c>
      <c r="I3643" s="230">
        <v>1</v>
      </c>
      <c r="J3643" s="230" t="s">
        <v>2122</v>
      </c>
      <c r="K3643" s="222">
        <v>1150.3</v>
      </c>
      <c r="L3643" s="222">
        <v>820.1</v>
      </c>
      <c r="M3643" s="222">
        <v>439149.39999999997</v>
      </c>
      <c r="N3643" s="222">
        <v>439149.39999999997</v>
      </c>
      <c r="O3643" s="222">
        <v>0</v>
      </c>
      <c r="P3643" s="222">
        <v>0</v>
      </c>
      <c r="Q3643" s="222">
        <v>0</v>
      </c>
      <c r="R3643" s="372">
        <v>45658</v>
      </c>
      <c r="S3643" s="372">
        <v>46022</v>
      </c>
      <c r="U3643" s="373"/>
    </row>
    <row r="3644" spans="1:21" ht="20.25" x14ac:dyDescent="0.3">
      <c r="A3644" s="230">
        <v>975</v>
      </c>
      <c r="B3644" s="233" t="s">
        <v>3717</v>
      </c>
      <c r="C3644" s="230">
        <v>41815</v>
      </c>
      <c r="D3644" s="230" t="s">
        <v>1896</v>
      </c>
      <c r="E3644" s="230">
        <v>1984</v>
      </c>
      <c r="F3644" s="230">
        <v>2019</v>
      </c>
      <c r="G3644" s="371" t="s">
        <v>2089</v>
      </c>
      <c r="H3644" s="230">
        <v>5</v>
      </c>
      <c r="I3644" s="230">
        <v>1</v>
      </c>
      <c r="J3644" s="230" t="s">
        <v>2122</v>
      </c>
      <c r="K3644" s="222">
        <v>1117.5999999999999</v>
      </c>
      <c r="L3644" s="222">
        <v>824.7</v>
      </c>
      <c r="M3644" s="222">
        <v>439200.55</v>
      </c>
      <c r="N3644" s="222">
        <v>439200.55</v>
      </c>
      <c r="O3644" s="222">
        <v>0</v>
      </c>
      <c r="P3644" s="222">
        <v>0</v>
      </c>
      <c r="Q3644" s="222">
        <v>0</v>
      </c>
      <c r="R3644" s="372">
        <v>45658</v>
      </c>
      <c r="S3644" s="372">
        <v>46022</v>
      </c>
      <c r="U3644" s="373"/>
    </row>
    <row r="3645" spans="1:21" ht="20.25" x14ac:dyDescent="0.3">
      <c r="A3645" s="230">
        <v>976</v>
      </c>
      <c r="B3645" s="233" t="s">
        <v>3716</v>
      </c>
      <c r="C3645" s="230">
        <v>41816</v>
      </c>
      <c r="D3645" s="230" t="s">
        <v>1896</v>
      </c>
      <c r="E3645" s="230">
        <v>1983</v>
      </c>
      <c r="F3645" s="230">
        <v>2021</v>
      </c>
      <c r="G3645" s="371" t="s">
        <v>2089</v>
      </c>
      <c r="H3645" s="230">
        <v>5</v>
      </c>
      <c r="I3645" s="230">
        <v>1</v>
      </c>
      <c r="J3645" s="230" t="s">
        <v>2122</v>
      </c>
      <c r="K3645" s="222">
        <v>1124.3</v>
      </c>
      <c r="L3645" s="222">
        <v>831.4</v>
      </c>
      <c r="M3645" s="222">
        <v>2221934.0100000002</v>
      </c>
      <c r="N3645" s="222">
        <v>2221934.0100000002</v>
      </c>
      <c r="O3645" s="222">
        <v>0</v>
      </c>
      <c r="P3645" s="222">
        <v>0</v>
      </c>
      <c r="Q3645" s="222">
        <v>0</v>
      </c>
      <c r="R3645" s="372">
        <v>45658</v>
      </c>
      <c r="S3645" s="372">
        <v>46022</v>
      </c>
      <c r="U3645" s="373"/>
    </row>
    <row r="3646" spans="1:21" ht="20.25" x14ac:dyDescent="0.3">
      <c r="A3646" s="230">
        <v>977</v>
      </c>
      <c r="B3646" s="233" t="s">
        <v>3715</v>
      </c>
      <c r="C3646" s="230">
        <v>41817</v>
      </c>
      <c r="D3646" s="230" t="s">
        <v>1896</v>
      </c>
      <c r="E3646" s="230">
        <v>1983</v>
      </c>
      <c r="F3646" s="230">
        <v>2019</v>
      </c>
      <c r="G3646" s="371" t="s">
        <v>2089</v>
      </c>
      <c r="H3646" s="230">
        <v>5</v>
      </c>
      <c r="I3646" s="230">
        <v>1</v>
      </c>
      <c r="J3646" s="230" t="s">
        <v>2122</v>
      </c>
      <c r="K3646" s="222">
        <v>1194.5</v>
      </c>
      <c r="L3646" s="222">
        <v>899.4</v>
      </c>
      <c r="M3646" s="222">
        <v>1166604.6000000001</v>
      </c>
      <c r="N3646" s="222">
        <v>1166604.6000000001</v>
      </c>
      <c r="O3646" s="222">
        <v>0</v>
      </c>
      <c r="P3646" s="222">
        <v>0</v>
      </c>
      <c r="Q3646" s="222">
        <v>0</v>
      </c>
      <c r="R3646" s="372">
        <v>45658</v>
      </c>
      <c r="S3646" s="372">
        <v>46022</v>
      </c>
      <c r="U3646" s="373"/>
    </row>
    <row r="3647" spans="1:21" ht="20.25" x14ac:dyDescent="0.3">
      <c r="A3647" s="230">
        <v>978</v>
      </c>
      <c r="B3647" s="233" t="s">
        <v>3714</v>
      </c>
      <c r="C3647" s="230">
        <v>41818</v>
      </c>
      <c r="D3647" s="230" t="s">
        <v>1896</v>
      </c>
      <c r="E3647" s="230">
        <v>1981</v>
      </c>
      <c r="F3647" s="230">
        <v>2019</v>
      </c>
      <c r="G3647" s="371" t="s">
        <v>2089</v>
      </c>
      <c r="H3647" s="230">
        <v>5</v>
      </c>
      <c r="I3647" s="230">
        <v>1</v>
      </c>
      <c r="J3647" s="230" t="s">
        <v>2122</v>
      </c>
      <c r="K3647" s="222">
        <v>1198.4000000000001</v>
      </c>
      <c r="L3647" s="222">
        <v>826.4</v>
      </c>
      <c r="M3647" s="222">
        <v>1294743.07</v>
      </c>
      <c r="N3647" s="222">
        <v>1294743.07</v>
      </c>
      <c r="O3647" s="222">
        <v>0</v>
      </c>
      <c r="P3647" s="222">
        <v>0</v>
      </c>
      <c r="Q3647" s="222">
        <v>0</v>
      </c>
      <c r="R3647" s="372">
        <v>45658</v>
      </c>
      <c r="S3647" s="372">
        <v>46022</v>
      </c>
      <c r="U3647" s="373"/>
    </row>
    <row r="3648" spans="1:21" ht="20.25" x14ac:dyDescent="0.3">
      <c r="A3648" s="230">
        <v>979</v>
      </c>
      <c r="B3648" s="233" t="s">
        <v>3713</v>
      </c>
      <c r="C3648" s="230">
        <v>41819</v>
      </c>
      <c r="D3648" s="230" t="s">
        <v>1896</v>
      </c>
      <c r="E3648" s="230">
        <v>1982</v>
      </c>
      <c r="F3648" s="230">
        <v>2019</v>
      </c>
      <c r="G3648" s="371" t="s">
        <v>2089</v>
      </c>
      <c r="H3648" s="230">
        <v>5</v>
      </c>
      <c r="I3648" s="230">
        <v>1</v>
      </c>
      <c r="J3648" s="230" t="s">
        <v>2122</v>
      </c>
      <c r="K3648" s="222">
        <v>1118.4000000000001</v>
      </c>
      <c r="L3648" s="222">
        <v>825.5</v>
      </c>
      <c r="M3648" s="222">
        <v>1359296.1</v>
      </c>
      <c r="N3648" s="222">
        <v>1359296.1</v>
      </c>
      <c r="O3648" s="222">
        <v>0</v>
      </c>
      <c r="P3648" s="222">
        <v>0</v>
      </c>
      <c r="Q3648" s="222">
        <v>0</v>
      </c>
      <c r="R3648" s="372">
        <v>45658</v>
      </c>
      <c r="S3648" s="372">
        <v>46022</v>
      </c>
      <c r="U3648" s="373"/>
    </row>
    <row r="3649" spans="1:21" ht="20.25" x14ac:dyDescent="0.3">
      <c r="A3649" s="230">
        <v>980</v>
      </c>
      <c r="B3649" s="233" t="s">
        <v>3712</v>
      </c>
      <c r="C3649" s="230">
        <v>41820</v>
      </c>
      <c r="D3649" s="230" t="s">
        <v>1896</v>
      </c>
      <c r="E3649" s="230">
        <v>1981</v>
      </c>
      <c r="F3649" s="230">
        <v>2019</v>
      </c>
      <c r="G3649" s="371" t="s">
        <v>2089</v>
      </c>
      <c r="H3649" s="230">
        <v>5</v>
      </c>
      <c r="I3649" s="230">
        <v>1</v>
      </c>
      <c r="J3649" s="230" t="s">
        <v>2122</v>
      </c>
      <c r="K3649" s="222">
        <v>1121.5</v>
      </c>
      <c r="L3649" s="222">
        <v>828.6</v>
      </c>
      <c r="M3649" s="222">
        <v>1252287.8700000001</v>
      </c>
      <c r="N3649" s="222">
        <v>1252287.8700000001</v>
      </c>
      <c r="O3649" s="222">
        <v>0</v>
      </c>
      <c r="P3649" s="222">
        <v>0</v>
      </c>
      <c r="Q3649" s="222">
        <v>0</v>
      </c>
      <c r="R3649" s="372">
        <v>45658</v>
      </c>
      <c r="S3649" s="372">
        <v>46022</v>
      </c>
      <c r="U3649" s="373"/>
    </row>
    <row r="3650" spans="1:21" ht="20.25" x14ac:dyDescent="0.3">
      <c r="A3650" s="230">
        <v>981</v>
      </c>
      <c r="B3650" s="233" t="s">
        <v>3710</v>
      </c>
      <c r="C3650" s="230">
        <v>41842</v>
      </c>
      <c r="D3650" s="230" t="s">
        <v>1896</v>
      </c>
      <c r="E3650" s="230">
        <v>1981</v>
      </c>
      <c r="F3650" s="230">
        <v>2019</v>
      </c>
      <c r="G3650" s="371" t="s">
        <v>2089</v>
      </c>
      <c r="H3650" s="230">
        <v>5</v>
      </c>
      <c r="I3650" s="230">
        <v>1</v>
      </c>
      <c r="J3650" s="230" t="s">
        <v>2122</v>
      </c>
      <c r="K3650" s="222">
        <v>1132.8</v>
      </c>
      <c r="L3650" s="222">
        <v>839.9</v>
      </c>
      <c r="M3650" s="222">
        <v>1172857.3500000001</v>
      </c>
      <c r="N3650" s="222">
        <v>1172857.3500000001</v>
      </c>
      <c r="O3650" s="222">
        <v>0</v>
      </c>
      <c r="P3650" s="222">
        <v>0</v>
      </c>
      <c r="Q3650" s="222">
        <v>0</v>
      </c>
      <c r="R3650" s="372">
        <v>45658</v>
      </c>
      <c r="S3650" s="372">
        <v>46022</v>
      </c>
      <c r="U3650" s="373"/>
    </row>
    <row r="3651" spans="1:21" ht="20.25" x14ac:dyDescent="0.3">
      <c r="A3651" s="230">
        <v>982</v>
      </c>
      <c r="B3651" s="233" t="s">
        <v>3709</v>
      </c>
      <c r="C3651" s="230">
        <v>41843</v>
      </c>
      <c r="D3651" s="230" t="s">
        <v>1896</v>
      </c>
      <c r="E3651" s="230">
        <v>1981</v>
      </c>
      <c r="F3651" s="230">
        <v>2019</v>
      </c>
      <c r="G3651" s="371" t="s">
        <v>2089</v>
      </c>
      <c r="H3651" s="230">
        <v>5</v>
      </c>
      <c r="I3651" s="230">
        <v>1</v>
      </c>
      <c r="J3651" s="230" t="s">
        <v>2122</v>
      </c>
      <c r="K3651" s="222">
        <v>1142.0999999999999</v>
      </c>
      <c r="L3651" s="222">
        <v>849.2</v>
      </c>
      <c r="M3651" s="222">
        <v>2037859.8800000001</v>
      </c>
      <c r="N3651" s="222">
        <v>2037859.8800000001</v>
      </c>
      <c r="O3651" s="222">
        <v>0</v>
      </c>
      <c r="P3651" s="222">
        <v>0</v>
      </c>
      <c r="Q3651" s="222">
        <v>0</v>
      </c>
      <c r="R3651" s="372">
        <v>45658</v>
      </c>
      <c r="S3651" s="372">
        <v>46022</v>
      </c>
      <c r="U3651" s="373"/>
    </row>
    <row r="3652" spans="1:21" ht="20.25" x14ac:dyDescent="0.3">
      <c r="A3652" s="230">
        <v>983</v>
      </c>
      <c r="B3652" s="233" t="s">
        <v>3711</v>
      </c>
      <c r="C3652" s="230">
        <v>41821</v>
      </c>
      <c r="D3652" s="230" t="s">
        <v>1896</v>
      </c>
      <c r="E3652" s="230">
        <v>1981</v>
      </c>
      <c r="F3652" s="230">
        <v>2021</v>
      </c>
      <c r="G3652" s="371" t="s">
        <v>2089</v>
      </c>
      <c r="H3652" s="230">
        <v>2</v>
      </c>
      <c r="I3652" s="230">
        <v>3</v>
      </c>
      <c r="J3652" s="230" t="s">
        <v>2122</v>
      </c>
      <c r="K3652" s="222">
        <v>1130.9000000000001</v>
      </c>
      <c r="L3652" s="222">
        <v>801.5</v>
      </c>
      <c r="M3652" s="222">
        <v>512443.11089999997</v>
      </c>
      <c r="N3652" s="222">
        <v>512443.11089999997</v>
      </c>
      <c r="O3652" s="222">
        <v>0</v>
      </c>
      <c r="P3652" s="222">
        <v>0</v>
      </c>
      <c r="Q3652" s="222">
        <v>0</v>
      </c>
      <c r="R3652" s="372">
        <v>45658</v>
      </c>
      <c r="S3652" s="372">
        <v>46022</v>
      </c>
      <c r="U3652" s="373"/>
    </row>
    <row r="3653" spans="1:21" ht="20.25" x14ac:dyDescent="0.25">
      <c r="A3653" s="231" t="s">
        <v>22</v>
      </c>
      <c r="B3653" s="231"/>
      <c r="C3653" s="263" t="s">
        <v>172</v>
      </c>
      <c r="D3653" s="263" t="s">
        <v>172</v>
      </c>
      <c r="E3653" s="263" t="s">
        <v>172</v>
      </c>
      <c r="F3653" s="263" t="s">
        <v>172</v>
      </c>
      <c r="G3653" s="263" t="s">
        <v>172</v>
      </c>
      <c r="H3653" s="263" t="s">
        <v>172</v>
      </c>
      <c r="I3653" s="263" t="s">
        <v>172</v>
      </c>
      <c r="J3653" s="220">
        <v>0</v>
      </c>
      <c r="K3653" s="220">
        <v>26844.799999999999</v>
      </c>
      <c r="L3653" s="220">
        <v>14358.89</v>
      </c>
      <c r="M3653" s="220">
        <v>48073539.692299999</v>
      </c>
      <c r="N3653" s="220">
        <v>48073539.692299999</v>
      </c>
      <c r="O3653" s="220">
        <v>0</v>
      </c>
      <c r="P3653" s="220">
        <v>0</v>
      </c>
      <c r="Q3653" s="220">
        <v>0</v>
      </c>
      <c r="R3653" s="263" t="s">
        <v>172</v>
      </c>
      <c r="S3653" s="263" t="s">
        <v>172</v>
      </c>
      <c r="U3653" s="373"/>
    </row>
    <row r="3654" spans="1:21" ht="20.25" x14ac:dyDescent="0.3">
      <c r="A3654" s="405" t="s">
        <v>4386</v>
      </c>
      <c r="B3654" s="405"/>
      <c r="C3654" s="405"/>
      <c r="D3654" s="405"/>
      <c r="E3654" s="405"/>
      <c r="F3654" s="405"/>
      <c r="G3654" s="405"/>
      <c r="H3654" s="405"/>
      <c r="I3654" s="405"/>
      <c r="J3654" s="405"/>
      <c r="K3654" s="405"/>
      <c r="L3654" s="405"/>
      <c r="M3654" s="405"/>
      <c r="N3654" s="405"/>
      <c r="O3654" s="405"/>
      <c r="P3654" s="405"/>
      <c r="Q3654" s="405"/>
      <c r="R3654" s="405"/>
      <c r="S3654" s="405"/>
      <c r="U3654" s="373"/>
    </row>
    <row r="3655" spans="1:21" ht="20.25" x14ac:dyDescent="0.3">
      <c r="A3655" s="230">
        <v>984</v>
      </c>
      <c r="B3655" s="225" t="s">
        <v>1403</v>
      </c>
      <c r="C3655" s="230">
        <v>41870</v>
      </c>
      <c r="D3655" s="230" t="s">
        <v>1896</v>
      </c>
      <c r="E3655" s="230">
        <v>1980</v>
      </c>
      <c r="F3655" s="230" t="s">
        <v>2122</v>
      </c>
      <c r="G3655" s="371" t="s">
        <v>2121</v>
      </c>
      <c r="H3655" s="230">
        <v>5</v>
      </c>
      <c r="I3655" s="230">
        <v>1</v>
      </c>
      <c r="J3655" s="230" t="s">
        <v>2122</v>
      </c>
      <c r="K3655" s="222">
        <v>1246.82</v>
      </c>
      <c r="L3655" s="222">
        <v>829.5</v>
      </c>
      <c r="M3655" s="222">
        <v>1535240.77</v>
      </c>
      <c r="N3655" s="222">
        <v>1535240.77</v>
      </c>
      <c r="O3655" s="222">
        <v>0</v>
      </c>
      <c r="P3655" s="222">
        <v>0</v>
      </c>
      <c r="Q3655" s="222">
        <v>0</v>
      </c>
      <c r="R3655" s="372">
        <v>45658</v>
      </c>
      <c r="S3655" s="372">
        <v>46022</v>
      </c>
      <c r="U3655" s="373"/>
    </row>
    <row r="3656" spans="1:21" ht="20.25" x14ac:dyDescent="0.3">
      <c r="A3656" s="230">
        <v>985</v>
      </c>
      <c r="B3656" s="225" t="s">
        <v>1404</v>
      </c>
      <c r="C3656" s="230">
        <v>41866</v>
      </c>
      <c r="D3656" s="230" t="s">
        <v>1896</v>
      </c>
      <c r="E3656" s="230">
        <v>1991</v>
      </c>
      <c r="F3656" s="230" t="s">
        <v>2122</v>
      </c>
      <c r="G3656" s="371" t="s">
        <v>2121</v>
      </c>
      <c r="H3656" s="230">
        <v>5</v>
      </c>
      <c r="I3656" s="230">
        <v>2</v>
      </c>
      <c r="J3656" s="230" t="s">
        <v>2122</v>
      </c>
      <c r="K3656" s="222">
        <v>2954.24</v>
      </c>
      <c r="L3656" s="222">
        <v>1838.3</v>
      </c>
      <c r="M3656" s="222">
        <v>5566361.7999999998</v>
      </c>
      <c r="N3656" s="222">
        <v>5566361.7999999998</v>
      </c>
      <c r="O3656" s="222">
        <v>0</v>
      </c>
      <c r="P3656" s="222">
        <v>0</v>
      </c>
      <c r="Q3656" s="222">
        <v>0</v>
      </c>
      <c r="R3656" s="372">
        <v>45658</v>
      </c>
      <c r="S3656" s="372">
        <v>46022</v>
      </c>
      <c r="U3656" s="373"/>
    </row>
    <row r="3657" spans="1:21" ht="20.25" x14ac:dyDescent="0.3">
      <c r="A3657" s="230">
        <v>986</v>
      </c>
      <c r="B3657" s="225" t="s">
        <v>4369</v>
      </c>
      <c r="C3657" s="230">
        <v>41874</v>
      </c>
      <c r="D3657" s="230" t="s">
        <v>1896</v>
      </c>
      <c r="E3657" s="230">
        <v>1991</v>
      </c>
      <c r="F3657" s="230" t="s">
        <v>2122</v>
      </c>
      <c r="G3657" s="371" t="s">
        <v>2121</v>
      </c>
      <c r="H3657" s="230">
        <v>5</v>
      </c>
      <c r="I3657" s="230">
        <v>1</v>
      </c>
      <c r="J3657" s="230" t="s">
        <v>2122</v>
      </c>
      <c r="K3657" s="222">
        <v>1709.7</v>
      </c>
      <c r="L3657" s="222">
        <v>1282.3599999999999</v>
      </c>
      <c r="M3657" s="222">
        <v>357384.14</v>
      </c>
      <c r="N3657" s="222">
        <v>357384.14</v>
      </c>
      <c r="O3657" s="222">
        <v>0</v>
      </c>
      <c r="P3657" s="222">
        <v>0</v>
      </c>
      <c r="Q3657" s="222">
        <v>0</v>
      </c>
      <c r="R3657" s="372">
        <v>45658</v>
      </c>
      <c r="S3657" s="372">
        <v>46022</v>
      </c>
      <c r="U3657" s="373"/>
    </row>
    <row r="3658" spans="1:21" ht="20.25" x14ac:dyDescent="0.3">
      <c r="A3658" s="230">
        <v>987</v>
      </c>
      <c r="B3658" s="225" t="s">
        <v>4371</v>
      </c>
      <c r="C3658" s="230">
        <v>41869</v>
      </c>
      <c r="D3658" s="230" t="s">
        <v>1896</v>
      </c>
      <c r="E3658" s="230">
        <v>1980</v>
      </c>
      <c r="F3658" s="230" t="s">
        <v>2122</v>
      </c>
      <c r="G3658" s="371" t="s">
        <v>2121</v>
      </c>
      <c r="H3658" s="230">
        <v>5</v>
      </c>
      <c r="I3658" s="230">
        <v>1</v>
      </c>
      <c r="J3658" s="230" t="s">
        <v>2122</v>
      </c>
      <c r="K3658" s="222">
        <v>1248.25</v>
      </c>
      <c r="L3658" s="222">
        <v>821.22</v>
      </c>
      <c r="M3658" s="222">
        <v>399533.86</v>
      </c>
      <c r="N3658" s="222">
        <v>399533.86</v>
      </c>
      <c r="O3658" s="222">
        <v>0</v>
      </c>
      <c r="P3658" s="222">
        <v>0</v>
      </c>
      <c r="Q3658" s="222">
        <v>0</v>
      </c>
      <c r="R3658" s="372">
        <v>45658</v>
      </c>
      <c r="S3658" s="372">
        <v>46022</v>
      </c>
      <c r="U3658" s="373"/>
    </row>
    <row r="3659" spans="1:21" ht="20.25" x14ac:dyDescent="0.3">
      <c r="A3659" s="230">
        <v>988</v>
      </c>
      <c r="B3659" s="225" t="s">
        <v>4372</v>
      </c>
      <c r="C3659" s="230">
        <v>41871</v>
      </c>
      <c r="D3659" s="230" t="s">
        <v>1896</v>
      </c>
      <c r="E3659" s="230">
        <v>1985</v>
      </c>
      <c r="F3659" s="230" t="s">
        <v>2122</v>
      </c>
      <c r="G3659" s="371" t="s">
        <v>2121</v>
      </c>
      <c r="H3659" s="230">
        <v>5</v>
      </c>
      <c r="I3659" s="230">
        <v>1</v>
      </c>
      <c r="J3659" s="230" t="s">
        <v>2122</v>
      </c>
      <c r="K3659" s="222">
        <v>1236.5999999999999</v>
      </c>
      <c r="L3659" s="222">
        <v>817</v>
      </c>
      <c r="M3659" s="222">
        <v>1220098.23</v>
      </c>
      <c r="N3659" s="222">
        <v>1220098.23</v>
      </c>
      <c r="O3659" s="222">
        <v>0</v>
      </c>
      <c r="P3659" s="222">
        <v>0</v>
      </c>
      <c r="Q3659" s="222">
        <v>0</v>
      </c>
      <c r="R3659" s="372">
        <v>45658</v>
      </c>
      <c r="S3659" s="372">
        <v>46022</v>
      </c>
      <c r="U3659" s="373"/>
    </row>
    <row r="3660" spans="1:21" ht="20.25" x14ac:dyDescent="0.3">
      <c r="A3660" s="230">
        <v>989</v>
      </c>
      <c r="B3660" s="225" t="s">
        <v>4368</v>
      </c>
      <c r="C3660" s="230">
        <v>41879</v>
      </c>
      <c r="D3660" s="230" t="s">
        <v>1896</v>
      </c>
      <c r="E3660" s="230">
        <v>1980</v>
      </c>
      <c r="F3660" s="230" t="s">
        <v>2122</v>
      </c>
      <c r="G3660" s="371" t="s">
        <v>2121</v>
      </c>
      <c r="H3660" s="230">
        <v>5</v>
      </c>
      <c r="I3660" s="230">
        <v>1</v>
      </c>
      <c r="J3660" s="230" t="s">
        <v>2122</v>
      </c>
      <c r="K3660" s="222">
        <v>1236.2</v>
      </c>
      <c r="L3660" s="222">
        <v>813.3</v>
      </c>
      <c r="M3660" s="222">
        <v>1095811.46</v>
      </c>
      <c r="N3660" s="222">
        <v>1095811.46</v>
      </c>
      <c r="O3660" s="222">
        <v>0</v>
      </c>
      <c r="P3660" s="222">
        <v>0</v>
      </c>
      <c r="Q3660" s="222">
        <v>0</v>
      </c>
      <c r="R3660" s="372">
        <v>45658</v>
      </c>
      <c r="S3660" s="372">
        <v>46022</v>
      </c>
      <c r="U3660" s="373"/>
    </row>
    <row r="3661" spans="1:21" ht="20.25" x14ac:dyDescent="0.3">
      <c r="A3661" s="230">
        <v>990</v>
      </c>
      <c r="B3661" s="225" t="s">
        <v>4370</v>
      </c>
      <c r="C3661" s="230">
        <v>41883</v>
      </c>
      <c r="D3661" s="230" t="s">
        <v>1896</v>
      </c>
      <c r="E3661" s="230">
        <v>1984</v>
      </c>
      <c r="F3661" s="230" t="s">
        <v>2122</v>
      </c>
      <c r="G3661" s="371" t="s">
        <v>2121</v>
      </c>
      <c r="H3661" s="230">
        <v>5</v>
      </c>
      <c r="I3661" s="230">
        <v>1</v>
      </c>
      <c r="J3661" s="230" t="s">
        <v>2122</v>
      </c>
      <c r="K3661" s="222">
        <v>1228.02</v>
      </c>
      <c r="L3661" s="222">
        <v>807.9</v>
      </c>
      <c r="M3661" s="222">
        <v>1502033.79</v>
      </c>
      <c r="N3661" s="222">
        <v>1502033.79</v>
      </c>
      <c r="O3661" s="222">
        <v>0</v>
      </c>
      <c r="P3661" s="222">
        <v>0</v>
      </c>
      <c r="Q3661" s="222">
        <v>0</v>
      </c>
      <c r="R3661" s="372">
        <v>45658</v>
      </c>
      <c r="S3661" s="372">
        <v>46022</v>
      </c>
      <c r="U3661" s="373"/>
    </row>
    <row r="3662" spans="1:21" ht="20.25" x14ac:dyDescent="0.3">
      <c r="A3662" s="230">
        <v>991</v>
      </c>
      <c r="B3662" s="225" t="s">
        <v>4373</v>
      </c>
      <c r="C3662" s="230">
        <v>41888</v>
      </c>
      <c r="D3662" s="230" t="s">
        <v>1896</v>
      </c>
      <c r="E3662" s="230">
        <v>1984</v>
      </c>
      <c r="F3662" s="230" t="s">
        <v>2122</v>
      </c>
      <c r="G3662" s="371" t="s">
        <v>4125</v>
      </c>
      <c r="H3662" s="230">
        <v>2</v>
      </c>
      <c r="I3662" s="230">
        <v>3</v>
      </c>
      <c r="J3662" s="230" t="s">
        <v>2122</v>
      </c>
      <c r="K3662" s="222">
        <v>1299.58</v>
      </c>
      <c r="L3662" s="222">
        <v>727</v>
      </c>
      <c r="M3662" s="222">
        <v>1874527.36</v>
      </c>
      <c r="N3662" s="222">
        <v>1874527.36</v>
      </c>
      <c r="O3662" s="222">
        <v>0</v>
      </c>
      <c r="P3662" s="222">
        <v>0</v>
      </c>
      <c r="Q3662" s="222">
        <v>0</v>
      </c>
      <c r="R3662" s="372">
        <v>45658</v>
      </c>
      <c r="S3662" s="372">
        <v>46022</v>
      </c>
      <c r="U3662" s="373"/>
    </row>
    <row r="3663" spans="1:21" ht="20.25" x14ac:dyDescent="0.3">
      <c r="A3663" s="230">
        <v>992</v>
      </c>
      <c r="B3663" s="225" t="s">
        <v>4374</v>
      </c>
      <c r="C3663" s="230">
        <v>41893</v>
      </c>
      <c r="D3663" s="230" t="s">
        <v>1896</v>
      </c>
      <c r="E3663" s="230">
        <v>1989</v>
      </c>
      <c r="F3663" s="230" t="s">
        <v>2122</v>
      </c>
      <c r="G3663" s="371" t="s">
        <v>4125</v>
      </c>
      <c r="H3663" s="230">
        <v>2</v>
      </c>
      <c r="I3663" s="230">
        <v>3</v>
      </c>
      <c r="J3663" s="230" t="s">
        <v>2122</v>
      </c>
      <c r="K3663" s="222">
        <v>1437.06</v>
      </c>
      <c r="L3663" s="222">
        <v>809.8</v>
      </c>
      <c r="M3663" s="222">
        <v>1726382.22</v>
      </c>
      <c r="N3663" s="222">
        <v>1726382.22</v>
      </c>
      <c r="O3663" s="222">
        <v>0</v>
      </c>
      <c r="P3663" s="222">
        <v>0</v>
      </c>
      <c r="Q3663" s="222">
        <v>0</v>
      </c>
      <c r="R3663" s="372">
        <v>45658</v>
      </c>
      <c r="S3663" s="372">
        <v>46022</v>
      </c>
      <c r="U3663" s="373"/>
    </row>
    <row r="3664" spans="1:21" ht="20.25" x14ac:dyDescent="0.3">
      <c r="A3664" s="230">
        <v>993</v>
      </c>
      <c r="B3664" s="225" t="s">
        <v>4375</v>
      </c>
      <c r="C3664" s="230">
        <v>41899</v>
      </c>
      <c r="D3664" s="230" t="s">
        <v>1896</v>
      </c>
      <c r="E3664" s="230">
        <v>1988</v>
      </c>
      <c r="F3664" s="230" t="s">
        <v>2122</v>
      </c>
      <c r="G3664" s="371" t="s">
        <v>4125</v>
      </c>
      <c r="H3664" s="230">
        <v>2</v>
      </c>
      <c r="I3664" s="230">
        <v>3</v>
      </c>
      <c r="J3664" s="230" t="s">
        <v>2122</v>
      </c>
      <c r="K3664" s="222">
        <v>1293</v>
      </c>
      <c r="L3664" s="222">
        <v>723</v>
      </c>
      <c r="M3664" s="222">
        <v>1701387.5699999998</v>
      </c>
      <c r="N3664" s="222">
        <v>1701387.5699999998</v>
      </c>
      <c r="O3664" s="222">
        <v>0</v>
      </c>
      <c r="P3664" s="222">
        <v>0</v>
      </c>
      <c r="Q3664" s="222">
        <v>0</v>
      </c>
      <c r="R3664" s="372">
        <v>45658</v>
      </c>
      <c r="S3664" s="372">
        <v>46022</v>
      </c>
      <c r="U3664" s="373"/>
    </row>
    <row r="3665" spans="1:21" ht="20.25" x14ac:dyDescent="0.25">
      <c r="A3665" s="231" t="s">
        <v>22</v>
      </c>
      <c r="B3665" s="231"/>
      <c r="C3665" s="263" t="s">
        <v>172</v>
      </c>
      <c r="D3665" s="263" t="s">
        <v>172</v>
      </c>
      <c r="E3665" s="263" t="s">
        <v>172</v>
      </c>
      <c r="F3665" s="263" t="s">
        <v>172</v>
      </c>
      <c r="G3665" s="263" t="s">
        <v>172</v>
      </c>
      <c r="H3665" s="263" t="s">
        <v>172</v>
      </c>
      <c r="I3665" s="263" t="s">
        <v>172</v>
      </c>
      <c r="J3665" s="220">
        <v>0</v>
      </c>
      <c r="K3665" s="220">
        <v>14889.47</v>
      </c>
      <c r="L3665" s="220">
        <v>9469.3799999999992</v>
      </c>
      <c r="M3665" s="220">
        <v>16978761.199999999</v>
      </c>
      <c r="N3665" s="220">
        <v>16978761.199999999</v>
      </c>
      <c r="O3665" s="220">
        <v>0</v>
      </c>
      <c r="P3665" s="220">
        <v>0</v>
      </c>
      <c r="Q3665" s="220">
        <v>0</v>
      </c>
      <c r="R3665" s="263" t="s">
        <v>172</v>
      </c>
      <c r="S3665" s="263" t="s">
        <v>172</v>
      </c>
      <c r="U3665" s="373"/>
    </row>
    <row r="3666" spans="1:21" ht="20.25" x14ac:dyDescent="0.25">
      <c r="A3666" s="272" t="s">
        <v>34</v>
      </c>
      <c r="B3666" s="272"/>
      <c r="C3666" s="263" t="s">
        <v>172</v>
      </c>
      <c r="D3666" s="263" t="s">
        <v>172</v>
      </c>
      <c r="E3666" s="263" t="s">
        <v>172</v>
      </c>
      <c r="F3666" s="263" t="s">
        <v>172</v>
      </c>
      <c r="G3666" s="263" t="s">
        <v>172</v>
      </c>
      <c r="H3666" s="263" t="s">
        <v>172</v>
      </c>
      <c r="I3666" s="263" t="s">
        <v>172</v>
      </c>
      <c r="J3666" s="220">
        <v>0</v>
      </c>
      <c r="K3666" s="220">
        <v>41734.269999999997</v>
      </c>
      <c r="L3666" s="220">
        <v>23828.269999999997</v>
      </c>
      <c r="M3666" s="220">
        <v>65052300.892299995</v>
      </c>
      <c r="N3666" s="220">
        <v>65052300.892299995</v>
      </c>
      <c r="O3666" s="220">
        <v>0</v>
      </c>
      <c r="P3666" s="220">
        <v>0</v>
      </c>
      <c r="Q3666" s="220">
        <v>0</v>
      </c>
      <c r="R3666" s="263" t="s">
        <v>172</v>
      </c>
      <c r="S3666" s="263" t="s">
        <v>172</v>
      </c>
      <c r="U3666" s="373"/>
    </row>
    <row r="3667" spans="1:21" ht="20.25" x14ac:dyDescent="0.3">
      <c r="A3667" s="404" t="s">
        <v>4387</v>
      </c>
      <c r="B3667" s="404"/>
      <c r="C3667" s="404"/>
      <c r="D3667" s="404"/>
      <c r="E3667" s="404"/>
      <c r="F3667" s="404"/>
      <c r="G3667" s="404"/>
      <c r="H3667" s="404"/>
      <c r="I3667" s="404"/>
      <c r="J3667" s="404"/>
      <c r="K3667" s="404"/>
      <c r="L3667" s="404"/>
      <c r="M3667" s="404"/>
      <c r="N3667" s="404"/>
      <c r="O3667" s="404"/>
      <c r="P3667" s="404"/>
      <c r="Q3667" s="404"/>
      <c r="R3667" s="404"/>
      <c r="S3667" s="404"/>
      <c r="U3667" s="373"/>
    </row>
    <row r="3668" spans="1:21" ht="20.25" x14ac:dyDescent="0.3">
      <c r="A3668" s="405" t="s">
        <v>4388</v>
      </c>
      <c r="B3668" s="405"/>
      <c r="C3668" s="405"/>
      <c r="D3668" s="405"/>
      <c r="E3668" s="405"/>
      <c r="F3668" s="405"/>
      <c r="G3668" s="405"/>
      <c r="H3668" s="405"/>
      <c r="I3668" s="405"/>
      <c r="J3668" s="405"/>
      <c r="K3668" s="405"/>
      <c r="L3668" s="405"/>
      <c r="M3668" s="405"/>
      <c r="N3668" s="405"/>
      <c r="O3668" s="405"/>
      <c r="P3668" s="405"/>
      <c r="Q3668" s="405"/>
      <c r="R3668" s="405"/>
      <c r="S3668" s="405"/>
      <c r="U3668" s="373"/>
    </row>
    <row r="3669" spans="1:21" ht="20.25" x14ac:dyDescent="0.3">
      <c r="A3669" s="230">
        <v>994</v>
      </c>
      <c r="B3669" s="225" t="s">
        <v>1405</v>
      </c>
      <c r="C3669" s="230">
        <v>41394</v>
      </c>
      <c r="D3669" s="230" t="s">
        <v>1896</v>
      </c>
      <c r="E3669" s="230">
        <v>1974</v>
      </c>
      <c r="F3669" s="230" t="s">
        <v>2122</v>
      </c>
      <c r="G3669" s="371" t="s">
        <v>2088</v>
      </c>
      <c r="H3669" s="230">
        <v>5</v>
      </c>
      <c r="I3669" s="230">
        <v>4</v>
      </c>
      <c r="J3669" s="230" t="s">
        <v>2122</v>
      </c>
      <c r="K3669" s="222">
        <v>5456.75</v>
      </c>
      <c r="L3669" s="222">
        <v>3449.91</v>
      </c>
      <c r="M3669" s="222">
        <v>354268.8</v>
      </c>
      <c r="N3669" s="222">
        <v>354268.8</v>
      </c>
      <c r="O3669" s="222">
        <v>0</v>
      </c>
      <c r="P3669" s="222">
        <v>0</v>
      </c>
      <c r="Q3669" s="222">
        <v>0</v>
      </c>
      <c r="R3669" s="372">
        <v>45658</v>
      </c>
      <c r="S3669" s="372">
        <v>46022</v>
      </c>
      <c r="U3669" s="373"/>
    </row>
    <row r="3670" spans="1:21" ht="20.25" x14ac:dyDescent="0.3">
      <c r="A3670" s="230">
        <v>995</v>
      </c>
      <c r="B3670" s="225" t="s">
        <v>1406</v>
      </c>
      <c r="C3670" s="230">
        <v>41397</v>
      </c>
      <c r="D3670" s="230" t="s">
        <v>1896</v>
      </c>
      <c r="E3670" s="230">
        <v>1973</v>
      </c>
      <c r="F3670" s="230" t="s">
        <v>2122</v>
      </c>
      <c r="G3670" s="371" t="s">
        <v>2088</v>
      </c>
      <c r="H3670" s="230">
        <v>5</v>
      </c>
      <c r="I3670" s="230">
        <v>4</v>
      </c>
      <c r="J3670" s="230" t="s">
        <v>2122</v>
      </c>
      <c r="K3670" s="222">
        <v>5479.4</v>
      </c>
      <c r="L3670" s="222">
        <v>3560.53</v>
      </c>
      <c r="M3670" s="222">
        <v>6603280.1300000008</v>
      </c>
      <c r="N3670" s="222">
        <v>6603280.1300000008</v>
      </c>
      <c r="O3670" s="222">
        <v>0</v>
      </c>
      <c r="P3670" s="222">
        <v>0</v>
      </c>
      <c r="Q3670" s="222">
        <v>0</v>
      </c>
      <c r="R3670" s="372">
        <v>45658</v>
      </c>
      <c r="S3670" s="372">
        <v>46022</v>
      </c>
      <c r="U3670" s="373"/>
    </row>
    <row r="3671" spans="1:21" ht="20.25" x14ac:dyDescent="0.3">
      <c r="A3671" s="230">
        <v>996</v>
      </c>
      <c r="B3671" s="225" t="s">
        <v>1407</v>
      </c>
      <c r="C3671" s="230">
        <v>41398</v>
      </c>
      <c r="D3671" s="230" t="s">
        <v>1896</v>
      </c>
      <c r="E3671" s="230">
        <v>1980</v>
      </c>
      <c r="F3671" s="230" t="s">
        <v>2122</v>
      </c>
      <c r="G3671" s="371" t="s">
        <v>2088</v>
      </c>
      <c r="H3671" s="230">
        <v>5</v>
      </c>
      <c r="I3671" s="230">
        <v>4</v>
      </c>
      <c r="J3671" s="230" t="s">
        <v>2122</v>
      </c>
      <c r="K3671" s="222">
        <v>6648.67</v>
      </c>
      <c r="L3671" s="222">
        <v>4253.49</v>
      </c>
      <c r="M3671" s="222">
        <v>6491559.3700000001</v>
      </c>
      <c r="N3671" s="222">
        <v>6491559.3700000001</v>
      </c>
      <c r="O3671" s="222">
        <v>0</v>
      </c>
      <c r="P3671" s="222">
        <v>0</v>
      </c>
      <c r="Q3671" s="222">
        <v>0</v>
      </c>
      <c r="R3671" s="372">
        <v>45658</v>
      </c>
      <c r="S3671" s="372">
        <v>46022</v>
      </c>
      <c r="U3671" s="373"/>
    </row>
    <row r="3672" spans="1:21" ht="20.25" x14ac:dyDescent="0.3">
      <c r="A3672" s="230">
        <v>997</v>
      </c>
      <c r="B3672" s="225" t="s">
        <v>1408</v>
      </c>
      <c r="C3672" s="230">
        <v>41399</v>
      </c>
      <c r="D3672" s="230" t="s">
        <v>1896</v>
      </c>
      <c r="E3672" s="230">
        <v>1971</v>
      </c>
      <c r="F3672" s="230" t="s">
        <v>2122</v>
      </c>
      <c r="G3672" s="371" t="s">
        <v>2088</v>
      </c>
      <c r="H3672" s="230">
        <v>5</v>
      </c>
      <c r="I3672" s="230">
        <v>4</v>
      </c>
      <c r="J3672" s="230" t="s">
        <v>2122</v>
      </c>
      <c r="K3672" s="222">
        <v>7454.8</v>
      </c>
      <c r="L3672" s="222">
        <v>3927.81</v>
      </c>
      <c r="M3672" s="222">
        <v>130122</v>
      </c>
      <c r="N3672" s="222">
        <v>130122</v>
      </c>
      <c r="O3672" s="222">
        <v>0</v>
      </c>
      <c r="P3672" s="222">
        <v>0</v>
      </c>
      <c r="Q3672" s="222">
        <v>0</v>
      </c>
      <c r="R3672" s="372">
        <v>45658</v>
      </c>
      <c r="S3672" s="372">
        <v>46022</v>
      </c>
      <c r="U3672" s="373"/>
    </row>
    <row r="3673" spans="1:21" ht="20.25" x14ac:dyDescent="0.3">
      <c r="A3673" s="230">
        <v>998</v>
      </c>
      <c r="B3673" s="225" t="s">
        <v>3725</v>
      </c>
      <c r="C3673" s="230">
        <v>41343</v>
      </c>
      <c r="D3673" s="230" t="s">
        <v>1896</v>
      </c>
      <c r="E3673" s="230">
        <v>1957</v>
      </c>
      <c r="F3673" s="230">
        <v>2022</v>
      </c>
      <c r="G3673" s="371" t="s">
        <v>2089</v>
      </c>
      <c r="H3673" s="230">
        <v>3</v>
      </c>
      <c r="I3673" s="230">
        <v>2</v>
      </c>
      <c r="J3673" s="230" t="s">
        <v>2122</v>
      </c>
      <c r="K3673" s="222">
        <v>1571.6</v>
      </c>
      <c r="L3673" s="222">
        <v>1571.6</v>
      </c>
      <c r="M3673" s="222">
        <v>148550.79999999999</v>
      </c>
      <c r="N3673" s="222">
        <v>148550.79999999999</v>
      </c>
      <c r="O3673" s="222">
        <v>0</v>
      </c>
      <c r="P3673" s="222">
        <v>0</v>
      </c>
      <c r="Q3673" s="222">
        <v>0</v>
      </c>
      <c r="R3673" s="372">
        <v>45658</v>
      </c>
      <c r="S3673" s="372">
        <v>46022</v>
      </c>
      <c r="U3673" s="373"/>
    </row>
    <row r="3674" spans="1:21" ht="20.25" x14ac:dyDescent="0.3">
      <c r="A3674" s="230">
        <v>999</v>
      </c>
      <c r="B3674" s="225" t="s">
        <v>3724</v>
      </c>
      <c r="C3674" s="230">
        <v>41344</v>
      </c>
      <c r="D3674" s="230" t="s">
        <v>1896</v>
      </c>
      <c r="E3674" s="230">
        <v>1966</v>
      </c>
      <c r="F3674" s="230">
        <v>2022</v>
      </c>
      <c r="G3674" s="371" t="s">
        <v>2089</v>
      </c>
      <c r="H3674" s="230">
        <v>4</v>
      </c>
      <c r="I3674" s="230">
        <v>2</v>
      </c>
      <c r="J3674" s="230" t="s">
        <v>2122</v>
      </c>
      <c r="K3674" s="222">
        <v>2276.04</v>
      </c>
      <c r="L3674" s="222">
        <v>2276.04</v>
      </c>
      <c r="M3674" s="222">
        <v>153007.6</v>
      </c>
      <c r="N3674" s="222">
        <v>153007.6</v>
      </c>
      <c r="O3674" s="222">
        <v>0</v>
      </c>
      <c r="P3674" s="222">
        <v>0</v>
      </c>
      <c r="Q3674" s="222">
        <v>0</v>
      </c>
      <c r="R3674" s="372">
        <v>45658</v>
      </c>
      <c r="S3674" s="372">
        <v>46022</v>
      </c>
      <c r="U3674" s="373"/>
    </row>
    <row r="3675" spans="1:21" ht="20.25" x14ac:dyDescent="0.3">
      <c r="A3675" s="230">
        <v>1000</v>
      </c>
      <c r="B3675" s="225" t="s">
        <v>1409</v>
      </c>
      <c r="C3675" s="230">
        <v>41412</v>
      </c>
      <c r="D3675" s="230" t="s">
        <v>1896</v>
      </c>
      <c r="E3675" s="230">
        <v>1970</v>
      </c>
      <c r="F3675" s="230" t="s">
        <v>2122</v>
      </c>
      <c r="G3675" s="371" t="s">
        <v>2089</v>
      </c>
      <c r="H3675" s="230">
        <v>5</v>
      </c>
      <c r="I3675" s="230">
        <v>4</v>
      </c>
      <c r="J3675" s="230" t="s">
        <v>2122</v>
      </c>
      <c r="K3675" s="222">
        <v>5270.01</v>
      </c>
      <c r="L3675" s="222">
        <v>3482.2</v>
      </c>
      <c r="M3675" s="222">
        <v>6333978.9699999997</v>
      </c>
      <c r="N3675" s="222">
        <v>6333978.9699999997</v>
      </c>
      <c r="O3675" s="222">
        <v>0</v>
      </c>
      <c r="P3675" s="222">
        <v>0</v>
      </c>
      <c r="Q3675" s="222">
        <v>0</v>
      </c>
      <c r="R3675" s="372">
        <v>45658</v>
      </c>
      <c r="S3675" s="372">
        <v>46022</v>
      </c>
      <c r="U3675" s="373"/>
    </row>
    <row r="3676" spans="1:21" ht="20.25" x14ac:dyDescent="0.3">
      <c r="A3676" s="230">
        <v>1001</v>
      </c>
      <c r="B3676" s="225" t="s">
        <v>1410</v>
      </c>
      <c r="C3676" s="230">
        <v>41413</v>
      </c>
      <c r="D3676" s="230" t="s">
        <v>1896</v>
      </c>
      <c r="E3676" s="230">
        <v>1967</v>
      </c>
      <c r="F3676" s="230" t="s">
        <v>2122</v>
      </c>
      <c r="G3676" s="371" t="s">
        <v>2089</v>
      </c>
      <c r="H3676" s="230">
        <v>5</v>
      </c>
      <c r="I3676" s="230">
        <v>4</v>
      </c>
      <c r="J3676" s="230" t="s">
        <v>2122</v>
      </c>
      <c r="K3676" s="222">
        <v>5330.65</v>
      </c>
      <c r="L3676" s="222">
        <v>3359.8</v>
      </c>
      <c r="M3676" s="222">
        <v>383136.1</v>
      </c>
      <c r="N3676" s="222">
        <v>383136.1</v>
      </c>
      <c r="O3676" s="222">
        <v>0</v>
      </c>
      <c r="P3676" s="222">
        <v>0</v>
      </c>
      <c r="Q3676" s="222">
        <v>0</v>
      </c>
      <c r="R3676" s="372">
        <v>45658</v>
      </c>
      <c r="S3676" s="372">
        <v>46022</v>
      </c>
      <c r="U3676" s="373"/>
    </row>
    <row r="3677" spans="1:21" ht="20.25" x14ac:dyDescent="0.3">
      <c r="A3677" s="230">
        <v>1002</v>
      </c>
      <c r="B3677" s="225" t="s">
        <v>1411</v>
      </c>
      <c r="C3677" s="230">
        <v>41414</v>
      </c>
      <c r="D3677" s="230" t="s">
        <v>1896</v>
      </c>
      <c r="E3677" s="230">
        <v>1974</v>
      </c>
      <c r="F3677" s="230" t="s">
        <v>2122</v>
      </c>
      <c r="G3677" s="371" t="s">
        <v>2088</v>
      </c>
      <c r="H3677" s="230">
        <v>5</v>
      </c>
      <c r="I3677" s="230">
        <v>4</v>
      </c>
      <c r="J3677" s="230" t="s">
        <v>2122</v>
      </c>
      <c r="K3677" s="222">
        <v>4074.1</v>
      </c>
      <c r="L3677" s="222">
        <v>2817.98</v>
      </c>
      <c r="M3677" s="222">
        <v>1958634.49</v>
      </c>
      <c r="N3677" s="222">
        <v>1958634.49</v>
      </c>
      <c r="O3677" s="222">
        <v>0</v>
      </c>
      <c r="P3677" s="222">
        <v>0</v>
      </c>
      <c r="Q3677" s="222">
        <v>0</v>
      </c>
      <c r="R3677" s="372">
        <v>45658</v>
      </c>
      <c r="S3677" s="372">
        <v>46022</v>
      </c>
      <c r="U3677" s="373"/>
    </row>
    <row r="3678" spans="1:21" ht="20.25" x14ac:dyDescent="0.3">
      <c r="A3678" s="230">
        <v>1003</v>
      </c>
      <c r="B3678" s="225" t="s">
        <v>1412</v>
      </c>
      <c r="C3678" s="230">
        <v>41417</v>
      </c>
      <c r="D3678" s="230" t="s">
        <v>1896</v>
      </c>
      <c r="E3678" s="230">
        <v>1967</v>
      </c>
      <c r="F3678" s="230" t="s">
        <v>2122</v>
      </c>
      <c r="G3678" s="371" t="s">
        <v>2089</v>
      </c>
      <c r="H3678" s="230">
        <v>5</v>
      </c>
      <c r="I3678" s="230">
        <v>4</v>
      </c>
      <c r="J3678" s="230" t="s">
        <v>2122</v>
      </c>
      <c r="K3678" s="222">
        <v>5047.7</v>
      </c>
      <c r="L3678" s="222">
        <v>3344.14</v>
      </c>
      <c r="M3678" s="222">
        <v>6739525.6200000001</v>
      </c>
      <c r="N3678" s="222">
        <v>6739525.6200000001</v>
      </c>
      <c r="O3678" s="222">
        <v>0</v>
      </c>
      <c r="P3678" s="222">
        <v>0</v>
      </c>
      <c r="Q3678" s="222">
        <v>0</v>
      </c>
      <c r="R3678" s="372">
        <v>45658</v>
      </c>
      <c r="S3678" s="372">
        <v>46022</v>
      </c>
      <c r="U3678" s="373"/>
    </row>
    <row r="3679" spans="1:21" ht="20.25" x14ac:dyDescent="0.3">
      <c r="A3679" s="230">
        <v>1004</v>
      </c>
      <c r="B3679" s="225" t="s">
        <v>1551</v>
      </c>
      <c r="C3679" s="230">
        <v>41425</v>
      </c>
      <c r="D3679" s="230" t="s">
        <v>1896</v>
      </c>
      <c r="E3679" s="230">
        <v>1990</v>
      </c>
      <c r="F3679" s="230" t="s">
        <v>2122</v>
      </c>
      <c r="G3679" s="371" t="s">
        <v>2088</v>
      </c>
      <c r="H3679" s="230">
        <v>5</v>
      </c>
      <c r="I3679" s="230">
        <v>5</v>
      </c>
      <c r="J3679" s="230" t="s">
        <v>2122</v>
      </c>
      <c r="K3679" s="222">
        <v>5895.6</v>
      </c>
      <c r="L3679" s="222">
        <v>5368.3200000000006</v>
      </c>
      <c r="M3679" s="222">
        <v>17150000</v>
      </c>
      <c r="N3679" s="222">
        <v>17150000</v>
      </c>
      <c r="O3679" s="222">
        <v>0</v>
      </c>
      <c r="P3679" s="222">
        <v>0</v>
      </c>
      <c r="Q3679" s="222">
        <v>0</v>
      </c>
      <c r="R3679" s="372">
        <v>45658</v>
      </c>
      <c r="S3679" s="372">
        <v>46022</v>
      </c>
      <c r="U3679" s="373"/>
    </row>
    <row r="3680" spans="1:21" ht="20.25" x14ac:dyDescent="0.3">
      <c r="A3680" s="230">
        <v>1005</v>
      </c>
      <c r="B3680" s="225" t="s">
        <v>1083</v>
      </c>
      <c r="C3680" s="230">
        <v>41383</v>
      </c>
      <c r="D3680" s="230" t="s">
        <v>1896</v>
      </c>
      <c r="E3680" s="230">
        <v>1968</v>
      </c>
      <c r="F3680" s="230" t="s">
        <v>2122</v>
      </c>
      <c r="G3680" s="371" t="s">
        <v>2089</v>
      </c>
      <c r="H3680" s="230">
        <v>4</v>
      </c>
      <c r="I3680" s="230">
        <v>3</v>
      </c>
      <c r="J3680" s="230" t="s">
        <v>2122</v>
      </c>
      <c r="K3680" s="222">
        <v>1898.62</v>
      </c>
      <c r="L3680" s="222">
        <v>1898.62</v>
      </c>
      <c r="M3680" s="222">
        <v>5094702.57</v>
      </c>
      <c r="N3680" s="222">
        <v>5094702.57</v>
      </c>
      <c r="O3680" s="222">
        <v>0</v>
      </c>
      <c r="P3680" s="222">
        <v>0</v>
      </c>
      <c r="Q3680" s="222">
        <v>0</v>
      </c>
      <c r="R3680" s="372">
        <v>45658</v>
      </c>
      <c r="S3680" s="372">
        <v>46022</v>
      </c>
      <c r="U3680" s="373"/>
    </row>
    <row r="3681" spans="1:21" ht="20.25" x14ac:dyDescent="0.25">
      <c r="A3681" s="231" t="s">
        <v>22</v>
      </c>
      <c r="B3681" s="231"/>
      <c r="C3681" s="263" t="s">
        <v>172</v>
      </c>
      <c r="D3681" s="263" t="s">
        <v>172</v>
      </c>
      <c r="E3681" s="263" t="s">
        <v>172</v>
      </c>
      <c r="F3681" s="263" t="s">
        <v>172</v>
      </c>
      <c r="G3681" s="263" t="s">
        <v>172</v>
      </c>
      <c r="H3681" s="263" t="s">
        <v>172</v>
      </c>
      <c r="I3681" s="263" t="s">
        <v>172</v>
      </c>
      <c r="J3681" s="220">
        <v>0</v>
      </c>
      <c r="K3681" s="220">
        <v>56403.939999999995</v>
      </c>
      <c r="L3681" s="220">
        <v>39310.44</v>
      </c>
      <c r="M3681" s="220">
        <v>51540766.450000003</v>
      </c>
      <c r="N3681" s="220">
        <v>51540766.450000003</v>
      </c>
      <c r="O3681" s="220">
        <v>0</v>
      </c>
      <c r="P3681" s="220">
        <v>0</v>
      </c>
      <c r="Q3681" s="220">
        <v>0</v>
      </c>
      <c r="R3681" s="263" t="s">
        <v>172</v>
      </c>
      <c r="S3681" s="263" t="s">
        <v>172</v>
      </c>
      <c r="U3681" s="373"/>
    </row>
    <row r="3682" spans="1:21" ht="20.25" x14ac:dyDescent="0.25">
      <c r="A3682" s="272" t="s">
        <v>34</v>
      </c>
      <c r="B3682" s="272"/>
      <c r="C3682" s="263" t="s">
        <v>172</v>
      </c>
      <c r="D3682" s="263" t="s">
        <v>172</v>
      </c>
      <c r="E3682" s="263" t="s">
        <v>172</v>
      </c>
      <c r="F3682" s="263" t="s">
        <v>172</v>
      </c>
      <c r="G3682" s="263" t="s">
        <v>172</v>
      </c>
      <c r="H3682" s="263" t="s">
        <v>172</v>
      </c>
      <c r="I3682" s="263" t="s">
        <v>172</v>
      </c>
      <c r="J3682" s="220">
        <v>0</v>
      </c>
      <c r="K3682" s="220">
        <v>56403.939999999995</v>
      </c>
      <c r="L3682" s="220">
        <v>39310.44</v>
      </c>
      <c r="M3682" s="220">
        <v>51540766.450000003</v>
      </c>
      <c r="N3682" s="220">
        <v>51540766.450000003</v>
      </c>
      <c r="O3682" s="220">
        <v>0</v>
      </c>
      <c r="P3682" s="220">
        <v>0</v>
      </c>
      <c r="Q3682" s="220">
        <v>0</v>
      </c>
      <c r="R3682" s="263" t="s">
        <v>172</v>
      </c>
      <c r="S3682" s="263" t="s">
        <v>172</v>
      </c>
      <c r="U3682" s="373"/>
    </row>
    <row r="3683" spans="1:21" ht="20.25" x14ac:dyDescent="0.3">
      <c r="A3683" s="404" t="s">
        <v>2472</v>
      </c>
      <c r="B3683" s="404"/>
      <c r="C3683" s="404"/>
      <c r="D3683" s="404"/>
      <c r="E3683" s="404"/>
      <c r="F3683" s="404"/>
      <c r="G3683" s="404"/>
      <c r="H3683" s="404"/>
      <c r="I3683" s="404"/>
      <c r="J3683" s="404"/>
      <c r="K3683" s="404"/>
      <c r="L3683" s="404"/>
      <c r="M3683" s="404"/>
      <c r="N3683" s="404"/>
      <c r="O3683" s="404"/>
      <c r="P3683" s="404"/>
      <c r="Q3683" s="404"/>
      <c r="R3683" s="404"/>
      <c r="S3683" s="404"/>
      <c r="U3683" s="373"/>
    </row>
    <row r="3684" spans="1:21" ht="20.25" x14ac:dyDescent="0.3">
      <c r="A3684" s="405" t="s">
        <v>4390</v>
      </c>
      <c r="B3684" s="405"/>
      <c r="C3684" s="405"/>
      <c r="D3684" s="405"/>
      <c r="E3684" s="405"/>
      <c r="F3684" s="405"/>
      <c r="G3684" s="405"/>
      <c r="H3684" s="405"/>
      <c r="I3684" s="405"/>
      <c r="J3684" s="405"/>
      <c r="K3684" s="405"/>
      <c r="L3684" s="405"/>
      <c r="M3684" s="405"/>
      <c r="N3684" s="405"/>
      <c r="O3684" s="405"/>
      <c r="P3684" s="405"/>
      <c r="Q3684" s="405"/>
      <c r="R3684" s="405"/>
      <c r="S3684" s="405"/>
      <c r="U3684" s="373"/>
    </row>
    <row r="3685" spans="1:21" ht="20.25" x14ac:dyDescent="0.3">
      <c r="A3685" s="230">
        <v>1006</v>
      </c>
      <c r="B3685" s="229" t="s">
        <v>1414</v>
      </c>
      <c r="C3685" s="230">
        <v>41549</v>
      </c>
      <c r="D3685" s="230" t="s">
        <v>1896</v>
      </c>
      <c r="E3685" s="230">
        <v>1985</v>
      </c>
      <c r="F3685" s="230" t="s">
        <v>2122</v>
      </c>
      <c r="G3685" s="371" t="s">
        <v>2088</v>
      </c>
      <c r="H3685" s="230">
        <v>2</v>
      </c>
      <c r="I3685" s="230">
        <v>2</v>
      </c>
      <c r="J3685" s="230" t="s">
        <v>2122</v>
      </c>
      <c r="K3685" s="222">
        <v>1816.4</v>
      </c>
      <c r="L3685" s="222">
        <v>717.3</v>
      </c>
      <c r="M3685" s="222">
        <v>1409439</v>
      </c>
      <c r="N3685" s="222">
        <v>1409439</v>
      </c>
      <c r="O3685" s="222">
        <v>0</v>
      </c>
      <c r="P3685" s="222">
        <v>0</v>
      </c>
      <c r="Q3685" s="222">
        <v>0</v>
      </c>
      <c r="R3685" s="372">
        <v>45658</v>
      </c>
      <c r="S3685" s="372">
        <v>46022</v>
      </c>
      <c r="U3685" s="373"/>
    </row>
    <row r="3686" spans="1:21" ht="20.25" x14ac:dyDescent="0.25">
      <c r="A3686" s="231" t="s">
        <v>22</v>
      </c>
      <c r="B3686" s="231"/>
      <c r="C3686" s="263" t="s">
        <v>172</v>
      </c>
      <c r="D3686" s="263" t="s">
        <v>172</v>
      </c>
      <c r="E3686" s="263" t="s">
        <v>172</v>
      </c>
      <c r="F3686" s="263" t="s">
        <v>172</v>
      </c>
      <c r="G3686" s="263" t="s">
        <v>172</v>
      </c>
      <c r="H3686" s="263" t="s">
        <v>172</v>
      </c>
      <c r="I3686" s="263" t="s">
        <v>172</v>
      </c>
      <c r="J3686" s="220">
        <v>0</v>
      </c>
      <c r="K3686" s="220">
        <v>1816.4</v>
      </c>
      <c r="L3686" s="220">
        <v>717.3</v>
      </c>
      <c r="M3686" s="220">
        <v>1409439</v>
      </c>
      <c r="N3686" s="220">
        <v>1409439</v>
      </c>
      <c r="O3686" s="220">
        <v>0</v>
      </c>
      <c r="P3686" s="220">
        <v>0</v>
      </c>
      <c r="Q3686" s="220">
        <v>0</v>
      </c>
      <c r="R3686" s="263" t="s">
        <v>172</v>
      </c>
      <c r="S3686" s="263" t="s">
        <v>172</v>
      </c>
      <c r="U3686" s="373"/>
    </row>
    <row r="3687" spans="1:21" ht="20.25" x14ac:dyDescent="0.25">
      <c r="A3687" s="410" t="s">
        <v>4389</v>
      </c>
      <c r="B3687" s="410"/>
      <c r="C3687" s="410"/>
      <c r="D3687" s="410"/>
      <c r="E3687" s="410"/>
      <c r="F3687" s="410"/>
      <c r="G3687" s="410"/>
      <c r="H3687" s="410"/>
      <c r="I3687" s="410"/>
      <c r="J3687" s="410"/>
      <c r="K3687" s="410"/>
      <c r="L3687" s="410"/>
      <c r="M3687" s="410"/>
      <c r="N3687" s="410"/>
      <c r="O3687" s="410"/>
      <c r="P3687" s="410"/>
      <c r="Q3687" s="410"/>
      <c r="R3687" s="410"/>
      <c r="S3687" s="410"/>
      <c r="U3687" s="373"/>
    </row>
    <row r="3688" spans="1:21" ht="20.25" x14ac:dyDescent="0.3">
      <c r="A3688" s="230">
        <v>1007</v>
      </c>
      <c r="B3688" s="229" t="s">
        <v>1416</v>
      </c>
      <c r="C3688" s="230">
        <v>41586</v>
      </c>
      <c r="D3688" s="230" t="s">
        <v>1896</v>
      </c>
      <c r="E3688" s="230">
        <v>1992</v>
      </c>
      <c r="F3688" s="230" t="s">
        <v>2122</v>
      </c>
      <c r="G3688" s="371" t="s">
        <v>2120</v>
      </c>
      <c r="H3688" s="230">
        <v>3</v>
      </c>
      <c r="I3688" s="230">
        <v>3</v>
      </c>
      <c r="J3688" s="230" t="s">
        <v>2122</v>
      </c>
      <c r="K3688" s="222">
        <v>1572.01</v>
      </c>
      <c r="L3688" s="222">
        <v>1572.01</v>
      </c>
      <c r="M3688" s="222">
        <v>3418856.7199999997</v>
      </c>
      <c r="N3688" s="222">
        <v>3418856.7199999997</v>
      </c>
      <c r="O3688" s="222">
        <v>0</v>
      </c>
      <c r="P3688" s="222">
        <v>0</v>
      </c>
      <c r="Q3688" s="222">
        <v>0</v>
      </c>
      <c r="R3688" s="372">
        <v>45658</v>
      </c>
      <c r="S3688" s="372">
        <v>46022</v>
      </c>
      <c r="U3688" s="373"/>
    </row>
    <row r="3689" spans="1:21" ht="20.25" x14ac:dyDescent="0.3">
      <c r="A3689" s="230">
        <v>1008</v>
      </c>
      <c r="B3689" s="229" t="s">
        <v>1417</v>
      </c>
      <c r="C3689" s="230">
        <v>41587</v>
      </c>
      <c r="D3689" s="230" t="s">
        <v>1896</v>
      </c>
      <c r="E3689" s="230">
        <v>2002</v>
      </c>
      <c r="F3689" s="230" t="s">
        <v>2122</v>
      </c>
      <c r="G3689" s="371" t="s">
        <v>2120</v>
      </c>
      <c r="H3689" s="230">
        <v>3</v>
      </c>
      <c r="I3689" s="230">
        <v>2</v>
      </c>
      <c r="J3689" s="230" t="s">
        <v>2122</v>
      </c>
      <c r="K3689" s="222">
        <v>1033.5</v>
      </c>
      <c r="L3689" s="222">
        <v>1033.5</v>
      </c>
      <c r="M3689" s="222">
        <v>321263.40999999997</v>
      </c>
      <c r="N3689" s="222">
        <v>321263.40999999997</v>
      </c>
      <c r="O3689" s="222">
        <v>0</v>
      </c>
      <c r="P3689" s="222">
        <v>0</v>
      </c>
      <c r="Q3689" s="222">
        <v>0</v>
      </c>
      <c r="R3689" s="372">
        <v>45658</v>
      </c>
      <c r="S3689" s="372">
        <v>46022</v>
      </c>
      <c r="U3689" s="373"/>
    </row>
    <row r="3690" spans="1:21" ht="20.25" x14ac:dyDescent="0.3">
      <c r="A3690" s="230">
        <v>1009</v>
      </c>
      <c r="B3690" s="229" t="s">
        <v>1418</v>
      </c>
      <c r="C3690" s="230">
        <v>41588</v>
      </c>
      <c r="D3690" s="230" t="s">
        <v>1896</v>
      </c>
      <c r="E3690" s="230">
        <v>2002</v>
      </c>
      <c r="F3690" s="230" t="s">
        <v>2122</v>
      </c>
      <c r="G3690" s="371" t="s">
        <v>2120</v>
      </c>
      <c r="H3690" s="230">
        <v>3</v>
      </c>
      <c r="I3690" s="230">
        <v>3</v>
      </c>
      <c r="J3690" s="230" t="s">
        <v>2122</v>
      </c>
      <c r="K3690" s="222">
        <v>1014.2</v>
      </c>
      <c r="L3690" s="222">
        <v>1014.2</v>
      </c>
      <c r="M3690" s="222">
        <v>426351.28</v>
      </c>
      <c r="N3690" s="222">
        <v>426351.28</v>
      </c>
      <c r="O3690" s="222">
        <v>0</v>
      </c>
      <c r="P3690" s="222">
        <v>0</v>
      </c>
      <c r="Q3690" s="222">
        <v>0</v>
      </c>
      <c r="R3690" s="372">
        <v>45658</v>
      </c>
      <c r="S3690" s="372">
        <v>46022</v>
      </c>
      <c r="U3690" s="373"/>
    </row>
    <row r="3691" spans="1:21" ht="20.25" x14ac:dyDescent="0.3">
      <c r="A3691" s="230">
        <v>1010</v>
      </c>
      <c r="B3691" s="229" t="s">
        <v>1415</v>
      </c>
      <c r="C3691" s="230">
        <v>41585</v>
      </c>
      <c r="D3691" s="230" t="s">
        <v>1896</v>
      </c>
      <c r="E3691" s="230">
        <v>1992</v>
      </c>
      <c r="F3691" s="230" t="s">
        <v>2122</v>
      </c>
      <c r="G3691" s="371" t="s">
        <v>2120</v>
      </c>
      <c r="H3691" s="230">
        <v>3</v>
      </c>
      <c r="I3691" s="230">
        <v>4</v>
      </c>
      <c r="J3691" s="230" t="s">
        <v>2122</v>
      </c>
      <c r="K3691" s="222">
        <v>2083.6799999999998</v>
      </c>
      <c r="L3691" s="222">
        <v>2049.89</v>
      </c>
      <c r="M3691" s="222">
        <v>4507777.08</v>
      </c>
      <c r="N3691" s="222">
        <v>4507777.08</v>
      </c>
      <c r="O3691" s="222">
        <v>0</v>
      </c>
      <c r="P3691" s="222">
        <v>0</v>
      </c>
      <c r="Q3691" s="222">
        <v>0</v>
      </c>
      <c r="R3691" s="372">
        <v>45658</v>
      </c>
      <c r="S3691" s="372">
        <v>46022</v>
      </c>
      <c r="U3691" s="373"/>
    </row>
    <row r="3692" spans="1:21" ht="20.25" x14ac:dyDescent="0.3">
      <c r="A3692" s="230">
        <v>1011</v>
      </c>
      <c r="B3692" s="229" t="s">
        <v>1419</v>
      </c>
      <c r="C3692" s="230">
        <v>41591</v>
      </c>
      <c r="D3692" s="230" t="s">
        <v>1896</v>
      </c>
      <c r="E3692" s="230">
        <v>1986</v>
      </c>
      <c r="F3692" s="230" t="s">
        <v>2122</v>
      </c>
      <c r="G3692" s="371" t="s">
        <v>2120</v>
      </c>
      <c r="H3692" s="230">
        <v>3</v>
      </c>
      <c r="I3692" s="230">
        <v>4</v>
      </c>
      <c r="J3692" s="230" t="s">
        <v>2122</v>
      </c>
      <c r="K3692" s="222">
        <v>2087.6999999999998</v>
      </c>
      <c r="L3692" s="222">
        <v>2087.6999999999998</v>
      </c>
      <c r="M3692" s="222">
        <v>1679676.81</v>
      </c>
      <c r="N3692" s="222">
        <v>1679676.81</v>
      </c>
      <c r="O3692" s="222">
        <v>0</v>
      </c>
      <c r="P3692" s="222">
        <v>0</v>
      </c>
      <c r="Q3692" s="222">
        <v>0</v>
      </c>
      <c r="R3692" s="372">
        <v>45658</v>
      </c>
      <c r="S3692" s="372">
        <v>46022</v>
      </c>
      <c r="U3692" s="373"/>
    </row>
    <row r="3693" spans="1:21" ht="20.25" x14ac:dyDescent="0.3">
      <c r="A3693" s="230">
        <v>1012</v>
      </c>
      <c r="B3693" s="229" t="s">
        <v>4038</v>
      </c>
      <c r="C3693" s="230">
        <v>41590</v>
      </c>
      <c r="D3693" s="230" t="s">
        <v>1896</v>
      </c>
      <c r="E3693" s="230">
        <v>1976</v>
      </c>
      <c r="F3693" s="230"/>
      <c r="G3693" s="371" t="s">
        <v>2120</v>
      </c>
      <c r="H3693" s="230">
        <v>3</v>
      </c>
      <c r="I3693" s="230">
        <v>3</v>
      </c>
      <c r="J3693" s="230" t="s">
        <v>2122</v>
      </c>
      <c r="K3693" s="222">
        <v>2087.6999999999998</v>
      </c>
      <c r="L3693" s="222">
        <v>1821.7</v>
      </c>
      <c r="M3693" s="222">
        <v>4670887.8100000005</v>
      </c>
      <c r="N3693" s="222">
        <v>4670887.8100000005</v>
      </c>
      <c r="O3693" s="222">
        <v>0</v>
      </c>
      <c r="P3693" s="222">
        <v>0</v>
      </c>
      <c r="Q3693" s="222">
        <v>0</v>
      </c>
      <c r="R3693" s="372">
        <v>45658</v>
      </c>
      <c r="S3693" s="372">
        <v>46022</v>
      </c>
      <c r="U3693" s="373"/>
    </row>
    <row r="3694" spans="1:21" ht="20.25" x14ac:dyDescent="0.25">
      <c r="A3694" s="231" t="s">
        <v>22</v>
      </c>
      <c r="B3694" s="231"/>
      <c r="C3694" s="263" t="s">
        <v>172</v>
      </c>
      <c r="D3694" s="263" t="s">
        <v>172</v>
      </c>
      <c r="E3694" s="263" t="s">
        <v>172</v>
      </c>
      <c r="F3694" s="263" t="s">
        <v>172</v>
      </c>
      <c r="G3694" s="263" t="s">
        <v>172</v>
      </c>
      <c r="H3694" s="263" t="s">
        <v>172</v>
      </c>
      <c r="I3694" s="263" t="s">
        <v>172</v>
      </c>
      <c r="J3694" s="220">
        <v>0</v>
      </c>
      <c r="K3694" s="220">
        <v>9878.7899999999991</v>
      </c>
      <c r="L3694" s="220">
        <v>9579</v>
      </c>
      <c r="M3694" s="220">
        <v>15024813.110000001</v>
      </c>
      <c r="N3694" s="220">
        <v>15024813.110000001</v>
      </c>
      <c r="O3694" s="220">
        <v>0</v>
      </c>
      <c r="P3694" s="220">
        <v>0</v>
      </c>
      <c r="Q3694" s="220">
        <v>0</v>
      </c>
      <c r="R3694" s="263" t="s">
        <v>172</v>
      </c>
      <c r="S3694" s="263" t="s">
        <v>172</v>
      </c>
      <c r="U3694" s="373"/>
    </row>
    <row r="3695" spans="1:21" ht="21" customHeight="1" x14ac:dyDescent="0.25">
      <c r="A3695" s="410" t="s">
        <v>4394</v>
      </c>
      <c r="B3695" s="410"/>
      <c r="C3695" s="410"/>
      <c r="D3695" s="410"/>
      <c r="E3695" s="410"/>
      <c r="F3695" s="410"/>
      <c r="G3695" s="410"/>
      <c r="H3695" s="410"/>
      <c r="I3695" s="410"/>
      <c r="J3695" s="410"/>
      <c r="K3695" s="410"/>
      <c r="L3695" s="410"/>
      <c r="M3695" s="410"/>
      <c r="N3695" s="410"/>
      <c r="O3695" s="410"/>
      <c r="P3695" s="410"/>
      <c r="Q3695" s="410"/>
      <c r="R3695" s="410"/>
      <c r="S3695" s="410"/>
      <c r="U3695" s="373"/>
    </row>
    <row r="3696" spans="1:21" ht="20.25" x14ac:dyDescent="0.3">
      <c r="A3696" s="230">
        <v>1013</v>
      </c>
      <c r="B3696" s="225" t="s">
        <v>3723</v>
      </c>
      <c r="C3696" s="230">
        <v>41551</v>
      </c>
      <c r="D3696" s="230" t="s">
        <v>1896</v>
      </c>
      <c r="E3696" s="230">
        <v>1970</v>
      </c>
      <c r="F3696" s="230" t="s">
        <v>2122</v>
      </c>
      <c r="G3696" s="371" t="s">
        <v>2088</v>
      </c>
      <c r="H3696" s="230">
        <v>2</v>
      </c>
      <c r="I3696" s="230">
        <v>2</v>
      </c>
      <c r="J3696" s="230" t="s">
        <v>2122</v>
      </c>
      <c r="K3696" s="222">
        <v>1064</v>
      </c>
      <c r="L3696" s="222">
        <v>717.5</v>
      </c>
      <c r="M3696" s="222">
        <v>46214.400000000001</v>
      </c>
      <c r="N3696" s="222">
        <v>46214.400000000001</v>
      </c>
      <c r="O3696" s="222">
        <v>0</v>
      </c>
      <c r="P3696" s="222">
        <v>0</v>
      </c>
      <c r="Q3696" s="222">
        <v>0</v>
      </c>
      <c r="R3696" s="372">
        <v>45658</v>
      </c>
      <c r="S3696" s="372">
        <v>46022</v>
      </c>
      <c r="U3696" s="373"/>
    </row>
    <row r="3697" spans="1:21" ht="20.25" x14ac:dyDescent="0.25">
      <c r="A3697" s="231" t="s">
        <v>22</v>
      </c>
      <c r="B3697" s="231"/>
      <c r="C3697" s="263" t="s">
        <v>172</v>
      </c>
      <c r="D3697" s="263" t="s">
        <v>172</v>
      </c>
      <c r="E3697" s="263" t="s">
        <v>172</v>
      </c>
      <c r="F3697" s="263" t="s">
        <v>172</v>
      </c>
      <c r="G3697" s="263" t="s">
        <v>172</v>
      </c>
      <c r="H3697" s="263" t="s">
        <v>172</v>
      </c>
      <c r="I3697" s="263" t="s">
        <v>172</v>
      </c>
      <c r="J3697" s="220">
        <v>0</v>
      </c>
      <c r="K3697" s="220">
        <v>1064</v>
      </c>
      <c r="L3697" s="220">
        <v>717.5</v>
      </c>
      <c r="M3697" s="220">
        <v>46214.400000000001</v>
      </c>
      <c r="N3697" s="220">
        <v>46214.400000000001</v>
      </c>
      <c r="O3697" s="220">
        <v>0</v>
      </c>
      <c r="P3697" s="220">
        <v>0</v>
      </c>
      <c r="Q3697" s="220">
        <v>0</v>
      </c>
      <c r="R3697" s="263" t="s">
        <v>172</v>
      </c>
      <c r="S3697" s="263" t="s">
        <v>172</v>
      </c>
      <c r="U3697" s="373"/>
    </row>
    <row r="3698" spans="1:21" ht="20.25" x14ac:dyDescent="0.25">
      <c r="A3698" s="410" t="s">
        <v>4391</v>
      </c>
      <c r="B3698" s="410"/>
      <c r="C3698" s="410"/>
      <c r="D3698" s="410"/>
      <c r="E3698" s="410"/>
      <c r="F3698" s="410"/>
      <c r="G3698" s="410"/>
      <c r="H3698" s="410"/>
      <c r="I3698" s="410"/>
      <c r="J3698" s="410"/>
      <c r="K3698" s="410"/>
      <c r="L3698" s="410"/>
      <c r="M3698" s="410"/>
      <c r="N3698" s="410"/>
      <c r="O3698" s="410"/>
      <c r="P3698" s="410"/>
      <c r="Q3698" s="410"/>
      <c r="R3698" s="410"/>
      <c r="S3698" s="410"/>
      <c r="U3698" s="373"/>
    </row>
    <row r="3699" spans="1:21" ht="20.25" x14ac:dyDescent="0.3">
      <c r="A3699" s="230">
        <v>1014</v>
      </c>
      <c r="B3699" s="225" t="s">
        <v>1427</v>
      </c>
      <c r="C3699" s="230">
        <v>46690</v>
      </c>
      <c r="D3699" s="230" t="s">
        <v>1896</v>
      </c>
      <c r="E3699" s="230">
        <v>2013</v>
      </c>
      <c r="F3699" s="230" t="s">
        <v>2122</v>
      </c>
      <c r="G3699" s="371" t="s">
        <v>2099</v>
      </c>
      <c r="H3699" s="230">
        <v>3</v>
      </c>
      <c r="I3699" s="230">
        <v>2</v>
      </c>
      <c r="J3699" s="230" t="s">
        <v>2122</v>
      </c>
      <c r="K3699" s="222">
        <v>1467.8</v>
      </c>
      <c r="L3699" s="222">
        <v>1280.98</v>
      </c>
      <c r="M3699" s="222">
        <v>76824</v>
      </c>
      <c r="N3699" s="222">
        <v>76824</v>
      </c>
      <c r="O3699" s="222">
        <v>0</v>
      </c>
      <c r="P3699" s="222">
        <v>0</v>
      </c>
      <c r="Q3699" s="222">
        <v>0</v>
      </c>
      <c r="R3699" s="372">
        <v>45658</v>
      </c>
      <c r="S3699" s="372">
        <v>46022</v>
      </c>
      <c r="U3699" s="373"/>
    </row>
    <row r="3700" spans="1:21" ht="20.25" x14ac:dyDescent="0.3">
      <c r="A3700" s="230">
        <v>1015</v>
      </c>
      <c r="B3700" s="225" t="s">
        <v>1430</v>
      </c>
      <c r="C3700" s="230">
        <v>55059</v>
      </c>
      <c r="D3700" s="230" t="s">
        <v>1896</v>
      </c>
      <c r="E3700" s="230">
        <v>2015</v>
      </c>
      <c r="F3700" s="230" t="s">
        <v>2122</v>
      </c>
      <c r="G3700" s="371" t="s">
        <v>4145</v>
      </c>
      <c r="H3700" s="230">
        <v>5</v>
      </c>
      <c r="I3700" s="230">
        <v>2</v>
      </c>
      <c r="J3700" s="230" t="s">
        <v>2122</v>
      </c>
      <c r="K3700" s="222">
        <v>3012.2</v>
      </c>
      <c r="L3700" s="222">
        <v>2496.5</v>
      </c>
      <c r="M3700" s="222">
        <v>76824</v>
      </c>
      <c r="N3700" s="222">
        <v>76824</v>
      </c>
      <c r="O3700" s="222">
        <v>0</v>
      </c>
      <c r="P3700" s="222">
        <v>0</v>
      </c>
      <c r="Q3700" s="222">
        <v>0</v>
      </c>
      <c r="R3700" s="372">
        <v>45658</v>
      </c>
      <c r="S3700" s="372">
        <v>46022</v>
      </c>
      <c r="U3700" s="373"/>
    </row>
    <row r="3701" spans="1:21" ht="20.25" x14ac:dyDescent="0.3">
      <c r="A3701" s="230">
        <v>1016</v>
      </c>
      <c r="B3701" s="225" t="s">
        <v>1422</v>
      </c>
      <c r="C3701" s="230">
        <v>46681</v>
      </c>
      <c r="D3701" s="230" t="s">
        <v>1896</v>
      </c>
      <c r="E3701" s="230">
        <v>2013</v>
      </c>
      <c r="F3701" s="230" t="s">
        <v>2122</v>
      </c>
      <c r="G3701" s="371" t="s">
        <v>2099</v>
      </c>
      <c r="H3701" s="230">
        <v>3</v>
      </c>
      <c r="I3701" s="230">
        <v>2</v>
      </c>
      <c r="J3701" s="230" t="s">
        <v>2122</v>
      </c>
      <c r="K3701" s="222">
        <v>1468.8</v>
      </c>
      <c r="L3701" s="222">
        <v>1280.52</v>
      </c>
      <c r="M3701" s="222">
        <v>61987.5</v>
      </c>
      <c r="N3701" s="222">
        <v>61987.5</v>
      </c>
      <c r="O3701" s="222">
        <v>0</v>
      </c>
      <c r="P3701" s="222">
        <v>0</v>
      </c>
      <c r="Q3701" s="222">
        <v>0</v>
      </c>
      <c r="R3701" s="372">
        <v>45658</v>
      </c>
      <c r="S3701" s="372">
        <v>46022</v>
      </c>
      <c r="U3701" s="373"/>
    </row>
    <row r="3702" spans="1:21" ht="20.25" x14ac:dyDescent="0.3">
      <c r="A3702" s="230">
        <v>1017</v>
      </c>
      <c r="B3702" s="225" t="s">
        <v>1432</v>
      </c>
      <c r="C3702" s="230">
        <v>41732</v>
      </c>
      <c r="D3702" s="230" t="s">
        <v>1896</v>
      </c>
      <c r="E3702" s="230">
        <v>2010</v>
      </c>
      <c r="F3702" s="230" t="s">
        <v>2122</v>
      </c>
      <c r="G3702" s="371" t="s">
        <v>4146</v>
      </c>
      <c r="H3702" s="230">
        <v>3</v>
      </c>
      <c r="I3702" s="230">
        <v>2</v>
      </c>
      <c r="J3702" s="230" t="s">
        <v>2122</v>
      </c>
      <c r="K3702" s="222">
        <v>2407.5</v>
      </c>
      <c r="L3702" s="222">
        <v>1575.9</v>
      </c>
      <c r="M3702" s="222">
        <v>610003.02</v>
      </c>
      <c r="N3702" s="222">
        <v>610003.02</v>
      </c>
      <c r="O3702" s="222">
        <v>0</v>
      </c>
      <c r="P3702" s="222">
        <v>0</v>
      </c>
      <c r="Q3702" s="222">
        <v>0</v>
      </c>
      <c r="R3702" s="372">
        <v>45658</v>
      </c>
      <c r="S3702" s="372">
        <v>46022</v>
      </c>
      <c r="U3702" s="373"/>
    </row>
    <row r="3703" spans="1:21" ht="20.25" x14ac:dyDescent="0.3">
      <c r="A3703" s="230">
        <v>1018</v>
      </c>
      <c r="B3703" s="225" t="s">
        <v>1433</v>
      </c>
      <c r="C3703" s="230">
        <v>41678</v>
      </c>
      <c r="D3703" s="230" t="s">
        <v>1896</v>
      </c>
      <c r="E3703" s="230">
        <v>1984</v>
      </c>
      <c r="F3703" s="230" t="s">
        <v>2122</v>
      </c>
      <c r="G3703" s="371" t="s">
        <v>2120</v>
      </c>
      <c r="H3703" s="230">
        <v>5</v>
      </c>
      <c r="I3703" s="230">
        <v>6</v>
      </c>
      <c r="J3703" s="230" t="s">
        <v>2122</v>
      </c>
      <c r="K3703" s="222">
        <v>5788.3</v>
      </c>
      <c r="L3703" s="222">
        <v>4389.1000000000004</v>
      </c>
      <c r="M3703" s="222">
        <v>955512.01</v>
      </c>
      <c r="N3703" s="222">
        <v>955512.01</v>
      </c>
      <c r="O3703" s="222">
        <v>0</v>
      </c>
      <c r="P3703" s="222">
        <v>0</v>
      </c>
      <c r="Q3703" s="222">
        <v>0</v>
      </c>
      <c r="R3703" s="372">
        <v>45658</v>
      </c>
      <c r="S3703" s="372">
        <v>46022</v>
      </c>
      <c r="U3703" s="373"/>
    </row>
    <row r="3704" spans="1:21" ht="20.25" x14ac:dyDescent="0.3">
      <c r="A3704" s="230">
        <v>1019</v>
      </c>
      <c r="B3704" s="225" t="s">
        <v>3721</v>
      </c>
      <c r="C3704" s="230">
        <v>41689</v>
      </c>
      <c r="D3704" s="230" t="s">
        <v>1896</v>
      </c>
      <c r="E3704" s="230">
        <v>1982</v>
      </c>
      <c r="F3704" s="230"/>
      <c r="G3704" s="371" t="s">
        <v>2120</v>
      </c>
      <c r="H3704" s="230">
        <v>5</v>
      </c>
      <c r="I3704" s="230">
        <v>4</v>
      </c>
      <c r="J3704" s="230" t="s">
        <v>2122</v>
      </c>
      <c r="K3704" s="222">
        <v>3644.8</v>
      </c>
      <c r="L3704" s="222">
        <v>3644.8</v>
      </c>
      <c r="M3704" s="222">
        <v>3046267.21</v>
      </c>
      <c r="N3704" s="222">
        <v>3046267.21</v>
      </c>
      <c r="O3704" s="222">
        <v>0</v>
      </c>
      <c r="P3704" s="222">
        <v>0</v>
      </c>
      <c r="Q3704" s="222">
        <v>0</v>
      </c>
      <c r="R3704" s="372">
        <v>45658</v>
      </c>
      <c r="S3704" s="372">
        <v>46022</v>
      </c>
      <c r="U3704" s="373"/>
    </row>
    <row r="3705" spans="1:21" ht="20.25" x14ac:dyDescent="0.3">
      <c r="A3705" s="230">
        <v>1020</v>
      </c>
      <c r="B3705" s="225" t="s">
        <v>3618</v>
      </c>
      <c r="C3705" s="230">
        <v>41717</v>
      </c>
      <c r="D3705" s="230" t="s">
        <v>1896</v>
      </c>
      <c r="E3705" s="230">
        <v>1990</v>
      </c>
      <c r="F3705" s="230" t="s">
        <v>2122</v>
      </c>
      <c r="G3705" s="371" t="s">
        <v>2121</v>
      </c>
      <c r="H3705" s="230">
        <v>5</v>
      </c>
      <c r="I3705" s="230">
        <v>4</v>
      </c>
      <c r="J3705" s="230" t="s">
        <v>2122</v>
      </c>
      <c r="K3705" s="222">
        <v>5104</v>
      </c>
      <c r="L3705" s="222">
        <v>3421</v>
      </c>
      <c r="M3705" s="222">
        <v>4782556.2714999998</v>
      </c>
      <c r="N3705" s="222">
        <v>4782556.2714999998</v>
      </c>
      <c r="O3705" s="222">
        <v>0</v>
      </c>
      <c r="P3705" s="222">
        <v>0</v>
      </c>
      <c r="Q3705" s="222">
        <v>0</v>
      </c>
      <c r="R3705" s="372">
        <v>45658</v>
      </c>
      <c r="S3705" s="372">
        <v>46022</v>
      </c>
      <c r="U3705" s="373"/>
    </row>
    <row r="3706" spans="1:21" ht="20.25" x14ac:dyDescent="0.25">
      <c r="A3706" s="231" t="s">
        <v>22</v>
      </c>
      <c r="B3706" s="231"/>
      <c r="C3706" s="263" t="s">
        <v>172</v>
      </c>
      <c r="D3706" s="263" t="s">
        <v>172</v>
      </c>
      <c r="E3706" s="263" t="s">
        <v>172</v>
      </c>
      <c r="F3706" s="263" t="s">
        <v>172</v>
      </c>
      <c r="G3706" s="263" t="s">
        <v>172</v>
      </c>
      <c r="H3706" s="263" t="s">
        <v>172</v>
      </c>
      <c r="I3706" s="263" t="s">
        <v>172</v>
      </c>
      <c r="J3706" s="220">
        <v>0</v>
      </c>
      <c r="K3706" s="220">
        <v>22893.399999999998</v>
      </c>
      <c r="L3706" s="220">
        <v>18088.8</v>
      </c>
      <c r="M3706" s="220">
        <v>9609974.011500001</v>
      </c>
      <c r="N3706" s="220">
        <v>9609974.011500001</v>
      </c>
      <c r="O3706" s="220">
        <v>0</v>
      </c>
      <c r="P3706" s="220">
        <v>0</v>
      </c>
      <c r="Q3706" s="220">
        <v>0</v>
      </c>
      <c r="R3706" s="263" t="s">
        <v>172</v>
      </c>
      <c r="S3706" s="263" t="s">
        <v>172</v>
      </c>
      <c r="U3706" s="373"/>
    </row>
    <row r="3707" spans="1:21" ht="20.25" x14ac:dyDescent="0.25">
      <c r="A3707" s="410" t="s">
        <v>4392</v>
      </c>
      <c r="B3707" s="410"/>
      <c r="C3707" s="410"/>
      <c r="D3707" s="410"/>
      <c r="E3707" s="410"/>
      <c r="F3707" s="410"/>
      <c r="G3707" s="410"/>
      <c r="H3707" s="410"/>
      <c r="I3707" s="410"/>
      <c r="J3707" s="410"/>
      <c r="K3707" s="410"/>
      <c r="L3707" s="410"/>
      <c r="M3707" s="410"/>
      <c r="N3707" s="410"/>
      <c r="O3707" s="410"/>
      <c r="P3707" s="410"/>
      <c r="Q3707" s="410"/>
      <c r="R3707" s="410"/>
      <c r="S3707" s="410"/>
      <c r="U3707" s="373"/>
    </row>
    <row r="3708" spans="1:21" ht="20.25" x14ac:dyDescent="0.3">
      <c r="A3708" s="230">
        <v>1021</v>
      </c>
      <c r="B3708" s="225" t="s">
        <v>1438</v>
      </c>
      <c r="C3708" s="230">
        <v>41569</v>
      </c>
      <c r="D3708" s="230" t="s">
        <v>1896</v>
      </c>
      <c r="E3708" s="230">
        <v>1993</v>
      </c>
      <c r="F3708" s="230" t="s">
        <v>2122</v>
      </c>
      <c r="G3708" s="371" t="s">
        <v>2088</v>
      </c>
      <c r="H3708" s="230">
        <v>5</v>
      </c>
      <c r="I3708" s="230">
        <v>5</v>
      </c>
      <c r="J3708" s="230" t="s">
        <v>2122</v>
      </c>
      <c r="K3708" s="222">
        <v>10205.5</v>
      </c>
      <c r="L3708" s="222">
        <v>5988.0999999999995</v>
      </c>
      <c r="M3708" s="222">
        <v>4450178.1899999995</v>
      </c>
      <c r="N3708" s="222">
        <v>4450178.1899999995</v>
      </c>
      <c r="O3708" s="222">
        <v>0</v>
      </c>
      <c r="P3708" s="222">
        <v>0</v>
      </c>
      <c r="Q3708" s="222">
        <v>0</v>
      </c>
      <c r="R3708" s="372">
        <v>45658</v>
      </c>
      <c r="S3708" s="372">
        <v>46022</v>
      </c>
      <c r="U3708" s="373"/>
    </row>
    <row r="3709" spans="1:21" ht="20.25" x14ac:dyDescent="0.3">
      <c r="A3709" s="230">
        <v>1022</v>
      </c>
      <c r="B3709" s="225" t="s">
        <v>3722</v>
      </c>
      <c r="C3709" s="230">
        <v>41562</v>
      </c>
      <c r="D3709" s="230" t="s">
        <v>1896</v>
      </c>
      <c r="E3709" s="230">
        <v>1964</v>
      </c>
      <c r="F3709" s="230" t="s">
        <v>2122</v>
      </c>
      <c r="G3709" s="371" t="s">
        <v>2089</v>
      </c>
      <c r="H3709" s="230">
        <v>4</v>
      </c>
      <c r="I3709" s="230">
        <v>3</v>
      </c>
      <c r="J3709" s="230" t="s">
        <v>2122</v>
      </c>
      <c r="K3709" s="222">
        <v>3139.1</v>
      </c>
      <c r="L3709" s="222">
        <v>3139.1</v>
      </c>
      <c r="M3709" s="222">
        <v>1575923.06</v>
      </c>
      <c r="N3709" s="222">
        <v>1575923.06</v>
      </c>
      <c r="O3709" s="222">
        <v>0</v>
      </c>
      <c r="P3709" s="222">
        <v>0</v>
      </c>
      <c r="Q3709" s="222">
        <v>0</v>
      </c>
      <c r="R3709" s="372">
        <v>45658</v>
      </c>
      <c r="S3709" s="372">
        <v>46022</v>
      </c>
      <c r="U3709" s="373"/>
    </row>
    <row r="3710" spans="1:21" ht="20.25" customHeight="1" x14ac:dyDescent="0.25">
      <c r="A3710" s="231" t="s">
        <v>22</v>
      </c>
      <c r="B3710" s="231"/>
      <c r="C3710" s="263" t="s">
        <v>172</v>
      </c>
      <c r="D3710" s="263" t="s">
        <v>172</v>
      </c>
      <c r="E3710" s="263" t="s">
        <v>172</v>
      </c>
      <c r="F3710" s="263" t="s">
        <v>172</v>
      </c>
      <c r="G3710" s="263" t="s">
        <v>172</v>
      </c>
      <c r="H3710" s="263" t="s">
        <v>172</v>
      </c>
      <c r="I3710" s="263" t="s">
        <v>172</v>
      </c>
      <c r="J3710" s="220">
        <v>0</v>
      </c>
      <c r="K3710" s="220">
        <v>13344.6</v>
      </c>
      <c r="L3710" s="220">
        <v>9127.1999999999989</v>
      </c>
      <c r="M3710" s="220">
        <v>6026101.25</v>
      </c>
      <c r="N3710" s="220">
        <v>6026101.25</v>
      </c>
      <c r="O3710" s="220">
        <v>0</v>
      </c>
      <c r="P3710" s="220">
        <v>0</v>
      </c>
      <c r="Q3710" s="220">
        <v>0</v>
      </c>
      <c r="R3710" s="263" t="s">
        <v>172</v>
      </c>
      <c r="S3710" s="263" t="s">
        <v>172</v>
      </c>
      <c r="U3710" s="373"/>
    </row>
    <row r="3711" spans="1:21" s="387" customFormat="1" ht="23.85" customHeight="1" x14ac:dyDescent="0.25">
      <c r="A3711" s="410" t="s">
        <v>4393</v>
      </c>
      <c r="B3711" s="410"/>
      <c r="C3711" s="410"/>
      <c r="D3711" s="410"/>
      <c r="E3711" s="410"/>
      <c r="F3711" s="410"/>
      <c r="G3711" s="410"/>
      <c r="H3711" s="410"/>
      <c r="I3711" s="410"/>
      <c r="J3711" s="410"/>
      <c r="K3711" s="410"/>
      <c r="L3711" s="410"/>
      <c r="M3711" s="410"/>
      <c r="N3711" s="410"/>
      <c r="O3711" s="410"/>
      <c r="P3711" s="410"/>
      <c r="Q3711" s="410"/>
      <c r="R3711" s="410"/>
      <c r="S3711" s="410"/>
      <c r="U3711" s="373"/>
    </row>
    <row r="3712" spans="1:21" ht="22.7" customHeight="1" x14ac:dyDescent="0.3">
      <c r="A3712" s="230">
        <v>1023</v>
      </c>
      <c r="B3712" s="225" t="s">
        <v>1440</v>
      </c>
      <c r="C3712" s="230">
        <v>41574</v>
      </c>
      <c r="D3712" s="230" t="s">
        <v>1896</v>
      </c>
      <c r="E3712" s="230">
        <v>1982</v>
      </c>
      <c r="F3712" s="230" t="s">
        <v>2122</v>
      </c>
      <c r="G3712" s="371" t="s">
        <v>2088</v>
      </c>
      <c r="H3712" s="230">
        <v>2</v>
      </c>
      <c r="I3712" s="230">
        <v>2</v>
      </c>
      <c r="J3712" s="230" t="s">
        <v>2122</v>
      </c>
      <c r="K3712" s="222">
        <v>1759.94</v>
      </c>
      <c r="L3712" s="222">
        <v>691.30000000000007</v>
      </c>
      <c r="M3712" s="222">
        <v>1998256.24</v>
      </c>
      <c r="N3712" s="222">
        <v>1998256.24</v>
      </c>
      <c r="O3712" s="222">
        <v>0</v>
      </c>
      <c r="P3712" s="222">
        <v>0</v>
      </c>
      <c r="Q3712" s="222">
        <v>0</v>
      </c>
      <c r="R3712" s="372">
        <v>45658</v>
      </c>
      <c r="S3712" s="372">
        <v>46022</v>
      </c>
      <c r="U3712" s="373"/>
    </row>
    <row r="3713" spans="1:21" s="387" customFormat="1" ht="22.7" customHeight="1" x14ac:dyDescent="0.25">
      <c r="A3713" s="230">
        <v>1024</v>
      </c>
      <c r="B3713" s="233" t="s">
        <v>3577</v>
      </c>
      <c r="C3713" s="230">
        <v>55874</v>
      </c>
      <c r="D3713" s="230" t="s">
        <v>1896</v>
      </c>
      <c r="E3713" s="230">
        <v>1965</v>
      </c>
      <c r="F3713" s="230" t="s">
        <v>2122</v>
      </c>
      <c r="G3713" s="374" t="s">
        <v>2448</v>
      </c>
      <c r="H3713" s="230">
        <v>2</v>
      </c>
      <c r="I3713" s="230">
        <v>1</v>
      </c>
      <c r="J3713" s="230" t="s">
        <v>2122</v>
      </c>
      <c r="K3713" s="222">
        <v>687</v>
      </c>
      <c r="L3713" s="222">
        <v>687</v>
      </c>
      <c r="M3713" s="222">
        <v>965141.46000000008</v>
      </c>
      <c r="N3713" s="222">
        <v>965141.46000000008</v>
      </c>
      <c r="O3713" s="222">
        <v>0</v>
      </c>
      <c r="P3713" s="222">
        <v>0</v>
      </c>
      <c r="Q3713" s="222">
        <v>0</v>
      </c>
      <c r="R3713" s="372">
        <v>45658</v>
      </c>
      <c r="S3713" s="372">
        <v>46022</v>
      </c>
      <c r="U3713" s="373"/>
    </row>
    <row r="3714" spans="1:21" s="387" customFormat="1" ht="22.7" customHeight="1" x14ac:dyDescent="0.25">
      <c r="A3714" s="230">
        <v>1025</v>
      </c>
      <c r="B3714" s="233" t="s">
        <v>3576</v>
      </c>
      <c r="C3714" s="230">
        <v>55875</v>
      </c>
      <c r="D3714" s="230" t="s">
        <v>1896</v>
      </c>
      <c r="E3714" s="230">
        <v>1966</v>
      </c>
      <c r="F3714" s="230" t="s">
        <v>2122</v>
      </c>
      <c r="G3714" s="374" t="s">
        <v>2089</v>
      </c>
      <c r="H3714" s="230">
        <v>2</v>
      </c>
      <c r="I3714" s="230">
        <v>1</v>
      </c>
      <c r="J3714" s="230" t="s">
        <v>2122</v>
      </c>
      <c r="K3714" s="222">
        <v>668</v>
      </c>
      <c r="L3714" s="222">
        <v>668</v>
      </c>
      <c r="M3714" s="222">
        <v>1282366.44</v>
      </c>
      <c r="N3714" s="222">
        <v>1282366.44</v>
      </c>
      <c r="O3714" s="222">
        <v>0</v>
      </c>
      <c r="P3714" s="222">
        <v>0</v>
      </c>
      <c r="Q3714" s="222">
        <v>0</v>
      </c>
      <c r="R3714" s="372">
        <v>45658</v>
      </c>
      <c r="S3714" s="372">
        <v>46022</v>
      </c>
      <c r="U3714" s="373"/>
    </row>
    <row r="3715" spans="1:21" s="387" customFormat="1" ht="22.7" customHeight="1" x14ac:dyDescent="0.25">
      <c r="A3715" s="230">
        <v>1026</v>
      </c>
      <c r="B3715" s="233" t="s">
        <v>3578</v>
      </c>
      <c r="C3715" s="230">
        <v>55876</v>
      </c>
      <c r="D3715" s="230" t="s">
        <v>1896</v>
      </c>
      <c r="E3715" s="230">
        <v>1981</v>
      </c>
      <c r="F3715" s="230" t="s">
        <v>2122</v>
      </c>
      <c r="G3715" s="374" t="s">
        <v>2449</v>
      </c>
      <c r="H3715" s="230">
        <v>5</v>
      </c>
      <c r="I3715" s="230">
        <v>1</v>
      </c>
      <c r="J3715" s="230" t="s">
        <v>2122</v>
      </c>
      <c r="K3715" s="222">
        <v>3556.1</v>
      </c>
      <c r="L3715" s="222">
        <v>2307.8000000000002</v>
      </c>
      <c r="M3715" s="222">
        <v>5156858.32</v>
      </c>
      <c r="N3715" s="222">
        <v>5156858.32</v>
      </c>
      <c r="O3715" s="222">
        <v>0</v>
      </c>
      <c r="P3715" s="222">
        <v>0</v>
      </c>
      <c r="Q3715" s="222">
        <v>0</v>
      </c>
      <c r="R3715" s="372">
        <v>45658</v>
      </c>
      <c r="S3715" s="372">
        <v>46022</v>
      </c>
      <c r="U3715" s="373"/>
    </row>
    <row r="3716" spans="1:21" ht="20.25" x14ac:dyDescent="0.25">
      <c r="A3716" s="231" t="s">
        <v>22</v>
      </c>
      <c r="B3716" s="231"/>
      <c r="C3716" s="263" t="s">
        <v>172</v>
      </c>
      <c r="D3716" s="263" t="s">
        <v>172</v>
      </c>
      <c r="E3716" s="263" t="s">
        <v>172</v>
      </c>
      <c r="F3716" s="263" t="s">
        <v>172</v>
      </c>
      <c r="G3716" s="263" t="s">
        <v>172</v>
      </c>
      <c r="H3716" s="263" t="s">
        <v>172</v>
      </c>
      <c r="I3716" s="263" t="s">
        <v>172</v>
      </c>
      <c r="J3716" s="220">
        <v>0</v>
      </c>
      <c r="K3716" s="220">
        <v>6671.04</v>
      </c>
      <c r="L3716" s="220">
        <v>4354.1000000000004</v>
      </c>
      <c r="M3716" s="220">
        <v>9402622.4600000009</v>
      </c>
      <c r="N3716" s="220">
        <v>9402622.4600000009</v>
      </c>
      <c r="O3716" s="220">
        <v>0</v>
      </c>
      <c r="P3716" s="220">
        <v>0</v>
      </c>
      <c r="Q3716" s="220">
        <v>0</v>
      </c>
      <c r="R3716" s="263" t="s">
        <v>172</v>
      </c>
      <c r="S3716" s="263" t="s">
        <v>172</v>
      </c>
      <c r="U3716" s="373"/>
    </row>
    <row r="3717" spans="1:21" ht="20.25" x14ac:dyDescent="0.25">
      <c r="A3717" s="410" t="s">
        <v>4395</v>
      </c>
      <c r="B3717" s="410"/>
      <c r="C3717" s="410"/>
      <c r="D3717" s="410"/>
      <c r="E3717" s="410"/>
      <c r="F3717" s="410"/>
      <c r="G3717" s="410"/>
      <c r="H3717" s="410"/>
      <c r="I3717" s="410"/>
      <c r="J3717" s="410"/>
      <c r="K3717" s="410"/>
      <c r="L3717" s="410"/>
      <c r="M3717" s="410"/>
      <c r="N3717" s="410"/>
      <c r="O3717" s="410"/>
      <c r="P3717" s="410"/>
      <c r="Q3717" s="410"/>
      <c r="R3717" s="410"/>
      <c r="S3717" s="410"/>
      <c r="U3717" s="373"/>
    </row>
    <row r="3718" spans="1:21" ht="20.25" x14ac:dyDescent="0.3">
      <c r="A3718" s="230">
        <v>1027</v>
      </c>
      <c r="B3718" s="225" t="s">
        <v>1442</v>
      </c>
      <c r="C3718" s="230">
        <v>41770</v>
      </c>
      <c r="D3718" s="230" t="s">
        <v>1896</v>
      </c>
      <c r="E3718" s="230">
        <v>1984</v>
      </c>
      <c r="F3718" s="230" t="s">
        <v>2122</v>
      </c>
      <c r="G3718" s="371" t="s">
        <v>2089</v>
      </c>
      <c r="H3718" s="230">
        <v>2</v>
      </c>
      <c r="I3718" s="230">
        <v>2</v>
      </c>
      <c r="J3718" s="230" t="s">
        <v>2122</v>
      </c>
      <c r="K3718" s="222">
        <v>585.4</v>
      </c>
      <c r="L3718" s="222">
        <v>575.5</v>
      </c>
      <c r="M3718" s="222">
        <v>1322931.92</v>
      </c>
      <c r="N3718" s="222">
        <v>1322931.92</v>
      </c>
      <c r="O3718" s="222">
        <v>0</v>
      </c>
      <c r="P3718" s="222">
        <v>0</v>
      </c>
      <c r="Q3718" s="222">
        <v>0</v>
      </c>
      <c r="R3718" s="372">
        <v>45658</v>
      </c>
      <c r="S3718" s="372">
        <v>46022</v>
      </c>
      <c r="U3718" s="373"/>
    </row>
    <row r="3719" spans="1:21" ht="20.25" x14ac:dyDescent="0.3">
      <c r="A3719" s="230">
        <v>1028</v>
      </c>
      <c r="B3719" s="225" t="s">
        <v>1443</v>
      </c>
      <c r="C3719" s="230">
        <v>41772</v>
      </c>
      <c r="D3719" s="230" t="s">
        <v>1896</v>
      </c>
      <c r="E3719" s="230">
        <v>1984</v>
      </c>
      <c r="F3719" s="230" t="s">
        <v>2122</v>
      </c>
      <c r="G3719" s="371" t="s">
        <v>2089</v>
      </c>
      <c r="H3719" s="230">
        <v>2</v>
      </c>
      <c r="I3719" s="230">
        <v>2</v>
      </c>
      <c r="J3719" s="230" t="s">
        <v>2122</v>
      </c>
      <c r="K3719" s="222">
        <v>629.6</v>
      </c>
      <c r="L3719" s="222">
        <v>563.29999999999995</v>
      </c>
      <c r="M3719" s="222">
        <v>1350095.5499999998</v>
      </c>
      <c r="N3719" s="222">
        <v>1350095.5499999998</v>
      </c>
      <c r="O3719" s="222">
        <v>0</v>
      </c>
      <c r="P3719" s="222">
        <v>0</v>
      </c>
      <c r="Q3719" s="222">
        <v>0</v>
      </c>
      <c r="R3719" s="372">
        <v>45658</v>
      </c>
      <c r="S3719" s="372">
        <v>46022</v>
      </c>
      <c r="U3719" s="373"/>
    </row>
    <row r="3720" spans="1:21" ht="20.25" x14ac:dyDescent="0.3">
      <c r="A3720" s="230">
        <v>1029</v>
      </c>
      <c r="B3720" s="225" t="s">
        <v>1444</v>
      </c>
      <c r="C3720" s="230">
        <v>41774</v>
      </c>
      <c r="D3720" s="230" t="s">
        <v>1896</v>
      </c>
      <c r="E3720" s="230">
        <v>1999</v>
      </c>
      <c r="F3720" s="230" t="s">
        <v>2122</v>
      </c>
      <c r="G3720" s="371" t="s">
        <v>2094</v>
      </c>
      <c r="H3720" s="230">
        <v>2</v>
      </c>
      <c r="I3720" s="230">
        <v>2</v>
      </c>
      <c r="J3720" s="230" t="s">
        <v>2122</v>
      </c>
      <c r="K3720" s="222">
        <v>397.02</v>
      </c>
      <c r="L3720" s="222">
        <v>390.3</v>
      </c>
      <c r="M3720" s="222">
        <v>937200.45</v>
      </c>
      <c r="N3720" s="222">
        <v>937200.45</v>
      </c>
      <c r="O3720" s="222">
        <v>0</v>
      </c>
      <c r="P3720" s="222">
        <v>0</v>
      </c>
      <c r="Q3720" s="222">
        <v>0</v>
      </c>
      <c r="R3720" s="372">
        <v>45658</v>
      </c>
      <c r="S3720" s="372">
        <v>46022</v>
      </c>
      <c r="U3720" s="373"/>
    </row>
    <row r="3721" spans="1:21" ht="20.25" x14ac:dyDescent="0.3">
      <c r="A3721" s="230">
        <v>1030</v>
      </c>
      <c r="B3721" s="225" t="s">
        <v>1445</v>
      </c>
      <c r="C3721" s="230">
        <v>41778</v>
      </c>
      <c r="D3721" s="230" t="s">
        <v>1896</v>
      </c>
      <c r="E3721" s="230">
        <v>1992</v>
      </c>
      <c r="F3721" s="230" t="s">
        <v>2122</v>
      </c>
      <c r="G3721" s="371" t="s">
        <v>2089</v>
      </c>
      <c r="H3721" s="230">
        <v>5</v>
      </c>
      <c r="I3721" s="230">
        <v>2</v>
      </c>
      <c r="J3721" s="230" t="s">
        <v>2122</v>
      </c>
      <c r="K3721" s="222">
        <v>1931.8</v>
      </c>
      <c r="L3721" s="222">
        <v>1923.7</v>
      </c>
      <c r="M3721" s="222">
        <v>4614422.8500000006</v>
      </c>
      <c r="N3721" s="222">
        <v>4614422.8500000006</v>
      </c>
      <c r="O3721" s="222">
        <v>0</v>
      </c>
      <c r="P3721" s="222">
        <v>0</v>
      </c>
      <c r="Q3721" s="222">
        <v>0</v>
      </c>
      <c r="R3721" s="372">
        <v>45658</v>
      </c>
      <c r="S3721" s="372">
        <v>46022</v>
      </c>
      <c r="U3721" s="373"/>
    </row>
    <row r="3722" spans="1:21" ht="20.25" x14ac:dyDescent="0.3">
      <c r="A3722" s="230">
        <v>1031</v>
      </c>
      <c r="B3722" s="225" t="s">
        <v>1446</v>
      </c>
      <c r="C3722" s="230">
        <v>41779</v>
      </c>
      <c r="D3722" s="230" t="s">
        <v>1896</v>
      </c>
      <c r="E3722" s="230">
        <v>1992</v>
      </c>
      <c r="F3722" s="230" t="s">
        <v>2122</v>
      </c>
      <c r="G3722" s="371" t="s">
        <v>2089</v>
      </c>
      <c r="H3722" s="230">
        <v>5</v>
      </c>
      <c r="I3722" s="230">
        <v>2</v>
      </c>
      <c r="J3722" s="230" t="s">
        <v>2122</v>
      </c>
      <c r="K3722" s="222">
        <v>2130.4</v>
      </c>
      <c r="L3722" s="222">
        <v>2083.4499999999998</v>
      </c>
      <c r="M3722" s="222">
        <v>4850948.3</v>
      </c>
      <c r="N3722" s="222">
        <v>4850948.3</v>
      </c>
      <c r="O3722" s="222">
        <v>0</v>
      </c>
      <c r="P3722" s="222">
        <v>0</v>
      </c>
      <c r="Q3722" s="222">
        <v>0</v>
      </c>
      <c r="R3722" s="372">
        <v>45658</v>
      </c>
      <c r="S3722" s="372">
        <v>46022</v>
      </c>
      <c r="U3722" s="373"/>
    </row>
    <row r="3723" spans="1:21" ht="20.25" x14ac:dyDescent="0.3">
      <c r="A3723" s="230">
        <v>1032</v>
      </c>
      <c r="B3723" s="225" t="s">
        <v>1447</v>
      </c>
      <c r="C3723" s="230">
        <v>41782</v>
      </c>
      <c r="D3723" s="230" t="s">
        <v>1896</v>
      </c>
      <c r="E3723" s="230">
        <v>2012</v>
      </c>
      <c r="F3723" s="230" t="s">
        <v>2122</v>
      </c>
      <c r="G3723" s="371" t="s">
        <v>2089</v>
      </c>
      <c r="H3723" s="230">
        <v>3</v>
      </c>
      <c r="I3723" s="230">
        <v>2</v>
      </c>
      <c r="J3723" s="230" t="s">
        <v>2122</v>
      </c>
      <c r="K3723" s="222">
        <v>628</v>
      </c>
      <c r="L3723" s="222">
        <v>628</v>
      </c>
      <c r="M3723" s="222">
        <v>122712</v>
      </c>
      <c r="N3723" s="222">
        <v>122712</v>
      </c>
      <c r="O3723" s="222">
        <v>0</v>
      </c>
      <c r="P3723" s="222">
        <v>0</v>
      </c>
      <c r="Q3723" s="222">
        <v>0</v>
      </c>
      <c r="R3723" s="372">
        <v>45658</v>
      </c>
      <c r="S3723" s="372">
        <v>46022</v>
      </c>
      <c r="U3723" s="373"/>
    </row>
    <row r="3724" spans="1:21" ht="20.25" x14ac:dyDescent="0.25">
      <c r="A3724" s="231" t="s">
        <v>22</v>
      </c>
      <c r="B3724" s="231"/>
      <c r="C3724" s="263" t="s">
        <v>172</v>
      </c>
      <c r="D3724" s="263" t="s">
        <v>172</v>
      </c>
      <c r="E3724" s="263" t="s">
        <v>172</v>
      </c>
      <c r="F3724" s="263" t="s">
        <v>172</v>
      </c>
      <c r="G3724" s="263" t="s">
        <v>172</v>
      </c>
      <c r="H3724" s="263" t="s">
        <v>172</v>
      </c>
      <c r="I3724" s="263" t="s">
        <v>172</v>
      </c>
      <c r="J3724" s="220">
        <v>0</v>
      </c>
      <c r="K3724" s="220">
        <v>6302.2199999999993</v>
      </c>
      <c r="L3724" s="220">
        <v>6164.25</v>
      </c>
      <c r="M3724" s="220">
        <v>13198311.07</v>
      </c>
      <c r="N3724" s="220">
        <v>13198311.07</v>
      </c>
      <c r="O3724" s="220">
        <v>0</v>
      </c>
      <c r="P3724" s="220">
        <v>0</v>
      </c>
      <c r="Q3724" s="220">
        <v>0</v>
      </c>
      <c r="R3724" s="263" t="s">
        <v>172</v>
      </c>
      <c r="S3724" s="263" t="s">
        <v>172</v>
      </c>
      <c r="U3724" s="373"/>
    </row>
    <row r="3725" spans="1:21" ht="20.25" x14ac:dyDescent="0.3">
      <c r="A3725" s="405" t="s">
        <v>4537</v>
      </c>
      <c r="B3725" s="405"/>
      <c r="C3725" s="405"/>
      <c r="D3725" s="405"/>
      <c r="E3725" s="405"/>
      <c r="F3725" s="405"/>
      <c r="G3725" s="405"/>
      <c r="H3725" s="405"/>
      <c r="I3725" s="405"/>
      <c r="J3725" s="405"/>
      <c r="K3725" s="405"/>
      <c r="L3725" s="405"/>
      <c r="M3725" s="405"/>
      <c r="N3725" s="405"/>
      <c r="O3725" s="405"/>
      <c r="P3725" s="405"/>
      <c r="Q3725" s="405"/>
      <c r="R3725" s="405"/>
      <c r="S3725" s="405"/>
      <c r="U3725" s="373"/>
    </row>
    <row r="3726" spans="1:21" ht="20.25" x14ac:dyDescent="0.3">
      <c r="A3726" s="230">
        <v>1033</v>
      </c>
      <c r="B3726" s="225" t="s">
        <v>4535</v>
      </c>
      <c r="C3726" s="230">
        <v>56736</v>
      </c>
      <c r="D3726" s="230" t="s">
        <v>1896</v>
      </c>
      <c r="E3726" s="230">
        <v>2015</v>
      </c>
      <c r="F3726" s="230" t="s">
        <v>2122</v>
      </c>
      <c r="G3726" s="371" t="s">
        <v>2089</v>
      </c>
      <c r="H3726" s="230">
        <v>3</v>
      </c>
      <c r="I3726" s="230">
        <v>1</v>
      </c>
      <c r="J3726" s="230" t="s">
        <v>2122</v>
      </c>
      <c r="K3726" s="222">
        <v>482.2</v>
      </c>
      <c r="L3726" s="222">
        <v>482.2</v>
      </c>
      <c r="M3726" s="222">
        <v>1301797.98</v>
      </c>
      <c r="N3726" s="222">
        <v>1301797.98</v>
      </c>
      <c r="O3726" s="222">
        <v>0</v>
      </c>
      <c r="P3726" s="222">
        <v>0</v>
      </c>
      <c r="Q3726" s="222">
        <v>0</v>
      </c>
      <c r="R3726" s="372">
        <v>45658</v>
      </c>
      <c r="S3726" s="372">
        <v>46022</v>
      </c>
      <c r="U3726" s="373"/>
    </row>
    <row r="3727" spans="1:21" ht="20.25" x14ac:dyDescent="0.25">
      <c r="A3727" s="231" t="s">
        <v>22</v>
      </c>
      <c r="B3727" s="231"/>
      <c r="C3727" s="263" t="s">
        <v>172</v>
      </c>
      <c r="D3727" s="263" t="s">
        <v>172</v>
      </c>
      <c r="E3727" s="263" t="s">
        <v>172</v>
      </c>
      <c r="F3727" s="263" t="s">
        <v>172</v>
      </c>
      <c r="G3727" s="263" t="s">
        <v>172</v>
      </c>
      <c r="H3727" s="263" t="s">
        <v>172</v>
      </c>
      <c r="I3727" s="263" t="s">
        <v>172</v>
      </c>
      <c r="J3727" s="220">
        <v>0</v>
      </c>
      <c r="K3727" s="220">
        <v>482.2</v>
      </c>
      <c r="L3727" s="220">
        <v>482.2</v>
      </c>
      <c r="M3727" s="220">
        <v>1301797.98</v>
      </c>
      <c r="N3727" s="220">
        <v>1301797.98</v>
      </c>
      <c r="O3727" s="220">
        <v>0</v>
      </c>
      <c r="P3727" s="220">
        <v>0</v>
      </c>
      <c r="Q3727" s="220">
        <v>0</v>
      </c>
      <c r="R3727" s="263" t="s">
        <v>172</v>
      </c>
      <c r="S3727" s="263" t="s">
        <v>172</v>
      </c>
      <c r="U3727" s="373"/>
    </row>
    <row r="3728" spans="1:21" ht="20.25" x14ac:dyDescent="0.3">
      <c r="A3728" s="405" t="s">
        <v>4536</v>
      </c>
      <c r="B3728" s="405"/>
      <c r="C3728" s="405"/>
      <c r="D3728" s="405"/>
      <c r="E3728" s="405"/>
      <c r="F3728" s="405"/>
      <c r="G3728" s="405"/>
      <c r="H3728" s="405"/>
      <c r="I3728" s="405"/>
      <c r="J3728" s="405"/>
      <c r="K3728" s="405"/>
      <c r="L3728" s="405"/>
      <c r="M3728" s="405"/>
      <c r="N3728" s="405"/>
      <c r="O3728" s="405"/>
      <c r="P3728" s="405"/>
      <c r="Q3728" s="405"/>
      <c r="R3728" s="405"/>
      <c r="S3728" s="405"/>
      <c r="U3728" s="373"/>
    </row>
    <row r="3729" spans="1:21" ht="20.25" x14ac:dyDescent="0.3">
      <c r="A3729" s="230">
        <v>1034</v>
      </c>
      <c r="B3729" s="382" t="s">
        <v>3397</v>
      </c>
      <c r="C3729" s="380">
        <v>41793</v>
      </c>
      <c r="D3729" s="380" t="s">
        <v>1896</v>
      </c>
      <c r="E3729" s="380">
        <v>1989</v>
      </c>
      <c r="F3729" s="380" t="s">
        <v>2122</v>
      </c>
      <c r="G3729" s="380" t="s">
        <v>2088</v>
      </c>
      <c r="H3729" s="380">
        <v>5</v>
      </c>
      <c r="I3729" s="380">
        <v>4</v>
      </c>
      <c r="J3729" s="380" t="s">
        <v>2122</v>
      </c>
      <c r="K3729" s="380">
        <v>2722.9</v>
      </c>
      <c r="L3729" s="380">
        <v>2722.9</v>
      </c>
      <c r="M3729" s="222">
        <v>3276204.72</v>
      </c>
      <c r="N3729" s="222">
        <v>3276204.72</v>
      </c>
      <c r="O3729" s="222">
        <v>0</v>
      </c>
      <c r="P3729" s="222">
        <v>0</v>
      </c>
      <c r="Q3729" s="222">
        <v>0</v>
      </c>
      <c r="R3729" s="372">
        <v>45658</v>
      </c>
      <c r="S3729" s="372">
        <v>46022</v>
      </c>
      <c r="U3729" s="373"/>
    </row>
    <row r="3730" spans="1:21" ht="20.25" x14ac:dyDescent="0.3">
      <c r="A3730" s="230">
        <v>1035</v>
      </c>
      <c r="B3730" s="225" t="s">
        <v>1448</v>
      </c>
      <c r="C3730" s="230">
        <v>41795</v>
      </c>
      <c r="D3730" s="230" t="s">
        <v>1896</v>
      </c>
      <c r="E3730" s="230">
        <v>1986</v>
      </c>
      <c r="F3730" s="230" t="s">
        <v>2122</v>
      </c>
      <c r="G3730" s="371" t="s">
        <v>2089</v>
      </c>
      <c r="H3730" s="230">
        <v>4</v>
      </c>
      <c r="I3730" s="230">
        <v>3</v>
      </c>
      <c r="J3730" s="230" t="s">
        <v>2122</v>
      </c>
      <c r="K3730" s="222">
        <v>2297.5</v>
      </c>
      <c r="L3730" s="222">
        <v>2275.6</v>
      </c>
      <c r="M3730" s="222">
        <v>7339179.9199999999</v>
      </c>
      <c r="N3730" s="222">
        <v>7339179.9199999999</v>
      </c>
      <c r="O3730" s="222">
        <v>0</v>
      </c>
      <c r="P3730" s="222">
        <v>0</v>
      </c>
      <c r="Q3730" s="222">
        <v>0</v>
      </c>
      <c r="R3730" s="372">
        <v>45658</v>
      </c>
      <c r="S3730" s="372">
        <v>46022</v>
      </c>
      <c r="U3730" s="373"/>
    </row>
    <row r="3731" spans="1:21" ht="20.25" x14ac:dyDescent="0.3">
      <c r="A3731" s="230">
        <v>1036</v>
      </c>
      <c r="B3731" s="225" t="s">
        <v>1449</v>
      </c>
      <c r="C3731" s="230">
        <v>41789</v>
      </c>
      <c r="D3731" s="230" t="s">
        <v>1896</v>
      </c>
      <c r="E3731" s="230">
        <v>1989</v>
      </c>
      <c r="F3731" s="230" t="s">
        <v>2122</v>
      </c>
      <c r="G3731" s="371" t="s">
        <v>2094</v>
      </c>
      <c r="H3731" s="230">
        <v>2</v>
      </c>
      <c r="I3731" s="230">
        <v>2</v>
      </c>
      <c r="J3731" s="230" t="s">
        <v>2122</v>
      </c>
      <c r="K3731" s="222">
        <v>552.70000000000005</v>
      </c>
      <c r="L3731" s="222">
        <v>552.70000000000005</v>
      </c>
      <c r="M3731" s="222">
        <v>1610193.52</v>
      </c>
      <c r="N3731" s="222">
        <v>1610193.52</v>
      </c>
      <c r="O3731" s="222">
        <v>0</v>
      </c>
      <c r="P3731" s="222">
        <v>0</v>
      </c>
      <c r="Q3731" s="222">
        <v>0</v>
      </c>
      <c r="R3731" s="372">
        <v>45658</v>
      </c>
      <c r="S3731" s="372">
        <v>46022</v>
      </c>
      <c r="U3731" s="373"/>
    </row>
    <row r="3732" spans="1:21" ht="20.25" x14ac:dyDescent="0.3">
      <c r="A3732" s="230">
        <v>1037</v>
      </c>
      <c r="B3732" s="225" t="s">
        <v>1451</v>
      </c>
      <c r="C3732" s="230">
        <v>41790</v>
      </c>
      <c r="D3732" s="230" t="s">
        <v>1896</v>
      </c>
      <c r="E3732" s="230">
        <v>1989</v>
      </c>
      <c r="F3732" s="230" t="s">
        <v>2122</v>
      </c>
      <c r="G3732" s="371" t="s">
        <v>2089</v>
      </c>
      <c r="H3732" s="230">
        <v>2</v>
      </c>
      <c r="I3732" s="230">
        <v>1</v>
      </c>
      <c r="J3732" s="230" t="s">
        <v>2122</v>
      </c>
      <c r="K3732" s="222">
        <v>277.3</v>
      </c>
      <c r="L3732" s="222">
        <v>267.5</v>
      </c>
      <c r="M3732" s="222">
        <v>607904.56000000006</v>
      </c>
      <c r="N3732" s="222">
        <v>607904.56000000006</v>
      </c>
      <c r="O3732" s="222">
        <v>0</v>
      </c>
      <c r="P3732" s="222">
        <v>0</v>
      </c>
      <c r="Q3732" s="222">
        <v>0</v>
      </c>
      <c r="R3732" s="372">
        <v>45658</v>
      </c>
      <c r="S3732" s="372">
        <v>46022</v>
      </c>
      <c r="U3732" s="373"/>
    </row>
    <row r="3733" spans="1:21" ht="20.25" x14ac:dyDescent="0.25">
      <c r="A3733" s="231" t="s">
        <v>22</v>
      </c>
      <c r="B3733" s="231"/>
      <c r="C3733" s="263" t="s">
        <v>172</v>
      </c>
      <c r="D3733" s="263" t="s">
        <v>172</v>
      </c>
      <c r="E3733" s="263" t="s">
        <v>172</v>
      </c>
      <c r="F3733" s="263" t="s">
        <v>172</v>
      </c>
      <c r="G3733" s="263" t="s">
        <v>172</v>
      </c>
      <c r="H3733" s="263" t="s">
        <v>172</v>
      </c>
      <c r="I3733" s="263" t="s">
        <v>172</v>
      </c>
      <c r="J3733" s="220">
        <v>0</v>
      </c>
      <c r="K3733" s="220">
        <v>5850.4</v>
      </c>
      <c r="L3733" s="220">
        <v>5818.7</v>
      </c>
      <c r="M3733" s="220">
        <v>12833482.720000001</v>
      </c>
      <c r="N3733" s="220">
        <v>12833482.720000001</v>
      </c>
      <c r="O3733" s="220">
        <v>0</v>
      </c>
      <c r="P3733" s="220">
        <v>0</v>
      </c>
      <c r="Q3733" s="220">
        <v>0</v>
      </c>
      <c r="R3733" s="263" t="s">
        <v>172</v>
      </c>
      <c r="S3733" s="263" t="s">
        <v>172</v>
      </c>
      <c r="U3733" s="373"/>
    </row>
    <row r="3734" spans="1:21" ht="20.25" x14ac:dyDescent="0.25">
      <c r="A3734" s="272" t="s">
        <v>34</v>
      </c>
      <c r="B3734" s="272"/>
      <c r="C3734" s="263" t="s">
        <v>172</v>
      </c>
      <c r="D3734" s="263" t="s">
        <v>172</v>
      </c>
      <c r="E3734" s="263" t="s">
        <v>172</v>
      </c>
      <c r="F3734" s="263" t="s">
        <v>172</v>
      </c>
      <c r="G3734" s="263" t="s">
        <v>172</v>
      </c>
      <c r="H3734" s="263" t="s">
        <v>172</v>
      </c>
      <c r="I3734" s="263" t="s">
        <v>172</v>
      </c>
      <c r="J3734" s="220">
        <v>0</v>
      </c>
      <c r="K3734" s="220">
        <v>68303.049999999988</v>
      </c>
      <c r="L3734" s="220">
        <v>55049.049999999988</v>
      </c>
      <c r="M3734" s="220">
        <v>68852756.001499996</v>
      </c>
      <c r="N3734" s="220">
        <v>68852756.001499996</v>
      </c>
      <c r="O3734" s="220">
        <v>0</v>
      </c>
      <c r="P3734" s="220">
        <v>0</v>
      </c>
      <c r="Q3734" s="220">
        <v>0</v>
      </c>
      <c r="R3734" s="263" t="s">
        <v>172</v>
      </c>
      <c r="S3734" s="263" t="s">
        <v>172</v>
      </c>
      <c r="U3734" s="373"/>
    </row>
    <row r="3735" spans="1:21" ht="20.25" x14ac:dyDescent="0.3">
      <c r="A3735" s="404" t="s">
        <v>2481</v>
      </c>
      <c r="B3735" s="404"/>
      <c r="C3735" s="404"/>
      <c r="D3735" s="404"/>
      <c r="E3735" s="404"/>
      <c r="F3735" s="404"/>
      <c r="G3735" s="404"/>
      <c r="H3735" s="404"/>
      <c r="I3735" s="404"/>
      <c r="J3735" s="404"/>
      <c r="K3735" s="404"/>
      <c r="L3735" s="404"/>
      <c r="M3735" s="404"/>
      <c r="N3735" s="404"/>
      <c r="O3735" s="404"/>
      <c r="P3735" s="404"/>
      <c r="Q3735" s="404"/>
      <c r="R3735" s="404"/>
      <c r="S3735" s="404"/>
      <c r="U3735" s="373"/>
    </row>
    <row r="3736" spans="1:21" ht="20.25" x14ac:dyDescent="0.3">
      <c r="A3736" s="405" t="s">
        <v>4430</v>
      </c>
      <c r="B3736" s="405"/>
      <c r="C3736" s="405"/>
      <c r="D3736" s="405"/>
      <c r="E3736" s="405"/>
      <c r="F3736" s="405"/>
      <c r="G3736" s="405"/>
      <c r="H3736" s="405"/>
      <c r="I3736" s="405"/>
      <c r="J3736" s="405"/>
      <c r="K3736" s="405"/>
      <c r="L3736" s="405"/>
      <c r="M3736" s="405"/>
      <c r="N3736" s="405"/>
      <c r="O3736" s="405"/>
      <c r="P3736" s="405"/>
      <c r="Q3736" s="405"/>
      <c r="R3736" s="405"/>
      <c r="S3736" s="405"/>
      <c r="U3736" s="373"/>
    </row>
    <row r="3737" spans="1:21" ht="20.25" x14ac:dyDescent="0.3">
      <c r="A3737" s="230">
        <v>1038</v>
      </c>
      <c r="B3737" s="225" t="s">
        <v>3695</v>
      </c>
      <c r="C3737" s="230">
        <v>42967</v>
      </c>
      <c r="D3737" s="230" t="s">
        <v>1896</v>
      </c>
      <c r="E3737" s="230">
        <v>1968</v>
      </c>
      <c r="F3737" s="230" t="s">
        <v>2122</v>
      </c>
      <c r="G3737" s="371" t="s">
        <v>2089</v>
      </c>
      <c r="H3737" s="230">
        <v>2</v>
      </c>
      <c r="I3737" s="230">
        <v>2</v>
      </c>
      <c r="J3737" s="230" t="s">
        <v>2122</v>
      </c>
      <c r="K3737" s="222">
        <v>988</v>
      </c>
      <c r="L3737" s="222">
        <v>569.6</v>
      </c>
      <c r="M3737" s="222">
        <v>50775.7</v>
      </c>
      <c r="N3737" s="222">
        <v>50775.7</v>
      </c>
      <c r="O3737" s="222">
        <v>0</v>
      </c>
      <c r="P3737" s="222">
        <v>0</v>
      </c>
      <c r="Q3737" s="222">
        <v>0</v>
      </c>
      <c r="R3737" s="372">
        <v>45658</v>
      </c>
      <c r="S3737" s="372">
        <v>46022</v>
      </c>
      <c r="U3737" s="373"/>
    </row>
    <row r="3738" spans="1:21" ht="20.25" x14ac:dyDescent="0.3">
      <c r="A3738" s="230">
        <v>1039</v>
      </c>
      <c r="B3738" s="225" t="s">
        <v>4426</v>
      </c>
      <c r="C3738" s="230">
        <v>42961</v>
      </c>
      <c r="D3738" s="230" t="s">
        <v>1896</v>
      </c>
      <c r="E3738" s="230">
        <v>1968</v>
      </c>
      <c r="F3738" s="230" t="s">
        <v>2122</v>
      </c>
      <c r="G3738" s="371" t="s">
        <v>2089</v>
      </c>
      <c r="H3738" s="230">
        <v>2</v>
      </c>
      <c r="I3738" s="230">
        <v>2</v>
      </c>
      <c r="J3738" s="230" t="s">
        <v>2122</v>
      </c>
      <c r="K3738" s="222">
        <v>988</v>
      </c>
      <c r="L3738" s="222">
        <v>589.20000000000005</v>
      </c>
      <c r="M3738" s="222">
        <v>56417.51</v>
      </c>
      <c r="N3738" s="222">
        <v>56417.51</v>
      </c>
      <c r="O3738" s="222">
        <v>0</v>
      </c>
      <c r="P3738" s="222">
        <v>0</v>
      </c>
      <c r="Q3738" s="222">
        <v>0</v>
      </c>
      <c r="R3738" s="372">
        <v>45658</v>
      </c>
      <c r="S3738" s="372">
        <v>46022</v>
      </c>
      <c r="U3738" s="373"/>
    </row>
    <row r="3739" spans="1:21" ht="18.399999999999999" customHeight="1" x14ac:dyDescent="0.25">
      <c r="A3739" s="231" t="s">
        <v>22</v>
      </c>
      <c r="B3739" s="231"/>
      <c r="C3739" s="263" t="s">
        <v>172</v>
      </c>
      <c r="D3739" s="263" t="s">
        <v>172</v>
      </c>
      <c r="E3739" s="263" t="s">
        <v>172</v>
      </c>
      <c r="F3739" s="263" t="s">
        <v>172</v>
      </c>
      <c r="G3739" s="263" t="s">
        <v>172</v>
      </c>
      <c r="H3739" s="263" t="s">
        <v>172</v>
      </c>
      <c r="I3739" s="263" t="s">
        <v>172</v>
      </c>
      <c r="J3739" s="220">
        <v>0</v>
      </c>
      <c r="K3739" s="220">
        <v>1976</v>
      </c>
      <c r="L3739" s="220">
        <v>1158.8000000000002</v>
      </c>
      <c r="M3739" s="220">
        <v>107193.20999999999</v>
      </c>
      <c r="N3739" s="220">
        <v>107193.20999999999</v>
      </c>
      <c r="O3739" s="220">
        <v>0</v>
      </c>
      <c r="P3739" s="220">
        <v>0</v>
      </c>
      <c r="Q3739" s="220">
        <v>0</v>
      </c>
      <c r="R3739" s="263" t="s">
        <v>172</v>
      </c>
      <c r="S3739" s="263" t="s">
        <v>172</v>
      </c>
      <c r="U3739" s="373"/>
    </row>
    <row r="3740" spans="1:21" ht="20.25" x14ac:dyDescent="0.25">
      <c r="A3740" s="272" t="s">
        <v>34</v>
      </c>
      <c r="B3740" s="272"/>
      <c r="C3740" s="263" t="s">
        <v>172</v>
      </c>
      <c r="D3740" s="263" t="s">
        <v>172</v>
      </c>
      <c r="E3740" s="263" t="s">
        <v>172</v>
      </c>
      <c r="F3740" s="263" t="s">
        <v>172</v>
      </c>
      <c r="G3740" s="263" t="s">
        <v>172</v>
      </c>
      <c r="H3740" s="263" t="s">
        <v>172</v>
      </c>
      <c r="I3740" s="263" t="s">
        <v>172</v>
      </c>
      <c r="J3740" s="220">
        <v>0</v>
      </c>
      <c r="K3740" s="220">
        <v>1976</v>
      </c>
      <c r="L3740" s="220">
        <v>1158.8000000000002</v>
      </c>
      <c r="M3740" s="220">
        <v>107193.20999999999</v>
      </c>
      <c r="N3740" s="220">
        <v>107193.20999999999</v>
      </c>
      <c r="O3740" s="220">
        <v>0</v>
      </c>
      <c r="P3740" s="220">
        <v>0</v>
      </c>
      <c r="Q3740" s="220">
        <v>0</v>
      </c>
      <c r="R3740" s="263" t="s">
        <v>172</v>
      </c>
      <c r="S3740" s="263" t="s">
        <v>172</v>
      </c>
      <c r="U3740" s="373"/>
    </row>
    <row r="3741" spans="1:21" ht="20.25" x14ac:dyDescent="0.3">
      <c r="A3741" s="404" t="s">
        <v>4427</v>
      </c>
      <c r="B3741" s="404"/>
      <c r="C3741" s="404"/>
      <c r="D3741" s="404"/>
      <c r="E3741" s="404"/>
      <c r="F3741" s="404"/>
      <c r="G3741" s="404"/>
      <c r="H3741" s="404"/>
      <c r="I3741" s="404"/>
      <c r="J3741" s="404"/>
      <c r="K3741" s="404"/>
      <c r="L3741" s="404"/>
      <c r="M3741" s="404"/>
      <c r="N3741" s="404"/>
      <c r="O3741" s="404"/>
      <c r="P3741" s="404"/>
      <c r="Q3741" s="404"/>
      <c r="R3741" s="404"/>
      <c r="S3741" s="404"/>
      <c r="U3741" s="373"/>
    </row>
    <row r="3742" spans="1:21" ht="20.25" x14ac:dyDescent="0.3">
      <c r="A3742" s="405" t="s">
        <v>4428</v>
      </c>
      <c r="B3742" s="405"/>
      <c r="C3742" s="405"/>
      <c r="D3742" s="405"/>
      <c r="E3742" s="405"/>
      <c r="F3742" s="405"/>
      <c r="G3742" s="405"/>
      <c r="H3742" s="405"/>
      <c r="I3742" s="405"/>
      <c r="J3742" s="405"/>
      <c r="K3742" s="405"/>
      <c r="L3742" s="405"/>
      <c r="M3742" s="405"/>
      <c r="N3742" s="405"/>
      <c r="O3742" s="405"/>
      <c r="P3742" s="405"/>
      <c r="Q3742" s="405"/>
      <c r="R3742" s="405"/>
      <c r="S3742" s="405"/>
      <c r="U3742" s="373"/>
    </row>
    <row r="3743" spans="1:21" ht="20.25" x14ac:dyDescent="0.3">
      <c r="A3743" s="230">
        <v>1040</v>
      </c>
      <c r="B3743" s="225" t="s">
        <v>1452</v>
      </c>
      <c r="C3743" s="230">
        <v>42154</v>
      </c>
      <c r="D3743" s="230" t="s">
        <v>1896</v>
      </c>
      <c r="E3743" s="230">
        <v>1965</v>
      </c>
      <c r="F3743" s="230" t="s">
        <v>2122</v>
      </c>
      <c r="G3743" s="371" t="s">
        <v>2094</v>
      </c>
      <c r="H3743" s="230">
        <v>2</v>
      </c>
      <c r="I3743" s="230">
        <v>3</v>
      </c>
      <c r="J3743" s="230" t="s">
        <v>2122</v>
      </c>
      <c r="K3743" s="222">
        <v>643.70000000000005</v>
      </c>
      <c r="L3743" s="222">
        <v>384.3</v>
      </c>
      <c r="M3743" s="222">
        <v>61766</v>
      </c>
      <c r="N3743" s="222">
        <v>61766</v>
      </c>
      <c r="O3743" s="222">
        <v>0</v>
      </c>
      <c r="P3743" s="222">
        <v>0</v>
      </c>
      <c r="Q3743" s="222">
        <v>0</v>
      </c>
      <c r="R3743" s="372">
        <v>45658</v>
      </c>
      <c r="S3743" s="372">
        <v>46022</v>
      </c>
      <c r="U3743" s="373"/>
    </row>
    <row r="3744" spans="1:21" ht="20.25" x14ac:dyDescent="0.3">
      <c r="A3744" s="230">
        <v>1041</v>
      </c>
      <c r="B3744" s="225" t="s">
        <v>3708</v>
      </c>
      <c r="C3744" s="230">
        <v>42148</v>
      </c>
      <c r="D3744" s="230" t="s">
        <v>1896</v>
      </c>
      <c r="E3744" s="230">
        <v>1970</v>
      </c>
      <c r="F3744" s="230" t="s">
        <v>2122</v>
      </c>
      <c r="G3744" s="371" t="s">
        <v>2121</v>
      </c>
      <c r="H3744" s="230">
        <v>2</v>
      </c>
      <c r="I3744" s="230">
        <v>3</v>
      </c>
      <c r="J3744" s="230" t="s">
        <v>2122</v>
      </c>
      <c r="K3744" s="222">
        <v>719.96</v>
      </c>
      <c r="L3744" s="222">
        <v>719.96</v>
      </c>
      <c r="M3744" s="222">
        <v>30000</v>
      </c>
      <c r="N3744" s="222">
        <v>30000</v>
      </c>
      <c r="O3744" s="222">
        <v>0</v>
      </c>
      <c r="P3744" s="222">
        <v>0</v>
      </c>
      <c r="Q3744" s="222">
        <v>0</v>
      </c>
      <c r="R3744" s="372">
        <v>45658</v>
      </c>
      <c r="S3744" s="372">
        <v>46022</v>
      </c>
      <c r="U3744" s="373"/>
    </row>
    <row r="3745" spans="1:21" ht="20.25" x14ac:dyDescent="0.25">
      <c r="A3745" s="231" t="s">
        <v>22</v>
      </c>
      <c r="B3745" s="231"/>
      <c r="C3745" s="263" t="s">
        <v>172</v>
      </c>
      <c r="D3745" s="263" t="s">
        <v>172</v>
      </c>
      <c r="E3745" s="263" t="s">
        <v>172</v>
      </c>
      <c r="F3745" s="263" t="s">
        <v>172</v>
      </c>
      <c r="G3745" s="263" t="s">
        <v>172</v>
      </c>
      <c r="H3745" s="263" t="s">
        <v>172</v>
      </c>
      <c r="I3745" s="263" t="s">
        <v>172</v>
      </c>
      <c r="J3745" s="220">
        <v>0</v>
      </c>
      <c r="K3745" s="220">
        <v>1363.66</v>
      </c>
      <c r="L3745" s="220">
        <v>1104.26</v>
      </c>
      <c r="M3745" s="220">
        <v>91766</v>
      </c>
      <c r="N3745" s="220">
        <v>91766</v>
      </c>
      <c r="O3745" s="220">
        <v>0</v>
      </c>
      <c r="P3745" s="220">
        <v>0</v>
      </c>
      <c r="Q3745" s="220">
        <v>0</v>
      </c>
      <c r="R3745" s="263" t="s">
        <v>172</v>
      </c>
      <c r="S3745" s="263" t="s">
        <v>172</v>
      </c>
      <c r="U3745" s="373"/>
    </row>
    <row r="3746" spans="1:21" ht="20.25" x14ac:dyDescent="0.3">
      <c r="A3746" s="405" t="s">
        <v>4429</v>
      </c>
      <c r="B3746" s="405"/>
      <c r="C3746" s="405"/>
      <c r="D3746" s="405"/>
      <c r="E3746" s="405"/>
      <c r="F3746" s="405"/>
      <c r="G3746" s="405"/>
      <c r="H3746" s="405"/>
      <c r="I3746" s="405"/>
      <c r="J3746" s="405"/>
      <c r="K3746" s="405"/>
      <c r="L3746" s="405"/>
      <c r="M3746" s="405"/>
      <c r="N3746" s="405"/>
      <c r="O3746" s="405"/>
      <c r="P3746" s="405"/>
      <c r="Q3746" s="405"/>
      <c r="R3746" s="405"/>
      <c r="S3746" s="405"/>
      <c r="U3746" s="373"/>
    </row>
    <row r="3747" spans="1:21" ht="20.25" x14ac:dyDescent="0.3">
      <c r="A3747" s="230">
        <v>1042</v>
      </c>
      <c r="B3747" s="225" t="s">
        <v>1453</v>
      </c>
      <c r="C3747" s="230">
        <v>42142</v>
      </c>
      <c r="D3747" s="230" t="s">
        <v>1896</v>
      </c>
      <c r="E3747" s="230">
        <v>1973</v>
      </c>
      <c r="F3747" s="230" t="s">
        <v>2122</v>
      </c>
      <c r="G3747" s="371" t="s">
        <v>2089</v>
      </c>
      <c r="H3747" s="230">
        <v>2</v>
      </c>
      <c r="I3747" s="230">
        <v>2</v>
      </c>
      <c r="J3747" s="230" t="s">
        <v>2122</v>
      </c>
      <c r="K3747" s="222">
        <v>531</v>
      </c>
      <c r="L3747" s="222">
        <v>469.52</v>
      </c>
      <c r="M3747" s="222">
        <v>1264666.7</v>
      </c>
      <c r="N3747" s="222">
        <v>1264666.7</v>
      </c>
      <c r="O3747" s="222">
        <v>0</v>
      </c>
      <c r="P3747" s="222">
        <v>0</v>
      </c>
      <c r="Q3747" s="222">
        <v>0</v>
      </c>
      <c r="R3747" s="372">
        <v>45658</v>
      </c>
      <c r="S3747" s="372">
        <v>46022</v>
      </c>
      <c r="U3747" s="373"/>
    </row>
    <row r="3748" spans="1:21" ht="20.25" x14ac:dyDescent="0.25">
      <c r="A3748" s="231" t="s">
        <v>22</v>
      </c>
      <c r="B3748" s="231"/>
      <c r="C3748" s="263" t="s">
        <v>172</v>
      </c>
      <c r="D3748" s="263" t="s">
        <v>172</v>
      </c>
      <c r="E3748" s="263" t="s">
        <v>172</v>
      </c>
      <c r="F3748" s="263" t="s">
        <v>172</v>
      </c>
      <c r="G3748" s="263" t="s">
        <v>172</v>
      </c>
      <c r="H3748" s="263" t="s">
        <v>172</v>
      </c>
      <c r="I3748" s="263" t="s">
        <v>172</v>
      </c>
      <c r="J3748" s="220">
        <v>0</v>
      </c>
      <c r="K3748" s="220">
        <v>531</v>
      </c>
      <c r="L3748" s="220">
        <v>469.52</v>
      </c>
      <c r="M3748" s="220">
        <v>1264666.7</v>
      </c>
      <c r="N3748" s="220">
        <v>1264666.7</v>
      </c>
      <c r="O3748" s="220">
        <v>0</v>
      </c>
      <c r="P3748" s="220">
        <v>0</v>
      </c>
      <c r="Q3748" s="220">
        <v>0</v>
      </c>
      <c r="R3748" s="263" t="s">
        <v>172</v>
      </c>
      <c r="S3748" s="263" t="s">
        <v>172</v>
      </c>
      <c r="U3748" s="373"/>
    </row>
    <row r="3749" spans="1:21" ht="20.25" x14ac:dyDescent="0.25">
      <c r="A3749" s="272" t="s">
        <v>34</v>
      </c>
      <c r="B3749" s="272"/>
      <c r="C3749" s="263" t="s">
        <v>172</v>
      </c>
      <c r="D3749" s="263" t="s">
        <v>172</v>
      </c>
      <c r="E3749" s="263" t="s">
        <v>172</v>
      </c>
      <c r="F3749" s="263" t="s">
        <v>172</v>
      </c>
      <c r="G3749" s="263" t="s">
        <v>172</v>
      </c>
      <c r="H3749" s="263" t="s">
        <v>172</v>
      </c>
      <c r="I3749" s="263" t="s">
        <v>172</v>
      </c>
      <c r="J3749" s="220">
        <v>0</v>
      </c>
      <c r="K3749" s="220">
        <v>1894.66</v>
      </c>
      <c r="L3749" s="220">
        <v>1573.78</v>
      </c>
      <c r="M3749" s="220">
        <v>1356432.7</v>
      </c>
      <c r="N3749" s="220">
        <v>1356432.7</v>
      </c>
      <c r="O3749" s="220">
        <v>0</v>
      </c>
      <c r="P3749" s="220">
        <v>0</v>
      </c>
      <c r="Q3749" s="220">
        <v>0</v>
      </c>
      <c r="R3749" s="263" t="s">
        <v>172</v>
      </c>
      <c r="S3749" s="263" t="s">
        <v>172</v>
      </c>
      <c r="U3749" s="373"/>
    </row>
    <row r="3750" spans="1:21" ht="20.25" x14ac:dyDescent="0.3">
      <c r="A3750" s="404" t="s">
        <v>4431</v>
      </c>
      <c r="B3750" s="404"/>
      <c r="C3750" s="404"/>
      <c r="D3750" s="404"/>
      <c r="E3750" s="404"/>
      <c r="F3750" s="404"/>
      <c r="G3750" s="404"/>
      <c r="H3750" s="404"/>
      <c r="I3750" s="404"/>
      <c r="J3750" s="404"/>
      <c r="K3750" s="404"/>
      <c r="L3750" s="404"/>
      <c r="M3750" s="404"/>
      <c r="N3750" s="404"/>
      <c r="O3750" s="404"/>
      <c r="P3750" s="404"/>
      <c r="Q3750" s="404"/>
      <c r="R3750" s="404"/>
      <c r="S3750" s="404"/>
      <c r="U3750" s="373"/>
    </row>
    <row r="3751" spans="1:21" ht="20.25" x14ac:dyDescent="0.3">
      <c r="A3751" s="405" t="s">
        <v>4432</v>
      </c>
      <c r="B3751" s="405"/>
      <c r="C3751" s="405"/>
      <c r="D3751" s="405"/>
      <c r="E3751" s="405"/>
      <c r="F3751" s="405"/>
      <c r="G3751" s="405"/>
      <c r="H3751" s="405"/>
      <c r="I3751" s="405"/>
      <c r="J3751" s="405"/>
      <c r="K3751" s="405"/>
      <c r="L3751" s="405"/>
      <c r="M3751" s="405"/>
      <c r="N3751" s="405"/>
      <c r="O3751" s="405"/>
      <c r="P3751" s="405"/>
      <c r="Q3751" s="405"/>
      <c r="R3751" s="405"/>
      <c r="S3751" s="405"/>
      <c r="U3751" s="373"/>
    </row>
    <row r="3752" spans="1:21" ht="20.25" x14ac:dyDescent="0.3">
      <c r="A3752" s="230">
        <v>1043</v>
      </c>
      <c r="B3752" s="225" t="s">
        <v>4614</v>
      </c>
      <c r="C3752" s="230">
        <v>42093</v>
      </c>
      <c r="D3752" s="230" t="s">
        <v>1897</v>
      </c>
      <c r="E3752" s="230">
        <v>1993</v>
      </c>
      <c r="F3752" s="230" t="s">
        <v>2122</v>
      </c>
      <c r="G3752" s="371" t="s">
        <v>2088</v>
      </c>
      <c r="H3752" s="230">
        <v>5</v>
      </c>
      <c r="I3752" s="230">
        <v>4</v>
      </c>
      <c r="J3752" s="230" t="s">
        <v>2122</v>
      </c>
      <c r="K3752" s="222">
        <v>4522.3999999999996</v>
      </c>
      <c r="L3752" s="222">
        <v>4522.3999999999996</v>
      </c>
      <c r="M3752" s="222">
        <v>385170.47</v>
      </c>
      <c r="N3752" s="222">
        <v>385170.47</v>
      </c>
      <c r="O3752" s="222">
        <v>0</v>
      </c>
      <c r="P3752" s="222">
        <v>0</v>
      </c>
      <c r="Q3752" s="222">
        <v>0</v>
      </c>
      <c r="R3752" s="372">
        <v>45658</v>
      </c>
      <c r="S3752" s="372">
        <v>46022</v>
      </c>
      <c r="U3752" s="373"/>
    </row>
    <row r="3753" spans="1:21" ht="20.25" x14ac:dyDescent="0.3">
      <c r="A3753" s="230">
        <v>1044</v>
      </c>
      <c r="B3753" s="225" t="s">
        <v>4129</v>
      </c>
      <c r="C3753" s="230">
        <v>42037</v>
      </c>
      <c r="D3753" s="230" t="s">
        <v>1896</v>
      </c>
      <c r="E3753" s="230">
        <v>1962</v>
      </c>
      <c r="F3753" s="230"/>
      <c r="G3753" s="371" t="s">
        <v>2094</v>
      </c>
      <c r="H3753" s="230">
        <v>2</v>
      </c>
      <c r="I3753" s="230">
        <v>2</v>
      </c>
      <c r="J3753" s="230" t="s">
        <v>2122</v>
      </c>
      <c r="K3753" s="222">
        <v>329.9</v>
      </c>
      <c r="L3753" s="222">
        <v>356</v>
      </c>
      <c r="M3753" s="222">
        <v>55982.13</v>
      </c>
      <c r="N3753" s="222">
        <v>55982.13</v>
      </c>
      <c r="O3753" s="222">
        <v>0</v>
      </c>
      <c r="P3753" s="222">
        <v>0</v>
      </c>
      <c r="Q3753" s="222">
        <v>0</v>
      </c>
      <c r="R3753" s="372">
        <v>45658</v>
      </c>
      <c r="S3753" s="372">
        <v>46022</v>
      </c>
      <c r="U3753" s="373"/>
    </row>
    <row r="3754" spans="1:21" ht="20.25" x14ac:dyDescent="0.25">
      <c r="A3754" s="231" t="s">
        <v>22</v>
      </c>
      <c r="B3754" s="231"/>
      <c r="C3754" s="263" t="s">
        <v>172</v>
      </c>
      <c r="D3754" s="263" t="s">
        <v>172</v>
      </c>
      <c r="E3754" s="263" t="s">
        <v>172</v>
      </c>
      <c r="F3754" s="263" t="s">
        <v>172</v>
      </c>
      <c r="G3754" s="263" t="s">
        <v>172</v>
      </c>
      <c r="H3754" s="263" t="s">
        <v>172</v>
      </c>
      <c r="I3754" s="263" t="s">
        <v>172</v>
      </c>
      <c r="J3754" s="220">
        <v>0</v>
      </c>
      <c r="K3754" s="220">
        <v>329.9</v>
      </c>
      <c r="L3754" s="220">
        <v>356</v>
      </c>
      <c r="M3754" s="220">
        <v>441152.6</v>
      </c>
      <c r="N3754" s="220">
        <v>441152.6</v>
      </c>
      <c r="O3754" s="220">
        <v>0</v>
      </c>
      <c r="P3754" s="220">
        <v>0</v>
      </c>
      <c r="Q3754" s="220">
        <v>0</v>
      </c>
      <c r="R3754" s="263" t="s">
        <v>172</v>
      </c>
      <c r="S3754" s="263" t="s">
        <v>172</v>
      </c>
      <c r="U3754" s="373"/>
    </row>
    <row r="3755" spans="1:21" ht="20.25" x14ac:dyDescent="0.3">
      <c r="A3755" s="405" t="s">
        <v>4433</v>
      </c>
      <c r="B3755" s="405"/>
      <c r="C3755" s="405"/>
      <c r="D3755" s="405"/>
      <c r="E3755" s="405"/>
      <c r="F3755" s="405"/>
      <c r="G3755" s="405"/>
      <c r="H3755" s="405"/>
      <c r="I3755" s="405"/>
      <c r="J3755" s="405"/>
      <c r="K3755" s="405"/>
      <c r="L3755" s="405"/>
      <c r="M3755" s="405"/>
      <c r="N3755" s="405"/>
      <c r="O3755" s="405"/>
      <c r="P3755" s="405"/>
      <c r="Q3755" s="405"/>
      <c r="R3755" s="405"/>
      <c r="S3755" s="405"/>
      <c r="U3755" s="373"/>
    </row>
    <row r="3756" spans="1:21" ht="20.25" x14ac:dyDescent="0.3">
      <c r="A3756" s="230">
        <v>1045</v>
      </c>
      <c r="B3756" s="231" t="s">
        <v>644</v>
      </c>
      <c r="C3756" s="381">
        <v>42111</v>
      </c>
      <c r="D3756" s="380" t="s">
        <v>1896</v>
      </c>
      <c r="E3756" s="380">
        <v>1972</v>
      </c>
      <c r="F3756" s="380" t="s">
        <v>2122</v>
      </c>
      <c r="G3756" s="380" t="s">
        <v>2094</v>
      </c>
      <c r="H3756" s="380">
        <v>2</v>
      </c>
      <c r="I3756" s="380">
        <v>3</v>
      </c>
      <c r="J3756" s="380" t="s">
        <v>2122</v>
      </c>
      <c r="K3756" s="380">
        <v>532.08000000000004</v>
      </c>
      <c r="L3756" s="380">
        <v>522.20000000000005</v>
      </c>
      <c r="M3756" s="222">
        <v>1360000</v>
      </c>
      <c r="N3756" s="222">
        <v>1360000</v>
      </c>
      <c r="O3756" s="222">
        <v>0</v>
      </c>
      <c r="P3756" s="222">
        <v>0</v>
      </c>
      <c r="Q3756" s="222">
        <v>0</v>
      </c>
      <c r="R3756" s="372">
        <v>45658</v>
      </c>
      <c r="S3756" s="372">
        <v>46022</v>
      </c>
      <c r="U3756" s="373"/>
    </row>
    <row r="3757" spans="1:21" ht="20.25" x14ac:dyDescent="0.25">
      <c r="A3757" s="230">
        <v>1046</v>
      </c>
      <c r="B3757" s="231" t="s">
        <v>645</v>
      </c>
      <c r="C3757" s="230">
        <v>42112</v>
      </c>
      <c r="D3757" s="230" t="s">
        <v>1896</v>
      </c>
      <c r="E3757" s="230">
        <v>1972</v>
      </c>
      <c r="F3757" s="230" t="s">
        <v>2122</v>
      </c>
      <c r="G3757" s="230" t="s">
        <v>2094</v>
      </c>
      <c r="H3757" s="230">
        <v>2</v>
      </c>
      <c r="I3757" s="230">
        <v>3</v>
      </c>
      <c r="J3757" s="222" t="s">
        <v>2122</v>
      </c>
      <c r="K3757" s="222">
        <v>519.72</v>
      </c>
      <c r="L3757" s="222">
        <v>515.29999999999995</v>
      </c>
      <c r="M3757" s="222">
        <v>1747665.25</v>
      </c>
      <c r="N3757" s="222">
        <v>1747665.25</v>
      </c>
      <c r="O3757" s="222">
        <v>0</v>
      </c>
      <c r="P3757" s="222">
        <v>0</v>
      </c>
      <c r="Q3757" s="222">
        <v>0</v>
      </c>
      <c r="R3757" s="372">
        <v>45658</v>
      </c>
      <c r="S3757" s="372">
        <v>46022</v>
      </c>
      <c r="U3757" s="373"/>
    </row>
    <row r="3758" spans="1:21" ht="20.25" x14ac:dyDescent="0.25">
      <c r="A3758" s="230">
        <v>1047</v>
      </c>
      <c r="B3758" s="231" t="s">
        <v>646</v>
      </c>
      <c r="C3758" s="230">
        <v>42113</v>
      </c>
      <c r="D3758" s="230" t="s">
        <v>1896</v>
      </c>
      <c r="E3758" s="230">
        <v>1972</v>
      </c>
      <c r="F3758" s="230" t="s">
        <v>2122</v>
      </c>
      <c r="G3758" s="230" t="s">
        <v>2094</v>
      </c>
      <c r="H3758" s="230">
        <v>2</v>
      </c>
      <c r="I3758" s="230">
        <v>3</v>
      </c>
      <c r="J3758" s="222" t="s">
        <v>2122</v>
      </c>
      <c r="K3758" s="222">
        <v>522.1</v>
      </c>
      <c r="L3758" s="222">
        <v>522.1</v>
      </c>
      <c r="M3758" s="222">
        <v>893077.1</v>
      </c>
      <c r="N3758" s="222">
        <v>893077.1</v>
      </c>
      <c r="O3758" s="222">
        <v>0</v>
      </c>
      <c r="P3758" s="222">
        <v>0</v>
      </c>
      <c r="Q3758" s="222">
        <v>0</v>
      </c>
      <c r="R3758" s="372">
        <v>45658</v>
      </c>
      <c r="S3758" s="372">
        <v>46022</v>
      </c>
      <c r="U3758" s="373"/>
    </row>
    <row r="3759" spans="1:21" ht="20.25" x14ac:dyDescent="0.25">
      <c r="A3759" s="230">
        <v>1048</v>
      </c>
      <c r="B3759" s="231" t="s">
        <v>649</v>
      </c>
      <c r="C3759" s="230">
        <v>42116</v>
      </c>
      <c r="D3759" s="230" t="s">
        <v>1896</v>
      </c>
      <c r="E3759" s="230">
        <v>1973</v>
      </c>
      <c r="F3759" s="230" t="s">
        <v>2122</v>
      </c>
      <c r="G3759" s="230" t="s">
        <v>2094</v>
      </c>
      <c r="H3759" s="230">
        <v>2</v>
      </c>
      <c r="I3759" s="230">
        <v>2</v>
      </c>
      <c r="J3759" s="222" t="s">
        <v>2122</v>
      </c>
      <c r="K3759" s="222">
        <v>520.79999999999995</v>
      </c>
      <c r="L3759" s="222">
        <v>516.6</v>
      </c>
      <c r="M3759" s="222">
        <v>795732.31</v>
      </c>
      <c r="N3759" s="222">
        <v>795732.31</v>
      </c>
      <c r="O3759" s="222">
        <v>0</v>
      </c>
      <c r="P3759" s="222">
        <v>0</v>
      </c>
      <c r="Q3759" s="222">
        <v>0</v>
      </c>
      <c r="R3759" s="372">
        <v>45658</v>
      </c>
      <c r="S3759" s="372">
        <v>46022</v>
      </c>
      <c r="U3759" s="373"/>
    </row>
    <row r="3760" spans="1:21" ht="20.25" x14ac:dyDescent="0.25">
      <c r="A3760" s="230">
        <v>1049</v>
      </c>
      <c r="B3760" s="231" t="s">
        <v>650</v>
      </c>
      <c r="C3760" s="230">
        <v>42117</v>
      </c>
      <c r="D3760" s="230" t="s">
        <v>1896</v>
      </c>
      <c r="E3760" s="230">
        <v>1973</v>
      </c>
      <c r="F3760" s="230" t="s">
        <v>2122</v>
      </c>
      <c r="G3760" s="230" t="s">
        <v>2094</v>
      </c>
      <c r="H3760" s="230">
        <v>2</v>
      </c>
      <c r="I3760" s="230">
        <v>2</v>
      </c>
      <c r="J3760" s="222" t="s">
        <v>2122</v>
      </c>
      <c r="K3760" s="222">
        <v>519.46</v>
      </c>
      <c r="L3760" s="222">
        <v>519.46</v>
      </c>
      <c r="M3760" s="222">
        <v>1109876.8600000001</v>
      </c>
      <c r="N3760" s="222">
        <v>1109876.8600000001</v>
      </c>
      <c r="O3760" s="222">
        <v>0</v>
      </c>
      <c r="P3760" s="222">
        <v>0</v>
      </c>
      <c r="Q3760" s="222">
        <v>0</v>
      </c>
      <c r="R3760" s="372">
        <v>45658</v>
      </c>
      <c r="S3760" s="372">
        <v>46022</v>
      </c>
      <c r="U3760" s="373"/>
    </row>
    <row r="3761" spans="1:21" ht="20.25" x14ac:dyDescent="0.25">
      <c r="A3761" s="230">
        <v>1050</v>
      </c>
      <c r="B3761" s="231" t="s">
        <v>655</v>
      </c>
      <c r="C3761" s="230">
        <v>42128</v>
      </c>
      <c r="D3761" s="230" t="s">
        <v>1896</v>
      </c>
      <c r="E3761" s="230">
        <v>1968</v>
      </c>
      <c r="F3761" s="230" t="s">
        <v>2122</v>
      </c>
      <c r="G3761" s="230" t="s">
        <v>2094</v>
      </c>
      <c r="H3761" s="230">
        <v>2</v>
      </c>
      <c r="I3761" s="230">
        <v>3</v>
      </c>
      <c r="J3761" s="222" t="s">
        <v>2122</v>
      </c>
      <c r="K3761" s="222">
        <v>535.41999999999996</v>
      </c>
      <c r="L3761" s="222">
        <v>528.65</v>
      </c>
      <c r="M3761" s="222">
        <v>967426.11</v>
      </c>
      <c r="N3761" s="222">
        <v>967426.11</v>
      </c>
      <c r="O3761" s="222">
        <v>0</v>
      </c>
      <c r="P3761" s="222">
        <v>0</v>
      </c>
      <c r="Q3761" s="222">
        <v>0</v>
      </c>
      <c r="R3761" s="372">
        <v>45658</v>
      </c>
      <c r="S3761" s="372">
        <v>46022</v>
      </c>
      <c r="U3761" s="373"/>
    </row>
    <row r="3762" spans="1:21" ht="20.25" x14ac:dyDescent="0.25">
      <c r="A3762" s="231" t="s">
        <v>22</v>
      </c>
      <c r="B3762" s="231"/>
      <c r="C3762" s="263" t="s">
        <v>172</v>
      </c>
      <c r="D3762" s="263" t="s">
        <v>172</v>
      </c>
      <c r="E3762" s="263" t="s">
        <v>172</v>
      </c>
      <c r="F3762" s="263" t="s">
        <v>172</v>
      </c>
      <c r="G3762" s="263" t="s">
        <v>172</v>
      </c>
      <c r="H3762" s="263" t="s">
        <v>172</v>
      </c>
      <c r="I3762" s="263" t="s">
        <v>172</v>
      </c>
      <c r="J3762" s="220">
        <v>0</v>
      </c>
      <c r="K3762" s="220">
        <v>3149.58</v>
      </c>
      <c r="L3762" s="220">
        <v>3124.31</v>
      </c>
      <c r="M3762" s="220">
        <v>6873777.6300000008</v>
      </c>
      <c r="N3762" s="220">
        <v>6873777.6300000008</v>
      </c>
      <c r="O3762" s="220">
        <v>0</v>
      </c>
      <c r="P3762" s="220">
        <v>0</v>
      </c>
      <c r="Q3762" s="220">
        <v>0</v>
      </c>
      <c r="R3762" s="263" t="s">
        <v>172</v>
      </c>
      <c r="S3762" s="263" t="s">
        <v>172</v>
      </c>
      <c r="U3762" s="373"/>
    </row>
    <row r="3763" spans="1:21" ht="20.25" x14ac:dyDescent="0.25">
      <c r="A3763" s="272" t="s">
        <v>34</v>
      </c>
      <c r="B3763" s="272"/>
      <c r="C3763" s="263" t="s">
        <v>172</v>
      </c>
      <c r="D3763" s="263" t="s">
        <v>172</v>
      </c>
      <c r="E3763" s="263" t="s">
        <v>172</v>
      </c>
      <c r="F3763" s="263" t="s">
        <v>172</v>
      </c>
      <c r="G3763" s="263" t="s">
        <v>172</v>
      </c>
      <c r="H3763" s="263" t="s">
        <v>172</v>
      </c>
      <c r="I3763" s="263" t="s">
        <v>172</v>
      </c>
      <c r="J3763" s="220">
        <v>0</v>
      </c>
      <c r="K3763" s="220">
        <v>3479.48</v>
      </c>
      <c r="L3763" s="220">
        <v>3480.31</v>
      </c>
      <c r="M3763" s="220">
        <v>7314930.2300000004</v>
      </c>
      <c r="N3763" s="220">
        <v>7314930.2300000004</v>
      </c>
      <c r="O3763" s="220">
        <v>0</v>
      </c>
      <c r="P3763" s="220">
        <v>0</v>
      </c>
      <c r="Q3763" s="220">
        <v>0</v>
      </c>
      <c r="R3763" s="263" t="s">
        <v>172</v>
      </c>
      <c r="S3763" s="263" t="s">
        <v>172</v>
      </c>
      <c r="U3763" s="373"/>
    </row>
    <row r="3764" spans="1:21" ht="20.25" x14ac:dyDescent="0.25">
      <c r="A3764" s="411" t="s">
        <v>4434</v>
      </c>
      <c r="B3764" s="411"/>
      <c r="C3764" s="411"/>
      <c r="D3764" s="411"/>
      <c r="E3764" s="411"/>
      <c r="F3764" s="411"/>
      <c r="G3764" s="411"/>
      <c r="H3764" s="411"/>
      <c r="I3764" s="411"/>
      <c r="J3764" s="411"/>
      <c r="K3764" s="411"/>
      <c r="L3764" s="411"/>
      <c r="M3764" s="411"/>
      <c r="N3764" s="411"/>
      <c r="O3764" s="411"/>
      <c r="P3764" s="411"/>
      <c r="Q3764" s="411"/>
      <c r="R3764" s="411"/>
      <c r="S3764" s="411"/>
      <c r="U3764" s="373"/>
    </row>
    <row r="3765" spans="1:21" ht="20.25" x14ac:dyDescent="0.25">
      <c r="A3765" s="410" t="s">
        <v>4435</v>
      </c>
      <c r="B3765" s="410"/>
      <c r="C3765" s="410"/>
      <c r="D3765" s="410"/>
      <c r="E3765" s="410"/>
      <c r="F3765" s="410"/>
      <c r="G3765" s="410"/>
      <c r="H3765" s="410"/>
      <c r="I3765" s="410"/>
      <c r="J3765" s="410"/>
      <c r="K3765" s="410"/>
      <c r="L3765" s="410"/>
      <c r="M3765" s="410"/>
      <c r="N3765" s="410"/>
      <c r="O3765" s="410"/>
      <c r="P3765" s="410"/>
      <c r="Q3765" s="410"/>
      <c r="R3765" s="410"/>
      <c r="S3765" s="410"/>
      <c r="U3765" s="373"/>
    </row>
    <row r="3766" spans="1:21" ht="20.25" x14ac:dyDescent="0.25">
      <c r="A3766" s="230">
        <v>1051</v>
      </c>
      <c r="B3766" s="229" t="s">
        <v>1092</v>
      </c>
      <c r="C3766" s="230">
        <v>42332</v>
      </c>
      <c r="D3766" s="230" t="s">
        <v>1896</v>
      </c>
      <c r="E3766" s="230">
        <v>1960</v>
      </c>
      <c r="F3766" s="230" t="s">
        <v>2122</v>
      </c>
      <c r="G3766" s="230" t="s">
        <v>2094</v>
      </c>
      <c r="H3766" s="230">
        <v>3</v>
      </c>
      <c r="I3766" s="230">
        <v>1</v>
      </c>
      <c r="J3766" s="230" t="s">
        <v>2122</v>
      </c>
      <c r="K3766" s="222">
        <v>3189.9</v>
      </c>
      <c r="L3766" s="222">
        <v>2005.8</v>
      </c>
      <c r="M3766" s="222">
        <v>250000</v>
      </c>
      <c r="N3766" s="222">
        <v>250000</v>
      </c>
      <c r="O3766" s="222">
        <v>0</v>
      </c>
      <c r="P3766" s="222">
        <v>0</v>
      </c>
      <c r="Q3766" s="222">
        <v>0</v>
      </c>
      <c r="R3766" s="372">
        <v>45658</v>
      </c>
      <c r="S3766" s="372">
        <v>46022</v>
      </c>
      <c r="U3766" s="373"/>
    </row>
    <row r="3767" spans="1:21" ht="20.25" x14ac:dyDescent="0.3">
      <c r="A3767" s="230">
        <v>1052</v>
      </c>
      <c r="B3767" s="229" t="s">
        <v>1456</v>
      </c>
      <c r="C3767" s="230">
        <v>42392</v>
      </c>
      <c r="D3767" s="230" t="s">
        <v>1896</v>
      </c>
      <c r="E3767" s="230">
        <v>1962</v>
      </c>
      <c r="F3767" s="230" t="s">
        <v>2122</v>
      </c>
      <c r="G3767" s="371" t="s">
        <v>2094</v>
      </c>
      <c r="H3767" s="230">
        <v>3</v>
      </c>
      <c r="I3767" s="230">
        <v>2</v>
      </c>
      <c r="J3767" s="230" t="s">
        <v>2122</v>
      </c>
      <c r="K3767" s="222">
        <v>827.3</v>
      </c>
      <c r="L3767" s="222">
        <v>624.6</v>
      </c>
      <c r="M3767" s="222">
        <v>58265.63</v>
      </c>
      <c r="N3767" s="222">
        <v>58265.63</v>
      </c>
      <c r="O3767" s="222">
        <v>0</v>
      </c>
      <c r="P3767" s="222">
        <v>0</v>
      </c>
      <c r="Q3767" s="222">
        <v>0</v>
      </c>
      <c r="R3767" s="372">
        <v>45658</v>
      </c>
      <c r="S3767" s="372">
        <v>46022</v>
      </c>
      <c r="U3767" s="373"/>
    </row>
    <row r="3768" spans="1:21" ht="20.25" x14ac:dyDescent="0.3">
      <c r="A3768" s="230">
        <v>1053</v>
      </c>
      <c r="B3768" s="229" t="s">
        <v>1457</v>
      </c>
      <c r="C3768" s="230">
        <v>42403</v>
      </c>
      <c r="D3768" s="230" t="s">
        <v>1896</v>
      </c>
      <c r="E3768" s="230">
        <v>1967</v>
      </c>
      <c r="F3768" s="230" t="s">
        <v>2122</v>
      </c>
      <c r="G3768" s="371" t="s">
        <v>2089</v>
      </c>
      <c r="H3768" s="230">
        <v>4</v>
      </c>
      <c r="I3768" s="230">
        <v>4</v>
      </c>
      <c r="J3768" s="230" t="s">
        <v>2122</v>
      </c>
      <c r="K3768" s="222">
        <v>3506.1</v>
      </c>
      <c r="L3768" s="222">
        <v>2538.6</v>
      </c>
      <c r="M3768" s="222">
        <v>76090.98</v>
      </c>
      <c r="N3768" s="222">
        <v>76090.98</v>
      </c>
      <c r="O3768" s="222">
        <v>0</v>
      </c>
      <c r="P3768" s="222">
        <v>0</v>
      </c>
      <c r="Q3768" s="222">
        <v>0</v>
      </c>
      <c r="R3768" s="372">
        <v>45658</v>
      </c>
      <c r="S3768" s="372">
        <v>46022</v>
      </c>
      <c r="U3768" s="373"/>
    </row>
    <row r="3769" spans="1:21" ht="20.25" x14ac:dyDescent="0.3">
      <c r="A3769" s="230">
        <v>1054</v>
      </c>
      <c r="B3769" s="229" t="s">
        <v>1458</v>
      </c>
      <c r="C3769" s="230">
        <v>42404</v>
      </c>
      <c r="D3769" s="230" t="s">
        <v>1896</v>
      </c>
      <c r="E3769" s="230">
        <v>1967</v>
      </c>
      <c r="F3769" s="230" t="s">
        <v>2122</v>
      </c>
      <c r="G3769" s="371" t="s">
        <v>2089</v>
      </c>
      <c r="H3769" s="230">
        <v>4</v>
      </c>
      <c r="I3769" s="230">
        <v>4</v>
      </c>
      <c r="J3769" s="230" t="s">
        <v>2122</v>
      </c>
      <c r="K3769" s="222">
        <v>3501.3</v>
      </c>
      <c r="L3769" s="222">
        <v>2489.02</v>
      </c>
      <c r="M3769" s="222">
        <v>2814140.37</v>
      </c>
      <c r="N3769" s="222">
        <v>2814140.37</v>
      </c>
      <c r="O3769" s="222">
        <v>0</v>
      </c>
      <c r="P3769" s="222">
        <v>0</v>
      </c>
      <c r="Q3769" s="222">
        <v>0</v>
      </c>
      <c r="R3769" s="372">
        <v>45658</v>
      </c>
      <c r="S3769" s="372">
        <v>46022</v>
      </c>
      <c r="U3769" s="373"/>
    </row>
    <row r="3770" spans="1:21" ht="20.25" x14ac:dyDescent="0.3">
      <c r="A3770" s="230">
        <v>1055</v>
      </c>
      <c r="B3770" s="229" t="s">
        <v>1459</v>
      </c>
      <c r="C3770" s="230">
        <v>42405</v>
      </c>
      <c r="D3770" s="230" t="s">
        <v>1896</v>
      </c>
      <c r="E3770" s="230">
        <v>1967</v>
      </c>
      <c r="F3770" s="230" t="s">
        <v>2122</v>
      </c>
      <c r="G3770" s="371" t="s">
        <v>2089</v>
      </c>
      <c r="H3770" s="230">
        <v>5</v>
      </c>
      <c r="I3770" s="230">
        <v>1</v>
      </c>
      <c r="J3770" s="230" t="s">
        <v>2122</v>
      </c>
      <c r="K3770" s="222">
        <v>3455.11</v>
      </c>
      <c r="L3770" s="222">
        <v>2026.1</v>
      </c>
      <c r="M3770" s="222">
        <v>2473199.0699999998</v>
      </c>
      <c r="N3770" s="222">
        <v>2473199.0699999998</v>
      </c>
      <c r="O3770" s="222">
        <v>0</v>
      </c>
      <c r="P3770" s="222">
        <v>0</v>
      </c>
      <c r="Q3770" s="222">
        <v>0</v>
      </c>
      <c r="R3770" s="372">
        <v>45658</v>
      </c>
      <c r="S3770" s="372">
        <v>46022</v>
      </c>
      <c r="U3770" s="373"/>
    </row>
    <row r="3771" spans="1:21" ht="20.25" x14ac:dyDescent="0.3">
      <c r="A3771" s="230">
        <v>1056</v>
      </c>
      <c r="B3771" s="229" t="s">
        <v>1460</v>
      </c>
      <c r="C3771" s="230">
        <v>42412</v>
      </c>
      <c r="D3771" s="230" t="s">
        <v>1896</v>
      </c>
      <c r="E3771" s="230">
        <v>1963</v>
      </c>
      <c r="F3771" s="230" t="s">
        <v>2122</v>
      </c>
      <c r="G3771" s="371" t="s">
        <v>2094</v>
      </c>
      <c r="H3771" s="230">
        <v>3</v>
      </c>
      <c r="I3771" s="230">
        <v>2</v>
      </c>
      <c r="J3771" s="230" t="s">
        <v>2122</v>
      </c>
      <c r="K3771" s="222">
        <v>683.5</v>
      </c>
      <c r="L3771" s="222">
        <v>589.6</v>
      </c>
      <c r="M3771" s="222">
        <v>75735.42</v>
      </c>
      <c r="N3771" s="222">
        <v>75735.42</v>
      </c>
      <c r="O3771" s="222">
        <v>0</v>
      </c>
      <c r="P3771" s="222">
        <v>0</v>
      </c>
      <c r="Q3771" s="222">
        <v>0</v>
      </c>
      <c r="R3771" s="372">
        <v>45658</v>
      </c>
      <c r="S3771" s="372">
        <v>46022</v>
      </c>
      <c r="U3771" s="373"/>
    </row>
    <row r="3772" spans="1:21" ht="20.25" x14ac:dyDescent="0.3">
      <c r="A3772" s="230">
        <v>1057</v>
      </c>
      <c r="B3772" s="229" t="s">
        <v>1461</v>
      </c>
      <c r="C3772" s="230">
        <v>42463</v>
      </c>
      <c r="D3772" s="230" t="s">
        <v>1896</v>
      </c>
      <c r="E3772" s="230">
        <v>1974</v>
      </c>
      <c r="F3772" s="230" t="s">
        <v>2122</v>
      </c>
      <c r="G3772" s="371" t="s">
        <v>2088</v>
      </c>
      <c r="H3772" s="230">
        <v>5</v>
      </c>
      <c r="I3772" s="230">
        <v>8</v>
      </c>
      <c r="J3772" s="230" t="s">
        <v>2122</v>
      </c>
      <c r="K3772" s="222">
        <v>7702.6</v>
      </c>
      <c r="L3772" s="222">
        <v>5674.9000000000005</v>
      </c>
      <c r="M3772" s="222">
        <v>2832557.9088500002</v>
      </c>
      <c r="N3772" s="222">
        <v>2832557.9088500002</v>
      </c>
      <c r="O3772" s="222">
        <v>0</v>
      </c>
      <c r="P3772" s="222">
        <v>0</v>
      </c>
      <c r="Q3772" s="222">
        <v>0</v>
      </c>
      <c r="R3772" s="372">
        <v>45658</v>
      </c>
      <c r="S3772" s="372">
        <v>46022</v>
      </c>
      <c r="U3772" s="373"/>
    </row>
    <row r="3773" spans="1:21" ht="20.25" x14ac:dyDescent="0.3">
      <c r="A3773" s="230">
        <v>1058</v>
      </c>
      <c r="B3773" s="229" t="s">
        <v>1462</v>
      </c>
      <c r="C3773" s="230">
        <v>42464</v>
      </c>
      <c r="D3773" s="230" t="s">
        <v>1896</v>
      </c>
      <c r="E3773" s="230">
        <v>1976</v>
      </c>
      <c r="F3773" s="230" t="s">
        <v>2122</v>
      </c>
      <c r="G3773" s="371" t="s">
        <v>2088</v>
      </c>
      <c r="H3773" s="230">
        <v>5</v>
      </c>
      <c r="I3773" s="230">
        <v>8</v>
      </c>
      <c r="J3773" s="230" t="s">
        <v>2122</v>
      </c>
      <c r="K3773" s="222">
        <v>7742.9</v>
      </c>
      <c r="L3773" s="222">
        <v>5928.6</v>
      </c>
      <c r="M3773" s="222">
        <v>7430161.6299999999</v>
      </c>
      <c r="N3773" s="222">
        <v>7430161.6299999999</v>
      </c>
      <c r="O3773" s="222">
        <v>0</v>
      </c>
      <c r="P3773" s="222">
        <v>0</v>
      </c>
      <c r="Q3773" s="222">
        <v>0</v>
      </c>
      <c r="R3773" s="372">
        <v>45658</v>
      </c>
      <c r="S3773" s="372">
        <v>46022</v>
      </c>
      <c r="U3773" s="373"/>
    </row>
    <row r="3774" spans="1:21" ht="20.25" x14ac:dyDescent="0.3">
      <c r="A3774" s="230">
        <v>1059</v>
      </c>
      <c r="B3774" s="229" t="s">
        <v>1463</v>
      </c>
      <c r="C3774" s="230">
        <v>42489</v>
      </c>
      <c r="D3774" s="230" t="s">
        <v>1896</v>
      </c>
      <c r="E3774" s="230">
        <v>1975</v>
      </c>
      <c r="F3774" s="230" t="s">
        <v>2122</v>
      </c>
      <c r="G3774" s="371" t="s">
        <v>2088</v>
      </c>
      <c r="H3774" s="230">
        <v>5</v>
      </c>
      <c r="I3774" s="230">
        <v>8</v>
      </c>
      <c r="J3774" s="230" t="s">
        <v>2122</v>
      </c>
      <c r="K3774" s="222">
        <v>7648</v>
      </c>
      <c r="L3774" s="222">
        <v>5751.4</v>
      </c>
      <c r="M3774" s="222">
        <v>26037561.029999997</v>
      </c>
      <c r="N3774" s="222">
        <v>26037561.029999997</v>
      </c>
      <c r="O3774" s="222">
        <v>0</v>
      </c>
      <c r="P3774" s="222">
        <v>0</v>
      </c>
      <c r="Q3774" s="222">
        <v>0</v>
      </c>
      <c r="R3774" s="372">
        <v>45658</v>
      </c>
      <c r="S3774" s="372">
        <v>46022</v>
      </c>
      <c r="U3774" s="373"/>
    </row>
    <row r="3775" spans="1:21" ht="20.25" x14ac:dyDescent="0.3">
      <c r="A3775" s="230">
        <v>1060</v>
      </c>
      <c r="B3775" s="229" t="s">
        <v>1464</v>
      </c>
      <c r="C3775" s="230">
        <v>42485</v>
      </c>
      <c r="D3775" s="230" t="s">
        <v>1896</v>
      </c>
      <c r="E3775" s="230">
        <v>1971</v>
      </c>
      <c r="F3775" s="230" t="s">
        <v>2122</v>
      </c>
      <c r="G3775" s="371" t="s">
        <v>2088</v>
      </c>
      <c r="H3775" s="230">
        <v>5</v>
      </c>
      <c r="I3775" s="230">
        <v>6</v>
      </c>
      <c r="J3775" s="230" t="s">
        <v>2122</v>
      </c>
      <c r="K3775" s="222">
        <v>5887.1</v>
      </c>
      <c r="L3775" s="222">
        <v>4448.7000000000007</v>
      </c>
      <c r="M3775" s="222">
        <v>18154159.060000002</v>
      </c>
      <c r="N3775" s="222">
        <v>18154159.060000002</v>
      </c>
      <c r="O3775" s="222">
        <v>0</v>
      </c>
      <c r="P3775" s="222">
        <v>0</v>
      </c>
      <c r="Q3775" s="222">
        <v>0</v>
      </c>
      <c r="R3775" s="372">
        <v>45658</v>
      </c>
      <c r="S3775" s="372">
        <v>46022</v>
      </c>
      <c r="U3775" s="373"/>
    </row>
    <row r="3776" spans="1:21" ht="20.25" x14ac:dyDescent="0.3">
      <c r="A3776" s="230">
        <v>1061</v>
      </c>
      <c r="B3776" s="229" t="s">
        <v>1465</v>
      </c>
      <c r="C3776" s="230">
        <v>42499</v>
      </c>
      <c r="D3776" s="230" t="s">
        <v>1896</v>
      </c>
      <c r="E3776" s="230">
        <v>1975</v>
      </c>
      <c r="F3776" s="230" t="s">
        <v>2122</v>
      </c>
      <c r="G3776" s="371" t="s">
        <v>2089</v>
      </c>
      <c r="H3776" s="230">
        <v>5</v>
      </c>
      <c r="I3776" s="230">
        <v>6</v>
      </c>
      <c r="J3776" s="230" t="s">
        <v>2122</v>
      </c>
      <c r="K3776" s="222">
        <v>6121.3</v>
      </c>
      <c r="L3776" s="222">
        <v>4580.1000000000004</v>
      </c>
      <c r="M3776" s="222">
        <v>71586.37</v>
      </c>
      <c r="N3776" s="222">
        <v>71586.37</v>
      </c>
      <c r="O3776" s="222">
        <v>0</v>
      </c>
      <c r="P3776" s="222">
        <v>0</v>
      </c>
      <c r="Q3776" s="222">
        <v>0</v>
      </c>
      <c r="R3776" s="372">
        <v>45658</v>
      </c>
      <c r="S3776" s="372">
        <v>46022</v>
      </c>
      <c r="U3776" s="373"/>
    </row>
    <row r="3777" spans="1:21" ht="20.25" x14ac:dyDescent="0.3">
      <c r="A3777" s="230">
        <v>1062</v>
      </c>
      <c r="B3777" s="229" t="s">
        <v>1466</v>
      </c>
      <c r="C3777" s="230">
        <v>42496</v>
      </c>
      <c r="D3777" s="230" t="s">
        <v>1896</v>
      </c>
      <c r="E3777" s="230">
        <v>1972</v>
      </c>
      <c r="F3777" s="230" t="s">
        <v>2122</v>
      </c>
      <c r="G3777" s="371" t="s">
        <v>2089</v>
      </c>
      <c r="H3777" s="230">
        <v>5</v>
      </c>
      <c r="I3777" s="230">
        <v>4</v>
      </c>
      <c r="J3777" s="230" t="s">
        <v>2122</v>
      </c>
      <c r="K3777" s="222">
        <v>4369.5</v>
      </c>
      <c r="L3777" s="222">
        <v>3326.25</v>
      </c>
      <c r="M3777" s="222">
        <v>9343433.5800000001</v>
      </c>
      <c r="N3777" s="222">
        <v>9343433.5800000001</v>
      </c>
      <c r="O3777" s="222">
        <v>0</v>
      </c>
      <c r="P3777" s="222">
        <v>0</v>
      </c>
      <c r="Q3777" s="222">
        <v>0</v>
      </c>
      <c r="R3777" s="372">
        <v>45658</v>
      </c>
      <c r="S3777" s="372">
        <v>46022</v>
      </c>
      <c r="U3777" s="373"/>
    </row>
    <row r="3778" spans="1:21" ht="20.25" x14ac:dyDescent="0.3">
      <c r="A3778" s="230">
        <v>1063</v>
      </c>
      <c r="B3778" s="229" t="s">
        <v>1467</v>
      </c>
      <c r="C3778" s="230">
        <v>42504</v>
      </c>
      <c r="D3778" s="230" t="s">
        <v>1896</v>
      </c>
      <c r="E3778" s="230">
        <v>1983</v>
      </c>
      <c r="F3778" s="230">
        <v>2018</v>
      </c>
      <c r="G3778" s="371" t="s">
        <v>2089</v>
      </c>
      <c r="H3778" s="230">
        <v>9</v>
      </c>
      <c r="I3778" s="230">
        <v>1</v>
      </c>
      <c r="J3778" s="230" t="s">
        <v>2122</v>
      </c>
      <c r="K3778" s="222">
        <v>3995.6</v>
      </c>
      <c r="L3778" s="222">
        <v>3622.2</v>
      </c>
      <c r="M3778" s="222">
        <v>5076513.3600000003</v>
      </c>
      <c r="N3778" s="222">
        <v>5076513.3600000003</v>
      </c>
      <c r="O3778" s="222">
        <v>0</v>
      </c>
      <c r="P3778" s="222">
        <v>0</v>
      </c>
      <c r="Q3778" s="222">
        <v>0</v>
      </c>
      <c r="R3778" s="372">
        <v>45658</v>
      </c>
      <c r="S3778" s="372">
        <v>46022</v>
      </c>
      <c r="U3778" s="373"/>
    </row>
    <row r="3779" spans="1:21" ht="20.25" x14ac:dyDescent="0.3">
      <c r="A3779" s="230">
        <v>1064</v>
      </c>
      <c r="B3779" s="229" t="s">
        <v>3707</v>
      </c>
      <c r="C3779" s="230">
        <v>42419</v>
      </c>
      <c r="D3779" s="230" t="s">
        <v>1896</v>
      </c>
      <c r="E3779" s="230">
        <v>1965</v>
      </c>
      <c r="F3779" s="230">
        <v>2019</v>
      </c>
      <c r="G3779" s="371" t="s">
        <v>2121</v>
      </c>
      <c r="H3779" s="230">
        <v>4</v>
      </c>
      <c r="I3779" s="230">
        <v>4</v>
      </c>
      <c r="J3779" s="230" t="s">
        <v>2122</v>
      </c>
      <c r="K3779" s="222">
        <v>3233.7</v>
      </c>
      <c r="L3779" s="222">
        <v>2516.4</v>
      </c>
      <c r="M3779" s="222">
        <v>4357602.3800000008</v>
      </c>
      <c r="N3779" s="222">
        <v>4357602.3800000008</v>
      </c>
      <c r="O3779" s="222">
        <v>0</v>
      </c>
      <c r="P3779" s="222">
        <v>0</v>
      </c>
      <c r="Q3779" s="222">
        <v>0</v>
      </c>
      <c r="R3779" s="372">
        <v>45658</v>
      </c>
      <c r="S3779" s="372">
        <v>46022</v>
      </c>
      <c r="U3779" s="373"/>
    </row>
    <row r="3780" spans="1:21" ht="20.25" x14ac:dyDescent="0.3">
      <c r="A3780" s="230">
        <v>1065</v>
      </c>
      <c r="B3780" s="229" t="s">
        <v>1892</v>
      </c>
      <c r="C3780" s="230">
        <v>42420</v>
      </c>
      <c r="D3780" s="230" t="s">
        <v>1896</v>
      </c>
      <c r="E3780" s="230">
        <v>1964</v>
      </c>
      <c r="F3780" s="230" t="s">
        <v>2122</v>
      </c>
      <c r="G3780" s="371" t="s">
        <v>2089</v>
      </c>
      <c r="H3780" s="230">
        <v>4</v>
      </c>
      <c r="I3780" s="230">
        <v>4</v>
      </c>
      <c r="J3780" s="230" t="s">
        <v>2122</v>
      </c>
      <c r="K3780" s="222">
        <v>3132.8</v>
      </c>
      <c r="L3780" s="222">
        <v>2540.1999999999998</v>
      </c>
      <c r="M3780" s="222">
        <v>334616</v>
      </c>
      <c r="N3780" s="222">
        <v>334616</v>
      </c>
      <c r="O3780" s="222">
        <v>0</v>
      </c>
      <c r="P3780" s="222">
        <v>0</v>
      </c>
      <c r="Q3780" s="222">
        <v>0</v>
      </c>
      <c r="R3780" s="372">
        <v>45658</v>
      </c>
      <c r="S3780" s="372">
        <v>46022</v>
      </c>
      <c r="U3780" s="373"/>
    </row>
    <row r="3781" spans="1:21" ht="20.25" x14ac:dyDescent="0.3">
      <c r="A3781" s="230">
        <v>1066</v>
      </c>
      <c r="B3781" s="229" t="s">
        <v>2995</v>
      </c>
      <c r="C3781" s="230">
        <v>42465</v>
      </c>
      <c r="D3781" s="230" t="s">
        <v>1896</v>
      </c>
      <c r="E3781" s="230">
        <v>1974</v>
      </c>
      <c r="F3781" s="230" t="s">
        <v>2122</v>
      </c>
      <c r="G3781" s="371" t="s">
        <v>2837</v>
      </c>
      <c r="H3781" s="230">
        <v>9</v>
      </c>
      <c r="I3781" s="230">
        <v>4</v>
      </c>
      <c r="J3781" s="230" t="s">
        <v>2122</v>
      </c>
      <c r="K3781" s="222">
        <v>8570</v>
      </c>
      <c r="L3781" s="222">
        <v>6896.5</v>
      </c>
      <c r="M3781" s="222">
        <v>19654029.760000002</v>
      </c>
      <c r="N3781" s="222">
        <v>19654029.760000002</v>
      </c>
      <c r="O3781" s="222">
        <v>0</v>
      </c>
      <c r="P3781" s="222">
        <v>0</v>
      </c>
      <c r="Q3781" s="222">
        <v>0</v>
      </c>
      <c r="R3781" s="372">
        <v>45658</v>
      </c>
      <c r="S3781" s="372">
        <v>46022</v>
      </c>
      <c r="U3781" s="373"/>
    </row>
    <row r="3782" spans="1:21" ht="20.25" x14ac:dyDescent="0.3">
      <c r="A3782" s="230">
        <v>1067</v>
      </c>
      <c r="B3782" s="229" t="s">
        <v>3706</v>
      </c>
      <c r="C3782" s="230">
        <v>42439</v>
      </c>
      <c r="D3782" s="230" t="s">
        <v>1896</v>
      </c>
      <c r="E3782" s="230">
        <v>1990</v>
      </c>
      <c r="F3782" s="230"/>
      <c r="G3782" s="371" t="s">
        <v>2088</v>
      </c>
      <c r="H3782" s="230">
        <v>5</v>
      </c>
      <c r="I3782" s="230">
        <v>1</v>
      </c>
      <c r="J3782" s="230" t="s">
        <v>2122</v>
      </c>
      <c r="K3782" s="222">
        <v>1556.2</v>
      </c>
      <c r="L3782" s="222">
        <v>1170.5</v>
      </c>
      <c r="M3782" s="222">
        <v>2170571.34</v>
      </c>
      <c r="N3782" s="222">
        <v>2170571.34</v>
      </c>
      <c r="O3782" s="222">
        <v>0</v>
      </c>
      <c r="P3782" s="222">
        <v>0</v>
      </c>
      <c r="Q3782" s="222">
        <v>0</v>
      </c>
      <c r="R3782" s="372">
        <v>45658</v>
      </c>
      <c r="S3782" s="372">
        <v>46022</v>
      </c>
      <c r="U3782" s="373"/>
    </row>
    <row r="3783" spans="1:21" ht="20.25" x14ac:dyDescent="0.3">
      <c r="A3783" s="230">
        <v>1068</v>
      </c>
      <c r="B3783" s="229" t="s">
        <v>3567</v>
      </c>
      <c r="C3783" s="230">
        <v>42501</v>
      </c>
      <c r="D3783" s="230" t="s">
        <v>1896</v>
      </c>
      <c r="E3783" s="230">
        <v>1983</v>
      </c>
      <c r="F3783" s="230">
        <v>2022</v>
      </c>
      <c r="G3783" s="371" t="s">
        <v>2089</v>
      </c>
      <c r="H3783" s="230">
        <v>9</v>
      </c>
      <c r="I3783" s="230">
        <v>1</v>
      </c>
      <c r="J3783" s="230" t="s">
        <v>2122</v>
      </c>
      <c r="K3783" s="222">
        <v>5542.5</v>
      </c>
      <c r="L3783" s="222">
        <v>4213.8999999999996</v>
      </c>
      <c r="M3783" s="222">
        <v>5978461.8300000001</v>
      </c>
      <c r="N3783" s="222">
        <v>5978461.8300000001</v>
      </c>
      <c r="O3783" s="222">
        <v>0</v>
      </c>
      <c r="P3783" s="222">
        <v>0</v>
      </c>
      <c r="Q3783" s="222">
        <v>0</v>
      </c>
      <c r="R3783" s="372">
        <v>45658</v>
      </c>
      <c r="S3783" s="372">
        <v>46022</v>
      </c>
      <c r="U3783" s="373"/>
    </row>
    <row r="3784" spans="1:21" ht="20.25" x14ac:dyDescent="0.3">
      <c r="A3784" s="230">
        <v>1069</v>
      </c>
      <c r="B3784" s="229" t="s">
        <v>2249</v>
      </c>
      <c r="C3784" s="230">
        <v>42362</v>
      </c>
      <c r="D3784" s="230" t="s">
        <v>1896</v>
      </c>
      <c r="E3784" s="230">
        <v>1996</v>
      </c>
      <c r="F3784" s="230" t="s">
        <v>2122</v>
      </c>
      <c r="G3784" s="371" t="s">
        <v>2088</v>
      </c>
      <c r="H3784" s="230">
        <v>9</v>
      </c>
      <c r="I3784" s="230">
        <v>1</v>
      </c>
      <c r="J3784" s="230" t="s">
        <v>2122</v>
      </c>
      <c r="K3784" s="222">
        <v>2556.5</v>
      </c>
      <c r="L3784" s="222">
        <v>2160.9</v>
      </c>
      <c r="M3784" s="222">
        <v>10720.57</v>
      </c>
      <c r="N3784" s="222">
        <v>10720.57</v>
      </c>
      <c r="O3784" s="222">
        <v>0</v>
      </c>
      <c r="P3784" s="222">
        <v>0</v>
      </c>
      <c r="Q3784" s="222">
        <v>0</v>
      </c>
      <c r="R3784" s="372">
        <v>45658</v>
      </c>
      <c r="S3784" s="372">
        <v>46022</v>
      </c>
      <c r="U3784" s="373"/>
    </row>
    <row r="3785" spans="1:21" ht="20.25" x14ac:dyDescent="0.3">
      <c r="A3785" s="230">
        <v>1070</v>
      </c>
      <c r="B3785" s="229" t="s">
        <v>2248</v>
      </c>
      <c r="C3785" s="230">
        <v>42361</v>
      </c>
      <c r="D3785" s="230" t="s">
        <v>1896</v>
      </c>
      <c r="E3785" s="230">
        <v>1997</v>
      </c>
      <c r="F3785" s="230" t="s">
        <v>2122</v>
      </c>
      <c r="G3785" s="371" t="s">
        <v>2088</v>
      </c>
      <c r="H3785" s="230">
        <v>9</v>
      </c>
      <c r="I3785" s="230">
        <v>1</v>
      </c>
      <c r="J3785" s="230" t="s">
        <v>2122</v>
      </c>
      <c r="K3785" s="222">
        <v>2558.2800000000002</v>
      </c>
      <c r="L3785" s="222">
        <v>2153.4</v>
      </c>
      <c r="M3785" s="222">
        <v>11921.1</v>
      </c>
      <c r="N3785" s="222">
        <v>11921.1</v>
      </c>
      <c r="O3785" s="222">
        <v>0</v>
      </c>
      <c r="P3785" s="222">
        <v>0</v>
      </c>
      <c r="Q3785" s="222">
        <v>0</v>
      </c>
      <c r="R3785" s="372">
        <v>45658</v>
      </c>
      <c r="S3785" s="372">
        <v>46022</v>
      </c>
      <c r="U3785" s="373"/>
    </row>
    <row r="3786" spans="1:21" ht="20.25" x14ac:dyDescent="0.3">
      <c r="A3786" s="230">
        <v>1071</v>
      </c>
      <c r="B3786" s="229" t="s">
        <v>3704</v>
      </c>
      <c r="C3786" s="230">
        <v>42477</v>
      </c>
      <c r="D3786" s="230" t="s">
        <v>1896</v>
      </c>
      <c r="E3786" s="230">
        <v>1970</v>
      </c>
      <c r="F3786" s="230" t="s">
        <v>2122</v>
      </c>
      <c r="G3786" s="371" t="s">
        <v>2088</v>
      </c>
      <c r="H3786" s="230">
        <v>5</v>
      </c>
      <c r="I3786" s="230">
        <v>6</v>
      </c>
      <c r="J3786" s="230" t="s">
        <v>2122</v>
      </c>
      <c r="K3786" s="222">
        <v>5823.1</v>
      </c>
      <c r="L3786" s="222">
        <v>5823.1</v>
      </c>
      <c r="M3786" s="222">
        <v>7469169.3899999997</v>
      </c>
      <c r="N3786" s="222">
        <v>7469169.3899999997</v>
      </c>
      <c r="O3786" s="222">
        <v>0</v>
      </c>
      <c r="P3786" s="222">
        <v>0</v>
      </c>
      <c r="Q3786" s="222">
        <v>0</v>
      </c>
      <c r="R3786" s="372">
        <v>45658</v>
      </c>
      <c r="S3786" s="372">
        <v>46022</v>
      </c>
      <c r="U3786" s="373"/>
    </row>
    <row r="3787" spans="1:21" ht="20.25" x14ac:dyDescent="0.3">
      <c r="A3787" s="230">
        <v>1072</v>
      </c>
      <c r="B3787" s="229" t="s">
        <v>3703</v>
      </c>
      <c r="C3787" s="230">
        <v>42494</v>
      </c>
      <c r="D3787" s="230" t="s">
        <v>1896</v>
      </c>
      <c r="E3787" s="230">
        <v>1971</v>
      </c>
      <c r="F3787" s="230" t="s">
        <v>2122</v>
      </c>
      <c r="G3787" s="371" t="s">
        <v>2088</v>
      </c>
      <c r="H3787" s="230">
        <v>5</v>
      </c>
      <c r="I3787" s="230">
        <v>4</v>
      </c>
      <c r="J3787" s="230" t="s">
        <v>2122</v>
      </c>
      <c r="K3787" s="222">
        <v>2006.9</v>
      </c>
      <c r="L3787" s="222">
        <v>2006.9</v>
      </c>
      <c r="M3787" s="222">
        <v>5095198.0600000005</v>
      </c>
      <c r="N3787" s="222">
        <v>5095198.0600000005</v>
      </c>
      <c r="O3787" s="222">
        <v>0</v>
      </c>
      <c r="P3787" s="222">
        <v>0</v>
      </c>
      <c r="Q3787" s="222">
        <v>0</v>
      </c>
      <c r="R3787" s="372">
        <v>45658</v>
      </c>
      <c r="S3787" s="372">
        <v>46022</v>
      </c>
      <c r="U3787" s="373"/>
    </row>
    <row r="3788" spans="1:21" ht="20.25" x14ac:dyDescent="0.3">
      <c r="A3788" s="230">
        <v>1073</v>
      </c>
      <c r="B3788" s="229" t="s">
        <v>4377</v>
      </c>
      <c r="C3788" s="230">
        <v>42453</v>
      </c>
      <c r="D3788" s="230" t="s">
        <v>1896</v>
      </c>
      <c r="E3788" s="230">
        <v>1970</v>
      </c>
      <c r="F3788" s="230" t="s">
        <v>2122</v>
      </c>
      <c r="G3788" s="371" t="s">
        <v>2088</v>
      </c>
      <c r="H3788" s="230">
        <v>5</v>
      </c>
      <c r="I3788" s="230">
        <v>8</v>
      </c>
      <c r="J3788" s="230" t="s">
        <v>2122</v>
      </c>
      <c r="K3788" s="222">
        <v>7775</v>
      </c>
      <c r="L3788" s="222">
        <v>6592.4</v>
      </c>
      <c r="M3788" s="222">
        <v>8361718.0099999998</v>
      </c>
      <c r="N3788" s="222">
        <v>8361718.0099999998</v>
      </c>
      <c r="O3788" s="222">
        <v>0</v>
      </c>
      <c r="P3788" s="222">
        <v>0</v>
      </c>
      <c r="Q3788" s="222">
        <v>0</v>
      </c>
      <c r="R3788" s="372">
        <v>45658</v>
      </c>
      <c r="S3788" s="372">
        <v>46022</v>
      </c>
      <c r="U3788" s="373"/>
    </row>
    <row r="3789" spans="1:21" ht="20.25" x14ac:dyDescent="0.3">
      <c r="A3789" s="230">
        <v>1074</v>
      </c>
      <c r="B3789" s="229" t="s">
        <v>3705</v>
      </c>
      <c r="C3789" s="230">
        <v>42451</v>
      </c>
      <c r="D3789" s="230" t="s">
        <v>1896</v>
      </c>
      <c r="E3789" s="230">
        <v>1991</v>
      </c>
      <c r="F3789" s="230" t="s">
        <v>2122</v>
      </c>
      <c r="G3789" s="371" t="s">
        <v>2088</v>
      </c>
      <c r="H3789" s="230">
        <v>9</v>
      </c>
      <c r="I3789" s="230">
        <v>1</v>
      </c>
      <c r="J3789" s="230" t="s">
        <v>2122</v>
      </c>
      <c r="K3789" s="222">
        <v>3911.3</v>
      </c>
      <c r="L3789" s="222">
        <v>3211</v>
      </c>
      <c r="M3789" s="222">
        <v>4604210.9687999999</v>
      </c>
      <c r="N3789" s="222">
        <v>4604210.9687999999</v>
      </c>
      <c r="O3789" s="222">
        <v>0</v>
      </c>
      <c r="P3789" s="222">
        <v>0</v>
      </c>
      <c r="Q3789" s="222">
        <v>0</v>
      </c>
      <c r="R3789" s="372">
        <v>45658</v>
      </c>
      <c r="S3789" s="372">
        <v>46022</v>
      </c>
      <c r="U3789" s="373"/>
    </row>
    <row r="3790" spans="1:21" ht="20.25" x14ac:dyDescent="0.25">
      <c r="A3790" s="231" t="s">
        <v>22</v>
      </c>
      <c r="B3790" s="231"/>
      <c r="C3790" s="263" t="s">
        <v>172</v>
      </c>
      <c r="D3790" s="263" t="s">
        <v>172</v>
      </c>
      <c r="E3790" s="263" t="s">
        <v>172</v>
      </c>
      <c r="F3790" s="263" t="s">
        <v>172</v>
      </c>
      <c r="G3790" s="263" t="s">
        <v>172</v>
      </c>
      <c r="H3790" s="263" t="s">
        <v>172</v>
      </c>
      <c r="I3790" s="263" t="s">
        <v>172</v>
      </c>
      <c r="J3790" s="220">
        <v>0</v>
      </c>
      <c r="K3790" s="220">
        <v>105296.48999999999</v>
      </c>
      <c r="L3790" s="220">
        <v>82891.069999999992</v>
      </c>
      <c r="M3790" s="220">
        <v>132741623.81764999</v>
      </c>
      <c r="N3790" s="220">
        <v>132741623.81764999</v>
      </c>
      <c r="O3790" s="220">
        <v>0</v>
      </c>
      <c r="P3790" s="220">
        <v>0</v>
      </c>
      <c r="Q3790" s="220">
        <v>0</v>
      </c>
      <c r="R3790" s="263" t="s">
        <v>172</v>
      </c>
      <c r="S3790" s="263" t="s">
        <v>172</v>
      </c>
      <c r="U3790" s="373"/>
    </row>
    <row r="3791" spans="1:21" ht="20.25" x14ac:dyDescent="0.3">
      <c r="A3791" s="405" t="s">
        <v>4436</v>
      </c>
      <c r="B3791" s="405"/>
      <c r="C3791" s="405"/>
      <c r="D3791" s="405"/>
      <c r="E3791" s="405"/>
      <c r="F3791" s="405"/>
      <c r="G3791" s="405"/>
      <c r="H3791" s="405"/>
      <c r="I3791" s="405"/>
      <c r="J3791" s="405"/>
      <c r="K3791" s="405"/>
      <c r="L3791" s="405"/>
      <c r="M3791" s="405"/>
      <c r="N3791" s="405"/>
      <c r="O3791" s="405"/>
      <c r="P3791" s="405"/>
      <c r="Q3791" s="405"/>
      <c r="R3791" s="405"/>
      <c r="S3791" s="405"/>
      <c r="U3791" s="373"/>
    </row>
    <row r="3792" spans="1:21" ht="20.25" x14ac:dyDescent="0.3">
      <c r="A3792" s="230">
        <v>1075</v>
      </c>
      <c r="B3792" s="229" t="s">
        <v>1468</v>
      </c>
      <c r="C3792" s="230">
        <v>42577</v>
      </c>
      <c r="D3792" s="230" t="s">
        <v>1896</v>
      </c>
      <c r="E3792" s="230">
        <v>1975</v>
      </c>
      <c r="F3792" s="230" t="s">
        <v>2122</v>
      </c>
      <c r="G3792" s="371" t="s">
        <v>2088</v>
      </c>
      <c r="H3792" s="230">
        <v>5</v>
      </c>
      <c r="I3792" s="230">
        <v>4</v>
      </c>
      <c r="J3792" s="230" t="s">
        <v>2122</v>
      </c>
      <c r="K3792" s="222">
        <v>4401.8999999999996</v>
      </c>
      <c r="L3792" s="222">
        <v>2781.3</v>
      </c>
      <c r="M3792" s="222">
        <v>7459876.0900000008</v>
      </c>
      <c r="N3792" s="222">
        <v>7459876.0900000008</v>
      </c>
      <c r="O3792" s="222">
        <v>0</v>
      </c>
      <c r="P3792" s="222">
        <v>0</v>
      </c>
      <c r="Q3792" s="222">
        <v>0</v>
      </c>
      <c r="R3792" s="372">
        <v>45658</v>
      </c>
      <c r="S3792" s="372">
        <v>46022</v>
      </c>
      <c r="U3792" s="373"/>
    </row>
    <row r="3793" spans="1:21" ht="20.25" x14ac:dyDescent="0.25">
      <c r="A3793" s="231" t="s">
        <v>22</v>
      </c>
      <c r="B3793" s="231"/>
      <c r="C3793" s="263" t="s">
        <v>172</v>
      </c>
      <c r="D3793" s="263" t="s">
        <v>172</v>
      </c>
      <c r="E3793" s="263" t="s">
        <v>172</v>
      </c>
      <c r="F3793" s="263" t="s">
        <v>172</v>
      </c>
      <c r="G3793" s="263" t="s">
        <v>172</v>
      </c>
      <c r="H3793" s="263" t="s">
        <v>172</v>
      </c>
      <c r="I3793" s="263" t="s">
        <v>172</v>
      </c>
      <c r="J3793" s="220">
        <v>0</v>
      </c>
      <c r="K3793" s="220">
        <v>4401.8999999999996</v>
      </c>
      <c r="L3793" s="220">
        <v>2781.3</v>
      </c>
      <c r="M3793" s="220">
        <v>7459876.0900000008</v>
      </c>
      <c r="N3793" s="220">
        <v>7459876.0900000008</v>
      </c>
      <c r="O3793" s="220">
        <v>0</v>
      </c>
      <c r="P3793" s="220">
        <v>0</v>
      </c>
      <c r="Q3793" s="220">
        <v>0</v>
      </c>
      <c r="R3793" s="263" t="s">
        <v>172</v>
      </c>
      <c r="S3793" s="263" t="s">
        <v>172</v>
      </c>
      <c r="U3793" s="373"/>
    </row>
    <row r="3794" spans="1:21" ht="20.25" x14ac:dyDescent="0.3">
      <c r="A3794" s="405" t="s">
        <v>4437</v>
      </c>
      <c r="B3794" s="405"/>
      <c r="C3794" s="405"/>
      <c r="D3794" s="405"/>
      <c r="E3794" s="405"/>
      <c r="F3794" s="405"/>
      <c r="G3794" s="405"/>
      <c r="H3794" s="405"/>
      <c r="I3794" s="405"/>
      <c r="J3794" s="405"/>
      <c r="K3794" s="405"/>
      <c r="L3794" s="405"/>
      <c r="M3794" s="405"/>
      <c r="N3794" s="405"/>
      <c r="O3794" s="405"/>
      <c r="P3794" s="405"/>
      <c r="Q3794" s="405"/>
      <c r="R3794" s="405"/>
      <c r="S3794" s="405"/>
      <c r="U3794" s="373"/>
    </row>
    <row r="3795" spans="1:21" ht="20.25" x14ac:dyDescent="0.3">
      <c r="A3795" s="230">
        <v>1076</v>
      </c>
      <c r="B3795" s="229" t="s">
        <v>3702</v>
      </c>
      <c r="C3795" s="230">
        <v>42602</v>
      </c>
      <c r="D3795" s="230" t="s">
        <v>1896</v>
      </c>
      <c r="E3795" s="230">
        <v>1999</v>
      </c>
      <c r="F3795" s="230" t="s">
        <v>2122</v>
      </c>
      <c r="G3795" s="371" t="s">
        <v>2088</v>
      </c>
      <c r="H3795" s="230">
        <v>5</v>
      </c>
      <c r="I3795" s="230">
        <v>3</v>
      </c>
      <c r="J3795" s="230" t="s">
        <v>2122</v>
      </c>
      <c r="K3795" s="222">
        <v>3345.7</v>
      </c>
      <c r="L3795" s="222">
        <v>3361.2</v>
      </c>
      <c r="M3795" s="222">
        <v>74286</v>
      </c>
      <c r="N3795" s="222">
        <v>74286</v>
      </c>
      <c r="O3795" s="222">
        <v>0</v>
      </c>
      <c r="P3795" s="222">
        <v>0</v>
      </c>
      <c r="Q3795" s="222">
        <v>0</v>
      </c>
      <c r="R3795" s="372">
        <v>45658</v>
      </c>
      <c r="S3795" s="372">
        <v>46022</v>
      </c>
      <c r="U3795" s="373"/>
    </row>
    <row r="3796" spans="1:21" ht="20.25" x14ac:dyDescent="0.25">
      <c r="A3796" s="231" t="s">
        <v>22</v>
      </c>
      <c r="B3796" s="231"/>
      <c r="C3796" s="263" t="s">
        <v>172</v>
      </c>
      <c r="D3796" s="263" t="s">
        <v>172</v>
      </c>
      <c r="E3796" s="263" t="s">
        <v>172</v>
      </c>
      <c r="F3796" s="263" t="s">
        <v>172</v>
      </c>
      <c r="G3796" s="263" t="s">
        <v>172</v>
      </c>
      <c r="H3796" s="263" t="s">
        <v>172</v>
      </c>
      <c r="I3796" s="263" t="s">
        <v>172</v>
      </c>
      <c r="J3796" s="220">
        <v>0</v>
      </c>
      <c r="K3796" s="220">
        <v>3345.7</v>
      </c>
      <c r="L3796" s="220">
        <v>3361.2</v>
      </c>
      <c r="M3796" s="220">
        <v>74286</v>
      </c>
      <c r="N3796" s="220">
        <v>74286</v>
      </c>
      <c r="O3796" s="220">
        <v>0</v>
      </c>
      <c r="P3796" s="220">
        <v>0</v>
      </c>
      <c r="Q3796" s="220">
        <v>0</v>
      </c>
      <c r="R3796" s="263" t="s">
        <v>172</v>
      </c>
      <c r="S3796" s="263" t="s">
        <v>172</v>
      </c>
      <c r="U3796" s="373"/>
    </row>
    <row r="3797" spans="1:21" ht="20.25" x14ac:dyDescent="0.25">
      <c r="A3797" s="272" t="s">
        <v>34</v>
      </c>
      <c r="B3797" s="272"/>
      <c r="C3797" s="263" t="s">
        <v>172</v>
      </c>
      <c r="D3797" s="263" t="s">
        <v>172</v>
      </c>
      <c r="E3797" s="263" t="s">
        <v>172</v>
      </c>
      <c r="F3797" s="263" t="s">
        <v>172</v>
      </c>
      <c r="G3797" s="263" t="s">
        <v>172</v>
      </c>
      <c r="H3797" s="263" t="s">
        <v>172</v>
      </c>
      <c r="I3797" s="263" t="s">
        <v>172</v>
      </c>
      <c r="J3797" s="220">
        <v>0</v>
      </c>
      <c r="K3797" s="220">
        <v>113044.08999999998</v>
      </c>
      <c r="L3797" s="220">
        <v>89033.569999999992</v>
      </c>
      <c r="M3797" s="220">
        <v>140275785.90764999</v>
      </c>
      <c r="N3797" s="220">
        <v>140275785.90764999</v>
      </c>
      <c r="O3797" s="220">
        <v>0</v>
      </c>
      <c r="P3797" s="220">
        <v>0</v>
      </c>
      <c r="Q3797" s="220">
        <v>0</v>
      </c>
      <c r="R3797" s="263" t="s">
        <v>172</v>
      </c>
      <c r="S3797" s="263" t="s">
        <v>172</v>
      </c>
      <c r="U3797" s="373"/>
    </row>
    <row r="3798" spans="1:21" ht="20.25" x14ac:dyDescent="0.25">
      <c r="A3798" s="411" t="s">
        <v>2492</v>
      </c>
      <c r="B3798" s="411"/>
      <c r="C3798" s="411"/>
      <c r="D3798" s="411"/>
      <c r="E3798" s="411"/>
      <c r="F3798" s="411"/>
      <c r="G3798" s="411"/>
      <c r="H3798" s="411"/>
      <c r="I3798" s="411"/>
      <c r="J3798" s="411"/>
      <c r="K3798" s="411"/>
      <c r="L3798" s="411"/>
      <c r="M3798" s="411"/>
      <c r="N3798" s="411"/>
      <c r="O3798" s="411"/>
      <c r="P3798" s="411"/>
      <c r="Q3798" s="411"/>
      <c r="R3798" s="411"/>
      <c r="S3798" s="411"/>
      <c r="U3798" s="373"/>
    </row>
    <row r="3799" spans="1:21" ht="20.25" x14ac:dyDescent="0.25">
      <c r="A3799" s="410" t="s">
        <v>4438</v>
      </c>
      <c r="B3799" s="410"/>
      <c r="C3799" s="410"/>
      <c r="D3799" s="410"/>
      <c r="E3799" s="410"/>
      <c r="F3799" s="410"/>
      <c r="G3799" s="410"/>
      <c r="H3799" s="410"/>
      <c r="I3799" s="410"/>
      <c r="J3799" s="410"/>
      <c r="K3799" s="410"/>
      <c r="L3799" s="410"/>
      <c r="M3799" s="410"/>
      <c r="N3799" s="410"/>
      <c r="O3799" s="410"/>
      <c r="P3799" s="410"/>
      <c r="Q3799" s="410"/>
      <c r="R3799" s="410"/>
      <c r="S3799" s="410"/>
      <c r="U3799" s="373"/>
    </row>
    <row r="3800" spans="1:21" ht="20.25" x14ac:dyDescent="0.3">
      <c r="A3800" s="230">
        <v>1077</v>
      </c>
      <c r="B3800" s="225" t="s">
        <v>2370</v>
      </c>
      <c r="C3800" s="230">
        <v>43213</v>
      </c>
      <c r="D3800" s="230" t="s">
        <v>1896</v>
      </c>
      <c r="E3800" s="230">
        <v>1989</v>
      </c>
      <c r="F3800" s="230" t="s">
        <v>2122</v>
      </c>
      <c r="G3800" s="371" t="s">
        <v>2094</v>
      </c>
      <c r="H3800" s="230">
        <v>2</v>
      </c>
      <c r="I3800" s="230">
        <v>3</v>
      </c>
      <c r="J3800" s="230" t="s">
        <v>2122</v>
      </c>
      <c r="K3800" s="222">
        <v>746.4</v>
      </c>
      <c r="L3800" s="222">
        <v>746.4</v>
      </c>
      <c r="M3800" s="222">
        <v>183360</v>
      </c>
      <c r="N3800" s="222">
        <v>183360</v>
      </c>
      <c r="O3800" s="222">
        <v>0</v>
      </c>
      <c r="P3800" s="222">
        <v>0</v>
      </c>
      <c r="Q3800" s="222">
        <v>0</v>
      </c>
      <c r="R3800" s="372">
        <v>45658</v>
      </c>
      <c r="S3800" s="372">
        <v>46022</v>
      </c>
      <c r="U3800" s="373"/>
    </row>
    <row r="3801" spans="1:21" ht="20.25" x14ac:dyDescent="0.3">
      <c r="A3801" s="230">
        <v>1078</v>
      </c>
      <c r="B3801" s="225" t="s">
        <v>2372</v>
      </c>
      <c r="C3801" s="230">
        <v>43216</v>
      </c>
      <c r="D3801" s="230" t="s">
        <v>1896</v>
      </c>
      <c r="E3801" s="230">
        <v>1993</v>
      </c>
      <c r="F3801" s="230" t="s">
        <v>2122</v>
      </c>
      <c r="G3801" s="371" t="s">
        <v>2094</v>
      </c>
      <c r="H3801" s="230">
        <v>2</v>
      </c>
      <c r="I3801" s="230">
        <v>3</v>
      </c>
      <c r="J3801" s="230" t="s">
        <v>2122</v>
      </c>
      <c r="K3801" s="222">
        <v>741.5</v>
      </c>
      <c r="L3801" s="222">
        <v>741.5</v>
      </c>
      <c r="M3801" s="222">
        <v>2608421.3994999998</v>
      </c>
      <c r="N3801" s="222">
        <v>2608421.3994999998</v>
      </c>
      <c r="O3801" s="222">
        <v>0</v>
      </c>
      <c r="P3801" s="222">
        <v>0</v>
      </c>
      <c r="Q3801" s="222">
        <v>0</v>
      </c>
      <c r="R3801" s="372">
        <v>45658</v>
      </c>
      <c r="S3801" s="372">
        <v>46022</v>
      </c>
      <c r="U3801" s="373"/>
    </row>
    <row r="3802" spans="1:21" ht="24" customHeight="1" x14ac:dyDescent="0.3">
      <c r="A3802" s="230">
        <v>1079</v>
      </c>
      <c r="B3802" s="225" t="s">
        <v>2712</v>
      </c>
      <c r="C3802" s="230">
        <v>43078</v>
      </c>
      <c r="D3802" s="230" t="s">
        <v>1896</v>
      </c>
      <c r="E3802" s="230">
        <v>1987</v>
      </c>
      <c r="F3802" s="230" t="s">
        <v>2122</v>
      </c>
      <c r="G3802" s="371" t="s">
        <v>2094</v>
      </c>
      <c r="H3802" s="230">
        <v>2</v>
      </c>
      <c r="I3802" s="230">
        <v>3</v>
      </c>
      <c r="J3802" s="230" t="s">
        <v>2122</v>
      </c>
      <c r="K3802" s="222">
        <v>723.6</v>
      </c>
      <c r="L3802" s="222">
        <v>723.6</v>
      </c>
      <c r="M3802" s="222">
        <v>2570744.7923500002</v>
      </c>
      <c r="N3802" s="222">
        <v>2570744.7923500002</v>
      </c>
      <c r="O3802" s="222">
        <v>0</v>
      </c>
      <c r="P3802" s="222">
        <v>0</v>
      </c>
      <c r="Q3802" s="222">
        <v>0</v>
      </c>
      <c r="R3802" s="372">
        <v>45658</v>
      </c>
      <c r="S3802" s="372">
        <v>46022</v>
      </c>
      <c r="U3802" s="373"/>
    </row>
    <row r="3803" spans="1:21" ht="24" customHeight="1" x14ac:dyDescent="0.3">
      <c r="A3803" s="230">
        <v>1080</v>
      </c>
      <c r="B3803" s="225" t="s">
        <v>1115</v>
      </c>
      <c r="C3803" s="230">
        <v>43096</v>
      </c>
      <c r="D3803" s="230" t="s">
        <v>1896</v>
      </c>
      <c r="E3803" s="230">
        <v>1966</v>
      </c>
      <c r="F3803" s="230" t="s">
        <v>2122</v>
      </c>
      <c r="G3803" s="371" t="s">
        <v>2094</v>
      </c>
      <c r="H3803" s="230">
        <v>2</v>
      </c>
      <c r="I3803" s="230">
        <v>3</v>
      </c>
      <c r="J3803" s="230" t="s">
        <v>2122</v>
      </c>
      <c r="K3803" s="222">
        <v>1676.23</v>
      </c>
      <c r="L3803" s="222">
        <v>777.8</v>
      </c>
      <c r="M3803" s="222">
        <v>1281688.49</v>
      </c>
      <c r="N3803" s="222">
        <v>1281688.49</v>
      </c>
      <c r="O3803" s="222">
        <v>0</v>
      </c>
      <c r="P3803" s="222">
        <v>0</v>
      </c>
      <c r="Q3803" s="222">
        <v>0</v>
      </c>
      <c r="R3803" s="372">
        <v>45658</v>
      </c>
      <c r="S3803" s="372">
        <v>46022</v>
      </c>
      <c r="U3803" s="373"/>
    </row>
    <row r="3804" spans="1:21" ht="20.25" x14ac:dyDescent="0.3">
      <c r="A3804" s="230">
        <v>1081</v>
      </c>
      <c r="B3804" s="225" t="s">
        <v>1116</v>
      </c>
      <c r="C3804" s="230">
        <v>43098</v>
      </c>
      <c r="D3804" s="230" t="s">
        <v>1896</v>
      </c>
      <c r="E3804" s="230">
        <v>1966</v>
      </c>
      <c r="F3804" s="230" t="s">
        <v>2122</v>
      </c>
      <c r="G3804" s="371" t="s">
        <v>2094</v>
      </c>
      <c r="H3804" s="230">
        <v>2</v>
      </c>
      <c r="I3804" s="230">
        <v>3</v>
      </c>
      <c r="J3804" s="230" t="s">
        <v>2122</v>
      </c>
      <c r="K3804" s="222">
        <v>1798.9</v>
      </c>
      <c r="L3804" s="222">
        <v>776.5</v>
      </c>
      <c r="M3804" s="222">
        <v>679107.3899999999</v>
      </c>
      <c r="N3804" s="222">
        <v>679107.3899999999</v>
      </c>
      <c r="O3804" s="222">
        <v>0</v>
      </c>
      <c r="P3804" s="222">
        <v>0</v>
      </c>
      <c r="Q3804" s="222">
        <v>0</v>
      </c>
      <c r="R3804" s="372">
        <v>45658</v>
      </c>
      <c r="S3804" s="372">
        <v>46022</v>
      </c>
      <c r="U3804" s="373"/>
    </row>
    <row r="3805" spans="1:21" ht="20.25" x14ac:dyDescent="0.3">
      <c r="A3805" s="230">
        <v>1082</v>
      </c>
      <c r="B3805" s="225" t="s">
        <v>4052</v>
      </c>
      <c r="C3805" s="230">
        <v>43122</v>
      </c>
      <c r="D3805" s="230" t="s">
        <v>1896</v>
      </c>
      <c r="E3805" s="230">
        <v>2001</v>
      </c>
      <c r="F3805" s="230" t="s">
        <v>2122</v>
      </c>
      <c r="G3805" s="371" t="s">
        <v>2121</v>
      </c>
      <c r="H3805" s="230">
        <v>3</v>
      </c>
      <c r="I3805" s="230">
        <v>3</v>
      </c>
      <c r="J3805" s="230" t="s">
        <v>2122</v>
      </c>
      <c r="K3805" s="222">
        <v>1493.1</v>
      </c>
      <c r="L3805" s="222">
        <v>1493.1</v>
      </c>
      <c r="M3805" s="222">
        <v>250000</v>
      </c>
      <c r="N3805" s="222">
        <v>250000</v>
      </c>
      <c r="O3805" s="222">
        <v>0</v>
      </c>
      <c r="P3805" s="222">
        <v>0</v>
      </c>
      <c r="Q3805" s="222">
        <v>0</v>
      </c>
      <c r="R3805" s="372">
        <v>45658</v>
      </c>
      <c r="S3805" s="372">
        <v>46022</v>
      </c>
      <c r="U3805" s="373"/>
    </row>
    <row r="3806" spans="1:21" ht="20.25" x14ac:dyDescent="0.3">
      <c r="A3806" s="230">
        <v>1083</v>
      </c>
      <c r="B3806" s="225" t="s">
        <v>4121</v>
      </c>
      <c r="C3806" s="230">
        <v>46912</v>
      </c>
      <c r="D3806" s="230" t="s">
        <v>1896</v>
      </c>
      <c r="E3806" s="230">
        <v>2014</v>
      </c>
      <c r="F3806" s="230" t="s">
        <v>2122</v>
      </c>
      <c r="G3806" s="371" t="s">
        <v>2837</v>
      </c>
      <c r="H3806" s="230">
        <v>3</v>
      </c>
      <c r="I3806" s="230">
        <v>1</v>
      </c>
      <c r="J3806" s="230" t="s">
        <v>2122</v>
      </c>
      <c r="K3806" s="222">
        <v>427</v>
      </c>
      <c r="L3806" s="222">
        <v>427</v>
      </c>
      <c r="M3806" s="222">
        <v>50724</v>
      </c>
      <c r="N3806" s="222">
        <v>50724</v>
      </c>
      <c r="O3806" s="222">
        <v>0</v>
      </c>
      <c r="P3806" s="222">
        <v>0</v>
      </c>
      <c r="Q3806" s="222">
        <v>0</v>
      </c>
      <c r="R3806" s="372">
        <v>45658</v>
      </c>
      <c r="S3806" s="372">
        <v>46022</v>
      </c>
      <c r="U3806" s="373"/>
    </row>
    <row r="3807" spans="1:21" ht="20.25" x14ac:dyDescent="0.3">
      <c r="A3807" s="230">
        <v>1084</v>
      </c>
      <c r="B3807" s="225" t="s">
        <v>4053</v>
      </c>
      <c r="C3807" s="230">
        <v>55575</v>
      </c>
      <c r="D3807" s="230" t="s">
        <v>1896</v>
      </c>
      <c r="E3807" s="230">
        <v>2015</v>
      </c>
      <c r="F3807" s="230" t="s">
        <v>2122</v>
      </c>
      <c r="G3807" s="371" t="s">
        <v>2088</v>
      </c>
      <c r="H3807" s="230">
        <v>3</v>
      </c>
      <c r="I3807" s="230">
        <v>2</v>
      </c>
      <c r="J3807" s="230" t="s">
        <v>2122</v>
      </c>
      <c r="K3807" s="222">
        <v>1332.9</v>
      </c>
      <c r="L3807" s="222">
        <v>1201.5999999999999</v>
      </c>
      <c r="M3807" s="222">
        <v>250000</v>
      </c>
      <c r="N3807" s="222">
        <v>250000</v>
      </c>
      <c r="O3807" s="222">
        <v>0</v>
      </c>
      <c r="P3807" s="222">
        <v>0</v>
      </c>
      <c r="Q3807" s="222">
        <v>0</v>
      </c>
      <c r="R3807" s="372">
        <v>45658</v>
      </c>
      <c r="S3807" s="372">
        <v>46022</v>
      </c>
      <c r="U3807" s="373"/>
    </row>
    <row r="3808" spans="1:21" ht="20.25" x14ac:dyDescent="0.3">
      <c r="A3808" s="230">
        <v>1085</v>
      </c>
      <c r="B3808" s="225" t="s">
        <v>4054</v>
      </c>
      <c r="C3808" s="230">
        <v>43148</v>
      </c>
      <c r="D3808" s="230" t="s">
        <v>1896</v>
      </c>
      <c r="E3808" s="230">
        <v>1973</v>
      </c>
      <c r="F3808" s="230" t="s">
        <v>2122</v>
      </c>
      <c r="G3808" s="371" t="s">
        <v>2088</v>
      </c>
      <c r="H3808" s="230">
        <v>3</v>
      </c>
      <c r="I3808" s="230">
        <v>3</v>
      </c>
      <c r="J3808" s="230" t="s">
        <v>2122</v>
      </c>
      <c r="K3808" s="222">
        <v>2894</v>
      </c>
      <c r="L3808" s="222">
        <v>1535.7</v>
      </c>
      <c r="M3808" s="222">
        <v>250000</v>
      </c>
      <c r="N3808" s="222">
        <v>250000</v>
      </c>
      <c r="O3808" s="222">
        <v>0</v>
      </c>
      <c r="P3808" s="222">
        <v>0</v>
      </c>
      <c r="Q3808" s="222">
        <v>0</v>
      </c>
      <c r="R3808" s="372">
        <v>45658</v>
      </c>
      <c r="S3808" s="372">
        <v>46022</v>
      </c>
      <c r="U3808" s="373"/>
    </row>
    <row r="3809" spans="1:21" ht="20.25" x14ac:dyDescent="0.3">
      <c r="A3809" s="230">
        <v>1086</v>
      </c>
      <c r="B3809" s="225" t="s">
        <v>4055</v>
      </c>
      <c r="C3809" s="230">
        <v>43160</v>
      </c>
      <c r="D3809" s="230" t="s">
        <v>1896</v>
      </c>
      <c r="E3809" s="230">
        <v>1978</v>
      </c>
      <c r="F3809" s="230" t="s">
        <v>2122</v>
      </c>
      <c r="G3809" s="371" t="s">
        <v>2088</v>
      </c>
      <c r="H3809" s="230">
        <v>3</v>
      </c>
      <c r="I3809" s="230">
        <v>2</v>
      </c>
      <c r="J3809" s="230" t="s">
        <v>2122</v>
      </c>
      <c r="K3809" s="222">
        <v>2441.3000000000002</v>
      </c>
      <c r="L3809" s="222">
        <v>1182.4000000000001</v>
      </c>
      <c r="M3809" s="222">
        <v>250000</v>
      </c>
      <c r="N3809" s="222">
        <v>250000</v>
      </c>
      <c r="O3809" s="222">
        <v>0</v>
      </c>
      <c r="P3809" s="222">
        <v>0</v>
      </c>
      <c r="Q3809" s="222">
        <v>0</v>
      </c>
      <c r="R3809" s="372">
        <v>45658</v>
      </c>
      <c r="S3809" s="372">
        <v>46022</v>
      </c>
      <c r="U3809" s="373"/>
    </row>
    <row r="3810" spans="1:21" ht="20.25" x14ac:dyDescent="0.3">
      <c r="A3810" s="230">
        <v>1087</v>
      </c>
      <c r="B3810" s="225" t="s">
        <v>4056</v>
      </c>
      <c r="C3810" s="230">
        <v>43166</v>
      </c>
      <c r="D3810" s="230" t="s">
        <v>1896</v>
      </c>
      <c r="E3810" s="230">
        <v>1979</v>
      </c>
      <c r="F3810" s="230" t="s">
        <v>2122</v>
      </c>
      <c r="G3810" s="371" t="s">
        <v>2088</v>
      </c>
      <c r="H3810" s="230">
        <v>5</v>
      </c>
      <c r="I3810" s="230">
        <v>1</v>
      </c>
      <c r="J3810" s="230" t="s">
        <v>2122</v>
      </c>
      <c r="K3810" s="222">
        <v>1630.08</v>
      </c>
      <c r="L3810" s="222">
        <v>1216.0999999999999</v>
      </c>
      <c r="M3810" s="222">
        <v>250000</v>
      </c>
      <c r="N3810" s="222">
        <v>250000</v>
      </c>
      <c r="O3810" s="222">
        <v>0</v>
      </c>
      <c r="P3810" s="222">
        <v>0</v>
      </c>
      <c r="Q3810" s="222">
        <v>0</v>
      </c>
      <c r="R3810" s="372">
        <v>45658</v>
      </c>
      <c r="S3810" s="372">
        <v>46022</v>
      </c>
      <c r="U3810" s="373"/>
    </row>
    <row r="3811" spans="1:21" ht="20.25" x14ac:dyDescent="0.3">
      <c r="A3811" s="230">
        <v>1088</v>
      </c>
      <c r="B3811" s="225" t="s">
        <v>4057</v>
      </c>
      <c r="C3811" s="230">
        <v>43169</v>
      </c>
      <c r="D3811" s="230" t="s">
        <v>1896</v>
      </c>
      <c r="E3811" s="230">
        <v>1980</v>
      </c>
      <c r="F3811" s="230" t="s">
        <v>2122</v>
      </c>
      <c r="G3811" s="371" t="s">
        <v>2088</v>
      </c>
      <c r="H3811" s="230">
        <v>3</v>
      </c>
      <c r="I3811" s="230">
        <v>4</v>
      </c>
      <c r="J3811" s="230" t="s">
        <v>2122</v>
      </c>
      <c r="K3811" s="222">
        <v>3302.4</v>
      </c>
      <c r="L3811" s="222">
        <v>1828.3</v>
      </c>
      <c r="M3811" s="222">
        <v>250000</v>
      </c>
      <c r="N3811" s="222">
        <v>250000</v>
      </c>
      <c r="O3811" s="222">
        <v>0</v>
      </c>
      <c r="P3811" s="222">
        <v>0</v>
      </c>
      <c r="Q3811" s="222">
        <v>0</v>
      </c>
      <c r="R3811" s="372">
        <v>45658</v>
      </c>
      <c r="S3811" s="372">
        <v>46022</v>
      </c>
      <c r="U3811" s="373"/>
    </row>
    <row r="3812" spans="1:21" ht="20.25" x14ac:dyDescent="0.3">
      <c r="A3812" s="230">
        <v>1089</v>
      </c>
      <c r="B3812" s="225" t="s">
        <v>4058</v>
      </c>
      <c r="C3812" s="230">
        <v>43176</v>
      </c>
      <c r="D3812" s="230" t="s">
        <v>1896</v>
      </c>
      <c r="E3812" s="230">
        <v>1982</v>
      </c>
      <c r="F3812" s="230" t="s">
        <v>2122</v>
      </c>
      <c r="G3812" s="371" t="s">
        <v>2088</v>
      </c>
      <c r="H3812" s="230">
        <v>3</v>
      </c>
      <c r="I3812" s="230">
        <v>4</v>
      </c>
      <c r="J3812" s="230" t="s">
        <v>2122</v>
      </c>
      <c r="K3812" s="222">
        <v>3360.1</v>
      </c>
      <c r="L3812" s="222">
        <v>1823.7</v>
      </c>
      <c r="M3812" s="222">
        <v>250000</v>
      </c>
      <c r="N3812" s="222">
        <v>250000</v>
      </c>
      <c r="O3812" s="222">
        <v>0</v>
      </c>
      <c r="P3812" s="222">
        <v>0</v>
      </c>
      <c r="Q3812" s="222">
        <v>0</v>
      </c>
      <c r="R3812" s="372">
        <v>45658</v>
      </c>
      <c r="S3812" s="372">
        <v>46022</v>
      </c>
      <c r="U3812" s="373"/>
    </row>
    <row r="3813" spans="1:21" ht="20.25" x14ac:dyDescent="0.3">
      <c r="A3813" s="230">
        <v>1090</v>
      </c>
      <c r="B3813" s="225" t="s">
        <v>4059</v>
      </c>
      <c r="C3813" s="230">
        <v>43179</v>
      </c>
      <c r="D3813" s="230" t="s">
        <v>1896</v>
      </c>
      <c r="E3813" s="230">
        <v>1984</v>
      </c>
      <c r="F3813" s="230" t="s">
        <v>2122</v>
      </c>
      <c r="G3813" s="371" t="s">
        <v>2088</v>
      </c>
      <c r="H3813" s="230">
        <v>3</v>
      </c>
      <c r="I3813" s="230">
        <v>8</v>
      </c>
      <c r="J3813" s="230" t="s">
        <v>2122</v>
      </c>
      <c r="K3813" s="222">
        <v>6814.2</v>
      </c>
      <c r="L3813" s="222">
        <v>3643.1</v>
      </c>
      <c r="M3813" s="222">
        <v>250000</v>
      </c>
      <c r="N3813" s="222">
        <v>250000</v>
      </c>
      <c r="O3813" s="222">
        <v>0</v>
      </c>
      <c r="P3813" s="222">
        <v>0</v>
      </c>
      <c r="Q3813" s="222">
        <v>0</v>
      </c>
      <c r="R3813" s="372">
        <v>45658</v>
      </c>
      <c r="S3813" s="372">
        <v>46022</v>
      </c>
      <c r="U3813" s="373"/>
    </row>
    <row r="3814" spans="1:21" ht="20.25" x14ac:dyDescent="0.3">
      <c r="A3814" s="230">
        <v>1091</v>
      </c>
      <c r="B3814" s="225" t="s">
        <v>4060</v>
      </c>
      <c r="C3814" s="230">
        <v>43191</v>
      </c>
      <c r="D3814" s="230" t="s">
        <v>1896</v>
      </c>
      <c r="E3814" s="230">
        <v>1992</v>
      </c>
      <c r="F3814" s="230" t="s">
        <v>2122</v>
      </c>
      <c r="G3814" s="371" t="s">
        <v>2088</v>
      </c>
      <c r="H3814" s="230">
        <v>3</v>
      </c>
      <c r="I3814" s="230">
        <v>4</v>
      </c>
      <c r="J3814" s="230" t="s">
        <v>2122</v>
      </c>
      <c r="K3814" s="222">
        <v>3348.7</v>
      </c>
      <c r="L3814" s="222">
        <v>1811.7</v>
      </c>
      <c r="M3814" s="222">
        <v>250000</v>
      </c>
      <c r="N3814" s="222">
        <v>250000</v>
      </c>
      <c r="O3814" s="222">
        <v>0</v>
      </c>
      <c r="P3814" s="222">
        <v>0</v>
      </c>
      <c r="Q3814" s="222">
        <v>0</v>
      </c>
      <c r="R3814" s="372">
        <v>45658</v>
      </c>
      <c r="S3814" s="372">
        <v>46022</v>
      </c>
      <c r="U3814" s="373"/>
    </row>
    <row r="3815" spans="1:21" ht="20.25" x14ac:dyDescent="0.3">
      <c r="A3815" s="230">
        <v>1092</v>
      </c>
      <c r="B3815" s="225" t="s">
        <v>4061</v>
      </c>
      <c r="C3815" s="230">
        <v>43193</v>
      </c>
      <c r="D3815" s="230" t="s">
        <v>1896</v>
      </c>
      <c r="E3815" s="230">
        <v>1991</v>
      </c>
      <c r="F3815" s="230" t="s">
        <v>2122</v>
      </c>
      <c r="G3815" s="371" t="s">
        <v>2088</v>
      </c>
      <c r="H3815" s="230">
        <v>3</v>
      </c>
      <c r="I3815" s="230">
        <v>5</v>
      </c>
      <c r="J3815" s="230" t="s">
        <v>2122</v>
      </c>
      <c r="K3815" s="222">
        <v>4101</v>
      </c>
      <c r="L3815" s="222">
        <v>2265</v>
      </c>
      <c r="M3815" s="222">
        <v>250000</v>
      </c>
      <c r="N3815" s="222">
        <v>250000</v>
      </c>
      <c r="O3815" s="222">
        <v>0</v>
      </c>
      <c r="P3815" s="222">
        <v>0</v>
      </c>
      <c r="Q3815" s="222">
        <v>0</v>
      </c>
      <c r="R3815" s="372">
        <v>45658</v>
      </c>
      <c r="S3815" s="372">
        <v>46022</v>
      </c>
      <c r="U3815" s="373"/>
    </row>
    <row r="3816" spans="1:21" ht="20.25" x14ac:dyDescent="0.3">
      <c r="A3816" s="230">
        <v>1093</v>
      </c>
      <c r="B3816" s="225" t="s">
        <v>4062</v>
      </c>
      <c r="C3816" s="230">
        <v>43196</v>
      </c>
      <c r="D3816" s="230" t="s">
        <v>1896</v>
      </c>
      <c r="E3816" s="230">
        <v>1990</v>
      </c>
      <c r="F3816" s="230" t="s">
        <v>2122</v>
      </c>
      <c r="G3816" s="371" t="s">
        <v>2088</v>
      </c>
      <c r="H3816" s="230">
        <v>3</v>
      </c>
      <c r="I3816" s="230">
        <v>4</v>
      </c>
      <c r="J3816" s="230" t="s">
        <v>2122</v>
      </c>
      <c r="K3816" s="222">
        <v>3353.2</v>
      </c>
      <c r="L3816" s="222">
        <v>1812.1</v>
      </c>
      <c r="M3816" s="222">
        <v>250000</v>
      </c>
      <c r="N3816" s="222">
        <v>250000</v>
      </c>
      <c r="O3816" s="222">
        <v>0</v>
      </c>
      <c r="P3816" s="222">
        <v>0</v>
      </c>
      <c r="Q3816" s="222">
        <v>0</v>
      </c>
      <c r="R3816" s="372">
        <v>45658</v>
      </c>
      <c r="S3816" s="372">
        <v>46022</v>
      </c>
      <c r="U3816" s="373"/>
    </row>
    <row r="3817" spans="1:21" ht="20.25" x14ac:dyDescent="0.3">
      <c r="A3817" s="230">
        <v>1094</v>
      </c>
      <c r="B3817" s="225" t="s">
        <v>4063</v>
      </c>
      <c r="C3817" s="230">
        <v>43146</v>
      </c>
      <c r="D3817" s="230" t="s">
        <v>1896</v>
      </c>
      <c r="E3817" s="230">
        <v>1973</v>
      </c>
      <c r="F3817" s="230" t="s">
        <v>2122</v>
      </c>
      <c r="G3817" s="371" t="s">
        <v>2088</v>
      </c>
      <c r="H3817" s="230">
        <v>3</v>
      </c>
      <c r="I3817" s="230">
        <v>3</v>
      </c>
      <c r="J3817" s="230" t="s">
        <v>2122</v>
      </c>
      <c r="K3817" s="222">
        <v>2855.6</v>
      </c>
      <c r="L3817" s="222">
        <v>1536.9</v>
      </c>
      <c r="M3817" s="222">
        <v>250000</v>
      </c>
      <c r="N3817" s="222">
        <v>250000</v>
      </c>
      <c r="O3817" s="222">
        <v>0</v>
      </c>
      <c r="P3817" s="222">
        <v>0</v>
      </c>
      <c r="Q3817" s="222">
        <v>0</v>
      </c>
      <c r="R3817" s="372">
        <v>45658</v>
      </c>
      <c r="S3817" s="372">
        <v>46022</v>
      </c>
      <c r="U3817" s="373"/>
    </row>
    <row r="3818" spans="1:21" ht="20.25" x14ac:dyDescent="0.3">
      <c r="A3818" s="230">
        <v>1095</v>
      </c>
      <c r="B3818" s="225" t="s">
        <v>4064</v>
      </c>
      <c r="C3818" s="230">
        <v>43147</v>
      </c>
      <c r="D3818" s="230" t="s">
        <v>1896</v>
      </c>
      <c r="E3818" s="230">
        <v>1992</v>
      </c>
      <c r="F3818" s="230" t="s">
        <v>2122</v>
      </c>
      <c r="G3818" s="371" t="s">
        <v>2088</v>
      </c>
      <c r="H3818" s="230">
        <v>3</v>
      </c>
      <c r="I3818" s="230">
        <v>2</v>
      </c>
      <c r="J3818" s="230" t="s">
        <v>2122</v>
      </c>
      <c r="K3818" s="222">
        <v>1948</v>
      </c>
      <c r="L3818" s="222">
        <v>1351</v>
      </c>
      <c r="M3818" s="222">
        <v>250000</v>
      </c>
      <c r="N3818" s="222">
        <v>250000</v>
      </c>
      <c r="O3818" s="222">
        <v>0</v>
      </c>
      <c r="P3818" s="222">
        <v>0</v>
      </c>
      <c r="Q3818" s="222">
        <v>0</v>
      </c>
      <c r="R3818" s="372">
        <v>45658</v>
      </c>
      <c r="S3818" s="372">
        <v>46022</v>
      </c>
      <c r="U3818" s="373"/>
    </row>
    <row r="3819" spans="1:21" ht="20.25" x14ac:dyDescent="0.3">
      <c r="A3819" s="230">
        <v>1096</v>
      </c>
      <c r="B3819" s="225" t="s">
        <v>4065</v>
      </c>
      <c r="C3819" s="230">
        <v>43172</v>
      </c>
      <c r="D3819" s="230" t="s">
        <v>1896</v>
      </c>
      <c r="E3819" s="230">
        <v>1988</v>
      </c>
      <c r="F3819" s="230" t="s">
        <v>2122</v>
      </c>
      <c r="G3819" s="371" t="s">
        <v>2088</v>
      </c>
      <c r="H3819" s="230">
        <v>3</v>
      </c>
      <c r="I3819" s="230">
        <v>5</v>
      </c>
      <c r="J3819" s="230" t="s">
        <v>2122</v>
      </c>
      <c r="K3819" s="222">
        <v>4034.7</v>
      </c>
      <c r="L3819" s="222">
        <v>2267.6</v>
      </c>
      <c r="M3819" s="222">
        <v>250000</v>
      </c>
      <c r="N3819" s="222">
        <v>250000</v>
      </c>
      <c r="O3819" s="222">
        <v>0</v>
      </c>
      <c r="P3819" s="222">
        <v>0</v>
      </c>
      <c r="Q3819" s="222">
        <v>0</v>
      </c>
      <c r="R3819" s="372">
        <v>45658</v>
      </c>
      <c r="S3819" s="372">
        <v>46022</v>
      </c>
      <c r="U3819" s="373"/>
    </row>
    <row r="3820" spans="1:21" ht="20.25" x14ac:dyDescent="0.3">
      <c r="A3820" s="230">
        <v>1097</v>
      </c>
      <c r="B3820" s="225" t="s">
        <v>4066</v>
      </c>
      <c r="C3820" s="230">
        <v>43182</v>
      </c>
      <c r="D3820" s="230" t="s">
        <v>1896</v>
      </c>
      <c r="E3820" s="230">
        <v>1985</v>
      </c>
      <c r="F3820" s="230" t="s">
        <v>2122</v>
      </c>
      <c r="G3820" s="371" t="s">
        <v>2088</v>
      </c>
      <c r="H3820" s="230">
        <v>3</v>
      </c>
      <c r="I3820" s="230">
        <v>4</v>
      </c>
      <c r="J3820" s="230" t="s">
        <v>2122</v>
      </c>
      <c r="K3820" s="222">
        <v>3351.3</v>
      </c>
      <c r="L3820" s="222">
        <v>1810.5</v>
      </c>
      <c r="M3820" s="222">
        <v>250000</v>
      </c>
      <c r="N3820" s="222">
        <v>250000</v>
      </c>
      <c r="O3820" s="222">
        <v>0</v>
      </c>
      <c r="P3820" s="222">
        <v>0</v>
      </c>
      <c r="Q3820" s="222">
        <v>0</v>
      </c>
      <c r="R3820" s="372">
        <v>45658</v>
      </c>
      <c r="S3820" s="372">
        <v>46022</v>
      </c>
      <c r="U3820" s="373"/>
    </row>
    <row r="3821" spans="1:21" ht="20.25" x14ac:dyDescent="0.3">
      <c r="A3821" s="230">
        <v>1098</v>
      </c>
      <c r="B3821" s="225" t="s">
        <v>4067</v>
      </c>
      <c r="C3821" s="230">
        <v>43184</v>
      </c>
      <c r="D3821" s="230" t="s">
        <v>1896</v>
      </c>
      <c r="E3821" s="230">
        <v>1986</v>
      </c>
      <c r="F3821" s="230" t="s">
        <v>2122</v>
      </c>
      <c r="G3821" s="371" t="s">
        <v>2088</v>
      </c>
      <c r="H3821" s="230">
        <v>3</v>
      </c>
      <c r="I3821" s="230">
        <v>8</v>
      </c>
      <c r="J3821" s="230" t="s">
        <v>2122</v>
      </c>
      <c r="K3821" s="222">
        <v>6791.7</v>
      </c>
      <c r="L3821" s="222">
        <v>3619.8</v>
      </c>
      <c r="M3821" s="222">
        <v>250000</v>
      </c>
      <c r="N3821" s="222">
        <v>250000</v>
      </c>
      <c r="O3821" s="222">
        <v>0</v>
      </c>
      <c r="P3821" s="222">
        <v>0</v>
      </c>
      <c r="Q3821" s="222">
        <v>0</v>
      </c>
      <c r="R3821" s="372">
        <v>45658</v>
      </c>
      <c r="S3821" s="372">
        <v>46022</v>
      </c>
      <c r="U3821" s="373"/>
    </row>
    <row r="3822" spans="1:21" ht="20.25" x14ac:dyDescent="0.3">
      <c r="A3822" s="230">
        <v>1099</v>
      </c>
      <c r="B3822" s="225" t="s">
        <v>4068</v>
      </c>
      <c r="C3822" s="230">
        <v>43185</v>
      </c>
      <c r="D3822" s="230" t="s">
        <v>1896</v>
      </c>
      <c r="E3822" s="230">
        <v>1986</v>
      </c>
      <c r="F3822" s="230" t="s">
        <v>2122</v>
      </c>
      <c r="G3822" s="371" t="s">
        <v>2088</v>
      </c>
      <c r="H3822" s="230">
        <v>3</v>
      </c>
      <c r="I3822" s="230">
        <v>6</v>
      </c>
      <c r="J3822" s="230" t="s">
        <v>2122</v>
      </c>
      <c r="K3822" s="222">
        <v>4960.8</v>
      </c>
      <c r="L3822" s="222">
        <v>2727.7</v>
      </c>
      <c r="M3822" s="222">
        <v>13261770.25</v>
      </c>
      <c r="N3822" s="222">
        <v>13261770.25</v>
      </c>
      <c r="O3822" s="222">
        <v>0</v>
      </c>
      <c r="P3822" s="222">
        <v>0</v>
      </c>
      <c r="Q3822" s="222">
        <v>0</v>
      </c>
      <c r="R3822" s="372">
        <v>45658</v>
      </c>
      <c r="S3822" s="372">
        <v>46022</v>
      </c>
      <c r="U3822" s="373"/>
    </row>
    <row r="3823" spans="1:21" ht="20.25" x14ac:dyDescent="0.3">
      <c r="A3823" s="230">
        <v>1100</v>
      </c>
      <c r="B3823" s="225" t="s">
        <v>2677</v>
      </c>
      <c r="C3823" s="230">
        <v>43119</v>
      </c>
      <c r="D3823" s="230" t="s">
        <v>1896</v>
      </c>
      <c r="E3823" s="230">
        <v>1964</v>
      </c>
      <c r="F3823" s="230" t="s">
        <v>2122</v>
      </c>
      <c r="G3823" s="371" t="s">
        <v>2089</v>
      </c>
      <c r="H3823" s="230">
        <v>3</v>
      </c>
      <c r="I3823" s="230">
        <v>3</v>
      </c>
      <c r="J3823" s="230" t="s">
        <v>2122</v>
      </c>
      <c r="K3823" s="222">
        <v>2665.7</v>
      </c>
      <c r="L3823" s="222">
        <v>1489.5</v>
      </c>
      <c r="M3823" s="222">
        <v>4264467.17</v>
      </c>
      <c r="N3823" s="222">
        <v>4264467.17</v>
      </c>
      <c r="O3823" s="222">
        <v>0</v>
      </c>
      <c r="P3823" s="222">
        <v>0</v>
      </c>
      <c r="Q3823" s="222">
        <v>0</v>
      </c>
      <c r="R3823" s="372">
        <v>45658</v>
      </c>
      <c r="S3823" s="372">
        <v>46022</v>
      </c>
      <c r="U3823" s="373"/>
    </row>
    <row r="3824" spans="1:21" ht="20.25" x14ac:dyDescent="0.3">
      <c r="A3824" s="230">
        <v>1101</v>
      </c>
      <c r="B3824" s="225" t="s">
        <v>4288</v>
      </c>
      <c r="C3824" s="230">
        <v>43108</v>
      </c>
      <c r="D3824" s="230" t="s">
        <v>1896</v>
      </c>
      <c r="E3824" s="230">
        <v>1970</v>
      </c>
      <c r="F3824" s="230" t="s">
        <v>2122</v>
      </c>
      <c r="G3824" s="371" t="s">
        <v>2088</v>
      </c>
      <c r="H3824" s="230">
        <v>3</v>
      </c>
      <c r="I3824" s="230">
        <v>3</v>
      </c>
      <c r="J3824" s="230" t="s">
        <v>2122</v>
      </c>
      <c r="K3824" s="222">
        <v>2786.3</v>
      </c>
      <c r="L3824" s="222">
        <v>1510.8</v>
      </c>
      <c r="M3824" s="222">
        <v>2333160.7399999998</v>
      </c>
      <c r="N3824" s="222">
        <v>2333160.7399999998</v>
      </c>
      <c r="O3824" s="222">
        <v>0</v>
      </c>
      <c r="P3824" s="222">
        <v>0</v>
      </c>
      <c r="Q3824" s="222">
        <v>0</v>
      </c>
      <c r="R3824" s="372">
        <v>45658</v>
      </c>
      <c r="S3824" s="372">
        <v>46022</v>
      </c>
      <c r="U3824" s="373"/>
    </row>
    <row r="3825" spans="1:21" ht="20.25" x14ac:dyDescent="0.25">
      <c r="A3825" s="231" t="s">
        <v>22</v>
      </c>
      <c r="B3825" s="231"/>
      <c r="C3825" s="263" t="s">
        <v>172</v>
      </c>
      <c r="D3825" s="263" t="s">
        <v>172</v>
      </c>
      <c r="E3825" s="263" t="s">
        <v>172</v>
      </c>
      <c r="F3825" s="263" t="s">
        <v>172</v>
      </c>
      <c r="G3825" s="263" t="s">
        <v>172</v>
      </c>
      <c r="H3825" s="263" t="s">
        <v>172</v>
      </c>
      <c r="I3825" s="263" t="s">
        <v>172</v>
      </c>
      <c r="J3825" s="220">
        <v>0</v>
      </c>
      <c r="K3825" s="220">
        <v>69578.710000000006</v>
      </c>
      <c r="L3825" s="220">
        <v>40319.4</v>
      </c>
      <c r="M3825" s="220">
        <v>31233444.231850002</v>
      </c>
      <c r="N3825" s="220">
        <v>31233444.231850002</v>
      </c>
      <c r="O3825" s="220">
        <v>0</v>
      </c>
      <c r="P3825" s="220">
        <v>0</v>
      </c>
      <c r="Q3825" s="220">
        <v>0</v>
      </c>
      <c r="R3825" s="263" t="s">
        <v>172</v>
      </c>
      <c r="S3825" s="263" t="s">
        <v>172</v>
      </c>
      <c r="U3825" s="373"/>
    </row>
    <row r="3826" spans="1:21" ht="20.25" x14ac:dyDescent="0.25">
      <c r="A3826" s="410" t="s">
        <v>4439</v>
      </c>
      <c r="B3826" s="410"/>
      <c r="C3826" s="410"/>
      <c r="D3826" s="410"/>
      <c r="E3826" s="410"/>
      <c r="F3826" s="410"/>
      <c r="G3826" s="410"/>
      <c r="H3826" s="410"/>
      <c r="I3826" s="410"/>
      <c r="J3826" s="410"/>
      <c r="K3826" s="410"/>
      <c r="L3826" s="410"/>
      <c r="M3826" s="410"/>
      <c r="N3826" s="410"/>
      <c r="O3826" s="410"/>
      <c r="P3826" s="410"/>
      <c r="Q3826" s="410"/>
      <c r="R3826" s="410"/>
      <c r="S3826" s="410"/>
      <c r="U3826" s="373"/>
    </row>
    <row r="3827" spans="1:21" ht="20.25" x14ac:dyDescent="0.3">
      <c r="A3827" s="230">
        <v>1102</v>
      </c>
      <c r="B3827" s="229" t="s">
        <v>1477</v>
      </c>
      <c r="C3827" s="230">
        <v>43541</v>
      </c>
      <c r="D3827" s="230" t="s">
        <v>1896</v>
      </c>
      <c r="E3827" s="230">
        <v>1975</v>
      </c>
      <c r="F3827" s="230" t="s">
        <v>2122</v>
      </c>
      <c r="G3827" s="371" t="s">
        <v>2089</v>
      </c>
      <c r="H3827" s="230">
        <v>2</v>
      </c>
      <c r="I3827" s="230">
        <v>1</v>
      </c>
      <c r="J3827" s="230" t="s">
        <v>2122</v>
      </c>
      <c r="K3827" s="222">
        <v>377.1</v>
      </c>
      <c r="L3827" s="222">
        <v>350.4</v>
      </c>
      <c r="M3827" s="222">
        <v>1005642.32</v>
      </c>
      <c r="N3827" s="222">
        <v>1005642.32</v>
      </c>
      <c r="O3827" s="222">
        <v>0</v>
      </c>
      <c r="P3827" s="222">
        <v>0</v>
      </c>
      <c r="Q3827" s="222">
        <v>0</v>
      </c>
      <c r="R3827" s="372">
        <v>45658</v>
      </c>
      <c r="S3827" s="372">
        <v>46022</v>
      </c>
      <c r="U3827" s="373"/>
    </row>
    <row r="3828" spans="1:21" ht="20.25" x14ac:dyDescent="0.3">
      <c r="A3828" s="230">
        <v>1103</v>
      </c>
      <c r="B3828" s="229" t="s">
        <v>4051</v>
      </c>
      <c r="C3828" s="230">
        <v>43545</v>
      </c>
      <c r="D3828" s="230" t="s">
        <v>1896</v>
      </c>
      <c r="E3828" s="230">
        <v>1988</v>
      </c>
      <c r="F3828" s="230" t="s">
        <v>2122</v>
      </c>
      <c r="G3828" s="371" t="s">
        <v>2089</v>
      </c>
      <c r="H3828" s="230">
        <v>2</v>
      </c>
      <c r="I3828" s="230">
        <v>3</v>
      </c>
      <c r="J3828" s="230" t="s">
        <v>2122</v>
      </c>
      <c r="K3828" s="222">
        <v>649.4</v>
      </c>
      <c r="L3828" s="222">
        <v>649.4</v>
      </c>
      <c r="M3828" s="222">
        <v>153264</v>
      </c>
      <c r="N3828" s="222">
        <v>153264</v>
      </c>
      <c r="O3828" s="222">
        <v>0</v>
      </c>
      <c r="P3828" s="222">
        <v>0</v>
      </c>
      <c r="Q3828" s="222">
        <v>0</v>
      </c>
      <c r="R3828" s="372">
        <v>45658</v>
      </c>
      <c r="S3828" s="372">
        <v>46022</v>
      </c>
      <c r="U3828" s="373"/>
    </row>
    <row r="3829" spans="1:21" ht="20.25" x14ac:dyDescent="0.25">
      <c r="A3829" s="231" t="s">
        <v>22</v>
      </c>
      <c r="B3829" s="231"/>
      <c r="C3829" s="263" t="s">
        <v>172</v>
      </c>
      <c r="D3829" s="263" t="s">
        <v>172</v>
      </c>
      <c r="E3829" s="263" t="s">
        <v>172</v>
      </c>
      <c r="F3829" s="263" t="s">
        <v>172</v>
      </c>
      <c r="G3829" s="263" t="s">
        <v>172</v>
      </c>
      <c r="H3829" s="263" t="s">
        <v>172</v>
      </c>
      <c r="I3829" s="263" t="s">
        <v>172</v>
      </c>
      <c r="J3829" s="220">
        <v>0</v>
      </c>
      <c r="K3829" s="220">
        <v>1026.5</v>
      </c>
      <c r="L3829" s="220">
        <v>999.8</v>
      </c>
      <c r="M3829" s="220">
        <v>1158906.3199999998</v>
      </c>
      <c r="N3829" s="220">
        <v>1158906.3199999998</v>
      </c>
      <c r="O3829" s="220">
        <v>0</v>
      </c>
      <c r="P3829" s="220">
        <v>0</v>
      </c>
      <c r="Q3829" s="220">
        <v>0</v>
      </c>
      <c r="R3829" s="263" t="s">
        <v>172</v>
      </c>
      <c r="S3829" s="263" t="s">
        <v>172</v>
      </c>
      <c r="U3829" s="373"/>
    </row>
    <row r="3830" spans="1:21" ht="20.25" x14ac:dyDescent="0.25">
      <c r="A3830" s="410" t="s">
        <v>4440</v>
      </c>
      <c r="B3830" s="410"/>
      <c r="C3830" s="410"/>
      <c r="D3830" s="410"/>
      <c r="E3830" s="410"/>
      <c r="F3830" s="410"/>
      <c r="G3830" s="410"/>
      <c r="H3830" s="410"/>
      <c r="I3830" s="410"/>
      <c r="J3830" s="410"/>
      <c r="K3830" s="410"/>
      <c r="L3830" s="410"/>
      <c r="M3830" s="410"/>
      <c r="N3830" s="410"/>
      <c r="O3830" s="410"/>
      <c r="P3830" s="410"/>
      <c r="Q3830" s="410"/>
      <c r="R3830" s="410"/>
      <c r="S3830" s="410"/>
      <c r="U3830" s="373"/>
    </row>
    <row r="3831" spans="1:21" ht="20.25" x14ac:dyDescent="0.3">
      <c r="A3831" s="230">
        <v>1104</v>
      </c>
      <c r="B3831" s="225" t="s">
        <v>1478</v>
      </c>
      <c r="C3831" s="230">
        <v>43342</v>
      </c>
      <c r="D3831" s="230" t="s">
        <v>1896</v>
      </c>
      <c r="E3831" s="230">
        <v>1961</v>
      </c>
      <c r="F3831" s="230" t="s">
        <v>2122</v>
      </c>
      <c r="G3831" s="371" t="s">
        <v>2089</v>
      </c>
      <c r="H3831" s="230">
        <v>3</v>
      </c>
      <c r="I3831" s="230">
        <v>2</v>
      </c>
      <c r="J3831" s="230" t="s">
        <v>2122</v>
      </c>
      <c r="K3831" s="222">
        <v>1900.2</v>
      </c>
      <c r="L3831" s="222">
        <v>928.6</v>
      </c>
      <c r="M3831" s="222">
        <v>206173.53</v>
      </c>
      <c r="N3831" s="222">
        <v>206173.53</v>
      </c>
      <c r="O3831" s="222">
        <v>0</v>
      </c>
      <c r="P3831" s="222">
        <v>0</v>
      </c>
      <c r="Q3831" s="222">
        <v>0</v>
      </c>
      <c r="R3831" s="372">
        <v>45658</v>
      </c>
      <c r="S3831" s="372">
        <v>46022</v>
      </c>
      <c r="U3831" s="373"/>
    </row>
    <row r="3832" spans="1:21" ht="20.25" x14ac:dyDescent="0.3">
      <c r="A3832" s="230">
        <v>1105</v>
      </c>
      <c r="B3832" s="225" t="s">
        <v>1479</v>
      </c>
      <c r="C3832" s="230">
        <v>43297</v>
      </c>
      <c r="D3832" s="230" t="s">
        <v>1896</v>
      </c>
      <c r="E3832" s="230">
        <v>1957</v>
      </c>
      <c r="F3832" s="230" t="s">
        <v>2122</v>
      </c>
      <c r="G3832" s="371" t="s">
        <v>2089</v>
      </c>
      <c r="H3832" s="230">
        <v>2</v>
      </c>
      <c r="I3832" s="230">
        <v>2</v>
      </c>
      <c r="J3832" s="230" t="s">
        <v>2122</v>
      </c>
      <c r="K3832" s="222">
        <v>736.8</v>
      </c>
      <c r="L3832" s="222">
        <v>388.1</v>
      </c>
      <c r="M3832" s="222">
        <v>1207356.25</v>
      </c>
      <c r="N3832" s="222">
        <v>1207356.25</v>
      </c>
      <c r="O3832" s="222">
        <v>0</v>
      </c>
      <c r="P3832" s="222">
        <v>0</v>
      </c>
      <c r="Q3832" s="222">
        <v>0</v>
      </c>
      <c r="R3832" s="372">
        <v>45658</v>
      </c>
      <c r="S3832" s="372">
        <v>46022</v>
      </c>
      <c r="U3832" s="373"/>
    </row>
    <row r="3833" spans="1:21" ht="20.25" x14ac:dyDescent="0.3">
      <c r="A3833" s="230">
        <v>1106</v>
      </c>
      <c r="B3833" s="225" t="s">
        <v>1480</v>
      </c>
      <c r="C3833" s="230">
        <v>43358</v>
      </c>
      <c r="D3833" s="230" t="s">
        <v>1896</v>
      </c>
      <c r="E3833" s="230">
        <v>1940</v>
      </c>
      <c r="F3833" s="230" t="s">
        <v>2122</v>
      </c>
      <c r="G3833" s="371" t="s">
        <v>2094</v>
      </c>
      <c r="H3833" s="230">
        <v>2</v>
      </c>
      <c r="I3833" s="230">
        <v>1</v>
      </c>
      <c r="J3833" s="230" t="s">
        <v>2122</v>
      </c>
      <c r="K3833" s="222">
        <v>899.2</v>
      </c>
      <c r="L3833" s="222">
        <v>463.4</v>
      </c>
      <c r="M3833" s="222">
        <v>36955.519999999997</v>
      </c>
      <c r="N3833" s="222">
        <v>36955.519999999997</v>
      </c>
      <c r="O3833" s="222">
        <v>0</v>
      </c>
      <c r="P3833" s="222">
        <v>0</v>
      </c>
      <c r="Q3833" s="222">
        <v>0</v>
      </c>
      <c r="R3833" s="372">
        <v>45658</v>
      </c>
      <c r="S3833" s="372">
        <v>46022</v>
      </c>
      <c r="U3833" s="373"/>
    </row>
    <row r="3834" spans="1:21" ht="20.25" x14ac:dyDescent="0.3">
      <c r="A3834" s="230">
        <v>1107</v>
      </c>
      <c r="B3834" s="225" t="s">
        <v>1481</v>
      </c>
      <c r="C3834" s="230">
        <v>43365</v>
      </c>
      <c r="D3834" s="230" t="s">
        <v>1896</v>
      </c>
      <c r="E3834" s="230">
        <v>1953</v>
      </c>
      <c r="F3834" s="230" t="s">
        <v>2122</v>
      </c>
      <c r="G3834" s="371" t="s">
        <v>2094</v>
      </c>
      <c r="H3834" s="230">
        <v>2</v>
      </c>
      <c r="I3834" s="230">
        <v>2</v>
      </c>
      <c r="J3834" s="230" t="s">
        <v>2122</v>
      </c>
      <c r="K3834" s="222">
        <v>727.2</v>
      </c>
      <c r="L3834" s="222">
        <v>401.7</v>
      </c>
      <c r="M3834" s="222">
        <v>968701.13</v>
      </c>
      <c r="N3834" s="222">
        <v>968701.13</v>
      </c>
      <c r="O3834" s="222">
        <v>0</v>
      </c>
      <c r="P3834" s="222">
        <v>0</v>
      </c>
      <c r="Q3834" s="222">
        <v>0</v>
      </c>
      <c r="R3834" s="372">
        <v>45658</v>
      </c>
      <c r="S3834" s="372">
        <v>46022</v>
      </c>
      <c r="U3834" s="373"/>
    </row>
    <row r="3835" spans="1:21" ht="20.25" x14ac:dyDescent="0.3">
      <c r="A3835" s="230">
        <v>1108</v>
      </c>
      <c r="B3835" s="225" t="s">
        <v>1482</v>
      </c>
      <c r="C3835" s="230">
        <v>43366</v>
      </c>
      <c r="D3835" s="230" t="s">
        <v>1896</v>
      </c>
      <c r="E3835" s="230">
        <v>1956</v>
      </c>
      <c r="F3835" s="230" t="s">
        <v>2122</v>
      </c>
      <c r="G3835" s="371" t="s">
        <v>2090</v>
      </c>
      <c r="H3835" s="230">
        <v>2</v>
      </c>
      <c r="I3835" s="230">
        <v>2</v>
      </c>
      <c r="J3835" s="230" t="s">
        <v>2122</v>
      </c>
      <c r="K3835" s="222">
        <v>722.6</v>
      </c>
      <c r="L3835" s="222">
        <v>380.4</v>
      </c>
      <c r="M3835" s="222">
        <v>9939.18</v>
      </c>
      <c r="N3835" s="222">
        <v>9939.18</v>
      </c>
      <c r="O3835" s="222">
        <v>0</v>
      </c>
      <c r="P3835" s="222">
        <v>0</v>
      </c>
      <c r="Q3835" s="222">
        <v>0</v>
      </c>
      <c r="R3835" s="372">
        <v>45658</v>
      </c>
      <c r="S3835" s="372">
        <v>46022</v>
      </c>
      <c r="U3835" s="373"/>
    </row>
    <row r="3836" spans="1:21" ht="20.25" x14ac:dyDescent="0.3">
      <c r="A3836" s="230">
        <v>1109</v>
      </c>
      <c r="B3836" s="225" t="s">
        <v>3693</v>
      </c>
      <c r="C3836" s="230">
        <v>43354</v>
      </c>
      <c r="D3836" s="230" t="s">
        <v>1896</v>
      </c>
      <c r="E3836" s="230">
        <v>1992</v>
      </c>
      <c r="F3836" s="230" t="s">
        <v>2122</v>
      </c>
      <c r="G3836" s="371" t="s">
        <v>4125</v>
      </c>
      <c r="H3836" s="230">
        <v>2</v>
      </c>
      <c r="I3836" s="230">
        <v>2</v>
      </c>
      <c r="J3836" s="230" t="s">
        <v>2122</v>
      </c>
      <c r="K3836" s="222">
        <v>1131.2</v>
      </c>
      <c r="L3836" s="222">
        <v>637.1</v>
      </c>
      <c r="M3836" s="222">
        <v>45933.52</v>
      </c>
      <c r="N3836" s="222">
        <v>45933.52</v>
      </c>
      <c r="O3836" s="222">
        <v>0</v>
      </c>
      <c r="P3836" s="222">
        <v>0</v>
      </c>
      <c r="Q3836" s="222">
        <v>0</v>
      </c>
      <c r="R3836" s="372">
        <v>45658</v>
      </c>
      <c r="S3836" s="372">
        <v>46022</v>
      </c>
      <c r="U3836" s="373"/>
    </row>
    <row r="3837" spans="1:21" ht="20.25" x14ac:dyDescent="0.3">
      <c r="A3837" s="230">
        <v>1110</v>
      </c>
      <c r="B3837" s="225" t="s">
        <v>3690</v>
      </c>
      <c r="C3837" s="230">
        <v>43420</v>
      </c>
      <c r="D3837" s="230" t="s">
        <v>1896</v>
      </c>
      <c r="E3837" s="230">
        <v>1973</v>
      </c>
      <c r="F3837" s="230" t="s">
        <v>2122</v>
      </c>
      <c r="G3837" s="371" t="s">
        <v>4125</v>
      </c>
      <c r="H3837" s="230">
        <v>2</v>
      </c>
      <c r="I3837" s="230">
        <v>1</v>
      </c>
      <c r="J3837" s="230" t="s">
        <v>2122</v>
      </c>
      <c r="K3837" s="222">
        <v>572.5</v>
      </c>
      <c r="L3837" s="222">
        <v>376.9</v>
      </c>
      <c r="M3837" s="222">
        <v>22526.080000000002</v>
      </c>
      <c r="N3837" s="222">
        <v>22526.080000000002</v>
      </c>
      <c r="O3837" s="222">
        <v>0</v>
      </c>
      <c r="P3837" s="222">
        <v>0</v>
      </c>
      <c r="Q3837" s="222">
        <v>0</v>
      </c>
      <c r="R3837" s="372">
        <v>45658</v>
      </c>
      <c r="S3837" s="372">
        <v>46022</v>
      </c>
      <c r="U3837" s="373"/>
    </row>
    <row r="3838" spans="1:21" ht="20.25" x14ac:dyDescent="0.3">
      <c r="A3838" s="230">
        <v>1111</v>
      </c>
      <c r="B3838" s="225" t="s">
        <v>3694</v>
      </c>
      <c r="C3838" s="230">
        <v>43284</v>
      </c>
      <c r="D3838" s="230" t="s">
        <v>1896</v>
      </c>
      <c r="E3838" s="230">
        <v>1968</v>
      </c>
      <c r="F3838" s="230" t="s">
        <v>2122</v>
      </c>
      <c r="G3838" s="371" t="s">
        <v>2121</v>
      </c>
      <c r="H3838" s="230">
        <v>2</v>
      </c>
      <c r="I3838" s="230">
        <v>2</v>
      </c>
      <c r="J3838" s="230" t="s">
        <v>2122</v>
      </c>
      <c r="K3838" s="222">
        <v>1083.2</v>
      </c>
      <c r="L3838" s="222">
        <v>640.20000000000005</v>
      </c>
      <c r="M3838" s="222">
        <v>49750.12</v>
      </c>
      <c r="N3838" s="222">
        <v>49750.12</v>
      </c>
      <c r="O3838" s="222">
        <v>0</v>
      </c>
      <c r="P3838" s="222">
        <v>0</v>
      </c>
      <c r="Q3838" s="222">
        <v>0</v>
      </c>
      <c r="R3838" s="372">
        <v>45658</v>
      </c>
      <c r="S3838" s="372">
        <v>46022</v>
      </c>
      <c r="U3838" s="373"/>
    </row>
    <row r="3839" spans="1:21" ht="20.25" x14ac:dyDescent="0.3">
      <c r="A3839" s="230">
        <v>1112</v>
      </c>
      <c r="B3839" s="225" t="s">
        <v>3178</v>
      </c>
      <c r="C3839" s="230">
        <v>55727</v>
      </c>
      <c r="D3839" s="230" t="s">
        <v>1896</v>
      </c>
      <c r="E3839" s="230">
        <v>1906</v>
      </c>
      <c r="F3839" s="230" t="s">
        <v>2122</v>
      </c>
      <c r="G3839" s="371" t="s">
        <v>2096</v>
      </c>
      <c r="H3839" s="230">
        <v>1</v>
      </c>
      <c r="I3839" s="230">
        <v>3</v>
      </c>
      <c r="J3839" s="230" t="s">
        <v>2122</v>
      </c>
      <c r="K3839" s="222">
        <v>206.9</v>
      </c>
      <c r="L3839" s="222">
        <v>189.4</v>
      </c>
      <c r="M3839" s="222">
        <v>8472588.0100000016</v>
      </c>
      <c r="N3839" s="222">
        <v>1452774.620000002</v>
      </c>
      <c r="O3839" s="222">
        <v>7019813.3899999997</v>
      </c>
      <c r="P3839" s="222">
        <v>0</v>
      </c>
      <c r="Q3839" s="222">
        <v>0</v>
      </c>
      <c r="R3839" s="372">
        <v>45658</v>
      </c>
      <c r="S3839" s="372">
        <v>46022</v>
      </c>
      <c r="U3839" s="373"/>
    </row>
    <row r="3840" spans="1:21" ht="20.25" x14ac:dyDescent="0.3">
      <c r="A3840" s="230">
        <v>1113</v>
      </c>
      <c r="B3840" s="225" t="s">
        <v>1483</v>
      </c>
      <c r="C3840" s="230">
        <v>43402</v>
      </c>
      <c r="D3840" s="230" t="s">
        <v>1896</v>
      </c>
      <c r="E3840" s="230">
        <v>1962</v>
      </c>
      <c r="F3840" s="230" t="s">
        <v>2122</v>
      </c>
      <c r="G3840" s="371" t="s">
        <v>2089</v>
      </c>
      <c r="H3840" s="230">
        <v>2</v>
      </c>
      <c r="I3840" s="230">
        <v>1</v>
      </c>
      <c r="J3840" s="230" t="s">
        <v>2122</v>
      </c>
      <c r="K3840" s="222">
        <v>1066.5999999999999</v>
      </c>
      <c r="L3840" s="222">
        <v>506.2</v>
      </c>
      <c r="M3840" s="222">
        <v>1130049</v>
      </c>
      <c r="N3840" s="222">
        <v>1130049</v>
      </c>
      <c r="O3840" s="222">
        <v>0</v>
      </c>
      <c r="P3840" s="222">
        <v>0</v>
      </c>
      <c r="Q3840" s="222">
        <v>0</v>
      </c>
      <c r="R3840" s="372">
        <v>45658</v>
      </c>
      <c r="S3840" s="372">
        <v>46022</v>
      </c>
      <c r="U3840" s="373"/>
    </row>
    <row r="3841" spans="1:21" ht="20.25" x14ac:dyDescent="0.3">
      <c r="A3841" s="230">
        <v>1114</v>
      </c>
      <c r="B3841" s="229" t="s">
        <v>1485</v>
      </c>
      <c r="C3841" s="230">
        <v>43447</v>
      </c>
      <c r="D3841" s="230" t="s">
        <v>1896</v>
      </c>
      <c r="E3841" s="230">
        <v>1953</v>
      </c>
      <c r="F3841" s="230" t="s">
        <v>2122</v>
      </c>
      <c r="G3841" s="371" t="s">
        <v>2090</v>
      </c>
      <c r="H3841" s="230">
        <v>2</v>
      </c>
      <c r="I3841" s="230">
        <v>1</v>
      </c>
      <c r="J3841" s="230" t="s">
        <v>2122</v>
      </c>
      <c r="K3841" s="222">
        <v>676.4</v>
      </c>
      <c r="L3841" s="222">
        <v>366.3</v>
      </c>
      <c r="M3841" s="222">
        <v>18021.560000000001</v>
      </c>
      <c r="N3841" s="222">
        <v>18021.560000000001</v>
      </c>
      <c r="O3841" s="222">
        <v>0</v>
      </c>
      <c r="P3841" s="222">
        <v>0</v>
      </c>
      <c r="Q3841" s="222">
        <v>0</v>
      </c>
      <c r="R3841" s="372">
        <v>45658</v>
      </c>
      <c r="S3841" s="372">
        <v>46022</v>
      </c>
      <c r="U3841" s="373"/>
    </row>
    <row r="3842" spans="1:21" ht="20.25" x14ac:dyDescent="0.3">
      <c r="A3842" s="230">
        <v>1115</v>
      </c>
      <c r="B3842" s="229" t="s">
        <v>1486</v>
      </c>
      <c r="C3842" s="230">
        <v>43417</v>
      </c>
      <c r="D3842" s="230" t="s">
        <v>1896</v>
      </c>
      <c r="E3842" s="230">
        <v>1957</v>
      </c>
      <c r="F3842" s="230" t="s">
        <v>2122</v>
      </c>
      <c r="G3842" s="371" t="s">
        <v>2089</v>
      </c>
      <c r="H3842" s="230">
        <v>2</v>
      </c>
      <c r="I3842" s="230">
        <v>2</v>
      </c>
      <c r="J3842" s="230" t="s">
        <v>2122</v>
      </c>
      <c r="K3842" s="222">
        <v>742.5</v>
      </c>
      <c r="L3842" s="222">
        <v>379.6</v>
      </c>
      <c r="M3842" s="222">
        <v>209741.84</v>
      </c>
      <c r="N3842" s="222">
        <v>209741.84</v>
      </c>
      <c r="O3842" s="222">
        <v>0</v>
      </c>
      <c r="P3842" s="222">
        <v>0</v>
      </c>
      <c r="Q3842" s="222">
        <v>0</v>
      </c>
      <c r="R3842" s="372">
        <v>45658</v>
      </c>
      <c r="S3842" s="372">
        <v>46022</v>
      </c>
      <c r="U3842" s="373"/>
    </row>
    <row r="3843" spans="1:21" ht="18.399999999999999" customHeight="1" x14ac:dyDescent="0.3">
      <c r="A3843" s="230">
        <v>1116</v>
      </c>
      <c r="B3843" s="229" t="s">
        <v>1487</v>
      </c>
      <c r="C3843" s="230">
        <v>43491</v>
      </c>
      <c r="D3843" s="230" t="s">
        <v>1896</v>
      </c>
      <c r="E3843" s="230">
        <v>1955</v>
      </c>
      <c r="F3843" s="230" t="s">
        <v>2122</v>
      </c>
      <c r="G3843" s="371" t="s">
        <v>2090</v>
      </c>
      <c r="H3843" s="230">
        <v>2</v>
      </c>
      <c r="I3843" s="230">
        <v>2</v>
      </c>
      <c r="J3843" s="230" t="s">
        <v>2122</v>
      </c>
      <c r="K3843" s="222">
        <v>705.7</v>
      </c>
      <c r="L3843" s="222">
        <v>414.2</v>
      </c>
      <c r="M3843" s="222">
        <v>807688.52</v>
      </c>
      <c r="N3843" s="222">
        <v>807688.52</v>
      </c>
      <c r="O3843" s="222">
        <v>0</v>
      </c>
      <c r="P3843" s="222">
        <v>0</v>
      </c>
      <c r="Q3843" s="222">
        <v>0</v>
      </c>
      <c r="R3843" s="372">
        <v>45658</v>
      </c>
      <c r="S3843" s="372">
        <v>46022</v>
      </c>
      <c r="U3843" s="373"/>
    </row>
    <row r="3844" spans="1:21" ht="18.399999999999999" customHeight="1" x14ac:dyDescent="0.3">
      <c r="A3844" s="230">
        <v>1117</v>
      </c>
      <c r="B3844" s="229" t="s">
        <v>70</v>
      </c>
      <c r="C3844" s="230">
        <v>43493</v>
      </c>
      <c r="D3844" s="230" t="s">
        <v>1896</v>
      </c>
      <c r="E3844" s="230">
        <v>1956</v>
      </c>
      <c r="F3844" s="230" t="s">
        <v>2122</v>
      </c>
      <c r="G3844" s="371" t="s">
        <v>2090</v>
      </c>
      <c r="H3844" s="230">
        <v>2</v>
      </c>
      <c r="I3844" s="230">
        <v>2</v>
      </c>
      <c r="J3844" s="230" t="s">
        <v>2122</v>
      </c>
      <c r="K3844" s="222">
        <v>713.2</v>
      </c>
      <c r="L3844" s="222">
        <v>396.7</v>
      </c>
      <c r="M3844" s="222">
        <v>931872.99</v>
      </c>
      <c r="N3844" s="222">
        <v>931872.99</v>
      </c>
      <c r="O3844" s="222">
        <v>0</v>
      </c>
      <c r="P3844" s="222">
        <v>0</v>
      </c>
      <c r="Q3844" s="222">
        <v>0</v>
      </c>
      <c r="R3844" s="372">
        <v>45658</v>
      </c>
      <c r="S3844" s="372">
        <v>46022</v>
      </c>
      <c r="U3844" s="373"/>
    </row>
    <row r="3845" spans="1:21" ht="20.25" x14ac:dyDescent="0.3">
      <c r="A3845" s="230">
        <v>1118</v>
      </c>
      <c r="B3845" s="229" t="s">
        <v>1489</v>
      </c>
      <c r="C3845" s="230">
        <v>43290</v>
      </c>
      <c r="D3845" s="230" t="s">
        <v>1896</v>
      </c>
      <c r="E3845" s="230">
        <v>1959</v>
      </c>
      <c r="F3845" s="230" t="s">
        <v>2122</v>
      </c>
      <c r="G3845" s="371" t="s">
        <v>2094</v>
      </c>
      <c r="H3845" s="230">
        <v>2</v>
      </c>
      <c r="I3845" s="230">
        <v>2</v>
      </c>
      <c r="J3845" s="230" t="s">
        <v>2122</v>
      </c>
      <c r="K3845" s="222">
        <v>823</v>
      </c>
      <c r="L3845" s="222">
        <v>415</v>
      </c>
      <c r="M3845" s="222">
        <v>157781.48000000001</v>
      </c>
      <c r="N3845" s="222">
        <v>157781.48000000001</v>
      </c>
      <c r="O3845" s="222">
        <v>0</v>
      </c>
      <c r="P3845" s="222">
        <v>0</v>
      </c>
      <c r="Q3845" s="222">
        <v>0</v>
      </c>
      <c r="R3845" s="372">
        <v>45658</v>
      </c>
      <c r="S3845" s="372">
        <v>46022</v>
      </c>
      <c r="U3845" s="373"/>
    </row>
    <row r="3846" spans="1:21" ht="20.25" x14ac:dyDescent="0.3">
      <c r="A3846" s="230">
        <v>1119</v>
      </c>
      <c r="B3846" s="229" t="s">
        <v>2356</v>
      </c>
      <c r="C3846" s="230">
        <v>43294</v>
      </c>
      <c r="D3846" s="230" t="s">
        <v>1896</v>
      </c>
      <c r="E3846" s="230">
        <v>1957</v>
      </c>
      <c r="F3846" s="230" t="s">
        <v>2122</v>
      </c>
      <c r="G3846" s="371" t="s">
        <v>2856</v>
      </c>
      <c r="H3846" s="230">
        <v>2</v>
      </c>
      <c r="I3846" s="230">
        <v>2</v>
      </c>
      <c r="J3846" s="230" t="s">
        <v>2122</v>
      </c>
      <c r="K3846" s="222">
        <v>718.4</v>
      </c>
      <c r="L3846" s="222">
        <v>385.2</v>
      </c>
      <c r="M3846" s="222">
        <v>1164219.3400000001</v>
      </c>
      <c r="N3846" s="222">
        <v>1164219.3400000001</v>
      </c>
      <c r="O3846" s="222">
        <v>0</v>
      </c>
      <c r="P3846" s="222">
        <v>0</v>
      </c>
      <c r="Q3846" s="222">
        <v>0</v>
      </c>
      <c r="R3846" s="372">
        <v>45658</v>
      </c>
      <c r="S3846" s="372">
        <v>46022</v>
      </c>
      <c r="U3846" s="373"/>
    </row>
    <row r="3847" spans="1:21" ht="20.25" x14ac:dyDescent="0.3">
      <c r="A3847" s="230">
        <v>1120</v>
      </c>
      <c r="B3847" s="229" t="s">
        <v>3691</v>
      </c>
      <c r="C3847" s="230">
        <v>43391</v>
      </c>
      <c r="D3847" s="230" t="s">
        <v>1896</v>
      </c>
      <c r="E3847" s="230">
        <v>1984</v>
      </c>
      <c r="F3847" s="230" t="s">
        <v>2122</v>
      </c>
      <c r="G3847" s="371" t="s">
        <v>2089</v>
      </c>
      <c r="H3847" s="230">
        <v>4</v>
      </c>
      <c r="I3847" s="230">
        <v>6</v>
      </c>
      <c r="J3847" s="230" t="s">
        <v>2122</v>
      </c>
      <c r="K3847" s="222">
        <v>5015.8</v>
      </c>
      <c r="L3847" s="222">
        <v>2558.1</v>
      </c>
      <c r="M3847" s="222">
        <v>107472.58</v>
      </c>
      <c r="N3847" s="222">
        <v>107472.58</v>
      </c>
      <c r="O3847" s="222">
        <v>0</v>
      </c>
      <c r="P3847" s="222">
        <v>0</v>
      </c>
      <c r="Q3847" s="222">
        <v>0</v>
      </c>
      <c r="R3847" s="372">
        <v>45658</v>
      </c>
      <c r="S3847" s="372">
        <v>46022</v>
      </c>
      <c r="U3847" s="373"/>
    </row>
    <row r="3848" spans="1:21" ht="20.25" x14ac:dyDescent="0.3">
      <c r="A3848" s="230">
        <v>1121</v>
      </c>
      <c r="B3848" s="229" t="s">
        <v>4069</v>
      </c>
      <c r="C3848" s="230">
        <v>43301</v>
      </c>
      <c r="D3848" s="230" t="s">
        <v>1896</v>
      </c>
      <c r="E3848" s="230">
        <v>2010</v>
      </c>
      <c r="F3848" s="230" t="s">
        <v>2122</v>
      </c>
      <c r="G3848" s="371" t="s">
        <v>2089</v>
      </c>
      <c r="H3848" s="230">
        <v>1</v>
      </c>
      <c r="I3848" s="230">
        <v>1</v>
      </c>
      <c r="J3848" s="230" t="s">
        <v>2122</v>
      </c>
      <c r="K3848" s="222">
        <v>822.2</v>
      </c>
      <c r="L3848" s="222">
        <v>822.2</v>
      </c>
      <c r="M3848" s="222">
        <v>52400.639999999999</v>
      </c>
      <c r="N3848" s="222">
        <v>52400.639999999999</v>
      </c>
      <c r="O3848" s="222">
        <v>0</v>
      </c>
      <c r="P3848" s="222">
        <v>0</v>
      </c>
      <c r="Q3848" s="222">
        <v>0</v>
      </c>
      <c r="R3848" s="372">
        <v>45658</v>
      </c>
      <c r="S3848" s="372">
        <v>46022</v>
      </c>
      <c r="U3848" s="373"/>
    </row>
    <row r="3849" spans="1:21" ht="20.25" x14ac:dyDescent="0.25">
      <c r="A3849" s="230">
        <v>1122</v>
      </c>
      <c r="B3849" s="229" t="s">
        <v>3688</v>
      </c>
      <c r="C3849" s="230">
        <v>43456</v>
      </c>
      <c r="D3849" s="230" t="s">
        <v>1896</v>
      </c>
      <c r="E3849" s="230">
        <v>1969</v>
      </c>
      <c r="F3849" s="230" t="s">
        <v>2122</v>
      </c>
      <c r="G3849" s="230" t="s">
        <v>2122</v>
      </c>
      <c r="H3849" s="230">
        <v>2</v>
      </c>
      <c r="I3849" s="230">
        <v>3</v>
      </c>
      <c r="J3849" s="230" t="s">
        <v>2122</v>
      </c>
      <c r="K3849" s="222">
        <v>1359.1</v>
      </c>
      <c r="L3849" s="222">
        <v>779.5</v>
      </c>
      <c r="M3849" s="222">
        <v>81845.8</v>
      </c>
      <c r="N3849" s="222">
        <v>81845.8</v>
      </c>
      <c r="O3849" s="222">
        <v>0</v>
      </c>
      <c r="P3849" s="222">
        <v>0</v>
      </c>
      <c r="Q3849" s="222">
        <v>0</v>
      </c>
      <c r="R3849" s="372">
        <v>45658</v>
      </c>
      <c r="S3849" s="372">
        <v>46022</v>
      </c>
      <c r="U3849" s="373"/>
    </row>
    <row r="3850" spans="1:21" ht="20.25" x14ac:dyDescent="0.25">
      <c r="A3850" s="230">
        <v>1123</v>
      </c>
      <c r="B3850" s="229" t="s">
        <v>3689</v>
      </c>
      <c r="C3850" s="230">
        <v>43428</v>
      </c>
      <c r="D3850" s="230" t="s">
        <v>1896</v>
      </c>
      <c r="E3850" s="230">
        <v>1970</v>
      </c>
      <c r="F3850" s="230" t="s">
        <v>2122</v>
      </c>
      <c r="G3850" s="230" t="s">
        <v>2121</v>
      </c>
      <c r="H3850" s="230">
        <v>2</v>
      </c>
      <c r="I3850" s="230">
        <v>1</v>
      </c>
      <c r="J3850" s="230" t="s">
        <v>2122</v>
      </c>
      <c r="K3850" s="222">
        <v>552.9</v>
      </c>
      <c r="L3850" s="222">
        <v>490</v>
      </c>
      <c r="M3850" s="222">
        <v>62036.34</v>
      </c>
      <c r="N3850" s="222">
        <v>62036.34</v>
      </c>
      <c r="O3850" s="222">
        <v>0</v>
      </c>
      <c r="P3850" s="222">
        <v>0</v>
      </c>
      <c r="Q3850" s="222">
        <v>0</v>
      </c>
      <c r="R3850" s="372">
        <v>45658</v>
      </c>
      <c r="S3850" s="372">
        <v>46022</v>
      </c>
      <c r="U3850" s="373"/>
    </row>
    <row r="3851" spans="1:21" ht="20.25" x14ac:dyDescent="0.3">
      <c r="A3851" s="230">
        <v>1124</v>
      </c>
      <c r="B3851" s="229" t="s">
        <v>3692</v>
      </c>
      <c r="C3851" s="230">
        <v>43375</v>
      </c>
      <c r="D3851" s="230" t="s">
        <v>1896</v>
      </c>
      <c r="E3851" s="230">
        <v>1960</v>
      </c>
      <c r="F3851" s="230" t="s">
        <v>2122</v>
      </c>
      <c r="G3851" s="371" t="s">
        <v>2094</v>
      </c>
      <c r="H3851" s="230">
        <v>2</v>
      </c>
      <c r="I3851" s="230">
        <v>1</v>
      </c>
      <c r="J3851" s="230" t="s">
        <v>2122</v>
      </c>
      <c r="K3851" s="222">
        <v>570.70000000000005</v>
      </c>
      <c r="L3851" s="222">
        <v>469.8</v>
      </c>
      <c r="M3851" s="222">
        <v>69042.12</v>
      </c>
      <c r="N3851" s="222">
        <v>69042.12</v>
      </c>
      <c r="O3851" s="222">
        <v>0</v>
      </c>
      <c r="P3851" s="222">
        <v>0</v>
      </c>
      <c r="Q3851" s="222">
        <v>0</v>
      </c>
      <c r="R3851" s="372">
        <v>45658</v>
      </c>
      <c r="S3851" s="372">
        <v>46022</v>
      </c>
      <c r="U3851" s="373"/>
    </row>
    <row r="3852" spans="1:21" ht="20.25" x14ac:dyDescent="0.3">
      <c r="A3852" s="230">
        <v>1125</v>
      </c>
      <c r="B3852" s="229" t="s">
        <v>1121</v>
      </c>
      <c r="C3852" s="230">
        <v>43300</v>
      </c>
      <c r="D3852" s="230" t="s">
        <v>1896</v>
      </c>
      <c r="E3852" s="230">
        <v>1957</v>
      </c>
      <c r="F3852" s="230" t="s">
        <v>2122</v>
      </c>
      <c r="G3852" s="371" t="s">
        <v>2089</v>
      </c>
      <c r="H3852" s="230">
        <v>2</v>
      </c>
      <c r="I3852" s="230">
        <v>2</v>
      </c>
      <c r="J3852" s="230" t="s">
        <v>2122</v>
      </c>
      <c r="K3852" s="222">
        <v>742.6</v>
      </c>
      <c r="L3852" s="222">
        <v>389.4</v>
      </c>
      <c r="M3852" s="222">
        <v>270778.88</v>
      </c>
      <c r="N3852" s="222">
        <v>270778.88</v>
      </c>
      <c r="O3852" s="222">
        <v>0</v>
      </c>
      <c r="P3852" s="222">
        <v>0</v>
      </c>
      <c r="Q3852" s="222">
        <v>0</v>
      </c>
      <c r="R3852" s="372">
        <v>45658</v>
      </c>
      <c r="S3852" s="372">
        <v>46022</v>
      </c>
      <c r="U3852" s="373"/>
    </row>
    <row r="3853" spans="1:21" ht="20.25" x14ac:dyDescent="0.3">
      <c r="A3853" s="230">
        <v>1126</v>
      </c>
      <c r="B3853" s="229" t="s">
        <v>3660</v>
      </c>
      <c r="C3853" s="230">
        <v>46735</v>
      </c>
      <c r="D3853" s="230" t="s">
        <v>1896</v>
      </c>
      <c r="E3853" s="230">
        <v>1983</v>
      </c>
      <c r="F3853" s="230" t="s">
        <v>2122</v>
      </c>
      <c r="G3853" s="371" t="s">
        <v>2089</v>
      </c>
      <c r="H3853" s="230">
        <v>3</v>
      </c>
      <c r="I3853" s="230">
        <v>12</v>
      </c>
      <c r="J3853" s="230" t="s">
        <v>2122</v>
      </c>
      <c r="K3853" s="222">
        <v>8119</v>
      </c>
      <c r="L3853" s="222">
        <v>5431.1</v>
      </c>
      <c r="M3853" s="222">
        <v>241540.56</v>
      </c>
      <c r="N3853" s="222">
        <v>241540.56</v>
      </c>
      <c r="O3853" s="222">
        <v>0</v>
      </c>
      <c r="P3853" s="222">
        <v>0</v>
      </c>
      <c r="Q3853" s="222">
        <v>0</v>
      </c>
      <c r="R3853" s="372">
        <v>45658</v>
      </c>
      <c r="S3853" s="372">
        <v>46022</v>
      </c>
      <c r="U3853" s="373"/>
    </row>
    <row r="3854" spans="1:21" ht="20.25" x14ac:dyDescent="0.25">
      <c r="A3854" s="231" t="s">
        <v>22</v>
      </c>
      <c r="B3854" s="231"/>
      <c r="C3854" s="263" t="s">
        <v>172</v>
      </c>
      <c r="D3854" s="263" t="s">
        <v>172</v>
      </c>
      <c r="E3854" s="263" t="s">
        <v>172</v>
      </c>
      <c r="F3854" s="263" t="s">
        <v>172</v>
      </c>
      <c r="G3854" s="263" t="s">
        <v>172</v>
      </c>
      <c r="H3854" s="263" t="s">
        <v>172</v>
      </c>
      <c r="I3854" s="263" t="s">
        <v>172</v>
      </c>
      <c r="J3854" s="220">
        <v>0</v>
      </c>
      <c r="K3854" s="220">
        <v>30607.9</v>
      </c>
      <c r="L3854" s="220">
        <v>18209.099999999999</v>
      </c>
      <c r="M3854" s="220">
        <v>16324414.990000004</v>
      </c>
      <c r="N3854" s="220">
        <v>9304601.6000000052</v>
      </c>
      <c r="O3854" s="220">
        <v>7019813.3899999997</v>
      </c>
      <c r="P3854" s="220">
        <v>0</v>
      </c>
      <c r="Q3854" s="220">
        <v>0</v>
      </c>
      <c r="R3854" s="263" t="s">
        <v>172</v>
      </c>
      <c r="S3854" s="263" t="s">
        <v>172</v>
      </c>
      <c r="U3854" s="373"/>
    </row>
    <row r="3855" spans="1:21" ht="20.25" x14ac:dyDescent="0.25">
      <c r="A3855" s="272" t="s">
        <v>34</v>
      </c>
      <c r="B3855" s="272"/>
      <c r="C3855" s="263" t="s">
        <v>172</v>
      </c>
      <c r="D3855" s="263" t="s">
        <v>172</v>
      </c>
      <c r="E3855" s="263" t="s">
        <v>172</v>
      </c>
      <c r="F3855" s="263" t="s">
        <v>172</v>
      </c>
      <c r="G3855" s="263" t="s">
        <v>172</v>
      </c>
      <c r="H3855" s="263" t="s">
        <v>172</v>
      </c>
      <c r="I3855" s="263" t="s">
        <v>172</v>
      </c>
      <c r="J3855" s="220">
        <v>0</v>
      </c>
      <c r="K3855" s="220">
        <v>101213.11000000002</v>
      </c>
      <c r="L3855" s="220">
        <v>59528.3</v>
      </c>
      <c r="M3855" s="220">
        <v>48716765.541850008</v>
      </c>
      <c r="N3855" s="220">
        <v>41696952.151850007</v>
      </c>
      <c r="O3855" s="220">
        <v>7019813.3899999997</v>
      </c>
      <c r="P3855" s="220">
        <v>0</v>
      </c>
      <c r="Q3855" s="220">
        <v>0</v>
      </c>
      <c r="R3855" s="263" t="s">
        <v>172</v>
      </c>
      <c r="S3855" s="263" t="s">
        <v>172</v>
      </c>
      <c r="U3855" s="373"/>
    </row>
    <row r="3856" spans="1:21" ht="23.85" customHeight="1" x14ac:dyDescent="0.25">
      <c r="A3856" s="411" t="s">
        <v>4441</v>
      </c>
      <c r="B3856" s="411"/>
      <c r="C3856" s="411"/>
      <c r="D3856" s="411"/>
      <c r="E3856" s="411"/>
      <c r="F3856" s="411"/>
      <c r="G3856" s="411"/>
      <c r="H3856" s="411"/>
      <c r="I3856" s="411"/>
      <c r="J3856" s="411"/>
      <c r="K3856" s="411"/>
      <c r="L3856" s="411"/>
      <c r="M3856" s="411"/>
      <c r="N3856" s="411"/>
      <c r="O3856" s="411"/>
      <c r="P3856" s="411"/>
      <c r="Q3856" s="411"/>
      <c r="R3856" s="411"/>
      <c r="S3856" s="411"/>
      <c r="U3856" s="373"/>
    </row>
    <row r="3857" spans="1:21" ht="23.85" customHeight="1" x14ac:dyDescent="0.25">
      <c r="A3857" s="410" t="s">
        <v>4442</v>
      </c>
      <c r="B3857" s="410"/>
      <c r="C3857" s="410"/>
      <c r="D3857" s="410"/>
      <c r="E3857" s="410"/>
      <c r="F3857" s="410"/>
      <c r="G3857" s="410"/>
      <c r="H3857" s="410"/>
      <c r="I3857" s="410"/>
      <c r="J3857" s="410"/>
      <c r="K3857" s="410"/>
      <c r="L3857" s="410"/>
      <c r="M3857" s="410"/>
      <c r="N3857" s="410"/>
      <c r="O3857" s="410"/>
      <c r="P3857" s="410"/>
      <c r="Q3857" s="410"/>
      <c r="R3857" s="410"/>
      <c r="S3857" s="410"/>
      <c r="U3857" s="373"/>
    </row>
    <row r="3858" spans="1:21" ht="20.25" x14ac:dyDescent="0.25">
      <c r="A3858" s="230">
        <v>1127</v>
      </c>
      <c r="B3858" s="229" t="s">
        <v>1847</v>
      </c>
      <c r="C3858" s="230">
        <v>42654</v>
      </c>
      <c r="D3858" s="230" t="s">
        <v>1896</v>
      </c>
      <c r="E3858" s="230">
        <v>1987</v>
      </c>
      <c r="F3858" s="230" t="s">
        <v>2122</v>
      </c>
      <c r="G3858" s="230" t="s">
        <v>2089</v>
      </c>
      <c r="H3858" s="230">
        <v>2</v>
      </c>
      <c r="I3858" s="230">
        <v>2</v>
      </c>
      <c r="J3858" s="230" t="s">
        <v>2122</v>
      </c>
      <c r="K3858" s="230">
        <v>1078.95</v>
      </c>
      <c r="L3858" s="230">
        <v>713.5</v>
      </c>
      <c r="M3858" s="222">
        <v>250000</v>
      </c>
      <c r="N3858" s="222">
        <v>250000</v>
      </c>
      <c r="O3858" s="222">
        <v>0</v>
      </c>
      <c r="P3858" s="222">
        <v>0</v>
      </c>
      <c r="Q3858" s="222">
        <v>0</v>
      </c>
      <c r="R3858" s="372">
        <v>45658</v>
      </c>
      <c r="S3858" s="372">
        <v>46022</v>
      </c>
      <c r="U3858" s="373"/>
    </row>
    <row r="3859" spans="1:21" ht="20.25" x14ac:dyDescent="0.3">
      <c r="A3859" s="230">
        <v>1128</v>
      </c>
      <c r="B3859" s="229" t="s">
        <v>1475</v>
      </c>
      <c r="C3859" s="230">
        <v>42676</v>
      </c>
      <c r="D3859" s="230" t="s">
        <v>1896</v>
      </c>
      <c r="E3859" s="230">
        <v>1958</v>
      </c>
      <c r="F3859" s="230" t="s">
        <v>2122</v>
      </c>
      <c r="G3859" s="371" t="s">
        <v>2089</v>
      </c>
      <c r="H3859" s="230">
        <v>2</v>
      </c>
      <c r="I3859" s="230">
        <v>1</v>
      </c>
      <c r="J3859" s="230" t="s">
        <v>2122</v>
      </c>
      <c r="K3859" s="222">
        <v>645</v>
      </c>
      <c r="L3859" s="222">
        <v>429.61</v>
      </c>
      <c r="M3859" s="222">
        <v>1078981.4099999999</v>
      </c>
      <c r="N3859" s="222">
        <v>1078981.4099999999</v>
      </c>
      <c r="O3859" s="222">
        <v>0</v>
      </c>
      <c r="P3859" s="222">
        <v>0</v>
      </c>
      <c r="Q3859" s="222">
        <v>0</v>
      </c>
      <c r="R3859" s="372">
        <v>45658</v>
      </c>
      <c r="S3859" s="372">
        <v>46022</v>
      </c>
      <c r="U3859" s="373"/>
    </row>
    <row r="3860" spans="1:21" ht="20.25" x14ac:dyDescent="0.3">
      <c r="A3860" s="230">
        <v>1129</v>
      </c>
      <c r="B3860" s="229" t="s">
        <v>1469</v>
      </c>
      <c r="C3860" s="230">
        <v>42783</v>
      </c>
      <c r="D3860" s="230" t="s">
        <v>1896</v>
      </c>
      <c r="E3860" s="230">
        <v>1958</v>
      </c>
      <c r="F3860" s="230" t="s">
        <v>2122</v>
      </c>
      <c r="G3860" s="371" t="s">
        <v>2089</v>
      </c>
      <c r="H3860" s="230">
        <v>2</v>
      </c>
      <c r="I3860" s="230">
        <v>2</v>
      </c>
      <c r="J3860" s="230" t="s">
        <v>2122</v>
      </c>
      <c r="K3860" s="222">
        <v>925.7</v>
      </c>
      <c r="L3860" s="222">
        <v>617.73</v>
      </c>
      <c r="M3860" s="222">
        <v>613741.59000000008</v>
      </c>
      <c r="N3860" s="222">
        <v>613741.59000000008</v>
      </c>
      <c r="O3860" s="222">
        <v>0</v>
      </c>
      <c r="P3860" s="222">
        <v>0</v>
      </c>
      <c r="Q3860" s="222">
        <v>0</v>
      </c>
      <c r="R3860" s="372">
        <v>45658</v>
      </c>
      <c r="S3860" s="372">
        <v>46022</v>
      </c>
      <c r="U3860" s="373"/>
    </row>
    <row r="3861" spans="1:21" ht="20.25" x14ac:dyDescent="0.3">
      <c r="A3861" s="230">
        <v>1130</v>
      </c>
      <c r="B3861" s="229" t="s">
        <v>1470</v>
      </c>
      <c r="C3861" s="230">
        <v>42776</v>
      </c>
      <c r="D3861" s="230" t="s">
        <v>1896</v>
      </c>
      <c r="E3861" s="230">
        <v>1962</v>
      </c>
      <c r="F3861" s="230" t="s">
        <v>2122</v>
      </c>
      <c r="G3861" s="371" t="s">
        <v>2089</v>
      </c>
      <c r="H3861" s="230">
        <v>2</v>
      </c>
      <c r="I3861" s="230">
        <v>2</v>
      </c>
      <c r="J3861" s="230" t="s">
        <v>2122</v>
      </c>
      <c r="K3861" s="222">
        <v>951.75</v>
      </c>
      <c r="L3861" s="222">
        <v>591.13</v>
      </c>
      <c r="M3861" s="222">
        <v>604413.34</v>
      </c>
      <c r="N3861" s="222">
        <v>604413.34</v>
      </c>
      <c r="O3861" s="222">
        <v>0</v>
      </c>
      <c r="P3861" s="222">
        <v>0</v>
      </c>
      <c r="Q3861" s="222">
        <v>0</v>
      </c>
      <c r="R3861" s="372">
        <v>45658</v>
      </c>
      <c r="S3861" s="372">
        <v>46022</v>
      </c>
      <c r="U3861" s="373"/>
    </row>
    <row r="3862" spans="1:21" ht="20.25" x14ac:dyDescent="0.3">
      <c r="A3862" s="230">
        <v>1131</v>
      </c>
      <c r="B3862" s="229" t="s">
        <v>1471</v>
      </c>
      <c r="C3862" s="230">
        <v>42778</v>
      </c>
      <c r="D3862" s="230" t="s">
        <v>1896</v>
      </c>
      <c r="E3862" s="230">
        <v>1962</v>
      </c>
      <c r="F3862" s="230" t="s">
        <v>2122</v>
      </c>
      <c r="G3862" s="371" t="s">
        <v>2089</v>
      </c>
      <c r="H3862" s="230">
        <v>2</v>
      </c>
      <c r="I3862" s="230">
        <v>2</v>
      </c>
      <c r="J3862" s="230" t="s">
        <v>2122</v>
      </c>
      <c r="K3862" s="222">
        <v>952.8</v>
      </c>
      <c r="L3862" s="222">
        <v>635.5</v>
      </c>
      <c r="M3862" s="222">
        <v>607517.19999999995</v>
      </c>
      <c r="N3862" s="222">
        <v>607517.19999999995</v>
      </c>
      <c r="O3862" s="222">
        <v>0</v>
      </c>
      <c r="P3862" s="222">
        <v>0</v>
      </c>
      <c r="Q3862" s="222">
        <v>0</v>
      </c>
      <c r="R3862" s="372">
        <v>45658</v>
      </c>
      <c r="S3862" s="372">
        <v>46022</v>
      </c>
      <c r="U3862" s="373"/>
    </row>
    <row r="3863" spans="1:21" ht="20.25" x14ac:dyDescent="0.3">
      <c r="A3863" s="230">
        <v>1132</v>
      </c>
      <c r="B3863" s="229" t="s">
        <v>1472</v>
      </c>
      <c r="C3863" s="230">
        <v>42782</v>
      </c>
      <c r="D3863" s="230" t="s">
        <v>1896</v>
      </c>
      <c r="E3863" s="230">
        <v>1961</v>
      </c>
      <c r="F3863" s="230" t="s">
        <v>2122</v>
      </c>
      <c r="G3863" s="371" t="s">
        <v>2089</v>
      </c>
      <c r="H3863" s="230">
        <v>2</v>
      </c>
      <c r="I3863" s="230">
        <v>2</v>
      </c>
      <c r="J3863" s="230" t="s">
        <v>2122</v>
      </c>
      <c r="K3863" s="222">
        <v>938.55</v>
      </c>
      <c r="L3863" s="222">
        <v>619.86</v>
      </c>
      <c r="M3863" s="222">
        <v>593595.26</v>
      </c>
      <c r="N3863" s="222">
        <v>593595.26</v>
      </c>
      <c r="O3863" s="222">
        <v>0</v>
      </c>
      <c r="P3863" s="222">
        <v>0</v>
      </c>
      <c r="Q3863" s="222">
        <v>0</v>
      </c>
      <c r="R3863" s="372">
        <v>45658</v>
      </c>
      <c r="S3863" s="372">
        <v>46022</v>
      </c>
      <c r="U3863" s="373"/>
    </row>
    <row r="3864" spans="1:21" ht="20.25" x14ac:dyDescent="0.3">
      <c r="A3864" s="230">
        <v>1133</v>
      </c>
      <c r="B3864" s="229" t="s">
        <v>3699</v>
      </c>
      <c r="C3864" s="230">
        <v>42751</v>
      </c>
      <c r="D3864" s="230" t="s">
        <v>1896</v>
      </c>
      <c r="E3864" s="230">
        <v>1981</v>
      </c>
      <c r="F3864" s="230" t="s">
        <v>2122</v>
      </c>
      <c r="G3864" s="371" t="s">
        <v>2088</v>
      </c>
      <c r="H3864" s="230">
        <v>5</v>
      </c>
      <c r="I3864" s="230">
        <v>4</v>
      </c>
      <c r="J3864" s="230" t="s">
        <v>2122</v>
      </c>
      <c r="K3864" s="222">
        <v>4723.46</v>
      </c>
      <c r="L3864" s="222">
        <v>4723.46</v>
      </c>
      <c r="M3864" s="222">
        <v>5009193</v>
      </c>
      <c r="N3864" s="222">
        <v>5009193</v>
      </c>
      <c r="O3864" s="222">
        <v>0</v>
      </c>
      <c r="P3864" s="222">
        <v>0</v>
      </c>
      <c r="Q3864" s="222">
        <v>0</v>
      </c>
      <c r="R3864" s="372">
        <v>45658</v>
      </c>
      <c r="S3864" s="372">
        <v>46022</v>
      </c>
      <c r="U3864" s="373"/>
    </row>
    <row r="3865" spans="1:21" ht="20.25" x14ac:dyDescent="0.3">
      <c r="A3865" s="230">
        <v>1134</v>
      </c>
      <c r="B3865" s="229" t="s">
        <v>3697</v>
      </c>
      <c r="C3865" s="230">
        <v>42815</v>
      </c>
      <c r="D3865" s="230" t="s">
        <v>1896</v>
      </c>
      <c r="E3865" s="230">
        <v>1993</v>
      </c>
      <c r="F3865" s="230">
        <v>2022</v>
      </c>
      <c r="G3865" s="371" t="s">
        <v>2088</v>
      </c>
      <c r="H3865" s="230">
        <v>5</v>
      </c>
      <c r="I3865" s="230">
        <v>4</v>
      </c>
      <c r="J3865" s="230" t="s">
        <v>2122</v>
      </c>
      <c r="K3865" s="222">
        <v>4011.56</v>
      </c>
      <c r="L3865" s="222">
        <v>4011.56</v>
      </c>
      <c r="M3865" s="222">
        <v>6588031.3591999989</v>
      </c>
      <c r="N3865" s="222">
        <v>6588031.3591999989</v>
      </c>
      <c r="O3865" s="222">
        <v>0</v>
      </c>
      <c r="P3865" s="222">
        <v>0</v>
      </c>
      <c r="Q3865" s="222">
        <v>0</v>
      </c>
      <c r="R3865" s="372">
        <v>45658</v>
      </c>
      <c r="S3865" s="372">
        <v>46022</v>
      </c>
      <c r="U3865" s="373"/>
    </row>
    <row r="3866" spans="1:21" ht="20.25" x14ac:dyDescent="0.3">
      <c r="A3866" s="230">
        <v>1135</v>
      </c>
      <c r="B3866" s="229" t="s">
        <v>1109</v>
      </c>
      <c r="C3866" s="230">
        <v>42939</v>
      </c>
      <c r="D3866" s="230" t="s">
        <v>1896</v>
      </c>
      <c r="E3866" s="230">
        <v>1954</v>
      </c>
      <c r="F3866" s="230" t="s">
        <v>2122</v>
      </c>
      <c r="G3866" s="371" t="s">
        <v>2089</v>
      </c>
      <c r="H3866" s="230">
        <v>2</v>
      </c>
      <c r="I3866" s="230">
        <v>2</v>
      </c>
      <c r="J3866" s="230" t="s">
        <v>2122</v>
      </c>
      <c r="K3866" s="222">
        <v>1246.5</v>
      </c>
      <c r="L3866" s="222">
        <v>886</v>
      </c>
      <c r="M3866" s="222">
        <v>2057100.43</v>
      </c>
      <c r="N3866" s="222">
        <v>2057100.43</v>
      </c>
      <c r="O3866" s="222">
        <v>0</v>
      </c>
      <c r="P3866" s="222">
        <v>0</v>
      </c>
      <c r="Q3866" s="222">
        <v>0</v>
      </c>
      <c r="R3866" s="372">
        <v>45658</v>
      </c>
      <c r="S3866" s="372">
        <v>46022</v>
      </c>
      <c r="U3866" s="373"/>
    </row>
    <row r="3867" spans="1:21" ht="20.25" x14ac:dyDescent="0.3">
      <c r="A3867" s="230">
        <v>1136</v>
      </c>
      <c r="B3867" s="229" t="s">
        <v>1110</v>
      </c>
      <c r="C3867" s="230">
        <v>42940</v>
      </c>
      <c r="D3867" s="230" t="s">
        <v>1896</v>
      </c>
      <c r="E3867" s="230">
        <v>1954</v>
      </c>
      <c r="F3867" s="230" t="s">
        <v>2122</v>
      </c>
      <c r="G3867" s="371" t="s">
        <v>2089</v>
      </c>
      <c r="H3867" s="230">
        <v>2</v>
      </c>
      <c r="I3867" s="230">
        <v>2</v>
      </c>
      <c r="J3867" s="230" t="s">
        <v>2122</v>
      </c>
      <c r="K3867" s="222">
        <v>1246.5</v>
      </c>
      <c r="L3867" s="222">
        <v>829.69999999999993</v>
      </c>
      <c r="M3867" s="222">
        <v>2558368.7799999998</v>
      </c>
      <c r="N3867" s="222">
        <v>2558368.7799999998</v>
      </c>
      <c r="O3867" s="222">
        <v>0</v>
      </c>
      <c r="P3867" s="222">
        <v>0</v>
      </c>
      <c r="Q3867" s="222">
        <v>0</v>
      </c>
      <c r="R3867" s="372">
        <v>45658</v>
      </c>
      <c r="S3867" s="372">
        <v>46022</v>
      </c>
      <c r="U3867" s="373"/>
    </row>
    <row r="3868" spans="1:21" ht="20.25" x14ac:dyDescent="0.3">
      <c r="A3868" s="230">
        <v>1137</v>
      </c>
      <c r="B3868" s="229" t="s">
        <v>3696</v>
      </c>
      <c r="C3868" s="230">
        <v>42854</v>
      </c>
      <c r="D3868" s="230" t="s">
        <v>1896</v>
      </c>
      <c r="E3868" s="230">
        <v>1980</v>
      </c>
      <c r="F3868" s="230" t="s">
        <v>2122</v>
      </c>
      <c r="G3868" s="371" t="s">
        <v>2088</v>
      </c>
      <c r="H3868" s="230">
        <v>5</v>
      </c>
      <c r="I3868" s="230">
        <v>8</v>
      </c>
      <c r="J3868" s="230" t="s">
        <v>2122</v>
      </c>
      <c r="K3868" s="222">
        <v>7960.12</v>
      </c>
      <c r="L3868" s="222">
        <v>7960.12</v>
      </c>
      <c r="M3868" s="222">
        <v>4063677.2130499999</v>
      </c>
      <c r="N3868" s="222">
        <v>4063677.2130499999</v>
      </c>
      <c r="O3868" s="222">
        <v>0</v>
      </c>
      <c r="P3868" s="222">
        <v>0</v>
      </c>
      <c r="Q3868" s="222">
        <v>0</v>
      </c>
      <c r="R3868" s="372">
        <v>45658</v>
      </c>
      <c r="S3868" s="372">
        <v>46022</v>
      </c>
      <c r="U3868" s="373"/>
    </row>
    <row r="3869" spans="1:21" ht="20.25" x14ac:dyDescent="0.3">
      <c r="A3869" s="230">
        <v>1138</v>
      </c>
      <c r="B3869" s="229" t="s">
        <v>3698</v>
      </c>
      <c r="C3869" s="230">
        <v>42765</v>
      </c>
      <c r="D3869" s="230" t="s">
        <v>1896</v>
      </c>
      <c r="E3869" s="230">
        <v>1993</v>
      </c>
      <c r="F3869" s="230" t="s">
        <v>2122</v>
      </c>
      <c r="G3869" s="371" t="s">
        <v>2089</v>
      </c>
      <c r="H3869" s="230">
        <v>5</v>
      </c>
      <c r="I3869" s="230">
        <v>5</v>
      </c>
      <c r="J3869" s="230" t="s">
        <v>2122</v>
      </c>
      <c r="K3869" s="222">
        <v>6053.18</v>
      </c>
      <c r="L3869" s="222">
        <v>6053.18</v>
      </c>
      <c r="M3869" s="222">
        <v>4891236.99</v>
      </c>
      <c r="N3869" s="222">
        <v>4891236.99</v>
      </c>
      <c r="O3869" s="222">
        <v>0</v>
      </c>
      <c r="P3869" s="222">
        <v>0</v>
      </c>
      <c r="Q3869" s="222">
        <v>0</v>
      </c>
      <c r="R3869" s="372">
        <v>45658</v>
      </c>
      <c r="S3869" s="372">
        <v>46022</v>
      </c>
      <c r="U3869" s="373"/>
    </row>
    <row r="3870" spans="1:21" ht="20.25" x14ac:dyDescent="0.3">
      <c r="A3870" s="230">
        <v>1139</v>
      </c>
      <c r="B3870" s="229" t="s">
        <v>3700</v>
      </c>
      <c r="C3870" s="230">
        <v>42745</v>
      </c>
      <c r="D3870" s="230" t="s">
        <v>1896</v>
      </c>
      <c r="E3870" s="230">
        <v>2019</v>
      </c>
      <c r="F3870" s="230" t="s">
        <v>2122</v>
      </c>
      <c r="G3870" s="371" t="s">
        <v>2089</v>
      </c>
      <c r="H3870" s="230">
        <v>3</v>
      </c>
      <c r="I3870" s="230">
        <v>3</v>
      </c>
      <c r="J3870" s="230" t="s">
        <v>2122</v>
      </c>
      <c r="K3870" s="222">
        <v>2512</v>
      </c>
      <c r="L3870" s="222">
        <v>1517.53</v>
      </c>
      <c r="M3870" s="222">
        <v>2566649.6300000004</v>
      </c>
      <c r="N3870" s="222">
        <v>2566649.6300000004</v>
      </c>
      <c r="O3870" s="222">
        <v>0</v>
      </c>
      <c r="P3870" s="222">
        <v>0</v>
      </c>
      <c r="Q3870" s="222">
        <v>0</v>
      </c>
      <c r="R3870" s="372">
        <v>45658</v>
      </c>
      <c r="S3870" s="372">
        <v>46022</v>
      </c>
      <c r="U3870" s="373"/>
    </row>
    <row r="3871" spans="1:21" ht="20.25" x14ac:dyDescent="0.3">
      <c r="A3871" s="230">
        <v>1140</v>
      </c>
      <c r="B3871" s="229" t="s">
        <v>4376</v>
      </c>
      <c r="C3871" s="230">
        <v>42664</v>
      </c>
      <c r="D3871" s="230" t="s">
        <v>1896</v>
      </c>
      <c r="E3871" s="230">
        <v>1969</v>
      </c>
      <c r="F3871" s="230" t="s">
        <v>2122</v>
      </c>
      <c r="G3871" s="371" t="s">
        <v>2121</v>
      </c>
      <c r="H3871" s="230">
        <v>4</v>
      </c>
      <c r="I3871" s="230">
        <v>4</v>
      </c>
      <c r="J3871" s="230" t="s">
        <v>2122</v>
      </c>
      <c r="K3871" s="222">
        <v>2717.4</v>
      </c>
      <c r="L3871" s="222">
        <v>1811.6</v>
      </c>
      <c r="M3871" s="222">
        <v>5584780.6000000006</v>
      </c>
      <c r="N3871" s="222">
        <v>5584780.6000000006</v>
      </c>
      <c r="O3871" s="222">
        <v>0</v>
      </c>
      <c r="P3871" s="222">
        <v>0</v>
      </c>
      <c r="Q3871" s="222">
        <v>0</v>
      </c>
      <c r="R3871" s="372">
        <v>45658</v>
      </c>
      <c r="S3871" s="372">
        <v>46022</v>
      </c>
      <c r="U3871" s="373"/>
    </row>
    <row r="3872" spans="1:21" ht="20.25" x14ac:dyDescent="0.3">
      <c r="A3872" s="230">
        <v>1141</v>
      </c>
      <c r="B3872" s="229" t="s">
        <v>3701</v>
      </c>
      <c r="C3872" s="230">
        <v>42737</v>
      </c>
      <c r="D3872" s="230" t="s">
        <v>1896</v>
      </c>
      <c r="E3872" s="230">
        <v>1957</v>
      </c>
      <c r="F3872" s="230">
        <v>2020</v>
      </c>
      <c r="G3872" s="371" t="s">
        <v>2121</v>
      </c>
      <c r="H3872" s="230">
        <v>3</v>
      </c>
      <c r="I3872" s="230">
        <v>1</v>
      </c>
      <c r="J3872" s="230" t="s">
        <v>2122</v>
      </c>
      <c r="K3872" s="222">
        <v>1993.67</v>
      </c>
      <c r="L3872" s="222">
        <v>1096.9000000000001</v>
      </c>
      <c r="M3872" s="222">
        <v>989812.49</v>
      </c>
      <c r="N3872" s="222">
        <v>989812.49</v>
      </c>
      <c r="O3872" s="222">
        <v>0</v>
      </c>
      <c r="P3872" s="222">
        <v>0</v>
      </c>
      <c r="Q3872" s="222">
        <v>0</v>
      </c>
      <c r="R3872" s="372">
        <v>45658</v>
      </c>
      <c r="S3872" s="372">
        <v>46022</v>
      </c>
      <c r="U3872" s="373"/>
    </row>
    <row r="3873" spans="1:21" ht="20.25" x14ac:dyDescent="0.25">
      <c r="A3873" s="231" t="s">
        <v>22</v>
      </c>
      <c r="B3873" s="231"/>
      <c r="C3873" s="263" t="s">
        <v>172</v>
      </c>
      <c r="D3873" s="263" t="s">
        <v>172</v>
      </c>
      <c r="E3873" s="263" t="s">
        <v>172</v>
      </c>
      <c r="F3873" s="263" t="s">
        <v>172</v>
      </c>
      <c r="G3873" s="263" t="s">
        <v>172</v>
      </c>
      <c r="H3873" s="263" t="s">
        <v>172</v>
      </c>
      <c r="I3873" s="263" t="s">
        <v>172</v>
      </c>
      <c r="J3873" s="220">
        <v>0</v>
      </c>
      <c r="K3873" s="220">
        <v>36878.189999999995</v>
      </c>
      <c r="L3873" s="220">
        <v>31783.88</v>
      </c>
      <c r="M3873" s="220">
        <v>38057099.29225</v>
      </c>
      <c r="N3873" s="220">
        <v>38057099.29225</v>
      </c>
      <c r="O3873" s="220">
        <v>0</v>
      </c>
      <c r="P3873" s="220">
        <v>0</v>
      </c>
      <c r="Q3873" s="220">
        <v>0</v>
      </c>
      <c r="R3873" s="263" t="s">
        <v>172</v>
      </c>
      <c r="S3873" s="263" t="s">
        <v>172</v>
      </c>
      <c r="U3873" s="373"/>
    </row>
    <row r="3874" spans="1:21" ht="20.25" x14ac:dyDescent="0.25">
      <c r="A3874" s="272" t="s">
        <v>34</v>
      </c>
      <c r="B3874" s="272"/>
      <c r="C3874" s="263" t="s">
        <v>172</v>
      </c>
      <c r="D3874" s="263" t="s">
        <v>172</v>
      </c>
      <c r="E3874" s="263" t="s">
        <v>172</v>
      </c>
      <c r="F3874" s="263" t="s">
        <v>172</v>
      </c>
      <c r="G3874" s="263" t="s">
        <v>172</v>
      </c>
      <c r="H3874" s="263" t="s">
        <v>172</v>
      </c>
      <c r="I3874" s="263" t="s">
        <v>172</v>
      </c>
      <c r="J3874" s="220">
        <v>0</v>
      </c>
      <c r="K3874" s="220">
        <v>36878.189999999995</v>
      </c>
      <c r="L3874" s="220">
        <v>31783.88</v>
      </c>
      <c r="M3874" s="220">
        <v>38057099.29225</v>
      </c>
      <c r="N3874" s="220">
        <v>38057099.29225</v>
      </c>
      <c r="O3874" s="220">
        <v>0</v>
      </c>
      <c r="P3874" s="220">
        <v>0</v>
      </c>
      <c r="Q3874" s="220">
        <v>0</v>
      </c>
      <c r="R3874" s="263" t="s">
        <v>172</v>
      </c>
      <c r="S3874" s="263" t="s">
        <v>172</v>
      </c>
      <c r="U3874" s="373"/>
    </row>
    <row r="3875" spans="1:21" ht="20.25" x14ac:dyDescent="0.3">
      <c r="A3875" s="404" t="s">
        <v>4443</v>
      </c>
      <c r="B3875" s="404"/>
      <c r="C3875" s="404"/>
      <c r="D3875" s="404"/>
      <c r="E3875" s="404"/>
      <c r="F3875" s="404"/>
      <c r="G3875" s="404"/>
      <c r="H3875" s="404"/>
      <c r="I3875" s="404"/>
      <c r="J3875" s="404"/>
      <c r="K3875" s="404"/>
      <c r="L3875" s="404"/>
      <c r="M3875" s="404"/>
      <c r="N3875" s="404"/>
      <c r="O3875" s="404"/>
      <c r="P3875" s="404"/>
      <c r="Q3875" s="404"/>
      <c r="R3875" s="404"/>
      <c r="S3875" s="404"/>
      <c r="U3875" s="373"/>
    </row>
    <row r="3876" spans="1:21" ht="20.25" x14ac:dyDescent="0.3">
      <c r="A3876" s="405" t="s">
        <v>4444</v>
      </c>
      <c r="B3876" s="405"/>
      <c r="C3876" s="405"/>
      <c r="D3876" s="405"/>
      <c r="E3876" s="405"/>
      <c r="F3876" s="405"/>
      <c r="G3876" s="405"/>
      <c r="H3876" s="405"/>
      <c r="I3876" s="405"/>
      <c r="J3876" s="405"/>
      <c r="K3876" s="405"/>
      <c r="L3876" s="405"/>
      <c r="M3876" s="405"/>
      <c r="N3876" s="405"/>
      <c r="O3876" s="405"/>
      <c r="P3876" s="405"/>
      <c r="Q3876" s="405"/>
      <c r="R3876" s="405"/>
      <c r="S3876" s="405"/>
      <c r="U3876" s="373"/>
    </row>
    <row r="3877" spans="1:21" ht="20.25" x14ac:dyDescent="0.3">
      <c r="A3877" s="230">
        <v>1142</v>
      </c>
      <c r="B3877" s="229" t="s">
        <v>1490</v>
      </c>
      <c r="C3877" s="230">
        <v>42977</v>
      </c>
      <c r="D3877" s="230" t="s">
        <v>1896</v>
      </c>
      <c r="E3877" s="230">
        <v>1973</v>
      </c>
      <c r="F3877" s="230" t="s">
        <v>2122</v>
      </c>
      <c r="G3877" s="371" t="s">
        <v>2094</v>
      </c>
      <c r="H3877" s="230">
        <v>2</v>
      </c>
      <c r="I3877" s="230">
        <v>2</v>
      </c>
      <c r="J3877" s="230" t="s">
        <v>2122</v>
      </c>
      <c r="K3877" s="222">
        <v>587.1</v>
      </c>
      <c r="L3877" s="222">
        <v>545.1</v>
      </c>
      <c r="M3877" s="222">
        <v>1513716.44</v>
      </c>
      <c r="N3877" s="222">
        <v>1513716.44</v>
      </c>
      <c r="O3877" s="222">
        <v>0</v>
      </c>
      <c r="P3877" s="222">
        <v>0</v>
      </c>
      <c r="Q3877" s="222">
        <v>0</v>
      </c>
      <c r="R3877" s="372">
        <v>45658</v>
      </c>
      <c r="S3877" s="372">
        <v>46022</v>
      </c>
      <c r="U3877" s="373"/>
    </row>
    <row r="3878" spans="1:21" ht="20.25" x14ac:dyDescent="0.3">
      <c r="A3878" s="230">
        <v>1143</v>
      </c>
      <c r="B3878" s="229" t="s">
        <v>1491</v>
      </c>
      <c r="C3878" s="230">
        <v>42978</v>
      </c>
      <c r="D3878" s="230" t="s">
        <v>1896</v>
      </c>
      <c r="E3878" s="230">
        <v>1976</v>
      </c>
      <c r="F3878" s="230" t="s">
        <v>2122</v>
      </c>
      <c r="G3878" s="371" t="s">
        <v>2094</v>
      </c>
      <c r="H3878" s="230">
        <v>2</v>
      </c>
      <c r="I3878" s="230">
        <v>2</v>
      </c>
      <c r="J3878" s="230" t="s">
        <v>2122</v>
      </c>
      <c r="K3878" s="222">
        <v>531.20000000000005</v>
      </c>
      <c r="L3878" s="222">
        <v>488.4</v>
      </c>
      <c r="M3878" s="222">
        <v>1482051.59</v>
      </c>
      <c r="N3878" s="222">
        <v>1482051.59</v>
      </c>
      <c r="O3878" s="222">
        <v>0</v>
      </c>
      <c r="P3878" s="222">
        <v>0</v>
      </c>
      <c r="Q3878" s="222">
        <v>0</v>
      </c>
      <c r="R3878" s="372">
        <v>45658</v>
      </c>
      <c r="S3878" s="372">
        <v>46022</v>
      </c>
      <c r="U3878" s="373"/>
    </row>
    <row r="3879" spans="1:21" ht="20.25" x14ac:dyDescent="0.3">
      <c r="A3879" s="230">
        <v>1144</v>
      </c>
      <c r="B3879" s="229" t="s">
        <v>1492</v>
      </c>
      <c r="C3879" s="230">
        <v>42984</v>
      </c>
      <c r="D3879" s="230" t="s">
        <v>1896</v>
      </c>
      <c r="E3879" s="230">
        <v>1970</v>
      </c>
      <c r="F3879" s="230" t="s">
        <v>2122</v>
      </c>
      <c r="G3879" s="371" t="s">
        <v>2094</v>
      </c>
      <c r="H3879" s="230">
        <v>2</v>
      </c>
      <c r="I3879" s="230">
        <v>2</v>
      </c>
      <c r="J3879" s="230" t="s">
        <v>2122</v>
      </c>
      <c r="K3879" s="222">
        <v>573.6</v>
      </c>
      <c r="L3879" s="222">
        <v>511.3</v>
      </c>
      <c r="M3879" s="222">
        <v>1128566.6200000001</v>
      </c>
      <c r="N3879" s="222">
        <v>1128566.6200000001</v>
      </c>
      <c r="O3879" s="222">
        <v>0</v>
      </c>
      <c r="P3879" s="222">
        <v>0</v>
      </c>
      <c r="Q3879" s="222">
        <v>0</v>
      </c>
      <c r="R3879" s="372">
        <v>45658</v>
      </c>
      <c r="S3879" s="372">
        <v>46022</v>
      </c>
      <c r="U3879" s="373"/>
    </row>
    <row r="3880" spans="1:21" ht="20.25" x14ac:dyDescent="0.25">
      <c r="A3880" s="231" t="s">
        <v>22</v>
      </c>
      <c r="B3880" s="231"/>
      <c r="C3880" s="263" t="s">
        <v>172</v>
      </c>
      <c r="D3880" s="263" t="s">
        <v>172</v>
      </c>
      <c r="E3880" s="263" t="s">
        <v>172</v>
      </c>
      <c r="F3880" s="263" t="s">
        <v>172</v>
      </c>
      <c r="G3880" s="263" t="s">
        <v>172</v>
      </c>
      <c r="H3880" s="263" t="s">
        <v>172</v>
      </c>
      <c r="I3880" s="263" t="s">
        <v>172</v>
      </c>
      <c r="J3880" s="220">
        <v>0</v>
      </c>
      <c r="K3880" s="220">
        <v>1691.9</v>
      </c>
      <c r="L3880" s="220">
        <v>1544.8</v>
      </c>
      <c r="M3880" s="220">
        <v>4124334.6500000004</v>
      </c>
      <c r="N3880" s="220">
        <v>4124334.6500000004</v>
      </c>
      <c r="O3880" s="220">
        <v>0</v>
      </c>
      <c r="P3880" s="220">
        <v>0</v>
      </c>
      <c r="Q3880" s="220">
        <v>0</v>
      </c>
      <c r="R3880" s="263" t="s">
        <v>172</v>
      </c>
      <c r="S3880" s="263" t="s">
        <v>172</v>
      </c>
      <c r="U3880" s="373"/>
    </row>
    <row r="3881" spans="1:21" ht="20.25" x14ac:dyDescent="0.25">
      <c r="A3881" s="272" t="s">
        <v>34</v>
      </c>
      <c r="B3881" s="272"/>
      <c r="C3881" s="263" t="s">
        <v>172</v>
      </c>
      <c r="D3881" s="263" t="s">
        <v>172</v>
      </c>
      <c r="E3881" s="263" t="s">
        <v>172</v>
      </c>
      <c r="F3881" s="263" t="s">
        <v>172</v>
      </c>
      <c r="G3881" s="263" t="s">
        <v>172</v>
      </c>
      <c r="H3881" s="263" t="s">
        <v>172</v>
      </c>
      <c r="I3881" s="263" t="s">
        <v>172</v>
      </c>
      <c r="J3881" s="220">
        <v>0</v>
      </c>
      <c r="K3881" s="220">
        <v>1691.9</v>
      </c>
      <c r="L3881" s="220">
        <v>1544.8</v>
      </c>
      <c r="M3881" s="220">
        <v>4124334.6500000004</v>
      </c>
      <c r="N3881" s="220">
        <v>4124334.6500000004</v>
      </c>
      <c r="O3881" s="220">
        <v>0</v>
      </c>
      <c r="P3881" s="220">
        <v>0</v>
      </c>
      <c r="Q3881" s="220">
        <v>0</v>
      </c>
      <c r="R3881" s="263" t="s">
        <v>172</v>
      </c>
      <c r="S3881" s="263" t="s">
        <v>172</v>
      </c>
      <c r="U3881" s="373"/>
    </row>
    <row r="3882" spans="1:21" ht="20.25" x14ac:dyDescent="0.3">
      <c r="A3882" s="404" t="s">
        <v>2497</v>
      </c>
      <c r="B3882" s="404"/>
      <c r="C3882" s="404"/>
      <c r="D3882" s="404"/>
      <c r="E3882" s="404"/>
      <c r="F3882" s="404"/>
      <c r="G3882" s="404"/>
      <c r="H3882" s="404"/>
      <c r="I3882" s="404"/>
      <c r="J3882" s="404"/>
      <c r="K3882" s="404"/>
      <c r="L3882" s="404"/>
      <c r="M3882" s="404"/>
      <c r="N3882" s="404"/>
      <c r="O3882" s="404"/>
      <c r="P3882" s="404"/>
      <c r="Q3882" s="404"/>
      <c r="R3882" s="404"/>
      <c r="S3882" s="404"/>
      <c r="U3882" s="373"/>
    </row>
    <row r="3883" spans="1:21" ht="20.25" x14ac:dyDescent="0.25">
      <c r="A3883" s="414" t="s">
        <v>4445</v>
      </c>
      <c r="B3883" s="416"/>
      <c r="C3883" s="416"/>
      <c r="D3883" s="416"/>
      <c r="E3883" s="416"/>
      <c r="F3883" s="416"/>
      <c r="G3883" s="416"/>
      <c r="H3883" s="416"/>
      <c r="I3883" s="416"/>
      <c r="J3883" s="416"/>
      <c r="K3883" s="416"/>
      <c r="L3883" s="416"/>
      <c r="M3883" s="416"/>
      <c r="N3883" s="416"/>
      <c r="O3883" s="416"/>
      <c r="P3883" s="416"/>
      <c r="Q3883" s="416"/>
      <c r="R3883" s="416"/>
      <c r="S3883" s="417"/>
      <c r="U3883" s="373"/>
    </row>
    <row r="3884" spans="1:21" ht="20.25" x14ac:dyDescent="0.25">
      <c r="A3884" s="230">
        <v>1145</v>
      </c>
      <c r="B3884" s="231" t="s">
        <v>1133</v>
      </c>
      <c r="C3884" s="230">
        <v>43838</v>
      </c>
      <c r="D3884" s="230" t="s">
        <v>1896</v>
      </c>
      <c r="E3884" s="230">
        <v>1964</v>
      </c>
      <c r="F3884" s="230">
        <v>2024</v>
      </c>
      <c r="G3884" s="230" t="s">
        <v>2094</v>
      </c>
      <c r="H3884" s="230">
        <v>2</v>
      </c>
      <c r="I3884" s="230">
        <v>1</v>
      </c>
      <c r="J3884" s="222" t="s">
        <v>2122</v>
      </c>
      <c r="K3884" s="222">
        <v>354.2</v>
      </c>
      <c r="L3884" s="222">
        <v>354.2</v>
      </c>
      <c r="M3884" s="222">
        <v>277880.73</v>
      </c>
      <c r="N3884" s="222">
        <v>277880.73</v>
      </c>
      <c r="O3884" s="222">
        <v>0</v>
      </c>
      <c r="P3884" s="222">
        <v>0</v>
      </c>
      <c r="Q3884" s="222">
        <v>0</v>
      </c>
      <c r="R3884" s="372">
        <v>45658</v>
      </c>
      <c r="S3884" s="372">
        <v>46022</v>
      </c>
      <c r="U3884" s="373"/>
    </row>
    <row r="3885" spans="1:21" ht="20.25" x14ac:dyDescent="0.25">
      <c r="A3885" s="231" t="s">
        <v>22</v>
      </c>
      <c r="B3885" s="231"/>
      <c r="C3885" s="263" t="s">
        <v>172</v>
      </c>
      <c r="D3885" s="263" t="s">
        <v>172</v>
      </c>
      <c r="E3885" s="263" t="s">
        <v>172</v>
      </c>
      <c r="F3885" s="263" t="s">
        <v>172</v>
      </c>
      <c r="G3885" s="263" t="s">
        <v>172</v>
      </c>
      <c r="H3885" s="263" t="s">
        <v>172</v>
      </c>
      <c r="I3885" s="263" t="s">
        <v>172</v>
      </c>
      <c r="J3885" s="220">
        <v>0</v>
      </c>
      <c r="K3885" s="220">
        <v>354.2</v>
      </c>
      <c r="L3885" s="220">
        <v>354.2</v>
      </c>
      <c r="M3885" s="220">
        <v>277880.73</v>
      </c>
      <c r="N3885" s="220">
        <v>277880.73</v>
      </c>
      <c r="O3885" s="220">
        <v>0</v>
      </c>
      <c r="P3885" s="220">
        <v>0</v>
      </c>
      <c r="Q3885" s="220">
        <v>0</v>
      </c>
      <c r="R3885" s="263" t="s">
        <v>172</v>
      </c>
      <c r="S3885" s="263" t="s">
        <v>172</v>
      </c>
      <c r="U3885" s="373"/>
    </row>
    <row r="3886" spans="1:21" ht="20.25" x14ac:dyDescent="0.3">
      <c r="A3886" s="405" t="s">
        <v>4446</v>
      </c>
      <c r="B3886" s="405"/>
      <c r="C3886" s="405"/>
      <c r="D3886" s="405"/>
      <c r="E3886" s="405"/>
      <c r="F3886" s="405"/>
      <c r="G3886" s="405"/>
      <c r="H3886" s="405"/>
      <c r="I3886" s="405"/>
      <c r="J3886" s="405"/>
      <c r="K3886" s="405"/>
      <c r="L3886" s="405"/>
      <c r="M3886" s="405"/>
      <c r="N3886" s="405"/>
      <c r="O3886" s="405"/>
      <c r="P3886" s="405"/>
      <c r="Q3886" s="405"/>
      <c r="R3886" s="405"/>
      <c r="S3886" s="405"/>
      <c r="U3886" s="373"/>
    </row>
    <row r="3887" spans="1:21" ht="20.25" x14ac:dyDescent="0.25">
      <c r="A3887" s="230">
        <v>1146</v>
      </c>
      <c r="B3887" s="229" t="s">
        <v>701</v>
      </c>
      <c r="C3887" s="230">
        <v>43652</v>
      </c>
      <c r="D3887" s="230" t="s">
        <v>1896</v>
      </c>
      <c r="E3887" s="230">
        <v>1971</v>
      </c>
      <c r="F3887" s="230" t="s">
        <v>2122</v>
      </c>
      <c r="G3887" s="374" t="s">
        <v>2089</v>
      </c>
      <c r="H3887" s="230">
        <v>5</v>
      </c>
      <c r="I3887" s="230">
        <v>4</v>
      </c>
      <c r="J3887" s="230" t="s">
        <v>2122</v>
      </c>
      <c r="K3887" s="222">
        <v>4385.8</v>
      </c>
      <c r="L3887" s="222">
        <v>3155.3</v>
      </c>
      <c r="M3887" s="222">
        <v>5560065.21</v>
      </c>
      <c r="N3887" s="222">
        <v>5560065.21</v>
      </c>
      <c r="O3887" s="222">
        <v>0</v>
      </c>
      <c r="P3887" s="222">
        <v>0</v>
      </c>
      <c r="Q3887" s="222">
        <v>0</v>
      </c>
      <c r="R3887" s="372">
        <v>45658</v>
      </c>
      <c r="S3887" s="372">
        <v>46022</v>
      </c>
      <c r="U3887" s="373"/>
    </row>
    <row r="3888" spans="1:21" ht="20.25" x14ac:dyDescent="0.25">
      <c r="A3888" s="230">
        <v>1147</v>
      </c>
      <c r="B3888" s="229" t="s">
        <v>702</v>
      </c>
      <c r="C3888" s="230">
        <v>43654</v>
      </c>
      <c r="D3888" s="230" t="s">
        <v>1896</v>
      </c>
      <c r="E3888" s="230">
        <v>1974</v>
      </c>
      <c r="F3888" s="230" t="s">
        <v>2122</v>
      </c>
      <c r="G3888" s="374" t="s">
        <v>2088</v>
      </c>
      <c r="H3888" s="230">
        <v>5</v>
      </c>
      <c r="I3888" s="230">
        <v>4</v>
      </c>
      <c r="J3888" s="230" t="s">
        <v>2122</v>
      </c>
      <c r="K3888" s="222">
        <v>4211.8</v>
      </c>
      <c r="L3888" s="222">
        <v>2646.8</v>
      </c>
      <c r="M3888" s="222">
        <v>6229373.6900000004</v>
      </c>
      <c r="N3888" s="222">
        <v>6229373.6900000004</v>
      </c>
      <c r="O3888" s="222">
        <v>0</v>
      </c>
      <c r="P3888" s="222">
        <v>0</v>
      </c>
      <c r="Q3888" s="222">
        <v>0</v>
      </c>
      <c r="R3888" s="372">
        <v>45658</v>
      </c>
      <c r="S3888" s="372">
        <v>46022</v>
      </c>
      <c r="U3888" s="373"/>
    </row>
    <row r="3889" spans="1:21" ht="20.25" x14ac:dyDescent="0.25">
      <c r="A3889" s="230">
        <v>1148</v>
      </c>
      <c r="B3889" s="229" t="s">
        <v>1507</v>
      </c>
      <c r="C3889" s="230">
        <v>43784</v>
      </c>
      <c r="D3889" s="230" t="s">
        <v>1896</v>
      </c>
      <c r="E3889" s="230">
        <v>1958</v>
      </c>
      <c r="F3889" s="230" t="s">
        <v>2122</v>
      </c>
      <c r="G3889" s="374" t="s">
        <v>4133</v>
      </c>
      <c r="H3889" s="230">
        <v>2</v>
      </c>
      <c r="I3889" s="230">
        <v>2</v>
      </c>
      <c r="J3889" s="230" t="s">
        <v>2122</v>
      </c>
      <c r="K3889" s="222">
        <v>647.70000000000005</v>
      </c>
      <c r="L3889" s="222">
        <v>425.3</v>
      </c>
      <c r="M3889" s="222">
        <v>996641.89999999991</v>
      </c>
      <c r="N3889" s="222">
        <v>996641.89999999991</v>
      </c>
      <c r="O3889" s="222">
        <v>0</v>
      </c>
      <c r="P3889" s="222">
        <v>0</v>
      </c>
      <c r="Q3889" s="222">
        <v>0</v>
      </c>
      <c r="R3889" s="372">
        <v>45658</v>
      </c>
      <c r="S3889" s="372">
        <v>46022</v>
      </c>
      <c r="U3889" s="373"/>
    </row>
    <row r="3890" spans="1:21" ht="20.25" x14ac:dyDescent="0.25">
      <c r="A3890" s="230">
        <v>1149</v>
      </c>
      <c r="B3890" s="229" t="s">
        <v>1508</v>
      </c>
      <c r="C3890" s="230">
        <v>43791</v>
      </c>
      <c r="D3890" s="230" t="s">
        <v>1896</v>
      </c>
      <c r="E3890" s="230">
        <v>1969</v>
      </c>
      <c r="F3890" s="230" t="s">
        <v>2122</v>
      </c>
      <c r="G3890" s="374" t="s">
        <v>2121</v>
      </c>
      <c r="H3890" s="230">
        <v>5</v>
      </c>
      <c r="I3890" s="230">
        <v>4</v>
      </c>
      <c r="J3890" s="230" t="s">
        <v>2122</v>
      </c>
      <c r="K3890" s="222">
        <v>4887.8999999999996</v>
      </c>
      <c r="L3890" s="222">
        <v>3077.4</v>
      </c>
      <c r="M3890" s="222">
        <v>6153539.04</v>
      </c>
      <c r="N3890" s="222">
        <v>6153539.04</v>
      </c>
      <c r="O3890" s="222">
        <v>0</v>
      </c>
      <c r="P3890" s="222">
        <v>0</v>
      </c>
      <c r="Q3890" s="222">
        <v>0</v>
      </c>
      <c r="R3890" s="372">
        <v>45658</v>
      </c>
      <c r="S3890" s="372">
        <v>46022</v>
      </c>
      <c r="U3890" s="373"/>
    </row>
    <row r="3891" spans="1:21" ht="20.25" x14ac:dyDescent="0.25">
      <c r="A3891" s="230">
        <v>1150</v>
      </c>
      <c r="B3891" s="229" t="s">
        <v>699</v>
      </c>
      <c r="C3891" s="230">
        <v>43650</v>
      </c>
      <c r="D3891" s="230" t="s">
        <v>1896</v>
      </c>
      <c r="E3891" s="230">
        <v>1972</v>
      </c>
      <c r="F3891" s="230" t="s">
        <v>2122</v>
      </c>
      <c r="G3891" s="374" t="s">
        <v>2121</v>
      </c>
      <c r="H3891" s="230">
        <v>5</v>
      </c>
      <c r="I3891" s="230">
        <v>4</v>
      </c>
      <c r="J3891" s="230" t="s">
        <v>2122</v>
      </c>
      <c r="K3891" s="222">
        <v>3829</v>
      </c>
      <c r="L3891" s="222">
        <v>3299.8</v>
      </c>
      <c r="M3891" s="222">
        <v>4714459.0282999994</v>
      </c>
      <c r="N3891" s="222">
        <v>4714459.0282999994</v>
      </c>
      <c r="O3891" s="222">
        <v>0</v>
      </c>
      <c r="P3891" s="222">
        <v>0</v>
      </c>
      <c r="Q3891" s="222">
        <v>0</v>
      </c>
      <c r="R3891" s="372">
        <v>45658</v>
      </c>
      <c r="S3891" s="372">
        <v>46022</v>
      </c>
      <c r="U3891" s="373"/>
    </row>
    <row r="3892" spans="1:21" ht="20.25" x14ac:dyDescent="0.25">
      <c r="A3892" s="230">
        <v>1151</v>
      </c>
      <c r="B3892" s="229" t="s">
        <v>700</v>
      </c>
      <c r="C3892" s="230">
        <v>43651</v>
      </c>
      <c r="D3892" s="230" t="s">
        <v>1896</v>
      </c>
      <c r="E3892" s="230">
        <v>1970</v>
      </c>
      <c r="F3892" s="230" t="s">
        <v>2122</v>
      </c>
      <c r="G3892" s="374" t="s">
        <v>2121</v>
      </c>
      <c r="H3892" s="230">
        <v>5</v>
      </c>
      <c r="I3892" s="230">
        <v>4</v>
      </c>
      <c r="J3892" s="230" t="s">
        <v>2122</v>
      </c>
      <c r="K3892" s="222">
        <v>3941</v>
      </c>
      <c r="L3892" s="222">
        <v>3491.4</v>
      </c>
      <c r="M3892" s="222">
        <v>4471439.2733499995</v>
      </c>
      <c r="N3892" s="222">
        <v>4471439.2733499995</v>
      </c>
      <c r="O3892" s="222">
        <v>0</v>
      </c>
      <c r="P3892" s="222">
        <v>0</v>
      </c>
      <c r="Q3892" s="222">
        <v>0</v>
      </c>
      <c r="R3892" s="372">
        <v>45658</v>
      </c>
      <c r="S3892" s="372">
        <v>46022</v>
      </c>
      <c r="U3892" s="373"/>
    </row>
    <row r="3893" spans="1:21" ht="20.25" x14ac:dyDescent="0.25">
      <c r="A3893" s="230">
        <v>1152</v>
      </c>
      <c r="B3893" s="229" t="s">
        <v>4488</v>
      </c>
      <c r="C3893" s="230">
        <v>43820</v>
      </c>
      <c r="D3893" s="230" t="s">
        <v>1896</v>
      </c>
      <c r="E3893" s="230">
        <v>1982</v>
      </c>
      <c r="F3893" s="230" t="s">
        <v>2122</v>
      </c>
      <c r="G3893" s="374" t="s">
        <v>2120</v>
      </c>
      <c r="H3893" s="230">
        <v>5</v>
      </c>
      <c r="I3893" s="230">
        <v>4</v>
      </c>
      <c r="J3893" s="230" t="s">
        <v>2122</v>
      </c>
      <c r="K3893" s="222">
        <v>4523.6000000000004</v>
      </c>
      <c r="L3893" s="222">
        <v>2993.5</v>
      </c>
      <c r="M3893" s="222">
        <v>6001045.1900000004</v>
      </c>
      <c r="N3893" s="222">
        <v>6001045.1900000004</v>
      </c>
      <c r="O3893" s="222">
        <v>0</v>
      </c>
      <c r="P3893" s="222">
        <v>0</v>
      </c>
      <c r="Q3893" s="222">
        <v>0</v>
      </c>
      <c r="R3893" s="372">
        <v>45658</v>
      </c>
      <c r="S3893" s="372">
        <v>46022</v>
      </c>
      <c r="U3893" s="373"/>
    </row>
    <row r="3894" spans="1:21" ht="20.25" x14ac:dyDescent="0.25">
      <c r="A3894" s="230">
        <v>1153</v>
      </c>
      <c r="B3894" s="229" t="s">
        <v>3682</v>
      </c>
      <c r="C3894" s="230">
        <v>43800</v>
      </c>
      <c r="D3894" s="230" t="s">
        <v>1896</v>
      </c>
      <c r="E3894" s="230">
        <v>1986</v>
      </c>
      <c r="F3894" s="230" t="s">
        <v>2122</v>
      </c>
      <c r="G3894" s="374" t="s">
        <v>2121</v>
      </c>
      <c r="H3894" s="230">
        <v>2</v>
      </c>
      <c r="I3894" s="230">
        <v>3</v>
      </c>
      <c r="J3894" s="230" t="s">
        <v>2122</v>
      </c>
      <c r="K3894" s="222">
        <v>1519.7</v>
      </c>
      <c r="L3894" s="222">
        <v>975.8</v>
      </c>
      <c r="M3894" s="222">
        <v>3551602.23</v>
      </c>
      <c r="N3894" s="222">
        <v>3551602.23</v>
      </c>
      <c r="O3894" s="222">
        <v>0</v>
      </c>
      <c r="P3894" s="222">
        <v>0</v>
      </c>
      <c r="Q3894" s="222">
        <v>0</v>
      </c>
      <c r="R3894" s="372">
        <v>45658</v>
      </c>
      <c r="S3894" s="372">
        <v>46022</v>
      </c>
      <c r="U3894" s="373"/>
    </row>
    <row r="3895" spans="1:21" ht="20.25" x14ac:dyDescent="0.25">
      <c r="A3895" s="230">
        <v>1154</v>
      </c>
      <c r="B3895" s="229" t="s">
        <v>3685</v>
      </c>
      <c r="C3895" s="230">
        <v>43701</v>
      </c>
      <c r="D3895" s="230" t="s">
        <v>1896</v>
      </c>
      <c r="E3895" s="230">
        <v>1987</v>
      </c>
      <c r="F3895" s="230" t="s">
        <v>2122</v>
      </c>
      <c r="G3895" s="374" t="s">
        <v>2120</v>
      </c>
      <c r="H3895" s="230">
        <v>5</v>
      </c>
      <c r="I3895" s="230">
        <v>6</v>
      </c>
      <c r="J3895" s="230" t="s">
        <v>2122</v>
      </c>
      <c r="K3895" s="222">
        <v>6692.1</v>
      </c>
      <c r="L3895" s="222">
        <v>6692.1</v>
      </c>
      <c r="M3895" s="222">
        <v>5482317.6200000001</v>
      </c>
      <c r="N3895" s="222">
        <v>5482317.6200000001</v>
      </c>
      <c r="O3895" s="222">
        <v>0</v>
      </c>
      <c r="P3895" s="222">
        <v>0</v>
      </c>
      <c r="Q3895" s="222">
        <v>0</v>
      </c>
      <c r="R3895" s="372">
        <v>45658</v>
      </c>
      <c r="S3895" s="372">
        <v>46022</v>
      </c>
      <c r="U3895" s="373"/>
    </row>
    <row r="3896" spans="1:21" ht="20.25" x14ac:dyDescent="0.25">
      <c r="A3896" s="230">
        <v>1155</v>
      </c>
      <c r="B3896" s="229" t="s">
        <v>1849</v>
      </c>
      <c r="C3896" s="230">
        <v>43770</v>
      </c>
      <c r="D3896" s="230" t="s">
        <v>1896</v>
      </c>
      <c r="E3896" s="230">
        <v>1991</v>
      </c>
      <c r="F3896" s="230" t="s">
        <v>2122</v>
      </c>
      <c r="G3896" s="374" t="s">
        <v>2121</v>
      </c>
      <c r="H3896" s="230">
        <v>5</v>
      </c>
      <c r="I3896" s="230">
        <v>6</v>
      </c>
      <c r="J3896" s="230" t="s">
        <v>2122</v>
      </c>
      <c r="K3896" s="222">
        <v>5715.7</v>
      </c>
      <c r="L3896" s="222">
        <v>3456.3</v>
      </c>
      <c r="M3896" s="222">
        <v>172183.16</v>
      </c>
      <c r="N3896" s="222">
        <v>172183.16</v>
      </c>
      <c r="O3896" s="222">
        <v>0</v>
      </c>
      <c r="P3896" s="222">
        <v>0</v>
      </c>
      <c r="Q3896" s="222">
        <v>0</v>
      </c>
      <c r="R3896" s="372">
        <v>45658</v>
      </c>
      <c r="S3896" s="372">
        <v>46022</v>
      </c>
      <c r="U3896" s="373"/>
    </row>
    <row r="3897" spans="1:21" ht="20.25" x14ac:dyDescent="0.25">
      <c r="A3897" s="230">
        <v>1156</v>
      </c>
      <c r="B3897" s="229" t="s">
        <v>3681</v>
      </c>
      <c r="C3897" s="230">
        <v>43807</v>
      </c>
      <c r="D3897" s="230" t="s">
        <v>1896</v>
      </c>
      <c r="E3897" s="230">
        <v>1989</v>
      </c>
      <c r="F3897" s="230" t="s">
        <v>2122</v>
      </c>
      <c r="G3897" s="374" t="s">
        <v>2120</v>
      </c>
      <c r="H3897" s="230">
        <v>5</v>
      </c>
      <c r="I3897" s="230">
        <v>4</v>
      </c>
      <c r="J3897" s="230" t="s">
        <v>2122</v>
      </c>
      <c r="K3897" s="222">
        <v>6992.7</v>
      </c>
      <c r="L3897" s="222">
        <v>2993.5</v>
      </c>
      <c r="M3897" s="222">
        <v>5133668.4400000004</v>
      </c>
      <c r="N3897" s="222">
        <v>5133668.4400000004</v>
      </c>
      <c r="O3897" s="222">
        <v>0</v>
      </c>
      <c r="P3897" s="222">
        <v>0</v>
      </c>
      <c r="Q3897" s="222">
        <v>0</v>
      </c>
      <c r="R3897" s="372">
        <v>45658</v>
      </c>
      <c r="S3897" s="372">
        <v>46022</v>
      </c>
      <c r="U3897" s="373"/>
    </row>
    <row r="3898" spans="1:21" ht="20.25" x14ac:dyDescent="0.25">
      <c r="A3898" s="230">
        <v>1157</v>
      </c>
      <c r="B3898" s="229" t="s">
        <v>3680</v>
      </c>
      <c r="C3898" s="230">
        <v>43808</v>
      </c>
      <c r="D3898" s="230" t="s">
        <v>1896</v>
      </c>
      <c r="E3898" s="230">
        <v>1988</v>
      </c>
      <c r="F3898" s="230" t="s">
        <v>2122</v>
      </c>
      <c r="G3898" s="374" t="s">
        <v>2120</v>
      </c>
      <c r="H3898" s="230">
        <v>5</v>
      </c>
      <c r="I3898" s="230">
        <v>6</v>
      </c>
      <c r="J3898" s="230" t="s">
        <v>2122</v>
      </c>
      <c r="K3898" s="222">
        <v>6679.2</v>
      </c>
      <c r="L3898" s="222">
        <v>4136.1000000000004</v>
      </c>
      <c r="M3898" s="222">
        <v>6517818.7700000005</v>
      </c>
      <c r="N3898" s="222">
        <v>6517818.7700000005</v>
      </c>
      <c r="O3898" s="222">
        <v>0</v>
      </c>
      <c r="P3898" s="222">
        <v>0</v>
      </c>
      <c r="Q3898" s="222">
        <v>0</v>
      </c>
      <c r="R3898" s="372">
        <v>45658</v>
      </c>
      <c r="S3898" s="372">
        <v>46022</v>
      </c>
      <c r="U3898" s="373"/>
    </row>
    <row r="3899" spans="1:21" ht="20.25" x14ac:dyDescent="0.25">
      <c r="A3899" s="230">
        <v>1158</v>
      </c>
      <c r="B3899" s="229" t="s">
        <v>3684</v>
      </c>
      <c r="C3899" s="230">
        <v>43713</v>
      </c>
      <c r="D3899" s="230" t="s">
        <v>1896</v>
      </c>
      <c r="E3899" s="230">
        <v>1976</v>
      </c>
      <c r="F3899" s="230" t="s">
        <v>2122</v>
      </c>
      <c r="G3899" s="374" t="s">
        <v>2120</v>
      </c>
      <c r="H3899" s="230">
        <v>5</v>
      </c>
      <c r="I3899" s="230">
        <v>5</v>
      </c>
      <c r="J3899" s="230" t="s">
        <v>2122</v>
      </c>
      <c r="K3899" s="222">
        <v>6645.6</v>
      </c>
      <c r="L3899" s="222">
        <v>4436.3</v>
      </c>
      <c r="M3899" s="222">
        <v>5719937.7000000002</v>
      </c>
      <c r="N3899" s="222">
        <v>5719937.7000000002</v>
      </c>
      <c r="O3899" s="222">
        <v>0</v>
      </c>
      <c r="P3899" s="222">
        <v>0</v>
      </c>
      <c r="Q3899" s="222">
        <v>0</v>
      </c>
      <c r="R3899" s="372">
        <v>45658</v>
      </c>
      <c r="S3899" s="372">
        <v>46022</v>
      </c>
      <c r="U3899" s="373"/>
    </row>
    <row r="3900" spans="1:21" ht="20.25" x14ac:dyDescent="0.25">
      <c r="A3900" s="230">
        <v>1159</v>
      </c>
      <c r="B3900" s="229" t="s">
        <v>3686</v>
      </c>
      <c r="C3900" s="230">
        <v>43683</v>
      </c>
      <c r="D3900" s="230" t="s">
        <v>1896</v>
      </c>
      <c r="E3900" s="230">
        <v>1963</v>
      </c>
      <c r="F3900" s="230" t="s">
        <v>2122</v>
      </c>
      <c r="G3900" s="374" t="s">
        <v>2120</v>
      </c>
      <c r="H3900" s="230">
        <v>3</v>
      </c>
      <c r="I3900" s="230">
        <v>2</v>
      </c>
      <c r="J3900" s="230" t="s">
        <v>2122</v>
      </c>
      <c r="K3900" s="222">
        <v>1884.7</v>
      </c>
      <c r="L3900" s="222">
        <v>1884.7</v>
      </c>
      <c r="M3900" s="222">
        <v>853131.33</v>
      </c>
      <c r="N3900" s="222">
        <v>853131.33</v>
      </c>
      <c r="O3900" s="222">
        <v>0</v>
      </c>
      <c r="P3900" s="222">
        <v>0</v>
      </c>
      <c r="Q3900" s="222">
        <v>0</v>
      </c>
      <c r="R3900" s="372">
        <v>45658</v>
      </c>
      <c r="S3900" s="372">
        <v>46022</v>
      </c>
      <c r="U3900" s="373"/>
    </row>
    <row r="3901" spans="1:21" ht="20.25" x14ac:dyDescent="0.25">
      <c r="A3901" s="230">
        <v>1160</v>
      </c>
      <c r="B3901" s="229" t="s">
        <v>3507</v>
      </c>
      <c r="C3901" s="230">
        <v>43742</v>
      </c>
      <c r="D3901" s="230" t="s">
        <v>1896</v>
      </c>
      <c r="E3901" s="230">
        <v>1975</v>
      </c>
      <c r="F3901" s="230" t="s">
        <v>2122</v>
      </c>
      <c r="G3901" s="374" t="s">
        <v>2120</v>
      </c>
      <c r="H3901" s="230">
        <v>5</v>
      </c>
      <c r="I3901" s="230">
        <v>5</v>
      </c>
      <c r="J3901" s="230" t="s">
        <v>2122</v>
      </c>
      <c r="K3901" s="222">
        <v>5640.5</v>
      </c>
      <c r="L3901" s="222">
        <v>4672.5</v>
      </c>
      <c r="M3901" s="222">
        <v>5207503</v>
      </c>
      <c r="N3901" s="222">
        <v>5207503</v>
      </c>
      <c r="O3901" s="222">
        <v>0</v>
      </c>
      <c r="P3901" s="222">
        <v>0</v>
      </c>
      <c r="Q3901" s="222">
        <v>0</v>
      </c>
      <c r="R3901" s="372">
        <v>45658</v>
      </c>
      <c r="S3901" s="372">
        <v>46022</v>
      </c>
      <c r="U3901" s="373"/>
    </row>
    <row r="3902" spans="1:21" ht="20.25" x14ac:dyDescent="0.25">
      <c r="A3902" s="230">
        <v>1161</v>
      </c>
      <c r="B3902" s="229" t="s">
        <v>4492</v>
      </c>
      <c r="C3902" s="230">
        <v>43732</v>
      </c>
      <c r="D3902" s="230" t="s">
        <v>1896</v>
      </c>
      <c r="E3902" s="230">
        <v>1960</v>
      </c>
      <c r="F3902" s="230" t="s">
        <v>2122</v>
      </c>
      <c r="G3902" s="374" t="s">
        <v>2121</v>
      </c>
      <c r="H3902" s="230">
        <v>3</v>
      </c>
      <c r="I3902" s="230">
        <v>2</v>
      </c>
      <c r="J3902" s="230" t="s">
        <v>2122</v>
      </c>
      <c r="K3902" s="222">
        <v>1657.1</v>
      </c>
      <c r="L3902" s="222">
        <v>1657.1</v>
      </c>
      <c r="M3902" s="222">
        <v>3201131.06</v>
      </c>
      <c r="N3902" s="222">
        <v>3201131.06</v>
      </c>
      <c r="O3902" s="222">
        <v>0</v>
      </c>
      <c r="P3902" s="222">
        <v>0</v>
      </c>
      <c r="Q3902" s="222">
        <v>0</v>
      </c>
      <c r="R3902" s="372">
        <v>45658</v>
      </c>
      <c r="S3902" s="372">
        <v>46022</v>
      </c>
      <c r="U3902" s="373"/>
    </row>
    <row r="3903" spans="1:21" ht="20.25" x14ac:dyDescent="0.25">
      <c r="A3903" s="230">
        <v>1162</v>
      </c>
      <c r="B3903" s="229" t="s">
        <v>4493</v>
      </c>
      <c r="C3903" s="230">
        <v>43831</v>
      </c>
      <c r="D3903" s="230" t="s">
        <v>1896</v>
      </c>
      <c r="E3903" s="230"/>
      <c r="F3903" s="230" t="s">
        <v>2122</v>
      </c>
      <c r="G3903" s="374"/>
      <c r="H3903" s="230"/>
      <c r="I3903" s="230"/>
      <c r="J3903" s="230" t="s">
        <v>2122</v>
      </c>
      <c r="K3903" s="222"/>
      <c r="L3903" s="222"/>
      <c r="M3903" s="222">
        <v>4133684.3299999996</v>
      </c>
      <c r="N3903" s="222">
        <v>4133684.3299999996</v>
      </c>
      <c r="O3903" s="222">
        <v>0</v>
      </c>
      <c r="P3903" s="222">
        <v>0</v>
      </c>
      <c r="Q3903" s="222">
        <v>0</v>
      </c>
      <c r="R3903" s="372">
        <v>45658</v>
      </c>
      <c r="S3903" s="372">
        <v>46022</v>
      </c>
      <c r="U3903" s="373"/>
    </row>
    <row r="3904" spans="1:21" ht="20.25" x14ac:dyDescent="0.25">
      <c r="A3904" s="230">
        <v>1163</v>
      </c>
      <c r="B3904" s="229" t="s">
        <v>4494</v>
      </c>
      <c r="C3904" s="230">
        <v>43715</v>
      </c>
      <c r="D3904" s="230" t="s">
        <v>1896</v>
      </c>
      <c r="E3904" s="230"/>
      <c r="F3904" s="230" t="s">
        <v>2122</v>
      </c>
      <c r="G3904" s="374"/>
      <c r="H3904" s="230"/>
      <c r="I3904" s="230"/>
      <c r="J3904" s="230" t="s">
        <v>2122</v>
      </c>
      <c r="K3904" s="222"/>
      <c r="L3904" s="222"/>
      <c r="M3904" s="222">
        <v>6190532.1200000001</v>
      </c>
      <c r="N3904" s="222">
        <v>6190532.1200000001</v>
      </c>
      <c r="O3904" s="222">
        <v>0</v>
      </c>
      <c r="P3904" s="222">
        <v>0</v>
      </c>
      <c r="Q3904" s="222">
        <v>0</v>
      </c>
      <c r="R3904" s="372">
        <v>45658</v>
      </c>
      <c r="S3904" s="372">
        <v>46022</v>
      </c>
      <c r="U3904" s="373"/>
    </row>
    <row r="3905" spans="1:21" ht="20.25" x14ac:dyDescent="0.25">
      <c r="A3905" s="230">
        <v>1164</v>
      </c>
      <c r="B3905" s="229" t="s">
        <v>4495</v>
      </c>
      <c r="C3905" s="230">
        <v>43756</v>
      </c>
      <c r="D3905" s="230" t="s">
        <v>1896</v>
      </c>
      <c r="E3905" s="230"/>
      <c r="F3905" s="230" t="s">
        <v>2122</v>
      </c>
      <c r="G3905" s="374"/>
      <c r="H3905" s="230"/>
      <c r="I3905" s="230"/>
      <c r="J3905" s="230" t="s">
        <v>2122</v>
      </c>
      <c r="K3905" s="222"/>
      <c r="L3905" s="222"/>
      <c r="M3905" s="222">
        <v>3219322.64</v>
      </c>
      <c r="N3905" s="222">
        <v>3219322.64</v>
      </c>
      <c r="O3905" s="222">
        <v>0</v>
      </c>
      <c r="P3905" s="222">
        <v>0</v>
      </c>
      <c r="Q3905" s="222">
        <v>0</v>
      </c>
      <c r="R3905" s="372">
        <v>45658</v>
      </c>
      <c r="S3905" s="372">
        <v>46022</v>
      </c>
      <c r="U3905" s="373"/>
    </row>
    <row r="3906" spans="1:21" ht="20.25" x14ac:dyDescent="0.25">
      <c r="A3906" s="230">
        <v>1165</v>
      </c>
      <c r="B3906" s="229" t="s">
        <v>4496</v>
      </c>
      <c r="C3906" s="230">
        <v>43685</v>
      </c>
      <c r="D3906" s="230" t="s">
        <v>1896</v>
      </c>
      <c r="E3906" s="230"/>
      <c r="F3906" s="230" t="s">
        <v>2122</v>
      </c>
      <c r="G3906" s="374"/>
      <c r="H3906" s="230"/>
      <c r="I3906" s="230"/>
      <c r="J3906" s="230" t="s">
        <v>2122</v>
      </c>
      <c r="K3906" s="222"/>
      <c r="L3906" s="222"/>
      <c r="M3906" s="222">
        <v>8266611.6900000004</v>
      </c>
      <c r="N3906" s="222">
        <v>8266611.6900000004</v>
      </c>
      <c r="O3906" s="222">
        <v>0</v>
      </c>
      <c r="P3906" s="222">
        <v>0</v>
      </c>
      <c r="Q3906" s="222">
        <v>0</v>
      </c>
      <c r="R3906" s="372">
        <v>45658</v>
      </c>
      <c r="S3906" s="372">
        <v>46022</v>
      </c>
      <c r="U3906" s="373"/>
    </row>
    <row r="3907" spans="1:21" ht="20.25" x14ac:dyDescent="0.25">
      <c r="A3907" s="230">
        <v>1166</v>
      </c>
      <c r="B3907" s="229" t="s">
        <v>4497</v>
      </c>
      <c r="C3907" s="230">
        <v>43676</v>
      </c>
      <c r="D3907" s="230" t="s">
        <v>1896</v>
      </c>
      <c r="E3907" s="230"/>
      <c r="F3907" s="230" t="s">
        <v>2122</v>
      </c>
      <c r="G3907" s="374"/>
      <c r="H3907" s="230"/>
      <c r="I3907" s="230"/>
      <c r="J3907" s="230" t="s">
        <v>2122</v>
      </c>
      <c r="K3907" s="222"/>
      <c r="L3907" s="222"/>
      <c r="M3907" s="222">
        <v>6437524.5</v>
      </c>
      <c r="N3907" s="222">
        <v>6437524.5</v>
      </c>
      <c r="O3907" s="222">
        <v>0</v>
      </c>
      <c r="P3907" s="222">
        <v>0</v>
      </c>
      <c r="Q3907" s="222">
        <v>0</v>
      </c>
      <c r="R3907" s="372">
        <v>45658</v>
      </c>
      <c r="S3907" s="372">
        <v>46022</v>
      </c>
      <c r="U3907" s="373"/>
    </row>
    <row r="3908" spans="1:21" ht="20.25" x14ac:dyDescent="0.25">
      <c r="A3908" s="230">
        <v>1167</v>
      </c>
      <c r="B3908" s="229" t="s">
        <v>4498</v>
      </c>
      <c r="C3908" s="230">
        <v>43667</v>
      </c>
      <c r="D3908" s="230" t="s">
        <v>1896</v>
      </c>
      <c r="E3908" s="230"/>
      <c r="F3908" s="230" t="s">
        <v>2122</v>
      </c>
      <c r="G3908" s="374"/>
      <c r="H3908" s="230"/>
      <c r="I3908" s="230"/>
      <c r="J3908" s="230" t="s">
        <v>2122</v>
      </c>
      <c r="K3908" s="222"/>
      <c r="L3908" s="222"/>
      <c r="M3908" s="222">
        <v>5064224.93</v>
      </c>
      <c r="N3908" s="222">
        <v>5064224.93</v>
      </c>
      <c r="O3908" s="222">
        <v>0</v>
      </c>
      <c r="P3908" s="222">
        <v>0</v>
      </c>
      <c r="Q3908" s="222">
        <v>0</v>
      </c>
      <c r="R3908" s="372">
        <v>45658</v>
      </c>
      <c r="S3908" s="372">
        <v>46022</v>
      </c>
      <c r="U3908" s="373"/>
    </row>
    <row r="3909" spans="1:21" ht="20.25" x14ac:dyDescent="0.25">
      <c r="A3909" s="230">
        <v>1168</v>
      </c>
      <c r="B3909" s="229" t="s">
        <v>4499</v>
      </c>
      <c r="C3909" s="230">
        <v>43668</v>
      </c>
      <c r="D3909" s="230" t="s">
        <v>1896</v>
      </c>
      <c r="E3909" s="230"/>
      <c r="F3909" s="230" t="s">
        <v>2122</v>
      </c>
      <c r="G3909" s="374"/>
      <c r="H3909" s="230"/>
      <c r="I3909" s="230"/>
      <c r="J3909" s="230" t="s">
        <v>2122</v>
      </c>
      <c r="K3909" s="222"/>
      <c r="L3909" s="222"/>
      <c r="M3909" s="222">
        <v>5676946.9199999999</v>
      </c>
      <c r="N3909" s="222">
        <v>5676946.9199999999</v>
      </c>
      <c r="O3909" s="222">
        <v>0</v>
      </c>
      <c r="P3909" s="222">
        <v>0</v>
      </c>
      <c r="Q3909" s="222">
        <v>0</v>
      </c>
      <c r="R3909" s="372">
        <v>45658</v>
      </c>
      <c r="S3909" s="372">
        <v>46022</v>
      </c>
      <c r="U3909" s="373"/>
    </row>
    <row r="3910" spans="1:21" ht="20.25" x14ac:dyDescent="0.25">
      <c r="A3910" s="230">
        <v>1169</v>
      </c>
      <c r="B3910" s="229" t="s">
        <v>4500</v>
      </c>
      <c r="C3910" s="230">
        <v>43671</v>
      </c>
      <c r="D3910" s="230" t="s">
        <v>1896</v>
      </c>
      <c r="E3910" s="230"/>
      <c r="F3910" s="230" t="s">
        <v>2122</v>
      </c>
      <c r="G3910" s="374"/>
      <c r="H3910" s="230"/>
      <c r="I3910" s="230"/>
      <c r="J3910" s="230" t="s">
        <v>2122</v>
      </c>
      <c r="K3910" s="222"/>
      <c r="L3910" s="222"/>
      <c r="M3910" s="222">
        <v>6525858.2800000012</v>
      </c>
      <c r="N3910" s="222">
        <v>6525858.2800000012</v>
      </c>
      <c r="O3910" s="222">
        <v>0</v>
      </c>
      <c r="P3910" s="222">
        <v>0</v>
      </c>
      <c r="Q3910" s="222">
        <v>0</v>
      </c>
      <c r="R3910" s="372">
        <v>45658</v>
      </c>
      <c r="S3910" s="372">
        <v>46022</v>
      </c>
      <c r="U3910" s="373"/>
    </row>
    <row r="3911" spans="1:21" ht="20.25" x14ac:dyDescent="0.25">
      <c r="A3911" s="230">
        <v>1170</v>
      </c>
      <c r="B3911" s="229" t="s">
        <v>4501</v>
      </c>
      <c r="C3911" s="230">
        <v>43674</v>
      </c>
      <c r="D3911" s="230" t="s">
        <v>1896</v>
      </c>
      <c r="E3911" s="230"/>
      <c r="F3911" s="230" t="s">
        <v>2122</v>
      </c>
      <c r="G3911" s="374"/>
      <c r="H3911" s="230"/>
      <c r="I3911" s="230"/>
      <c r="J3911" s="230" t="s">
        <v>2122</v>
      </c>
      <c r="K3911" s="222"/>
      <c r="L3911" s="222"/>
      <c r="M3911" s="222">
        <v>12069310.07</v>
      </c>
      <c r="N3911" s="222">
        <v>12069310.07</v>
      </c>
      <c r="O3911" s="222">
        <v>0</v>
      </c>
      <c r="P3911" s="222">
        <v>0</v>
      </c>
      <c r="Q3911" s="222">
        <v>0</v>
      </c>
      <c r="R3911" s="372">
        <v>45658</v>
      </c>
      <c r="S3911" s="372">
        <v>46022</v>
      </c>
      <c r="U3911" s="373"/>
    </row>
    <row r="3912" spans="1:21" ht="20.25" x14ac:dyDescent="0.25">
      <c r="A3912" s="230">
        <v>1171</v>
      </c>
      <c r="B3912" s="229" t="s">
        <v>4502</v>
      </c>
      <c r="C3912" s="230">
        <v>43644</v>
      </c>
      <c r="D3912" s="230" t="s">
        <v>1896</v>
      </c>
      <c r="E3912" s="230"/>
      <c r="F3912" s="230" t="s">
        <v>2122</v>
      </c>
      <c r="G3912" s="374"/>
      <c r="H3912" s="230"/>
      <c r="I3912" s="230"/>
      <c r="J3912" s="230" t="s">
        <v>2122</v>
      </c>
      <c r="K3912" s="222"/>
      <c r="L3912" s="222"/>
      <c r="M3912" s="222">
        <v>6839367.8399999999</v>
      </c>
      <c r="N3912" s="222">
        <v>6839367.8399999999</v>
      </c>
      <c r="O3912" s="222">
        <v>0</v>
      </c>
      <c r="P3912" s="222">
        <v>0</v>
      </c>
      <c r="Q3912" s="222">
        <v>0</v>
      </c>
      <c r="R3912" s="372">
        <v>45658</v>
      </c>
      <c r="S3912" s="372">
        <v>46022</v>
      </c>
      <c r="U3912" s="373"/>
    </row>
    <row r="3913" spans="1:21" ht="20.25" x14ac:dyDescent="0.25">
      <c r="A3913" s="230">
        <v>1172</v>
      </c>
      <c r="B3913" s="229" t="s">
        <v>4503</v>
      </c>
      <c r="C3913" s="230">
        <v>43743</v>
      </c>
      <c r="D3913" s="230" t="s">
        <v>1896</v>
      </c>
      <c r="E3913" s="230"/>
      <c r="F3913" s="230" t="s">
        <v>2122</v>
      </c>
      <c r="G3913" s="374"/>
      <c r="H3913" s="230"/>
      <c r="I3913" s="230"/>
      <c r="J3913" s="230" t="s">
        <v>2122</v>
      </c>
      <c r="K3913" s="222"/>
      <c r="L3913" s="222"/>
      <c r="M3913" s="222">
        <v>8830505.2100000009</v>
      </c>
      <c r="N3913" s="222">
        <v>8830505.2100000009</v>
      </c>
      <c r="O3913" s="222">
        <v>0</v>
      </c>
      <c r="P3913" s="222">
        <v>0</v>
      </c>
      <c r="Q3913" s="222">
        <v>0</v>
      </c>
      <c r="R3913" s="372">
        <v>45658</v>
      </c>
      <c r="S3913" s="372">
        <v>46022</v>
      </c>
      <c r="U3913" s="373"/>
    </row>
    <row r="3914" spans="1:21" ht="20.25" x14ac:dyDescent="0.25">
      <c r="A3914" s="230">
        <v>1173</v>
      </c>
      <c r="B3914" s="229" t="s">
        <v>4504</v>
      </c>
      <c r="C3914" s="230">
        <v>43745</v>
      </c>
      <c r="D3914" s="230" t="s">
        <v>1896</v>
      </c>
      <c r="E3914" s="230"/>
      <c r="F3914" s="230" t="s">
        <v>2122</v>
      </c>
      <c r="G3914" s="374"/>
      <c r="H3914" s="230"/>
      <c r="I3914" s="230"/>
      <c r="J3914" s="230" t="s">
        <v>2122</v>
      </c>
      <c r="K3914" s="222"/>
      <c r="L3914" s="222"/>
      <c r="M3914" s="222">
        <v>8810980.7000000011</v>
      </c>
      <c r="N3914" s="222">
        <v>8810980.7000000011</v>
      </c>
      <c r="O3914" s="222">
        <v>0</v>
      </c>
      <c r="P3914" s="222">
        <v>0</v>
      </c>
      <c r="Q3914" s="222">
        <v>0</v>
      </c>
      <c r="R3914" s="372">
        <v>45658</v>
      </c>
      <c r="S3914" s="372">
        <v>46022</v>
      </c>
      <c r="U3914" s="373"/>
    </row>
    <row r="3915" spans="1:21" ht="20.25" x14ac:dyDescent="0.25">
      <c r="A3915" s="230">
        <v>1174</v>
      </c>
      <c r="B3915" s="229" t="s">
        <v>4505</v>
      </c>
      <c r="C3915" s="230">
        <v>43757</v>
      </c>
      <c r="D3915" s="230" t="s">
        <v>1896</v>
      </c>
      <c r="E3915" s="230"/>
      <c r="F3915" s="230" t="s">
        <v>2122</v>
      </c>
      <c r="G3915" s="374"/>
      <c r="H3915" s="230"/>
      <c r="I3915" s="230"/>
      <c r="J3915" s="230" t="s">
        <v>2122</v>
      </c>
      <c r="K3915" s="222"/>
      <c r="L3915" s="222"/>
      <c r="M3915" s="222">
        <v>11224429.42</v>
      </c>
      <c r="N3915" s="222">
        <v>11224429.42</v>
      </c>
      <c r="O3915" s="222">
        <v>0</v>
      </c>
      <c r="P3915" s="222">
        <v>0</v>
      </c>
      <c r="Q3915" s="222">
        <v>0</v>
      </c>
      <c r="R3915" s="372">
        <v>45658</v>
      </c>
      <c r="S3915" s="372">
        <v>46022</v>
      </c>
      <c r="U3915" s="373"/>
    </row>
    <row r="3916" spans="1:21" ht="20.25" x14ac:dyDescent="0.25">
      <c r="A3916" s="230">
        <v>1175</v>
      </c>
      <c r="B3916" s="229" t="s">
        <v>4506</v>
      </c>
      <c r="C3916" s="230">
        <v>43645</v>
      </c>
      <c r="D3916" s="230" t="s">
        <v>1896</v>
      </c>
      <c r="E3916" s="230"/>
      <c r="F3916" s="230" t="s">
        <v>2122</v>
      </c>
      <c r="G3916" s="374"/>
      <c r="H3916" s="230"/>
      <c r="I3916" s="230"/>
      <c r="J3916" s="230" t="s">
        <v>2122</v>
      </c>
      <c r="K3916" s="222"/>
      <c r="L3916" s="222"/>
      <c r="M3916" s="222">
        <v>7333635.8300000001</v>
      </c>
      <c r="N3916" s="222">
        <v>7333635.8300000001</v>
      </c>
      <c r="O3916" s="222">
        <v>0</v>
      </c>
      <c r="P3916" s="222">
        <v>0</v>
      </c>
      <c r="Q3916" s="222">
        <v>0</v>
      </c>
      <c r="R3916" s="372">
        <v>45658</v>
      </c>
      <c r="S3916" s="372">
        <v>46022</v>
      </c>
      <c r="U3916" s="373"/>
    </row>
    <row r="3917" spans="1:21" ht="20.25" x14ac:dyDescent="0.25">
      <c r="A3917" s="230">
        <v>1176</v>
      </c>
      <c r="B3917" s="229" t="s">
        <v>4507</v>
      </c>
      <c r="C3917" s="230">
        <v>43642</v>
      </c>
      <c r="D3917" s="230" t="s">
        <v>1896</v>
      </c>
      <c r="E3917" s="230"/>
      <c r="F3917" s="230" t="s">
        <v>2122</v>
      </c>
      <c r="G3917" s="374"/>
      <c r="H3917" s="230"/>
      <c r="I3917" s="230"/>
      <c r="J3917" s="230" t="s">
        <v>2122</v>
      </c>
      <c r="K3917" s="222"/>
      <c r="L3917" s="222"/>
      <c r="M3917" s="222">
        <v>9821018.4500000011</v>
      </c>
      <c r="N3917" s="222">
        <v>9821018.4500000011</v>
      </c>
      <c r="O3917" s="222">
        <v>0</v>
      </c>
      <c r="P3917" s="222">
        <v>0</v>
      </c>
      <c r="Q3917" s="222">
        <v>0</v>
      </c>
      <c r="R3917" s="372">
        <v>45658</v>
      </c>
      <c r="S3917" s="372">
        <v>46022</v>
      </c>
      <c r="U3917" s="373"/>
    </row>
    <row r="3918" spans="1:21" ht="20.25" x14ac:dyDescent="0.25">
      <c r="A3918" s="230">
        <v>1177</v>
      </c>
      <c r="B3918" s="229" t="s">
        <v>4508</v>
      </c>
      <c r="C3918" s="230">
        <v>43643</v>
      </c>
      <c r="D3918" s="230" t="s">
        <v>1896</v>
      </c>
      <c r="E3918" s="230"/>
      <c r="F3918" s="230" t="s">
        <v>2122</v>
      </c>
      <c r="G3918" s="374"/>
      <c r="H3918" s="230"/>
      <c r="I3918" s="230"/>
      <c r="J3918" s="230" t="s">
        <v>2122</v>
      </c>
      <c r="K3918" s="222"/>
      <c r="L3918" s="222"/>
      <c r="M3918" s="222">
        <v>23835893.240000002</v>
      </c>
      <c r="N3918" s="222">
        <v>23835893.240000002</v>
      </c>
      <c r="O3918" s="222">
        <v>0</v>
      </c>
      <c r="P3918" s="222">
        <v>0</v>
      </c>
      <c r="Q3918" s="222">
        <v>0</v>
      </c>
      <c r="R3918" s="372">
        <v>45658</v>
      </c>
      <c r="S3918" s="372">
        <v>46022</v>
      </c>
      <c r="U3918" s="373"/>
    </row>
    <row r="3919" spans="1:21" ht="20.25" x14ac:dyDescent="0.25">
      <c r="A3919" s="230">
        <v>1178</v>
      </c>
      <c r="B3919" s="229" t="s">
        <v>4509</v>
      </c>
      <c r="C3919" s="230">
        <v>43647</v>
      </c>
      <c r="D3919" s="230" t="s">
        <v>1896</v>
      </c>
      <c r="E3919" s="230"/>
      <c r="F3919" s="230" t="s">
        <v>2122</v>
      </c>
      <c r="G3919" s="374"/>
      <c r="H3919" s="230"/>
      <c r="I3919" s="230"/>
      <c r="J3919" s="230" t="s">
        <v>2122</v>
      </c>
      <c r="K3919" s="222"/>
      <c r="L3919" s="222"/>
      <c r="M3919" s="222">
        <v>10248530.93</v>
      </c>
      <c r="N3919" s="222">
        <v>10248530.93</v>
      </c>
      <c r="O3919" s="222">
        <v>0</v>
      </c>
      <c r="P3919" s="222">
        <v>0</v>
      </c>
      <c r="Q3919" s="222">
        <v>0</v>
      </c>
      <c r="R3919" s="372">
        <v>45658</v>
      </c>
      <c r="S3919" s="372">
        <v>46022</v>
      </c>
      <c r="U3919" s="373"/>
    </row>
    <row r="3920" spans="1:21" ht="20.25" x14ac:dyDescent="0.25">
      <c r="A3920" s="230">
        <v>1179</v>
      </c>
      <c r="B3920" s="229" t="s">
        <v>4510</v>
      </c>
      <c r="C3920" s="230">
        <v>43655</v>
      </c>
      <c r="D3920" s="230" t="s">
        <v>1896</v>
      </c>
      <c r="E3920" s="230"/>
      <c r="F3920" s="230" t="s">
        <v>2122</v>
      </c>
      <c r="G3920" s="374"/>
      <c r="H3920" s="230"/>
      <c r="I3920" s="230"/>
      <c r="J3920" s="230" t="s">
        <v>2122</v>
      </c>
      <c r="K3920" s="222"/>
      <c r="L3920" s="222"/>
      <c r="M3920" s="222">
        <v>8247008.8799999999</v>
      </c>
      <c r="N3920" s="222">
        <v>8247008.8799999999</v>
      </c>
      <c r="O3920" s="222">
        <v>0</v>
      </c>
      <c r="P3920" s="222">
        <v>0</v>
      </c>
      <c r="Q3920" s="222">
        <v>0</v>
      </c>
      <c r="R3920" s="372">
        <v>45658</v>
      </c>
      <c r="S3920" s="372">
        <v>46022</v>
      </c>
      <c r="U3920" s="373"/>
    </row>
    <row r="3921" spans="1:21" ht="20.25" x14ac:dyDescent="0.25">
      <c r="A3921" s="230">
        <v>1180</v>
      </c>
      <c r="B3921" s="229" t="s">
        <v>4511</v>
      </c>
      <c r="C3921" s="230">
        <v>43664</v>
      </c>
      <c r="D3921" s="230" t="s">
        <v>1896</v>
      </c>
      <c r="E3921" s="230"/>
      <c r="F3921" s="230" t="s">
        <v>2122</v>
      </c>
      <c r="G3921" s="374"/>
      <c r="H3921" s="230"/>
      <c r="I3921" s="230"/>
      <c r="J3921" s="230" t="s">
        <v>2122</v>
      </c>
      <c r="K3921" s="222"/>
      <c r="L3921" s="222"/>
      <c r="M3921" s="222">
        <v>6690726.4900000002</v>
      </c>
      <c r="N3921" s="222">
        <v>6690726.4900000002</v>
      </c>
      <c r="O3921" s="222">
        <v>0</v>
      </c>
      <c r="P3921" s="222">
        <v>0</v>
      </c>
      <c r="Q3921" s="222">
        <v>0</v>
      </c>
      <c r="R3921" s="372">
        <v>45658</v>
      </c>
      <c r="S3921" s="372">
        <v>46022</v>
      </c>
      <c r="U3921" s="373"/>
    </row>
    <row r="3922" spans="1:21" ht="20.25" x14ac:dyDescent="0.25">
      <c r="A3922" s="230">
        <v>1181</v>
      </c>
      <c r="B3922" s="229" t="s">
        <v>4512</v>
      </c>
      <c r="C3922" s="230">
        <v>43669</v>
      </c>
      <c r="D3922" s="230" t="s">
        <v>1896</v>
      </c>
      <c r="E3922" s="230"/>
      <c r="F3922" s="230" t="s">
        <v>2122</v>
      </c>
      <c r="G3922" s="374"/>
      <c r="H3922" s="230"/>
      <c r="I3922" s="230"/>
      <c r="J3922" s="230" t="s">
        <v>2122</v>
      </c>
      <c r="K3922" s="222"/>
      <c r="L3922" s="222"/>
      <c r="M3922" s="222">
        <v>16255939.949999999</v>
      </c>
      <c r="N3922" s="222">
        <v>16255939.949999999</v>
      </c>
      <c r="O3922" s="222">
        <v>0</v>
      </c>
      <c r="P3922" s="222">
        <v>0</v>
      </c>
      <c r="Q3922" s="222">
        <v>0</v>
      </c>
      <c r="R3922" s="372">
        <v>45658</v>
      </c>
      <c r="S3922" s="372">
        <v>46022</v>
      </c>
      <c r="U3922" s="373"/>
    </row>
    <row r="3923" spans="1:21" ht="20.25" x14ac:dyDescent="0.25">
      <c r="A3923" s="230">
        <v>1182</v>
      </c>
      <c r="B3923" s="229" t="s">
        <v>4513</v>
      </c>
      <c r="C3923" s="230">
        <v>43675</v>
      </c>
      <c r="D3923" s="230" t="s">
        <v>1896</v>
      </c>
      <c r="E3923" s="230"/>
      <c r="F3923" s="230" t="s">
        <v>2122</v>
      </c>
      <c r="G3923" s="374"/>
      <c r="H3923" s="230"/>
      <c r="I3923" s="230"/>
      <c r="J3923" s="230" t="s">
        <v>2122</v>
      </c>
      <c r="K3923" s="222"/>
      <c r="L3923" s="222"/>
      <c r="M3923" s="222">
        <v>16523018.120000001</v>
      </c>
      <c r="N3923" s="222">
        <v>16523018.120000001</v>
      </c>
      <c r="O3923" s="222">
        <v>0</v>
      </c>
      <c r="P3923" s="222">
        <v>0</v>
      </c>
      <c r="Q3923" s="222">
        <v>0</v>
      </c>
      <c r="R3923" s="372">
        <v>45658</v>
      </c>
      <c r="S3923" s="372">
        <v>46022</v>
      </c>
      <c r="U3923" s="373"/>
    </row>
    <row r="3924" spans="1:21" ht="20.25" x14ac:dyDescent="0.25">
      <c r="A3924" s="230">
        <v>1183</v>
      </c>
      <c r="B3924" s="229" t="s">
        <v>4514</v>
      </c>
      <c r="C3924" s="230">
        <v>43677</v>
      </c>
      <c r="D3924" s="230" t="s">
        <v>1896</v>
      </c>
      <c r="E3924" s="230"/>
      <c r="F3924" s="230" t="s">
        <v>2122</v>
      </c>
      <c r="G3924" s="374"/>
      <c r="H3924" s="230"/>
      <c r="I3924" s="230"/>
      <c r="J3924" s="230" t="s">
        <v>2122</v>
      </c>
      <c r="K3924" s="222"/>
      <c r="L3924" s="222"/>
      <c r="M3924" s="222">
        <v>9258479.5099999998</v>
      </c>
      <c r="N3924" s="222">
        <v>9258479.5099999998</v>
      </c>
      <c r="O3924" s="222">
        <v>0</v>
      </c>
      <c r="P3924" s="222">
        <v>0</v>
      </c>
      <c r="Q3924" s="222">
        <v>0</v>
      </c>
      <c r="R3924" s="372">
        <v>45658</v>
      </c>
      <c r="S3924" s="372">
        <v>46022</v>
      </c>
      <c r="U3924" s="373"/>
    </row>
    <row r="3925" spans="1:21" ht="20.25" x14ac:dyDescent="0.25">
      <c r="A3925" s="230">
        <v>1184</v>
      </c>
      <c r="B3925" s="229" t="s">
        <v>4515</v>
      </c>
      <c r="C3925" s="230">
        <v>43678</v>
      </c>
      <c r="D3925" s="230" t="s">
        <v>1896</v>
      </c>
      <c r="E3925" s="230"/>
      <c r="F3925" s="230" t="s">
        <v>2122</v>
      </c>
      <c r="G3925" s="374"/>
      <c r="H3925" s="230"/>
      <c r="I3925" s="230"/>
      <c r="J3925" s="230" t="s">
        <v>2122</v>
      </c>
      <c r="K3925" s="222"/>
      <c r="L3925" s="222"/>
      <c r="M3925" s="222">
        <v>9100557.1600000001</v>
      </c>
      <c r="N3925" s="222">
        <v>9100557.1600000001</v>
      </c>
      <c r="O3925" s="222">
        <v>0</v>
      </c>
      <c r="P3925" s="222">
        <v>0</v>
      </c>
      <c r="Q3925" s="222">
        <v>0</v>
      </c>
      <c r="R3925" s="372">
        <v>45658</v>
      </c>
      <c r="S3925" s="372">
        <v>46022</v>
      </c>
      <c r="U3925" s="373"/>
    </row>
    <row r="3926" spans="1:21" ht="20.25" x14ac:dyDescent="0.25">
      <c r="A3926" s="230">
        <v>1185</v>
      </c>
      <c r="B3926" s="229" t="s">
        <v>4516</v>
      </c>
      <c r="C3926" s="230">
        <v>43681</v>
      </c>
      <c r="D3926" s="230" t="s">
        <v>1896</v>
      </c>
      <c r="E3926" s="230"/>
      <c r="F3926" s="230" t="s">
        <v>2122</v>
      </c>
      <c r="G3926" s="374"/>
      <c r="H3926" s="230"/>
      <c r="I3926" s="230"/>
      <c r="J3926" s="230" t="s">
        <v>2122</v>
      </c>
      <c r="K3926" s="222"/>
      <c r="L3926" s="222"/>
      <c r="M3926" s="222">
        <v>6690726.4900000002</v>
      </c>
      <c r="N3926" s="222">
        <v>6690726.4900000002</v>
      </c>
      <c r="O3926" s="222">
        <v>0</v>
      </c>
      <c r="P3926" s="222">
        <v>0</v>
      </c>
      <c r="Q3926" s="222">
        <v>0</v>
      </c>
      <c r="R3926" s="372">
        <v>45658</v>
      </c>
      <c r="S3926" s="372">
        <v>46022</v>
      </c>
      <c r="U3926" s="373"/>
    </row>
    <row r="3927" spans="1:21" ht="20.25" x14ac:dyDescent="0.25">
      <c r="A3927" s="230">
        <v>1186</v>
      </c>
      <c r="B3927" s="229" t="s">
        <v>4517</v>
      </c>
      <c r="C3927" s="230">
        <v>43686</v>
      </c>
      <c r="D3927" s="230" t="s">
        <v>1896</v>
      </c>
      <c r="E3927" s="230"/>
      <c r="F3927" s="230" t="s">
        <v>2122</v>
      </c>
      <c r="G3927" s="374"/>
      <c r="H3927" s="230"/>
      <c r="I3927" s="230"/>
      <c r="J3927" s="230" t="s">
        <v>2122</v>
      </c>
      <c r="K3927" s="222"/>
      <c r="L3927" s="222"/>
      <c r="M3927" s="222">
        <v>7589376.8200000003</v>
      </c>
      <c r="N3927" s="222">
        <v>7589376.8200000003</v>
      </c>
      <c r="O3927" s="222">
        <v>0</v>
      </c>
      <c r="P3927" s="222">
        <v>0</v>
      </c>
      <c r="Q3927" s="222">
        <v>0</v>
      </c>
      <c r="R3927" s="372">
        <v>45658</v>
      </c>
      <c r="S3927" s="372">
        <v>46022</v>
      </c>
      <c r="U3927" s="373"/>
    </row>
    <row r="3928" spans="1:21" ht="20.25" x14ac:dyDescent="0.25">
      <c r="A3928" s="230">
        <v>1187</v>
      </c>
      <c r="B3928" s="229" t="s">
        <v>4518</v>
      </c>
      <c r="C3928" s="230">
        <v>56516</v>
      </c>
      <c r="D3928" s="230" t="s">
        <v>1896</v>
      </c>
      <c r="E3928" s="230"/>
      <c r="F3928" s="230" t="s">
        <v>2122</v>
      </c>
      <c r="G3928" s="374"/>
      <c r="H3928" s="230"/>
      <c r="I3928" s="230"/>
      <c r="J3928" s="230" t="s">
        <v>2122</v>
      </c>
      <c r="K3928" s="222"/>
      <c r="L3928" s="222"/>
      <c r="M3928" s="222">
        <v>2364761.25</v>
      </c>
      <c r="N3928" s="222">
        <v>2364761.25</v>
      </c>
      <c r="O3928" s="222">
        <v>0</v>
      </c>
      <c r="P3928" s="222">
        <v>0</v>
      </c>
      <c r="Q3928" s="222">
        <v>0</v>
      </c>
      <c r="R3928" s="372">
        <v>45658</v>
      </c>
      <c r="S3928" s="372">
        <v>46022</v>
      </c>
      <c r="U3928" s="373"/>
    </row>
    <row r="3929" spans="1:21" ht="20.25" x14ac:dyDescent="0.25">
      <c r="A3929" s="230">
        <v>1188</v>
      </c>
      <c r="B3929" s="229" t="s">
        <v>4519</v>
      </c>
      <c r="C3929" s="230">
        <v>43717</v>
      </c>
      <c r="D3929" s="230" t="s">
        <v>1896</v>
      </c>
      <c r="E3929" s="230"/>
      <c r="F3929" s="230" t="s">
        <v>2122</v>
      </c>
      <c r="G3929" s="374"/>
      <c r="H3929" s="230"/>
      <c r="I3929" s="230"/>
      <c r="J3929" s="230" t="s">
        <v>2122</v>
      </c>
      <c r="K3929" s="222"/>
      <c r="L3929" s="222"/>
      <c r="M3929" s="222">
        <v>9664710.629999999</v>
      </c>
      <c r="N3929" s="222">
        <v>9664710.629999999</v>
      </c>
      <c r="O3929" s="222">
        <v>0</v>
      </c>
      <c r="P3929" s="222">
        <v>0</v>
      </c>
      <c r="Q3929" s="222">
        <v>0</v>
      </c>
      <c r="R3929" s="372">
        <v>45658</v>
      </c>
      <c r="S3929" s="372">
        <v>46022</v>
      </c>
      <c r="U3929" s="373"/>
    </row>
    <row r="3930" spans="1:21" ht="20.25" x14ac:dyDescent="0.25">
      <c r="A3930" s="230">
        <v>1189</v>
      </c>
      <c r="B3930" s="229" t="s">
        <v>4520</v>
      </c>
      <c r="C3930" s="230">
        <v>43796</v>
      </c>
      <c r="D3930" s="230" t="s">
        <v>1896</v>
      </c>
      <c r="E3930" s="230"/>
      <c r="F3930" s="230" t="s">
        <v>2122</v>
      </c>
      <c r="G3930" s="374"/>
      <c r="H3930" s="230"/>
      <c r="I3930" s="230"/>
      <c r="J3930" s="230" t="s">
        <v>2122</v>
      </c>
      <c r="K3930" s="222"/>
      <c r="L3930" s="222"/>
      <c r="M3930" s="222">
        <v>9031829.75</v>
      </c>
      <c r="N3930" s="222">
        <v>9031829.75</v>
      </c>
      <c r="O3930" s="222">
        <v>0</v>
      </c>
      <c r="P3930" s="222">
        <v>0</v>
      </c>
      <c r="Q3930" s="222">
        <v>0</v>
      </c>
      <c r="R3930" s="372">
        <v>45658</v>
      </c>
      <c r="S3930" s="372">
        <v>46022</v>
      </c>
      <c r="U3930" s="373"/>
    </row>
    <row r="3931" spans="1:21" ht="20.25" x14ac:dyDescent="0.25">
      <c r="A3931" s="230">
        <v>1190</v>
      </c>
      <c r="B3931" s="229" t="s">
        <v>4521</v>
      </c>
      <c r="C3931" s="230">
        <v>43771</v>
      </c>
      <c r="D3931" s="230" t="s">
        <v>1896</v>
      </c>
      <c r="E3931" s="230"/>
      <c r="F3931" s="230" t="s">
        <v>2122</v>
      </c>
      <c r="G3931" s="374"/>
      <c r="H3931" s="230"/>
      <c r="I3931" s="230"/>
      <c r="J3931" s="230" t="s">
        <v>2122</v>
      </c>
      <c r="K3931" s="222"/>
      <c r="L3931" s="222"/>
      <c r="M3931" s="222">
        <v>6937118.1100000003</v>
      </c>
      <c r="N3931" s="222">
        <v>6937118.1100000003</v>
      </c>
      <c r="O3931" s="222">
        <v>0</v>
      </c>
      <c r="P3931" s="222">
        <v>0</v>
      </c>
      <c r="Q3931" s="222">
        <v>0</v>
      </c>
      <c r="R3931" s="372">
        <v>45658</v>
      </c>
      <c r="S3931" s="372">
        <v>46022</v>
      </c>
      <c r="U3931" s="373"/>
    </row>
    <row r="3932" spans="1:21" ht="20.25" x14ac:dyDescent="0.25">
      <c r="A3932" s="230">
        <v>1191</v>
      </c>
      <c r="B3932" s="229" t="s">
        <v>4522</v>
      </c>
      <c r="C3932" s="230">
        <v>43658</v>
      </c>
      <c r="D3932" s="230" t="s">
        <v>1896</v>
      </c>
      <c r="E3932" s="230"/>
      <c r="F3932" s="230" t="s">
        <v>2122</v>
      </c>
      <c r="G3932" s="374"/>
      <c r="H3932" s="230"/>
      <c r="I3932" s="230"/>
      <c r="J3932" s="230" t="s">
        <v>2122</v>
      </c>
      <c r="K3932" s="222"/>
      <c r="L3932" s="222"/>
      <c r="M3932" s="222">
        <v>10704286.949999999</v>
      </c>
      <c r="N3932" s="222">
        <v>10704286.949999999</v>
      </c>
      <c r="O3932" s="222">
        <v>0</v>
      </c>
      <c r="P3932" s="222">
        <v>0</v>
      </c>
      <c r="Q3932" s="222">
        <v>0</v>
      </c>
      <c r="R3932" s="372">
        <v>45658</v>
      </c>
      <c r="S3932" s="372">
        <v>46022</v>
      </c>
      <c r="U3932" s="373"/>
    </row>
    <row r="3933" spans="1:21" ht="20.25" x14ac:dyDescent="0.25">
      <c r="A3933" s="230">
        <v>1192</v>
      </c>
      <c r="B3933" s="229" t="s">
        <v>4523</v>
      </c>
      <c r="C3933" s="230">
        <v>43795</v>
      </c>
      <c r="D3933" s="230" t="s">
        <v>1896</v>
      </c>
      <c r="E3933" s="230"/>
      <c r="F3933" s="230" t="s">
        <v>2122</v>
      </c>
      <c r="G3933" s="374"/>
      <c r="H3933" s="230"/>
      <c r="I3933" s="230"/>
      <c r="J3933" s="230" t="s">
        <v>2122</v>
      </c>
      <c r="K3933" s="222"/>
      <c r="L3933" s="222"/>
      <c r="M3933" s="222">
        <v>5455387.9399999995</v>
      </c>
      <c r="N3933" s="222">
        <v>5455387.9399999995</v>
      </c>
      <c r="O3933" s="222">
        <v>0</v>
      </c>
      <c r="P3933" s="222">
        <v>0</v>
      </c>
      <c r="Q3933" s="222">
        <v>0</v>
      </c>
      <c r="R3933" s="372">
        <v>45658</v>
      </c>
      <c r="S3933" s="372">
        <v>46022</v>
      </c>
      <c r="U3933" s="373"/>
    </row>
    <row r="3934" spans="1:21" ht="20.25" x14ac:dyDescent="0.25">
      <c r="A3934" s="230">
        <v>1193</v>
      </c>
      <c r="B3934" s="229" t="s">
        <v>4524</v>
      </c>
      <c r="C3934" s="230">
        <v>43781</v>
      </c>
      <c r="D3934" s="230" t="s">
        <v>1896</v>
      </c>
      <c r="E3934" s="230"/>
      <c r="F3934" s="230" t="s">
        <v>2122</v>
      </c>
      <c r="G3934" s="374"/>
      <c r="H3934" s="230"/>
      <c r="I3934" s="230"/>
      <c r="J3934" s="230" t="s">
        <v>2122</v>
      </c>
      <c r="K3934" s="222"/>
      <c r="L3934" s="222"/>
      <c r="M3934" s="222">
        <v>9606718.2000000011</v>
      </c>
      <c r="N3934" s="222">
        <v>9606718.2000000011</v>
      </c>
      <c r="O3934" s="222">
        <v>0</v>
      </c>
      <c r="P3934" s="222">
        <v>0</v>
      </c>
      <c r="Q3934" s="222">
        <v>0</v>
      </c>
      <c r="R3934" s="372">
        <v>45658</v>
      </c>
      <c r="S3934" s="372">
        <v>46022</v>
      </c>
      <c r="U3934" s="373"/>
    </row>
    <row r="3935" spans="1:21" ht="20.25" x14ac:dyDescent="0.25">
      <c r="A3935" s="230">
        <v>1194</v>
      </c>
      <c r="B3935" s="229" t="s">
        <v>4525</v>
      </c>
      <c r="C3935" s="230">
        <v>43825</v>
      </c>
      <c r="D3935" s="230" t="s">
        <v>1896</v>
      </c>
      <c r="E3935" s="230"/>
      <c r="F3935" s="230" t="s">
        <v>2122</v>
      </c>
      <c r="G3935" s="374"/>
      <c r="H3935" s="230"/>
      <c r="I3935" s="230"/>
      <c r="J3935" s="230" t="s">
        <v>2122</v>
      </c>
      <c r="K3935" s="222"/>
      <c r="L3935" s="222"/>
      <c r="M3935" s="222">
        <v>4374169.8299999991</v>
      </c>
      <c r="N3935" s="222">
        <v>4374169.8299999991</v>
      </c>
      <c r="O3935" s="222">
        <v>0</v>
      </c>
      <c r="P3935" s="222">
        <v>0</v>
      </c>
      <c r="Q3935" s="222">
        <v>0</v>
      </c>
      <c r="R3935" s="372">
        <v>45658</v>
      </c>
      <c r="S3935" s="372">
        <v>46022</v>
      </c>
      <c r="U3935" s="373"/>
    </row>
    <row r="3936" spans="1:21" ht="20.25" x14ac:dyDescent="0.25">
      <c r="A3936" s="230">
        <v>1195</v>
      </c>
      <c r="B3936" s="229" t="s">
        <v>4526</v>
      </c>
      <c r="C3936" s="230">
        <v>43805</v>
      </c>
      <c r="D3936" s="230" t="s">
        <v>1896</v>
      </c>
      <c r="E3936" s="230"/>
      <c r="F3936" s="230" t="s">
        <v>2122</v>
      </c>
      <c r="G3936" s="374"/>
      <c r="H3936" s="230"/>
      <c r="I3936" s="230"/>
      <c r="J3936" s="230" t="s">
        <v>2122</v>
      </c>
      <c r="K3936" s="222"/>
      <c r="L3936" s="222"/>
      <c r="M3936" s="222">
        <v>7600734.6200000001</v>
      </c>
      <c r="N3936" s="222">
        <v>7600734.6200000001</v>
      </c>
      <c r="O3936" s="222">
        <v>0</v>
      </c>
      <c r="P3936" s="222">
        <v>0</v>
      </c>
      <c r="Q3936" s="222">
        <v>0</v>
      </c>
      <c r="R3936" s="372">
        <v>45658</v>
      </c>
      <c r="S3936" s="372">
        <v>46022</v>
      </c>
      <c r="U3936" s="373"/>
    </row>
    <row r="3937" spans="1:21" ht="20.25" x14ac:dyDescent="0.25">
      <c r="A3937" s="230">
        <v>1196</v>
      </c>
      <c r="B3937" s="229" t="s">
        <v>4527</v>
      </c>
      <c r="C3937" s="230">
        <v>43809</v>
      </c>
      <c r="D3937" s="230" t="s">
        <v>1896</v>
      </c>
      <c r="E3937" s="230"/>
      <c r="F3937" s="230" t="s">
        <v>2122</v>
      </c>
      <c r="G3937" s="374"/>
      <c r="H3937" s="230"/>
      <c r="I3937" s="230"/>
      <c r="J3937" s="230" t="s">
        <v>2122</v>
      </c>
      <c r="K3937" s="222"/>
      <c r="L3937" s="222"/>
      <c r="M3937" s="222">
        <v>7303107.8500000006</v>
      </c>
      <c r="N3937" s="222">
        <v>7303107.8500000006</v>
      </c>
      <c r="O3937" s="222">
        <v>0</v>
      </c>
      <c r="P3937" s="222">
        <v>0</v>
      </c>
      <c r="Q3937" s="222">
        <v>0</v>
      </c>
      <c r="R3937" s="372">
        <v>45658</v>
      </c>
      <c r="S3937" s="372">
        <v>46022</v>
      </c>
      <c r="U3937" s="373"/>
    </row>
    <row r="3938" spans="1:21" ht="20.25" x14ac:dyDescent="0.25">
      <c r="A3938" s="230">
        <v>1197</v>
      </c>
      <c r="B3938" s="229" t="s">
        <v>4528</v>
      </c>
      <c r="C3938" s="230">
        <v>43811</v>
      </c>
      <c r="D3938" s="230" t="s">
        <v>1896</v>
      </c>
      <c r="E3938" s="230"/>
      <c r="F3938" s="230" t="s">
        <v>2122</v>
      </c>
      <c r="G3938" s="374"/>
      <c r="H3938" s="230"/>
      <c r="I3938" s="230"/>
      <c r="J3938" s="230" t="s">
        <v>2122</v>
      </c>
      <c r="K3938" s="222"/>
      <c r="L3938" s="222"/>
      <c r="M3938" s="222">
        <v>6465864.7299999995</v>
      </c>
      <c r="N3938" s="222">
        <v>6465864.7299999995</v>
      </c>
      <c r="O3938" s="222">
        <v>0</v>
      </c>
      <c r="P3938" s="222">
        <v>0</v>
      </c>
      <c r="Q3938" s="222">
        <v>0</v>
      </c>
      <c r="R3938" s="372">
        <v>45658</v>
      </c>
      <c r="S3938" s="372">
        <v>46022</v>
      </c>
      <c r="U3938" s="373"/>
    </row>
    <row r="3939" spans="1:21" ht="20.25" x14ac:dyDescent="0.25">
      <c r="A3939" s="230">
        <v>1198</v>
      </c>
      <c r="B3939" s="229" t="s">
        <v>4529</v>
      </c>
      <c r="C3939" s="230">
        <v>43716</v>
      </c>
      <c r="D3939" s="230" t="s">
        <v>1896</v>
      </c>
      <c r="E3939" s="230"/>
      <c r="F3939" s="230" t="s">
        <v>2122</v>
      </c>
      <c r="G3939" s="374"/>
      <c r="H3939" s="230"/>
      <c r="I3939" s="230"/>
      <c r="J3939" s="230" t="s">
        <v>2122</v>
      </c>
      <c r="K3939" s="222"/>
      <c r="L3939" s="222"/>
      <c r="M3939" s="222">
        <v>6680784.8499999996</v>
      </c>
      <c r="N3939" s="222">
        <v>6680784.8499999996</v>
      </c>
      <c r="O3939" s="222">
        <v>0</v>
      </c>
      <c r="P3939" s="222">
        <v>0</v>
      </c>
      <c r="Q3939" s="222">
        <v>0</v>
      </c>
      <c r="R3939" s="372">
        <v>45658</v>
      </c>
      <c r="S3939" s="372">
        <v>46022</v>
      </c>
      <c r="U3939" s="373"/>
    </row>
    <row r="3940" spans="1:21" ht="20.25" x14ac:dyDescent="0.25">
      <c r="A3940" s="230">
        <v>1199</v>
      </c>
      <c r="B3940" s="229" t="s">
        <v>4530</v>
      </c>
      <c r="C3940" s="230">
        <v>43718</v>
      </c>
      <c r="D3940" s="230" t="s">
        <v>1896</v>
      </c>
      <c r="E3940" s="230"/>
      <c r="F3940" s="230" t="s">
        <v>2122</v>
      </c>
      <c r="G3940" s="374"/>
      <c r="H3940" s="230"/>
      <c r="I3940" s="230"/>
      <c r="J3940" s="230" t="s">
        <v>2122</v>
      </c>
      <c r="K3940" s="222"/>
      <c r="L3940" s="222"/>
      <c r="M3940" s="222">
        <v>11503468.219999999</v>
      </c>
      <c r="N3940" s="222">
        <v>11503468.219999999</v>
      </c>
      <c r="O3940" s="222">
        <v>0</v>
      </c>
      <c r="P3940" s="222">
        <v>0</v>
      </c>
      <c r="Q3940" s="222">
        <v>0</v>
      </c>
      <c r="R3940" s="372">
        <v>45658</v>
      </c>
      <c r="S3940" s="372">
        <v>46022</v>
      </c>
      <c r="U3940" s="373"/>
    </row>
    <row r="3941" spans="1:21" ht="20.25" x14ac:dyDescent="0.25">
      <c r="A3941" s="230">
        <v>1200</v>
      </c>
      <c r="B3941" s="229" t="s">
        <v>4531</v>
      </c>
      <c r="C3941" s="230">
        <v>43688</v>
      </c>
      <c r="D3941" s="230" t="s">
        <v>1896</v>
      </c>
      <c r="E3941" s="230"/>
      <c r="F3941" s="230" t="s">
        <v>2122</v>
      </c>
      <c r="G3941" s="374"/>
      <c r="H3941" s="230"/>
      <c r="I3941" s="230"/>
      <c r="J3941" s="230" t="s">
        <v>2122</v>
      </c>
      <c r="K3941" s="222"/>
      <c r="L3941" s="222"/>
      <c r="M3941" s="222">
        <v>8675647.459999999</v>
      </c>
      <c r="N3941" s="222">
        <v>8675647.459999999</v>
      </c>
      <c r="O3941" s="222">
        <v>0</v>
      </c>
      <c r="P3941" s="222">
        <v>0</v>
      </c>
      <c r="Q3941" s="222">
        <v>0</v>
      </c>
      <c r="R3941" s="372">
        <v>45658</v>
      </c>
      <c r="S3941" s="372">
        <v>46022</v>
      </c>
      <c r="U3941" s="373"/>
    </row>
    <row r="3942" spans="1:21" ht="20.25" x14ac:dyDescent="0.25">
      <c r="A3942" s="230">
        <v>1201</v>
      </c>
      <c r="B3942" s="229" t="s">
        <v>4532</v>
      </c>
      <c r="C3942" s="230">
        <v>43763</v>
      </c>
      <c r="D3942" s="230" t="s">
        <v>1896</v>
      </c>
      <c r="E3942" s="230"/>
      <c r="F3942" s="230" t="s">
        <v>2122</v>
      </c>
      <c r="G3942" s="374"/>
      <c r="H3942" s="230"/>
      <c r="I3942" s="230"/>
      <c r="J3942" s="230" t="s">
        <v>2122</v>
      </c>
      <c r="K3942" s="222"/>
      <c r="L3942" s="222"/>
      <c r="M3942" s="222">
        <v>4301791.3199999994</v>
      </c>
      <c r="N3942" s="222">
        <v>4301791.3199999994</v>
      </c>
      <c r="O3942" s="222">
        <v>0</v>
      </c>
      <c r="P3942" s="222">
        <v>0</v>
      </c>
      <c r="Q3942" s="222">
        <v>0</v>
      </c>
      <c r="R3942" s="372">
        <v>45658</v>
      </c>
      <c r="S3942" s="372">
        <v>46022</v>
      </c>
      <c r="U3942" s="373"/>
    </row>
    <row r="3943" spans="1:21" ht="20.25" x14ac:dyDescent="0.25">
      <c r="A3943" s="230">
        <v>1202</v>
      </c>
      <c r="B3943" s="229" t="s">
        <v>4533</v>
      </c>
      <c r="C3943" s="230">
        <v>43684</v>
      </c>
      <c r="D3943" s="230" t="s">
        <v>1896</v>
      </c>
      <c r="E3943" s="230"/>
      <c r="F3943" s="230" t="s">
        <v>2122</v>
      </c>
      <c r="G3943" s="374"/>
      <c r="H3943" s="230"/>
      <c r="I3943" s="230"/>
      <c r="J3943" s="230" t="s">
        <v>2122</v>
      </c>
      <c r="K3943" s="222"/>
      <c r="L3943" s="222"/>
      <c r="M3943" s="222">
        <v>4923014.9399999995</v>
      </c>
      <c r="N3943" s="222">
        <v>4923014.9399999995</v>
      </c>
      <c r="O3943" s="222">
        <v>0</v>
      </c>
      <c r="P3943" s="222">
        <v>0</v>
      </c>
      <c r="Q3943" s="222">
        <v>0</v>
      </c>
      <c r="R3943" s="372">
        <v>45658</v>
      </c>
      <c r="S3943" s="372">
        <v>46022</v>
      </c>
      <c r="U3943" s="373"/>
    </row>
    <row r="3944" spans="1:21" ht="20.25" x14ac:dyDescent="0.25">
      <c r="A3944" s="230">
        <v>1203</v>
      </c>
      <c r="B3944" s="229" t="s">
        <v>4534</v>
      </c>
      <c r="C3944" s="230">
        <v>43755</v>
      </c>
      <c r="D3944" s="230" t="s">
        <v>1896</v>
      </c>
      <c r="E3944" s="230">
        <v>1986</v>
      </c>
      <c r="F3944" s="230" t="s">
        <v>2122</v>
      </c>
      <c r="G3944" s="374" t="s">
        <v>2120</v>
      </c>
      <c r="H3944" s="230">
        <v>5</v>
      </c>
      <c r="I3944" s="230">
        <v>4</v>
      </c>
      <c r="J3944" s="230" t="s">
        <v>2122</v>
      </c>
      <c r="K3944" s="222">
        <v>4520.6000000000004</v>
      </c>
      <c r="L3944" s="222">
        <v>4520.6000000000004</v>
      </c>
      <c r="M3944" s="222">
        <v>5838406.8700000001</v>
      </c>
      <c r="N3944" s="222">
        <v>5838406.8700000001</v>
      </c>
      <c r="O3944" s="222">
        <v>0</v>
      </c>
      <c r="P3944" s="222">
        <v>0</v>
      </c>
      <c r="Q3944" s="222">
        <v>0</v>
      </c>
      <c r="R3944" s="372">
        <v>45658</v>
      </c>
      <c r="S3944" s="372">
        <v>46022</v>
      </c>
      <c r="U3944" s="373"/>
    </row>
    <row r="3945" spans="1:21" ht="20.25" x14ac:dyDescent="0.25">
      <c r="A3945" s="231" t="s">
        <v>22</v>
      </c>
      <c r="B3945" s="231"/>
      <c r="C3945" s="263" t="s">
        <v>172</v>
      </c>
      <c r="D3945" s="263" t="s">
        <v>172</v>
      </c>
      <c r="E3945" s="263" t="s">
        <v>172</v>
      </c>
      <c r="F3945" s="263" t="s">
        <v>172</v>
      </c>
      <c r="G3945" s="263" t="s">
        <v>172</v>
      </c>
      <c r="H3945" s="263" t="s">
        <v>172</v>
      </c>
      <c r="I3945" s="263" t="s">
        <v>172</v>
      </c>
      <c r="J3945" s="220">
        <v>0</v>
      </c>
      <c r="K3945" s="220">
        <v>74374.700000000012</v>
      </c>
      <c r="L3945" s="220">
        <v>54514.499999999993</v>
      </c>
      <c r="M3945" s="220">
        <v>416281870.6816501</v>
      </c>
      <c r="N3945" s="220">
        <v>416281870.6816501</v>
      </c>
      <c r="O3945" s="220">
        <v>0</v>
      </c>
      <c r="P3945" s="220">
        <v>0</v>
      </c>
      <c r="Q3945" s="220">
        <v>0</v>
      </c>
      <c r="R3945" s="263" t="s">
        <v>172</v>
      </c>
      <c r="S3945" s="263" t="s">
        <v>172</v>
      </c>
      <c r="U3945" s="373"/>
    </row>
    <row r="3946" spans="1:21" ht="20.25" x14ac:dyDescent="0.3">
      <c r="A3946" s="405" t="s">
        <v>4447</v>
      </c>
      <c r="B3946" s="405"/>
      <c r="C3946" s="405"/>
      <c r="D3946" s="405"/>
      <c r="E3946" s="405"/>
      <c r="F3946" s="405"/>
      <c r="G3946" s="405"/>
      <c r="H3946" s="405"/>
      <c r="I3946" s="405"/>
      <c r="J3946" s="405"/>
      <c r="K3946" s="405"/>
      <c r="L3946" s="405"/>
      <c r="M3946" s="405"/>
      <c r="N3946" s="405"/>
      <c r="O3946" s="405"/>
      <c r="P3946" s="405"/>
      <c r="Q3946" s="405"/>
      <c r="R3946" s="405"/>
      <c r="S3946" s="405"/>
      <c r="U3946" s="373"/>
    </row>
    <row r="3947" spans="1:21" ht="20.25" x14ac:dyDescent="0.3">
      <c r="A3947" s="230">
        <v>1204</v>
      </c>
      <c r="B3947" s="229" t="s">
        <v>3687</v>
      </c>
      <c r="C3947" s="230">
        <v>43604</v>
      </c>
      <c r="D3947" s="230" t="s">
        <v>1896</v>
      </c>
      <c r="E3947" s="230">
        <v>1992</v>
      </c>
      <c r="F3947" s="230" t="s">
        <v>2122</v>
      </c>
      <c r="G3947" s="371" t="s">
        <v>2121</v>
      </c>
      <c r="H3947" s="230">
        <v>2</v>
      </c>
      <c r="I3947" s="230">
        <v>1</v>
      </c>
      <c r="J3947" s="230" t="s">
        <v>2122</v>
      </c>
      <c r="K3947" s="222">
        <v>508.6</v>
      </c>
      <c r="L3947" s="222">
        <v>508.6</v>
      </c>
      <c r="M3947" s="222">
        <v>1237380.6499999999</v>
      </c>
      <c r="N3947" s="222">
        <v>1237380.6499999999</v>
      </c>
      <c r="O3947" s="222">
        <v>0</v>
      </c>
      <c r="P3947" s="222">
        <v>0</v>
      </c>
      <c r="Q3947" s="222">
        <v>0</v>
      </c>
      <c r="R3947" s="372">
        <v>45658</v>
      </c>
      <c r="S3947" s="372">
        <v>46022</v>
      </c>
      <c r="U3947" s="373"/>
    </row>
    <row r="3948" spans="1:21" ht="20.25" x14ac:dyDescent="0.25">
      <c r="A3948" s="231" t="s">
        <v>22</v>
      </c>
      <c r="B3948" s="231"/>
      <c r="C3948" s="263" t="s">
        <v>172</v>
      </c>
      <c r="D3948" s="263" t="s">
        <v>172</v>
      </c>
      <c r="E3948" s="263" t="s">
        <v>172</v>
      </c>
      <c r="F3948" s="263" t="s">
        <v>172</v>
      </c>
      <c r="G3948" s="263" t="s">
        <v>172</v>
      </c>
      <c r="H3948" s="263" t="s">
        <v>172</v>
      </c>
      <c r="I3948" s="263" t="s">
        <v>172</v>
      </c>
      <c r="J3948" s="220">
        <v>0</v>
      </c>
      <c r="K3948" s="220">
        <v>508.6</v>
      </c>
      <c r="L3948" s="220">
        <v>508.6</v>
      </c>
      <c r="M3948" s="220">
        <v>1237380.6499999999</v>
      </c>
      <c r="N3948" s="220">
        <v>1237380.6499999999</v>
      </c>
      <c r="O3948" s="220">
        <v>0</v>
      </c>
      <c r="P3948" s="220">
        <v>0</v>
      </c>
      <c r="Q3948" s="220">
        <v>0</v>
      </c>
      <c r="R3948" s="263" t="s">
        <v>172</v>
      </c>
      <c r="S3948" s="263" t="s">
        <v>172</v>
      </c>
      <c r="U3948" s="373"/>
    </row>
    <row r="3949" spans="1:21" ht="20.25" x14ac:dyDescent="0.3">
      <c r="A3949" s="405" t="s">
        <v>4448</v>
      </c>
      <c r="B3949" s="405"/>
      <c r="C3949" s="405"/>
      <c r="D3949" s="405"/>
      <c r="E3949" s="405"/>
      <c r="F3949" s="405"/>
      <c r="G3949" s="405"/>
      <c r="H3949" s="405"/>
      <c r="I3949" s="405"/>
      <c r="J3949" s="405"/>
      <c r="K3949" s="405"/>
      <c r="L3949" s="405"/>
      <c r="M3949" s="405"/>
      <c r="N3949" s="405"/>
      <c r="O3949" s="405"/>
      <c r="P3949" s="405"/>
      <c r="Q3949" s="405"/>
      <c r="R3949" s="405"/>
      <c r="S3949" s="405"/>
      <c r="U3949" s="373"/>
    </row>
    <row r="3950" spans="1:21" ht="20.25" x14ac:dyDescent="0.3">
      <c r="A3950" s="230">
        <v>1205</v>
      </c>
      <c r="B3950" s="229" t="s">
        <v>1497</v>
      </c>
      <c r="C3950" s="230">
        <v>43909</v>
      </c>
      <c r="D3950" s="230" t="s">
        <v>1896</v>
      </c>
      <c r="E3950" s="230">
        <v>1963</v>
      </c>
      <c r="F3950" s="230" t="s">
        <v>2122</v>
      </c>
      <c r="G3950" s="371" t="s">
        <v>2094</v>
      </c>
      <c r="H3950" s="230">
        <v>2</v>
      </c>
      <c r="I3950" s="230">
        <v>1</v>
      </c>
      <c r="J3950" s="230" t="s">
        <v>2122</v>
      </c>
      <c r="K3950" s="222">
        <v>336.5</v>
      </c>
      <c r="L3950" s="222">
        <v>321.8</v>
      </c>
      <c r="M3950" s="222">
        <v>848183.94000000006</v>
      </c>
      <c r="N3950" s="222">
        <v>848183.94000000006</v>
      </c>
      <c r="O3950" s="222">
        <v>0</v>
      </c>
      <c r="P3950" s="222">
        <v>0</v>
      </c>
      <c r="Q3950" s="222">
        <v>0</v>
      </c>
      <c r="R3950" s="372">
        <v>45658</v>
      </c>
      <c r="S3950" s="372">
        <v>46022</v>
      </c>
      <c r="U3950" s="373"/>
    </row>
    <row r="3951" spans="1:21" ht="20.25" x14ac:dyDescent="0.3">
      <c r="A3951" s="230">
        <v>1206</v>
      </c>
      <c r="B3951" s="229" t="s">
        <v>1499</v>
      </c>
      <c r="C3951" s="230">
        <v>43915</v>
      </c>
      <c r="D3951" s="230" t="s">
        <v>1896</v>
      </c>
      <c r="E3951" s="230">
        <v>1965</v>
      </c>
      <c r="F3951" s="230" t="s">
        <v>2122</v>
      </c>
      <c r="G3951" s="371" t="s">
        <v>2089</v>
      </c>
      <c r="H3951" s="230">
        <v>2</v>
      </c>
      <c r="I3951" s="230">
        <v>2</v>
      </c>
      <c r="J3951" s="230" t="s">
        <v>2122</v>
      </c>
      <c r="K3951" s="222">
        <v>650.4</v>
      </c>
      <c r="L3951" s="222">
        <v>627</v>
      </c>
      <c r="M3951" s="222">
        <v>1920563.43</v>
      </c>
      <c r="N3951" s="222">
        <v>1920563.43</v>
      </c>
      <c r="O3951" s="222">
        <v>0</v>
      </c>
      <c r="P3951" s="222">
        <v>0</v>
      </c>
      <c r="Q3951" s="222">
        <v>0</v>
      </c>
      <c r="R3951" s="372">
        <v>45658</v>
      </c>
      <c r="S3951" s="372">
        <v>46022</v>
      </c>
      <c r="U3951" s="373"/>
    </row>
    <row r="3952" spans="1:21" ht="20.25" x14ac:dyDescent="0.3">
      <c r="A3952" s="230">
        <v>1207</v>
      </c>
      <c r="B3952" s="229" t="s">
        <v>1500</v>
      </c>
      <c r="C3952" s="230">
        <v>43916</v>
      </c>
      <c r="D3952" s="230" t="s">
        <v>1896</v>
      </c>
      <c r="E3952" s="230">
        <v>1961</v>
      </c>
      <c r="F3952" s="230" t="s">
        <v>2122</v>
      </c>
      <c r="G3952" s="371" t="s">
        <v>2094</v>
      </c>
      <c r="H3952" s="230">
        <v>2</v>
      </c>
      <c r="I3952" s="230">
        <v>2</v>
      </c>
      <c r="J3952" s="230" t="s">
        <v>2122</v>
      </c>
      <c r="K3952" s="222">
        <v>388.3</v>
      </c>
      <c r="L3952" s="222">
        <v>375.1</v>
      </c>
      <c r="M3952" s="222">
        <v>923141.15</v>
      </c>
      <c r="N3952" s="222">
        <v>923141.15</v>
      </c>
      <c r="O3952" s="222">
        <v>0</v>
      </c>
      <c r="P3952" s="222">
        <v>0</v>
      </c>
      <c r="Q3952" s="222">
        <v>0</v>
      </c>
      <c r="R3952" s="372">
        <v>45658</v>
      </c>
      <c r="S3952" s="372">
        <v>46022</v>
      </c>
      <c r="U3952" s="373"/>
    </row>
    <row r="3953" spans="1:21" ht="20.25" x14ac:dyDescent="0.3">
      <c r="A3953" s="230">
        <v>1208</v>
      </c>
      <c r="B3953" s="229" t="s">
        <v>715</v>
      </c>
      <c r="C3953" s="230">
        <v>43886</v>
      </c>
      <c r="D3953" s="230" t="s">
        <v>1896</v>
      </c>
      <c r="E3953" s="230">
        <v>1958</v>
      </c>
      <c r="F3953" s="230" t="s">
        <v>2122</v>
      </c>
      <c r="G3953" s="371" t="s">
        <v>2094</v>
      </c>
      <c r="H3953" s="230">
        <v>2</v>
      </c>
      <c r="I3953" s="230">
        <v>1</v>
      </c>
      <c r="J3953" s="230" t="s">
        <v>2122</v>
      </c>
      <c r="K3953" s="222">
        <v>351.3</v>
      </c>
      <c r="L3953" s="222">
        <v>345</v>
      </c>
      <c r="M3953" s="222">
        <v>912891.5</v>
      </c>
      <c r="N3953" s="222">
        <v>912891.5</v>
      </c>
      <c r="O3953" s="222">
        <v>0</v>
      </c>
      <c r="P3953" s="222">
        <v>0</v>
      </c>
      <c r="Q3953" s="222">
        <v>0</v>
      </c>
      <c r="R3953" s="372">
        <v>45658</v>
      </c>
      <c r="S3953" s="372">
        <v>46022</v>
      </c>
      <c r="U3953" s="373"/>
    </row>
    <row r="3954" spans="1:21" ht="20.25" x14ac:dyDescent="0.3">
      <c r="A3954" s="230">
        <v>1209</v>
      </c>
      <c r="B3954" s="229" t="s">
        <v>716</v>
      </c>
      <c r="C3954" s="230">
        <v>43901</v>
      </c>
      <c r="D3954" s="230" t="s">
        <v>1896</v>
      </c>
      <c r="E3954" s="230">
        <v>1962</v>
      </c>
      <c r="F3954" s="230" t="s">
        <v>2122</v>
      </c>
      <c r="G3954" s="371" t="s">
        <v>2094</v>
      </c>
      <c r="H3954" s="230">
        <v>2</v>
      </c>
      <c r="I3954" s="230">
        <v>1</v>
      </c>
      <c r="J3954" s="230" t="s">
        <v>2122</v>
      </c>
      <c r="K3954" s="222">
        <v>404.4</v>
      </c>
      <c r="L3954" s="222">
        <v>396.3</v>
      </c>
      <c r="M3954" s="222">
        <v>915826.25</v>
      </c>
      <c r="N3954" s="222">
        <v>915826.25</v>
      </c>
      <c r="O3954" s="222">
        <v>0</v>
      </c>
      <c r="P3954" s="222">
        <v>0</v>
      </c>
      <c r="Q3954" s="222">
        <v>0</v>
      </c>
      <c r="R3954" s="372">
        <v>45658</v>
      </c>
      <c r="S3954" s="372">
        <v>46022</v>
      </c>
      <c r="U3954" s="373"/>
    </row>
    <row r="3955" spans="1:21" ht="20.25" x14ac:dyDescent="0.3">
      <c r="A3955" s="230">
        <v>1210</v>
      </c>
      <c r="B3955" s="229" t="s">
        <v>4489</v>
      </c>
      <c r="C3955" s="230">
        <v>43919</v>
      </c>
      <c r="D3955" s="230" t="s">
        <v>1896</v>
      </c>
      <c r="E3955" s="230">
        <v>1963</v>
      </c>
      <c r="F3955" s="230" t="s">
        <v>2122</v>
      </c>
      <c r="G3955" s="371" t="s">
        <v>2089</v>
      </c>
      <c r="H3955" s="230">
        <v>2</v>
      </c>
      <c r="I3955" s="230">
        <v>2</v>
      </c>
      <c r="J3955" s="230" t="s">
        <v>2122</v>
      </c>
      <c r="K3955" s="222">
        <v>649.1</v>
      </c>
      <c r="L3955" s="222">
        <v>649.1</v>
      </c>
      <c r="M3955" s="222">
        <v>3434981.39</v>
      </c>
      <c r="N3955" s="222">
        <v>3434981.39</v>
      </c>
      <c r="O3955" s="222">
        <v>0</v>
      </c>
      <c r="P3955" s="222">
        <v>0</v>
      </c>
      <c r="Q3955" s="222">
        <v>0</v>
      </c>
      <c r="R3955" s="372">
        <v>45658</v>
      </c>
      <c r="S3955" s="372">
        <v>46022</v>
      </c>
      <c r="U3955" s="373"/>
    </row>
    <row r="3956" spans="1:21" ht="20.25" x14ac:dyDescent="0.3">
      <c r="A3956" s="230">
        <v>1211</v>
      </c>
      <c r="B3956" s="229" t="s">
        <v>4490</v>
      </c>
      <c r="C3956" s="230">
        <v>43907</v>
      </c>
      <c r="D3956" s="230" t="s">
        <v>1896</v>
      </c>
      <c r="E3956" s="230">
        <v>1988</v>
      </c>
      <c r="F3956" s="230" t="s">
        <v>2122</v>
      </c>
      <c r="G3956" s="371" t="s">
        <v>2094</v>
      </c>
      <c r="H3956" s="230">
        <v>2</v>
      </c>
      <c r="I3956" s="230">
        <v>2</v>
      </c>
      <c r="J3956" s="230" t="s">
        <v>2122</v>
      </c>
      <c r="K3956" s="222">
        <v>484.4</v>
      </c>
      <c r="L3956" s="222">
        <v>484.4</v>
      </c>
      <c r="M3956" s="222">
        <v>1833359.32</v>
      </c>
      <c r="N3956" s="222">
        <v>1833359.32</v>
      </c>
      <c r="O3956" s="222">
        <v>0</v>
      </c>
      <c r="P3956" s="222">
        <v>0</v>
      </c>
      <c r="Q3956" s="222">
        <v>0</v>
      </c>
      <c r="R3956" s="372">
        <v>45658</v>
      </c>
      <c r="S3956" s="372">
        <v>46022</v>
      </c>
      <c r="U3956" s="373"/>
    </row>
    <row r="3957" spans="1:21" ht="20.25" x14ac:dyDescent="0.3">
      <c r="A3957" s="230">
        <v>1212</v>
      </c>
      <c r="B3957" s="229" t="s">
        <v>4491</v>
      </c>
      <c r="C3957" s="230">
        <v>43891</v>
      </c>
      <c r="D3957" s="230" t="s">
        <v>1896</v>
      </c>
      <c r="E3957" s="230">
        <v>1958</v>
      </c>
      <c r="F3957" s="230" t="s">
        <v>2122</v>
      </c>
      <c r="G3957" s="371" t="s">
        <v>2094</v>
      </c>
      <c r="H3957" s="230">
        <v>2</v>
      </c>
      <c r="I3957" s="230">
        <v>1</v>
      </c>
      <c r="J3957" s="230" t="s">
        <v>2122</v>
      </c>
      <c r="K3957" s="222">
        <v>394.8</v>
      </c>
      <c r="L3957" s="222">
        <v>394.8</v>
      </c>
      <c r="M3957" s="222">
        <v>2319079.1799999997</v>
      </c>
      <c r="N3957" s="222">
        <v>2319079.1799999997</v>
      </c>
      <c r="O3957" s="222">
        <v>0</v>
      </c>
      <c r="P3957" s="222">
        <v>0</v>
      </c>
      <c r="Q3957" s="222">
        <v>0</v>
      </c>
      <c r="R3957" s="372">
        <v>45658</v>
      </c>
      <c r="S3957" s="372">
        <v>46022</v>
      </c>
      <c r="U3957" s="373"/>
    </row>
    <row r="3958" spans="1:21" ht="20.25" x14ac:dyDescent="0.25">
      <c r="A3958" s="231" t="s">
        <v>22</v>
      </c>
      <c r="B3958" s="231"/>
      <c r="C3958" s="263" t="s">
        <v>172</v>
      </c>
      <c r="D3958" s="263" t="s">
        <v>172</v>
      </c>
      <c r="E3958" s="263" t="s">
        <v>172</v>
      </c>
      <c r="F3958" s="263" t="s">
        <v>172</v>
      </c>
      <c r="G3958" s="263" t="s">
        <v>172</v>
      </c>
      <c r="H3958" s="263" t="s">
        <v>172</v>
      </c>
      <c r="I3958" s="263" t="s">
        <v>172</v>
      </c>
      <c r="J3958" s="220">
        <v>0</v>
      </c>
      <c r="K3958" s="220">
        <v>3659.2000000000003</v>
      </c>
      <c r="L3958" s="220">
        <v>3593.5000000000005</v>
      </c>
      <c r="M3958" s="220">
        <v>13108026.16</v>
      </c>
      <c r="N3958" s="220">
        <v>13108026.16</v>
      </c>
      <c r="O3958" s="220">
        <v>0</v>
      </c>
      <c r="P3958" s="220">
        <v>0</v>
      </c>
      <c r="Q3958" s="220">
        <v>0</v>
      </c>
      <c r="R3958" s="263" t="s">
        <v>172</v>
      </c>
      <c r="S3958" s="263" t="s">
        <v>172</v>
      </c>
      <c r="U3958" s="373"/>
    </row>
    <row r="3959" spans="1:21" ht="20.25" x14ac:dyDescent="0.25">
      <c r="A3959" s="272" t="s">
        <v>34</v>
      </c>
      <c r="B3959" s="272"/>
      <c r="C3959" s="263" t="s">
        <v>172</v>
      </c>
      <c r="D3959" s="263" t="s">
        <v>172</v>
      </c>
      <c r="E3959" s="263" t="s">
        <v>172</v>
      </c>
      <c r="F3959" s="263" t="s">
        <v>172</v>
      </c>
      <c r="G3959" s="263" t="s">
        <v>172</v>
      </c>
      <c r="H3959" s="263" t="s">
        <v>172</v>
      </c>
      <c r="I3959" s="263" t="s">
        <v>172</v>
      </c>
      <c r="J3959" s="220">
        <v>0</v>
      </c>
      <c r="K3959" s="220">
        <v>78896.700000000012</v>
      </c>
      <c r="L3959" s="220">
        <v>58970.799999999988</v>
      </c>
      <c r="M3959" s="220">
        <v>430905158.22165012</v>
      </c>
      <c r="N3959" s="220">
        <v>430905158.22165012</v>
      </c>
      <c r="O3959" s="220">
        <v>0</v>
      </c>
      <c r="P3959" s="220">
        <v>0</v>
      </c>
      <c r="Q3959" s="220">
        <v>0</v>
      </c>
      <c r="R3959" s="263" t="s">
        <v>172</v>
      </c>
      <c r="S3959" s="263" t="s">
        <v>172</v>
      </c>
      <c r="U3959" s="373"/>
    </row>
    <row r="3960" spans="1:21" ht="20.25" x14ac:dyDescent="0.25">
      <c r="A3960" s="407" t="s">
        <v>4033</v>
      </c>
      <c r="B3960" s="412"/>
      <c r="C3960" s="412"/>
      <c r="D3960" s="412"/>
      <c r="E3960" s="412"/>
      <c r="F3960" s="412"/>
      <c r="G3960" s="412"/>
      <c r="H3960" s="412"/>
      <c r="I3960" s="412"/>
      <c r="J3960" s="412"/>
      <c r="K3960" s="412"/>
      <c r="L3960" s="412"/>
      <c r="M3960" s="412"/>
      <c r="N3960" s="412"/>
      <c r="O3960" s="412"/>
      <c r="P3960" s="412"/>
      <c r="Q3960" s="412"/>
      <c r="R3960" s="412"/>
      <c r="S3960" s="413"/>
      <c r="U3960" s="373"/>
    </row>
    <row r="3961" spans="1:21" ht="20.25" x14ac:dyDescent="0.3">
      <c r="A3961" s="405" t="s">
        <v>4449</v>
      </c>
      <c r="B3961" s="405"/>
      <c r="C3961" s="405"/>
      <c r="D3961" s="405"/>
      <c r="E3961" s="405"/>
      <c r="F3961" s="405"/>
      <c r="G3961" s="405"/>
      <c r="H3961" s="405"/>
      <c r="I3961" s="405"/>
      <c r="J3961" s="405"/>
      <c r="K3961" s="405"/>
      <c r="L3961" s="405"/>
      <c r="M3961" s="405"/>
      <c r="N3961" s="405"/>
      <c r="O3961" s="405"/>
      <c r="P3961" s="405"/>
      <c r="Q3961" s="405"/>
      <c r="R3961" s="405"/>
      <c r="S3961" s="405"/>
      <c r="U3961" s="373"/>
    </row>
    <row r="3962" spans="1:21" ht="20.25" x14ac:dyDescent="0.3">
      <c r="A3962" s="230">
        <v>1213</v>
      </c>
      <c r="B3962" s="225" t="s">
        <v>3675</v>
      </c>
      <c r="C3962" s="230">
        <v>43987</v>
      </c>
      <c r="D3962" s="230" t="s">
        <v>1896</v>
      </c>
      <c r="E3962" s="230">
        <v>1978</v>
      </c>
      <c r="F3962" s="230" t="s">
        <v>2122</v>
      </c>
      <c r="G3962" s="371" t="s">
        <v>2120</v>
      </c>
      <c r="H3962" s="381">
        <v>5</v>
      </c>
      <c r="I3962" s="230">
        <v>4</v>
      </c>
      <c r="J3962" s="230" t="s">
        <v>2122</v>
      </c>
      <c r="K3962" s="222">
        <v>3354.67</v>
      </c>
      <c r="L3962" s="222">
        <v>3354.67</v>
      </c>
      <c r="M3962" s="222">
        <v>274872</v>
      </c>
      <c r="N3962" s="222">
        <v>274872</v>
      </c>
      <c r="O3962" s="222">
        <v>0</v>
      </c>
      <c r="P3962" s="222">
        <v>0</v>
      </c>
      <c r="Q3962" s="222">
        <v>0</v>
      </c>
      <c r="R3962" s="372">
        <v>45658</v>
      </c>
      <c r="S3962" s="372">
        <v>46022</v>
      </c>
      <c r="U3962" s="373"/>
    </row>
    <row r="3963" spans="1:21" ht="20.25" x14ac:dyDescent="0.3">
      <c r="A3963" s="230">
        <v>1214</v>
      </c>
      <c r="B3963" s="225" t="s">
        <v>3674</v>
      </c>
      <c r="C3963" s="230">
        <v>43988</v>
      </c>
      <c r="D3963" s="230" t="s">
        <v>1896</v>
      </c>
      <c r="E3963" s="230">
        <v>1983</v>
      </c>
      <c r="F3963" s="230" t="s">
        <v>2122</v>
      </c>
      <c r="G3963" s="371" t="s">
        <v>2120</v>
      </c>
      <c r="H3963" s="381">
        <v>5</v>
      </c>
      <c r="I3963" s="230">
        <v>2</v>
      </c>
      <c r="J3963" s="230" t="s">
        <v>2122</v>
      </c>
      <c r="K3963" s="222">
        <v>1387.86</v>
      </c>
      <c r="L3963" s="222">
        <v>1387.86</v>
      </c>
      <c r="M3963" s="222">
        <v>250000</v>
      </c>
      <c r="N3963" s="222">
        <v>250000</v>
      </c>
      <c r="O3963" s="222">
        <v>0</v>
      </c>
      <c r="P3963" s="222">
        <v>0</v>
      </c>
      <c r="Q3963" s="222">
        <v>0</v>
      </c>
      <c r="R3963" s="372">
        <v>45658</v>
      </c>
      <c r="S3963" s="372">
        <v>46022</v>
      </c>
      <c r="U3963" s="373"/>
    </row>
    <row r="3964" spans="1:21" ht="20.25" x14ac:dyDescent="0.3">
      <c r="A3964" s="230">
        <v>1215</v>
      </c>
      <c r="B3964" s="225" t="s">
        <v>3673</v>
      </c>
      <c r="C3964" s="230">
        <v>43989</v>
      </c>
      <c r="D3964" s="230" t="s">
        <v>1896</v>
      </c>
      <c r="E3964" s="230">
        <v>1972</v>
      </c>
      <c r="F3964" s="230" t="s">
        <v>2122</v>
      </c>
      <c r="G3964" s="371" t="s">
        <v>2120</v>
      </c>
      <c r="H3964" s="381">
        <v>5</v>
      </c>
      <c r="I3964" s="230">
        <v>4</v>
      </c>
      <c r="J3964" s="230" t="s">
        <v>2122</v>
      </c>
      <c r="K3964" s="222">
        <v>3629.76</v>
      </c>
      <c r="L3964" s="222">
        <v>3629.76</v>
      </c>
      <c r="M3964" s="222">
        <v>3030082</v>
      </c>
      <c r="N3964" s="222">
        <v>3030082</v>
      </c>
      <c r="O3964" s="222">
        <v>0</v>
      </c>
      <c r="P3964" s="222">
        <v>0</v>
      </c>
      <c r="Q3964" s="222">
        <v>0</v>
      </c>
      <c r="R3964" s="372">
        <v>45658</v>
      </c>
      <c r="S3964" s="372">
        <v>46022</v>
      </c>
      <c r="U3964" s="373"/>
    </row>
    <row r="3965" spans="1:21" ht="20.25" x14ac:dyDescent="0.3">
      <c r="A3965" s="230">
        <v>1216</v>
      </c>
      <c r="B3965" s="225" t="s">
        <v>3672</v>
      </c>
      <c r="C3965" s="230">
        <v>43990</v>
      </c>
      <c r="D3965" s="230" t="s">
        <v>1896</v>
      </c>
      <c r="E3965" s="230">
        <v>1983</v>
      </c>
      <c r="F3965" s="230" t="s">
        <v>2122</v>
      </c>
      <c r="G3965" s="371" t="s">
        <v>2120</v>
      </c>
      <c r="H3965" s="381">
        <v>5</v>
      </c>
      <c r="I3965" s="230">
        <v>4</v>
      </c>
      <c r="J3965" s="230" t="s">
        <v>2122</v>
      </c>
      <c r="K3965" s="222">
        <v>3874.82</v>
      </c>
      <c r="L3965" s="222">
        <v>3874.82</v>
      </c>
      <c r="M3965" s="222">
        <v>274872</v>
      </c>
      <c r="N3965" s="222">
        <v>274872</v>
      </c>
      <c r="O3965" s="222">
        <v>0</v>
      </c>
      <c r="P3965" s="222">
        <v>0</v>
      </c>
      <c r="Q3965" s="222">
        <v>0</v>
      </c>
      <c r="R3965" s="372">
        <v>45658</v>
      </c>
      <c r="S3965" s="372">
        <v>46022</v>
      </c>
      <c r="U3965" s="373"/>
    </row>
    <row r="3966" spans="1:21" ht="20.25" x14ac:dyDescent="0.3">
      <c r="A3966" s="230">
        <v>1217</v>
      </c>
      <c r="B3966" s="225" t="s">
        <v>3679</v>
      </c>
      <c r="C3966" s="230">
        <v>43976</v>
      </c>
      <c r="D3966" s="230" t="s">
        <v>1896</v>
      </c>
      <c r="E3966" s="230">
        <v>1983</v>
      </c>
      <c r="F3966" s="230" t="s">
        <v>2122</v>
      </c>
      <c r="G3966" s="371" t="s">
        <v>2120</v>
      </c>
      <c r="H3966" s="381">
        <v>5</v>
      </c>
      <c r="I3966" s="230">
        <v>2</v>
      </c>
      <c r="J3966" s="230" t="s">
        <v>2122</v>
      </c>
      <c r="K3966" s="222">
        <v>1382.05</v>
      </c>
      <c r="L3966" s="222">
        <v>1382.05</v>
      </c>
      <c r="M3966" s="222">
        <v>250000</v>
      </c>
      <c r="N3966" s="222">
        <v>250000</v>
      </c>
      <c r="O3966" s="222">
        <v>0</v>
      </c>
      <c r="P3966" s="222">
        <v>0</v>
      </c>
      <c r="Q3966" s="222">
        <v>0</v>
      </c>
      <c r="R3966" s="372">
        <v>45658</v>
      </c>
      <c r="S3966" s="372">
        <v>46022</v>
      </c>
      <c r="U3966" s="373"/>
    </row>
    <row r="3967" spans="1:21" ht="20.25" x14ac:dyDescent="0.3">
      <c r="A3967" s="230">
        <v>1218</v>
      </c>
      <c r="B3967" s="225" t="s">
        <v>3678</v>
      </c>
      <c r="C3967" s="230">
        <v>43977</v>
      </c>
      <c r="D3967" s="230" t="s">
        <v>1896</v>
      </c>
      <c r="E3967" s="230">
        <v>1990</v>
      </c>
      <c r="F3967" s="230" t="s">
        <v>2122</v>
      </c>
      <c r="G3967" s="371" t="s">
        <v>2120</v>
      </c>
      <c r="H3967" s="230">
        <v>5</v>
      </c>
      <c r="I3967" s="230">
        <v>2</v>
      </c>
      <c r="J3967" s="230" t="s">
        <v>2122</v>
      </c>
      <c r="K3967" s="222">
        <v>1446.53</v>
      </c>
      <c r="L3967" s="222">
        <v>1446.53</v>
      </c>
      <c r="M3967" s="222">
        <v>250000</v>
      </c>
      <c r="N3967" s="222">
        <v>250000</v>
      </c>
      <c r="O3967" s="222">
        <v>0</v>
      </c>
      <c r="P3967" s="222">
        <v>0</v>
      </c>
      <c r="Q3967" s="222">
        <v>0</v>
      </c>
      <c r="R3967" s="372">
        <v>45658</v>
      </c>
      <c r="S3967" s="372">
        <v>46022</v>
      </c>
      <c r="U3967" s="373"/>
    </row>
    <row r="3968" spans="1:21" ht="20.25" x14ac:dyDescent="0.3">
      <c r="A3968" s="230">
        <v>1219</v>
      </c>
      <c r="B3968" s="225" t="s">
        <v>3677</v>
      </c>
      <c r="C3968" s="230">
        <v>43978</v>
      </c>
      <c r="D3968" s="230" t="s">
        <v>1896</v>
      </c>
      <c r="E3968" s="230">
        <v>1994</v>
      </c>
      <c r="F3968" s="230" t="s">
        <v>2122</v>
      </c>
      <c r="G3968" s="371" t="s">
        <v>2120</v>
      </c>
      <c r="H3968" s="381">
        <v>5</v>
      </c>
      <c r="I3968" s="230">
        <v>2</v>
      </c>
      <c r="J3968" s="230" t="s">
        <v>2122</v>
      </c>
      <c r="K3968" s="222">
        <v>1583.66</v>
      </c>
      <c r="L3968" s="222">
        <v>1583.66</v>
      </c>
      <c r="M3968" s="222">
        <v>250000</v>
      </c>
      <c r="N3968" s="222">
        <v>250000</v>
      </c>
      <c r="O3968" s="222">
        <v>0</v>
      </c>
      <c r="P3968" s="222">
        <v>0</v>
      </c>
      <c r="Q3968" s="222">
        <v>0</v>
      </c>
      <c r="R3968" s="372">
        <v>45658</v>
      </c>
      <c r="S3968" s="372">
        <v>46022</v>
      </c>
      <c r="U3968" s="373"/>
    </row>
    <row r="3969" spans="1:21" ht="20.25" x14ac:dyDescent="0.3">
      <c r="A3969" s="230">
        <v>1220</v>
      </c>
      <c r="B3969" s="225" t="s">
        <v>3676</v>
      </c>
      <c r="C3969" s="230">
        <v>43984</v>
      </c>
      <c r="D3969" s="230" t="s">
        <v>1896</v>
      </c>
      <c r="E3969" s="230">
        <v>1962</v>
      </c>
      <c r="F3969" s="230" t="s">
        <v>2122</v>
      </c>
      <c r="G3969" s="371" t="s">
        <v>2120</v>
      </c>
      <c r="H3969" s="381">
        <v>2</v>
      </c>
      <c r="I3969" s="230">
        <v>2</v>
      </c>
      <c r="J3969" s="230" t="s">
        <v>2122</v>
      </c>
      <c r="K3969" s="222">
        <v>627.5</v>
      </c>
      <c r="L3969" s="222">
        <v>627.5</v>
      </c>
      <c r="M3969" s="222">
        <v>388856</v>
      </c>
      <c r="N3969" s="222">
        <v>388856</v>
      </c>
      <c r="O3969" s="222">
        <v>0</v>
      </c>
      <c r="P3969" s="222">
        <v>0</v>
      </c>
      <c r="Q3969" s="222">
        <v>0</v>
      </c>
      <c r="R3969" s="372">
        <v>45658</v>
      </c>
      <c r="S3969" s="372">
        <v>46022</v>
      </c>
      <c r="U3969" s="373"/>
    </row>
    <row r="3970" spans="1:21" ht="20.25" x14ac:dyDescent="0.25">
      <c r="A3970" s="231" t="s">
        <v>22</v>
      </c>
      <c r="B3970" s="231"/>
      <c r="C3970" s="263" t="s">
        <v>172</v>
      </c>
      <c r="D3970" s="263" t="s">
        <v>172</v>
      </c>
      <c r="E3970" s="263" t="s">
        <v>172</v>
      </c>
      <c r="F3970" s="263" t="s">
        <v>172</v>
      </c>
      <c r="G3970" s="263" t="s">
        <v>172</v>
      </c>
      <c r="H3970" s="263" t="s">
        <v>172</v>
      </c>
      <c r="I3970" s="263" t="s">
        <v>172</v>
      </c>
      <c r="J3970" s="220">
        <v>0</v>
      </c>
      <c r="K3970" s="220">
        <v>17286.850000000002</v>
      </c>
      <c r="L3970" s="220">
        <v>17286.850000000002</v>
      </c>
      <c r="M3970" s="220">
        <v>4968682</v>
      </c>
      <c r="N3970" s="220">
        <v>4968682</v>
      </c>
      <c r="O3970" s="220">
        <v>0</v>
      </c>
      <c r="P3970" s="220">
        <v>0</v>
      </c>
      <c r="Q3970" s="220">
        <v>0</v>
      </c>
      <c r="R3970" s="263" t="s">
        <v>172</v>
      </c>
      <c r="S3970" s="263" t="s">
        <v>172</v>
      </c>
      <c r="U3970" s="373"/>
    </row>
    <row r="3971" spans="1:21" ht="20.25" x14ac:dyDescent="0.3">
      <c r="A3971" s="405" t="s">
        <v>4450</v>
      </c>
      <c r="B3971" s="405"/>
      <c r="C3971" s="405"/>
      <c r="D3971" s="405"/>
      <c r="E3971" s="405"/>
      <c r="F3971" s="405"/>
      <c r="G3971" s="405"/>
      <c r="H3971" s="405"/>
      <c r="I3971" s="405"/>
      <c r="J3971" s="405"/>
      <c r="K3971" s="405"/>
      <c r="L3971" s="405"/>
      <c r="M3971" s="405"/>
      <c r="N3971" s="405"/>
      <c r="O3971" s="405"/>
      <c r="P3971" s="405"/>
      <c r="Q3971" s="405"/>
      <c r="R3971" s="405"/>
      <c r="S3971" s="405"/>
      <c r="U3971" s="373"/>
    </row>
    <row r="3972" spans="1:21" ht="20.25" x14ac:dyDescent="0.3">
      <c r="A3972" s="230">
        <v>1221</v>
      </c>
      <c r="B3972" s="225" t="s">
        <v>1045</v>
      </c>
      <c r="C3972" s="230">
        <v>55879</v>
      </c>
      <c r="D3972" s="230" t="s">
        <v>1896</v>
      </c>
      <c r="E3972" s="230">
        <v>1964</v>
      </c>
      <c r="F3972" s="230" t="s">
        <v>2122</v>
      </c>
      <c r="G3972" s="371" t="s">
        <v>2101</v>
      </c>
      <c r="H3972" s="381">
        <v>4</v>
      </c>
      <c r="I3972" s="230">
        <v>4</v>
      </c>
      <c r="J3972" s="230" t="s">
        <v>2122</v>
      </c>
      <c r="K3972" s="222">
        <v>4738.42</v>
      </c>
      <c r="L3972" s="222">
        <v>1315.6</v>
      </c>
      <c r="M3972" s="222">
        <v>6822384.0199999996</v>
      </c>
      <c r="N3972" s="222">
        <v>6822384.0199999996</v>
      </c>
      <c r="O3972" s="222">
        <v>0</v>
      </c>
      <c r="P3972" s="222">
        <v>0</v>
      </c>
      <c r="Q3972" s="222">
        <v>0</v>
      </c>
      <c r="R3972" s="372">
        <v>45658</v>
      </c>
      <c r="S3972" s="372">
        <v>46022</v>
      </c>
      <c r="U3972" s="373"/>
    </row>
    <row r="3973" spans="1:21" ht="20.25" x14ac:dyDescent="0.3">
      <c r="A3973" s="230">
        <v>1222</v>
      </c>
      <c r="B3973" s="225" t="s">
        <v>1046</v>
      </c>
      <c r="C3973" s="230">
        <v>55880</v>
      </c>
      <c r="D3973" s="230" t="s">
        <v>1896</v>
      </c>
      <c r="E3973" s="230">
        <v>1965</v>
      </c>
      <c r="F3973" s="230" t="s">
        <v>2122</v>
      </c>
      <c r="G3973" s="371" t="s">
        <v>2101</v>
      </c>
      <c r="H3973" s="381">
        <v>4</v>
      </c>
      <c r="I3973" s="230">
        <v>4</v>
      </c>
      <c r="J3973" s="230" t="s">
        <v>2122</v>
      </c>
      <c r="K3973" s="222">
        <v>2827</v>
      </c>
      <c r="L3973" s="222">
        <v>2745.2</v>
      </c>
      <c r="M3973" s="222">
        <v>6713984.0599999996</v>
      </c>
      <c r="N3973" s="222">
        <v>6713984.0599999996</v>
      </c>
      <c r="O3973" s="222">
        <v>0</v>
      </c>
      <c r="P3973" s="222">
        <v>0</v>
      </c>
      <c r="Q3973" s="222">
        <v>0</v>
      </c>
      <c r="R3973" s="372">
        <v>45658</v>
      </c>
      <c r="S3973" s="372">
        <v>46022</v>
      </c>
      <c r="U3973" s="373"/>
    </row>
    <row r="3974" spans="1:21" ht="20.25" x14ac:dyDescent="0.3">
      <c r="A3974" s="230">
        <v>1223</v>
      </c>
      <c r="B3974" s="225" t="s">
        <v>1367</v>
      </c>
      <c r="C3974" s="230">
        <v>55881</v>
      </c>
      <c r="D3974" s="230" t="s">
        <v>1896</v>
      </c>
      <c r="E3974" s="230">
        <v>1965</v>
      </c>
      <c r="F3974" s="230" t="s">
        <v>2122</v>
      </c>
      <c r="G3974" s="371" t="s">
        <v>2120</v>
      </c>
      <c r="H3974" s="381">
        <v>4</v>
      </c>
      <c r="I3974" s="230">
        <v>4</v>
      </c>
      <c r="J3974" s="230" t="s">
        <v>2122</v>
      </c>
      <c r="K3974" s="222">
        <v>2827</v>
      </c>
      <c r="L3974" s="222">
        <v>2802.2</v>
      </c>
      <c r="M3974" s="222">
        <v>6479626.7999999998</v>
      </c>
      <c r="N3974" s="222">
        <v>6479626.7999999998</v>
      </c>
      <c r="O3974" s="222">
        <v>0</v>
      </c>
      <c r="P3974" s="222">
        <v>0</v>
      </c>
      <c r="Q3974" s="222">
        <v>0</v>
      </c>
      <c r="R3974" s="372">
        <v>45658</v>
      </c>
      <c r="S3974" s="372">
        <v>46022</v>
      </c>
      <c r="U3974" s="373"/>
    </row>
    <row r="3975" spans="1:21" ht="20.25" x14ac:dyDescent="0.3">
      <c r="A3975" s="230">
        <v>1224</v>
      </c>
      <c r="B3975" s="225" t="s">
        <v>1368</v>
      </c>
      <c r="C3975" s="230">
        <v>55882</v>
      </c>
      <c r="D3975" s="230" t="s">
        <v>1896</v>
      </c>
      <c r="E3975" s="230">
        <v>1965</v>
      </c>
      <c r="F3975" s="230" t="s">
        <v>2122</v>
      </c>
      <c r="G3975" s="371" t="s">
        <v>2120</v>
      </c>
      <c r="H3975" s="381">
        <v>4</v>
      </c>
      <c r="I3975" s="230">
        <v>4</v>
      </c>
      <c r="J3975" s="230" t="s">
        <v>2122</v>
      </c>
      <c r="K3975" s="222">
        <v>2827</v>
      </c>
      <c r="L3975" s="222">
        <v>2799.6</v>
      </c>
      <c r="M3975" s="222">
        <v>6446491.3700000001</v>
      </c>
      <c r="N3975" s="222">
        <v>6446491.3700000001</v>
      </c>
      <c r="O3975" s="222">
        <v>0</v>
      </c>
      <c r="P3975" s="222">
        <v>0</v>
      </c>
      <c r="Q3975" s="222">
        <v>0</v>
      </c>
      <c r="R3975" s="372">
        <v>45658</v>
      </c>
      <c r="S3975" s="372">
        <v>46022</v>
      </c>
      <c r="U3975" s="373"/>
    </row>
    <row r="3976" spans="1:21" ht="20.25" x14ac:dyDescent="0.3">
      <c r="A3976" s="230">
        <v>1225</v>
      </c>
      <c r="B3976" s="225" t="s">
        <v>3571</v>
      </c>
      <c r="C3976" s="230">
        <v>55883</v>
      </c>
      <c r="D3976" s="230" t="s">
        <v>1896</v>
      </c>
      <c r="E3976" s="230">
        <v>1968</v>
      </c>
      <c r="F3976" s="230" t="s">
        <v>2122</v>
      </c>
      <c r="G3976" s="371" t="s">
        <v>2120</v>
      </c>
      <c r="H3976" s="230">
        <v>4</v>
      </c>
      <c r="I3976" s="230">
        <v>4</v>
      </c>
      <c r="J3976" s="230" t="s">
        <v>2122</v>
      </c>
      <c r="K3976" s="222">
        <v>2827</v>
      </c>
      <c r="L3976" s="222">
        <v>2797.8</v>
      </c>
      <c r="M3976" s="222">
        <v>9016678.4000000004</v>
      </c>
      <c r="N3976" s="222">
        <v>9016678.4000000004</v>
      </c>
      <c r="O3976" s="222">
        <v>0</v>
      </c>
      <c r="P3976" s="222">
        <v>0</v>
      </c>
      <c r="Q3976" s="222">
        <v>0</v>
      </c>
      <c r="R3976" s="372">
        <v>45658</v>
      </c>
      <c r="S3976" s="372">
        <v>46022</v>
      </c>
      <c r="U3976" s="373"/>
    </row>
    <row r="3977" spans="1:21" ht="20.25" x14ac:dyDescent="0.3">
      <c r="A3977" s="230">
        <v>1226</v>
      </c>
      <c r="B3977" s="225" t="s">
        <v>3572</v>
      </c>
      <c r="C3977" s="230">
        <v>55884</v>
      </c>
      <c r="D3977" s="230" t="s">
        <v>1896</v>
      </c>
      <c r="E3977" s="230">
        <v>1968</v>
      </c>
      <c r="F3977" s="230" t="s">
        <v>2122</v>
      </c>
      <c r="G3977" s="371" t="s">
        <v>2120</v>
      </c>
      <c r="H3977" s="381">
        <v>4</v>
      </c>
      <c r="I3977" s="230">
        <v>4</v>
      </c>
      <c r="J3977" s="230" t="s">
        <v>2122</v>
      </c>
      <c r="K3977" s="222">
        <v>2827</v>
      </c>
      <c r="L3977" s="222">
        <v>2800.5</v>
      </c>
      <c r="M3977" s="222">
        <v>8927227.2800000012</v>
      </c>
      <c r="N3977" s="222">
        <v>8927227.2800000012</v>
      </c>
      <c r="O3977" s="222">
        <v>0</v>
      </c>
      <c r="P3977" s="222">
        <v>0</v>
      </c>
      <c r="Q3977" s="222">
        <v>0</v>
      </c>
      <c r="R3977" s="372">
        <v>45658</v>
      </c>
      <c r="S3977" s="372">
        <v>46022</v>
      </c>
      <c r="U3977" s="373"/>
    </row>
    <row r="3978" spans="1:21" ht="20.25" x14ac:dyDescent="0.3">
      <c r="A3978" s="230">
        <v>1227</v>
      </c>
      <c r="B3978" s="225" t="s">
        <v>3573</v>
      </c>
      <c r="C3978" s="230">
        <v>55885</v>
      </c>
      <c r="D3978" s="230" t="s">
        <v>1896</v>
      </c>
      <c r="E3978" s="230">
        <v>1969</v>
      </c>
      <c r="F3978" s="230" t="s">
        <v>2122</v>
      </c>
      <c r="G3978" s="371" t="s">
        <v>2120</v>
      </c>
      <c r="H3978" s="381">
        <v>5</v>
      </c>
      <c r="I3978" s="230">
        <v>4</v>
      </c>
      <c r="J3978" s="230" t="s">
        <v>2122</v>
      </c>
      <c r="K3978" s="222">
        <v>3523</v>
      </c>
      <c r="L3978" s="222">
        <v>3531.7</v>
      </c>
      <c r="M3978" s="222">
        <v>8310977.1500000004</v>
      </c>
      <c r="N3978" s="222">
        <v>8310977.1500000004</v>
      </c>
      <c r="O3978" s="222">
        <v>0</v>
      </c>
      <c r="P3978" s="222">
        <v>0</v>
      </c>
      <c r="Q3978" s="222">
        <v>0</v>
      </c>
      <c r="R3978" s="372">
        <v>45658</v>
      </c>
      <c r="S3978" s="372">
        <v>46022</v>
      </c>
      <c r="U3978" s="373"/>
    </row>
    <row r="3979" spans="1:21" ht="20.25" x14ac:dyDescent="0.3">
      <c r="A3979" s="230">
        <v>1228</v>
      </c>
      <c r="B3979" s="225" t="s">
        <v>3574</v>
      </c>
      <c r="C3979" s="230">
        <v>55886</v>
      </c>
      <c r="D3979" s="230" t="s">
        <v>1896</v>
      </c>
      <c r="E3979" s="230">
        <v>1970</v>
      </c>
      <c r="F3979" s="230" t="s">
        <v>2122</v>
      </c>
      <c r="G3979" s="371" t="s">
        <v>2120</v>
      </c>
      <c r="H3979" s="381">
        <v>5</v>
      </c>
      <c r="I3979" s="230">
        <v>4</v>
      </c>
      <c r="J3979" s="230" t="s">
        <v>2122</v>
      </c>
      <c r="K3979" s="222">
        <v>3523</v>
      </c>
      <c r="L3979" s="222">
        <v>3511.1</v>
      </c>
      <c r="M3979" s="222">
        <v>8007486.3799999999</v>
      </c>
      <c r="N3979" s="222">
        <v>8007486.3799999999</v>
      </c>
      <c r="O3979" s="222">
        <v>0</v>
      </c>
      <c r="P3979" s="222">
        <v>0</v>
      </c>
      <c r="Q3979" s="222">
        <v>0</v>
      </c>
      <c r="R3979" s="372">
        <v>45658</v>
      </c>
      <c r="S3979" s="372">
        <v>46022</v>
      </c>
      <c r="U3979" s="373"/>
    </row>
    <row r="3980" spans="1:21" ht="20.25" x14ac:dyDescent="0.3">
      <c r="A3980" s="230">
        <v>1229</v>
      </c>
      <c r="B3980" s="225" t="s">
        <v>3583</v>
      </c>
      <c r="C3980" s="230">
        <v>55887</v>
      </c>
      <c r="D3980" s="230" t="s">
        <v>1896</v>
      </c>
      <c r="E3980" s="230">
        <v>1971</v>
      </c>
      <c r="F3980" s="230" t="s">
        <v>2122</v>
      </c>
      <c r="G3980" s="371" t="s">
        <v>2120</v>
      </c>
      <c r="H3980" s="381">
        <v>5</v>
      </c>
      <c r="I3980" s="230">
        <v>4</v>
      </c>
      <c r="J3980" s="230" t="s">
        <v>2122</v>
      </c>
      <c r="K3980" s="222">
        <v>3523</v>
      </c>
      <c r="L3980" s="222">
        <v>3523.4</v>
      </c>
      <c r="M3980" s="222">
        <v>8141679.7800000003</v>
      </c>
      <c r="N3980" s="222">
        <v>8141679.7800000003</v>
      </c>
      <c r="O3980" s="222">
        <v>0</v>
      </c>
      <c r="P3980" s="222">
        <v>0</v>
      </c>
      <c r="Q3980" s="222">
        <v>0</v>
      </c>
      <c r="R3980" s="372">
        <v>45658</v>
      </c>
      <c r="S3980" s="372">
        <v>46022</v>
      </c>
      <c r="U3980" s="373"/>
    </row>
    <row r="3981" spans="1:21" ht="20.25" x14ac:dyDescent="0.3">
      <c r="A3981" s="230">
        <v>1230</v>
      </c>
      <c r="B3981" s="225" t="s">
        <v>3584</v>
      </c>
      <c r="C3981" s="279">
        <v>55888</v>
      </c>
      <c r="D3981" s="230" t="s">
        <v>1896</v>
      </c>
      <c r="E3981" s="230">
        <v>1979</v>
      </c>
      <c r="F3981" s="230" t="s">
        <v>2122</v>
      </c>
      <c r="G3981" s="371" t="s">
        <v>2088</v>
      </c>
      <c r="H3981" s="381">
        <v>5</v>
      </c>
      <c r="I3981" s="230">
        <v>4</v>
      </c>
      <c r="J3981" s="230" t="s">
        <v>2122</v>
      </c>
      <c r="K3981" s="222">
        <v>3314</v>
      </c>
      <c r="L3981" s="222">
        <v>3333</v>
      </c>
      <c r="M3981" s="222">
        <v>4945907.21</v>
      </c>
      <c r="N3981" s="222">
        <v>4945907.21</v>
      </c>
      <c r="O3981" s="222">
        <v>0</v>
      </c>
      <c r="P3981" s="222">
        <v>0</v>
      </c>
      <c r="Q3981" s="222">
        <v>0</v>
      </c>
      <c r="R3981" s="372">
        <v>45658</v>
      </c>
      <c r="S3981" s="372">
        <v>46022</v>
      </c>
      <c r="U3981" s="373"/>
    </row>
    <row r="3982" spans="1:21" ht="20.25" x14ac:dyDescent="0.3">
      <c r="A3982" s="230">
        <v>1231</v>
      </c>
      <c r="B3982" s="225" t="s">
        <v>3585</v>
      </c>
      <c r="C3982" s="279">
        <v>55889</v>
      </c>
      <c r="D3982" s="230" t="s">
        <v>1896</v>
      </c>
      <c r="E3982" s="230">
        <v>1985</v>
      </c>
      <c r="F3982" s="230" t="s">
        <v>2122</v>
      </c>
      <c r="G3982" s="371" t="s">
        <v>2088</v>
      </c>
      <c r="H3982" s="381">
        <v>5</v>
      </c>
      <c r="I3982" s="230">
        <v>4</v>
      </c>
      <c r="J3982" s="230" t="s">
        <v>2122</v>
      </c>
      <c r="K3982" s="222">
        <v>3314</v>
      </c>
      <c r="L3982" s="222">
        <v>3311.1</v>
      </c>
      <c r="M3982" s="222">
        <v>4879926.43</v>
      </c>
      <c r="N3982" s="222">
        <v>4879926.43</v>
      </c>
      <c r="O3982" s="222">
        <v>0</v>
      </c>
      <c r="P3982" s="222">
        <v>0</v>
      </c>
      <c r="Q3982" s="222">
        <v>0</v>
      </c>
      <c r="R3982" s="372">
        <v>45658</v>
      </c>
      <c r="S3982" s="372">
        <v>46022</v>
      </c>
      <c r="U3982" s="373"/>
    </row>
    <row r="3983" spans="1:21" ht="20.25" x14ac:dyDescent="0.3">
      <c r="A3983" s="230">
        <v>1232</v>
      </c>
      <c r="B3983" s="225" t="s">
        <v>3586</v>
      </c>
      <c r="C3983" s="279">
        <v>55890</v>
      </c>
      <c r="D3983" s="230" t="s">
        <v>1896</v>
      </c>
      <c r="E3983" s="230">
        <v>1989</v>
      </c>
      <c r="F3983" s="230" t="s">
        <v>2122</v>
      </c>
      <c r="G3983" s="371" t="s">
        <v>2088</v>
      </c>
      <c r="H3983" s="381">
        <v>5</v>
      </c>
      <c r="I3983" s="230">
        <v>4</v>
      </c>
      <c r="J3983" s="230" t="s">
        <v>2122</v>
      </c>
      <c r="K3983" s="222">
        <v>3000</v>
      </c>
      <c r="L3983" s="222">
        <v>3311.1</v>
      </c>
      <c r="M3983" s="222">
        <v>162855.35999999999</v>
      </c>
      <c r="N3983" s="222">
        <v>162855.35999999999</v>
      </c>
      <c r="O3983" s="222">
        <v>0</v>
      </c>
      <c r="P3983" s="222">
        <v>0</v>
      </c>
      <c r="Q3983" s="222">
        <v>0</v>
      </c>
      <c r="R3983" s="372">
        <v>45658</v>
      </c>
      <c r="S3983" s="372">
        <v>46022</v>
      </c>
      <c r="U3983" s="373"/>
    </row>
    <row r="3984" spans="1:21" ht="20.25" x14ac:dyDescent="0.3">
      <c r="A3984" s="230">
        <v>1233</v>
      </c>
      <c r="B3984" s="225" t="s">
        <v>4117</v>
      </c>
      <c r="C3984" s="279">
        <v>44072</v>
      </c>
      <c r="D3984" s="230" t="s">
        <v>1896</v>
      </c>
      <c r="E3984" s="230">
        <v>1990</v>
      </c>
      <c r="F3984" s="230" t="s">
        <v>2122</v>
      </c>
      <c r="G3984" s="371" t="s">
        <v>2088</v>
      </c>
      <c r="H3984" s="381">
        <v>5</v>
      </c>
      <c r="I3984" s="230">
        <v>5</v>
      </c>
      <c r="J3984" s="230" t="s">
        <v>2122</v>
      </c>
      <c r="K3984" s="222">
        <v>5740.68</v>
      </c>
      <c r="L3984" s="222">
        <v>5740.68</v>
      </c>
      <c r="M3984" s="222">
        <v>110326.92</v>
      </c>
      <c r="N3984" s="222">
        <v>110326.92</v>
      </c>
      <c r="O3984" s="222">
        <v>0</v>
      </c>
      <c r="P3984" s="222">
        <v>0</v>
      </c>
      <c r="Q3984" s="222">
        <v>0</v>
      </c>
      <c r="R3984" s="372">
        <v>45658</v>
      </c>
      <c r="S3984" s="372">
        <v>46022</v>
      </c>
      <c r="U3984" s="373"/>
    </row>
    <row r="3985" spans="1:21" ht="20.25" x14ac:dyDescent="0.3">
      <c r="A3985" s="230">
        <v>1234</v>
      </c>
      <c r="B3985" s="225" t="s">
        <v>4118</v>
      </c>
      <c r="C3985" s="279">
        <v>44073</v>
      </c>
      <c r="D3985" s="230" t="s">
        <v>1896</v>
      </c>
      <c r="E3985" s="230">
        <v>1993</v>
      </c>
      <c r="F3985" s="230" t="s">
        <v>2122</v>
      </c>
      <c r="G3985" s="371" t="s">
        <v>2088</v>
      </c>
      <c r="H3985" s="381">
        <v>5</v>
      </c>
      <c r="I3985" s="230">
        <v>5</v>
      </c>
      <c r="J3985" s="230" t="s">
        <v>2122</v>
      </c>
      <c r="K3985" s="222">
        <v>5740.68</v>
      </c>
      <c r="L3985" s="222">
        <v>5740.68</v>
      </c>
      <c r="M3985" s="222">
        <v>110326.92</v>
      </c>
      <c r="N3985" s="222">
        <v>110326.92</v>
      </c>
      <c r="O3985" s="222">
        <v>0</v>
      </c>
      <c r="P3985" s="222">
        <v>0</v>
      </c>
      <c r="Q3985" s="222">
        <v>0</v>
      </c>
      <c r="R3985" s="372">
        <v>45658</v>
      </c>
      <c r="S3985" s="372">
        <v>46022</v>
      </c>
      <c r="U3985" s="373"/>
    </row>
    <row r="3986" spans="1:21" ht="20.25" x14ac:dyDescent="0.3">
      <c r="A3986" s="230">
        <v>1235</v>
      </c>
      <c r="B3986" s="225" t="s">
        <v>720</v>
      </c>
      <c r="C3986" s="279">
        <v>44062</v>
      </c>
      <c r="D3986" s="230" t="s">
        <v>1896</v>
      </c>
      <c r="E3986" s="230">
        <v>1969</v>
      </c>
      <c r="F3986" s="230" t="s">
        <v>2122</v>
      </c>
      <c r="G3986" s="371" t="s">
        <v>2089</v>
      </c>
      <c r="H3986" s="381">
        <v>3</v>
      </c>
      <c r="I3986" s="230">
        <v>3</v>
      </c>
      <c r="J3986" s="230" t="s">
        <v>2122</v>
      </c>
      <c r="K3986" s="222">
        <v>2828.72</v>
      </c>
      <c r="L3986" s="222">
        <v>1476.5</v>
      </c>
      <c r="M3986" s="222">
        <v>2474522.11</v>
      </c>
      <c r="N3986" s="222">
        <v>2474522.11</v>
      </c>
      <c r="O3986" s="222">
        <v>0</v>
      </c>
      <c r="P3986" s="222">
        <v>0</v>
      </c>
      <c r="Q3986" s="222">
        <v>0</v>
      </c>
      <c r="R3986" s="372">
        <v>45658</v>
      </c>
      <c r="S3986" s="372">
        <v>46022</v>
      </c>
      <c r="U3986" s="373"/>
    </row>
    <row r="3987" spans="1:21" ht="20.25" x14ac:dyDescent="0.3">
      <c r="A3987" s="230">
        <v>1236</v>
      </c>
      <c r="B3987" s="225" t="s">
        <v>2572</v>
      </c>
      <c r="C3987" s="279">
        <v>44063</v>
      </c>
      <c r="D3987" s="230" t="s">
        <v>1896</v>
      </c>
      <c r="E3987" s="230">
        <v>1972</v>
      </c>
      <c r="F3987" s="230" t="s">
        <v>2122</v>
      </c>
      <c r="G3987" s="371" t="s">
        <v>2089</v>
      </c>
      <c r="H3987" s="381">
        <v>5</v>
      </c>
      <c r="I3987" s="230">
        <v>4</v>
      </c>
      <c r="J3987" s="230" t="s">
        <v>2122</v>
      </c>
      <c r="K3987" s="222">
        <v>6646.37</v>
      </c>
      <c r="L3987" s="222">
        <v>4164.84</v>
      </c>
      <c r="M3987" s="222">
        <v>1921981.74</v>
      </c>
      <c r="N3987" s="222">
        <v>1921981.74</v>
      </c>
      <c r="O3987" s="222">
        <v>0</v>
      </c>
      <c r="P3987" s="222">
        <v>0</v>
      </c>
      <c r="Q3987" s="222">
        <v>0</v>
      </c>
      <c r="R3987" s="372">
        <v>45658</v>
      </c>
      <c r="S3987" s="372">
        <v>46022</v>
      </c>
      <c r="U3987" s="373"/>
    </row>
    <row r="3988" spans="1:21" ht="20.25" x14ac:dyDescent="0.3">
      <c r="A3988" s="230">
        <v>1237</v>
      </c>
      <c r="B3988" s="225" t="s">
        <v>2267</v>
      </c>
      <c r="C3988" s="279">
        <v>44060</v>
      </c>
      <c r="D3988" s="230" t="s">
        <v>1896</v>
      </c>
      <c r="E3988" s="230">
        <v>1969</v>
      </c>
      <c r="F3988" s="230" t="s">
        <v>2122</v>
      </c>
      <c r="G3988" s="371" t="s">
        <v>2101</v>
      </c>
      <c r="H3988" s="381">
        <v>5</v>
      </c>
      <c r="I3988" s="230">
        <v>4</v>
      </c>
      <c r="J3988" s="230" t="s">
        <v>2122</v>
      </c>
      <c r="K3988" s="222">
        <v>3523</v>
      </c>
      <c r="L3988" s="222">
        <v>3344.16</v>
      </c>
      <c r="M3988" s="222">
        <v>2441337.04</v>
      </c>
      <c r="N3988" s="222">
        <v>2441337.04</v>
      </c>
      <c r="O3988" s="222">
        <v>0</v>
      </c>
      <c r="P3988" s="222">
        <v>0</v>
      </c>
      <c r="Q3988" s="222">
        <v>0</v>
      </c>
      <c r="R3988" s="372">
        <v>45658</v>
      </c>
      <c r="S3988" s="372">
        <v>46022</v>
      </c>
      <c r="U3988" s="373"/>
    </row>
    <row r="3989" spans="1:21" ht="20.25" x14ac:dyDescent="0.3">
      <c r="A3989" s="230">
        <v>1238</v>
      </c>
      <c r="B3989" s="225" t="s">
        <v>2268</v>
      </c>
      <c r="C3989" s="279">
        <v>44064</v>
      </c>
      <c r="D3989" s="230" t="s">
        <v>1896</v>
      </c>
      <c r="E3989" s="230">
        <v>1975</v>
      </c>
      <c r="F3989" s="230" t="s">
        <v>2122</v>
      </c>
      <c r="G3989" s="371" t="s">
        <v>2088</v>
      </c>
      <c r="H3989" s="381">
        <v>5</v>
      </c>
      <c r="I3989" s="230">
        <v>6</v>
      </c>
      <c r="J3989" s="230" t="s">
        <v>2122</v>
      </c>
      <c r="K3989" s="222">
        <v>7371.6</v>
      </c>
      <c r="L3989" s="222">
        <v>4720.63</v>
      </c>
      <c r="M3989" s="222">
        <v>1124420.1399999999</v>
      </c>
      <c r="N3989" s="222">
        <v>1124420.1399999999</v>
      </c>
      <c r="O3989" s="222">
        <v>0</v>
      </c>
      <c r="P3989" s="222">
        <v>0</v>
      </c>
      <c r="Q3989" s="222">
        <v>0</v>
      </c>
      <c r="R3989" s="372">
        <v>45658</v>
      </c>
      <c r="S3989" s="372">
        <v>46022</v>
      </c>
      <c r="U3989" s="373"/>
    </row>
    <row r="3990" spans="1:21" ht="20.25" x14ac:dyDescent="0.3">
      <c r="A3990" s="230">
        <v>1239</v>
      </c>
      <c r="B3990" s="225" t="s">
        <v>4398</v>
      </c>
      <c r="C3990" s="279">
        <v>44066</v>
      </c>
      <c r="D3990" s="230" t="s">
        <v>1896</v>
      </c>
      <c r="E3990" s="230">
        <v>1965</v>
      </c>
      <c r="F3990" s="230" t="s">
        <v>2122</v>
      </c>
      <c r="G3990" s="371" t="s">
        <v>2094</v>
      </c>
      <c r="H3990" s="381">
        <v>2</v>
      </c>
      <c r="I3990" s="230">
        <v>1</v>
      </c>
      <c r="J3990" s="230" t="s">
        <v>2122</v>
      </c>
      <c r="K3990" s="222">
        <v>536.20000000000005</v>
      </c>
      <c r="L3990" s="222">
        <v>329.56</v>
      </c>
      <c r="M3990" s="222">
        <v>484396.81</v>
      </c>
      <c r="N3990" s="222">
        <v>484396.81</v>
      </c>
      <c r="O3990" s="222">
        <v>0</v>
      </c>
      <c r="P3990" s="222">
        <v>0</v>
      </c>
      <c r="Q3990" s="222">
        <v>0</v>
      </c>
      <c r="R3990" s="372">
        <v>45658</v>
      </c>
      <c r="S3990" s="372">
        <v>46022</v>
      </c>
      <c r="U3990" s="373"/>
    </row>
    <row r="3991" spans="1:21" ht="20.25" x14ac:dyDescent="0.25">
      <c r="A3991" s="231" t="s">
        <v>22</v>
      </c>
      <c r="B3991" s="231"/>
      <c r="C3991" s="263" t="s">
        <v>172</v>
      </c>
      <c r="D3991" s="263" t="s">
        <v>172</v>
      </c>
      <c r="E3991" s="263" t="s">
        <v>172</v>
      </c>
      <c r="F3991" s="263" t="s">
        <v>172</v>
      </c>
      <c r="G3991" s="263" t="s">
        <v>172</v>
      </c>
      <c r="H3991" s="263" t="s">
        <v>172</v>
      </c>
      <c r="I3991" s="263" t="s">
        <v>172</v>
      </c>
      <c r="J3991" s="220">
        <v>0</v>
      </c>
      <c r="K3991" s="220">
        <v>71457.67</v>
      </c>
      <c r="L3991" s="220">
        <v>61299.35</v>
      </c>
      <c r="M3991" s="220">
        <v>87522535.920000002</v>
      </c>
      <c r="N3991" s="220">
        <v>87522535.920000002</v>
      </c>
      <c r="O3991" s="220">
        <v>0</v>
      </c>
      <c r="P3991" s="220">
        <v>0</v>
      </c>
      <c r="Q3991" s="220">
        <v>0</v>
      </c>
      <c r="R3991" s="263" t="s">
        <v>172</v>
      </c>
      <c r="S3991" s="263" t="s">
        <v>172</v>
      </c>
      <c r="U3991" s="373"/>
    </row>
    <row r="3992" spans="1:21" ht="20.25" x14ac:dyDescent="0.25">
      <c r="A3992" s="414" t="s">
        <v>4451</v>
      </c>
      <c r="B3992" s="406"/>
      <c r="C3992" s="406"/>
      <c r="D3992" s="406"/>
      <c r="E3992" s="406"/>
      <c r="F3992" s="406"/>
      <c r="G3992" s="406"/>
      <c r="H3992" s="406"/>
      <c r="I3992" s="406"/>
      <c r="J3992" s="406"/>
      <c r="K3992" s="406"/>
      <c r="L3992" s="406"/>
      <c r="M3992" s="406"/>
      <c r="N3992" s="406"/>
      <c r="O3992" s="406"/>
      <c r="P3992" s="406"/>
      <c r="Q3992" s="406"/>
      <c r="R3992" s="406"/>
      <c r="S3992" s="415"/>
      <c r="U3992" s="373"/>
    </row>
    <row r="3993" spans="1:21" ht="20.25" x14ac:dyDescent="0.25">
      <c r="A3993" s="230">
        <v>1240</v>
      </c>
      <c r="B3993" s="231" t="s">
        <v>3528</v>
      </c>
      <c r="C3993" s="230">
        <v>55816</v>
      </c>
      <c r="D3993" s="230" t="s">
        <v>1896</v>
      </c>
      <c r="E3993" s="230">
        <v>1955</v>
      </c>
      <c r="F3993" s="230" t="s">
        <v>2122</v>
      </c>
      <c r="G3993" s="230" t="s">
        <v>2121</v>
      </c>
      <c r="H3993" s="230">
        <v>3</v>
      </c>
      <c r="I3993" s="230">
        <v>3</v>
      </c>
      <c r="J3993" s="222" t="s">
        <v>2122</v>
      </c>
      <c r="K3993" s="222">
        <v>1762</v>
      </c>
      <c r="L3993" s="222">
        <v>1762</v>
      </c>
      <c r="M3993" s="222">
        <v>6968572.3899999997</v>
      </c>
      <c r="N3993" s="222">
        <v>6968572.3899999997</v>
      </c>
      <c r="O3993" s="222">
        <v>0</v>
      </c>
      <c r="P3993" s="222">
        <v>0</v>
      </c>
      <c r="Q3993" s="222">
        <v>0</v>
      </c>
      <c r="R3993" s="372">
        <v>45658</v>
      </c>
      <c r="S3993" s="372">
        <v>46022</v>
      </c>
      <c r="U3993" s="373"/>
    </row>
    <row r="3994" spans="1:21" ht="20.25" x14ac:dyDescent="0.25">
      <c r="A3994" s="230">
        <v>1241</v>
      </c>
      <c r="B3994" s="231" t="s">
        <v>3529</v>
      </c>
      <c r="C3994" s="230">
        <v>55817</v>
      </c>
      <c r="D3994" s="230" t="s">
        <v>1896</v>
      </c>
      <c r="E3994" s="230">
        <v>1956</v>
      </c>
      <c r="F3994" s="230" t="s">
        <v>2122</v>
      </c>
      <c r="G3994" s="230" t="s">
        <v>2121</v>
      </c>
      <c r="H3994" s="230">
        <v>3</v>
      </c>
      <c r="I3994" s="230">
        <v>4</v>
      </c>
      <c r="J3994" s="222" t="s">
        <v>2122</v>
      </c>
      <c r="K3994" s="222">
        <v>1564</v>
      </c>
      <c r="L3994" s="222">
        <v>1564</v>
      </c>
      <c r="M3994" s="222">
        <v>9677140.3999999985</v>
      </c>
      <c r="N3994" s="222">
        <v>9677140.3999999985</v>
      </c>
      <c r="O3994" s="222">
        <v>0</v>
      </c>
      <c r="P3994" s="222">
        <v>0</v>
      </c>
      <c r="Q3994" s="222">
        <v>0</v>
      </c>
      <c r="R3994" s="372">
        <v>45658</v>
      </c>
      <c r="S3994" s="372">
        <v>46022</v>
      </c>
      <c r="U3994" s="373"/>
    </row>
    <row r="3995" spans="1:21" ht="20.25" x14ac:dyDescent="0.25">
      <c r="A3995" s="230">
        <v>1242</v>
      </c>
      <c r="B3995" s="231" t="s">
        <v>3530</v>
      </c>
      <c r="C3995" s="230">
        <v>55818</v>
      </c>
      <c r="D3995" s="230" t="s">
        <v>1896</v>
      </c>
      <c r="E3995" s="230">
        <v>1956</v>
      </c>
      <c r="F3995" s="230" t="s">
        <v>2122</v>
      </c>
      <c r="G3995" s="230" t="s">
        <v>2121</v>
      </c>
      <c r="H3995" s="230">
        <v>3</v>
      </c>
      <c r="I3995" s="230">
        <v>4</v>
      </c>
      <c r="J3995" s="222" t="s">
        <v>2122</v>
      </c>
      <c r="K3995" s="222">
        <v>1564</v>
      </c>
      <c r="L3995" s="222">
        <v>1564</v>
      </c>
      <c r="M3995" s="222">
        <v>9645180.3999999985</v>
      </c>
      <c r="N3995" s="222">
        <v>9645180.3999999985</v>
      </c>
      <c r="O3995" s="222">
        <v>0</v>
      </c>
      <c r="P3995" s="222">
        <v>0</v>
      </c>
      <c r="Q3995" s="222">
        <v>0</v>
      </c>
      <c r="R3995" s="372">
        <v>45658</v>
      </c>
      <c r="S3995" s="372">
        <v>46022</v>
      </c>
      <c r="U3995" s="373"/>
    </row>
    <row r="3996" spans="1:21" ht="20.25" x14ac:dyDescent="0.25">
      <c r="A3996" s="230">
        <v>1243</v>
      </c>
      <c r="B3996" s="231" t="s">
        <v>3531</v>
      </c>
      <c r="C3996" s="230">
        <v>55820</v>
      </c>
      <c r="D3996" s="230" t="s">
        <v>1896</v>
      </c>
      <c r="E3996" s="230">
        <v>1957</v>
      </c>
      <c r="F3996" s="230" t="s">
        <v>2122</v>
      </c>
      <c r="G3996" s="230" t="s">
        <v>2121</v>
      </c>
      <c r="H3996" s="230">
        <v>3</v>
      </c>
      <c r="I3996" s="230">
        <v>4</v>
      </c>
      <c r="J3996" s="222" t="s">
        <v>2122</v>
      </c>
      <c r="K3996" s="222">
        <v>1770.3</v>
      </c>
      <c r="L3996" s="222">
        <v>1770</v>
      </c>
      <c r="M3996" s="222">
        <v>9633871.2199999988</v>
      </c>
      <c r="N3996" s="222">
        <v>9633871.2199999988</v>
      </c>
      <c r="O3996" s="222">
        <v>0</v>
      </c>
      <c r="P3996" s="222">
        <v>0</v>
      </c>
      <c r="Q3996" s="222">
        <v>0</v>
      </c>
      <c r="R3996" s="372">
        <v>45658</v>
      </c>
      <c r="S3996" s="372">
        <v>46022</v>
      </c>
      <c r="U3996" s="373"/>
    </row>
    <row r="3997" spans="1:21" ht="20.25" x14ac:dyDescent="0.25">
      <c r="A3997" s="230">
        <v>1244</v>
      </c>
      <c r="B3997" s="231" t="s">
        <v>3532</v>
      </c>
      <c r="C3997" s="230">
        <v>55821</v>
      </c>
      <c r="D3997" s="230" t="s">
        <v>1896</v>
      </c>
      <c r="E3997" s="230">
        <v>1957</v>
      </c>
      <c r="F3997" s="230" t="s">
        <v>2122</v>
      </c>
      <c r="G3997" s="230" t="s">
        <v>2121</v>
      </c>
      <c r="H3997" s="230">
        <v>3</v>
      </c>
      <c r="I3997" s="230">
        <v>4</v>
      </c>
      <c r="J3997" s="222" t="s">
        <v>2122</v>
      </c>
      <c r="K3997" s="222">
        <v>1564</v>
      </c>
      <c r="L3997" s="222">
        <v>1564</v>
      </c>
      <c r="M3997" s="222">
        <v>9669672.3900000006</v>
      </c>
      <c r="N3997" s="222">
        <v>9669672.3900000006</v>
      </c>
      <c r="O3997" s="222">
        <v>0</v>
      </c>
      <c r="P3997" s="222">
        <v>0</v>
      </c>
      <c r="Q3997" s="222">
        <v>0</v>
      </c>
      <c r="R3997" s="372">
        <v>45658</v>
      </c>
      <c r="S3997" s="372">
        <v>46022</v>
      </c>
      <c r="U3997" s="373"/>
    </row>
    <row r="3998" spans="1:21" ht="20.25" x14ac:dyDescent="0.25">
      <c r="A3998" s="230">
        <v>1245</v>
      </c>
      <c r="B3998" s="231" t="s">
        <v>3533</v>
      </c>
      <c r="C3998" s="230">
        <v>55822</v>
      </c>
      <c r="D3998" s="230" t="s">
        <v>1896</v>
      </c>
      <c r="E3998" s="230">
        <v>1960</v>
      </c>
      <c r="F3998" s="230" t="s">
        <v>2122</v>
      </c>
      <c r="G3998" s="230" t="s">
        <v>2120</v>
      </c>
      <c r="H3998" s="230">
        <v>3</v>
      </c>
      <c r="I3998" s="230">
        <v>3</v>
      </c>
      <c r="J3998" s="222" t="s">
        <v>2122</v>
      </c>
      <c r="K3998" s="222">
        <v>1605</v>
      </c>
      <c r="L3998" s="222">
        <v>1605</v>
      </c>
      <c r="M3998" s="222">
        <v>3883340.27</v>
      </c>
      <c r="N3998" s="222">
        <v>3883340.27</v>
      </c>
      <c r="O3998" s="222">
        <v>0</v>
      </c>
      <c r="P3998" s="222">
        <v>0</v>
      </c>
      <c r="Q3998" s="222">
        <v>0</v>
      </c>
      <c r="R3998" s="372">
        <v>45658</v>
      </c>
      <c r="S3998" s="372">
        <v>46022</v>
      </c>
      <c r="U3998" s="373"/>
    </row>
    <row r="3999" spans="1:21" ht="20.25" x14ac:dyDescent="0.25">
      <c r="A3999" s="230">
        <v>1246</v>
      </c>
      <c r="B3999" s="231" t="s">
        <v>2269</v>
      </c>
      <c r="C3999" s="230">
        <v>55823</v>
      </c>
      <c r="D3999" s="230" t="s">
        <v>1896</v>
      </c>
      <c r="E3999" s="230">
        <v>1962</v>
      </c>
      <c r="F3999" s="230" t="s">
        <v>2122</v>
      </c>
      <c r="G3999" s="230" t="s">
        <v>2120</v>
      </c>
      <c r="H3999" s="230">
        <v>4</v>
      </c>
      <c r="I3999" s="230">
        <v>3</v>
      </c>
      <c r="J3999" s="222" t="s">
        <v>2122</v>
      </c>
      <c r="K3999" s="222">
        <v>2998</v>
      </c>
      <c r="L3999" s="222">
        <v>2998</v>
      </c>
      <c r="M3999" s="222">
        <v>3593230.87</v>
      </c>
      <c r="N3999" s="222">
        <v>3593230.87</v>
      </c>
      <c r="O3999" s="222">
        <v>0</v>
      </c>
      <c r="P3999" s="222">
        <v>0</v>
      </c>
      <c r="Q3999" s="222">
        <v>0</v>
      </c>
      <c r="R3999" s="372">
        <v>45658</v>
      </c>
      <c r="S3999" s="372">
        <v>46022</v>
      </c>
      <c r="U3999" s="373"/>
    </row>
    <row r="4000" spans="1:21" ht="20.25" x14ac:dyDescent="0.25">
      <c r="A4000" s="230">
        <v>1247</v>
      </c>
      <c r="B4000" s="231" t="s">
        <v>3534</v>
      </c>
      <c r="C4000" s="230">
        <v>55824</v>
      </c>
      <c r="D4000" s="230" t="s">
        <v>1896</v>
      </c>
      <c r="E4000" s="230">
        <v>1965</v>
      </c>
      <c r="F4000" s="230" t="s">
        <v>2122</v>
      </c>
      <c r="G4000" s="230" t="s">
        <v>2120</v>
      </c>
      <c r="H4000" s="230">
        <v>4</v>
      </c>
      <c r="I4000" s="230">
        <v>2</v>
      </c>
      <c r="J4000" s="222" t="s">
        <v>2122</v>
      </c>
      <c r="K4000" s="222">
        <v>1400</v>
      </c>
      <c r="L4000" s="222">
        <v>1400</v>
      </c>
      <c r="M4000" s="222">
        <v>3795402.18</v>
      </c>
      <c r="N4000" s="222">
        <v>3795402.18</v>
      </c>
      <c r="O4000" s="222">
        <v>0</v>
      </c>
      <c r="P4000" s="222">
        <v>0</v>
      </c>
      <c r="Q4000" s="222">
        <v>0</v>
      </c>
      <c r="R4000" s="372">
        <v>45658</v>
      </c>
      <c r="S4000" s="372">
        <v>46022</v>
      </c>
      <c r="U4000" s="373"/>
    </row>
    <row r="4001" spans="1:21" ht="20.25" x14ac:dyDescent="0.25">
      <c r="A4001" s="230">
        <v>1248</v>
      </c>
      <c r="B4001" s="231" t="s">
        <v>3535</v>
      </c>
      <c r="C4001" s="230">
        <v>55825</v>
      </c>
      <c r="D4001" s="230" t="s">
        <v>1896</v>
      </c>
      <c r="E4001" s="230">
        <v>1965</v>
      </c>
      <c r="F4001" s="230" t="s">
        <v>2122</v>
      </c>
      <c r="G4001" s="230" t="s">
        <v>2120</v>
      </c>
      <c r="H4001" s="230">
        <v>4</v>
      </c>
      <c r="I4001" s="230">
        <v>2</v>
      </c>
      <c r="J4001" s="222" t="s">
        <v>2122</v>
      </c>
      <c r="K4001" s="222">
        <v>1594</v>
      </c>
      <c r="L4001" s="222">
        <v>1594</v>
      </c>
      <c r="M4001" s="222">
        <v>2998235.82</v>
      </c>
      <c r="N4001" s="222">
        <v>2998235.82</v>
      </c>
      <c r="O4001" s="222">
        <v>0</v>
      </c>
      <c r="P4001" s="222">
        <v>0</v>
      </c>
      <c r="Q4001" s="222">
        <v>0</v>
      </c>
      <c r="R4001" s="372">
        <v>45658</v>
      </c>
      <c r="S4001" s="372">
        <v>46022</v>
      </c>
      <c r="U4001" s="373"/>
    </row>
    <row r="4002" spans="1:21" ht="20.25" x14ac:dyDescent="0.25">
      <c r="A4002" s="230">
        <v>1249</v>
      </c>
      <c r="B4002" s="231" t="s">
        <v>3657</v>
      </c>
      <c r="C4002" s="230">
        <v>55826</v>
      </c>
      <c r="D4002" s="230" t="s">
        <v>1896</v>
      </c>
      <c r="E4002" s="230">
        <v>1966</v>
      </c>
      <c r="F4002" s="230" t="s">
        <v>2122</v>
      </c>
      <c r="G4002" s="230" t="s">
        <v>2120</v>
      </c>
      <c r="H4002" s="230">
        <v>4</v>
      </c>
      <c r="I4002" s="230">
        <v>3</v>
      </c>
      <c r="J4002" s="222" t="s">
        <v>2122</v>
      </c>
      <c r="K4002" s="222">
        <v>2051</v>
      </c>
      <c r="L4002" s="222">
        <v>2051</v>
      </c>
      <c r="M4002" s="222">
        <v>4841458.88</v>
      </c>
      <c r="N4002" s="222">
        <v>4841458.88</v>
      </c>
      <c r="O4002" s="222">
        <v>0</v>
      </c>
      <c r="P4002" s="222">
        <v>0</v>
      </c>
      <c r="Q4002" s="222">
        <v>0</v>
      </c>
      <c r="R4002" s="372">
        <v>45658</v>
      </c>
      <c r="S4002" s="372">
        <v>46022</v>
      </c>
      <c r="U4002" s="373"/>
    </row>
    <row r="4003" spans="1:21" ht="20.25" x14ac:dyDescent="0.25">
      <c r="A4003" s="230">
        <v>1250</v>
      </c>
      <c r="B4003" s="231" t="s">
        <v>3536</v>
      </c>
      <c r="C4003" s="230">
        <v>55827</v>
      </c>
      <c r="D4003" s="230" t="s">
        <v>1896</v>
      </c>
      <c r="E4003" s="230">
        <v>1967</v>
      </c>
      <c r="F4003" s="230" t="s">
        <v>2122</v>
      </c>
      <c r="G4003" s="230" t="s">
        <v>2120</v>
      </c>
      <c r="H4003" s="230">
        <v>4</v>
      </c>
      <c r="I4003" s="230">
        <v>3</v>
      </c>
      <c r="J4003" s="222" t="s">
        <v>2122</v>
      </c>
      <c r="K4003" s="222">
        <v>2209</v>
      </c>
      <c r="L4003" s="222">
        <v>2209</v>
      </c>
      <c r="M4003" s="222">
        <v>3698981.6199999996</v>
      </c>
      <c r="N4003" s="222">
        <v>3698981.6199999996</v>
      </c>
      <c r="O4003" s="222">
        <v>0</v>
      </c>
      <c r="P4003" s="222">
        <v>0</v>
      </c>
      <c r="Q4003" s="222">
        <v>0</v>
      </c>
      <c r="R4003" s="372">
        <v>45658</v>
      </c>
      <c r="S4003" s="372">
        <v>46022</v>
      </c>
      <c r="U4003" s="373"/>
    </row>
    <row r="4004" spans="1:21" ht="20.25" x14ac:dyDescent="0.25">
      <c r="A4004" s="230">
        <v>1251</v>
      </c>
      <c r="B4004" s="229" t="s">
        <v>3588</v>
      </c>
      <c r="C4004" s="230">
        <v>55829</v>
      </c>
      <c r="D4004" s="230" t="s">
        <v>1896</v>
      </c>
      <c r="E4004" s="230">
        <v>1969</v>
      </c>
      <c r="F4004" s="230" t="s">
        <v>2122</v>
      </c>
      <c r="G4004" s="230" t="s">
        <v>2120</v>
      </c>
      <c r="H4004" s="230">
        <v>4</v>
      </c>
      <c r="I4004" s="230">
        <v>3</v>
      </c>
      <c r="J4004" s="222" t="s">
        <v>2122</v>
      </c>
      <c r="K4004" s="222">
        <v>2209</v>
      </c>
      <c r="L4004" s="222">
        <v>2031</v>
      </c>
      <c r="M4004" s="222">
        <v>4389223.8999999994</v>
      </c>
      <c r="N4004" s="222">
        <v>4389223.8999999994</v>
      </c>
      <c r="O4004" s="222">
        <v>0</v>
      </c>
      <c r="P4004" s="222">
        <v>0</v>
      </c>
      <c r="Q4004" s="222">
        <v>0</v>
      </c>
      <c r="R4004" s="372">
        <v>45658</v>
      </c>
      <c r="S4004" s="372">
        <v>46022</v>
      </c>
      <c r="U4004" s="373"/>
    </row>
    <row r="4005" spans="1:21" ht="20.25" x14ac:dyDescent="0.25">
      <c r="A4005" s="230">
        <v>1252</v>
      </c>
      <c r="B4005" s="229" t="s">
        <v>3593</v>
      </c>
      <c r="C4005" s="230">
        <v>55830</v>
      </c>
      <c r="D4005" s="230" t="s">
        <v>1896</v>
      </c>
      <c r="E4005" s="230">
        <v>1970</v>
      </c>
      <c r="F4005" s="230" t="s">
        <v>2122</v>
      </c>
      <c r="G4005" s="230" t="s">
        <v>2120</v>
      </c>
      <c r="H4005" s="230">
        <v>4</v>
      </c>
      <c r="I4005" s="230">
        <v>4</v>
      </c>
      <c r="J4005" s="222" t="s">
        <v>2122</v>
      </c>
      <c r="K4005" s="222">
        <v>2818</v>
      </c>
      <c r="L4005" s="222">
        <v>2813.8000000000015</v>
      </c>
      <c r="M4005" s="222">
        <v>5493565.7400000002</v>
      </c>
      <c r="N4005" s="222">
        <v>5493565.7400000002</v>
      </c>
      <c r="O4005" s="222">
        <v>0</v>
      </c>
      <c r="P4005" s="222">
        <v>0</v>
      </c>
      <c r="Q4005" s="222">
        <v>0</v>
      </c>
      <c r="R4005" s="372">
        <v>45658</v>
      </c>
      <c r="S4005" s="372">
        <v>46022</v>
      </c>
      <c r="U4005" s="373"/>
    </row>
    <row r="4006" spans="1:21" ht="20.25" x14ac:dyDescent="0.25">
      <c r="A4006" s="230">
        <v>1253</v>
      </c>
      <c r="B4006" s="229" t="s">
        <v>3594</v>
      </c>
      <c r="C4006" s="230">
        <v>55832</v>
      </c>
      <c r="D4006" s="230" t="s">
        <v>1896</v>
      </c>
      <c r="E4006" s="230">
        <v>1971</v>
      </c>
      <c r="F4006" s="230" t="s">
        <v>2122</v>
      </c>
      <c r="G4006" s="230" t="s">
        <v>2120</v>
      </c>
      <c r="H4006" s="230">
        <v>4</v>
      </c>
      <c r="I4006" s="230">
        <v>4</v>
      </c>
      <c r="J4006" s="222" t="s">
        <v>2122</v>
      </c>
      <c r="K4006" s="222">
        <v>2681.2</v>
      </c>
      <c r="L4006" s="222">
        <v>2827.2</v>
      </c>
      <c r="M4006" s="222">
        <v>5777681.2200000007</v>
      </c>
      <c r="N4006" s="222">
        <v>5777681.2200000007</v>
      </c>
      <c r="O4006" s="222">
        <v>0</v>
      </c>
      <c r="P4006" s="222">
        <v>0</v>
      </c>
      <c r="Q4006" s="222">
        <v>0</v>
      </c>
      <c r="R4006" s="372">
        <v>45658</v>
      </c>
      <c r="S4006" s="372">
        <v>46022</v>
      </c>
      <c r="U4006" s="373"/>
    </row>
    <row r="4007" spans="1:21" ht="20.25" x14ac:dyDescent="0.25">
      <c r="A4007" s="230">
        <v>1254</v>
      </c>
      <c r="B4007" s="229" t="s">
        <v>3595</v>
      </c>
      <c r="C4007" s="230">
        <v>55834</v>
      </c>
      <c r="D4007" s="230" t="s">
        <v>1896</v>
      </c>
      <c r="E4007" s="230">
        <v>1972</v>
      </c>
      <c r="F4007" s="230" t="s">
        <v>2122</v>
      </c>
      <c r="G4007" s="230" t="s">
        <v>2120</v>
      </c>
      <c r="H4007" s="230">
        <v>4</v>
      </c>
      <c r="I4007" s="230">
        <v>4</v>
      </c>
      <c r="J4007" s="222" t="s">
        <v>2122</v>
      </c>
      <c r="K4007" s="222">
        <v>2681.2</v>
      </c>
      <c r="L4007" s="222">
        <v>2571.6999999999994</v>
      </c>
      <c r="M4007" s="222">
        <v>5261245.16</v>
      </c>
      <c r="N4007" s="222">
        <v>5261245.16</v>
      </c>
      <c r="O4007" s="222">
        <v>0</v>
      </c>
      <c r="P4007" s="222">
        <v>0</v>
      </c>
      <c r="Q4007" s="222">
        <v>0</v>
      </c>
      <c r="R4007" s="372">
        <v>45658</v>
      </c>
      <c r="S4007" s="372">
        <v>46022</v>
      </c>
      <c r="U4007" s="373"/>
    </row>
    <row r="4008" spans="1:21" ht="20.25" x14ac:dyDescent="0.25">
      <c r="A4008" s="230">
        <v>1255</v>
      </c>
      <c r="B4008" s="229" t="s">
        <v>3589</v>
      </c>
      <c r="C4008" s="230">
        <v>55835</v>
      </c>
      <c r="D4008" s="230" t="s">
        <v>1896</v>
      </c>
      <c r="E4008" s="230">
        <v>1973</v>
      </c>
      <c r="F4008" s="230" t="s">
        <v>2122</v>
      </c>
      <c r="G4008" s="230" t="s">
        <v>2120</v>
      </c>
      <c r="H4008" s="230">
        <v>4</v>
      </c>
      <c r="I4008" s="230">
        <v>4</v>
      </c>
      <c r="J4008" s="222" t="s">
        <v>2122</v>
      </c>
      <c r="K4008" s="222">
        <v>2681.2</v>
      </c>
      <c r="L4008" s="222">
        <v>2685.2999999999997</v>
      </c>
      <c r="M4008" s="222">
        <v>5830150.4900000002</v>
      </c>
      <c r="N4008" s="222">
        <v>5830150.4900000002</v>
      </c>
      <c r="O4008" s="222">
        <v>0</v>
      </c>
      <c r="P4008" s="222">
        <v>0</v>
      </c>
      <c r="Q4008" s="222">
        <v>0</v>
      </c>
      <c r="R4008" s="372">
        <v>45658</v>
      </c>
      <c r="S4008" s="372">
        <v>46022</v>
      </c>
      <c r="U4008" s="373"/>
    </row>
    <row r="4009" spans="1:21" ht="20.25" x14ac:dyDescent="0.25">
      <c r="A4009" s="230">
        <v>1256</v>
      </c>
      <c r="B4009" s="229" t="s">
        <v>3596</v>
      </c>
      <c r="C4009" s="230">
        <v>55836</v>
      </c>
      <c r="D4009" s="230" t="s">
        <v>1896</v>
      </c>
      <c r="E4009" s="230">
        <v>1973</v>
      </c>
      <c r="F4009" s="230" t="s">
        <v>2122</v>
      </c>
      <c r="G4009" s="230" t="s">
        <v>2120</v>
      </c>
      <c r="H4009" s="230">
        <v>4</v>
      </c>
      <c r="I4009" s="230">
        <v>4</v>
      </c>
      <c r="J4009" s="222" t="s">
        <v>2122</v>
      </c>
      <c r="K4009" s="222">
        <v>2681.2</v>
      </c>
      <c r="L4009" s="222">
        <v>2677.7999999999997</v>
      </c>
      <c r="M4009" s="222">
        <v>6462897.21</v>
      </c>
      <c r="N4009" s="222">
        <v>6462897.21</v>
      </c>
      <c r="O4009" s="222">
        <v>0</v>
      </c>
      <c r="P4009" s="222">
        <v>0</v>
      </c>
      <c r="Q4009" s="222">
        <v>0</v>
      </c>
      <c r="R4009" s="372">
        <v>45658</v>
      </c>
      <c r="S4009" s="372">
        <v>46022</v>
      </c>
      <c r="U4009" s="373"/>
    </row>
    <row r="4010" spans="1:21" ht="20.25" x14ac:dyDescent="0.25">
      <c r="A4010" s="230">
        <v>1257</v>
      </c>
      <c r="B4010" s="229" t="s">
        <v>3590</v>
      </c>
      <c r="C4010" s="230">
        <v>55837</v>
      </c>
      <c r="D4010" s="230" t="s">
        <v>1896</v>
      </c>
      <c r="E4010" s="230">
        <v>1974</v>
      </c>
      <c r="F4010" s="230" t="s">
        <v>2122</v>
      </c>
      <c r="G4010" s="230" t="s">
        <v>2120</v>
      </c>
      <c r="H4010" s="230">
        <v>4</v>
      </c>
      <c r="I4010" s="230">
        <v>4</v>
      </c>
      <c r="J4010" s="222" t="s">
        <v>2122</v>
      </c>
      <c r="K4010" s="222">
        <v>2681.2</v>
      </c>
      <c r="L4010" s="222">
        <v>2806.7</v>
      </c>
      <c r="M4010" s="222">
        <v>6461993.5300000003</v>
      </c>
      <c r="N4010" s="222">
        <v>6461993.5300000003</v>
      </c>
      <c r="O4010" s="222">
        <v>0</v>
      </c>
      <c r="P4010" s="222">
        <v>0</v>
      </c>
      <c r="Q4010" s="222">
        <v>0</v>
      </c>
      <c r="R4010" s="372">
        <v>45658</v>
      </c>
      <c r="S4010" s="372">
        <v>46022</v>
      </c>
      <c r="U4010" s="373"/>
    </row>
    <row r="4011" spans="1:21" ht="20.25" x14ac:dyDescent="0.25">
      <c r="A4011" s="230">
        <v>1258</v>
      </c>
      <c r="B4011" s="229" t="s">
        <v>3597</v>
      </c>
      <c r="C4011" s="230">
        <v>55838</v>
      </c>
      <c r="D4011" s="230" t="s">
        <v>1896</v>
      </c>
      <c r="E4011" s="230">
        <v>1976</v>
      </c>
      <c r="F4011" s="230" t="s">
        <v>2122</v>
      </c>
      <c r="G4011" s="230" t="s">
        <v>2120</v>
      </c>
      <c r="H4011" s="230">
        <v>4</v>
      </c>
      <c r="I4011" s="230">
        <v>4</v>
      </c>
      <c r="J4011" s="222" t="s">
        <v>2122</v>
      </c>
      <c r="K4011" s="222">
        <v>2681.2</v>
      </c>
      <c r="L4011" s="222">
        <v>2571.6</v>
      </c>
      <c r="M4011" s="222">
        <v>6164062.4799999995</v>
      </c>
      <c r="N4011" s="222">
        <v>6164062.4799999995</v>
      </c>
      <c r="O4011" s="222">
        <v>0</v>
      </c>
      <c r="P4011" s="222">
        <v>0</v>
      </c>
      <c r="Q4011" s="222">
        <v>0</v>
      </c>
      <c r="R4011" s="372">
        <v>45658</v>
      </c>
      <c r="S4011" s="372">
        <v>46022</v>
      </c>
      <c r="U4011" s="373"/>
    </row>
    <row r="4012" spans="1:21" ht="20.25" x14ac:dyDescent="0.25">
      <c r="A4012" s="230">
        <v>1259</v>
      </c>
      <c r="B4012" s="229" t="s">
        <v>3591</v>
      </c>
      <c r="C4012" s="230">
        <v>55839</v>
      </c>
      <c r="D4012" s="230" t="s">
        <v>1896</v>
      </c>
      <c r="E4012" s="230">
        <v>1977</v>
      </c>
      <c r="F4012" s="230" t="s">
        <v>2122</v>
      </c>
      <c r="G4012" s="230" t="s">
        <v>2120</v>
      </c>
      <c r="H4012" s="230">
        <v>4</v>
      </c>
      <c r="I4012" s="230">
        <v>4</v>
      </c>
      <c r="J4012" s="222" t="s">
        <v>2122</v>
      </c>
      <c r="K4012" s="222">
        <v>2681.2</v>
      </c>
      <c r="L4012" s="222">
        <v>2547.2000000000003</v>
      </c>
      <c r="M4012" s="222">
        <v>5615084.6500000004</v>
      </c>
      <c r="N4012" s="222">
        <v>5615084.6500000004</v>
      </c>
      <c r="O4012" s="222">
        <v>0</v>
      </c>
      <c r="P4012" s="222">
        <v>0</v>
      </c>
      <c r="Q4012" s="222">
        <v>0</v>
      </c>
      <c r="R4012" s="372">
        <v>45658</v>
      </c>
      <c r="S4012" s="372">
        <v>46022</v>
      </c>
      <c r="U4012" s="373"/>
    </row>
    <row r="4013" spans="1:21" ht="20.25" x14ac:dyDescent="0.25">
      <c r="A4013" s="230">
        <v>1260</v>
      </c>
      <c r="B4013" s="229" t="s">
        <v>3598</v>
      </c>
      <c r="C4013" s="230">
        <v>55840</v>
      </c>
      <c r="D4013" s="230" t="s">
        <v>1896</v>
      </c>
      <c r="E4013" s="230">
        <v>1978</v>
      </c>
      <c r="F4013" s="230" t="s">
        <v>2122</v>
      </c>
      <c r="G4013" s="230" t="s">
        <v>2120</v>
      </c>
      <c r="H4013" s="230">
        <v>4</v>
      </c>
      <c r="I4013" s="230">
        <v>4</v>
      </c>
      <c r="J4013" s="222" t="s">
        <v>2122</v>
      </c>
      <c r="K4013" s="222">
        <v>2681.2</v>
      </c>
      <c r="L4013" s="222">
        <v>2679.4999999999991</v>
      </c>
      <c r="M4013" s="222">
        <v>6410734.1799999997</v>
      </c>
      <c r="N4013" s="222">
        <v>6410734.1799999997</v>
      </c>
      <c r="O4013" s="222">
        <v>0</v>
      </c>
      <c r="P4013" s="222">
        <v>0</v>
      </c>
      <c r="Q4013" s="222">
        <v>0</v>
      </c>
      <c r="R4013" s="372">
        <v>45658</v>
      </c>
      <c r="S4013" s="372">
        <v>46022</v>
      </c>
      <c r="U4013" s="373"/>
    </row>
    <row r="4014" spans="1:21" ht="20.25" x14ac:dyDescent="0.25">
      <c r="A4014" s="230">
        <v>1261</v>
      </c>
      <c r="B4014" s="229" t="s">
        <v>3592</v>
      </c>
      <c r="C4014" s="230">
        <v>55841</v>
      </c>
      <c r="D4014" s="230" t="s">
        <v>1896</v>
      </c>
      <c r="E4014" s="230">
        <v>1982</v>
      </c>
      <c r="F4014" s="230" t="s">
        <v>2122</v>
      </c>
      <c r="G4014" s="230" t="s">
        <v>2120</v>
      </c>
      <c r="H4014" s="230">
        <v>5</v>
      </c>
      <c r="I4014" s="230">
        <v>4</v>
      </c>
      <c r="J4014" s="222" t="s">
        <v>2122</v>
      </c>
      <c r="K4014" s="222">
        <v>3351.5</v>
      </c>
      <c r="L4014" s="222">
        <v>3343.2999999999993</v>
      </c>
      <c r="M4014" s="222">
        <v>5613437.1500000004</v>
      </c>
      <c r="N4014" s="222">
        <v>5613437.1500000004</v>
      </c>
      <c r="O4014" s="222">
        <v>0</v>
      </c>
      <c r="P4014" s="222">
        <v>0</v>
      </c>
      <c r="Q4014" s="222">
        <v>0</v>
      </c>
      <c r="R4014" s="372">
        <v>45658</v>
      </c>
      <c r="S4014" s="372">
        <v>46022</v>
      </c>
      <c r="U4014" s="373"/>
    </row>
    <row r="4015" spans="1:21" ht="20.25" x14ac:dyDescent="0.25">
      <c r="A4015" s="231" t="s">
        <v>22</v>
      </c>
      <c r="B4015" s="272"/>
      <c r="C4015" s="263" t="s">
        <v>172</v>
      </c>
      <c r="D4015" s="263" t="s">
        <v>172</v>
      </c>
      <c r="E4015" s="263" t="s">
        <v>172</v>
      </c>
      <c r="F4015" s="263" t="s">
        <v>172</v>
      </c>
      <c r="G4015" s="263" t="s">
        <v>172</v>
      </c>
      <c r="H4015" s="263" t="s">
        <v>172</v>
      </c>
      <c r="I4015" s="263" t="s">
        <v>172</v>
      </c>
      <c r="J4015" s="220">
        <v>0</v>
      </c>
      <c r="K4015" s="220">
        <v>49909.399999999987</v>
      </c>
      <c r="L4015" s="220">
        <v>49636.100000000006</v>
      </c>
      <c r="M4015" s="220">
        <v>131885162.15000001</v>
      </c>
      <c r="N4015" s="220">
        <v>131885162.15000001</v>
      </c>
      <c r="O4015" s="220">
        <v>0</v>
      </c>
      <c r="P4015" s="220">
        <v>0</v>
      </c>
      <c r="Q4015" s="220">
        <v>0</v>
      </c>
      <c r="R4015" s="263" t="s">
        <v>172</v>
      </c>
      <c r="S4015" s="263" t="s">
        <v>172</v>
      </c>
      <c r="U4015" s="373"/>
    </row>
    <row r="4016" spans="1:21" ht="24.95" customHeight="1" x14ac:dyDescent="0.25">
      <c r="A4016" s="414" t="s">
        <v>4452</v>
      </c>
      <c r="B4016" s="406"/>
      <c r="C4016" s="406"/>
      <c r="D4016" s="406"/>
      <c r="E4016" s="406"/>
      <c r="F4016" s="406"/>
      <c r="G4016" s="406"/>
      <c r="H4016" s="406"/>
      <c r="I4016" s="406"/>
      <c r="J4016" s="406"/>
      <c r="K4016" s="406"/>
      <c r="L4016" s="406"/>
      <c r="M4016" s="406"/>
      <c r="N4016" s="406"/>
      <c r="O4016" s="406"/>
      <c r="P4016" s="406"/>
      <c r="Q4016" s="406"/>
      <c r="R4016" s="406"/>
      <c r="S4016" s="415"/>
      <c r="U4016" s="373"/>
    </row>
    <row r="4017" spans="1:21" ht="20.25" x14ac:dyDescent="0.25">
      <c r="A4017" s="230">
        <v>1262</v>
      </c>
      <c r="B4017" s="231" t="s">
        <v>4300</v>
      </c>
      <c r="C4017" s="230">
        <v>56560</v>
      </c>
      <c r="D4017" s="230" t="s">
        <v>1896</v>
      </c>
      <c r="E4017" s="230">
        <v>1964</v>
      </c>
      <c r="F4017" s="230" t="s">
        <v>2122</v>
      </c>
      <c r="G4017" s="230" t="s">
        <v>2121</v>
      </c>
      <c r="H4017" s="230">
        <v>2</v>
      </c>
      <c r="I4017" s="230">
        <v>1</v>
      </c>
      <c r="J4017" s="222" t="s">
        <v>2122</v>
      </c>
      <c r="K4017" s="222">
        <v>750.6</v>
      </c>
      <c r="L4017" s="222">
        <v>632.4</v>
      </c>
      <c r="M4017" s="222">
        <v>114752</v>
      </c>
      <c r="N4017" s="222">
        <v>114752</v>
      </c>
      <c r="O4017" s="222">
        <v>0</v>
      </c>
      <c r="P4017" s="222">
        <v>0</v>
      </c>
      <c r="Q4017" s="222">
        <v>0</v>
      </c>
      <c r="R4017" s="372">
        <v>45658</v>
      </c>
      <c r="S4017" s="372">
        <v>46022</v>
      </c>
      <c r="U4017" s="373"/>
    </row>
    <row r="4018" spans="1:21" ht="20.25" x14ac:dyDescent="0.25">
      <c r="A4018" s="230">
        <v>1263</v>
      </c>
      <c r="B4018" s="231" t="s">
        <v>4301</v>
      </c>
      <c r="C4018" s="230">
        <v>56561</v>
      </c>
      <c r="D4018" s="230" t="s">
        <v>1896</v>
      </c>
      <c r="E4018" s="230">
        <v>1964</v>
      </c>
      <c r="F4018" s="230" t="s">
        <v>2122</v>
      </c>
      <c r="G4018" s="230" t="s">
        <v>2121</v>
      </c>
      <c r="H4018" s="230">
        <v>2</v>
      </c>
      <c r="I4018" s="230">
        <v>1</v>
      </c>
      <c r="J4018" s="222" t="s">
        <v>2122</v>
      </c>
      <c r="K4018" s="222">
        <v>750.6</v>
      </c>
      <c r="L4018" s="222">
        <v>632.4</v>
      </c>
      <c r="M4018" s="222">
        <v>113848</v>
      </c>
      <c r="N4018" s="222">
        <v>113848</v>
      </c>
      <c r="O4018" s="222">
        <v>0</v>
      </c>
      <c r="P4018" s="222">
        <v>0</v>
      </c>
      <c r="Q4018" s="222">
        <v>0</v>
      </c>
      <c r="R4018" s="372">
        <v>45658</v>
      </c>
      <c r="S4018" s="372">
        <v>46022</v>
      </c>
      <c r="U4018" s="373"/>
    </row>
    <row r="4019" spans="1:21" ht="20.25" x14ac:dyDescent="0.25">
      <c r="A4019" s="230">
        <v>1264</v>
      </c>
      <c r="B4019" s="231" t="s">
        <v>4302</v>
      </c>
      <c r="C4019" s="230">
        <v>44138</v>
      </c>
      <c r="D4019" s="230" t="s">
        <v>1896</v>
      </c>
      <c r="E4019" s="230">
        <v>1978</v>
      </c>
      <c r="F4019" s="230" t="s">
        <v>2122</v>
      </c>
      <c r="G4019" s="230" t="s">
        <v>2121</v>
      </c>
      <c r="H4019" s="230">
        <v>2</v>
      </c>
      <c r="I4019" s="230">
        <v>2</v>
      </c>
      <c r="J4019" s="222" t="s">
        <v>2122</v>
      </c>
      <c r="K4019" s="222">
        <v>877.69</v>
      </c>
      <c r="L4019" s="222">
        <v>639.79999999999995</v>
      </c>
      <c r="M4019" s="222">
        <v>134439</v>
      </c>
      <c r="N4019" s="222">
        <v>134439</v>
      </c>
      <c r="O4019" s="222">
        <v>0</v>
      </c>
      <c r="P4019" s="222">
        <v>0</v>
      </c>
      <c r="Q4019" s="222">
        <v>0</v>
      </c>
      <c r="R4019" s="372">
        <v>45658</v>
      </c>
      <c r="S4019" s="372">
        <v>46022</v>
      </c>
      <c r="U4019" s="373"/>
    </row>
    <row r="4020" spans="1:21" ht="20.25" x14ac:dyDescent="0.25">
      <c r="A4020" s="230">
        <v>1265</v>
      </c>
      <c r="B4020" s="231" t="s">
        <v>4303</v>
      </c>
      <c r="C4020" s="230">
        <v>44139</v>
      </c>
      <c r="D4020" s="230" t="s">
        <v>1896</v>
      </c>
      <c r="E4020" s="230">
        <v>1993</v>
      </c>
      <c r="F4020" s="230" t="s">
        <v>2122</v>
      </c>
      <c r="G4020" s="230" t="s">
        <v>2121</v>
      </c>
      <c r="H4020" s="230">
        <v>2</v>
      </c>
      <c r="I4020" s="230">
        <v>3</v>
      </c>
      <c r="J4020" s="222" t="s">
        <v>2122</v>
      </c>
      <c r="K4020" s="222">
        <v>1249.95</v>
      </c>
      <c r="L4020" s="222">
        <v>974.28</v>
      </c>
      <c r="M4020" s="222">
        <v>70000</v>
      </c>
      <c r="N4020" s="222">
        <v>70000</v>
      </c>
      <c r="O4020" s="222">
        <v>0</v>
      </c>
      <c r="P4020" s="222">
        <v>0</v>
      </c>
      <c r="Q4020" s="222">
        <v>0</v>
      </c>
      <c r="R4020" s="372">
        <v>45658</v>
      </c>
      <c r="S4020" s="372">
        <v>46022</v>
      </c>
      <c r="U4020" s="373"/>
    </row>
    <row r="4021" spans="1:21" ht="20.25" x14ac:dyDescent="0.25">
      <c r="A4021" s="231" t="s">
        <v>22</v>
      </c>
      <c r="B4021" s="231"/>
      <c r="C4021" s="263" t="s">
        <v>172</v>
      </c>
      <c r="D4021" s="263" t="s">
        <v>172</v>
      </c>
      <c r="E4021" s="263" t="s">
        <v>172</v>
      </c>
      <c r="F4021" s="263" t="s">
        <v>172</v>
      </c>
      <c r="G4021" s="263" t="s">
        <v>172</v>
      </c>
      <c r="H4021" s="263" t="s">
        <v>172</v>
      </c>
      <c r="I4021" s="263" t="s">
        <v>172</v>
      </c>
      <c r="J4021" s="220">
        <v>0</v>
      </c>
      <c r="K4021" s="220">
        <v>3628.84</v>
      </c>
      <c r="L4021" s="220">
        <v>2878.88</v>
      </c>
      <c r="M4021" s="220">
        <v>433039</v>
      </c>
      <c r="N4021" s="220">
        <v>433039</v>
      </c>
      <c r="O4021" s="220">
        <v>0</v>
      </c>
      <c r="P4021" s="220">
        <v>0</v>
      </c>
      <c r="Q4021" s="220">
        <v>0</v>
      </c>
      <c r="R4021" s="263" t="s">
        <v>172</v>
      </c>
      <c r="S4021" s="263" t="s">
        <v>172</v>
      </c>
      <c r="U4021" s="373"/>
    </row>
    <row r="4022" spans="1:21" ht="20.25" x14ac:dyDescent="0.25">
      <c r="A4022" s="272" t="s">
        <v>34</v>
      </c>
      <c r="B4022" s="272"/>
      <c r="C4022" s="263" t="s">
        <v>172</v>
      </c>
      <c r="D4022" s="263" t="s">
        <v>172</v>
      </c>
      <c r="E4022" s="263" t="s">
        <v>172</v>
      </c>
      <c r="F4022" s="263" t="s">
        <v>172</v>
      </c>
      <c r="G4022" s="263" t="s">
        <v>172</v>
      </c>
      <c r="H4022" s="263" t="s">
        <v>172</v>
      </c>
      <c r="I4022" s="263" t="s">
        <v>172</v>
      </c>
      <c r="J4022" s="220">
        <v>0</v>
      </c>
      <c r="K4022" s="220">
        <v>142282.75999999998</v>
      </c>
      <c r="L4022" s="220">
        <v>131101.18000000002</v>
      </c>
      <c r="M4022" s="220">
        <v>224809419.06999999</v>
      </c>
      <c r="N4022" s="220">
        <v>224809419.06999999</v>
      </c>
      <c r="O4022" s="220">
        <v>0</v>
      </c>
      <c r="P4022" s="220">
        <v>0</v>
      </c>
      <c r="Q4022" s="220">
        <v>0</v>
      </c>
      <c r="R4022" s="263" t="s">
        <v>172</v>
      </c>
      <c r="S4022" s="263" t="s">
        <v>172</v>
      </c>
      <c r="U4022" s="373"/>
    </row>
    <row r="4023" spans="1:21" ht="20.25" x14ac:dyDescent="0.3">
      <c r="A4023" s="404" t="s">
        <v>1958</v>
      </c>
      <c r="B4023" s="404"/>
      <c r="C4023" s="404"/>
      <c r="D4023" s="404"/>
      <c r="E4023" s="404"/>
      <c r="F4023" s="404"/>
      <c r="G4023" s="404"/>
      <c r="H4023" s="404"/>
      <c r="I4023" s="404"/>
      <c r="J4023" s="404"/>
      <c r="K4023" s="404"/>
      <c r="L4023" s="404"/>
      <c r="M4023" s="404"/>
      <c r="N4023" s="404"/>
      <c r="O4023" s="404"/>
      <c r="P4023" s="404"/>
      <c r="Q4023" s="404"/>
      <c r="R4023" s="404"/>
      <c r="S4023" s="404"/>
      <c r="U4023" s="373"/>
    </row>
    <row r="4024" spans="1:21" ht="20.25" x14ac:dyDescent="0.3">
      <c r="A4024" s="405" t="s">
        <v>4453</v>
      </c>
      <c r="B4024" s="405"/>
      <c r="C4024" s="405"/>
      <c r="D4024" s="405"/>
      <c r="E4024" s="405"/>
      <c r="F4024" s="405"/>
      <c r="G4024" s="405"/>
      <c r="H4024" s="405"/>
      <c r="I4024" s="405"/>
      <c r="J4024" s="405"/>
      <c r="K4024" s="405"/>
      <c r="L4024" s="405"/>
      <c r="M4024" s="405"/>
      <c r="N4024" s="405"/>
      <c r="O4024" s="405"/>
      <c r="P4024" s="405"/>
      <c r="Q4024" s="405"/>
      <c r="R4024" s="405"/>
      <c r="S4024" s="405"/>
      <c r="U4024" s="373"/>
    </row>
    <row r="4025" spans="1:21" ht="20.25" x14ac:dyDescent="0.25">
      <c r="A4025" s="230">
        <v>1266</v>
      </c>
      <c r="B4025" s="229" t="s">
        <v>3669</v>
      </c>
      <c r="C4025" s="230">
        <v>44648</v>
      </c>
      <c r="D4025" s="230" t="s">
        <v>1896</v>
      </c>
      <c r="E4025" s="230">
        <v>1976</v>
      </c>
      <c r="F4025" s="230" t="s">
        <v>2122</v>
      </c>
      <c r="G4025" s="374" t="s">
        <v>2121</v>
      </c>
      <c r="H4025" s="230">
        <v>2</v>
      </c>
      <c r="I4025" s="230">
        <v>2</v>
      </c>
      <c r="J4025" s="230" t="s">
        <v>2122</v>
      </c>
      <c r="K4025" s="222">
        <v>1268.5999999999999</v>
      </c>
      <c r="L4025" s="222">
        <v>727.1</v>
      </c>
      <c r="M4025" s="222">
        <v>3231776</v>
      </c>
      <c r="N4025" s="222">
        <v>3231776</v>
      </c>
      <c r="O4025" s="222">
        <v>0</v>
      </c>
      <c r="P4025" s="222">
        <v>0</v>
      </c>
      <c r="Q4025" s="222">
        <v>0</v>
      </c>
      <c r="R4025" s="372">
        <v>45658</v>
      </c>
      <c r="S4025" s="372">
        <v>46022</v>
      </c>
      <c r="U4025" s="373"/>
    </row>
    <row r="4026" spans="1:21" ht="20.25" x14ac:dyDescent="0.25">
      <c r="A4026" s="230">
        <v>1267</v>
      </c>
      <c r="B4026" s="229" t="s">
        <v>3668</v>
      </c>
      <c r="C4026" s="230">
        <v>44649</v>
      </c>
      <c r="D4026" s="230" t="s">
        <v>1896</v>
      </c>
      <c r="E4026" s="230">
        <v>1976</v>
      </c>
      <c r="F4026" s="230" t="s">
        <v>2122</v>
      </c>
      <c r="G4026" s="374" t="s">
        <v>2121</v>
      </c>
      <c r="H4026" s="230">
        <v>2</v>
      </c>
      <c r="I4026" s="230">
        <v>2</v>
      </c>
      <c r="J4026" s="230" t="s">
        <v>2122</v>
      </c>
      <c r="K4026" s="222">
        <v>1268.5999999999999</v>
      </c>
      <c r="L4026" s="222">
        <v>727.1</v>
      </c>
      <c r="M4026" s="222">
        <v>3231776</v>
      </c>
      <c r="N4026" s="222">
        <v>3231776</v>
      </c>
      <c r="O4026" s="222">
        <v>0</v>
      </c>
      <c r="P4026" s="222">
        <v>0</v>
      </c>
      <c r="Q4026" s="222">
        <v>0</v>
      </c>
      <c r="R4026" s="372">
        <v>45658</v>
      </c>
      <c r="S4026" s="372">
        <v>46022</v>
      </c>
      <c r="U4026" s="373"/>
    </row>
    <row r="4027" spans="1:21" ht="20.25" x14ac:dyDescent="0.25">
      <c r="A4027" s="231" t="s">
        <v>22</v>
      </c>
      <c r="B4027" s="231"/>
      <c r="C4027" s="230" t="s">
        <v>172</v>
      </c>
      <c r="D4027" s="230" t="s">
        <v>172</v>
      </c>
      <c r="E4027" s="230" t="s">
        <v>172</v>
      </c>
      <c r="F4027" s="230" t="s">
        <v>172</v>
      </c>
      <c r="G4027" s="230" t="s">
        <v>172</v>
      </c>
      <c r="H4027" s="230" t="s">
        <v>172</v>
      </c>
      <c r="I4027" s="230" t="s">
        <v>172</v>
      </c>
      <c r="J4027" s="220">
        <v>0</v>
      </c>
      <c r="K4027" s="220">
        <v>2537.1999999999998</v>
      </c>
      <c r="L4027" s="220">
        <v>1454.2</v>
      </c>
      <c r="M4027" s="220">
        <v>6463552</v>
      </c>
      <c r="N4027" s="220">
        <v>6463552</v>
      </c>
      <c r="O4027" s="220">
        <v>0</v>
      </c>
      <c r="P4027" s="220">
        <v>0</v>
      </c>
      <c r="Q4027" s="220">
        <v>0</v>
      </c>
      <c r="R4027" s="263" t="s">
        <v>172</v>
      </c>
      <c r="S4027" s="263" t="s">
        <v>172</v>
      </c>
      <c r="U4027" s="373"/>
    </row>
    <row r="4028" spans="1:21" ht="20.25" x14ac:dyDescent="0.3">
      <c r="A4028" s="405" t="s">
        <v>4454</v>
      </c>
      <c r="B4028" s="405"/>
      <c r="C4028" s="405"/>
      <c r="D4028" s="405"/>
      <c r="E4028" s="405"/>
      <c r="F4028" s="405"/>
      <c r="G4028" s="405"/>
      <c r="H4028" s="405"/>
      <c r="I4028" s="405"/>
      <c r="J4028" s="405"/>
      <c r="K4028" s="405"/>
      <c r="L4028" s="405"/>
      <c r="M4028" s="405"/>
      <c r="N4028" s="405"/>
      <c r="O4028" s="405"/>
      <c r="P4028" s="405"/>
      <c r="Q4028" s="405"/>
      <c r="R4028" s="405"/>
      <c r="S4028" s="405"/>
      <c r="U4028" s="373"/>
    </row>
    <row r="4029" spans="1:21" ht="20.25" x14ac:dyDescent="0.3">
      <c r="A4029" s="230">
        <v>1268</v>
      </c>
      <c r="B4029" s="229" t="s">
        <v>1137</v>
      </c>
      <c r="C4029" s="230">
        <v>44637</v>
      </c>
      <c r="D4029" s="230" t="s">
        <v>1896</v>
      </c>
      <c r="E4029" s="230">
        <v>1981</v>
      </c>
      <c r="F4029" s="230" t="s">
        <v>2122</v>
      </c>
      <c r="G4029" s="371" t="s">
        <v>2089</v>
      </c>
      <c r="H4029" s="230">
        <v>5</v>
      </c>
      <c r="I4029" s="230">
        <v>1</v>
      </c>
      <c r="J4029" s="230" t="s">
        <v>2122</v>
      </c>
      <c r="K4029" s="222">
        <v>958.7</v>
      </c>
      <c r="L4029" s="222">
        <v>862.3</v>
      </c>
      <c r="M4029" s="222">
        <v>1638282.74</v>
      </c>
      <c r="N4029" s="222">
        <v>1638282.74</v>
      </c>
      <c r="O4029" s="222">
        <v>0</v>
      </c>
      <c r="P4029" s="222">
        <v>0</v>
      </c>
      <c r="Q4029" s="222">
        <v>0</v>
      </c>
      <c r="R4029" s="372">
        <v>45658</v>
      </c>
      <c r="S4029" s="372">
        <v>46022</v>
      </c>
      <c r="U4029" s="373"/>
    </row>
    <row r="4030" spans="1:21" ht="20.25" x14ac:dyDescent="0.25">
      <c r="A4030" s="230" t="s">
        <v>22</v>
      </c>
      <c r="B4030" s="229"/>
      <c r="C4030" s="230" t="s">
        <v>172</v>
      </c>
      <c r="D4030" s="230" t="s">
        <v>172</v>
      </c>
      <c r="E4030" s="230" t="s">
        <v>172</v>
      </c>
      <c r="F4030" s="230" t="s">
        <v>172</v>
      </c>
      <c r="G4030" s="230" t="s">
        <v>172</v>
      </c>
      <c r="H4030" s="230" t="s">
        <v>172</v>
      </c>
      <c r="I4030" s="230" t="s">
        <v>172</v>
      </c>
      <c r="J4030" s="220">
        <v>0</v>
      </c>
      <c r="K4030" s="220">
        <v>958.7</v>
      </c>
      <c r="L4030" s="220">
        <v>862.3</v>
      </c>
      <c r="M4030" s="220">
        <v>1638282.74</v>
      </c>
      <c r="N4030" s="220">
        <v>1638282.74</v>
      </c>
      <c r="O4030" s="220">
        <v>0</v>
      </c>
      <c r="P4030" s="220">
        <v>0</v>
      </c>
      <c r="Q4030" s="220">
        <v>0</v>
      </c>
      <c r="R4030" s="263" t="s">
        <v>172</v>
      </c>
      <c r="S4030" s="263" t="s">
        <v>172</v>
      </c>
      <c r="U4030" s="373"/>
    </row>
    <row r="4031" spans="1:21" ht="20.25" x14ac:dyDescent="0.3">
      <c r="A4031" s="405" t="s">
        <v>4455</v>
      </c>
      <c r="B4031" s="405"/>
      <c r="C4031" s="405"/>
      <c r="D4031" s="405"/>
      <c r="E4031" s="405"/>
      <c r="F4031" s="405"/>
      <c r="G4031" s="405"/>
      <c r="H4031" s="405"/>
      <c r="I4031" s="405"/>
      <c r="J4031" s="405"/>
      <c r="K4031" s="405"/>
      <c r="L4031" s="405"/>
      <c r="M4031" s="405"/>
      <c r="N4031" s="405"/>
      <c r="O4031" s="405"/>
      <c r="P4031" s="405"/>
      <c r="Q4031" s="405"/>
      <c r="R4031" s="405"/>
      <c r="S4031" s="405"/>
      <c r="U4031" s="373"/>
    </row>
    <row r="4032" spans="1:21" ht="20.25" x14ac:dyDescent="0.3">
      <c r="A4032" s="230">
        <v>1269</v>
      </c>
      <c r="B4032" s="229" t="s">
        <v>1515</v>
      </c>
      <c r="C4032" s="230">
        <v>44423</v>
      </c>
      <c r="D4032" s="230" t="s">
        <v>1896</v>
      </c>
      <c r="E4032" s="230">
        <v>1970</v>
      </c>
      <c r="F4032" s="230" t="s">
        <v>2122</v>
      </c>
      <c r="G4032" s="371" t="s">
        <v>2121</v>
      </c>
      <c r="H4032" s="230">
        <v>3</v>
      </c>
      <c r="I4032" s="230">
        <v>2</v>
      </c>
      <c r="J4032" s="230" t="s">
        <v>2122</v>
      </c>
      <c r="K4032" s="222">
        <v>1062.9000000000001</v>
      </c>
      <c r="L4032" s="222">
        <v>939.2</v>
      </c>
      <c r="M4032" s="222">
        <v>3180743.29</v>
      </c>
      <c r="N4032" s="222">
        <v>3180743.29</v>
      </c>
      <c r="O4032" s="222">
        <v>0</v>
      </c>
      <c r="P4032" s="222">
        <v>0</v>
      </c>
      <c r="Q4032" s="222">
        <v>0</v>
      </c>
      <c r="R4032" s="372">
        <v>45658</v>
      </c>
      <c r="S4032" s="372">
        <v>46022</v>
      </c>
      <c r="U4032" s="373"/>
    </row>
    <row r="4033" spans="1:21" ht="20.25" x14ac:dyDescent="0.3">
      <c r="A4033" s="230">
        <v>1270</v>
      </c>
      <c r="B4033" s="229" t="s">
        <v>1517</v>
      </c>
      <c r="C4033" s="230">
        <v>44447</v>
      </c>
      <c r="D4033" s="230" t="s">
        <v>1896</v>
      </c>
      <c r="E4033" s="230">
        <v>1975</v>
      </c>
      <c r="F4033" s="230" t="s">
        <v>2122</v>
      </c>
      <c r="G4033" s="371" t="s">
        <v>2089</v>
      </c>
      <c r="H4033" s="230">
        <v>5</v>
      </c>
      <c r="I4033" s="230">
        <v>6</v>
      </c>
      <c r="J4033" s="230" t="s">
        <v>2122</v>
      </c>
      <c r="K4033" s="222">
        <v>5065.3999999999996</v>
      </c>
      <c r="L4033" s="222">
        <v>4446.0999999999995</v>
      </c>
      <c r="M4033" s="222">
        <v>126415.2</v>
      </c>
      <c r="N4033" s="222">
        <v>126415.2</v>
      </c>
      <c r="O4033" s="222">
        <v>0</v>
      </c>
      <c r="P4033" s="222">
        <v>0</v>
      </c>
      <c r="Q4033" s="222">
        <v>0</v>
      </c>
      <c r="R4033" s="372">
        <v>45658</v>
      </c>
      <c r="S4033" s="372">
        <v>46022</v>
      </c>
      <c r="U4033" s="373"/>
    </row>
    <row r="4034" spans="1:21" ht="20.25" x14ac:dyDescent="0.3">
      <c r="A4034" s="230">
        <v>1271</v>
      </c>
      <c r="B4034" s="229" t="s">
        <v>1140</v>
      </c>
      <c r="C4034" s="230">
        <v>44355</v>
      </c>
      <c r="D4034" s="230" t="s">
        <v>1896</v>
      </c>
      <c r="E4034" s="230">
        <v>1973</v>
      </c>
      <c r="F4034" s="230" t="s">
        <v>2122</v>
      </c>
      <c r="G4034" s="371" t="s">
        <v>2121</v>
      </c>
      <c r="H4034" s="230">
        <v>5</v>
      </c>
      <c r="I4034" s="230">
        <v>4</v>
      </c>
      <c r="J4034" s="230" t="s">
        <v>2122</v>
      </c>
      <c r="K4034" s="222">
        <v>4166.3999999999996</v>
      </c>
      <c r="L4034" s="222">
        <v>3721.6</v>
      </c>
      <c r="M4034" s="222">
        <v>9622563.7799999993</v>
      </c>
      <c r="N4034" s="222">
        <v>9622563.7799999993</v>
      </c>
      <c r="O4034" s="222">
        <v>0</v>
      </c>
      <c r="P4034" s="222">
        <v>0</v>
      </c>
      <c r="Q4034" s="222">
        <v>0</v>
      </c>
      <c r="R4034" s="372">
        <v>45658</v>
      </c>
      <c r="S4034" s="372">
        <v>46022</v>
      </c>
      <c r="U4034" s="373"/>
    </row>
    <row r="4035" spans="1:21" ht="20.25" x14ac:dyDescent="0.3">
      <c r="A4035" s="230">
        <v>1272</v>
      </c>
      <c r="B4035" s="229" t="s">
        <v>73</v>
      </c>
      <c r="C4035" s="230">
        <v>44489</v>
      </c>
      <c r="D4035" s="230" t="s">
        <v>1896</v>
      </c>
      <c r="E4035" s="230">
        <v>1983</v>
      </c>
      <c r="F4035" s="230" t="s">
        <v>2122</v>
      </c>
      <c r="G4035" s="371" t="s">
        <v>4133</v>
      </c>
      <c r="H4035" s="230">
        <v>9</v>
      </c>
      <c r="I4035" s="230">
        <v>1</v>
      </c>
      <c r="J4035" s="230" t="s">
        <v>2122</v>
      </c>
      <c r="K4035" s="222">
        <v>3025.3</v>
      </c>
      <c r="L4035" s="222">
        <v>2336.8000000000002</v>
      </c>
      <c r="M4035" s="222">
        <v>2935337.4699999997</v>
      </c>
      <c r="N4035" s="222">
        <v>2935337.4699999997</v>
      </c>
      <c r="O4035" s="222">
        <v>0</v>
      </c>
      <c r="P4035" s="222">
        <v>0</v>
      </c>
      <c r="Q4035" s="222">
        <v>0</v>
      </c>
      <c r="R4035" s="372">
        <v>45658</v>
      </c>
      <c r="S4035" s="372">
        <v>46022</v>
      </c>
      <c r="U4035" s="373"/>
    </row>
    <row r="4036" spans="1:21" ht="20.25" x14ac:dyDescent="0.3">
      <c r="A4036" s="230">
        <v>1273</v>
      </c>
      <c r="B4036" s="229" t="s">
        <v>3520</v>
      </c>
      <c r="C4036" s="230">
        <v>44517</v>
      </c>
      <c r="D4036" s="230" t="s">
        <v>1896</v>
      </c>
      <c r="E4036" s="230">
        <v>1978</v>
      </c>
      <c r="F4036" s="230" t="s">
        <v>2122</v>
      </c>
      <c r="G4036" s="371" t="s">
        <v>2088</v>
      </c>
      <c r="H4036" s="230">
        <v>5</v>
      </c>
      <c r="I4036" s="230">
        <v>6</v>
      </c>
      <c r="J4036" s="230" t="s">
        <v>2122</v>
      </c>
      <c r="K4036" s="222">
        <v>5067.8</v>
      </c>
      <c r="L4036" s="222">
        <v>4425.3999999999996</v>
      </c>
      <c r="M4036" s="222">
        <v>8800171.0600000005</v>
      </c>
      <c r="N4036" s="222">
        <v>8800171.0600000005</v>
      </c>
      <c r="O4036" s="222">
        <v>0</v>
      </c>
      <c r="P4036" s="222">
        <v>0</v>
      </c>
      <c r="Q4036" s="222">
        <v>0</v>
      </c>
      <c r="R4036" s="372">
        <v>45658</v>
      </c>
      <c r="S4036" s="372">
        <v>46022</v>
      </c>
      <c r="U4036" s="373"/>
    </row>
    <row r="4037" spans="1:21" ht="20.25" x14ac:dyDescent="0.3">
      <c r="A4037" s="230">
        <v>1274</v>
      </c>
      <c r="B4037" s="229" t="s">
        <v>1519</v>
      </c>
      <c r="C4037" s="230">
        <v>44463</v>
      </c>
      <c r="D4037" s="230" t="s">
        <v>1896</v>
      </c>
      <c r="E4037" s="230">
        <v>1984</v>
      </c>
      <c r="F4037" s="230" t="s">
        <v>2122</v>
      </c>
      <c r="G4037" s="371" t="s">
        <v>2088</v>
      </c>
      <c r="H4037" s="230">
        <v>5</v>
      </c>
      <c r="I4037" s="230">
        <v>3</v>
      </c>
      <c r="J4037" s="230" t="s">
        <v>2122</v>
      </c>
      <c r="K4037" s="222">
        <v>6131</v>
      </c>
      <c r="L4037" s="222">
        <v>5292.7</v>
      </c>
      <c r="M4037" s="222">
        <v>1063652.1000000001</v>
      </c>
      <c r="N4037" s="222">
        <v>1063652.1000000001</v>
      </c>
      <c r="O4037" s="222">
        <v>0</v>
      </c>
      <c r="P4037" s="222">
        <v>0</v>
      </c>
      <c r="Q4037" s="222">
        <v>0</v>
      </c>
      <c r="R4037" s="372">
        <v>45658</v>
      </c>
      <c r="S4037" s="372">
        <v>46022</v>
      </c>
      <c r="U4037" s="373"/>
    </row>
    <row r="4038" spans="1:21" ht="20.25" x14ac:dyDescent="0.3">
      <c r="A4038" s="230">
        <v>1275</v>
      </c>
      <c r="B4038" s="229" t="s">
        <v>3670</v>
      </c>
      <c r="C4038" s="230">
        <v>44514</v>
      </c>
      <c r="D4038" s="230" t="s">
        <v>1896</v>
      </c>
      <c r="E4038" s="230">
        <v>1972</v>
      </c>
      <c r="F4038" s="230" t="s">
        <v>2122</v>
      </c>
      <c r="G4038" s="371" t="s">
        <v>2089</v>
      </c>
      <c r="H4038" s="230">
        <v>5</v>
      </c>
      <c r="I4038" s="230">
        <v>4</v>
      </c>
      <c r="J4038" s="230" t="s">
        <v>2122</v>
      </c>
      <c r="K4038" s="222">
        <v>3740.2</v>
      </c>
      <c r="L4038" s="222">
        <v>3331</v>
      </c>
      <c r="M4038" s="222">
        <v>3862626.9</v>
      </c>
      <c r="N4038" s="222">
        <v>3862626.9</v>
      </c>
      <c r="O4038" s="222">
        <v>0</v>
      </c>
      <c r="P4038" s="222">
        <v>0</v>
      </c>
      <c r="Q4038" s="222">
        <v>0</v>
      </c>
      <c r="R4038" s="372">
        <v>45658</v>
      </c>
      <c r="S4038" s="372">
        <v>46022</v>
      </c>
      <c r="U4038" s="373"/>
    </row>
    <row r="4039" spans="1:21" ht="20.25" x14ac:dyDescent="0.3">
      <c r="A4039" s="230">
        <v>1276</v>
      </c>
      <c r="B4039" s="229" t="s">
        <v>3671</v>
      </c>
      <c r="C4039" s="230">
        <v>44354</v>
      </c>
      <c r="D4039" s="230" t="s">
        <v>1896</v>
      </c>
      <c r="E4039" s="230">
        <v>1981</v>
      </c>
      <c r="F4039" s="230" t="s">
        <v>2122</v>
      </c>
      <c r="G4039" s="371" t="s">
        <v>2089</v>
      </c>
      <c r="H4039" s="230">
        <v>9</v>
      </c>
      <c r="I4039" s="230">
        <v>2</v>
      </c>
      <c r="J4039" s="230" t="s">
        <v>2122</v>
      </c>
      <c r="K4039" s="222">
        <v>5753.8</v>
      </c>
      <c r="L4039" s="222">
        <v>5417.1</v>
      </c>
      <c r="M4039" s="222">
        <v>357575.12</v>
      </c>
      <c r="N4039" s="222">
        <v>357575.12</v>
      </c>
      <c r="O4039" s="222">
        <v>0</v>
      </c>
      <c r="P4039" s="222">
        <v>0</v>
      </c>
      <c r="Q4039" s="222">
        <v>0</v>
      </c>
      <c r="R4039" s="372">
        <v>45658</v>
      </c>
      <c r="S4039" s="372">
        <v>46022</v>
      </c>
      <c r="U4039" s="373"/>
    </row>
    <row r="4040" spans="1:21" ht="20.25" x14ac:dyDescent="0.3">
      <c r="A4040" s="230">
        <v>1277</v>
      </c>
      <c r="B4040" s="229" t="s">
        <v>4304</v>
      </c>
      <c r="C4040" s="230">
        <v>44326</v>
      </c>
      <c r="D4040" s="230" t="s">
        <v>1896</v>
      </c>
      <c r="E4040" s="230">
        <v>1992</v>
      </c>
      <c r="F4040" s="230" t="s">
        <v>2122</v>
      </c>
      <c r="G4040" s="371" t="s">
        <v>2089</v>
      </c>
      <c r="H4040" s="230">
        <v>5</v>
      </c>
      <c r="I4040" s="230">
        <v>6</v>
      </c>
      <c r="J4040" s="230" t="s">
        <v>2122</v>
      </c>
      <c r="K4040" s="222">
        <v>4361</v>
      </c>
      <c r="L4040" s="222">
        <v>3370.2</v>
      </c>
      <c r="M4040" s="222">
        <v>11729983.660000002</v>
      </c>
      <c r="N4040" s="222">
        <v>11729983.660000002</v>
      </c>
      <c r="O4040" s="222">
        <v>0</v>
      </c>
      <c r="P4040" s="222">
        <v>0</v>
      </c>
      <c r="Q4040" s="222">
        <v>0</v>
      </c>
      <c r="R4040" s="372">
        <v>45658</v>
      </c>
      <c r="S4040" s="372">
        <v>46022</v>
      </c>
      <c r="U4040" s="373"/>
    </row>
    <row r="4041" spans="1:21" ht="20.25" x14ac:dyDescent="0.25">
      <c r="A4041" s="231" t="s">
        <v>22</v>
      </c>
      <c r="B4041" s="231"/>
      <c r="C4041" s="263" t="s">
        <v>172</v>
      </c>
      <c r="D4041" s="263" t="s">
        <v>172</v>
      </c>
      <c r="E4041" s="263" t="s">
        <v>172</v>
      </c>
      <c r="F4041" s="263" t="s">
        <v>172</v>
      </c>
      <c r="G4041" s="263" t="s">
        <v>172</v>
      </c>
      <c r="H4041" s="263" t="s">
        <v>172</v>
      </c>
      <c r="I4041" s="263" t="s">
        <v>172</v>
      </c>
      <c r="J4041" s="220">
        <v>0</v>
      </c>
      <c r="K4041" s="220">
        <v>38373.800000000003</v>
      </c>
      <c r="L4041" s="220">
        <v>33280.1</v>
      </c>
      <c r="M4041" s="220">
        <v>41679068.579999998</v>
      </c>
      <c r="N4041" s="220">
        <v>41679068.579999998</v>
      </c>
      <c r="O4041" s="220">
        <v>0</v>
      </c>
      <c r="P4041" s="220">
        <v>0</v>
      </c>
      <c r="Q4041" s="220">
        <v>0</v>
      </c>
      <c r="R4041" s="263" t="s">
        <v>172</v>
      </c>
      <c r="S4041" s="263" t="s">
        <v>172</v>
      </c>
      <c r="U4041" s="373"/>
    </row>
    <row r="4042" spans="1:21" ht="20.25" x14ac:dyDescent="0.25">
      <c r="A4042" s="272" t="s">
        <v>34</v>
      </c>
      <c r="B4042" s="272"/>
      <c r="C4042" s="263" t="s">
        <v>172</v>
      </c>
      <c r="D4042" s="263" t="s">
        <v>172</v>
      </c>
      <c r="E4042" s="263" t="s">
        <v>172</v>
      </c>
      <c r="F4042" s="263" t="s">
        <v>172</v>
      </c>
      <c r="G4042" s="263" t="s">
        <v>172</v>
      </c>
      <c r="H4042" s="263" t="s">
        <v>172</v>
      </c>
      <c r="I4042" s="263" t="s">
        <v>172</v>
      </c>
      <c r="J4042" s="220">
        <v>0</v>
      </c>
      <c r="K4042" s="220">
        <v>41869.699999999997</v>
      </c>
      <c r="L4042" s="220">
        <v>35596.6</v>
      </c>
      <c r="M4042" s="220">
        <v>49780903.32</v>
      </c>
      <c r="N4042" s="220">
        <v>49780903.32</v>
      </c>
      <c r="O4042" s="220">
        <v>0</v>
      </c>
      <c r="P4042" s="220">
        <v>0</v>
      </c>
      <c r="Q4042" s="220">
        <v>0</v>
      </c>
      <c r="R4042" s="263" t="s">
        <v>172</v>
      </c>
      <c r="S4042" s="263" t="s">
        <v>172</v>
      </c>
      <c r="U4042" s="373"/>
    </row>
    <row r="4043" spans="1:21" ht="20.25" x14ac:dyDescent="0.3">
      <c r="A4043" s="404" t="s">
        <v>4456</v>
      </c>
      <c r="B4043" s="404"/>
      <c r="C4043" s="404"/>
      <c r="D4043" s="404"/>
      <c r="E4043" s="404"/>
      <c r="F4043" s="404"/>
      <c r="G4043" s="404"/>
      <c r="H4043" s="404"/>
      <c r="I4043" s="404"/>
      <c r="J4043" s="404"/>
      <c r="K4043" s="404"/>
      <c r="L4043" s="404"/>
      <c r="M4043" s="404"/>
      <c r="N4043" s="404"/>
      <c r="O4043" s="404"/>
      <c r="P4043" s="404"/>
      <c r="Q4043" s="404"/>
      <c r="R4043" s="404"/>
      <c r="S4043" s="404"/>
      <c r="U4043" s="373"/>
    </row>
    <row r="4044" spans="1:21" ht="20.25" x14ac:dyDescent="0.3">
      <c r="A4044" s="405" t="s">
        <v>4457</v>
      </c>
      <c r="B4044" s="405"/>
      <c r="C4044" s="405"/>
      <c r="D4044" s="405"/>
      <c r="E4044" s="405"/>
      <c r="F4044" s="405"/>
      <c r="G4044" s="405"/>
      <c r="H4044" s="405"/>
      <c r="I4044" s="405"/>
      <c r="J4044" s="405"/>
      <c r="K4044" s="405"/>
      <c r="L4044" s="405"/>
      <c r="M4044" s="405"/>
      <c r="N4044" s="405"/>
      <c r="O4044" s="405"/>
      <c r="P4044" s="405"/>
      <c r="Q4044" s="405"/>
      <c r="R4044" s="405"/>
      <c r="S4044" s="405"/>
      <c r="U4044" s="373"/>
    </row>
    <row r="4045" spans="1:21" ht="20.25" x14ac:dyDescent="0.3">
      <c r="A4045" s="230">
        <v>1278</v>
      </c>
      <c r="B4045" s="225" t="s">
        <v>752</v>
      </c>
      <c r="C4045" s="230">
        <v>44757</v>
      </c>
      <c r="D4045" s="230" t="s">
        <v>1896</v>
      </c>
      <c r="E4045" s="230">
        <v>1969</v>
      </c>
      <c r="F4045" s="230" t="s">
        <v>2122</v>
      </c>
      <c r="G4045" s="371" t="s">
        <v>2121</v>
      </c>
      <c r="H4045" s="230">
        <v>4</v>
      </c>
      <c r="I4045" s="230">
        <v>2</v>
      </c>
      <c r="J4045" s="230" t="s">
        <v>2122</v>
      </c>
      <c r="K4045" s="222">
        <v>2302</v>
      </c>
      <c r="L4045" s="222">
        <v>1271.9000000000001</v>
      </c>
      <c r="M4045" s="222">
        <v>2650727.9099999997</v>
      </c>
      <c r="N4045" s="222">
        <v>2650727.9099999997</v>
      </c>
      <c r="O4045" s="222">
        <v>0</v>
      </c>
      <c r="P4045" s="222">
        <v>0</v>
      </c>
      <c r="Q4045" s="222">
        <v>0</v>
      </c>
      <c r="R4045" s="372">
        <v>45658</v>
      </c>
      <c r="S4045" s="372">
        <v>46022</v>
      </c>
      <c r="U4045" s="373"/>
    </row>
    <row r="4046" spans="1:21" ht="20.25" x14ac:dyDescent="0.3">
      <c r="A4046" s="230">
        <v>1279</v>
      </c>
      <c r="B4046" s="225" t="s">
        <v>753</v>
      </c>
      <c r="C4046" s="230">
        <v>44747</v>
      </c>
      <c r="D4046" s="230" t="s">
        <v>1896</v>
      </c>
      <c r="E4046" s="230">
        <v>1973</v>
      </c>
      <c r="F4046" s="230" t="s">
        <v>2122</v>
      </c>
      <c r="G4046" s="371" t="s">
        <v>2089</v>
      </c>
      <c r="H4046" s="230">
        <v>4</v>
      </c>
      <c r="I4046" s="230">
        <v>2</v>
      </c>
      <c r="J4046" s="230" t="s">
        <v>2122</v>
      </c>
      <c r="K4046" s="222">
        <v>2308</v>
      </c>
      <c r="L4046" s="222">
        <v>1277.8</v>
      </c>
      <c r="M4046" s="222">
        <v>2884364.94</v>
      </c>
      <c r="N4046" s="222">
        <v>2884364.94</v>
      </c>
      <c r="O4046" s="222">
        <v>0</v>
      </c>
      <c r="P4046" s="222">
        <v>0</v>
      </c>
      <c r="Q4046" s="222">
        <v>0</v>
      </c>
      <c r="R4046" s="372">
        <v>45658</v>
      </c>
      <c r="S4046" s="372">
        <v>46022</v>
      </c>
      <c r="U4046" s="373"/>
    </row>
    <row r="4047" spans="1:21" ht="20.25" x14ac:dyDescent="0.25">
      <c r="A4047" s="231" t="s">
        <v>22</v>
      </c>
      <c r="B4047" s="231"/>
      <c r="C4047" s="263" t="s">
        <v>172</v>
      </c>
      <c r="D4047" s="263" t="s">
        <v>172</v>
      </c>
      <c r="E4047" s="263" t="s">
        <v>172</v>
      </c>
      <c r="F4047" s="263" t="s">
        <v>172</v>
      </c>
      <c r="G4047" s="263" t="s">
        <v>172</v>
      </c>
      <c r="H4047" s="263" t="s">
        <v>172</v>
      </c>
      <c r="I4047" s="263" t="s">
        <v>172</v>
      </c>
      <c r="J4047" s="220">
        <v>0</v>
      </c>
      <c r="K4047" s="220">
        <v>4610</v>
      </c>
      <c r="L4047" s="220">
        <v>2549.6999999999998</v>
      </c>
      <c r="M4047" s="220">
        <v>5535092.8499999996</v>
      </c>
      <c r="N4047" s="220">
        <v>5535092.8499999996</v>
      </c>
      <c r="O4047" s="220">
        <v>0</v>
      </c>
      <c r="P4047" s="220">
        <v>0</v>
      </c>
      <c r="Q4047" s="220">
        <v>0</v>
      </c>
      <c r="R4047" s="263" t="s">
        <v>172</v>
      </c>
      <c r="S4047" s="263" t="s">
        <v>172</v>
      </c>
      <c r="U4047" s="373"/>
    </row>
    <row r="4048" spans="1:21" ht="20.25" x14ac:dyDescent="0.25">
      <c r="A4048" s="272" t="s">
        <v>34</v>
      </c>
      <c r="B4048" s="272"/>
      <c r="C4048" s="263" t="s">
        <v>172</v>
      </c>
      <c r="D4048" s="263" t="s">
        <v>172</v>
      </c>
      <c r="E4048" s="263" t="s">
        <v>172</v>
      </c>
      <c r="F4048" s="263" t="s">
        <v>172</v>
      </c>
      <c r="G4048" s="263" t="s">
        <v>172</v>
      </c>
      <c r="H4048" s="263" t="s">
        <v>172</v>
      </c>
      <c r="I4048" s="263" t="s">
        <v>172</v>
      </c>
      <c r="J4048" s="220">
        <v>0</v>
      </c>
      <c r="K4048" s="220">
        <v>4610</v>
      </c>
      <c r="L4048" s="220">
        <v>2549.6999999999998</v>
      </c>
      <c r="M4048" s="220">
        <v>5535092.8499999996</v>
      </c>
      <c r="N4048" s="220">
        <v>5535092.8499999996</v>
      </c>
      <c r="O4048" s="220">
        <v>0</v>
      </c>
      <c r="P4048" s="220">
        <v>0</v>
      </c>
      <c r="Q4048" s="220">
        <v>0</v>
      </c>
      <c r="R4048" s="263" t="s">
        <v>172</v>
      </c>
      <c r="S4048" s="263" t="s">
        <v>172</v>
      </c>
      <c r="U4048" s="373"/>
    </row>
    <row r="4049" spans="1:21" ht="20.25" x14ac:dyDescent="0.3">
      <c r="A4049" s="404" t="s">
        <v>4183</v>
      </c>
      <c r="B4049" s="404"/>
      <c r="C4049" s="404"/>
      <c r="D4049" s="404"/>
      <c r="E4049" s="404"/>
      <c r="F4049" s="404"/>
      <c r="G4049" s="404"/>
      <c r="H4049" s="404"/>
      <c r="I4049" s="404"/>
      <c r="J4049" s="404"/>
      <c r="K4049" s="404"/>
      <c r="L4049" s="404"/>
      <c r="M4049" s="404"/>
      <c r="N4049" s="404"/>
      <c r="O4049" s="404"/>
      <c r="P4049" s="404"/>
      <c r="Q4049" s="404"/>
      <c r="R4049" s="404"/>
      <c r="S4049" s="404"/>
      <c r="U4049" s="373"/>
    </row>
    <row r="4050" spans="1:21" ht="20.25" x14ac:dyDescent="0.3">
      <c r="A4050" s="405" t="s">
        <v>4458</v>
      </c>
      <c r="B4050" s="405"/>
      <c r="C4050" s="405"/>
      <c r="D4050" s="405"/>
      <c r="E4050" s="405"/>
      <c r="F4050" s="405"/>
      <c r="G4050" s="405"/>
      <c r="H4050" s="405"/>
      <c r="I4050" s="405"/>
      <c r="J4050" s="405"/>
      <c r="K4050" s="405"/>
      <c r="L4050" s="405"/>
      <c r="M4050" s="405"/>
      <c r="N4050" s="405"/>
      <c r="O4050" s="405"/>
      <c r="P4050" s="405"/>
      <c r="Q4050" s="405"/>
      <c r="R4050" s="405"/>
      <c r="S4050" s="405"/>
      <c r="U4050" s="373"/>
    </row>
    <row r="4051" spans="1:21" ht="20.25" x14ac:dyDescent="0.3">
      <c r="A4051" s="230">
        <v>1280</v>
      </c>
      <c r="B4051" s="225" t="s">
        <v>1521</v>
      </c>
      <c r="C4051" s="230">
        <v>44678</v>
      </c>
      <c r="D4051" s="230" t="s">
        <v>1896</v>
      </c>
      <c r="E4051" s="230">
        <v>1976</v>
      </c>
      <c r="F4051" s="230" t="s">
        <v>2122</v>
      </c>
      <c r="G4051" s="371" t="s">
        <v>2121</v>
      </c>
      <c r="H4051" s="230">
        <v>2</v>
      </c>
      <c r="I4051" s="230">
        <v>3</v>
      </c>
      <c r="J4051" s="230" t="s">
        <v>2122</v>
      </c>
      <c r="K4051" s="222">
        <v>1300.4000000000001</v>
      </c>
      <c r="L4051" s="222">
        <v>763.3</v>
      </c>
      <c r="M4051" s="222">
        <v>1958031.9195000001</v>
      </c>
      <c r="N4051" s="222">
        <v>1958031.9195000001</v>
      </c>
      <c r="O4051" s="222">
        <v>0</v>
      </c>
      <c r="P4051" s="222">
        <v>0</v>
      </c>
      <c r="Q4051" s="222">
        <v>0</v>
      </c>
      <c r="R4051" s="372">
        <v>45658</v>
      </c>
      <c r="S4051" s="372">
        <v>46022</v>
      </c>
      <c r="U4051" s="373"/>
    </row>
    <row r="4052" spans="1:21" ht="20.25" x14ac:dyDescent="0.3">
      <c r="A4052" s="230">
        <v>1281</v>
      </c>
      <c r="B4052" s="225" t="s">
        <v>3565</v>
      </c>
      <c r="C4052" s="230">
        <v>44679</v>
      </c>
      <c r="D4052" s="230" t="s">
        <v>1896</v>
      </c>
      <c r="E4052" s="230">
        <v>1977</v>
      </c>
      <c r="F4052" s="230" t="s">
        <v>2122</v>
      </c>
      <c r="G4052" s="371" t="s">
        <v>2121</v>
      </c>
      <c r="H4052" s="230">
        <v>2</v>
      </c>
      <c r="I4052" s="230">
        <v>3</v>
      </c>
      <c r="J4052" s="230" t="s">
        <v>2122</v>
      </c>
      <c r="K4052" s="222">
        <v>1300.4000000000001</v>
      </c>
      <c r="L4052" s="222">
        <v>713</v>
      </c>
      <c r="M4052" s="222">
        <v>2762822.26</v>
      </c>
      <c r="N4052" s="222">
        <v>2762822.26</v>
      </c>
      <c r="O4052" s="222">
        <v>0</v>
      </c>
      <c r="P4052" s="222">
        <v>0</v>
      </c>
      <c r="Q4052" s="222">
        <v>0</v>
      </c>
      <c r="R4052" s="372">
        <v>45658</v>
      </c>
      <c r="S4052" s="372">
        <v>46022</v>
      </c>
      <c r="U4052" s="373"/>
    </row>
    <row r="4053" spans="1:21" ht="20.25" x14ac:dyDescent="0.3">
      <c r="A4053" s="230">
        <v>1282</v>
      </c>
      <c r="B4053" s="225" t="s">
        <v>1522</v>
      </c>
      <c r="C4053" s="230">
        <v>44684</v>
      </c>
      <c r="D4053" s="230" t="s">
        <v>1896</v>
      </c>
      <c r="E4053" s="230">
        <v>1989</v>
      </c>
      <c r="F4053" s="230" t="s">
        <v>2122</v>
      </c>
      <c r="G4053" s="371" t="s">
        <v>2121</v>
      </c>
      <c r="H4053" s="230">
        <v>2</v>
      </c>
      <c r="I4053" s="230">
        <v>3</v>
      </c>
      <c r="J4053" s="230" t="s">
        <v>2122</v>
      </c>
      <c r="K4053" s="222">
        <v>1790.32</v>
      </c>
      <c r="L4053" s="222">
        <v>1000.2</v>
      </c>
      <c r="M4053" s="222">
        <v>2879007.44</v>
      </c>
      <c r="N4053" s="222">
        <v>2879007.44</v>
      </c>
      <c r="O4053" s="222">
        <v>0</v>
      </c>
      <c r="P4053" s="222">
        <v>0</v>
      </c>
      <c r="Q4053" s="222">
        <v>0</v>
      </c>
      <c r="R4053" s="372">
        <v>45658</v>
      </c>
      <c r="S4053" s="372">
        <v>46022</v>
      </c>
      <c r="U4053" s="373"/>
    </row>
    <row r="4054" spans="1:21" ht="20.25" x14ac:dyDescent="0.25">
      <c r="A4054" s="231" t="s">
        <v>22</v>
      </c>
      <c r="B4054" s="231"/>
      <c r="C4054" s="263" t="s">
        <v>172</v>
      </c>
      <c r="D4054" s="263" t="s">
        <v>172</v>
      </c>
      <c r="E4054" s="263" t="s">
        <v>172</v>
      </c>
      <c r="F4054" s="263" t="s">
        <v>172</v>
      </c>
      <c r="G4054" s="263" t="s">
        <v>172</v>
      </c>
      <c r="H4054" s="263" t="s">
        <v>172</v>
      </c>
      <c r="I4054" s="263" t="s">
        <v>172</v>
      </c>
      <c r="J4054" s="220">
        <v>0</v>
      </c>
      <c r="K4054" s="220">
        <v>4391.12</v>
      </c>
      <c r="L4054" s="220">
        <v>2476.5</v>
      </c>
      <c r="M4054" s="220">
        <v>7599861.6195</v>
      </c>
      <c r="N4054" s="220">
        <v>7599861.6195</v>
      </c>
      <c r="O4054" s="220">
        <v>0</v>
      </c>
      <c r="P4054" s="220">
        <v>0</v>
      </c>
      <c r="Q4054" s="220">
        <v>0</v>
      </c>
      <c r="R4054" s="263" t="s">
        <v>172</v>
      </c>
      <c r="S4054" s="263" t="s">
        <v>172</v>
      </c>
      <c r="U4054" s="373"/>
    </row>
    <row r="4055" spans="1:21" ht="20.25" x14ac:dyDescent="0.25">
      <c r="A4055" s="272" t="s">
        <v>34</v>
      </c>
      <c r="B4055" s="272"/>
      <c r="C4055" s="263" t="s">
        <v>172</v>
      </c>
      <c r="D4055" s="263" t="s">
        <v>172</v>
      </c>
      <c r="E4055" s="263" t="s">
        <v>172</v>
      </c>
      <c r="F4055" s="263" t="s">
        <v>172</v>
      </c>
      <c r="G4055" s="263" t="s">
        <v>172</v>
      </c>
      <c r="H4055" s="263" t="s">
        <v>172</v>
      </c>
      <c r="I4055" s="263" t="s">
        <v>172</v>
      </c>
      <c r="J4055" s="220">
        <v>0</v>
      </c>
      <c r="K4055" s="220">
        <v>4391.12</v>
      </c>
      <c r="L4055" s="220">
        <v>2476.5</v>
      </c>
      <c r="M4055" s="220">
        <v>7599861.6195</v>
      </c>
      <c r="N4055" s="220">
        <v>7599861.6195</v>
      </c>
      <c r="O4055" s="220">
        <v>0</v>
      </c>
      <c r="P4055" s="220">
        <v>0</v>
      </c>
      <c r="Q4055" s="220">
        <v>0</v>
      </c>
      <c r="R4055" s="263" t="s">
        <v>172</v>
      </c>
      <c r="S4055" s="263" t="s">
        <v>172</v>
      </c>
      <c r="U4055" s="373"/>
    </row>
    <row r="4056" spans="1:21" ht="20.25" x14ac:dyDescent="0.25">
      <c r="A4056" s="397" t="s">
        <v>4538</v>
      </c>
      <c r="B4056" s="398"/>
      <c r="C4056" s="398"/>
      <c r="D4056" s="398"/>
      <c r="E4056" s="398"/>
      <c r="F4056" s="398"/>
      <c r="G4056" s="398"/>
      <c r="H4056" s="398"/>
      <c r="I4056" s="398"/>
      <c r="J4056" s="398"/>
      <c r="K4056" s="398"/>
      <c r="L4056" s="398"/>
      <c r="M4056" s="398"/>
      <c r="N4056" s="398"/>
      <c r="O4056" s="398"/>
      <c r="P4056" s="398"/>
      <c r="Q4056" s="398"/>
      <c r="R4056" s="398"/>
      <c r="S4056" s="399"/>
      <c r="U4056" s="373"/>
    </row>
    <row r="4057" spans="1:21" ht="20.25" x14ac:dyDescent="0.25">
      <c r="A4057" s="400" t="s">
        <v>4539</v>
      </c>
      <c r="B4057" s="401"/>
      <c r="C4057" s="401"/>
      <c r="D4057" s="401"/>
      <c r="E4057" s="401"/>
      <c r="F4057" s="401"/>
      <c r="G4057" s="401"/>
      <c r="H4057" s="401"/>
      <c r="I4057" s="401"/>
      <c r="J4057" s="401"/>
      <c r="K4057" s="401"/>
      <c r="L4057" s="401"/>
      <c r="M4057" s="401"/>
      <c r="N4057" s="401"/>
      <c r="O4057" s="401"/>
      <c r="P4057" s="401"/>
      <c r="Q4057" s="401"/>
      <c r="R4057" s="401"/>
      <c r="S4057" s="402"/>
      <c r="U4057" s="373"/>
    </row>
    <row r="4058" spans="1:21" ht="23.65" customHeight="1" x14ac:dyDescent="0.25">
      <c r="A4058" s="230">
        <v>1283</v>
      </c>
      <c r="B4058" s="231" t="s">
        <v>4540</v>
      </c>
      <c r="C4058" s="230">
        <v>44198</v>
      </c>
      <c r="D4058" s="230" t="s">
        <v>1897</v>
      </c>
      <c r="E4058" s="230">
        <v>1988</v>
      </c>
      <c r="F4058" s="230" t="s">
        <v>2122</v>
      </c>
      <c r="G4058" s="230" t="s">
        <v>2120</v>
      </c>
      <c r="H4058" s="230">
        <v>5</v>
      </c>
      <c r="I4058" s="230">
        <v>8</v>
      </c>
      <c r="J4058" s="222" t="s">
        <v>2122</v>
      </c>
      <c r="K4058" s="222">
        <v>6958.6</v>
      </c>
      <c r="L4058" s="222">
        <v>5055.3999999999996</v>
      </c>
      <c r="M4058" s="222">
        <v>206670.19</v>
      </c>
      <c r="N4058" s="220">
        <v>206670.19</v>
      </c>
      <c r="O4058" s="222">
        <v>0</v>
      </c>
      <c r="P4058" s="222">
        <v>0</v>
      </c>
      <c r="Q4058" s="222">
        <v>0</v>
      </c>
      <c r="R4058" s="372">
        <v>45658</v>
      </c>
      <c r="S4058" s="372">
        <v>46022</v>
      </c>
      <c r="U4058" s="373"/>
    </row>
    <row r="4059" spans="1:21" ht="23.65" customHeight="1" x14ac:dyDescent="0.25">
      <c r="A4059" s="230">
        <v>1284</v>
      </c>
      <c r="B4059" s="231" t="s">
        <v>4166</v>
      </c>
      <c r="C4059" s="230">
        <v>44192</v>
      </c>
      <c r="D4059" s="230" t="s">
        <v>1897</v>
      </c>
      <c r="E4059" s="230">
        <v>1985</v>
      </c>
      <c r="F4059" s="230" t="s">
        <v>2122</v>
      </c>
      <c r="G4059" s="230" t="s">
        <v>2120</v>
      </c>
      <c r="H4059" s="230">
        <v>5</v>
      </c>
      <c r="I4059" s="230">
        <v>8</v>
      </c>
      <c r="J4059" s="222" t="s">
        <v>2122</v>
      </c>
      <c r="K4059" s="222">
        <v>7327.4</v>
      </c>
      <c r="L4059" s="222">
        <v>5449.6</v>
      </c>
      <c r="M4059" s="222">
        <v>37483.919999999998</v>
      </c>
      <c r="N4059" s="220">
        <v>37483.919999999998</v>
      </c>
      <c r="O4059" s="222">
        <v>0</v>
      </c>
      <c r="P4059" s="222">
        <v>0</v>
      </c>
      <c r="Q4059" s="222">
        <v>0</v>
      </c>
      <c r="R4059" s="372">
        <v>45658</v>
      </c>
      <c r="S4059" s="372">
        <v>46022</v>
      </c>
      <c r="U4059" s="373"/>
    </row>
    <row r="4060" spans="1:21" ht="23.65" customHeight="1" x14ac:dyDescent="0.25">
      <c r="A4060" s="230">
        <v>1285</v>
      </c>
      <c r="B4060" s="231" t="s">
        <v>4165</v>
      </c>
      <c r="C4060" s="230">
        <v>44200</v>
      </c>
      <c r="D4060" s="230" t="s">
        <v>1897</v>
      </c>
      <c r="E4060" s="230">
        <v>1986</v>
      </c>
      <c r="F4060" s="230" t="s">
        <v>2122</v>
      </c>
      <c r="G4060" s="230" t="s">
        <v>2121</v>
      </c>
      <c r="H4060" s="230">
        <v>5</v>
      </c>
      <c r="I4060" s="230">
        <v>6</v>
      </c>
      <c r="J4060" s="222" t="s">
        <v>2122</v>
      </c>
      <c r="K4060" s="222">
        <v>4780.6000000000004</v>
      </c>
      <c r="L4060" s="222">
        <v>3884.37</v>
      </c>
      <c r="M4060" s="222">
        <v>300543.34999999998</v>
      </c>
      <c r="N4060" s="220">
        <v>300543.34999999998</v>
      </c>
      <c r="O4060" s="222">
        <v>0</v>
      </c>
      <c r="P4060" s="222">
        <v>0</v>
      </c>
      <c r="Q4060" s="222">
        <v>0</v>
      </c>
      <c r="R4060" s="372">
        <v>45658</v>
      </c>
      <c r="S4060" s="372">
        <v>46022</v>
      </c>
      <c r="U4060" s="373"/>
    </row>
    <row r="4061" spans="1:21" ht="23.65" customHeight="1" x14ac:dyDescent="0.25">
      <c r="A4061" s="230">
        <v>1286</v>
      </c>
      <c r="B4061" s="231" t="s">
        <v>4168</v>
      </c>
      <c r="C4061" s="230">
        <v>44174</v>
      </c>
      <c r="D4061" s="230" t="s">
        <v>1897</v>
      </c>
      <c r="E4061" s="230">
        <v>1993</v>
      </c>
      <c r="F4061" s="230" t="s">
        <v>2122</v>
      </c>
      <c r="G4061" s="230" t="s">
        <v>2120</v>
      </c>
      <c r="H4061" s="230">
        <v>5</v>
      </c>
      <c r="I4061" s="230">
        <v>5</v>
      </c>
      <c r="J4061" s="222" t="s">
        <v>2122</v>
      </c>
      <c r="K4061" s="222">
        <v>6391.3</v>
      </c>
      <c r="L4061" s="222">
        <v>5259.4</v>
      </c>
      <c r="M4061" s="222">
        <v>224028.42</v>
      </c>
      <c r="N4061" s="220">
        <v>224028.42</v>
      </c>
      <c r="O4061" s="222">
        <v>0</v>
      </c>
      <c r="P4061" s="222">
        <v>0</v>
      </c>
      <c r="Q4061" s="222">
        <v>0</v>
      </c>
      <c r="R4061" s="372">
        <v>45658</v>
      </c>
      <c r="S4061" s="372">
        <v>46022</v>
      </c>
      <c r="U4061" s="373"/>
    </row>
    <row r="4062" spans="1:21" ht="23.65" customHeight="1" x14ac:dyDescent="0.25">
      <c r="A4062" s="230">
        <v>1287</v>
      </c>
      <c r="B4062" s="231" t="s">
        <v>4167</v>
      </c>
      <c r="C4062" s="230">
        <v>44175</v>
      </c>
      <c r="D4062" s="230" t="s">
        <v>1897</v>
      </c>
      <c r="E4062" s="230">
        <v>1988</v>
      </c>
      <c r="F4062" s="230" t="s">
        <v>2122</v>
      </c>
      <c r="G4062" s="230" t="s">
        <v>2121</v>
      </c>
      <c r="H4062" s="230">
        <v>5</v>
      </c>
      <c r="I4062" s="230">
        <v>8</v>
      </c>
      <c r="J4062" s="222" t="s">
        <v>2122</v>
      </c>
      <c r="K4062" s="222">
        <v>6958.6</v>
      </c>
      <c r="L4062" s="222">
        <v>4392.3</v>
      </c>
      <c r="M4062" s="222">
        <v>276270.95</v>
      </c>
      <c r="N4062" s="220">
        <v>276270.95</v>
      </c>
      <c r="O4062" s="222">
        <v>0</v>
      </c>
      <c r="P4062" s="222">
        <v>0</v>
      </c>
      <c r="Q4062" s="222">
        <v>0</v>
      </c>
      <c r="R4062" s="372">
        <v>45658</v>
      </c>
      <c r="S4062" s="372">
        <v>46022</v>
      </c>
      <c r="U4062" s="373"/>
    </row>
    <row r="4063" spans="1:21" ht="23.65" customHeight="1" x14ac:dyDescent="0.25">
      <c r="A4063" s="230">
        <v>1288</v>
      </c>
      <c r="B4063" s="231" t="s">
        <v>4170</v>
      </c>
      <c r="C4063" s="230">
        <v>44168</v>
      </c>
      <c r="D4063" s="230" t="s">
        <v>1897</v>
      </c>
      <c r="E4063" s="230">
        <v>1982</v>
      </c>
      <c r="F4063" s="230" t="s">
        <v>2122</v>
      </c>
      <c r="G4063" s="230" t="s">
        <v>2120</v>
      </c>
      <c r="H4063" s="230">
        <v>5</v>
      </c>
      <c r="I4063" s="230">
        <v>8</v>
      </c>
      <c r="J4063" s="222" t="s">
        <v>2122</v>
      </c>
      <c r="K4063" s="222">
        <v>6933</v>
      </c>
      <c r="L4063" s="222">
        <v>4813.3999999999996</v>
      </c>
      <c r="M4063" s="222">
        <v>389470.4</v>
      </c>
      <c r="N4063" s="220">
        <v>389470.4</v>
      </c>
      <c r="O4063" s="222">
        <v>0</v>
      </c>
      <c r="P4063" s="222">
        <v>0</v>
      </c>
      <c r="Q4063" s="222">
        <v>0</v>
      </c>
      <c r="R4063" s="372">
        <v>45658</v>
      </c>
      <c r="S4063" s="372">
        <v>46022</v>
      </c>
      <c r="U4063" s="373"/>
    </row>
    <row r="4064" spans="1:21" ht="20.25" x14ac:dyDescent="0.25">
      <c r="A4064" s="226" t="s">
        <v>22</v>
      </c>
      <c r="B4064" s="226"/>
      <c r="C4064" s="263" t="s">
        <v>172</v>
      </c>
      <c r="D4064" s="263" t="s">
        <v>172</v>
      </c>
      <c r="E4064" s="263" t="s">
        <v>172</v>
      </c>
      <c r="F4064" s="263" t="s">
        <v>172</v>
      </c>
      <c r="G4064" s="263" t="s">
        <v>172</v>
      </c>
      <c r="H4064" s="263" t="s">
        <v>172</v>
      </c>
      <c r="I4064" s="263" t="s">
        <v>172</v>
      </c>
      <c r="J4064" s="220">
        <v>0</v>
      </c>
      <c r="K4064" s="220">
        <v>39349.5</v>
      </c>
      <c r="L4064" s="220">
        <v>28854.469999999994</v>
      </c>
      <c r="M4064" s="222">
        <v>1434467.23</v>
      </c>
      <c r="N4064" s="220">
        <v>1434467.23</v>
      </c>
      <c r="O4064" s="220">
        <v>0</v>
      </c>
      <c r="P4064" s="220">
        <v>0</v>
      </c>
      <c r="Q4064" s="220">
        <v>0</v>
      </c>
      <c r="R4064" s="263" t="s">
        <v>172</v>
      </c>
      <c r="S4064" s="263" t="s">
        <v>172</v>
      </c>
      <c r="U4064" s="373"/>
    </row>
    <row r="4065" spans="1:21" ht="20.25" x14ac:dyDescent="0.25">
      <c r="A4065" s="393" t="s">
        <v>34</v>
      </c>
      <c r="B4065" s="394"/>
      <c r="C4065" s="263" t="s">
        <v>172</v>
      </c>
      <c r="D4065" s="263" t="s">
        <v>172</v>
      </c>
      <c r="E4065" s="263" t="s">
        <v>172</v>
      </c>
      <c r="F4065" s="263" t="s">
        <v>172</v>
      </c>
      <c r="G4065" s="263" t="s">
        <v>172</v>
      </c>
      <c r="H4065" s="263" t="s">
        <v>172</v>
      </c>
      <c r="I4065" s="263" t="s">
        <v>172</v>
      </c>
      <c r="J4065" s="220">
        <v>0</v>
      </c>
      <c r="K4065" s="220">
        <v>39349.5</v>
      </c>
      <c r="L4065" s="220">
        <v>28854.469999999994</v>
      </c>
      <c r="M4065" s="220">
        <v>1434467.23</v>
      </c>
      <c r="N4065" s="220">
        <v>1434467.23</v>
      </c>
      <c r="O4065" s="220">
        <v>0</v>
      </c>
      <c r="P4065" s="220">
        <v>0</v>
      </c>
      <c r="Q4065" s="220">
        <v>0</v>
      </c>
      <c r="R4065" s="263" t="s">
        <v>172</v>
      </c>
      <c r="S4065" s="263" t="s">
        <v>172</v>
      </c>
      <c r="U4065" s="373"/>
    </row>
    <row r="4066" spans="1:21" ht="20.25" x14ac:dyDescent="0.3">
      <c r="A4066" s="404" t="s">
        <v>4541</v>
      </c>
      <c r="B4066" s="404"/>
      <c r="C4066" s="404"/>
      <c r="D4066" s="404"/>
      <c r="E4066" s="404"/>
      <c r="F4066" s="404"/>
      <c r="G4066" s="404"/>
      <c r="H4066" s="404"/>
      <c r="I4066" s="404"/>
      <c r="J4066" s="404"/>
      <c r="K4066" s="404"/>
      <c r="L4066" s="404"/>
      <c r="M4066" s="404"/>
      <c r="N4066" s="404"/>
      <c r="O4066" s="404"/>
      <c r="P4066" s="404"/>
      <c r="Q4066" s="404"/>
      <c r="R4066" s="404"/>
      <c r="S4066" s="404"/>
      <c r="U4066" s="373"/>
    </row>
    <row r="4067" spans="1:21" ht="20.25" x14ac:dyDescent="0.3">
      <c r="A4067" s="405" t="s">
        <v>4542</v>
      </c>
      <c r="B4067" s="405"/>
      <c r="C4067" s="405"/>
      <c r="D4067" s="405"/>
      <c r="E4067" s="405"/>
      <c r="F4067" s="405"/>
      <c r="G4067" s="405"/>
      <c r="H4067" s="405"/>
      <c r="I4067" s="405"/>
      <c r="J4067" s="405"/>
      <c r="K4067" s="405"/>
      <c r="L4067" s="405"/>
      <c r="M4067" s="405"/>
      <c r="N4067" s="405"/>
      <c r="O4067" s="405"/>
      <c r="P4067" s="405"/>
      <c r="Q4067" s="405"/>
      <c r="R4067" s="405"/>
      <c r="S4067" s="405"/>
      <c r="U4067" s="373"/>
    </row>
    <row r="4068" spans="1:21" ht="20.25" x14ac:dyDescent="0.3">
      <c r="A4068" s="230">
        <v>1289</v>
      </c>
      <c r="B4068" s="225" t="s">
        <v>3667</v>
      </c>
      <c r="C4068" s="230">
        <v>44693</v>
      </c>
      <c r="D4068" s="230" t="s">
        <v>1896</v>
      </c>
      <c r="E4068" s="230">
        <v>1978</v>
      </c>
      <c r="F4068" s="230" t="s">
        <v>2122</v>
      </c>
      <c r="G4068" s="371" t="s">
        <v>2121</v>
      </c>
      <c r="H4068" s="230">
        <v>2</v>
      </c>
      <c r="I4068" s="230">
        <v>3</v>
      </c>
      <c r="J4068" s="230" t="s">
        <v>2122</v>
      </c>
      <c r="K4068" s="222">
        <v>872.2</v>
      </c>
      <c r="L4068" s="222">
        <v>872.2</v>
      </c>
      <c r="M4068" s="222">
        <v>175524</v>
      </c>
      <c r="N4068" s="222">
        <v>175524</v>
      </c>
      <c r="O4068" s="222">
        <v>0</v>
      </c>
      <c r="P4068" s="222">
        <v>0</v>
      </c>
      <c r="Q4068" s="222">
        <v>0</v>
      </c>
      <c r="R4068" s="372">
        <v>45658</v>
      </c>
      <c r="S4068" s="372">
        <v>46022</v>
      </c>
      <c r="U4068" s="373"/>
    </row>
    <row r="4069" spans="1:21" ht="20.25" x14ac:dyDescent="0.25">
      <c r="A4069" s="231" t="s">
        <v>22</v>
      </c>
      <c r="B4069" s="231"/>
      <c r="C4069" s="263" t="s">
        <v>172</v>
      </c>
      <c r="D4069" s="263" t="s">
        <v>172</v>
      </c>
      <c r="E4069" s="263" t="s">
        <v>172</v>
      </c>
      <c r="F4069" s="263" t="s">
        <v>172</v>
      </c>
      <c r="G4069" s="263" t="s">
        <v>172</v>
      </c>
      <c r="H4069" s="263" t="s">
        <v>172</v>
      </c>
      <c r="I4069" s="263" t="s">
        <v>172</v>
      </c>
      <c r="J4069" s="220">
        <v>0</v>
      </c>
      <c r="K4069" s="220">
        <v>872.2</v>
      </c>
      <c r="L4069" s="220">
        <v>872.2</v>
      </c>
      <c r="M4069" s="220">
        <v>175524</v>
      </c>
      <c r="N4069" s="220">
        <v>175524</v>
      </c>
      <c r="O4069" s="220">
        <v>0</v>
      </c>
      <c r="P4069" s="220">
        <v>0</v>
      </c>
      <c r="Q4069" s="220">
        <v>0</v>
      </c>
      <c r="R4069" s="263" t="s">
        <v>172</v>
      </c>
      <c r="S4069" s="263" t="s">
        <v>172</v>
      </c>
      <c r="U4069" s="373"/>
    </row>
    <row r="4070" spans="1:21" ht="20.25" x14ac:dyDescent="0.3">
      <c r="A4070" s="405" t="s">
        <v>4543</v>
      </c>
      <c r="B4070" s="405"/>
      <c r="C4070" s="405"/>
      <c r="D4070" s="405"/>
      <c r="E4070" s="405"/>
      <c r="F4070" s="405"/>
      <c r="G4070" s="405"/>
      <c r="H4070" s="405"/>
      <c r="I4070" s="405"/>
      <c r="J4070" s="405"/>
      <c r="K4070" s="405"/>
      <c r="L4070" s="405"/>
      <c r="M4070" s="405"/>
      <c r="N4070" s="405"/>
      <c r="O4070" s="405"/>
      <c r="P4070" s="405"/>
      <c r="Q4070" s="405"/>
      <c r="R4070" s="405"/>
      <c r="S4070" s="405"/>
      <c r="U4070" s="373"/>
    </row>
    <row r="4071" spans="1:21" ht="20.25" x14ac:dyDescent="0.3">
      <c r="A4071" s="230">
        <v>1290</v>
      </c>
      <c r="B4071" s="225" t="s">
        <v>3521</v>
      </c>
      <c r="C4071" s="230">
        <v>44716</v>
      </c>
      <c r="D4071" s="230" t="s">
        <v>1896</v>
      </c>
      <c r="E4071" s="230">
        <v>1986</v>
      </c>
      <c r="F4071" s="230" t="s">
        <v>2122</v>
      </c>
      <c r="G4071" s="371" t="s">
        <v>2088</v>
      </c>
      <c r="H4071" s="230">
        <v>5</v>
      </c>
      <c r="I4071" s="230">
        <v>8</v>
      </c>
      <c r="J4071" s="230" t="s">
        <v>2122</v>
      </c>
      <c r="K4071" s="222">
        <v>6012.9</v>
      </c>
      <c r="L4071" s="222">
        <v>5577.93</v>
      </c>
      <c r="M4071" s="222">
        <v>13472702.120000001</v>
      </c>
      <c r="N4071" s="222">
        <v>13472702.120000001</v>
      </c>
      <c r="O4071" s="222">
        <v>0</v>
      </c>
      <c r="P4071" s="222">
        <v>0</v>
      </c>
      <c r="Q4071" s="222">
        <v>0</v>
      </c>
      <c r="R4071" s="372">
        <v>45658</v>
      </c>
      <c r="S4071" s="372">
        <v>46022</v>
      </c>
      <c r="U4071" s="373"/>
    </row>
    <row r="4072" spans="1:21" ht="20.25" x14ac:dyDescent="0.3">
      <c r="A4072" s="230">
        <v>1291</v>
      </c>
      <c r="B4072" s="225" t="s">
        <v>2735</v>
      </c>
      <c r="C4072" s="230">
        <v>44725</v>
      </c>
      <c r="D4072" s="230" t="s">
        <v>1896</v>
      </c>
      <c r="E4072" s="230">
        <v>1976</v>
      </c>
      <c r="F4072" s="230" t="s">
        <v>2122</v>
      </c>
      <c r="G4072" s="371" t="s">
        <v>2088</v>
      </c>
      <c r="H4072" s="230">
        <v>5</v>
      </c>
      <c r="I4072" s="230">
        <v>8</v>
      </c>
      <c r="J4072" s="230" t="s">
        <v>2122</v>
      </c>
      <c r="K4072" s="222">
        <v>6107</v>
      </c>
      <c r="L4072" s="222">
        <v>5606.4</v>
      </c>
      <c r="M4072" s="222">
        <v>10169520.719999999</v>
      </c>
      <c r="N4072" s="222">
        <v>10169520.719999999</v>
      </c>
      <c r="O4072" s="222">
        <v>0</v>
      </c>
      <c r="P4072" s="222">
        <v>0</v>
      </c>
      <c r="Q4072" s="222">
        <v>0</v>
      </c>
      <c r="R4072" s="372">
        <v>45658</v>
      </c>
      <c r="S4072" s="372">
        <v>46022</v>
      </c>
      <c r="U4072" s="373"/>
    </row>
    <row r="4073" spans="1:21" ht="20.25" x14ac:dyDescent="0.3">
      <c r="A4073" s="230">
        <v>1292</v>
      </c>
      <c r="B4073" s="225" t="s">
        <v>3401</v>
      </c>
      <c r="C4073" s="230">
        <v>44707</v>
      </c>
      <c r="D4073" s="230" t="s">
        <v>1896</v>
      </c>
      <c r="E4073" s="230">
        <v>1977</v>
      </c>
      <c r="F4073" s="230" t="s">
        <v>2122</v>
      </c>
      <c r="G4073" s="371" t="s">
        <v>2088</v>
      </c>
      <c r="H4073" s="230">
        <v>5</v>
      </c>
      <c r="I4073" s="230">
        <v>8</v>
      </c>
      <c r="J4073" s="230" t="s">
        <v>2122</v>
      </c>
      <c r="K4073" s="222">
        <v>5867.35</v>
      </c>
      <c r="L4073" s="222">
        <v>5565.68</v>
      </c>
      <c r="M4073" s="222">
        <v>11619527</v>
      </c>
      <c r="N4073" s="222">
        <v>11619527</v>
      </c>
      <c r="O4073" s="222">
        <v>0</v>
      </c>
      <c r="P4073" s="222">
        <v>0</v>
      </c>
      <c r="Q4073" s="222">
        <v>0</v>
      </c>
      <c r="R4073" s="372">
        <v>45658</v>
      </c>
      <c r="S4073" s="372">
        <v>46022</v>
      </c>
      <c r="U4073" s="373"/>
    </row>
    <row r="4074" spans="1:21" ht="20.25" x14ac:dyDescent="0.25">
      <c r="A4074" s="231" t="s">
        <v>22</v>
      </c>
      <c r="B4074" s="231"/>
      <c r="C4074" s="263" t="s">
        <v>172</v>
      </c>
      <c r="D4074" s="263" t="s">
        <v>172</v>
      </c>
      <c r="E4074" s="263" t="s">
        <v>172</v>
      </c>
      <c r="F4074" s="263" t="s">
        <v>172</v>
      </c>
      <c r="G4074" s="263" t="s">
        <v>172</v>
      </c>
      <c r="H4074" s="263" t="s">
        <v>172</v>
      </c>
      <c r="I4074" s="263" t="s">
        <v>172</v>
      </c>
      <c r="J4074" s="220">
        <v>0</v>
      </c>
      <c r="K4074" s="220">
        <v>17987.25</v>
      </c>
      <c r="L4074" s="220">
        <v>16750.010000000002</v>
      </c>
      <c r="M4074" s="220">
        <v>35261749.840000004</v>
      </c>
      <c r="N4074" s="220">
        <v>35261749.840000004</v>
      </c>
      <c r="O4074" s="220">
        <v>0</v>
      </c>
      <c r="P4074" s="220">
        <v>0</v>
      </c>
      <c r="Q4074" s="220">
        <v>0</v>
      </c>
      <c r="R4074" s="263" t="s">
        <v>172</v>
      </c>
      <c r="S4074" s="263" t="s">
        <v>172</v>
      </c>
      <c r="U4074" s="373"/>
    </row>
    <row r="4075" spans="1:21" ht="20.25" x14ac:dyDescent="0.25">
      <c r="A4075" s="272" t="s">
        <v>34</v>
      </c>
      <c r="B4075" s="272"/>
      <c r="C4075" s="263" t="s">
        <v>172</v>
      </c>
      <c r="D4075" s="263" t="s">
        <v>172</v>
      </c>
      <c r="E4075" s="263" t="s">
        <v>172</v>
      </c>
      <c r="F4075" s="263" t="s">
        <v>172</v>
      </c>
      <c r="G4075" s="263" t="s">
        <v>172</v>
      </c>
      <c r="H4075" s="263" t="s">
        <v>172</v>
      </c>
      <c r="I4075" s="263" t="s">
        <v>172</v>
      </c>
      <c r="J4075" s="220">
        <v>0</v>
      </c>
      <c r="K4075" s="220">
        <v>18859.45</v>
      </c>
      <c r="L4075" s="220">
        <v>17622.210000000003</v>
      </c>
      <c r="M4075" s="220">
        <v>35437273.840000004</v>
      </c>
      <c r="N4075" s="220">
        <v>35437273.840000004</v>
      </c>
      <c r="O4075" s="220">
        <v>0</v>
      </c>
      <c r="P4075" s="220">
        <v>0</v>
      </c>
      <c r="Q4075" s="220">
        <v>0</v>
      </c>
      <c r="R4075" s="263" t="s">
        <v>172</v>
      </c>
      <c r="S4075" s="263" t="s">
        <v>172</v>
      </c>
      <c r="U4075" s="373"/>
    </row>
    <row r="4076" spans="1:21" ht="20.25" x14ac:dyDescent="0.3">
      <c r="A4076" s="404" t="s">
        <v>2517</v>
      </c>
      <c r="B4076" s="404"/>
      <c r="C4076" s="404"/>
      <c r="D4076" s="404"/>
      <c r="E4076" s="404"/>
      <c r="F4076" s="404"/>
      <c r="G4076" s="404"/>
      <c r="H4076" s="404"/>
      <c r="I4076" s="404"/>
      <c r="J4076" s="404"/>
      <c r="K4076" s="404"/>
      <c r="L4076" s="404"/>
      <c r="M4076" s="404"/>
      <c r="N4076" s="404"/>
      <c r="O4076" s="404"/>
      <c r="P4076" s="404"/>
      <c r="Q4076" s="404"/>
      <c r="R4076" s="404"/>
      <c r="S4076" s="404"/>
      <c r="U4076" s="373"/>
    </row>
    <row r="4077" spans="1:21" ht="20.25" x14ac:dyDescent="0.3">
      <c r="A4077" s="405" t="s">
        <v>4187</v>
      </c>
      <c r="B4077" s="405"/>
      <c r="C4077" s="405"/>
      <c r="D4077" s="405"/>
      <c r="E4077" s="405"/>
      <c r="F4077" s="405"/>
      <c r="G4077" s="405"/>
      <c r="H4077" s="405"/>
      <c r="I4077" s="405"/>
      <c r="J4077" s="405"/>
      <c r="K4077" s="405"/>
      <c r="L4077" s="405"/>
      <c r="M4077" s="405"/>
      <c r="N4077" s="405"/>
      <c r="O4077" s="405"/>
      <c r="P4077" s="405"/>
      <c r="Q4077" s="405"/>
      <c r="R4077" s="405"/>
      <c r="S4077" s="405"/>
      <c r="U4077" s="373"/>
    </row>
    <row r="4078" spans="1:21" ht="20.25" x14ac:dyDescent="0.3">
      <c r="A4078" s="230">
        <v>1293</v>
      </c>
      <c r="B4078" s="229" t="s">
        <v>1146</v>
      </c>
      <c r="C4078" s="230">
        <v>44929</v>
      </c>
      <c r="D4078" s="230" t="s">
        <v>1896</v>
      </c>
      <c r="E4078" s="230">
        <v>1959</v>
      </c>
      <c r="F4078" s="230" t="s">
        <v>2122</v>
      </c>
      <c r="G4078" s="371" t="s">
        <v>2094</v>
      </c>
      <c r="H4078" s="230">
        <v>2</v>
      </c>
      <c r="I4078" s="230">
        <v>1</v>
      </c>
      <c r="J4078" s="230" t="s">
        <v>2122</v>
      </c>
      <c r="K4078" s="222">
        <v>687.4</v>
      </c>
      <c r="L4078" s="222">
        <v>404.2</v>
      </c>
      <c r="M4078" s="222">
        <v>75894</v>
      </c>
      <c r="N4078" s="222">
        <v>75894</v>
      </c>
      <c r="O4078" s="222">
        <v>0</v>
      </c>
      <c r="P4078" s="222">
        <v>0</v>
      </c>
      <c r="Q4078" s="222">
        <v>0</v>
      </c>
      <c r="R4078" s="372">
        <v>45658</v>
      </c>
      <c r="S4078" s="372">
        <v>46022</v>
      </c>
      <c r="U4078" s="373"/>
    </row>
    <row r="4079" spans="1:21" ht="20.25" x14ac:dyDescent="0.3">
      <c r="A4079" s="230">
        <v>1294</v>
      </c>
      <c r="B4079" s="229" t="s">
        <v>1147</v>
      </c>
      <c r="C4079" s="230">
        <v>44930</v>
      </c>
      <c r="D4079" s="230" t="s">
        <v>1896</v>
      </c>
      <c r="E4079" s="230">
        <v>1959</v>
      </c>
      <c r="F4079" s="230" t="s">
        <v>2122</v>
      </c>
      <c r="G4079" s="371" t="s">
        <v>2094</v>
      </c>
      <c r="H4079" s="230">
        <v>2</v>
      </c>
      <c r="I4079" s="230">
        <v>1</v>
      </c>
      <c r="J4079" s="230" t="s">
        <v>2122</v>
      </c>
      <c r="K4079" s="222">
        <v>701</v>
      </c>
      <c r="L4079" s="222">
        <v>416.9</v>
      </c>
      <c r="M4079" s="222">
        <v>75894</v>
      </c>
      <c r="N4079" s="222">
        <v>75894</v>
      </c>
      <c r="O4079" s="222">
        <v>0</v>
      </c>
      <c r="P4079" s="222">
        <v>0</v>
      </c>
      <c r="Q4079" s="222">
        <v>0</v>
      </c>
      <c r="R4079" s="372">
        <v>45658</v>
      </c>
      <c r="S4079" s="372">
        <v>46022</v>
      </c>
      <c r="U4079" s="373"/>
    </row>
    <row r="4080" spans="1:21" ht="20.25" x14ac:dyDescent="0.3">
      <c r="A4080" s="230">
        <v>1295</v>
      </c>
      <c r="B4080" s="229" t="s">
        <v>1158</v>
      </c>
      <c r="C4080" s="230">
        <v>44938</v>
      </c>
      <c r="D4080" s="230" t="s">
        <v>1896</v>
      </c>
      <c r="E4080" s="230">
        <v>1960</v>
      </c>
      <c r="F4080" s="230" t="s">
        <v>2122</v>
      </c>
      <c r="G4080" s="371" t="s">
        <v>2094</v>
      </c>
      <c r="H4080" s="230">
        <v>2</v>
      </c>
      <c r="I4080" s="230">
        <v>1</v>
      </c>
      <c r="J4080" s="230" t="s">
        <v>2122</v>
      </c>
      <c r="K4080" s="222">
        <v>701.1</v>
      </c>
      <c r="L4080" s="222">
        <v>415.4</v>
      </c>
      <c r="M4080" s="222">
        <v>62752.5</v>
      </c>
      <c r="N4080" s="222">
        <v>62752.5</v>
      </c>
      <c r="O4080" s="222">
        <v>0</v>
      </c>
      <c r="P4080" s="222">
        <v>0</v>
      </c>
      <c r="Q4080" s="222">
        <v>0</v>
      </c>
      <c r="R4080" s="372">
        <v>45658</v>
      </c>
      <c r="S4080" s="372">
        <v>46022</v>
      </c>
      <c r="U4080" s="373"/>
    </row>
    <row r="4081" spans="1:21" ht="20.25" x14ac:dyDescent="0.3">
      <c r="A4081" s="230">
        <v>1296</v>
      </c>
      <c r="B4081" s="229" t="s">
        <v>2366</v>
      </c>
      <c r="C4081" s="230">
        <v>44991</v>
      </c>
      <c r="D4081" s="230" t="s">
        <v>1896</v>
      </c>
      <c r="E4081" s="230">
        <v>1958</v>
      </c>
      <c r="F4081" s="230" t="s">
        <v>2122</v>
      </c>
      <c r="G4081" s="371" t="s">
        <v>2089</v>
      </c>
      <c r="H4081" s="230">
        <v>2</v>
      </c>
      <c r="I4081" s="230">
        <v>2</v>
      </c>
      <c r="J4081" s="230" t="s">
        <v>2122</v>
      </c>
      <c r="K4081" s="222">
        <v>1216.9000000000001</v>
      </c>
      <c r="L4081" s="222">
        <v>658.8</v>
      </c>
      <c r="M4081" s="222">
        <v>25540.92</v>
      </c>
      <c r="N4081" s="222">
        <v>25540.92</v>
      </c>
      <c r="O4081" s="222">
        <v>0</v>
      </c>
      <c r="P4081" s="222">
        <v>0</v>
      </c>
      <c r="Q4081" s="222">
        <v>0</v>
      </c>
      <c r="R4081" s="372">
        <v>45658</v>
      </c>
      <c r="S4081" s="372">
        <v>46022</v>
      </c>
      <c r="U4081" s="373"/>
    </row>
    <row r="4082" spans="1:21" ht="20.25" x14ac:dyDescent="0.3">
      <c r="A4082" s="230">
        <v>1297</v>
      </c>
      <c r="B4082" s="229" t="s">
        <v>1525</v>
      </c>
      <c r="C4082" s="230">
        <v>45012</v>
      </c>
      <c r="D4082" s="230" t="s">
        <v>1896</v>
      </c>
      <c r="E4082" s="230">
        <v>1966</v>
      </c>
      <c r="F4082" s="230" t="s">
        <v>2122</v>
      </c>
      <c r="G4082" s="371" t="s">
        <v>2088</v>
      </c>
      <c r="H4082" s="230">
        <v>4</v>
      </c>
      <c r="I4082" s="230">
        <v>3</v>
      </c>
      <c r="J4082" s="230" t="s">
        <v>2122</v>
      </c>
      <c r="K4082" s="222">
        <v>3414.3</v>
      </c>
      <c r="L4082" s="222">
        <v>2072.6999999999998</v>
      </c>
      <c r="M4082" s="222">
        <v>2970708.9831999997</v>
      </c>
      <c r="N4082" s="222">
        <v>2970708.9831999997</v>
      </c>
      <c r="O4082" s="222">
        <v>0</v>
      </c>
      <c r="P4082" s="222">
        <v>0</v>
      </c>
      <c r="Q4082" s="222">
        <v>0</v>
      </c>
      <c r="R4082" s="372">
        <v>45658</v>
      </c>
      <c r="S4082" s="372">
        <v>46022</v>
      </c>
      <c r="U4082" s="373"/>
    </row>
    <row r="4083" spans="1:21" ht="20.25" x14ac:dyDescent="0.3">
      <c r="A4083" s="230">
        <v>1298</v>
      </c>
      <c r="B4083" s="229" t="s">
        <v>1526</v>
      </c>
      <c r="C4083" s="230">
        <v>45020</v>
      </c>
      <c r="D4083" s="230" t="s">
        <v>1896</v>
      </c>
      <c r="E4083" s="230">
        <v>1966</v>
      </c>
      <c r="F4083" s="230" t="s">
        <v>2122</v>
      </c>
      <c r="G4083" s="371" t="s">
        <v>2089</v>
      </c>
      <c r="H4083" s="230">
        <v>4</v>
      </c>
      <c r="I4083" s="230">
        <v>3</v>
      </c>
      <c r="J4083" s="230" t="s">
        <v>2122</v>
      </c>
      <c r="K4083" s="222">
        <v>3337.2</v>
      </c>
      <c r="L4083" s="222">
        <v>2418.3000000000002</v>
      </c>
      <c r="M4083" s="222">
        <v>3567960.074</v>
      </c>
      <c r="N4083" s="222">
        <v>3567960.074</v>
      </c>
      <c r="O4083" s="222">
        <v>0</v>
      </c>
      <c r="P4083" s="222">
        <v>0</v>
      </c>
      <c r="Q4083" s="222">
        <v>0</v>
      </c>
      <c r="R4083" s="372">
        <v>45658</v>
      </c>
      <c r="S4083" s="372">
        <v>46022</v>
      </c>
      <c r="U4083" s="373"/>
    </row>
    <row r="4084" spans="1:21" ht="20.25" x14ac:dyDescent="0.3">
      <c r="A4084" s="230">
        <v>1299</v>
      </c>
      <c r="B4084" s="229" t="s">
        <v>3663</v>
      </c>
      <c r="C4084" s="230">
        <v>45034</v>
      </c>
      <c r="D4084" s="230" t="s">
        <v>1896</v>
      </c>
      <c r="E4084" s="230">
        <v>1962</v>
      </c>
      <c r="F4084" s="230">
        <v>2020</v>
      </c>
      <c r="G4084" s="371" t="s">
        <v>2121</v>
      </c>
      <c r="H4084" s="230">
        <v>3</v>
      </c>
      <c r="I4084" s="230">
        <v>2</v>
      </c>
      <c r="J4084" s="230" t="s">
        <v>2122</v>
      </c>
      <c r="K4084" s="222">
        <v>1465.9</v>
      </c>
      <c r="L4084" s="222">
        <v>975.7</v>
      </c>
      <c r="M4084" s="222">
        <v>541691</v>
      </c>
      <c r="N4084" s="222">
        <v>541691</v>
      </c>
      <c r="O4084" s="222">
        <v>0</v>
      </c>
      <c r="P4084" s="222">
        <v>0</v>
      </c>
      <c r="Q4084" s="222">
        <v>0</v>
      </c>
      <c r="R4084" s="372">
        <v>45658</v>
      </c>
      <c r="S4084" s="372">
        <v>46022</v>
      </c>
      <c r="U4084" s="373"/>
    </row>
    <row r="4085" spans="1:21" ht="20.25" x14ac:dyDescent="0.3">
      <c r="A4085" s="230">
        <v>1300</v>
      </c>
      <c r="B4085" s="229" t="s">
        <v>3662</v>
      </c>
      <c r="C4085" s="230">
        <v>45042</v>
      </c>
      <c r="D4085" s="230" t="s">
        <v>1896</v>
      </c>
      <c r="E4085" s="230">
        <v>1959</v>
      </c>
      <c r="F4085" s="230">
        <v>2020</v>
      </c>
      <c r="G4085" s="371" t="s">
        <v>2121</v>
      </c>
      <c r="H4085" s="230">
        <v>3</v>
      </c>
      <c r="I4085" s="230">
        <v>2</v>
      </c>
      <c r="J4085" s="230" t="s">
        <v>2122</v>
      </c>
      <c r="K4085" s="222">
        <v>1805.9</v>
      </c>
      <c r="L4085" s="222">
        <v>1805.9</v>
      </c>
      <c r="M4085" s="222">
        <v>834976.19000000006</v>
      </c>
      <c r="N4085" s="222">
        <v>834976.19000000006</v>
      </c>
      <c r="O4085" s="222">
        <v>0</v>
      </c>
      <c r="P4085" s="222">
        <v>0</v>
      </c>
      <c r="Q4085" s="222">
        <v>0</v>
      </c>
      <c r="R4085" s="372">
        <v>45658</v>
      </c>
      <c r="S4085" s="372">
        <v>46022</v>
      </c>
      <c r="U4085" s="373"/>
    </row>
    <row r="4086" spans="1:21" ht="20.25" x14ac:dyDescent="0.3">
      <c r="A4086" s="230">
        <v>1301</v>
      </c>
      <c r="B4086" s="229" t="s">
        <v>1155</v>
      </c>
      <c r="C4086" s="230">
        <v>44906</v>
      </c>
      <c r="D4086" s="230" t="s">
        <v>1896</v>
      </c>
      <c r="E4086" s="230">
        <v>1968</v>
      </c>
      <c r="F4086" s="230">
        <v>2024</v>
      </c>
      <c r="G4086" s="371" t="s">
        <v>2088</v>
      </c>
      <c r="H4086" s="230">
        <v>4</v>
      </c>
      <c r="I4086" s="230">
        <v>3</v>
      </c>
      <c r="J4086" s="230" t="s">
        <v>2122</v>
      </c>
      <c r="K4086" s="222">
        <v>3620.8</v>
      </c>
      <c r="L4086" s="222">
        <v>2283.6</v>
      </c>
      <c r="M4086" s="222">
        <v>3177579.77</v>
      </c>
      <c r="N4086" s="222">
        <v>3177579.77</v>
      </c>
      <c r="O4086" s="222">
        <v>0</v>
      </c>
      <c r="P4086" s="222">
        <v>0</v>
      </c>
      <c r="Q4086" s="222">
        <v>0</v>
      </c>
      <c r="R4086" s="372">
        <v>45658</v>
      </c>
      <c r="S4086" s="372">
        <v>46022</v>
      </c>
      <c r="U4086" s="373"/>
    </row>
    <row r="4087" spans="1:21" ht="20.25" x14ac:dyDescent="0.3">
      <c r="A4087" s="230">
        <v>1302</v>
      </c>
      <c r="B4087" s="229" t="s">
        <v>1157</v>
      </c>
      <c r="C4087" s="230">
        <v>44910</v>
      </c>
      <c r="D4087" s="230" t="s">
        <v>1896</v>
      </c>
      <c r="E4087" s="230">
        <v>1968</v>
      </c>
      <c r="F4087" s="230">
        <v>2024</v>
      </c>
      <c r="G4087" s="371" t="s">
        <v>2120</v>
      </c>
      <c r="H4087" s="230">
        <v>4</v>
      </c>
      <c r="I4087" s="230">
        <v>3</v>
      </c>
      <c r="J4087" s="230" t="s">
        <v>2122</v>
      </c>
      <c r="K4087" s="222">
        <v>3290.5</v>
      </c>
      <c r="L4087" s="222">
        <v>2058.1999999999998</v>
      </c>
      <c r="M4087" s="222">
        <v>3177579.77</v>
      </c>
      <c r="N4087" s="222">
        <v>3177579.77</v>
      </c>
      <c r="O4087" s="222">
        <v>0</v>
      </c>
      <c r="P4087" s="222">
        <v>0</v>
      </c>
      <c r="Q4087" s="222">
        <v>0</v>
      </c>
      <c r="R4087" s="372">
        <v>45658</v>
      </c>
      <c r="S4087" s="372">
        <v>46022</v>
      </c>
      <c r="U4087" s="373"/>
    </row>
    <row r="4088" spans="1:21" ht="20.25" x14ac:dyDescent="0.3">
      <c r="A4088" s="230">
        <v>1303</v>
      </c>
      <c r="B4088" s="229" t="s">
        <v>4122</v>
      </c>
      <c r="C4088" s="230">
        <v>55585</v>
      </c>
      <c r="D4088" s="230" t="s">
        <v>1896</v>
      </c>
      <c r="E4088" s="230">
        <v>2015</v>
      </c>
      <c r="F4088" s="230" t="s">
        <v>2122</v>
      </c>
      <c r="G4088" s="371" t="s">
        <v>2121</v>
      </c>
      <c r="H4088" s="230">
        <v>9</v>
      </c>
      <c r="I4088" s="230">
        <v>2</v>
      </c>
      <c r="J4088" s="230" t="s">
        <v>2122</v>
      </c>
      <c r="K4088" s="222">
        <v>5361.2</v>
      </c>
      <c r="L4088" s="222">
        <v>5361.2</v>
      </c>
      <c r="M4088" s="222">
        <v>1988050.45</v>
      </c>
      <c r="N4088" s="222">
        <v>1988050.45</v>
      </c>
      <c r="O4088" s="222">
        <v>0</v>
      </c>
      <c r="P4088" s="222">
        <v>0</v>
      </c>
      <c r="Q4088" s="222">
        <v>0</v>
      </c>
      <c r="R4088" s="372">
        <v>45658</v>
      </c>
      <c r="S4088" s="372">
        <v>46022</v>
      </c>
      <c r="U4088" s="373"/>
    </row>
    <row r="4089" spans="1:21" ht="20.25" x14ac:dyDescent="0.3">
      <c r="A4089" s="230">
        <v>1304</v>
      </c>
      <c r="B4089" s="229" t="s">
        <v>1166</v>
      </c>
      <c r="C4089" s="230">
        <v>44996</v>
      </c>
      <c r="D4089" s="230" t="s">
        <v>1896</v>
      </c>
      <c r="E4089" s="230">
        <v>1964</v>
      </c>
      <c r="F4089" s="230" t="s">
        <v>2122</v>
      </c>
      <c r="G4089" s="371" t="s">
        <v>2089</v>
      </c>
      <c r="H4089" s="230">
        <v>5</v>
      </c>
      <c r="I4089" s="230">
        <v>2</v>
      </c>
      <c r="J4089" s="230" t="s">
        <v>2122</v>
      </c>
      <c r="K4089" s="222">
        <v>6101</v>
      </c>
      <c r="L4089" s="222">
        <v>3418.9</v>
      </c>
      <c r="M4089" s="222">
        <v>5723749.6899999995</v>
      </c>
      <c r="N4089" s="222">
        <v>5723749.6899999995</v>
      </c>
      <c r="O4089" s="222">
        <v>0</v>
      </c>
      <c r="P4089" s="222">
        <v>0</v>
      </c>
      <c r="Q4089" s="222">
        <v>0</v>
      </c>
      <c r="R4089" s="372">
        <v>45658</v>
      </c>
      <c r="S4089" s="372">
        <v>46022</v>
      </c>
      <c r="U4089" s="373"/>
    </row>
    <row r="4090" spans="1:21" ht="20.25" x14ac:dyDescent="0.3">
      <c r="A4090" s="230">
        <v>1305</v>
      </c>
      <c r="B4090" s="229" t="s">
        <v>3664</v>
      </c>
      <c r="C4090" s="230">
        <v>45009</v>
      </c>
      <c r="D4090" s="230" t="s">
        <v>1896</v>
      </c>
      <c r="E4090" s="230">
        <v>1965</v>
      </c>
      <c r="F4090" s="230">
        <v>2018</v>
      </c>
      <c r="G4090" s="371" t="s">
        <v>2088</v>
      </c>
      <c r="H4090" s="230">
        <v>4</v>
      </c>
      <c r="I4090" s="230">
        <v>6</v>
      </c>
      <c r="J4090" s="230" t="s">
        <v>2122</v>
      </c>
      <c r="K4090" s="222">
        <v>7567.9</v>
      </c>
      <c r="L4090" s="222">
        <v>7567.9</v>
      </c>
      <c r="M4090" s="222">
        <v>8187779.1827999996</v>
      </c>
      <c r="N4090" s="222">
        <v>8187779.1827999996</v>
      </c>
      <c r="O4090" s="222">
        <v>0</v>
      </c>
      <c r="P4090" s="222">
        <v>0</v>
      </c>
      <c r="Q4090" s="222">
        <v>0</v>
      </c>
      <c r="R4090" s="372">
        <v>45658</v>
      </c>
      <c r="S4090" s="372">
        <v>46022</v>
      </c>
      <c r="U4090" s="373"/>
    </row>
    <row r="4091" spans="1:21" ht="20.25" x14ac:dyDescent="0.3">
      <c r="A4091" s="230">
        <v>1306</v>
      </c>
      <c r="B4091" s="229" t="s">
        <v>3665</v>
      </c>
      <c r="C4091" s="230">
        <v>45006</v>
      </c>
      <c r="D4091" s="230" t="s">
        <v>1896</v>
      </c>
      <c r="E4091" s="230">
        <v>1965</v>
      </c>
      <c r="F4091" s="230" t="s">
        <v>2122</v>
      </c>
      <c r="G4091" s="371" t="s">
        <v>2120</v>
      </c>
      <c r="H4091" s="230">
        <v>4</v>
      </c>
      <c r="I4091" s="230">
        <v>3</v>
      </c>
      <c r="J4091" s="230" t="s">
        <v>2122</v>
      </c>
      <c r="K4091" s="222">
        <v>3726</v>
      </c>
      <c r="L4091" s="222">
        <v>3726</v>
      </c>
      <c r="M4091" s="222">
        <v>910435.54999999993</v>
      </c>
      <c r="N4091" s="222">
        <v>910435.54999999993</v>
      </c>
      <c r="O4091" s="222">
        <v>0</v>
      </c>
      <c r="P4091" s="222">
        <v>0</v>
      </c>
      <c r="Q4091" s="222">
        <v>0</v>
      </c>
      <c r="R4091" s="372">
        <v>45658</v>
      </c>
      <c r="S4091" s="372">
        <v>46022</v>
      </c>
      <c r="U4091" s="373"/>
    </row>
    <row r="4092" spans="1:21" ht="20.25" x14ac:dyDescent="0.3">
      <c r="A4092" s="230">
        <v>1307</v>
      </c>
      <c r="B4092" s="229" t="s">
        <v>1159</v>
      </c>
      <c r="C4092" s="230">
        <v>44943</v>
      </c>
      <c r="D4092" s="230" t="s">
        <v>1896</v>
      </c>
      <c r="E4092" s="230">
        <v>1968</v>
      </c>
      <c r="F4092" s="230" t="s">
        <v>2122</v>
      </c>
      <c r="G4092" s="371" t="s">
        <v>2088</v>
      </c>
      <c r="H4092" s="230">
        <v>4</v>
      </c>
      <c r="I4092" s="230">
        <v>3</v>
      </c>
      <c r="J4092" s="230" t="s">
        <v>2122</v>
      </c>
      <c r="K4092" s="222">
        <v>3444.2</v>
      </c>
      <c r="L4092" s="222">
        <v>2070.3000000000002</v>
      </c>
      <c r="M4092" s="222">
        <v>4502366.2299999995</v>
      </c>
      <c r="N4092" s="222">
        <v>4502366.2299999995</v>
      </c>
      <c r="O4092" s="222">
        <v>0</v>
      </c>
      <c r="P4092" s="222">
        <v>0</v>
      </c>
      <c r="Q4092" s="222">
        <v>0</v>
      </c>
      <c r="R4092" s="372">
        <v>45658</v>
      </c>
      <c r="S4092" s="372">
        <v>46022</v>
      </c>
      <c r="U4092" s="373"/>
    </row>
    <row r="4093" spans="1:21" ht="20.25" x14ac:dyDescent="0.3">
      <c r="A4093" s="230">
        <v>1308</v>
      </c>
      <c r="B4093" s="229" t="s">
        <v>1160</v>
      </c>
      <c r="C4093" s="230">
        <v>44944</v>
      </c>
      <c r="D4093" s="230" t="s">
        <v>1896</v>
      </c>
      <c r="E4093" s="230">
        <v>1969</v>
      </c>
      <c r="F4093" s="230" t="s">
        <v>2122</v>
      </c>
      <c r="G4093" s="371" t="s">
        <v>2089</v>
      </c>
      <c r="H4093" s="230">
        <v>4</v>
      </c>
      <c r="I4093" s="230">
        <v>4</v>
      </c>
      <c r="J4093" s="230" t="s">
        <v>2122</v>
      </c>
      <c r="K4093" s="222">
        <v>5252.4</v>
      </c>
      <c r="L4093" s="222">
        <v>3238.3</v>
      </c>
      <c r="M4093" s="222">
        <v>2707008.3899999997</v>
      </c>
      <c r="N4093" s="222">
        <v>2707008.3899999997</v>
      </c>
      <c r="O4093" s="222">
        <v>0</v>
      </c>
      <c r="P4093" s="222">
        <v>0</v>
      </c>
      <c r="Q4093" s="222">
        <v>0</v>
      </c>
      <c r="R4093" s="372">
        <v>45658</v>
      </c>
      <c r="S4093" s="372">
        <v>46022</v>
      </c>
      <c r="U4093" s="373"/>
    </row>
    <row r="4094" spans="1:21" ht="20.25" x14ac:dyDescent="0.3">
      <c r="A4094" s="230">
        <v>1309</v>
      </c>
      <c r="B4094" s="229" t="s">
        <v>3666</v>
      </c>
      <c r="C4094" s="230">
        <v>44997</v>
      </c>
      <c r="D4094" s="230" t="s">
        <v>1896</v>
      </c>
      <c r="E4094" s="230">
        <v>1964</v>
      </c>
      <c r="F4094" s="230" t="s">
        <v>2122</v>
      </c>
      <c r="G4094" s="371" t="s">
        <v>2089</v>
      </c>
      <c r="H4094" s="230">
        <v>5</v>
      </c>
      <c r="I4094" s="230">
        <v>1</v>
      </c>
      <c r="J4094" s="230" t="s">
        <v>2122</v>
      </c>
      <c r="K4094" s="222">
        <v>4873.2</v>
      </c>
      <c r="L4094" s="222">
        <v>4873.2</v>
      </c>
      <c r="M4094" s="222">
        <v>4261734</v>
      </c>
      <c r="N4094" s="222">
        <v>4261734</v>
      </c>
      <c r="O4094" s="222">
        <v>0</v>
      </c>
      <c r="P4094" s="222">
        <v>0</v>
      </c>
      <c r="Q4094" s="222">
        <v>0</v>
      </c>
      <c r="R4094" s="372">
        <v>45658</v>
      </c>
      <c r="S4094" s="372">
        <v>46022</v>
      </c>
      <c r="U4094" s="373"/>
    </row>
    <row r="4095" spans="1:21" ht="20.25" x14ac:dyDescent="0.25">
      <c r="A4095" s="231" t="s">
        <v>22</v>
      </c>
      <c r="B4095" s="231"/>
      <c r="C4095" s="263" t="s">
        <v>172</v>
      </c>
      <c r="D4095" s="263" t="s">
        <v>172</v>
      </c>
      <c r="E4095" s="263" t="s">
        <v>172</v>
      </c>
      <c r="F4095" s="263" t="s">
        <v>172</v>
      </c>
      <c r="G4095" s="263" t="s">
        <v>172</v>
      </c>
      <c r="H4095" s="263" t="s">
        <v>172</v>
      </c>
      <c r="I4095" s="263" t="s">
        <v>172</v>
      </c>
      <c r="J4095" s="376">
        <v>0</v>
      </c>
      <c r="K4095" s="220">
        <v>56566.899999999994</v>
      </c>
      <c r="L4095" s="220">
        <v>43765.500000000007</v>
      </c>
      <c r="M4095" s="220">
        <v>42791700.699999996</v>
      </c>
      <c r="N4095" s="220">
        <v>42791700.699999996</v>
      </c>
      <c r="O4095" s="220">
        <v>0</v>
      </c>
      <c r="P4095" s="220">
        <v>0</v>
      </c>
      <c r="Q4095" s="220">
        <v>0</v>
      </c>
      <c r="R4095" s="263" t="s">
        <v>172</v>
      </c>
      <c r="S4095" s="263" t="s">
        <v>172</v>
      </c>
    </row>
    <row r="4096" spans="1:21" ht="20.25" x14ac:dyDescent="0.25">
      <c r="A4096" s="406" t="s">
        <v>4544</v>
      </c>
      <c r="B4096" s="406"/>
      <c r="C4096" s="406"/>
      <c r="D4096" s="406"/>
      <c r="E4096" s="406"/>
      <c r="F4096" s="406"/>
      <c r="G4096" s="406"/>
      <c r="H4096" s="406"/>
      <c r="I4096" s="406"/>
      <c r="J4096" s="406"/>
      <c r="K4096" s="406"/>
      <c r="L4096" s="406"/>
      <c r="M4096" s="406"/>
      <c r="N4096" s="406"/>
      <c r="O4096" s="406"/>
      <c r="P4096" s="406"/>
      <c r="Q4096" s="406"/>
      <c r="R4096" s="406"/>
      <c r="S4096" s="406"/>
    </row>
    <row r="4097" spans="1:19" ht="20.25" x14ac:dyDescent="0.25">
      <c r="A4097" s="384">
        <v>1310</v>
      </c>
      <c r="B4097" s="302" t="s">
        <v>2871</v>
      </c>
      <c r="C4097" s="230">
        <v>55901</v>
      </c>
      <c r="D4097" s="230" t="s">
        <v>1896</v>
      </c>
      <c r="E4097" s="230">
        <v>1974</v>
      </c>
      <c r="F4097" s="230" t="s">
        <v>2122</v>
      </c>
      <c r="G4097" s="230" t="s">
        <v>2120</v>
      </c>
      <c r="H4097" s="230">
        <v>5</v>
      </c>
      <c r="I4097" s="230">
        <v>6</v>
      </c>
      <c r="J4097" s="230" t="s">
        <v>2122</v>
      </c>
      <c r="K4097" s="222">
        <v>6262.4</v>
      </c>
      <c r="L4097" s="222">
        <v>4673.3999999999996</v>
      </c>
      <c r="M4097" s="222">
        <v>5717273.7400000002</v>
      </c>
      <c r="N4097" s="222">
        <v>5717273.7400000002</v>
      </c>
      <c r="O4097" s="222">
        <v>0</v>
      </c>
      <c r="P4097" s="222">
        <v>0</v>
      </c>
      <c r="Q4097" s="222">
        <v>0</v>
      </c>
      <c r="R4097" s="372">
        <v>45658</v>
      </c>
      <c r="S4097" s="372">
        <v>46022</v>
      </c>
    </row>
    <row r="4098" spans="1:19" ht="20.25" x14ac:dyDescent="0.25">
      <c r="A4098" s="231" t="s">
        <v>22</v>
      </c>
      <c r="B4098" s="231"/>
      <c r="C4098" s="263" t="s">
        <v>172</v>
      </c>
      <c r="D4098" s="263" t="s">
        <v>172</v>
      </c>
      <c r="E4098" s="263" t="s">
        <v>172</v>
      </c>
      <c r="F4098" s="263" t="s">
        <v>172</v>
      </c>
      <c r="G4098" s="263" t="s">
        <v>172</v>
      </c>
      <c r="H4098" s="263" t="s">
        <v>172</v>
      </c>
      <c r="I4098" s="263" t="s">
        <v>172</v>
      </c>
      <c r="J4098" s="383">
        <v>0</v>
      </c>
      <c r="K4098" s="383">
        <v>6262.4</v>
      </c>
      <c r="L4098" s="383">
        <v>4673.3999999999996</v>
      </c>
      <c r="M4098" s="220">
        <v>5717273.7400000002</v>
      </c>
      <c r="N4098" s="220">
        <v>5717273.7400000002</v>
      </c>
      <c r="O4098" s="220">
        <v>0</v>
      </c>
      <c r="P4098" s="220">
        <v>0</v>
      </c>
      <c r="Q4098" s="220">
        <v>0</v>
      </c>
      <c r="R4098" s="263" t="s">
        <v>172</v>
      </c>
      <c r="S4098" s="263" t="s">
        <v>172</v>
      </c>
    </row>
    <row r="4099" spans="1:19" ht="21.6" customHeight="1" x14ac:dyDescent="0.25">
      <c r="A4099" s="272" t="s">
        <v>34</v>
      </c>
      <c r="B4099" s="272"/>
      <c r="C4099" s="263" t="s">
        <v>172</v>
      </c>
      <c r="D4099" s="263" t="s">
        <v>172</v>
      </c>
      <c r="E4099" s="263" t="s">
        <v>172</v>
      </c>
      <c r="F4099" s="263" t="s">
        <v>172</v>
      </c>
      <c r="G4099" s="263" t="s">
        <v>172</v>
      </c>
      <c r="H4099" s="263" t="s">
        <v>172</v>
      </c>
      <c r="I4099" s="263" t="s">
        <v>172</v>
      </c>
      <c r="J4099" s="376">
        <v>0</v>
      </c>
      <c r="K4099" s="376">
        <v>62829.299999999996</v>
      </c>
      <c r="L4099" s="376">
        <v>48438.900000000009</v>
      </c>
      <c r="M4099" s="219">
        <v>48508974.439999998</v>
      </c>
      <c r="N4099" s="376">
        <v>48508974.439999998</v>
      </c>
      <c r="O4099" s="376">
        <v>0</v>
      </c>
      <c r="P4099" s="376">
        <v>0</v>
      </c>
      <c r="Q4099" s="376">
        <v>0</v>
      </c>
      <c r="R4099" s="263" t="s">
        <v>172</v>
      </c>
      <c r="S4099" s="263" t="s">
        <v>172</v>
      </c>
    </row>
    <row r="4100" spans="1:19" ht="26.85" customHeight="1" x14ac:dyDescent="0.25">
      <c r="A4100" s="403" t="s">
        <v>84</v>
      </c>
      <c r="B4100" s="403"/>
      <c r="C4100" s="230" t="s">
        <v>172</v>
      </c>
      <c r="D4100" s="230" t="s">
        <v>172</v>
      </c>
      <c r="E4100" s="230" t="s">
        <v>172</v>
      </c>
      <c r="F4100" s="230" t="s">
        <v>172</v>
      </c>
      <c r="G4100" s="230" t="s">
        <v>172</v>
      </c>
      <c r="H4100" s="230" t="s">
        <v>172</v>
      </c>
      <c r="I4100" s="230" t="s">
        <v>172</v>
      </c>
      <c r="J4100" s="357">
        <v>25</v>
      </c>
      <c r="K4100" s="222">
        <v>4831535.2300000004</v>
      </c>
      <c r="L4100" s="326">
        <v>3722598.3369999989</v>
      </c>
      <c r="M4100" s="228">
        <v>4269795732.8346915</v>
      </c>
      <c r="N4100" s="306">
        <v>4183348732.8346915</v>
      </c>
      <c r="O4100" s="222">
        <v>86197000</v>
      </c>
      <c r="P4100" s="222">
        <v>250000</v>
      </c>
      <c r="Q4100" s="222">
        <v>0</v>
      </c>
      <c r="R4100" s="230" t="s">
        <v>172</v>
      </c>
      <c r="S4100" s="230" t="s">
        <v>172</v>
      </c>
    </row>
    <row r="4101" spans="1:19" ht="25.15" customHeight="1" x14ac:dyDescent="0.25">
      <c r="A4101" s="403" t="s">
        <v>76</v>
      </c>
      <c r="B4101" s="403"/>
      <c r="C4101" s="230" t="s">
        <v>172</v>
      </c>
      <c r="D4101" s="230" t="s">
        <v>172</v>
      </c>
      <c r="E4101" s="230" t="s">
        <v>172</v>
      </c>
      <c r="F4101" s="230" t="s">
        <v>172</v>
      </c>
      <c r="G4101" s="230" t="s">
        <v>172</v>
      </c>
      <c r="H4101" s="230" t="s">
        <v>172</v>
      </c>
      <c r="I4101" s="230" t="s">
        <v>172</v>
      </c>
      <c r="J4101" s="357">
        <v>314</v>
      </c>
      <c r="K4101" s="222">
        <v>4500170.3199999975</v>
      </c>
      <c r="L4101" s="222">
        <v>2897648.1310000001</v>
      </c>
      <c r="M4101" s="228">
        <v>4009826315.0899992</v>
      </c>
      <c r="N4101" s="222">
        <v>3920091012.8599992</v>
      </c>
      <c r="O4101" s="222">
        <v>89435100</v>
      </c>
      <c r="P4101" s="222">
        <v>300202.23</v>
      </c>
      <c r="Q4101" s="222">
        <v>0</v>
      </c>
      <c r="R4101" s="230" t="s">
        <v>172</v>
      </c>
      <c r="S4101" s="230" t="s">
        <v>172</v>
      </c>
    </row>
    <row r="4102" spans="1:19" ht="25.15" customHeight="1" x14ac:dyDescent="0.25">
      <c r="A4102" s="403" t="s">
        <v>77</v>
      </c>
      <c r="B4102" s="403"/>
      <c r="C4102" s="230" t="s">
        <v>172</v>
      </c>
      <c r="D4102" s="230" t="s">
        <v>172</v>
      </c>
      <c r="E4102" s="230" t="s">
        <v>172</v>
      </c>
      <c r="F4102" s="230" t="s">
        <v>172</v>
      </c>
      <c r="G4102" s="230" t="s">
        <v>172</v>
      </c>
      <c r="H4102" s="230" t="s">
        <v>172</v>
      </c>
      <c r="I4102" s="230" t="s">
        <v>172</v>
      </c>
      <c r="J4102" s="357">
        <v>44</v>
      </c>
      <c r="K4102" s="222">
        <v>4068038.7500000005</v>
      </c>
      <c r="L4102" s="222">
        <v>2974543.4460000014</v>
      </c>
      <c r="M4102" s="222">
        <v>2714203199.6099987</v>
      </c>
      <c r="N4102" s="222">
        <v>2616445387.8379989</v>
      </c>
      <c r="O4102" s="222">
        <v>96803550.449999988</v>
      </c>
      <c r="P4102" s="222">
        <v>292400</v>
      </c>
      <c r="Q4102" s="222">
        <v>0</v>
      </c>
      <c r="R4102" s="230" t="s">
        <v>172</v>
      </c>
      <c r="S4102" s="230" t="s">
        <v>172</v>
      </c>
    </row>
    <row r="4103" spans="1:19" ht="25.15" customHeight="1" x14ac:dyDescent="0.25">
      <c r="A4103" s="403" t="s">
        <v>78</v>
      </c>
      <c r="B4103" s="403"/>
      <c r="C4103" s="230" t="s">
        <v>172</v>
      </c>
      <c r="D4103" s="230" t="s">
        <v>172</v>
      </c>
      <c r="E4103" s="230" t="s">
        <v>172</v>
      </c>
      <c r="F4103" s="230" t="s">
        <v>172</v>
      </c>
      <c r="G4103" s="230" t="s">
        <v>172</v>
      </c>
      <c r="H4103" s="230" t="s">
        <v>172</v>
      </c>
      <c r="I4103" s="230" t="s">
        <v>172</v>
      </c>
      <c r="J4103" s="357">
        <v>25</v>
      </c>
      <c r="K4103" s="222">
        <v>4831535.2300000004</v>
      </c>
      <c r="L4103" s="222">
        <v>3722598.3369999989</v>
      </c>
      <c r="M4103" s="222">
        <v>4269795732.8346915</v>
      </c>
      <c r="N4103" s="222">
        <v>4183348732.8346915</v>
      </c>
      <c r="O4103" s="222">
        <v>86197000</v>
      </c>
      <c r="P4103" s="222">
        <v>250000</v>
      </c>
      <c r="Q4103" s="222">
        <v>0</v>
      </c>
      <c r="R4103" s="230" t="s">
        <v>172</v>
      </c>
      <c r="S4103" s="230" t="s">
        <v>172</v>
      </c>
    </row>
    <row r="4104" spans="1:19" ht="25.15" customHeight="1" x14ac:dyDescent="0.25">
      <c r="A4104" s="403" t="s">
        <v>4277</v>
      </c>
      <c r="B4104" s="403"/>
      <c r="C4104" s="230" t="s">
        <v>172</v>
      </c>
      <c r="D4104" s="230" t="s">
        <v>172</v>
      </c>
      <c r="E4104" s="230" t="s">
        <v>172</v>
      </c>
      <c r="F4104" s="230" t="s">
        <v>172</v>
      </c>
      <c r="G4104" s="230" t="s">
        <v>172</v>
      </c>
      <c r="H4104" s="230" t="s">
        <v>172</v>
      </c>
      <c r="I4104" s="230" t="s">
        <v>172</v>
      </c>
      <c r="J4104" s="357">
        <v>383</v>
      </c>
      <c r="K4104" s="222">
        <v>13399744.299999999</v>
      </c>
      <c r="L4104" s="222">
        <v>9594789.9140000008</v>
      </c>
      <c r="M4104" s="222">
        <v>10993825247.534689</v>
      </c>
      <c r="N4104" s="222">
        <v>10719885133.53269</v>
      </c>
      <c r="O4104" s="222">
        <v>272435650.44999999</v>
      </c>
      <c r="P4104" s="222">
        <v>842602.23</v>
      </c>
      <c r="Q4104" s="222">
        <v>0</v>
      </c>
      <c r="R4104" s="230" t="s">
        <v>172</v>
      </c>
      <c r="S4104" s="230" t="s">
        <v>172</v>
      </c>
    </row>
    <row r="4106" spans="1:19" x14ac:dyDescent="0.25">
      <c r="N4106" s="373"/>
    </row>
  </sheetData>
  <autoFilter ref="A10:U4104"/>
  <sortState ref="B340:S669">
    <sortCondition ref="B340:B669"/>
  </sortState>
  <mergeCells count="279"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H6:H9"/>
    <mergeCell ref="I6:I9"/>
    <mergeCell ref="J6:J9"/>
    <mergeCell ref="K6:K8"/>
    <mergeCell ref="L6:L8"/>
    <mergeCell ref="M6:Q6"/>
    <mergeCell ref="A11:S11"/>
    <mergeCell ref="A913:S913"/>
    <mergeCell ref="A914:S914"/>
    <mergeCell ref="A920:S920"/>
    <mergeCell ref="A703:S703"/>
    <mergeCell ref="A711:S711"/>
    <mergeCell ref="A799:S799"/>
    <mergeCell ref="A859:S859"/>
    <mergeCell ref="A892:S892"/>
    <mergeCell ref="A897:S897"/>
    <mergeCell ref="A898:S898"/>
    <mergeCell ref="A902:S902"/>
    <mergeCell ref="A903:S903"/>
    <mergeCell ref="A12:S12"/>
    <mergeCell ref="A147:S147"/>
    <mergeCell ref="A313:S313"/>
    <mergeCell ref="A339:S339"/>
    <mergeCell ref="A671:S671"/>
    <mergeCell ref="A700:S700"/>
    <mergeCell ref="A954:S954"/>
    <mergeCell ref="A955:S955"/>
    <mergeCell ref="A960:S960"/>
    <mergeCell ref="A961:S961"/>
    <mergeCell ref="A964:S964"/>
    <mergeCell ref="A929:S929"/>
    <mergeCell ref="A942:S942"/>
    <mergeCell ref="A943:S943"/>
    <mergeCell ref="A949:S949"/>
    <mergeCell ref="A950:S950"/>
    <mergeCell ref="A995:S995"/>
    <mergeCell ref="A1000:S1000"/>
    <mergeCell ref="A1001:S1001"/>
    <mergeCell ref="A1011:S1011"/>
    <mergeCell ref="A1024:S1024"/>
    <mergeCell ref="A1025:S1025"/>
    <mergeCell ref="A971:S971"/>
    <mergeCell ref="A976:S976"/>
    <mergeCell ref="A983:S983"/>
    <mergeCell ref="A986:S986"/>
    <mergeCell ref="A990:S990"/>
    <mergeCell ref="A994:S994"/>
    <mergeCell ref="A1136:S1136"/>
    <mergeCell ref="A1137:S1137"/>
    <mergeCell ref="A1142:S1142"/>
    <mergeCell ref="A1143:S1143"/>
    <mergeCell ref="A1160:S1160"/>
    <mergeCell ref="A1166:S1166"/>
    <mergeCell ref="A1028:S1028"/>
    <mergeCell ref="A1040:S1040"/>
    <mergeCell ref="A1047:S1047"/>
    <mergeCell ref="A1048:S1048"/>
    <mergeCell ref="A1066:S1066"/>
    <mergeCell ref="A1115:S1115"/>
    <mergeCell ref="A1067:S1067"/>
    <mergeCell ref="A1200:S1200"/>
    <mergeCell ref="A1204:S1204"/>
    <mergeCell ref="A1208:S1208"/>
    <mergeCell ref="A1209:S1209"/>
    <mergeCell ref="A1219:S1219"/>
    <mergeCell ref="A1220:S1220"/>
    <mergeCell ref="A1170:S1170"/>
    <mergeCell ref="A1171:S1171"/>
    <mergeCell ref="A1174:S1174"/>
    <mergeCell ref="A1177:S1177"/>
    <mergeCell ref="A1181:S1181"/>
    <mergeCell ref="A1188:S1188"/>
    <mergeCell ref="A1182:S1182"/>
    <mergeCell ref="A1268:S1268"/>
    <mergeCell ref="A1273:S1273"/>
    <mergeCell ref="A1274:S1274"/>
    <mergeCell ref="A1297:S1297"/>
    <mergeCell ref="A1298:S1298"/>
    <mergeCell ref="A1303:S1303"/>
    <mergeCell ref="A1223:S1223"/>
    <mergeCell ref="A1237:S1237"/>
    <mergeCell ref="A1244:S1244"/>
    <mergeCell ref="A1245:S1245"/>
    <mergeCell ref="A1260:S1260"/>
    <mergeCell ref="A1261:S1261"/>
    <mergeCell ref="A2099:S2099"/>
    <mergeCell ref="A2115:S2115"/>
    <mergeCell ref="A2181:S2181"/>
    <mergeCell ref="A2182:S2182"/>
    <mergeCell ref="A2219:S2219"/>
    <mergeCell ref="A1304:S1304"/>
    <mergeCell ref="A1437:S1437"/>
    <mergeCell ref="A1549:S1549"/>
    <mergeCell ref="A2007:S2007"/>
    <mergeCell ref="A2035:S2035"/>
    <mergeCell ref="A2067:S2067"/>
    <mergeCell ref="A2204:S2204"/>
    <mergeCell ref="A2201:S2201"/>
    <mergeCell ref="A2031:S2031"/>
    <mergeCell ref="A2220:S2220"/>
    <mergeCell ref="A2233:S2233"/>
    <mergeCell ref="A2234:S2234"/>
    <mergeCell ref="A2238:S2238"/>
    <mergeCell ref="A2245:S2245"/>
    <mergeCell ref="A2280:S2280"/>
    <mergeCell ref="A2309:S2309"/>
    <mergeCell ref="A2295:S2295"/>
    <mergeCell ref="A2296:S2296"/>
    <mergeCell ref="A2241:S2241"/>
    <mergeCell ref="A2272:S2272"/>
    <mergeCell ref="A2273:S2273"/>
    <mergeCell ref="A2261:S2261"/>
    <mergeCell ref="A2429:S2429"/>
    <mergeCell ref="A2453:S2453"/>
    <mergeCell ref="A2465:S2465"/>
    <mergeCell ref="A2415:S2415"/>
    <mergeCell ref="A2430:S2430"/>
    <mergeCell ref="A2449:S2449"/>
    <mergeCell ref="A2281:S2281"/>
    <mergeCell ref="A2301:S2301"/>
    <mergeCell ref="A2302:S2302"/>
    <mergeCell ref="A2308:S2308"/>
    <mergeCell ref="A2317:S2317"/>
    <mergeCell ref="A2323:S2323"/>
    <mergeCell ref="A2290:S2290"/>
    <mergeCell ref="A2291:S2291"/>
    <mergeCell ref="A2324:S2324"/>
    <mergeCell ref="A2328:S2328"/>
    <mergeCell ref="A2351:S2351"/>
    <mergeCell ref="A2352:S2352"/>
    <mergeCell ref="A2366:S2366"/>
    <mergeCell ref="A2367:S2367"/>
    <mergeCell ref="A2396:S2396"/>
    <mergeCell ref="A2420:S2420"/>
    <mergeCell ref="A2421:S2421"/>
    <mergeCell ref="A2487:S2487"/>
    <mergeCell ref="A2488:S2488"/>
    <mergeCell ref="A2492:S2492"/>
    <mergeCell ref="A2501:S2501"/>
    <mergeCell ref="A2505:S2505"/>
    <mergeCell ref="A2521:S2521"/>
    <mergeCell ref="A2543:S2543"/>
    <mergeCell ref="A2482:S2482"/>
    <mergeCell ref="A2483:S2483"/>
    <mergeCell ref="A2522:S2522"/>
    <mergeCell ref="A2526:S2526"/>
    <mergeCell ref="A2510:S2510"/>
    <mergeCell ref="A2511:S2511"/>
    <mergeCell ref="A2520:B2520"/>
    <mergeCell ref="A2559:S2559"/>
    <mergeCell ref="A2560:S2560"/>
    <mergeCell ref="A2569:S2569"/>
    <mergeCell ref="A2573:S2573"/>
    <mergeCell ref="A2553:S2553"/>
    <mergeCell ref="A2554:S2554"/>
    <mergeCell ref="A2606:S2606"/>
    <mergeCell ref="A2548:S2548"/>
    <mergeCell ref="A2549:S2549"/>
    <mergeCell ref="A3611:S3611"/>
    <mergeCell ref="A3612:S3612"/>
    <mergeCell ref="A2574:S2574"/>
    <mergeCell ref="A2611:S2611"/>
    <mergeCell ref="A2612:S2612"/>
    <mergeCell ref="A2620:S2620"/>
    <mergeCell ref="A2621:S2621"/>
    <mergeCell ref="A2798:S2798"/>
    <mergeCell ref="A2892:S2892"/>
    <mergeCell ref="A3493:S3493"/>
    <mergeCell ref="A3570:S3570"/>
    <mergeCell ref="A3582:S3582"/>
    <mergeCell ref="A3586:S3586"/>
    <mergeCell ref="A3590:S3590"/>
    <mergeCell ref="A3603:S3603"/>
    <mergeCell ref="A2922:S2922"/>
    <mergeCell ref="A3368:S3368"/>
    <mergeCell ref="A3395:S3395"/>
    <mergeCell ref="A3409:S3409"/>
    <mergeCell ref="A3453:S3453"/>
    <mergeCell ref="A3477:S3477"/>
    <mergeCell ref="A3571:S3571"/>
    <mergeCell ref="A3591:S3591"/>
    <mergeCell ref="A3607:S3607"/>
    <mergeCell ref="A3618:S3618"/>
    <mergeCell ref="A3619:S3619"/>
    <mergeCell ref="A3628:S3628"/>
    <mergeCell ref="A3629:S3629"/>
    <mergeCell ref="A3654:S3654"/>
    <mergeCell ref="A3695:S3695"/>
    <mergeCell ref="A3684:S3684"/>
    <mergeCell ref="A3746:S3746"/>
    <mergeCell ref="A3764:S3764"/>
    <mergeCell ref="A3750:S3750"/>
    <mergeCell ref="A3751:S3751"/>
    <mergeCell ref="A3711:S3711"/>
    <mergeCell ref="A3717:S3717"/>
    <mergeCell ref="A3728:S3728"/>
    <mergeCell ref="A3741:S3741"/>
    <mergeCell ref="A3742:S3742"/>
    <mergeCell ref="A3755:S3755"/>
    <mergeCell ref="A3624:S3624"/>
    <mergeCell ref="A3625:S3625"/>
    <mergeCell ref="A3667:S3667"/>
    <mergeCell ref="A3668:S3668"/>
    <mergeCell ref="A3683:S3683"/>
    <mergeCell ref="A3687:S3687"/>
    <mergeCell ref="A3698:S3698"/>
    <mergeCell ref="A4016:S4016"/>
    <mergeCell ref="A3794:S3794"/>
    <mergeCell ref="A3883:S3883"/>
    <mergeCell ref="A3882:S3882"/>
    <mergeCell ref="A3886:S3886"/>
    <mergeCell ref="A3949:S3949"/>
    <mergeCell ref="A4028:S4028"/>
    <mergeCell ref="A3961:S3961"/>
    <mergeCell ref="A4024:S4024"/>
    <mergeCell ref="A4096:S4096"/>
    <mergeCell ref="A2393:S2393"/>
    <mergeCell ref="A3875:S3875"/>
    <mergeCell ref="A3707:S3707"/>
    <mergeCell ref="A3765:S3765"/>
    <mergeCell ref="A3791:S3791"/>
    <mergeCell ref="A4070:S4070"/>
    <mergeCell ref="A4067:S4067"/>
    <mergeCell ref="A3798:S3798"/>
    <mergeCell ref="A3826:S3826"/>
    <mergeCell ref="A3830:S3830"/>
    <mergeCell ref="A3856:S3856"/>
    <mergeCell ref="A3799:S3799"/>
    <mergeCell ref="A3960:S3960"/>
    <mergeCell ref="A3992:S3992"/>
    <mergeCell ref="A3725:S3725"/>
    <mergeCell ref="A3735:S3735"/>
    <mergeCell ref="A3736:S3736"/>
    <mergeCell ref="A3971:S3971"/>
    <mergeCell ref="A3946:S3946"/>
    <mergeCell ref="A4023:S4023"/>
    <mergeCell ref="A4031:S4031"/>
    <mergeCell ref="A3857:S3857"/>
    <mergeCell ref="A3876:S3876"/>
    <mergeCell ref="A4056:S4056"/>
    <mergeCell ref="A4057:S4057"/>
    <mergeCell ref="A4065:B4065"/>
    <mergeCell ref="A4104:B4104"/>
    <mergeCell ref="A967:S967"/>
    <mergeCell ref="A1131:S1131"/>
    <mergeCell ref="A1132:S1132"/>
    <mergeCell ref="A1197:S1197"/>
    <mergeCell ref="A1519:S1519"/>
    <mergeCell ref="A2211:S2211"/>
    <mergeCell ref="A2257:S2257"/>
    <mergeCell ref="A2266:S2266"/>
    <mergeCell ref="A2414:S2414"/>
    <mergeCell ref="A4076:S4076"/>
    <mergeCell ref="A4077:S4077"/>
    <mergeCell ref="A4100:B4100"/>
    <mergeCell ref="A4101:B4101"/>
    <mergeCell ref="A4102:B4102"/>
    <mergeCell ref="A4103:B4103"/>
    <mergeCell ref="A4043:S4043"/>
    <mergeCell ref="A4044:S4044"/>
    <mergeCell ref="A4049:S4049"/>
    <mergeCell ref="A4050:S4050"/>
    <mergeCell ref="A4066:S4066"/>
  </mergeCells>
  <phoneticPr fontId="32" type="noConversion"/>
  <conditionalFormatting sqref="D1962">
    <cfRule type="duplicateValues" dxfId="103" priority="906"/>
    <cfRule type="duplicateValues" dxfId="102" priority="907"/>
    <cfRule type="duplicateValues" dxfId="101" priority="908"/>
    <cfRule type="duplicateValues" dxfId="100" priority="909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 differentFirst="1">
    <oddHeader>&amp;C&amp;18&amp;P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C5" sqref="C5"/>
    </sheetView>
  </sheetViews>
  <sheetFormatPr defaultRowHeight="15" x14ac:dyDescent="0.25"/>
  <cols>
    <col min="1" max="1" width="43.42578125" bestFit="1" customWidth="1"/>
  </cols>
  <sheetData>
    <row r="1" spans="1:2" x14ac:dyDescent="0.25">
      <c r="A1" s="6" t="s">
        <v>2107</v>
      </c>
      <c r="B1" s="6" t="s">
        <v>2108</v>
      </c>
    </row>
    <row r="2" spans="1:2" x14ac:dyDescent="0.25">
      <c r="A2" t="s">
        <v>1668</v>
      </c>
      <c r="B2" t="s">
        <v>1747</v>
      </c>
    </row>
    <row r="3" spans="1:2" x14ac:dyDescent="0.25">
      <c r="A3" t="s">
        <v>1683</v>
      </c>
      <c r="B3" t="s">
        <v>1752</v>
      </c>
    </row>
    <row r="4" spans="1:2" x14ac:dyDescent="0.25">
      <c r="A4" t="s">
        <v>1699</v>
      </c>
      <c r="B4" t="s">
        <v>1754</v>
      </c>
    </row>
    <row r="5" spans="1:2" x14ac:dyDescent="0.25">
      <c r="A5" s="6" t="s">
        <v>360</v>
      </c>
      <c r="B5" s="6" t="s">
        <v>1765</v>
      </c>
    </row>
    <row r="6" spans="1:2" x14ac:dyDescent="0.25">
      <c r="A6" t="s">
        <v>1647</v>
      </c>
      <c r="B6" t="s">
        <v>1747</v>
      </c>
    </row>
    <row r="7" spans="1:2" x14ac:dyDescent="0.25">
      <c r="A7" t="s">
        <v>1662</v>
      </c>
      <c r="B7" t="s">
        <v>1747</v>
      </c>
    </row>
    <row r="8" spans="1:2" x14ac:dyDescent="0.25">
      <c r="A8" t="s">
        <v>372</v>
      </c>
      <c r="B8" t="s">
        <v>1765</v>
      </c>
    </row>
    <row r="9" spans="1:2" x14ac:dyDescent="0.25">
      <c r="A9" t="s">
        <v>413</v>
      </c>
      <c r="B9" t="s">
        <v>1765</v>
      </c>
    </row>
    <row r="10" spans="1:2" x14ac:dyDescent="0.25">
      <c r="A10" t="s">
        <v>1702</v>
      </c>
      <c r="B10" s="6" t="s">
        <v>1835</v>
      </c>
    </row>
    <row r="11" spans="1:2" x14ac:dyDescent="0.25">
      <c r="A11" t="s">
        <v>1685</v>
      </c>
      <c r="B11" s="6" t="s">
        <v>2086</v>
      </c>
    </row>
    <row r="12" spans="1:2" x14ac:dyDescent="0.25">
      <c r="A12" t="s">
        <v>475</v>
      </c>
      <c r="B12" s="6" t="s">
        <v>1764</v>
      </c>
    </row>
    <row r="13" spans="1:2" x14ac:dyDescent="0.25">
      <c r="A13" t="s">
        <v>719</v>
      </c>
      <c r="B13" s="6" t="s">
        <v>1764</v>
      </c>
    </row>
    <row r="14" spans="1:2" x14ac:dyDescent="0.25">
      <c r="A14" t="s">
        <v>648</v>
      </c>
      <c r="B14" s="6" t="s">
        <v>1764</v>
      </c>
    </row>
    <row r="15" spans="1:2" x14ac:dyDescent="0.25">
      <c r="A15" t="s">
        <v>652</v>
      </c>
      <c r="B15" s="6" t="s">
        <v>1764</v>
      </c>
    </row>
    <row r="16" spans="1:2" x14ac:dyDescent="0.25">
      <c r="A16" t="s">
        <v>410</v>
      </c>
      <c r="B16" s="6" t="s">
        <v>1764</v>
      </c>
    </row>
    <row r="17" spans="1:2" x14ac:dyDescent="0.25">
      <c r="A17" t="s">
        <v>647</v>
      </c>
      <c r="B17" s="6" t="s">
        <v>1764</v>
      </c>
    </row>
    <row r="18" spans="1:2" x14ac:dyDescent="0.25">
      <c r="A18" t="s">
        <v>657</v>
      </c>
      <c r="B18" s="6" t="s">
        <v>1764</v>
      </c>
    </row>
    <row r="19" spans="1:2" x14ac:dyDescent="0.25">
      <c r="A19" t="s">
        <v>644</v>
      </c>
      <c r="B19" s="6" t="s">
        <v>1764</v>
      </c>
    </row>
    <row r="20" spans="1:2" x14ac:dyDescent="0.25">
      <c r="A20" t="s">
        <v>347</v>
      </c>
      <c r="B20" s="6" t="s">
        <v>1764</v>
      </c>
    </row>
    <row r="21" spans="1:2" x14ac:dyDescent="0.25">
      <c r="A21" t="s">
        <v>1691</v>
      </c>
      <c r="B21" s="6" t="s">
        <v>1764</v>
      </c>
    </row>
  </sheetData>
  <autoFilter ref="A1:B2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716"/>
  <sheetViews>
    <sheetView topLeftCell="A1678" workbookViewId="0">
      <selection activeCell="B1" sqref="B1:B1716"/>
    </sheetView>
  </sheetViews>
  <sheetFormatPr defaultRowHeight="15" x14ac:dyDescent="0.25"/>
  <sheetData>
    <row r="1" spans="2:2" x14ac:dyDescent="0.25">
      <c r="B1">
        <v>40339</v>
      </c>
    </row>
    <row r="2" spans="2:2" x14ac:dyDescent="0.25">
      <c r="B2">
        <v>40350</v>
      </c>
    </row>
    <row r="3" spans="2:2" x14ac:dyDescent="0.25">
      <c r="B3">
        <v>40361</v>
      </c>
    </row>
    <row r="4" spans="2:2" x14ac:dyDescent="0.25">
      <c r="B4">
        <v>40592</v>
      </c>
    </row>
    <row r="5" spans="2:2" x14ac:dyDescent="0.25">
      <c r="B5">
        <v>40548</v>
      </c>
    </row>
    <row r="6" spans="2:2" x14ac:dyDescent="0.25">
      <c r="B6">
        <v>39571</v>
      </c>
    </row>
    <row r="7" spans="2:2" x14ac:dyDescent="0.25">
      <c r="B7">
        <v>39594</v>
      </c>
    </row>
    <row r="8" spans="2:2" x14ac:dyDescent="0.25">
      <c r="B8">
        <v>39596</v>
      </c>
    </row>
    <row r="9" spans="2:2" x14ac:dyDescent="0.25">
      <c r="B9">
        <v>39588</v>
      </c>
    </row>
    <row r="10" spans="2:2" x14ac:dyDescent="0.25">
      <c r="B10">
        <v>39610</v>
      </c>
    </row>
    <row r="11" spans="2:2" x14ac:dyDescent="0.25">
      <c r="B11">
        <v>39644</v>
      </c>
    </row>
    <row r="12" spans="2:2" x14ac:dyDescent="0.25">
      <c r="B12">
        <v>39646</v>
      </c>
    </row>
    <row r="13" spans="2:2" x14ac:dyDescent="0.25">
      <c r="B13">
        <v>39638</v>
      </c>
    </row>
    <row r="14" spans="2:2" x14ac:dyDescent="0.25">
      <c r="B14">
        <v>39403</v>
      </c>
    </row>
    <row r="15" spans="2:2" x14ac:dyDescent="0.25">
      <c r="B15">
        <v>39501</v>
      </c>
    </row>
    <row r="16" spans="2:2" x14ac:dyDescent="0.25">
      <c r="B16">
        <v>39446</v>
      </c>
    </row>
    <row r="17" spans="2:2" x14ac:dyDescent="0.25">
      <c r="B17">
        <v>39456</v>
      </c>
    </row>
    <row r="18" spans="2:2" x14ac:dyDescent="0.25">
      <c r="B18">
        <v>39645</v>
      </c>
    </row>
    <row r="19" spans="2:2" x14ac:dyDescent="0.25">
      <c r="B19">
        <v>39943</v>
      </c>
    </row>
    <row r="20" spans="2:2" x14ac:dyDescent="0.25">
      <c r="B20">
        <v>39898</v>
      </c>
    </row>
    <row r="21" spans="2:2" x14ac:dyDescent="0.25">
      <c r="B21">
        <v>39932</v>
      </c>
    </row>
    <row r="22" spans="2:2" x14ac:dyDescent="0.25">
      <c r="B22">
        <v>40028</v>
      </c>
    </row>
    <row r="23" spans="2:2" x14ac:dyDescent="0.25">
      <c r="B23">
        <v>40009</v>
      </c>
    </row>
    <row r="24" spans="2:2" x14ac:dyDescent="0.25">
      <c r="B24">
        <v>40329</v>
      </c>
    </row>
    <row r="25" spans="2:2" x14ac:dyDescent="0.25">
      <c r="B25">
        <v>40382</v>
      </c>
    </row>
    <row r="26" spans="2:2" x14ac:dyDescent="0.25">
      <c r="B26">
        <v>40557</v>
      </c>
    </row>
    <row r="27" spans="2:2" x14ac:dyDescent="0.25">
      <c r="B27">
        <v>46150</v>
      </c>
    </row>
    <row r="28" spans="2:2" x14ac:dyDescent="0.25">
      <c r="B28">
        <v>40681</v>
      </c>
    </row>
    <row r="29" spans="2:2" x14ac:dyDescent="0.25">
      <c r="B29">
        <v>40670</v>
      </c>
    </row>
    <row r="30" spans="2:2" x14ac:dyDescent="0.25">
      <c r="B30">
        <v>40672</v>
      </c>
    </row>
    <row r="31" spans="2:2" x14ac:dyDescent="0.25">
      <c r="B31">
        <v>40674</v>
      </c>
    </row>
    <row r="32" spans="2:2" x14ac:dyDescent="0.25">
      <c r="B32">
        <v>40675</v>
      </c>
    </row>
    <row r="33" spans="2:2" x14ac:dyDescent="0.25">
      <c r="B33">
        <v>40676</v>
      </c>
    </row>
    <row r="34" spans="2:2" x14ac:dyDescent="0.25">
      <c r="B34">
        <v>40677</v>
      </c>
    </row>
    <row r="35" spans="2:2" x14ac:dyDescent="0.25">
      <c r="B35">
        <v>40744</v>
      </c>
    </row>
    <row r="36" spans="2:2" x14ac:dyDescent="0.25">
      <c r="B36">
        <v>40745</v>
      </c>
    </row>
    <row r="37" spans="2:2" x14ac:dyDescent="0.25">
      <c r="B37">
        <v>40737</v>
      </c>
    </row>
    <row r="38" spans="2:2" x14ac:dyDescent="0.25">
      <c r="B38">
        <v>40808</v>
      </c>
    </row>
    <row r="39" spans="2:2" x14ac:dyDescent="0.25">
      <c r="B39">
        <v>40804</v>
      </c>
    </row>
    <row r="40" spans="2:2" x14ac:dyDescent="0.25">
      <c r="B40">
        <v>40826</v>
      </c>
    </row>
    <row r="41" spans="2:2" x14ac:dyDescent="0.25">
      <c r="B41">
        <v>40827</v>
      </c>
    </row>
    <row r="42" spans="2:2" x14ac:dyDescent="0.25">
      <c r="B42">
        <v>40829</v>
      </c>
    </row>
    <row r="43" spans="2:2" x14ac:dyDescent="0.25">
      <c r="B43">
        <v>40854</v>
      </c>
    </row>
    <row r="44" spans="2:2" x14ac:dyDescent="0.25">
      <c r="B44">
        <v>40856</v>
      </c>
    </row>
    <row r="45" spans="2:2" x14ac:dyDescent="0.25">
      <c r="B45">
        <v>40860</v>
      </c>
    </row>
    <row r="46" spans="2:2" x14ac:dyDescent="0.25">
      <c r="B46">
        <v>40861</v>
      </c>
    </row>
    <row r="47" spans="2:2" x14ac:dyDescent="0.25">
      <c r="B47">
        <v>40864</v>
      </c>
    </row>
    <row r="48" spans="2:2" x14ac:dyDescent="0.25">
      <c r="B48">
        <v>40845</v>
      </c>
    </row>
    <row r="49" spans="2:2" x14ac:dyDescent="0.25">
      <c r="B49">
        <v>40888</v>
      </c>
    </row>
    <row r="50" spans="2:2" x14ac:dyDescent="0.25">
      <c r="B50">
        <v>40876</v>
      </c>
    </row>
    <row r="51" spans="2:2" x14ac:dyDescent="0.25">
      <c r="B51">
        <v>40877</v>
      </c>
    </row>
    <row r="52" spans="2:2" x14ac:dyDescent="0.25">
      <c r="B52">
        <v>40881</v>
      </c>
    </row>
    <row r="53" spans="2:2" x14ac:dyDescent="0.25">
      <c r="B53">
        <v>40897</v>
      </c>
    </row>
    <row r="54" spans="2:2" x14ac:dyDescent="0.25">
      <c r="B54">
        <v>40902</v>
      </c>
    </row>
    <row r="55" spans="2:2" x14ac:dyDescent="0.25">
      <c r="B55">
        <v>40905</v>
      </c>
    </row>
    <row r="56" spans="2:2" x14ac:dyDescent="0.25">
      <c r="B56">
        <v>40906</v>
      </c>
    </row>
    <row r="57" spans="2:2" x14ac:dyDescent="0.25">
      <c r="B57">
        <v>40909</v>
      </c>
    </row>
    <row r="58" spans="2:2" x14ac:dyDescent="0.25">
      <c r="B58">
        <v>39930</v>
      </c>
    </row>
    <row r="59" spans="2:2" x14ac:dyDescent="0.25">
      <c r="B59">
        <v>40936</v>
      </c>
    </row>
    <row r="60" spans="2:2" x14ac:dyDescent="0.25">
      <c r="B60">
        <v>40943</v>
      </c>
    </row>
    <row r="61" spans="2:2" x14ac:dyDescent="0.25">
      <c r="B61">
        <v>39371</v>
      </c>
    </row>
    <row r="62" spans="2:2" x14ac:dyDescent="0.25">
      <c r="B62">
        <v>39372</v>
      </c>
    </row>
    <row r="63" spans="2:2" x14ac:dyDescent="0.25">
      <c r="B63">
        <v>40937</v>
      </c>
    </row>
    <row r="64" spans="2:2" x14ac:dyDescent="0.25">
      <c r="B64">
        <v>40938</v>
      </c>
    </row>
    <row r="65" spans="2:2" x14ac:dyDescent="0.25">
      <c r="B65">
        <v>40939</v>
      </c>
    </row>
    <row r="66" spans="2:2" x14ac:dyDescent="0.25">
      <c r="B66">
        <v>40940</v>
      </c>
    </row>
    <row r="67" spans="2:2" x14ac:dyDescent="0.25">
      <c r="B67">
        <v>40941</v>
      </c>
    </row>
    <row r="68" spans="2:2" x14ac:dyDescent="0.25">
      <c r="B68">
        <v>40942</v>
      </c>
    </row>
    <row r="69" spans="2:2" x14ac:dyDescent="0.25">
      <c r="B69">
        <v>39409</v>
      </c>
    </row>
    <row r="70" spans="2:2" x14ac:dyDescent="0.25">
      <c r="B70">
        <v>39383</v>
      </c>
    </row>
    <row r="71" spans="2:2" x14ac:dyDescent="0.25">
      <c r="B71">
        <v>39416</v>
      </c>
    </row>
    <row r="72" spans="2:2" x14ac:dyDescent="0.25">
      <c r="B72">
        <v>39422</v>
      </c>
    </row>
    <row r="73" spans="2:2" x14ac:dyDescent="0.25">
      <c r="B73">
        <v>39442</v>
      </c>
    </row>
    <row r="74" spans="2:2" x14ac:dyDescent="0.25">
      <c r="B74">
        <v>39426</v>
      </c>
    </row>
    <row r="75" spans="2:2" x14ac:dyDescent="0.25">
      <c r="B75">
        <v>39427</v>
      </c>
    </row>
    <row r="76" spans="2:2" x14ac:dyDescent="0.25">
      <c r="B76">
        <v>39429</v>
      </c>
    </row>
    <row r="77" spans="2:2" x14ac:dyDescent="0.25">
      <c r="B77">
        <v>39430</v>
      </c>
    </row>
    <row r="78" spans="2:2" x14ac:dyDescent="0.25">
      <c r="B78">
        <v>39417</v>
      </c>
    </row>
    <row r="79" spans="2:2" x14ac:dyDescent="0.25">
      <c r="B79">
        <v>39431</v>
      </c>
    </row>
    <row r="80" spans="2:2" x14ac:dyDescent="0.25">
      <c r="B80">
        <v>39432</v>
      </c>
    </row>
    <row r="81" spans="2:2" x14ac:dyDescent="0.25">
      <c r="B81">
        <v>39433</v>
      </c>
    </row>
    <row r="82" spans="2:2" x14ac:dyDescent="0.25">
      <c r="B82">
        <v>39434</v>
      </c>
    </row>
    <row r="83" spans="2:2" x14ac:dyDescent="0.25">
      <c r="B83">
        <v>39436</v>
      </c>
    </row>
    <row r="84" spans="2:2" x14ac:dyDescent="0.25">
      <c r="B84">
        <v>39437</v>
      </c>
    </row>
    <row r="85" spans="2:2" x14ac:dyDescent="0.25">
      <c r="B85">
        <v>39418</v>
      </c>
    </row>
    <row r="86" spans="2:2" x14ac:dyDescent="0.25">
      <c r="B86">
        <v>39438</v>
      </c>
    </row>
    <row r="87" spans="2:2" x14ac:dyDescent="0.25">
      <c r="B87">
        <v>39439</v>
      </c>
    </row>
    <row r="88" spans="2:2" x14ac:dyDescent="0.25">
      <c r="B88">
        <v>39440</v>
      </c>
    </row>
    <row r="89" spans="2:2" x14ac:dyDescent="0.25">
      <c r="B89">
        <v>45288</v>
      </c>
    </row>
    <row r="90" spans="2:2" x14ac:dyDescent="0.25">
      <c r="B90">
        <v>39419</v>
      </c>
    </row>
    <row r="91" spans="2:2" x14ac:dyDescent="0.25">
      <c r="B91">
        <v>39420</v>
      </c>
    </row>
    <row r="92" spans="2:2" x14ac:dyDescent="0.25">
      <c r="B92">
        <v>39421</v>
      </c>
    </row>
    <row r="93" spans="2:2" x14ac:dyDescent="0.25">
      <c r="B93">
        <v>39457</v>
      </c>
    </row>
    <row r="94" spans="2:2" x14ac:dyDescent="0.25">
      <c r="B94">
        <v>39464</v>
      </c>
    </row>
    <row r="95" spans="2:2" x14ac:dyDescent="0.25">
      <c r="B95">
        <v>39491</v>
      </c>
    </row>
    <row r="96" spans="2:2" x14ac:dyDescent="0.25">
      <c r="B96">
        <v>39487</v>
      </c>
    </row>
    <row r="97" spans="2:2" x14ac:dyDescent="0.25">
      <c r="B97">
        <v>39489</v>
      </c>
    </row>
    <row r="98" spans="2:2" x14ac:dyDescent="0.25">
      <c r="B98">
        <v>39513</v>
      </c>
    </row>
    <row r="99" spans="2:2" x14ac:dyDescent="0.25">
      <c r="B99">
        <v>40155</v>
      </c>
    </row>
    <row r="100" spans="2:2" x14ac:dyDescent="0.25">
      <c r="B100">
        <v>46149</v>
      </c>
    </row>
    <row r="101" spans="2:2" x14ac:dyDescent="0.25">
      <c r="B101">
        <v>39632</v>
      </c>
    </row>
    <row r="102" spans="2:2" x14ac:dyDescent="0.25">
      <c r="B102">
        <v>39631</v>
      </c>
    </row>
    <row r="103" spans="2:2" x14ac:dyDescent="0.25">
      <c r="B103">
        <v>40836</v>
      </c>
    </row>
    <row r="104" spans="2:2" x14ac:dyDescent="0.25">
      <c r="B104">
        <v>39781</v>
      </c>
    </row>
    <row r="105" spans="2:2" x14ac:dyDescent="0.25">
      <c r="B105">
        <v>39796</v>
      </c>
    </row>
    <row r="106" spans="2:2" x14ac:dyDescent="0.25">
      <c r="B106">
        <v>40991</v>
      </c>
    </row>
    <row r="107" spans="2:2" x14ac:dyDescent="0.25">
      <c r="B107">
        <v>40405</v>
      </c>
    </row>
    <row r="108" spans="2:2" x14ac:dyDescent="0.25">
      <c r="B108">
        <v>30779</v>
      </c>
    </row>
    <row r="109" spans="2:2" x14ac:dyDescent="0.25">
      <c r="B109">
        <v>30782</v>
      </c>
    </row>
    <row r="110" spans="2:2" x14ac:dyDescent="0.25">
      <c r="B110">
        <v>30785</v>
      </c>
    </row>
    <row r="111" spans="2:2" x14ac:dyDescent="0.25">
      <c r="B111">
        <v>30792</v>
      </c>
    </row>
    <row r="112" spans="2:2" x14ac:dyDescent="0.25">
      <c r="B112">
        <v>30794</v>
      </c>
    </row>
    <row r="113" spans="2:2" x14ac:dyDescent="0.25">
      <c r="B113">
        <v>30797</v>
      </c>
    </row>
    <row r="114" spans="2:2" x14ac:dyDescent="0.25">
      <c r="B114">
        <v>30798</v>
      </c>
    </row>
    <row r="115" spans="2:2" x14ac:dyDescent="0.25">
      <c r="B115">
        <v>30799</v>
      </c>
    </row>
    <row r="116" spans="2:2" x14ac:dyDescent="0.25">
      <c r="B116">
        <v>30935</v>
      </c>
    </row>
    <row r="117" spans="2:2" x14ac:dyDescent="0.25">
      <c r="B117">
        <v>31006</v>
      </c>
    </row>
    <row r="118" spans="2:2" x14ac:dyDescent="0.25">
      <c r="B118">
        <v>31004</v>
      </c>
    </row>
    <row r="119" spans="2:2" x14ac:dyDescent="0.25">
      <c r="B119">
        <v>31029</v>
      </c>
    </row>
    <row r="120" spans="2:2" x14ac:dyDescent="0.25">
      <c r="B120">
        <v>31064</v>
      </c>
    </row>
    <row r="121" spans="2:2" x14ac:dyDescent="0.25">
      <c r="B121">
        <v>31073</v>
      </c>
    </row>
    <row r="122" spans="2:2" x14ac:dyDescent="0.25">
      <c r="B122">
        <v>31084</v>
      </c>
    </row>
    <row r="123" spans="2:2" x14ac:dyDescent="0.25">
      <c r="B123">
        <v>31392</v>
      </c>
    </row>
    <row r="124" spans="2:2" x14ac:dyDescent="0.25">
      <c r="B124">
        <v>31394</v>
      </c>
    </row>
    <row r="125" spans="2:2" x14ac:dyDescent="0.25">
      <c r="B125">
        <v>31589</v>
      </c>
    </row>
    <row r="126" spans="2:2" x14ac:dyDescent="0.25">
      <c r="B126">
        <v>31586</v>
      </c>
    </row>
    <row r="127" spans="2:2" x14ac:dyDescent="0.25">
      <c r="B127">
        <v>32056</v>
      </c>
    </row>
    <row r="128" spans="2:2" x14ac:dyDescent="0.25">
      <c r="B128">
        <v>32060</v>
      </c>
    </row>
    <row r="129" spans="2:2" x14ac:dyDescent="0.25">
      <c r="B129">
        <v>32052</v>
      </c>
    </row>
    <row r="130" spans="2:2" x14ac:dyDescent="0.25">
      <c r="B130">
        <v>30817</v>
      </c>
    </row>
    <row r="131" spans="2:2" x14ac:dyDescent="0.25">
      <c r="B131">
        <v>30820</v>
      </c>
    </row>
    <row r="132" spans="2:2" x14ac:dyDescent="0.25">
      <c r="B132">
        <v>30821</v>
      </c>
    </row>
    <row r="133" spans="2:2" x14ac:dyDescent="0.25">
      <c r="B133">
        <v>30832</v>
      </c>
    </row>
    <row r="134" spans="2:2" x14ac:dyDescent="0.25">
      <c r="B134">
        <v>30828</v>
      </c>
    </row>
    <row r="135" spans="2:2" x14ac:dyDescent="0.25">
      <c r="B135">
        <v>30830</v>
      </c>
    </row>
    <row r="136" spans="2:2" x14ac:dyDescent="0.25">
      <c r="B136">
        <v>30972</v>
      </c>
    </row>
    <row r="137" spans="2:2" x14ac:dyDescent="0.25">
      <c r="B137">
        <v>30973</v>
      </c>
    </row>
    <row r="138" spans="2:2" x14ac:dyDescent="0.25">
      <c r="B138">
        <v>30974</v>
      </c>
    </row>
    <row r="139" spans="2:2" x14ac:dyDescent="0.25">
      <c r="B139">
        <v>30980</v>
      </c>
    </row>
    <row r="140" spans="2:2" x14ac:dyDescent="0.25">
      <c r="B140">
        <v>30981</v>
      </c>
    </row>
    <row r="141" spans="2:2" x14ac:dyDescent="0.25">
      <c r="B141">
        <v>30984</v>
      </c>
    </row>
    <row r="142" spans="2:2" x14ac:dyDescent="0.25">
      <c r="B142">
        <v>30985</v>
      </c>
    </row>
    <row r="143" spans="2:2" x14ac:dyDescent="0.25">
      <c r="B143">
        <v>30989</v>
      </c>
    </row>
    <row r="144" spans="2:2" x14ac:dyDescent="0.25">
      <c r="B144">
        <v>30993</v>
      </c>
    </row>
    <row r="145" spans="2:2" x14ac:dyDescent="0.25">
      <c r="B145">
        <v>30996</v>
      </c>
    </row>
    <row r="146" spans="2:2" x14ac:dyDescent="0.25">
      <c r="B146">
        <v>30997</v>
      </c>
    </row>
    <row r="147" spans="2:2" x14ac:dyDescent="0.25">
      <c r="B147">
        <v>31215</v>
      </c>
    </row>
    <row r="148" spans="2:2" x14ac:dyDescent="0.25">
      <c r="B148">
        <v>31526</v>
      </c>
    </row>
    <row r="149" spans="2:2" x14ac:dyDescent="0.25">
      <c r="B149">
        <v>31529</v>
      </c>
    </row>
    <row r="150" spans="2:2" x14ac:dyDescent="0.25">
      <c r="B150">
        <v>31534</v>
      </c>
    </row>
    <row r="151" spans="2:2" x14ac:dyDescent="0.25">
      <c r="B151">
        <v>31536</v>
      </c>
    </row>
    <row r="152" spans="2:2" x14ac:dyDescent="0.25">
      <c r="B152">
        <v>31538</v>
      </c>
    </row>
    <row r="153" spans="2:2" x14ac:dyDescent="0.25">
      <c r="B153">
        <v>31541</v>
      </c>
    </row>
    <row r="154" spans="2:2" x14ac:dyDescent="0.25">
      <c r="B154">
        <v>31542</v>
      </c>
    </row>
    <row r="155" spans="2:2" x14ac:dyDescent="0.25">
      <c r="B155">
        <v>31543</v>
      </c>
    </row>
    <row r="156" spans="2:2" x14ac:dyDescent="0.25">
      <c r="B156">
        <v>30613</v>
      </c>
    </row>
    <row r="157" spans="2:2" x14ac:dyDescent="0.25">
      <c r="B157">
        <v>30626</v>
      </c>
    </row>
    <row r="158" spans="2:2" x14ac:dyDescent="0.25">
      <c r="B158">
        <v>31896</v>
      </c>
    </row>
    <row r="159" spans="2:2" x14ac:dyDescent="0.25">
      <c r="B159">
        <v>30722</v>
      </c>
    </row>
    <row r="160" spans="2:2" x14ac:dyDescent="0.25">
      <c r="B160">
        <v>30723</v>
      </c>
    </row>
    <row r="161" spans="2:2" x14ac:dyDescent="0.25">
      <c r="B161">
        <v>32020</v>
      </c>
    </row>
    <row r="162" spans="2:2" x14ac:dyDescent="0.25">
      <c r="B162">
        <v>32090</v>
      </c>
    </row>
    <row r="163" spans="2:2" x14ac:dyDescent="0.25">
      <c r="B163">
        <v>30854</v>
      </c>
    </row>
    <row r="164" spans="2:2" x14ac:dyDescent="0.25">
      <c r="B164">
        <v>31049</v>
      </c>
    </row>
    <row r="165" spans="2:2" x14ac:dyDescent="0.25">
      <c r="B165">
        <v>31180</v>
      </c>
    </row>
    <row r="166" spans="2:2" x14ac:dyDescent="0.25">
      <c r="B166">
        <v>31181</v>
      </c>
    </row>
    <row r="167" spans="2:2" x14ac:dyDescent="0.25">
      <c r="B167">
        <v>31183</v>
      </c>
    </row>
    <row r="168" spans="2:2" x14ac:dyDescent="0.25">
      <c r="B168">
        <v>31173</v>
      </c>
    </row>
    <row r="169" spans="2:2" x14ac:dyDescent="0.25">
      <c r="B169">
        <v>31174</v>
      </c>
    </row>
    <row r="170" spans="2:2" x14ac:dyDescent="0.25">
      <c r="B170">
        <v>31178</v>
      </c>
    </row>
    <row r="171" spans="2:2" x14ac:dyDescent="0.25">
      <c r="B171">
        <v>31220</v>
      </c>
    </row>
    <row r="172" spans="2:2" x14ac:dyDescent="0.25">
      <c r="B172">
        <v>31225</v>
      </c>
    </row>
    <row r="173" spans="2:2" x14ac:dyDescent="0.25">
      <c r="B173">
        <v>31226</v>
      </c>
    </row>
    <row r="174" spans="2:2" x14ac:dyDescent="0.25">
      <c r="B174">
        <v>31228</v>
      </c>
    </row>
    <row r="175" spans="2:2" x14ac:dyDescent="0.25">
      <c r="B175">
        <v>31235</v>
      </c>
    </row>
    <row r="176" spans="2:2" x14ac:dyDescent="0.25">
      <c r="B176">
        <v>31236</v>
      </c>
    </row>
    <row r="177" spans="2:2" x14ac:dyDescent="0.25">
      <c r="B177">
        <v>31237</v>
      </c>
    </row>
    <row r="178" spans="2:2" x14ac:dyDescent="0.25">
      <c r="B178">
        <v>31239</v>
      </c>
    </row>
    <row r="179" spans="2:2" x14ac:dyDescent="0.25">
      <c r="B179">
        <v>31240</v>
      </c>
    </row>
    <row r="180" spans="2:2" x14ac:dyDescent="0.25">
      <c r="B180">
        <v>31433</v>
      </c>
    </row>
    <row r="181" spans="2:2" x14ac:dyDescent="0.25">
      <c r="B181">
        <v>31436</v>
      </c>
    </row>
    <row r="182" spans="2:2" x14ac:dyDescent="0.25">
      <c r="B182">
        <v>31437</v>
      </c>
    </row>
    <row r="183" spans="2:2" x14ac:dyDescent="0.25">
      <c r="B183">
        <v>31438</v>
      </c>
    </row>
    <row r="184" spans="2:2" x14ac:dyDescent="0.25">
      <c r="B184">
        <v>31440</v>
      </c>
    </row>
    <row r="185" spans="2:2" x14ac:dyDescent="0.25">
      <c r="B185">
        <v>31441</v>
      </c>
    </row>
    <row r="186" spans="2:2" x14ac:dyDescent="0.25">
      <c r="B186">
        <v>31444</v>
      </c>
    </row>
    <row r="187" spans="2:2" x14ac:dyDescent="0.25">
      <c r="B187">
        <v>31454</v>
      </c>
    </row>
    <row r="188" spans="2:2" x14ac:dyDescent="0.25">
      <c r="B188">
        <v>31458</v>
      </c>
    </row>
    <row r="189" spans="2:2" x14ac:dyDescent="0.25">
      <c r="B189">
        <v>31468</v>
      </c>
    </row>
    <row r="190" spans="2:2" x14ac:dyDescent="0.25">
      <c r="B190">
        <v>31469</v>
      </c>
    </row>
    <row r="191" spans="2:2" x14ac:dyDescent="0.25">
      <c r="B191">
        <v>31428</v>
      </c>
    </row>
    <row r="192" spans="2:2" x14ac:dyDescent="0.25">
      <c r="B192">
        <v>31482</v>
      </c>
    </row>
    <row r="193" spans="2:2" x14ac:dyDescent="0.25">
      <c r="B193">
        <v>31486</v>
      </c>
    </row>
    <row r="194" spans="2:2" x14ac:dyDescent="0.25">
      <c r="B194">
        <v>31492</v>
      </c>
    </row>
    <row r="195" spans="2:2" x14ac:dyDescent="0.25">
      <c r="B195">
        <v>31431</v>
      </c>
    </row>
    <row r="196" spans="2:2" x14ac:dyDescent="0.25">
      <c r="B196">
        <v>31432</v>
      </c>
    </row>
    <row r="197" spans="2:2" x14ac:dyDescent="0.25">
      <c r="B197">
        <v>31495</v>
      </c>
    </row>
    <row r="198" spans="2:2" x14ac:dyDescent="0.25">
      <c r="B198">
        <v>31600</v>
      </c>
    </row>
    <row r="199" spans="2:2" x14ac:dyDescent="0.25">
      <c r="B199">
        <v>31621</v>
      </c>
    </row>
    <row r="200" spans="2:2" x14ac:dyDescent="0.25">
      <c r="B200">
        <v>31622</v>
      </c>
    </row>
    <row r="201" spans="2:2" x14ac:dyDescent="0.25">
      <c r="B201">
        <v>31624</v>
      </c>
    </row>
    <row r="202" spans="2:2" x14ac:dyDescent="0.25">
      <c r="B202">
        <v>31626</v>
      </c>
    </row>
    <row r="203" spans="2:2" x14ac:dyDescent="0.25">
      <c r="B203">
        <v>31634</v>
      </c>
    </row>
    <row r="204" spans="2:2" x14ac:dyDescent="0.25">
      <c r="B204">
        <v>31648</v>
      </c>
    </row>
    <row r="205" spans="2:2" x14ac:dyDescent="0.25">
      <c r="B205">
        <v>31651</v>
      </c>
    </row>
    <row r="206" spans="2:2" x14ac:dyDescent="0.25">
      <c r="B206">
        <v>31613</v>
      </c>
    </row>
    <row r="207" spans="2:2" x14ac:dyDescent="0.25">
      <c r="B207">
        <v>31614</v>
      </c>
    </row>
    <row r="208" spans="2:2" x14ac:dyDescent="0.25">
      <c r="B208">
        <v>31694</v>
      </c>
    </row>
    <row r="209" spans="2:2" x14ac:dyDescent="0.25">
      <c r="B209">
        <v>31760</v>
      </c>
    </row>
    <row r="210" spans="2:2" x14ac:dyDescent="0.25">
      <c r="B210">
        <v>31766</v>
      </c>
    </row>
    <row r="211" spans="2:2" x14ac:dyDescent="0.25">
      <c r="B211">
        <v>31768</v>
      </c>
    </row>
    <row r="212" spans="2:2" x14ac:dyDescent="0.25">
      <c r="B212">
        <v>31754</v>
      </c>
    </row>
    <row r="213" spans="2:2" x14ac:dyDescent="0.25">
      <c r="B213">
        <v>31774</v>
      </c>
    </row>
    <row r="214" spans="2:2" x14ac:dyDescent="0.25">
      <c r="B214">
        <v>31755</v>
      </c>
    </row>
    <row r="215" spans="2:2" x14ac:dyDescent="0.25">
      <c r="B215">
        <v>31756</v>
      </c>
    </row>
    <row r="216" spans="2:2" x14ac:dyDescent="0.25">
      <c r="B216">
        <v>31758</v>
      </c>
    </row>
    <row r="217" spans="2:2" x14ac:dyDescent="0.25">
      <c r="B217">
        <v>31923</v>
      </c>
    </row>
    <row r="218" spans="2:2" x14ac:dyDescent="0.25">
      <c r="B218">
        <v>31439</v>
      </c>
    </row>
    <row r="219" spans="2:2" x14ac:dyDescent="0.25">
      <c r="B219">
        <v>31476</v>
      </c>
    </row>
    <row r="220" spans="2:2" x14ac:dyDescent="0.25">
      <c r="B220">
        <v>31627</v>
      </c>
    </row>
    <row r="221" spans="2:2" x14ac:dyDescent="0.25">
      <c r="B221">
        <v>31764</v>
      </c>
    </row>
    <row r="222" spans="2:2" x14ac:dyDescent="0.25">
      <c r="B222">
        <v>31868</v>
      </c>
    </row>
    <row r="223" spans="2:2" x14ac:dyDescent="0.25">
      <c r="B223">
        <v>32146</v>
      </c>
    </row>
    <row r="224" spans="2:2" x14ac:dyDescent="0.25">
      <c r="B224">
        <v>32063</v>
      </c>
    </row>
    <row r="225" spans="2:2" x14ac:dyDescent="0.25">
      <c r="B225">
        <v>32109</v>
      </c>
    </row>
    <row r="226" spans="2:2" x14ac:dyDescent="0.25">
      <c r="B226">
        <v>32110</v>
      </c>
    </row>
    <row r="227" spans="2:2" x14ac:dyDescent="0.25">
      <c r="B227">
        <v>32111</v>
      </c>
    </row>
    <row r="228" spans="2:2" x14ac:dyDescent="0.25">
      <c r="B228">
        <v>32112</v>
      </c>
    </row>
    <row r="229" spans="2:2" x14ac:dyDescent="0.25">
      <c r="B229">
        <v>32147</v>
      </c>
    </row>
    <row r="230" spans="2:2" x14ac:dyDescent="0.25">
      <c r="B230">
        <v>31350</v>
      </c>
    </row>
    <row r="231" spans="2:2" x14ac:dyDescent="0.25">
      <c r="B231">
        <v>31352</v>
      </c>
    </row>
    <row r="232" spans="2:2" x14ac:dyDescent="0.25">
      <c r="B232">
        <v>31353</v>
      </c>
    </row>
    <row r="233" spans="2:2" x14ac:dyDescent="0.25">
      <c r="B233">
        <v>31354</v>
      </c>
    </row>
    <row r="234" spans="2:2" x14ac:dyDescent="0.25">
      <c r="B234">
        <v>31559</v>
      </c>
    </row>
    <row r="235" spans="2:2" x14ac:dyDescent="0.25">
      <c r="B235">
        <v>31560</v>
      </c>
    </row>
    <row r="236" spans="2:2" x14ac:dyDescent="0.25">
      <c r="B236">
        <v>31561</v>
      </c>
    </row>
    <row r="237" spans="2:2" x14ac:dyDescent="0.25">
      <c r="B237">
        <v>31565</v>
      </c>
    </row>
    <row r="238" spans="2:2" x14ac:dyDescent="0.25">
      <c r="B238">
        <v>31566</v>
      </c>
    </row>
    <row r="239" spans="2:2" x14ac:dyDescent="0.25">
      <c r="B239">
        <v>31567</v>
      </c>
    </row>
    <row r="240" spans="2:2" x14ac:dyDescent="0.25">
      <c r="B240">
        <v>31571</v>
      </c>
    </row>
    <row r="241" spans="2:2" x14ac:dyDescent="0.25">
      <c r="B241">
        <v>31551</v>
      </c>
    </row>
    <row r="242" spans="2:2" x14ac:dyDescent="0.25">
      <c r="B242">
        <v>31576</v>
      </c>
    </row>
    <row r="243" spans="2:2" x14ac:dyDescent="0.25">
      <c r="B243">
        <v>31577</v>
      </c>
    </row>
    <row r="244" spans="2:2" x14ac:dyDescent="0.25">
      <c r="B244">
        <v>31578</v>
      </c>
    </row>
    <row r="245" spans="2:2" x14ac:dyDescent="0.25">
      <c r="B245">
        <v>31552</v>
      </c>
    </row>
    <row r="246" spans="2:2" x14ac:dyDescent="0.25">
      <c r="B246">
        <v>31555</v>
      </c>
    </row>
    <row r="247" spans="2:2" x14ac:dyDescent="0.25">
      <c r="B247">
        <v>31706</v>
      </c>
    </row>
    <row r="248" spans="2:2" x14ac:dyDescent="0.25">
      <c r="B248">
        <v>31707</v>
      </c>
    </row>
    <row r="249" spans="2:2" x14ac:dyDescent="0.25">
      <c r="B249">
        <v>31744</v>
      </c>
    </row>
    <row r="250" spans="2:2" x14ac:dyDescent="0.25">
      <c r="B250">
        <v>31791</v>
      </c>
    </row>
    <row r="251" spans="2:2" x14ac:dyDescent="0.25">
      <c r="B251">
        <v>31793</v>
      </c>
    </row>
    <row r="252" spans="2:2" x14ac:dyDescent="0.25">
      <c r="B252">
        <v>31797</v>
      </c>
    </row>
    <row r="253" spans="2:2" x14ac:dyDescent="0.25">
      <c r="B253">
        <v>31800</v>
      </c>
    </row>
    <row r="254" spans="2:2" x14ac:dyDescent="0.25">
      <c r="B254">
        <v>31802</v>
      </c>
    </row>
    <row r="255" spans="2:2" x14ac:dyDescent="0.25">
      <c r="B255">
        <v>31803</v>
      </c>
    </row>
    <row r="256" spans="2:2" x14ac:dyDescent="0.25">
      <c r="B256">
        <v>31804</v>
      </c>
    </row>
    <row r="257" spans="2:2" x14ac:dyDescent="0.25">
      <c r="B257">
        <v>31783</v>
      </c>
    </row>
    <row r="258" spans="2:2" x14ac:dyDescent="0.25">
      <c r="B258">
        <v>31824</v>
      </c>
    </row>
    <row r="259" spans="2:2" x14ac:dyDescent="0.25">
      <c r="B259">
        <v>31825</v>
      </c>
    </row>
    <row r="260" spans="2:2" x14ac:dyDescent="0.25">
      <c r="B260">
        <v>32027</v>
      </c>
    </row>
    <row r="261" spans="2:2" x14ac:dyDescent="0.25">
      <c r="B261">
        <v>30590</v>
      </c>
    </row>
    <row r="262" spans="2:2" x14ac:dyDescent="0.25">
      <c r="B262">
        <v>30848</v>
      </c>
    </row>
    <row r="263" spans="2:2" x14ac:dyDescent="0.25">
      <c r="B263">
        <v>31779</v>
      </c>
    </row>
    <row r="264" spans="2:2" x14ac:dyDescent="0.25">
      <c r="B264">
        <v>30876</v>
      </c>
    </row>
    <row r="265" spans="2:2" x14ac:dyDescent="0.25">
      <c r="B265">
        <v>31419</v>
      </c>
    </row>
    <row r="266" spans="2:2" x14ac:dyDescent="0.25">
      <c r="B266">
        <v>30749</v>
      </c>
    </row>
    <row r="267" spans="2:2" x14ac:dyDescent="0.25">
      <c r="B267">
        <v>31276</v>
      </c>
    </row>
    <row r="268" spans="2:2" x14ac:dyDescent="0.25">
      <c r="B268">
        <v>32174</v>
      </c>
    </row>
    <row r="269" spans="2:2" x14ac:dyDescent="0.25">
      <c r="B269">
        <v>32158</v>
      </c>
    </row>
    <row r="270" spans="2:2" x14ac:dyDescent="0.25">
      <c r="B270">
        <v>32160</v>
      </c>
    </row>
    <row r="271" spans="2:2" x14ac:dyDescent="0.25">
      <c r="B271">
        <v>32164</v>
      </c>
    </row>
    <row r="272" spans="2:2" x14ac:dyDescent="0.25">
      <c r="B272">
        <v>32149</v>
      </c>
    </row>
    <row r="273" spans="2:2" x14ac:dyDescent="0.25">
      <c r="B273">
        <v>32152</v>
      </c>
    </row>
    <row r="274" spans="2:2" x14ac:dyDescent="0.25">
      <c r="B274">
        <v>32153</v>
      </c>
    </row>
    <row r="275" spans="2:2" x14ac:dyDescent="0.25">
      <c r="B275">
        <v>32302</v>
      </c>
    </row>
    <row r="276" spans="2:2" x14ac:dyDescent="0.25">
      <c r="B276">
        <v>41531</v>
      </c>
    </row>
    <row r="277" spans="2:2" x14ac:dyDescent="0.25">
      <c r="B277">
        <v>33431</v>
      </c>
    </row>
    <row r="278" spans="2:2" x14ac:dyDescent="0.25">
      <c r="B278">
        <v>33436</v>
      </c>
    </row>
    <row r="279" spans="2:2" x14ac:dyDescent="0.25">
      <c r="B279">
        <v>33566</v>
      </c>
    </row>
    <row r="280" spans="2:2" x14ac:dyDescent="0.25">
      <c r="B280">
        <v>33301</v>
      </c>
    </row>
    <row r="281" spans="2:2" x14ac:dyDescent="0.25">
      <c r="B281">
        <v>33638</v>
      </c>
    </row>
    <row r="282" spans="2:2" x14ac:dyDescent="0.25">
      <c r="B282">
        <v>33737</v>
      </c>
    </row>
    <row r="283" spans="2:2" x14ac:dyDescent="0.25">
      <c r="B283">
        <v>33749</v>
      </c>
    </row>
    <row r="284" spans="2:2" x14ac:dyDescent="0.25">
      <c r="B284">
        <v>33875</v>
      </c>
    </row>
    <row r="285" spans="2:2" x14ac:dyDescent="0.25">
      <c r="B285">
        <v>33939</v>
      </c>
    </row>
    <row r="286" spans="2:2" x14ac:dyDescent="0.25">
      <c r="B286">
        <v>34065</v>
      </c>
    </row>
    <row r="287" spans="2:2" x14ac:dyDescent="0.25">
      <c r="B287">
        <v>34071</v>
      </c>
    </row>
    <row r="288" spans="2:2" x14ac:dyDescent="0.25">
      <c r="B288">
        <v>34158</v>
      </c>
    </row>
    <row r="289" spans="2:2" x14ac:dyDescent="0.25">
      <c r="B289">
        <v>34211</v>
      </c>
    </row>
    <row r="290" spans="2:2" x14ac:dyDescent="0.25">
      <c r="B290">
        <v>34213</v>
      </c>
    </row>
    <row r="291" spans="2:2" x14ac:dyDescent="0.25">
      <c r="B291">
        <v>34215</v>
      </c>
    </row>
    <row r="292" spans="2:2" x14ac:dyDescent="0.25">
      <c r="B292">
        <v>34208</v>
      </c>
    </row>
    <row r="293" spans="2:2" x14ac:dyDescent="0.25">
      <c r="B293">
        <v>34247</v>
      </c>
    </row>
    <row r="294" spans="2:2" x14ac:dyDescent="0.25">
      <c r="B294">
        <v>34248</v>
      </c>
    </row>
    <row r="295" spans="2:2" x14ac:dyDescent="0.25">
      <c r="B295">
        <v>34240</v>
      </c>
    </row>
    <row r="296" spans="2:2" x14ac:dyDescent="0.25">
      <c r="B296">
        <v>34241</v>
      </c>
    </row>
    <row r="297" spans="2:2" x14ac:dyDescent="0.25">
      <c r="B297">
        <v>34244</v>
      </c>
    </row>
    <row r="298" spans="2:2" x14ac:dyDescent="0.25">
      <c r="B298">
        <v>32332</v>
      </c>
    </row>
    <row r="299" spans="2:2" x14ac:dyDescent="0.25">
      <c r="B299">
        <v>34374</v>
      </c>
    </row>
    <row r="300" spans="2:2" x14ac:dyDescent="0.25">
      <c r="B300">
        <v>34362</v>
      </c>
    </row>
    <row r="301" spans="2:2" x14ac:dyDescent="0.25">
      <c r="B301">
        <v>34427</v>
      </c>
    </row>
    <row r="302" spans="2:2" x14ac:dyDescent="0.25">
      <c r="B302">
        <v>34482</v>
      </c>
    </row>
    <row r="303" spans="2:2" x14ac:dyDescent="0.25">
      <c r="B303">
        <v>34514</v>
      </c>
    </row>
    <row r="304" spans="2:2" x14ac:dyDescent="0.25">
      <c r="B304">
        <v>34552</v>
      </c>
    </row>
    <row r="305" spans="2:2" x14ac:dyDescent="0.25">
      <c r="B305">
        <v>34748</v>
      </c>
    </row>
    <row r="306" spans="2:2" x14ac:dyDescent="0.25">
      <c r="B306">
        <v>34750</v>
      </c>
    </row>
    <row r="307" spans="2:2" x14ac:dyDescent="0.25">
      <c r="B307">
        <v>33151</v>
      </c>
    </row>
    <row r="308" spans="2:2" x14ac:dyDescent="0.25">
      <c r="B308">
        <v>32601</v>
      </c>
    </row>
    <row r="309" spans="2:2" x14ac:dyDescent="0.25">
      <c r="B309">
        <v>34852</v>
      </c>
    </row>
    <row r="310" spans="2:2" x14ac:dyDescent="0.25">
      <c r="B310">
        <v>34957</v>
      </c>
    </row>
    <row r="311" spans="2:2" x14ac:dyDescent="0.25">
      <c r="B311">
        <v>34958</v>
      </c>
    </row>
    <row r="312" spans="2:2" x14ac:dyDescent="0.25">
      <c r="B312">
        <v>34960</v>
      </c>
    </row>
    <row r="313" spans="2:2" x14ac:dyDescent="0.25">
      <c r="B313">
        <v>34920</v>
      </c>
    </row>
    <row r="314" spans="2:2" x14ac:dyDescent="0.25">
      <c r="B314">
        <v>34975</v>
      </c>
    </row>
    <row r="315" spans="2:2" x14ac:dyDescent="0.25">
      <c r="B315">
        <v>34981</v>
      </c>
    </row>
    <row r="316" spans="2:2" x14ac:dyDescent="0.25">
      <c r="B316">
        <v>34983</v>
      </c>
    </row>
    <row r="317" spans="2:2" x14ac:dyDescent="0.25">
      <c r="B317">
        <v>35002</v>
      </c>
    </row>
    <row r="318" spans="2:2" x14ac:dyDescent="0.25">
      <c r="B318">
        <v>35044</v>
      </c>
    </row>
    <row r="319" spans="2:2" x14ac:dyDescent="0.25">
      <c r="B319">
        <v>35062</v>
      </c>
    </row>
    <row r="320" spans="2:2" x14ac:dyDescent="0.25">
      <c r="B320">
        <v>35064</v>
      </c>
    </row>
    <row r="321" spans="2:2" x14ac:dyDescent="0.25">
      <c r="B321">
        <v>35190</v>
      </c>
    </row>
    <row r="322" spans="2:2" x14ac:dyDescent="0.25">
      <c r="B322">
        <v>35181</v>
      </c>
    </row>
    <row r="323" spans="2:2" x14ac:dyDescent="0.25">
      <c r="B323">
        <v>35199</v>
      </c>
    </row>
    <row r="324" spans="2:2" x14ac:dyDescent="0.25">
      <c r="B324">
        <v>35221</v>
      </c>
    </row>
    <row r="325" spans="2:2" x14ac:dyDescent="0.25">
      <c r="B325">
        <v>35247</v>
      </c>
    </row>
    <row r="326" spans="2:2" x14ac:dyDescent="0.25">
      <c r="B326">
        <v>35248</v>
      </c>
    </row>
    <row r="327" spans="2:2" x14ac:dyDescent="0.25">
      <c r="B327">
        <v>35250</v>
      </c>
    </row>
    <row r="328" spans="2:2" x14ac:dyDescent="0.25">
      <c r="B328">
        <v>35253</v>
      </c>
    </row>
    <row r="329" spans="2:2" x14ac:dyDescent="0.25">
      <c r="B329">
        <v>35254</v>
      </c>
    </row>
    <row r="330" spans="2:2" x14ac:dyDescent="0.25">
      <c r="B330">
        <v>35290</v>
      </c>
    </row>
    <row r="331" spans="2:2" x14ac:dyDescent="0.25">
      <c r="B331">
        <v>35311</v>
      </c>
    </row>
    <row r="332" spans="2:2" x14ac:dyDescent="0.25">
      <c r="B332">
        <v>35409</v>
      </c>
    </row>
    <row r="333" spans="2:2" x14ac:dyDescent="0.25">
      <c r="B333">
        <v>35430</v>
      </c>
    </row>
    <row r="334" spans="2:2" x14ac:dyDescent="0.25">
      <c r="B334">
        <v>35434</v>
      </c>
    </row>
    <row r="335" spans="2:2" x14ac:dyDescent="0.25">
      <c r="B335">
        <v>35351</v>
      </c>
    </row>
    <row r="336" spans="2:2" x14ac:dyDescent="0.25">
      <c r="B336">
        <v>35451</v>
      </c>
    </row>
    <row r="337" spans="2:2" x14ac:dyDescent="0.25">
      <c r="B337">
        <v>35524</v>
      </c>
    </row>
    <row r="338" spans="2:2" x14ac:dyDescent="0.25">
      <c r="B338">
        <v>35564</v>
      </c>
    </row>
    <row r="339" spans="2:2" x14ac:dyDescent="0.25">
      <c r="B339">
        <v>35659</v>
      </c>
    </row>
    <row r="340" spans="2:2" x14ac:dyDescent="0.25">
      <c r="B340">
        <v>35660</v>
      </c>
    </row>
    <row r="341" spans="2:2" x14ac:dyDescent="0.25">
      <c r="B341">
        <v>35739</v>
      </c>
    </row>
    <row r="342" spans="2:2" x14ac:dyDescent="0.25">
      <c r="B342">
        <v>35742</v>
      </c>
    </row>
    <row r="343" spans="2:2" x14ac:dyDescent="0.25">
      <c r="B343">
        <v>35744</v>
      </c>
    </row>
    <row r="344" spans="2:2" x14ac:dyDescent="0.25">
      <c r="B344">
        <v>35745</v>
      </c>
    </row>
    <row r="345" spans="2:2" x14ac:dyDescent="0.25">
      <c r="B345">
        <v>35746</v>
      </c>
    </row>
    <row r="346" spans="2:2" x14ac:dyDescent="0.25">
      <c r="B346">
        <v>35747</v>
      </c>
    </row>
    <row r="347" spans="2:2" x14ac:dyDescent="0.25">
      <c r="B347">
        <v>35748</v>
      </c>
    </row>
    <row r="348" spans="2:2" x14ac:dyDescent="0.25">
      <c r="B348">
        <v>35749</v>
      </c>
    </row>
    <row r="349" spans="2:2" x14ac:dyDescent="0.25">
      <c r="B349">
        <v>35767</v>
      </c>
    </row>
    <row r="350" spans="2:2" x14ac:dyDescent="0.25">
      <c r="B350">
        <v>35898</v>
      </c>
    </row>
    <row r="351" spans="2:2" x14ac:dyDescent="0.25">
      <c r="B351">
        <v>35902</v>
      </c>
    </row>
    <row r="352" spans="2:2" x14ac:dyDescent="0.25">
      <c r="B352">
        <v>35924</v>
      </c>
    </row>
    <row r="353" spans="2:2" x14ac:dyDescent="0.25">
      <c r="B353">
        <v>32699</v>
      </c>
    </row>
    <row r="354" spans="2:2" x14ac:dyDescent="0.25">
      <c r="B354">
        <v>32700</v>
      </c>
    </row>
    <row r="355" spans="2:2" x14ac:dyDescent="0.25">
      <c r="B355">
        <v>32703</v>
      </c>
    </row>
    <row r="356" spans="2:2" x14ac:dyDescent="0.25">
      <c r="B356">
        <v>32704</v>
      </c>
    </row>
    <row r="357" spans="2:2" x14ac:dyDescent="0.25">
      <c r="B357">
        <v>32708</v>
      </c>
    </row>
    <row r="358" spans="2:2" x14ac:dyDescent="0.25">
      <c r="B358">
        <v>32719</v>
      </c>
    </row>
    <row r="359" spans="2:2" x14ac:dyDescent="0.25">
      <c r="B359">
        <v>32734</v>
      </c>
    </row>
    <row r="360" spans="2:2" x14ac:dyDescent="0.25">
      <c r="B360">
        <v>32736</v>
      </c>
    </row>
    <row r="361" spans="2:2" x14ac:dyDescent="0.25">
      <c r="B361">
        <v>36065</v>
      </c>
    </row>
    <row r="362" spans="2:2" x14ac:dyDescent="0.25">
      <c r="B362">
        <v>36068</v>
      </c>
    </row>
    <row r="363" spans="2:2" x14ac:dyDescent="0.25">
      <c r="B363">
        <v>32359</v>
      </c>
    </row>
    <row r="364" spans="2:2" x14ac:dyDescent="0.25">
      <c r="B364">
        <v>32360</v>
      </c>
    </row>
    <row r="365" spans="2:2" x14ac:dyDescent="0.25">
      <c r="B365">
        <v>32361</v>
      </c>
    </row>
    <row r="366" spans="2:2" x14ac:dyDescent="0.25">
      <c r="B366">
        <v>32366</v>
      </c>
    </row>
    <row r="367" spans="2:2" x14ac:dyDescent="0.25">
      <c r="B367">
        <v>32373</v>
      </c>
    </row>
    <row r="368" spans="2:2" x14ac:dyDescent="0.25">
      <c r="B368">
        <v>32345</v>
      </c>
    </row>
    <row r="369" spans="2:2" x14ac:dyDescent="0.25">
      <c r="B369">
        <v>32349</v>
      </c>
    </row>
    <row r="370" spans="2:2" x14ac:dyDescent="0.25">
      <c r="B370">
        <v>32350</v>
      </c>
    </row>
    <row r="371" spans="2:2" x14ac:dyDescent="0.25">
      <c r="B371">
        <v>32351</v>
      </c>
    </row>
    <row r="372" spans="2:2" x14ac:dyDescent="0.25">
      <c r="B372">
        <v>36134</v>
      </c>
    </row>
    <row r="373" spans="2:2" x14ac:dyDescent="0.25">
      <c r="B373">
        <v>32759</v>
      </c>
    </row>
    <row r="374" spans="2:2" x14ac:dyDescent="0.25">
      <c r="B374">
        <v>33200</v>
      </c>
    </row>
    <row r="375" spans="2:2" x14ac:dyDescent="0.25">
      <c r="B375">
        <v>36192</v>
      </c>
    </row>
    <row r="376" spans="2:2" x14ac:dyDescent="0.25">
      <c r="B376">
        <v>36205</v>
      </c>
    </row>
    <row r="377" spans="2:2" x14ac:dyDescent="0.25">
      <c r="B377">
        <v>36342</v>
      </c>
    </row>
    <row r="378" spans="2:2" x14ac:dyDescent="0.25">
      <c r="B378">
        <v>36402</v>
      </c>
    </row>
    <row r="379" spans="2:2" x14ac:dyDescent="0.25">
      <c r="B379">
        <v>36403</v>
      </c>
    </row>
    <row r="380" spans="2:2" x14ac:dyDescent="0.25">
      <c r="B380">
        <v>36407</v>
      </c>
    </row>
    <row r="381" spans="2:2" x14ac:dyDescent="0.25">
      <c r="B381">
        <v>36410</v>
      </c>
    </row>
    <row r="382" spans="2:2" x14ac:dyDescent="0.25">
      <c r="B382">
        <v>36411</v>
      </c>
    </row>
    <row r="383" spans="2:2" x14ac:dyDescent="0.25">
      <c r="B383">
        <v>32374</v>
      </c>
    </row>
    <row r="384" spans="2:2" x14ac:dyDescent="0.25">
      <c r="B384">
        <v>32408</v>
      </c>
    </row>
    <row r="385" spans="2:2" x14ac:dyDescent="0.25">
      <c r="B385">
        <v>32410</v>
      </c>
    </row>
    <row r="386" spans="2:2" x14ac:dyDescent="0.25">
      <c r="B386">
        <v>32416</v>
      </c>
    </row>
    <row r="387" spans="2:2" x14ac:dyDescent="0.25">
      <c r="B387">
        <v>32419</v>
      </c>
    </row>
    <row r="388" spans="2:2" x14ac:dyDescent="0.25">
      <c r="B388">
        <v>32376</v>
      </c>
    </row>
    <row r="389" spans="2:2" x14ac:dyDescent="0.25">
      <c r="B389">
        <v>32380</v>
      </c>
    </row>
    <row r="390" spans="2:2" x14ac:dyDescent="0.25">
      <c r="B390">
        <v>32425</v>
      </c>
    </row>
    <row r="391" spans="2:2" x14ac:dyDescent="0.25">
      <c r="B391">
        <v>32427</v>
      </c>
    </row>
    <row r="392" spans="2:2" x14ac:dyDescent="0.25">
      <c r="B392">
        <v>32429</v>
      </c>
    </row>
    <row r="393" spans="2:2" x14ac:dyDescent="0.25">
      <c r="B393">
        <v>32430</v>
      </c>
    </row>
    <row r="394" spans="2:2" x14ac:dyDescent="0.25">
      <c r="B394">
        <v>32432</v>
      </c>
    </row>
    <row r="395" spans="2:2" x14ac:dyDescent="0.25">
      <c r="B395">
        <v>32382</v>
      </c>
    </row>
    <row r="396" spans="2:2" x14ac:dyDescent="0.25">
      <c r="B396">
        <v>32470</v>
      </c>
    </row>
    <row r="397" spans="2:2" x14ac:dyDescent="0.25">
      <c r="B397">
        <v>32472</v>
      </c>
    </row>
    <row r="398" spans="2:2" x14ac:dyDescent="0.25">
      <c r="B398">
        <v>36486</v>
      </c>
    </row>
    <row r="399" spans="2:2" x14ac:dyDescent="0.25">
      <c r="B399">
        <v>36557</v>
      </c>
    </row>
    <row r="400" spans="2:2" x14ac:dyDescent="0.25">
      <c r="B400">
        <v>36640</v>
      </c>
    </row>
    <row r="401" spans="2:2" x14ac:dyDescent="0.25">
      <c r="B401">
        <v>36642</v>
      </c>
    </row>
    <row r="402" spans="2:2" x14ac:dyDescent="0.25">
      <c r="B402">
        <v>36696</v>
      </c>
    </row>
    <row r="403" spans="2:2" x14ac:dyDescent="0.25">
      <c r="B403">
        <v>36714</v>
      </c>
    </row>
    <row r="404" spans="2:2" x14ac:dyDescent="0.25">
      <c r="B404">
        <v>36715</v>
      </c>
    </row>
    <row r="405" spans="2:2" x14ac:dyDescent="0.25">
      <c r="B405">
        <v>36716</v>
      </c>
    </row>
    <row r="406" spans="2:2" x14ac:dyDescent="0.25">
      <c r="B406">
        <v>36709</v>
      </c>
    </row>
    <row r="407" spans="2:2" x14ac:dyDescent="0.25">
      <c r="B407">
        <v>36710</v>
      </c>
    </row>
    <row r="408" spans="2:2" x14ac:dyDescent="0.25">
      <c r="B408">
        <v>36711</v>
      </c>
    </row>
    <row r="409" spans="2:2" x14ac:dyDescent="0.25">
      <c r="B409">
        <v>36738</v>
      </c>
    </row>
    <row r="410" spans="2:2" x14ac:dyDescent="0.25">
      <c r="B410">
        <v>36740</v>
      </c>
    </row>
    <row r="411" spans="2:2" x14ac:dyDescent="0.25">
      <c r="B411">
        <v>36758</v>
      </c>
    </row>
    <row r="412" spans="2:2" x14ac:dyDescent="0.25">
      <c r="B412">
        <v>36848</v>
      </c>
    </row>
    <row r="413" spans="2:2" x14ac:dyDescent="0.25">
      <c r="B413">
        <v>36855</v>
      </c>
    </row>
    <row r="414" spans="2:2" x14ac:dyDescent="0.25">
      <c r="B414">
        <v>36899</v>
      </c>
    </row>
    <row r="415" spans="2:2" x14ac:dyDescent="0.25">
      <c r="B415">
        <v>36900</v>
      </c>
    </row>
    <row r="416" spans="2:2" x14ac:dyDescent="0.25">
      <c r="B416">
        <v>36901</v>
      </c>
    </row>
    <row r="417" spans="2:2" x14ac:dyDescent="0.25">
      <c r="B417">
        <v>36859</v>
      </c>
    </row>
    <row r="418" spans="2:2" x14ac:dyDescent="0.25">
      <c r="B418">
        <v>36874</v>
      </c>
    </row>
    <row r="419" spans="2:2" x14ac:dyDescent="0.25">
      <c r="B419">
        <v>36928</v>
      </c>
    </row>
    <row r="420" spans="2:2" x14ac:dyDescent="0.25">
      <c r="B420">
        <v>33646</v>
      </c>
    </row>
    <row r="421" spans="2:2" x14ac:dyDescent="0.25">
      <c r="B421">
        <v>33648</v>
      </c>
    </row>
    <row r="422" spans="2:2" x14ac:dyDescent="0.25">
      <c r="B422">
        <v>33643</v>
      </c>
    </row>
    <row r="423" spans="2:2" x14ac:dyDescent="0.25">
      <c r="B423">
        <v>56115</v>
      </c>
    </row>
    <row r="424" spans="2:2" x14ac:dyDescent="0.25">
      <c r="B424">
        <v>34470</v>
      </c>
    </row>
    <row r="425" spans="2:2" x14ac:dyDescent="0.25">
      <c r="B425">
        <v>46508</v>
      </c>
    </row>
    <row r="426" spans="2:2" x14ac:dyDescent="0.25">
      <c r="B426">
        <v>54906</v>
      </c>
    </row>
    <row r="427" spans="2:2" x14ac:dyDescent="0.25">
      <c r="B427">
        <v>55459</v>
      </c>
    </row>
    <row r="428" spans="2:2" x14ac:dyDescent="0.25">
      <c r="B428">
        <v>56039</v>
      </c>
    </row>
    <row r="429" spans="2:2" x14ac:dyDescent="0.25">
      <c r="B429">
        <v>46619</v>
      </c>
    </row>
    <row r="430" spans="2:2" x14ac:dyDescent="0.25">
      <c r="B430">
        <v>32967</v>
      </c>
    </row>
    <row r="431" spans="2:2" x14ac:dyDescent="0.25">
      <c r="B431">
        <v>32968</v>
      </c>
    </row>
    <row r="432" spans="2:2" x14ac:dyDescent="0.25">
      <c r="B432">
        <v>32931</v>
      </c>
    </row>
    <row r="433" spans="2:2" x14ac:dyDescent="0.25">
      <c r="B433">
        <v>32934</v>
      </c>
    </row>
    <row r="434" spans="2:2" x14ac:dyDescent="0.25">
      <c r="B434">
        <v>36955</v>
      </c>
    </row>
    <row r="435" spans="2:2" x14ac:dyDescent="0.25">
      <c r="B435">
        <v>36989</v>
      </c>
    </row>
    <row r="436" spans="2:2" x14ac:dyDescent="0.25">
      <c r="B436">
        <v>37012</v>
      </c>
    </row>
    <row r="437" spans="2:2" x14ac:dyDescent="0.25">
      <c r="B437">
        <v>37013</v>
      </c>
    </row>
    <row r="438" spans="2:2" x14ac:dyDescent="0.25">
      <c r="B438">
        <v>37062</v>
      </c>
    </row>
    <row r="439" spans="2:2" x14ac:dyDescent="0.25">
      <c r="B439">
        <v>37069</v>
      </c>
    </row>
    <row r="440" spans="2:2" x14ac:dyDescent="0.25">
      <c r="B440">
        <v>37070</v>
      </c>
    </row>
    <row r="441" spans="2:2" x14ac:dyDescent="0.25">
      <c r="B441">
        <v>32977</v>
      </c>
    </row>
    <row r="442" spans="2:2" x14ac:dyDescent="0.25">
      <c r="B442">
        <v>33009</v>
      </c>
    </row>
    <row r="443" spans="2:2" x14ac:dyDescent="0.25">
      <c r="B443">
        <v>33010</v>
      </c>
    </row>
    <row r="444" spans="2:2" x14ac:dyDescent="0.25">
      <c r="B444">
        <v>33020</v>
      </c>
    </row>
    <row r="445" spans="2:2" x14ac:dyDescent="0.25">
      <c r="B445">
        <v>33042</v>
      </c>
    </row>
    <row r="446" spans="2:2" x14ac:dyDescent="0.25">
      <c r="B446">
        <v>33045</v>
      </c>
    </row>
    <row r="447" spans="2:2" x14ac:dyDescent="0.25">
      <c r="B447">
        <v>33046</v>
      </c>
    </row>
    <row r="448" spans="2:2" x14ac:dyDescent="0.25">
      <c r="B448">
        <v>33047</v>
      </c>
    </row>
    <row r="449" spans="2:2" x14ac:dyDescent="0.25">
      <c r="B449">
        <v>33051</v>
      </c>
    </row>
    <row r="450" spans="2:2" x14ac:dyDescent="0.25">
      <c r="B450">
        <v>33065</v>
      </c>
    </row>
    <row r="451" spans="2:2" x14ac:dyDescent="0.25">
      <c r="B451">
        <v>32336</v>
      </c>
    </row>
    <row r="452" spans="2:2" x14ac:dyDescent="0.25">
      <c r="B452">
        <v>35006</v>
      </c>
    </row>
    <row r="453" spans="2:2" x14ac:dyDescent="0.25">
      <c r="B453">
        <v>33094</v>
      </c>
    </row>
    <row r="454" spans="2:2" x14ac:dyDescent="0.25">
      <c r="B454">
        <v>34284</v>
      </c>
    </row>
    <row r="455" spans="2:2" x14ac:dyDescent="0.25">
      <c r="B455">
        <v>32929</v>
      </c>
    </row>
    <row r="456" spans="2:2" x14ac:dyDescent="0.25">
      <c r="B456">
        <v>32949</v>
      </c>
    </row>
    <row r="457" spans="2:2" x14ac:dyDescent="0.25">
      <c r="B457">
        <v>32966</v>
      </c>
    </row>
    <row r="458" spans="2:2" x14ac:dyDescent="0.25">
      <c r="B458">
        <v>32928</v>
      </c>
    </row>
    <row r="459" spans="2:2" x14ac:dyDescent="0.25">
      <c r="B459">
        <v>36863</v>
      </c>
    </row>
    <row r="460" spans="2:2" x14ac:dyDescent="0.25">
      <c r="B460">
        <v>56038</v>
      </c>
    </row>
    <row r="461" spans="2:2" x14ac:dyDescent="0.25">
      <c r="B461">
        <v>33945</v>
      </c>
    </row>
    <row r="462" spans="2:2" x14ac:dyDescent="0.25">
      <c r="B462">
        <v>36391</v>
      </c>
    </row>
    <row r="463" spans="2:2" x14ac:dyDescent="0.25">
      <c r="B463">
        <v>46618</v>
      </c>
    </row>
    <row r="464" spans="2:2" x14ac:dyDescent="0.25">
      <c r="B464">
        <v>34322</v>
      </c>
    </row>
    <row r="465" spans="2:2" x14ac:dyDescent="0.25">
      <c r="B465">
        <v>35654</v>
      </c>
    </row>
    <row r="466" spans="2:2" x14ac:dyDescent="0.25">
      <c r="B466">
        <v>33477</v>
      </c>
    </row>
    <row r="467" spans="2:2" x14ac:dyDescent="0.25">
      <c r="B467">
        <v>35526</v>
      </c>
    </row>
    <row r="468" spans="2:2" x14ac:dyDescent="0.25">
      <c r="B468">
        <v>35128</v>
      </c>
    </row>
    <row r="469" spans="2:2" x14ac:dyDescent="0.25">
      <c r="B469">
        <v>36559</v>
      </c>
    </row>
    <row r="470" spans="2:2" x14ac:dyDescent="0.25">
      <c r="B470">
        <v>36915</v>
      </c>
    </row>
    <row r="471" spans="2:2" x14ac:dyDescent="0.25">
      <c r="B471">
        <v>34781</v>
      </c>
    </row>
    <row r="472" spans="2:2" x14ac:dyDescent="0.25">
      <c r="B472">
        <v>33284</v>
      </c>
    </row>
    <row r="473" spans="2:2" x14ac:dyDescent="0.25">
      <c r="B473">
        <v>35608</v>
      </c>
    </row>
    <row r="474" spans="2:2" x14ac:dyDescent="0.25">
      <c r="B474">
        <v>32789</v>
      </c>
    </row>
    <row r="475" spans="2:2" x14ac:dyDescent="0.25">
      <c r="B475">
        <v>33577</v>
      </c>
    </row>
    <row r="476" spans="2:2" x14ac:dyDescent="0.25">
      <c r="B476">
        <v>34872</v>
      </c>
    </row>
    <row r="477" spans="2:2" x14ac:dyDescent="0.25">
      <c r="B477">
        <v>37310</v>
      </c>
    </row>
    <row r="478" spans="2:2" x14ac:dyDescent="0.25">
      <c r="B478">
        <v>37320</v>
      </c>
    </row>
    <row r="479" spans="2:2" x14ac:dyDescent="0.25">
      <c r="B479">
        <v>37329</v>
      </c>
    </row>
    <row r="480" spans="2:2" x14ac:dyDescent="0.25">
      <c r="B480">
        <v>37335</v>
      </c>
    </row>
    <row r="481" spans="2:2" x14ac:dyDescent="0.25">
      <c r="B481">
        <v>37355</v>
      </c>
    </row>
    <row r="482" spans="2:2" x14ac:dyDescent="0.25">
      <c r="B482">
        <v>37361</v>
      </c>
    </row>
    <row r="483" spans="2:2" x14ac:dyDescent="0.25">
      <c r="B483">
        <v>37369</v>
      </c>
    </row>
    <row r="484" spans="2:2" x14ac:dyDescent="0.25">
      <c r="B484">
        <v>37371</v>
      </c>
    </row>
    <row r="485" spans="2:2" x14ac:dyDescent="0.25">
      <c r="B485">
        <v>37339</v>
      </c>
    </row>
    <row r="486" spans="2:2" x14ac:dyDescent="0.25">
      <c r="B486">
        <v>37416</v>
      </c>
    </row>
    <row r="487" spans="2:2" x14ac:dyDescent="0.25">
      <c r="B487">
        <v>37452</v>
      </c>
    </row>
    <row r="488" spans="2:2" x14ac:dyDescent="0.25">
      <c r="B488">
        <v>37653</v>
      </c>
    </row>
    <row r="489" spans="2:2" x14ac:dyDescent="0.25">
      <c r="B489">
        <v>37690</v>
      </c>
    </row>
    <row r="490" spans="2:2" x14ac:dyDescent="0.25">
      <c r="B490">
        <v>37752</v>
      </c>
    </row>
    <row r="491" spans="2:2" x14ac:dyDescent="0.25">
      <c r="B491">
        <v>46747</v>
      </c>
    </row>
    <row r="492" spans="2:2" x14ac:dyDescent="0.25">
      <c r="B492">
        <v>37978</v>
      </c>
    </row>
    <row r="493" spans="2:2" x14ac:dyDescent="0.25">
      <c r="B493">
        <v>37994</v>
      </c>
    </row>
    <row r="494" spans="2:2" x14ac:dyDescent="0.25">
      <c r="B494">
        <v>37980</v>
      </c>
    </row>
    <row r="495" spans="2:2" x14ac:dyDescent="0.25">
      <c r="B495">
        <v>37982</v>
      </c>
    </row>
    <row r="496" spans="2:2" x14ac:dyDescent="0.25">
      <c r="B496">
        <v>38038</v>
      </c>
    </row>
    <row r="497" spans="2:2" x14ac:dyDescent="0.25">
      <c r="B497">
        <v>38044</v>
      </c>
    </row>
    <row r="498" spans="2:2" x14ac:dyDescent="0.25">
      <c r="B498">
        <v>38055</v>
      </c>
    </row>
    <row r="499" spans="2:2" x14ac:dyDescent="0.25">
      <c r="B499">
        <v>38056</v>
      </c>
    </row>
    <row r="500" spans="2:2" x14ac:dyDescent="0.25">
      <c r="B500">
        <v>38057</v>
      </c>
    </row>
    <row r="501" spans="2:2" x14ac:dyDescent="0.25">
      <c r="B501">
        <v>37798</v>
      </c>
    </row>
    <row r="502" spans="2:2" x14ac:dyDescent="0.25">
      <c r="B502">
        <v>37799</v>
      </c>
    </row>
    <row r="503" spans="2:2" x14ac:dyDescent="0.25">
      <c r="B503">
        <v>37801</v>
      </c>
    </row>
    <row r="504" spans="2:2" x14ac:dyDescent="0.25">
      <c r="B504">
        <v>37802</v>
      </c>
    </row>
    <row r="505" spans="2:2" x14ac:dyDescent="0.25">
      <c r="B505">
        <v>37792</v>
      </c>
    </row>
    <row r="506" spans="2:2" x14ac:dyDescent="0.25">
      <c r="B506">
        <v>37793</v>
      </c>
    </row>
    <row r="507" spans="2:2" x14ac:dyDescent="0.25">
      <c r="B507">
        <v>37817</v>
      </c>
    </row>
    <row r="508" spans="2:2" x14ac:dyDescent="0.25">
      <c r="B508">
        <v>37794</v>
      </c>
    </row>
    <row r="509" spans="2:2" x14ac:dyDescent="0.25">
      <c r="B509">
        <v>37824</v>
      </c>
    </row>
    <row r="510" spans="2:2" x14ac:dyDescent="0.25">
      <c r="B510">
        <v>37838</v>
      </c>
    </row>
    <row r="511" spans="2:2" x14ac:dyDescent="0.25">
      <c r="B511">
        <v>37839</v>
      </c>
    </row>
    <row r="512" spans="2:2" x14ac:dyDescent="0.25">
      <c r="B512">
        <v>37842</v>
      </c>
    </row>
    <row r="513" spans="2:2" x14ac:dyDescent="0.25">
      <c r="B513">
        <v>38075</v>
      </c>
    </row>
    <row r="514" spans="2:2" x14ac:dyDescent="0.25">
      <c r="B514">
        <v>38076</v>
      </c>
    </row>
    <row r="515" spans="2:2" x14ac:dyDescent="0.25">
      <c r="B515">
        <v>38082</v>
      </c>
    </row>
    <row r="516" spans="2:2" x14ac:dyDescent="0.25">
      <c r="B516">
        <v>38083</v>
      </c>
    </row>
    <row r="517" spans="2:2" x14ac:dyDescent="0.25">
      <c r="B517">
        <v>38072</v>
      </c>
    </row>
    <row r="518" spans="2:2" x14ac:dyDescent="0.25">
      <c r="B518">
        <v>38130</v>
      </c>
    </row>
    <row r="519" spans="2:2" x14ac:dyDescent="0.25">
      <c r="B519">
        <v>38131</v>
      </c>
    </row>
    <row r="520" spans="2:2" x14ac:dyDescent="0.25">
      <c r="B520">
        <v>38150</v>
      </c>
    </row>
    <row r="521" spans="2:2" x14ac:dyDescent="0.25">
      <c r="B521">
        <v>38161</v>
      </c>
    </row>
    <row r="522" spans="2:2" x14ac:dyDescent="0.25">
      <c r="B522">
        <v>37891</v>
      </c>
    </row>
    <row r="523" spans="2:2" x14ac:dyDescent="0.25">
      <c r="B523">
        <v>37949</v>
      </c>
    </row>
    <row r="524" spans="2:2" x14ac:dyDescent="0.25">
      <c r="B524">
        <v>37951</v>
      </c>
    </row>
    <row r="525" spans="2:2" x14ac:dyDescent="0.25">
      <c r="B525">
        <v>37953</v>
      </c>
    </row>
    <row r="526" spans="2:2" x14ac:dyDescent="0.25">
      <c r="B526">
        <v>37934</v>
      </c>
    </row>
    <row r="527" spans="2:2" x14ac:dyDescent="0.25">
      <c r="B527">
        <v>37935</v>
      </c>
    </row>
    <row r="528" spans="2:2" x14ac:dyDescent="0.25">
      <c r="B528">
        <v>37936</v>
      </c>
    </row>
    <row r="529" spans="2:2" x14ac:dyDescent="0.25">
      <c r="B529">
        <v>38299</v>
      </c>
    </row>
    <row r="530" spans="2:2" x14ac:dyDescent="0.25">
      <c r="B530">
        <v>38358</v>
      </c>
    </row>
    <row r="531" spans="2:2" x14ac:dyDescent="0.25">
      <c r="B531">
        <v>38361</v>
      </c>
    </row>
    <row r="532" spans="2:2" x14ac:dyDescent="0.25">
      <c r="B532">
        <v>38349</v>
      </c>
    </row>
    <row r="533" spans="2:2" x14ac:dyDescent="0.25">
      <c r="B533">
        <v>38362</v>
      </c>
    </row>
    <row r="534" spans="2:2" x14ac:dyDescent="0.25">
      <c r="B534">
        <v>38350</v>
      </c>
    </row>
    <row r="535" spans="2:2" x14ac:dyDescent="0.25">
      <c r="B535">
        <v>38352</v>
      </c>
    </row>
    <row r="536" spans="2:2" x14ac:dyDescent="0.25">
      <c r="B536">
        <v>38353</v>
      </c>
    </row>
    <row r="537" spans="2:2" x14ac:dyDescent="0.25">
      <c r="B537">
        <v>38355</v>
      </c>
    </row>
    <row r="538" spans="2:2" x14ac:dyDescent="0.25">
      <c r="B538">
        <v>38356</v>
      </c>
    </row>
    <row r="539" spans="2:2" x14ac:dyDescent="0.25">
      <c r="B539">
        <v>38376</v>
      </c>
    </row>
    <row r="540" spans="2:2" x14ac:dyDescent="0.25">
      <c r="B540">
        <v>38399</v>
      </c>
    </row>
    <row r="541" spans="2:2" x14ac:dyDescent="0.25">
      <c r="B541">
        <v>38405</v>
      </c>
    </row>
    <row r="542" spans="2:2" x14ac:dyDescent="0.25">
      <c r="B542">
        <v>38374</v>
      </c>
    </row>
    <row r="543" spans="2:2" x14ac:dyDescent="0.25">
      <c r="B543">
        <v>56122</v>
      </c>
    </row>
    <row r="544" spans="2:2" x14ac:dyDescent="0.25">
      <c r="B544">
        <v>37900</v>
      </c>
    </row>
    <row r="545" spans="2:2" x14ac:dyDescent="0.25">
      <c r="B545">
        <v>37901</v>
      </c>
    </row>
    <row r="546" spans="2:2" x14ac:dyDescent="0.25">
      <c r="B546">
        <v>37902</v>
      </c>
    </row>
    <row r="547" spans="2:2" x14ac:dyDescent="0.25">
      <c r="B547">
        <v>37810</v>
      </c>
    </row>
    <row r="548" spans="2:2" x14ac:dyDescent="0.25">
      <c r="B548">
        <v>37821</v>
      </c>
    </row>
    <row r="549" spans="2:2" x14ac:dyDescent="0.25">
      <c r="B549">
        <v>38033</v>
      </c>
    </row>
    <row r="550" spans="2:2" x14ac:dyDescent="0.25">
      <c r="B550">
        <v>38330</v>
      </c>
    </row>
    <row r="551" spans="2:2" x14ac:dyDescent="0.25">
      <c r="B551">
        <v>38046</v>
      </c>
    </row>
    <row r="552" spans="2:2" x14ac:dyDescent="0.25">
      <c r="B552">
        <v>38334</v>
      </c>
    </row>
    <row r="553" spans="2:2" x14ac:dyDescent="0.25">
      <c r="B553">
        <v>37807</v>
      </c>
    </row>
    <row r="554" spans="2:2" x14ac:dyDescent="0.25">
      <c r="B554">
        <v>38051</v>
      </c>
    </row>
    <row r="555" spans="2:2" x14ac:dyDescent="0.25">
      <c r="B555">
        <v>38498</v>
      </c>
    </row>
    <row r="556" spans="2:2" x14ac:dyDescent="0.25">
      <c r="B556">
        <v>38500</v>
      </c>
    </row>
    <row r="557" spans="2:2" x14ac:dyDescent="0.25">
      <c r="B557">
        <v>38502</v>
      </c>
    </row>
    <row r="558" spans="2:2" x14ac:dyDescent="0.25">
      <c r="B558">
        <v>38508</v>
      </c>
    </row>
    <row r="559" spans="2:2" x14ac:dyDescent="0.25">
      <c r="B559">
        <v>38524</v>
      </c>
    </row>
    <row r="560" spans="2:2" x14ac:dyDescent="0.25">
      <c r="B560">
        <v>38526</v>
      </c>
    </row>
    <row r="561" spans="2:2" x14ac:dyDescent="0.25">
      <c r="B561">
        <v>38531</v>
      </c>
    </row>
    <row r="562" spans="2:2" x14ac:dyDescent="0.25">
      <c r="B562">
        <v>38521</v>
      </c>
    </row>
    <row r="563" spans="2:2" x14ac:dyDescent="0.25">
      <c r="B563">
        <v>38523</v>
      </c>
    </row>
    <row r="564" spans="2:2" x14ac:dyDescent="0.25">
      <c r="B564">
        <v>38566</v>
      </c>
    </row>
    <row r="565" spans="2:2" x14ac:dyDescent="0.25">
      <c r="B565">
        <v>38562</v>
      </c>
    </row>
    <row r="566" spans="2:2" x14ac:dyDescent="0.25">
      <c r="B566">
        <v>38563</v>
      </c>
    </row>
    <row r="567" spans="2:2" x14ac:dyDescent="0.25">
      <c r="B567">
        <v>38469</v>
      </c>
    </row>
    <row r="568" spans="2:2" x14ac:dyDescent="0.25">
      <c r="B568">
        <v>38492</v>
      </c>
    </row>
    <row r="569" spans="2:2" x14ac:dyDescent="0.25">
      <c r="B569">
        <v>38496</v>
      </c>
    </row>
    <row r="570" spans="2:2" x14ac:dyDescent="0.25">
      <c r="B570">
        <v>38497</v>
      </c>
    </row>
    <row r="571" spans="2:2" x14ac:dyDescent="0.25">
      <c r="B571">
        <v>38623</v>
      </c>
    </row>
    <row r="572" spans="2:2" x14ac:dyDescent="0.25">
      <c r="B572">
        <v>38627</v>
      </c>
    </row>
    <row r="573" spans="2:2" x14ac:dyDescent="0.25">
      <c r="B573">
        <v>38630</v>
      </c>
    </row>
    <row r="574" spans="2:2" x14ac:dyDescent="0.25">
      <c r="B574">
        <v>38632</v>
      </c>
    </row>
    <row r="575" spans="2:2" x14ac:dyDescent="0.25">
      <c r="B575">
        <v>38624</v>
      </c>
    </row>
    <row r="576" spans="2:2" x14ac:dyDescent="0.25">
      <c r="B576">
        <v>38636</v>
      </c>
    </row>
    <row r="577" spans="2:2" x14ac:dyDescent="0.25">
      <c r="B577">
        <v>38637</v>
      </c>
    </row>
    <row r="578" spans="2:2" x14ac:dyDescent="0.25">
      <c r="B578">
        <v>38638</v>
      </c>
    </row>
    <row r="579" spans="2:2" x14ac:dyDescent="0.25">
      <c r="B579">
        <v>38642</v>
      </c>
    </row>
    <row r="580" spans="2:2" x14ac:dyDescent="0.25">
      <c r="B580">
        <v>38643</v>
      </c>
    </row>
    <row r="581" spans="2:2" x14ac:dyDescent="0.25">
      <c r="B581">
        <v>38673</v>
      </c>
    </row>
    <row r="582" spans="2:2" x14ac:dyDescent="0.25">
      <c r="B582">
        <v>38674</v>
      </c>
    </row>
    <row r="583" spans="2:2" x14ac:dyDescent="0.25">
      <c r="B583">
        <v>38667</v>
      </c>
    </row>
    <row r="584" spans="2:2" x14ac:dyDescent="0.25">
      <c r="B584">
        <v>38671</v>
      </c>
    </row>
    <row r="585" spans="2:2" x14ac:dyDescent="0.25">
      <c r="B585">
        <v>38676</v>
      </c>
    </row>
    <row r="586" spans="2:2" x14ac:dyDescent="0.25">
      <c r="B586">
        <v>38685</v>
      </c>
    </row>
    <row r="587" spans="2:2" x14ac:dyDescent="0.25">
      <c r="B587">
        <v>38709</v>
      </c>
    </row>
    <row r="588" spans="2:2" x14ac:dyDescent="0.25">
      <c r="B588">
        <v>38710</v>
      </c>
    </row>
    <row r="589" spans="2:2" x14ac:dyDescent="0.25">
      <c r="B589">
        <v>38713</v>
      </c>
    </row>
    <row r="590" spans="2:2" x14ac:dyDescent="0.25">
      <c r="B590">
        <v>38714</v>
      </c>
    </row>
    <row r="591" spans="2:2" x14ac:dyDescent="0.25">
      <c r="B591">
        <v>38764</v>
      </c>
    </row>
    <row r="592" spans="2:2" x14ac:dyDescent="0.25">
      <c r="B592">
        <v>38797</v>
      </c>
    </row>
    <row r="593" spans="2:2" x14ac:dyDescent="0.25">
      <c r="B593">
        <v>38811</v>
      </c>
    </row>
    <row r="594" spans="2:2" x14ac:dyDescent="0.25">
      <c r="B594">
        <v>38730</v>
      </c>
    </row>
    <row r="595" spans="2:2" x14ac:dyDescent="0.25">
      <c r="B595">
        <v>38740</v>
      </c>
    </row>
    <row r="596" spans="2:2" x14ac:dyDescent="0.25">
      <c r="B596">
        <v>38758</v>
      </c>
    </row>
    <row r="597" spans="2:2" x14ac:dyDescent="0.25">
      <c r="B597">
        <v>38742</v>
      </c>
    </row>
    <row r="598" spans="2:2" x14ac:dyDescent="0.25">
      <c r="B598">
        <v>38747</v>
      </c>
    </row>
    <row r="599" spans="2:2" x14ac:dyDescent="0.25">
      <c r="B599">
        <v>38833</v>
      </c>
    </row>
    <row r="600" spans="2:2" x14ac:dyDescent="0.25">
      <c r="B600">
        <v>38836</v>
      </c>
    </row>
    <row r="601" spans="2:2" x14ac:dyDescent="0.25">
      <c r="B601">
        <v>38837</v>
      </c>
    </row>
    <row r="602" spans="2:2" x14ac:dyDescent="0.25">
      <c r="B602">
        <v>38825</v>
      </c>
    </row>
    <row r="603" spans="2:2" x14ac:dyDescent="0.25">
      <c r="B603">
        <v>38830</v>
      </c>
    </row>
    <row r="604" spans="2:2" x14ac:dyDescent="0.25">
      <c r="B604">
        <v>38858</v>
      </c>
    </row>
    <row r="605" spans="2:2" x14ac:dyDescent="0.25">
      <c r="B605">
        <v>38854</v>
      </c>
    </row>
    <row r="606" spans="2:2" x14ac:dyDescent="0.25">
      <c r="B606">
        <v>38867</v>
      </c>
    </row>
    <row r="607" spans="2:2" x14ac:dyDescent="0.25">
      <c r="B607">
        <v>38869</v>
      </c>
    </row>
    <row r="608" spans="2:2" x14ac:dyDescent="0.25">
      <c r="B608">
        <v>38879</v>
      </c>
    </row>
    <row r="609" spans="2:2" x14ac:dyDescent="0.25">
      <c r="B609">
        <v>38582</v>
      </c>
    </row>
    <row r="610" spans="2:2" x14ac:dyDescent="0.25">
      <c r="B610">
        <v>38798</v>
      </c>
    </row>
    <row r="611" spans="2:2" x14ac:dyDescent="0.25">
      <c r="B611">
        <v>39009</v>
      </c>
    </row>
    <row r="612" spans="2:2" x14ac:dyDescent="0.25">
      <c r="B612">
        <v>39026</v>
      </c>
    </row>
    <row r="613" spans="2:2" x14ac:dyDescent="0.25">
      <c r="B613">
        <v>39033</v>
      </c>
    </row>
    <row r="614" spans="2:2" x14ac:dyDescent="0.25">
      <c r="B614">
        <v>39034</v>
      </c>
    </row>
    <row r="615" spans="2:2" x14ac:dyDescent="0.25">
      <c r="B615">
        <v>39104</v>
      </c>
    </row>
    <row r="616" spans="2:2" x14ac:dyDescent="0.25">
      <c r="B616">
        <v>39124</v>
      </c>
    </row>
    <row r="617" spans="2:2" x14ac:dyDescent="0.25">
      <c r="B617">
        <v>39149</v>
      </c>
    </row>
    <row r="618" spans="2:2" x14ac:dyDescent="0.25">
      <c r="B618">
        <v>39150</v>
      </c>
    </row>
    <row r="619" spans="2:2" x14ac:dyDescent="0.25">
      <c r="B619">
        <v>39278</v>
      </c>
    </row>
    <row r="620" spans="2:2" x14ac:dyDescent="0.25">
      <c r="B620">
        <v>39285</v>
      </c>
    </row>
    <row r="621" spans="2:2" x14ac:dyDescent="0.25">
      <c r="B621">
        <v>39319</v>
      </c>
    </row>
    <row r="622" spans="2:2" x14ac:dyDescent="0.25">
      <c r="B622">
        <v>39322</v>
      </c>
    </row>
    <row r="623" spans="2:2" x14ac:dyDescent="0.25">
      <c r="B623">
        <v>39324</v>
      </c>
    </row>
    <row r="624" spans="2:2" x14ac:dyDescent="0.25">
      <c r="B624">
        <v>39325</v>
      </c>
    </row>
    <row r="625" spans="2:2" x14ac:dyDescent="0.25">
      <c r="B625">
        <v>39330</v>
      </c>
    </row>
    <row r="626" spans="2:2" x14ac:dyDescent="0.25">
      <c r="B626">
        <v>39332</v>
      </c>
    </row>
    <row r="627" spans="2:2" x14ac:dyDescent="0.25">
      <c r="B627">
        <v>39334</v>
      </c>
    </row>
    <row r="628" spans="2:2" x14ac:dyDescent="0.25">
      <c r="B628">
        <v>39119</v>
      </c>
    </row>
    <row r="629" spans="2:2" x14ac:dyDescent="0.25">
      <c r="B629">
        <v>39120</v>
      </c>
    </row>
    <row r="630" spans="2:2" x14ac:dyDescent="0.25">
      <c r="B630">
        <v>56138</v>
      </c>
    </row>
    <row r="631" spans="2:2" x14ac:dyDescent="0.25">
      <c r="B631">
        <v>56139</v>
      </c>
    </row>
    <row r="632" spans="2:2" x14ac:dyDescent="0.25">
      <c r="B632">
        <v>56142</v>
      </c>
    </row>
    <row r="633" spans="2:2" x14ac:dyDescent="0.25">
      <c r="B633">
        <v>41010</v>
      </c>
    </row>
    <row r="634" spans="2:2" x14ac:dyDescent="0.25">
      <c r="B634">
        <v>41052</v>
      </c>
    </row>
    <row r="635" spans="2:2" x14ac:dyDescent="0.25">
      <c r="B635">
        <v>46233</v>
      </c>
    </row>
    <row r="636" spans="2:2" x14ac:dyDescent="0.25">
      <c r="B636">
        <v>46234</v>
      </c>
    </row>
    <row r="637" spans="2:2" x14ac:dyDescent="0.25">
      <c r="B637">
        <v>46235</v>
      </c>
    </row>
    <row r="638" spans="2:2" x14ac:dyDescent="0.25">
      <c r="B638">
        <v>41199</v>
      </c>
    </row>
    <row r="639" spans="2:2" x14ac:dyDescent="0.25">
      <c r="B639">
        <v>41200</v>
      </c>
    </row>
    <row r="640" spans="2:2" x14ac:dyDescent="0.25">
      <c r="B640">
        <v>41221</v>
      </c>
    </row>
    <row r="641" spans="2:2" x14ac:dyDescent="0.25">
      <c r="B641">
        <v>41222</v>
      </c>
    </row>
    <row r="642" spans="2:2" x14ac:dyDescent="0.25">
      <c r="B642">
        <v>41204</v>
      </c>
    </row>
    <row r="643" spans="2:2" x14ac:dyDescent="0.25">
      <c r="B643">
        <v>41207</v>
      </c>
    </row>
    <row r="644" spans="2:2" x14ac:dyDescent="0.25">
      <c r="B644">
        <v>41224</v>
      </c>
    </row>
    <row r="645" spans="2:2" x14ac:dyDescent="0.25">
      <c r="B645">
        <v>41225</v>
      </c>
    </row>
    <row r="646" spans="2:2" x14ac:dyDescent="0.25">
      <c r="B646">
        <v>41228</v>
      </c>
    </row>
    <row r="647" spans="2:2" x14ac:dyDescent="0.25">
      <c r="B647">
        <v>41302</v>
      </c>
    </row>
    <row r="648" spans="2:2" x14ac:dyDescent="0.25">
      <c r="B648">
        <v>41303</v>
      </c>
    </row>
    <row r="649" spans="2:2" x14ac:dyDescent="0.25">
      <c r="B649">
        <v>41305</v>
      </c>
    </row>
    <row r="650" spans="2:2" x14ac:dyDescent="0.25">
      <c r="B650">
        <v>41510</v>
      </c>
    </row>
    <row r="651" spans="2:2" x14ac:dyDescent="0.25">
      <c r="B651">
        <v>41512</v>
      </c>
    </row>
    <row r="652" spans="2:2" x14ac:dyDescent="0.25">
      <c r="B652">
        <v>41513</v>
      </c>
    </row>
    <row r="653" spans="2:2" x14ac:dyDescent="0.25">
      <c r="B653">
        <v>41520</v>
      </c>
    </row>
    <row r="654" spans="2:2" x14ac:dyDescent="0.25">
      <c r="B654">
        <v>41547</v>
      </c>
    </row>
    <row r="655" spans="2:2" x14ac:dyDescent="0.25">
      <c r="B655">
        <v>41597</v>
      </c>
    </row>
    <row r="656" spans="2:2" x14ac:dyDescent="0.25">
      <c r="B656">
        <v>41559</v>
      </c>
    </row>
    <row r="657" spans="2:2" x14ac:dyDescent="0.25">
      <c r="B657">
        <v>41678</v>
      </c>
    </row>
    <row r="658" spans="2:2" x14ac:dyDescent="0.25">
      <c r="B658">
        <v>41683</v>
      </c>
    </row>
    <row r="659" spans="2:2" x14ac:dyDescent="0.25">
      <c r="B659">
        <v>41685</v>
      </c>
    </row>
    <row r="660" spans="2:2" x14ac:dyDescent="0.25">
      <c r="B660">
        <v>41688</v>
      </c>
    </row>
    <row r="661" spans="2:2" x14ac:dyDescent="0.25">
      <c r="B661">
        <v>41690</v>
      </c>
    </row>
    <row r="662" spans="2:2" x14ac:dyDescent="0.25">
      <c r="B662">
        <v>41727</v>
      </c>
    </row>
    <row r="663" spans="2:2" x14ac:dyDescent="0.25">
      <c r="B663">
        <v>41784</v>
      </c>
    </row>
    <row r="664" spans="2:2" x14ac:dyDescent="0.25">
      <c r="B664">
        <v>41793</v>
      </c>
    </row>
    <row r="665" spans="2:2" x14ac:dyDescent="0.25">
      <c r="B665">
        <v>41804</v>
      </c>
    </row>
    <row r="666" spans="2:2" x14ac:dyDescent="0.25">
      <c r="B666">
        <v>42968</v>
      </c>
    </row>
    <row r="667" spans="2:2" x14ac:dyDescent="0.25">
      <c r="B667">
        <v>42970</v>
      </c>
    </row>
    <row r="668" spans="2:2" x14ac:dyDescent="0.25">
      <c r="B668">
        <v>42002</v>
      </c>
    </row>
    <row r="669" spans="2:2" x14ac:dyDescent="0.25">
      <c r="B669">
        <v>42004</v>
      </c>
    </row>
    <row r="670" spans="2:2" x14ac:dyDescent="0.25">
      <c r="B670">
        <v>42101</v>
      </c>
    </row>
    <row r="671" spans="2:2" x14ac:dyDescent="0.25">
      <c r="B671">
        <v>41993</v>
      </c>
    </row>
    <row r="672" spans="2:2" x14ac:dyDescent="0.25">
      <c r="B672">
        <v>55897</v>
      </c>
    </row>
    <row r="673" spans="2:2" x14ac:dyDescent="0.25">
      <c r="B673">
        <v>42111</v>
      </c>
    </row>
    <row r="674" spans="2:2" x14ac:dyDescent="0.25">
      <c r="B674">
        <v>42123</v>
      </c>
    </row>
    <row r="675" spans="2:2" x14ac:dyDescent="0.25">
      <c r="B675">
        <v>42113</v>
      </c>
    </row>
    <row r="676" spans="2:2" x14ac:dyDescent="0.25">
      <c r="B676">
        <v>42114</v>
      </c>
    </row>
    <row r="677" spans="2:2" x14ac:dyDescent="0.25">
      <c r="B677">
        <v>42117</v>
      </c>
    </row>
    <row r="678" spans="2:2" x14ac:dyDescent="0.25">
      <c r="B678">
        <v>42133</v>
      </c>
    </row>
    <row r="679" spans="2:2" x14ac:dyDescent="0.25">
      <c r="B679">
        <v>42134</v>
      </c>
    </row>
    <row r="680" spans="2:2" x14ac:dyDescent="0.25">
      <c r="B680">
        <v>42127</v>
      </c>
    </row>
    <row r="681" spans="2:2" x14ac:dyDescent="0.25">
      <c r="B681">
        <v>42136</v>
      </c>
    </row>
    <row r="682" spans="2:2" x14ac:dyDescent="0.25">
      <c r="B682">
        <v>42139</v>
      </c>
    </row>
    <row r="683" spans="2:2" x14ac:dyDescent="0.25">
      <c r="B683">
        <v>42316</v>
      </c>
    </row>
    <row r="684" spans="2:2" x14ac:dyDescent="0.25">
      <c r="B684">
        <v>42481</v>
      </c>
    </row>
    <row r="685" spans="2:2" x14ac:dyDescent="0.25">
      <c r="B685">
        <v>42441</v>
      </c>
    </row>
    <row r="686" spans="2:2" x14ac:dyDescent="0.25">
      <c r="B686">
        <v>42474</v>
      </c>
    </row>
    <row r="687" spans="2:2" x14ac:dyDescent="0.25">
      <c r="B687">
        <v>42662</v>
      </c>
    </row>
    <row r="688" spans="2:2" x14ac:dyDescent="0.25">
      <c r="B688">
        <v>42710</v>
      </c>
    </row>
    <row r="689" spans="2:2" x14ac:dyDescent="0.25">
      <c r="B689">
        <v>42712</v>
      </c>
    </row>
    <row r="690" spans="2:2" x14ac:dyDescent="0.25">
      <c r="B690">
        <v>42714</v>
      </c>
    </row>
    <row r="691" spans="2:2" x14ac:dyDescent="0.25">
      <c r="B691">
        <v>42792</v>
      </c>
    </row>
    <row r="692" spans="2:2" x14ac:dyDescent="0.25">
      <c r="B692">
        <v>42816</v>
      </c>
    </row>
    <row r="693" spans="2:2" x14ac:dyDescent="0.25">
      <c r="B693">
        <v>42842</v>
      </c>
    </row>
    <row r="694" spans="2:2" x14ac:dyDescent="0.25">
      <c r="B694">
        <v>42843</v>
      </c>
    </row>
    <row r="695" spans="2:2" x14ac:dyDescent="0.25">
      <c r="B695">
        <v>42846</v>
      </c>
    </row>
    <row r="696" spans="2:2" x14ac:dyDescent="0.25">
      <c r="B696">
        <v>42848</v>
      </c>
    </row>
    <row r="697" spans="2:2" x14ac:dyDescent="0.25">
      <c r="B697">
        <v>42850</v>
      </c>
    </row>
    <row r="698" spans="2:2" x14ac:dyDescent="0.25">
      <c r="B698">
        <v>42851</v>
      </c>
    </row>
    <row r="699" spans="2:2" x14ac:dyDescent="0.25">
      <c r="B699">
        <v>42636</v>
      </c>
    </row>
    <row r="700" spans="2:2" x14ac:dyDescent="0.25">
      <c r="B700">
        <v>42876</v>
      </c>
    </row>
    <row r="701" spans="2:2" x14ac:dyDescent="0.25">
      <c r="B701">
        <v>42933</v>
      </c>
    </row>
    <row r="702" spans="2:2" x14ac:dyDescent="0.25">
      <c r="B702">
        <v>42936</v>
      </c>
    </row>
    <row r="703" spans="2:2" x14ac:dyDescent="0.25">
      <c r="B703">
        <v>43312</v>
      </c>
    </row>
    <row r="704" spans="2:2" x14ac:dyDescent="0.25">
      <c r="B704">
        <v>43298</v>
      </c>
    </row>
    <row r="705" spans="2:2" x14ac:dyDescent="0.25">
      <c r="B705">
        <v>43381</v>
      </c>
    </row>
    <row r="706" spans="2:2" x14ac:dyDescent="0.25">
      <c r="B706">
        <v>43382</v>
      </c>
    </row>
    <row r="707" spans="2:2" x14ac:dyDescent="0.25">
      <c r="B707">
        <v>43416</v>
      </c>
    </row>
    <row r="708" spans="2:2" x14ac:dyDescent="0.25">
      <c r="B708">
        <v>43419</v>
      </c>
    </row>
    <row r="709" spans="2:2" x14ac:dyDescent="0.25">
      <c r="B709">
        <v>43519</v>
      </c>
    </row>
    <row r="710" spans="2:2" x14ac:dyDescent="0.25">
      <c r="B710">
        <v>46734</v>
      </c>
    </row>
    <row r="711" spans="2:2" x14ac:dyDescent="0.25">
      <c r="B711">
        <v>43278</v>
      </c>
    </row>
    <row r="712" spans="2:2" x14ac:dyDescent="0.25">
      <c r="B712">
        <v>43279</v>
      </c>
    </row>
    <row r="713" spans="2:2" x14ac:dyDescent="0.25">
      <c r="B713">
        <v>43281</v>
      </c>
    </row>
    <row r="714" spans="2:2" x14ac:dyDescent="0.25">
      <c r="B714">
        <v>43282</v>
      </c>
    </row>
    <row r="715" spans="2:2" x14ac:dyDescent="0.25">
      <c r="B715">
        <v>43272</v>
      </c>
    </row>
    <row r="716" spans="2:2" x14ac:dyDescent="0.25">
      <c r="B716">
        <v>43275</v>
      </c>
    </row>
    <row r="717" spans="2:2" x14ac:dyDescent="0.25">
      <c r="B717">
        <v>42213</v>
      </c>
    </row>
    <row r="718" spans="2:2" x14ac:dyDescent="0.25">
      <c r="B718">
        <v>43720</v>
      </c>
    </row>
    <row r="719" spans="2:2" x14ac:dyDescent="0.25">
      <c r="B719">
        <v>43738</v>
      </c>
    </row>
    <row r="720" spans="2:2" x14ac:dyDescent="0.25">
      <c r="B720">
        <v>43740</v>
      </c>
    </row>
    <row r="721" spans="2:2" x14ac:dyDescent="0.25">
      <c r="B721">
        <v>43741</v>
      </c>
    </row>
    <row r="722" spans="2:2" x14ac:dyDescent="0.25">
      <c r="B722">
        <v>43750</v>
      </c>
    </row>
    <row r="723" spans="2:2" x14ac:dyDescent="0.25">
      <c r="B723">
        <v>43769</v>
      </c>
    </row>
    <row r="724" spans="2:2" x14ac:dyDescent="0.25">
      <c r="B724">
        <v>43790</v>
      </c>
    </row>
    <row r="725" spans="2:2" x14ac:dyDescent="0.25">
      <c r="B725">
        <v>43821</v>
      </c>
    </row>
    <row r="726" spans="2:2" x14ac:dyDescent="0.25">
      <c r="B726">
        <v>43822</v>
      </c>
    </row>
    <row r="727" spans="2:2" x14ac:dyDescent="0.25">
      <c r="B727">
        <v>43817</v>
      </c>
    </row>
    <row r="728" spans="2:2" x14ac:dyDescent="0.25">
      <c r="B728">
        <v>55991</v>
      </c>
    </row>
    <row r="729" spans="2:2" x14ac:dyDescent="0.25">
      <c r="B729">
        <v>43919</v>
      </c>
    </row>
    <row r="730" spans="2:2" x14ac:dyDescent="0.25">
      <c r="B730">
        <v>43935</v>
      </c>
    </row>
    <row r="731" spans="2:2" x14ac:dyDescent="0.25">
      <c r="B731">
        <v>43943</v>
      </c>
    </row>
    <row r="732" spans="2:2" x14ac:dyDescent="0.25">
      <c r="B732">
        <v>43950</v>
      </c>
    </row>
    <row r="733" spans="2:2" x14ac:dyDescent="0.25">
      <c r="B733">
        <v>44061</v>
      </c>
    </row>
    <row r="734" spans="2:2" x14ac:dyDescent="0.25">
      <c r="B734">
        <v>44062</v>
      </c>
    </row>
    <row r="735" spans="2:2" x14ac:dyDescent="0.25">
      <c r="B735">
        <v>44121</v>
      </c>
    </row>
    <row r="736" spans="2:2" x14ac:dyDescent="0.25">
      <c r="B736">
        <v>44120</v>
      </c>
    </row>
    <row r="737" spans="2:2" x14ac:dyDescent="0.25">
      <c r="B737">
        <v>44137</v>
      </c>
    </row>
    <row r="738" spans="2:2" x14ac:dyDescent="0.25">
      <c r="B738">
        <v>44148</v>
      </c>
    </row>
    <row r="739" spans="2:2" x14ac:dyDescent="0.25">
      <c r="B739">
        <v>44149</v>
      </c>
    </row>
    <row r="740" spans="2:2" x14ac:dyDescent="0.25">
      <c r="B740">
        <v>44150</v>
      </c>
    </row>
    <row r="741" spans="2:2" x14ac:dyDescent="0.25">
      <c r="B741">
        <v>44154</v>
      </c>
    </row>
    <row r="742" spans="2:2" x14ac:dyDescent="0.25">
      <c r="B742">
        <v>44155</v>
      </c>
    </row>
    <row r="743" spans="2:2" x14ac:dyDescent="0.25">
      <c r="B743">
        <v>44186</v>
      </c>
    </row>
    <row r="744" spans="2:2" x14ac:dyDescent="0.25">
      <c r="B744">
        <v>44189</v>
      </c>
    </row>
    <row r="745" spans="2:2" x14ac:dyDescent="0.25">
      <c r="B745">
        <v>44637</v>
      </c>
    </row>
    <row r="746" spans="2:2" x14ac:dyDescent="0.25">
      <c r="B746">
        <v>44305</v>
      </c>
    </row>
    <row r="747" spans="2:2" x14ac:dyDescent="0.25">
      <c r="B747">
        <v>44297</v>
      </c>
    </row>
    <row r="748" spans="2:2" x14ac:dyDescent="0.25">
      <c r="B748">
        <v>44300</v>
      </c>
    </row>
    <row r="749" spans="2:2" x14ac:dyDescent="0.25">
      <c r="B749">
        <v>44328</v>
      </c>
    </row>
    <row r="750" spans="2:2" x14ac:dyDescent="0.25">
      <c r="B750">
        <v>44222</v>
      </c>
    </row>
    <row r="751" spans="2:2" x14ac:dyDescent="0.25">
      <c r="B751">
        <v>44224</v>
      </c>
    </row>
    <row r="752" spans="2:2" x14ac:dyDescent="0.25">
      <c r="B752">
        <v>44501</v>
      </c>
    </row>
    <row r="753" spans="2:2" x14ac:dyDescent="0.25">
      <c r="B753">
        <v>44221</v>
      </c>
    </row>
    <row r="754" spans="2:2" x14ac:dyDescent="0.25">
      <c r="B754">
        <v>44356</v>
      </c>
    </row>
    <row r="755" spans="2:2" x14ac:dyDescent="0.25">
      <c r="B755">
        <v>44342</v>
      </c>
    </row>
    <row r="756" spans="2:2" x14ac:dyDescent="0.25">
      <c r="B756">
        <v>44352</v>
      </c>
    </row>
    <row r="757" spans="2:2" x14ac:dyDescent="0.25">
      <c r="B757">
        <v>44353</v>
      </c>
    </row>
    <row r="758" spans="2:2" x14ac:dyDescent="0.25">
      <c r="B758">
        <v>44463</v>
      </c>
    </row>
    <row r="759" spans="2:2" x14ac:dyDescent="0.25">
      <c r="B759">
        <v>44656</v>
      </c>
    </row>
    <row r="760" spans="2:2" x14ac:dyDescent="0.25">
      <c r="B760">
        <v>44668</v>
      </c>
    </row>
    <row r="761" spans="2:2" x14ac:dyDescent="0.25">
      <c r="B761">
        <v>44669</v>
      </c>
    </row>
    <row r="762" spans="2:2" x14ac:dyDescent="0.25">
      <c r="B762">
        <v>44653</v>
      </c>
    </row>
    <row r="763" spans="2:2" x14ac:dyDescent="0.25">
      <c r="B763">
        <v>44707</v>
      </c>
    </row>
    <row r="764" spans="2:2" x14ac:dyDescent="0.25">
      <c r="B764">
        <v>44695</v>
      </c>
    </row>
    <row r="765" spans="2:2" x14ac:dyDescent="0.25">
      <c r="B765">
        <v>44712</v>
      </c>
    </row>
    <row r="766" spans="2:2" x14ac:dyDescent="0.25">
      <c r="B766">
        <v>44713</v>
      </c>
    </row>
    <row r="767" spans="2:2" x14ac:dyDescent="0.25">
      <c r="B767">
        <v>44819</v>
      </c>
    </row>
    <row r="768" spans="2:2" x14ac:dyDescent="0.25">
      <c r="B768">
        <v>44820</v>
      </c>
    </row>
    <row r="769" spans="2:2" x14ac:dyDescent="0.25">
      <c r="B769">
        <v>44845</v>
      </c>
    </row>
    <row r="770" spans="2:2" x14ac:dyDescent="0.25">
      <c r="B770">
        <v>44846</v>
      </c>
    </row>
    <row r="771" spans="2:2" x14ac:dyDescent="0.25">
      <c r="B771">
        <v>44741</v>
      </c>
    </row>
    <row r="772" spans="2:2" x14ac:dyDescent="0.25">
      <c r="B772">
        <v>44761</v>
      </c>
    </row>
    <row r="773" spans="2:2" x14ac:dyDescent="0.25">
      <c r="B773">
        <v>44883</v>
      </c>
    </row>
    <row r="774" spans="2:2" x14ac:dyDescent="0.25">
      <c r="B774">
        <v>44884</v>
      </c>
    </row>
    <row r="775" spans="2:2" x14ac:dyDescent="0.25">
      <c r="B775">
        <v>44885</v>
      </c>
    </row>
    <row r="776" spans="2:2" x14ac:dyDescent="0.25">
      <c r="B776">
        <v>44888</v>
      </c>
    </row>
    <row r="777" spans="2:2" x14ac:dyDescent="0.25">
      <c r="B777">
        <v>44893</v>
      </c>
    </row>
    <row r="778" spans="2:2" x14ac:dyDescent="0.25">
      <c r="B778">
        <v>44943</v>
      </c>
    </row>
    <row r="779" spans="2:2" x14ac:dyDescent="0.25">
      <c r="B779">
        <v>44944</v>
      </c>
    </row>
    <row r="780" spans="2:2" x14ac:dyDescent="0.25">
      <c r="B780">
        <v>44947</v>
      </c>
    </row>
    <row r="781" spans="2:2" x14ac:dyDescent="0.25">
      <c r="B781">
        <v>44948</v>
      </c>
    </row>
    <row r="782" spans="2:2" x14ac:dyDescent="0.25">
      <c r="B782">
        <v>44949</v>
      </c>
    </row>
    <row r="783" spans="2:2" x14ac:dyDescent="0.25">
      <c r="B783">
        <v>44990</v>
      </c>
    </row>
    <row r="784" spans="2:2" x14ac:dyDescent="0.25">
      <c r="B784">
        <v>44992</v>
      </c>
    </row>
    <row r="785" spans="2:2" x14ac:dyDescent="0.25">
      <c r="B785">
        <v>45051</v>
      </c>
    </row>
    <row r="786" spans="2:2" x14ac:dyDescent="0.25">
      <c r="B786">
        <v>45054</v>
      </c>
    </row>
    <row r="787" spans="2:2" x14ac:dyDescent="0.25">
      <c r="B787">
        <v>45050</v>
      </c>
    </row>
    <row r="788" spans="2:2" x14ac:dyDescent="0.25">
      <c r="B788">
        <v>45103</v>
      </c>
    </row>
    <row r="789" spans="2:2" x14ac:dyDescent="0.25">
      <c r="B789">
        <v>45278</v>
      </c>
    </row>
    <row r="790" spans="2:2" x14ac:dyDescent="0.25">
      <c r="B790">
        <v>39778</v>
      </c>
    </row>
    <row r="791" spans="2:2" x14ac:dyDescent="0.25">
      <c r="B791">
        <v>39789</v>
      </c>
    </row>
    <row r="792" spans="2:2" x14ac:dyDescent="0.25">
      <c r="B792">
        <v>39689</v>
      </c>
    </row>
    <row r="793" spans="2:2" x14ac:dyDescent="0.25">
      <c r="B793">
        <v>40834</v>
      </c>
    </row>
    <row r="794" spans="2:2" x14ac:dyDescent="0.25">
      <c r="B794">
        <v>40042</v>
      </c>
    </row>
    <row r="795" spans="2:2" x14ac:dyDescent="0.25">
      <c r="B795">
        <v>40075</v>
      </c>
    </row>
    <row r="796" spans="2:2" x14ac:dyDescent="0.25">
      <c r="B796">
        <v>40163</v>
      </c>
    </row>
    <row r="797" spans="2:2" x14ac:dyDescent="0.25">
      <c r="B797">
        <v>40196</v>
      </c>
    </row>
    <row r="798" spans="2:2" x14ac:dyDescent="0.25">
      <c r="B798">
        <v>39920</v>
      </c>
    </row>
    <row r="799" spans="2:2" x14ac:dyDescent="0.25">
      <c r="B799">
        <v>40031</v>
      </c>
    </row>
    <row r="800" spans="2:2" x14ac:dyDescent="0.25">
      <c r="B800">
        <v>40201</v>
      </c>
    </row>
    <row r="801" spans="2:2" x14ac:dyDescent="0.25">
      <c r="B801">
        <v>40211</v>
      </c>
    </row>
    <row r="802" spans="2:2" x14ac:dyDescent="0.25">
      <c r="B802">
        <v>40214</v>
      </c>
    </row>
    <row r="803" spans="2:2" x14ac:dyDescent="0.25">
      <c r="B803">
        <v>40202</v>
      </c>
    </row>
    <row r="804" spans="2:2" x14ac:dyDescent="0.25">
      <c r="B804">
        <v>40204</v>
      </c>
    </row>
    <row r="805" spans="2:2" x14ac:dyDescent="0.25">
      <c r="B805">
        <v>40209</v>
      </c>
    </row>
    <row r="806" spans="2:2" x14ac:dyDescent="0.25">
      <c r="B806">
        <v>40232</v>
      </c>
    </row>
    <row r="807" spans="2:2" x14ac:dyDescent="0.25">
      <c r="B807">
        <v>40233</v>
      </c>
    </row>
    <row r="808" spans="2:2" x14ac:dyDescent="0.25">
      <c r="B808">
        <v>40226</v>
      </c>
    </row>
    <row r="809" spans="2:2" x14ac:dyDescent="0.25">
      <c r="B809">
        <v>40228</v>
      </c>
    </row>
    <row r="810" spans="2:2" x14ac:dyDescent="0.25">
      <c r="B810">
        <v>40231</v>
      </c>
    </row>
    <row r="811" spans="2:2" x14ac:dyDescent="0.25">
      <c r="B811">
        <v>40237</v>
      </c>
    </row>
    <row r="812" spans="2:2" x14ac:dyDescent="0.25">
      <c r="B812">
        <v>40249</v>
      </c>
    </row>
    <row r="813" spans="2:2" x14ac:dyDescent="0.25">
      <c r="B813">
        <v>40252</v>
      </c>
    </row>
    <row r="814" spans="2:2" x14ac:dyDescent="0.25">
      <c r="B814">
        <v>40253</v>
      </c>
    </row>
    <row r="815" spans="2:2" x14ac:dyDescent="0.25">
      <c r="B815">
        <v>40256</v>
      </c>
    </row>
    <row r="816" spans="2:2" x14ac:dyDescent="0.25">
      <c r="B816">
        <v>40441</v>
      </c>
    </row>
    <row r="817" spans="2:2" x14ac:dyDescent="0.25">
      <c r="B817">
        <v>40446</v>
      </c>
    </row>
    <row r="818" spans="2:2" x14ac:dyDescent="0.25">
      <c r="B818">
        <v>40430</v>
      </c>
    </row>
    <row r="819" spans="2:2" x14ac:dyDescent="0.25">
      <c r="B819">
        <v>40432</v>
      </c>
    </row>
    <row r="820" spans="2:2" x14ac:dyDescent="0.25">
      <c r="B820">
        <v>40435</v>
      </c>
    </row>
    <row r="821" spans="2:2" x14ac:dyDescent="0.25">
      <c r="B821">
        <v>40436</v>
      </c>
    </row>
    <row r="822" spans="2:2" x14ac:dyDescent="0.25">
      <c r="B822">
        <v>40473</v>
      </c>
    </row>
    <row r="823" spans="2:2" x14ac:dyDescent="0.25">
      <c r="B823">
        <v>40496</v>
      </c>
    </row>
    <row r="824" spans="2:2" x14ac:dyDescent="0.25">
      <c r="B824">
        <v>40498</v>
      </c>
    </row>
    <row r="825" spans="2:2" x14ac:dyDescent="0.25">
      <c r="B825">
        <v>40503</v>
      </c>
    </row>
    <row r="826" spans="2:2" x14ac:dyDescent="0.25">
      <c r="B826">
        <v>40522</v>
      </c>
    </row>
    <row r="827" spans="2:2" x14ac:dyDescent="0.25">
      <c r="B827">
        <v>40530</v>
      </c>
    </row>
    <row r="828" spans="2:2" x14ac:dyDescent="0.25">
      <c r="B828">
        <v>40532</v>
      </c>
    </row>
    <row r="829" spans="2:2" x14ac:dyDescent="0.25">
      <c r="B829">
        <v>40560</v>
      </c>
    </row>
    <row r="830" spans="2:2" x14ac:dyDescent="0.25">
      <c r="B830">
        <v>40565</v>
      </c>
    </row>
    <row r="831" spans="2:2" x14ac:dyDescent="0.25">
      <c r="B831">
        <v>40574</v>
      </c>
    </row>
    <row r="832" spans="2:2" x14ac:dyDescent="0.25">
      <c r="B832">
        <v>40578</v>
      </c>
    </row>
    <row r="833" spans="2:2" x14ac:dyDescent="0.25">
      <c r="B833">
        <v>40552</v>
      </c>
    </row>
    <row r="834" spans="2:2" x14ac:dyDescent="0.25">
      <c r="B834">
        <v>40554</v>
      </c>
    </row>
    <row r="835" spans="2:2" x14ac:dyDescent="0.25">
      <c r="B835">
        <v>40555</v>
      </c>
    </row>
    <row r="836" spans="2:2" x14ac:dyDescent="0.25">
      <c r="B836">
        <v>40621</v>
      </c>
    </row>
    <row r="837" spans="2:2" x14ac:dyDescent="0.25">
      <c r="B837">
        <v>40626</v>
      </c>
    </row>
    <row r="838" spans="2:2" x14ac:dyDescent="0.25">
      <c r="B838">
        <v>40629</v>
      </c>
    </row>
    <row r="839" spans="2:2" x14ac:dyDescent="0.25">
      <c r="B839">
        <v>40613</v>
      </c>
    </row>
    <row r="840" spans="2:2" x14ac:dyDescent="0.25">
      <c r="B840">
        <v>40633</v>
      </c>
    </row>
    <row r="841" spans="2:2" x14ac:dyDescent="0.25">
      <c r="B841">
        <v>40638</v>
      </c>
    </row>
    <row r="842" spans="2:2" x14ac:dyDescent="0.25">
      <c r="B842">
        <v>40639</v>
      </c>
    </row>
    <row r="843" spans="2:2" x14ac:dyDescent="0.25">
      <c r="B843">
        <v>40648</v>
      </c>
    </row>
    <row r="844" spans="2:2" x14ac:dyDescent="0.25">
      <c r="B844">
        <v>40616</v>
      </c>
    </row>
    <row r="845" spans="2:2" x14ac:dyDescent="0.25">
      <c r="B845">
        <v>40619</v>
      </c>
    </row>
    <row r="846" spans="2:2" x14ac:dyDescent="0.25">
      <c r="B846">
        <v>40660</v>
      </c>
    </row>
    <row r="847" spans="2:2" x14ac:dyDescent="0.25">
      <c r="B847">
        <v>40756</v>
      </c>
    </row>
    <row r="848" spans="2:2" x14ac:dyDescent="0.25">
      <c r="B848">
        <v>31006</v>
      </c>
    </row>
    <row r="849" spans="2:2" x14ac:dyDescent="0.25">
      <c r="B849">
        <v>31064</v>
      </c>
    </row>
    <row r="850" spans="2:2" x14ac:dyDescent="0.25">
      <c r="B850">
        <v>31180</v>
      </c>
    </row>
    <row r="851" spans="2:2" x14ac:dyDescent="0.25">
      <c r="B851">
        <v>31177</v>
      </c>
    </row>
    <row r="852" spans="2:2" x14ac:dyDescent="0.25">
      <c r="B852">
        <v>31469</v>
      </c>
    </row>
    <row r="853" spans="2:2" x14ac:dyDescent="0.25">
      <c r="B853">
        <v>31563</v>
      </c>
    </row>
    <row r="854" spans="2:2" x14ac:dyDescent="0.25">
      <c r="B854">
        <v>31556</v>
      </c>
    </row>
    <row r="855" spans="2:2" x14ac:dyDescent="0.25">
      <c r="B855">
        <v>31748</v>
      </c>
    </row>
    <row r="856" spans="2:2" x14ac:dyDescent="0.25">
      <c r="B856">
        <v>31750</v>
      </c>
    </row>
    <row r="857" spans="2:2" x14ac:dyDescent="0.25">
      <c r="B857">
        <v>31752</v>
      </c>
    </row>
    <row r="858" spans="2:2" x14ac:dyDescent="0.25">
      <c r="B858">
        <v>31945</v>
      </c>
    </row>
    <row r="859" spans="2:2" x14ac:dyDescent="0.25">
      <c r="B859">
        <v>31940</v>
      </c>
    </row>
    <row r="860" spans="2:2" x14ac:dyDescent="0.25">
      <c r="B860">
        <v>31943</v>
      </c>
    </row>
    <row r="861" spans="2:2" x14ac:dyDescent="0.25">
      <c r="B861">
        <v>31124</v>
      </c>
    </row>
    <row r="862" spans="2:2" x14ac:dyDescent="0.25">
      <c r="B862">
        <v>31953</v>
      </c>
    </row>
    <row r="863" spans="2:2" x14ac:dyDescent="0.25">
      <c r="B863">
        <v>31950</v>
      </c>
    </row>
    <row r="864" spans="2:2" x14ac:dyDescent="0.25">
      <c r="B864">
        <v>31952</v>
      </c>
    </row>
    <row r="865" spans="2:2" x14ac:dyDescent="0.25">
      <c r="B865">
        <v>31459</v>
      </c>
    </row>
    <row r="866" spans="2:2" x14ac:dyDescent="0.25">
      <c r="B866">
        <v>31461</v>
      </c>
    </row>
    <row r="867" spans="2:2" x14ac:dyDescent="0.25">
      <c r="B867">
        <v>31467</v>
      </c>
    </row>
    <row r="868" spans="2:2" x14ac:dyDescent="0.25">
      <c r="B868">
        <v>31470</v>
      </c>
    </row>
    <row r="869" spans="2:2" x14ac:dyDescent="0.25">
      <c r="B869">
        <v>31473</v>
      </c>
    </row>
    <row r="870" spans="2:2" x14ac:dyDescent="0.25">
      <c r="B870">
        <v>31475</v>
      </c>
    </row>
    <row r="871" spans="2:2" x14ac:dyDescent="0.25">
      <c r="B871">
        <v>31607</v>
      </c>
    </row>
    <row r="872" spans="2:2" x14ac:dyDescent="0.25">
      <c r="B872">
        <v>31762</v>
      </c>
    </row>
    <row r="873" spans="2:2" x14ac:dyDescent="0.25">
      <c r="B873">
        <v>31763</v>
      </c>
    </row>
    <row r="874" spans="2:2" x14ac:dyDescent="0.25">
      <c r="B874">
        <v>31564</v>
      </c>
    </row>
    <row r="875" spans="2:2" x14ac:dyDescent="0.25">
      <c r="B875">
        <v>33117</v>
      </c>
    </row>
    <row r="876" spans="2:2" x14ac:dyDescent="0.25">
      <c r="B876">
        <v>33417</v>
      </c>
    </row>
    <row r="877" spans="2:2" x14ac:dyDescent="0.25">
      <c r="B877">
        <v>33500</v>
      </c>
    </row>
    <row r="878" spans="2:2" x14ac:dyDescent="0.25">
      <c r="B878">
        <v>33507</v>
      </c>
    </row>
    <row r="879" spans="2:2" x14ac:dyDescent="0.25">
      <c r="B879">
        <v>33508</v>
      </c>
    </row>
    <row r="880" spans="2:2" x14ac:dyDescent="0.25">
      <c r="B880">
        <v>33516</v>
      </c>
    </row>
    <row r="881" spans="2:2" x14ac:dyDescent="0.25">
      <c r="B881">
        <v>33511</v>
      </c>
    </row>
    <row r="882" spans="2:2" x14ac:dyDescent="0.25">
      <c r="B882">
        <v>33575</v>
      </c>
    </row>
    <row r="883" spans="2:2" x14ac:dyDescent="0.25">
      <c r="B883">
        <v>33580</v>
      </c>
    </row>
    <row r="884" spans="2:2" x14ac:dyDescent="0.25">
      <c r="B884">
        <v>33583</v>
      </c>
    </row>
    <row r="885" spans="2:2" x14ac:dyDescent="0.25">
      <c r="B885">
        <v>33586</v>
      </c>
    </row>
    <row r="886" spans="2:2" x14ac:dyDescent="0.25">
      <c r="B886">
        <v>33723</v>
      </c>
    </row>
    <row r="887" spans="2:2" x14ac:dyDescent="0.25">
      <c r="B887">
        <v>33744</v>
      </c>
    </row>
    <row r="888" spans="2:2" x14ac:dyDescent="0.25">
      <c r="B888">
        <v>33756</v>
      </c>
    </row>
    <row r="889" spans="2:2" x14ac:dyDescent="0.25">
      <c r="B889">
        <v>33762</v>
      </c>
    </row>
    <row r="890" spans="2:2" x14ac:dyDescent="0.25">
      <c r="B890">
        <v>33870</v>
      </c>
    </row>
    <row r="891" spans="2:2" x14ac:dyDescent="0.25">
      <c r="B891">
        <v>33924</v>
      </c>
    </row>
    <row r="892" spans="2:2" x14ac:dyDescent="0.25">
      <c r="B892">
        <v>33925</v>
      </c>
    </row>
    <row r="893" spans="2:2" x14ac:dyDescent="0.25">
      <c r="B893">
        <v>33719</v>
      </c>
    </row>
    <row r="894" spans="2:2" x14ac:dyDescent="0.25">
      <c r="B894">
        <v>33720</v>
      </c>
    </row>
    <row r="895" spans="2:2" x14ac:dyDescent="0.25">
      <c r="B895">
        <v>33980</v>
      </c>
    </row>
    <row r="896" spans="2:2" x14ac:dyDescent="0.25">
      <c r="B896">
        <v>33986</v>
      </c>
    </row>
    <row r="897" spans="2:2" x14ac:dyDescent="0.25">
      <c r="B897">
        <v>33987</v>
      </c>
    </row>
    <row r="898" spans="2:2" x14ac:dyDescent="0.25">
      <c r="B898">
        <v>33988</v>
      </c>
    </row>
    <row r="899" spans="2:2" x14ac:dyDescent="0.25">
      <c r="B899">
        <v>33992</v>
      </c>
    </row>
    <row r="900" spans="2:2" x14ac:dyDescent="0.25">
      <c r="B900">
        <v>33993</v>
      </c>
    </row>
    <row r="901" spans="2:2" x14ac:dyDescent="0.25">
      <c r="B901">
        <v>33994</v>
      </c>
    </row>
    <row r="902" spans="2:2" x14ac:dyDescent="0.25">
      <c r="B902">
        <v>33995</v>
      </c>
    </row>
    <row r="903" spans="2:2" x14ac:dyDescent="0.25">
      <c r="B903">
        <v>33999</v>
      </c>
    </row>
    <row r="904" spans="2:2" x14ac:dyDescent="0.25">
      <c r="B904">
        <v>34004</v>
      </c>
    </row>
    <row r="905" spans="2:2" x14ac:dyDescent="0.25">
      <c r="B905">
        <v>34005</v>
      </c>
    </row>
    <row r="906" spans="2:2" x14ac:dyDescent="0.25">
      <c r="B906">
        <v>34007</v>
      </c>
    </row>
    <row r="907" spans="2:2" x14ac:dyDescent="0.25">
      <c r="B907">
        <v>34012</v>
      </c>
    </row>
    <row r="908" spans="2:2" x14ac:dyDescent="0.25">
      <c r="B908">
        <v>34014</v>
      </c>
    </row>
    <row r="909" spans="2:2" x14ac:dyDescent="0.25">
      <c r="B909">
        <v>34015</v>
      </c>
    </row>
    <row r="910" spans="2:2" x14ac:dyDescent="0.25">
      <c r="B910">
        <v>34016</v>
      </c>
    </row>
    <row r="911" spans="2:2" x14ac:dyDescent="0.25">
      <c r="B911">
        <v>34017</v>
      </c>
    </row>
    <row r="912" spans="2:2" x14ac:dyDescent="0.25">
      <c r="B912">
        <v>34018</v>
      </c>
    </row>
    <row r="913" spans="2:2" x14ac:dyDescent="0.25">
      <c r="B913">
        <v>34019</v>
      </c>
    </row>
    <row r="914" spans="2:2" x14ac:dyDescent="0.25">
      <c r="B914">
        <v>34020</v>
      </c>
    </row>
    <row r="915" spans="2:2" x14ac:dyDescent="0.25">
      <c r="B915">
        <v>34021</v>
      </c>
    </row>
    <row r="916" spans="2:2" x14ac:dyDescent="0.25">
      <c r="B916">
        <v>34022</v>
      </c>
    </row>
    <row r="917" spans="2:2" x14ac:dyDescent="0.25">
      <c r="B917">
        <v>34023</v>
      </c>
    </row>
    <row r="918" spans="2:2" x14ac:dyDescent="0.25">
      <c r="B918">
        <v>33944</v>
      </c>
    </row>
    <row r="919" spans="2:2" x14ac:dyDescent="0.25">
      <c r="B919">
        <v>33946</v>
      </c>
    </row>
    <row r="920" spans="2:2" x14ac:dyDescent="0.25">
      <c r="B920">
        <v>33952</v>
      </c>
    </row>
    <row r="921" spans="2:2" x14ac:dyDescent="0.25">
      <c r="B921">
        <v>33953</v>
      </c>
    </row>
    <row r="922" spans="2:2" x14ac:dyDescent="0.25">
      <c r="B922">
        <v>33966</v>
      </c>
    </row>
    <row r="923" spans="2:2" x14ac:dyDescent="0.25">
      <c r="B923">
        <v>33968</v>
      </c>
    </row>
    <row r="924" spans="2:2" x14ac:dyDescent="0.25">
      <c r="B924">
        <v>33971</v>
      </c>
    </row>
    <row r="925" spans="2:2" x14ac:dyDescent="0.25">
      <c r="B925">
        <v>33976</v>
      </c>
    </row>
    <row r="926" spans="2:2" x14ac:dyDescent="0.25">
      <c r="B926">
        <v>34081</v>
      </c>
    </row>
    <row r="927" spans="2:2" x14ac:dyDescent="0.25">
      <c r="B927">
        <v>34168</v>
      </c>
    </row>
    <row r="928" spans="2:2" x14ac:dyDescent="0.25">
      <c r="B928">
        <v>34170</v>
      </c>
    </row>
    <row r="929" spans="2:2" x14ac:dyDescent="0.25">
      <c r="B929">
        <v>34171</v>
      </c>
    </row>
    <row r="930" spans="2:2" x14ac:dyDescent="0.25">
      <c r="B930">
        <v>34174</v>
      </c>
    </row>
    <row r="931" spans="2:2" x14ac:dyDescent="0.25">
      <c r="B931">
        <v>34190</v>
      </c>
    </row>
    <row r="932" spans="2:2" x14ac:dyDescent="0.25">
      <c r="B932">
        <v>34233</v>
      </c>
    </row>
    <row r="933" spans="2:2" x14ac:dyDescent="0.25">
      <c r="B933">
        <v>34234</v>
      </c>
    </row>
    <row r="934" spans="2:2" x14ac:dyDescent="0.25">
      <c r="B934">
        <v>34256</v>
      </c>
    </row>
    <row r="935" spans="2:2" x14ac:dyDescent="0.25">
      <c r="B935">
        <v>34251</v>
      </c>
    </row>
    <row r="936" spans="2:2" x14ac:dyDescent="0.25">
      <c r="B936">
        <v>34252</v>
      </c>
    </row>
    <row r="937" spans="2:2" x14ac:dyDescent="0.25">
      <c r="B937">
        <v>34253</v>
      </c>
    </row>
    <row r="938" spans="2:2" x14ac:dyDescent="0.25">
      <c r="B938">
        <v>34313</v>
      </c>
    </row>
    <row r="939" spans="2:2" x14ac:dyDescent="0.25">
      <c r="B939">
        <v>34315</v>
      </c>
    </row>
    <row r="940" spans="2:2" x14ac:dyDescent="0.25">
      <c r="B940">
        <v>34319</v>
      </c>
    </row>
    <row r="941" spans="2:2" x14ac:dyDescent="0.25">
      <c r="B941">
        <v>34384</v>
      </c>
    </row>
    <row r="942" spans="2:2" x14ac:dyDescent="0.25">
      <c r="B942">
        <v>34383</v>
      </c>
    </row>
    <row r="943" spans="2:2" x14ac:dyDescent="0.25">
      <c r="B943">
        <v>34574</v>
      </c>
    </row>
    <row r="944" spans="2:2" x14ac:dyDescent="0.25">
      <c r="B944">
        <v>34575</v>
      </c>
    </row>
    <row r="945" spans="2:2" x14ac:dyDescent="0.25">
      <c r="B945">
        <v>34577</v>
      </c>
    </row>
    <row r="946" spans="2:2" x14ac:dyDescent="0.25">
      <c r="B946">
        <v>34578</v>
      </c>
    </row>
    <row r="947" spans="2:2" x14ac:dyDescent="0.25">
      <c r="B947">
        <v>34598</v>
      </c>
    </row>
    <row r="948" spans="2:2" x14ac:dyDescent="0.25">
      <c r="B948">
        <v>34724</v>
      </c>
    </row>
    <row r="949" spans="2:2" x14ac:dyDescent="0.25">
      <c r="B949">
        <v>33157</v>
      </c>
    </row>
    <row r="950" spans="2:2" x14ac:dyDescent="0.25">
      <c r="B950">
        <v>33159</v>
      </c>
    </row>
    <row r="951" spans="2:2" x14ac:dyDescent="0.25">
      <c r="B951">
        <v>33160</v>
      </c>
    </row>
    <row r="952" spans="2:2" x14ac:dyDescent="0.25">
      <c r="B952">
        <v>33155</v>
      </c>
    </row>
    <row r="953" spans="2:2" x14ac:dyDescent="0.25">
      <c r="B953">
        <v>35382</v>
      </c>
    </row>
    <row r="954" spans="2:2" x14ac:dyDescent="0.25">
      <c r="B954">
        <v>35415</v>
      </c>
    </row>
    <row r="955" spans="2:2" x14ac:dyDescent="0.25">
      <c r="B955">
        <v>35647</v>
      </c>
    </row>
    <row r="956" spans="2:2" x14ac:dyDescent="0.25">
      <c r="B956">
        <v>35631</v>
      </c>
    </row>
    <row r="957" spans="2:2" x14ac:dyDescent="0.25">
      <c r="B957">
        <v>35687</v>
      </c>
    </row>
    <row r="958" spans="2:2" x14ac:dyDescent="0.25">
      <c r="B958">
        <v>35690</v>
      </c>
    </row>
    <row r="959" spans="2:2" x14ac:dyDescent="0.25">
      <c r="B959">
        <v>35737</v>
      </c>
    </row>
    <row r="960" spans="2:2" x14ac:dyDescent="0.25">
      <c r="B960">
        <v>35738</v>
      </c>
    </row>
    <row r="961" spans="2:2" x14ac:dyDescent="0.25">
      <c r="B961">
        <v>35740</v>
      </c>
    </row>
    <row r="962" spans="2:2" x14ac:dyDescent="0.25">
      <c r="B962">
        <v>35743</v>
      </c>
    </row>
    <row r="963" spans="2:2" x14ac:dyDescent="0.25">
      <c r="B963">
        <v>35800</v>
      </c>
    </row>
    <row r="964" spans="2:2" x14ac:dyDescent="0.25">
      <c r="B964">
        <v>35801</v>
      </c>
    </row>
    <row r="965" spans="2:2" x14ac:dyDescent="0.25">
      <c r="B965">
        <v>35807</v>
      </c>
    </row>
    <row r="966" spans="2:2" x14ac:dyDescent="0.25">
      <c r="B966">
        <v>35765</v>
      </c>
    </row>
    <row r="967" spans="2:2" x14ac:dyDescent="0.25">
      <c r="B967">
        <v>35766</v>
      </c>
    </row>
    <row r="968" spans="2:2" x14ac:dyDescent="0.25">
      <c r="B968">
        <v>35769</v>
      </c>
    </row>
    <row r="969" spans="2:2" x14ac:dyDescent="0.25">
      <c r="B969">
        <v>35788</v>
      </c>
    </row>
    <row r="970" spans="2:2" x14ac:dyDescent="0.25">
      <c r="B970">
        <v>35789</v>
      </c>
    </row>
    <row r="971" spans="2:2" x14ac:dyDescent="0.25">
      <c r="B971">
        <v>35790</v>
      </c>
    </row>
    <row r="972" spans="2:2" x14ac:dyDescent="0.25">
      <c r="B972">
        <v>35866</v>
      </c>
    </row>
    <row r="973" spans="2:2" x14ac:dyDescent="0.25">
      <c r="B973">
        <v>33102</v>
      </c>
    </row>
    <row r="974" spans="2:2" x14ac:dyDescent="0.25">
      <c r="B974">
        <v>33104</v>
      </c>
    </row>
    <row r="975" spans="2:2" x14ac:dyDescent="0.25">
      <c r="B975">
        <v>33105</v>
      </c>
    </row>
    <row r="976" spans="2:2" x14ac:dyDescent="0.25">
      <c r="B976">
        <v>33106</v>
      </c>
    </row>
    <row r="977" spans="2:2" x14ac:dyDescent="0.25">
      <c r="B977">
        <v>33107</v>
      </c>
    </row>
    <row r="978" spans="2:2" x14ac:dyDescent="0.25">
      <c r="B978">
        <v>33108</v>
      </c>
    </row>
    <row r="979" spans="2:2" x14ac:dyDescent="0.25">
      <c r="B979">
        <v>33109</v>
      </c>
    </row>
    <row r="980" spans="2:2" x14ac:dyDescent="0.25">
      <c r="B980">
        <v>32674</v>
      </c>
    </row>
    <row r="981" spans="2:2" x14ac:dyDescent="0.25">
      <c r="B981">
        <v>32678</v>
      </c>
    </row>
    <row r="982" spans="2:2" x14ac:dyDescent="0.25">
      <c r="B982">
        <v>32709</v>
      </c>
    </row>
    <row r="983" spans="2:2" x14ac:dyDescent="0.25">
      <c r="B983">
        <v>32712</v>
      </c>
    </row>
    <row r="984" spans="2:2" x14ac:dyDescent="0.25">
      <c r="B984">
        <v>32714</v>
      </c>
    </row>
    <row r="985" spans="2:2" x14ac:dyDescent="0.25">
      <c r="B985">
        <v>35956</v>
      </c>
    </row>
    <row r="986" spans="2:2" x14ac:dyDescent="0.25">
      <c r="B986">
        <v>35959</v>
      </c>
    </row>
    <row r="987" spans="2:2" x14ac:dyDescent="0.25">
      <c r="B987">
        <v>36177</v>
      </c>
    </row>
    <row r="988" spans="2:2" x14ac:dyDescent="0.25">
      <c r="B988">
        <v>36262</v>
      </c>
    </row>
    <row r="989" spans="2:2" x14ac:dyDescent="0.25">
      <c r="B989">
        <v>36264</v>
      </c>
    </row>
    <row r="990" spans="2:2" x14ac:dyDescent="0.25">
      <c r="B990">
        <v>36268</v>
      </c>
    </row>
    <row r="991" spans="2:2" x14ac:dyDescent="0.25">
      <c r="B991">
        <v>36271</v>
      </c>
    </row>
    <row r="992" spans="2:2" x14ac:dyDescent="0.25">
      <c r="B992">
        <v>36260</v>
      </c>
    </row>
    <row r="993" spans="2:2" x14ac:dyDescent="0.25">
      <c r="B993">
        <v>36261</v>
      </c>
    </row>
    <row r="994" spans="2:2" x14ac:dyDescent="0.25">
      <c r="B994">
        <v>36288</v>
      </c>
    </row>
    <row r="995" spans="2:2" x14ac:dyDescent="0.25">
      <c r="B995">
        <v>36290</v>
      </c>
    </row>
    <row r="996" spans="2:2" x14ac:dyDescent="0.25">
      <c r="B996">
        <v>36351</v>
      </c>
    </row>
    <row r="997" spans="2:2" x14ac:dyDescent="0.25">
      <c r="B997">
        <v>36367</v>
      </c>
    </row>
    <row r="998" spans="2:2" x14ac:dyDescent="0.25">
      <c r="B998">
        <v>36368</v>
      </c>
    </row>
    <row r="999" spans="2:2" x14ac:dyDescent="0.25">
      <c r="B999">
        <v>36369</v>
      </c>
    </row>
    <row r="1000" spans="2:2" x14ac:dyDescent="0.25">
      <c r="B1000">
        <v>36380</v>
      </c>
    </row>
    <row r="1001" spans="2:2" x14ac:dyDescent="0.25">
      <c r="B1001">
        <v>36386</v>
      </c>
    </row>
    <row r="1002" spans="2:2" x14ac:dyDescent="0.25">
      <c r="B1002">
        <v>36395</v>
      </c>
    </row>
    <row r="1003" spans="2:2" x14ac:dyDescent="0.25">
      <c r="B1003">
        <v>36316</v>
      </c>
    </row>
    <row r="1004" spans="2:2" x14ac:dyDescent="0.25">
      <c r="B1004">
        <v>36317</v>
      </c>
    </row>
    <row r="1005" spans="2:2" x14ac:dyDescent="0.25">
      <c r="B1005">
        <v>36318</v>
      </c>
    </row>
    <row r="1006" spans="2:2" x14ac:dyDescent="0.25">
      <c r="B1006">
        <v>36450</v>
      </c>
    </row>
    <row r="1007" spans="2:2" x14ac:dyDescent="0.25">
      <c r="B1007">
        <v>32399</v>
      </c>
    </row>
    <row r="1008" spans="2:2" x14ac:dyDescent="0.25">
      <c r="B1008">
        <v>32401</v>
      </c>
    </row>
    <row r="1009" spans="2:2" x14ac:dyDescent="0.25">
      <c r="B1009">
        <v>32409</v>
      </c>
    </row>
    <row r="1010" spans="2:2" x14ac:dyDescent="0.25">
      <c r="B1010">
        <v>32411</v>
      </c>
    </row>
    <row r="1011" spans="2:2" x14ac:dyDescent="0.25">
      <c r="B1011">
        <v>32415</v>
      </c>
    </row>
    <row r="1012" spans="2:2" x14ac:dyDescent="0.25">
      <c r="B1012">
        <v>32417</v>
      </c>
    </row>
    <row r="1013" spans="2:2" x14ac:dyDescent="0.25">
      <c r="B1013">
        <v>32420</v>
      </c>
    </row>
    <row r="1014" spans="2:2" x14ac:dyDescent="0.25">
      <c r="B1014">
        <v>32421</v>
      </c>
    </row>
    <row r="1015" spans="2:2" x14ac:dyDescent="0.25">
      <c r="B1015">
        <v>32422</v>
      </c>
    </row>
    <row r="1016" spans="2:2" x14ac:dyDescent="0.25">
      <c r="B1016">
        <v>32437</v>
      </c>
    </row>
    <row r="1017" spans="2:2" x14ac:dyDescent="0.25">
      <c r="B1017">
        <v>32441</v>
      </c>
    </row>
    <row r="1018" spans="2:2" x14ac:dyDescent="0.25">
      <c r="B1018">
        <v>32444</v>
      </c>
    </row>
    <row r="1019" spans="2:2" x14ac:dyDescent="0.25">
      <c r="B1019">
        <v>32445</v>
      </c>
    </row>
    <row r="1020" spans="2:2" x14ac:dyDescent="0.25">
      <c r="B1020">
        <v>32446</v>
      </c>
    </row>
    <row r="1021" spans="2:2" x14ac:dyDescent="0.25">
      <c r="B1021">
        <v>32448</v>
      </c>
    </row>
    <row r="1022" spans="2:2" x14ac:dyDescent="0.25">
      <c r="B1022">
        <v>32451</v>
      </c>
    </row>
    <row r="1023" spans="2:2" x14ac:dyDescent="0.25">
      <c r="B1023">
        <v>32383</v>
      </c>
    </row>
    <row r="1024" spans="2:2" x14ac:dyDescent="0.25">
      <c r="B1024">
        <v>32384</v>
      </c>
    </row>
    <row r="1025" spans="2:2" x14ac:dyDescent="0.25">
      <c r="B1025">
        <v>32454</v>
      </c>
    </row>
    <row r="1026" spans="2:2" x14ac:dyDescent="0.25">
      <c r="B1026">
        <v>32385</v>
      </c>
    </row>
    <row r="1027" spans="2:2" x14ac:dyDescent="0.25">
      <c r="B1027">
        <v>32462</v>
      </c>
    </row>
    <row r="1028" spans="2:2" x14ac:dyDescent="0.25">
      <c r="B1028">
        <v>32464</v>
      </c>
    </row>
    <row r="1029" spans="2:2" x14ac:dyDescent="0.25">
      <c r="B1029">
        <v>32469</v>
      </c>
    </row>
    <row r="1030" spans="2:2" x14ac:dyDescent="0.25">
      <c r="B1030">
        <v>32389</v>
      </c>
    </row>
    <row r="1031" spans="2:2" x14ac:dyDescent="0.25">
      <c r="B1031">
        <v>32394</v>
      </c>
    </row>
    <row r="1032" spans="2:2" x14ac:dyDescent="0.25">
      <c r="B1032">
        <v>32395</v>
      </c>
    </row>
    <row r="1033" spans="2:2" x14ac:dyDescent="0.25">
      <c r="B1033">
        <v>32398</v>
      </c>
    </row>
    <row r="1034" spans="2:2" x14ac:dyDescent="0.25">
      <c r="B1034">
        <v>36492</v>
      </c>
    </row>
    <row r="1035" spans="2:2" x14ac:dyDescent="0.25">
      <c r="B1035">
        <v>36493</v>
      </c>
    </row>
    <row r="1036" spans="2:2" x14ac:dyDescent="0.25">
      <c r="B1036">
        <v>36494</v>
      </c>
    </row>
    <row r="1037" spans="2:2" x14ac:dyDescent="0.25">
      <c r="B1037">
        <v>36496</v>
      </c>
    </row>
    <row r="1038" spans="2:2" x14ac:dyDescent="0.25">
      <c r="B1038">
        <v>36498</v>
      </c>
    </row>
    <row r="1039" spans="2:2" x14ac:dyDescent="0.25">
      <c r="B1039">
        <v>36501</v>
      </c>
    </row>
    <row r="1040" spans="2:2" x14ac:dyDescent="0.25">
      <c r="B1040">
        <v>36510</v>
      </c>
    </row>
    <row r="1041" spans="2:2" x14ac:dyDescent="0.25">
      <c r="B1041">
        <v>36512</v>
      </c>
    </row>
    <row r="1042" spans="2:2" x14ac:dyDescent="0.25">
      <c r="B1042">
        <v>36515</v>
      </c>
    </row>
    <row r="1043" spans="2:2" x14ac:dyDescent="0.25">
      <c r="B1043">
        <v>36522</v>
      </c>
    </row>
    <row r="1044" spans="2:2" x14ac:dyDescent="0.25">
      <c r="B1044">
        <v>36536</v>
      </c>
    </row>
    <row r="1045" spans="2:2" x14ac:dyDescent="0.25">
      <c r="B1045">
        <v>36594</v>
      </c>
    </row>
    <row r="1046" spans="2:2" x14ac:dyDescent="0.25">
      <c r="B1046">
        <v>36591</v>
      </c>
    </row>
    <row r="1047" spans="2:2" x14ac:dyDescent="0.25">
      <c r="B1047">
        <v>36592</v>
      </c>
    </row>
    <row r="1048" spans="2:2" x14ac:dyDescent="0.25">
      <c r="B1048">
        <v>36789</v>
      </c>
    </row>
    <row r="1049" spans="2:2" x14ac:dyDescent="0.25">
      <c r="B1049">
        <v>36790</v>
      </c>
    </row>
    <row r="1050" spans="2:2" x14ac:dyDescent="0.25">
      <c r="B1050">
        <v>36791</v>
      </c>
    </row>
    <row r="1051" spans="2:2" x14ac:dyDescent="0.25">
      <c r="B1051">
        <v>36792</v>
      </c>
    </row>
    <row r="1052" spans="2:2" x14ac:dyDescent="0.25">
      <c r="B1052">
        <v>36925</v>
      </c>
    </row>
    <row r="1053" spans="2:2" x14ac:dyDescent="0.25">
      <c r="B1053">
        <v>36930</v>
      </c>
    </row>
    <row r="1054" spans="2:2" x14ac:dyDescent="0.25">
      <c r="B1054">
        <v>36919</v>
      </c>
    </row>
    <row r="1055" spans="2:2" x14ac:dyDescent="0.25">
      <c r="B1055">
        <v>36920</v>
      </c>
    </row>
    <row r="1056" spans="2:2" x14ac:dyDescent="0.25">
      <c r="B1056">
        <v>54837</v>
      </c>
    </row>
    <row r="1057" spans="2:2" x14ac:dyDescent="0.25">
      <c r="B1057">
        <v>46408</v>
      </c>
    </row>
    <row r="1058" spans="2:2" x14ac:dyDescent="0.25">
      <c r="B1058">
        <v>55315</v>
      </c>
    </row>
    <row r="1059" spans="2:2" x14ac:dyDescent="0.25">
      <c r="B1059">
        <v>46457</v>
      </c>
    </row>
    <row r="1060" spans="2:2" x14ac:dyDescent="0.25">
      <c r="B1060">
        <v>46454</v>
      </c>
    </row>
    <row r="1061" spans="2:2" x14ac:dyDescent="0.25">
      <c r="B1061">
        <v>46455</v>
      </c>
    </row>
    <row r="1062" spans="2:2" x14ac:dyDescent="0.25">
      <c r="B1062">
        <v>54860</v>
      </c>
    </row>
    <row r="1063" spans="2:2" x14ac:dyDescent="0.25">
      <c r="B1063">
        <v>46529</v>
      </c>
    </row>
    <row r="1064" spans="2:2" x14ac:dyDescent="0.25">
      <c r="B1064">
        <v>54925</v>
      </c>
    </row>
    <row r="1065" spans="2:2" x14ac:dyDescent="0.25">
      <c r="B1065">
        <v>55595</v>
      </c>
    </row>
    <row r="1066" spans="2:2" x14ac:dyDescent="0.25">
      <c r="B1066">
        <v>54944</v>
      </c>
    </row>
    <row r="1067" spans="2:2" x14ac:dyDescent="0.25">
      <c r="B1067">
        <v>46621</v>
      </c>
    </row>
    <row r="1068" spans="2:2" x14ac:dyDescent="0.25">
      <c r="B1068">
        <v>46622</v>
      </c>
    </row>
    <row r="1069" spans="2:2" x14ac:dyDescent="0.25">
      <c r="B1069">
        <v>55464</v>
      </c>
    </row>
    <row r="1070" spans="2:2" x14ac:dyDescent="0.25">
      <c r="B1070">
        <v>37032</v>
      </c>
    </row>
    <row r="1071" spans="2:2" x14ac:dyDescent="0.25">
      <c r="B1071">
        <v>37105</v>
      </c>
    </row>
    <row r="1072" spans="2:2" x14ac:dyDescent="0.25">
      <c r="B1072">
        <v>37106</v>
      </c>
    </row>
    <row r="1073" spans="2:2" x14ac:dyDescent="0.25">
      <c r="B1073">
        <v>33089</v>
      </c>
    </row>
    <row r="1074" spans="2:2" x14ac:dyDescent="0.25">
      <c r="B1074">
        <v>33018</v>
      </c>
    </row>
    <row r="1075" spans="2:2" x14ac:dyDescent="0.25">
      <c r="B1075">
        <v>32979</v>
      </c>
    </row>
    <row r="1076" spans="2:2" x14ac:dyDescent="0.25">
      <c r="B1076">
        <v>33041</v>
      </c>
    </row>
    <row r="1077" spans="2:2" x14ac:dyDescent="0.25">
      <c r="B1077">
        <v>32982</v>
      </c>
    </row>
    <row r="1078" spans="2:2" x14ac:dyDescent="0.25">
      <c r="B1078">
        <v>33049</v>
      </c>
    </row>
    <row r="1079" spans="2:2" x14ac:dyDescent="0.25">
      <c r="B1079">
        <v>33060</v>
      </c>
    </row>
    <row r="1080" spans="2:2" x14ac:dyDescent="0.25">
      <c r="B1080">
        <v>33067</v>
      </c>
    </row>
    <row r="1081" spans="2:2" x14ac:dyDescent="0.25">
      <c r="B1081">
        <v>35292</v>
      </c>
    </row>
    <row r="1082" spans="2:2" x14ac:dyDescent="0.25">
      <c r="B1082">
        <v>33745</v>
      </c>
    </row>
    <row r="1083" spans="2:2" x14ac:dyDescent="0.25">
      <c r="B1083">
        <v>33011</v>
      </c>
    </row>
    <row r="1084" spans="2:2" x14ac:dyDescent="0.25">
      <c r="B1084">
        <v>37066</v>
      </c>
    </row>
    <row r="1085" spans="2:2" x14ac:dyDescent="0.25">
      <c r="B1085">
        <v>37067</v>
      </c>
    </row>
    <row r="1086" spans="2:2" x14ac:dyDescent="0.25">
      <c r="B1086">
        <v>37068</v>
      </c>
    </row>
    <row r="1087" spans="2:2" x14ac:dyDescent="0.25">
      <c r="B1087">
        <v>37081</v>
      </c>
    </row>
    <row r="1088" spans="2:2" x14ac:dyDescent="0.25">
      <c r="B1088">
        <v>37064</v>
      </c>
    </row>
    <row r="1089" spans="2:2" x14ac:dyDescent="0.25">
      <c r="B1089">
        <v>54905</v>
      </c>
    </row>
    <row r="1090" spans="2:2" x14ac:dyDescent="0.25">
      <c r="B1090">
        <v>32713</v>
      </c>
    </row>
    <row r="1091" spans="2:2" x14ac:dyDescent="0.25">
      <c r="B1091">
        <v>35768</v>
      </c>
    </row>
    <row r="1092" spans="2:2" x14ac:dyDescent="0.25">
      <c r="B1092">
        <v>35453</v>
      </c>
    </row>
    <row r="1093" spans="2:2" x14ac:dyDescent="0.25">
      <c r="B1093">
        <v>35450</v>
      </c>
    </row>
    <row r="1094" spans="2:2" x14ac:dyDescent="0.25">
      <c r="B1094">
        <v>34457</v>
      </c>
    </row>
    <row r="1095" spans="2:2" x14ac:dyDescent="0.25">
      <c r="B1095">
        <v>33803</v>
      </c>
    </row>
    <row r="1096" spans="2:2" x14ac:dyDescent="0.25">
      <c r="B1096">
        <v>34055</v>
      </c>
    </row>
    <row r="1097" spans="2:2" x14ac:dyDescent="0.25">
      <c r="B1097">
        <v>33851</v>
      </c>
    </row>
    <row r="1098" spans="2:2" x14ac:dyDescent="0.25">
      <c r="B1098">
        <v>37356</v>
      </c>
    </row>
    <row r="1099" spans="2:2" x14ac:dyDescent="0.25">
      <c r="B1099">
        <v>37393</v>
      </c>
    </row>
    <row r="1100" spans="2:2" x14ac:dyDescent="0.25">
      <c r="B1100">
        <v>37395</v>
      </c>
    </row>
    <row r="1101" spans="2:2" x14ac:dyDescent="0.25">
      <c r="B1101">
        <v>37400</v>
      </c>
    </row>
    <row r="1102" spans="2:2" x14ac:dyDescent="0.25">
      <c r="B1102">
        <v>37456</v>
      </c>
    </row>
    <row r="1103" spans="2:2" x14ac:dyDescent="0.25">
      <c r="B1103">
        <v>37484</v>
      </c>
    </row>
    <row r="1104" spans="2:2" x14ac:dyDescent="0.25">
      <c r="B1104">
        <v>37633</v>
      </c>
    </row>
    <row r="1105" spans="2:2" x14ac:dyDescent="0.25">
      <c r="B1105">
        <v>37589</v>
      </c>
    </row>
    <row r="1106" spans="2:2" x14ac:dyDescent="0.25">
      <c r="B1106">
        <v>37592</v>
      </c>
    </row>
    <row r="1107" spans="2:2" x14ac:dyDescent="0.25">
      <c r="B1107">
        <v>37704</v>
      </c>
    </row>
    <row r="1108" spans="2:2" x14ac:dyDescent="0.25">
      <c r="B1108">
        <v>37705</v>
      </c>
    </row>
    <row r="1109" spans="2:2" x14ac:dyDescent="0.25">
      <c r="B1109">
        <v>37706</v>
      </c>
    </row>
    <row r="1110" spans="2:2" x14ac:dyDescent="0.25">
      <c r="B1110">
        <v>46750</v>
      </c>
    </row>
    <row r="1111" spans="2:2" x14ac:dyDescent="0.25">
      <c r="B1111">
        <v>46899</v>
      </c>
    </row>
    <row r="1112" spans="2:2" x14ac:dyDescent="0.25">
      <c r="B1112">
        <v>37612</v>
      </c>
    </row>
    <row r="1113" spans="2:2" x14ac:dyDescent="0.25">
      <c r="B1113">
        <v>37593</v>
      </c>
    </row>
    <row r="1114" spans="2:2" x14ac:dyDescent="0.25">
      <c r="B1114">
        <v>37587</v>
      </c>
    </row>
    <row r="1115" spans="2:2" x14ac:dyDescent="0.25">
      <c r="B1115">
        <v>37743</v>
      </c>
    </row>
    <row r="1116" spans="2:2" x14ac:dyDescent="0.25">
      <c r="B1116">
        <v>46898</v>
      </c>
    </row>
    <row r="1117" spans="2:2" x14ac:dyDescent="0.25">
      <c r="B1117">
        <v>37983</v>
      </c>
    </row>
    <row r="1118" spans="2:2" x14ac:dyDescent="0.25">
      <c r="B1118">
        <v>37986</v>
      </c>
    </row>
    <row r="1119" spans="2:2" x14ac:dyDescent="0.25">
      <c r="B1119">
        <v>37990</v>
      </c>
    </row>
    <row r="1120" spans="2:2" x14ac:dyDescent="0.25">
      <c r="B1120">
        <v>37992</v>
      </c>
    </row>
    <row r="1121" spans="2:2" x14ac:dyDescent="0.25">
      <c r="B1121">
        <v>37993</v>
      </c>
    </row>
    <row r="1122" spans="2:2" x14ac:dyDescent="0.25">
      <c r="B1122">
        <v>38053</v>
      </c>
    </row>
    <row r="1123" spans="2:2" x14ac:dyDescent="0.25">
      <c r="B1123">
        <v>37843</v>
      </c>
    </row>
    <row r="1124" spans="2:2" x14ac:dyDescent="0.25">
      <c r="B1124">
        <v>38419</v>
      </c>
    </row>
    <row r="1125" spans="2:2" x14ac:dyDescent="0.25">
      <c r="B1125">
        <v>38420</v>
      </c>
    </row>
    <row r="1126" spans="2:2" x14ac:dyDescent="0.25">
      <c r="B1126">
        <v>38442</v>
      </c>
    </row>
    <row r="1127" spans="2:2" x14ac:dyDescent="0.25">
      <c r="B1127">
        <v>55879</v>
      </c>
    </row>
    <row r="1128" spans="2:2" x14ac:dyDescent="0.25">
      <c r="B1128">
        <v>55880</v>
      </c>
    </row>
    <row r="1129" spans="2:2" x14ac:dyDescent="0.25">
      <c r="B1129">
        <v>38850</v>
      </c>
    </row>
    <row r="1130" spans="2:2" x14ac:dyDescent="0.25">
      <c r="B1130">
        <v>38851</v>
      </c>
    </row>
    <row r="1131" spans="2:2" x14ac:dyDescent="0.25">
      <c r="B1131">
        <v>38545</v>
      </c>
    </row>
    <row r="1132" spans="2:2" x14ac:dyDescent="0.25">
      <c r="B1132">
        <v>38846</v>
      </c>
    </row>
    <row r="1133" spans="2:2" x14ac:dyDescent="0.25">
      <c r="B1133">
        <v>39031</v>
      </c>
    </row>
    <row r="1134" spans="2:2" x14ac:dyDescent="0.25">
      <c r="B1134">
        <v>39027</v>
      </c>
    </row>
    <row r="1135" spans="2:2" x14ac:dyDescent="0.25">
      <c r="B1135">
        <v>39028</v>
      </c>
    </row>
    <row r="1136" spans="2:2" x14ac:dyDescent="0.25">
      <c r="B1136">
        <v>38940</v>
      </c>
    </row>
    <row r="1137" spans="2:2" x14ac:dyDescent="0.25">
      <c r="B1137">
        <v>38941</v>
      </c>
    </row>
    <row r="1138" spans="2:2" x14ac:dyDescent="0.25">
      <c r="B1138">
        <v>39193</v>
      </c>
    </row>
    <row r="1139" spans="2:2" x14ac:dyDescent="0.25">
      <c r="B1139">
        <v>39206</v>
      </c>
    </row>
    <row r="1140" spans="2:2" x14ac:dyDescent="0.25">
      <c r="B1140">
        <v>39254</v>
      </c>
    </row>
    <row r="1141" spans="2:2" x14ac:dyDescent="0.25">
      <c r="B1141">
        <v>39255</v>
      </c>
    </row>
    <row r="1142" spans="2:2" x14ac:dyDescent="0.25">
      <c r="B1142">
        <v>39256</v>
      </c>
    </row>
    <row r="1143" spans="2:2" x14ac:dyDescent="0.25">
      <c r="B1143">
        <v>39280</v>
      </c>
    </row>
    <row r="1144" spans="2:2" x14ac:dyDescent="0.25">
      <c r="B1144">
        <v>39282</v>
      </c>
    </row>
    <row r="1145" spans="2:2" x14ac:dyDescent="0.25">
      <c r="B1145">
        <v>39284</v>
      </c>
    </row>
    <row r="1146" spans="2:2" x14ac:dyDescent="0.25">
      <c r="B1146">
        <v>38968</v>
      </c>
    </row>
    <row r="1147" spans="2:2" x14ac:dyDescent="0.25">
      <c r="B1147">
        <v>39001</v>
      </c>
    </row>
    <row r="1148" spans="2:2" x14ac:dyDescent="0.25">
      <c r="B1148">
        <v>39008</v>
      </c>
    </row>
    <row r="1149" spans="2:2" x14ac:dyDescent="0.25">
      <c r="B1149">
        <v>39125</v>
      </c>
    </row>
    <row r="1150" spans="2:2" x14ac:dyDescent="0.25">
      <c r="B1150">
        <v>41153</v>
      </c>
    </row>
    <row r="1151" spans="2:2" x14ac:dyDescent="0.25">
      <c r="B1151">
        <v>41159</v>
      </c>
    </row>
    <row r="1152" spans="2:2" x14ac:dyDescent="0.25">
      <c r="B1152">
        <v>41070</v>
      </c>
    </row>
    <row r="1153" spans="2:2" x14ac:dyDescent="0.25">
      <c r="B1153">
        <v>41071</v>
      </c>
    </row>
    <row r="1154" spans="2:2" x14ac:dyDescent="0.25">
      <c r="B1154">
        <v>41073</v>
      </c>
    </row>
    <row r="1155" spans="2:2" x14ac:dyDescent="0.25">
      <c r="B1155">
        <v>41083</v>
      </c>
    </row>
    <row r="1156" spans="2:2" x14ac:dyDescent="0.25">
      <c r="B1156">
        <v>41084</v>
      </c>
    </row>
    <row r="1157" spans="2:2" x14ac:dyDescent="0.25">
      <c r="B1157">
        <v>41085</v>
      </c>
    </row>
    <row r="1158" spans="2:2" x14ac:dyDescent="0.25">
      <c r="B1158">
        <v>41086</v>
      </c>
    </row>
    <row r="1159" spans="2:2" x14ac:dyDescent="0.25">
      <c r="B1159">
        <v>56135</v>
      </c>
    </row>
    <row r="1160" spans="2:2" x14ac:dyDescent="0.25">
      <c r="B1160">
        <v>46260</v>
      </c>
    </row>
    <row r="1161" spans="2:2" x14ac:dyDescent="0.25">
      <c r="B1161">
        <v>46268</v>
      </c>
    </row>
    <row r="1162" spans="2:2" x14ac:dyDescent="0.25">
      <c r="B1162">
        <v>41038</v>
      </c>
    </row>
    <row r="1163" spans="2:2" x14ac:dyDescent="0.25">
      <c r="B1163">
        <v>41045</v>
      </c>
    </row>
    <row r="1164" spans="2:2" x14ac:dyDescent="0.25">
      <c r="B1164">
        <v>41065</v>
      </c>
    </row>
    <row r="1165" spans="2:2" x14ac:dyDescent="0.25">
      <c r="B1165">
        <v>41332</v>
      </c>
    </row>
    <row r="1166" spans="2:2" x14ac:dyDescent="0.25">
      <c r="B1166">
        <v>41333</v>
      </c>
    </row>
    <row r="1167" spans="2:2" x14ac:dyDescent="0.25">
      <c r="B1167">
        <v>41345</v>
      </c>
    </row>
    <row r="1168" spans="2:2" x14ac:dyDescent="0.25">
      <c r="B1168">
        <v>41383</v>
      </c>
    </row>
    <row r="1169" spans="2:2" x14ac:dyDescent="0.25">
      <c r="B1169">
        <v>41385</v>
      </c>
    </row>
    <row r="1170" spans="2:2" x14ac:dyDescent="0.25">
      <c r="B1170">
        <v>41386</v>
      </c>
    </row>
    <row r="1171" spans="2:2" x14ac:dyDescent="0.25">
      <c r="B1171">
        <v>41387</v>
      </c>
    </row>
    <row r="1172" spans="2:2" x14ac:dyDescent="0.25">
      <c r="B1172">
        <v>41388</v>
      </c>
    </row>
    <row r="1173" spans="2:2" x14ac:dyDescent="0.25">
      <c r="B1173">
        <v>41393</v>
      </c>
    </row>
    <row r="1174" spans="2:2" x14ac:dyDescent="0.25">
      <c r="B1174">
        <v>41425</v>
      </c>
    </row>
    <row r="1175" spans="2:2" x14ac:dyDescent="0.25">
      <c r="B1175">
        <v>41549</v>
      </c>
    </row>
    <row r="1176" spans="2:2" x14ac:dyDescent="0.25">
      <c r="B1176">
        <v>46679</v>
      </c>
    </row>
    <row r="1177" spans="2:2" x14ac:dyDescent="0.25">
      <c r="B1177">
        <v>46680</v>
      </c>
    </row>
    <row r="1178" spans="2:2" x14ac:dyDescent="0.25">
      <c r="B1178">
        <v>46681</v>
      </c>
    </row>
    <row r="1179" spans="2:2" x14ac:dyDescent="0.25">
      <c r="B1179">
        <v>46685</v>
      </c>
    </row>
    <row r="1180" spans="2:2" x14ac:dyDescent="0.25">
      <c r="B1180">
        <v>46687</v>
      </c>
    </row>
    <row r="1181" spans="2:2" x14ac:dyDescent="0.25">
      <c r="B1181">
        <v>46688</v>
      </c>
    </row>
    <row r="1182" spans="2:2" x14ac:dyDescent="0.25">
      <c r="B1182">
        <v>41471</v>
      </c>
    </row>
    <row r="1183" spans="2:2" x14ac:dyDescent="0.25">
      <c r="B1183">
        <v>41489</v>
      </c>
    </row>
    <row r="1184" spans="2:2" x14ac:dyDescent="0.25">
      <c r="B1184">
        <v>41905</v>
      </c>
    </row>
    <row r="1185" spans="2:2" x14ac:dyDescent="0.25">
      <c r="B1185">
        <v>41926</v>
      </c>
    </row>
    <row r="1186" spans="2:2" x14ac:dyDescent="0.25">
      <c r="B1186">
        <v>41930</v>
      </c>
    </row>
    <row r="1187" spans="2:2" x14ac:dyDescent="0.25">
      <c r="B1187">
        <v>42112</v>
      </c>
    </row>
    <row r="1188" spans="2:2" x14ac:dyDescent="0.25">
      <c r="B1188">
        <v>42116</v>
      </c>
    </row>
    <row r="1189" spans="2:2" x14ac:dyDescent="0.25">
      <c r="B1189">
        <v>42118</v>
      </c>
    </row>
    <row r="1190" spans="2:2" x14ac:dyDescent="0.25">
      <c r="B1190">
        <v>42128</v>
      </c>
    </row>
    <row r="1191" spans="2:2" x14ac:dyDescent="0.25">
      <c r="B1191">
        <v>42135</v>
      </c>
    </row>
    <row r="1192" spans="2:2" x14ac:dyDescent="0.25">
      <c r="B1192">
        <v>42311</v>
      </c>
    </row>
    <row r="1193" spans="2:2" x14ac:dyDescent="0.25">
      <c r="B1193">
        <v>42332</v>
      </c>
    </row>
    <row r="1194" spans="2:2" x14ac:dyDescent="0.25">
      <c r="B1194">
        <v>42318</v>
      </c>
    </row>
    <row r="1195" spans="2:2" x14ac:dyDescent="0.25">
      <c r="B1195">
        <v>42339</v>
      </c>
    </row>
    <row r="1196" spans="2:2" x14ac:dyDescent="0.25">
      <c r="B1196">
        <v>42340</v>
      </c>
    </row>
    <row r="1197" spans="2:2" x14ac:dyDescent="0.25">
      <c r="B1197">
        <v>42344</v>
      </c>
    </row>
    <row r="1198" spans="2:2" x14ac:dyDescent="0.25">
      <c r="B1198">
        <v>42348</v>
      </c>
    </row>
    <row r="1199" spans="2:2" x14ac:dyDescent="0.25">
      <c r="B1199">
        <v>42372</v>
      </c>
    </row>
    <row r="1200" spans="2:2" x14ac:dyDescent="0.25">
      <c r="B1200">
        <v>42374</v>
      </c>
    </row>
    <row r="1201" spans="2:2" x14ac:dyDescent="0.25">
      <c r="B1201">
        <v>42375</v>
      </c>
    </row>
    <row r="1202" spans="2:2" x14ac:dyDescent="0.25">
      <c r="B1202">
        <v>42382</v>
      </c>
    </row>
    <row r="1203" spans="2:2" x14ac:dyDescent="0.25">
      <c r="B1203">
        <v>42384</v>
      </c>
    </row>
    <row r="1204" spans="2:2" x14ac:dyDescent="0.25">
      <c r="B1204">
        <v>42388</v>
      </c>
    </row>
    <row r="1205" spans="2:2" x14ac:dyDescent="0.25">
      <c r="B1205">
        <v>42389</v>
      </c>
    </row>
    <row r="1206" spans="2:2" x14ac:dyDescent="0.25">
      <c r="B1206">
        <v>42696</v>
      </c>
    </row>
    <row r="1207" spans="2:2" x14ac:dyDescent="0.25">
      <c r="B1207">
        <v>42697</v>
      </c>
    </row>
    <row r="1208" spans="2:2" x14ac:dyDescent="0.25">
      <c r="B1208">
        <v>42679</v>
      </c>
    </row>
    <row r="1209" spans="2:2" x14ac:dyDescent="0.25">
      <c r="B1209">
        <v>42680</v>
      </c>
    </row>
    <row r="1210" spans="2:2" x14ac:dyDescent="0.25">
      <c r="B1210">
        <v>42681</v>
      </c>
    </row>
    <row r="1211" spans="2:2" x14ac:dyDescent="0.25">
      <c r="B1211">
        <v>42669</v>
      </c>
    </row>
    <row r="1212" spans="2:2" x14ac:dyDescent="0.25">
      <c r="B1212">
        <v>42670</v>
      </c>
    </row>
    <row r="1213" spans="2:2" x14ac:dyDescent="0.25">
      <c r="B1213">
        <v>42675</v>
      </c>
    </row>
    <row r="1214" spans="2:2" x14ac:dyDescent="0.25">
      <c r="B1214">
        <v>42939</v>
      </c>
    </row>
    <row r="1215" spans="2:2" x14ac:dyDescent="0.25">
      <c r="B1215">
        <v>42940</v>
      </c>
    </row>
    <row r="1216" spans="2:2" x14ac:dyDescent="0.25">
      <c r="B1216">
        <v>43082</v>
      </c>
    </row>
    <row r="1217" spans="2:2" x14ac:dyDescent="0.25">
      <c r="B1217">
        <v>43075</v>
      </c>
    </row>
    <row r="1218" spans="2:2" x14ac:dyDescent="0.25">
      <c r="B1218">
        <v>43096</v>
      </c>
    </row>
    <row r="1219" spans="2:2" x14ac:dyDescent="0.25">
      <c r="B1219">
        <v>43098</v>
      </c>
    </row>
    <row r="1220" spans="2:2" x14ac:dyDescent="0.25">
      <c r="B1220">
        <v>43324</v>
      </c>
    </row>
    <row r="1221" spans="2:2" x14ac:dyDescent="0.25">
      <c r="B1221">
        <v>43326</v>
      </c>
    </row>
    <row r="1222" spans="2:2" x14ac:dyDescent="0.25">
      <c r="B1222">
        <v>43353</v>
      </c>
    </row>
    <row r="1223" spans="2:2" x14ac:dyDescent="0.25">
      <c r="B1223">
        <v>43299</v>
      </c>
    </row>
    <row r="1224" spans="2:2" x14ac:dyDescent="0.25">
      <c r="B1224">
        <v>43300</v>
      </c>
    </row>
    <row r="1225" spans="2:2" x14ac:dyDescent="0.25">
      <c r="B1225">
        <v>43418</v>
      </c>
    </row>
    <row r="1226" spans="2:2" x14ac:dyDescent="0.25">
      <c r="B1226">
        <v>43494</v>
      </c>
    </row>
    <row r="1227" spans="2:2" x14ac:dyDescent="0.25">
      <c r="B1227">
        <v>43269</v>
      </c>
    </row>
    <row r="1228" spans="2:2" x14ac:dyDescent="0.25">
      <c r="B1228">
        <v>43280</v>
      </c>
    </row>
    <row r="1229" spans="2:2" x14ac:dyDescent="0.25">
      <c r="B1229">
        <v>43291</v>
      </c>
    </row>
    <row r="1230" spans="2:2" x14ac:dyDescent="0.25">
      <c r="B1230">
        <v>43292</v>
      </c>
    </row>
    <row r="1231" spans="2:2" x14ac:dyDescent="0.25">
      <c r="B1231">
        <v>43293</v>
      </c>
    </row>
    <row r="1232" spans="2:2" x14ac:dyDescent="0.25">
      <c r="B1232">
        <v>43455</v>
      </c>
    </row>
    <row r="1233" spans="2:2" x14ac:dyDescent="0.25">
      <c r="B1233">
        <v>43347</v>
      </c>
    </row>
    <row r="1234" spans="2:2" x14ac:dyDescent="0.25">
      <c r="B1234">
        <v>43380</v>
      </c>
    </row>
    <row r="1235" spans="2:2" x14ac:dyDescent="0.25">
      <c r="B1235">
        <v>43413</v>
      </c>
    </row>
    <row r="1236" spans="2:2" x14ac:dyDescent="0.25">
      <c r="B1236">
        <v>43285</v>
      </c>
    </row>
    <row r="1237" spans="2:2" x14ac:dyDescent="0.25">
      <c r="B1237">
        <v>42238</v>
      </c>
    </row>
    <row r="1238" spans="2:2" x14ac:dyDescent="0.25">
      <c r="B1238">
        <v>42255</v>
      </c>
    </row>
    <row r="1239" spans="2:2" x14ac:dyDescent="0.25">
      <c r="B1239">
        <v>42274</v>
      </c>
    </row>
    <row r="1240" spans="2:2" x14ac:dyDescent="0.25">
      <c r="B1240">
        <v>42283</v>
      </c>
    </row>
    <row r="1241" spans="2:2" x14ac:dyDescent="0.25">
      <c r="B1241">
        <v>42284</v>
      </c>
    </row>
    <row r="1242" spans="2:2" x14ac:dyDescent="0.25">
      <c r="B1242">
        <v>43689</v>
      </c>
    </row>
    <row r="1243" spans="2:2" x14ac:dyDescent="0.25">
      <c r="B1243">
        <v>43650</v>
      </c>
    </row>
    <row r="1244" spans="2:2" x14ac:dyDescent="0.25">
      <c r="B1244">
        <v>43651</v>
      </c>
    </row>
    <row r="1245" spans="2:2" x14ac:dyDescent="0.25">
      <c r="B1245">
        <v>43787</v>
      </c>
    </row>
    <row r="1246" spans="2:2" x14ac:dyDescent="0.25">
      <c r="B1246">
        <v>43784</v>
      </c>
    </row>
    <row r="1247" spans="2:2" x14ac:dyDescent="0.25">
      <c r="B1247">
        <v>43791</v>
      </c>
    </row>
    <row r="1248" spans="2:2" x14ac:dyDescent="0.25">
      <c r="B1248">
        <v>43838</v>
      </c>
    </row>
    <row r="1249" spans="2:2" x14ac:dyDescent="0.25">
      <c r="B1249">
        <v>43839</v>
      </c>
    </row>
    <row r="1250" spans="2:2" x14ac:dyDescent="0.25">
      <c r="B1250">
        <v>43853</v>
      </c>
    </row>
    <row r="1251" spans="2:2" x14ac:dyDescent="0.25">
      <c r="B1251">
        <v>43854</v>
      </c>
    </row>
    <row r="1252" spans="2:2" x14ac:dyDescent="0.25">
      <c r="B1252">
        <v>43855</v>
      </c>
    </row>
    <row r="1253" spans="2:2" x14ac:dyDescent="0.25">
      <c r="B1253">
        <v>43856</v>
      </c>
    </row>
    <row r="1254" spans="2:2" x14ac:dyDescent="0.25">
      <c r="B1254">
        <v>43890</v>
      </c>
    </row>
    <row r="1255" spans="2:2" x14ac:dyDescent="0.25">
      <c r="B1255">
        <v>43884</v>
      </c>
    </row>
    <row r="1256" spans="2:2" x14ac:dyDescent="0.25">
      <c r="B1256">
        <v>43885</v>
      </c>
    </row>
    <row r="1257" spans="2:2" x14ac:dyDescent="0.25">
      <c r="B1257">
        <v>43873</v>
      </c>
    </row>
    <row r="1258" spans="2:2" x14ac:dyDescent="0.25">
      <c r="B1258">
        <v>43874</v>
      </c>
    </row>
    <row r="1259" spans="2:2" x14ac:dyDescent="0.25">
      <c r="B1259">
        <v>43876</v>
      </c>
    </row>
    <row r="1260" spans="2:2" x14ac:dyDescent="0.25">
      <c r="B1260">
        <v>43862</v>
      </c>
    </row>
    <row r="1261" spans="2:2" x14ac:dyDescent="0.25">
      <c r="B1261">
        <v>43911</v>
      </c>
    </row>
    <row r="1262" spans="2:2" x14ac:dyDescent="0.25">
      <c r="B1262">
        <v>43923</v>
      </c>
    </row>
    <row r="1263" spans="2:2" x14ac:dyDescent="0.25">
      <c r="B1263">
        <v>43963</v>
      </c>
    </row>
    <row r="1264" spans="2:2" x14ac:dyDescent="0.25">
      <c r="B1264">
        <v>43964</v>
      </c>
    </row>
    <row r="1265" spans="2:2" x14ac:dyDescent="0.25">
      <c r="B1265">
        <v>55833</v>
      </c>
    </row>
    <row r="1266" spans="2:2" x14ac:dyDescent="0.25">
      <c r="B1266">
        <v>44118</v>
      </c>
    </row>
    <row r="1267" spans="2:2" x14ac:dyDescent="0.25">
      <c r="B1267">
        <v>44119</v>
      </c>
    </row>
    <row r="1268" spans="2:2" x14ac:dyDescent="0.25">
      <c r="B1268">
        <v>44621</v>
      </c>
    </row>
    <row r="1269" spans="2:2" x14ac:dyDescent="0.25">
      <c r="B1269">
        <v>44622</v>
      </c>
    </row>
    <row r="1270" spans="2:2" x14ac:dyDescent="0.25">
      <c r="B1270">
        <v>44334</v>
      </c>
    </row>
    <row r="1271" spans="2:2" x14ac:dyDescent="0.25">
      <c r="B1271">
        <v>44412</v>
      </c>
    </row>
    <row r="1272" spans="2:2" x14ac:dyDescent="0.25">
      <c r="B1272">
        <v>44302</v>
      </c>
    </row>
    <row r="1273" spans="2:2" x14ac:dyDescent="0.25">
      <c r="B1273">
        <v>44510</v>
      </c>
    </row>
    <row r="1274" spans="2:2" x14ac:dyDescent="0.25">
      <c r="B1274">
        <v>44585</v>
      </c>
    </row>
    <row r="1275" spans="2:2" x14ac:dyDescent="0.25">
      <c r="B1275">
        <v>44422</v>
      </c>
    </row>
    <row r="1276" spans="2:2" x14ac:dyDescent="0.25">
      <c r="B1276">
        <v>44410</v>
      </c>
    </row>
    <row r="1277" spans="2:2" x14ac:dyDescent="0.25">
      <c r="B1277">
        <v>44468</v>
      </c>
    </row>
    <row r="1278" spans="2:2" x14ac:dyDescent="0.25">
      <c r="B1278">
        <v>44847</v>
      </c>
    </row>
    <row r="1279" spans="2:2" x14ac:dyDescent="0.25">
      <c r="B1279">
        <v>44842</v>
      </c>
    </row>
    <row r="1280" spans="2:2" x14ac:dyDescent="0.25">
      <c r="B1280">
        <v>44843</v>
      </c>
    </row>
    <row r="1281" spans="2:2" x14ac:dyDescent="0.25">
      <c r="B1281">
        <v>44844</v>
      </c>
    </row>
    <row r="1282" spans="2:2" x14ac:dyDescent="0.25">
      <c r="B1282">
        <v>44747</v>
      </c>
    </row>
    <row r="1283" spans="2:2" x14ac:dyDescent="0.25">
      <c r="B1283">
        <v>44904</v>
      </c>
    </row>
    <row r="1284" spans="2:2" x14ac:dyDescent="0.25">
      <c r="B1284">
        <v>44905</v>
      </c>
    </row>
    <row r="1285" spans="2:2" x14ac:dyDescent="0.25">
      <c r="B1285">
        <v>44996</v>
      </c>
    </row>
    <row r="1286" spans="2:2" x14ac:dyDescent="0.25">
      <c r="B1286">
        <v>45011</v>
      </c>
    </row>
    <row r="1287" spans="2:2" x14ac:dyDescent="0.25">
      <c r="B1287">
        <v>45012</v>
      </c>
    </row>
    <row r="1288" spans="2:2" x14ac:dyDescent="0.25">
      <c r="B1288">
        <v>45020</v>
      </c>
    </row>
    <row r="1289" spans="2:2" x14ac:dyDescent="0.25">
      <c r="B1289">
        <v>45021</v>
      </c>
    </row>
    <row r="1290" spans="2:2" x14ac:dyDescent="0.25">
      <c r="B1290">
        <v>45022</v>
      </c>
    </row>
    <row r="1291" spans="2:2" x14ac:dyDescent="0.25">
      <c r="B1291">
        <v>45031</v>
      </c>
    </row>
    <row r="1292" spans="2:2" x14ac:dyDescent="0.25">
      <c r="B1292">
        <v>45032</v>
      </c>
    </row>
    <row r="1293" spans="2:2" x14ac:dyDescent="0.25">
      <c r="B1293">
        <v>45244</v>
      </c>
    </row>
    <row r="1294" spans="2:2" x14ac:dyDescent="0.25">
      <c r="B1294">
        <v>45246</v>
      </c>
    </row>
    <row r="1295" spans="2:2" x14ac:dyDescent="0.25">
      <c r="B1295">
        <v>45247</v>
      </c>
    </row>
    <row r="1296" spans="2:2" x14ac:dyDescent="0.25">
      <c r="B1296">
        <v>45248</v>
      </c>
    </row>
    <row r="1297" spans="2:2" x14ac:dyDescent="0.25">
      <c r="B1297">
        <v>39585</v>
      </c>
    </row>
    <row r="1298" spans="2:2" x14ac:dyDescent="0.25">
      <c r="B1298">
        <v>40614</v>
      </c>
    </row>
    <row r="1299" spans="2:2" x14ac:dyDescent="0.25">
      <c r="B1299">
        <v>40647</v>
      </c>
    </row>
    <row r="1300" spans="2:2" x14ac:dyDescent="0.25">
      <c r="B1300">
        <v>39635</v>
      </c>
    </row>
    <row r="1301" spans="2:2" x14ac:dyDescent="0.25">
      <c r="B1301">
        <v>39650</v>
      </c>
    </row>
    <row r="1302" spans="2:2" x14ac:dyDescent="0.25">
      <c r="B1302">
        <v>39651</v>
      </c>
    </row>
    <row r="1303" spans="2:2" x14ac:dyDescent="0.25">
      <c r="B1303">
        <v>39657</v>
      </c>
    </row>
    <row r="1304" spans="2:2" x14ac:dyDescent="0.25">
      <c r="B1304">
        <v>39659</v>
      </c>
    </row>
    <row r="1305" spans="2:2" x14ac:dyDescent="0.25">
      <c r="B1305">
        <v>40098</v>
      </c>
    </row>
    <row r="1306" spans="2:2" x14ac:dyDescent="0.25">
      <c r="B1306">
        <v>40085</v>
      </c>
    </row>
    <row r="1307" spans="2:2" x14ac:dyDescent="0.25">
      <c r="B1307">
        <v>40138</v>
      </c>
    </row>
    <row r="1308" spans="2:2" x14ac:dyDescent="0.25">
      <c r="B1308">
        <v>40385</v>
      </c>
    </row>
    <row r="1309" spans="2:2" x14ac:dyDescent="0.25">
      <c r="B1309">
        <v>40550</v>
      </c>
    </row>
    <row r="1310" spans="2:2" x14ac:dyDescent="0.25">
      <c r="B1310">
        <v>40656</v>
      </c>
    </row>
    <row r="1311" spans="2:2" x14ac:dyDescent="0.25">
      <c r="B1311">
        <v>40659</v>
      </c>
    </row>
    <row r="1312" spans="2:2" x14ac:dyDescent="0.25">
      <c r="B1312">
        <v>40662</v>
      </c>
    </row>
    <row r="1313" spans="2:2" x14ac:dyDescent="0.25">
      <c r="B1313">
        <v>40663</v>
      </c>
    </row>
    <row r="1314" spans="2:2" x14ac:dyDescent="0.25">
      <c r="B1314">
        <v>40664</v>
      </c>
    </row>
    <row r="1315" spans="2:2" x14ac:dyDescent="0.25">
      <c r="B1315">
        <v>40665</v>
      </c>
    </row>
    <row r="1316" spans="2:2" x14ac:dyDescent="0.25">
      <c r="B1316">
        <v>40666</v>
      </c>
    </row>
    <row r="1317" spans="2:2" x14ac:dyDescent="0.25">
      <c r="B1317">
        <v>40667</v>
      </c>
    </row>
    <row r="1318" spans="2:2" x14ac:dyDescent="0.25">
      <c r="B1318">
        <v>40652</v>
      </c>
    </row>
    <row r="1319" spans="2:2" x14ac:dyDescent="0.25">
      <c r="B1319">
        <v>40654</v>
      </c>
    </row>
    <row r="1320" spans="2:2" x14ac:dyDescent="0.25">
      <c r="B1320">
        <v>40695</v>
      </c>
    </row>
    <row r="1321" spans="2:2" x14ac:dyDescent="0.25">
      <c r="B1321">
        <v>40686</v>
      </c>
    </row>
    <row r="1322" spans="2:2" x14ac:dyDescent="0.25">
      <c r="B1322">
        <v>40687</v>
      </c>
    </row>
    <row r="1323" spans="2:2" x14ac:dyDescent="0.25">
      <c r="B1323">
        <v>40694</v>
      </c>
    </row>
    <row r="1324" spans="2:2" x14ac:dyDescent="0.25">
      <c r="B1324">
        <v>40697</v>
      </c>
    </row>
    <row r="1325" spans="2:2" x14ac:dyDescent="0.25">
      <c r="B1325">
        <v>40707</v>
      </c>
    </row>
    <row r="1326" spans="2:2" x14ac:dyDescent="0.25">
      <c r="B1326">
        <v>40700</v>
      </c>
    </row>
    <row r="1327" spans="2:2" x14ac:dyDescent="0.25">
      <c r="B1327">
        <v>40704</v>
      </c>
    </row>
    <row r="1328" spans="2:2" x14ac:dyDescent="0.25">
      <c r="B1328">
        <v>40705</v>
      </c>
    </row>
    <row r="1329" spans="2:2" x14ac:dyDescent="0.25">
      <c r="B1329">
        <v>40706</v>
      </c>
    </row>
    <row r="1330" spans="2:2" x14ac:dyDescent="0.25">
      <c r="B1330">
        <v>40727</v>
      </c>
    </row>
    <row r="1331" spans="2:2" x14ac:dyDescent="0.25">
      <c r="B1331">
        <v>40719</v>
      </c>
    </row>
    <row r="1332" spans="2:2" x14ac:dyDescent="0.25">
      <c r="B1332">
        <v>40748</v>
      </c>
    </row>
    <row r="1333" spans="2:2" x14ac:dyDescent="0.25">
      <c r="B1333">
        <v>40754</v>
      </c>
    </row>
    <row r="1334" spans="2:2" x14ac:dyDescent="0.25">
      <c r="B1334">
        <v>40780</v>
      </c>
    </row>
    <row r="1335" spans="2:2" x14ac:dyDescent="0.25">
      <c r="B1335">
        <v>40771</v>
      </c>
    </row>
    <row r="1336" spans="2:2" x14ac:dyDescent="0.25">
      <c r="B1336">
        <v>40793</v>
      </c>
    </row>
    <row r="1337" spans="2:2" x14ac:dyDescent="0.25">
      <c r="B1337">
        <v>40796</v>
      </c>
    </row>
    <row r="1338" spans="2:2" x14ac:dyDescent="0.25">
      <c r="B1338">
        <v>40788</v>
      </c>
    </row>
    <row r="1339" spans="2:2" x14ac:dyDescent="0.25">
      <c r="B1339">
        <v>40789</v>
      </c>
    </row>
    <row r="1340" spans="2:2" x14ac:dyDescent="0.25">
      <c r="B1340">
        <v>40813</v>
      </c>
    </row>
    <row r="1341" spans="2:2" x14ac:dyDescent="0.25">
      <c r="B1341">
        <v>39387</v>
      </c>
    </row>
    <row r="1342" spans="2:2" x14ac:dyDescent="0.25">
      <c r="B1342">
        <v>39423</v>
      </c>
    </row>
    <row r="1343" spans="2:2" x14ac:dyDescent="0.25">
      <c r="B1343">
        <v>39425</v>
      </c>
    </row>
    <row r="1344" spans="2:2" x14ac:dyDescent="0.25">
      <c r="B1344">
        <v>39530</v>
      </c>
    </row>
    <row r="1345" spans="2:2" x14ac:dyDescent="0.25">
      <c r="B1345">
        <v>40416</v>
      </c>
    </row>
    <row r="1346" spans="2:2" x14ac:dyDescent="0.25">
      <c r="B1346">
        <v>39512</v>
      </c>
    </row>
    <row r="1347" spans="2:2" x14ac:dyDescent="0.25">
      <c r="B1347">
        <v>39590</v>
      </c>
    </row>
    <row r="1348" spans="2:2" x14ac:dyDescent="0.25">
      <c r="B1348">
        <v>40479</v>
      </c>
    </row>
    <row r="1349" spans="2:2" x14ac:dyDescent="0.25">
      <c r="B1349">
        <v>40481</v>
      </c>
    </row>
    <row r="1350" spans="2:2" x14ac:dyDescent="0.25">
      <c r="B1350">
        <v>39623</v>
      </c>
    </row>
    <row r="1351" spans="2:2" x14ac:dyDescent="0.25">
      <c r="B1351">
        <v>40023</v>
      </c>
    </row>
    <row r="1352" spans="2:2" x14ac:dyDescent="0.25">
      <c r="B1352">
        <v>40024</v>
      </c>
    </row>
    <row r="1353" spans="2:2" x14ac:dyDescent="0.25">
      <c r="B1353">
        <v>40127</v>
      </c>
    </row>
    <row r="1354" spans="2:2" x14ac:dyDescent="0.25">
      <c r="B1354">
        <v>40128</v>
      </c>
    </row>
    <row r="1355" spans="2:2" x14ac:dyDescent="0.25">
      <c r="B1355">
        <v>40129</v>
      </c>
    </row>
    <row r="1356" spans="2:2" x14ac:dyDescent="0.25">
      <c r="B1356">
        <v>40774</v>
      </c>
    </row>
    <row r="1357" spans="2:2" x14ac:dyDescent="0.25">
      <c r="B1357">
        <v>40728</v>
      </c>
    </row>
    <row r="1358" spans="2:2" x14ac:dyDescent="0.25">
      <c r="B1358">
        <v>40716</v>
      </c>
    </row>
    <row r="1359" spans="2:2" x14ac:dyDescent="0.25">
      <c r="B1359">
        <v>40784</v>
      </c>
    </row>
    <row r="1360" spans="2:2" x14ac:dyDescent="0.25">
      <c r="B1360">
        <v>40806</v>
      </c>
    </row>
    <row r="1361" spans="2:2" x14ac:dyDescent="0.25">
      <c r="B1361">
        <v>40814</v>
      </c>
    </row>
    <row r="1362" spans="2:2" x14ac:dyDescent="0.25">
      <c r="B1362">
        <v>40875</v>
      </c>
    </row>
    <row r="1363" spans="2:2" x14ac:dyDescent="0.25">
      <c r="B1363">
        <v>40894</v>
      </c>
    </row>
    <row r="1364" spans="2:2" x14ac:dyDescent="0.25">
      <c r="B1364">
        <v>40883</v>
      </c>
    </row>
    <row r="1365" spans="2:2" x14ac:dyDescent="0.25">
      <c r="B1365">
        <v>40891</v>
      </c>
    </row>
    <row r="1366" spans="2:2" x14ac:dyDescent="0.25">
      <c r="B1366">
        <v>40898</v>
      </c>
    </row>
    <row r="1367" spans="2:2" x14ac:dyDescent="0.25">
      <c r="B1367">
        <v>40899</v>
      </c>
    </row>
    <row r="1368" spans="2:2" x14ac:dyDescent="0.25">
      <c r="B1368">
        <v>39537</v>
      </c>
    </row>
    <row r="1369" spans="2:2" x14ac:dyDescent="0.25">
      <c r="B1369">
        <v>31180</v>
      </c>
    </row>
    <row r="1370" spans="2:2" x14ac:dyDescent="0.25">
      <c r="B1370">
        <v>30931</v>
      </c>
    </row>
    <row r="1371" spans="2:2" x14ac:dyDescent="0.25">
      <c r="B1371">
        <v>33449</v>
      </c>
    </row>
    <row r="1372" spans="2:2" x14ac:dyDescent="0.25">
      <c r="B1372">
        <v>33512</v>
      </c>
    </row>
    <row r="1373" spans="2:2" x14ac:dyDescent="0.25">
      <c r="B1373">
        <v>33818</v>
      </c>
    </row>
    <row r="1374" spans="2:2" x14ac:dyDescent="0.25">
      <c r="B1374">
        <v>33833</v>
      </c>
    </row>
    <row r="1375" spans="2:2" x14ac:dyDescent="0.25">
      <c r="B1375">
        <v>34153</v>
      </c>
    </row>
    <row r="1376" spans="2:2" x14ac:dyDescent="0.25">
      <c r="B1376">
        <v>34266</v>
      </c>
    </row>
    <row r="1377" spans="2:2" x14ac:dyDescent="0.25">
      <c r="B1377">
        <v>34267</v>
      </c>
    </row>
    <row r="1378" spans="2:2" x14ac:dyDescent="0.25">
      <c r="B1378">
        <v>34268</v>
      </c>
    </row>
    <row r="1379" spans="2:2" x14ac:dyDescent="0.25">
      <c r="B1379">
        <v>34269</v>
      </c>
    </row>
    <row r="1380" spans="2:2" x14ac:dyDescent="0.25">
      <c r="B1380">
        <v>34270</v>
      </c>
    </row>
    <row r="1381" spans="2:2" x14ac:dyDescent="0.25">
      <c r="B1381">
        <v>34271</v>
      </c>
    </row>
    <row r="1382" spans="2:2" x14ac:dyDescent="0.25">
      <c r="B1382">
        <v>34272</v>
      </c>
    </row>
    <row r="1383" spans="2:2" x14ac:dyDescent="0.25">
      <c r="B1383">
        <v>34278</v>
      </c>
    </row>
    <row r="1384" spans="2:2" x14ac:dyDescent="0.25">
      <c r="B1384">
        <v>34355</v>
      </c>
    </row>
    <row r="1385" spans="2:2" x14ac:dyDescent="0.25">
      <c r="B1385">
        <v>34357</v>
      </c>
    </row>
    <row r="1386" spans="2:2" x14ac:dyDescent="0.25">
      <c r="B1386">
        <v>34350</v>
      </c>
    </row>
    <row r="1387" spans="2:2" x14ac:dyDescent="0.25">
      <c r="B1387">
        <v>34352</v>
      </c>
    </row>
    <row r="1388" spans="2:2" x14ac:dyDescent="0.25">
      <c r="B1388">
        <v>34388</v>
      </c>
    </row>
    <row r="1389" spans="2:2" x14ac:dyDescent="0.25">
      <c r="B1389">
        <v>34389</v>
      </c>
    </row>
    <row r="1390" spans="2:2" x14ac:dyDescent="0.25">
      <c r="B1390">
        <v>34390</v>
      </c>
    </row>
    <row r="1391" spans="2:2" x14ac:dyDescent="0.25">
      <c r="B1391">
        <v>34391</v>
      </c>
    </row>
    <row r="1392" spans="2:2" x14ac:dyDescent="0.25">
      <c r="B1392">
        <v>34428</v>
      </c>
    </row>
    <row r="1393" spans="2:2" x14ac:dyDescent="0.25">
      <c r="B1393">
        <v>33147</v>
      </c>
    </row>
    <row r="1394" spans="2:2" x14ac:dyDescent="0.25">
      <c r="B1394">
        <v>34635</v>
      </c>
    </row>
    <row r="1395" spans="2:2" x14ac:dyDescent="0.25">
      <c r="B1395">
        <v>34667</v>
      </c>
    </row>
    <row r="1396" spans="2:2" x14ac:dyDescent="0.25">
      <c r="B1396">
        <v>34669</v>
      </c>
    </row>
    <row r="1397" spans="2:2" x14ac:dyDescent="0.25">
      <c r="B1397">
        <v>34706</v>
      </c>
    </row>
    <row r="1398" spans="2:2" x14ac:dyDescent="0.25">
      <c r="B1398">
        <v>32585</v>
      </c>
    </row>
    <row r="1399" spans="2:2" x14ac:dyDescent="0.25">
      <c r="B1399">
        <v>32588</v>
      </c>
    </row>
    <row r="1400" spans="2:2" x14ac:dyDescent="0.25">
      <c r="B1400">
        <v>34825</v>
      </c>
    </row>
    <row r="1401" spans="2:2" x14ac:dyDescent="0.25">
      <c r="B1401">
        <v>34938</v>
      </c>
    </row>
    <row r="1402" spans="2:2" x14ac:dyDescent="0.25">
      <c r="B1402">
        <v>34901</v>
      </c>
    </row>
    <row r="1403" spans="2:2" x14ac:dyDescent="0.25">
      <c r="B1403">
        <v>35015</v>
      </c>
    </row>
    <row r="1404" spans="2:2" x14ac:dyDescent="0.25">
      <c r="B1404">
        <v>35020</v>
      </c>
    </row>
    <row r="1405" spans="2:2" x14ac:dyDescent="0.25">
      <c r="B1405">
        <v>33333</v>
      </c>
    </row>
    <row r="1406" spans="2:2" x14ac:dyDescent="0.25">
      <c r="B1406">
        <v>33334</v>
      </c>
    </row>
    <row r="1407" spans="2:2" x14ac:dyDescent="0.25">
      <c r="B1407">
        <v>35040</v>
      </c>
    </row>
    <row r="1408" spans="2:2" x14ac:dyDescent="0.25">
      <c r="B1408">
        <v>35096</v>
      </c>
    </row>
    <row r="1409" spans="2:2" x14ac:dyDescent="0.25">
      <c r="B1409">
        <v>35173</v>
      </c>
    </row>
    <row r="1410" spans="2:2" x14ac:dyDescent="0.25">
      <c r="B1410">
        <v>35177</v>
      </c>
    </row>
    <row r="1411" spans="2:2" x14ac:dyDescent="0.25">
      <c r="B1411">
        <v>35198</v>
      </c>
    </row>
    <row r="1412" spans="2:2" x14ac:dyDescent="0.25">
      <c r="B1412">
        <v>35200</v>
      </c>
    </row>
    <row r="1413" spans="2:2" x14ac:dyDescent="0.25">
      <c r="B1413">
        <v>35203</v>
      </c>
    </row>
    <row r="1414" spans="2:2" x14ac:dyDescent="0.25">
      <c r="B1414">
        <v>35204</v>
      </c>
    </row>
    <row r="1415" spans="2:2" x14ac:dyDescent="0.25">
      <c r="B1415">
        <v>35205</v>
      </c>
    </row>
    <row r="1416" spans="2:2" x14ac:dyDescent="0.25">
      <c r="B1416">
        <v>35348</v>
      </c>
    </row>
    <row r="1417" spans="2:2" x14ac:dyDescent="0.25">
      <c r="B1417">
        <v>35475</v>
      </c>
    </row>
    <row r="1418" spans="2:2" x14ac:dyDescent="0.25">
      <c r="B1418">
        <v>35507</v>
      </c>
    </row>
    <row r="1419" spans="2:2" x14ac:dyDescent="0.25">
      <c r="B1419">
        <v>35515</v>
      </c>
    </row>
    <row r="1420" spans="2:2" x14ac:dyDescent="0.25">
      <c r="B1420">
        <v>35519</v>
      </c>
    </row>
    <row r="1421" spans="2:2" x14ac:dyDescent="0.25">
      <c r="B1421">
        <v>33260</v>
      </c>
    </row>
    <row r="1422" spans="2:2" x14ac:dyDescent="0.25">
      <c r="B1422">
        <v>33324</v>
      </c>
    </row>
    <row r="1423" spans="2:2" x14ac:dyDescent="0.25">
      <c r="B1423">
        <v>35657</v>
      </c>
    </row>
    <row r="1424" spans="2:2" x14ac:dyDescent="0.25">
      <c r="B1424">
        <v>35661</v>
      </c>
    </row>
    <row r="1425" spans="2:2" x14ac:dyDescent="0.25">
      <c r="B1425">
        <v>35662</v>
      </c>
    </row>
    <row r="1426" spans="2:2" x14ac:dyDescent="0.25">
      <c r="B1426">
        <v>35663</v>
      </c>
    </row>
    <row r="1427" spans="2:2" x14ac:dyDescent="0.25">
      <c r="B1427">
        <v>35665</v>
      </c>
    </row>
    <row r="1428" spans="2:2" x14ac:dyDescent="0.25">
      <c r="B1428">
        <v>35692</v>
      </c>
    </row>
    <row r="1429" spans="2:2" x14ac:dyDescent="0.25">
      <c r="B1429">
        <v>35713</v>
      </c>
    </row>
    <row r="1430" spans="2:2" x14ac:dyDescent="0.25">
      <c r="B1430">
        <v>35833</v>
      </c>
    </row>
    <row r="1431" spans="2:2" x14ac:dyDescent="0.25">
      <c r="B1431">
        <v>35834</v>
      </c>
    </row>
    <row r="1432" spans="2:2" x14ac:dyDescent="0.25">
      <c r="B1432">
        <v>35835</v>
      </c>
    </row>
    <row r="1433" spans="2:2" x14ac:dyDescent="0.25">
      <c r="B1433">
        <v>35839</v>
      </c>
    </row>
    <row r="1434" spans="2:2" x14ac:dyDescent="0.25">
      <c r="B1434">
        <v>35840</v>
      </c>
    </row>
    <row r="1435" spans="2:2" x14ac:dyDescent="0.25">
      <c r="B1435">
        <v>35861</v>
      </c>
    </row>
    <row r="1436" spans="2:2" x14ac:dyDescent="0.25">
      <c r="B1436">
        <v>35890</v>
      </c>
    </row>
    <row r="1437" spans="2:2" x14ac:dyDescent="0.25">
      <c r="B1437">
        <v>35919</v>
      </c>
    </row>
    <row r="1438" spans="2:2" x14ac:dyDescent="0.25">
      <c r="B1438">
        <v>35904</v>
      </c>
    </row>
    <row r="1439" spans="2:2" x14ac:dyDescent="0.25">
      <c r="B1439">
        <v>35916</v>
      </c>
    </row>
    <row r="1440" spans="2:2" x14ac:dyDescent="0.25">
      <c r="B1440">
        <v>33195</v>
      </c>
    </row>
    <row r="1441" spans="2:2" x14ac:dyDescent="0.25">
      <c r="B1441">
        <v>35940</v>
      </c>
    </row>
    <row r="1442" spans="2:2" x14ac:dyDescent="0.25">
      <c r="B1442">
        <v>36127</v>
      </c>
    </row>
    <row r="1443" spans="2:2" x14ac:dyDescent="0.25">
      <c r="B1443">
        <v>33201</v>
      </c>
    </row>
    <row r="1444" spans="2:2" x14ac:dyDescent="0.25">
      <c r="B1444">
        <v>36202</v>
      </c>
    </row>
    <row r="1445" spans="2:2" x14ac:dyDescent="0.25">
      <c r="B1445">
        <v>36223</v>
      </c>
    </row>
    <row r="1446" spans="2:2" x14ac:dyDescent="0.25">
      <c r="B1446">
        <v>36224</v>
      </c>
    </row>
    <row r="1447" spans="2:2" x14ac:dyDescent="0.25">
      <c r="B1447">
        <v>36266</v>
      </c>
    </row>
    <row r="1448" spans="2:2" x14ac:dyDescent="0.25">
      <c r="B1448">
        <v>36436</v>
      </c>
    </row>
    <row r="1449" spans="2:2" x14ac:dyDescent="0.25">
      <c r="B1449">
        <v>36454</v>
      </c>
    </row>
    <row r="1450" spans="2:2" x14ac:dyDescent="0.25">
      <c r="B1450">
        <v>36459</v>
      </c>
    </row>
    <row r="1451" spans="2:2" x14ac:dyDescent="0.25">
      <c r="B1451">
        <v>36460</v>
      </c>
    </row>
    <row r="1452" spans="2:2" x14ac:dyDescent="0.25">
      <c r="B1452">
        <v>36461</v>
      </c>
    </row>
    <row r="1453" spans="2:2" x14ac:dyDescent="0.25">
      <c r="B1453">
        <v>36467</v>
      </c>
    </row>
    <row r="1454" spans="2:2" x14ac:dyDescent="0.25">
      <c r="B1454">
        <v>36470</v>
      </c>
    </row>
    <row r="1455" spans="2:2" x14ac:dyDescent="0.25">
      <c r="B1455">
        <v>36487</v>
      </c>
    </row>
    <row r="1456" spans="2:2" x14ac:dyDescent="0.25">
      <c r="B1456">
        <v>36554</v>
      </c>
    </row>
    <row r="1457" spans="2:2" x14ac:dyDescent="0.25">
      <c r="B1457">
        <v>36643</v>
      </c>
    </row>
    <row r="1458" spans="2:2" x14ac:dyDescent="0.25">
      <c r="B1458">
        <v>36670</v>
      </c>
    </row>
    <row r="1459" spans="2:2" x14ac:dyDescent="0.25">
      <c r="B1459">
        <v>36616</v>
      </c>
    </row>
    <row r="1460" spans="2:2" x14ac:dyDescent="0.25">
      <c r="B1460">
        <v>36622</v>
      </c>
    </row>
    <row r="1461" spans="2:2" x14ac:dyDescent="0.25">
      <c r="B1461">
        <v>36701</v>
      </c>
    </row>
    <row r="1462" spans="2:2" x14ac:dyDescent="0.25">
      <c r="B1462">
        <v>36782</v>
      </c>
    </row>
    <row r="1463" spans="2:2" x14ac:dyDescent="0.25">
      <c r="B1463">
        <v>36779</v>
      </c>
    </row>
    <row r="1464" spans="2:2" x14ac:dyDescent="0.25">
      <c r="B1464">
        <v>33328</v>
      </c>
    </row>
    <row r="1465" spans="2:2" x14ac:dyDescent="0.25">
      <c r="B1465">
        <v>36810</v>
      </c>
    </row>
    <row r="1466" spans="2:2" x14ac:dyDescent="0.25">
      <c r="B1466">
        <v>36812</v>
      </c>
    </row>
    <row r="1467" spans="2:2" x14ac:dyDescent="0.25">
      <c r="B1467">
        <v>36813</v>
      </c>
    </row>
    <row r="1468" spans="2:2" x14ac:dyDescent="0.25">
      <c r="B1468">
        <v>36839</v>
      </c>
    </row>
    <row r="1469" spans="2:2" x14ac:dyDescent="0.25">
      <c r="B1469">
        <v>36842</v>
      </c>
    </row>
    <row r="1470" spans="2:2" x14ac:dyDescent="0.25">
      <c r="B1470">
        <v>36844</v>
      </c>
    </row>
    <row r="1471" spans="2:2" x14ac:dyDescent="0.25">
      <c r="B1471">
        <v>36847</v>
      </c>
    </row>
    <row r="1472" spans="2:2" x14ac:dyDescent="0.25">
      <c r="B1472">
        <v>36822</v>
      </c>
    </row>
    <row r="1473" spans="2:2" x14ac:dyDescent="0.25">
      <c r="B1473">
        <v>36830</v>
      </c>
    </row>
    <row r="1474" spans="2:2" x14ac:dyDescent="0.25">
      <c r="B1474">
        <v>36834</v>
      </c>
    </row>
    <row r="1475" spans="2:2" x14ac:dyDescent="0.25">
      <c r="B1475">
        <v>36887</v>
      </c>
    </row>
    <row r="1476" spans="2:2" x14ac:dyDescent="0.25">
      <c r="B1476">
        <v>36888</v>
      </c>
    </row>
    <row r="1477" spans="2:2" x14ac:dyDescent="0.25">
      <c r="B1477">
        <v>36889</v>
      </c>
    </row>
    <row r="1478" spans="2:2" x14ac:dyDescent="0.25">
      <c r="B1478">
        <v>36891</v>
      </c>
    </row>
    <row r="1479" spans="2:2" x14ac:dyDescent="0.25">
      <c r="B1479">
        <v>36861</v>
      </c>
    </row>
    <row r="1480" spans="2:2" x14ac:dyDescent="0.25">
      <c r="B1480">
        <v>36875</v>
      </c>
    </row>
    <row r="1481" spans="2:2" x14ac:dyDescent="0.25">
      <c r="B1481">
        <v>54855</v>
      </c>
    </row>
    <row r="1482" spans="2:2" x14ac:dyDescent="0.25">
      <c r="B1482">
        <v>54876</v>
      </c>
    </row>
    <row r="1483" spans="2:2" x14ac:dyDescent="0.25">
      <c r="B1483">
        <v>54877</v>
      </c>
    </row>
    <row r="1484" spans="2:2" x14ac:dyDescent="0.25">
      <c r="B1484">
        <v>54878</v>
      </c>
    </row>
    <row r="1485" spans="2:2" x14ac:dyDescent="0.25">
      <c r="B1485">
        <v>54880</v>
      </c>
    </row>
    <row r="1486" spans="2:2" x14ac:dyDescent="0.25">
      <c r="B1486">
        <v>54881</v>
      </c>
    </row>
    <row r="1487" spans="2:2" x14ac:dyDescent="0.25">
      <c r="B1487">
        <v>55457</v>
      </c>
    </row>
    <row r="1488" spans="2:2" x14ac:dyDescent="0.25">
      <c r="B1488">
        <v>55661</v>
      </c>
    </row>
    <row r="1489" spans="2:2" x14ac:dyDescent="0.25">
      <c r="B1489">
        <v>55711</v>
      </c>
    </row>
    <row r="1490" spans="2:2" x14ac:dyDescent="0.25">
      <c r="B1490">
        <v>55713</v>
      </c>
    </row>
    <row r="1491" spans="2:2" x14ac:dyDescent="0.25">
      <c r="B1491">
        <v>55716</v>
      </c>
    </row>
    <row r="1492" spans="2:2" x14ac:dyDescent="0.25">
      <c r="B1492">
        <v>36940</v>
      </c>
    </row>
    <row r="1493" spans="2:2" x14ac:dyDescent="0.25">
      <c r="B1493">
        <v>36933</v>
      </c>
    </row>
    <row r="1494" spans="2:2" x14ac:dyDescent="0.25">
      <c r="B1494">
        <v>36945</v>
      </c>
    </row>
    <row r="1495" spans="2:2" x14ac:dyDescent="0.25">
      <c r="B1495">
        <v>36946</v>
      </c>
    </row>
    <row r="1496" spans="2:2" x14ac:dyDescent="0.25">
      <c r="B1496">
        <v>36947</v>
      </c>
    </row>
    <row r="1497" spans="2:2" x14ac:dyDescent="0.25">
      <c r="B1497">
        <v>36948</v>
      </c>
    </row>
    <row r="1498" spans="2:2" x14ac:dyDescent="0.25">
      <c r="B1498">
        <v>36951</v>
      </c>
    </row>
    <row r="1499" spans="2:2" x14ac:dyDescent="0.25">
      <c r="B1499">
        <v>36980</v>
      </c>
    </row>
    <row r="1500" spans="2:2" x14ac:dyDescent="0.25">
      <c r="B1500">
        <v>36991</v>
      </c>
    </row>
    <row r="1501" spans="2:2" x14ac:dyDescent="0.25">
      <c r="B1501">
        <v>36994</v>
      </c>
    </row>
    <row r="1502" spans="2:2" x14ac:dyDescent="0.25">
      <c r="B1502">
        <v>37084</v>
      </c>
    </row>
    <row r="1503" spans="2:2" x14ac:dyDescent="0.25">
      <c r="B1503">
        <v>37147</v>
      </c>
    </row>
    <row r="1504" spans="2:2" x14ac:dyDescent="0.25">
      <c r="B1504">
        <v>37148</v>
      </c>
    </row>
    <row r="1505" spans="2:2" x14ac:dyDescent="0.25">
      <c r="B1505">
        <v>37150</v>
      </c>
    </row>
    <row r="1506" spans="2:2" x14ac:dyDescent="0.25">
      <c r="B1506">
        <v>37152</v>
      </c>
    </row>
    <row r="1507" spans="2:2" x14ac:dyDescent="0.25">
      <c r="B1507">
        <v>33030</v>
      </c>
    </row>
    <row r="1508" spans="2:2" x14ac:dyDescent="0.25">
      <c r="B1508">
        <v>33052</v>
      </c>
    </row>
    <row r="1509" spans="2:2" x14ac:dyDescent="0.25">
      <c r="B1509">
        <v>37163</v>
      </c>
    </row>
    <row r="1510" spans="2:2" x14ac:dyDescent="0.25">
      <c r="B1510">
        <v>33146</v>
      </c>
    </row>
    <row r="1511" spans="2:2" x14ac:dyDescent="0.25">
      <c r="B1511">
        <v>33536</v>
      </c>
    </row>
    <row r="1512" spans="2:2" x14ac:dyDescent="0.25">
      <c r="B1512">
        <v>33527</v>
      </c>
    </row>
    <row r="1513" spans="2:2" x14ac:dyDescent="0.25">
      <c r="B1513">
        <v>33538</v>
      </c>
    </row>
    <row r="1514" spans="2:2" x14ac:dyDescent="0.25">
      <c r="B1514">
        <v>35344</v>
      </c>
    </row>
    <row r="1515" spans="2:2" x14ac:dyDescent="0.25">
      <c r="B1515">
        <v>34564</v>
      </c>
    </row>
    <row r="1516" spans="2:2" x14ac:dyDescent="0.25">
      <c r="B1516">
        <v>34972</v>
      </c>
    </row>
    <row r="1517" spans="2:2" x14ac:dyDescent="0.25">
      <c r="B1517">
        <v>35191</v>
      </c>
    </row>
    <row r="1518" spans="2:2" x14ac:dyDescent="0.25">
      <c r="B1518">
        <v>35197</v>
      </c>
    </row>
    <row r="1519" spans="2:2" x14ac:dyDescent="0.25">
      <c r="B1519">
        <v>35349</v>
      </c>
    </row>
    <row r="1520" spans="2:2" x14ac:dyDescent="0.25">
      <c r="B1520">
        <v>35650</v>
      </c>
    </row>
    <row r="1521" spans="2:2" x14ac:dyDescent="0.25">
      <c r="B1521">
        <v>36160</v>
      </c>
    </row>
    <row r="1522" spans="2:2" x14ac:dyDescent="0.25">
      <c r="B1522">
        <v>36657</v>
      </c>
    </row>
    <row r="1523" spans="2:2" x14ac:dyDescent="0.25">
      <c r="B1523">
        <v>36695</v>
      </c>
    </row>
    <row r="1524" spans="2:2" x14ac:dyDescent="0.25">
      <c r="B1524">
        <v>36922</v>
      </c>
    </row>
    <row r="1525" spans="2:2" x14ac:dyDescent="0.25">
      <c r="B1525">
        <v>37100</v>
      </c>
    </row>
    <row r="1526" spans="2:2" x14ac:dyDescent="0.25">
      <c r="B1526">
        <v>32353</v>
      </c>
    </row>
    <row r="1527" spans="2:2" x14ac:dyDescent="0.25">
      <c r="B1527">
        <v>37328</v>
      </c>
    </row>
    <row r="1528" spans="2:2" x14ac:dyDescent="0.25">
      <c r="B1528">
        <v>37402</v>
      </c>
    </row>
    <row r="1529" spans="2:2" x14ac:dyDescent="0.25">
      <c r="B1529">
        <v>37403</v>
      </c>
    </row>
    <row r="1530" spans="2:2" x14ac:dyDescent="0.25">
      <c r="B1530">
        <v>45281</v>
      </c>
    </row>
    <row r="1531" spans="2:2" x14ac:dyDescent="0.25">
      <c r="B1531">
        <v>37434</v>
      </c>
    </row>
    <row r="1532" spans="2:2" x14ac:dyDescent="0.25">
      <c r="B1532">
        <v>37445</v>
      </c>
    </row>
    <row r="1533" spans="2:2" x14ac:dyDescent="0.25">
      <c r="B1533">
        <v>37447</v>
      </c>
    </row>
    <row r="1534" spans="2:2" x14ac:dyDescent="0.25">
      <c r="B1534">
        <v>37449</v>
      </c>
    </row>
    <row r="1535" spans="2:2" x14ac:dyDescent="0.25">
      <c r="B1535">
        <v>37451</v>
      </c>
    </row>
    <row r="1536" spans="2:2" x14ac:dyDescent="0.25">
      <c r="B1536">
        <v>37472</v>
      </c>
    </row>
    <row r="1537" spans="2:2" x14ac:dyDescent="0.25">
      <c r="B1537">
        <v>37494</v>
      </c>
    </row>
    <row r="1538" spans="2:2" x14ac:dyDescent="0.25">
      <c r="B1538">
        <v>37662</v>
      </c>
    </row>
    <row r="1539" spans="2:2" x14ac:dyDescent="0.25">
      <c r="B1539">
        <v>37689</v>
      </c>
    </row>
    <row r="1540" spans="2:2" x14ac:dyDescent="0.25">
      <c r="B1540">
        <v>46894</v>
      </c>
    </row>
    <row r="1541" spans="2:2" x14ac:dyDescent="0.25">
      <c r="B1541">
        <v>37707</v>
      </c>
    </row>
    <row r="1542" spans="2:2" x14ac:dyDescent="0.25">
      <c r="B1542">
        <v>37703</v>
      </c>
    </row>
    <row r="1543" spans="2:2" x14ac:dyDescent="0.25">
      <c r="B1543">
        <v>37709</v>
      </c>
    </row>
    <row r="1544" spans="2:2" x14ac:dyDescent="0.25">
      <c r="B1544">
        <v>37530</v>
      </c>
    </row>
    <row r="1545" spans="2:2" x14ac:dyDescent="0.25">
      <c r="B1545">
        <v>37531</v>
      </c>
    </row>
    <row r="1546" spans="2:2" x14ac:dyDescent="0.25">
      <c r="B1546">
        <v>37532</v>
      </c>
    </row>
    <row r="1547" spans="2:2" x14ac:dyDescent="0.25">
      <c r="B1547">
        <v>37534</v>
      </c>
    </row>
    <row r="1548" spans="2:2" x14ac:dyDescent="0.25">
      <c r="B1548">
        <v>37979</v>
      </c>
    </row>
    <row r="1549" spans="2:2" x14ac:dyDescent="0.25">
      <c r="B1549">
        <v>37981</v>
      </c>
    </row>
    <row r="1550" spans="2:2" x14ac:dyDescent="0.25">
      <c r="B1550">
        <v>38073</v>
      </c>
    </row>
    <row r="1551" spans="2:2" x14ac:dyDescent="0.25">
      <c r="B1551">
        <v>55881</v>
      </c>
    </row>
    <row r="1552" spans="2:2" x14ac:dyDescent="0.25">
      <c r="B1552">
        <v>55882</v>
      </c>
    </row>
    <row r="1553" spans="2:2" x14ac:dyDescent="0.25">
      <c r="B1553">
        <v>38809</v>
      </c>
    </row>
    <row r="1554" spans="2:2" x14ac:dyDescent="0.25">
      <c r="B1554">
        <v>38771</v>
      </c>
    </row>
    <row r="1555" spans="2:2" x14ac:dyDescent="0.25">
      <c r="B1555">
        <v>38454</v>
      </c>
    </row>
    <row r="1556" spans="2:2" x14ac:dyDescent="0.25">
      <c r="B1556">
        <v>38456</v>
      </c>
    </row>
    <row r="1557" spans="2:2" x14ac:dyDescent="0.25">
      <c r="B1557">
        <v>39013</v>
      </c>
    </row>
    <row r="1558" spans="2:2" x14ac:dyDescent="0.25">
      <c r="B1558">
        <v>39014</v>
      </c>
    </row>
    <row r="1559" spans="2:2" x14ac:dyDescent="0.25">
      <c r="B1559">
        <v>38999</v>
      </c>
    </row>
    <row r="1560" spans="2:2" x14ac:dyDescent="0.25">
      <c r="B1560">
        <v>39015</v>
      </c>
    </row>
    <row r="1561" spans="2:2" x14ac:dyDescent="0.25">
      <c r="B1561">
        <v>39023</v>
      </c>
    </row>
    <row r="1562" spans="2:2" x14ac:dyDescent="0.25">
      <c r="B1562">
        <v>39030</v>
      </c>
    </row>
    <row r="1563" spans="2:2" x14ac:dyDescent="0.25">
      <c r="B1563">
        <v>38907</v>
      </c>
    </row>
    <row r="1564" spans="2:2" x14ac:dyDescent="0.25">
      <c r="B1564">
        <v>39062</v>
      </c>
    </row>
    <row r="1565" spans="2:2" x14ac:dyDescent="0.25">
      <c r="B1565">
        <v>39077</v>
      </c>
    </row>
    <row r="1566" spans="2:2" x14ac:dyDescent="0.25">
      <c r="B1566">
        <v>39146</v>
      </c>
    </row>
    <row r="1567" spans="2:2" x14ac:dyDescent="0.25">
      <c r="B1567">
        <v>39152</v>
      </c>
    </row>
    <row r="1568" spans="2:2" x14ac:dyDescent="0.25">
      <c r="B1568">
        <v>38935</v>
      </c>
    </row>
    <row r="1569" spans="2:2" x14ac:dyDescent="0.25">
      <c r="B1569">
        <v>39347</v>
      </c>
    </row>
    <row r="1570" spans="2:2" x14ac:dyDescent="0.25">
      <c r="B1570">
        <v>39354</v>
      </c>
    </row>
    <row r="1571" spans="2:2" x14ac:dyDescent="0.25">
      <c r="B1571">
        <v>39368</v>
      </c>
    </row>
    <row r="1572" spans="2:2" x14ac:dyDescent="0.25">
      <c r="B1572">
        <v>46295</v>
      </c>
    </row>
    <row r="1573" spans="2:2" x14ac:dyDescent="0.25">
      <c r="B1573">
        <v>41054</v>
      </c>
    </row>
    <row r="1574" spans="2:2" x14ac:dyDescent="0.25">
      <c r="B1574">
        <v>41056</v>
      </c>
    </row>
    <row r="1575" spans="2:2" x14ac:dyDescent="0.25">
      <c r="B1575">
        <v>41057</v>
      </c>
    </row>
    <row r="1576" spans="2:2" x14ac:dyDescent="0.25">
      <c r="B1576">
        <v>41059</v>
      </c>
    </row>
    <row r="1577" spans="2:2" x14ac:dyDescent="0.25">
      <c r="B1577">
        <v>41103</v>
      </c>
    </row>
    <row r="1578" spans="2:2" x14ac:dyDescent="0.25">
      <c r="B1578">
        <v>41110</v>
      </c>
    </row>
    <row r="1579" spans="2:2" x14ac:dyDescent="0.25">
      <c r="B1579">
        <v>41102</v>
      </c>
    </row>
    <row r="1580" spans="2:2" x14ac:dyDescent="0.25">
      <c r="B1580">
        <v>41140</v>
      </c>
    </row>
    <row r="1581" spans="2:2" x14ac:dyDescent="0.25">
      <c r="B1581">
        <v>41491</v>
      </c>
    </row>
    <row r="1582" spans="2:2" x14ac:dyDescent="0.25">
      <c r="B1582">
        <v>41490</v>
      </c>
    </row>
    <row r="1583" spans="2:2" x14ac:dyDescent="0.25">
      <c r="B1583">
        <v>41508</v>
      </c>
    </row>
    <row r="1584" spans="2:2" x14ac:dyDescent="0.25">
      <c r="B1584">
        <v>41822</v>
      </c>
    </row>
    <row r="1585" spans="2:2" x14ac:dyDescent="0.25">
      <c r="B1585">
        <v>41823</v>
      </c>
    </row>
    <row r="1586" spans="2:2" x14ac:dyDescent="0.25">
      <c r="B1586">
        <v>41824</v>
      </c>
    </row>
    <row r="1587" spans="2:2" x14ac:dyDescent="0.25">
      <c r="B1587">
        <v>41825</v>
      </c>
    </row>
    <row r="1588" spans="2:2" x14ac:dyDescent="0.25">
      <c r="B1588">
        <v>41826</v>
      </c>
    </row>
    <row r="1589" spans="2:2" x14ac:dyDescent="0.25">
      <c r="B1589">
        <v>41827</v>
      </c>
    </row>
    <row r="1590" spans="2:2" x14ac:dyDescent="0.25">
      <c r="B1590">
        <v>41828</v>
      </c>
    </row>
    <row r="1591" spans="2:2" x14ac:dyDescent="0.25">
      <c r="B1591">
        <v>41829</v>
      </c>
    </row>
    <row r="1592" spans="2:2" x14ac:dyDescent="0.25">
      <c r="B1592">
        <v>41832</v>
      </c>
    </row>
    <row r="1593" spans="2:2" x14ac:dyDescent="0.25">
      <c r="B1593">
        <v>41833</v>
      </c>
    </row>
    <row r="1594" spans="2:2" x14ac:dyDescent="0.25">
      <c r="B1594">
        <v>41834</v>
      </c>
    </row>
    <row r="1595" spans="2:2" x14ac:dyDescent="0.25">
      <c r="B1595">
        <v>41839</v>
      </c>
    </row>
    <row r="1596" spans="2:2" x14ac:dyDescent="0.25">
      <c r="B1596">
        <v>41870</v>
      </c>
    </row>
    <row r="1597" spans="2:2" x14ac:dyDescent="0.25">
      <c r="B1597">
        <v>41866</v>
      </c>
    </row>
    <row r="1598" spans="2:2" x14ac:dyDescent="0.25">
      <c r="B1598">
        <v>41394</v>
      </c>
    </row>
    <row r="1599" spans="2:2" x14ac:dyDescent="0.25">
      <c r="B1599">
        <v>41397</v>
      </c>
    </row>
    <row r="1600" spans="2:2" x14ac:dyDescent="0.25">
      <c r="B1600">
        <v>41398</v>
      </c>
    </row>
    <row r="1601" spans="2:2" x14ac:dyDescent="0.25">
      <c r="B1601">
        <v>41399</v>
      </c>
    </row>
    <row r="1602" spans="2:2" x14ac:dyDescent="0.25">
      <c r="B1602">
        <v>41412</v>
      </c>
    </row>
    <row r="1603" spans="2:2" x14ac:dyDescent="0.25">
      <c r="B1603">
        <v>41413</v>
      </c>
    </row>
    <row r="1604" spans="2:2" x14ac:dyDescent="0.25">
      <c r="B1604">
        <v>41414</v>
      </c>
    </row>
    <row r="1605" spans="2:2" x14ac:dyDescent="0.25">
      <c r="B1605">
        <v>41417</v>
      </c>
    </row>
    <row r="1606" spans="2:2" x14ac:dyDescent="0.25">
      <c r="B1606">
        <v>41585</v>
      </c>
    </row>
    <row r="1607" spans="2:2" x14ac:dyDescent="0.25">
      <c r="B1607">
        <v>41586</v>
      </c>
    </row>
    <row r="1608" spans="2:2" x14ac:dyDescent="0.25">
      <c r="B1608">
        <v>41587</v>
      </c>
    </row>
    <row r="1609" spans="2:2" x14ac:dyDescent="0.25">
      <c r="B1609">
        <v>41588</v>
      </c>
    </row>
    <row r="1610" spans="2:2" x14ac:dyDescent="0.25">
      <c r="B1610">
        <v>41591</v>
      </c>
    </row>
    <row r="1611" spans="2:2" x14ac:dyDescent="0.25">
      <c r="B1611">
        <v>46689</v>
      </c>
    </row>
    <row r="1612" spans="2:2" x14ac:dyDescent="0.25">
      <c r="B1612">
        <v>46690</v>
      </c>
    </row>
    <row r="1613" spans="2:2" x14ac:dyDescent="0.25">
      <c r="B1613">
        <v>46691</v>
      </c>
    </row>
    <row r="1614" spans="2:2" x14ac:dyDescent="0.25">
      <c r="B1614">
        <v>55269</v>
      </c>
    </row>
    <row r="1615" spans="2:2" x14ac:dyDescent="0.25">
      <c r="B1615">
        <v>55059</v>
      </c>
    </row>
    <row r="1616" spans="2:2" x14ac:dyDescent="0.25">
      <c r="B1616">
        <v>41732</v>
      </c>
    </row>
    <row r="1617" spans="2:2" x14ac:dyDescent="0.25">
      <c r="B1617">
        <v>41569</v>
      </c>
    </row>
    <row r="1618" spans="2:2" x14ac:dyDescent="0.25">
      <c r="B1618">
        <v>41574</v>
      </c>
    </row>
    <row r="1619" spans="2:2" x14ac:dyDescent="0.25">
      <c r="B1619">
        <v>55877</v>
      </c>
    </row>
    <row r="1620" spans="2:2" x14ac:dyDescent="0.25">
      <c r="B1620">
        <v>41760</v>
      </c>
    </row>
    <row r="1621" spans="2:2" x14ac:dyDescent="0.25">
      <c r="B1621">
        <v>41770</v>
      </c>
    </row>
    <row r="1622" spans="2:2" x14ac:dyDescent="0.25">
      <c r="B1622">
        <v>41772</v>
      </c>
    </row>
    <row r="1623" spans="2:2" x14ac:dyDescent="0.25">
      <c r="B1623">
        <v>41774</v>
      </c>
    </row>
    <row r="1624" spans="2:2" x14ac:dyDescent="0.25">
      <c r="B1624">
        <v>41778</v>
      </c>
    </row>
    <row r="1625" spans="2:2" x14ac:dyDescent="0.25">
      <c r="B1625">
        <v>41779</v>
      </c>
    </row>
    <row r="1626" spans="2:2" x14ac:dyDescent="0.25">
      <c r="B1626">
        <v>41782</v>
      </c>
    </row>
    <row r="1627" spans="2:2" x14ac:dyDescent="0.25">
      <c r="B1627">
        <v>41795</v>
      </c>
    </row>
    <row r="1628" spans="2:2" x14ac:dyDescent="0.25">
      <c r="B1628">
        <v>41789</v>
      </c>
    </row>
    <row r="1629" spans="2:2" x14ac:dyDescent="0.25">
      <c r="B1629">
        <v>41790</v>
      </c>
    </row>
    <row r="1630" spans="2:2" x14ac:dyDescent="0.25">
      <c r="B1630">
        <v>46728</v>
      </c>
    </row>
    <row r="1631" spans="2:2" x14ac:dyDescent="0.25">
      <c r="B1631">
        <v>55344</v>
      </c>
    </row>
    <row r="1632" spans="2:2" x14ac:dyDescent="0.25">
      <c r="B1632">
        <v>42154</v>
      </c>
    </row>
    <row r="1633" spans="2:2" x14ac:dyDescent="0.25">
      <c r="B1633">
        <v>42142</v>
      </c>
    </row>
    <row r="1634" spans="2:2" x14ac:dyDescent="0.25">
      <c r="B1634">
        <v>42392</v>
      </c>
    </row>
    <row r="1635" spans="2:2" x14ac:dyDescent="0.25">
      <c r="B1635">
        <v>42403</v>
      </c>
    </row>
    <row r="1636" spans="2:2" x14ac:dyDescent="0.25">
      <c r="B1636">
        <v>42404</v>
      </c>
    </row>
    <row r="1637" spans="2:2" x14ac:dyDescent="0.25">
      <c r="B1637">
        <v>42405</v>
      </c>
    </row>
    <row r="1638" spans="2:2" x14ac:dyDescent="0.25">
      <c r="B1638">
        <v>42412</v>
      </c>
    </row>
    <row r="1639" spans="2:2" x14ac:dyDescent="0.25">
      <c r="B1639">
        <v>42461</v>
      </c>
    </row>
    <row r="1640" spans="2:2" x14ac:dyDescent="0.25">
      <c r="B1640">
        <v>42463</v>
      </c>
    </row>
    <row r="1641" spans="2:2" x14ac:dyDescent="0.25">
      <c r="B1641">
        <v>42464</v>
      </c>
    </row>
    <row r="1642" spans="2:2" x14ac:dyDescent="0.25">
      <c r="B1642">
        <v>42489</v>
      </c>
    </row>
    <row r="1643" spans="2:2" x14ac:dyDescent="0.25">
      <c r="B1643">
        <v>42485</v>
      </c>
    </row>
    <row r="1644" spans="2:2" x14ac:dyDescent="0.25">
      <c r="B1644">
        <v>42499</v>
      </c>
    </row>
    <row r="1645" spans="2:2" x14ac:dyDescent="0.25">
      <c r="B1645">
        <v>42496</v>
      </c>
    </row>
    <row r="1646" spans="2:2" x14ac:dyDescent="0.25">
      <c r="B1646">
        <v>42504</v>
      </c>
    </row>
    <row r="1647" spans="2:2" x14ac:dyDescent="0.25">
      <c r="B1647">
        <v>42577</v>
      </c>
    </row>
    <row r="1648" spans="2:2" x14ac:dyDescent="0.25">
      <c r="B1648">
        <v>41455</v>
      </c>
    </row>
    <row r="1649" spans="2:2" x14ac:dyDescent="0.25">
      <c r="B1649">
        <v>42204</v>
      </c>
    </row>
    <row r="1650" spans="2:2" x14ac:dyDescent="0.25">
      <c r="B1650">
        <v>43541</v>
      </c>
    </row>
    <row r="1651" spans="2:2" x14ac:dyDescent="0.25">
      <c r="B1651">
        <v>43342</v>
      </c>
    </row>
    <row r="1652" spans="2:2" x14ac:dyDescent="0.25">
      <c r="B1652">
        <v>43297</v>
      </c>
    </row>
    <row r="1653" spans="2:2" x14ac:dyDescent="0.25">
      <c r="B1653">
        <v>43358</v>
      </c>
    </row>
    <row r="1654" spans="2:2" x14ac:dyDescent="0.25">
      <c r="B1654">
        <v>43365</v>
      </c>
    </row>
    <row r="1655" spans="2:2" x14ac:dyDescent="0.25">
      <c r="B1655">
        <v>43366</v>
      </c>
    </row>
    <row r="1656" spans="2:2" x14ac:dyDescent="0.25">
      <c r="B1656">
        <v>43402</v>
      </c>
    </row>
    <row r="1657" spans="2:2" x14ac:dyDescent="0.25">
      <c r="B1657">
        <v>43446</v>
      </c>
    </row>
    <row r="1658" spans="2:2" x14ac:dyDescent="0.25">
      <c r="B1658">
        <v>43447</v>
      </c>
    </row>
    <row r="1659" spans="2:2" x14ac:dyDescent="0.25">
      <c r="B1659">
        <v>43417</v>
      </c>
    </row>
    <row r="1660" spans="2:2" x14ac:dyDescent="0.25">
      <c r="B1660">
        <v>43491</v>
      </c>
    </row>
    <row r="1661" spans="2:2" x14ac:dyDescent="0.25">
      <c r="B1661">
        <v>43493</v>
      </c>
    </row>
    <row r="1662" spans="2:2" x14ac:dyDescent="0.25">
      <c r="B1662">
        <v>43521</v>
      </c>
    </row>
    <row r="1663" spans="2:2" x14ac:dyDescent="0.25">
      <c r="B1663">
        <v>43290</v>
      </c>
    </row>
    <row r="1664" spans="2:2" x14ac:dyDescent="0.25">
      <c r="B1664">
        <v>42676</v>
      </c>
    </row>
    <row r="1665" spans="2:2" x14ac:dyDescent="0.25">
      <c r="B1665">
        <v>42677</v>
      </c>
    </row>
    <row r="1666" spans="2:2" x14ac:dyDescent="0.25">
      <c r="B1666">
        <v>42783</v>
      </c>
    </row>
    <row r="1667" spans="2:2" x14ac:dyDescent="0.25">
      <c r="B1667">
        <v>42776</v>
      </c>
    </row>
    <row r="1668" spans="2:2" x14ac:dyDescent="0.25">
      <c r="B1668">
        <v>42778</v>
      </c>
    </row>
    <row r="1669" spans="2:2" x14ac:dyDescent="0.25">
      <c r="B1669">
        <v>42782</v>
      </c>
    </row>
    <row r="1670" spans="2:2" x14ac:dyDescent="0.25">
      <c r="B1670">
        <v>42811</v>
      </c>
    </row>
    <row r="1671" spans="2:2" x14ac:dyDescent="0.25">
      <c r="B1671">
        <v>42821</v>
      </c>
    </row>
    <row r="1672" spans="2:2" x14ac:dyDescent="0.25">
      <c r="B1672">
        <v>42822</v>
      </c>
    </row>
    <row r="1673" spans="2:2" x14ac:dyDescent="0.25">
      <c r="B1673">
        <v>42977</v>
      </c>
    </row>
    <row r="1674" spans="2:2" x14ac:dyDescent="0.25">
      <c r="B1674">
        <v>42978</v>
      </c>
    </row>
    <row r="1675" spans="2:2" x14ac:dyDescent="0.25">
      <c r="B1675">
        <v>42984</v>
      </c>
    </row>
    <row r="1676" spans="2:2" x14ac:dyDescent="0.25">
      <c r="B1676">
        <v>43652</v>
      </c>
    </row>
    <row r="1677" spans="2:2" x14ac:dyDescent="0.25">
      <c r="B1677">
        <v>43654</v>
      </c>
    </row>
    <row r="1678" spans="2:2" x14ac:dyDescent="0.25">
      <c r="B1678">
        <v>43742</v>
      </c>
    </row>
    <row r="1679" spans="2:2" x14ac:dyDescent="0.25">
      <c r="B1679">
        <v>43909</v>
      </c>
    </row>
    <row r="1680" spans="2:2" x14ac:dyDescent="0.25">
      <c r="B1680">
        <v>43915</v>
      </c>
    </row>
    <row r="1681" spans="2:2" x14ac:dyDescent="0.25">
      <c r="B1681">
        <v>43916</v>
      </c>
    </row>
    <row r="1682" spans="2:2" x14ac:dyDescent="0.25">
      <c r="B1682">
        <v>43922</v>
      </c>
    </row>
    <row r="1683" spans="2:2" x14ac:dyDescent="0.25">
      <c r="B1683">
        <v>43886</v>
      </c>
    </row>
    <row r="1684" spans="2:2" x14ac:dyDescent="0.25">
      <c r="B1684">
        <v>43901</v>
      </c>
    </row>
    <row r="1685" spans="2:2" x14ac:dyDescent="0.25">
      <c r="B1685">
        <v>43953</v>
      </c>
    </row>
    <row r="1686" spans="2:2" x14ac:dyDescent="0.25">
      <c r="B1686">
        <v>43954</v>
      </c>
    </row>
    <row r="1687" spans="2:2" x14ac:dyDescent="0.25">
      <c r="B1687">
        <v>43955</v>
      </c>
    </row>
    <row r="1688" spans="2:2" x14ac:dyDescent="0.25">
      <c r="B1688">
        <v>43956</v>
      </c>
    </row>
    <row r="1689" spans="2:2" x14ac:dyDescent="0.25">
      <c r="B1689">
        <v>44423</v>
      </c>
    </row>
    <row r="1690" spans="2:2" x14ac:dyDescent="0.25">
      <c r="B1690">
        <v>44447</v>
      </c>
    </row>
    <row r="1691" spans="2:2" x14ac:dyDescent="0.25">
      <c r="B1691">
        <v>44355</v>
      </c>
    </row>
    <row r="1692" spans="2:2" x14ac:dyDescent="0.25">
      <c r="B1692">
        <v>44489</v>
      </c>
    </row>
    <row r="1693" spans="2:2" x14ac:dyDescent="0.25">
      <c r="B1693">
        <v>44517</v>
      </c>
    </row>
    <row r="1694" spans="2:2" x14ac:dyDescent="0.25">
      <c r="B1694">
        <v>44757</v>
      </c>
    </row>
    <row r="1695" spans="2:2" x14ac:dyDescent="0.25">
      <c r="B1695">
        <v>44678</v>
      </c>
    </row>
    <row r="1696" spans="2:2" x14ac:dyDescent="0.25">
      <c r="B1696">
        <v>44684</v>
      </c>
    </row>
    <row r="1697" spans="2:2" x14ac:dyDescent="0.25">
      <c r="B1697">
        <v>44716</v>
      </c>
    </row>
    <row r="1698" spans="2:2" x14ac:dyDescent="0.25">
      <c r="B1698">
        <v>44906</v>
      </c>
    </row>
    <row r="1699" spans="2:2" x14ac:dyDescent="0.25">
      <c r="B1699">
        <v>44907</v>
      </c>
    </row>
    <row r="1700" spans="2:2" x14ac:dyDescent="0.25">
      <c r="B1700">
        <v>44910</v>
      </c>
    </row>
    <row r="1701" spans="2:2" x14ac:dyDescent="0.25">
      <c r="B1701">
        <v>44929</v>
      </c>
    </row>
    <row r="1702" spans="2:2" x14ac:dyDescent="0.25">
      <c r="B1702">
        <v>44930</v>
      </c>
    </row>
    <row r="1703" spans="2:2" x14ac:dyDescent="0.25">
      <c r="B1703">
        <v>44938</v>
      </c>
    </row>
    <row r="1704" spans="2:2" x14ac:dyDescent="0.25">
      <c r="B1704">
        <v>44957</v>
      </c>
    </row>
    <row r="1705" spans="2:2" x14ac:dyDescent="0.25">
      <c r="B1705">
        <v>44998</v>
      </c>
    </row>
    <row r="1706" spans="2:2" x14ac:dyDescent="0.25">
      <c r="B1706">
        <v>45015</v>
      </c>
    </row>
    <row r="1707" spans="2:2" x14ac:dyDescent="0.25">
      <c r="B1707">
        <v>45000</v>
      </c>
    </row>
    <row r="1708" spans="2:2" x14ac:dyDescent="0.25">
      <c r="B1708">
        <v>44953</v>
      </c>
    </row>
    <row r="1709" spans="2:2" x14ac:dyDescent="0.25">
      <c r="B1709">
        <v>44958</v>
      </c>
    </row>
    <row r="1710" spans="2:2" x14ac:dyDescent="0.25">
      <c r="B1710">
        <v>44959</v>
      </c>
    </row>
    <row r="1711" spans="2:2" x14ac:dyDescent="0.25">
      <c r="B1711">
        <v>45014</v>
      </c>
    </row>
    <row r="1712" spans="2:2" x14ac:dyDescent="0.25">
      <c r="B1712">
        <v>45016</v>
      </c>
    </row>
    <row r="1713" spans="2:2" x14ac:dyDescent="0.25">
      <c r="B1713">
        <v>45018</v>
      </c>
    </row>
    <row r="1714" spans="2:2" x14ac:dyDescent="0.25">
      <c r="B1714">
        <v>45001</v>
      </c>
    </row>
    <row r="1715" spans="2:2" x14ac:dyDescent="0.25">
      <c r="B1715">
        <v>45002</v>
      </c>
    </row>
    <row r="1716" spans="2:2" x14ac:dyDescent="0.25">
      <c r="B1716">
        <v>45004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18"/>
  <sheetViews>
    <sheetView workbookViewId="0">
      <selection activeCell="L30" sqref="L30"/>
    </sheetView>
  </sheetViews>
  <sheetFormatPr defaultRowHeight="15" x14ac:dyDescent="0.25"/>
  <sheetData>
    <row r="1" spans="3:3" x14ac:dyDescent="0.25">
      <c r="C1">
        <v>40339</v>
      </c>
    </row>
    <row r="2" spans="3:3" x14ac:dyDescent="0.25">
      <c r="C2">
        <v>40350</v>
      </c>
    </row>
    <row r="3" spans="3:3" x14ac:dyDescent="0.25">
      <c r="C3">
        <v>40361</v>
      </c>
    </row>
    <row r="4" spans="3:3" x14ac:dyDescent="0.25">
      <c r="C4">
        <v>40592</v>
      </c>
    </row>
    <row r="5" spans="3:3" x14ac:dyDescent="0.25">
      <c r="C5">
        <v>40548</v>
      </c>
    </row>
    <row r="6" spans="3:3" x14ac:dyDescent="0.25">
      <c r="C6">
        <v>39571</v>
      </c>
    </row>
    <row r="7" spans="3:3" x14ac:dyDescent="0.25">
      <c r="C7">
        <v>39594</v>
      </c>
    </row>
    <row r="8" spans="3:3" x14ac:dyDescent="0.25">
      <c r="C8">
        <v>39596</v>
      </c>
    </row>
    <row r="9" spans="3:3" x14ac:dyDescent="0.25">
      <c r="C9">
        <v>39588</v>
      </c>
    </row>
    <row r="10" spans="3:3" x14ac:dyDescent="0.25">
      <c r="C10">
        <v>39610</v>
      </c>
    </row>
    <row r="11" spans="3:3" x14ac:dyDescent="0.25">
      <c r="C11">
        <v>39644</v>
      </c>
    </row>
    <row r="12" spans="3:3" x14ac:dyDescent="0.25">
      <c r="C12">
        <v>39646</v>
      </c>
    </row>
    <row r="13" spans="3:3" x14ac:dyDescent="0.25">
      <c r="C13">
        <v>39638</v>
      </c>
    </row>
    <row r="14" spans="3:3" x14ac:dyDescent="0.25">
      <c r="C14">
        <v>39403</v>
      </c>
    </row>
    <row r="15" spans="3:3" x14ac:dyDescent="0.25">
      <c r="C15">
        <v>39501</v>
      </c>
    </row>
    <row r="16" spans="3:3" x14ac:dyDescent="0.25">
      <c r="C16">
        <v>39446</v>
      </c>
    </row>
    <row r="17" spans="3:3" x14ac:dyDescent="0.25">
      <c r="C17">
        <v>39456</v>
      </c>
    </row>
    <row r="18" spans="3:3" x14ac:dyDescent="0.25">
      <c r="C18">
        <v>39645</v>
      </c>
    </row>
    <row r="19" spans="3:3" x14ac:dyDescent="0.25">
      <c r="C19">
        <v>39943</v>
      </c>
    </row>
    <row r="20" spans="3:3" x14ac:dyDescent="0.25">
      <c r="C20">
        <v>39898</v>
      </c>
    </row>
    <row r="21" spans="3:3" x14ac:dyDescent="0.25">
      <c r="C21">
        <v>39932</v>
      </c>
    </row>
    <row r="22" spans="3:3" x14ac:dyDescent="0.25">
      <c r="C22">
        <v>40028</v>
      </c>
    </row>
    <row r="23" spans="3:3" x14ac:dyDescent="0.25">
      <c r="C23">
        <v>40009</v>
      </c>
    </row>
    <row r="24" spans="3:3" x14ac:dyDescent="0.25">
      <c r="C24">
        <v>40329</v>
      </c>
    </row>
    <row r="25" spans="3:3" x14ac:dyDescent="0.25">
      <c r="C25">
        <v>40382</v>
      </c>
    </row>
    <row r="26" spans="3:3" x14ac:dyDescent="0.25">
      <c r="C26">
        <v>40557</v>
      </c>
    </row>
    <row r="27" spans="3:3" x14ac:dyDescent="0.25">
      <c r="C27">
        <v>46150</v>
      </c>
    </row>
    <row r="28" spans="3:3" x14ac:dyDescent="0.25">
      <c r="C28">
        <v>40681</v>
      </c>
    </row>
    <row r="29" spans="3:3" x14ac:dyDescent="0.25">
      <c r="C29">
        <v>40670</v>
      </c>
    </row>
    <row r="30" spans="3:3" x14ac:dyDescent="0.25">
      <c r="C30">
        <v>40672</v>
      </c>
    </row>
    <row r="31" spans="3:3" x14ac:dyDescent="0.25">
      <c r="C31">
        <v>40674</v>
      </c>
    </row>
    <row r="32" spans="3:3" x14ac:dyDescent="0.25">
      <c r="C32">
        <v>40675</v>
      </c>
    </row>
    <row r="33" spans="3:3" x14ac:dyDescent="0.25">
      <c r="C33">
        <v>40676</v>
      </c>
    </row>
    <row r="34" spans="3:3" x14ac:dyDescent="0.25">
      <c r="C34">
        <v>40677</v>
      </c>
    </row>
    <row r="35" spans="3:3" x14ac:dyDescent="0.25">
      <c r="C35">
        <v>40744</v>
      </c>
    </row>
    <row r="36" spans="3:3" x14ac:dyDescent="0.25">
      <c r="C36">
        <v>40745</v>
      </c>
    </row>
    <row r="37" spans="3:3" x14ac:dyDescent="0.25">
      <c r="C37">
        <v>40737</v>
      </c>
    </row>
    <row r="38" spans="3:3" x14ac:dyDescent="0.25">
      <c r="C38">
        <v>40808</v>
      </c>
    </row>
    <row r="39" spans="3:3" x14ac:dyDescent="0.25">
      <c r="C39">
        <v>40804</v>
      </c>
    </row>
    <row r="40" spans="3:3" x14ac:dyDescent="0.25">
      <c r="C40">
        <v>40826</v>
      </c>
    </row>
    <row r="41" spans="3:3" x14ac:dyDescent="0.25">
      <c r="C41">
        <v>40827</v>
      </c>
    </row>
    <row r="42" spans="3:3" x14ac:dyDescent="0.25">
      <c r="C42">
        <v>40829</v>
      </c>
    </row>
    <row r="43" spans="3:3" x14ac:dyDescent="0.25">
      <c r="C43">
        <v>40854</v>
      </c>
    </row>
    <row r="44" spans="3:3" x14ac:dyDescent="0.25">
      <c r="C44">
        <v>40856</v>
      </c>
    </row>
    <row r="45" spans="3:3" x14ac:dyDescent="0.25">
      <c r="C45">
        <v>40860</v>
      </c>
    </row>
    <row r="46" spans="3:3" x14ac:dyDescent="0.25">
      <c r="C46">
        <v>40861</v>
      </c>
    </row>
    <row r="47" spans="3:3" x14ac:dyDescent="0.25">
      <c r="C47">
        <v>40864</v>
      </c>
    </row>
    <row r="48" spans="3:3" x14ac:dyDescent="0.25">
      <c r="C48">
        <v>40845</v>
      </c>
    </row>
    <row r="49" spans="3:3" x14ac:dyDescent="0.25">
      <c r="C49">
        <v>40888</v>
      </c>
    </row>
    <row r="50" spans="3:3" x14ac:dyDescent="0.25">
      <c r="C50">
        <v>40876</v>
      </c>
    </row>
    <row r="51" spans="3:3" x14ac:dyDescent="0.25">
      <c r="C51">
        <v>40877</v>
      </c>
    </row>
    <row r="52" spans="3:3" x14ac:dyDescent="0.25">
      <c r="C52">
        <v>40881</v>
      </c>
    </row>
    <row r="53" spans="3:3" x14ac:dyDescent="0.25">
      <c r="C53">
        <v>40897</v>
      </c>
    </row>
    <row r="54" spans="3:3" x14ac:dyDescent="0.25">
      <c r="C54">
        <v>40902</v>
      </c>
    </row>
    <row r="55" spans="3:3" x14ac:dyDescent="0.25">
      <c r="C55">
        <v>40905</v>
      </c>
    </row>
    <row r="56" spans="3:3" x14ac:dyDescent="0.25">
      <c r="C56">
        <v>40906</v>
      </c>
    </row>
    <row r="57" spans="3:3" x14ac:dyDescent="0.25">
      <c r="C57">
        <v>40909</v>
      </c>
    </row>
    <row r="58" spans="3:3" x14ac:dyDescent="0.25">
      <c r="C58">
        <v>39930</v>
      </c>
    </row>
    <row r="59" spans="3:3" x14ac:dyDescent="0.25">
      <c r="C59">
        <v>40936</v>
      </c>
    </row>
    <row r="60" spans="3:3" x14ac:dyDescent="0.25">
      <c r="C60">
        <v>40943</v>
      </c>
    </row>
    <row r="61" spans="3:3" x14ac:dyDescent="0.25">
      <c r="C61">
        <v>39371</v>
      </c>
    </row>
    <row r="62" spans="3:3" x14ac:dyDescent="0.25">
      <c r="C62">
        <v>39372</v>
      </c>
    </row>
    <row r="63" spans="3:3" x14ac:dyDescent="0.25">
      <c r="C63">
        <v>40937</v>
      </c>
    </row>
    <row r="64" spans="3:3" x14ac:dyDescent="0.25">
      <c r="C64">
        <v>40938</v>
      </c>
    </row>
    <row r="65" spans="3:3" x14ac:dyDescent="0.25">
      <c r="C65">
        <v>40939</v>
      </c>
    </row>
    <row r="66" spans="3:3" x14ac:dyDescent="0.25">
      <c r="C66">
        <v>40940</v>
      </c>
    </row>
    <row r="67" spans="3:3" x14ac:dyDescent="0.25">
      <c r="C67">
        <v>40941</v>
      </c>
    </row>
    <row r="68" spans="3:3" x14ac:dyDescent="0.25">
      <c r="C68">
        <v>40942</v>
      </c>
    </row>
    <row r="69" spans="3:3" x14ac:dyDescent="0.25">
      <c r="C69">
        <v>39409</v>
      </c>
    </row>
    <row r="70" spans="3:3" x14ac:dyDescent="0.25">
      <c r="C70">
        <v>39383</v>
      </c>
    </row>
    <row r="71" spans="3:3" x14ac:dyDescent="0.25">
      <c r="C71">
        <v>39416</v>
      </c>
    </row>
    <row r="72" spans="3:3" x14ac:dyDescent="0.25">
      <c r="C72">
        <v>39422</v>
      </c>
    </row>
    <row r="73" spans="3:3" x14ac:dyDescent="0.25">
      <c r="C73">
        <v>39442</v>
      </c>
    </row>
    <row r="74" spans="3:3" x14ac:dyDescent="0.25">
      <c r="C74">
        <v>39426</v>
      </c>
    </row>
    <row r="75" spans="3:3" x14ac:dyDescent="0.25">
      <c r="C75">
        <v>39427</v>
      </c>
    </row>
    <row r="76" spans="3:3" x14ac:dyDescent="0.25">
      <c r="C76">
        <v>39429</v>
      </c>
    </row>
    <row r="77" spans="3:3" x14ac:dyDescent="0.25">
      <c r="C77">
        <v>39430</v>
      </c>
    </row>
    <row r="78" spans="3:3" x14ac:dyDescent="0.25">
      <c r="C78">
        <v>39417</v>
      </c>
    </row>
    <row r="79" spans="3:3" x14ac:dyDescent="0.25">
      <c r="C79">
        <v>39431</v>
      </c>
    </row>
    <row r="80" spans="3:3" x14ac:dyDescent="0.25">
      <c r="C80">
        <v>39432</v>
      </c>
    </row>
    <row r="81" spans="3:3" x14ac:dyDescent="0.25">
      <c r="C81">
        <v>39433</v>
      </c>
    </row>
    <row r="82" spans="3:3" x14ac:dyDescent="0.25">
      <c r="C82">
        <v>39434</v>
      </c>
    </row>
    <row r="83" spans="3:3" x14ac:dyDescent="0.25">
      <c r="C83">
        <v>39436</v>
      </c>
    </row>
    <row r="84" spans="3:3" x14ac:dyDescent="0.25">
      <c r="C84">
        <v>39437</v>
      </c>
    </row>
    <row r="85" spans="3:3" x14ac:dyDescent="0.25">
      <c r="C85">
        <v>39418</v>
      </c>
    </row>
    <row r="86" spans="3:3" x14ac:dyDescent="0.25">
      <c r="C86">
        <v>39438</v>
      </c>
    </row>
    <row r="87" spans="3:3" x14ac:dyDescent="0.25">
      <c r="C87">
        <v>39439</v>
      </c>
    </row>
    <row r="88" spans="3:3" x14ac:dyDescent="0.25">
      <c r="C88">
        <v>39440</v>
      </c>
    </row>
    <row r="89" spans="3:3" x14ac:dyDescent="0.25">
      <c r="C89">
        <v>45288</v>
      </c>
    </row>
    <row r="90" spans="3:3" x14ac:dyDescent="0.25">
      <c r="C90">
        <v>39419</v>
      </c>
    </row>
    <row r="91" spans="3:3" x14ac:dyDescent="0.25">
      <c r="C91">
        <v>39420</v>
      </c>
    </row>
    <row r="92" spans="3:3" x14ac:dyDescent="0.25">
      <c r="C92">
        <v>39421</v>
      </c>
    </row>
    <row r="93" spans="3:3" x14ac:dyDescent="0.25">
      <c r="C93">
        <v>39457</v>
      </c>
    </row>
    <row r="94" spans="3:3" x14ac:dyDescent="0.25">
      <c r="C94">
        <v>39464</v>
      </c>
    </row>
    <row r="95" spans="3:3" x14ac:dyDescent="0.25">
      <c r="C95">
        <v>39491</v>
      </c>
    </row>
    <row r="96" spans="3:3" x14ac:dyDescent="0.25">
      <c r="C96">
        <v>39487</v>
      </c>
    </row>
    <row r="97" spans="3:3" x14ac:dyDescent="0.25">
      <c r="C97">
        <v>39489</v>
      </c>
    </row>
    <row r="98" spans="3:3" x14ac:dyDescent="0.25">
      <c r="C98">
        <v>39513</v>
      </c>
    </row>
    <row r="99" spans="3:3" x14ac:dyDescent="0.25">
      <c r="C99">
        <v>40155</v>
      </c>
    </row>
    <row r="100" spans="3:3" x14ac:dyDescent="0.25">
      <c r="C100">
        <v>46149</v>
      </c>
    </row>
    <row r="101" spans="3:3" x14ac:dyDescent="0.25">
      <c r="C101">
        <v>39632</v>
      </c>
    </row>
    <row r="102" spans="3:3" x14ac:dyDescent="0.25">
      <c r="C102">
        <v>39631</v>
      </c>
    </row>
    <row r="103" spans="3:3" x14ac:dyDescent="0.25">
      <c r="C103">
        <v>40836</v>
      </c>
    </row>
    <row r="104" spans="3:3" x14ac:dyDescent="0.25">
      <c r="C104">
        <v>39781</v>
      </c>
    </row>
    <row r="105" spans="3:3" x14ac:dyDescent="0.25">
      <c r="C105">
        <v>39796</v>
      </c>
    </row>
    <row r="106" spans="3:3" x14ac:dyDescent="0.25">
      <c r="C106">
        <v>40991</v>
      </c>
    </row>
    <row r="107" spans="3:3" x14ac:dyDescent="0.25">
      <c r="C107">
        <v>40405</v>
      </c>
    </row>
    <row r="108" spans="3:3" x14ac:dyDescent="0.25">
      <c r="C108">
        <v>39782</v>
      </c>
    </row>
    <row r="109" spans="3:3" x14ac:dyDescent="0.25">
      <c r="C109">
        <v>39783</v>
      </c>
    </row>
    <row r="110" spans="3:3" x14ac:dyDescent="0.25">
      <c r="C110">
        <v>39785</v>
      </c>
    </row>
    <row r="111" spans="3:3" x14ac:dyDescent="0.25">
      <c r="C111">
        <v>39784</v>
      </c>
    </row>
    <row r="112" spans="3:3" x14ac:dyDescent="0.25">
      <c r="C112">
        <v>40460</v>
      </c>
    </row>
    <row r="113" spans="3:3" x14ac:dyDescent="0.25">
      <c r="C113">
        <v>40787</v>
      </c>
    </row>
    <row r="114" spans="3:3" x14ac:dyDescent="0.25">
      <c r="C114">
        <v>40986</v>
      </c>
    </row>
    <row r="115" spans="3:3" x14ac:dyDescent="0.25">
      <c r="C115">
        <v>30779</v>
      </c>
    </row>
    <row r="116" spans="3:3" x14ac:dyDescent="0.25">
      <c r="C116">
        <v>30782</v>
      </c>
    </row>
    <row r="117" spans="3:3" x14ac:dyDescent="0.25">
      <c r="C117">
        <v>30785</v>
      </c>
    </row>
    <row r="118" spans="3:3" x14ac:dyDescent="0.25">
      <c r="C118">
        <v>30792</v>
      </c>
    </row>
    <row r="119" spans="3:3" x14ac:dyDescent="0.25">
      <c r="C119">
        <v>30794</v>
      </c>
    </row>
    <row r="120" spans="3:3" x14ac:dyDescent="0.25">
      <c r="C120">
        <v>30797</v>
      </c>
    </row>
    <row r="121" spans="3:3" x14ac:dyDescent="0.25">
      <c r="C121">
        <v>30798</v>
      </c>
    </row>
    <row r="122" spans="3:3" x14ac:dyDescent="0.25">
      <c r="C122">
        <v>30799</v>
      </c>
    </row>
    <row r="123" spans="3:3" x14ac:dyDescent="0.25">
      <c r="C123">
        <v>30935</v>
      </c>
    </row>
    <row r="124" spans="3:3" x14ac:dyDescent="0.25">
      <c r="C124">
        <v>31006</v>
      </c>
    </row>
    <row r="125" spans="3:3" x14ac:dyDescent="0.25">
      <c r="C125">
        <v>31004</v>
      </c>
    </row>
    <row r="126" spans="3:3" x14ac:dyDescent="0.25">
      <c r="C126">
        <v>31029</v>
      </c>
    </row>
    <row r="127" spans="3:3" x14ac:dyDescent="0.25">
      <c r="C127">
        <v>31064</v>
      </c>
    </row>
    <row r="128" spans="3:3" x14ac:dyDescent="0.25">
      <c r="C128">
        <v>31073</v>
      </c>
    </row>
    <row r="129" spans="3:3" x14ac:dyDescent="0.25">
      <c r="C129">
        <v>31084</v>
      </c>
    </row>
    <row r="130" spans="3:3" x14ac:dyDescent="0.25">
      <c r="C130">
        <v>31392</v>
      </c>
    </row>
    <row r="131" spans="3:3" x14ac:dyDescent="0.25">
      <c r="C131">
        <v>31394</v>
      </c>
    </row>
    <row r="132" spans="3:3" x14ac:dyDescent="0.25">
      <c r="C132">
        <v>31589</v>
      </c>
    </row>
    <row r="133" spans="3:3" x14ac:dyDescent="0.25">
      <c r="C133">
        <v>31586</v>
      </c>
    </row>
    <row r="134" spans="3:3" x14ac:dyDescent="0.25">
      <c r="C134">
        <v>32056</v>
      </c>
    </row>
    <row r="135" spans="3:3" x14ac:dyDescent="0.25">
      <c r="C135">
        <v>32060</v>
      </c>
    </row>
    <row r="136" spans="3:3" x14ac:dyDescent="0.25">
      <c r="C136">
        <v>32052</v>
      </c>
    </row>
    <row r="137" spans="3:3" x14ac:dyDescent="0.25">
      <c r="C137">
        <v>30817</v>
      </c>
    </row>
    <row r="138" spans="3:3" x14ac:dyDescent="0.25">
      <c r="C138">
        <v>30820</v>
      </c>
    </row>
    <row r="139" spans="3:3" x14ac:dyDescent="0.25">
      <c r="C139">
        <v>30821</v>
      </c>
    </row>
    <row r="140" spans="3:3" x14ac:dyDescent="0.25">
      <c r="C140">
        <v>30832</v>
      </c>
    </row>
    <row r="141" spans="3:3" x14ac:dyDescent="0.25">
      <c r="C141">
        <v>30828</v>
      </c>
    </row>
    <row r="142" spans="3:3" x14ac:dyDescent="0.25">
      <c r="C142">
        <v>30830</v>
      </c>
    </row>
    <row r="143" spans="3:3" x14ac:dyDescent="0.25">
      <c r="C143">
        <v>30972</v>
      </c>
    </row>
    <row r="144" spans="3:3" x14ac:dyDescent="0.25">
      <c r="C144">
        <v>30973</v>
      </c>
    </row>
    <row r="145" spans="3:3" x14ac:dyDescent="0.25">
      <c r="C145">
        <v>30974</v>
      </c>
    </row>
    <row r="146" spans="3:3" x14ac:dyDescent="0.25">
      <c r="C146">
        <v>30980</v>
      </c>
    </row>
    <row r="147" spans="3:3" x14ac:dyDescent="0.25">
      <c r="C147">
        <v>30981</v>
      </c>
    </row>
    <row r="148" spans="3:3" x14ac:dyDescent="0.25">
      <c r="C148">
        <v>30984</v>
      </c>
    </row>
    <row r="149" spans="3:3" x14ac:dyDescent="0.25">
      <c r="C149">
        <v>30985</v>
      </c>
    </row>
    <row r="150" spans="3:3" x14ac:dyDescent="0.25">
      <c r="C150">
        <v>30989</v>
      </c>
    </row>
    <row r="151" spans="3:3" x14ac:dyDescent="0.25">
      <c r="C151">
        <v>30993</v>
      </c>
    </row>
    <row r="152" spans="3:3" x14ac:dyDescent="0.25">
      <c r="C152">
        <v>30996</v>
      </c>
    </row>
    <row r="153" spans="3:3" x14ac:dyDescent="0.25">
      <c r="C153">
        <v>30997</v>
      </c>
    </row>
    <row r="154" spans="3:3" x14ac:dyDescent="0.25">
      <c r="C154">
        <v>31215</v>
      </c>
    </row>
    <row r="155" spans="3:3" x14ac:dyDescent="0.25">
      <c r="C155">
        <v>31526</v>
      </c>
    </row>
    <row r="156" spans="3:3" x14ac:dyDescent="0.25">
      <c r="C156">
        <v>31529</v>
      </c>
    </row>
    <row r="157" spans="3:3" x14ac:dyDescent="0.25">
      <c r="C157">
        <v>31534</v>
      </c>
    </row>
    <row r="158" spans="3:3" x14ac:dyDescent="0.25">
      <c r="C158">
        <v>31536</v>
      </c>
    </row>
    <row r="159" spans="3:3" x14ac:dyDescent="0.25">
      <c r="C159">
        <v>31538</v>
      </c>
    </row>
    <row r="160" spans="3:3" x14ac:dyDescent="0.25">
      <c r="C160">
        <v>31541</v>
      </c>
    </row>
    <row r="161" spans="3:3" x14ac:dyDescent="0.25">
      <c r="C161">
        <v>31542</v>
      </c>
    </row>
    <row r="162" spans="3:3" x14ac:dyDescent="0.25">
      <c r="C162">
        <v>31543</v>
      </c>
    </row>
    <row r="163" spans="3:3" x14ac:dyDescent="0.25">
      <c r="C163">
        <v>30613</v>
      </c>
    </row>
    <row r="164" spans="3:3" x14ac:dyDescent="0.25">
      <c r="C164">
        <v>30626</v>
      </c>
    </row>
    <row r="165" spans="3:3" x14ac:dyDescent="0.25">
      <c r="C165">
        <v>31896</v>
      </c>
    </row>
    <row r="166" spans="3:3" x14ac:dyDescent="0.25">
      <c r="C166">
        <v>30722</v>
      </c>
    </row>
    <row r="167" spans="3:3" x14ac:dyDescent="0.25">
      <c r="C167">
        <v>30723</v>
      </c>
    </row>
    <row r="168" spans="3:3" x14ac:dyDescent="0.25">
      <c r="C168">
        <v>32020</v>
      </c>
    </row>
    <row r="169" spans="3:3" x14ac:dyDescent="0.25">
      <c r="C169">
        <v>32090</v>
      </c>
    </row>
    <row r="170" spans="3:3" x14ac:dyDescent="0.25">
      <c r="C170">
        <v>30854</v>
      </c>
    </row>
    <row r="171" spans="3:3" x14ac:dyDescent="0.25">
      <c r="C171">
        <v>31049</v>
      </c>
    </row>
    <row r="172" spans="3:3" x14ac:dyDescent="0.25">
      <c r="C172">
        <v>31180</v>
      </c>
    </row>
    <row r="173" spans="3:3" x14ac:dyDescent="0.25">
      <c r="C173">
        <v>31181</v>
      </c>
    </row>
    <row r="174" spans="3:3" x14ac:dyDescent="0.25">
      <c r="C174">
        <v>31183</v>
      </c>
    </row>
    <row r="175" spans="3:3" x14ac:dyDescent="0.25">
      <c r="C175">
        <v>31173</v>
      </c>
    </row>
    <row r="176" spans="3:3" x14ac:dyDescent="0.25">
      <c r="C176">
        <v>31174</v>
      </c>
    </row>
    <row r="177" spans="3:3" x14ac:dyDescent="0.25">
      <c r="C177">
        <v>31178</v>
      </c>
    </row>
    <row r="178" spans="3:3" x14ac:dyDescent="0.25">
      <c r="C178">
        <v>31220</v>
      </c>
    </row>
    <row r="179" spans="3:3" x14ac:dyDescent="0.25">
      <c r="C179">
        <v>31225</v>
      </c>
    </row>
    <row r="180" spans="3:3" x14ac:dyDescent="0.25">
      <c r="C180">
        <v>31226</v>
      </c>
    </row>
    <row r="181" spans="3:3" x14ac:dyDescent="0.25">
      <c r="C181">
        <v>31228</v>
      </c>
    </row>
    <row r="182" spans="3:3" x14ac:dyDescent="0.25">
      <c r="C182">
        <v>31235</v>
      </c>
    </row>
    <row r="183" spans="3:3" x14ac:dyDescent="0.25">
      <c r="C183">
        <v>31236</v>
      </c>
    </row>
    <row r="184" spans="3:3" x14ac:dyDescent="0.25">
      <c r="C184">
        <v>31237</v>
      </c>
    </row>
    <row r="185" spans="3:3" x14ac:dyDescent="0.25">
      <c r="C185">
        <v>31239</v>
      </c>
    </row>
    <row r="186" spans="3:3" x14ac:dyDescent="0.25">
      <c r="C186">
        <v>31240</v>
      </c>
    </row>
    <row r="187" spans="3:3" x14ac:dyDescent="0.25">
      <c r="C187">
        <v>31433</v>
      </c>
    </row>
    <row r="188" spans="3:3" x14ac:dyDescent="0.25">
      <c r="C188">
        <v>31436</v>
      </c>
    </row>
    <row r="189" spans="3:3" x14ac:dyDescent="0.25">
      <c r="C189">
        <v>31437</v>
      </c>
    </row>
    <row r="190" spans="3:3" x14ac:dyDescent="0.25">
      <c r="C190">
        <v>31438</v>
      </c>
    </row>
    <row r="191" spans="3:3" x14ac:dyDescent="0.25">
      <c r="C191">
        <v>31440</v>
      </c>
    </row>
    <row r="192" spans="3:3" x14ac:dyDescent="0.25">
      <c r="C192">
        <v>31441</v>
      </c>
    </row>
    <row r="193" spans="3:3" x14ac:dyDescent="0.25">
      <c r="C193">
        <v>31444</v>
      </c>
    </row>
    <row r="194" spans="3:3" x14ac:dyDescent="0.25">
      <c r="C194">
        <v>31454</v>
      </c>
    </row>
    <row r="195" spans="3:3" x14ac:dyDescent="0.25">
      <c r="C195">
        <v>31458</v>
      </c>
    </row>
    <row r="196" spans="3:3" x14ac:dyDescent="0.25">
      <c r="C196">
        <v>31468</v>
      </c>
    </row>
    <row r="197" spans="3:3" x14ac:dyDescent="0.25">
      <c r="C197">
        <v>31469</v>
      </c>
    </row>
    <row r="198" spans="3:3" x14ac:dyDescent="0.25">
      <c r="C198">
        <v>31428</v>
      </c>
    </row>
    <row r="199" spans="3:3" x14ac:dyDescent="0.25">
      <c r="C199">
        <v>31482</v>
      </c>
    </row>
    <row r="200" spans="3:3" x14ac:dyDescent="0.25">
      <c r="C200">
        <v>31486</v>
      </c>
    </row>
    <row r="201" spans="3:3" x14ac:dyDescent="0.25">
      <c r="C201">
        <v>31492</v>
      </c>
    </row>
    <row r="202" spans="3:3" x14ac:dyDescent="0.25">
      <c r="C202">
        <v>31431</v>
      </c>
    </row>
    <row r="203" spans="3:3" x14ac:dyDescent="0.25">
      <c r="C203">
        <v>31432</v>
      </c>
    </row>
    <row r="204" spans="3:3" x14ac:dyDescent="0.25">
      <c r="C204">
        <v>31495</v>
      </c>
    </row>
    <row r="205" spans="3:3" x14ac:dyDescent="0.25">
      <c r="C205">
        <v>31600</v>
      </c>
    </row>
    <row r="206" spans="3:3" x14ac:dyDescent="0.25">
      <c r="C206">
        <v>31621</v>
      </c>
    </row>
    <row r="207" spans="3:3" x14ac:dyDescent="0.25">
      <c r="C207">
        <v>31622</v>
      </c>
    </row>
    <row r="208" spans="3:3" x14ac:dyDescent="0.25">
      <c r="C208">
        <v>31624</v>
      </c>
    </row>
    <row r="209" spans="3:3" x14ac:dyDescent="0.25">
      <c r="C209">
        <v>31626</v>
      </c>
    </row>
    <row r="210" spans="3:3" x14ac:dyDescent="0.25">
      <c r="C210">
        <v>31634</v>
      </c>
    </row>
    <row r="211" spans="3:3" x14ac:dyDescent="0.25">
      <c r="C211">
        <v>31648</v>
      </c>
    </row>
    <row r="212" spans="3:3" x14ac:dyDescent="0.25">
      <c r="C212">
        <v>31651</v>
      </c>
    </row>
    <row r="213" spans="3:3" x14ac:dyDescent="0.25">
      <c r="C213">
        <v>31613</v>
      </c>
    </row>
    <row r="214" spans="3:3" x14ac:dyDescent="0.25">
      <c r="C214">
        <v>31614</v>
      </c>
    </row>
    <row r="215" spans="3:3" x14ac:dyDescent="0.25">
      <c r="C215">
        <v>31694</v>
      </c>
    </row>
    <row r="216" spans="3:3" x14ac:dyDescent="0.25">
      <c r="C216">
        <v>31760</v>
      </c>
    </row>
    <row r="217" spans="3:3" x14ac:dyDescent="0.25">
      <c r="C217">
        <v>31766</v>
      </c>
    </row>
    <row r="218" spans="3:3" x14ac:dyDescent="0.25">
      <c r="C218">
        <v>31768</v>
      </c>
    </row>
    <row r="219" spans="3:3" x14ac:dyDescent="0.25">
      <c r="C219">
        <v>31754</v>
      </c>
    </row>
    <row r="220" spans="3:3" x14ac:dyDescent="0.25">
      <c r="C220">
        <v>31774</v>
      </c>
    </row>
    <row r="221" spans="3:3" x14ac:dyDescent="0.25">
      <c r="C221">
        <v>31755</v>
      </c>
    </row>
    <row r="222" spans="3:3" x14ac:dyDescent="0.25">
      <c r="C222">
        <v>31756</v>
      </c>
    </row>
    <row r="223" spans="3:3" x14ac:dyDescent="0.25">
      <c r="C223">
        <v>31758</v>
      </c>
    </row>
    <row r="224" spans="3:3" x14ac:dyDescent="0.25">
      <c r="C224">
        <v>31923</v>
      </c>
    </row>
    <row r="225" spans="3:3" x14ac:dyDescent="0.25">
      <c r="C225">
        <v>31439</v>
      </c>
    </row>
    <row r="226" spans="3:3" x14ac:dyDescent="0.25">
      <c r="C226">
        <v>31476</v>
      </c>
    </row>
    <row r="227" spans="3:3" x14ac:dyDescent="0.25">
      <c r="C227">
        <v>31627</v>
      </c>
    </row>
    <row r="228" spans="3:3" x14ac:dyDescent="0.25">
      <c r="C228">
        <v>31764</v>
      </c>
    </row>
    <row r="229" spans="3:3" x14ac:dyDescent="0.25">
      <c r="C229">
        <v>31868</v>
      </c>
    </row>
    <row r="230" spans="3:3" x14ac:dyDescent="0.25">
      <c r="C230">
        <v>32146</v>
      </c>
    </row>
    <row r="231" spans="3:3" x14ac:dyDescent="0.25">
      <c r="C231">
        <v>32063</v>
      </c>
    </row>
    <row r="232" spans="3:3" x14ac:dyDescent="0.25">
      <c r="C232">
        <v>32109</v>
      </c>
    </row>
    <row r="233" spans="3:3" x14ac:dyDescent="0.25">
      <c r="C233">
        <v>32110</v>
      </c>
    </row>
    <row r="234" spans="3:3" x14ac:dyDescent="0.25">
      <c r="C234">
        <v>32111</v>
      </c>
    </row>
    <row r="235" spans="3:3" x14ac:dyDescent="0.25">
      <c r="C235">
        <v>32112</v>
      </c>
    </row>
    <row r="236" spans="3:3" x14ac:dyDescent="0.25">
      <c r="C236">
        <v>32147</v>
      </c>
    </row>
    <row r="237" spans="3:3" x14ac:dyDescent="0.25">
      <c r="C237">
        <v>31350</v>
      </c>
    </row>
    <row r="238" spans="3:3" x14ac:dyDescent="0.25">
      <c r="C238">
        <v>31352</v>
      </c>
    </row>
    <row r="239" spans="3:3" x14ac:dyDescent="0.25">
      <c r="C239">
        <v>31353</v>
      </c>
    </row>
    <row r="240" spans="3:3" x14ac:dyDescent="0.25">
      <c r="C240">
        <v>31354</v>
      </c>
    </row>
    <row r="241" spans="3:3" x14ac:dyDescent="0.25">
      <c r="C241">
        <v>31559</v>
      </c>
    </row>
    <row r="242" spans="3:3" x14ac:dyDescent="0.25">
      <c r="C242">
        <v>31560</v>
      </c>
    </row>
    <row r="243" spans="3:3" x14ac:dyDescent="0.25">
      <c r="C243">
        <v>31561</v>
      </c>
    </row>
    <row r="244" spans="3:3" x14ac:dyDescent="0.25">
      <c r="C244">
        <v>31565</v>
      </c>
    </row>
    <row r="245" spans="3:3" x14ac:dyDescent="0.25">
      <c r="C245">
        <v>31566</v>
      </c>
    </row>
    <row r="246" spans="3:3" x14ac:dyDescent="0.25">
      <c r="C246">
        <v>31567</v>
      </c>
    </row>
    <row r="247" spans="3:3" x14ac:dyDescent="0.25">
      <c r="C247">
        <v>31571</v>
      </c>
    </row>
    <row r="248" spans="3:3" x14ac:dyDescent="0.25">
      <c r="C248">
        <v>31551</v>
      </c>
    </row>
    <row r="249" spans="3:3" x14ac:dyDescent="0.25">
      <c r="C249">
        <v>31576</v>
      </c>
    </row>
    <row r="250" spans="3:3" x14ac:dyDescent="0.25">
      <c r="C250">
        <v>31577</v>
      </c>
    </row>
    <row r="251" spans="3:3" x14ac:dyDescent="0.25">
      <c r="C251">
        <v>31578</v>
      </c>
    </row>
    <row r="252" spans="3:3" x14ac:dyDescent="0.25">
      <c r="C252">
        <v>31552</v>
      </c>
    </row>
    <row r="253" spans="3:3" x14ac:dyDescent="0.25">
      <c r="C253">
        <v>31555</v>
      </c>
    </row>
    <row r="254" spans="3:3" x14ac:dyDescent="0.25">
      <c r="C254">
        <v>31706</v>
      </c>
    </row>
    <row r="255" spans="3:3" x14ac:dyDescent="0.25">
      <c r="C255">
        <v>31707</v>
      </c>
    </row>
    <row r="256" spans="3:3" x14ac:dyDescent="0.25">
      <c r="C256">
        <v>31744</v>
      </c>
    </row>
    <row r="257" spans="3:3" x14ac:dyDescent="0.25">
      <c r="C257">
        <v>31791</v>
      </c>
    </row>
    <row r="258" spans="3:3" x14ac:dyDescent="0.25">
      <c r="C258">
        <v>31793</v>
      </c>
    </row>
    <row r="259" spans="3:3" x14ac:dyDescent="0.25">
      <c r="C259">
        <v>31797</v>
      </c>
    </row>
    <row r="260" spans="3:3" x14ac:dyDescent="0.25">
      <c r="C260">
        <v>31800</v>
      </c>
    </row>
    <row r="261" spans="3:3" x14ac:dyDescent="0.25">
      <c r="C261">
        <v>31802</v>
      </c>
    </row>
    <row r="262" spans="3:3" x14ac:dyDescent="0.25">
      <c r="C262">
        <v>31803</v>
      </c>
    </row>
    <row r="263" spans="3:3" x14ac:dyDescent="0.25">
      <c r="C263">
        <v>31804</v>
      </c>
    </row>
    <row r="264" spans="3:3" x14ac:dyDescent="0.25">
      <c r="C264">
        <v>31783</v>
      </c>
    </row>
    <row r="265" spans="3:3" x14ac:dyDescent="0.25">
      <c r="C265">
        <v>31824</v>
      </c>
    </row>
    <row r="266" spans="3:3" x14ac:dyDescent="0.25">
      <c r="C266">
        <v>31825</v>
      </c>
    </row>
    <row r="267" spans="3:3" x14ac:dyDescent="0.25">
      <c r="C267">
        <v>32027</v>
      </c>
    </row>
    <row r="268" spans="3:3" x14ac:dyDescent="0.25">
      <c r="C268">
        <v>30590</v>
      </c>
    </row>
    <row r="269" spans="3:3" x14ac:dyDescent="0.25">
      <c r="C269">
        <v>30848</v>
      </c>
    </row>
    <row r="270" spans="3:3" x14ac:dyDescent="0.25">
      <c r="C270">
        <v>31779</v>
      </c>
    </row>
    <row r="271" spans="3:3" x14ac:dyDescent="0.25">
      <c r="C271">
        <v>30876</v>
      </c>
    </row>
    <row r="272" spans="3:3" x14ac:dyDescent="0.25">
      <c r="C272">
        <v>31419</v>
      </c>
    </row>
    <row r="273" spans="3:3" x14ac:dyDescent="0.25">
      <c r="C273">
        <v>30749</v>
      </c>
    </row>
    <row r="274" spans="3:3" x14ac:dyDescent="0.25">
      <c r="C274">
        <v>31276</v>
      </c>
    </row>
    <row r="275" spans="3:3" x14ac:dyDescent="0.25">
      <c r="C275">
        <v>31150</v>
      </c>
    </row>
    <row r="276" spans="3:3" x14ac:dyDescent="0.25">
      <c r="C276">
        <v>31933</v>
      </c>
    </row>
    <row r="277" spans="3:3" x14ac:dyDescent="0.25">
      <c r="C277">
        <v>31973</v>
      </c>
    </row>
    <row r="278" spans="3:3" x14ac:dyDescent="0.25">
      <c r="C278">
        <v>30598</v>
      </c>
    </row>
    <row r="279" spans="3:3" x14ac:dyDescent="0.25">
      <c r="C279">
        <v>32174</v>
      </c>
    </row>
    <row r="280" spans="3:3" x14ac:dyDescent="0.25">
      <c r="C280">
        <v>32158</v>
      </c>
    </row>
    <row r="281" spans="3:3" x14ac:dyDescent="0.25">
      <c r="C281">
        <v>32160</v>
      </c>
    </row>
    <row r="282" spans="3:3" x14ac:dyDescent="0.25">
      <c r="C282">
        <v>32164</v>
      </c>
    </row>
    <row r="283" spans="3:3" x14ac:dyDescent="0.25">
      <c r="C283">
        <v>32149</v>
      </c>
    </row>
    <row r="284" spans="3:3" x14ac:dyDescent="0.25">
      <c r="C284">
        <v>32152</v>
      </c>
    </row>
    <row r="285" spans="3:3" x14ac:dyDescent="0.25">
      <c r="C285">
        <v>32153</v>
      </c>
    </row>
    <row r="286" spans="3:3" x14ac:dyDescent="0.25">
      <c r="C286">
        <v>32302</v>
      </c>
    </row>
    <row r="287" spans="3:3" x14ac:dyDescent="0.25">
      <c r="C287">
        <v>32157</v>
      </c>
    </row>
    <row r="288" spans="3:3" x14ac:dyDescent="0.25">
      <c r="C288">
        <v>32151</v>
      </c>
    </row>
    <row r="289" spans="3:3" x14ac:dyDescent="0.25">
      <c r="C289">
        <v>32150</v>
      </c>
    </row>
    <row r="290" spans="3:3" x14ac:dyDescent="0.25">
      <c r="C290">
        <v>32167</v>
      </c>
    </row>
    <row r="291" spans="3:3" x14ac:dyDescent="0.25">
      <c r="C291">
        <v>32272</v>
      </c>
    </row>
    <row r="292" spans="3:3" x14ac:dyDescent="0.25">
      <c r="C292">
        <v>32273</v>
      </c>
    </row>
    <row r="293" spans="3:3" x14ac:dyDescent="0.25">
      <c r="C293">
        <v>32219</v>
      </c>
    </row>
    <row r="294" spans="3:3" x14ac:dyDescent="0.25">
      <c r="C294">
        <v>32220</v>
      </c>
    </row>
    <row r="295" spans="3:3" x14ac:dyDescent="0.25">
      <c r="C295">
        <v>32207</v>
      </c>
    </row>
    <row r="296" spans="3:3" x14ac:dyDescent="0.25">
      <c r="C296">
        <v>32209</v>
      </c>
    </row>
    <row r="297" spans="3:3" x14ac:dyDescent="0.25">
      <c r="C297">
        <v>32210</v>
      </c>
    </row>
    <row r="298" spans="3:3" x14ac:dyDescent="0.25">
      <c r="C298">
        <v>32260</v>
      </c>
    </row>
    <row r="299" spans="3:3" x14ac:dyDescent="0.25">
      <c r="C299">
        <v>32266</v>
      </c>
    </row>
    <row r="300" spans="3:3" x14ac:dyDescent="0.25">
      <c r="C300">
        <v>32304</v>
      </c>
    </row>
    <row r="301" spans="3:3" x14ac:dyDescent="0.25">
      <c r="C301">
        <v>32298</v>
      </c>
    </row>
    <row r="302" spans="3:3" x14ac:dyDescent="0.25">
      <c r="C302">
        <v>32230</v>
      </c>
    </row>
    <row r="303" spans="3:3" x14ac:dyDescent="0.25">
      <c r="C303">
        <v>33431</v>
      </c>
    </row>
    <row r="304" spans="3:3" x14ac:dyDescent="0.25">
      <c r="C304">
        <v>33436</v>
      </c>
    </row>
    <row r="305" spans="3:3" x14ac:dyDescent="0.25">
      <c r="C305">
        <v>33566</v>
      </c>
    </row>
    <row r="306" spans="3:3" x14ac:dyDescent="0.25">
      <c r="C306">
        <v>33301</v>
      </c>
    </row>
    <row r="307" spans="3:3" x14ac:dyDescent="0.25">
      <c r="C307">
        <v>33638</v>
      </c>
    </row>
    <row r="308" spans="3:3" x14ac:dyDescent="0.25">
      <c r="C308">
        <v>33737</v>
      </c>
    </row>
    <row r="309" spans="3:3" x14ac:dyDescent="0.25">
      <c r="C309">
        <v>33749</v>
      </c>
    </row>
    <row r="310" spans="3:3" x14ac:dyDescent="0.25">
      <c r="C310">
        <v>33875</v>
      </c>
    </row>
    <row r="311" spans="3:3" x14ac:dyDescent="0.25">
      <c r="C311">
        <v>33939</v>
      </c>
    </row>
    <row r="312" spans="3:3" x14ac:dyDescent="0.25">
      <c r="C312">
        <v>34065</v>
      </c>
    </row>
    <row r="313" spans="3:3" x14ac:dyDescent="0.25">
      <c r="C313">
        <v>34071</v>
      </c>
    </row>
    <row r="314" spans="3:3" x14ac:dyDescent="0.25">
      <c r="C314">
        <v>34158</v>
      </c>
    </row>
    <row r="315" spans="3:3" x14ac:dyDescent="0.25">
      <c r="C315">
        <v>34211</v>
      </c>
    </row>
    <row r="316" spans="3:3" x14ac:dyDescent="0.25">
      <c r="C316">
        <v>34213</v>
      </c>
    </row>
    <row r="317" spans="3:3" x14ac:dyDescent="0.25">
      <c r="C317">
        <v>34215</v>
      </c>
    </row>
    <row r="318" spans="3:3" x14ac:dyDescent="0.25">
      <c r="C318">
        <v>34208</v>
      </c>
    </row>
    <row r="319" spans="3:3" x14ac:dyDescent="0.25">
      <c r="C319">
        <v>34247</v>
      </c>
    </row>
    <row r="320" spans="3:3" x14ac:dyDescent="0.25">
      <c r="C320">
        <v>34248</v>
      </c>
    </row>
    <row r="321" spans="3:3" x14ac:dyDescent="0.25">
      <c r="C321">
        <v>34240</v>
      </c>
    </row>
    <row r="322" spans="3:3" x14ac:dyDescent="0.25">
      <c r="C322">
        <v>34241</v>
      </c>
    </row>
    <row r="323" spans="3:3" x14ac:dyDescent="0.25">
      <c r="C323">
        <v>34244</v>
      </c>
    </row>
    <row r="324" spans="3:3" x14ac:dyDescent="0.25">
      <c r="C324">
        <v>32332</v>
      </c>
    </row>
    <row r="325" spans="3:3" x14ac:dyDescent="0.25">
      <c r="C325">
        <v>34374</v>
      </c>
    </row>
    <row r="326" spans="3:3" x14ac:dyDescent="0.25">
      <c r="C326">
        <v>34362</v>
      </c>
    </row>
    <row r="327" spans="3:3" x14ac:dyDescent="0.25">
      <c r="C327">
        <v>34427</v>
      </c>
    </row>
    <row r="328" spans="3:3" x14ac:dyDescent="0.25">
      <c r="C328">
        <v>34482</v>
      </c>
    </row>
    <row r="329" spans="3:3" x14ac:dyDescent="0.25">
      <c r="C329">
        <v>34514</v>
      </c>
    </row>
    <row r="330" spans="3:3" x14ac:dyDescent="0.25">
      <c r="C330">
        <v>34552</v>
      </c>
    </row>
    <row r="331" spans="3:3" x14ac:dyDescent="0.25">
      <c r="C331">
        <v>34748</v>
      </c>
    </row>
    <row r="332" spans="3:3" x14ac:dyDescent="0.25">
      <c r="C332">
        <v>34750</v>
      </c>
    </row>
    <row r="333" spans="3:3" x14ac:dyDescent="0.25">
      <c r="C333">
        <v>33151</v>
      </c>
    </row>
    <row r="334" spans="3:3" x14ac:dyDescent="0.25">
      <c r="C334">
        <v>32601</v>
      </c>
    </row>
    <row r="335" spans="3:3" x14ac:dyDescent="0.25">
      <c r="C335">
        <v>34852</v>
      </c>
    </row>
    <row r="336" spans="3:3" x14ac:dyDescent="0.25">
      <c r="C336">
        <v>34957</v>
      </c>
    </row>
    <row r="337" spans="3:3" x14ac:dyDescent="0.25">
      <c r="C337">
        <v>34958</v>
      </c>
    </row>
    <row r="338" spans="3:3" x14ac:dyDescent="0.25">
      <c r="C338">
        <v>34960</v>
      </c>
    </row>
    <row r="339" spans="3:3" x14ac:dyDescent="0.25">
      <c r="C339">
        <v>34920</v>
      </c>
    </row>
    <row r="340" spans="3:3" x14ac:dyDescent="0.25">
      <c r="C340">
        <v>34975</v>
      </c>
    </row>
    <row r="341" spans="3:3" x14ac:dyDescent="0.25">
      <c r="C341">
        <v>34981</v>
      </c>
    </row>
    <row r="342" spans="3:3" x14ac:dyDescent="0.25">
      <c r="C342">
        <v>34983</v>
      </c>
    </row>
    <row r="343" spans="3:3" x14ac:dyDescent="0.25">
      <c r="C343">
        <v>35002</v>
      </c>
    </row>
    <row r="344" spans="3:3" x14ac:dyDescent="0.25">
      <c r="C344">
        <v>35044</v>
      </c>
    </row>
    <row r="345" spans="3:3" x14ac:dyDescent="0.25">
      <c r="C345">
        <v>35062</v>
      </c>
    </row>
    <row r="346" spans="3:3" x14ac:dyDescent="0.25">
      <c r="C346">
        <v>35064</v>
      </c>
    </row>
    <row r="347" spans="3:3" x14ac:dyDescent="0.25">
      <c r="C347">
        <v>35190</v>
      </c>
    </row>
    <row r="348" spans="3:3" x14ac:dyDescent="0.25">
      <c r="C348">
        <v>35181</v>
      </c>
    </row>
    <row r="349" spans="3:3" x14ac:dyDescent="0.25">
      <c r="C349">
        <v>35199</v>
      </c>
    </row>
    <row r="350" spans="3:3" x14ac:dyDescent="0.25">
      <c r="C350">
        <v>35221</v>
      </c>
    </row>
    <row r="351" spans="3:3" x14ac:dyDescent="0.25">
      <c r="C351">
        <v>35247</v>
      </c>
    </row>
    <row r="352" spans="3:3" x14ac:dyDescent="0.25">
      <c r="C352">
        <v>35248</v>
      </c>
    </row>
    <row r="353" spans="3:3" x14ac:dyDescent="0.25">
      <c r="C353">
        <v>35250</v>
      </c>
    </row>
    <row r="354" spans="3:3" x14ac:dyDescent="0.25">
      <c r="C354">
        <v>35253</v>
      </c>
    </row>
    <row r="355" spans="3:3" x14ac:dyDescent="0.25">
      <c r="C355">
        <v>35254</v>
      </c>
    </row>
    <row r="356" spans="3:3" x14ac:dyDescent="0.25">
      <c r="C356">
        <v>35290</v>
      </c>
    </row>
    <row r="357" spans="3:3" x14ac:dyDescent="0.25">
      <c r="C357">
        <v>35311</v>
      </c>
    </row>
    <row r="358" spans="3:3" x14ac:dyDescent="0.25">
      <c r="C358">
        <v>35409</v>
      </c>
    </row>
    <row r="359" spans="3:3" x14ac:dyDescent="0.25">
      <c r="C359">
        <v>35430</v>
      </c>
    </row>
    <row r="360" spans="3:3" x14ac:dyDescent="0.25">
      <c r="C360">
        <v>35434</v>
      </c>
    </row>
    <row r="361" spans="3:3" x14ac:dyDescent="0.25">
      <c r="C361">
        <v>35351</v>
      </c>
    </row>
    <row r="362" spans="3:3" x14ac:dyDescent="0.25">
      <c r="C362">
        <v>35451</v>
      </c>
    </row>
    <row r="363" spans="3:3" x14ac:dyDescent="0.25">
      <c r="C363">
        <v>35524</v>
      </c>
    </row>
    <row r="364" spans="3:3" x14ac:dyDescent="0.25">
      <c r="C364">
        <v>35564</v>
      </c>
    </row>
    <row r="365" spans="3:3" x14ac:dyDescent="0.25">
      <c r="C365">
        <v>35659</v>
      </c>
    </row>
    <row r="366" spans="3:3" x14ac:dyDescent="0.25">
      <c r="C366">
        <v>35660</v>
      </c>
    </row>
    <row r="367" spans="3:3" x14ac:dyDescent="0.25">
      <c r="C367">
        <v>35739</v>
      </c>
    </row>
    <row r="368" spans="3:3" x14ac:dyDescent="0.25">
      <c r="C368">
        <v>35742</v>
      </c>
    </row>
    <row r="369" spans="3:3" x14ac:dyDescent="0.25">
      <c r="C369">
        <v>35744</v>
      </c>
    </row>
    <row r="370" spans="3:3" x14ac:dyDescent="0.25">
      <c r="C370">
        <v>35745</v>
      </c>
    </row>
    <row r="371" spans="3:3" x14ac:dyDescent="0.25">
      <c r="C371">
        <v>35746</v>
      </c>
    </row>
    <row r="372" spans="3:3" x14ac:dyDescent="0.25">
      <c r="C372">
        <v>35747</v>
      </c>
    </row>
    <row r="373" spans="3:3" x14ac:dyDescent="0.25">
      <c r="C373">
        <v>35748</v>
      </c>
    </row>
    <row r="374" spans="3:3" x14ac:dyDescent="0.25">
      <c r="C374">
        <v>35749</v>
      </c>
    </row>
    <row r="375" spans="3:3" x14ac:dyDescent="0.25">
      <c r="C375">
        <v>35767</v>
      </c>
    </row>
    <row r="376" spans="3:3" x14ac:dyDescent="0.25">
      <c r="C376">
        <v>35898</v>
      </c>
    </row>
    <row r="377" spans="3:3" x14ac:dyDescent="0.25">
      <c r="C377">
        <v>35902</v>
      </c>
    </row>
    <row r="378" spans="3:3" x14ac:dyDescent="0.25">
      <c r="C378">
        <v>35924</v>
      </c>
    </row>
    <row r="379" spans="3:3" x14ac:dyDescent="0.25">
      <c r="C379">
        <v>32699</v>
      </c>
    </row>
    <row r="380" spans="3:3" x14ac:dyDescent="0.25">
      <c r="C380">
        <v>32700</v>
      </c>
    </row>
    <row r="381" spans="3:3" x14ac:dyDescent="0.25">
      <c r="C381">
        <v>32703</v>
      </c>
    </row>
    <row r="382" spans="3:3" x14ac:dyDescent="0.25">
      <c r="C382">
        <v>32704</v>
      </c>
    </row>
    <row r="383" spans="3:3" x14ac:dyDescent="0.25">
      <c r="C383">
        <v>32708</v>
      </c>
    </row>
    <row r="384" spans="3:3" x14ac:dyDescent="0.25">
      <c r="C384">
        <v>32719</v>
      </c>
    </row>
    <row r="385" spans="3:3" x14ac:dyDescent="0.25">
      <c r="C385">
        <v>32734</v>
      </c>
    </row>
    <row r="386" spans="3:3" x14ac:dyDescent="0.25">
      <c r="C386">
        <v>32736</v>
      </c>
    </row>
    <row r="387" spans="3:3" x14ac:dyDescent="0.25">
      <c r="C387">
        <v>36065</v>
      </c>
    </row>
    <row r="388" spans="3:3" x14ac:dyDescent="0.25">
      <c r="C388">
        <v>36068</v>
      </c>
    </row>
    <row r="389" spans="3:3" x14ac:dyDescent="0.25">
      <c r="C389">
        <v>32359</v>
      </c>
    </row>
    <row r="390" spans="3:3" x14ac:dyDescent="0.25">
      <c r="C390">
        <v>32360</v>
      </c>
    </row>
    <row r="391" spans="3:3" x14ac:dyDescent="0.25">
      <c r="C391">
        <v>32361</v>
      </c>
    </row>
    <row r="392" spans="3:3" x14ac:dyDescent="0.25">
      <c r="C392">
        <v>32366</v>
      </c>
    </row>
    <row r="393" spans="3:3" x14ac:dyDescent="0.25">
      <c r="C393">
        <v>32373</v>
      </c>
    </row>
    <row r="394" spans="3:3" x14ac:dyDescent="0.25">
      <c r="C394">
        <v>32345</v>
      </c>
    </row>
    <row r="395" spans="3:3" x14ac:dyDescent="0.25">
      <c r="C395">
        <v>32349</v>
      </c>
    </row>
    <row r="396" spans="3:3" x14ac:dyDescent="0.25">
      <c r="C396">
        <v>32350</v>
      </c>
    </row>
    <row r="397" spans="3:3" x14ac:dyDescent="0.25">
      <c r="C397">
        <v>32351</v>
      </c>
    </row>
    <row r="398" spans="3:3" x14ac:dyDescent="0.25">
      <c r="C398">
        <v>36134</v>
      </c>
    </row>
    <row r="399" spans="3:3" x14ac:dyDescent="0.25">
      <c r="C399">
        <v>32759</v>
      </c>
    </row>
    <row r="400" spans="3:3" x14ac:dyDescent="0.25">
      <c r="C400">
        <v>33200</v>
      </c>
    </row>
    <row r="401" spans="3:3" x14ac:dyDescent="0.25">
      <c r="C401">
        <v>36192</v>
      </c>
    </row>
    <row r="402" spans="3:3" x14ac:dyDescent="0.25">
      <c r="C402">
        <v>36205</v>
      </c>
    </row>
    <row r="403" spans="3:3" x14ac:dyDescent="0.25">
      <c r="C403">
        <v>36342</v>
      </c>
    </row>
    <row r="404" spans="3:3" x14ac:dyDescent="0.25">
      <c r="C404">
        <v>36402</v>
      </c>
    </row>
    <row r="405" spans="3:3" x14ac:dyDescent="0.25">
      <c r="C405">
        <v>36403</v>
      </c>
    </row>
    <row r="406" spans="3:3" x14ac:dyDescent="0.25">
      <c r="C406">
        <v>36407</v>
      </c>
    </row>
    <row r="407" spans="3:3" x14ac:dyDescent="0.25">
      <c r="C407">
        <v>36410</v>
      </c>
    </row>
    <row r="408" spans="3:3" x14ac:dyDescent="0.25">
      <c r="C408">
        <v>36411</v>
      </c>
    </row>
    <row r="409" spans="3:3" x14ac:dyDescent="0.25">
      <c r="C409">
        <v>32374</v>
      </c>
    </row>
    <row r="410" spans="3:3" x14ac:dyDescent="0.25">
      <c r="C410">
        <v>32408</v>
      </c>
    </row>
    <row r="411" spans="3:3" x14ac:dyDescent="0.25">
      <c r="C411">
        <v>32410</v>
      </c>
    </row>
    <row r="412" spans="3:3" x14ac:dyDescent="0.25">
      <c r="C412">
        <v>32416</v>
      </c>
    </row>
    <row r="413" spans="3:3" x14ac:dyDescent="0.25">
      <c r="C413">
        <v>32419</v>
      </c>
    </row>
    <row r="414" spans="3:3" x14ac:dyDescent="0.25">
      <c r="C414">
        <v>32376</v>
      </c>
    </row>
    <row r="415" spans="3:3" x14ac:dyDescent="0.25">
      <c r="C415">
        <v>32380</v>
      </c>
    </row>
    <row r="416" spans="3:3" x14ac:dyDescent="0.25">
      <c r="C416">
        <v>32425</v>
      </c>
    </row>
    <row r="417" spans="3:3" x14ac:dyDescent="0.25">
      <c r="C417">
        <v>32427</v>
      </c>
    </row>
    <row r="418" spans="3:3" x14ac:dyDescent="0.25">
      <c r="C418">
        <v>32429</v>
      </c>
    </row>
    <row r="419" spans="3:3" x14ac:dyDescent="0.25">
      <c r="C419">
        <v>32430</v>
      </c>
    </row>
    <row r="420" spans="3:3" x14ac:dyDescent="0.25">
      <c r="C420">
        <v>32432</v>
      </c>
    </row>
    <row r="421" spans="3:3" x14ac:dyDescent="0.25">
      <c r="C421">
        <v>32382</v>
      </c>
    </row>
    <row r="422" spans="3:3" x14ac:dyDescent="0.25">
      <c r="C422">
        <v>32470</v>
      </c>
    </row>
    <row r="423" spans="3:3" x14ac:dyDescent="0.25">
      <c r="C423">
        <v>32472</v>
      </c>
    </row>
    <row r="424" spans="3:3" x14ac:dyDescent="0.25">
      <c r="C424">
        <v>36486</v>
      </c>
    </row>
    <row r="425" spans="3:3" x14ac:dyDescent="0.25">
      <c r="C425">
        <v>36557</v>
      </c>
    </row>
    <row r="426" spans="3:3" x14ac:dyDescent="0.25">
      <c r="C426">
        <v>36640</v>
      </c>
    </row>
    <row r="427" spans="3:3" x14ac:dyDescent="0.25">
      <c r="C427">
        <v>36642</v>
      </c>
    </row>
    <row r="428" spans="3:3" x14ac:dyDescent="0.25">
      <c r="C428">
        <v>36696</v>
      </c>
    </row>
    <row r="429" spans="3:3" x14ac:dyDescent="0.25">
      <c r="C429">
        <v>36714</v>
      </c>
    </row>
    <row r="430" spans="3:3" x14ac:dyDescent="0.25">
      <c r="C430">
        <v>36715</v>
      </c>
    </row>
    <row r="431" spans="3:3" x14ac:dyDescent="0.25">
      <c r="C431">
        <v>36716</v>
      </c>
    </row>
    <row r="432" spans="3:3" x14ac:dyDescent="0.25">
      <c r="C432">
        <v>36709</v>
      </c>
    </row>
    <row r="433" spans="3:3" x14ac:dyDescent="0.25">
      <c r="C433">
        <v>36710</v>
      </c>
    </row>
    <row r="434" spans="3:3" x14ac:dyDescent="0.25">
      <c r="C434">
        <v>36711</v>
      </c>
    </row>
    <row r="435" spans="3:3" x14ac:dyDescent="0.25">
      <c r="C435">
        <v>36738</v>
      </c>
    </row>
    <row r="436" spans="3:3" x14ac:dyDescent="0.25">
      <c r="C436">
        <v>36740</v>
      </c>
    </row>
    <row r="437" spans="3:3" x14ac:dyDescent="0.25">
      <c r="C437">
        <v>36758</v>
      </c>
    </row>
    <row r="438" spans="3:3" x14ac:dyDescent="0.25">
      <c r="C438">
        <v>36848</v>
      </c>
    </row>
    <row r="439" spans="3:3" x14ac:dyDescent="0.25">
      <c r="C439">
        <v>36855</v>
      </c>
    </row>
    <row r="440" spans="3:3" x14ac:dyDescent="0.25">
      <c r="C440">
        <v>36899</v>
      </c>
    </row>
    <row r="441" spans="3:3" x14ac:dyDescent="0.25">
      <c r="C441">
        <v>36900</v>
      </c>
    </row>
    <row r="442" spans="3:3" x14ac:dyDescent="0.25">
      <c r="C442">
        <v>36901</v>
      </c>
    </row>
    <row r="443" spans="3:3" x14ac:dyDescent="0.25">
      <c r="C443">
        <v>36859</v>
      </c>
    </row>
    <row r="444" spans="3:3" x14ac:dyDescent="0.25">
      <c r="C444">
        <v>36874</v>
      </c>
    </row>
    <row r="445" spans="3:3" x14ac:dyDescent="0.25">
      <c r="C445">
        <v>36928</v>
      </c>
    </row>
    <row r="446" spans="3:3" x14ac:dyDescent="0.25">
      <c r="C446">
        <v>33646</v>
      </c>
    </row>
    <row r="447" spans="3:3" x14ac:dyDescent="0.25">
      <c r="C447">
        <v>33648</v>
      </c>
    </row>
    <row r="448" spans="3:3" x14ac:dyDescent="0.25">
      <c r="C448">
        <v>33643</v>
      </c>
    </row>
    <row r="449" spans="3:3" x14ac:dyDescent="0.25">
      <c r="C449">
        <v>56115</v>
      </c>
    </row>
    <row r="450" spans="3:3" x14ac:dyDescent="0.25">
      <c r="C450">
        <v>34470</v>
      </c>
    </row>
    <row r="451" spans="3:3" x14ac:dyDescent="0.25">
      <c r="C451">
        <v>46508</v>
      </c>
    </row>
    <row r="452" spans="3:3" x14ac:dyDescent="0.25">
      <c r="C452">
        <v>54906</v>
      </c>
    </row>
    <row r="453" spans="3:3" x14ac:dyDescent="0.25">
      <c r="C453">
        <v>55459</v>
      </c>
    </row>
    <row r="454" spans="3:3" x14ac:dyDescent="0.25">
      <c r="C454">
        <v>56039</v>
      </c>
    </row>
    <row r="455" spans="3:3" x14ac:dyDescent="0.25">
      <c r="C455">
        <v>46619</v>
      </c>
    </row>
    <row r="456" spans="3:3" x14ac:dyDescent="0.25">
      <c r="C456">
        <v>32967</v>
      </c>
    </row>
    <row r="457" spans="3:3" x14ac:dyDescent="0.25">
      <c r="C457">
        <v>32968</v>
      </c>
    </row>
    <row r="458" spans="3:3" x14ac:dyDescent="0.25">
      <c r="C458">
        <v>32931</v>
      </c>
    </row>
    <row r="459" spans="3:3" x14ac:dyDescent="0.25">
      <c r="C459">
        <v>32934</v>
      </c>
    </row>
    <row r="460" spans="3:3" x14ac:dyDescent="0.25">
      <c r="C460">
        <v>36955</v>
      </c>
    </row>
    <row r="461" spans="3:3" x14ac:dyDescent="0.25">
      <c r="C461">
        <v>36989</v>
      </c>
    </row>
    <row r="462" spans="3:3" x14ac:dyDescent="0.25">
      <c r="C462">
        <v>37012</v>
      </c>
    </row>
    <row r="463" spans="3:3" x14ac:dyDescent="0.25">
      <c r="C463">
        <v>37013</v>
      </c>
    </row>
    <row r="464" spans="3:3" x14ac:dyDescent="0.25">
      <c r="C464">
        <v>37062</v>
      </c>
    </row>
    <row r="465" spans="3:3" x14ac:dyDescent="0.25">
      <c r="C465">
        <v>37069</v>
      </c>
    </row>
    <row r="466" spans="3:3" x14ac:dyDescent="0.25">
      <c r="C466">
        <v>37070</v>
      </c>
    </row>
    <row r="467" spans="3:3" x14ac:dyDescent="0.25">
      <c r="C467">
        <v>32977</v>
      </c>
    </row>
    <row r="468" spans="3:3" x14ac:dyDescent="0.25">
      <c r="C468">
        <v>33009</v>
      </c>
    </row>
    <row r="469" spans="3:3" x14ac:dyDescent="0.25">
      <c r="C469">
        <v>33010</v>
      </c>
    </row>
    <row r="470" spans="3:3" x14ac:dyDescent="0.25">
      <c r="C470">
        <v>33020</v>
      </c>
    </row>
    <row r="471" spans="3:3" x14ac:dyDescent="0.25">
      <c r="C471">
        <v>33042</v>
      </c>
    </row>
    <row r="472" spans="3:3" x14ac:dyDescent="0.25">
      <c r="C472">
        <v>33045</v>
      </c>
    </row>
    <row r="473" spans="3:3" x14ac:dyDescent="0.25">
      <c r="C473">
        <v>33046</v>
      </c>
    </row>
    <row r="474" spans="3:3" x14ac:dyDescent="0.25">
      <c r="C474">
        <v>33047</v>
      </c>
    </row>
    <row r="475" spans="3:3" x14ac:dyDescent="0.25">
      <c r="C475">
        <v>33051</v>
      </c>
    </row>
    <row r="476" spans="3:3" x14ac:dyDescent="0.25">
      <c r="C476">
        <v>33065</v>
      </c>
    </row>
    <row r="477" spans="3:3" x14ac:dyDescent="0.25">
      <c r="C477">
        <v>32336</v>
      </c>
    </row>
    <row r="478" spans="3:3" x14ac:dyDescent="0.25">
      <c r="C478">
        <v>35006</v>
      </c>
    </row>
    <row r="479" spans="3:3" x14ac:dyDescent="0.25">
      <c r="C479">
        <v>33094</v>
      </c>
    </row>
    <row r="480" spans="3:3" x14ac:dyDescent="0.25">
      <c r="C480">
        <v>34284</v>
      </c>
    </row>
    <row r="481" spans="3:3" x14ac:dyDescent="0.25">
      <c r="C481">
        <v>32929</v>
      </c>
    </row>
    <row r="482" spans="3:3" x14ac:dyDescent="0.25">
      <c r="C482">
        <v>32949</v>
      </c>
    </row>
    <row r="483" spans="3:3" x14ac:dyDescent="0.25">
      <c r="C483">
        <v>32966</v>
      </c>
    </row>
    <row r="484" spans="3:3" x14ac:dyDescent="0.25">
      <c r="C484">
        <v>32928</v>
      </c>
    </row>
    <row r="485" spans="3:3" x14ac:dyDescent="0.25">
      <c r="C485">
        <v>36863</v>
      </c>
    </row>
    <row r="486" spans="3:3" x14ac:dyDescent="0.25">
      <c r="C486">
        <v>56038</v>
      </c>
    </row>
    <row r="487" spans="3:3" x14ac:dyDescent="0.25">
      <c r="C487">
        <v>33945</v>
      </c>
    </row>
    <row r="488" spans="3:3" x14ac:dyDescent="0.25">
      <c r="C488">
        <v>36391</v>
      </c>
    </row>
    <row r="489" spans="3:3" x14ac:dyDescent="0.25">
      <c r="C489">
        <v>46618</v>
      </c>
    </row>
    <row r="490" spans="3:3" x14ac:dyDescent="0.25">
      <c r="C490">
        <v>34322</v>
      </c>
    </row>
    <row r="491" spans="3:3" x14ac:dyDescent="0.25">
      <c r="C491">
        <v>35654</v>
      </c>
    </row>
    <row r="492" spans="3:3" x14ac:dyDescent="0.25">
      <c r="C492">
        <v>33477</v>
      </c>
    </row>
    <row r="493" spans="3:3" x14ac:dyDescent="0.25">
      <c r="C493">
        <v>35526</v>
      </c>
    </row>
    <row r="494" spans="3:3" x14ac:dyDescent="0.25">
      <c r="C494">
        <v>35128</v>
      </c>
    </row>
    <row r="495" spans="3:3" x14ac:dyDescent="0.25">
      <c r="C495">
        <v>36559</v>
      </c>
    </row>
    <row r="496" spans="3:3" x14ac:dyDescent="0.25">
      <c r="C496">
        <v>36915</v>
      </c>
    </row>
    <row r="497" spans="3:3" x14ac:dyDescent="0.25">
      <c r="C497">
        <v>34781</v>
      </c>
    </row>
    <row r="498" spans="3:3" x14ac:dyDescent="0.25">
      <c r="C498">
        <v>33284</v>
      </c>
    </row>
    <row r="499" spans="3:3" x14ac:dyDescent="0.25">
      <c r="C499">
        <v>35608</v>
      </c>
    </row>
    <row r="500" spans="3:3" x14ac:dyDescent="0.25">
      <c r="C500">
        <v>32789</v>
      </c>
    </row>
    <row r="501" spans="3:3" x14ac:dyDescent="0.25">
      <c r="C501">
        <v>33577</v>
      </c>
    </row>
    <row r="502" spans="3:3" x14ac:dyDescent="0.25">
      <c r="C502">
        <v>34872</v>
      </c>
    </row>
    <row r="503" spans="3:3" x14ac:dyDescent="0.25">
      <c r="C503">
        <v>33637</v>
      </c>
    </row>
    <row r="504" spans="3:3" x14ac:dyDescent="0.25">
      <c r="C504">
        <v>34321</v>
      </c>
    </row>
    <row r="505" spans="3:3" x14ac:dyDescent="0.25">
      <c r="C505">
        <v>35182</v>
      </c>
    </row>
    <row r="506" spans="3:3" x14ac:dyDescent="0.25">
      <c r="C506">
        <v>36852</v>
      </c>
    </row>
    <row r="507" spans="3:3" x14ac:dyDescent="0.25">
      <c r="C507">
        <v>36853</v>
      </c>
    </row>
    <row r="508" spans="3:3" x14ac:dyDescent="0.25">
      <c r="C508">
        <v>34526</v>
      </c>
    </row>
    <row r="509" spans="3:3" x14ac:dyDescent="0.25">
      <c r="C509">
        <v>34929</v>
      </c>
    </row>
    <row r="510" spans="3:3" x14ac:dyDescent="0.25">
      <c r="C510">
        <v>34930</v>
      </c>
    </row>
    <row r="511" spans="3:3" x14ac:dyDescent="0.25">
      <c r="C511">
        <v>32745</v>
      </c>
    </row>
    <row r="512" spans="3:3" x14ac:dyDescent="0.25">
      <c r="C512">
        <v>32593</v>
      </c>
    </row>
    <row r="513" spans="3:3" x14ac:dyDescent="0.25">
      <c r="C513">
        <v>32743</v>
      </c>
    </row>
    <row r="514" spans="3:3" x14ac:dyDescent="0.25">
      <c r="C514">
        <v>56269</v>
      </c>
    </row>
    <row r="515" spans="3:3" x14ac:dyDescent="0.25">
      <c r="C515">
        <v>32925</v>
      </c>
    </row>
    <row r="516" spans="3:3" x14ac:dyDescent="0.25">
      <c r="C516">
        <v>34054</v>
      </c>
    </row>
    <row r="517" spans="3:3" x14ac:dyDescent="0.25">
      <c r="C517">
        <v>33281</v>
      </c>
    </row>
    <row r="518" spans="3:3" x14ac:dyDescent="0.25">
      <c r="C518">
        <v>32744</v>
      </c>
    </row>
    <row r="519" spans="3:3" x14ac:dyDescent="0.25">
      <c r="C519">
        <v>34277</v>
      </c>
    </row>
    <row r="520" spans="3:3" x14ac:dyDescent="0.25">
      <c r="C520">
        <v>36566</v>
      </c>
    </row>
    <row r="521" spans="3:3" x14ac:dyDescent="0.25">
      <c r="C521">
        <v>34976</v>
      </c>
    </row>
    <row r="522" spans="3:3" x14ac:dyDescent="0.25">
      <c r="C522">
        <v>35188</v>
      </c>
    </row>
    <row r="523" spans="3:3" x14ac:dyDescent="0.25">
      <c r="C523">
        <v>33274</v>
      </c>
    </row>
    <row r="524" spans="3:3" x14ac:dyDescent="0.25">
      <c r="C524">
        <v>36300</v>
      </c>
    </row>
    <row r="525" spans="3:3" x14ac:dyDescent="0.25">
      <c r="C525">
        <v>36964</v>
      </c>
    </row>
    <row r="526" spans="3:3" x14ac:dyDescent="0.25">
      <c r="C526">
        <v>37310</v>
      </c>
    </row>
    <row r="527" spans="3:3" x14ac:dyDescent="0.25">
      <c r="C527">
        <v>37320</v>
      </c>
    </row>
    <row r="528" spans="3:3" x14ac:dyDescent="0.25">
      <c r="C528">
        <v>37329</v>
      </c>
    </row>
    <row r="529" spans="3:3" x14ac:dyDescent="0.25">
      <c r="C529">
        <v>37335</v>
      </c>
    </row>
    <row r="530" spans="3:3" x14ac:dyDescent="0.25">
      <c r="C530">
        <v>37355</v>
      </c>
    </row>
    <row r="531" spans="3:3" x14ac:dyDescent="0.25">
      <c r="C531">
        <v>37361</v>
      </c>
    </row>
    <row r="532" spans="3:3" x14ac:dyDescent="0.25">
      <c r="C532">
        <v>37369</v>
      </c>
    </row>
    <row r="533" spans="3:3" x14ac:dyDescent="0.25">
      <c r="C533">
        <v>37371</v>
      </c>
    </row>
    <row r="534" spans="3:3" x14ac:dyDescent="0.25">
      <c r="C534">
        <v>37339</v>
      </c>
    </row>
    <row r="535" spans="3:3" x14ac:dyDescent="0.25">
      <c r="C535">
        <v>37653</v>
      </c>
    </row>
    <row r="536" spans="3:3" x14ac:dyDescent="0.25">
      <c r="C536">
        <v>37690</v>
      </c>
    </row>
    <row r="537" spans="3:3" x14ac:dyDescent="0.25">
      <c r="C537">
        <v>37752</v>
      </c>
    </row>
    <row r="538" spans="3:3" x14ac:dyDescent="0.25">
      <c r="C538">
        <v>46747</v>
      </c>
    </row>
    <row r="539" spans="3:3" x14ac:dyDescent="0.25">
      <c r="C539">
        <v>37571</v>
      </c>
    </row>
    <row r="540" spans="3:3" x14ac:dyDescent="0.25">
      <c r="C540">
        <v>37567</v>
      </c>
    </row>
    <row r="541" spans="3:3" x14ac:dyDescent="0.25">
      <c r="C541">
        <v>37978</v>
      </c>
    </row>
    <row r="542" spans="3:3" x14ac:dyDescent="0.25">
      <c r="C542">
        <v>37994</v>
      </c>
    </row>
    <row r="543" spans="3:3" x14ac:dyDescent="0.25">
      <c r="C543">
        <v>37980</v>
      </c>
    </row>
    <row r="544" spans="3:3" x14ac:dyDescent="0.25">
      <c r="C544">
        <v>37982</v>
      </c>
    </row>
    <row r="545" spans="3:3" x14ac:dyDescent="0.25">
      <c r="C545">
        <v>38038</v>
      </c>
    </row>
    <row r="546" spans="3:3" x14ac:dyDescent="0.25">
      <c r="C546">
        <v>38044</v>
      </c>
    </row>
    <row r="547" spans="3:3" x14ac:dyDescent="0.25">
      <c r="C547">
        <v>38055</v>
      </c>
    </row>
    <row r="548" spans="3:3" x14ac:dyDescent="0.25">
      <c r="C548">
        <v>38056</v>
      </c>
    </row>
    <row r="549" spans="3:3" x14ac:dyDescent="0.25">
      <c r="C549">
        <v>38057</v>
      </c>
    </row>
    <row r="550" spans="3:3" x14ac:dyDescent="0.25">
      <c r="C550">
        <v>37798</v>
      </c>
    </row>
    <row r="551" spans="3:3" x14ac:dyDescent="0.25">
      <c r="C551">
        <v>37799</v>
      </c>
    </row>
    <row r="552" spans="3:3" x14ac:dyDescent="0.25">
      <c r="C552">
        <v>37801</v>
      </c>
    </row>
    <row r="553" spans="3:3" x14ac:dyDescent="0.25">
      <c r="C553">
        <v>37802</v>
      </c>
    </row>
    <row r="554" spans="3:3" x14ac:dyDescent="0.25">
      <c r="C554">
        <v>37792</v>
      </c>
    </row>
    <row r="555" spans="3:3" x14ac:dyDescent="0.25">
      <c r="C555">
        <v>37793</v>
      </c>
    </row>
    <row r="556" spans="3:3" x14ac:dyDescent="0.25">
      <c r="C556">
        <v>37817</v>
      </c>
    </row>
    <row r="557" spans="3:3" x14ac:dyDescent="0.25">
      <c r="C557">
        <v>37794</v>
      </c>
    </row>
    <row r="558" spans="3:3" x14ac:dyDescent="0.25">
      <c r="C558">
        <v>37824</v>
      </c>
    </row>
    <row r="559" spans="3:3" x14ac:dyDescent="0.25">
      <c r="C559">
        <v>37838</v>
      </c>
    </row>
    <row r="560" spans="3:3" x14ac:dyDescent="0.25">
      <c r="C560">
        <v>37839</v>
      </c>
    </row>
    <row r="561" spans="3:3" x14ac:dyDescent="0.25">
      <c r="C561">
        <v>37842</v>
      </c>
    </row>
    <row r="562" spans="3:3" x14ac:dyDescent="0.25">
      <c r="C562">
        <v>38075</v>
      </c>
    </row>
    <row r="563" spans="3:3" x14ac:dyDescent="0.25">
      <c r="C563">
        <v>38076</v>
      </c>
    </row>
    <row r="564" spans="3:3" x14ac:dyDescent="0.25">
      <c r="C564">
        <v>38082</v>
      </c>
    </row>
    <row r="565" spans="3:3" x14ac:dyDescent="0.25">
      <c r="C565">
        <v>38083</v>
      </c>
    </row>
    <row r="566" spans="3:3" x14ac:dyDescent="0.25">
      <c r="C566">
        <v>38072</v>
      </c>
    </row>
    <row r="567" spans="3:3" x14ac:dyDescent="0.25">
      <c r="C567">
        <v>38130</v>
      </c>
    </row>
    <row r="568" spans="3:3" x14ac:dyDescent="0.25">
      <c r="C568">
        <v>38131</v>
      </c>
    </row>
    <row r="569" spans="3:3" x14ac:dyDescent="0.25">
      <c r="C569">
        <v>38150</v>
      </c>
    </row>
    <row r="570" spans="3:3" x14ac:dyDescent="0.25">
      <c r="C570">
        <v>38161</v>
      </c>
    </row>
    <row r="571" spans="3:3" x14ac:dyDescent="0.25">
      <c r="C571">
        <v>37891</v>
      </c>
    </row>
    <row r="572" spans="3:3" x14ac:dyDescent="0.25">
      <c r="C572">
        <v>37949</v>
      </c>
    </row>
    <row r="573" spans="3:3" x14ac:dyDescent="0.25">
      <c r="C573">
        <v>37951</v>
      </c>
    </row>
    <row r="574" spans="3:3" x14ac:dyDescent="0.25">
      <c r="C574">
        <v>37953</v>
      </c>
    </row>
    <row r="575" spans="3:3" x14ac:dyDescent="0.25">
      <c r="C575">
        <v>37934</v>
      </c>
    </row>
    <row r="576" spans="3:3" x14ac:dyDescent="0.25">
      <c r="C576">
        <v>37935</v>
      </c>
    </row>
    <row r="577" spans="3:3" x14ac:dyDescent="0.25">
      <c r="C577">
        <v>37936</v>
      </c>
    </row>
    <row r="578" spans="3:3" x14ac:dyDescent="0.25">
      <c r="C578">
        <v>38299</v>
      </c>
    </row>
    <row r="579" spans="3:3" x14ac:dyDescent="0.25">
      <c r="C579">
        <v>38358</v>
      </c>
    </row>
    <row r="580" spans="3:3" x14ac:dyDescent="0.25">
      <c r="C580">
        <v>38361</v>
      </c>
    </row>
    <row r="581" spans="3:3" x14ac:dyDescent="0.25">
      <c r="C581">
        <v>38349</v>
      </c>
    </row>
    <row r="582" spans="3:3" x14ac:dyDescent="0.25">
      <c r="C582">
        <v>38362</v>
      </c>
    </row>
    <row r="583" spans="3:3" x14ac:dyDescent="0.25">
      <c r="C583">
        <v>38350</v>
      </c>
    </row>
    <row r="584" spans="3:3" x14ac:dyDescent="0.25">
      <c r="C584">
        <v>38352</v>
      </c>
    </row>
    <row r="585" spans="3:3" x14ac:dyDescent="0.25">
      <c r="C585">
        <v>38353</v>
      </c>
    </row>
    <row r="586" spans="3:3" x14ac:dyDescent="0.25">
      <c r="C586">
        <v>38355</v>
      </c>
    </row>
    <row r="587" spans="3:3" x14ac:dyDescent="0.25">
      <c r="C587">
        <v>38356</v>
      </c>
    </row>
    <row r="588" spans="3:3" x14ac:dyDescent="0.25">
      <c r="C588">
        <v>38376</v>
      </c>
    </row>
    <row r="589" spans="3:3" x14ac:dyDescent="0.25">
      <c r="C589">
        <v>38399</v>
      </c>
    </row>
    <row r="590" spans="3:3" x14ac:dyDescent="0.25">
      <c r="C590">
        <v>38405</v>
      </c>
    </row>
    <row r="591" spans="3:3" x14ac:dyDescent="0.25">
      <c r="C591">
        <v>38374</v>
      </c>
    </row>
    <row r="592" spans="3:3" x14ac:dyDescent="0.25">
      <c r="C592">
        <v>56122</v>
      </c>
    </row>
    <row r="593" spans="3:3" x14ac:dyDescent="0.25">
      <c r="C593">
        <v>37900</v>
      </c>
    </row>
    <row r="594" spans="3:3" x14ac:dyDescent="0.25">
      <c r="C594">
        <v>37901</v>
      </c>
    </row>
    <row r="595" spans="3:3" x14ac:dyDescent="0.25">
      <c r="C595">
        <v>37902</v>
      </c>
    </row>
    <row r="596" spans="3:3" x14ac:dyDescent="0.25">
      <c r="C596">
        <v>37810</v>
      </c>
    </row>
    <row r="597" spans="3:3" x14ac:dyDescent="0.25">
      <c r="C597">
        <v>37821</v>
      </c>
    </row>
    <row r="598" spans="3:3" x14ac:dyDescent="0.25">
      <c r="C598">
        <v>38033</v>
      </c>
    </row>
    <row r="599" spans="3:3" x14ac:dyDescent="0.25">
      <c r="C599">
        <v>38330</v>
      </c>
    </row>
    <row r="600" spans="3:3" x14ac:dyDescent="0.25">
      <c r="C600">
        <v>38046</v>
      </c>
    </row>
    <row r="601" spans="3:3" x14ac:dyDescent="0.25">
      <c r="C601">
        <v>38334</v>
      </c>
    </row>
    <row r="602" spans="3:3" x14ac:dyDescent="0.25">
      <c r="C602">
        <v>37807</v>
      </c>
    </row>
    <row r="603" spans="3:3" x14ac:dyDescent="0.25">
      <c r="C603">
        <v>38051</v>
      </c>
    </row>
    <row r="604" spans="3:3" x14ac:dyDescent="0.25">
      <c r="C604">
        <v>37846</v>
      </c>
    </row>
    <row r="605" spans="3:3" x14ac:dyDescent="0.25">
      <c r="C605">
        <v>37826</v>
      </c>
    </row>
    <row r="606" spans="3:3" x14ac:dyDescent="0.25">
      <c r="C606">
        <v>38114</v>
      </c>
    </row>
    <row r="607" spans="3:3" x14ac:dyDescent="0.25">
      <c r="C607">
        <v>38118</v>
      </c>
    </row>
    <row r="608" spans="3:3" x14ac:dyDescent="0.25">
      <c r="C608">
        <v>37893</v>
      </c>
    </row>
    <row r="609" spans="3:3" x14ac:dyDescent="0.25">
      <c r="C609">
        <v>37888</v>
      </c>
    </row>
    <row r="610" spans="3:3" x14ac:dyDescent="0.25">
      <c r="C610">
        <v>37889</v>
      </c>
    </row>
    <row r="611" spans="3:3" x14ac:dyDescent="0.25">
      <c r="C611">
        <v>37890</v>
      </c>
    </row>
    <row r="612" spans="3:3" x14ac:dyDescent="0.25">
      <c r="C612">
        <v>37947</v>
      </c>
    </row>
    <row r="613" spans="3:3" x14ac:dyDescent="0.25">
      <c r="C613">
        <v>37957</v>
      </c>
    </row>
    <row r="614" spans="3:3" x14ac:dyDescent="0.25">
      <c r="C614">
        <v>38345</v>
      </c>
    </row>
    <row r="615" spans="3:3" x14ac:dyDescent="0.25">
      <c r="C615">
        <v>37918</v>
      </c>
    </row>
    <row r="616" spans="3:3" x14ac:dyDescent="0.25">
      <c r="C616">
        <v>37920</v>
      </c>
    </row>
    <row r="617" spans="3:3" x14ac:dyDescent="0.25">
      <c r="C617">
        <v>38441</v>
      </c>
    </row>
    <row r="618" spans="3:3" x14ac:dyDescent="0.25">
      <c r="C618">
        <v>38498</v>
      </c>
    </row>
    <row r="619" spans="3:3" x14ac:dyDescent="0.25">
      <c r="C619">
        <v>38500</v>
      </c>
    </row>
    <row r="620" spans="3:3" x14ac:dyDescent="0.25">
      <c r="C620">
        <v>38502</v>
      </c>
    </row>
    <row r="621" spans="3:3" x14ac:dyDescent="0.25">
      <c r="C621">
        <v>38508</v>
      </c>
    </row>
    <row r="622" spans="3:3" x14ac:dyDescent="0.25">
      <c r="C622">
        <v>38524</v>
      </c>
    </row>
    <row r="623" spans="3:3" x14ac:dyDescent="0.25">
      <c r="C623">
        <v>38526</v>
      </c>
    </row>
    <row r="624" spans="3:3" x14ac:dyDescent="0.25">
      <c r="C624">
        <v>38531</v>
      </c>
    </row>
    <row r="625" spans="3:3" x14ac:dyDescent="0.25">
      <c r="C625">
        <v>38521</v>
      </c>
    </row>
    <row r="626" spans="3:3" x14ac:dyDescent="0.25">
      <c r="C626">
        <v>38523</v>
      </c>
    </row>
    <row r="627" spans="3:3" x14ac:dyDescent="0.25">
      <c r="C627">
        <v>38566</v>
      </c>
    </row>
    <row r="628" spans="3:3" x14ac:dyDescent="0.25">
      <c r="C628">
        <v>38562</v>
      </c>
    </row>
    <row r="629" spans="3:3" x14ac:dyDescent="0.25">
      <c r="C629">
        <v>38563</v>
      </c>
    </row>
    <row r="630" spans="3:3" x14ac:dyDescent="0.25">
      <c r="C630">
        <v>38469</v>
      </c>
    </row>
    <row r="631" spans="3:3" x14ac:dyDescent="0.25">
      <c r="C631">
        <v>38492</v>
      </c>
    </row>
    <row r="632" spans="3:3" x14ac:dyDescent="0.25">
      <c r="C632">
        <v>38496</v>
      </c>
    </row>
    <row r="633" spans="3:3" x14ac:dyDescent="0.25">
      <c r="C633">
        <v>38497</v>
      </c>
    </row>
    <row r="634" spans="3:3" x14ac:dyDescent="0.25">
      <c r="C634">
        <v>38623</v>
      </c>
    </row>
    <row r="635" spans="3:3" x14ac:dyDescent="0.25">
      <c r="C635">
        <v>38627</v>
      </c>
    </row>
    <row r="636" spans="3:3" x14ac:dyDescent="0.25">
      <c r="C636">
        <v>38630</v>
      </c>
    </row>
    <row r="637" spans="3:3" x14ac:dyDescent="0.25">
      <c r="C637">
        <v>38632</v>
      </c>
    </row>
    <row r="638" spans="3:3" x14ac:dyDescent="0.25">
      <c r="C638">
        <v>38624</v>
      </c>
    </row>
    <row r="639" spans="3:3" x14ac:dyDescent="0.25">
      <c r="C639">
        <v>38636</v>
      </c>
    </row>
    <row r="640" spans="3:3" x14ac:dyDescent="0.25">
      <c r="C640">
        <v>38637</v>
      </c>
    </row>
    <row r="641" spans="3:3" x14ac:dyDescent="0.25">
      <c r="C641">
        <v>38638</v>
      </c>
    </row>
    <row r="642" spans="3:3" x14ac:dyDescent="0.25">
      <c r="C642">
        <v>38642</v>
      </c>
    </row>
    <row r="643" spans="3:3" x14ac:dyDescent="0.25">
      <c r="C643">
        <v>38643</v>
      </c>
    </row>
    <row r="644" spans="3:3" x14ac:dyDescent="0.25">
      <c r="C644">
        <v>38673</v>
      </c>
    </row>
    <row r="645" spans="3:3" x14ac:dyDescent="0.25">
      <c r="C645">
        <v>38674</v>
      </c>
    </row>
    <row r="646" spans="3:3" x14ac:dyDescent="0.25">
      <c r="C646">
        <v>38667</v>
      </c>
    </row>
    <row r="647" spans="3:3" x14ac:dyDescent="0.25">
      <c r="C647">
        <v>38671</v>
      </c>
    </row>
    <row r="648" spans="3:3" x14ac:dyDescent="0.25">
      <c r="C648">
        <v>38676</v>
      </c>
    </row>
    <row r="649" spans="3:3" x14ac:dyDescent="0.25">
      <c r="C649">
        <v>38685</v>
      </c>
    </row>
    <row r="650" spans="3:3" x14ac:dyDescent="0.25">
      <c r="C650">
        <v>38709</v>
      </c>
    </row>
    <row r="651" spans="3:3" x14ac:dyDescent="0.25">
      <c r="C651">
        <v>38710</v>
      </c>
    </row>
    <row r="652" spans="3:3" x14ac:dyDescent="0.25">
      <c r="C652">
        <v>38713</v>
      </c>
    </row>
    <row r="653" spans="3:3" x14ac:dyDescent="0.25">
      <c r="C653">
        <v>38714</v>
      </c>
    </row>
    <row r="654" spans="3:3" x14ac:dyDescent="0.25">
      <c r="C654">
        <v>38764</v>
      </c>
    </row>
    <row r="655" spans="3:3" x14ac:dyDescent="0.25">
      <c r="C655">
        <v>38797</v>
      </c>
    </row>
    <row r="656" spans="3:3" x14ac:dyDescent="0.25">
      <c r="C656">
        <v>38811</v>
      </c>
    </row>
    <row r="657" spans="3:3" x14ac:dyDescent="0.25">
      <c r="C657">
        <v>38730</v>
      </c>
    </row>
    <row r="658" spans="3:3" x14ac:dyDescent="0.25">
      <c r="C658">
        <v>38740</v>
      </c>
    </row>
    <row r="659" spans="3:3" x14ac:dyDescent="0.25">
      <c r="C659">
        <v>38758</v>
      </c>
    </row>
    <row r="660" spans="3:3" x14ac:dyDescent="0.25">
      <c r="C660">
        <v>38742</v>
      </c>
    </row>
    <row r="661" spans="3:3" x14ac:dyDescent="0.25">
      <c r="C661">
        <v>38747</v>
      </c>
    </row>
    <row r="662" spans="3:3" x14ac:dyDescent="0.25">
      <c r="C662">
        <v>38833</v>
      </c>
    </row>
    <row r="663" spans="3:3" x14ac:dyDescent="0.25">
      <c r="C663">
        <v>38836</v>
      </c>
    </row>
    <row r="664" spans="3:3" x14ac:dyDescent="0.25">
      <c r="C664">
        <v>38837</v>
      </c>
    </row>
    <row r="665" spans="3:3" x14ac:dyDescent="0.25">
      <c r="C665">
        <v>38825</v>
      </c>
    </row>
    <row r="666" spans="3:3" x14ac:dyDescent="0.25">
      <c r="C666">
        <v>38830</v>
      </c>
    </row>
    <row r="667" spans="3:3" x14ac:dyDescent="0.25">
      <c r="C667">
        <v>38858</v>
      </c>
    </row>
    <row r="668" spans="3:3" x14ac:dyDescent="0.25">
      <c r="C668">
        <v>38854</v>
      </c>
    </row>
    <row r="669" spans="3:3" x14ac:dyDescent="0.25">
      <c r="C669">
        <v>38867</v>
      </c>
    </row>
    <row r="670" spans="3:3" x14ac:dyDescent="0.25">
      <c r="C670">
        <v>38869</v>
      </c>
    </row>
    <row r="671" spans="3:3" x14ac:dyDescent="0.25">
      <c r="C671">
        <v>38879</v>
      </c>
    </row>
    <row r="672" spans="3:3" x14ac:dyDescent="0.25">
      <c r="C672">
        <v>38582</v>
      </c>
    </row>
    <row r="673" spans="3:3" x14ac:dyDescent="0.25">
      <c r="C673">
        <v>38798</v>
      </c>
    </row>
    <row r="674" spans="3:3" x14ac:dyDescent="0.25">
      <c r="C674">
        <v>38856</v>
      </c>
    </row>
    <row r="675" spans="3:3" x14ac:dyDescent="0.25">
      <c r="C675">
        <v>39009</v>
      </c>
    </row>
    <row r="676" spans="3:3" x14ac:dyDescent="0.25">
      <c r="C676">
        <v>39026</v>
      </c>
    </row>
    <row r="677" spans="3:3" x14ac:dyDescent="0.25">
      <c r="C677">
        <v>39033</v>
      </c>
    </row>
    <row r="678" spans="3:3" x14ac:dyDescent="0.25">
      <c r="C678">
        <v>39034</v>
      </c>
    </row>
    <row r="679" spans="3:3" x14ac:dyDescent="0.25">
      <c r="C679">
        <v>39104</v>
      </c>
    </row>
    <row r="680" spans="3:3" x14ac:dyDescent="0.25">
      <c r="C680">
        <v>39124</v>
      </c>
    </row>
    <row r="681" spans="3:3" x14ac:dyDescent="0.25">
      <c r="C681">
        <v>39149</v>
      </c>
    </row>
    <row r="682" spans="3:3" x14ac:dyDescent="0.25">
      <c r="C682">
        <v>39150</v>
      </c>
    </row>
    <row r="683" spans="3:3" x14ac:dyDescent="0.25">
      <c r="C683">
        <v>39278</v>
      </c>
    </row>
    <row r="684" spans="3:3" x14ac:dyDescent="0.25">
      <c r="C684">
        <v>39285</v>
      </c>
    </row>
    <row r="685" spans="3:3" x14ac:dyDescent="0.25">
      <c r="C685">
        <v>39319</v>
      </c>
    </row>
    <row r="686" spans="3:3" x14ac:dyDescent="0.25">
      <c r="C686">
        <v>39322</v>
      </c>
    </row>
    <row r="687" spans="3:3" x14ac:dyDescent="0.25">
      <c r="C687">
        <v>39324</v>
      </c>
    </row>
    <row r="688" spans="3:3" x14ac:dyDescent="0.25">
      <c r="C688">
        <v>39325</v>
      </c>
    </row>
    <row r="689" spans="3:3" x14ac:dyDescent="0.25">
      <c r="C689">
        <v>39330</v>
      </c>
    </row>
    <row r="690" spans="3:3" x14ac:dyDescent="0.25">
      <c r="C690">
        <v>39332</v>
      </c>
    </row>
    <row r="691" spans="3:3" x14ac:dyDescent="0.25">
      <c r="C691">
        <v>39334</v>
      </c>
    </row>
    <row r="692" spans="3:3" x14ac:dyDescent="0.25">
      <c r="C692">
        <v>39119</v>
      </c>
    </row>
    <row r="693" spans="3:3" x14ac:dyDescent="0.25">
      <c r="C693">
        <v>39120</v>
      </c>
    </row>
    <row r="694" spans="3:3" x14ac:dyDescent="0.25">
      <c r="C694">
        <v>39121</v>
      </c>
    </row>
    <row r="695" spans="3:3" x14ac:dyDescent="0.25">
      <c r="C695">
        <v>39169</v>
      </c>
    </row>
    <row r="696" spans="3:3" x14ac:dyDescent="0.25">
      <c r="C696">
        <v>39135</v>
      </c>
    </row>
    <row r="697" spans="3:3" x14ac:dyDescent="0.25">
      <c r="C697">
        <v>39238</v>
      </c>
    </row>
    <row r="698" spans="3:3" x14ac:dyDescent="0.25">
      <c r="C698">
        <v>56279</v>
      </c>
    </row>
    <row r="699" spans="3:3" x14ac:dyDescent="0.25">
      <c r="C699">
        <v>56280</v>
      </c>
    </row>
    <row r="700" spans="3:3" x14ac:dyDescent="0.25">
      <c r="C700">
        <v>56282</v>
      </c>
    </row>
    <row r="701" spans="3:3" x14ac:dyDescent="0.25">
      <c r="C701">
        <v>41010</v>
      </c>
    </row>
    <row r="702" spans="3:3" x14ac:dyDescent="0.25">
      <c r="C702">
        <v>41406</v>
      </c>
    </row>
    <row r="703" spans="3:3" x14ac:dyDescent="0.25">
      <c r="C703">
        <v>41389</v>
      </c>
    </row>
    <row r="704" spans="3:3" x14ac:dyDescent="0.25">
      <c r="C704">
        <v>41052</v>
      </c>
    </row>
    <row r="705" spans="3:3" x14ac:dyDescent="0.25">
      <c r="C705">
        <v>46233</v>
      </c>
    </row>
    <row r="706" spans="3:3" x14ac:dyDescent="0.25">
      <c r="C706">
        <v>46234</v>
      </c>
    </row>
    <row r="707" spans="3:3" x14ac:dyDescent="0.25">
      <c r="C707">
        <v>46235</v>
      </c>
    </row>
    <row r="708" spans="3:3" x14ac:dyDescent="0.25">
      <c r="C708">
        <v>41199</v>
      </c>
    </row>
    <row r="709" spans="3:3" x14ac:dyDescent="0.25">
      <c r="C709">
        <v>41200</v>
      </c>
    </row>
    <row r="710" spans="3:3" x14ac:dyDescent="0.25">
      <c r="C710">
        <v>41221</v>
      </c>
    </row>
    <row r="711" spans="3:3" x14ac:dyDescent="0.25">
      <c r="C711">
        <v>41222</v>
      </c>
    </row>
    <row r="712" spans="3:3" x14ac:dyDescent="0.25">
      <c r="C712">
        <v>41204</v>
      </c>
    </row>
    <row r="713" spans="3:3" x14ac:dyDescent="0.25">
      <c r="C713">
        <v>41207</v>
      </c>
    </row>
    <row r="714" spans="3:3" x14ac:dyDescent="0.25">
      <c r="C714">
        <v>41224</v>
      </c>
    </row>
    <row r="715" spans="3:3" x14ac:dyDescent="0.25">
      <c r="C715">
        <v>41225</v>
      </c>
    </row>
    <row r="716" spans="3:3" x14ac:dyDescent="0.25">
      <c r="C716">
        <v>41228</v>
      </c>
    </row>
    <row r="717" spans="3:3" x14ac:dyDescent="0.25">
      <c r="C717">
        <v>41237</v>
      </c>
    </row>
    <row r="718" spans="3:3" x14ac:dyDescent="0.25">
      <c r="C718">
        <v>41238</v>
      </c>
    </row>
    <row r="719" spans="3:3" x14ac:dyDescent="0.25">
      <c r="C719">
        <v>41239</v>
      </c>
    </row>
    <row r="720" spans="3:3" x14ac:dyDescent="0.25">
      <c r="C720">
        <v>41240</v>
      </c>
    </row>
    <row r="721" spans="3:3" x14ac:dyDescent="0.25">
      <c r="C721">
        <v>41242</v>
      </c>
    </row>
    <row r="722" spans="3:3" x14ac:dyDescent="0.25">
      <c r="C722">
        <v>41243</v>
      </c>
    </row>
    <row r="723" spans="3:3" x14ac:dyDescent="0.25">
      <c r="C723">
        <v>41247</v>
      </c>
    </row>
    <row r="724" spans="3:3" x14ac:dyDescent="0.25">
      <c r="C724">
        <v>41248</v>
      </c>
    </row>
    <row r="725" spans="3:3" x14ac:dyDescent="0.25">
      <c r="C725">
        <v>41251</v>
      </c>
    </row>
    <row r="726" spans="3:3" x14ac:dyDescent="0.25">
      <c r="C726">
        <v>41252</v>
      </c>
    </row>
    <row r="727" spans="3:3" x14ac:dyDescent="0.25">
      <c r="C727">
        <v>41253</v>
      </c>
    </row>
    <row r="728" spans="3:3" x14ac:dyDescent="0.25">
      <c r="C728">
        <v>41302</v>
      </c>
    </row>
    <row r="729" spans="3:3" x14ac:dyDescent="0.25">
      <c r="C729">
        <v>41303</v>
      </c>
    </row>
    <row r="730" spans="3:3" x14ac:dyDescent="0.25">
      <c r="C730">
        <v>41305</v>
      </c>
    </row>
    <row r="731" spans="3:3" x14ac:dyDescent="0.25">
      <c r="C731">
        <v>41510</v>
      </c>
    </row>
    <row r="732" spans="3:3" x14ac:dyDescent="0.25">
      <c r="C732">
        <v>41512</v>
      </c>
    </row>
    <row r="733" spans="3:3" x14ac:dyDescent="0.25">
      <c r="C733">
        <v>41513</v>
      </c>
    </row>
    <row r="734" spans="3:3" x14ac:dyDescent="0.25">
      <c r="C734">
        <v>41520</v>
      </c>
    </row>
    <row r="735" spans="3:3" x14ac:dyDescent="0.25">
      <c r="C735">
        <v>41531</v>
      </c>
    </row>
    <row r="736" spans="3:3" x14ac:dyDescent="0.25">
      <c r="C736">
        <v>41535</v>
      </c>
    </row>
    <row r="737" spans="3:3" x14ac:dyDescent="0.25">
      <c r="C737">
        <v>41536</v>
      </c>
    </row>
    <row r="738" spans="3:3" x14ac:dyDescent="0.25">
      <c r="C738">
        <v>41547</v>
      </c>
    </row>
    <row r="739" spans="3:3" x14ac:dyDescent="0.25">
      <c r="C739">
        <v>41597</v>
      </c>
    </row>
    <row r="740" spans="3:3" x14ac:dyDescent="0.25">
      <c r="C740">
        <v>41559</v>
      </c>
    </row>
    <row r="741" spans="3:3" x14ac:dyDescent="0.25">
      <c r="C741">
        <v>41678</v>
      </c>
    </row>
    <row r="742" spans="3:3" x14ac:dyDescent="0.25">
      <c r="C742">
        <v>41683</v>
      </c>
    </row>
    <row r="743" spans="3:3" x14ac:dyDescent="0.25">
      <c r="C743">
        <v>41685</v>
      </c>
    </row>
    <row r="744" spans="3:3" x14ac:dyDescent="0.25">
      <c r="C744">
        <v>41688</v>
      </c>
    </row>
    <row r="745" spans="3:3" x14ac:dyDescent="0.25">
      <c r="C745">
        <v>41690</v>
      </c>
    </row>
    <row r="746" spans="3:3" x14ac:dyDescent="0.25">
      <c r="C746">
        <v>41727</v>
      </c>
    </row>
    <row r="747" spans="3:3" x14ac:dyDescent="0.25">
      <c r="C747">
        <v>41725</v>
      </c>
    </row>
    <row r="748" spans="3:3" x14ac:dyDescent="0.25">
      <c r="C748">
        <v>41784</v>
      </c>
    </row>
    <row r="749" spans="3:3" x14ac:dyDescent="0.25">
      <c r="C749">
        <v>41793</v>
      </c>
    </row>
    <row r="750" spans="3:3" x14ac:dyDescent="0.25">
      <c r="C750">
        <v>41804</v>
      </c>
    </row>
    <row r="751" spans="3:3" x14ac:dyDescent="0.25">
      <c r="C751">
        <v>42968</v>
      </c>
    </row>
    <row r="752" spans="3:3" x14ac:dyDescent="0.25">
      <c r="C752">
        <v>42970</v>
      </c>
    </row>
    <row r="753" spans="3:3" x14ac:dyDescent="0.25">
      <c r="C753">
        <v>42002</v>
      </c>
    </row>
    <row r="754" spans="3:3" x14ac:dyDescent="0.25">
      <c r="C754">
        <v>42004</v>
      </c>
    </row>
    <row r="755" spans="3:3" x14ac:dyDescent="0.25">
      <c r="C755">
        <v>42101</v>
      </c>
    </row>
    <row r="756" spans="3:3" x14ac:dyDescent="0.25">
      <c r="C756">
        <v>41993</v>
      </c>
    </row>
    <row r="757" spans="3:3" x14ac:dyDescent="0.25">
      <c r="C757">
        <v>55897</v>
      </c>
    </row>
    <row r="758" spans="3:3" x14ac:dyDescent="0.25">
      <c r="C758">
        <v>42111</v>
      </c>
    </row>
    <row r="759" spans="3:3" x14ac:dyDescent="0.25">
      <c r="C759">
        <v>42123</v>
      </c>
    </row>
    <row r="760" spans="3:3" x14ac:dyDescent="0.25">
      <c r="C760">
        <v>42113</v>
      </c>
    </row>
    <row r="761" spans="3:3" x14ac:dyDescent="0.25">
      <c r="C761">
        <v>42114</v>
      </c>
    </row>
    <row r="762" spans="3:3" x14ac:dyDescent="0.25">
      <c r="C762">
        <v>42117</v>
      </c>
    </row>
    <row r="763" spans="3:3" x14ac:dyDescent="0.25">
      <c r="C763">
        <v>42133</v>
      </c>
    </row>
    <row r="764" spans="3:3" x14ac:dyDescent="0.25">
      <c r="C764">
        <v>42134</v>
      </c>
    </row>
    <row r="765" spans="3:3" x14ac:dyDescent="0.25">
      <c r="C765">
        <v>42127</v>
      </c>
    </row>
    <row r="766" spans="3:3" x14ac:dyDescent="0.25">
      <c r="C766">
        <v>42136</v>
      </c>
    </row>
    <row r="767" spans="3:3" x14ac:dyDescent="0.25">
      <c r="C767">
        <v>42139</v>
      </c>
    </row>
    <row r="768" spans="3:3" x14ac:dyDescent="0.25">
      <c r="C768">
        <v>42316</v>
      </c>
    </row>
    <row r="769" spans="3:3" x14ac:dyDescent="0.25">
      <c r="C769">
        <v>42481</v>
      </c>
    </row>
    <row r="770" spans="3:3" x14ac:dyDescent="0.25">
      <c r="C770">
        <v>42441</v>
      </c>
    </row>
    <row r="771" spans="3:3" x14ac:dyDescent="0.25">
      <c r="C771">
        <v>42474</v>
      </c>
    </row>
    <row r="772" spans="3:3" x14ac:dyDescent="0.25">
      <c r="C772">
        <v>42414</v>
      </c>
    </row>
    <row r="773" spans="3:3" x14ac:dyDescent="0.25">
      <c r="C773">
        <v>42415</v>
      </c>
    </row>
    <row r="774" spans="3:3" x14ac:dyDescent="0.25">
      <c r="C774">
        <v>42420</v>
      </c>
    </row>
    <row r="775" spans="3:3" x14ac:dyDescent="0.25">
      <c r="C775">
        <v>42423</v>
      </c>
    </row>
    <row r="776" spans="3:3" x14ac:dyDescent="0.25">
      <c r="C776">
        <v>42617</v>
      </c>
    </row>
    <row r="777" spans="3:3" x14ac:dyDescent="0.25">
      <c r="C777">
        <v>42618</v>
      </c>
    </row>
    <row r="778" spans="3:3" x14ac:dyDescent="0.25">
      <c r="C778">
        <v>42622</v>
      </c>
    </row>
    <row r="779" spans="3:3" x14ac:dyDescent="0.25">
      <c r="C779">
        <v>42623</v>
      </c>
    </row>
    <row r="780" spans="3:3" x14ac:dyDescent="0.25">
      <c r="C780">
        <v>42662</v>
      </c>
    </row>
    <row r="781" spans="3:3" x14ac:dyDescent="0.25">
      <c r="C781">
        <v>42710</v>
      </c>
    </row>
    <row r="782" spans="3:3" x14ac:dyDescent="0.25">
      <c r="C782">
        <v>42712</v>
      </c>
    </row>
    <row r="783" spans="3:3" x14ac:dyDescent="0.25">
      <c r="C783">
        <v>42714</v>
      </c>
    </row>
    <row r="784" spans="3:3" x14ac:dyDescent="0.25">
      <c r="C784">
        <v>42792</v>
      </c>
    </row>
    <row r="785" spans="3:3" x14ac:dyDescent="0.25">
      <c r="C785">
        <v>42816</v>
      </c>
    </row>
    <row r="786" spans="3:3" x14ac:dyDescent="0.25">
      <c r="C786">
        <v>42842</v>
      </c>
    </row>
    <row r="787" spans="3:3" x14ac:dyDescent="0.25">
      <c r="C787">
        <v>42843</v>
      </c>
    </row>
    <row r="788" spans="3:3" x14ac:dyDescent="0.25">
      <c r="C788">
        <v>42846</v>
      </c>
    </row>
    <row r="789" spans="3:3" x14ac:dyDescent="0.25">
      <c r="C789">
        <v>42848</v>
      </c>
    </row>
    <row r="790" spans="3:3" x14ac:dyDescent="0.25">
      <c r="C790">
        <v>42850</v>
      </c>
    </row>
    <row r="791" spans="3:3" x14ac:dyDescent="0.25">
      <c r="C791">
        <v>42851</v>
      </c>
    </row>
    <row r="792" spans="3:3" x14ac:dyDescent="0.25">
      <c r="C792">
        <v>42636</v>
      </c>
    </row>
    <row r="793" spans="3:3" x14ac:dyDescent="0.25">
      <c r="C793">
        <v>42876</v>
      </c>
    </row>
    <row r="794" spans="3:3" x14ac:dyDescent="0.25">
      <c r="C794">
        <v>42933</v>
      </c>
    </row>
    <row r="795" spans="3:3" x14ac:dyDescent="0.25">
      <c r="C795">
        <v>42936</v>
      </c>
    </row>
    <row r="796" spans="3:3" x14ac:dyDescent="0.25">
      <c r="C796">
        <v>43312</v>
      </c>
    </row>
    <row r="797" spans="3:3" x14ac:dyDescent="0.25">
      <c r="C797">
        <v>43298</v>
      </c>
    </row>
    <row r="798" spans="3:3" x14ac:dyDescent="0.25">
      <c r="C798">
        <v>43381</v>
      </c>
    </row>
    <row r="799" spans="3:3" x14ac:dyDescent="0.25">
      <c r="C799">
        <v>43382</v>
      </c>
    </row>
    <row r="800" spans="3:3" x14ac:dyDescent="0.25">
      <c r="C800">
        <v>43416</v>
      </c>
    </row>
    <row r="801" spans="3:3" x14ac:dyDescent="0.25">
      <c r="C801">
        <v>43419</v>
      </c>
    </row>
    <row r="802" spans="3:3" x14ac:dyDescent="0.25">
      <c r="C802">
        <v>43519</v>
      </c>
    </row>
    <row r="803" spans="3:3" x14ac:dyDescent="0.25">
      <c r="C803">
        <v>46734</v>
      </c>
    </row>
    <row r="804" spans="3:3" x14ac:dyDescent="0.25">
      <c r="C804">
        <v>43278</v>
      </c>
    </row>
    <row r="805" spans="3:3" x14ac:dyDescent="0.25">
      <c r="C805">
        <v>43279</v>
      </c>
    </row>
    <row r="806" spans="3:3" x14ac:dyDescent="0.25">
      <c r="C806">
        <v>43281</v>
      </c>
    </row>
    <row r="807" spans="3:3" x14ac:dyDescent="0.25">
      <c r="C807">
        <v>43282</v>
      </c>
    </row>
    <row r="808" spans="3:3" x14ac:dyDescent="0.25">
      <c r="C808">
        <v>43272</v>
      </c>
    </row>
    <row r="809" spans="3:3" x14ac:dyDescent="0.25">
      <c r="C809">
        <v>43275</v>
      </c>
    </row>
    <row r="810" spans="3:3" x14ac:dyDescent="0.25">
      <c r="C810">
        <v>42213</v>
      </c>
    </row>
    <row r="811" spans="3:3" x14ac:dyDescent="0.25">
      <c r="C811">
        <v>43720</v>
      </c>
    </row>
    <row r="812" spans="3:3" x14ac:dyDescent="0.25">
      <c r="C812">
        <v>43738</v>
      </c>
    </row>
    <row r="813" spans="3:3" x14ac:dyDescent="0.25">
      <c r="C813">
        <v>43740</v>
      </c>
    </row>
    <row r="814" spans="3:3" x14ac:dyDescent="0.25">
      <c r="C814">
        <v>43741</v>
      </c>
    </row>
    <row r="815" spans="3:3" x14ac:dyDescent="0.25">
      <c r="C815">
        <v>43750</v>
      </c>
    </row>
    <row r="816" spans="3:3" x14ac:dyDescent="0.25">
      <c r="C816">
        <v>43769</v>
      </c>
    </row>
    <row r="817" spans="3:3" x14ac:dyDescent="0.25">
      <c r="C817">
        <v>43790</v>
      </c>
    </row>
    <row r="818" spans="3:3" x14ac:dyDescent="0.25">
      <c r="C818">
        <v>43821</v>
      </c>
    </row>
    <row r="819" spans="3:3" x14ac:dyDescent="0.25">
      <c r="C819">
        <v>43822</v>
      </c>
    </row>
    <row r="820" spans="3:3" x14ac:dyDescent="0.25">
      <c r="C820">
        <v>43817</v>
      </c>
    </row>
    <row r="821" spans="3:3" x14ac:dyDescent="0.25">
      <c r="C821">
        <v>43768</v>
      </c>
    </row>
    <row r="822" spans="3:3" x14ac:dyDescent="0.25">
      <c r="C822">
        <v>43770</v>
      </c>
    </row>
    <row r="823" spans="3:3" x14ac:dyDescent="0.25">
      <c r="C823">
        <v>43792</v>
      </c>
    </row>
    <row r="824" spans="3:3" x14ac:dyDescent="0.25">
      <c r="C824">
        <v>43794</v>
      </c>
    </row>
    <row r="825" spans="3:3" x14ac:dyDescent="0.25">
      <c r="C825">
        <v>55991</v>
      </c>
    </row>
    <row r="826" spans="3:3" x14ac:dyDescent="0.25">
      <c r="C826">
        <v>43919</v>
      </c>
    </row>
    <row r="827" spans="3:3" x14ac:dyDescent="0.25">
      <c r="C827">
        <v>43935</v>
      </c>
    </row>
    <row r="828" spans="3:3" x14ac:dyDescent="0.25">
      <c r="C828">
        <v>43943</v>
      </c>
    </row>
    <row r="829" spans="3:3" x14ac:dyDescent="0.25">
      <c r="C829">
        <v>43950</v>
      </c>
    </row>
    <row r="830" spans="3:3" x14ac:dyDescent="0.25">
      <c r="C830">
        <v>44061</v>
      </c>
    </row>
    <row r="831" spans="3:3" x14ac:dyDescent="0.25">
      <c r="C831">
        <v>44062</v>
      </c>
    </row>
    <row r="832" spans="3:3" x14ac:dyDescent="0.25">
      <c r="C832">
        <v>44121</v>
      </c>
    </row>
    <row r="833" spans="3:3" x14ac:dyDescent="0.25">
      <c r="C833">
        <v>44120</v>
      </c>
    </row>
    <row r="834" spans="3:3" x14ac:dyDescent="0.25">
      <c r="C834">
        <v>44137</v>
      </c>
    </row>
    <row r="835" spans="3:3" x14ac:dyDescent="0.25">
      <c r="C835">
        <v>44148</v>
      </c>
    </row>
    <row r="836" spans="3:3" x14ac:dyDescent="0.25">
      <c r="C836">
        <v>44149</v>
      </c>
    </row>
    <row r="837" spans="3:3" x14ac:dyDescent="0.25">
      <c r="C837">
        <v>44150</v>
      </c>
    </row>
    <row r="838" spans="3:3" x14ac:dyDescent="0.25">
      <c r="C838">
        <v>44154</v>
      </c>
    </row>
    <row r="839" spans="3:3" x14ac:dyDescent="0.25">
      <c r="C839">
        <v>44155</v>
      </c>
    </row>
    <row r="840" spans="3:3" x14ac:dyDescent="0.25">
      <c r="C840">
        <v>44186</v>
      </c>
    </row>
    <row r="841" spans="3:3" x14ac:dyDescent="0.25">
      <c r="C841">
        <v>44189</v>
      </c>
    </row>
    <row r="842" spans="3:3" x14ac:dyDescent="0.25">
      <c r="C842">
        <v>44637</v>
      </c>
    </row>
    <row r="843" spans="3:3" x14ac:dyDescent="0.25">
      <c r="C843">
        <v>44305</v>
      </c>
    </row>
    <row r="844" spans="3:3" x14ac:dyDescent="0.25">
      <c r="C844">
        <v>44297</v>
      </c>
    </row>
    <row r="845" spans="3:3" x14ac:dyDescent="0.25">
      <c r="C845">
        <v>44300</v>
      </c>
    </row>
    <row r="846" spans="3:3" x14ac:dyDescent="0.25">
      <c r="C846">
        <v>44328</v>
      </c>
    </row>
    <row r="847" spans="3:3" x14ac:dyDescent="0.25">
      <c r="C847">
        <v>44222</v>
      </c>
    </row>
    <row r="848" spans="3:3" x14ac:dyDescent="0.25">
      <c r="C848">
        <v>44224</v>
      </c>
    </row>
    <row r="849" spans="3:3" x14ac:dyDescent="0.25">
      <c r="C849">
        <v>44501</v>
      </c>
    </row>
    <row r="850" spans="3:3" x14ac:dyDescent="0.25">
      <c r="C850">
        <v>44221</v>
      </c>
    </row>
    <row r="851" spans="3:3" x14ac:dyDescent="0.25">
      <c r="C851">
        <v>44356</v>
      </c>
    </row>
    <row r="852" spans="3:3" x14ac:dyDescent="0.25">
      <c r="C852">
        <v>44342</v>
      </c>
    </row>
    <row r="853" spans="3:3" x14ac:dyDescent="0.25">
      <c r="C853">
        <v>44352</v>
      </c>
    </row>
    <row r="854" spans="3:3" x14ac:dyDescent="0.25">
      <c r="C854">
        <v>44353</v>
      </c>
    </row>
    <row r="855" spans="3:3" x14ac:dyDescent="0.25">
      <c r="C855">
        <v>44463</v>
      </c>
    </row>
    <row r="856" spans="3:3" x14ac:dyDescent="0.25">
      <c r="C856">
        <v>44656</v>
      </c>
    </row>
    <row r="857" spans="3:3" x14ac:dyDescent="0.25">
      <c r="C857">
        <v>44668</v>
      </c>
    </row>
    <row r="858" spans="3:3" x14ac:dyDescent="0.25">
      <c r="C858">
        <v>44669</v>
      </c>
    </row>
    <row r="859" spans="3:3" x14ac:dyDescent="0.25">
      <c r="C859">
        <v>44653</v>
      </c>
    </row>
    <row r="860" spans="3:3" x14ac:dyDescent="0.25">
      <c r="C860">
        <v>44707</v>
      </c>
    </row>
    <row r="861" spans="3:3" x14ac:dyDescent="0.25">
      <c r="C861">
        <v>44695</v>
      </c>
    </row>
    <row r="862" spans="3:3" x14ac:dyDescent="0.25">
      <c r="C862">
        <v>44712</v>
      </c>
    </row>
    <row r="863" spans="3:3" x14ac:dyDescent="0.25">
      <c r="C863">
        <v>44713</v>
      </c>
    </row>
    <row r="864" spans="3:3" x14ac:dyDescent="0.25">
      <c r="C864">
        <v>44819</v>
      </c>
    </row>
    <row r="865" spans="3:3" x14ac:dyDescent="0.25">
      <c r="C865">
        <v>44820</v>
      </c>
    </row>
    <row r="866" spans="3:3" x14ac:dyDescent="0.25">
      <c r="C866">
        <v>44845</v>
      </c>
    </row>
    <row r="867" spans="3:3" x14ac:dyDescent="0.25">
      <c r="C867">
        <v>44846</v>
      </c>
    </row>
    <row r="868" spans="3:3" x14ac:dyDescent="0.25">
      <c r="C868">
        <v>44741</v>
      </c>
    </row>
    <row r="869" spans="3:3" x14ac:dyDescent="0.25">
      <c r="C869">
        <v>44761</v>
      </c>
    </row>
    <row r="870" spans="3:3" x14ac:dyDescent="0.25">
      <c r="C870">
        <v>44883</v>
      </c>
    </row>
    <row r="871" spans="3:3" x14ac:dyDescent="0.25">
      <c r="C871">
        <v>44884</v>
      </c>
    </row>
    <row r="872" spans="3:3" x14ac:dyDescent="0.25">
      <c r="C872">
        <v>44885</v>
      </c>
    </row>
    <row r="873" spans="3:3" x14ac:dyDescent="0.25">
      <c r="C873">
        <v>44888</v>
      </c>
    </row>
    <row r="874" spans="3:3" x14ac:dyDescent="0.25">
      <c r="C874">
        <v>44893</v>
      </c>
    </row>
    <row r="875" spans="3:3" x14ac:dyDescent="0.25">
      <c r="C875">
        <v>44943</v>
      </c>
    </row>
    <row r="876" spans="3:3" x14ac:dyDescent="0.25">
      <c r="C876">
        <v>44944</v>
      </c>
    </row>
    <row r="877" spans="3:3" x14ac:dyDescent="0.25">
      <c r="C877">
        <v>44947</v>
      </c>
    </row>
    <row r="878" spans="3:3" x14ac:dyDescent="0.25">
      <c r="C878">
        <v>44948</v>
      </c>
    </row>
    <row r="879" spans="3:3" x14ac:dyDescent="0.25">
      <c r="C879">
        <v>44949</v>
      </c>
    </row>
    <row r="880" spans="3:3" x14ac:dyDescent="0.25">
      <c r="C880">
        <v>44990</v>
      </c>
    </row>
    <row r="881" spans="3:3" x14ac:dyDescent="0.25">
      <c r="C881">
        <v>44992</v>
      </c>
    </row>
    <row r="882" spans="3:3" x14ac:dyDescent="0.25">
      <c r="C882">
        <v>45051</v>
      </c>
    </row>
    <row r="883" spans="3:3" x14ac:dyDescent="0.25">
      <c r="C883">
        <v>45054</v>
      </c>
    </row>
    <row r="884" spans="3:3" x14ac:dyDescent="0.25">
      <c r="C884">
        <v>45050</v>
      </c>
    </row>
    <row r="885" spans="3:3" x14ac:dyDescent="0.25">
      <c r="C885">
        <v>45103</v>
      </c>
    </row>
    <row r="886" spans="3:3" x14ac:dyDescent="0.25">
      <c r="C886">
        <v>45193</v>
      </c>
    </row>
    <row r="887" spans="3:3" x14ac:dyDescent="0.25">
      <c r="C887">
        <v>45278</v>
      </c>
    </row>
    <row r="888" spans="3:3" x14ac:dyDescent="0.25">
      <c r="C888">
        <v>39778</v>
      </c>
    </row>
    <row r="889" spans="3:3" x14ac:dyDescent="0.25">
      <c r="C889">
        <v>39789</v>
      </c>
    </row>
    <row r="890" spans="3:3" x14ac:dyDescent="0.25">
      <c r="C890">
        <v>39689</v>
      </c>
    </row>
    <row r="891" spans="3:3" x14ac:dyDescent="0.25">
      <c r="C891">
        <v>40834</v>
      </c>
    </row>
    <row r="892" spans="3:3" x14ac:dyDescent="0.25">
      <c r="C892">
        <v>40042</v>
      </c>
    </row>
    <row r="893" spans="3:3" x14ac:dyDescent="0.25">
      <c r="C893">
        <v>40075</v>
      </c>
    </row>
    <row r="894" spans="3:3" x14ac:dyDescent="0.25">
      <c r="C894">
        <v>40163</v>
      </c>
    </row>
    <row r="895" spans="3:3" x14ac:dyDescent="0.25">
      <c r="C895">
        <v>40196</v>
      </c>
    </row>
    <row r="896" spans="3:3" x14ac:dyDescent="0.25">
      <c r="C896">
        <v>39920</v>
      </c>
    </row>
    <row r="897" spans="3:3" x14ac:dyDescent="0.25">
      <c r="C897">
        <v>40031</v>
      </c>
    </row>
    <row r="898" spans="3:3" x14ac:dyDescent="0.25">
      <c r="C898">
        <v>40201</v>
      </c>
    </row>
    <row r="899" spans="3:3" x14ac:dyDescent="0.25">
      <c r="C899">
        <v>40211</v>
      </c>
    </row>
    <row r="900" spans="3:3" x14ac:dyDescent="0.25">
      <c r="C900">
        <v>40214</v>
      </c>
    </row>
    <row r="901" spans="3:3" x14ac:dyDescent="0.25">
      <c r="C901">
        <v>40202</v>
      </c>
    </row>
    <row r="902" spans="3:3" x14ac:dyDescent="0.25">
      <c r="C902">
        <v>40204</v>
      </c>
    </row>
    <row r="903" spans="3:3" x14ac:dyDescent="0.25">
      <c r="C903">
        <v>40209</v>
      </c>
    </row>
    <row r="904" spans="3:3" x14ac:dyDescent="0.25">
      <c r="C904">
        <v>40232</v>
      </c>
    </row>
    <row r="905" spans="3:3" x14ac:dyDescent="0.25">
      <c r="C905">
        <v>40233</v>
      </c>
    </row>
    <row r="906" spans="3:3" x14ac:dyDescent="0.25">
      <c r="C906">
        <v>40226</v>
      </c>
    </row>
    <row r="907" spans="3:3" x14ac:dyDescent="0.25">
      <c r="C907">
        <v>40228</v>
      </c>
    </row>
    <row r="908" spans="3:3" x14ac:dyDescent="0.25">
      <c r="C908">
        <v>40231</v>
      </c>
    </row>
    <row r="909" spans="3:3" x14ac:dyDescent="0.25">
      <c r="C909">
        <v>40237</v>
      </c>
    </row>
    <row r="910" spans="3:3" x14ac:dyDescent="0.25">
      <c r="C910">
        <v>40249</v>
      </c>
    </row>
    <row r="911" spans="3:3" x14ac:dyDescent="0.25">
      <c r="C911">
        <v>40252</v>
      </c>
    </row>
    <row r="912" spans="3:3" x14ac:dyDescent="0.25">
      <c r="C912">
        <v>40253</v>
      </c>
    </row>
    <row r="913" spans="3:3" x14ac:dyDescent="0.25">
      <c r="C913">
        <v>40256</v>
      </c>
    </row>
    <row r="914" spans="3:3" x14ac:dyDescent="0.25">
      <c r="C914">
        <v>40441</v>
      </c>
    </row>
    <row r="915" spans="3:3" x14ac:dyDescent="0.25">
      <c r="C915">
        <v>40446</v>
      </c>
    </row>
    <row r="916" spans="3:3" x14ac:dyDescent="0.25">
      <c r="C916">
        <v>40430</v>
      </c>
    </row>
    <row r="917" spans="3:3" x14ac:dyDescent="0.25">
      <c r="C917">
        <v>40432</v>
      </c>
    </row>
    <row r="918" spans="3:3" x14ac:dyDescent="0.25">
      <c r="C918">
        <v>40435</v>
      </c>
    </row>
    <row r="919" spans="3:3" x14ac:dyDescent="0.25">
      <c r="C919">
        <v>40436</v>
      </c>
    </row>
    <row r="920" spans="3:3" x14ac:dyDescent="0.25">
      <c r="C920">
        <v>40473</v>
      </c>
    </row>
    <row r="921" spans="3:3" x14ac:dyDescent="0.25">
      <c r="C921">
        <v>40496</v>
      </c>
    </row>
    <row r="922" spans="3:3" x14ac:dyDescent="0.25">
      <c r="C922">
        <v>40498</v>
      </c>
    </row>
    <row r="923" spans="3:3" x14ac:dyDescent="0.25">
      <c r="C923">
        <v>40503</v>
      </c>
    </row>
    <row r="924" spans="3:3" x14ac:dyDescent="0.25">
      <c r="C924">
        <v>40522</v>
      </c>
    </row>
    <row r="925" spans="3:3" x14ac:dyDescent="0.25">
      <c r="C925">
        <v>40530</v>
      </c>
    </row>
    <row r="926" spans="3:3" x14ac:dyDescent="0.25">
      <c r="C926">
        <v>40532</v>
      </c>
    </row>
    <row r="927" spans="3:3" x14ac:dyDescent="0.25">
      <c r="C927">
        <v>40560</v>
      </c>
    </row>
    <row r="928" spans="3:3" x14ac:dyDescent="0.25">
      <c r="C928">
        <v>40565</v>
      </c>
    </row>
    <row r="929" spans="3:3" x14ac:dyDescent="0.25">
      <c r="C929">
        <v>40574</v>
      </c>
    </row>
    <row r="930" spans="3:3" x14ac:dyDescent="0.25">
      <c r="C930">
        <v>40578</v>
      </c>
    </row>
    <row r="931" spans="3:3" x14ac:dyDescent="0.25">
      <c r="C931">
        <v>40552</v>
      </c>
    </row>
    <row r="932" spans="3:3" x14ac:dyDescent="0.25">
      <c r="C932">
        <v>40554</v>
      </c>
    </row>
    <row r="933" spans="3:3" x14ac:dyDescent="0.25">
      <c r="C933">
        <v>40555</v>
      </c>
    </row>
    <row r="934" spans="3:3" x14ac:dyDescent="0.25">
      <c r="C934">
        <v>40621</v>
      </c>
    </row>
    <row r="935" spans="3:3" x14ac:dyDescent="0.25">
      <c r="C935">
        <v>40626</v>
      </c>
    </row>
    <row r="936" spans="3:3" x14ac:dyDescent="0.25">
      <c r="C936">
        <v>40629</v>
      </c>
    </row>
    <row r="937" spans="3:3" x14ac:dyDescent="0.25">
      <c r="C937">
        <v>40613</v>
      </c>
    </row>
    <row r="938" spans="3:3" x14ac:dyDescent="0.25">
      <c r="C938">
        <v>40633</v>
      </c>
    </row>
    <row r="939" spans="3:3" x14ac:dyDescent="0.25">
      <c r="C939">
        <v>40638</v>
      </c>
    </row>
    <row r="940" spans="3:3" x14ac:dyDescent="0.25">
      <c r="C940">
        <v>40639</v>
      </c>
    </row>
    <row r="941" spans="3:3" x14ac:dyDescent="0.25">
      <c r="C941">
        <v>40648</v>
      </c>
    </row>
    <row r="942" spans="3:3" x14ac:dyDescent="0.25">
      <c r="C942">
        <v>40616</v>
      </c>
    </row>
    <row r="943" spans="3:3" x14ac:dyDescent="0.25">
      <c r="C943">
        <v>40619</v>
      </c>
    </row>
    <row r="944" spans="3:3" x14ac:dyDescent="0.25">
      <c r="C944">
        <v>40660</v>
      </c>
    </row>
    <row r="945" spans="3:3" x14ac:dyDescent="0.25">
      <c r="C945">
        <v>40756</v>
      </c>
    </row>
    <row r="946" spans="3:3" x14ac:dyDescent="0.25">
      <c r="C946">
        <v>31177</v>
      </c>
    </row>
    <row r="947" spans="3:3" x14ac:dyDescent="0.25">
      <c r="C947">
        <v>31563</v>
      </c>
    </row>
    <row r="948" spans="3:3" x14ac:dyDescent="0.25">
      <c r="C948">
        <v>31556</v>
      </c>
    </row>
    <row r="949" spans="3:3" x14ac:dyDescent="0.25">
      <c r="C949">
        <v>31748</v>
      </c>
    </row>
    <row r="950" spans="3:3" x14ac:dyDescent="0.25">
      <c r="C950">
        <v>31750</v>
      </c>
    </row>
    <row r="951" spans="3:3" x14ac:dyDescent="0.25">
      <c r="C951">
        <v>31752</v>
      </c>
    </row>
    <row r="952" spans="3:3" x14ac:dyDescent="0.25">
      <c r="C952">
        <v>31945</v>
      </c>
    </row>
    <row r="953" spans="3:3" x14ac:dyDescent="0.25">
      <c r="C953">
        <v>31940</v>
      </c>
    </row>
    <row r="954" spans="3:3" x14ac:dyDescent="0.25">
      <c r="C954">
        <v>31943</v>
      </c>
    </row>
    <row r="955" spans="3:3" x14ac:dyDescent="0.25">
      <c r="C955">
        <v>31124</v>
      </c>
    </row>
    <row r="956" spans="3:3" x14ac:dyDescent="0.25">
      <c r="C956">
        <v>31953</v>
      </c>
    </row>
    <row r="957" spans="3:3" x14ac:dyDescent="0.25">
      <c r="C957">
        <v>31950</v>
      </c>
    </row>
    <row r="958" spans="3:3" x14ac:dyDescent="0.25">
      <c r="C958">
        <v>31952</v>
      </c>
    </row>
    <row r="959" spans="3:3" x14ac:dyDescent="0.25">
      <c r="C959">
        <v>31459</v>
      </c>
    </row>
    <row r="960" spans="3:3" x14ac:dyDescent="0.25">
      <c r="C960">
        <v>31461</v>
      </c>
    </row>
    <row r="961" spans="3:3" x14ac:dyDescent="0.25">
      <c r="C961">
        <v>31467</v>
      </c>
    </row>
    <row r="962" spans="3:3" x14ac:dyDescent="0.25">
      <c r="C962">
        <v>31470</v>
      </c>
    </row>
    <row r="963" spans="3:3" x14ac:dyDescent="0.25">
      <c r="C963">
        <v>31473</v>
      </c>
    </row>
    <row r="964" spans="3:3" x14ac:dyDescent="0.25">
      <c r="C964">
        <v>31475</v>
      </c>
    </row>
    <row r="965" spans="3:3" x14ac:dyDescent="0.25">
      <c r="C965">
        <v>31607</v>
      </c>
    </row>
    <row r="966" spans="3:3" x14ac:dyDescent="0.25">
      <c r="C966">
        <v>31762</v>
      </c>
    </row>
    <row r="967" spans="3:3" x14ac:dyDescent="0.25">
      <c r="C967">
        <v>31763</v>
      </c>
    </row>
    <row r="968" spans="3:3" x14ac:dyDescent="0.25">
      <c r="C968">
        <v>31564</v>
      </c>
    </row>
    <row r="969" spans="3:3" x14ac:dyDescent="0.25">
      <c r="C969">
        <v>33117</v>
      </c>
    </row>
    <row r="970" spans="3:3" x14ac:dyDescent="0.25">
      <c r="C970">
        <v>33417</v>
      </c>
    </row>
    <row r="971" spans="3:3" x14ac:dyDescent="0.25">
      <c r="C971">
        <v>33500</v>
      </c>
    </row>
    <row r="972" spans="3:3" x14ac:dyDescent="0.25">
      <c r="C972">
        <v>33507</v>
      </c>
    </row>
    <row r="973" spans="3:3" x14ac:dyDescent="0.25">
      <c r="C973">
        <v>33508</v>
      </c>
    </row>
    <row r="974" spans="3:3" x14ac:dyDescent="0.25">
      <c r="C974">
        <v>33516</v>
      </c>
    </row>
    <row r="975" spans="3:3" x14ac:dyDescent="0.25">
      <c r="C975">
        <v>33511</v>
      </c>
    </row>
    <row r="976" spans="3:3" x14ac:dyDescent="0.25">
      <c r="C976">
        <v>33575</v>
      </c>
    </row>
    <row r="977" spans="3:3" x14ac:dyDescent="0.25">
      <c r="C977">
        <v>33580</v>
      </c>
    </row>
    <row r="978" spans="3:3" x14ac:dyDescent="0.25">
      <c r="C978">
        <v>33583</v>
      </c>
    </row>
    <row r="979" spans="3:3" x14ac:dyDescent="0.25">
      <c r="C979">
        <v>33586</v>
      </c>
    </row>
    <row r="980" spans="3:3" x14ac:dyDescent="0.25">
      <c r="C980">
        <v>33723</v>
      </c>
    </row>
    <row r="981" spans="3:3" x14ac:dyDescent="0.25">
      <c r="C981">
        <v>33744</v>
      </c>
    </row>
    <row r="982" spans="3:3" x14ac:dyDescent="0.25">
      <c r="C982">
        <v>33756</v>
      </c>
    </row>
    <row r="983" spans="3:3" x14ac:dyDescent="0.25">
      <c r="C983">
        <v>33762</v>
      </c>
    </row>
    <row r="984" spans="3:3" x14ac:dyDescent="0.25">
      <c r="C984">
        <v>33870</v>
      </c>
    </row>
    <row r="985" spans="3:3" x14ac:dyDescent="0.25">
      <c r="C985">
        <v>33924</v>
      </c>
    </row>
    <row r="986" spans="3:3" x14ac:dyDescent="0.25">
      <c r="C986">
        <v>33925</v>
      </c>
    </row>
    <row r="987" spans="3:3" x14ac:dyDescent="0.25">
      <c r="C987">
        <v>33719</v>
      </c>
    </row>
    <row r="988" spans="3:3" x14ac:dyDescent="0.25">
      <c r="C988">
        <v>33720</v>
      </c>
    </row>
    <row r="989" spans="3:3" x14ac:dyDescent="0.25">
      <c r="C989">
        <v>33980</v>
      </c>
    </row>
    <row r="990" spans="3:3" x14ac:dyDescent="0.25">
      <c r="C990">
        <v>33986</v>
      </c>
    </row>
    <row r="991" spans="3:3" x14ac:dyDescent="0.25">
      <c r="C991">
        <v>33987</v>
      </c>
    </row>
    <row r="992" spans="3:3" x14ac:dyDescent="0.25">
      <c r="C992">
        <v>33988</v>
      </c>
    </row>
    <row r="993" spans="3:3" x14ac:dyDescent="0.25">
      <c r="C993">
        <v>33992</v>
      </c>
    </row>
    <row r="994" spans="3:3" x14ac:dyDescent="0.25">
      <c r="C994">
        <v>33993</v>
      </c>
    </row>
    <row r="995" spans="3:3" x14ac:dyDescent="0.25">
      <c r="C995">
        <v>33994</v>
      </c>
    </row>
    <row r="996" spans="3:3" x14ac:dyDescent="0.25">
      <c r="C996">
        <v>33995</v>
      </c>
    </row>
    <row r="997" spans="3:3" x14ac:dyDescent="0.25">
      <c r="C997">
        <v>33999</v>
      </c>
    </row>
    <row r="998" spans="3:3" x14ac:dyDescent="0.25">
      <c r="C998">
        <v>34004</v>
      </c>
    </row>
    <row r="999" spans="3:3" x14ac:dyDescent="0.25">
      <c r="C999">
        <v>34005</v>
      </c>
    </row>
    <row r="1000" spans="3:3" x14ac:dyDescent="0.25">
      <c r="C1000">
        <v>34007</v>
      </c>
    </row>
    <row r="1001" spans="3:3" x14ac:dyDescent="0.25">
      <c r="C1001">
        <v>34012</v>
      </c>
    </row>
    <row r="1002" spans="3:3" x14ac:dyDescent="0.25">
      <c r="C1002">
        <v>34014</v>
      </c>
    </row>
    <row r="1003" spans="3:3" x14ac:dyDescent="0.25">
      <c r="C1003">
        <v>34015</v>
      </c>
    </row>
    <row r="1004" spans="3:3" x14ac:dyDescent="0.25">
      <c r="C1004">
        <v>34016</v>
      </c>
    </row>
    <row r="1005" spans="3:3" x14ac:dyDescent="0.25">
      <c r="C1005">
        <v>34017</v>
      </c>
    </row>
    <row r="1006" spans="3:3" x14ac:dyDescent="0.25">
      <c r="C1006">
        <v>34018</v>
      </c>
    </row>
    <row r="1007" spans="3:3" x14ac:dyDescent="0.25">
      <c r="C1007">
        <v>34019</v>
      </c>
    </row>
    <row r="1008" spans="3:3" x14ac:dyDescent="0.25">
      <c r="C1008">
        <v>34020</v>
      </c>
    </row>
    <row r="1009" spans="3:3" x14ac:dyDescent="0.25">
      <c r="C1009">
        <v>34021</v>
      </c>
    </row>
    <row r="1010" spans="3:3" x14ac:dyDescent="0.25">
      <c r="C1010">
        <v>34022</v>
      </c>
    </row>
    <row r="1011" spans="3:3" x14ac:dyDescent="0.25">
      <c r="C1011">
        <v>34023</v>
      </c>
    </row>
    <row r="1012" spans="3:3" x14ac:dyDescent="0.25">
      <c r="C1012">
        <v>33944</v>
      </c>
    </row>
    <row r="1013" spans="3:3" x14ac:dyDescent="0.25">
      <c r="C1013">
        <v>33946</v>
      </c>
    </row>
    <row r="1014" spans="3:3" x14ac:dyDescent="0.25">
      <c r="C1014">
        <v>33952</v>
      </c>
    </row>
    <row r="1015" spans="3:3" x14ac:dyDescent="0.25">
      <c r="C1015">
        <v>33953</v>
      </c>
    </row>
    <row r="1016" spans="3:3" x14ac:dyDescent="0.25">
      <c r="C1016">
        <v>33966</v>
      </c>
    </row>
    <row r="1017" spans="3:3" x14ac:dyDescent="0.25">
      <c r="C1017">
        <v>33968</v>
      </c>
    </row>
    <row r="1018" spans="3:3" x14ac:dyDescent="0.25">
      <c r="C1018">
        <v>33971</v>
      </c>
    </row>
    <row r="1019" spans="3:3" x14ac:dyDescent="0.25">
      <c r="C1019">
        <v>33976</v>
      </c>
    </row>
    <row r="1020" spans="3:3" x14ac:dyDescent="0.25">
      <c r="C1020">
        <v>34081</v>
      </c>
    </row>
    <row r="1021" spans="3:3" x14ac:dyDescent="0.25">
      <c r="C1021">
        <v>34168</v>
      </c>
    </row>
    <row r="1022" spans="3:3" x14ac:dyDescent="0.25">
      <c r="C1022">
        <v>34170</v>
      </c>
    </row>
    <row r="1023" spans="3:3" x14ac:dyDescent="0.25">
      <c r="C1023">
        <v>34171</v>
      </c>
    </row>
    <row r="1024" spans="3:3" x14ac:dyDescent="0.25">
      <c r="C1024">
        <v>34174</v>
      </c>
    </row>
    <row r="1025" spans="3:3" x14ac:dyDescent="0.25">
      <c r="C1025">
        <v>34190</v>
      </c>
    </row>
    <row r="1026" spans="3:3" x14ac:dyDescent="0.25">
      <c r="C1026">
        <v>34233</v>
      </c>
    </row>
    <row r="1027" spans="3:3" x14ac:dyDescent="0.25">
      <c r="C1027">
        <v>34234</v>
      </c>
    </row>
    <row r="1028" spans="3:3" x14ac:dyDescent="0.25">
      <c r="C1028">
        <v>34256</v>
      </c>
    </row>
    <row r="1029" spans="3:3" x14ac:dyDescent="0.25">
      <c r="C1029">
        <v>34251</v>
      </c>
    </row>
    <row r="1030" spans="3:3" x14ac:dyDescent="0.25">
      <c r="C1030">
        <v>34252</v>
      </c>
    </row>
    <row r="1031" spans="3:3" x14ac:dyDescent="0.25">
      <c r="C1031">
        <v>34253</v>
      </c>
    </row>
    <row r="1032" spans="3:3" x14ac:dyDescent="0.25">
      <c r="C1032">
        <v>34313</v>
      </c>
    </row>
    <row r="1033" spans="3:3" x14ac:dyDescent="0.25">
      <c r="C1033">
        <v>34315</v>
      </c>
    </row>
    <row r="1034" spans="3:3" x14ac:dyDescent="0.25">
      <c r="C1034">
        <v>34319</v>
      </c>
    </row>
    <row r="1035" spans="3:3" x14ac:dyDescent="0.25">
      <c r="C1035">
        <v>34384</v>
      </c>
    </row>
    <row r="1036" spans="3:3" x14ac:dyDescent="0.25">
      <c r="C1036">
        <v>34383</v>
      </c>
    </row>
    <row r="1037" spans="3:3" x14ac:dyDescent="0.25">
      <c r="C1037">
        <v>34574</v>
      </c>
    </row>
    <row r="1038" spans="3:3" x14ac:dyDescent="0.25">
      <c r="C1038">
        <v>34575</v>
      </c>
    </row>
    <row r="1039" spans="3:3" x14ac:dyDescent="0.25">
      <c r="C1039">
        <v>34577</v>
      </c>
    </row>
    <row r="1040" spans="3:3" x14ac:dyDescent="0.25">
      <c r="C1040">
        <v>34578</v>
      </c>
    </row>
    <row r="1041" spans="3:3" x14ac:dyDescent="0.25">
      <c r="C1041">
        <v>34598</v>
      </c>
    </row>
    <row r="1042" spans="3:3" x14ac:dyDescent="0.25">
      <c r="C1042">
        <v>34724</v>
      </c>
    </row>
    <row r="1043" spans="3:3" x14ac:dyDescent="0.25">
      <c r="C1043">
        <v>33157</v>
      </c>
    </row>
    <row r="1044" spans="3:3" x14ac:dyDescent="0.25">
      <c r="C1044">
        <v>33159</v>
      </c>
    </row>
    <row r="1045" spans="3:3" x14ac:dyDescent="0.25">
      <c r="C1045">
        <v>33160</v>
      </c>
    </row>
    <row r="1046" spans="3:3" x14ac:dyDescent="0.25">
      <c r="C1046">
        <v>33155</v>
      </c>
    </row>
    <row r="1047" spans="3:3" x14ac:dyDescent="0.25">
      <c r="C1047">
        <v>35382</v>
      </c>
    </row>
    <row r="1048" spans="3:3" x14ac:dyDescent="0.25">
      <c r="C1048">
        <v>35415</v>
      </c>
    </row>
    <row r="1049" spans="3:3" x14ac:dyDescent="0.25">
      <c r="C1049">
        <v>35647</v>
      </c>
    </row>
    <row r="1050" spans="3:3" x14ac:dyDescent="0.25">
      <c r="C1050">
        <v>35631</v>
      </c>
    </row>
    <row r="1051" spans="3:3" x14ac:dyDescent="0.25">
      <c r="C1051">
        <v>35687</v>
      </c>
    </row>
    <row r="1052" spans="3:3" x14ac:dyDescent="0.25">
      <c r="C1052">
        <v>35690</v>
      </c>
    </row>
    <row r="1053" spans="3:3" x14ac:dyDescent="0.25">
      <c r="C1053">
        <v>35737</v>
      </c>
    </row>
    <row r="1054" spans="3:3" x14ac:dyDescent="0.25">
      <c r="C1054">
        <v>35738</v>
      </c>
    </row>
    <row r="1055" spans="3:3" x14ac:dyDescent="0.25">
      <c r="C1055">
        <v>35740</v>
      </c>
    </row>
    <row r="1056" spans="3:3" x14ac:dyDescent="0.25">
      <c r="C1056">
        <v>35743</v>
      </c>
    </row>
    <row r="1057" spans="3:3" x14ac:dyDescent="0.25">
      <c r="C1057">
        <v>35800</v>
      </c>
    </row>
    <row r="1058" spans="3:3" x14ac:dyDescent="0.25">
      <c r="C1058">
        <v>35801</v>
      </c>
    </row>
    <row r="1059" spans="3:3" x14ac:dyDescent="0.25">
      <c r="C1059">
        <v>35807</v>
      </c>
    </row>
    <row r="1060" spans="3:3" x14ac:dyDescent="0.25">
      <c r="C1060">
        <v>35765</v>
      </c>
    </row>
    <row r="1061" spans="3:3" x14ac:dyDescent="0.25">
      <c r="C1061">
        <v>35766</v>
      </c>
    </row>
    <row r="1062" spans="3:3" x14ac:dyDescent="0.25">
      <c r="C1062">
        <v>35769</v>
      </c>
    </row>
    <row r="1063" spans="3:3" x14ac:dyDescent="0.25">
      <c r="C1063">
        <v>35788</v>
      </c>
    </row>
    <row r="1064" spans="3:3" x14ac:dyDescent="0.25">
      <c r="C1064">
        <v>35789</v>
      </c>
    </row>
    <row r="1065" spans="3:3" x14ac:dyDescent="0.25">
      <c r="C1065">
        <v>35790</v>
      </c>
    </row>
    <row r="1066" spans="3:3" x14ac:dyDescent="0.25">
      <c r="C1066">
        <v>35866</v>
      </c>
    </row>
    <row r="1067" spans="3:3" x14ac:dyDescent="0.25">
      <c r="C1067">
        <v>33102</v>
      </c>
    </row>
    <row r="1068" spans="3:3" x14ac:dyDescent="0.25">
      <c r="C1068">
        <v>33104</v>
      </c>
    </row>
    <row r="1069" spans="3:3" x14ac:dyDescent="0.25">
      <c r="C1069">
        <v>33105</v>
      </c>
    </row>
    <row r="1070" spans="3:3" x14ac:dyDescent="0.25">
      <c r="C1070">
        <v>33106</v>
      </c>
    </row>
    <row r="1071" spans="3:3" x14ac:dyDescent="0.25">
      <c r="C1071">
        <v>33107</v>
      </c>
    </row>
    <row r="1072" spans="3:3" x14ac:dyDescent="0.25">
      <c r="C1072">
        <v>33108</v>
      </c>
    </row>
    <row r="1073" spans="3:3" x14ac:dyDescent="0.25">
      <c r="C1073">
        <v>33109</v>
      </c>
    </row>
    <row r="1074" spans="3:3" x14ac:dyDescent="0.25">
      <c r="C1074">
        <v>32674</v>
      </c>
    </row>
    <row r="1075" spans="3:3" x14ac:dyDescent="0.25">
      <c r="C1075">
        <v>32678</v>
      </c>
    </row>
    <row r="1076" spans="3:3" x14ac:dyDescent="0.25">
      <c r="C1076">
        <v>32709</v>
      </c>
    </row>
    <row r="1077" spans="3:3" x14ac:dyDescent="0.25">
      <c r="C1077">
        <v>32712</v>
      </c>
    </row>
    <row r="1078" spans="3:3" x14ac:dyDescent="0.25">
      <c r="C1078">
        <v>32714</v>
      </c>
    </row>
    <row r="1079" spans="3:3" x14ac:dyDescent="0.25">
      <c r="C1079">
        <v>35956</v>
      </c>
    </row>
    <row r="1080" spans="3:3" x14ac:dyDescent="0.25">
      <c r="C1080">
        <v>35959</v>
      </c>
    </row>
    <row r="1081" spans="3:3" x14ac:dyDescent="0.25">
      <c r="C1081">
        <v>36177</v>
      </c>
    </row>
    <row r="1082" spans="3:3" x14ac:dyDescent="0.25">
      <c r="C1082">
        <v>36262</v>
      </c>
    </row>
    <row r="1083" spans="3:3" x14ac:dyDescent="0.25">
      <c r="C1083">
        <v>36264</v>
      </c>
    </row>
    <row r="1084" spans="3:3" x14ac:dyDescent="0.25">
      <c r="C1084">
        <v>36268</v>
      </c>
    </row>
    <row r="1085" spans="3:3" x14ac:dyDescent="0.25">
      <c r="C1085">
        <v>36271</v>
      </c>
    </row>
    <row r="1086" spans="3:3" x14ac:dyDescent="0.25">
      <c r="C1086">
        <v>36260</v>
      </c>
    </row>
    <row r="1087" spans="3:3" x14ac:dyDescent="0.25">
      <c r="C1087">
        <v>36261</v>
      </c>
    </row>
    <row r="1088" spans="3:3" x14ac:dyDescent="0.25">
      <c r="C1088">
        <v>36288</v>
      </c>
    </row>
    <row r="1089" spans="3:3" x14ac:dyDescent="0.25">
      <c r="C1089">
        <v>36290</v>
      </c>
    </row>
    <row r="1090" spans="3:3" x14ac:dyDescent="0.25">
      <c r="C1090">
        <v>36351</v>
      </c>
    </row>
    <row r="1091" spans="3:3" x14ac:dyDescent="0.25">
      <c r="C1091">
        <v>36367</v>
      </c>
    </row>
    <row r="1092" spans="3:3" x14ac:dyDescent="0.25">
      <c r="C1092">
        <v>36368</v>
      </c>
    </row>
    <row r="1093" spans="3:3" x14ac:dyDescent="0.25">
      <c r="C1093">
        <v>36369</v>
      </c>
    </row>
    <row r="1094" spans="3:3" x14ac:dyDescent="0.25">
      <c r="C1094">
        <v>36380</v>
      </c>
    </row>
    <row r="1095" spans="3:3" x14ac:dyDescent="0.25">
      <c r="C1095">
        <v>36386</v>
      </c>
    </row>
    <row r="1096" spans="3:3" x14ac:dyDescent="0.25">
      <c r="C1096">
        <v>36395</v>
      </c>
    </row>
    <row r="1097" spans="3:3" x14ac:dyDescent="0.25">
      <c r="C1097">
        <v>36316</v>
      </c>
    </row>
    <row r="1098" spans="3:3" x14ac:dyDescent="0.25">
      <c r="C1098">
        <v>36317</v>
      </c>
    </row>
    <row r="1099" spans="3:3" x14ac:dyDescent="0.25">
      <c r="C1099">
        <v>36318</v>
      </c>
    </row>
    <row r="1100" spans="3:3" x14ac:dyDescent="0.25">
      <c r="C1100">
        <v>36450</v>
      </c>
    </row>
    <row r="1101" spans="3:3" x14ac:dyDescent="0.25">
      <c r="C1101">
        <v>32399</v>
      </c>
    </row>
    <row r="1102" spans="3:3" x14ac:dyDescent="0.25">
      <c r="C1102">
        <v>32401</v>
      </c>
    </row>
    <row r="1103" spans="3:3" x14ac:dyDescent="0.25">
      <c r="C1103">
        <v>32409</v>
      </c>
    </row>
    <row r="1104" spans="3:3" x14ac:dyDescent="0.25">
      <c r="C1104">
        <v>32411</v>
      </c>
    </row>
    <row r="1105" spans="3:3" x14ac:dyDescent="0.25">
      <c r="C1105">
        <v>32415</v>
      </c>
    </row>
    <row r="1106" spans="3:3" x14ac:dyDescent="0.25">
      <c r="C1106">
        <v>32417</v>
      </c>
    </row>
    <row r="1107" spans="3:3" x14ac:dyDescent="0.25">
      <c r="C1107">
        <v>32420</v>
      </c>
    </row>
    <row r="1108" spans="3:3" x14ac:dyDescent="0.25">
      <c r="C1108">
        <v>32421</v>
      </c>
    </row>
    <row r="1109" spans="3:3" x14ac:dyDescent="0.25">
      <c r="C1109">
        <v>32422</v>
      </c>
    </row>
    <row r="1110" spans="3:3" x14ac:dyDescent="0.25">
      <c r="C1110">
        <v>32437</v>
      </c>
    </row>
    <row r="1111" spans="3:3" x14ac:dyDescent="0.25">
      <c r="C1111">
        <v>32441</v>
      </c>
    </row>
    <row r="1112" spans="3:3" x14ac:dyDescent="0.25">
      <c r="C1112">
        <v>32444</v>
      </c>
    </row>
    <row r="1113" spans="3:3" x14ac:dyDescent="0.25">
      <c r="C1113">
        <v>32445</v>
      </c>
    </row>
    <row r="1114" spans="3:3" x14ac:dyDescent="0.25">
      <c r="C1114">
        <v>32446</v>
      </c>
    </row>
    <row r="1115" spans="3:3" x14ac:dyDescent="0.25">
      <c r="C1115">
        <v>32448</v>
      </c>
    </row>
    <row r="1116" spans="3:3" x14ac:dyDescent="0.25">
      <c r="C1116">
        <v>32451</v>
      </c>
    </row>
    <row r="1117" spans="3:3" x14ac:dyDescent="0.25">
      <c r="C1117">
        <v>32383</v>
      </c>
    </row>
    <row r="1118" spans="3:3" x14ac:dyDescent="0.25">
      <c r="C1118">
        <v>32384</v>
      </c>
    </row>
    <row r="1119" spans="3:3" x14ac:dyDescent="0.25">
      <c r="C1119">
        <v>32454</v>
      </c>
    </row>
    <row r="1120" spans="3:3" x14ac:dyDescent="0.25">
      <c r="C1120">
        <v>32385</v>
      </c>
    </row>
    <row r="1121" spans="3:3" x14ac:dyDescent="0.25">
      <c r="C1121">
        <v>32462</v>
      </c>
    </row>
    <row r="1122" spans="3:3" x14ac:dyDescent="0.25">
      <c r="C1122">
        <v>32464</v>
      </c>
    </row>
    <row r="1123" spans="3:3" x14ac:dyDescent="0.25">
      <c r="C1123">
        <v>32469</v>
      </c>
    </row>
    <row r="1124" spans="3:3" x14ac:dyDescent="0.25">
      <c r="C1124">
        <v>32389</v>
      </c>
    </row>
    <row r="1125" spans="3:3" x14ac:dyDescent="0.25">
      <c r="C1125">
        <v>32394</v>
      </c>
    </row>
    <row r="1126" spans="3:3" x14ac:dyDescent="0.25">
      <c r="C1126">
        <v>32395</v>
      </c>
    </row>
    <row r="1127" spans="3:3" x14ac:dyDescent="0.25">
      <c r="C1127">
        <v>32398</v>
      </c>
    </row>
    <row r="1128" spans="3:3" x14ac:dyDescent="0.25">
      <c r="C1128">
        <v>36492</v>
      </c>
    </row>
    <row r="1129" spans="3:3" x14ac:dyDescent="0.25">
      <c r="C1129">
        <v>36493</v>
      </c>
    </row>
    <row r="1130" spans="3:3" x14ac:dyDescent="0.25">
      <c r="C1130">
        <v>36494</v>
      </c>
    </row>
    <row r="1131" spans="3:3" x14ac:dyDescent="0.25">
      <c r="C1131">
        <v>36496</v>
      </c>
    </row>
    <row r="1132" spans="3:3" x14ac:dyDescent="0.25">
      <c r="C1132">
        <v>36498</v>
      </c>
    </row>
    <row r="1133" spans="3:3" x14ac:dyDescent="0.25">
      <c r="C1133">
        <v>36501</v>
      </c>
    </row>
    <row r="1134" spans="3:3" x14ac:dyDescent="0.25">
      <c r="C1134">
        <v>36510</v>
      </c>
    </row>
    <row r="1135" spans="3:3" x14ac:dyDescent="0.25">
      <c r="C1135">
        <v>36512</v>
      </c>
    </row>
    <row r="1136" spans="3:3" x14ac:dyDescent="0.25">
      <c r="C1136">
        <v>36515</v>
      </c>
    </row>
    <row r="1137" spans="3:3" x14ac:dyDescent="0.25">
      <c r="C1137">
        <v>36522</v>
      </c>
    </row>
    <row r="1138" spans="3:3" x14ac:dyDescent="0.25">
      <c r="C1138">
        <v>36536</v>
      </c>
    </row>
    <row r="1139" spans="3:3" x14ac:dyDescent="0.25">
      <c r="C1139">
        <v>36594</v>
      </c>
    </row>
    <row r="1140" spans="3:3" x14ac:dyDescent="0.25">
      <c r="C1140">
        <v>36591</v>
      </c>
    </row>
    <row r="1141" spans="3:3" x14ac:dyDescent="0.25">
      <c r="C1141">
        <v>36592</v>
      </c>
    </row>
    <row r="1142" spans="3:3" x14ac:dyDescent="0.25">
      <c r="C1142">
        <v>36789</v>
      </c>
    </row>
    <row r="1143" spans="3:3" x14ac:dyDescent="0.25">
      <c r="C1143">
        <v>36790</v>
      </c>
    </row>
    <row r="1144" spans="3:3" x14ac:dyDescent="0.25">
      <c r="C1144">
        <v>36791</v>
      </c>
    </row>
    <row r="1145" spans="3:3" x14ac:dyDescent="0.25">
      <c r="C1145">
        <v>36792</v>
      </c>
    </row>
    <row r="1146" spans="3:3" x14ac:dyDescent="0.25">
      <c r="C1146">
        <v>36925</v>
      </c>
    </row>
    <row r="1147" spans="3:3" x14ac:dyDescent="0.25">
      <c r="C1147">
        <v>36930</v>
      </c>
    </row>
    <row r="1148" spans="3:3" x14ac:dyDescent="0.25">
      <c r="C1148">
        <v>36919</v>
      </c>
    </row>
    <row r="1149" spans="3:3" x14ac:dyDescent="0.25">
      <c r="C1149">
        <v>36920</v>
      </c>
    </row>
    <row r="1150" spans="3:3" x14ac:dyDescent="0.25">
      <c r="C1150">
        <v>54837</v>
      </c>
    </row>
    <row r="1151" spans="3:3" x14ac:dyDescent="0.25">
      <c r="C1151">
        <v>46408</v>
      </c>
    </row>
    <row r="1152" spans="3:3" x14ac:dyDescent="0.25">
      <c r="C1152">
        <v>55315</v>
      </c>
    </row>
    <row r="1153" spans="3:3" x14ac:dyDescent="0.25">
      <c r="C1153">
        <v>46457</v>
      </c>
    </row>
    <row r="1154" spans="3:3" x14ac:dyDescent="0.25">
      <c r="C1154">
        <v>46454</v>
      </c>
    </row>
    <row r="1155" spans="3:3" x14ac:dyDescent="0.25">
      <c r="C1155">
        <v>46455</v>
      </c>
    </row>
    <row r="1156" spans="3:3" x14ac:dyDescent="0.25">
      <c r="C1156">
        <v>54860</v>
      </c>
    </row>
    <row r="1157" spans="3:3" x14ac:dyDescent="0.25">
      <c r="C1157">
        <v>46529</v>
      </c>
    </row>
    <row r="1158" spans="3:3" x14ac:dyDescent="0.25">
      <c r="C1158">
        <v>54925</v>
      </c>
    </row>
    <row r="1159" spans="3:3" x14ac:dyDescent="0.25">
      <c r="C1159">
        <v>55595</v>
      </c>
    </row>
    <row r="1160" spans="3:3" x14ac:dyDescent="0.25">
      <c r="C1160">
        <v>54944</v>
      </c>
    </row>
    <row r="1161" spans="3:3" x14ac:dyDescent="0.25">
      <c r="C1161">
        <v>46621</v>
      </c>
    </row>
    <row r="1162" spans="3:3" x14ac:dyDescent="0.25">
      <c r="C1162">
        <v>46622</v>
      </c>
    </row>
    <row r="1163" spans="3:3" x14ac:dyDescent="0.25">
      <c r="C1163">
        <v>55464</v>
      </c>
    </row>
    <row r="1164" spans="3:3" x14ac:dyDescent="0.25">
      <c r="C1164">
        <v>37032</v>
      </c>
    </row>
    <row r="1165" spans="3:3" x14ac:dyDescent="0.25">
      <c r="C1165">
        <v>37105</v>
      </c>
    </row>
    <row r="1166" spans="3:3" x14ac:dyDescent="0.25">
      <c r="C1166">
        <v>37106</v>
      </c>
    </row>
    <row r="1167" spans="3:3" x14ac:dyDescent="0.25">
      <c r="C1167">
        <v>33089</v>
      </c>
    </row>
    <row r="1168" spans="3:3" x14ac:dyDescent="0.25">
      <c r="C1168">
        <v>33018</v>
      </c>
    </row>
    <row r="1169" spans="3:3" x14ac:dyDescent="0.25">
      <c r="C1169">
        <v>32979</v>
      </c>
    </row>
    <row r="1170" spans="3:3" x14ac:dyDescent="0.25">
      <c r="C1170">
        <v>33041</v>
      </c>
    </row>
    <row r="1171" spans="3:3" x14ac:dyDescent="0.25">
      <c r="C1171">
        <v>32982</v>
      </c>
    </row>
    <row r="1172" spans="3:3" x14ac:dyDescent="0.25">
      <c r="C1172">
        <v>33049</v>
      </c>
    </row>
    <row r="1173" spans="3:3" x14ac:dyDescent="0.25">
      <c r="C1173">
        <v>33060</v>
      </c>
    </row>
    <row r="1174" spans="3:3" x14ac:dyDescent="0.25">
      <c r="C1174">
        <v>33067</v>
      </c>
    </row>
    <row r="1175" spans="3:3" x14ac:dyDescent="0.25">
      <c r="C1175">
        <v>35292</v>
      </c>
    </row>
    <row r="1176" spans="3:3" x14ac:dyDescent="0.25">
      <c r="C1176">
        <v>33745</v>
      </c>
    </row>
    <row r="1177" spans="3:3" x14ac:dyDescent="0.25">
      <c r="C1177">
        <v>33011</v>
      </c>
    </row>
    <row r="1178" spans="3:3" x14ac:dyDescent="0.25">
      <c r="C1178">
        <v>37066</v>
      </c>
    </row>
    <row r="1179" spans="3:3" x14ac:dyDescent="0.25">
      <c r="C1179">
        <v>37067</v>
      </c>
    </row>
    <row r="1180" spans="3:3" x14ac:dyDescent="0.25">
      <c r="C1180">
        <v>37068</v>
      </c>
    </row>
    <row r="1181" spans="3:3" x14ac:dyDescent="0.25">
      <c r="C1181">
        <v>37081</v>
      </c>
    </row>
    <row r="1182" spans="3:3" x14ac:dyDescent="0.25">
      <c r="C1182">
        <v>37064</v>
      </c>
    </row>
    <row r="1183" spans="3:3" x14ac:dyDescent="0.25">
      <c r="C1183">
        <v>54905</v>
      </c>
    </row>
    <row r="1184" spans="3:3" x14ac:dyDescent="0.25">
      <c r="C1184">
        <v>32713</v>
      </c>
    </row>
    <row r="1185" spans="3:3" x14ac:dyDescent="0.25">
      <c r="C1185">
        <v>35768</v>
      </c>
    </row>
    <row r="1186" spans="3:3" x14ac:dyDescent="0.25">
      <c r="C1186">
        <v>35453</v>
      </c>
    </row>
    <row r="1187" spans="3:3" x14ac:dyDescent="0.25">
      <c r="C1187">
        <v>35450</v>
      </c>
    </row>
    <row r="1188" spans="3:3" x14ac:dyDescent="0.25">
      <c r="C1188">
        <v>34457</v>
      </c>
    </row>
    <row r="1189" spans="3:3" x14ac:dyDescent="0.25">
      <c r="C1189">
        <v>33803</v>
      </c>
    </row>
    <row r="1190" spans="3:3" x14ac:dyDescent="0.25">
      <c r="C1190">
        <v>34055</v>
      </c>
    </row>
    <row r="1191" spans="3:3" x14ac:dyDescent="0.25">
      <c r="C1191">
        <v>33851</v>
      </c>
    </row>
    <row r="1192" spans="3:3" x14ac:dyDescent="0.25">
      <c r="C1192">
        <v>37356</v>
      </c>
    </row>
    <row r="1193" spans="3:3" x14ac:dyDescent="0.25">
      <c r="C1193">
        <v>37393</v>
      </c>
    </row>
    <row r="1194" spans="3:3" x14ac:dyDescent="0.25">
      <c r="C1194">
        <v>37395</v>
      </c>
    </row>
    <row r="1195" spans="3:3" x14ac:dyDescent="0.25">
      <c r="C1195">
        <v>37400</v>
      </c>
    </row>
    <row r="1196" spans="3:3" x14ac:dyDescent="0.25">
      <c r="C1196">
        <v>37633</v>
      </c>
    </row>
    <row r="1197" spans="3:3" x14ac:dyDescent="0.25">
      <c r="C1197">
        <v>37589</v>
      </c>
    </row>
    <row r="1198" spans="3:3" x14ac:dyDescent="0.25">
      <c r="C1198">
        <v>37592</v>
      </c>
    </row>
    <row r="1199" spans="3:3" x14ac:dyDescent="0.25">
      <c r="C1199">
        <v>37704</v>
      </c>
    </row>
    <row r="1200" spans="3:3" x14ac:dyDescent="0.25">
      <c r="C1200">
        <v>37705</v>
      </c>
    </row>
    <row r="1201" spans="3:3" x14ac:dyDescent="0.25">
      <c r="C1201">
        <v>37706</v>
      </c>
    </row>
    <row r="1202" spans="3:3" x14ac:dyDescent="0.25">
      <c r="C1202">
        <v>46750</v>
      </c>
    </row>
    <row r="1203" spans="3:3" x14ac:dyDescent="0.25">
      <c r="C1203">
        <v>46899</v>
      </c>
    </row>
    <row r="1204" spans="3:3" x14ac:dyDescent="0.25">
      <c r="C1204">
        <v>37612</v>
      </c>
    </row>
    <row r="1205" spans="3:3" x14ac:dyDescent="0.25">
      <c r="C1205">
        <v>37593</v>
      </c>
    </row>
    <row r="1206" spans="3:3" x14ac:dyDescent="0.25">
      <c r="C1206">
        <v>37587</v>
      </c>
    </row>
    <row r="1207" spans="3:3" x14ac:dyDescent="0.25">
      <c r="C1207">
        <v>37743</v>
      </c>
    </row>
    <row r="1208" spans="3:3" x14ac:dyDescent="0.25">
      <c r="C1208">
        <v>46898</v>
      </c>
    </row>
    <row r="1209" spans="3:3" x14ac:dyDescent="0.25">
      <c r="C1209">
        <v>37569</v>
      </c>
    </row>
    <row r="1210" spans="3:3" x14ac:dyDescent="0.25">
      <c r="C1210">
        <v>37983</v>
      </c>
    </row>
    <row r="1211" spans="3:3" x14ac:dyDescent="0.25">
      <c r="C1211">
        <v>37986</v>
      </c>
    </row>
    <row r="1212" spans="3:3" x14ac:dyDescent="0.25">
      <c r="C1212">
        <v>37990</v>
      </c>
    </row>
    <row r="1213" spans="3:3" x14ac:dyDescent="0.25">
      <c r="C1213">
        <v>37992</v>
      </c>
    </row>
    <row r="1214" spans="3:3" x14ac:dyDescent="0.25">
      <c r="C1214">
        <v>37993</v>
      </c>
    </row>
    <row r="1215" spans="3:3" x14ac:dyDescent="0.25">
      <c r="C1215">
        <v>38053</v>
      </c>
    </row>
    <row r="1216" spans="3:3" x14ac:dyDescent="0.25">
      <c r="C1216">
        <v>37843</v>
      </c>
    </row>
    <row r="1217" spans="3:3" x14ac:dyDescent="0.25">
      <c r="C1217">
        <v>38419</v>
      </c>
    </row>
    <row r="1218" spans="3:3" x14ac:dyDescent="0.25">
      <c r="C1218">
        <v>38420</v>
      </c>
    </row>
    <row r="1219" spans="3:3" x14ac:dyDescent="0.25">
      <c r="C1219">
        <v>38442</v>
      </c>
    </row>
    <row r="1220" spans="3:3" x14ac:dyDescent="0.25">
      <c r="C1220">
        <v>55879</v>
      </c>
    </row>
    <row r="1221" spans="3:3" x14ac:dyDescent="0.25">
      <c r="C1221">
        <v>55880</v>
      </c>
    </row>
    <row r="1222" spans="3:3" x14ac:dyDescent="0.25">
      <c r="C1222">
        <v>38850</v>
      </c>
    </row>
    <row r="1223" spans="3:3" x14ac:dyDescent="0.25">
      <c r="C1223">
        <v>38851</v>
      </c>
    </row>
    <row r="1224" spans="3:3" x14ac:dyDescent="0.25">
      <c r="C1224">
        <v>38545</v>
      </c>
    </row>
    <row r="1225" spans="3:3" x14ac:dyDescent="0.25">
      <c r="C1225">
        <v>38846</v>
      </c>
    </row>
    <row r="1226" spans="3:3" x14ac:dyDescent="0.25">
      <c r="C1226">
        <v>39031</v>
      </c>
    </row>
    <row r="1227" spans="3:3" x14ac:dyDescent="0.25">
      <c r="C1227">
        <v>39027</v>
      </c>
    </row>
    <row r="1228" spans="3:3" x14ac:dyDescent="0.25">
      <c r="C1228">
        <v>39028</v>
      </c>
    </row>
    <row r="1229" spans="3:3" x14ac:dyDescent="0.25">
      <c r="C1229">
        <v>38940</v>
      </c>
    </row>
    <row r="1230" spans="3:3" x14ac:dyDescent="0.25">
      <c r="C1230">
        <v>38941</v>
      </c>
    </row>
    <row r="1231" spans="3:3" x14ac:dyDescent="0.25">
      <c r="C1231">
        <v>39193</v>
      </c>
    </row>
    <row r="1232" spans="3:3" x14ac:dyDescent="0.25">
      <c r="C1232">
        <v>39206</v>
      </c>
    </row>
    <row r="1233" spans="3:3" x14ac:dyDescent="0.25">
      <c r="C1233">
        <v>39254</v>
      </c>
    </row>
    <row r="1234" spans="3:3" x14ac:dyDescent="0.25">
      <c r="C1234">
        <v>39255</v>
      </c>
    </row>
    <row r="1235" spans="3:3" x14ac:dyDescent="0.25">
      <c r="C1235">
        <v>39256</v>
      </c>
    </row>
    <row r="1236" spans="3:3" x14ac:dyDescent="0.25">
      <c r="C1236">
        <v>39280</v>
      </c>
    </row>
    <row r="1237" spans="3:3" x14ac:dyDescent="0.25">
      <c r="C1237">
        <v>39282</v>
      </c>
    </row>
    <row r="1238" spans="3:3" x14ac:dyDescent="0.25">
      <c r="C1238">
        <v>39284</v>
      </c>
    </row>
    <row r="1239" spans="3:3" x14ac:dyDescent="0.25">
      <c r="C1239">
        <v>38968</v>
      </c>
    </row>
    <row r="1240" spans="3:3" x14ac:dyDescent="0.25">
      <c r="C1240">
        <v>39001</v>
      </c>
    </row>
    <row r="1241" spans="3:3" x14ac:dyDescent="0.25">
      <c r="C1241">
        <v>39008</v>
      </c>
    </row>
    <row r="1242" spans="3:3" x14ac:dyDescent="0.25">
      <c r="C1242">
        <v>39125</v>
      </c>
    </row>
    <row r="1243" spans="3:3" x14ac:dyDescent="0.25">
      <c r="C1243">
        <v>41153</v>
      </c>
    </row>
    <row r="1244" spans="3:3" x14ac:dyDescent="0.25">
      <c r="C1244">
        <v>41159</v>
      </c>
    </row>
    <row r="1245" spans="3:3" x14ac:dyDescent="0.25">
      <c r="C1245">
        <v>41070</v>
      </c>
    </row>
    <row r="1246" spans="3:3" x14ac:dyDescent="0.25">
      <c r="C1246">
        <v>41071</v>
      </c>
    </row>
    <row r="1247" spans="3:3" x14ac:dyDescent="0.25">
      <c r="C1247">
        <v>41073</v>
      </c>
    </row>
    <row r="1248" spans="3:3" x14ac:dyDescent="0.25">
      <c r="C1248">
        <v>41083</v>
      </c>
    </row>
    <row r="1249" spans="3:3" x14ac:dyDescent="0.25">
      <c r="C1249">
        <v>41084</v>
      </c>
    </row>
    <row r="1250" spans="3:3" x14ac:dyDescent="0.25">
      <c r="C1250">
        <v>41085</v>
      </c>
    </row>
    <row r="1251" spans="3:3" x14ac:dyDescent="0.25">
      <c r="C1251">
        <v>41086</v>
      </c>
    </row>
    <row r="1252" spans="3:3" x14ac:dyDescent="0.25">
      <c r="C1252">
        <v>56135</v>
      </c>
    </row>
    <row r="1253" spans="3:3" x14ac:dyDescent="0.25">
      <c r="C1253">
        <v>46260</v>
      </c>
    </row>
    <row r="1254" spans="3:3" x14ac:dyDescent="0.25">
      <c r="C1254">
        <v>46268</v>
      </c>
    </row>
    <row r="1255" spans="3:3" x14ac:dyDescent="0.25">
      <c r="C1255">
        <v>41038</v>
      </c>
    </row>
    <row r="1256" spans="3:3" x14ac:dyDescent="0.25">
      <c r="C1256">
        <v>41045</v>
      </c>
    </row>
    <row r="1257" spans="3:3" x14ac:dyDescent="0.25">
      <c r="C1257">
        <v>41065</v>
      </c>
    </row>
    <row r="1258" spans="3:3" x14ac:dyDescent="0.25">
      <c r="C1258">
        <v>41332</v>
      </c>
    </row>
    <row r="1259" spans="3:3" x14ac:dyDescent="0.25">
      <c r="C1259">
        <v>41333</v>
      </c>
    </row>
    <row r="1260" spans="3:3" x14ac:dyDescent="0.25">
      <c r="C1260">
        <v>41345</v>
      </c>
    </row>
    <row r="1261" spans="3:3" x14ac:dyDescent="0.25">
      <c r="C1261">
        <v>41383</v>
      </c>
    </row>
    <row r="1262" spans="3:3" x14ac:dyDescent="0.25">
      <c r="C1262">
        <v>41385</v>
      </c>
    </row>
    <row r="1263" spans="3:3" x14ac:dyDescent="0.25">
      <c r="C1263">
        <v>41386</v>
      </c>
    </row>
    <row r="1264" spans="3:3" x14ac:dyDescent="0.25">
      <c r="C1264">
        <v>41387</v>
      </c>
    </row>
    <row r="1265" spans="3:3" x14ac:dyDescent="0.25">
      <c r="C1265">
        <v>41388</v>
      </c>
    </row>
    <row r="1266" spans="3:3" x14ac:dyDescent="0.25">
      <c r="C1266">
        <v>41393</v>
      </c>
    </row>
    <row r="1267" spans="3:3" x14ac:dyDescent="0.25">
      <c r="C1267">
        <v>41425</v>
      </c>
    </row>
    <row r="1268" spans="3:3" x14ac:dyDescent="0.25">
      <c r="C1268">
        <v>41540</v>
      </c>
    </row>
    <row r="1269" spans="3:3" x14ac:dyDescent="0.25">
      <c r="C1269">
        <v>41541</v>
      </c>
    </row>
    <row r="1270" spans="3:3" x14ac:dyDescent="0.25">
      <c r="C1270">
        <v>41549</v>
      </c>
    </row>
    <row r="1271" spans="3:3" x14ac:dyDescent="0.25">
      <c r="C1271">
        <v>46679</v>
      </c>
    </row>
    <row r="1272" spans="3:3" x14ac:dyDescent="0.25">
      <c r="C1272">
        <v>46680</v>
      </c>
    </row>
    <row r="1273" spans="3:3" x14ac:dyDescent="0.25">
      <c r="C1273">
        <v>46681</v>
      </c>
    </row>
    <row r="1274" spans="3:3" x14ac:dyDescent="0.25">
      <c r="C1274">
        <v>46685</v>
      </c>
    </row>
    <row r="1275" spans="3:3" x14ac:dyDescent="0.25">
      <c r="C1275">
        <v>46687</v>
      </c>
    </row>
    <row r="1276" spans="3:3" x14ac:dyDescent="0.25">
      <c r="C1276">
        <v>46688</v>
      </c>
    </row>
    <row r="1277" spans="3:3" x14ac:dyDescent="0.25">
      <c r="C1277">
        <v>41471</v>
      </c>
    </row>
    <row r="1278" spans="3:3" x14ac:dyDescent="0.25">
      <c r="C1278">
        <v>41489</v>
      </c>
    </row>
    <row r="1279" spans="3:3" x14ac:dyDescent="0.25">
      <c r="C1279">
        <v>41905</v>
      </c>
    </row>
    <row r="1280" spans="3:3" x14ac:dyDescent="0.25">
      <c r="C1280">
        <v>41926</v>
      </c>
    </row>
    <row r="1281" spans="3:3" x14ac:dyDescent="0.25">
      <c r="C1281">
        <v>41930</v>
      </c>
    </row>
    <row r="1282" spans="3:3" x14ac:dyDescent="0.25">
      <c r="C1282">
        <v>42112</v>
      </c>
    </row>
    <row r="1283" spans="3:3" x14ac:dyDescent="0.25">
      <c r="C1283">
        <v>42116</v>
      </c>
    </row>
    <row r="1284" spans="3:3" x14ac:dyDescent="0.25">
      <c r="C1284">
        <v>42118</v>
      </c>
    </row>
    <row r="1285" spans="3:3" x14ac:dyDescent="0.25">
      <c r="C1285">
        <v>42128</v>
      </c>
    </row>
    <row r="1286" spans="3:3" x14ac:dyDescent="0.25">
      <c r="C1286">
        <v>42135</v>
      </c>
    </row>
    <row r="1287" spans="3:3" x14ac:dyDescent="0.25">
      <c r="C1287">
        <v>42311</v>
      </c>
    </row>
    <row r="1288" spans="3:3" x14ac:dyDescent="0.25">
      <c r="C1288">
        <v>42332</v>
      </c>
    </row>
    <row r="1289" spans="3:3" x14ac:dyDescent="0.25">
      <c r="C1289">
        <v>42318</v>
      </c>
    </row>
    <row r="1290" spans="3:3" x14ac:dyDescent="0.25">
      <c r="C1290">
        <v>42339</v>
      </c>
    </row>
    <row r="1291" spans="3:3" x14ac:dyDescent="0.25">
      <c r="C1291">
        <v>42340</v>
      </c>
    </row>
    <row r="1292" spans="3:3" x14ac:dyDescent="0.25">
      <c r="C1292">
        <v>42344</v>
      </c>
    </row>
    <row r="1293" spans="3:3" x14ac:dyDescent="0.25">
      <c r="C1293">
        <v>42348</v>
      </c>
    </row>
    <row r="1294" spans="3:3" x14ac:dyDescent="0.25">
      <c r="C1294">
        <v>42372</v>
      </c>
    </row>
    <row r="1295" spans="3:3" x14ac:dyDescent="0.25">
      <c r="C1295">
        <v>42374</v>
      </c>
    </row>
    <row r="1296" spans="3:3" x14ac:dyDescent="0.25">
      <c r="C1296">
        <v>42375</v>
      </c>
    </row>
    <row r="1297" spans="3:3" x14ac:dyDescent="0.25">
      <c r="C1297">
        <v>42382</v>
      </c>
    </row>
    <row r="1298" spans="3:3" x14ac:dyDescent="0.25">
      <c r="C1298">
        <v>42384</v>
      </c>
    </row>
    <row r="1299" spans="3:3" x14ac:dyDescent="0.25">
      <c r="C1299">
        <v>42388</v>
      </c>
    </row>
    <row r="1300" spans="3:3" x14ac:dyDescent="0.25">
      <c r="C1300">
        <v>42389</v>
      </c>
    </row>
    <row r="1301" spans="3:3" x14ac:dyDescent="0.25">
      <c r="C1301">
        <v>42696</v>
      </c>
    </row>
    <row r="1302" spans="3:3" x14ac:dyDescent="0.25">
      <c r="C1302">
        <v>42697</v>
      </c>
    </row>
    <row r="1303" spans="3:3" x14ac:dyDescent="0.25">
      <c r="C1303">
        <v>42679</v>
      </c>
    </row>
    <row r="1304" spans="3:3" x14ac:dyDescent="0.25">
      <c r="C1304">
        <v>42680</v>
      </c>
    </row>
    <row r="1305" spans="3:3" x14ac:dyDescent="0.25">
      <c r="C1305">
        <v>42681</v>
      </c>
    </row>
    <row r="1306" spans="3:3" x14ac:dyDescent="0.25">
      <c r="C1306">
        <v>42669</v>
      </c>
    </row>
    <row r="1307" spans="3:3" x14ac:dyDescent="0.25">
      <c r="C1307">
        <v>42670</v>
      </c>
    </row>
    <row r="1308" spans="3:3" x14ac:dyDescent="0.25">
      <c r="C1308">
        <v>42675</v>
      </c>
    </row>
    <row r="1309" spans="3:3" x14ac:dyDescent="0.25">
      <c r="C1309">
        <v>42939</v>
      </c>
    </row>
    <row r="1310" spans="3:3" x14ac:dyDescent="0.25">
      <c r="C1310">
        <v>42940</v>
      </c>
    </row>
    <row r="1311" spans="3:3" x14ac:dyDescent="0.25">
      <c r="C1311">
        <v>42654</v>
      </c>
    </row>
    <row r="1312" spans="3:3" x14ac:dyDescent="0.25">
      <c r="C1312">
        <v>43082</v>
      </c>
    </row>
    <row r="1313" spans="3:3" x14ac:dyDescent="0.25">
      <c r="C1313">
        <v>43075</v>
      </c>
    </row>
    <row r="1314" spans="3:3" x14ac:dyDescent="0.25">
      <c r="C1314">
        <v>43096</v>
      </c>
    </row>
    <row r="1315" spans="3:3" x14ac:dyDescent="0.25">
      <c r="C1315">
        <v>43098</v>
      </c>
    </row>
    <row r="1316" spans="3:3" x14ac:dyDescent="0.25">
      <c r="C1316">
        <v>43324</v>
      </c>
    </row>
    <row r="1317" spans="3:3" x14ac:dyDescent="0.25">
      <c r="C1317">
        <v>43326</v>
      </c>
    </row>
    <row r="1318" spans="3:3" x14ac:dyDescent="0.25">
      <c r="C1318">
        <v>43353</v>
      </c>
    </row>
    <row r="1319" spans="3:3" x14ac:dyDescent="0.25">
      <c r="C1319">
        <v>43299</v>
      </c>
    </row>
    <row r="1320" spans="3:3" x14ac:dyDescent="0.25">
      <c r="C1320">
        <v>43300</v>
      </c>
    </row>
    <row r="1321" spans="3:3" x14ac:dyDescent="0.25">
      <c r="C1321">
        <v>43418</v>
      </c>
    </row>
    <row r="1322" spans="3:3" x14ac:dyDescent="0.25">
      <c r="C1322">
        <v>43494</v>
      </c>
    </row>
    <row r="1323" spans="3:3" x14ac:dyDescent="0.25">
      <c r="C1323">
        <v>43269</v>
      </c>
    </row>
    <row r="1324" spans="3:3" x14ac:dyDescent="0.25">
      <c r="C1324">
        <v>43280</v>
      </c>
    </row>
    <row r="1325" spans="3:3" x14ac:dyDescent="0.25">
      <c r="C1325">
        <v>43291</v>
      </c>
    </row>
    <row r="1326" spans="3:3" x14ac:dyDescent="0.25">
      <c r="C1326">
        <v>43292</v>
      </c>
    </row>
    <row r="1327" spans="3:3" x14ac:dyDescent="0.25">
      <c r="C1327">
        <v>43293</v>
      </c>
    </row>
    <row r="1328" spans="3:3" x14ac:dyDescent="0.25">
      <c r="C1328">
        <v>43455</v>
      </c>
    </row>
    <row r="1329" spans="3:3" x14ac:dyDescent="0.25">
      <c r="C1329">
        <v>43347</v>
      </c>
    </row>
    <row r="1330" spans="3:3" x14ac:dyDescent="0.25">
      <c r="C1330">
        <v>43380</v>
      </c>
    </row>
    <row r="1331" spans="3:3" x14ac:dyDescent="0.25">
      <c r="C1331">
        <v>43413</v>
      </c>
    </row>
    <row r="1332" spans="3:3" x14ac:dyDescent="0.25">
      <c r="C1332">
        <v>43285</v>
      </c>
    </row>
    <row r="1333" spans="3:3" x14ac:dyDescent="0.25">
      <c r="C1333">
        <v>42238</v>
      </c>
    </row>
    <row r="1334" spans="3:3" x14ac:dyDescent="0.25">
      <c r="C1334">
        <v>42255</v>
      </c>
    </row>
    <row r="1335" spans="3:3" x14ac:dyDescent="0.25">
      <c r="C1335">
        <v>42274</v>
      </c>
    </row>
    <row r="1336" spans="3:3" x14ac:dyDescent="0.25">
      <c r="C1336">
        <v>42283</v>
      </c>
    </row>
    <row r="1337" spans="3:3" x14ac:dyDescent="0.25">
      <c r="C1337">
        <v>42284</v>
      </c>
    </row>
    <row r="1338" spans="3:3" x14ac:dyDescent="0.25">
      <c r="C1338">
        <v>43689</v>
      </c>
    </row>
    <row r="1339" spans="3:3" x14ac:dyDescent="0.25">
      <c r="C1339">
        <v>43650</v>
      </c>
    </row>
    <row r="1340" spans="3:3" x14ac:dyDescent="0.25">
      <c r="C1340">
        <v>43651</v>
      </c>
    </row>
    <row r="1341" spans="3:3" x14ac:dyDescent="0.25">
      <c r="C1341">
        <v>43787</v>
      </c>
    </row>
    <row r="1342" spans="3:3" x14ac:dyDescent="0.25">
      <c r="C1342">
        <v>43784</v>
      </c>
    </row>
    <row r="1343" spans="3:3" x14ac:dyDescent="0.25">
      <c r="C1343">
        <v>43791</v>
      </c>
    </row>
    <row r="1344" spans="3:3" x14ac:dyDescent="0.25">
      <c r="C1344">
        <v>43838</v>
      </c>
    </row>
    <row r="1345" spans="3:3" x14ac:dyDescent="0.25">
      <c r="C1345">
        <v>43839</v>
      </c>
    </row>
    <row r="1346" spans="3:3" x14ac:dyDescent="0.25">
      <c r="C1346">
        <v>43853</v>
      </c>
    </row>
    <row r="1347" spans="3:3" x14ac:dyDescent="0.25">
      <c r="C1347">
        <v>43854</v>
      </c>
    </row>
    <row r="1348" spans="3:3" x14ac:dyDescent="0.25">
      <c r="C1348">
        <v>43855</v>
      </c>
    </row>
    <row r="1349" spans="3:3" x14ac:dyDescent="0.25">
      <c r="C1349">
        <v>43856</v>
      </c>
    </row>
    <row r="1350" spans="3:3" x14ac:dyDescent="0.25">
      <c r="C1350">
        <v>43890</v>
      </c>
    </row>
    <row r="1351" spans="3:3" x14ac:dyDescent="0.25">
      <c r="C1351">
        <v>43884</v>
      </c>
    </row>
    <row r="1352" spans="3:3" x14ac:dyDescent="0.25">
      <c r="C1352">
        <v>43885</v>
      </c>
    </row>
    <row r="1353" spans="3:3" x14ac:dyDescent="0.25">
      <c r="C1353">
        <v>43873</v>
      </c>
    </row>
    <row r="1354" spans="3:3" x14ac:dyDescent="0.25">
      <c r="C1354">
        <v>43874</v>
      </c>
    </row>
    <row r="1355" spans="3:3" x14ac:dyDescent="0.25">
      <c r="C1355">
        <v>43876</v>
      </c>
    </row>
    <row r="1356" spans="3:3" x14ac:dyDescent="0.25">
      <c r="C1356">
        <v>43862</v>
      </c>
    </row>
    <row r="1357" spans="3:3" x14ac:dyDescent="0.25">
      <c r="C1357">
        <v>43911</v>
      </c>
    </row>
    <row r="1358" spans="3:3" x14ac:dyDescent="0.25">
      <c r="C1358">
        <v>43923</v>
      </c>
    </row>
    <row r="1359" spans="3:3" x14ac:dyDescent="0.25">
      <c r="C1359">
        <v>43963</v>
      </c>
    </row>
    <row r="1360" spans="3:3" x14ac:dyDescent="0.25">
      <c r="C1360">
        <v>43964</v>
      </c>
    </row>
    <row r="1361" spans="3:3" x14ac:dyDescent="0.25">
      <c r="C1361">
        <v>44068</v>
      </c>
    </row>
    <row r="1362" spans="3:3" x14ac:dyDescent="0.25">
      <c r="C1362">
        <v>55833</v>
      </c>
    </row>
    <row r="1363" spans="3:3" x14ac:dyDescent="0.25">
      <c r="C1363">
        <v>44118</v>
      </c>
    </row>
    <row r="1364" spans="3:3" x14ac:dyDescent="0.25">
      <c r="C1364">
        <v>44119</v>
      </c>
    </row>
    <row r="1365" spans="3:3" x14ac:dyDescent="0.25">
      <c r="C1365">
        <v>44621</v>
      </c>
    </row>
    <row r="1366" spans="3:3" x14ac:dyDescent="0.25">
      <c r="C1366">
        <v>44622</v>
      </c>
    </row>
    <row r="1367" spans="3:3" x14ac:dyDescent="0.25">
      <c r="C1367">
        <v>44334</v>
      </c>
    </row>
    <row r="1368" spans="3:3" x14ac:dyDescent="0.25">
      <c r="C1368">
        <v>44412</v>
      </c>
    </row>
    <row r="1369" spans="3:3" x14ac:dyDescent="0.25">
      <c r="C1369">
        <v>44302</v>
      </c>
    </row>
    <row r="1370" spans="3:3" x14ac:dyDescent="0.25">
      <c r="C1370">
        <v>44510</v>
      </c>
    </row>
    <row r="1371" spans="3:3" x14ac:dyDescent="0.25">
      <c r="C1371">
        <v>44585</v>
      </c>
    </row>
    <row r="1372" spans="3:3" x14ac:dyDescent="0.25">
      <c r="C1372">
        <v>44422</v>
      </c>
    </row>
    <row r="1373" spans="3:3" x14ac:dyDescent="0.25">
      <c r="C1373">
        <v>44410</v>
      </c>
    </row>
    <row r="1374" spans="3:3" x14ac:dyDescent="0.25">
      <c r="C1374">
        <v>44468</v>
      </c>
    </row>
    <row r="1375" spans="3:3" x14ac:dyDescent="0.25">
      <c r="C1375">
        <v>44847</v>
      </c>
    </row>
    <row r="1376" spans="3:3" x14ac:dyDescent="0.25">
      <c r="C1376">
        <v>44842</v>
      </c>
    </row>
    <row r="1377" spans="3:3" x14ac:dyDescent="0.25">
      <c r="C1377">
        <v>44843</v>
      </c>
    </row>
    <row r="1378" spans="3:3" x14ac:dyDescent="0.25">
      <c r="C1378">
        <v>44844</v>
      </c>
    </row>
    <row r="1379" spans="3:3" x14ac:dyDescent="0.25">
      <c r="C1379">
        <v>44747</v>
      </c>
    </row>
    <row r="1380" spans="3:3" x14ac:dyDescent="0.25">
      <c r="C1380">
        <v>44904</v>
      </c>
    </row>
    <row r="1381" spans="3:3" x14ac:dyDescent="0.25">
      <c r="C1381">
        <v>44905</v>
      </c>
    </row>
    <row r="1382" spans="3:3" x14ac:dyDescent="0.25">
      <c r="C1382">
        <v>44996</v>
      </c>
    </row>
    <row r="1383" spans="3:3" x14ac:dyDescent="0.25">
      <c r="C1383">
        <v>45011</v>
      </c>
    </row>
    <row r="1384" spans="3:3" x14ac:dyDescent="0.25">
      <c r="C1384">
        <v>45012</v>
      </c>
    </row>
    <row r="1385" spans="3:3" x14ac:dyDescent="0.25">
      <c r="C1385">
        <v>45020</v>
      </c>
    </row>
    <row r="1386" spans="3:3" x14ac:dyDescent="0.25">
      <c r="C1386">
        <v>45021</v>
      </c>
    </row>
    <row r="1387" spans="3:3" x14ac:dyDescent="0.25">
      <c r="C1387">
        <v>45022</v>
      </c>
    </row>
    <row r="1388" spans="3:3" x14ac:dyDescent="0.25">
      <c r="C1388">
        <v>45031</v>
      </c>
    </row>
    <row r="1389" spans="3:3" x14ac:dyDescent="0.25">
      <c r="C1389">
        <v>45032</v>
      </c>
    </row>
    <row r="1390" spans="3:3" x14ac:dyDescent="0.25">
      <c r="C1390">
        <v>45244</v>
      </c>
    </row>
    <row r="1391" spans="3:3" x14ac:dyDescent="0.25">
      <c r="C1391">
        <v>45246</v>
      </c>
    </row>
    <row r="1392" spans="3:3" x14ac:dyDescent="0.25">
      <c r="C1392">
        <v>45247</v>
      </c>
    </row>
    <row r="1393" spans="3:3" x14ac:dyDescent="0.25">
      <c r="C1393">
        <v>45248</v>
      </c>
    </row>
    <row r="1394" spans="3:3" x14ac:dyDescent="0.25">
      <c r="C1394">
        <v>39585</v>
      </c>
    </row>
    <row r="1395" spans="3:3" x14ac:dyDescent="0.25">
      <c r="C1395">
        <v>40614</v>
      </c>
    </row>
    <row r="1396" spans="3:3" x14ac:dyDescent="0.25">
      <c r="C1396">
        <v>40647</v>
      </c>
    </row>
    <row r="1397" spans="3:3" x14ac:dyDescent="0.25">
      <c r="C1397">
        <v>39635</v>
      </c>
    </row>
    <row r="1398" spans="3:3" x14ac:dyDescent="0.25">
      <c r="C1398">
        <v>39650</v>
      </c>
    </row>
    <row r="1399" spans="3:3" x14ac:dyDescent="0.25">
      <c r="C1399">
        <v>39651</v>
      </c>
    </row>
    <row r="1400" spans="3:3" x14ac:dyDescent="0.25">
      <c r="C1400">
        <v>39657</v>
      </c>
    </row>
    <row r="1401" spans="3:3" x14ac:dyDescent="0.25">
      <c r="C1401">
        <v>39659</v>
      </c>
    </row>
    <row r="1402" spans="3:3" x14ac:dyDescent="0.25">
      <c r="C1402">
        <v>40098</v>
      </c>
    </row>
    <row r="1403" spans="3:3" x14ac:dyDescent="0.25">
      <c r="C1403">
        <v>40085</v>
      </c>
    </row>
    <row r="1404" spans="3:3" x14ac:dyDescent="0.25">
      <c r="C1404">
        <v>40138</v>
      </c>
    </row>
    <row r="1405" spans="3:3" x14ac:dyDescent="0.25">
      <c r="C1405">
        <v>40385</v>
      </c>
    </row>
    <row r="1406" spans="3:3" x14ac:dyDescent="0.25">
      <c r="C1406">
        <v>40550</v>
      </c>
    </row>
    <row r="1407" spans="3:3" x14ac:dyDescent="0.25">
      <c r="C1407">
        <v>40656</v>
      </c>
    </row>
    <row r="1408" spans="3:3" x14ac:dyDescent="0.25">
      <c r="C1408">
        <v>40659</v>
      </c>
    </row>
    <row r="1409" spans="3:3" x14ac:dyDescent="0.25">
      <c r="C1409">
        <v>40662</v>
      </c>
    </row>
    <row r="1410" spans="3:3" x14ac:dyDescent="0.25">
      <c r="C1410">
        <v>40663</v>
      </c>
    </row>
    <row r="1411" spans="3:3" x14ac:dyDescent="0.25">
      <c r="C1411">
        <v>40664</v>
      </c>
    </row>
    <row r="1412" spans="3:3" x14ac:dyDescent="0.25">
      <c r="C1412">
        <v>40665</v>
      </c>
    </row>
    <row r="1413" spans="3:3" x14ac:dyDescent="0.25">
      <c r="C1413">
        <v>40666</v>
      </c>
    </row>
    <row r="1414" spans="3:3" x14ac:dyDescent="0.25">
      <c r="C1414">
        <v>40667</v>
      </c>
    </row>
    <row r="1415" spans="3:3" x14ac:dyDescent="0.25">
      <c r="C1415">
        <v>40652</v>
      </c>
    </row>
    <row r="1416" spans="3:3" x14ac:dyDescent="0.25">
      <c r="C1416">
        <v>40654</v>
      </c>
    </row>
    <row r="1417" spans="3:3" x14ac:dyDescent="0.25">
      <c r="C1417">
        <v>40695</v>
      </c>
    </row>
    <row r="1418" spans="3:3" x14ac:dyDescent="0.25">
      <c r="C1418">
        <v>40686</v>
      </c>
    </row>
    <row r="1419" spans="3:3" x14ac:dyDescent="0.25">
      <c r="C1419">
        <v>40687</v>
      </c>
    </row>
    <row r="1420" spans="3:3" x14ac:dyDescent="0.25">
      <c r="C1420">
        <v>40694</v>
      </c>
    </row>
    <row r="1421" spans="3:3" x14ac:dyDescent="0.25">
      <c r="C1421">
        <v>40697</v>
      </c>
    </row>
    <row r="1422" spans="3:3" x14ac:dyDescent="0.25">
      <c r="C1422">
        <v>40707</v>
      </c>
    </row>
    <row r="1423" spans="3:3" x14ac:dyDescent="0.25">
      <c r="C1423">
        <v>40700</v>
      </c>
    </row>
    <row r="1424" spans="3:3" x14ac:dyDescent="0.25">
      <c r="C1424">
        <v>40704</v>
      </c>
    </row>
    <row r="1425" spans="3:3" x14ac:dyDescent="0.25">
      <c r="C1425">
        <v>40705</v>
      </c>
    </row>
    <row r="1426" spans="3:3" x14ac:dyDescent="0.25">
      <c r="C1426">
        <v>40706</v>
      </c>
    </row>
    <row r="1427" spans="3:3" x14ac:dyDescent="0.25">
      <c r="C1427">
        <v>40727</v>
      </c>
    </row>
    <row r="1428" spans="3:3" x14ac:dyDescent="0.25">
      <c r="C1428">
        <v>40719</v>
      </c>
    </row>
    <row r="1429" spans="3:3" x14ac:dyDescent="0.25">
      <c r="C1429">
        <v>40748</v>
      </c>
    </row>
    <row r="1430" spans="3:3" x14ac:dyDescent="0.25">
      <c r="C1430">
        <v>40754</v>
      </c>
    </row>
    <row r="1431" spans="3:3" x14ac:dyDescent="0.25">
      <c r="C1431">
        <v>40780</v>
      </c>
    </row>
    <row r="1432" spans="3:3" x14ac:dyDescent="0.25">
      <c r="C1432">
        <v>40771</v>
      </c>
    </row>
    <row r="1433" spans="3:3" x14ac:dyDescent="0.25">
      <c r="C1433">
        <v>40793</v>
      </c>
    </row>
    <row r="1434" spans="3:3" x14ac:dyDescent="0.25">
      <c r="C1434">
        <v>40796</v>
      </c>
    </row>
    <row r="1435" spans="3:3" x14ac:dyDescent="0.25">
      <c r="C1435">
        <v>40788</v>
      </c>
    </row>
    <row r="1436" spans="3:3" x14ac:dyDescent="0.25">
      <c r="C1436">
        <v>40789</v>
      </c>
    </row>
    <row r="1437" spans="3:3" x14ac:dyDescent="0.25">
      <c r="C1437">
        <v>40813</v>
      </c>
    </row>
    <row r="1438" spans="3:3" x14ac:dyDescent="0.25">
      <c r="C1438">
        <v>39387</v>
      </c>
    </row>
    <row r="1439" spans="3:3" x14ac:dyDescent="0.25">
      <c r="C1439">
        <v>39423</v>
      </c>
    </row>
    <row r="1440" spans="3:3" x14ac:dyDescent="0.25">
      <c r="C1440">
        <v>39425</v>
      </c>
    </row>
    <row r="1441" spans="3:3" x14ac:dyDescent="0.25">
      <c r="C1441">
        <v>39530</v>
      </c>
    </row>
    <row r="1442" spans="3:3" x14ac:dyDescent="0.25">
      <c r="C1442">
        <v>40416</v>
      </c>
    </row>
    <row r="1443" spans="3:3" x14ac:dyDescent="0.25">
      <c r="C1443">
        <v>39512</v>
      </c>
    </row>
    <row r="1444" spans="3:3" x14ac:dyDescent="0.25">
      <c r="C1444">
        <v>39590</v>
      </c>
    </row>
    <row r="1445" spans="3:3" x14ac:dyDescent="0.25">
      <c r="C1445">
        <v>40479</v>
      </c>
    </row>
    <row r="1446" spans="3:3" x14ac:dyDescent="0.25">
      <c r="C1446">
        <v>40481</v>
      </c>
    </row>
    <row r="1447" spans="3:3" x14ac:dyDescent="0.25">
      <c r="C1447">
        <v>39623</v>
      </c>
    </row>
    <row r="1448" spans="3:3" x14ac:dyDescent="0.25">
      <c r="C1448">
        <v>40023</v>
      </c>
    </row>
    <row r="1449" spans="3:3" x14ac:dyDescent="0.25">
      <c r="C1449">
        <v>40024</v>
      </c>
    </row>
    <row r="1450" spans="3:3" x14ac:dyDescent="0.25">
      <c r="C1450">
        <v>40127</v>
      </c>
    </row>
    <row r="1451" spans="3:3" x14ac:dyDescent="0.25">
      <c r="C1451">
        <v>40128</v>
      </c>
    </row>
    <row r="1452" spans="3:3" x14ac:dyDescent="0.25">
      <c r="C1452">
        <v>40129</v>
      </c>
    </row>
    <row r="1453" spans="3:3" x14ac:dyDescent="0.25">
      <c r="C1453">
        <v>40774</v>
      </c>
    </row>
    <row r="1454" spans="3:3" x14ac:dyDescent="0.25">
      <c r="C1454">
        <v>40728</v>
      </c>
    </row>
    <row r="1455" spans="3:3" x14ac:dyDescent="0.25">
      <c r="C1455">
        <v>40716</v>
      </c>
    </row>
    <row r="1456" spans="3:3" x14ac:dyDescent="0.25">
      <c r="C1456">
        <v>40784</v>
      </c>
    </row>
    <row r="1457" spans="3:3" x14ac:dyDescent="0.25">
      <c r="C1457">
        <v>40806</v>
      </c>
    </row>
    <row r="1458" spans="3:3" x14ac:dyDescent="0.25">
      <c r="C1458">
        <v>40814</v>
      </c>
    </row>
    <row r="1459" spans="3:3" x14ac:dyDescent="0.25">
      <c r="C1459">
        <v>40875</v>
      </c>
    </row>
    <row r="1460" spans="3:3" x14ac:dyDescent="0.25">
      <c r="C1460">
        <v>40894</v>
      </c>
    </row>
    <row r="1461" spans="3:3" x14ac:dyDescent="0.25">
      <c r="C1461">
        <v>40883</v>
      </c>
    </row>
    <row r="1462" spans="3:3" x14ac:dyDescent="0.25">
      <c r="C1462">
        <v>40891</v>
      </c>
    </row>
    <row r="1463" spans="3:3" x14ac:dyDescent="0.25">
      <c r="C1463">
        <v>40898</v>
      </c>
    </row>
    <row r="1464" spans="3:3" x14ac:dyDescent="0.25">
      <c r="C1464">
        <v>40899</v>
      </c>
    </row>
    <row r="1465" spans="3:3" x14ac:dyDescent="0.25">
      <c r="C1465">
        <v>39537</v>
      </c>
    </row>
    <row r="1466" spans="3:3" x14ac:dyDescent="0.25">
      <c r="C1466">
        <v>30931</v>
      </c>
    </row>
    <row r="1467" spans="3:3" x14ac:dyDescent="0.25">
      <c r="C1467">
        <v>33449</v>
      </c>
    </row>
    <row r="1468" spans="3:3" x14ac:dyDescent="0.25">
      <c r="C1468">
        <v>33512</v>
      </c>
    </row>
    <row r="1469" spans="3:3" x14ac:dyDescent="0.25">
      <c r="C1469">
        <v>33818</v>
      </c>
    </row>
    <row r="1470" spans="3:3" x14ac:dyDescent="0.25">
      <c r="C1470">
        <v>33833</v>
      </c>
    </row>
    <row r="1471" spans="3:3" x14ac:dyDescent="0.25">
      <c r="C1471">
        <v>34153</v>
      </c>
    </row>
    <row r="1472" spans="3:3" x14ac:dyDescent="0.25">
      <c r="C1472">
        <v>34266</v>
      </c>
    </row>
    <row r="1473" spans="3:3" x14ac:dyDescent="0.25">
      <c r="C1473">
        <v>34267</v>
      </c>
    </row>
    <row r="1474" spans="3:3" x14ac:dyDescent="0.25">
      <c r="C1474">
        <v>34268</v>
      </c>
    </row>
    <row r="1475" spans="3:3" x14ac:dyDescent="0.25">
      <c r="C1475">
        <v>34269</v>
      </c>
    </row>
    <row r="1476" spans="3:3" x14ac:dyDescent="0.25">
      <c r="C1476">
        <v>34270</v>
      </c>
    </row>
    <row r="1477" spans="3:3" x14ac:dyDescent="0.25">
      <c r="C1477">
        <v>34271</v>
      </c>
    </row>
    <row r="1478" spans="3:3" x14ac:dyDescent="0.25">
      <c r="C1478">
        <v>34272</v>
      </c>
    </row>
    <row r="1479" spans="3:3" x14ac:dyDescent="0.25">
      <c r="C1479">
        <v>34278</v>
      </c>
    </row>
    <row r="1480" spans="3:3" x14ac:dyDescent="0.25">
      <c r="C1480">
        <v>34355</v>
      </c>
    </row>
    <row r="1481" spans="3:3" x14ac:dyDescent="0.25">
      <c r="C1481">
        <v>34357</v>
      </c>
    </row>
    <row r="1482" spans="3:3" x14ac:dyDescent="0.25">
      <c r="C1482">
        <v>34350</v>
      </c>
    </row>
    <row r="1483" spans="3:3" x14ac:dyDescent="0.25">
      <c r="C1483">
        <v>34352</v>
      </c>
    </row>
    <row r="1484" spans="3:3" x14ac:dyDescent="0.25">
      <c r="C1484">
        <v>34388</v>
      </c>
    </row>
    <row r="1485" spans="3:3" x14ac:dyDescent="0.25">
      <c r="C1485">
        <v>34389</v>
      </c>
    </row>
    <row r="1486" spans="3:3" x14ac:dyDescent="0.25">
      <c r="C1486">
        <v>34390</v>
      </c>
    </row>
    <row r="1487" spans="3:3" x14ac:dyDescent="0.25">
      <c r="C1487">
        <v>34391</v>
      </c>
    </row>
    <row r="1488" spans="3:3" x14ac:dyDescent="0.25">
      <c r="C1488">
        <v>34428</v>
      </c>
    </row>
    <row r="1489" spans="3:3" x14ac:dyDescent="0.25">
      <c r="C1489">
        <v>33147</v>
      </c>
    </row>
    <row r="1490" spans="3:3" x14ac:dyDescent="0.25">
      <c r="C1490">
        <v>34635</v>
      </c>
    </row>
    <row r="1491" spans="3:3" x14ac:dyDescent="0.25">
      <c r="C1491">
        <v>34667</v>
      </c>
    </row>
    <row r="1492" spans="3:3" x14ac:dyDescent="0.25">
      <c r="C1492">
        <v>34669</v>
      </c>
    </row>
    <row r="1493" spans="3:3" x14ac:dyDescent="0.25">
      <c r="C1493">
        <v>34706</v>
      </c>
    </row>
    <row r="1494" spans="3:3" x14ac:dyDescent="0.25">
      <c r="C1494">
        <v>32585</v>
      </c>
    </row>
    <row r="1495" spans="3:3" x14ac:dyDescent="0.25">
      <c r="C1495">
        <v>32588</v>
      </c>
    </row>
    <row r="1496" spans="3:3" x14ac:dyDescent="0.25">
      <c r="C1496">
        <v>34825</v>
      </c>
    </row>
    <row r="1497" spans="3:3" x14ac:dyDescent="0.25">
      <c r="C1497">
        <v>34938</v>
      </c>
    </row>
    <row r="1498" spans="3:3" x14ac:dyDescent="0.25">
      <c r="C1498">
        <v>34901</v>
      </c>
    </row>
    <row r="1499" spans="3:3" x14ac:dyDescent="0.25">
      <c r="C1499">
        <v>35015</v>
      </c>
    </row>
    <row r="1500" spans="3:3" x14ac:dyDescent="0.25">
      <c r="C1500">
        <v>35020</v>
      </c>
    </row>
    <row r="1501" spans="3:3" x14ac:dyDescent="0.25">
      <c r="C1501">
        <v>33333</v>
      </c>
    </row>
    <row r="1502" spans="3:3" x14ac:dyDescent="0.25">
      <c r="C1502">
        <v>33334</v>
      </c>
    </row>
    <row r="1503" spans="3:3" x14ac:dyDescent="0.25">
      <c r="C1503">
        <v>35040</v>
      </c>
    </row>
    <row r="1504" spans="3:3" x14ac:dyDescent="0.25">
      <c r="C1504">
        <v>35096</v>
      </c>
    </row>
    <row r="1505" spans="3:3" x14ac:dyDescent="0.25">
      <c r="C1505">
        <v>35173</v>
      </c>
    </row>
    <row r="1506" spans="3:3" x14ac:dyDescent="0.25">
      <c r="C1506">
        <v>35177</v>
      </c>
    </row>
    <row r="1507" spans="3:3" x14ac:dyDescent="0.25">
      <c r="C1507">
        <v>35198</v>
      </c>
    </row>
    <row r="1508" spans="3:3" x14ac:dyDescent="0.25">
      <c r="C1508">
        <v>35200</v>
      </c>
    </row>
    <row r="1509" spans="3:3" x14ac:dyDescent="0.25">
      <c r="C1509">
        <v>35203</v>
      </c>
    </row>
    <row r="1510" spans="3:3" x14ac:dyDescent="0.25">
      <c r="C1510">
        <v>35204</v>
      </c>
    </row>
    <row r="1511" spans="3:3" x14ac:dyDescent="0.25">
      <c r="C1511">
        <v>35205</v>
      </c>
    </row>
    <row r="1512" spans="3:3" x14ac:dyDescent="0.25">
      <c r="C1512">
        <v>35348</v>
      </c>
    </row>
    <row r="1513" spans="3:3" x14ac:dyDescent="0.25">
      <c r="C1513">
        <v>35475</v>
      </c>
    </row>
    <row r="1514" spans="3:3" x14ac:dyDescent="0.25">
      <c r="C1514">
        <v>35507</v>
      </c>
    </row>
    <row r="1515" spans="3:3" x14ac:dyDescent="0.25">
      <c r="C1515">
        <v>35515</v>
      </c>
    </row>
    <row r="1516" spans="3:3" x14ac:dyDescent="0.25">
      <c r="C1516">
        <v>35519</v>
      </c>
    </row>
    <row r="1517" spans="3:3" x14ac:dyDescent="0.25">
      <c r="C1517">
        <v>33260</v>
      </c>
    </row>
    <row r="1518" spans="3:3" x14ac:dyDescent="0.25">
      <c r="C1518">
        <v>33324</v>
      </c>
    </row>
    <row r="1519" spans="3:3" x14ac:dyDescent="0.25">
      <c r="C1519">
        <v>35657</v>
      </c>
    </row>
    <row r="1520" spans="3:3" x14ac:dyDescent="0.25">
      <c r="C1520">
        <v>35661</v>
      </c>
    </row>
    <row r="1521" spans="3:3" x14ac:dyDescent="0.25">
      <c r="C1521">
        <v>35662</v>
      </c>
    </row>
    <row r="1522" spans="3:3" x14ac:dyDescent="0.25">
      <c r="C1522">
        <v>35663</v>
      </c>
    </row>
    <row r="1523" spans="3:3" x14ac:dyDescent="0.25">
      <c r="C1523">
        <v>35665</v>
      </c>
    </row>
    <row r="1524" spans="3:3" x14ac:dyDescent="0.25">
      <c r="C1524">
        <v>35692</v>
      </c>
    </row>
    <row r="1525" spans="3:3" x14ac:dyDescent="0.25">
      <c r="C1525">
        <v>35713</v>
      </c>
    </row>
    <row r="1526" spans="3:3" x14ac:dyDescent="0.25">
      <c r="C1526">
        <v>35833</v>
      </c>
    </row>
    <row r="1527" spans="3:3" x14ac:dyDescent="0.25">
      <c r="C1527">
        <v>35834</v>
      </c>
    </row>
    <row r="1528" spans="3:3" x14ac:dyDescent="0.25">
      <c r="C1528">
        <v>35835</v>
      </c>
    </row>
    <row r="1529" spans="3:3" x14ac:dyDescent="0.25">
      <c r="C1529">
        <v>35839</v>
      </c>
    </row>
    <row r="1530" spans="3:3" x14ac:dyDescent="0.25">
      <c r="C1530">
        <v>35840</v>
      </c>
    </row>
    <row r="1531" spans="3:3" x14ac:dyDescent="0.25">
      <c r="C1531">
        <v>35861</v>
      </c>
    </row>
    <row r="1532" spans="3:3" x14ac:dyDescent="0.25">
      <c r="C1532">
        <v>35890</v>
      </c>
    </row>
    <row r="1533" spans="3:3" x14ac:dyDescent="0.25">
      <c r="C1533">
        <v>35919</v>
      </c>
    </row>
    <row r="1534" spans="3:3" x14ac:dyDescent="0.25">
      <c r="C1534">
        <v>35904</v>
      </c>
    </row>
    <row r="1535" spans="3:3" x14ac:dyDescent="0.25">
      <c r="C1535">
        <v>35916</v>
      </c>
    </row>
    <row r="1536" spans="3:3" x14ac:dyDescent="0.25">
      <c r="C1536">
        <v>33195</v>
      </c>
    </row>
    <row r="1537" spans="3:3" x14ac:dyDescent="0.25">
      <c r="C1537">
        <v>35940</v>
      </c>
    </row>
    <row r="1538" spans="3:3" x14ac:dyDescent="0.25">
      <c r="C1538">
        <v>36127</v>
      </c>
    </row>
    <row r="1539" spans="3:3" x14ac:dyDescent="0.25">
      <c r="C1539">
        <v>33201</v>
      </c>
    </row>
    <row r="1540" spans="3:3" x14ac:dyDescent="0.25">
      <c r="C1540">
        <v>36202</v>
      </c>
    </row>
    <row r="1541" spans="3:3" x14ac:dyDescent="0.25">
      <c r="C1541">
        <v>36223</v>
      </c>
    </row>
    <row r="1542" spans="3:3" x14ac:dyDescent="0.25">
      <c r="C1542">
        <v>36224</v>
      </c>
    </row>
    <row r="1543" spans="3:3" x14ac:dyDescent="0.25">
      <c r="C1543">
        <v>36266</v>
      </c>
    </row>
    <row r="1544" spans="3:3" x14ac:dyDescent="0.25">
      <c r="C1544">
        <v>36436</v>
      </c>
    </row>
    <row r="1545" spans="3:3" x14ac:dyDescent="0.25">
      <c r="C1545">
        <v>36454</v>
      </c>
    </row>
    <row r="1546" spans="3:3" x14ac:dyDescent="0.25">
      <c r="C1546">
        <v>36459</v>
      </c>
    </row>
    <row r="1547" spans="3:3" x14ac:dyDescent="0.25">
      <c r="C1547">
        <v>36460</v>
      </c>
    </row>
    <row r="1548" spans="3:3" x14ac:dyDescent="0.25">
      <c r="C1548">
        <v>36461</v>
      </c>
    </row>
    <row r="1549" spans="3:3" x14ac:dyDescent="0.25">
      <c r="C1549">
        <v>36467</v>
      </c>
    </row>
    <row r="1550" spans="3:3" x14ac:dyDescent="0.25">
      <c r="C1550">
        <v>36470</v>
      </c>
    </row>
    <row r="1551" spans="3:3" x14ac:dyDescent="0.25">
      <c r="C1551">
        <v>36487</v>
      </c>
    </row>
    <row r="1552" spans="3:3" x14ac:dyDescent="0.25">
      <c r="C1552">
        <v>36554</v>
      </c>
    </row>
    <row r="1553" spans="3:3" x14ac:dyDescent="0.25">
      <c r="C1553">
        <v>36643</v>
      </c>
    </row>
    <row r="1554" spans="3:3" x14ac:dyDescent="0.25">
      <c r="C1554">
        <v>36670</v>
      </c>
    </row>
    <row r="1555" spans="3:3" x14ac:dyDescent="0.25">
      <c r="C1555">
        <v>36616</v>
      </c>
    </row>
    <row r="1556" spans="3:3" x14ac:dyDescent="0.25">
      <c r="C1556">
        <v>36622</v>
      </c>
    </row>
    <row r="1557" spans="3:3" x14ac:dyDescent="0.25">
      <c r="C1557">
        <v>36701</v>
      </c>
    </row>
    <row r="1558" spans="3:3" x14ac:dyDescent="0.25">
      <c r="C1558">
        <v>36782</v>
      </c>
    </row>
    <row r="1559" spans="3:3" x14ac:dyDescent="0.25">
      <c r="C1559">
        <v>36779</v>
      </c>
    </row>
    <row r="1560" spans="3:3" x14ac:dyDescent="0.25">
      <c r="C1560">
        <v>33328</v>
      </c>
    </row>
    <row r="1561" spans="3:3" x14ac:dyDescent="0.25">
      <c r="C1561">
        <v>36810</v>
      </c>
    </row>
    <row r="1562" spans="3:3" x14ac:dyDescent="0.25">
      <c r="C1562">
        <v>36812</v>
      </c>
    </row>
    <row r="1563" spans="3:3" x14ac:dyDescent="0.25">
      <c r="C1563">
        <v>36813</v>
      </c>
    </row>
    <row r="1564" spans="3:3" x14ac:dyDescent="0.25">
      <c r="C1564">
        <v>36839</v>
      </c>
    </row>
    <row r="1565" spans="3:3" x14ac:dyDescent="0.25">
      <c r="C1565">
        <v>36842</v>
      </c>
    </row>
    <row r="1566" spans="3:3" x14ac:dyDescent="0.25">
      <c r="C1566">
        <v>36844</v>
      </c>
    </row>
    <row r="1567" spans="3:3" x14ac:dyDescent="0.25">
      <c r="C1567">
        <v>36847</v>
      </c>
    </row>
    <row r="1568" spans="3:3" x14ac:dyDescent="0.25">
      <c r="C1568">
        <v>36822</v>
      </c>
    </row>
    <row r="1569" spans="3:3" x14ac:dyDescent="0.25">
      <c r="C1569">
        <v>36830</v>
      </c>
    </row>
    <row r="1570" spans="3:3" x14ac:dyDescent="0.25">
      <c r="C1570">
        <v>36834</v>
      </c>
    </row>
    <row r="1571" spans="3:3" x14ac:dyDescent="0.25">
      <c r="C1571">
        <v>36887</v>
      </c>
    </row>
    <row r="1572" spans="3:3" x14ac:dyDescent="0.25">
      <c r="C1572">
        <v>36888</v>
      </c>
    </row>
    <row r="1573" spans="3:3" x14ac:dyDescent="0.25">
      <c r="C1573">
        <v>36889</v>
      </c>
    </row>
    <row r="1574" spans="3:3" x14ac:dyDescent="0.25">
      <c r="C1574">
        <v>36891</v>
      </c>
    </row>
    <row r="1575" spans="3:3" x14ac:dyDescent="0.25">
      <c r="C1575">
        <v>36861</v>
      </c>
    </row>
    <row r="1576" spans="3:3" x14ac:dyDescent="0.25">
      <c r="C1576">
        <v>36875</v>
      </c>
    </row>
    <row r="1577" spans="3:3" x14ac:dyDescent="0.25">
      <c r="C1577">
        <v>54855</v>
      </c>
    </row>
    <row r="1578" spans="3:3" x14ac:dyDescent="0.25">
      <c r="C1578">
        <v>54876</v>
      </c>
    </row>
    <row r="1579" spans="3:3" x14ac:dyDescent="0.25">
      <c r="C1579">
        <v>54877</v>
      </c>
    </row>
    <row r="1580" spans="3:3" x14ac:dyDescent="0.25">
      <c r="C1580">
        <v>54878</v>
      </c>
    </row>
    <row r="1581" spans="3:3" x14ac:dyDescent="0.25">
      <c r="C1581">
        <v>54880</v>
      </c>
    </row>
    <row r="1582" spans="3:3" x14ac:dyDescent="0.25">
      <c r="C1582">
        <v>54881</v>
      </c>
    </row>
    <row r="1583" spans="3:3" x14ac:dyDescent="0.25">
      <c r="C1583">
        <v>55457</v>
      </c>
    </row>
    <row r="1584" spans="3:3" x14ac:dyDescent="0.25">
      <c r="C1584">
        <v>55661</v>
      </c>
    </row>
    <row r="1585" spans="3:3" x14ac:dyDescent="0.25">
      <c r="C1585">
        <v>55711</v>
      </c>
    </row>
    <row r="1586" spans="3:3" x14ac:dyDescent="0.25">
      <c r="C1586">
        <v>55713</v>
      </c>
    </row>
    <row r="1587" spans="3:3" x14ac:dyDescent="0.25">
      <c r="C1587">
        <v>55716</v>
      </c>
    </row>
    <row r="1588" spans="3:3" x14ac:dyDescent="0.25">
      <c r="C1588">
        <v>36940</v>
      </c>
    </row>
    <row r="1589" spans="3:3" x14ac:dyDescent="0.25">
      <c r="C1589">
        <v>36933</v>
      </c>
    </row>
    <row r="1590" spans="3:3" x14ac:dyDescent="0.25">
      <c r="C1590">
        <v>36945</v>
      </c>
    </row>
    <row r="1591" spans="3:3" x14ac:dyDescent="0.25">
      <c r="C1591">
        <v>36946</v>
      </c>
    </row>
    <row r="1592" spans="3:3" x14ac:dyDescent="0.25">
      <c r="C1592">
        <v>36947</v>
      </c>
    </row>
    <row r="1593" spans="3:3" x14ac:dyDescent="0.25">
      <c r="C1593">
        <v>36948</v>
      </c>
    </row>
    <row r="1594" spans="3:3" x14ac:dyDescent="0.25">
      <c r="C1594">
        <v>36951</v>
      </c>
    </row>
    <row r="1595" spans="3:3" x14ac:dyDescent="0.25">
      <c r="C1595">
        <v>36980</v>
      </c>
    </row>
    <row r="1596" spans="3:3" x14ac:dyDescent="0.25">
      <c r="C1596">
        <v>36991</v>
      </c>
    </row>
    <row r="1597" spans="3:3" x14ac:dyDescent="0.25">
      <c r="C1597">
        <v>36994</v>
      </c>
    </row>
    <row r="1598" spans="3:3" x14ac:dyDescent="0.25">
      <c r="C1598">
        <v>37084</v>
      </c>
    </row>
    <row r="1599" spans="3:3" x14ac:dyDescent="0.25">
      <c r="C1599">
        <v>37147</v>
      </c>
    </row>
    <row r="1600" spans="3:3" x14ac:dyDescent="0.25">
      <c r="C1600">
        <v>37148</v>
      </c>
    </row>
    <row r="1601" spans="3:3" x14ac:dyDescent="0.25">
      <c r="C1601">
        <v>37150</v>
      </c>
    </row>
    <row r="1602" spans="3:3" x14ac:dyDescent="0.25">
      <c r="C1602">
        <v>37152</v>
      </c>
    </row>
    <row r="1603" spans="3:3" x14ac:dyDescent="0.25">
      <c r="C1603">
        <v>33030</v>
      </c>
    </row>
    <row r="1604" spans="3:3" x14ac:dyDescent="0.25">
      <c r="C1604">
        <v>33052</v>
      </c>
    </row>
    <row r="1605" spans="3:3" x14ac:dyDescent="0.25">
      <c r="C1605">
        <v>37163</v>
      </c>
    </row>
    <row r="1606" spans="3:3" x14ac:dyDescent="0.25">
      <c r="C1606">
        <v>33146</v>
      </c>
    </row>
    <row r="1607" spans="3:3" x14ac:dyDescent="0.25">
      <c r="C1607">
        <v>33536</v>
      </c>
    </row>
    <row r="1608" spans="3:3" x14ac:dyDescent="0.25">
      <c r="C1608">
        <v>33527</v>
      </c>
    </row>
    <row r="1609" spans="3:3" x14ac:dyDescent="0.25">
      <c r="C1609">
        <v>33538</v>
      </c>
    </row>
    <row r="1610" spans="3:3" x14ac:dyDescent="0.25">
      <c r="C1610">
        <v>35344</v>
      </c>
    </row>
    <row r="1611" spans="3:3" x14ac:dyDescent="0.25">
      <c r="C1611">
        <v>34564</v>
      </c>
    </row>
    <row r="1612" spans="3:3" x14ac:dyDescent="0.25">
      <c r="C1612">
        <v>34972</v>
      </c>
    </row>
    <row r="1613" spans="3:3" x14ac:dyDescent="0.25">
      <c r="C1613">
        <v>35191</v>
      </c>
    </row>
    <row r="1614" spans="3:3" x14ac:dyDescent="0.25">
      <c r="C1614">
        <v>35197</v>
      </c>
    </row>
    <row r="1615" spans="3:3" x14ac:dyDescent="0.25">
      <c r="C1615">
        <v>35349</v>
      </c>
    </row>
    <row r="1616" spans="3:3" x14ac:dyDescent="0.25">
      <c r="C1616">
        <v>35650</v>
      </c>
    </row>
    <row r="1617" spans="3:3" x14ac:dyDescent="0.25">
      <c r="C1617">
        <v>36160</v>
      </c>
    </row>
    <row r="1618" spans="3:3" x14ac:dyDescent="0.25">
      <c r="C1618">
        <v>36657</v>
      </c>
    </row>
    <row r="1619" spans="3:3" x14ac:dyDescent="0.25">
      <c r="C1619">
        <v>36695</v>
      </c>
    </row>
    <row r="1620" spans="3:3" x14ac:dyDescent="0.25">
      <c r="C1620">
        <v>36922</v>
      </c>
    </row>
    <row r="1621" spans="3:3" x14ac:dyDescent="0.25">
      <c r="C1621">
        <v>37100</v>
      </c>
    </row>
    <row r="1622" spans="3:3" x14ac:dyDescent="0.25">
      <c r="C1622">
        <v>32353</v>
      </c>
    </row>
    <row r="1623" spans="3:3" x14ac:dyDescent="0.25">
      <c r="C1623">
        <v>34255</v>
      </c>
    </row>
    <row r="1624" spans="3:3" x14ac:dyDescent="0.25">
      <c r="C1624">
        <v>36584</v>
      </c>
    </row>
    <row r="1625" spans="3:3" x14ac:dyDescent="0.25">
      <c r="C1625">
        <v>37328</v>
      </c>
    </row>
    <row r="1626" spans="3:3" x14ac:dyDescent="0.25">
      <c r="C1626">
        <v>37402</v>
      </c>
    </row>
    <row r="1627" spans="3:3" x14ac:dyDescent="0.25">
      <c r="C1627">
        <v>37403</v>
      </c>
    </row>
    <row r="1628" spans="3:3" x14ac:dyDescent="0.25">
      <c r="C1628">
        <v>45281</v>
      </c>
    </row>
    <row r="1629" spans="3:3" x14ac:dyDescent="0.25">
      <c r="C1629">
        <v>37434</v>
      </c>
    </row>
    <row r="1630" spans="3:3" x14ac:dyDescent="0.25">
      <c r="C1630">
        <v>37445</v>
      </c>
    </row>
    <row r="1631" spans="3:3" x14ac:dyDescent="0.25">
      <c r="C1631">
        <v>37447</v>
      </c>
    </row>
    <row r="1632" spans="3:3" x14ac:dyDescent="0.25">
      <c r="C1632">
        <v>37449</v>
      </c>
    </row>
    <row r="1633" spans="3:3" x14ac:dyDescent="0.25">
      <c r="C1633">
        <v>37451</v>
      </c>
    </row>
    <row r="1634" spans="3:3" x14ac:dyDescent="0.25">
      <c r="C1634">
        <v>37472</v>
      </c>
    </row>
    <row r="1635" spans="3:3" x14ac:dyDescent="0.25">
      <c r="C1635">
        <v>37494</v>
      </c>
    </row>
    <row r="1636" spans="3:3" x14ac:dyDescent="0.25">
      <c r="C1636">
        <v>37416</v>
      </c>
    </row>
    <row r="1637" spans="3:3" x14ac:dyDescent="0.25">
      <c r="C1637">
        <v>37452</v>
      </c>
    </row>
    <row r="1638" spans="3:3" x14ac:dyDescent="0.25">
      <c r="C1638">
        <v>37456</v>
      </c>
    </row>
    <row r="1639" spans="3:3" x14ac:dyDescent="0.25">
      <c r="C1639">
        <v>37484</v>
      </c>
    </row>
    <row r="1640" spans="3:3" x14ac:dyDescent="0.25">
      <c r="C1640">
        <v>37662</v>
      </c>
    </row>
    <row r="1641" spans="3:3" x14ac:dyDescent="0.25">
      <c r="C1641">
        <v>37689</v>
      </c>
    </row>
    <row r="1642" spans="3:3" x14ac:dyDescent="0.25">
      <c r="C1642">
        <v>46894</v>
      </c>
    </row>
    <row r="1643" spans="3:3" x14ac:dyDescent="0.25">
      <c r="C1643">
        <v>37707</v>
      </c>
    </row>
    <row r="1644" spans="3:3" x14ac:dyDescent="0.25">
      <c r="C1644">
        <v>37703</v>
      </c>
    </row>
    <row r="1645" spans="3:3" x14ac:dyDescent="0.25">
      <c r="C1645">
        <v>37709</v>
      </c>
    </row>
    <row r="1646" spans="3:3" x14ac:dyDescent="0.25">
      <c r="C1646">
        <v>37530</v>
      </c>
    </row>
    <row r="1647" spans="3:3" x14ac:dyDescent="0.25">
      <c r="C1647">
        <v>37531</v>
      </c>
    </row>
    <row r="1648" spans="3:3" x14ac:dyDescent="0.25">
      <c r="C1648">
        <v>37532</v>
      </c>
    </row>
    <row r="1649" spans="3:3" x14ac:dyDescent="0.25">
      <c r="C1649">
        <v>37534</v>
      </c>
    </row>
    <row r="1650" spans="3:3" x14ac:dyDescent="0.25">
      <c r="C1650">
        <v>37979</v>
      </c>
    </row>
    <row r="1651" spans="3:3" x14ac:dyDescent="0.25">
      <c r="C1651">
        <v>37981</v>
      </c>
    </row>
    <row r="1652" spans="3:3" x14ac:dyDescent="0.25">
      <c r="C1652">
        <v>38073</v>
      </c>
    </row>
    <row r="1653" spans="3:3" x14ac:dyDescent="0.25">
      <c r="C1653">
        <v>55881</v>
      </c>
    </row>
    <row r="1654" spans="3:3" x14ac:dyDescent="0.25">
      <c r="C1654">
        <v>55882</v>
      </c>
    </row>
    <row r="1655" spans="3:3" x14ac:dyDescent="0.25">
      <c r="C1655">
        <v>38809</v>
      </c>
    </row>
    <row r="1656" spans="3:3" x14ac:dyDescent="0.25">
      <c r="C1656">
        <v>38771</v>
      </c>
    </row>
    <row r="1657" spans="3:3" x14ac:dyDescent="0.25">
      <c r="C1657">
        <v>38454</v>
      </c>
    </row>
    <row r="1658" spans="3:3" x14ac:dyDescent="0.25">
      <c r="C1658">
        <v>38456</v>
      </c>
    </row>
    <row r="1659" spans="3:3" x14ac:dyDescent="0.25">
      <c r="C1659">
        <v>39013</v>
      </c>
    </row>
    <row r="1660" spans="3:3" x14ac:dyDescent="0.25">
      <c r="C1660">
        <v>39014</v>
      </c>
    </row>
    <row r="1661" spans="3:3" x14ac:dyDescent="0.25">
      <c r="C1661">
        <v>38999</v>
      </c>
    </row>
    <row r="1662" spans="3:3" x14ac:dyDescent="0.25">
      <c r="C1662">
        <v>39015</v>
      </c>
    </row>
    <row r="1663" spans="3:3" x14ac:dyDescent="0.25">
      <c r="C1663">
        <v>39023</v>
      </c>
    </row>
    <row r="1664" spans="3:3" x14ac:dyDescent="0.25">
      <c r="C1664">
        <v>39030</v>
      </c>
    </row>
    <row r="1665" spans="3:3" x14ac:dyDescent="0.25">
      <c r="C1665">
        <v>38907</v>
      </c>
    </row>
    <row r="1666" spans="3:3" x14ac:dyDescent="0.25">
      <c r="C1666">
        <v>39062</v>
      </c>
    </row>
    <row r="1667" spans="3:3" x14ac:dyDescent="0.25">
      <c r="C1667">
        <v>39077</v>
      </c>
    </row>
    <row r="1668" spans="3:3" x14ac:dyDescent="0.25">
      <c r="C1668">
        <v>39146</v>
      </c>
    </row>
    <row r="1669" spans="3:3" x14ac:dyDescent="0.25">
      <c r="C1669">
        <v>39152</v>
      </c>
    </row>
    <row r="1670" spans="3:3" x14ac:dyDescent="0.25">
      <c r="C1670">
        <v>38935</v>
      </c>
    </row>
    <row r="1671" spans="3:3" x14ac:dyDescent="0.25">
      <c r="C1671">
        <v>39347</v>
      </c>
    </row>
    <row r="1672" spans="3:3" x14ac:dyDescent="0.25">
      <c r="C1672">
        <v>39354</v>
      </c>
    </row>
    <row r="1673" spans="3:3" x14ac:dyDescent="0.25">
      <c r="C1673">
        <v>39368</v>
      </c>
    </row>
    <row r="1674" spans="3:3" x14ac:dyDescent="0.25">
      <c r="C1674">
        <v>46295</v>
      </c>
    </row>
    <row r="1675" spans="3:3" x14ac:dyDescent="0.25">
      <c r="C1675">
        <v>41054</v>
      </c>
    </row>
    <row r="1676" spans="3:3" x14ac:dyDescent="0.25">
      <c r="C1676">
        <v>41056</v>
      </c>
    </row>
    <row r="1677" spans="3:3" x14ac:dyDescent="0.25">
      <c r="C1677">
        <v>41057</v>
      </c>
    </row>
    <row r="1678" spans="3:3" x14ac:dyDescent="0.25">
      <c r="C1678">
        <v>41059</v>
      </c>
    </row>
    <row r="1679" spans="3:3" x14ac:dyDescent="0.25">
      <c r="C1679">
        <v>41103</v>
      </c>
    </row>
    <row r="1680" spans="3:3" x14ac:dyDescent="0.25">
      <c r="C1680">
        <v>41110</v>
      </c>
    </row>
    <row r="1681" spans="3:3" x14ac:dyDescent="0.25">
      <c r="C1681">
        <v>41102</v>
      </c>
    </row>
    <row r="1682" spans="3:3" x14ac:dyDescent="0.25">
      <c r="C1682">
        <v>41140</v>
      </c>
    </row>
    <row r="1683" spans="3:3" x14ac:dyDescent="0.25">
      <c r="C1683">
        <v>41491</v>
      </c>
    </row>
    <row r="1684" spans="3:3" x14ac:dyDescent="0.25">
      <c r="C1684">
        <v>41490</v>
      </c>
    </row>
    <row r="1685" spans="3:3" x14ac:dyDescent="0.25">
      <c r="C1685">
        <v>41508</v>
      </c>
    </row>
    <row r="1686" spans="3:3" x14ac:dyDescent="0.25">
      <c r="C1686">
        <v>41822</v>
      </c>
    </row>
    <row r="1687" spans="3:3" x14ac:dyDescent="0.25">
      <c r="C1687">
        <v>41823</v>
      </c>
    </row>
    <row r="1688" spans="3:3" x14ac:dyDescent="0.25">
      <c r="C1688">
        <v>41824</v>
      </c>
    </row>
    <row r="1689" spans="3:3" x14ac:dyDescent="0.25">
      <c r="C1689">
        <v>41825</v>
      </c>
    </row>
    <row r="1690" spans="3:3" x14ac:dyDescent="0.25">
      <c r="C1690">
        <v>41826</v>
      </c>
    </row>
    <row r="1691" spans="3:3" x14ac:dyDescent="0.25">
      <c r="C1691">
        <v>41827</v>
      </c>
    </row>
    <row r="1692" spans="3:3" x14ac:dyDescent="0.25">
      <c r="C1692">
        <v>41828</v>
      </c>
    </row>
    <row r="1693" spans="3:3" x14ac:dyDescent="0.25">
      <c r="C1693">
        <v>41829</v>
      </c>
    </row>
    <row r="1694" spans="3:3" x14ac:dyDescent="0.25">
      <c r="C1694">
        <v>41832</v>
      </c>
    </row>
    <row r="1695" spans="3:3" x14ac:dyDescent="0.25">
      <c r="C1695">
        <v>41833</v>
      </c>
    </row>
    <row r="1696" spans="3:3" x14ac:dyDescent="0.25">
      <c r="C1696">
        <v>41834</v>
      </c>
    </row>
    <row r="1697" spans="3:3" x14ac:dyDescent="0.25">
      <c r="C1697">
        <v>41839</v>
      </c>
    </row>
    <row r="1698" spans="3:3" x14ac:dyDescent="0.25">
      <c r="C1698">
        <v>41870</v>
      </c>
    </row>
    <row r="1699" spans="3:3" x14ac:dyDescent="0.25">
      <c r="C1699">
        <v>41866</v>
      </c>
    </row>
    <row r="1700" spans="3:3" x14ac:dyDescent="0.25">
      <c r="C1700">
        <v>41394</v>
      </c>
    </row>
    <row r="1701" spans="3:3" x14ac:dyDescent="0.25">
      <c r="C1701">
        <v>41397</v>
      </c>
    </row>
    <row r="1702" spans="3:3" x14ac:dyDescent="0.25">
      <c r="C1702">
        <v>41398</v>
      </c>
    </row>
    <row r="1703" spans="3:3" x14ac:dyDescent="0.25">
      <c r="C1703">
        <v>41399</v>
      </c>
    </row>
    <row r="1704" spans="3:3" x14ac:dyDescent="0.25">
      <c r="C1704">
        <v>41412</v>
      </c>
    </row>
    <row r="1705" spans="3:3" x14ac:dyDescent="0.25">
      <c r="C1705">
        <v>41413</v>
      </c>
    </row>
    <row r="1706" spans="3:3" x14ac:dyDescent="0.25">
      <c r="C1706">
        <v>41414</v>
      </c>
    </row>
    <row r="1707" spans="3:3" x14ac:dyDescent="0.25">
      <c r="C1707">
        <v>41417</v>
      </c>
    </row>
    <row r="1708" spans="3:3" x14ac:dyDescent="0.25">
      <c r="C1708">
        <v>41585</v>
      </c>
    </row>
    <row r="1709" spans="3:3" x14ac:dyDescent="0.25">
      <c r="C1709">
        <v>41586</v>
      </c>
    </row>
    <row r="1710" spans="3:3" x14ac:dyDescent="0.25">
      <c r="C1710">
        <v>41587</v>
      </c>
    </row>
    <row r="1711" spans="3:3" x14ac:dyDescent="0.25">
      <c r="C1711">
        <v>41588</v>
      </c>
    </row>
    <row r="1712" spans="3:3" x14ac:dyDescent="0.25">
      <c r="C1712">
        <v>41591</v>
      </c>
    </row>
    <row r="1713" spans="3:3" x14ac:dyDescent="0.25">
      <c r="C1713">
        <v>46689</v>
      </c>
    </row>
    <row r="1714" spans="3:3" x14ac:dyDescent="0.25">
      <c r="C1714">
        <v>46690</v>
      </c>
    </row>
    <row r="1715" spans="3:3" x14ac:dyDescent="0.25">
      <c r="C1715">
        <v>46691</v>
      </c>
    </row>
    <row r="1716" spans="3:3" x14ac:dyDescent="0.25">
      <c r="C1716">
        <v>55269</v>
      </c>
    </row>
    <row r="1717" spans="3:3" x14ac:dyDescent="0.25">
      <c r="C1717">
        <v>55059</v>
      </c>
    </row>
    <row r="1718" spans="3:3" x14ac:dyDescent="0.25">
      <c r="C1718">
        <v>41732</v>
      </c>
    </row>
    <row r="1719" spans="3:3" x14ac:dyDescent="0.25">
      <c r="C1719">
        <v>41569</v>
      </c>
    </row>
    <row r="1720" spans="3:3" x14ac:dyDescent="0.25">
      <c r="C1720">
        <v>41574</v>
      </c>
    </row>
    <row r="1721" spans="3:3" x14ac:dyDescent="0.25">
      <c r="C1721">
        <v>55877</v>
      </c>
    </row>
    <row r="1722" spans="3:3" x14ac:dyDescent="0.25">
      <c r="C1722">
        <v>41760</v>
      </c>
    </row>
    <row r="1723" spans="3:3" x14ac:dyDescent="0.25">
      <c r="C1723">
        <v>41770</v>
      </c>
    </row>
    <row r="1724" spans="3:3" x14ac:dyDescent="0.25">
      <c r="C1724">
        <v>41772</v>
      </c>
    </row>
    <row r="1725" spans="3:3" x14ac:dyDescent="0.25">
      <c r="C1725">
        <v>41774</v>
      </c>
    </row>
    <row r="1726" spans="3:3" x14ac:dyDescent="0.25">
      <c r="C1726">
        <v>41778</v>
      </c>
    </row>
    <row r="1727" spans="3:3" x14ac:dyDescent="0.25">
      <c r="C1727">
        <v>41779</v>
      </c>
    </row>
    <row r="1728" spans="3:3" x14ac:dyDescent="0.25">
      <c r="C1728">
        <v>41782</v>
      </c>
    </row>
    <row r="1729" spans="3:3" x14ac:dyDescent="0.25">
      <c r="C1729">
        <v>41795</v>
      </c>
    </row>
    <row r="1730" spans="3:3" x14ac:dyDescent="0.25">
      <c r="C1730">
        <v>41789</v>
      </c>
    </row>
    <row r="1731" spans="3:3" x14ac:dyDescent="0.25">
      <c r="C1731">
        <v>41790</v>
      </c>
    </row>
    <row r="1732" spans="3:3" x14ac:dyDescent="0.25">
      <c r="C1732">
        <v>46728</v>
      </c>
    </row>
    <row r="1733" spans="3:3" x14ac:dyDescent="0.25">
      <c r="C1733">
        <v>55344</v>
      </c>
    </row>
    <row r="1734" spans="3:3" x14ac:dyDescent="0.25">
      <c r="C1734">
        <v>42154</v>
      </c>
    </row>
    <row r="1735" spans="3:3" x14ac:dyDescent="0.25">
      <c r="C1735">
        <v>42142</v>
      </c>
    </row>
    <row r="1736" spans="3:3" x14ac:dyDescent="0.25">
      <c r="C1736">
        <v>42392</v>
      </c>
    </row>
    <row r="1737" spans="3:3" x14ac:dyDescent="0.25">
      <c r="C1737">
        <v>42403</v>
      </c>
    </row>
    <row r="1738" spans="3:3" x14ac:dyDescent="0.25">
      <c r="C1738">
        <v>42404</v>
      </c>
    </row>
    <row r="1739" spans="3:3" x14ac:dyDescent="0.25">
      <c r="C1739">
        <v>42405</v>
      </c>
    </row>
    <row r="1740" spans="3:3" x14ac:dyDescent="0.25">
      <c r="C1740">
        <v>42412</v>
      </c>
    </row>
    <row r="1741" spans="3:3" x14ac:dyDescent="0.25">
      <c r="C1741">
        <v>42461</v>
      </c>
    </row>
    <row r="1742" spans="3:3" x14ac:dyDescent="0.25">
      <c r="C1742">
        <v>42463</v>
      </c>
    </row>
    <row r="1743" spans="3:3" x14ac:dyDescent="0.25">
      <c r="C1743">
        <v>42464</v>
      </c>
    </row>
    <row r="1744" spans="3:3" x14ac:dyDescent="0.25">
      <c r="C1744">
        <v>42489</v>
      </c>
    </row>
    <row r="1745" spans="3:3" x14ac:dyDescent="0.25">
      <c r="C1745">
        <v>42485</v>
      </c>
    </row>
    <row r="1746" spans="3:3" x14ac:dyDescent="0.25">
      <c r="C1746">
        <v>42499</v>
      </c>
    </row>
    <row r="1747" spans="3:3" x14ac:dyDescent="0.25">
      <c r="C1747">
        <v>42496</v>
      </c>
    </row>
    <row r="1748" spans="3:3" x14ac:dyDescent="0.25">
      <c r="C1748">
        <v>42504</v>
      </c>
    </row>
    <row r="1749" spans="3:3" x14ac:dyDescent="0.25">
      <c r="C1749">
        <v>42577</v>
      </c>
    </row>
    <row r="1750" spans="3:3" x14ac:dyDescent="0.25">
      <c r="C1750">
        <v>41455</v>
      </c>
    </row>
    <row r="1751" spans="3:3" x14ac:dyDescent="0.25">
      <c r="C1751">
        <v>42204</v>
      </c>
    </row>
    <row r="1752" spans="3:3" x14ac:dyDescent="0.25">
      <c r="C1752">
        <v>43541</v>
      </c>
    </row>
    <row r="1753" spans="3:3" x14ac:dyDescent="0.25">
      <c r="C1753">
        <v>43342</v>
      </c>
    </row>
    <row r="1754" spans="3:3" x14ac:dyDescent="0.25">
      <c r="C1754">
        <v>43297</v>
      </c>
    </row>
    <row r="1755" spans="3:3" x14ac:dyDescent="0.25">
      <c r="C1755">
        <v>43358</v>
      </c>
    </row>
    <row r="1756" spans="3:3" x14ac:dyDescent="0.25">
      <c r="C1756">
        <v>43365</v>
      </c>
    </row>
    <row r="1757" spans="3:3" x14ac:dyDescent="0.25">
      <c r="C1757">
        <v>43366</v>
      </c>
    </row>
    <row r="1758" spans="3:3" x14ac:dyDescent="0.25">
      <c r="C1758">
        <v>43402</v>
      </c>
    </row>
    <row r="1759" spans="3:3" x14ac:dyDescent="0.25">
      <c r="C1759">
        <v>43446</v>
      </c>
    </row>
    <row r="1760" spans="3:3" x14ac:dyDescent="0.25">
      <c r="C1760">
        <v>43447</v>
      </c>
    </row>
    <row r="1761" spans="3:3" x14ac:dyDescent="0.25">
      <c r="C1761">
        <v>43417</v>
      </c>
    </row>
    <row r="1762" spans="3:3" x14ac:dyDescent="0.25">
      <c r="C1762">
        <v>43491</v>
      </c>
    </row>
    <row r="1763" spans="3:3" x14ac:dyDescent="0.25">
      <c r="C1763">
        <v>43493</v>
      </c>
    </row>
    <row r="1764" spans="3:3" x14ac:dyDescent="0.25">
      <c r="C1764">
        <v>43521</v>
      </c>
    </row>
    <row r="1765" spans="3:3" x14ac:dyDescent="0.25">
      <c r="C1765">
        <v>43290</v>
      </c>
    </row>
    <row r="1766" spans="3:3" x14ac:dyDescent="0.25">
      <c r="C1766">
        <v>42676</v>
      </c>
    </row>
    <row r="1767" spans="3:3" x14ac:dyDescent="0.25">
      <c r="C1767">
        <v>42677</v>
      </c>
    </row>
    <row r="1768" spans="3:3" x14ac:dyDescent="0.25">
      <c r="C1768">
        <v>42783</v>
      </c>
    </row>
    <row r="1769" spans="3:3" x14ac:dyDescent="0.25">
      <c r="C1769">
        <v>42776</v>
      </c>
    </row>
    <row r="1770" spans="3:3" x14ac:dyDescent="0.25">
      <c r="C1770">
        <v>42778</v>
      </c>
    </row>
    <row r="1771" spans="3:3" x14ac:dyDescent="0.25">
      <c r="C1771">
        <v>42782</v>
      </c>
    </row>
    <row r="1772" spans="3:3" x14ac:dyDescent="0.25">
      <c r="C1772">
        <v>42811</v>
      </c>
    </row>
    <row r="1773" spans="3:3" x14ac:dyDescent="0.25">
      <c r="C1773">
        <v>42821</v>
      </c>
    </row>
    <row r="1774" spans="3:3" x14ac:dyDescent="0.25">
      <c r="C1774">
        <v>42822</v>
      </c>
    </row>
    <row r="1775" spans="3:3" x14ac:dyDescent="0.25">
      <c r="C1775">
        <v>42977</v>
      </c>
    </row>
    <row r="1776" spans="3:3" x14ac:dyDescent="0.25">
      <c r="C1776">
        <v>42978</v>
      </c>
    </row>
    <row r="1777" spans="3:3" x14ac:dyDescent="0.25">
      <c r="C1777">
        <v>42984</v>
      </c>
    </row>
    <row r="1778" spans="3:3" x14ac:dyDescent="0.25">
      <c r="C1778">
        <v>43652</v>
      </c>
    </row>
    <row r="1779" spans="3:3" x14ac:dyDescent="0.25">
      <c r="C1779">
        <v>43654</v>
      </c>
    </row>
    <row r="1780" spans="3:3" x14ac:dyDescent="0.25">
      <c r="C1780">
        <v>43742</v>
      </c>
    </row>
    <row r="1781" spans="3:3" x14ac:dyDescent="0.25">
      <c r="C1781">
        <v>43909</v>
      </c>
    </row>
    <row r="1782" spans="3:3" x14ac:dyDescent="0.25">
      <c r="C1782">
        <v>43915</v>
      </c>
    </row>
    <row r="1783" spans="3:3" x14ac:dyDescent="0.25">
      <c r="C1783">
        <v>43916</v>
      </c>
    </row>
    <row r="1784" spans="3:3" x14ac:dyDescent="0.25">
      <c r="C1784">
        <v>43922</v>
      </c>
    </row>
    <row r="1785" spans="3:3" x14ac:dyDescent="0.25">
      <c r="C1785">
        <v>43886</v>
      </c>
    </row>
    <row r="1786" spans="3:3" x14ac:dyDescent="0.25">
      <c r="C1786">
        <v>43901</v>
      </c>
    </row>
    <row r="1787" spans="3:3" x14ac:dyDescent="0.25">
      <c r="C1787">
        <v>43953</v>
      </c>
    </row>
    <row r="1788" spans="3:3" x14ac:dyDescent="0.25">
      <c r="C1788">
        <v>43954</v>
      </c>
    </row>
    <row r="1789" spans="3:3" x14ac:dyDescent="0.25">
      <c r="C1789">
        <v>43955</v>
      </c>
    </row>
    <row r="1790" spans="3:3" x14ac:dyDescent="0.25">
      <c r="C1790">
        <v>43956</v>
      </c>
    </row>
    <row r="1791" spans="3:3" x14ac:dyDescent="0.25">
      <c r="C1791">
        <v>44423</v>
      </c>
    </row>
    <row r="1792" spans="3:3" x14ac:dyDescent="0.25">
      <c r="C1792">
        <v>44447</v>
      </c>
    </row>
    <row r="1793" spans="3:3" x14ac:dyDescent="0.25">
      <c r="C1793">
        <v>44355</v>
      </c>
    </row>
    <row r="1794" spans="3:3" x14ac:dyDescent="0.25">
      <c r="C1794">
        <v>44489</v>
      </c>
    </row>
    <row r="1795" spans="3:3" x14ac:dyDescent="0.25">
      <c r="C1795">
        <v>44517</v>
      </c>
    </row>
    <row r="1796" spans="3:3" x14ac:dyDescent="0.25">
      <c r="C1796">
        <v>44757</v>
      </c>
    </row>
    <row r="1797" spans="3:3" x14ac:dyDescent="0.25">
      <c r="C1797">
        <v>44678</v>
      </c>
    </row>
    <row r="1798" spans="3:3" x14ac:dyDescent="0.25">
      <c r="C1798">
        <v>44684</v>
      </c>
    </row>
    <row r="1799" spans="3:3" x14ac:dyDescent="0.25">
      <c r="C1799">
        <v>44716</v>
      </c>
    </row>
    <row r="1800" spans="3:3" x14ac:dyDescent="0.25">
      <c r="C1800">
        <v>44906</v>
      </c>
    </row>
    <row r="1801" spans="3:3" x14ac:dyDescent="0.25">
      <c r="C1801">
        <v>44907</v>
      </c>
    </row>
    <row r="1802" spans="3:3" x14ac:dyDescent="0.25">
      <c r="C1802">
        <v>44910</v>
      </c>
    </row>
    <row r="1803" spans="3:3" x14ac:dyDescent="0.25">
      <c r="C1803">
        <v>44929</v>
      </c>
    </row>
    <row r="1804" spans="3:3" x14ac:dyDescent="0.25">
      <c r="C1804">
        <v>44930</v>
      </c>
    </row>
    <row r="1805" spans="3:3" x14ac:dyDescent="0.25">
      <c r="C1805">
        <v>44938</v>
      </c>
    </row>
    <row r="1806" spans="3:3" x14ac:dyDescent="0.25">
      <c r="C1806">
        <v>44957</v>
      </c>
    </row>
    <row r="1807" spans="3:3" x14ac:dyDescent="0.25">
      <c r="C1807">
        <v>44998</v>
      </c>
    </row>
    <row r="1808" spans="3:3" x14ac:dyDescent="0.25">
      <c r="C1808">
        <v>45015</v>
      </c>
    </row>
    <row r="1809" spans="3:3" x14ac:dyDescent="0.25">
      <c r="C1809">
        <v>45000</v>
      </c>
    </row>
    <row r="1810" spans="3:3" x14ac:dyDescent="0.25">
      <c r="C1810">
        <v>44953</v>
      </c>
    </row>
    <row r="1811" spans="3:3" x14ac:dyDescent="0.25">
      <c r="C1811">
        <v>44958</v>
      </c>
    </row>
    <row r="1812" spans="3:3" x14ac:dyDescent="0.25">
      <c r="C1812">
        <v>44959</v>
      </c>
    </row>
    <row r="1813" spans="3:3" x14ac:dyDescent="0.25">
      <c r="C1813">
        <v>45014</v>
      </c>
    </row>
    <row r="1814" spans="3:3" x14ac:dyDescent="0.25">
      <c r="C1814">
        <v>45016</v>
      </c>
    </row>
    <row r="1815" spans="3:3" x14ac:dyDescent="0.25">
      <c r="C1815">
        <v>45018</v>
      </c>
    </row>
    <row r="1816" spans="3:3" x14ac:dyDescent="0.25">
      <c r="C1816">
        <v>45001</v>
      </c>
    </row>
    <row r="1817" spans="3:3" x14ac:dyDescent="0.25">
      <c r="C1817">
        <v>45002</v>
      </c>
    </row>
    <row r="1818" spans="3:3" x14ac:dyDescent="0.25">
      <c r="C1818">
        <v>45004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"/>
  <sheetViews>
    <sheetView workbookViewId="0">
      <selection activeCell="P2" sqref="A2:P2"/>
    </sheetView>
  </sheetViews>
  <sheetFormatPr defaultRowHeight="15" x14ac:dyDescent="0.25"/>
  <cols>
    <col min="1" max="1" width="15.140625" bestFit="1" customWidth="1"/>
    <col min="2" max="2" width="13.5703125" bestFit="1" customWidth="1"/>
    <col min="3" max="6" width="12.42578125" bestFit="1" customWidth="1"/>
    <col min="7" max="7" width="13" customWidth="1"/>
    <col min="8" max="8" width="33.28515625" customWidth="1"/>
    <col min="9" max="9" width="15" bestFit="1" customWidth="1"/>
    <col min="10" max="10" width="12.42578125" bestFit="1" customWidth="1"/>
    <col min="11" max="11" width="13.5703125" bestFit="1" customWidth="1"/>
    <col min="12" max="12" width="11.5703125" bestFit="1" customWidth="1"/>
    <col min="13" max="13" width="17.42578125" customWidth="1"/>
    <col min="14" max="16" width="12.42578125" bestFit="1" customWidth="1"/>
    <col min="18" max="18" width="22.140625" bestFit="1" customWidth="1"/>
  </cols>
  <sheetData>
    <row r="1" spans="1:45" ht="30" x14ac:dyDescent="0.25">
      <c r="A1" s="208" t="s">
        <v>2380</v>
      </c>
      <c r="B1" s="208" t="s">
        <v>2535</v>
      </c>
      <c r="C1" s="208" t="s">
        <v>3064</v>
      </c>
      <c r="D1" s="208" t="s">
        <v>3067</v>
      </c>
      <c r="E1" s="208" t="s">
        <v>3181</v>
      </c>
      <c r="F1" s="208" t="s">
        <v>2434</v>
      </c>
      <c r="G1" s="209" t="s">
        <v>3182</v>
      </c>
      <c r="H1" s="208" t="s">
        <v>3210</v>
      </c>
      <c r="I1" s="208" t="s">
        <v>2527</v>
      </c>
      <c r="J1" s="208" t="s">
        <v>2428</v>
      </c>
      <c r="K1" s="208" t="s">
        <v>2430</v>
      </c>
      <c r="L1" s="208" t="s">
        <v>3191</v>
      </c>
      <c r="M1" s="208" t="s">
        <v>3062</v>
      </c>
      <c r="N1" s="208" t="s">
        <v>2427</v>
      </c>
      <c r="O1" s="208" t="s">
        <v>2659</v>
      </c>
      <c r="P1" s="208" t="s">
        <v>2436</v>
      </c>
    </row>
    <row r="2" spans="1:45" x14ac:dyDescent="0.25">
      <c r="A2" s="154">
        <v>108</v>
      </c>
      <c r="B2" s="154">
        <v>150</v>
      </c>
      <c r="C2" s="207">
        <v>0</v>
      </c>
      <c r="D2" s="154">
        <v>105</v>
      </c>
      <c r="E2" s="154">
        <v>82</v>
      </c>
      <c r="F2" s="154">
        <v>120</v>
      </c>
      <c r="G2" s="207">
        <v>1</v>
      </c>
      <c r="H2" s="147">
        <v>136</v>
      </c>
      <c r="I2" s="207">
        <v>388</v>
      </c>
      <c r="J2" s="207">
        <v>145</v>
      </c>
      <c r="K2" s="154">
        <v>242</v>
      </c>
      <c r="L2" s="207">
        <v>0</v>
      </c>
      <c r="M2" s="154">
        <v>8</v>
      </c>
      <c r="N2" s="207">
        <v>276</v>
      </c>
      <c r="O2" s="207">
        <v>258</v>
      </c>
      <c r="P2" s="207">
        <v>747</v>
      </c>
      <c r="R2" t="s">
        <v>3190</v>
      </c>
      <c r="U2">
        <f>SUM(A2:P2)</f>
        <v>2766</v>
      </c>
    </row>
    <row r="3" spans="1:45" x14ac:dyDescent="0.25">
      <c r="A3" s="211">
        <v>292186753.40999991</v>
      </c>
      <c r="B3" s="211">
        <v>266909128.69999999</v>
      </c>
      <c r="C3" s="211"/>
      <c r="D3" s="211">
        <v>35086436.229999997</v>
      </c>
      <c r="E3" s="211">
        <v>41984688.720000006</v>
      </c>
      <c r="F3" s="211">
        <v>59588580.93</v>
      </c>
      <c r="G3" s="211">
        <v>1449519.9</v>
      </c>
      <c r="H3" s="211">
        <v>717174172.21999991</v>
      </c>
      <c r="I3" s="211">
        <v>1627697999.5199997</v>
      </c>
      <c r="J3" s="211">
        <v>96563563.659999982</v>
      </c>
      <c r="K3" s="211">
        <v>762340823.00999999</v>
      </c>
      <c r="L3" s="211"/>
      <c r="M3" s="211">
        <v>11491816</v>
      </c>
      <c r="N3" s="211">
        <v>37033612.629999995</v>
      </c>
      <c r="O3" s="211">
        <v>34320223.75</v>
      </c>
      <c r="P3" s="211">
        <v>46631514.660747051</v>
      </c>
    </row>
    <row r="4" spans="1:45" x14ac:dyDescent="0.25">
      <c r="A4" s="211">
        <f>A3/1000000</f>
        <v>292.18675340999988</v>
      </c>
      <c r="B4" s="211">
        <f t="shared" ref="B4:P4" si="0">B3/1000000</f>
        <v>266.9091287</v>
      </c>
      <c r="C4" s="211">
        <f t="shared" si="0"/>
        <v>0</v>
      </c>
      <c r="D4" s="211">
        <f t="shared" si="0"/>
        <v>35.086436229999997</v>
      </c>
      <c r="E4" s="211">
        <f t="shared" si="0"/>
        <v>41.984688720000008</v>
      </c>
      <c r="F4" s="211">
        <f t="shared" si="0"/>
        <v>59.588580929999999</v>
      </c>
      <c r="G4" s="211">
        <f t="shared" si="0"/>
        <v>1.4495198999999999</v>
      </c>
      <c r="H4" s="211">
        <f t="shared" si="0"/>
        <v>717.17417221999995</v>
      </c>
      <c r="I4" s="211">
        <f t="shared" si="0"/>
        <v>1627.6979995199997</v>
      </c>
      <c r="J4" s="211">
        <f t="shared" si="0"/>
        <v>96.563563659999986</v>
      </c>
      <c r="K4" s="211">
        <f t="shared" si="0"/>
        <v>762.34082301000001</v>
      </c>
      <c r="L4" s="211">
        <f t="shared" si="0"/>
        <v>0</v>
      </c>
      <c r="M4" s="211">
        <f t="shared" si="0"/>
        <v>11.491816</v>
      </c>
      <c r="N4" s="211">
        <f t="shared" si="0"/>
        <v>37.033612629999993</v>
      </c>
      <c r="O4" s="211">
        <f t="shared" si="0"/>
        <v>34.320223749999997</v>
      </c>
      <c r="P4" s="211">
        <f t="shared" si="0"/>
        <v>46.631514660747051</v>
      </c>
      <c r="Q4" s="6" t="s">
        <v>3198</v>
      </c>
    </row>
    <row r="5" spans="1:45" x14ac:dyDescent="0.25">
      <c r="A5" s="211">
        <v>289.60000000000002</v>
      </c>
      <c r="B5" s="211">
        <v>250.14</v>
      </c>
      <c r="C5" s="211">
        <v>0</v>
      </c>
      <c r="D5" s="211">
        <v>31.85</v>
      </c>
      <c r="E5" s="211">
        <v>38.19</v>
      </c>
      <c r="F5" s="211">
        <v>53.78</v>
      </c>
      <c r="G5" s="211">
        <v>1.45</v>
      </c>
      <c r="H5" s="211">
        <v>717.17</v>
      </c>
      <c r="I5" s="211">
        <v>1646.44</v>
      </c>
      <c r="J5" s="211">
        <v>79.53</v>
      </c>
      <c r="K5" s="211">
        <v>776.77</v>
      </c>
      <c r="L5" s="211">
        <v>0</v>
      </c>
      <c r="M5" s="211">
        <v>6.56</v>
      </c>
      <c r="N5" s="211">
        <v>36.18</v>
      </c>
      <c r="O5" s="211">
        <v>31.98</v>
      </c>
      <c r="P5" s="211">
        <v>38.76</v>
      </c>
      <c r="Q5" s="6" t="s">
        <v>3195</v>
      </c>
    </row>
    <row r="6" spans="1:45" x14ac:dyDescent="0.25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</row>
    <row r="7" spans="1:45" x14ac:dyDescent="0.25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</row>
    <row r="8" spans="1:45" x14ac:dyDescent="0.25">
      <c r="A8" s="208">
        <v>113</v>
      </c>
      <c r="B8" s="208">
        <v>157</v>
      </c>
      <c r="C8" s="208">
        <v>0</v>
      </c>
      <c r="D8" s="208">
        <v>107</v>
      </c>
      <c r="E8" s="208">
        <v>84</v>
      </c>
      <c r="F8" s="208">
        <v>124</v>
      </c>
      <c r="G8" s="208">
        <v>1</v>
      </c>
      <c r="H8" s="208">
        <v>136</v>
      </c>
      <c r="I8" s="208">
        <v>388</v>
      </c>
      <c r="J8" s="208">
        <v>146</v>
      </c>
      <c r="K8" s="208">
        <v>245</v>
      </c>
      <c r="L8" s="208">
        <v>0</v>
      </c>
      <c r="M8" s="208">
        <v>8</v>
      </c>
      <c r="N8" s="208">
        <v>276</v>
      </c>
      <c r="O8" s="208">
        <v>258</v>
      </c>
      <c r="P8" s="208">
        <v>755</v>
      </c>
      <c r="R8" s="6" t="s">
        <v>3188</v>
      </c>
      <c r="S8" s="6" t="s">
        <v>3189</v>
      </c>
      <c r="U8">
        <f>SUM(A8:P8)</f>
        <v>2798</v>
      </c>
    </row>
    <row r="10" spans="1:45" s="132" customFormat="1" x14ac:dyDescent="0.25">
      <c r="A10" s="152">
        <v>113</v>
      </c>
      <c r="B10" s="152">
        <v>159</v>
      </c>
      <c r="C10" s="152">
        <v>0</v>
      </c>
      <c r="D10" s="152">
        <v>107</v>
      </c>
      <c r="E10" s="152">
        <v>88</v>
      </c>
      <c r="F10" s="152">
        <v>125</v>
      </c>
      <c r="G10" s="152">
        <v>1</v>
      </c>
      <c r="H10" s="152">
        <v>136</v>
      </c>
      <c r="I10" s="152">
        <v>388</v>
      </c>
      <c r="J10" s="152">
        <v>145</v>
      </c>
      <c r="K10" s="152">
        <v>245</v>
      </c>
      <c r="L10" s="152">
        <v>0</v>
      </c>
      <c r="M10" s="154">
        <v>9</v>
      </c>
      <c r="N10" s="152">
        <v>276</v>
      </c>
      <c r="O10" s="152">
        <v>258</v>
      </c>
      <c r="P10" s="152">
        <v>756</v>
      </c>
      <c r="Q10"/>
      <c r="R10" s="210" t="s">
        <v>3193</v>
      </c>
      <c r="S10" s="151"/>
      <c r="T10"/>
      <c r="U10">
        <f>SUM(A10:P10)</f>
        <v>2806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3" spans="1:45" x14ac:dyDescent="0.25">
      <c r="A13" s="153">
        <v>114</v>
      </c>
      <c r="B13" s="153">
        <v>170</v>
      </c>
      <c r="C13" s="153">
        <v>14</v>
      </c>
      <c r="D13" s="153">
        <v>110</v>
      </c>
      <c r="E13" s="153">
        <v>91</v>
      </c>
      <c r="F13" s="153">
        <v>130</v>
      </c>
      <c r="G13" s="153">
        <v>1</v>
      </c>
      <c r="H13" s="153">
        <v>136</v>
      </c>
      <c r="I13" s="153">
        <v>391</v>
      </c>
      <c r="J13" s="153">
        <v>151</v>
      </c>
      <c r="K13" s="153">
        <v>251</v>
      </c>
      <c r="L13" s="153">
        <v>2</v>
      </c>
      <c r="M13" s="153">
        <v>20</v>
      </c>
      <c r="N13" s="153">
        <v>281</v>
      </c>
      <c r="O13" s="153">
        <v>258</v>
      </c>
      <c r="P13" s="153">
        <v>788</v>
      </c>
      <c r="R13" t="s">
        <v>3192</v>
      </c>
      <c r="U13">
        <v>2908</v>
      </c>
    </row>
    <row r="16" spans="1:45" x14ac:dyDescent="0.25">
      <c r="A16" s="153" t="s">
        <v>2380</v>
      </c>
      <c r="B16" s="153" t="s">
        <v>2535</v>
      </c>
      <c r="C16" s="153" t="s">
        <v>3064</v>
      </c>
      <c r="D16" s="153" t="s">
        <v>3067</v>
      </c>
      <c r="E16" s="153" t="s">
        <v>3181</v>
      </c>
      <c r="F16" s="153" t="s">
        <v>2434</v>
      </c>
      <c r="G16" s="153" t="s">
        <v>3182</v>
      </c>
      <c r="H16" s="153" t="s">
        <v>2965</v>
      </c>
      <c r="I16" s="153" t="s">
        <v>2527</v>
      </c>
      <c r="J16" s="153" t="s">
        <v>2428</v>
      </c>
      <c r="K16" s="153" t="s">
        <v>2430</v>
      </c>
      <c r="L16" s="153" t="s">
        <v>3191</v>
      </c>
      <c r="M16" s="153" t="s">
        <v>3062</v>
      </c>
      <c r="N16" s="153" t="s">
        <v>2427</v>
      </c>
      <c r="O16" s="153" t="s">
        <v>2659</v>
      </c>
      <c r="P16" s="6" t="s">
        <v>3211</v>
      </c>
      <c r="Q16" s="153" t="s">
        <v>2436</v>
      </c>
      <c r="R16" s="153">
        <v>2024</v>
      </c>
    </row>
    <row r="17" spans="1:21" x14ac:dyDescent="0.25">
      <c r="A17" s="153">
        <v>169</v>
      </c>
      <c r="B17" s="153">
        <v>136</v>
      </c>
      <c r="C17" s="153">
        <v>16</v>
      </c>
      <c r="D17" s="153">
        <v>70</v>
      </c>
      <c r="E17" s="153">
        <v>53</v>
      </c>
      <c r="F17" s="153">
        <v>79</v>
      </c>
      <c r="G17" s="153">
        <v>0</v>
      </c>
      <c r="H17" s="153">
        <v>17</v>
      </c>
      <c r="I17" s="153">
        <v>318</v>
      </c>
      <c r="J17" s="153">
        <v>122</v>
      </c>
      <c r="K17" s="153">
        <v>139</v>
      </c>
      <c r="L17" s="153">
        <v>4</v>
      </c>
      <c r="M17" s="153">
        <v>3</v>
      </c>
      <c r="N17" s="153">
        <v>162</v>
      </c>
      <c r="O17" s="153">
        <v>172</v>
      </c>
      <c r="P17" s="212">
        <v>1</v>
      </c>
      <c r="Q17" s="153">
        <v>714</v>
      </c>
      <c r="R17" s="153" t="s">
        <v>3190</v>
      </c>
      <c r="U17">
        <v>2174</v>
      </c>
    </row>
    <row r="20" spans="1:21" x14ac:dyDescent="0.25">
      <c r="A20">
        <f>A10-A2</f>
        <v>5</v>
      </c>
      <c r="B20">
        <f t="shared" ref="B20:P20" si="1">B10-B2</f>
        <v>9</v>
      </c>
      <c r="C20">
        <f t="shared" si="1"/>
        <v>0</v>
      </c>
      <c r="D20">
        <f t="shared" si="1"/>
        <v>2</v>
      </c>
      <c r="E20">
        <f t="shared" si="1"/>
        <v>6</v>
      </c>
      <c r="F20">
        <f t="shared" si="1"/>
        <v>5</v>
      </c>
      <c r="G20">
        <f t="shared" si="1"/>
        <v>0</v>
      </c>
      <c r="H20">
        <f t="shared" si="1"/>
        <v>0</v>
      </c>
      <c r="I20">
        <f t="shared" si="1"/>
        <v>0</v>
      </c>
      <c r="J20">
        <f t="shared" si="1"/>
        <v>0</v>
      </c>
      <c r="K20">
        <f t="shared" si="1"/>
        <v>3</v>
      </c>
      <c r="L20">
        <f t="shared" si="1"/>
        <v>0</v>
      </c>
      <c r="M20">
        <f t="shared" si="1"/>
        <v>1</v>
      </c>
      <c r="N20">
        <f t="shared" si="1"/>
        <v>0</v>
      </c>
      <c r="O20">
        <f t="shared" si="1"/>
        <v>0</v>
      </c>
      <c r="P20">
        <f t="shared" si="1"/>
        <v>9</v>
      </c>
    </row>
    <row r="23" spans="1:21" x14ac:dyDescent="0.25">
      <c r="A23" s="128">
        <v>4030458833.3407459</v>
      </c>
      <c r="B23">
        <v>58162626.280000001</v>
      </c>
    </row>
    <row r="24" spans="1:21" x14ac:dyDescent="0.25">
      <c r="C24" s="135" t="s">
        <v>3209</v>
      </c>
      <c r="N24" s="71">
        <v>273</v>
      </c>
      <c r="P24">
        <v>700</v>
      </c>
    </row>
    <row r="25" spans="1:21" x14ac:dyDescent="0.25">
      <c r="A25">
        <f>A23/1000000</f>
        <v>4030.458833340746</v>
      </c>
      <c r="B25">
        <f>B23/1000000</f>
        <v>58.162626279999998</v>
      </c>
      <c r="C25" s="134">
        <f>A25+B25</f>
        <v>4088.621459620746</v>
      </c>
    </row>
    <row r="28" spans="1:21" x14ac:dyDescent="0.25">
      <c r="A28" s="6" t="s">
        <v>3194</v>
      </c>
    </row>
    <row r="29" spans="1:21" x14ac:dyDescent="0.25">
      <c r="A29">
        <v>1</v>
      </c>
      <c r="B29" s="6" t="s">
        <v>2430</v>
      </c>
      <c r="C29" s="6" t="s">
        <v>3205</v>
      </c>
      <c r="D29" s="6" t="s">
        <v>3196</v>
      </c>
      <c r="E29" s="6" t="s">
        <v>3197</v>
      </c>
      <c r="F29" s="6" t="s">
        <v>3206</v>
      </c>
    </row>
    <row r="30" spans="1:21" x14ac:dyDescent="0.25">
      <c r="A30" s="6" t="s">
        <v>3195</v>
      </c>
      <c r="B30" s="128">
        <v>9437836.8200000003</v>
      </c>
      <c r="C30" s="128"/>
      <c r="D30" s="128">
        <v>176734.4</v>
      </c>
      <c r="E30" s="128">
        <v>151701.47</v>
      </c>
    </row>
    <row r="31" spans="1:21" x14ac:dyDescent="0.25">
      <c r="A31" s="6" t="s">
        <v>3198</v>
      </c>
      <c r="B31" s="128">
        <v>9437836.8200000003</v>
      </c>
      <c r="C31" s="128"/>
      <c r="D31" s="128">
        <v>176734.4</v>
      </c>
      <c r="E31" s="128"/>
    </row>
    <row r="32" spans="1:21" x14ac:dyDescent="0.25">
      <c r="A32" s="6" t="s">
        <v>3195</v>
      </c>
      <c r="B32" s="128"/>
      <c r="C32" s="128">
        <v>6697077.5999999996</v>
      </c>
      <c r="D32" s="128">
        <v>20106.82</v>
      </c>
      <c r="E32" s="128"/>
      <c r="F32">
        <v>20106.82</v>
      </c>
      <c r="G32" t="s">
        <v>3199</v>
      </c>
    </row>
    <row r="33" spans="1:7" x14ac:dyDescent="0.25">
      <c r="A33" s="6" t="s">
        <v>3198</v>
      </c>
      <c r="C33" s="128">
        <v>6494310</v>
      </c>
      <c r="D33" s="128">
        <v>20106.82</v>
      </c>
    </row>
    <row r="34" spans="1:7" x14ac:dyDescent="0.25">
      <c r="A34" t="s">
        <v>3195</v>
      </c>
      <c r="C34" s="128">
        <v>8715069.5999999996</v>
      </c>
      <c r="D34" s="128">
        <v>334509.77999999997</v>
      </c>
      <c r="F34">
        <v>20580.18</v>
      </c>
      <c r="G34" t="s">
        <v>3200</v>
      </c>
    </row>
    <row r="35" spans="1:7" x14ac:dyDescent="0.25">
      <c r="A35" t="s">
        <v>3198</v>
      </c>
      <c r="C35" s="128">
        <v>8203753.2000000002</v>
      </c>
      <c r="D35" s="128">
        <v>334509.78000000003</v>
      </c>
    </row>
    <row r="36" spans="1:7" x14ac:dyDescent="0.25">
      <c r="A36" t="s">
        <v>3195</v>
      </c>
      <c r="C36" s="128">
        <v>8598666</v>
      </c>
      <c r="D36" s="128">
        <v>54885.09</v>
      </c>
      <c r="F36">
        <v>22166.080000000002</v>
      </c>
      <c r="G36" t="s">
        <v>3201</v>
      </c>
    </row>
    <row r="37" spans="1:7" x14ac:dyDescent="0.25">
      <c r="A37" t="s">
        <v>3198</v>
      </c>
      <c r="C37" s="128">
        <v>8231744.4000000004</v>
      </c>
      <c r="D37" s="128">
        <v>54885.09</v>
      </c>
    </row>
    <row r="38" spans="1:7" x14ac:dyDescent="0.25">
      <c r="A38" t="s">
        <v>3195</v>
      </c>
      <c r="C38" s="128">
        <v>8710957.1999999993</v>
      </c>
      <c r="D38" s="128">
        <v>272632.35000000003</v>
      </c>
      <c r="F38">
        <v>20580.18</v>
      </c>
      <c r="G38" t="s">
        <v>3202</v>
      </c>
    </row>
    <row r="39" spans="1:7" x14ac:dyDescent="0.25">
      <c r="A39" t="s">
        <v>3198</v>
      </c>
      <c r="C39" s="128">
        <v>8203753.2000000002</v>
      </c>
      <c r="D39" s="128">
        <v>272632.34999999998</v>
      </c>
    </row>
    <row r="40" spans="1:7" x14ac:dyDescent="0.25">
      <c r="A40" t="s">
        <v>3195</v>
      </c>
      <c r="C40" s="128">
        <v>8598666</v>
      </c>
      <c r="D40" s="128">
        <v>276282.45</v>
      </c>
      <c r="F40">
        <v>22166.080000000002</v>
      </c>
      <c r="G40" t="s">
        <v>3203</v>
      </c>
    </row>
    <row r="41" spans="1:7" x14ac:dyDescent="0.25">
      <c r="A41" t="s">
        <v>3198</v>
      </c>
      <c r="C41" s="128">
        <v>8231744.4000000004</v>
      </c>
      <c r="D41" s="128">
        <v>276282.45</v>
      </c>
    </row>
    <row r="42" spans="1:7" x14ac:dyDescent="0.25">
      <c r="A42" t="s">
        <v>3195</v>
      </c>
      <c r="C42" s="128">
        <v>8942779.1999999993</v>
      </c>
      <c r="D42" s="128">
        <v>20580.18</v>
      </c>
      <c r="F42">
        <v>20580.18</v>
      </c>
      <c r="G42" t="s">
        <v>3204</v>
      </c>
    </row>
    <row r="43" spans="1:7" x14ac:dyDescent="0.25">
      <c r="A43" t="s">
        <v>3198</v>
      </c>
      <c r="C43" s="128">
        <v>8203753.1900000004</v>
      </c>
      <c r="D43" s="128">
        <v>20580.18</v>
      </c>
    </row>
    <row r="45" spans="1:7" x14ac:dyDescent="0.25">
      <c r="A45" s="6" t="s">
        <v>3198</v>
      </c>
      <c r="B45">
        <v>58162626.280000001</v>
      </c>
    </row>
    <row r="46" spans="1:7" x14ac:dyDescent="0.25">
      <c r="A46" s="6" t="s">
        <v>3207</v>
      </c>
      <c r="B46">
        <v>60856783.490000002</v>
      </c>
      <c r="C46" s="128">
        <v>59701052.420000002</v>
      </c>
      <c r="D46" s="128">
        <v>277880.99</v>
      </c>
    </row>
    <row r="47" spans="1:7" x14ac:dyDescent="0.25">
      <c r="A47" s="6" t="s">
        <v>3195</v>
      </c>
      <c r="B47" s="128">
        <f>C46+D46</f>
        <v>59978933.410000004</v>
      </c>
    </row>
    <row r="49" spans="1:4" x14ac:dyDescent="0.25">
      <c r="A49">
        <v>2022</v>
      </c>
    </row>
    <row r="50" spans="1:4" x14ac:dyDescent="0.25">
      <c r="A50" s="6" t="s">
        <v>2430</v>
      </c>
      <c r="B50" s="6" t="s">
        <v>3205</v>
      </c>
      <c r="C50" s="6" t="s">
        <v>2436</v>
      </c>
    </row>
    <row r="51" spans="1:4" x14ac:dyDescent="0.25">
      <c r="A51">
        <v>1</v>
      </c>
      <c r="B51">
        <v>6</v>
      </c>
      <c r="C51">
        <v>7</v>
      </c>
    </row>
    <row r="53" spans="1:4" x14ac:dyDescent="0.25">
      <c r="A53" s="203">
        <v>2023</v>
      </c>
      <c r="B53" s="203">
        <v>2022</v>
      </c>
      <c r="C53" s="134"/>
    </row>
    <row r="54" spans="1:4" x14ac:dyDescent="0.25">
      <c r="A54" s="134">
        <v>2766</v>
      </c>
      <c r="B54" s="134">
        <v>14</v>
      </c>
      <c r="C54" s="135" t="s">
        <v>3208</v>
      </c>
      <c r="D54" s="134"/>
    </row>
  </sheetData>
  <autoFilter ref="A29:F4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8"/>
  <sheetViews>
    <sheetView workbookViewId="0">
      <selection activeCell="T1" sqref="A1:T1"/>
    </sheetView>
  </sheetViews>
  <sheetFormatPr defaultRowHeight="1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2063</v>
      </c>
      <c r="E1" t="s">
        <v>1744</v>
      </c>
      <c r="G1" t="s">
        <v>2064</v>
      </c>
      <c r="H1" t="s">
        <v>2065</v>
      </c>
      <c r="I1" t="s">
        <v>2066</v>
      </c>
      <c r="J1" t="s">
        <v>2067</v>
      </c>
      <c r="K1" t="s">
        <v>2068</v>
      </c>
      <c r="L1" t="s">
        <v>2069</v>
      </c>
      <c r="M1" t="s">
        <v>2070</v>
      </c>
      <c r="R1" t="s">
        <v>2071</v>
      </c>
      <c r="S1" t="s">
        <v>2072</v>
      </c>
    </row>
    <row r="2" spans="1:19" x14ac:dyDescent="0.25">
      <c r="E2" t="s">
        <v>2073</v>
      </c>
      <c r="F2" t="s">
        <v>2074</v>
      </c>
      <c r="M2" t="s">
        <v>2075</v>
      </c>
      <c r="N2" t="s">
        <v>2076</v>
      </c>
    </row>
    <row r="3" spans="1:19" x14ac:dyDescent="0.25">
      <c r="N3" t="s">
        <v>2077</v>
      </c>
      <c r="O3" t="s">
        <v>2078</v>
      </c>
      <c r="P3" t="s">
        <v>2079</v>
      </c>
      <c r="Q3" t="s">
        <v>2080</v>
      </c>
    </row>
    <row r="4" spans="1:19" x14ac:dyDescent="0.25">
      <c r="K4" t="s">
        <v>2081</v>
      </c>
      <c r="L4" t="s">
        <v>2081</v>
      </c>
      <c r="M4" t="s">
        <v>2082</v>
      </c>
      <c r="N4" t="s">
        <v>2082</v>
      </c>
      <c r="O4" t="s">
        <v>2082</v>
      </c>
      <c r="P4" t="s">
        <v>2082</v>
      </c>
      <c r="Q4" t="s">
        <v>2082</v>
      </c>
    </row>
    <row r="5" spans="1:19" x14ac:dyDescent="0.25">
      <c r="A5" t="s">
        <v>79</v>
      </c>
    </row>
    <row r="6" spans="1:19" x14ac:dyDescent="0.25">
      <c r="A6" t="s">
        <v>1907</v>
      </c>
    </row>
    <row r="7" spans="1:19" x14ac:dyDescent="0.25">
      <c r="A7">
        <v>1</v>
      </c>
      <c r="B7" t="s">
        <v>1172</v>
      </c>
      <c r="C7">
        <v>39585</v>
      </c>
      <c r="D7" t="s">
        <v>1896</v>
      </c>
      <c r="E7">
        <v>1970</v>
      </c>
      <c r="F7" t="s">
        <v>2122</v>
      </c>
      <c r="G7" t="s">
        <v>2089</v>
      </c>
      <c r="H7">
        <v>5</v>
      </c>
      <c r="I7">
        <v>4</v>
      </c>
      <c r="J7" t="s">
        <v>2122</v>
      </c>
      <c r="K7">
        <v>6587.5</v>
      </c>
      <c r="L7">
        <v>4206.5</v>
      </c>
      <c r="M7">
        <v>0</v>
      </c>
      <c r="N7">
        <v>0</v>
      </c>
      <c r="O7">
        <v>0</v>
      </c>
      <c r="P7">
        <v>0</v>
      </c>
      <c r="Q7">
        <v>0</v>
      </c>
      <c r="R7">
        <v>45658</v>
      </c>
      <c r="S7">
        <v>46022</v>
      </c>
    </row>
    <row r="8" spans="1:19" x14ac:dyDescent="0.25">
      <c r="A8">
        <v>2</v>
      </c>
      <c r="B8" t="s">
        <v>1173</v>
      </c>
      <c r="C8">
        <v>40614</v>
      </c>
      <c r="D8" t="s">
        <v>1896</v>
      </c>
      <c r="E8">
        <v>1958</v>
      </c>
      <c r="F8" t="s">
        <v>2122</v>
      </c>
      <c r="G8" t="s">
        <v>2090</v>
      </c>
      <c r="H8">
        <v>3</v>
      </c>
      <c r="I8">
        <v>4</v>
      </c>
      <c r="J8" t="s">
        <v>2122</v>
      </c>
      <c r="K8">
        <v>4144.6000000000004</v>
      </c>
      <c r="L8">
        <v>1997.7</v>
      </c>
      <c r="M8">
        <v>0</v>
      </c>
      <c r="N8">
        <v>0</v>
      </c>
      <c r="O8">
        <v>0</v>
      </c>
      <c r="P8">
        <v>0</v>
      </c>
      <c r="Q8">
        <v>0</v>
      </c>
      <c r="R8">
        <v>45658</v>
      </c>
      <c r="S8">
        <v>46022</v>
      </c>
    </row>
    <row r="9" spans="1:19" x14ac:dyDescent="0.25">
      <c r="A9">
        <v>3</v>
      </c>
      <c r="B9" t="s">
        <v>1174</v>
      </c>
      <c r="C9">
        <v>40647</v>
      </c>
      <c r="D9" t="s">
        <v>1896</v>
      </c>
      <c r="E9">
        <v>1958</v>
      </c>
      <c r="F9" t="s">
        <v>2122</v>
      </c>
      <c r="G9" t="s">
        <v>2090</v>
      </c>
      <c r="H9">
        <v>3</v>
      </c>
      <c r="I9">
        <v>3</v>
      </c>
      <c r="J9" t="s">
        <v>2122</v>
      </c>
      <c r="K9">
        <v>3152.2</v>
      </c>
      <c r="L9">
        <v>1518.9</v>
      </c>
      <c r="M9">
        <v>0</v>
      </c>
      <c r="N9">
        <v>0</v>
      </c>
      <c r="O9">
        <v>0</v>
      </c>
      <c r="P9">
        <v>0</v>
      </c>
      <c r="Q9">
        <v>0</v>
      </c>
      <c r="R9">
        <v>45658</v>
      </c>
      <c r="S9">
        <v>46022</v>
      </c>
    </row>
    <row r="10" spans="1:19" x14ac:dyDescent="0.25">
      <c r="A10">
        <v>4</v>
      </c>
      <c r="B10" t="s">
        <v>89</v>
      </c>
      <c r="C10">
        <v>39571</v>
      </c>
      <c r="D10" t="s">
        <v>1896</v>
      </c>
      <c r="E10">
        <v>1972</v>
      </c>
      <c r="F10" t="s">
        <v>2122</v>
      </c>
      <c r="G10" t="s">
        <v>2088</v>
      </c>
      <c r="H10">
        <v>5</v>
      </c>
      <c r="I10">
        <v>8</v>
      </c>
      <c r="J10" t="s">
        <v>2122</v>
      </c>
      <c r="K10">
        <v>12349.81</v>
      </c>
      <c r="L10">
        <v>7917.1</v>
      </c>
      <c r="M10">
        <v>2449982.0499999998</v>
      </c>
      <c r="N10">
        <v>2449982.0499999998</v>
      </c>
      <c r="O10">
        <v>0</v>
      </c>
      <c r="P10">
        <v>0</v>
      </c>
      <c r="Q10">
        <v>0</v>
      </c>
      <c r="R10">
        <v>45658</v>
      </c>
      <c r="S10">
        <v>46022</v>
      </c>
    </row>
    <row r="11" spans="1:19" x14ac:dyDescent="0.25">
      <c r="A11">
        <v>5</v>
      </c>
      <c r="B11" t="s">
        <v>118</v>
      </c>
      <c r="C11">
        <v>40826</v>
      </c>
      <c r="D11" t="s">
        <v>1896</v>
      </c>
      <c r="E11">
        <v>1966</v>
      </c>
      <c r="F11" t="s">
        <v>2122</v>
      </c>
      <c r="G11" t="s">
        <v>2089</v>
      </c>
      <c r="H11">
        <v>5</v>
      </c>
      <c r="I11">
        <v>4</v>
      </c>
      <c r="J11" t="s">
        <v>2122</v>
      </c>
      <c r="K11">
        <v>5434.68</v>
      </c>
      <c r="L11">
        <v>4031.1</v>
      </c>
      <c r="M11">
        <v>1040983.42</v>
      </c>
      <c r="N11">
        <v>1040983.42</v>
      </c>
      <c r="O11">
        <v>0</v>
      </c>
      <c r="P11">
        <v>0</v>
      </c>
      <c r="Q11">
        <v>0</v>
      </c>
      <c r="R11">
        <v>45658</v>
      </c>
      <c r="S11">
        <v>46022</v>
      </c>
    </row>
    <row r="12" spans="1:19" x14ac:dyDescent="0.25">
      <c r="A12">
        <v>6</v>
      </c>
      <c r="B12" t="s">
        <v>112</v>
      </c>
      <c r="C12">
        <v>40676</v>
      </c>
      <c r="D12" t="s">
        <v>1896</v>
      </c>
      <c r="E12">
        <v>1961</v>
      </c>
      <c r="F12" t="s">
        <v>2122</v>
      </c>
      <c r="G12" t="s">
        <v>2088</v>
      </c>
      <c r="H12">
        <v>5</v>
      </c>
      <c r="I12">
        <v>4</v>
      </c>
      <c r="J12" t="s">
        <v>2122</v>
      </c>
      <c r="K12">
        <v>5436.5</v>
      </c>
      <c r="L12">
        <v>3484.4</v>
      </c>
      <c r="M12">
        <v>7023161.79</v>
      </c>
      <c r="N12">
        <v>7023161.79</v>
      </c>
      <c r="O12">
        <v>0</v>
      </c>
      <c r="P12">
        <v>0</v>
      </c>
      <c r="Q12">
        <v>0</v>
      </c>
      <c r="R12">
        <v>45658</v>
      </c>
      <c r="S12">
        <v>46022</v>
      </c>
    </row>
    <row r="13" spans="1:19" x14ac:dyDescent="0.25">
      <c r="A13">
        <v>7</v>
      </c>
      <c r="B13" t="s">
        <v>107</v>
      </c>
      <c r="C13">
        <v>40681</v>
      </c>
      <c r="D13" t="s">
        <v>1896</v>
      </c>
      <c r="E13">
        <v>1961</v>
      </c>
      <c r="F13" t="s">
        <v>2122</v>
      </c>
      <c r="G13" t="s">
        <v>2088</v>
      </c>
      <c r="H13">
        <v>5</v>
      </c>
      <c r="I13">
        <v>3</v>
      </c>
      <c r="J13" t="s">
        <v>2122</v>
      </c>
      <c r="K13">
        <v>3996.13</v>
      </c>
      <c r="L13">
        <v>2550.9</v>
      </c>
      <c r="M13">
        <v>220389.6</v>
      </c>
      <c r="N13">
        <v>220389.6</v>
      </c>
      <c r="O13">
        <v>0</v>
      </c>
      <c r="P13">
        <v>0</v>
      </c>
      <c r="Q13">
        <v>0</v>
      </c>
      <c r="R13">
        <v>45658</v>
      </c>
      <c r="S13">
        <v>46022</v>
      </c>
    </row>
    <row r="14" spans="1:19" x14ac:dyDescent="0.25">
      <c r="A14">
        <v>8</v>
      </c>
      <c r="B14" t="s">
        <v>1175</v>
      </c>
      <c r="C14">
        <v>39650</v>
      </c>
      <c r="D14" t="s">
        <v>1896</v>
      </c>
      <c r="E14">
        <v>1974</v>
      </c>
      <c r="F14" t="s">
        <v>2122</v>
      </c>
      <c r="G14" t="s">
        <v>2088</v>
      </c>
      <c r="H14">
        <v>5</v>
      </c>
      <c r="I14">
        <v>5</v>
      </c>
      <c r="J14" t="s">
        <v>2122</v>
      </c>
      <c r="K14">
        <v>7202.9</v>
      </c>
      <c r="L14">
        <v>4544.7</v>
      </c>
      <c r="M14">
        <v>0</v>
      </c>
      <c r="N14">
        <v>0</v>
      </c>
      <c r="O14">
        <v>0</v>
      </c>
      <c r="P14">
        <v>0</v>
      </c>
      <c r="Q14">
        <v>0</v>
      </c>
      <c r="R14">
        <v>45658</v>
      </c>
      <c r="S14">
        <v>46022</v>
      </c>
    </row>
    <row r="15" spans="1:19" x14ac:dyDescent="0.25">
      <c r="A15">
        <v>9</v>
      </c>
      <c r="B15" t="s">
        <v>1176</v>
      </c>
      <c r="C15">
        <v>39651</v>
      </c>
      <c r="D15" t="s">
        <v>1896</v>
      </c>
      <c r="E15">
        <v>1968</v>
      </c>
      <c r="F15" t="s">
        <v>2122</v>
      </c>
      <c r="G15" t="s">
        <v>2088</v>
      </c>
      <c r="H15">
        <v>5</v>
      </c>
      <c r="I15">
        <v>4</v>
      </c>
      <c r="J15" t="s">
        <v>2122</v>
      </c>
      <c r="K15">
        <v>6153</v>
      </c>
      <c r="L15">
        <v>3896.5</v>
      </c>
      <c r="M15">
        <v>0</v>
      </c>
      <c r="N15">
        <v>0</v>
      </c>
      <c r="O15">
        <v>0</v>
      </c>
      <c r="P15">
        <v>0</v>
      </c>
      <c r="Q15">
        <v>0</v>
      </c>
      <c r="R15">
        <v>45658</v>
      </c>
      <c r="S15">
        <v>46022</v>
      </c>
    </row>
    <row r="16" spans="1:19" x14ac:dyDescent="0.25">
      <c r="A16">
        <v>10</v>
      </c>
      <c r="B16" t="s">
        <v>1177</v>
      </c>
      <c r="C16">
        <v>39657</v>
      </c>
      <c r="D16" t="s">
        <v>1896</v>
      </c>
      <c r="E16">
        <v>1973</v>
      </c>
      <c r="F16" t="s">
        <v>2122</v>
      </c>
      <c r="G16" t="s">
        <v>2088</v>
      </c>
      <c r="H16">
        <v>5</v>
      </c>
      <c r="I16">
        <v>4</v>
      </c>
      <c r="J16" t="s">
        <v>2122</v>
      </c>
      <c r="K16">
        <v>6078.6</v>
      </c>
      <c r="L16">
        <v>3912.2</v>
      </c>
      <c r="M16">
        <v>0</v>
      </c>
      <c r="N16">
        <v>0</v>
      </c>
      <c r="O16">
        <v>0</v>
      </c>
      <c r="P16">
        <v>0</v>
      </c>
      <c r="Q16">
        <v>0</v>
      </c>
      <c r="R16">
        <v>45658</v>
      </c>
      <c r="S16">
        <v>46022</v>
      </c>
    </row>
    <row r="17" spans="1:19" x14ac:dyDescent="0.25">
      <c r="A17">
        <v>11</v>
      </c>
      <c r="B17" t="s">
        <v>1178</v>
      </c>
      <c r="C17">
        <v>39659</v>
      </c>
      <c r="D17" t="s">
        <v>1896</v>
      </c>
      <c r="E17">
        <v>1985</v>
      </c>
      <c r="F17" t="s">
        <v>2122</v>
      </c>
      <c r="G17" t="s">
        <v>2088</v>
      </c>
      <c r="H17">
        <v>9</v>
      </c>
      <c r="I17">
        <v>3</v>
      </c>
      <c r="J17" t="s">
        <v>2122</v>
      </c>
      <c r="K17">
        <v>9709.6</v>
      </c>
      <c r="L17">
        <v>6855.1</v>
      </c>
      <c r="M17">
        <v>0</v>
      </c>
      <c r="N17">
        <v>0</v>
      </c>
      <c r="O17">
        <v>0</v>
      </c>
      <c r="P17">
        <v>0</v>
      </c>
      <c r="Q17">
        <v>0</v>
      </c>
      <c r="R17">
        <v>45658</v>
      </c>
      <c r="S17">
        <v>46022</v>
      </c>
    </row>
    <row r="18" spans="1:19" x14ac:dyDescent="0.25">
      <c r="A18">
        <v>12</v>
      </c>
      <c r="B18" t="s">
        <v>1179</v>
      </c>
      <c r="C18">
        <v>40098</v>
      </c>
      <c r="D18" t="s">
        <v>1896</v>
      </c>
      <c r="E18">
        <v>1965</v>
      </c>
      <c r="F18" t="s">
        <v>2122</v>
      </c>
      <c r="G18" t="s">
        <v>2088</v>
      </c>
      <c r="H18">
        <v>5</v>
      </c>
      <c r="I18">
        <v>4</v>
      </c>
      <c r="J18" t="s">
        <v>2122</v>
      </c>
      <c r="K18">
        <v>6109.6</v>
      </c>
      <c r="L18">
        <v>3835.6</v>
      </c>
      <c r="M18">
        <v>0</v>
      </c>
      <c r="N18">
        <v>0</v>
      </c>
      <c r="O18">
        <v>0</v>
      </c>
      <c r="P18">
        <v>0</v>
      </c>
      <c r="Q18">
        <v>0</v>
      </c>
      <c r="R18">
        <v>45658</v>
      </c>
      <c r="S18">
        <v>46022</v>
      </c>
    </row>
    <row r="19" spans="1:19" x14ac:dyDescent="0.25">
      <c r="A19">
        <v>13</v>
      </c>
      <c r="B19" t="s">
        <v>1180</v>
      </c>
      <c r="C19">
        <v>40085</v>
      </c>
      <c r="D19" t="s">
        <v>1896</v>
      </c>
      <c r="E19">
        <v>1964</v>
      </c>
      <c r="F19" t="s">
        <v>2122</v>
      </c>
      <c r="G19" t="s">
        <v>2088</v>
      </c>
      <c r="H19">
        <v>5</v>
      </c>
      <c r="I19">
        <v>6</v>
      </c>
      <c r="J19" t="s">
        <v>2122</v>
      </c>
      <c r="K19">
        <v>9236.4</v>
      </c>
      <c r="L19">
        <v>5784</v>
      </c>
      <c r="M19">
        <v>0</v>
      </c>
      <c r="N19">
        <v>0</v>
      </c>
      <c r="O19">
        <v>0</v>
      </c>
      <c r="P19">
        <v>0</v>
      </c>
      <c r="Q19">
        <v>0</v>
      </c>
      <c r="R19">
        <v>45658</v>
      </c>
      <c r="S19">
        <v>46022</v>
      </c>
    </row>
    <row r="20" spans="1:19" x14ac:dyDescent="0.25">
      <c r="A20">
        <v>14</v>
      </c>
      <c r="B20" t="s">
        <v>1181</v>
      </c>
      <c r="C20">
        <v>40138</v>
      </c>
      <c r="D20" t="s">
        <v>1896</v>
      </c>
      <c r="E20">
        <v>1958</v>
      </c>
      <c r="F20" t="s">
        <v>2122</v>
      </c>
      <c r="G20" t="s">
        <v>2090</v>
      </c>
      <c r="H20">
        <v>4</v>
      </c>
      <c r="I20">
        <v>4</v>
      </c>
      <c r="J20" t="s">
        <v>2122</v>
      </c>
      <c r="K20">
        <v>3898.1</v>
      </c>
      <c r="L20">
        <v>2089</v>
      </c>
      <c r="M20">
        <v>0</v>
      </c>
      <c r="N20">
        <v>0</v>
      </c>
      <c r="O20">
        <v>0</v>
      </c>
      <c r="P20">
        <v>0</v>
      </c>
      <c r="Q20">
        <v>0</v>
      </c>
      <c r="R20">
        <v>45658</v>
      </c>
      <c r="S20">
        <v>46022</v>
      </c>
    </row>
    <row r="21" spans="1:19" x14ac:dyDescent="0.25">
      <c r="A21">
        <v>15</v>
      </c>
      <c r="B21" t="s">
        <v>1182</v>
      </c>
      <c r="C21">
        <v>40385</v>
      </c>
      <c r="D21" t="s">
        <v>1896</v>
      </c>
      <c r="E21">
        <v>1954</v>
      </c>
      <c r="F21" t="s">
        <v>2122</v>
      </c>
      <c r="G21" t="s">
        <v>2090</v>
      </c>
      <c r="H21">
        <v>2</v>
      </c>
      <c r="I21">
        <v>1</v>
      </c>
      <c r="J21" t="s">
        <v>2122</v>
      </c>
      <c r="K21">
        <v>1116.49</v>
      </c>
      <c r="L21">
        <v>538.6</v>
      </c>
      <c r="M21">
        <v>0</v>
      </c>
      <c r="N21">
        <v>0</v>
      </c>
      <c r="O21">
        <v>0</v>
      </c>
      <c r="P21">
        <v>0</v>
      </c>
      <c r="Q21">
        <v>0</v>
      </c>
      <c r="R21">
        <v>45658</v>
      </c>
      <c r="S21">
        <v>46022</v>
      </c>
    </row>
    <row r="22" spans="1:19" x14ac:dyDescent="0.25">
      <c r="A22">
        <v>16</v>
      </c>
      <c r="B22" t="s">
        <v>1183</v>
      </c>
      <c r="C22">
        <v>40550</v>
      </c>
      <c r="D22" t="s">
        <v>1896</v>
      </c>
      <c r="E22">
        <v>1954</v>
      </c>
      <c r="F22" t="s">
        <v>2122</v>
      </c>
      <c r="G22" t="s">
        <v>2090</v>
      </c>
      <c r="H22">
        <v>3</v>
      </c>
      <c r="I22">
        <v>3</v>
      </c>
      <c r="J22" t="s">
        <v>2122</v>
      </c>
      <c r="K22">
        <v>3719</v>
      </c>
      <c r="L22">
        <v>2144</v>
      </c>
      <c r="M22">
        <v>0</v>
      </c>
      <c r="N22">
        <v>0</v>
      </c>
      <c r="O22">
        <v>0</v>
      </c>
      <c r="P22">
        <v>0</v>
      </c>
      <c r="Q22">
        <v>0</v>
      </c>
      <c r="R22">
        <v>45658</v>
      </c>
      <c r="S22">
        <v>46022</v>
      </c>
    </row>
    <row r="23" spans="1:19" x14ac:dyDescent="0.25">
      <c r="A23">
        <v>17</v>
      </c>
      <c r="B23" t="s">
        <v>1184</v>
      </c>
      <c r="C23">
        <v>40656</v>
      </c>
      <c r="D23" t="s">
        <v>1896</v>
      </c>
      <c r="E23">
        <v>1956</v>
      </c>
      <c r="F23" t="s">
        <v>2122</v>
      </c>
      <c r="G23" t="s">
        <v>2090</v>
      </c>
      <c r="H23">
        <v>2</v>
      </c>
      <c r="I23">
        <v>1</v>
      </c>
      <c r="J23" t="s">
        <v>2122</v>
      </c>
      <c r="K23">
        <v>1039.52</v>
      </c>
      <c r="L23">
        <v>528</v>
      </c>
      <c r="M23">
        <v>0</v>
      </c>
      <c r="N23">
        <v>0</v>
      </c>
      <c r="O23">
        <v>0</v>
      </c>
      <c r="P23">
        <v>0</v>
      </c>
      <c r="Q23">
        <v>0</v>
      </c>
      <c r="R23">
        <v>45658</v>
      </c>
      <c r="S23">
        <v>46022</v>
      </c>
    </row>
    <row r="24" spans="1:19" x14ac:dyDescent="0.25">
      <c r="A24">
        <v>18</v>
      </c>
      <c r="B24" t="s">
        <v>1185</v>
      </c>
      <c r="C24">
        <v>40659</v>
      </c>
      <c r="D24" t="s">
        <v>1896</v>
      </c>
      <c r="E24">
        <v>1956</v>
      </c>
      <c r="F24" t="s">
        <v>2122</v>
      </c>
      <c r="G24" t="s">
        <v>2090</v>
      </c>
      <c r="H24">
        <v>2</v>
      </c>
      <c r="I24">
        <v>1</v>
      </c>
      <c r="J24" t="s">
        <v>2122</v>
      </c>
      <c r="K24">
        <v>1032.75</v>
      </c>
      <c r="L24">
        <v>524.4</v>
      </c>
      <c r="M24">
        <v>0</v>
      </c>
      <c r="N24">
        <v>0</v>
      </c>
      <c r="O24">
        <v>0</v>
      </c>
      <c r="P24">
        <v>0</v>
      </c>
      <c r="Q24">
        <v>0</v>
      </c>
      <c r="R24">
        <v>45658</v>
      </c>
      <c r="S24">
        <v>46022</v>
      </c>
    </row>
    <row r="25" spans="1:19" x14ac:dyDescent="0.25">
      <c r="A25">
        <v>19</v>
      </c>
      <c r="B25" t="s">
        <v>1186</v>
      </c>
      <c r="C25">
        <v>40662</v>
      </c>
      <c r="D25" t="s">
        <v>1896</v>
      </c>
      <c r="E25">
        <v>1956</v>
      </c>
      <c r="F25" t="s">
        <v>2122</v>
      </c>
      <c r="G25" t="s">
        <v>2089</v>
      </c>
      <c r="H25">
        <v>3</v>
      </c>
      <c r="I25">
        <v>3</v>
      </c>
      <c r="J25" t="s">
        <v>2122</v>
      </c>
      <c r="K25">
        <v>3280.71</v>
      </c>
      <c r="L25">
        <v>1863.5</v>
      </c>
      <c r="M25">
        <v>0</v>
      </c>
      <c r="N25">
        <v>0</v>
      </c>
      <c r="O25">
        <v>0</v>
      </c>
      <c r="P25">
        <v>0</v>
      </c>
      <c r="Q25">
        <v>0</v>
      </c>
      <c r="R25">
        <v>45658</v>
      </c>
      <c r="S25">
        <v>46022</v>
      </c>
    </row>
    <row r="26" spans="1:19" x14ac:dyDescent="0.25">
      <c r="A26">
        <v>20</v>
      </c>
      <c r="B26" t="s">
        <v>1187</v>
      </c>
      <c r="C26">
        <v>40663</v>
      </c>
      <c r="D26" t="s">
        <v>1896</v>
      </c>
      <c r="E26">
        <v>1955</v>
      </c>
      <c r="F26" t="s">
        <v>2122</v>
      </c>
      <c r="G26" t="s">
        <v>2090</v>
      </c>
      <c r="H26">
        <v>2</v>
      </c>
      <c r="I26">
        <v>2</v>
      </c>
      <c r="J26" t="s">
        <v>2122</v>
      </c>
      <c r="K26">
        <v>1669.08</v>
      </c>
      <c r="L26">
        <v>888.1</v>
      </c>
      <c r="M26">
        <v>0</v>
      </c>
      <c r="N26">
        <v>0</v>
      </c>
      <c r="O26">
        <v>0</v>
      </c>
      <c r="P26">
        <v>0</v>
      </c>
      <c r="Q26">
        <v>0</v>
      </c>
      <c r="R26">
        <v>45658</v>
      </c>
      <c r="S26">
        <v>46022</v>
      </c>
    </row>
    <row r="27" spans="1:19" x14ac:dyDescent="0.25">
      <c r="A27">
        <v>21</v>
      </c>
      <c r="B27" t="s">
        <v>1188</v>
      </c>
      <c r="C27">
        <v>40664</v>
      </c>
      <c r="D27" t="s">
        <v>1896</v>
      </c>
      <c r="E27">
        <v>1956</v>
      </c>
      <c r="F27" t="s">
        <v>2122</v>
      </c>
      <c r="G27" t="s">
        <v>2090</v>
      </c>
      <c r="H27">
        <v>2</v>
      </c>
      <c r="I27">
        <v>2</v>
      </c>
      <c r="J27" t="s">
        <v>2122</v>
      </c>
      <c r="K27">
        <v>1747.08</v>
      </c>
      <c r="L27">
        <v>877.7</v>
      </c>
      <c r="M27">
        <v>0</v>
      </c>
      <c r="N27">
        <v>0</v>
      </c>
      <c r="O27">
        <v>0</v>
      </c>
      <c r="P27">
        <v>0</v>
      </c>
      <c r="Q27">
        <v>0</v>
      </c>
      <c r="R27">
        <v>45658</v>
      </c>
      <c r="S27">
        <v>46022</v>
      </c>
    </row>
    <row r="28" spans="1:19" x14ac:dyDescent="0.25">
      <c r="A28">
        <v>22</v>
      </c>
      <c r="B28" t="s">
        <v>1189</v>
      </c>
      <c r="C28">
        <v>40665</v>
      </c>
      <c r="D28" t="s">
        <v>1896</v>
      </c>
      <c r="E28">
        <v>1955</v>
      </c>
      <c r="F28" t="s">
        <v>2122</v>
      </c>
      <c r="G28" t="s">
        <v>2090</v>
      </c>
      <c r="H28">
        <v>2</v>
      </c>
      <c r="I28">
        <v>2</v>
      </c>
      <c r="J28" t="s">
        <v>2122</v>
      </c>
      <c r="K28">
        <v>1741.66</v>
      </c>
      <c r="L28">
        <v>875.4</v>
      </c>
      <c r="M28">
        <v>0</v>
      </c>
      <c r="N28">
        <v>0</v>
      </c>
      <c r="O28">
        <v>0</v>
      </c>
      <c r="P28">
        <v>0</v>
      </c>
      <c r="Q28">
        <v>0</v>
      </c>
      <c r="R28">
        <v>45658</v>
      </c>
      <c r="S28">
        <v>46022</v>
      </c>
    </row>
    <row r="29" spans="1:19" x14ac:dyDescent="0.25">
      <c r="A29">
        <v>23</v>
      </c>
      <c r="B29" t="s">
        <v>1190</v>
      </c>
      <c r="C29">
        <v>40666</v>
      </c>
      <c r="D29" t="s">
        <v>1896</v>
      </c>
      <c r="E29">
        <v>1955</v>
      </c>
      <c r="F29" t="s">
        <v>2122</v>
      </c>
      <c r="G29" t="s">
        <v>2090</v>
      </c>
      <c r="H29">
        <v>2</v>
      </c>
      <c r="I29">
        <v>2</v>
      </c>
      <c r="J29" t="s">
        <v>2122</v>
      </c>
      <c r="K29">
        <v>1766.81</v>
      </c>
      <c r="L29">
        <v>877.1</v>
      </c>
      <c r="M29">
        <v>0</v>
      </c>
      <c r="N29">
        <v>0</v>
      </c>
      <c r="O29">
        <v>0</v>
      </c>
      <c r="P29">
        <v>0</v>
      </c>
      <c r="Q29">
        <v>0</v>
      </c>
      <c r="R29">
        <v>45658</v>
      </c>
      <c r="S29">
        <v>46022</v>
      </c>
    </row>
    <row r="30" spans="1:19" x14ac:dyDescent="0.25">
      <c r="A30">
        <v>24</v>
      </c>
      <c r="B30" t="s">
        <v>1191</v>
      </c>
      <c r="C30">
        <v>40667</v>
      </c>
      <c r="D30" t="s">
        <v>1896</v>
      </c>
      <c r="E30">
        <v>1956</v>
      </c>
      <c r="F30" t="s">
        <v>2122</v>
      </c>
      <c r="G30" t="s">
        <v>2090</v>
      </c>
      <c r="H30">
        <v>2</v>
      </c>
      <c r="I30">
        <v>1</v>
      </c>
      <c r="J30" t="s">
        <v>2122</v>
      </c>
      <c r="K30">
        <v>1016.06</v>
      </c>
      <c r="L30">
        <v>515.1</v>
      </c>
      <c r="M30">
        <v>0</v>
      </c>
      <c r="N30">
        <v>0</v>
      </c>
      <c r="O30">
        <v>0</v>
      </c>
      <c r="P30">
        <v>0</v>
      </c>
      <c r="Q30">
        <v>0</v>
      </c>
      <c r="R30">
        <v>45658</v>
      </c>
      <c r="S30">
        <v>46022</v>
      </c>
    </row>
    <row r="31" spans="1:19" x14ac:dyDescent="0.25">
      <c r="A31">
        <v>25</v>
      </c>
      <c r="B31" t="s">
        <v>1192</v>
      </c>
      <c r="C31">
        <v>40652</v>
      </c>
      <c r="D31" t="s">
        <v>1896</v>
      </c>
      <c r="E31">
        <v>1956</v>
      </c>
      <c r="F31" t="s">
        <v>2122</v>
      </c>
      <c r="G31" t="s">
        <v>2090</v>
      </c>
      <c r="H31">
        <v>2</v>
      </c>
      <c r="I31">
        <v>3</v>
      </c>
      <c r="J31" t="s">
        <v>2122</v>
      </c>
      <c r="K31">
        <v>2757.21</v>
      </c>
      <c r="L31">
        <v>1397.1</v>
      </c>
      <c r="M31">
        <v>0</v>
      </c>
      <c r="N31">
        <v>0</v>
      </c>
      <c r="O31">
        <v>0</v>
      </c>
      <c r="P31">
        <v>0</v>
      </c>
      <c r="Q31">
        <v>0</v>
      </c>
      <c r="R31">
        <v>45658</v>
      </c>
      <c r="S31">
        <v>46022</v>
      </c>
    </row>
    <row r="32" spans="1:19" x14ac:dyDescent="0.25">
      <c r="A32">
        <v>26</v>
      </c>
      <c r="B32" t="s">
        <v>1193</v>
      </c>
      <c r="C32">
        <v>40654</v>
      </c>
      <c r="D32" t="s">
        <v>1896</v>
      </c>
      <c r="E32">
        <v>1956</v>
      </c>
      <c r="F32" t="s">
        <v>2122</v>
      </c>
      <c r="G32" t="s">
        <v>2090</v>
      </c>
      <c r="H32">
        <v>2</v>
      </c>
      <c r="I32">
        <v>1</v>
      </c>
      <c r="J32" t="s">
        <v>2122</v>
      </c>
      <c r="K32">
        <v>1034.4100000000001</v>
      </c>
      <c r="L32">
        <v>518.79999999999995</v>
      </c>
      <c r="M32">
        <v>0</v>
      </c>
      <c r="N32">
        <v>0</v>
      </c>
      <c r="O32">
        <v>0</v>
      </c>
      <c r="P32">
        <v>0</v>
      </c>
      <c r="Q32">
        <v>0</v>
      </c>
      <c r="R32">
        <v>45658</v>
      </c>
      <c r="S32">
        <v>46022</v>
      </c>
    </row>
    <row r="33" spans="1:19" x14ac:dyDescent="0.25">
      <c r="A33">
        <v>27</v>
      </c>
      <c r="B33" t="s">
        <v>1194</v>
      </c>
      <c r="C33">
        <v>40695</v>
      </c>
      <c r="D33" t="s">
        <v>1896</v>
      </c>
      <c r="E33">
        <v>1957</v>
      </c>
      <c r="F33" t="s">
        <v>2122</v>
      </c>
      <c r="G33" t="s">
        <v>2089</v>
      </c>
      <c r="H33">
        <v>3</v>
      </c>
      <c r="I33">
        <v>2</v>
      </c>
      <c r="J33" t="s">
        <v>2122</v>
      </c>
      <c r="K33">
        <v>2412.15</v>
      </c>
      <c r="L33">
        <v>1406.2</v>
      </c>
      <c r="M33">
        <v>0</v>
      </c>
      <c r="N33">
        <v>0</v>
      </c>
      <c r="O33">
        <v>0</v>
      </c>
      <c r="P33">
        <v>0</v>
      </c>
      <c r="Q33">
        <v>0</v>
      </c>
      <c r="R33">
        <v>45658</v>
      </c>
      <c r="S33">
        <v>46022</v>
      </c>
    </row>
    <row r="34" spans="1:19" x14ac:dyDescent="0.25">
      <c r="A34">
        <v>28</v>
      </c>
      <c r="B34" t="s">
        <v>1195</v>
      </c>
      <c r="C34">
        <v>40686</v>
      </c>
      <c r="D34" t="s">
        <v>1896</v>
      </c>
      <c r="E34">
        <v>1957</v>
      </c>
      <c r="F34" t="s">
        <v>2122</v>
      </c>
      <c r="G34" t="s">
        <v>2089</v>
      </c>
      <c r="H34">
        <v>4</v>
      </c>
      <c r="I34">
        <v>2</v>
      </c>
      <c r="J34" t="s">
        <v>2122</v>
      </c>
      <c r="K34">
        <v>2830.47</v>
      </c>
      <c r="L34">
        <v>1794.6</v>
      </c>
      <c r="M34">
        <v>0</v>
      </c>
      <c r="N34">
        <v>0</v>
      </c>
      <c r="O34">
        <v>0</v>
      </c>
      <c r="P34">
        <v>0</v>
      </c>
      <c r="Q34">
        <v>0</v>
      </c>
      <c r="R34">
        <v>45658</v>
      </c>
      <c r="S34">
        <v>46022</v>
      </c>
    </row>
    <row r="35" spans="1:19" x14ac:dyDescent="0.25">
      <c r="A35">
        <v>29</v>
      </c>
      <c r="B35" t="s">
        <v>1196</v>
      </c>
      <c r="C35">
        <v>40687</v>
      </c>
      <c r="D35" t="s">
        <v>1896</v>
      </c>
      <c r="E35">
        <v>1957</v>
      </c>
      <c r="F35" t="s">
        <v>2122</v>
      </c>
      <c r="G35" t="s">
        <v>2089</v>
      </c>
      <c r="H35">
        <v>4</v>
      </c>
      <c r="I35">
        <v>3</v>
      </c>
      <c r="J35" t="s">
        <v>2122</v>
      </c>
      <c r="K35">
        <v>3198.3</v>
      </c>
      <c r="L35">
        <v>1457.8</v>
      </c>
      <c r="M35">
        <v>0</v>
      </c>
      <c r="N35">
        <v>0</v>
      </c>
      <c r="O35">
        <v>0</v>
      </c>
      <c r="P35">
        <v>0</v>
      </c>
      <c r="Q35">
        <v>0</v>
      </c>
      <c r="R35">
        <v>45658</v>
      </c>
      <c r="S35">
        <v>46022</v>
      </c>
    </row>
    <row r="36" spans="1:19" x14ac:dyDescent="0.25">
      <c r="A36">
        <v>30</v>
      </c>
      <c r="B36" t="s">
        <v>1197</v>
      </c>
      <c r="C36">
        <v>40694</v>
      </c>
      <c r="D36" t="s">
        <v>1896</v>
      </c>
      <c r="E36">
        <v>1956</v>
      </c>
      <c r="F36" t="s">
        <v>2122</v>
      </c>
      <c r="G36" t="s">
        <v>2089</v>
      </c>
      <c r="H36">
        <v>4</v>
      </c>
      <c r="I36">
        <v>4</v>
      </c>
      <c r="J36" t="s">
        <v>2122</v>
      </c>
      <c r="K36">
        <v>6237.4</v>
      </c>
      <c r="L36">
        <v>4000.6</v>
      </c>
      <c r="M36">
        <v>0</v>
      </c>
      <c r="N36">
        <v>0</v>
      </c>
      <c r="O36">
        <v>0</v>
      </c>
      <c r="P36">
        <v>0</v>
      </c>
      <c r="Q36">
        <v>0</v>
      </c>
      <c r="R36">
        <v>45658</v>
      </c>
      <c r="S36">
        <v>46022</v>
      </c>
    </row>
    <row r="37" spans="1:19" x14ac:dyDescent="0.25">
      <c r="A37">
        <v>31</v>
      </c>
      <c r="B37" t="s">
        <v>1198</v>
      </c>
      <c r="C37">
        <v>40697</v>
      </c>
      <c r="D37" t="s">
        <v>1896</v>
      </c>
      <c r="E37">
        <v>1957</v>
      </c>
      <c r="F37" t="s">
        <v>2122</v>
      </c>
      <c r="G37" t="s">
        <v>2089</v>
      </c>
      <c r="H37">
        <v>4</v>
      </c>
      <c r="I37">
        <v>3</v>
      </c>
      <c r="J37" t="s">
        <v>2122</v>
      </c>
      <c r="K37">
        <v>4818.3100000000004</v>
      </c>
      <c r="L37">
        <v>2989.4</v>
      </c>
      <c r="M37">
        <v>0</v>
      </c>
      <c r="N37">
        <v>0</v>
      </c>
      <c r="O37">
        <v>0</v>
      </c>
      <c r="P37">
        <v>0</v>
      </c>
      <c r="Q37">
        <v>0</v>
      </c>
      <c r="R37">
        <v>45658</v>
      </c>
      <c r="S37">
        <v>46022</v>
      </c>
    </row>
    <row r="38" spans="1:19" x14ac:dyDescent="0.25">
      <c r="A38">
        <v>32</v>
      </c>
      <c r="B38" t="s">
        <v>1199</v>
      </c>
      <c r="C38">
        <v>40707</v>
      </c>
      <c r="D38" t="s">
        <v>1896</v>
      </c>
      <c r="E38">
        <v>1957</v>
      </c>
      <c r="F38" t="s">
        <v>2122</v>
      </c>
      <c r="G38" t="s">
        <v>2089</v>
      </c>
      <c r="H38">
        <v>4</v>
      </c>
      <c r="I38">
        <v>3</v>
      </c>
      <c r="J38" t="s">
        <v>2122</v>
      </c>
      <c r="K38">
        <v>4742.16</v>
      </c>
      <c r="L38">
        <v>2856.7</v>
      </c>
      <c r="M38">
        <v>0</v>
      </c>
      <c r="N38">
        <v>0</v>
      </c>
      <c r="O38">
        <v>0</v>
      </c>
      <c r="P38">
        <v>0</v>
      </c>
      <c r="Q38">
        <v>0</v>
      </c>
      <c r="R38">
        <v>45658</v>
      </c>
      <c r="S38">
        <v>46022</v>
      </c>
    </row>
    <row r="39" spans="1:19" x14ac:dyDescent="0.25">
      <c r="A39">
        <v>33</v>
      </c>
      <c r="B39" t="s">
        <v>1200</v>
      </c>
      <c r="C39">
        <v>40700</v>
      </c>
      <c r="D39" t="s">
        <v>1896</v>
      </c>
      <c r="E39">
        <v>1957</v>
      </c>
      <c r="F39" t="s">
        <v>2122</v>
      </c>
      <c r="G39" t="s">
        <v>2089</v>
      </c>
      <c r="H39">
        <v>4</v>
      </c>
      <c r="I39">
        <v>3</v>
      </c>
      <c r="J39" t="s">
        <v>2122</v>
      </c>
      <c r="K39">
        <v>4181.8999999999996</v>
      </c>
      <c r="L39">
        <v>2354.1999999999998</v>
      </c>
      <c r="M39">
        <v>0</v>
      </c>
      <c r="N39">
        <v>0</v>
      </c>
      <c r="O39">
        <v>0</v>
      </c>
      <c r="P39">
        <v>0</v>
      </c>
      <c r="Q39">
        <v>0</v>
      </c>
      <c r="R39">
        <v>45658</v>
      </c>
      <c r="S39">
        <v>46022</v>
      </c>
    </row>
    <row r="40" spans="1:19" x14ac:dyDescent="0.25">
      <c r="A40">
        <v>34</v>
      </c>
      <c r="B40" t="s">
        <v>1201</v>
      </c>
      <c r="C40">
        <v>40704</v>
      </c>
      <c r="D40" t="s">
        <v>1896</v>
      </c>
      <c r="E40">
        <v>1957</v>
      </c>
      <c r="F40" t="s">
        <v>2122</v>
      </c>
      <c r="G40" t="s">
        <v>2089</v>
      </c>
      <c r="H40">
        <v>4</v>
      </c>
      <c r="I40">
        <v>3</v>
      </c>
      <c r="J40" t="s">
        <v>2122</v>
      </c>
      <c r="K40">
        <v>5130.4799999999996</v>
      </c>
      <c r="L40">
        <v>3150.2</v>
      </c>
      <c r="M40">
        <v>0</v>
      </c>
      <c r="N40">
        <v>0</v>
      </c>
      <c r="O40">
        <v>0</v>
      </c>
      <c r="P40">
        <v>0</v>
      </c>
      <c r="Q40">
        <v>0</v>
      </c>
      <c r="R40">
        <v>45658</v>
      </c>
      <c r="S40">
        <v>46022</v>
      </c>
    </row>
    <row r="41" spans="1:19" x14ac:dyDescent="0.25">
      <c r="A41">
        <v>35</v>
      </c>
      <c r="B41" t="s">
        <v>1202</v>
      </c>
      <c r="C41">
        <v>40705</v>
      </c>
      <c r="D41" t="s">
        <v>1896</v>
      </c>
      <c r="E41">
        <v>1957</v>
      </c>
      <c r="F41" t="s">
        <v>2122</v>
      </c>
      <c r="G41" t="s">
        <v>2089</v>
      </c>
      <c r="H41">
        <v>4</v>
      </c>
      <c r="I41">
        <v>3</v>
      </c>
      <c r="J41" t="s">
        <v>2122</v>
      </c>
      <c r="K41">
        <v>4581.13</v>
      </c>
      <c r="L41">
        <v>2787.6</v>
      </c>
      <c r="M41">
        <v>0</v>
      </c>
      <c r="N41">
        <v>0</v>
      </c>
      <c r="O41">
        <v>0</v>
      </c>
      <c r="P41">
        <v>0</v>
      </c>
      <c r="Q41">
        <v>0</v>
      </c>
      <c r="R41">
        <v>45658</v>
      </c>
      <c r="S41">
        <v>46022</v>
      </c>
    </row>
    <row r="42" spans="1:19" x14ac:dyDescent="0.25">
      <c r="A42">
        <v>36</v>
      </c>
      <c r="B42" t="s">
        <v>1203</v>
      </c>
      <c r="C42">
        <v>40706</v>
      </c>
      <c r="D42" t="s">
        <v>1896</v>
      </c>
      <c r="E42">
        <v>1957</v>
      </c>
      <c r="F42" t="s">
        <v>2122</v>
      </c>
      <c r="G42" t="s">
        <v>2089</v>
      </c>
      <c r="H42">
        <v>4</v>
      </c>
      <c r="I42">
        <v>3</v>
      </c>
      <c r="J42" t="s">
        <v>2122</v>
      </c>
      <c r="K42">
        <v>4723.97</v>
      </c>
      <c r="L42">
        <v>3049.7</v>
      </c>
      <c r="M42">
        <v>0</v>
      </c>
      <c r="N42">
        <v>0</v>
      </c>
      <c r="O42">
        <v>0</v>
      </c>
      <c r="P42">
        <v>0</v>
      </c>
      <c r="Q42">
        <v>0</v>
      </c>
      <c r="R42">
        <v>45658</v>
      </c>
      <c r="S42">
        <v>46022</v>
      </c>
    </row>
    <row r="43" spans="1:19" x14ac:dyDescent="0.25">
      <c r="A43">
        <v>37</v>
      </c>
      <c r="B43" t="s">
        <v>1204</v>
      </c>
      <c r="C43">
        <v>40727</v>
      </c>
      <c r="D43" t="s">
        <v>1896</v>
      </c>
      <c r="E43">
        <v>1957</v>
      </c>
      <c r="F43" t="s">
        <v>2122</v>
      </c>
      <c r="G43" t="s">
        <v>2089</v>
      </c>
      <c r="H43">
        <v>3</v>
      </c>
      <c r="I43">
        <v>2</v>
      </c>
      <c r="J43" t="s">
        <v>2122</v>
      </c>
      <c r="K43">
        <v>2190.1999999999998</v>
      </c>
      <c r="L43">
        <v>1308.3</v>
      </c>
      <c r="M43">
        <v>0</v>
      </c>
      <c r="N43">
        <v>0</v>
      </c>
      <c r="O43">
        <v>0</v>
      </c>
      <c r="P43">
        <v>0</v>
      </c>
      <c r="Q43">
        <v>0</v>
      </c>
      <c r="R43">
        <v>45658</v>
      </c>
      <c r="S43">
        <v>46022</v>
      </c>
    </row>
    <row r="44" spans="1:19" x14ac:dyDescent="0.25">
      <c r="A44">
        <v>38</v>
      </c>
      <c r="B44" t="s">
        <v>1205</v>
      </c>
      <c r="C44">
        <v>40719</v>
      </c>
      <c r="D44" t="s">
        <v>1896</v>
      </c>
      <c r="E44">
        <v>1954</v>
      </c>
      <c r="F44" t="s">
        <v>2122</v>
      </c>
      <c r="G44" t="s">
        <v>2121</v>
      </c>
      <c r="H44">
        <v>3</v>
      </c>
      <c r="I44">
        <v>2</v>
      </c>
      <c r="J44" t="s">
        <v>2122</v>
      </c>
      <c r="K44">
        <v>1812.45</v>
      </c>
      <c r="L44">
        <v>1035.0999999999999</v>
      </c>
      <c r="M44">
        <v>0</v>
      </c>
      <c r="N44">
        <v>0</v>
      </c>
      <c r="O44">
        <v>0</v>
      </c>
      <c r="P44">
        <v>0</v>
      </c>
      <c r="Q44">
        <v>0</v>
      </c>
      <c r="R44">
        <v>45658</v>
      </c>
      <c r="S44">
        <v>46022</v>
      </c>
    </row>
    <row r="45" spans="1:19" x14ac:dyDescent="0.25">
      <c r="A45">
        <v>39</v>
      </c>
      <c r="B45" t="s">
        <v>1206</v>
      </c>
      <c r="C45">
        <v>40748</v>
      </c>
      <c r="D45" t="s">
        <v>1896</v>
      </c>
      <c r="E45">
        <v>1956</v>
      </c>
      <c r="F45" t="s">
        <v>2122</v>
      </c>
      <c r="G45" t="s">
        <v>2089</v>
      </c>
      <c r="H45">
        <v>3</v>
      </c>
      <c r="I45">
        <v>2</v>
      </c>
      <c r="J45" t="s">
        <v>2122</v>
      </c>
      <c r="K45">
        <v>2648.4</v>
      </c>
      <c r="L45">
        <v>1412.8</v>
      </c>
      <c r="M45">
        <v>0</v>
      </c>
      <c r="N45">
        <v>0</v>
      </c>
      <c r="O45">
        <v>0</v>
      </c>
      <c r="P45">
        <v>0</v>
      </c>
      <c r="Q45">
        <v>0</v>
      </c>
      <c r="R45">
        <v>45658</v>
      </c>
      <c r="S45">
        <v>46022</v>
      </c>
    </row>
    <row r="46" spans="1:19" x14ac:dyDescent="0.25">
      <c r="A46">
        <v>40</v>
      </c>
      <c r="B46" t="s">
        <v>1208</v>
      </c>
      <c r="C46">
        <v>40780</v>
      </c>
      <c r="D46" t="s">
        <v>1896</v>
      </c>
      <c r="E46">
        <v>1959</v>
      </c>
      <c r="F46" t="s">
        <v>2122</v>
      </c>
      <c r="G46" t="s">
        <v>2090</v>
      </c>
      <c r="H46">
        <v>4</v>
      </c>
      <c r="I46">
        <v>4</v>
      </c>
      <c r="J46" t="s">
        <v>2122</v>
      </c>
      <c r="K46">
        <v>3415.02</v>
      </c>
      <c r="L46">
        <v>2087</v>
      </c>
      <c r="M46">
        <v>0</v>
      </c>
      <c r="N46">
        <v>0</v>
      </c>
      <c r="O46">
        <v>0</v>
      </c>
      <c r="P46">
        <v>0</v>
      </c>
      <c r="Q46">
        <v>0</v>
      </c>
      <c r="R46">
        <v>45658</v>
      </c>
      <c r="S46">
        <v>46022</v>
      </c>
    </row>
    <row r="47" spans="1:19" x14ac:dyDescent="0.25">
      <c r="A47">
        <v>41</v>
      </c>
      <c r="B47" t="s">
        <v>1209</v>
      </c>
      <c r="C47">
        <v>40771</v>
      </c>
      <c r="D47" t="s">
        <v>1896</v>
      </c>
      <c r="E47">
        <v>1959</v>
      </c>
      <c r="F47" t="s">
        <v>2122</v>
      </c>
      <c r="G47" t="s">
        <v>2089</v>
      </c>
      <c r="H47">
        <v>4</v>
      </c>
      <c r="I47">
        <v>3</v>
      </c>
      <c r="J47" t="s">
        <v>2122</v>
      </c>
      <c r="K47">
        <v>4432.9399999999996</v>
      </c>
      <c r="L47">
        <v>2746.3</v>
      </c>
      <c r="M47">
        <v>0</v>
      </c>
      <c r="N47">
        <v>0</v>
      </c>
      <c r="O47">
        <v>0</v>
      </c>
      <c r="P47">
        <v>0</v>
      </c>
      <c r="Q47">
        <v>0</v>
      </c>
      <c r="R47">
        <v>45658</v>
      </c>
      <c r="S47">
        <v>46022</v>
      </c>
    </row>
    <row r="48" spans="1:19" x14ac:dyDescent="0.25">
      <c r="A48">
        <v>42</v>
      </c>
      <c r="B48" t="s">
        <v>1210</v>
      </c>
      <c r="C48">
        <v>40793</v>
      </c>
      <c r="D48" t="s">
        <v>1896</v>
      </c>
      <c r="E48">
        <v>1958</v>
      </c>
      <c r="F48" t="s">
        <v>2122</v>
      </c>
      <c r="G48" t="s">
        <v>2090</v>
      </c>
      <c r="H48">
        <v>4</v>
      </c>
      <c r="I48">
        <v>4</v>
      </c>
      <c r="J48" t="s">
        <v>2122</v>
      </c>
      <c r="K48">
        <v>3117.87</v>
      </c>
      <c r="L48">
        <v>2073.6</v>
      </c>
      <c r="M48">
        <v>0</v>
      </c>
      <c r="N48">
        <v>0</v>
      </c>
      <c r="O48">
        <v>0</v>
      </c>
      <c r="P48">
        <v>0</v>
      </c>
      <c r="Q48">
        <v>0</v>
      </c>
      <c r="R48">
        <v>45658</v>
      </c>
      <c r="S48">
        <v>46022</v>
      </c>
    </row>
    <row r="49" spans="1:19" x14ac:dyDescent="0.25">
      <c r="A49">
        <v>43</v>
      </c>
      <c r="B49" t="s">
        <v>1211</v>
      </c>
      <c r="C49">
        <v>40796</v>
      </c>
      <c r="D49" t="s">
        <v>1896</v>
      </c>
      <c r="E49">
        <v>1958</v>
      </c>
      <c r="F49" t="s">
        <v>2122</v>
      </c>
      <c r="G49" t="s">
        <v>2090</v>
      </c>
      <c r="H49">
        <v>4</v>
      </c>
      <c r="I49">
        <v>4</v>
      </c>
      <c r="J49" t="s">
        <v>2122</v>
      </c>
      <c r="K49">
        <v>3756.65</v>
      </c>
      <c r="L49">
        <v>2073.9</v>
      </c>
      <c r="M49">
        <v>0</v>
      </c>
      <c r="N49">
        <v>0</v>
      </c>
      <c r="O49">
        <v>0</v>
      </c>
      <c r="P49">
        <v>0</v>
      </c>
      <c r="Q49">
        <v>0</v>
      </c>
      <c r="R49">
        <v>45658</v>
      </c>
      <c r="S49">
        <v>46022</v>
      </c>
    </row>
    <row r="50" spans="1:19" x14ac:dyDescent="0.25">
      <c r="A50">
        <v>44</v>
      </c>
      <c r="B50" t="s">
        <v>1212</v>
      </c>
      <c r="C50">
        <v>40788</v>
      </c>
      <c r="D50" t="s">
        <v>1896</v>
      </c>
      <c r="E50">
        <v>1959</v>
      </c>
      <c r="F50" t="s">
        <v>2122</v>
      </c>
      <c r="G50" t="s">
        <v>2092</v>
      </c>
      <c r="H50">
        <v>4</v>
      </c>
      <c r="I50">
        <v>4</v>
      </c>
      <c r="J50" t="s">
        <v>2122</v>
      </c>
      <c r="K50">
        <v>2519.3000000000002</v>
      </c>
      <c r="L50">
        <v>588</v>
      </c>
      <c r="M50">
        <v>0</v>
      </c>
      <c r="N50">
        <v>0</v>
      </c>
      <c r="O50">
        <v>0</v>
      </c>
      <c r="P50">
        <v>0</v>
      </c>
      <c r="Q50">
        <v>0</v>
      </c>
      <c r="R50">
        <v>45658</v>
      </c>
      <c r="S50">
        <v>46022</v>
      </c>
    </row>
    <row r="51" spans="1:19" x14ac:dyDescent="0.25">
      <c r="A51">
        <v>45</v>
      </c>
      <c r="B51" t="s">
        <v>1213</v>
      </c>
      <c r="C51">
        <v>40789</v>
      </c>
      <c r="D51" t="s">
        <v>1896</v>
      </c>
      <c r="E51">
        <v>1959</v>
      </c>
      <c r="F51" t="s">
        <v>2122</v>
      </c>
      <c r="G51" t="s">
        <v>2090</v>
      </c>
      <c r="H51">
        <v>4</v>
      </c>
      <c r="I51">
        <v>6</v>
      </c>
      <c r="J51" t="s">
        <v>2122</v>
      </c>
      <c r="K51">
        <v>6343</v>
      </c>
      <c r="L51">
        <v>3585.3</v>
      </c>
      <c r="M51">
        <v>0</v>
      </c>
      <c r="N51">
        <v>0</v>
      </c>
      <c r="O51">
        <v>0</v>
      </c>
      <c r="P51">
        <v>0</v>
      </c>
      <c r="Q51">
        <v>0</v>
      </c>
      <c r="R51">
        <v>45658</v>
      </c>
      <c r="S51">
        <v>46022</v>
      </c>
    </row>
    <row r="52" spans="1:19" x14ac:dyDescent="0.25">
      <c r="A52">
        <v>46</v>
      </c>
      <c r="B52" t="s">
        <v>1214</v>
      </c>
      <c r="C52">
        <v>40813</v>
      </c>
      <c r="D52" t="s">
        <v>1896</v>
      </c>
      <c r="E52">
        <v>1962</v>
      </c>
      <c r="F52" t="s">
        <v>2122</v>
      </c>
      <c r="G52" t="s">
        <v>2088</v>
      </c>
      <c r="H52">
        <v>5</v>
      </c>
      <c r="I52">
        <v>3</v>
      </c>
      <c r="J52" t="s">
        <v>2122</v>
      </c>
      <c r="K52">
        <v>4568.41</v>
      </c>
      <c r="L52">
        <v>2958.6</v>
      </c>
      <c r="M52">
        <v>0</v>
      </c>
      <c r="N52">
        <v>0</v>
      </c>
      <c r="O52">
        <v>0</v>
      </c>
      <c r="P52">
        <v>0</v>
      </c>
      <c r="Q52">
        <v>0</v>
      </c>
      <c r="R52">
        <v>45658</v>
      </c>
      <c r="S52">
        <v>46022</v>
      </c>
    </row>
    <row r="53" spans="1:19" x14ac:dyDescent="0.25">
      <c r="A53">
        <v>47</v>
      </c>
      <c r="B53" t="s">
        <v>1215</v>
      </c>
      <c r="C53">
        <v>39387</v>
      </c>
      <c r="D53" t="s">
        <v>1896</v>
      </c>
      <c r="E53">
        <v>1963</v>
      </c>
      <c r="F53" t="s">
        <v>2122</v>
      </c>
      <c r="G53" t="s">
        <v>2089</v>
      </c>
      <c r="H53">
        <v>5</v>
      </c>
      <c r="I53">
        <v>3</v>
      </c>
      <c r="J53" t="s">
        <v>2122</v>
      </c>
      <c r="K53">
        <v>4357.1000000000004</v>
      </c>
      <c r="L53">
        <v>2666.1</v>
      </c>
      <c r="M53">
        <v>0</v>
      </c>
      <c r="N53">
        <v>0</v>
      </c>
      <c r="O53">
        <v>0</v>
      </c>
      <c r="P53">
        <v>0</v>
      </c>
      <c r="Q53">
        <v>0</v>
      </c>
      <c r="R53">
        <v>45658</v>
      </c>
      <c r="S53">
        <v>46022</v>
      </c>
    </row>
    <row r="54" spans="1:19" x14ac:dyDescent="0.25">
      <c r="A54">
        <v>48</v>
      </c>
      <c r="B54" t="s">
        <v>149</v>
      </c>
      <c r="C54">
        <v>39422</v>
      </c>
      <c r="D54" t="s">
        <v>1896</v>
      </c>
      <c r="E54">
        <v>1964</v>
      </c>
      <c r="F54" t="s">
        <v>2122</v>
      </c>
      <c r="G54" t="s">
        <v>2088</v>
      </c>
      <c r="H54">
        <v>5</v>
      </c>
      <c r="I54">
        <v>5</v>
      </c>
      <c r="J54" t="s">
        <v>2122</v>
      </c>
      <c r="K54">
        <v>5556</v>
      </c>
      <c r="L54">
        <v>3334.5</v>
      </c>
      <c r="M54">
        <v>1100615.25</v>
      </c>
      <c r="N54">
        <v>1100615.25</v>
      </c>
      <c r="O54">
        <v>0</v>
      </c>
      <c r="P54">
        <v>0</v>
      </c>
      <c r="Q54">
        <v>0</v>
      </c>
      <c r="R54">
        <v>45658</v>
      </c>
      <c r="S54">
        <v>46022</v>
      </c>
    </row>
    <row r="55" spans="1:19" x14ac:dyDescent="0.25">
      <c r="A55">
        <v>49</v>
      </c>
      <c r="B55" t="s">
        <v>1216</v>
      </c>
      <c r="C55">
        <v>39423</v>
      </c>
      <c r="D55" t="s">
        <v>1896</v>
      </c>
      <c r="E55">
        <v>1964</v>
      </c>
      <c r="F55" t="s">
        <v>2122</v>
      </c>
      <c r="G55" t="s">
        <v>2089</v>
      </c>
      <c r="H55">
        <v>5</v>
      </c>
      <c r="I55">
        <v>3</v>
      </c>
      <c r="J55" t="s">
        <v>2122</v>
      </c>
      <c r="K55">
        <v>4480.3</v>
      </c>
      <c r="L55">
        <v>2682.1</v>
      </c>
      <c r="M55">
        <v>0</v>
      </c>
      <c r="N55">
        <v>0</v>
      </c>
      <c r="O55">
        <v>0</v>
      </c>
      <c r="P55">
        <v>0</v>
      </c>
      <c r="Q55">
        <v>0</v>
      </c>
      <c r="R55">
        <v>45658</v>
      </c>
      <c r="S55">
        <v>46022</v>
      </c>
    </row>
    <row r="56" spans="1:19" x14ac:dyDescent="0.25">
      <c r="A56">
        <v>50</v>
      </c>
      <c r="B56" t="s">
        <v>1217</v>
      </c>
      <c r="C56">
        <v>39425</v>
      </c>
      <c r="D56" t="s">
        <v>1896</v>
      </c>
      <c r="E56">
        <v>1965</v>
      </c>
      <c r="F56" t="s">
        <v>2122</v>
      </c>
      <c r="G56" t="s">
        <v>2089</v>
      </c>
      <c r="H56">
        <v>5</v>
      </c>
      <c r="I56">
        <v>3</v>
      </c>
      <c r="J56" t="s">
        <v>2122</v>
      </c>
      <c r="K56">
        <v>4425.7</v>
      </c>
      <c r="L56">
        <v>2729.9</v>
      </c>
      <c r="M56">
        <v>0</v>
      </c>
      <c r="N56">
        <v>0</v>
      </c>
      <c r="O56">
        <v>0</v>
      </c>
      <c r="P56">
        <v>0</v>
      </c>
      <c r="Q56">
        <v>0</v>
      </c>
      <c r="R56">
        <v>45658</v>
      </c>
      <c r="S56">
        <v>46022</v>
      </c>
    </row>
    <row r="57" spans="1:19" x14ac:dyDescent="0.25">
      <c r="A57">
        <v>51</v>
      </c>
      <c r="B57" t="s">
        <v>1218</v>
      </c>
      <c r="C57">
        <v>39530</v>
      </c>
      <c r="D57" t="s">
        <v>1896</v>
      </c>
      <c r="E57">
        <v>1959</v>
      </c>
      <c r="F57" t="s">
        <v>2122</v>
      </c>
      <c r="G57" t="s">
        <v>2856</v>
      </c>
      <c r="H57">
        <v>4</v>
      </c>
      <c r="I57">
        <v>4</v>
      </c>
      <c r="J57" t="s">
        <v>2122</v>
      </c>
      <c r="K57">
        <v>4711.2</v>
      </c>
      <c r="L57">
        <v>2568.5</v>
      </c>
      <c r="M57">
        <v>0</v>
      </c>
      <c r="N57">
        <v>0</v>
      </c>
      <c r="O57">
        <v>0</v>
      </c>
      <c r="P57">
        <v>0</v>
      </c>
      <c r="Q57">
        <v>0</v>
      </c>
      <c r="R57">
        <v>45658</v>
      </c>
      <c r="S57">
        <v>46022</v>
      </c>
    </row>
    <row r="58" spans="1:19" x14ac:dyDescent="0.25">
      <c r="A58">
        <v>52</v>
      </c>
      <c r="B58" t="s">
        <v>1591</v>
      </c>
      <c r="C58">
        <v>40416</v>
      </c>
      <c r="D58" t="s">
        <v>1896</v>
      </c>
      <c r="E58">
        <v>1958</v>
      </c>
      <c r="F58" t="s">
        <v>2122</v>
      </c>
      <c r="G58" t="s">
        <v>2089</v>
      </c>
      <c r="H58">
        <v>4</v>
      </c>
      <c r="I58">
        <v>4</v>
      </c>
      <c r="J58" t="s">
        <v>2122</v>
      </c>
      <c r="K58">
        <v>6750.4</v>
      </c>
      <c r="L58">
        <v>4024.3</v>
      </c>
      <c r="M58">
        <v>0</v>
      </c>
      <c r="N58">
        <v>0</v>
      </c>
      <c r="O58">
        <v>0</v>
      </c>
      <c r="P58">
        <v>0</v>
      </c>
      <c r="Q58">
        <v>0</v>
      </c>
      <c r="R58">
        <v>45658</v>
      </c>
      <c r="S58">
        <v>46022</v>
      </c>
    </row>
    <row r="59" spans="1:19" x14ac:dyDescent="0.25">
      <c r="A59">
        <v>53</v>
      </c>
      <c r="B59" t="s">
        <v>1592</v>
      </c>
      <c r="C59">
        <v>39512</v>
      </c>
      <c r="D59" t="s">
        <v>1896</v>
      </c>
      <c r="E59">
        <v>1962</v>
      </c>
      <c r="F59" t="s">
        <v>2122</v>
      </c>
      <c r="G59" t="s">
        <v>2088</v>
      </c>
      <c r="H59">
        <v>5</v>
      </c>
      <c r="I59">
        <v>3</v>
      </c>
      <c r="J59" t="s">
        <v>2122</v>
      </c>
      <c r="K59">
        <v>4120.1000000000004</v>
      </c>
      <c r="L59">
        <v>2559.3000000000002</v>
      </c>
      <c r="M59">
        <v>0</v>
      </c>
      <c r="N59">
        <v>0</v>
      </c>
      <c r="O59">
        <v>0</v>
      </c>
      <c r="P59">
        <v>0</v>
      </c>
      <c r="Q59">
        <v>0</v>
      </c>
      <c r="R59">
        <v>45658</v>
      </c>
      <c r="S59">
        <v>46022</v>
      </c>
    </row>
    <row r="60" spans="1:19" x14ac:dyDescent="0.25">
      <c r="A60">
        <v>54</v>
      </c>
      <c r="B60" t="s">
        <v>1593</v>
      </c>
      <c r="C60">
        <v>39590</v>
      </c>
      <c r="D60" t="s">
        <v>1896</v>
      </c>
      <c r="E60">
        <v>1962</v>
      </c>
      <c r="F60" t="s">
        <v>2122</v>
      </c>
      <c r="G60" t="s">
        <v>2088</v>
      </c>
      <c r="H60">
        <v>5</v>
      </c>
      <c r="I60">
        <v>3</v>
      </c>
      <c r="J60" t="s">
        <v>2122</v>
      </c>
      <c r="K60">
        <v>26958.3</v>
      </c>
      <c r="L60">
        <v>25408.3</v>
      </c>
      <c r="M60">
        <v>0</v>
      </c>
      <c r="N60">
        <v>0</v>
      </c>
      <c r="O60">
        <v>0</v>
      </c>
      <c r="P60">
        <v>0</v>
      </c>
      <c r="Q60">
        <v>0</v>
      </c>
      <c r="R60">
        <v>45658</v>
      </c>
      <c r="S60">
        <v>46022</v>
      </c>
    </row>
    <row r="61" spans="1:19" x14ac:dyDescent="0.25">
      <c r="A61">
        <v>55</v>
      </c>
      <c r="B61" t="s">
        <v>47</v>
      </c>
      <c r="C61">
        <v>40479</v>
      </c>
      <c r="D61" t="s">
        <v>1896</v>
      </c>
      <c r="E61">
        <v>1952</v>
      </c>
      <c r="F61" t="s">
        <v>2122</v>
      </c>
      <c r="G61" t="s">
        <v>2090</v>
      </c>
      <c r="H61">
        <v>2</v>
      </c>
      <c r="I61">
        <v>3</v>
      </c>
      <c r="J61" t="s">
        <v>2122</v>
      </c>
      <c r="K61">
        <v>2268.7600000000002</v>
      </c>
      <c r="L61">
        <v>1125.4000000000001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45658</v>
      </c>
      <c r="S61">
        <v>46022</v>
      </c>
    </row>
    <row r="62" spans="1:19" x14ac:dyDescent="0.25">
      <c r="A62">
        <v>56</v>
      </c>
      <c r="B62" t="s">
        <v>48</v>
      </c>
      <c r="C62">
        <v>40481</v>
      </c>
      <c r="D62" t="s">
        <v>1896</v>
      </c>
      <c r="E62">
        <v>1952</v>
      </c>
      <c r="F62" t="s">
        <v>2122</v>
      </c>
      <c r="G62" t="s">
        <v>2090</v>
      </c>
      <c r="H62">
        <v>2</v>
      </c>
      <c r="I62">
        <v>1</v>
      </c>
      <c r="J62" t="s">
        <v>2122</v>
      </c>
      <c r="K62">
        <v>850</v>
      </c>
      <c r="L62">
        <v>398.7</v>
      </c>
      <c r="M62">
        <v>0</v>
      </c>
      <c r="N62">
        <v>0</v>
      </c>
      <c r="O62">
        <v>0</v>
      </c>
      <c r="P62">
        <v>0</v>
      </c>
      <c r="Q62">
        <v>0</v>
      </c>
      <c r="R62">
        <v>45658</v>
      </c>
      <c r="S62">
        <v>46022</v>
      </c>
    </row>
    <row r="63" spans="1:19" x14ac:dyDescent="0.25">
      <c r="A63">
        <v>57</v>
      </c>
      <c r="B63" t="s">
        <v>1594</v>
      </c>
      <c r="C63">
        <v>39623</v>
      </c>
      <c r="D63" t="s">
        <v>1896</v>
      </c>
      <c r="E63">
        <v>1962</v>
      </c>
      <c r="F63" t="s">
        <v>2122</v>
      </c>
      <c r="G63" t="s">
        <v>2088</v>
      </c>
      <c r="H63">
        <v>5</v>
      </c>
      <c r="I63">
        <v>3</v>
      </c>
      <c r="J63" t="s">
        <v>2122</v>
      </c>
      <c r="K63">
        <v>4120.13</v>
      </c>
      <c r="L63">
        <v>2553.8000000000002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45658</v>
      </c>
      <c r="S63">
        <v>46022</v>
      </c>
    </row>
    <row r="64" spans="1:19" x14ac:dyDescent="0.25">
      <c r="A64">
        <v>58</v>
      </c>
      <c r="B64" t="s">
        <v>1595</v>
      </c>
      <c r="C64">
        <v>40023</v>
      </c>
      <c r="D64" t="s">
        <v>1896</v>
      </c>
      <c r="E64">
        <v>1962</v>
      </c>
      <c r="F64" t="s">
        <v>2122</v>
      </c>
      <c r="G64" t="s">
        <v>2088</v>
      </c>
      <c r="H64">
        <v>4</v>
      </c>
      <c r="I64">
        <v>3</v>
      </c>
      <c r="J64" t="s">
        <v>2122</v>
      </c>
      <c r="K64">
        <v>3540.7</v>
      </c>
      <c r="L64">
        <v>2036.5</v>
      </c>
      <c r="M64">
        <v>0</v>
      </c>
      <c r="N64">
        <v>0</v>
      </c>
      <c r="O64">
        <v>0</v>
      </c>
      <c r="P64">
        <v>0</v>
      </c>
      <c r="Q64">
        <v>0</v>
      </c>
      <c r="R64">
        <v>45658</v>
      </c>
      <c r="S64">
        <v>46022</v>
      </c>
    </row>
    <row r="65" spans="1:19" x14ac:dyDescent="0.25">
      <c r="A65">
        <v>59</v>
      </c>
      <c r="B65" t="s">
        <v>1596</v>
      </c>
      <c r="C65">
        <v>40024</v>
      </c>
      <c r="D65" t="s">
        <v>1896</v>
      </c>
      <c r="E65">
        <v>1962</v>
      </c>
      <c r="F65" t="s">
        <v>2122</v>
      </c>
      <c r="G65" t="s">
        <v>2088</v>
      </c>
      <c r="H65">
        <v>4</v>
      </c>
      <c r="I65">
        <v>3</v>
      </c>
      <c r="J65" t="s">
        <v>2122</v>
      </c>
      <c r="K65">
        <v>3569.3</v>
      </c>
      <c r="L65">
        <v>2049.5</v>
      </c>
      <c r="M65">
        <v>0</v>
      </c>
      <c r="N65">
        <v>0</v>
      </c>
      <c r="O65">
        <v>0</v>
      </c>
      <c r="P65">
        <v>0</v>
      </c>
      <c r="Q65">
        <v>0</v>
      </c>
      <c r="R65">
        <v>45658</v>
      </c>
      <c r="S65">
        <v>46022</v>
      </c>
    </row>
    <row r="66" spans="1:19" x14ac:dyDescent="0.25">
      <c r="A66">
        <v>60</v>
      </c>
      <c r="B66" t="s">
        <v>1597</v>
      </c>
      <c r="C66">
        <v>40127</v>
      </c>
      <c r="D66" t="s">
        <v>1896</v>
      </c>
      <c r="E66">
        <v>1959</v>
      </c>
      <c r="F66" t="s">
        <v>2122</v>
      </c>
      <c r="G66" t="s">
        <v>2090</v>
      </c>
      <c r="H66">
        <v>4</v>
      </c>
      <c r="I66">
        <v>4</v>
      </c>
      <c r="J66" t="s">
        <v>2122</v>
      </c>
      <c r="K66">
        <v>4189.1000000000004</v>
      </c>
      <c r="L66">
        <v>2383.6999999999998</v>
      </c>
      <c r="M66">
        <v>0</v>
      </c>
      <c r="N66">
        <v>0</v>
      </c>
      <c r="O66">
        <v>0</v>
      </c>
      <c r="P66">
        <v>0</v>
      </c>
      <c r="Q66">
        <v>0</v>
      </c>
      <c r="R66">
        <v>45658</v>
      </c>
      <c r="S66">
        <v>46022</v>
      </c>
    </row>
    <row r="67" spans="1:19" x14ac:dyDescent="0.25">
      <c r="A67">
        <v>61</v>
      </c>
      <c r="B67" t="s">
        <v>1598</v>
      </c>
      <c r="C67">
        <v>40128</v>
      </c>
      <c r="D67" t="s">
        <v>1896</v>
      </c>
      <c r="E67">
        <v>1959</v>
      </c>
      <c r="F67" t="s">
        <v>2122</v>
      </c>
      <c r="G67" t="s">
        <v>2090</v>
      </c>
      <c r="H67">
        <v>4</v>
      </c>
      <c r="I67">
        <v>4</v>
      </c>
      <c r="J67" t="s">
        <v>2122</v>
      </c>
      <c r="K67">
        <v>3978.3</v>
      </c>
      <c r="L67">
        <v>2168.5</v>
      </c>
      <c r="M67">
        <v>0</v>
      </c>
      <c r="N67">
        <v>0</v>
      </c>
      <c r="O67">
        <v>0</v>
      </c>
      <c r="P67">
        <v>0</v>
      </c>
      <c r="Q67">
        <v>0</v>
      </c>
      <c r="R67">
        <v>45658</v>
      </c>
      <c r="S67">
        <v>46022</v>
      </c>
    </row>
    <row r="68" spans="1:19" x14ac:dyDescent="0.25">
      <c r="A68">
        <v>62</v>
      </c>
      <c r="B68" t="s">
        <v>1599</v>
      </c>
      <c r="C68">
        <v>40129</v>
      </c>
      <c r="D68" t="s">
        <v>1896</v>
      </c>
      <c r="E68">
        <v>1960</v>
      </c>
      <c r="F68" t="s">
        <v>2122</v>
      </c>
      <c r="G68" t="s">
        <v>2090</v>
      </c>
      <c r="H68">
        <v>4</v>
      </c>
      <c r="I68">
        <v>6</v>
      </c>
      <c r="J68" t="s">
        <v>2122</v>
      </c>
      <c r="K68">
        <v>6589.71</v>
      </c>
      <c r="L68">
        <v>3807.6</v>
      </c>
      <c r="M68">
        <v>0</v>
      </c>
      <c r="N68">
        <v>0</v>
      </c>
      <c r="O68">
        <v>0</v>
      </c>
      <c r="P68">
        <v>0</v>
      </c>
      <c r="Q68">
        <v>0</v>
      </c>
      <c r="R68">
        <v>45658</v>
      </c>
      <c r="S68">
        <v>46022</v>
      </c>
    </row>
    <row r="69" spans="1:19" x14ac:dyDescent="0.25">
      <c r="A69">
        <v>63</v>
      </c>
      <c r="B69" t="s">
        <v>1600</v>
      </c>
      <c r="C69">
        <v>40774</v>
      </c>
      <c r="D69" t="s">
        <v>1896</v>
      </c>
      <c r="E69">
        <v>1958</v>
      </c>
      <c r="F69" t="s">
        <v>2122</v>
      </c>
      <c r="G69" t="s">
        <v>2090</v>
      </c>
      <c r="H69">
        <v>4</v>
      </c>
      <c r="I69">
        <v>6</v>
      </c>
      <c r="J69" t="s">
        <v>2122</v>
      </c>
      <c r="K69">
        <v>6287.48</v>
      </c>
      <c r="L69">
        <v>3626.4</v>
      </c>
      <c r="M69">
        <v>0</v>
      </c>
      <c r="N69">
        <v>0</v>
      </c>
      <c r="O69">
        <v>0</v>
      </c>
      <c r="P69">
        <v>0</v>
      </c>
      <c r="Q69">
        <v>0</v>
      </c>
      <c r="R69">
        <v>45658</v>
      </c>
      <c r="S69">
        <v>46022</v>
      </c>
    </row>
    <row r="70" spans="1:19" x14ac:dyDescent="0.25">
      <c r="A70">
        <v>64</v>
      </c>
      <c r="B70" t="s">
        <v>1601</v>
      </c>
      <c r="C70">
        <v>40728</v>
      </c>
      <c r="D70" t="s">
        <v>1896</v>
      </c>
      <c r="E70">
        <v>1954</v>
      </c>
      <c r="F70" t="s">
        <v>2122</v>
      </c>
      <c r="G70" t="s">
        <v>2089</v>
      </c>
      <c r="H70">
        <v>3</v>
      </c>
      <c r="I70">
        <v>2</v>
      </c>
      <c r="J70" t="s">
        <v>2122</v>
      </c>
      <c r="K70">
        <v>1813.9</v>
      </c>
      <c r="L70">
        <v>1031.4000000000001</v>
      </c>
      <c r="M70">
        <v>0</v>
      </c>
      <c r="N70">
        <v>0</v>
      </c>
      <c r="O70">
        <v>0</v>
      </c>
      <c r="P70">
        <v>0</v>
      </c>
      <c r="Q70">
        <v>0</v>
      </c>
      <c r="R70">
        <v>45658</v>
      </c>
      <c r="S70">
        <v>46022</v>
      </c>
    </row>
    <row r="71" spans="1:19" x14ac:dyDescent="0.25">
      <c r="A71">
        <v>65</v>
      </c>
      <c r="B71" t="s">
        <v>1602</v>
      </c>
      <c r="C71">
        <v>40716</v>
      </c>
      <c r="D71" t="s">
        <v>1896</v>
      </c>
      <c r="E71">
        <v>1956</v>
      </c>
      <c r="F71" t="s">
        <v>2122</v>
      </c>
      <c r="G71" t="s">
        <v>2089</v>
      </c>
      <c r="H71">
        <v>3</v>
      </c>
      <c r="I71">
        <v>2</v>
      </c>
      <c r="J71" t="s">
        <v>2122</v>
      </c>
      <c r="K71">
        <v>1809.4</v>
      </c>
      <c r="L71">
        <v>1039.3</v>
      </c>
      <c r="M71">
        <v>0</v>
      </c>
      <c r="N71">
        <v>0</v>
      </c>
      <c r="O71">
        <v>0</v>
      </c>
      <c r="P71">
        <v>0</v>
      </c>
      <c r="Q71">
        <v>0</v>
      </c>
      <c r="R71">
        <v>45658</v>
      </c>
      <c r="S71">
        <v>46022</v>
      </c>
    </row>
    <row r="72" spans="1:19" x14ac:dyDescent="0.25">
      <c r="A72">
        <v>66</v>
      </c>
      <c r="B72" t="s">
        <v>1603</v>
      </c>
      <c r="C72">
        <v>40784</v>
      </c>
      <c r="D72" t="s">
        <v>1896</v>
      </c>
      <c r="E72">
        <v>1956</v>
      </c>
      <c r="F72" t="s">
        <v>2122</v>
      </c>
      <c r="G72" t="s">
        <v>2090</v>
      </c>
      <c r="H72">
        <v>4</v>
      </c>
      <c r="I72">
        <v>4</v>
      </c>
      <c r="J72" t="s">
        <v>2122</v>
      </c>
      <c r="K72">
        <v>3679.47</v>
      </c>
      <c r="L72">
        <v>2082</v>
      </c>
      <c r="M72">
        <v>0</v>
      </c>
      <c r="N72">
        <v>0</v>
      </c>
      <c r="O72">
        <v>0</v>
      </c>
      <c r="P72">
        <v>0</v>
      </c>
      <c r="Q72">
        <v>0</v>
      </c>
      <c r="R72">
        <v>45658</v>
      </c>
      <c r="S72">
        <v>46022</v>
      </c>
    </row>
    <row r="73" spans="1:19" x14ac:dyDescent="0.25">
      <c r="A73">
        <v>67</v>
      </c>
      <c r="B73" t="s">
        <v>1604</v>
      </c>
      <c r="C73">
        <v>40806</v>
      </c>
      <c r="D73" t="s">
        <v>1896</v>
      </c>
      <c r="E73">
        <v>1961</v>
      </c>
      <c r="F73" t="s">
        <v>2122</v>
      </c>
      <c r="G73" t="s">
        <v>2088</v>
      </c>
      <c r="H73">
        <v>5</v>
      </c>
      <c r="I73">
        <v>3</v>
      </c>
      <c r="J73" t="s">
        <v>2122</v>
      </c>
      <c r="K73">
        <v>3982.79</v>
      </c>
      <c r="L73">
        <v>2559.6999999999998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45658</v>
      </c>
      <c r="S73">
        <v>46022</v>
      </c>
    </row>
    <row r="74" spans="1:19" x14ac:dyDescent="0.25">
      <c r="A74">
        <v>68</v>
      </c>
      <c r="B74" t="s">
        <v>1605</v>
      </c>
      <c r="C74">
        <v>40814</v>
      </c>
      <c r="D74" t="s">
        <v>1896</v>
      </c>
      <c r="E74">
        <v>1962</v>
      </c>
      <c r="F74" t="s">
        <v>2122</v>
      </c>
      <c r="G74" t="s">
        <v>2088</v>
      </c>
      <c r="H74">
        <v>5</v>
      </c>
      <c r="I74">
        <v>4</v>
      </c>
      <c r="J74" t="s">
        <v>2122</v>
      </c>
      <c r="K74">
        <v>5496.04</v>
      </c>
      <c r="L74">
        <v>3523.7</v>
      </c>
      <c r="M74">
        <v>0</v>
      </c>
      <c r="N74">
        <v>0</v>
      </c>
      <c r="O74">
        <v>0</v>
      </c>
      <c r="P74">
        <v>0</v>
      </c>
      <c r="Q74">
        <v>0</v>
      </c>
      <c r="R74">
        <v>45658</v>
      </c>
      <c r="S74">
        <v>46022</v>
      </c>
    </row>
    <row r="75" spans="1:19" x14ac:dyDescent="0.25">
      <c r="A75">
        <v>69</v>
      </c>
      <c r="B75" t="s">
        <v>1606</v>
      </c>
      <c r="C75">
        <v>40875</v>
      </c>
      <c r="D75" t="s">
        <v>1896</v>
      </c>
      <c r="E75">
        <v>1961</v>
      </c>
      <c r="F75" t="s">
        <v>2122</v>
      </c>
      <c r="G75" t="s">
        <v>2088</v>
      </c>
      <c r="H75">
        <v>5</v>
      </c>
      <c r="I75">
        <v>4</v>
      </c>
      <c r="J75" t="s">
        <v>2122</v>
      </c>
      <c r="K75">
        <v>5425.59</v>
      </c>
      <c r="L75">
        <v>3474.2</v>
      </c>
      <c r="M75">
        <v>0</v>
      </c>
      <c r="N75">
        <v>0</v>
      </c>
      <c r="O75">
        <v>0</v>
      </c>
      <c r="P75">
        <v>0</v>
      </c>
      <c r="Q75">
        <v>0</v>
      </c>
      <c r="R75">
        <v>45658</v>
      </c>
      <c r="S75">
        <v>46022</v>
      </c>
    </row>
    <row r="76" spans="1:19" x14ac:dyDescent="0.25">
      <c r="A76">
        <v>70</v>
      </c>
      <c r="B76" t="s">
        <v>1607</v>
      </c>
      <c r="C76">
        <v>40894</v>
      </c>
      <c r="D76" t="s">
        <v>1896</v>
      </c>
      <c r="E76">
        <v>1961</v>
      </c>
      <c r="F76" t="s">
        <v>2122</v>
      </c>
      <c r="G76" t="s">
        <v>2088</v>
      </c>
      <c r="H76">
        <v>4</v>
      </c>
      <c r="I76">
        <v>4</v>
      </c>
      <c r="J76" t="s">
        <v>2122</v>
      </c>
      <c r="K76">
        <v>4655.58</v>
      </c>
      <c r="L76">
        <v>2773.3</v>
      </c>
      <c r="M76">
        <v>0</v>
      </c>
      <c r="N76">
        <v>0</v>
      </c>
      <c r="O76">
        <v>0</v>
      </c>
      <c r="P76">
        <v>0</v>
      </c>
      <c r="Q76">
        <v>0</v>
      </c>
      <c r="R76">
        <v>45658</v>
      </c>
      <c r="S76">
        <v>46022</v>
      </c>
    </row>
    <row r="77" spans="1:19" x14ac:dyDescent="0.25">
      <c r="A77">
        <v>71</v>
      </c>
      <c r="B77" t="s">
        <v>1608</v>
      </c>
      <c r="C77">
        <v>40883</v>
      </c>
      <c r="D77" t="s">
        <v>1896</v>
      </c>
      <c r="E77">
        <v>1961</v>
      </c>
      <c r="F77" t="s">
        <v>2122</v>
      </c>
      <c r="G77" t="s">
        <v>2088</v>
      </c>
      <c r="H77">
        <v>5</v>
      </c>
      <c r="I77">
        <v>4</v>
      </c>
      <c r="J77" t="s">
        <v>2122</v>
      </c>
      <c r="K77">
        <v>5484.84</v>
      </c>
      <c r="L77">
        <v>3501.8</v>
      </c>
      <c r="M77">
        <v>0</v>
      </c>
      <c r="N77">
        <v>0</v>
      </c>
      <c r="O77">
        <v>0</v>
      </c>
      <c r="P77">
        <v>0</v>
      </c>
      <c r="Q77">
        <v>0</v>
      </c>
      <c r="R77">
        <v>45658</v>
      </c>
      <c r="S77">
        <v>46022</v>
      </c>
    </row>
    <row r="78" spans="1:19" x14ac:dyDescent="0.25">
      <c r="A78">
        <v>72</v>
      </c>
      <c r="B78" t="s">
        <v>1609</v>
      </c>
      <c r="C78">
        <v>40891</v>
      </c>
      <c r="D78" t="s">
        <v>1896</v>
      </c>
      <c r="E78">
        <v>1960</v>
      </c>
      <c r="F78" t="s">
        <v>2122</v>
      </c>
      <c r="G78" t="s">
        <v>2088</v>
      </c>
      <c r="H78">
        <v>4</v>
      </c>
      <c r="I78">
        <v>4</v>
      </c>
      <c r="J78" t="s">
        <v>2122</v>
      </c>
      <c r="K78">
        <v>4653.24</v>
      </c>
      <c r="L78">
        <v>2783.8</v>
      </c>
      <c r="M78">
        <v>0</v>
      </c>
      <c r="N78">
        <v>0</v>
      </c>
      <c r="O78">
        <v>0</v>
      </c>
      <c r="P78">
        <v>0</v>
      </c>
      <c r="Q78">
        <v>0</v>
      </c>
      <c r="R78">
        <v>45658</v>
      </c>
      <c r="S78">
        <v>46022</v>
      </c>
    </row>
    <row r="79" spans="1:19" x14ac:dyDescent="0.25">
      <c r="A79">
        <v>73</v>
      </c>
      <c r="B79" t="s">
        <v>1610</v>
      </c>
      <c r="C79">
        <v>40898</v>
      </c>
      <c r="D79" t="s">
        <v>1896</v>
      </c>
      <c r="E79">
        <v>1961</v>
      </c>
      <c r="F79" t="s">
        <v>2122</v>
      </c>
      <c r="G79" t="s">
        <v>2088</v>
      </c>
      <c r="H79">
        <v>4</v>
      </c>
      <c r="I79">
        <v>2</v>
      </c>
      <c r="J79" t="s">
        <v>2122</v>
      </c>
      <c r="K79">
        <v>3428.68</v>
      </c>
      <c r="L79">
        <v>2048.6999999999998</v>
      </c>
      <c r="M79">
        <v>0</v>
      </c>
      <c r="N79">
        <v>0</v>
      </c>
      <c r="O79">
        <v>0</v>
      </c>
      <c r="P79">
        <v>0</v>
      </c>
      <c r="Q79">
        <v>0</v>
      </c>
      <c r="R79">
        <v>45658</v>
      </c>
      <c r="S79">
        <v>46022</v>
      </c>
    </row>
    <row r="80" spans="1:19" x14ac:dyDescent="0.25">
      <c r="A80">
        <v>74</v>
      </c>
      <c r="B80" t="s">
        <v>1611</v>
      </c>
      <c r="C80">
        <v>40899</v>
      </c>
      <c r="D80" t="s">
        <v>1896</v>
      </c>
      <c r="E80">
        <v>1960</v>
      </c>
      <c r="F80" t="s">
        <v>2122</v>
      </c>
      <c r="G80" t="s">
        <v>2088</v>
      </c>
      <c r="H80">
        <v>4</v>
      </c>
      <c r="I80">
        <v>4</v>
      </c>
      <c r="J80" t="s">
        <v>2122</v>
      </c>
      <c r="K80">
        <v>4669.6099999999997</v>
      </c>
      <c r="L80">
        <v>2777.7</v>
      </c>
      <c r="M80">
        <v>0</v>
      </c>
      <c r="N80">
        <v>0</v>
      </c>
      <c r="O80">
        <v>0</v>
      </c>
      <c r="P80">
        <v>0</v>
      </c>
      <c r="Q80">
        <v>0</v>
      </c>
      <c r="R80">
        <v>45658</v>
      </c>
      <c r="S80">
        <v>46022</v>
      </c>
    </row>
    <row r="81" spans="1:19" x14ac:dyDescent="0.25">
      <c r="A81">
        <v>75</v>
      </c>
      <c r="B81" t="s">
        <v>1612</v>
      </c>
      <c r="C81">
        <v>39537</v>
      </c>
      <c r="D81" t="s">
        <v>1896</v>
      </c>
      <c r="E81">
        <v>1959</v>
      </c>
      <c r="F81" t="s">
        <v>2122</v>
      </c>
      <c r="G81" t="s">
        <v>2090</v>
      </c>
      <c r="H81">
        <v>4</v>
      </c>
      <c r="I81">
        <v>6</v>
      </c>
      <c r="J81" t="s">
        <v>2122</v>
      </c>
      <c r="K81">
        <v>5690.1</v>
      </c>
      <c r="L81">
        <v>3578.3</v>
      </c>
      <c r="M81">
        <v>0</v>
      </c>
      <c r="N81">
        <v>0</v>
      </c>
      <c r="O81">
        <v>0</v>
      </c>
      <c r="P81">
        <v>0</v>
      </c>
      <c r="Q81">
        <v>0</v>
      </c>
      <c r="R81">
        <v>45658</v>
      </c>
      <c r="S81">
        <v>46022</v>
      </c>
    </row>
    <row r="82" spans="1:19" x14ac:dyDescent="0.25">
      <c r="A82">
        <v>76</v>
      </c>
      <c r="B82" t="s">
        <v>1641</v>
      </c>
      <c r="C82">
        <v>39464</v>
      </c>
      <c r="D82" t="s">
        <v>1897</v>
      </c>
      <c r="E82">
        <v>1964</v>
      </c>
      <c r="F82" t="s">
        <v>2122</v>
      </c>
      <c r="G82" t="s">
        <v>2088</v>
      </c>
      <c r="H82">
        <v>5</v>
      </c>
      <c r="I82">
        <v>5</v>
      </c>
      <c r="J82" t="s">
        <v>2122</v>
      </c>
      <c r="K82">
        <v>6877.5</v>
      </c>
      <c r="L82" t="s">
        <v>2122</v>
      </c>
      <c r="M82">
        <v>0</v>
      </c>
      <c r="N82">
        <v>0</v>
      </c>
      <c r="O82">
        <v>0</v>
      </c>
      <c r="P82">
        <v>0</v>
      </c>
      <c r="Q82">
        <v>0</v>
      </c>
      <c r="R82">
        <v>45658</v>
      </c>
      <c r="S82">
        <v>46022</v>
      </c>
    </row>
    <row r="83" spans="1:19" x14ac:dyDescent="0.25">
      <c r="A83">
        <v>77</v>
      </c>
      <c r="B83" t="s">
        <v>2291</v>
      </c>
      <c r="C83">
        <v>40892</v>
      </c>
      <c r="D83" t="s">
        <v>1896</v>
      </c>
      <c r="E83">
        <v>1961</v>
      </c>
      <c r="F83" t="s">
        <v>2122</v>
      </c>
      <c r="G83" t="s">
        <v>2089</v>
      </c>
      <c r="H83">
        <v>4</v>
      </c>
      <c r="I83">
        <v>3</v>
      </c>
      <c r="J83" t="s">
        <v>2122</v>
      </c>
      <c r="K83">
        <v>3210.9</v>
      </c>
      <c r="L83">
        <v>2467.1</v>
      </c>
      <c r="M83">
        <v>0</v>
      </c>
      <c r="N83">
        <v>0</v>
      </c>
      <c r="O83">
        <v>0</v>
      </c>
      <c r="P83">
        <v>0</v>
      </c>
      <c r="Q83">
        <v>0</v>
      </c>
      <c r="R83">
        <v>45658</v>
      </c>
      <c r="S83">
        <v>46022</v>
      </c>
    </row>
    <row r="84" spans="1:19" x14ac:dyDescent="0.25">
      <c r="A84">
        <v>78</v>
      </c>
      <c r="B84" t="s">
        <v>2292</v>
      </c>
      <c r="C84">
        <v>40893</v>
      </c>
      <c r="D84" t="s">
        <v>1896</v>
      </c>
      <c r="E84">
        <v>1961</v>
      </c>
      <c r="F84" t="s">
        <v>2122</v>
      </c>
      <c r="G84" t="s">
        <v>2089</v>
      </c>
      <c r="H84">
        <v>4</v>
      </c>
      <c r="I84">
        <v>3</v>
      </c>
      <c r="J84" t="s">
        <v>2122</v>
      </c>
      <c r="K84">
        <v>3144.9</v>
      </c>
      <c r="L84">
        <v>2355.9</v>
      </c>
      <c r="M84">
        <v>0</v>
      </c>
      <c r="N84">
        <v>0</v>
      </c>
      <c r="O84">
        <v>0</v>
      </c>
      <c r="P84">
        <v>0</v>
      </c>
      <c r="Q84">
        <v>0</v>
      </c>
      <c r="R84">
        <v>45658</v>
      </c>
      <c r="S84">
        <v>46022</v>
      </c>
    </row>
    <row r="85" spans="1:19" x14ac:dyDescent="0.25">
      <c r="A85">
        <v>79</v>
      </c>
      <c r="B85" t="s">
        <v>160</v>
      </c>
      <c r="C85">
        <v>39437</v>
      </c>
      <c r="D85" t="s">
        <v>1896</v>
      </c>
      <c r="E85">
        <v>1964</v>
      </c>
      <c r="F85" t="s">
        <v>2122</v>
      </c>
      <c r="G85" t="s">
        <v>2088</v>
      </c>
      <c r="H85">
        <v>5</v>
      </c>
      <c r="I85">
        <v>5</v>
      </c>
      <c r="J85" t="s">
        <v>2122</v>
      </c>
      <c r="K85">
        <v>7194.9</v>
      </c>
      <c r="L85">
        <v>4462</v>
      </c>
      <c r="M85">
        <v>0</v>
      </c>
      <c r="N85">
        <v>0</v>
      </c>
      <c r="O85">
        <v>0</v>
      </c>
      <c r="P85">
        <v>0</v>
      </c>
      <c r="Q85">
        <v>0</v>
      </c>
      <c r="R85">
        <v>45658</v>
      </c>
      <c r="S85">
        <v>46022</v>
      </c>
    </row>
    <row r="86" spans="1:19" x14ac:dyDescent="0.25">
      <c r="A86" t="s">
        <v>22</v>
      </c>
      <c r="C86" t="s">
        <v>172</v>
      </c>
      <c r="D86" t="s">
        <v>172</v>
      </c>
      <c r="E86" t="s">
        <v>172</v>
      </c>
      <c r="F86" t="s">
        <v>172</v>
      </c>
      <c r="G86" t="s">
        <v>172</v>
      </c>
      <c r="H86" t="s">
        <v>172</v>
      </c>
      <c r="I86" t="s">
        <v>172</v>
      </c>
      <c r="J86">
        <v>0</v>
      </c>
      <c r="K86">
        <v>349846.03000000009</v>
      </c>
      <c r="L86">
        <v>216007.40000000002</v>
      </c>
      <c r="M86">
        <v>11835132.109999999</v>
      </c>
      <c r="N86">
        <v>11835132.109999999</v>
      </c>
      <c r="O86">
        <v>0</v>
      </c>
      <c r="P86">
        <v>0</v>
      </c>
      <c r="Q86">
        <v>0</v>
      </c>
      <c r="R86" t="s">
        <v>172</v>
      </c>
      <c r="S86" t="s">
        <v>172</v>
      </c>
    </row>
    <row r="87" spans="1:19" x14ac:dyDescent="0.25">
      <c r="A87" t="s">
        <v>1908</v>
      </c>
    </row>
    <row r="88" spans="1:19" x14ac:dyDescent="0.25">
      <c r="A88">
        <v>80</v>
      </c>
      <c r="B88" t="s">
        <v>1570</v>
      </c>
      <c r="C88">
        <v>30931</v>
      </c>
      <c r="D88" t="s">
        <v>1896</v>
      </c>
      <c r="E88">
        <v>1959</v>
      </c>
      <c r="F88" t="s">
        <v>2122</v>
      </c>
      <c r="G88" t="s">
        <v>2094</v>
      </c>
      <c r="H88">
        <v>2</v>
      </c>
      <c r="I88">
        <v>1</v>
      </c>
      <c r="J88" t="s">
        <v>2122</v>
      </c>
      <c r="K88">
        <v>488.1</v>
      </c>
      <c r="L88">
        <v>378.4</v>
      </c>
      <c r="M88">
        <v>0</v>
      </c>
      <c r="N88">
        <v>0</v>
      </c>
      <c r="O88">
        <v>0</v>
      </c>
      <c r="P88">
        <v>0</v>
      </c>
      <c r="Q88">
        <v>0</v>
      </c>
      <c r="R88">
        <v>45658</v>
      </c>
      <c r="S88">
        <v>46022</v>
      </c>
    </row>
    <row r="89" spans="1:19" x14ac:dyDescent="0.25">
      <c r="A89" t="s">
        <v>22</v>
      </c>
      <c r="C89" t="s">
        <v>172</v>
      </c>
      <c r="D89" t="s">
        <v>172</v>
      </c>
      <c r="E89" t="s">
        <v>172</v>
      </c>
      <c r="F89" t="s">
        <v>172</v>
      </c>
      <c r="G89" t="s">
        <v>172</v>
      </c>
      <c r="H89" t="s">
        <v>172</v>
      </c>
      <c r="I89" t="s">
        <v>172</v>
      </c>
      <c r="J89">
        <v>0</v>
      </c>
      <c r="K89">
        <v>488.1</v>
      </c>
      <c r="L89">
        <v>378.4</v>
      </c>
      <c r="M89">
        <v>0</v>
      </c>
      <c r="N89">
        <v>0</v>
      </c>
      <c r="O89">
        <v>0</v>
      </c>
      <c r="P89">
        <v>0</v>
      </c>
      <c r="Q89">
        <v>0</v>
      </c>
      <c r="R89" t="s">
        <v>172</v>
      </c>
      <c r="S89" t="s">
        <v>172</v>
      </c>
    </row>
    <row r="90" spans="1:19" x14ac:dyDescent="0.25">
      <c r="A90" t="s">
        <v>1909</v>
      </c>
    </row>
    <row r="91" spans="1:19" x14ac:dyDescent="0.25">
      <c r="A91">
        <v>81</v>
      </c>
      <c r="B91" t="s">
        <v>340</v>
      </c>
      <c r="C91">
        <v>32149</v>
      </c>
      <c r="D91" t="s">
        <v>1896</v>
      </c>
      <c r="E91">
        <v>1970</v>
      </c>
      <c r="F91" t="s">
        <v>2122</v>
      </c>
      <c r="G91" t="s">
        <v>2088</v>
      </c>
      <c r="H91">
        <v>5</v>
      </c>
      <c r="I91">
        <v>4</v>
      </c>
      <c r="J91" t="s">
        <v>2122</v>
      </c>
      <c r="K91">
        <v>5550.7</v>
      </c>
      <c r="L91">
        <v>3570.8</v>
      </c>
      <c r="M91">
        <v>12199061.070700001</v>
      </c>
      <c r="N91">
        <v>12199061.070700001</v>
      </c>
      <c r="O91">
        <v>0</v>
      </c>
      <c r="P91">
        <v>0</v>
      </c>
      <c r="Q91">
        <v>0</v>
      </c>
      <c r="R91">
        <v>45658</v>
      </c>
      <c r="S91">
        <v>46022</v>
      </c>
    </row>
    <row r="92" spans="1:19" x14ac:dyDescent="0.25">
      <c r="A92" t="s">
        <v>22</v>
      </c>
      <c r="C92" t="s">
        <v>172</v>
      </c>
      <c r="D92" t="s">
        <v>172</v>
      </c>
      <c r="E92" t="s">
        <v>172</v>
      </c>
      <c r="F92" t="s">
        <v>172</v>
      </c>
      <c r="G92" t="s">
        <v>172</v>
      </c>
      <c r="H92" t="s">
        <v>172</v>
      </c>
      <c r="I92" t="s">
        <v>172</v>
      </c>
      <c r="J92">
        <v>0</v>
      </c>
      <c r="K92">
        <v>5550.7</v>
      </c>
      <c r="L92">
        <v>3570.8</v>
      </c>
      <c r="M92">
        <v>12199061.070700001</v>
      </c>
      <c r="N92">
        <v>12199061.070700001</v>
      </c>
      <c r="O92">
        <v>0</v>
      </c>
      <c r="P92">
        <v>0</v>
      </c>
      <c r="Q92">
        <v>0</v>
      </c>
      <c r="R92" t="s">
        <v>172</v>
      </c>
      <c r="S92" t="s">
        <v>172</v>
      </c>
    </row>
    <row r="93" spans="1:19" x14ac:dyDescent="0.25">
      <c r="A93" t="s">
        <v>1910</v>
      </c>
    </row>
    <row r="94" spans="1:19" x14ac:dyDescent="0.25">
      <c r="A94">
        <v>82</v>
      </c>
      <c r="B94" t="s">
        <v>1654</v>
      </c>
      <c r="C94">
        <v>33512</v>
      </c>
      <c r="D94" t="s">
        <v>1897</v>
      </c>
      <c r="E94">
        <v>1973</v>
      </c>
      <c r="F94" t="s">
        <v>2122</v>
      </c>
      <c r="G94" t="s">
        <v>2089</v>
      </c>
      <c r="H94">
        <v>4</v>
      </c>
      <c r="I94">
        <v>3</v>
      </c>
      <c r="J94" t="s">
        <v>2122</v>
      </c>
      <c r="K94">
        <v>2991.1</v>
      </c>
      <c r="L94" t="s">
        <v>2122</v>
      </c>
      <c r="M94">
        <v>0</v>
      </c>
      <c r="N94">
        <v>0</v>
      </c>
      <c r="O94">
        <v>0</v>
      </c>
      <c r="P94">
        <v>0</v>
      </c>
      <c r="Q94">
        <v>0</v>
      </c>
      <c r="R94">
        <v>45658</v>
      </c>
      <c r="S94">
        <v>46022</v>
      </c>
    </row>
    <row r="95" spans="1:19" x14ac:dyDescent="0.25">
      <c r="A95">
        <v>83</v>
      </c>
      <c r="B95" t="s">
        <v>826</v>
      </c>
      <c r="C95">
        <v>33507</v>
      </c>
      <c r="D95" t="s">
        <v>1896</v>
      </c>
      <c r="E95">
        <v>1968</v>
      </c>
      <c r="F95" t="s">
        <v>2122</v>
      </c>
      <c r="G95" t="s">
        <v>2088</v>
      </c>
      <c r="H95">
        <v>9</v>
      </c>
      <c r="I95">
        <v>2</v>
      </c>
      <c r="J95" t="s">
        <v>2122</v>
      </c>
      <c r="K95">
        <v>2457.5</v>
      </c>
      <c r="L95">
        <v>1703.4</v>
      </c>
      <c r="M95">
        <v>3374872.4624999999</v>
      </c>
      <c r="N95">
        <v>3374872.4624999999</v>
      </c>
      <c r="O95">
        <v>0</v>
      </c>
      <c r="P95">
        <v>0</v>
      </c>
      <c r="Q95">
        <v>0</v>
      </c>
      <c r="R95">
        <v>45658</v>
      </c>
      <c r="S95">
        <v>46022</v>
      </c>
    </row>
    <row r="96" spans="1:19" x14ac:dyDescent="0.25">
      <c r="A96">
        <v>84</v>
      </c>
      <c r="B96" t="s">
        <v>1655</v>
      </c>
      <c r="C96">
        <v>33818</v>
      </c>
      <c r="D96" t="s">
        <v>1897</v>
      </c>
      <c r="E96">
        <v>1971</v>
      </c>
      <c r="F96" t="s">
        <v>2122</v>
      </c>
      <c r="G96" t="s">
        <v>2088</v>
      </c>
      <c r="H96">
        <v>5</v>
      </c>
      <c r="I96">
        <v>8</v>
      </c>
      <c r="J96" t="s">
        <v>2122</v>
      </c>
      <c r="K96">
        <v>7176.4</v>
      </c>
      <c r="L96" t="s">
        <v>2122</v>
      </c>
      <c r="M96">
        <v>0</v>
      </c>
      <c r="N96">
        <v>0</v>
      </c>
      <c r="O96">
        <v>0</v>
      </c>
      <c r="P96">
        <v>0</v>
      </c>
      <c r="Q96">
        <v>0</v>
      </c>
      <c r="R96">
        <v>45658</v>
      </c>
      <c r="S96">
        <v>46022</v>
      </c>
    </row>
    <row r="97" spans="1:19" x14ac:dyDescent="0.25">
      <c r="A97">
        <v>85</v>
      </c>
      <c r="B97" t="s">
        <v>1656</v>
      </c>
      <c r="C97">
        <v>33833</v>
      </c>
      <c r="D97" t="s">
        <v>1897</v>
      </c>
      <c r="E97">
        <v>1970</v>
      </c>
      <c r="F97" t="s">
        <v>2122</v>
      </c>
      <c r="G97" t="s">
        <v>2088</v>
      </c>
      <c r="H97">
        <v>5</v>
      </c>
      <c r="I97">
        <v>8</v>
      </c>
      <c r="J97" t="s">
        <v>2122</v>
      </c>
      <c r="K97">
        <v>4458.8999999999996</v>
      </c>
      <c r="L97" t="s">
        <v>2122</v>
      </c>
      <c r="M97">
        <v>0</v>
      </c>
      <c r="N97">
        <v>0</v>
      </c>
      <c r="O97">
        <v>0</v>
      </c>
      <c r="P97">
        <v>0</v>
      </c>
      <c r="Q97">
        <v>0</v>
      </c>
      <c r="R97">
        <v>45658</v>
      </c>
      <c r="S97">
        <v>46022</v>
      </c>
    </row>
    <row r="98" spans="1:19" x14ac:dyDescent="0.25">
      <c r="A98">
        <v>86</v>
      </c>
      <c r="B98" t="s">
        <v>1221</v>
      </c>
      <c r="C98">
        <v>34266</v>
      </c>
      <c r="D98" t="s">
        <v>1896</v>
      </c>
      <c r="E98">
        <v>1957</v>
      </c>
      <c r="F98" t="s">
        <v>2122</v>
      </c>
      <c r="G98" t="s">
        <v>2094</v>
      </c>
      <c r="H98">
        <v>2</v>
      </c>
      <c r="I98">
        <v>1</v>
      </c>
      <c r="J98" t="s">
        <v>2122</v>
      </c>
      <c r="K98">
        <v>673.8</v>
      </c>
      <c r="L98">
        <v>411.2</v>
      </c>
      <c r="M98">
        <v>0</v>
      </c>
      <c r="N98">
        <v>0</v>
      </c>
      <c r="O98">
        <v>0</v>
      </c>
      <c r="P98">
        <v>0</v>
      </c>
      <c r="Q98">
        <v>0</v>
      </c>
      <c r="R98">
        <v>45658</v>
      </c>
      <c r="S98">
        <v>46022</v>
      </c>
    </row>
    <row r="99" spans="1:19" x14ac:dyDescent="0.25">
      <c r="A99">
        <v>87</v>
      </c>
      <c r="B99" t="s">
        <v>1222</v>
      </c>
      <c r="C99">
        <v>34267</v>
      </c>
      <c r="D99" t="s">
        <v>1896</v>
      </c>
      <c r="E99">
        <v>1957</v>
      </c>
      <c r="F99" t="s">
        <v>2122</v>
      </c>
      <c r="G99" t="s">
        <v>2094</v>
      </c>
      <c r="H99">
        <v>2</v>
      </c>
      <c r="I99">
        <v>1</v>
      </c>
      <c r="J99" t="s">
        <v>2122</v>
      </c>
      <c r="K99">
        <v>682.6</v>
      </c>
      <c r="L99">
        <v>412.9</v>
      </c>
      <c r="M99">
        <v>0</v>
      </c>
      <c r="N99">
        <v>0</v>
      </c>
      <c r="O99">
        <v>0</v>
      </c>
      <c r="P99">
        <v>0</v>
      </c>
      <c r="Q99">
        <v>0</v>
      </c>
      <c r="R99">
        <v>45658</v>
      </c>
      <c r="S99">
        <v>46022</v>
      </c>
    </row>
    <row r="100" spans="1:19" x14ac:dyDescent="0.25">
      <c r="A100">
        <v>88</v>
      </c>
      <c r="B100" t="s">
        <v>1223</v>
      </c>
      <c r="C100">
        <v>34268</v>
      </c>
      <c r="D100" t="s">
        <v>1896</v>
      </c>
      <c r="E100">
        <v>1957</v>
      </c>
      <c r="F100" t="s">
        <v>2122</v>
      </c>
      <c r="G100" t="s">
        <v>2094</v>
      </c>
      <c r="H100">
        <v>2</v>
      </c>
      <c r="I100">
        <v>1</v>
      </c>
      <c r="J100" t="s">
        <v>2122</v>
      </c>
      <c r="K100">
        <v>666.3</v>
      </c>
      <c r="L100">
        <v>405.4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45658</v>
      </c>
      <c r="S100">
        <v>46022</v>
      </c>
    </row>
    <row r="101" spans="1:19" x14ac:dyDescent="0.25">
      <c r="A101">
        <v>89</v>
      </c>
      <c r="B101" t="s">
        <v>1224</v>
      </c>
      <c r="C101">
        <v>34269</v>
      </c>
      <c r="D101" t="s">
        <v>1896</v>
      </c>
      <c r="E101">
        <v>1957</v>
      </c>
      <c r="F101" t="s">
        <v>2122</v>
      </c>
      <c r="G101" t="s">
        <v>2094</v>
      </c>
      <c r="H101">
        <v>2</v>
      </c>
      <c r="I101">
        <v>1</v>
      </c>
      <c r="J101" t="s">
        <v>2122</v>
      </c>
      <c r="K101">
        <v>662.8</v>
      </c>
      <c r="L101">
        <v>401.7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45658</v>
      </c>
      <c r="S101">
        <v>46022</v>
      </c>
    </row>
    <row r="102" spans="1:19" x14ac:dyDescent="0.25">
      <c r="A102">
        <v>90</v>
      </c>
      <c r="B102" t="s">
        <v>1225</v>
      </c>
      <c r="C102">
        <v>34270</v>
      </c>
      <c r="D102" t="s">
        <v>1896</v>
      </c>
      <c r="E102">
        <v>1957</v>
      </c>
      <c r="F102" t="s">
        <v>2122</v>
      </c>
      <c r="G102" t="s">
        <v>2094</v>
      </c>
      <c r="H102">
        <v>2</v>
      </c>
      <c r="I102">
        <v>1</v>
      </c>
      <c r="J102" t="s">
        <v>2122</v>
      </c>
      <c r="K102">
        <v>662.9</v>
      </c>
      <c r="L102">
        <v>403.8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45658</v>
      </c>
      <c r="S102">
        <v>46022</v>
      </c>
    </row>
    <row r="103" spans="1:19" x14ac:dyDescent="0.25">
      <c r="A103">
        <v>91</v>
      </c>
      <c r="B103" t="s">
        <v>1226</v>
      </c>
      <c r="C103">
        <v>34271</v>
      </c>
      <c r="D103" t="s">
        <v>1896</v>
      </c>
      <c r="E103">
        <v>1957</v>
      </c>
      <c r="F103" t="s">
        <v>2122</v>
      </c>
      <c r="G103" t="s">
        <v>2094</v>
      </c>
      <c r="H103">
        <v>2</v>
      </c>
      <c r="I103">
        <v>1</v>
      </c>
      <c r="J103" t="s">
        <v>2122</v>
      </c>
      <c r="K103">
        <v>705.5</v>
      </c>
      <c r="L103">
        <v>435.3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45658</v>
      </c>
      <c r="S103">
        <v>46022</v>
      </c>
    </row>
    <row r="104" spans="1:19" x14ac:dyDescent="0.25">
      <c r="A104">
        <v>92</v>
      </c>
      <c r="B104" t="s">
        <v>1227</v>
      </c>
      <c r="C104">
        <v>34272</v>
      </c>
      <c r="D104" t="s">
        <v>1896</v>
      </c>
      <c r="E104">
        <v>1957</v>
      </c>
      <c r="F104" t="s">
        <v>2122</v>
      </c>
      <c r="G104" t="s">
        <v>2094</v>
      </c>
      <c r="H104">
        <v>2</v>
      </c>
      <c r="I104">
        <v>1</v>
      </c>
      <c r="J104" t="s">
        <v>2122</v>
      </c>
      <c r="K104">
        <v>704.6</v>
      </c>
      <c r="L104">
        <v>405.6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45658</v>
      </c>
      <c r="S104">
        <v>46022</v>
      </c>
    </row>
    <row r="105" spans="1:19" x14ac:dyDescent="0.25">
      <c r="A105">
        <v>93</v>
      </c>
      <c r="B105" t="s">
        <v>1228</v>
      </c>
      <c r="C105">
        <v>34278</v>
      </c>
      <c r="D105" t="s">
        <v>1896</v>
      </c>
      <c r="E105">
        <v>1957</v>
      </c>
      <c r="F105" t="s">
        <v>2122</v>
      </c>
      <c r="G105" t="s">
        <v>2089</v>
      </c>
      <c r="H105">
        <v>2</v>
      </c>
      <c r="I105">
        <v>2</v>
      </c>
      <c r="J105" t="s">
        <v>2122</v>
      </c>
      <c r="K105">
        <v>743.6</v>
      </c>
      <c r="L105">
        <v>674.4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45658</v>
      </c>
      <c r="S105">
        <v>46022</v>
      </c>
    </row>
    <row r="106" spans="1:19" x14ac:dyDescent="0.25">
      <c r="A106">
        <v>94</v>
      </c>
      <c r="B106" t="s">
        <v>1229</v>
      </c>
      <c r="C106">
        <v>34355</v>
      </c>
      <c r="D106" t="s">
        <v>1896</v>
      </c>
      <c r="E106">
        <v>1953</v>
      </c>
      <c r="F106" t="s">
        <v>2122</v>
      </c>
      <c r="G106" t="s">
        <v>2089</v>
      </c>
      <c r="H106">
        <v>2</v>
      </c>
      <c r="I106">
        <v>1</v>
      </c>
      <c r="J106" t="s">
        <v>2122</v>
      </c>
      <c r="K106">
        <v>706.4</v>
      </c>
      <c r="L106">
        <v>405.7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45658</v>
      </c>
      <c r="S106">
        <v>46022</v>
      </c>
    </row>
    <row r="107" spans="1:19" x14ac:dyDescent="0.25">
      <c r="A107">
        <v>95</v>
      </c>
      <c r="B107" t="s">
        <v>1230</v>
      </c>
      <c r="C107">
        <v>34357</v>
      </c>
      <c r="D107" t="s">
        <v>1896</v>
      </c>
      <c r="E107">
        <v>1952</v>
      </c>
      <c r="F107" t="s">
        <v>2122</v>
      </c>
      <c r="G107" t="s">
        <v>2089</v>
      </c>
      <c r="H107">
        <v>2</v>
      </c>
      <c r="I107">
        <v>1</v>
      </c>
      <c r="J107" t="s">
        <v>2122</v>
      </c>
      <c r="K107">
        <v>707.9</v>
      </c>
      <c r="L107">
        <v>402.4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45658</v>
      </c>
      <c r="S107">
        <v>46022</v>
      </c>
    </row>
    <row r="108" spans="1:19" x14ac:dyDescent="0.25">
      <c r="A108">
        <v>96</v>
      </c>
      <c r="B108" t="s">
        <v>1231</v>
      </c>
      <c r="C108">
        <v>34350</v>
      </c>
      <c r="D108" t="s">
        <v>1896</v>
      </c>
      <c r="E108">
        <v>1964</v>
      </c>
      <c r="F108" t="s">
        <v>2122</v>
      </c>
      <c r="G108" t="s">
        <v>2089</v>
      </c>
      <c r="H108">
        <v>2</v>
      </c>
      <c r="I108">
        <v>1</v>
      </c>
      <c r="J108" t="s">
        <v>2122</v>
      </c>
      <c r="K108">
        <v>639.70000000000005</v>
      </c>
      <c r="L108">
        <v>270.5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45658</v>
      </c>
      <c r="S108">
        <v>46022</v>
      </c>
    </row>
    <row r="109" spans="1:19" x14ac:dyDescent="0.25">
      <c r="A109">
        <v>97</v>
      </c>
      <c r="B109" t="s">
        <v>1232</v>
      </c>
      <c r="C109">
        <v>34352</v>
      </c>
      <c r="D109" t="s">
        <v>1896</v>
      </c>
      <c r="E109">
        <v>1952</v>
      </c>
      <c r="F109" t="s">
        <v>2122</v>
      </c>
      <c r="G109" t="s">
        <v>2089</v>
      </c>
      <c r="H109">
        <v>2</v>
      </c>
      <c r="I109">
        <v>2</v>
      </c>
      <c r="J109" t="s">
        <v>2122</v>
      </c>
      <c r="K109">
        <v>1166.7</v>
      </c>
      <c r="L109">
        <v>641.1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45658</v>
      </c>
      <c r="S109">
        <v>46022</v>
      </c>
    </row>
    <row r="110" spans="1:19" x14ac:dyDescent="0.25">
      <c r="A110">
        <v>98</v>
      </c>
      <c r="B110" t="s">
        <v>1233</v>
      </c>
      <c r="C110">
        <v>34388</v>
      </c>
      <c r="D110" t="s">
        <v>1896</v>
      </c>
      <c r="E110">
        <v>1962</v>
      </c>
      <c r="F110" t="s">
        <v>2122</v>
      </c>
      <c r="G110" t="s">
        <v>2089</v>
      </c>
      <c r="H110">
        <v>2</v>
      </c>
      <c r="I110">
        <v>2</v>
      </c>
      <c r="J110" t="s">
        <v>2122</v>
      </c>
      <c r="K110">
        <v>669.1</v>
      </c>
      <c r="L110">
        <v>612.29999999999995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45658</v>
      </c>
      <c r="S110">
        <v>46022</v>
      </c>
    </row>
    <row r="111" spans="1:19" x14ac:dyDescent="0.25">
      <c r="A111">
        <v>99</v>
      </c>
      <c r="B111" t="s">
        <v>1234</v>
      </c>
      <c r="C111">
        <v>34389</v>
      </c>
      <c r="D111" t="s">
        <v>1896</v>
      </c>
      <c r="E111">
        <v>1962</v>
      </c>
      <c r="F111" t="s">
        <v>2122</v>
      </c>
      <c r="G111" t="s">
        <v>2089</v>
      </c>
      <c r="H111">
        <v>2</v>
      </c>
      <c r="I111">
        <v>2</v>
      </c>
      <c r="J111" t="s">
        <v>2122</v>
      </c>
      <c r="K111">
        <v>734.5</v>
      </c>
      <c r="L111">
        <v>656.9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45658</v>
      </c>
      <c r="S111">
        <v>46022</v>
      </c>
    </row>
    <row r="112" spans="1:19" x14ac:dyDescent="0.25">
      <c r="A112">
        <v>100</v>
      </c>
      <c r="B112" t="s">
        <v>1235</v>
      </c>
      <c r="C112">
        <v>34390</v>
      </c>
      <c r="D112" t="s">
        <v>1896</v>
      </c>
      <c r="E112">
        <v>1961</v>
      </c>
      <c r="F112" t="s">
        <v>2122</v>
      </c>
      <c r="G112" t="s">
        <v>2089</v>
      </c>
      <c r="H112">
        <v>2</v>
      </c>
      <c r="I112">
        <v>2</v>
      </c>
      <c r="J112" t="s">
        <v>2122</v>
      </c>
      <c r="K112">
        <v>725.5</v>
      </c>
      <c r="L112">
        <v>673.1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45658</v>
      </c>
      <c r="S112">
        <v>46022</v>
      </c>
    </row>
    <row r="113" spans="1:19" x14ac:dyDescent="0.25">
      <c r="A113">
        <v>101</v>
      </c>
      <c r="B113" t="s">
        <v>1236</v>
      </c>
      <c r="C113">
        <v>34391</v>
      </c>
      <c r="D113" t="s">
        <v>1896</v>
      </c>
      <c r="E113">
        <v>1962</v>
      </c>
      <c r="F113" t="s">
        <v>2122</v>
      </c>
      <c r="G113" t="s">
        <v>2089</v>
      </c>
      <c r="H113">
        <v>2</v>
      </c>
      <c r="I113">
        <v>2</v>
      </c>
      <c r="J113" t="s">
        <v>2122</v>
      </c>
      <c r="K113">
        <v>728</v>
      </c>
      <c r="L113">
        <v>675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45658</v>
      </c>
      <c r="S113">
        <v>46022</v>
      </c>
    </row>
    <row r="114" spans="1:19" x14ac:dyDescent="0.25">
      <c r="A114">
        <v>102</v>
      </c>
      <c r="B114" t="s">
        <v>1237</v>
      </c>
      <c r="C114">
        <v>34428</v>
      </c>
      <c r="D114" t="s">
        <v>1896</v>
      </c>
      <c r="E114">
        <v>1917</v>
      </c>
      <c r="F114" t="s">
        <v>2122</v>
      </c>
      <c r="G114" t="s">
        <v>2094</v>
      </c>
      <c r="H114">
        <v>2</v>
      </c>
      <c r="I114">
        <v>1</v>
      </c>
      <c r="J114" t="s">
        <v>2122</v>
      </c>
      <c r="K114">
        <v>242.5</v>
      </c>
      <c r="L114">
        <v>234.9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45658</v>
      </c>
      <c r="S114">
        <v>46022</v>
      </c>
    </row>
    <row r="115" spans="1:19" x14ac:dyDescent="0.25">
      <c r="A115">
        <v>103</v>
      </c>
      <c r="B115" t="s">
        <v>1239</v>
      </c>
      <c r="C115">
        <v>33147</v>
      </c>
      <c r="D115" t="s">
        <v>1896</v>
      </c>
      <c r="E115">
        <v>1960</v>
      </c>
      <c r="F115" t="s">
        <v>2122</v>
      </c>
      <c r="G115" t="s">
        <v>2089</v>
      </c>
      <c r="H115">
        <v>2</v>
      </c>
      <c r="I115">
        <v>2</v>
      </c>
      <c r="J115" t="s">
        <v>2122</v>
      </c>
      <c r="K115">
        <v>691.4</v>
      </c>
      <c r="L115">
        <v>634.70000000000005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45658</v>
      </c>
      <c r="S115">
        <v>46022</v>
      </c>
    </row>
    <row r="116" spans="1:19" x14ac:dyDescent="0.25">
      <c r="A116">
        <v>104</v>
      </c>
      <c r="B116" t="s">
        <v>1240</v>
      </c>
      <c r="C116">
        <v>34635</v>
      </c>
      <c r="D116" t="s">
        <v>1896</v>
      </c>
      <c r="E116">
        <v>1954</v>
      </c>
      <c r="F116" t="s">
        <v>2122</v>
      </c>
      <c r="G116" t="s">
        <v>2094</v>
      </c>
      <c r="H116">
        <v>2</v>
      </c>
      <c r="I116">
        <v>1</v>
      </c>
      <c r="J116" t="s">
        <v>2122</v>
      </c>
      <c r="K116">
        <v>425.5</v>
      </c>
      <c r="L116">
        <v>387.4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45658</v>
      </c>
      <c r="S116">
        <v>46022</v>
      </c>
    </row>
    <row r="117" spans="1:19" x14ac:dyDescent="0.25">
      <c r="A117">
        <v>105</v>
      </c>
      <c r="B117" t="s">
        <v>1241</v>
      </c>
      <c r="C117">
        <v>34667</v>
      </c>
      <c r="D117" t="s">
        <v>1896</v>
      </c>
      <c r="E117">
        <v>1936</v>
      </c>
      <c r="F117" t="s">
        <v>2122</v>
      </c>
      <c r="G117" t="s">
        <v>2089</v>
      </c>
      <c r="H117">
        <v>3</v>
      </c>
      <c r="I117">
        <v>3</v>
      </c>
      <c r="J117" t="s">
        <v>2122</v>
      </c>
      <c r="K117">
        <v>1568.4</v>
      </c>
      <c r="L117">
        <v>1383.4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45658</v>
      </c>
      <c r="S117">
        <v>46022</v>
      </c>
    </row>
    <row r="118" spans="1:19" x14ac:dyDescent="0.25">
      <c r="A118">
        <v>106</v>
      </c>
      <c r="B118" t="s">
        <v>1242</v>
      </c>
      <c r="C118">
        <v>34669</v>
      </c>
      <c r="D118" t="s">
        <v>1896</v>
      </c>
      <c r="E118">
        <v>1958</v>
      </c>
      <c r="F118" t="s">
        <v>2122</v>
      </c>
      <c r="G118" t="s">
        <v>2094</v>
      </c>
      <c r="H118">
        <v>2</v>
      </c>
      <c r="I118">
        <v>1</v>
      </c>
      <c r="J118" t="s">
        <v>2122</v>
      </c>
      <c r="K118">
        <v>419.1</v>
      </c>
      <c r="L118">
        <v>380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45658</v>
      </c>
      <c r="S118">
        <v>46022</v>
      </c>
    </row>
    <row r="119" spans="1:19" x14ac:dyDescent="0.25">
      <c r="A119">
        <v>107</v>
      </c>
      <c r="B119" t="s">
        <v>58</v>
      </c>
      <c r="C119">
        <v>32585</v>
      </c>
      <c r="D119" t="s">
        <v>1896</v>
      </c>
      <c r="E119">
        <v>1986</v>
      </c>
      <c r="F119" t="s">
        <v>2122</v>
      </c>
      <c r="G119" t="s">
        <v>2089</v>
      </c>
      <c r="H119">
        <v>9</v>
      </c>
      <c r="I119">
        <v>2</v>
      </c>
      <c r="J119" t="s">
        <v>2122</v>
      </c>
      <c r="K119">
        <v>3815.4</v>
      </c>
      <c r="L119">
        <v>3815.4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45658</v>
      </c>
      <c r="S119">
        <v>46022</v>
      </c>
    </row>
    <row r="120" spans="1:19" x14ac:dyDescent="0.25">
      <c r="A120">
        <v>108</v>
      </c>
      <c r="B120" t="s">
        <v>1244</v>
      </c>
      <c r="C120">
        <v>34825</v>
      </c>
      <c r="D120" t="s">
        <v>1896</v>
      </c>
      <c r="E120">
        <v>1966</v>
      </c>
      <c r="F120" t="s">
        <v>2122</v>
      </c>
      <c r="G120" t="s">
        <v>2089</v>
      </c>
      <c r="H120">
        <v>5</v>
      </c>
      <c r="I120">
        <v>6</v>
      </c>
      <c r="J120" t="s">
        <v>2122</v>
      </c>
      <c r="K120">
        <v>4011.3</v>
      </c>
      <c r="L120">
        <v>2427.5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45658</v>
      </c>
      <c r="S120">
        <v>46022</v>
      </c>
    </row>
    <row r="121" spans="1:19" x14ac:dyDescent="0.25">
      <c r="A121">
        <v>109</v>
      </c>
      <c r="B121" t="s">
        <v>2752</v>
      </c>
      <c r="C121">
        <v>34912</v>
      </c>
      <c r="D121" t="s">
        <v>1896</v>
      </c>
      <c r="E121">
        <v>1917</v>
      </c>
      <c r="F121" t="s">
        <v>2122</v>
      </c>
      <c r="G121" t="s">
        <v>2094</v>
      </c>
      <c r="H121">
        <v>2</v>
      </c>
      <c r="I121">
        <v>1</v>
      </c>
      <c r="J121" t="s">
        <v>2122</v>
      </c>
      <c r="K121">
        <v>437.88</v>
      </c>
      <c r="L121">
        <v>385.8</v>
      </c>
      <c r="M121">
        <v>12545634</v>
      </c>
      <c r="N121">
        <v>12545634</v>
      </c>
      <c r="O121">
        <v>0</v>
      </c>
      <c r="P121">
        <v>0</v>
      </c>
      <c r="Q121">
        <v>0</v>
      </c>
      <c r="R121">
        <v>45658</v>
      </c>
      <c r="S121">
        <v>46022</v>
      </c>
    </row>
    <row r="122" spans="1:19" x14ac:dyDescent="0.25">
      <c r="A122">
        <v>110</v>
      </c>
      <c r="B122" t="s">
        <v>1245</v>
      </c>
      <c r="C122">
        <v>34938</v>
      </c>
      <c r="D122" t="s">
        <v>1896</v>
      </c>
      <c r="E122">
        <v>1938</v>
      </c>
      <c r="F122" t="s">
        <v>2122</v>
      </c>
      <c r="G122" t="s">
        <v>2094</v>
      </c>
      <c r="H122">
        <v>2</v>
      </c>
      <c r="I122">
        <v>3</v>
      </c>
      <c r="J122" t="s">
        <v>2122</v>
      </c>
      <c r="K122">
        <v>499.6</v>
      </c>
      <c r="L122">
        <v>361.6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45658</v>
      </c>
      <c r="S122">
        <v>46022</v>
      </c>
    </row>
    <row r="123" spans="1:19" x14ac:dyDescent="0.25">
      <c r="A123">
        <v>111</v>
      </c>
      <c r="B123" t="s">
        <v>1246</v>
      </c>
      <c r="C123">
        <v>34901</v>
      </c>
      <c r="D123" t="s">
        <v>1896</v>
      </c>
      <c r="E123">
        <v>1952</v>
      </c>
      <c r="F123" t="s">
        <v>2122</v>
      </c>
      <c r="G123" t="s">
        <v>2089</v>
      </c>
      <c r="H123">
        <v>3</v>
      </c>
      <c r="I123">
        <v>2</v>
      </c>
      <c r="J123" t="s">
        <v>2122</v>
      </c>
      <c r="K123">
        <v>2250.3000000000002</v>
      </c>
      <c r="L123">
        <v>1111.4000000000001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45658</v>
      </c>
      <c r="S123">
        <v>46022</v>
      </c>
    </row>
    <row r="124" spans="1:19" x14ac:dyDescent="0.25">
      <c r="A124">
        <v>112</v>
      </c>
      <c r="B124" t="s">
        <v>1250</v>
      </c>
      <c r="C124">
        <v>35015</v>
      </c>
      <c r="D124" t="s">
        <v>1896</v>
      </c>
      <c r="E124">
        <v>1954</v>
      </c>
      <c r="F124" t="s">
        <v>2122</v>
      </c>
      <c r="G124" t="s">
        <v>2089</v>
      </c>
      <c r="H124">
        <v>3</v>
      </c>
      <c r="I124">
        <v>2</v>
      </c>
      <c r="J124" t="s">
        <v>2122</v>
      </c>
      <c r="K124">
        <v>1394.7</v>
      </c>
      <c r="L124">
        <v>1222.3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45658</v>
      </c>
      <c r="S124">
        <v>46022</v>
      </c>
    </row>
    <row r="125" spans="1:19" x14ac:dyDescent="0.25">
      <c r="A125">
        <v>113</v>
      </c>
      <c r="B125" t="s">
        <v>1251</v>
      </c>
      <c r="C125">
        <v>35020</v>
      </c>
      <c r="D125" t="s">
        <v>1896</v>
      </c>
      <c r="E125">
        <v>1953</v>
      </c>
      <c r="F125" t="s">
        <v>2122</v>
      </c>
      <c r="G125" t="s">
        <v>2094</v>
      </c>
      <c r="H125">
        <v>2</v>
      </c>
      <c r="I125">
        <v>1</v>
      </c>
      <c r="J125" t="s">
        <v>2122</v>
      </c>
      <c r="K125">
        <v>452.52</v>
      </c>
      <c r="L125">
        <v>398.7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45658</v>
      </c>
      <c r="S125">
        <v>46022</v>
      </c>
    </row>
    <row r="126" spans="1:19" x14ac:dyDescent="0.25">
      <c r="A126">
        <v>114</v>
      </c>
      <c r="B126" t="s">
        <v>1252</v>
      </c>
      <c r="C126">
        <v>33334</v>
      </c>
      <c r="D126" t="s">
        <v>1896</v>
      </c>
      <c r="E126">
        <v>1961</v>
      </c>
      <c r="F126" t="s">
        <v>2122</v>
      </c>
      <c r="G126" t="s">
        <v>2094</v>
      </c>
      <c r="H126">
        <v>2</v>
      </c>
      <c r="I126">
        <v>1</v>
      </c>
      <c r="J126" t="s">
        <v>2122</v>
      </c>
      <c r="K126">
        <v>369.5</v>
      </c>
      <c r="L126">
        <v>340.5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45658</v>
      </c>
      <c r="S126">
        <v>46022</v>
      </c>
    </row>
    <row r="127" spans="1:19" x14ac:dyDescent="0.25">
      <c r="A127">
        <v>115</v>
      </c>
      <c r="B127" t="s">
        <v>1255</v>
      </c>
      <c r="C127">
        <v>35040</v>
      </c>
      <c r="D127" t="s">
        <v>1896</v>
      </c>
      <c r="E127">
        <v>1966</v>
      </c>
      <c r="F127" t="s">
        <v>2122</v>
      </c>
      <c r="G127" t="s">
        <v>2089</v>
      </c>
      <c r="H127">
        <v>5</v>
      </c>
      <c r="I127">
        <v>4</v>
      </c>
      <c r="J127" t="s">
        <v>2122</v>
      </c>
      <c r="K127">
        <v>4478.7</v>
      </c>
      <c r="L127">
        <v>2485.1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45658</v>
      </c>
      <c r="S127">
        <v>46022</v>
      </c>
    </row>
    <row r="128" spans="1:19" x14ac:dyDescent="0.25">
      <c r="A128">
        <v>116</v>
      </c>
      <c r="B128" t="s">
        <v>1256</v>
      </c>
      <c r="C128">
        <v>35096</v>
      </c>
      <c r="D128" t="s">
        <v>1896</v>
      </c>
      <c r="E128">
        <v>1958</v>
      </c>
      <c r="F128" t="s">
        <v>2122</v>
      </c>
      <c r="G128" t="s">
        <v>2094</v>
      </c>
      <c r="H128">
        <v>3</v>
      </c>
      <c r="I128">
        <v>1</v>
      </c>
      <c r="J128" t="s">
        <v>2122</v>
      </c>
      <c r="K128">
        <v>665.2</v>
      </c>
      <c r="L128">
        <v>602.4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45658</v>
      </c>
      <c r="S128">
        <v>46022</v>
      </c>
    </row>
    <row r="129" spans="1:19" x14ac:dyDescent="0.25">
      <c r="A129">
        <v>117</v>
      </c>
      <c r="B129" t="s">
        <v>1257</v>
      </c>
      <c r="C129">
        <v>35173</v>
      </c>
      <c r="D129" t="s">
        <v>1896</v>
      </c>
      <c r="E129">
        <v>1917</v>
      </c>
      <c r="F129" t="s">
        <v>2122</v>
      </c>
      <c r="G129" t="s">
        <v>2094</v>
      </c>
      <c r="H129">
        <v>1</v>
      </c>
      <c r="I129">
        <v>2</v>
      </c>
      <c r="J129" t="s">
        <v>2122</v>
      </c>
      <c r="K129">
        <v>127.2</v>
      </c>
      <c r="L129">
        <v>127.2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45658</v>
      </c>
      <c r="S129">
        <v>46022</v>
      </c>
    </row>
    <row r="130" spans="1:19" x14ac:dyDescent="0.25">
      <c r="A130">
        <v>118</v>
      </c>
      <c r="B130" t="s">
        <v>1259</v>
      </c>
      <c r="C130">
        <v>35198</v>
      </c>
      <c r="D130" t="s">
        <v>1896</v>
      </c>
      <c r="E130">
        <v>1955</v>
      </c>
      <c r="F130" t="s">
        <v>2122</v>
      </c>
      <c r="G130" t="s">
        <v>2089</v>
      </c>
      <c r="H130">
        <v>2</v>
      </c>
      <c r="I130">
        <v>2</v>
      </c>
      <c r="J130" t="s">
        <v>2122</v>
      </c>
      <c r="K130">
        <v>848.5</v>
      </c>
      <c r="L130">
        <v>848.5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45658</v>
      </c>
      <c r="S130">
        <v>46022</v>
      </c>
    </row>
    <row r="131" spans="1:19" x14ac:dyDescent="0.25">
      <c r="A131">
        <v>119</v>
      </c>
      <c r="B131" t="s">
        <v>1260</v>
      </c>
      <c r="C131">
        <v>35200</v>
      </c>
      <c r="D131" t="s">
        <v>1896</v>
      </c>
      <c r="E131">
        <v>1955</v>
      </c>
      <c r="F131" t="s">
        <v>2122</v>
      </c>
      <c r="G131" t="s">
        <v>2096</v>
      </c>
      <c r="H131">
        <v>2</v>
      </c>
      <c r="I131">
        <v>1</v>
      </c>
      <c r="J131" t="s">
        <v>2122</v>
      </c>
      <c r="K131">
        <v>414.3</v>
      </c>
      <c r="L131">
        <v>414.3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45658</v>
      </c>
      <c r="S131">
        <v>46022</v>
      </c>
    </row>
    <row r="132" spans="1:19" x14ac:dyDescent="0.25">
      <c r="A132">
        <v>120</v>
      </c>
      <c r="B132" t="s">
        <v>1261</v>
      </c>
      <c r="C132">
        <v>35203</v>
      </c>
      <c r="D132" t="s">
        <v>1896</v>
      </c>
      <c r="E132">
        <v>1955</v>
      </c>
      <c r="F132" t="s">
        <v>2122</v>
      </c>
      <c r="G132" t="s">
        <v>2096</v>
      </c>
      <c r="H132">
        <v>2</v>
      </c>
      <c r="I132">
        <v>1</v>
      </c>
      <c r="J132" t="s">
        <v>2122</v>
      </c>
      <c r="K132">
        <v>416.8</v>
      </c>
      <c r="L132">
        <v>416.8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45658</v>
      </c>
      <c r="S132">
        <v>46022</v>
      </c>
    </row>
    <row r="133" spans="1:19" x14ac:dyDescent="0.25">
      <c r="A133">
        <v>121</v>
      </c>
      <c r="B133" t="s">
        <v>1262</v>
      </c>
      <c r="C133">
        <v>35204</v>
      </c>
      <c r="D133" t="s">
        <v>1896</v>
      </c>
      <c r="E133">
        <v>1955</v>
      </c>
      <c r="F133" t="s">
        <v>2122</v>
      </c>
      <c r="G133" t="s">
        <v>2096</v>
      </c>
      <c r="H133">
        <v>2</v>
      </c>
      <c r="I133">
        <v>1</v>
      </c>
      <c r="J133" t="s">
        <v>2122</v>
      </c>
      <c r="K133">
        <v>407.7</v>
      </c>
      <c r="L133">
        <v>407.7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45658</v>
      </c>
      <c r="S133">
        <v>46022</v>
      </c>
    </row>
    <row r="134" spans="1:19" x14ac:dyDescent="0.25">
      <c r="A134">
        <v>122</v>
      </c>
      <c r="B134" t="s">
        <v>1263</v>
      </c>
      <c r="C134">
        <v>35205</v>
      </c>
      <c r="D134" t="s">
        <v>1896</v>
      </c>
      <c r="E134">
        <v>1955</v>
      </c>
      <c r="F134" t="s">
        <v>2122</v>
      </c>
      <c r="G134" t="s">
        <v>2096</v>
      </c>
      <c r="H134">
        <v>2</v>
      </c>
      <c r="I134">
        <v>1</v>
      </c>
      <c r="J134" t="s">
        <v>2122</v>
      </c>
      <c r="K134">
        <v>408.3</v>
      </c>
      <c r="L134">
        <v>408.3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45658</v>
      </c>
      <c r="S134">
        <v>46022</v>
      </c>
    </row>
    <row r="135" spans="1:19" x14ac:dyDescent="0.25">
      <c r="A135">
        <v>123</v>
      </c>
      <c r="B135" t="s">
        <v>1657</v>
      </c>
      <c r="C135">
        <v>35348</v>
      </c>
      <c r="D135" t="s">
        <v>1897</v>
      </c>
      <c r="E135">
        <v>1961</v>
      </c>
      <c r="F135" t="s">
        <v>2122</v>
      </c>
      <c r="G135" t="s">
        <v>2089</v>
      </c>
      <c r="H135">
        <v>4</v>
      </c>
      <c r="I135">
        <v>2</v>
      </c>
      <c r="J135" t="s">
        <v>2122</v>
      </c>
      <c r="K135">
        <v>4559.3999999999996</v>
      </c>
      <c r="L135" t="s">
        <v>2122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45658</v>
      </c>
      <c r="S135">
        <v>46022</v>
      </c>
    </row>
    <row r="136" spans="1:19" x14ac:dyDescent="0.25">
      <c r="A136">
        <v>124</v>
      </c>
      <c r="B136" t="s">
        <v>1264</v>
      </c>
      <c r="C136">
        <v>35475</v>
      </c>
      <c r="D136" t="s">
        <v>1896</v>
      </c>
      <c r="E136">
        <v>1947</v>
      </c>
      <c r="F136" t="s">
        <v>2122</v>
      </c>
      <c r="G136" t="s">
        <v>2089</v>
      </c>
      <c r="H136">
        <v>2</v>
      </c>
      <c r="I136">
        <v>1</v>
      </c>
      <c r="J136" t="s">
        <v>2122</v>
      </c>
      <c r="K136">
        <v>526.85</v>
      </c>
      <c r="L136">
        <v>472.25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45658</v>
      </c>
      <c r="S136">
        <v>46022</v>
      </c>
    </row>
    <row r="137" spans="1:19" x14ac:dyDescent="0.25">
      <c r="A137">
        <v>125</v>
      </c>
      <c r="B137" t="s">
        <v>1265</v>
      </c>
      <c r="C137">
        <v>35507</v>
      </c>
      <c r="D137" t="s">
        <v>1896</v>
      </c>
      <c r="E137">
        <v>1954</v>
      </c>
      <c r="F137" t="s">
        <v>2122</v>
      </c>
      <c r="G137" t="s">
        <v>2094</v>
      </c>
      <c r="H137">
        <v>2</v>
      </c>
      <c r="I137">
        <v>1</v>
      </c>
      <c r="J137" t="s">
        <v>2122</v>
      </c>
      <c r="K137">
        <v>419.1</v>
      </c>
      <c r="L137">
        <v>385.1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45658</v>
      </c>
      <c r="S137">
        <v>46022</v>
      </c>
    </row>
    <row r="138" spans="1:19" x14ac:dyDescent="0.25">
      <c r="A138">
        <v>126</v>
      </c>
      <c r="B138" t="s">
        <v>1266</v>
      </c>
      <c r="C138">
        <v>35515</v>
      </c>
      <c r="D138" t="s">
        <v>1896</v>
      </c>
      <c r="E138">
        <v>1975</v>
      </c>
      <c r="F138" t="s">
        <v>2122</v>
      </c>
      <c r="G138" t="s">
        <v>2089</v>
      </c>
      <c r="H138">
        <v>5</v>
      </c>
      <c r="I138">
        <v>3</v>
      </c>
      <c r="J138" t="s">
        <v>2122</v>
      </c>
      <c r="K138">
        <v>4347.1000000000004</v>
      </c>
      <c r="L138">
        <v>2754.3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45658</v>
      </c>
      <c r="S138">
        <v>46022</v>
      </c>
    </row>
    <row r="139" spans="1:19" x14ac:dyDescent="0.25">
      <c r="A139">
        <v>127</v>
      </c>
      <c r="B139" t="s">
        <v>1267</v>
      </c>
      <c r="C139">
        <v>35519</v>
      </c>
      <c r="D139" t="s">
        <v>1896</v>
      </c>
      <c r="E139">
        <v>1954</v>
      </c>
      <c r="F139" t="s">
        <v>2122</v>
      </c>
      <c r="G139" t="s">
        <v>2089</v>
      </c>
      <c r="H139">
        <v>2</v>
      </c>
      <c r="I139">
        <v>2</v>
      </c>
      <c r="J139" t="s">
        <v>2122</v>
      </c>
      <c r="K139">
        <v>371.5</v>
      </c>
      <c r="L139">
        <v>260.10000000000002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45658</v>
      </c>
      <c r="S139">
        <v>46022</v>
      </c>
    </row>
    <row r="140" spans="1:19" x14ac:dyDescent="0.25">
      <c r="A140">
        <v>128</v>
      </c>
      <c r="B140" t="s">
        <v>30</v>
      </c>
      <c r="C140">
        <v>33260</v>
      </c>
      <c r="D140" t="s">
        <v>1896</v>
      </c>
      <c r="E140">
        <v>1976</v>
      </c>
      <c r="F140" t="s">
        <v>2122</v>
      </c>
      <c r="G140" t="s">
        <v>2088</v>
      </c>
      <c r="H140">
        <v>5</v>
      </c>
      <c r="I140">
        <v>10</v>
      </c>
      <c r="J140" t="s">
        <v>2122</v>
      </c>
      <c r="K140">
        <v>7436.7</v>
      </c>
      <c r="L140">
        <v>6687.7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45658</v>
      </c>
      <c r="S140">
        <v>46022</v>
      </c>
    </row>
    <row r="141" spans="1:19" x14ac:dyDescent="0.25">
      <c r="A141">
        <v>129</v>
      </c>
      <c r="B141" t="s">
        <v>1268</v>
      </c>
      <c r="C141">
        <v>33324</v>
      </c>
      <c r="D141" t="s">
        <v>1896</v>
      </c>
      <c r="E141">
        <v>1958</v>
      </c>
      <c r="F141" t="s">
        <v>2122</v>
      </c>
      <c r="G141" t="s">
        <v>2094</v>
      </c>
      <c r="H141">
        <v>2</v>
      </c>
      <c r="I141">
        <v>1</v>
      </c>
      <c r="J141" t="s">
        <v>2122</v>
      </c>
      <c r="K141">
        <v>663.1</v>
      </c>
      <c r="L141">
        <v>402.8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45658</v>
      </c>
      <c r="S141">
        <v>46022</v>
      </c>
    </row>
    <row r="142" spans="1:19" x14ac:dyDescent="0.25">
      <c r="A142">
        <v>130</v>
      </c>
      <c r="B142" t="s">
        <v>1274</v>
      </c>
      <c r="C142">
        <v>35692</v>
      </c>
      <c r="D142" t="s">
        <v>1896</v>
      </c>
      <c r="E142">
        <v>1938</v>
      </c>
      <c r="F142" t="s">
        <v>2122</v>
      </c>
      <c r="G142" t="s">
        <v>2089</v>
      </c>
      <c r="H142">
        <v>3</v>
      </c>
      <c r="I142">
        <v>3</v>
      </c>
      <c r="J142" t="s">
        <v>2122</v>
      </c>
      <c r="K142">
        <v>1131.5</v>
      </c>
      <c r="L142">
        <v>992.3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45658</v>
      </c>
      <c r="S142">
        <v>46022</v>
      </c>
    </row>
    <row r="143" spans="1:19" x14ac:dyDescent="0.25">
      <c r="A143">
        <v>131</v>
      </c>
      <c r="B143" t="s">
        <v>1275</v>
      </c>
      <c r="C143">
        <v>35713</v>
      </c>
      <c r="D143" t="s">
        <v>1896</v>
      </c>
      <c r="E143">
        <v>1948</v>
      </c>
      <c r="F143" t="s">
        <v>2122</v>
      </c>
      <c r="G143" t="s">
        <v>2089</v>
      </c>
      <c r="H143">
        <v>2</v>
      </c>
      <c r="I143">
        <v>1</v>
      </c>
      <c r="J143" t="s">
        <v>2122</v>
      </c>
      <c r="K143">
        <v>548.1</v>
      </c>
      <c r="L143">
        <v>504.4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45658</v>
      </c>
      <c r="S143">
        <v>46022</v>
      </c>
    </row>
    <row r="144" spans="1:19" x14ac:dyDescent="0.25">
      <c r="A144">
        <v>132</v>
      </c>
      <c r="B144" t="s">
        <v>1276</v>
      </c>
      <c r="C144">
        <v>35833</v>
      </c>
      <c r="D144" t="s">
        <v>1896</v>
      </c>
      <c r="E144">
        <v>1962</v>
      </c>
      <c r="F144" t="s">
        <v>2122</v>
      </c>
      <c r="G144" t="s">
        <v>2094</v>
      </c>
      <c r="H144">
        <v>2</v>
      </c>
      <c r="I144">
        <v>2</v>
      </c>
      <c r="J144" t="s">
        <v>2122</v>
      </c>
      <c r="K144">
        <v>668.3</v>
      </c>
      <c r="L144">
        <v>608.29999999999995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45658</v>
      </c>
      <c r="S144">
        <v>46022</v>
      </c>
    </row>
    <row r="145" spans="1:19" x14ac:dyDescent="0.25">
      <c r="A145">
        <v>133</v>
      </c>
      <c r="B145" t="s">
        <v>1277</v>
      </c>
      <c r="C145">
        <v>35834</v>
      </c>
      <c r="D145" t="s">
        <v>1896</v>
      </c>
      <c r="E145">
        <v>1962</v>
      </c>
      <c r="F145" t="s">
        <v>2122</v>
      </c>
      <c r="G145" t="s">
        <v>2094</v>
      </c>
      <c r="H145">
        <v>2</v>
      </c>
      <c r="I145">
        <v>2</v>
      </c>
      <c r="J145" t="s">
        <v>2122</v>
      </c>
      <c r="K145">
        <v>742.2</v>
      </c>
      <c r="L145">
        <v>681.1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45658</v>
      </c>
      <c r="S145">
        <v>46022</v>
      </c>
    </row>
    <row r="146" spans="1:19" x14ac:dyDescent="0.25">
      <c r="A146">
        <v>134</v>
      </c>
      <c r="B146" t="s">
        <v>1278</v>
      </c>
      <c r="C146">
        <v>35835</v>
      </c>
      <c r="D146" t="s">
        <v>1896</v>
      </c>
      <c r="E146">
        <v>1962</v>
      </c>
      <c r="F146" t="s">
        <v>2122</v>
      </c>
      <c r="G146" t="s">
        <v>2094</v>
      </c>
      <c r="H146">
        <v>2</v>
      </c>
      <c r="I146">
        <v>2</v>
      </c>
      <c r="J146" t="s">
        <v>2122</v>
      </c>
      <c r="K146">
        <v>607.70000000000005</v>
      </c>
      <c r="L146">
        <v>547.1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45658</v>
      </c>
      <c r="S146">
        <v>46022</v>
      </c>
    </row>
    <row r="147" spans="1:19" x14ac:dyDescent="0.25">
      <c r="A147">
        <v>135</v>
      </c>
      <c r="B147" t="s">
        <v>1279</v>
      </c>
      <c r="C147">
        <v>35839</v>
      </c>
      <c r="D147" t="s">
        <v>1896</v>
      </c>
      <c r="E147">
        <v>1962</v>
      </c>
      <c r="F147" t="s">
        <v>2122</v>
      </c>
      <c r="G147" t="s">
        <v>2089</v>
      </c>
      <c r="H147">
        <v>2</v>
      </c>
      <c r="I147">
        <v>2</v>
      </c>
      <c r="J147" t="s">
        <v>2122</v>
      </c>
      <c r="K147">
        <v>672.2</v>
      </c>
      <c r="L147">
        <v>620.20000000000005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45658</v>
      </c>
      <c r="S147">
        <v>46022</v>
      </c>
    </row>
    <row r="148" spans="1:19" x14ac:dyDescent="0.25">
      <c r="A148">
        <v>136</v>
      </c>
      <c r="B148" t="s">
        <v>1280</v>
      </c>
      <c r="C148">
        <v>35840</v>
      </c>
      <c r="D148" t="s">
        <v>1896</v>
      </c>
      <c r="E148">
        <v>1962</v>
      </c>
      <c r="F148" t="s">
        <v>2122</v>
      </c>
      <c r="G148" t="s">
        <v>2089</v>
      </c>
      <c r="H148">
        <v>2</v>
      </c>
      <c r="I148">
        <v>2</v>
      </c>
      <c r="J148" t="s">
        <v>2122</v>
      </c>
      <c r="K148">
        <v>674.21</v>
      </c>
      <c r="L148">
        <v>619.20000000000005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45658</v>
      </c>
      <c r="S148">
        <v>46022</v>
      </c>
    </row>
    <row r="149" spans="1:19" x14ac:dyDescent="0.25">
      <c r="A149">
        <v>137</v>
      </c>
      <c r="B149" t="s">
        <v>1283</v>
      </c>
      <c r="C149">
        <v>35861</v>
      </c>
      <c r="D149" t="s">
        <v>1896</v>
      </c>
      <c r="E149">
        <v>1967</v>
      </c>
      <c r="F149" t="s">
        <v>2122</v>
      </c>
      <c r="G149" t="s">
        <v>2089</v>
      </c>
      <c r="H149">
        <v>4</v>
      </c>
      <c r="I149">
        <v>6</v>
      </c>
      <c r="J149" t="s">
        <v>2122</v>
      </c>
      <c r="K149">
        <v>6158</v>
      </c>
      <c r="L149">
        <v>4527.5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45658</v>
      </c>
      <c r="S149">
        <v>46022</v>
      </c>
    </row>
    <row r="150" spans="1:19" x14ac:dyDescent="0.25">
      <c r="A150">
        <v>138</v>
      </c>
      <c r="B150" t="s">
        <v>1285</v>
      </c>
      <c r="C150">
        <v>35919</v>
      </c>
      <c r="D150" t="s">
        <v>1896</v>
      </c>
      <c r="E150">
        <v>1985</v>
      </c>
      <c r="F150" t="s">
        <v>2122</v>
      </c>
      <c r="G150" t="s">
        <v>2088</v>
      </c>
      <c r="H150">
        <v>9</v>
      </c>
      <c r="I150">
        <v>5</v>
      </c>
      <c r="J150" t="s">
        <v>2122</v>
      </c>
      <c r="K150">
        <v>15295.6</v>
      </c>
      <c r="L150">
        <v>10064.4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45658</v>
      </c>
      <c r="S150">
        <v>46022</v>
      </c>
    </row>
    <row r="151" spans="1:19" x14ac:dyDescent="0.25">
      <c r="A151">
        <v>139</v>
      </c>
      <c r="B151" t="s">
        <v>1286</v>
      </c>
      <c r="C151">
        <v>35904</v>
      </c>
      <c r="D151" t="s">
        <v>1896</v>
      </c>
      <c r="E151">
        <v>1917</v>
      </c>
      <c r="F151" t="s">
        <v>2122</v>
      </c>
      <c r="G151" t="s">
        <v>2094</v>
      </c>
      <c r="H151">
        <v>1</v>
      </c>
      <c r="I151">
        <v>1</v>
      </c>
      <c r="J151" t="s">
        <v>2122</v>
      </c>
      <c r="K151">
        <v>280.66000000000003</v>
      </c>
      <c r="L151">
        <v>253.5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45658</v>
      </c>
      <c r="S151">
        <v>46022</v>
      </c>
    </row>
    <row r="152" spans="1:19" x14ac:dyDescent="0.25">
      <c r="A152">
        <v>140</v>
      </c>
      <c r="B152" t="s">
        <v>1658</v>
      </c>
      <c r="C152">
        <v>35916</v>
      </c>
      <c r="D152" t="s">
        <v>1897</v>
      </c>
      <c r="E152">
        <v>1969</v>
      </c>
      <c r="F152" t="s">
        <v>2122</v>
      </c>
      <c r="G152" t="s">
        <v>2089</v>
      </c>
      <c r="H152">
        <v>4</v>
      </c>
      <c r="I152">
        <v>4</v>
      </c>
      <c r="J152" t="s">
        <v>2122</v>
      </c>
      <c r="K152">
        <v>4178.6000000000004</v>
      </c>
      <c r="L152" t="s">
        <v>2122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45658</v>
      </c>
      <c r="S152">
        <v>46022</v>
      </c>
    </row>
    <row r="153" spans="1:19" x14ac:dyDescent="0.25">
      <c r="A153">
        <v>141</v>
      </c>
      <c r="B153" t="s">
        <v>1289</v>
      </c>
      <c r="C153">
        <v>33195</v>
      </c>
      <c r="D153" t="s">
        <v>1896</v>
      </c>
      <c r="E153">
        <v>1966</v>
      </c>
      <c r="F153" t="s">
        <v>2122</v>
      </c>
      <c r="G153" t="s">
        <v>2089</v>
      </c>
      <c r="H153">
        <v>5</v>
      </c>
      <c r="I153">
        <v>4</v>
      </c>
      <c r="J153" t="s">
        <v>2122</v>
      </c>
      <c r="K153">
        <v>3695.1</v>
      </c>
      <c r="L153">
        <v>3474.2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45658</v>
      </c>
      <c r="S153">
        <v>46022</v>
      </c>
    </row>
    <row r="154" spans="1:19" x14ac:dyDescent="0.25">
      <c r="A154">
        <v>142</v>
      </c>
      <c r="B154" t="s">
        <v>1287</v>
      </c>
      <c r="C154">
        <v>35940</v>
      </c>
      <c r="D154" t="s">
        <v>1896</v>
      </c>
      <c r="E154">
        <v>1961</v>
      </c>
      <c r="F154" t="s">
        <v>2122</v>
      </c>
      <c r="G154" t="s">
        <v>2089</v>
      </c>
      <c r="H154">
        <v>2</v>
      </c>
      <c r="I154">
        <v>2</v>
      </c>
      <c r="J154" t="s">
        <v>2122</v>
      </c>
      <c r="K154">
        <v>809.48</v>
      </c>
      <c r="L154">
        <v>713.2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45658</v>
      </c>
      <c r="S154">
        <v>46022</v>
      </c>
    </row>
    <row r="155" spans="1:19" x14ac:dyDescent="0.25">
      <c r="A155">
        <v>143</v>
      </c>
      <c r="B155" t="s">
        <v>1288</v>
      </c>
      <c r="C155">
        <v>36127</v>
      </c>
      <c r="D155" t="s">
        <v>1896</v>
      </c>
      <c r="E155">
        <v>1957</v>
      </c>
      <c r="F155" t="s">
        <v>2122</v>
      </c>
      <c r="G155" t="s">
        <v>2094</v>
      </c>
      <c r="H155">
        <v>2</v>
      </c>
      <c r="I155">
        <v>1</v>
      </c>
      <c r="J155" t="s">
        <v>2122</v>
      </c>
      <c r="K155">
        <v>443.8</v>
      </c>
      <c r="L155">
        <v>409.4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45658</v>
      </c>
      <c r="S155">
        <v>46022</v>
      </c>
    </row>
    <row r="156" spans="1:19" x14ac:dyDescent="0.25">
      <c r="A156">
        <v>144</v>
      </c>
      <c r="B156" t="s">
        <v>1290</v>
      </c>
      <c r="C156">
        <v>33201</v>
      </c>
      <c r="D156" t="s">
        <v>1896</v>
      </c>
      <c r="E156">
        <v>1953</v>
      </c>
      <c r="F156" t="s">
        <v>2122</v>
      </c>
      <c r="G156" t="s">
        <v>2089</v>
      </c>
      <c r="H156">
        <v>2</v>
      </c>
      <c r="I156">
        <v>1</v>
      </c>
      <c r="J156" t="s">
        <v>2122</v>
      </c>
      <c r="K156">
        <v>902.1</v>
      </c>
      <c r="L156">
        <v>542.1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45658</v>
      </c>
      <c r="S156">
        <v>46022</v>
      </c>
    </row>
    <row r="157" spans="1:19" x14ac:dyDescent="0.25">
      <c r="A157">
        <v>145</v>
      </c>
      <c r="B157" t="s">
        <v>1291</v>
      </c>
      <c r="C157">
        <v>36202</v>
      </c>
      <c r="D157" t="s">
        <v>1896</v>
      </c>
      <c r="E157">
        <v>1955</v>
      </c>
      <c r="F157" t="s">
        <v>2122</v>
      </c>
      <c r="G157" t="s">
        <v>2089</v>
      </c>
      <c r="H157">
        <v>3</v>
      </c>
      <c r="I157">
        <v>1</v>
      </c>
      <c r="J157" t="s">
        <v>2122</v>
      </c>
      <c r="K157">
        <v>545</v>
      </c>
      <c r="L157">
        <v>492.8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45658</v>
      </c>
      <c r="S157">
        <v>46022</v>
      </c>
    </row>
    <row r="158" spans="1:19" x14ac:dyDescent="0.25">
      <c r="A158">
        <v>146</v>
      </c>
      <c r="B158" t="s">
        <v>1292</v>
      </c>
      <c r="C158">
        <v>36223</v>
      </c>
      <c r="D158" t="s">
        <v>1896</v>
      </c>
      <c r="E158">
        <v>1953</v>
      </c>
      <c r="F158" t="s">
        <v>2122</v>
      </c>
      <c r="G158" t="s">
        <v>2094</v>
      </c>
      <c r="H158">
        <v>2</v>
      </c>
      <c r="I158">
        <v>1</v>
      </c>
      <c r="J158" t="s">
        <v>2122</v>
      </c>
      <c r="K158">
        <v>577.9</v>
      </c>
      <c r="L158">
        <v>541.79999999999995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45658</v>
      </c>
      <c r="S158">
        <v>46022</v>
      </c>
    </row>
    <row r="159" spans="1:19" x14ac:dyDescent="0.25">
      <c r="A159">
        <v>147</v>
      </c>
      <c r="B159" t="s">
        <v>1293</v>
      </c>
      <c r="C159">
        <v>36224</v>
      </c>
      <c r="D159" t="s">
        <v>1896</v>
      </c>
      <c r="E159">
        <v>1952</v>
      </c>
      <c r="F159" t="s">
        <v>2122</v>
      </c>
      <c r="G159" t="s">
        <v>2094</v>
      </c>
      <c r="H159">
        <v>1</v>
      </c>
      <c r="I159">
        <v>3</v>
      </c>
      <c r="J159" t="s">
        <v>2122</v>
      </c>
      <c r="K159">
        <v>665.34</v>
      </c>
      <c r="L159">
        <v>586.20000000000005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45658</v>
      </c>
      <c r="S159">
        <v>46022</v>
      </c>
    </row>
    <row r="160" spans="1:19" x14ac:dyDescent="0.25">
      <c r="A160">
        <v>148</v>
      </c>
      <c r="B160" t="s">
        <v>1659</v>
      </c>
      <c r="C160">
        <v>36266</v>
      </c>
      <c r="D160" t="s">
        <v>1897</v>
      </c>
      <c r="E160">
        <v>1975</v>
      </c>
      <c r="F160" t="s">
        <v>2122</v>
      </c>
      <c r="G160" t="s">
        <v>2088</v>
      </c>
      <c r="H160">
        <v>5</v>
      </c>
      <c r="I160">
        <v>4</v>
      </c>
      <c r="J160" t="s">
        <v>2122</v>
      </c>
      <c r="K160">
        <v>2712.2</v>
      </c>
      <c r="L160" t="s">
        <v>2122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45658</v>
      </c>
      <c r="S160">
        <v>46022</v>
      </c>
    </row>
    <row r="161" spans="1:19" x14ac:dyDescent="0.25">
      <c r="A161">
        <v>149</v>
      </c>
      <c r="B161" t="s">
        <v>1294</v>
      </c>
      <c r="C161">
        <v>36436</v>
      </c>
      <c r="D161" t="s">
        <v>1896</v>
      </c>
      <c r="E161">
        <v>1956</v>
      </c>
      <c r="F161" t="s">
        <v>2122</v>
      </c>
      <c r="G161" t="s">
        <v>2089</v>
      </c>
      <c r="H161">
        <v>4</v>
      </c>
      <c r="I161">
        <v>2</v>
      </c>
      <c r="J161" t="s">
        <v>2122</v>
      </c>
      <c r="K161">
        <v>2441.1</v>
      </c>
      <c r="L161">
        <v>1309.2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45658</v>
      </c>
      <c r="S161">
        <v>46022</v>
      </c>
    </row>
    <row r="162" spans="1:19" x14ac:dyDescent="0.25">
      <c r="A162">
        <v>150</v>
      </c>
      <c r="B162" t="s">
        <v>1295</v>
      </c>
      <c r="C162">
        <v>36454</v>
      </c>
      <c r="D162" t="s">
        <v>1896</v>
      </c>
      <c r="E162">
        <v>1958</v>
      </c>
      <c r="F162" t="s">
        <v>2122</v>
      </c>
      <c r="G162" t="s">
        <v>2094</v>
      </c>
      <c r="H162">
        <v>2</v>
      </c>
      <c r="I162">
        <v>1</v>
      </c>
      <c r="J162" t="s">
        <v>2122</v>
      </c>
      <c r="K162">
        <v>454.3</v>
      </c>
      <c r="L162">
        <v>417.5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45658</v>
      </c>
      <c r="S162">
        <v>46022</v>
      </c>
    </row>
    <row r="163" spans="1:19" x14ac:dyDescent="0.25">
      <c r="A163">
        <v>151</v>
      </c>
      <c r="B163" t="s">
        <v>1296</v>
      </c>
      <c r="C163">
        <v>36459</v>
      </c>
      <c r="D163" t="s">
        <v>1896</v>
      </c>
      <c r="E163">
        <v>1957</v>
      </c>
      <c r="F163" t="s">
        <v>2122</v>
      </c>
      <c r="G163" t="s">
        <v>2094</v>
      </c>
      <c r="H163">
        <v>2</v>
      </c>
      <c r="I163">
        <v>1</v>
      </c>
      <c r="J163" t="s">
        <v>2122</v>
      </c>
      <c r="K163">
        <v>440.26</v>
      </c>
      <c r="L163">
        <v>400.76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45658</v>
      </c>
      <c r="S163">
        <v>46022</v>
      </c>
    </row>
    <row r="164" spans="1:19" x14ac:dyDescent="0.25">
      <c r="A164">
        <v>152</v>
      </c>
      <c r="B164" t="s">
        <v>1298</v>
      </c>
      <c r="C164">
        <v>36461</v>
      </c>
      <c r="D164" t="s">
        <v>1896</v>
      </c>
      <c r="E164">
        <v>1958</v>
      </c>
      <c r="F164" t="s">
        <v>2122</v>
      </c>
      <c r="G164" t="s">
        <v>2094</v>
      </c>
      <c r="H164">
        <v>2</v>
      </c>
      <c r="I164">
        <v>1</v>
      </c>
      <c r="J164" t="s">
        <v>2122</v>
      </c>
      <c r="K164">
        <v>495.7</v>
      </c>
      <c r="L164">
        <v>460.4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45658</v>
      </c>
      <c r="S164">
        <v>46022</v>
      </c>
    </row>
    <row r="165" spans="1:19" x14ac:dyDescent="0.25">
      <c r="A165">
        <v>153</v>
      </c>
      <c r="B165" t="s">
        <v>1299</v>
      </c>
      <c r="C165">
        <v>36467</v>
      </c>
      <c r="D165" t="s">
        <v>1896</v>
      </c>
      <c r="E165">
        <v>1958</v>
      </c>
      <c r="F165" t="s">
        <v>2122</v>
      </c>
      <c r="G165" t="s">
        <v>2094</v>
      </c>
      <c r="H165">
        <v>2</v>
      </c>
      <c r="I165">
        <v>1</v>
      </c>
      <c r="J165" t="s">
        <v>2122</v>
      </c>
      <c r="K165">
        <v>449.2</v>
      </c>
      <c r="L165">
        <v>411.2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45658</v>
      </c>
      <c r="S165">
        <v>46022</v>
      </c>
    </row>
    <row r="166" spans="1:19" x14ac:dyDescent="0.25">
      <c r="A166">
        <v>154</v>
      </c>
      <c r="B166" t="s">
        <v>1300</v>
      </c>
      <c r="C166">
        <v>36470</v>
      </c>
      <c r="D166" t="s">
        <v>1896</v>
      </c>
      <c r="E166">
        <v>1959</v>
      </c>
      <c r="F166" t="s">
        <v>2122</v>
      </c>
      <c r="G166" t="s">
        <v>2094</v>
      </c>
      <c r="H166">
        <v>2</v>
      </c>
      <c r="I166">
        <v>1</v>
      </c>
      <c r="J166" t="s">
        <v>2122</v>
      </c>
      <c r="K166">
        <v>446.7</v>
      </c>
      <c r="L166">
        <v>409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45658</v>
      </c>
      <c r="S166">
        <v>46022</v>
      </c>
    </row>
    <row r="167" spans="1:19" x14ac:dyDescent="0.25">
      <c r="A167">
        <v>155</v>
      </c>
      <c r="B167" t="s">
        <v>1302</v>
      </c>
      <c r="C167">
        <v>36554</v>
      </c>
      <c r="D167" t="s">
        <v>1896</v>
      </c>
      <c r="E167">
        <v>1965</v>
      </c>
      <c r="F167" t="s">
        <v>2122</v>
      </c>
      <c r="G167" t="s">
        <v>2089</v>
      </c>
      <c r="H167">
        <v>4</v>
      </c>
      <c r="I167">
        <v>2</v>
      </c>
      <c r="J167" t="s">
        <v>2122</v>
      </c>
      <c r="K167">
        <v>1962.8</v>
      </c>
      <c r="L167">
        <v>1606.2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45658</v>
      </c>
      <c r="S167">
        <v>46022</v>
      </c>
    </row>
    <row r="168" spans="1:19" x14ac:dyDescent="0.25">
      <c r="A168">
        <v>156</v>
      </c>
      <c r="B168" t="s">
        <v>1303</v>
      </c>
      <c r="C168">
        <v>36643</v>
      </c>
      <c r="D168" t="s">
        <v>1896</v>
      </c>
      <c r="E168">
        <v>1954</v>
      </c>
      <c r="F168" t="s">
        <v>2122</v>
      </c>
      <c r="G168" t="s">
        <v>2088</v>
      </c>
      <c r="H168">
        <v>2</v>
      </c>
      <c r="I168">
        <v>1</v>
      </c>
      <c r="J168" t="s">
        <v>2122</v>
      </c>
      <c r="K168">
        <v>750.7</v>
      </c>
      <c r="L168">
        <v>402.9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45658</v>
      </c>
      <c r="S168">
        <v>46022</v>
      </c>
    </row>
    <row r="169" spans="1:19" x14ac:dyDescent="0.25">
      <c r="A169">
        <v>157</v>
      </c>
      <c r="B169" t="s">
        <v>1660</v>
      </c>
      <c r="C169">
        <v>36670</v>
      </c>
      <c r="D169" t="s">
        <v>1897</v>
      </c>
      <c r="E169">
        <v>1971</v>
      </c>
      <c r="F169" t="s">
        <v>2122</v>
      </c>
      <c r="G169" t="s">
        <v>2088</v>
      </c>
      <c r="H169">
        <v>4</v>
      </c>
      <c r="I169">
        <v>4</v>
      </c>
      <c r="J169" t="s">
        <v>2122</v>
      </c>
      <c r="K169">
        <v>3746.4</v>
      </c>
      <c r="L169" t="s">
        <v>2122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45658</v>
      </c>
      <c r="S169">
        <v>46022</v>
      </c>
    </row>
    <row r="170" spans="1:19" x14ac:dyDescent="0.25">
      <c r="A170">
        <v>158</v>
      </c>
      <c r="B170" t="s">
        <v>1305</v>
      </c>
      <c r="C170">
        <v>36622</v>
      </c>
      <c r="D170" t="s">
        <v>1896</v>
      </c>
      <c r="E170">
        <v>1966</v>
      </c>
      <c r="F170" t="s">
        <v>2122</v>
      </c>
      <c r="G170" t="s">
        <v>2089</v>
      </c>
      <c r="H170">
        <v>5</v>
      </c>
      <c r="I170">
        <v>3</v>
      </c>
      <c r="J170" t="s">
        <v>2122</v>
      </c>
      <c r="K170">
        <v>3793.9</v>
      </c>
      <c r="L170">
        <v>2410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45658</v>
      </c>
      <c r="S170">
        <v>46022</v>
      </c>
    </row>
    <row r="171" spans="1:19" x14ac:dyDescent="0.25">
      <c r="A171">
        <v>159</v>
      </c>
      <c r="B171" t="s">
        <v>1306</v>
      </c>
      <c r="C171">
        <v>36701</v>
      </c>
      <c r="D171" t="s">
        <v>1896</v>
      </c>
      <c r="E171">
        <v>1965</v>
      </c>
      <c r="F171" t="s">
        <v>2122</v>
      </c>
      <c r="G171" t="s">
        <v>2094</v>
      </c>
      <c r="H171">
        <v>2</v>
      </c>
      <c r="I171">
        <v>1</v>
      </c>
      <c r="J171" t="s">
        <v>2122</v>
      </c>
      <c r="K171">
        <v>268.81</v>
      </c>
      <c r="L171">
        <v>256.81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45658</v>
      </c>
      <c r="S171">
        <v>46022</v>
      </c>
    </row>
    <row r="172" spans="1:19" x14ac:dyDescent="0.25">
      <c r="A172">
        <v>160</v>
      </c>
      <c r="B172" t="s">
        <v>1308</v>
      </c>
      <c r="C172">
        <v>36779</v>
      </c>
      <c r="D172" t="s">
        <v>1896</v>
      </c>
      <c r="E172">
        <v>1974</v>
      </c>
      <c r="F172" t="s">
        <v>2122</v>
      </c>
      <c r="G172" t="s">
        <v>2089</v>
      </c>
      <c r="H172">
        <v>5</v>
      </c>
      <c r="I172">
        <v>9</v>
      </c>
      <c r="J172" t="s">
        <v>2122</v>
      </c>
      <c r="K172">
        <v>11235.6</v>
      </c>
      <c r="L172">
        <v>8661.6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45658</v>
      </c>
      <c r="S172">
        <v>46022</v>
      </c>
    </row>
    <row r="173" spans="1:19" x14ac:dyDescent="0.25">
      <c r="A173">
        <v>161</v>
      </c>
      <c r="B173" t="s">
        <v>1281</v>
      </c>
      <c r="C173">
        <v>33328</v>
      </c>
      <c r="D173" t="s">
        <v>1896</v>
      </c>
      <c r="E173">
        <v>1960</v>
      </c>
      <c r="F173" t="s">
        <v>2122</v>
      </c>
      <c r="G173" t="s">
        <v>2094</v>
      </c>
      <c r="H173">
        <v>2</v>
      </c>
      <c r="I173">
        <v>2</v>
      </c>
      <c r="J173" t="s">
        <v>2122</v>
      </c>
      <c r="K173">
        <v>1165</v>
      </c>
      <c r="L173">
        <v>694.6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45658</v>
      </c>
      <c r="S173">
        <v>46022</v>
      </c>
    </row>
    <row r="174" spans="1:19" x14ac:dyDescent="0.25">
      <c r="A174">
        <v>162</v>
      </c>
      <c r="B174" t="s">
        <v>1310</v>
      </c>
      <c r="C174">
        <v>36812</v>
      </c>
      <c r="D174" t="s">
        <v>1896</v>
      </c>
      <c r="E174">
        <v>1917</v>
      </c>
      <c r="F174" t="s">
        <v>2122</v>
      </c>
      <c r="G174" t="s">
        <v>2094</v>
      </c>
      <c r="H174">
        <v>2</v>
      </c>
      <c r="I174">
        <v>1</v>
      </c>
      <c r="J174" t="s">
        <v>2122</v>
      </c>
      <c r="K174">
        <v>382.8</v>
      </c>
      <c r="L174">
        <v>331.4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45658</v>
      </c>
      <c r="S174">
        <v>46022</v>
      </c>
    </row>
    <row r="175" spans="1:19" x14ac:dyDescent="0.25">
      <c r="A175">
        <v>163</v>
      </c>
      <c r="B175" t="s">
        <v>1311</v>
      </c>
      <c r="C175">
        <v>36813</v>
      </c>
      <c r="D175" t="s">
        <v>1896</v>
      </c>
      <c r="E175">
        <v>1959</v>
      </c>
      <c r="F175" t="s">
        <v>2122</v>
      </c>
      <c r="G175" t="s">
        <v>2094</v>
      </c>
      <c r="H175">
        <v>2</v>
      </c>
      <c r="I175">
        <v>2</v>
      </c>
      <c r="J175" t="s">
        <v>2122</v>
      </c>
      <c r="K175">
        <v>438.9</v>
      </c>
      <c r="L175">
        <v>401.2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45658</v>
      </c>
      <c r="S175">
        <v>46022</v>
      </c>
    </row>
    <row r="176" spans="1:19" x14ac:dyDescent="0.25">
      <c r="A176">
        <v>164</v>
      </c>
      <c r="B176" t="s">
        <v>1312</v>
      </c>
      <c r="C176">
        <v>36839</v>
      </c>
      <c r="D176" t="s">
        <v>1896</v>
      </c>
      <c r="E176">
        <v>1974</v>
      </c>
      <c r="F176" t="s">
        <v>2122</v>
      </c>
      <c r="G176" t="s">
        <v>2088</v>
      </c>
      <c r="H176">
        <v>5</v>
      </c>
      <c r="I176">
        <v>6</v>
      </c>
      <c r="J176" t="s">
        <v>2122</v>
      </c>
      <c r="K176">
        <v>6953.6</v>
      </c>
      <c r="L176">
        <v>4286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45658</v>
      </c>
      <c r="S176">
        <v>46022</v>
      </c>
    </row>
    <row r="177" spans="1:19" x14ac:dyDescent="0.25">
      <c r="A177">
        <v>165</v>
      </c>
      <c r="B177" t="s">
        <v>1314</v>
      </c>
      <c r="C177">
        <v>36844</v>
      </c>
      <c r="D177" t="s">
        <v>1896</v>
      </c>
      <c r="E177">
        <v>1967</v>
      </c>
      <c r="F177" t="s">
        <v>2122</v>
      </c>
      <c r="G177" t="s">
        <v>2089</v>
      </c>
      <c r="H177">
        <v>5</v>
      </c>
      <c r="I177">
        <v>3</v>
      </c>
      <c r="J177" t="s">
        <v>2122</v>
      </c>
      <c r="K177">
        <v>4127.5</v>
      </c>
      <c r="L177">
        <v>2519.1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45658</v>
      </c>
      <c r="S177">
        <v>46022</v>
      </c>
    </row>
    <row r="178" spans="1:19" x14ac:dyDescent="0.25">
      <c r="A178">
        <v>166</v>
      </c>
      <c r="B178" t="s">
        <v>1315</v>
      </c>
      <c r="C178">
        <v>36847</v>
      </c>
      <c r="D178" t="s">
        <v>1896</v>
      </c>
      <c r="E178">
        <v>1968</v>
      </c>
      <c r="F178" t="s">
        <v>2122</v>
      </c>
      <c r="G178" t="s">
        <v>2089</v>
      </c>
      <c r="H178">
        <v>5</v>
      </c>
      <c r="I178">
        <v>3</v>
      </c>
      <c r="J178" t="s">
        <v>2122</v>
      </c>
      <c r="K178">
        <v>4036.5</v>
      </c>
      <c r="L178">
        <v>2492.4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45658</v>
      </c>
      <c r="S178">
        <v>46022</v>
      </c>
    </row>
    <row r="179" spans="1:19" x14ac:dyDescent="0.25">
      <c r="A179">
        <v>167</v>
      </c>
      <c r="B179" t="s">
        <v>1316</v>
      </c>
      <c r="C179">
        <v>36822</v>
      </c>
      <c r="D179" t="s">
        <v>1896</v>
      </c>
      <c r="E179">
        <v>1972</v>
      </c>
      <c r="F179" t="s">
        <v>2122</v>
      </c>
      <c r="G179" t="s">
        <v>2089</v>
      </c>
      <c r="H179">
        <v>4</v>
      </c>
      <c r="I179">
        <v>6</v>
      </c>
      <c r="J179" t="s">
        <v>2122</v>
      </c>
      <c r="K179">
        <v>5155.3</v>
      </c>
      <c r="L179">
        <v>4678.1000000000004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45658</v>
      </c>
      <c r="S179">
        <v>46022</v>
      </c>
    </row>
    <row r="180" spans="1:19" x14ac:dyDescent="0.25">
      <c r="A180">
        <v>168</v>
      </c>
      <c r="B180" t="s">
        <v>1319</v>
      </c>
      <c r="C180">
        <v>36887</v>
      </c>
      <c r="D180" t="s">
        <v>1896</v>
      </c>
      <c r="E180">
        <v>1960</v>
      </c>
      <c r="F180" t="s">
        <v>2122</v>
      </c>
      <c r="G180" t="s">
        <v>2094</v>
      </c>
      <c r="H180">
        <v>2</v>
      </c>
      <c r="I180">
        <v>1</v>
      </c>
      <c r="J180" t="s">
        <v>2122</v>
      </c>
      <c r="K180">
        <v>261.39999999999998</v>
      </c>
      <c r="L180">
        <v>164.4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45658</v>
      </c>
      <c r="S180">
        <v>46022</v>
      </c>
    </row>
    <row r="181" spans="1:19" x14ac:dyDescent="0.25">
      <c r="A181">
        <v>169</v>
      </c>
      <c r="B181" t="s">
        <v>1320</v>
      </c>
      <c r="C181">
        <v>36888</v>
      </c>
      <c r="D181" t="s">
        <v>1896</v>
      </c>
      <c r="E181">
        <v>1961</v>
      </c>
      <c r="F181" t="s">
        <v>2122</v>
      </c>
      <c r="G181" t="s">
        <v>2089</v>
      </c>
      <c r="H181">
        <v>2</v>
      </c>
      <c r="I181">
        <v>2</v>
      </c>
      <c r="J181" t="s">
        <v>2122</v>
      </c>
      <c r="K181">
        <v>621.5</v>
      </c>
      <c r="L181">
        <v>440.2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45658</v>
      </c>
      <c r="S181">
        <v>46022</v>
      </c>
    </row>
    <row r="182" spans="1:19" x14ac:dyDescent="0.25">
      <c r="A182">
        <v>170</v>
      </c>
      <c r="B182" t="s">
        <v>1321</v>
      </c>
      <c r="C182">
        <v>36889</v>
      </c>
      <c r="D182" t="s">
        <v>1896</v>
      </c>
      <c r="E182">
        <v>1959</v>
      </c>
      <c r="F182" t="s">
        <v>2122</v>
      </c>
      <c r="G182" t="s">
        <v>2089</v>
      </c>
      <c r="H182">
        <v>2</v>
      </c>
      <c r="I182">
        <v>2</v>
      </c>
      <c r="J182" t="s">
        <v>2122</v>
      </c>
      <c r="K182">
        <v>831.3</v>
      </c>
      <c r="L182">
        <v>610.29999999999995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45658</v>
      </c>
      <c r="S182">
        <v>46022</v>
      </c>
    </row>
    <row r="183" spans="1:19" x14ac:dyDescent="0.25">
      <c r="A183">
        <v>171</v>
      </c>
      <c r="B183" t="s">
        <v>1322</v>
      </c>
      <c r="C183">
        <v>36891</v>
      </c>
      <c r="D183" t="s">
        <v>1896</v>
      </c>
      <c r="E183">
        <v>1958</v>
      </c>
      <c r="F183" t="s">
        <v>2122</v>
      </c>
      <c r="G183" t="s">
        <v>2089</v>
      </c>
      <c r="H183">
        <v>2</v>
      </c>
      <c r="I183">
        <v>1</v>
      </c>
      <c r="J183" t="s">
        <v>2122</v>
      </c>
      <c r="K183">
        <v>391.3</v>
      </c>
      <c r="L183">
        <v>305.39999999999998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45658</v>
      </c>
      <c r="S183">
        <v>46022</v>
      </c>
    </row>
    <row r="184" spans="1:19" x14ac:dyDescent="0.25">
      <c r="A184">
        <v>172</v>
      </c>
      <c r="B184" t="s">
        <v>1324</v>
      </c>
      <c r="C184">
        <v>36875</v>
      </c>
      <c r="D184" t="s">
        <v>1896</v>
      </c>
      <c r="E184">
        <v>1971</v>
      </c>
      <c r="F184" t="s">
        <v>2122</v>
      </c>
      <c r="G184" t="s">
        <v>2089</v>
      </c>
      <c r="H184">
        <v>4</v>
      </c>
      <c r="I184">
        <v>6</v>
      </c>
      <c r="J184" t="s">
        <v>2122</v>
      </c>
      <c r="K184">
        <v>6633.8</v>
      </c>
      <c r="L184">
        <v>4578.3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45658</v>
      </c>
      <c r="S184">
        <v>46022</v>
      </c>
    </row>
    <row r="185" spans="1:19" x14ac:dyDescent="0.25">
      <c r="A185">
        <v>173</v>
      </c>
      <c r="B185" t="s">
        <v>1238</v>
      </c>
      <c r="C185">
        <v>54855</v>
      </c>
      <c r="D185" t="s">
        <v>1896</v>
      </c>
      <c r="E185">
        <v>1930</v>
      </c>
      <c r="F185" t="s">
        <v>2122</v>
      </c>
      <c r="G185" t="s">
        <v>2089</v>
      </c>
      <c r="H185">
        <v>3</v>
      </c>
      <c r="I185">
        <v>2</v>
      </c>
      <c r="J185" t="s">
        <v>2122</v>
      </c>
      <c r="K185">
        <v>1044.3</v>
      </c>
      <c r="L185">
        <v>900.8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45658</v>
      </c>
      <c r="S185">
        <v>46022</v>
      </c>
    </row>
    <row r="186" spans="1:19" x14ac:dyDescent="0.25">
      <c r="A186">
        <v>174</v>
      </c>
      <c r="B186" t="s">
        <v>1247</v>
      </c>
      <c r="C186">
        <v>54876</v>
      </c>
      <c r="D186" t="s">
        <v>1896</v>
      </c>
      <c r="E186">
        <v>1958</v>
      </c>
      <c r="F186" t="s">
        <v>2122</v>
      </c>
      <c r="G186" t="s">
        <v>2096</v>
      </c>
      <c r="H186">
        <v>2</v>
      </c>
      <c r="I186">
        <v>1</v>
      </c>
      <c r="J186" t="s">
        <v>2122</v>
      </c>
      <c r="K186">
        <v>417</v>
      </c>
      <c r="L186">
        <v>412.5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45658</v>
      </c>
      <c r="S186">
        <v>46022</v>
      </c>
    </row>
    <row r="187" spans="1:19" x14ac:dyDescent="0.25">
      <c r="A187">
        <v>175</v>
      </c>
      <c r="B187" t="s">
        <v>1248</v>
      </c>
      <c r="C187">
        <v>54877</v>
      </c>
      <c r="D187" t="s">
        <v>1896</v>
      </c>
      <c r="E187">
        <v>1958</v>
      </c>
      <c r="F187" t="s">
        <v>2122</v>
      </c>
      <c r="G187" t="s">
        <v>2096</v>
      </c>
      <c r="H187">
        <v>2</v>
      </c>
      <c r="I187">
        <v>1</v>
      </c>
      <c r="J187" t="s">
        <v>2122</v>
      </c>
      <c r="K187">
        <v>411</v>
      </c>
      <c r="L187">
        <v>393.7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45658</v>
      </c>
      <c r="S187">
        <v>46022</v>
      </c>
    </row>
    <row r="188" spans="1:19" x14ac:dyDescent="0.25">
      <c r="A188">
        <v>176</v>
      </c>
      <c r="B188" t="s">
        <v>1249</v>
      </c>
      <c r="C188">
        <v>54878</v>
      </c>
      <c r="D188" t="s">
        <v>1896</v>
      </c>
      <c r="E188">
        <v>1958</v>
      </c>
      <c r="F188" t="s">
        <v>2122</v>
      </c>
      <c r="G188" t="s">
        <v>2096</v>
      </c>
      <c r="H188">
        <v>2</v>
      </c>
      <c r="I188">
        <v>1</v>
      </c>
      <c r="J188" t="s">
        <v>2122</v>
      </c>
      <c r="K188">
        <v>454</v>
      </c>
      <c r="L188">
        <v>402.2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45658</v>
      </c>
      <c r="S188">
        <v>46022</v>
      </c>
    </row>
    <row r="189" spans="1:19" x14ac:dyDescent="0.25">
      <c r="A189">
        <v>177</v>
      </c>
      <c r="B189" t="s">
        <v>1254</v>
      </c>
      <c r="C189">
        <v>54881</v>
      </c>
      <c r="D189" t="s">
        <v>1896</v>
      </c>
      <c r="E189">
        <v>1948</v>
      </c>
      <c r="F189" t="s">
        <v>2122</v>
      </c>
      <c r="G189" t="s">
        <v>2103</v>
      </c>
      <c r="H189">
        <v>2</v>
      </c>
      <c r="I189">
        <v>1</v>
      </c>
      <c r="J189" t="s">
        <v>2122</v>
      </c>
      <c r="K189">
        <v>412.7</v>
      </c>
      <c r="L189">
        <v>407.6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45658</v>
      </c>
      <c r="S189">
        <v>46022</v>
      </c>
    </row>
    <row r="190" spans="1:19" x14ac:dyDescent="0.25">
      <c r="A190">
        <v>178</v>
      </c>
      <c r="B190" t="s">
        <v>1282</v>
      </c>
      <c r="C190">
        <v>55457</v>
      </c>
      <c r="D190" t="s">
        <v>1896</v>
      </c>
      <c r="E190">
        <v>1937</v>
      </c>
      <c r="F190" t="s">
        <v>2122</v>
      </c>
      <c r="G190" t="s">
        <v>2121</v>
      </c>
      <c r="H190">
        <v>4</v>
      </c>
      <c r="I190">
        <v>1</v>
      </c>
      <c r="J190" t="s">
        <v>2122</v>
      </c>
      <c r="K190">
        <v>3111.8</v>
      </c>
      <c r="L190">
        <v>2090.8000000000002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45658</v>
      </c>
      <c r="S190">
        <v>46022</v>
      </c>
    </row>
    <row r="191" spans="1:19" x14ac:dyDescent="0.25">
      <c r="A191">
        <v>179</v>
      </c>
      <c r="B191" t="s">
        <v>1325</v>
      </c>
      <c r="C191">
        <v>55661</v>
      </c>
      <c r="D191" t="s">
        <v>1896</v>
      </c>
      <c r="E191">
        <v>1957</v>
      </c>
      <c r="F191" t="s">
        <v>2122</v>
      </c>
      <c r="G191" t="s">
        <v>2089</v>
      </c>
      <c r="H191">
        <v>2</v>
      </c>
      <c r="I191">
        <v>1</v>
      </c>
      <c r="J191" t="s">
        <v>2122</v>
      </c>
      <c r="K191">
        <v>448.7</v>
      </c>
      <c r="L191">
        <v>439.3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45658</v>
      </c>
      <c r="S191">
        <v>46022</v>
      </c>
    </row>
    <row r="192" spans="1:19" x14ac:dyDescent="0.25">
      <c r="A192">
        <v>180</v>
      </c>
      <c r="B192" t="s">
        <v>1326</v>
      </c>
      <c r="C192">
        <v>55711</v>
      </c>
      <c r="D192" t="s">
        <v>1896</v>
      </c>
      <c r="E192">
        <v>1915</v>
      </c>
      <c r="F192" t="s">
        <v>2122</v>
      </c>
      <c r="G192" t="s">
        <v>2096</v>
      </c>
      <c r="H192">
        <v>2</v>
      </c>
      <c r="I192">
        <v>2</v>
      </c>
      <c r="J192" t="s">
        <v>2122</v>
      </c>
      <c r="K192">
        <v>600</v>
      </c>
      <c r="L192">
        <v>493.9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45658</v>
      </c>
      <c r="S192">
        <v>46022</v>
      </c>
    </row>
    <row r="193" spans="1:19" x14ac:dyDescent="0.25">
      <c r="A193">
        <v>181</v>
      </c>
      <c r="B193" t="s">
        <v>1327</v>
      </c>
      <c r="C193">
        <v>55713</v>
      </c>
      <c r="D193" t="s">
        <v>1896</v>
      </c>
      <c r="E193">
        <v>1912</v>
      </c>
      <c r="F193" t="s">
        <v>2122</v>
      </c>
      <c r="G193" t="s">
        <v>2096</v>
      </c>
      <c r="H193">
        <v>1</v>
      </c>
      <c r="I193">
        <v>2</v>
      </c>
      <c r="J193" t="s">
        <v>2122</v>
      </c>
      <c r="K193">
        <v>158.19999999999999</v>
      </c>
      <c r="L193">
        <v>109.3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45658</v>
      </c>
      <c r="S193">
        <v>46022</v>
      </c>
    </row>
    <row r="194" spans="1:19" x14ac:dyDescent="0.25">
      <c r="A194">
        <v>182</v>
      </c>
      <c r="B194" t="s">
        <v>1328</v>
      </c>
      <c r="C194">
        <v>55716</v>
      </c>
      <c r="D194" t="s">
        <v>1896</v>
      </c>
      <c r="E194">
        <v>1909</v>
      </c>
      <c r="F194" t="s">
        <v>2122</v>
      </c>
      <c r="G194" t="s">
        <v>2096</v>
      </c>
      <c r="H194">
        <v>1</v>
      </c>
      <c r="I194">
        <v>3</v>
      </c>
      <c r="J194" t="s">
        <v>2122</v>
      </c>
      <c r="K194">
        <v>215</v>
      </c>
      <c r="L194">
        <v>195.6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45658</v>
      </c>
      <c r="S194">
        <v>46022</v>
      </c>
    </row>
    <row r="195" spans="1:19" x14ac:dyDescent="0.25">
      <c r="A195">
        <v>183</v>
      </c>
      <c r="B195" t="s">
        <v>1330</v>
      </c>
      <c r="C195">
        <v>36933</v>
      </c>
      <c r="D195" t="s">
        <v>1896</v>
      </c>
      <c r="E195">
        <v>1959</v>
      </c>
      <c r="F195" t="s">
        <v>2122</v>
      </c>
      <c r="G195" t="s">
        <v>2094</v>
      </c>
      <c r="H195">
        <v>2</v>
      </c>
      <c r="I195">
        <v>1</v>
      </c>
      <c r="J195" t="s">
        <v>2122</v>
      </c>
      <c r="K195">
        <v>301.12</v>
      </c>
      <c r="L195">
        <v>265.3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45658</v>
      </c>
      <c r="S195">
        <v>46022</v>
      </c>
    </row>
    <row r="196" spans="1:19" x14ac:dyDescent="0.25">
      <c r="A196">
        <v>184</v>
      </c>
      <c r="B196" t="s">
        <v>1331</v>
      </c>
      <c r="C196">
        <v>36945</v>
      </c>
      <c r="D196" t="s">
        <v>1896</v>
      </c>
      <c r="E196">
        <v>1952</v>
      </c>
      <c r="F196" t="s">
        <v>2122</v>
      </c>
      <c r="G196" t="s">
        <v>2094</v>
      </c>
      <c r="H196">
        <v>2</v>
      </c>
      <c r="I196">
        <v>1</v>
      </c>
      <c r="J196" t="s">
        <v>2122</v>
      </c>
      <c r="K196">
        <v>388.3</v>
      </c>
      <c r="L196">
        <v>353.2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45658</v>
      </c>
      <c r="S196">
        <v>46022</v>
      </c>
    </row>
    <row r="197" spans="1:19" x14ac:dyDescent="0.25">
      <c r="A197">
        <v>185</v>
      </c>
      <c r="B197" t="s">
        <v>1332</v>
      </c>
      <c r="C197">
        <v>36946</v>
      </c>
      <c r="D197" t="s">
        <v>1896</v>
      </c>
      <c r="E197">
        <v>1951</v>
      </c>
      <c r="F197" t="s">
        <v>2122</v>
      </c>
      <c r="G197" t="s">
        <v>2094</v>
      </c>
      <c r="H197">
        <v>2</v>
      </c>
      <c r="I197">
        <v>1</v>
      </c>
      <c r="J197" t="s">
        <v>2122</v>
      </c>
      <c r="K197">
        <v>291.8</v>
      </c>
      <c r="L197">
        <v>257.60000000000002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45658</v>
      </c>
      <c r="S197">
        <v>46022</v>
      </c>
    </row>
    <row r="198" spans="1:19" x14ac:dyDescent="0.25">
      <c r="A198">
        <v>186</v>
      </c>
      <c r="B198" t="s">
        <v>1333</v>
      </c>
      <c r="C198">
        <v>36947</v>
      </c>
      <c r="D198" t="s">
        <v>1896</v>
      </c>
      <c r="E198">
        <v>1952</v>
      </c>
      <c r="F198" t="s">
        <v>2122</v>
      </c>
      <c r="G198" t="s">
        <v>2094</v>
      </c>
      <c r="H198">
        <v>2</v>
      </c>
      <c r="I198">
        <v>1</v>
      </c>
      <c r="J198" t="s">
        <v>2122</v>
      </c>
      <c r="K198">
        <v>379.8</v>
      </c>
      <c r="L198">
        <v>342.3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45658</v>
      </c>
      <c r="S198">
        <v>46022</v>
      </c>
    </row>
    <row r="199" spans="1:19" x14ac:dyDescent="0.25">
      <c r="A199">
        <v>187</v>
      </c>
      <c r="B199" t="s">
        <v>1334</v>
      </c>
      <c r="C199">
        <v>36948</v>
      </c>
      <c r="D199" t="s">
        <v>1896</v>
      </c>
      <c r="E199">
        <v>1952</v>
      </c>
      <c r="F199" t="s">
        <v>2122</v>
      </c>
      <c r="G199" t="s">
        <v>2094</v>
      </c>
      <c r="H199">
        <v>2</v>
      </c>
      <c r="I199">
        <v>1</v>
      </c>
      <c r="J199" t="s">
        <v>2122</v>
      </c>
      <c r="K199">
        <v>383.1</v>
      </c>
      <c r="L199">
        <v>349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45658</v>
      </c>
      <c r="S199">
        <v>46022</v>
      </c>
    </row>
    <row r="200" spans="1:19" x14ac:dyDescent="0.25">
      <c r="A200">
        <v>188</v>
      </c>
      <c r="B200" t="s">
        <v>1336</v>
      </c>
      <c r="C200">
        <v>36980</v>
      </c>
      <c r="D200" t="s">
        <v>1896</v>
      </c>
      <c r="E200">
        <v>1951</v>
      </c>
      <c r="F200" t="s">
        <v>2122</v>
      </c>
      <c r="G200" t="s">
        <v>2094</v>
      </c>
      <c r="H200">
        <v>2</v>
      </c>
      <c r="I200">
        <v>2</v>
      </c>
      <c r="J200" t="s">
        <v>2122</v>
      </c>
      <c r="K200">
        <v>750.4</v>
      </c>
      <c r="L200">
        <v>738.4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45658</v>
      </c>
      <c r="S200">
        <v>46022</v>
      </c>
    </row>
    <row r="201" spans="1:19" x14ac:dyDescent="0.25">
      <c r="A201">
        <v>189</v>
      </c>
      <c r="B201" t="s">
        <v>1337</v>
      </c>
      <c r="C201">
        <v>36991</v>
      </c>
      <c r="D201" t="s">
        <v>1896</v>
      </c>
      <c r="E201">
        <v>1969</v>
      </c>
      <c r="F201" t="s">
        <v>2122</v>
      </c>
      <c r="G201" t="s">
        <v>2089</v>
      </c>
      <c r="H201">
        <v>4</v>
      </c>
      <c r="I201">
        <v>3</v>
      </c>
      <c r="J201" t="s">
        <v>2122</v>
      </c>
      <c r="K201">
        <v>2332.5</v>
      </c>
      <c r="L201">
        <v>2123.1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45658</v>
      </c>
      <c r="S201">
        <v>46022</v>
      </c>
    </row>
    <row r="202" spans="1:19" x14ac:dyDescent="0.25">
      <c r="A202">
        <v>190</v>
      </c>
      <c r="B202" t="s">
        <v>1338</v>
      </c>
      <c r="C202">
        <v>36994</v>
      </c>
      <c r="D202" t="s">
        <v>1896</v>
      </c>
      <c r="E202">
        <v>1912</v>
      </c>
      <c r="F202" t="s">
        <v>2122</v>
      </c>
      <c r="G202" t="s">
        <v>2094</v>
      </c>
      <c r="H202">
        <v>1</v>
      </c>
      <c r="I202">
        <v>1</v>
      </c>
      <c r="J202" t="s">
        <v>2122</v>
      </c>
      <c r="K202">
        <v>793.7</v>
      </c>
      <c r="L202">
        <v>442.6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45658</v>
      </c>
      <c r="S202">
        <v>46022</v>
      </c>
    </row>
    <row r="203" spans="1:19" x14ac:dyDescent="0.25">
      <c r="A203">
        <v>191</v>
      </c>
      <c r="B203" t="s">
        <v>1339</v>
      </c>
      <c r="C203">
        <v>37084</v>
      </c>
      <c r="D203" t="s">
        <v>1896</v>
      </c>
      <c r="E203">
        <v>1964</v>
      </c>
      <c r="F203" t="s">
        <v>2122</v>
      </c>
      <c r="G203" t="s">
        <v>2089</v>
      </c>
      <c r="H203">
        <v>2</v>
      </c>
      <c r="I203">
        <v>2</v>
      </c>
      <c r="J203" t="s">
        <v>2122</v>
      </c>
      <c r="K203">
        <v>872.6</v>
      </c>
      <c r="L203">
        <v>786.5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45658</v>
      </c>
      <c r="S203">
        <v>46022</v>
      </c>
    </row>
    <row r="204" spans="1:19" x14ac:dyDescent="0.25">
      <c r="A204">
        <v>192</v>
      </c>
      <c r="B204" t="s">
        <v>1340</v>
      </c>
      <c r="C204">
        <v>37147</v>
      </c>
      <c r="D204" t="s">
        <v>1896</v>
      </c>
      <c r="E204">
        <v>1961</v>
      </c>
      <c r="F204" t="s">
        <v>2122</v>
      </c>
      <c r="G204" t="s">
        <v>2094</v>
      </c>
      <c r="H204">
        <v>2</v>
      </c>
      <c r="I204">
        <v>1</v>
      </c>
      <c r="J204" t="s">
        <v>2122</v>
      </c>
      <c r="K204">
        <v>529.5</v>
      </c>
      <c r="L204">
        <v>481.7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45658</v>
      </c>
      <c r="S204">
        <v>46022</v>
      </c>
    </row>
    <row r="205" spans="1:19" x14ac:dyDescent="0.25">
      <c r="A205">
        <v>193</v>
      </c>
      <c r="B205" t="s">
        <v>1341</v>
      </c>
      <c r="C205">
        <v>37148</v>
      </c>
      <c r="D205" t="s">
        <v>1896</v>
      </c>
      <c r="E205">
        <v>1961</v>
      </c>
      <c r="F205" t="s">
        <v>2122</v>
      </c>
      <c r="G205" t="s">
        <v>2094</v>
      </c>
      <c r="H205">
        <v>1</v>
      </c>
      <c r="I205">
        <v>1</v>
      </c>
      <c r="J205" t="s">
        <v>2122</v>
      </c>
      <c r="K205">
        <v>589</v>
      </c>
      <c r="L205">
        <v>530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45658</v>
      </c>
      <c r="S205">
        <v>46022</v>
      </c>
    </row>
    <row r="206" spans="1:19" x14ac:dyDescent="0.25">
      <c r="A206">
        <v>194</v>
      </c>
      <c r="B206" t="s">
        <v>1342</v>
      </c>
      <c r="C206">
        <v>37150</v>
      </c>
      <c r="D206" t="s">
        <v>1896</v>
      </c>
      <c r="E206">
        <v>1961</v>
      </c>
      <c r="F206" t="s">
        <v>2122</v>
      </c>
      <c r="G206" t="s">
        <v>2094</v>
      </c>
      <c r="H206">
        <v>2</v>
      </c>
      <c r="I206">
        <v>1</v>
      </c>
      <c r="J206" t="s">
        <v>2122</v>
      </c>
      <c r="K206">
        <v>557.29999999999995</v>
      </c>
      <c r="L206">
        <v>509.1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45658</v>
      </c>
      <c r="S206">
        <v>46022</v>
      </c>
    </row>
    <row r="207" spans="1:19" x14ac:dyDescent="0.25">
      <c r="A207">
        <v>195</v>
      </c>
      <c r="B207" t="s">
        <v>1343</v>
      </c>
      <c r="C207">
        <v>37152</v>
      </c>
      <c r="D207" t="s">
        <v>1896</v>
      </c>
      <c r="E207">
        <v>1961</v>
      </c>
      <c r="F207" t="s">
        <v>2122</v>
      </c>
      <c r="G207" t="s">
        <v>2094</v>
      </c>
      <c r="H207">
        <v>2</v>
      </c>
      <c r="I207">
        <v>1</v>
      </c>
      <c r="J207" t="s">
        <v>2122</v>
      </c>
      <c r="K207">
        <v>467.5</v>
      </c>
      <c r="L207">
        <v>398.6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45658</v>
      </c>
      <c r="S207">
        <v>46022</v>
      </c>
    </row>
    <row r="208" spans="1:19" x14ac:dyDescent="0.25">
      <c r="A208">
        <v>196</v>
      </c>
      <c r="B208" t="s">
        <v>1661</v>
      </c>
      <c r="C208">
        <v>33030</v>
      </c>
      <c r="D208" t="s">
        <v>1897</v>
      </c>
      <c r="E208">
        <v>1974</v>
      </c>
      <c r="F208" t="s">
        <v>2122</v>
      </c>
      <c r="G208" t="s">
        <v>2088</v>
      </c>
      <c r="H208">
        <v>5</v>
      </c>
      <c r="I208">
        <v>4</v>
      </c>
      <c r="J208" t="s">
        <v>2122</v>
      </c>
      <c r="K208">
        <v>6465.5</v>
      </c>
      <c r="L208" t="s">
        <v>2122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45658</v>
      </c>
      <c r="S208">
        <v>46022</v>
      </c>
    </row>
    <row r="209" spans="1:19" x14ac:dyDescent="0.25">
      <c r="A209">
        <v>197</v>
      </c>
      <c r="B209" t="s">
        <v>1344</v>
      </c>
      <c r="C209">
        <v>37163</v>
      </c>
      <c r="D209" t="s">
        <v>1896</v>
      </c>
      <c r="E209">
        <v>1953</v>
      </c>
      <c r="F209" t="s">
        <v>2122</v>
      </c>
      <c r="G209" t="s">
        <v>2089</v>
      </c>
      <c r="H209">
        <v>2</v>
      </c>
      <c r="I209">
        <v>2</v>
      </c>
      <c r="J209" t="s">
        <v>2122</v>
      </c>
      <c r="K209">
        <v>934</v>
      </c>
      <c r="L209">
        <v>861.2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45658</v>
      </c>
      <c r="S209">
        <v>46022</v>
      </c>
    </row>
    <row r="210" spans="1:19" x14ac:dyDescent="0.25">
      <c r="A210">
        <v>198</v>
      </c>
      <c r="B210" t="s">
        <v>1663</v>
      </c>
      <c r="C210">
        <v>33146</v>
      </c>
      <c r="D210" t="s">
        <v>1897</v>
      </c>
      <c r="E210">
        <v>1958</v>
      </c>
      <c r="F210" t="s">
        <v>2122</v>
      </c>
      <c r="G210" t="s">
        <v>2089</v>
      </c>
      <c r="H210">
        <v>2</v>
      </c>
      <c r="I210">
        <v>2</v>
      </c>
      <c r="J210" t="s">
        <v>2122</v>
      </c>
      <c r="K210">
        <v>897.1</v>
      </c>
      <c r="L210" t="s">
        <v>2122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45658</v>
      </c>
      <c r="S210">
        <v>46022</v>
      </c>
    </row>
    <row r="211" spans="1:19" x14ac:dyDescent="0.25">
      <c r="A211">
        <v>199</v>
      </c>
      <c r="B211" t="s">
        <v>1613</v>
      </c>
      <c r="C211">
        <v>33536</v>
      </c>
      <c r="D211" t="s">
        <v>1896</v>
      </c>
      <c r="E211">
        <v>1962</v>
      </c>
      <c r="F211" t="s">
        <v>2122</v>
      </c>
      <c r="G211" t="s">
        <v>2089</v>
      </c>
      <c r="H211">
        <v>4</v>
      </c>
      <c r="I211">
        <v>3</v>
      </c>
      <c r="J211" t="s">
        <v>2122</v>
      </c>
      <c r="K211">
        <v>2011.9</v>
      </c>
      <c r="L211">
        <v>2011.9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45658</v>
      </c>
      <c r="S211">
        <v>46022</v>
      </c>
    </row>
    <row r="212" spans="1:19" x14ac:dyDescent="0.25">
      <c r="A212">
        <v>200</v>
      </c>
      <c r="B212" t="s">
        <v>1614</v>
      </c>
      <c r="C212">
        <v>33527</v>
      </c>
      <c r="D212" t="s">
        <v>1896</v>
      </c>
      <c r="E212">
        <v>1961</v>
      </c>
      <c r="F212" t="s">
        <v>2122</v>
      </c>
      <c r="G212" t="s">
        <v>2089</v>
      </c>
      <c r="H212">
        <v>4</v>
      </c>
      <c r="I212">
        <v>3</v>
      </c>
      <c r="J212" t="s">
        <v>2122</v>
      </c>
      <c r="K212">
        <v>2158.4</v>
      </c>
      <c r="L212">
        <v>2158.4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45658</v>
      </c>
      <c r="S212">
        <v>46022</v>
      </c>
    </row>
    <row r="213" spans="1:19" x14ac:dyDescent="0.25">
      <c r="A213">
        <v>201</v>
      </c>
      <c r="B213" t="s">
        <v>1615</v>
      </c>
      <c r="C213">
        <v>33538</v>
      </c>
      <c r="D213" t="s">
        <v>1896</v>
      </c>
      <c r="E213">
        <v>1962</v>
      </c>
      <c r="F213" t="s">
        <v>2122</v>
      </c>
      <c r="G213" t="s">
        <v>2089</v>
      </c>
      <c r="H213">
        <v>4</v>
      </c>
      <c r="I213">
        <v>3</v>
      </c>
      <c r="J213" t="s">
        <v>2122</v>
      </c>
      <c r="K213">
        <v>2011</v>
      </c>
      <c r="L213">
        <v>2011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45658</v>
      </c>
      <c r="S213">
        <v>46022</v>
      </c>
    </row>
    <row r="214" spans="1:19" x14ac:dyDescent="0.25">
      <c r="A214">
        <v>202</v>
      </c>
      <c r="B214" t="s">
        <v>1616</v>
      </c>
      <c r="C214">
        <v>35344</v>
      </c>
      <c r="D214" t="s">
        <v>1896</v>
      </c>
      <c r="E214">
        <v>1963</v>
      </c>
      <c r="F214" t="s">
        <v>2122</v>
      </c>
      <c r="G214" t="s">
        <v>2089</v>
      </c>
      <c r="H214">
        <v>5</v>
      </c>
      <c r="I214">
        <v>6</v>
      </c>
      <c r="J214" t="s">
        <v>2122</v>
      </c>
      <c r="K214">
        <v>3444</v>
      </c>
      <c r="L214">
        <v>2221.9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45658</v>
      </c>
      <c r="S214">
        <v>46022</v>
      </c>
    </row>
    <row r="215" spans="1:19" x14ac:dyDescent="0.25">
      <c r="A215">
        <v>203</v>
      </c>
      <c r="B215" t="s">
        <v>1617</v>
      </c>
      <c r="C215">
        <v>34564</v>
      </c>
      <c r="D215" t="s">
        <v>1896</v>
      </c>
      <c r="E215">
        <v>1961</v>
      </c>
      <c r="F215" t="s">
        <v>2122</v>
      </c>
      <c r="G215" t="s">
        <v>2089</v>
      </c>
      <c r="H215">
        <v>4</v>
      </c>
      <c r="I215">
        <v>4</v>
      </c>
      <c r="J215" t="s">
        <v>2122</v>
      </c>
      <c r="K215">
        <v>4477.8</v>
      </c>
      <c r="L215">
        <v>2518.9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45658</v>
      </c>
      <c r="S215">
        <v>46022</v>
      </c>
    </row>
    <row r="216" spans="1:19" x14ac:dyDescent="0.25">
      <c r="A216">
        <v>204</v>
      </c>
      <c r="B216" t="s">
        <v>1618</v>
      </c>
      <c r="C216">
        <v>34972</v>
      </c>
      <c r="D216" t="s">
        <v>1896</v>
      </c>
      <c r="E216">
        <v>1963</v>
      </c>
      <c r="F216" t="s">
        <v>2122</v>
      </c>
      <c r="G216" t="s">
        <v>2088</v>
      </c>
      <c r="H216">
        <v>5</v>
      </c>
      <c r="I216">
        <v>3</v>
      </c>
      <c r="J216" t="s">
        <v>2122</v>
      </c>
      <c r="K216">
        <v>4148</v>
      </c>
      <c r="L216">
        <v>2590.9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45658</v>
      </c>
      <c r="S216">
        <v>46022</v>
      </c>
    </row>
    <row r="217" spans="1:19" x14ac:dyDescent="0.25">
      <c r="A217">
        <v>205</v>
      </c>
      <c r="B217" t="s">
        <v>1619</v>
      </c>
      <c r="C217">
        <v>35191</v>
      </c>
      <c r="D217" t="s">
        <v>1896</v>
      </c>
      <c r="E217">
        <v>1962</v>
      </c>
      <c r="F217" t="s">
        <v>2122</v>
      </c>
      <c r="G217" t="s">
        <v>2089</v>
      </c>
      <c r="H217">
        <v>4</v>
      </c>
      <c r="I217">
        <v>2</v>
      </c>
      <c r="J217" t="s">
        <v>2122</v>
      </c>
      <c r="K217">
        <v>2352</v>
      </c>
      <c r="L217">
        <v>1301.0999999999999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45658</v>
      </c>
      <c r="S217">
        <v>46022</v>
      </c>
    </row>
    <row r="218" spans="1:19" x14ac:dyDescent="0.25">
      <c r="A218">
        <v>206</v>
      </c>
      <c r="B218" t="s">
        <v>1620</v>
      </c>
      <c r="C218">
        <v>35197</v>
      </c>
      <c r="D218" t="s">
        <v>1896</v>
      </c>
      <c r="E218">
        <v>1964</v>
      </c>
      <c r="F218" t="s">
        <v>2122</v>
      </c>
      <c r="G218" t="s">
        <v>2089</v>
      </c>
      <c r="H218">
        <v>4</v>
      </c>
      <c r="I218">
        <v>3</v>
      </c>
      <c r="J218" t="s">
        <v>2122</v>
      </c>
      <c r="K218">
        <v>3464.7</v>
      </c>
      <c r="L218">
        <v>1905.6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45658</v>
      </c>
      <c r="S218">
        <v>46022</v>
      </c>
    </row>
    <row r="219" spans="1:19" x14ac:dyDescent="0.25">
      <c r="A219">
        <v>207</v>
      </c>
      <c r="B219" t="s">
        <v>1621</v>
      </c>
      <c r="C219">
        <v>35349</v>
      </c>
      <c r="D219" t="s">
        <v>1896</v>
      </c>
      <c r="E219">
        <v>1963</v>
      </c>
      <c r="F219" t="s">
        <v>2122</v>
      </c>
      <c r="G219" t="s">
        <v>2089</v>
      </c>
      <c r="H219">
        <v>5</v>
      </c>
      <c r="I219">
        <v>6</v>
      </c>
      <c r="J219" t="s">
        <v>2122</v>
      </c>
      <c r="K219">
        <v>4109.1000000000004</v>
      </c>
      <c r="L219">
        <v>2509.9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45658</v>
      </c>
      <c r="S219">
        <v>46022</v>
      </c>
    </row>
    <row r="220" spans="1:19" x14ac:dyDescent="0.25">
      <c r="A220">
        <v>208</v>
      </c>
      <c r="B220" t="s">
        <v>1622</v>
      </c>
      <c r="C220">
        <v>35650</v>
      </c>
      <c r="D220" t="s">
        <v>1896</v>
      </c>
      <c r="E220">
        <v>1961</v>
      </c>
      <c r="F220" t="s">
        <v>2122</v>
      </c>
      <c r="G220" t="s">
        <v>2089</v>
      </c>
      <c r="H220">
        <v>3</v>
      </c>
      <c r="I220">
        <v>2</v>
      </c>
      <c r="J220" t="s">
        <v>2122</v>
      </c>
      <c r="K220">
        <v>932.8</v>
      </c>
      <c r="L220">
        <v>932.8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45658</v>
      </c>
      <c r="S220">
        <v>46022</v>
      </c>
    </row>
    <row r="221" spans="1:19" x14ac:dyDescent="0.25">
      <c r="A221">
        <v>209</v>
      </c>
      <c r="B221" t="s">
        <v>1623</v>
      </c>
      <c r="C221">
        <v>36160</v>
      </c>
      <c r="D221" t="s">
        <v>1896</v>
      </c>
      <c r="E221">
        <v>1963</v>
      </c>
      <c r="F221" t="s">
        <v>2122</v>
      </c>
      <c r="G221" t="s">
        <v>2089</v>
      </c>
      <c r="H221">
        <v>4</v>
      </c>
      <c r="I221">
        <v>2</v>
      </c>
      <c r="J221" t="s">
        <v>2122</v>
      </c>
      <c r="K221">
        <v>1264.0999999999999</v>
      </c>
      <c r="L221">
        <v>772.1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45658</v>
      </c>
      <c r="S221">
        <v>46022</v>
      </c>
    </row>
    <row r="222" spans="1:19" x14ac:dyDescent="0.25">
      <c r="A222">
        <v>210</v>
      </c>
      <c r="B222" t="s">
        <v>1624</v>
      </c>
      <c r="C222">
        <v>36657</v>
      </c>
      <c r="D222" t="s">
        <v>1896</v>
      </c>
      <c r="E222">
        <v>1961</v>
      </c>
      <c r="F222" t="s">
        <v>2122</v>
      </c>
      <c r="G222" t="s">
        <v>2089</v>
      </c>
      <c r="H222">
        <v>4</v>
      </c>
      <c r="I222">
        <v>3</v>
      </c>
      <c r="J222" t="s">
        <v>2122</v>
      </c>
      <c r="K222">
        <v>3593.7</v>
      </c>
      <c r="L222">
        <v>2002.1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45658</v>
      </c>
      <c r="S222">
        <v>46022</v>
      </c>
    </row>
    <row r="223" spans="1:19" x14ac:dyDescent="0.25">
      <c r="A223">
        <v>211</v>
      </c>
      <c r="B223" t="s">
        <v>1625</v>
      </c>
      <c r="C223">
        <v>36695</v>
      </c>
      <c r="D223" t="s">
        <v>1896</v>
      </c>
      <c r="E223">
        <v>1960</v>
      </c>
      <c r="F223" t="s">
        <v>2122</v>
      </c>
      <c r="G223" t="s">
        <v>2088</v>
      </c>
      <c r="H223">
        <v>4</v>
      </c>
      <c r="I223">
        <v>3</v>
      </c>
      <c r="J223" t="s">
        <v>2122</v>
      </c>
      <c r="K223">
        <v>2695.4</v>
      </c>
      <c r="L223">
        <v>2019.3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45658</v>
      </c>
      <c r="S223">
        <v>46022</v>
      </c>
    </row>
    <row r="224" spans="1:19" x14ac:dyDescent="0.25">
      <c r="A224">
        <v>212</v>
      </c>
      <c r="B224" t="s">
        <v>1626</v>
      </c>
      <c r="C224">
        <v>36922</v>
      </c>
      <c r="D224" t="s">
        <v>1896</v>
      </c>
      <c r="E224">
        <v>1954</v>
      </c>
      <c r="F224" t="s">
        <v>2122</v>
      </c>
      <c r="G224" t="s">
        <v>2089</v>
      </c>
      <c r="H224">
        <v>2</v>
      </c>
      <c r="I224">
        <v>1</v>
      </c>
      <c r="J224" t="s">
        <v>2122</v>
      </c>
      <c r="K224">
        <v>556.21</v>
      </c>
      <c r="L224">
        <v>511.01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45658</v>
      </c>
      <c r="S224">
        <v>46022</v>
      </c>
    </row>
    <row r="225" spans="1:19" x14ac:dyDescent="0.25">
      <c r="A225">
        <v>213</v>
      </c>
      <c r="B225" t="s">
        <v>54</v>
      </c>
      <c r="C225">
        <v>37100</v>
      </c>
      <c r="D225" t="s">
        <v>1896</v>
      </c>
      <c r="E225">
        <v>1938</v>
      </c>
      <c r="F225" t="s">
        <v>2122</v>
      </c>
      <c r="G225" t="s">
        <v>2097</v>
      </c>
      <c r="H225">
        <v>2</v>
      </c>
      <c r="I225">
        <v>1</v>
      </c>
      <c r="J225" t="s">
        <v>2122</v>
      </c>
      <c r="K225">
        <v>824.67</v>
      </c>
      <c r="L225">
        <v>446.3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45658</v>
      </c>
      <c r="S225">
        <v>46022</v>
      </c>
    </row>
    <row r="226" spans="1:19" x14ac:dyDescent="0.25">
      <c r="A226">
        <v>214</v>
      </c>
      <c r="B226" t="s">
        <v>75</v>
      </c>
      <c r="C226">
        <v>32353</v>
      </c>
      <c r="D226" t="s">
        <v>1896</v>
      </c>
      <c r="E226">
        <v>1966</v>
      </c>
      <c r="F226" t="s">
        <v>2122</v>
      </c>
      <c r="G226" t="s">
        <v>2088</v>
      </c>
      <c r="H226">
        <v>5</v>
      </c>
      <c r="I226">
        <v>3</v>
      </c>
      <c r="J226" t="s">
        <v>2122</v>
      </c>
      <c r="K226">
        <v>4070.16</v>
      </c>
      <c r="L226">
        <v>2551.1999999999998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45658</v>
      </c>
      <c r="S226">
        <v>46022</v>
      </c>
    </row>
    <row r="227" spans="1:19" x14ac:dyDescent="0.25">
      <c r="A227">
        <v>215</v>
      </c>
      <c r="B227" t="s">
        <v>23</v>
      </c>
      <c r="C227">
        <v>34255</v>
      </c>
      <c r="D227" t="s">
        <v>1896</v>
      </c>
      <c r="E227">
        <v>1955</v>
      </c>
      <c r="F227" t="s">
        <v>2122</v>
      </c>
      <c r="G227" t="s">
        <v>2096</v>
      </c>
      <c r="H227">
        <v>2</v>
      </c>
      <c r="I227">
        <v>1</v>
      </c>
      <c r="J227" t="s">
        <v>2122</v>
      </c>
      <c r="K227">
        <v>410.4</v>
      </c>
      <c r="L227">
        <v>410.4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45658</v>
      </c>
      <c r="S227">
        <v>46022</v>
      </c>
    </row>
    <row r="228" spans="1:19" x14ac:dyDescent="0.25">
      <c r="A228">
        <v>216</v>
      </c>
      <c r="B228" t="s">
        <v>66</v>
      </c>
      <c r="C228">
        <v>36584</v>
      </c>
      <c r="D228" t="s">
        <v>1896</v>
      </c>
      <c r="E228">
        <v>1959</v>
      </c>
      <c r="F228" t="s">
        <v>2122</v>
      </c>
      <c r="G228" t="s">
        <v>2089</v>
      </c>
      <c r="H228">
        <v>4</v>
      </c>
      <c r="I228">
        <v>5</v>
      </c>
      <c r="J228" t="s">
        <v>2122</v>
      </c>
      <c r="K228">
        <v>5664.4</v>
      </c>
      <c r="L228">
        <v>3918.6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45658</v>
      </c>
      <c r="S228">
        <v>46022</v>
      </c>
    </row>
    <row r="229" spans="1:19" x14ac:dyDescent="0.25">
      <c r="A229">
        <v>217</v>
      </c>
      <c r="B229" t="s">
        <v>69</v>
      </c>
      <c r="C229">
        <v>32360</v>
      </c>
      <c r="D229" t="s">
        <v>1896</v>
      </c>
      <c r="E229">
        <v>1964</v>
      </c>
      <c r="F229" t="s">
        <v>2122</v>
      </c>
      <c r="G229" t="s">
        <v>2088</v>
      </c>
      <c r="H229">
        <v>5</v>
      </c>
      <c r="I229">
        <v>3</v>
      </c>
      <c r="J229" t="s">
        <v>2122</v>
      </c>
      <c r="K229">
        <v>4036.72</v>
      </c>
      <c r="L229">
        <v>2584.1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45658</v>
      </c>
      <c r="S229">
        <v>46022</v>
      </c>
    </row>
    <row r="230" spans="1:19" x14ac:dyDescent="0.25">
      <c r="A230">
        <v>218</v>
      </c>
      <c r="B230" t="s">
        <v>1768</v>
      </c>
      <c r="C230">
        <v>35290</v>
      </c>
      <c r="D230" t="s">
        <v>1897</v>
      </c>
      <c r="E230">
        <v>1948</v>
      </c>
      <c r="F230" t="s">
        <v>2122</v>
      </c>
      <c r="G230" t="s">
        <v>2089</v>
      </c>
      <c r="H230">
        <v>4</v>
      </c>
      <c r="I230">
        <v>3</v>
      </c>
      <c r="J230" t="s">
        <v>2122</v>
      </c>
      <c r="K230">
        <v>3006.4</v>
      </c>
      <c r="L230" t="s">
        <v>2122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45658</v>
      </c>
      <c r="S230">
        <v>46022</v>
      </c>
    </row>
    <row r="231" spans="1:19" x14ac:dyDescent="0.25">
      <c r="A231">
        <v>219</v>
      </c>
      <c r="B231" t="s">
        <v>1769</v>
      </c>
      <c r="C231">
        <v>36411</v>
      </c>
      <c r="D231" t="s">
        <v>1897</v>
      </c>
      <c r="E231">
        <v>1975</v>
      </c>
      <c r="F231" t="s">
        <v>2122</v>
      </c>
      <c r="G231" t="s">
        <v>2088</v>
      </c>
      <c r="H231">
        <v>5</v>
      </c>
      <c r="I231">
        <v>4</v>
      </c>
      <c r="J231" t="s">
        <v>2122</v>
      </c>
      <c r="K231">
        <v>6230</v>
      </c>
      <c r="L231" t="s">
        <v>2122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45658</v>
      </c>
      <c r="S231">
        <v>46022</v>
      </c>
    </row>
    <row r="232" spans="1:19" x14ac:dyDescent="0.25">
      <c r="A232">
        <v>220</v>
      </c>
      <c r="B232" t="s">
        <v>1643</v>
      </c>
      <c r="C232">
        <v>32427</v>
      </c>
      <c r="D232" t="s">
        <v>1897</v>
      </c>
      <c r="E232">
        <v>1971</v>
      </c>
      <c r="F232" t="s">
        <v>2122</v>
      </c>
      <c r="G232" t="s">
        <v>2088</v>
      </c>
      <c r="H232">
        <v>4</v>
      </c>
      <c r="I232">
        <v>3</v>
      </c>
      <c r="J232" t="s">
        <v>2122</v>
      </c>
      <c r="K232">
        <v>4266.8999999999996</v>
      </c>
      <c r="L232" t="s">
        <v>2122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45658</v>
      </c>
      <c r="S232">
        <v>46022</v>
      </c>
    </row>
    <row r="233" spans="1:19" x14ac:dyDescent="0.25">
      <c r="A233">
        <v>221</v>
      </c>
      <c r="B233" t="s">
        <v>2431</v>
      </c>
      <c r="C233">
        <v>56631</v>
      </c>
      <c r="D233" t="s">
        <v>1896</v>
      </c>
      <c r="E233">
        <v>1959</v>
      </c>
      <c r="F233" t="s">
        <v>2122</v>
      </c>
      <c r="G233" t="s">
        <v>2094</v>
      </c>
      <c r="H233">
        <v>2</v>
      </c>
      <c r="I233">
        <v>1</v>
      </c>
      <c r="J233" t="s">
        <v>2122</v>
      </c>
      <c r="K233">
        <v>413.7</v>
      </c>
      <c r="L233">
        <v>281.60000000000002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45658</v>
      </c>
      <c r="S233">
        <v>46022</v>
      </c>
    </row>
    <row r="234" spans="1:19" x14ac:dyDescent="0.25">
      <c r="A234">
        <v>222</v>
      </c>
      <c r="B234" t="s">
        <v>2432</v>
      </c>
      <c r="C234">
        <v>56632</v>
      </c>
      <c r="D234" t="s">
        <v>1896</v>
      </c>
      <c r="E234">
        <v>1959</v>
      </c>
      <c r="F234" t="s">
        <v>2122</v>
      </c>
      <c r="G234" t="s">
        <v>2094</v>
      </c>
      <c r="H234">
        <v>2</v>
      </c>
      <c r="I234">
        <v>1</v>
      </c>
      <c r="J234" t="s">
        <v>2122</v>
      </c>
      <c r="K234">
        <v>415.9</v>
      </c>
      <c r="L234">
        <v>282.60000000000002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45658</v>
      </c>
      <c r="S234">
        <v>46022</v>
      </c>
    </row>
    <row r="235" spans="1:19" x14ac:dyDescent="0.25">
      <c r="A235">
        <v>223</v>
      </c>
      <c r="B235" t="s">
        <v>2433</v>
      </c>
      <c r="C235">
        <v>56633</v>
      </c>
      <c r="D235" t="s">
        <v>1896</v>
      </c>
      <c r="E235">
        <v>1959</v>
      </c>
      <c r="F235" t="s">
        <v>2122</v>
      </c>
      <c r="G235" t="s">
        <v>2094</v>
      </c>
      <c r="H235">
        <v>2</v>
      </c>
      <c r="I235">
        <v>1</v>
      </c>
      <c r="J235" t="s">
        <v>2122</v>
      </c>
      <c r="K235">
        <v>413.2</v>
      </c>
      <c r="L235">
        <v>281.3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45658</v>
      </c>
      <c r="S235">
        <v>46022</v>
      </c>
    </row>
    <row r="236" spans="1:19" x14ac:dyDescent="0.25">
      <c r="A236">
        <v>224</v>
      </c>
      <c r="B236" t="s">
        <v>2358</v>
      </c>
      <c r="C236">
        <v>36451</v>
      </c>
      <c r="D236" t="s">
        <v>1896</v>
      </c>
      <c r="E236">
        <v>1961</v>
      </c>
      <c r="F236" t="s">
        <v>2122</v>
      </c>
      <c r="G236" t="s">
        <v>2094</v>
      </c>
      <c r="H236">
        <v>2</v>
      </c>
      <c r="I236">
        <v>1</v>
      </c>
      <c r="J236" t="s">
        <v>2122</v>
      </c>
      <c r="K236">
        <v>420.5</v>
      </c>
      <c r="L236">
        <v>381.7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45658</v>
      </c>
      <c r="S236">
        <v>46022</v>
      </c>
    </row>
    <row r="237" spans="1:19" x14ac:dyDescent="0.25">
      <c r="A237">
        <v>225</v>
      </c>
      <c r="B237" t="s">
        <v>2359</v>
      </c>
      <c r="C237">
        <v>36912</v>
      </c>
      <c r="D237" t="s">
        <v>1896</v>
      </c>
      <c r="E237">
        <v>1938</v>
      </c>
      <c r="F237" t="s">
        <v>2122</v>
      </c>
      <c r="G237" t="s">
        <v>2089</v>
      </c>
      <c r="H237">
        <v>4</v>
      </c>
      <c r="I237">
        <v>7</v>
      </c>
      <c r="J237" t="s">
        <v>2122</v>
      </c>
      <c r="K237">
        <v>5896.8</v>
      </c>
      <c r="L237">
        <v>4790.7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45658</v>
      </c>
      <c r="S237">
        <v>46022</v>
      </c>
    </row>
    <row r="238" spans="1:19" x14ac:dyDescent="0.25">
      <c r="A238">
        <v>226</v>
      </c>
      <c r="B238" t="s">
        <v>2360</v>
      </c>
      <c r="C238">
        <v>35508</v>
      </c>
      <c r="D238" t="s">
        <v>1896</v>
      </c>
      <c r="E238">
        <v>1952</v>
      </c>
      <c r="F238" t="s">
        <v>2122</v>
      </c>
      <c r="G238" t="s">
        <v>2094</v>
      </c>
      <c r="H238">
        <v>2</v>
      </c>
      <c r="I238">
        <v>1</v>
      </c>
      <c r="J238" t="s">
        <v>2122</v>
      </c>
      <c r="K238">
        <v>432.1</v>
      </c>
      <c r="L238">
        <v>284.2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45658</v>
      </c>
      <c r="S238">
        <v>46022</v>
      </c>
    </row>
    <row r="239" spans="1:19" x14ac:dyDescent="0.25">
      <c r="A239">
        <v>227</v>
      </c>
      <c r="B239" t="s">
        <v>2361</v>
      </c>
      <c r="C239">
        <v>35208</v>
      </c>
      <c r="D239" t="s">
        <v>1896</v>
      </c>
      <c r="E239">
        <v>1950</v>
      </c>
      <c r="F239" t="s">
        <v>2122</v>
      </c>
      <c r="G239" t="s">
        <v>2090</v>
      </c>
      <c r="H239">
        <v>1</v>
      </c>
      <c r="I239">
        <v>4</v>
      </c>
      <c r="J239" t="s">
        <v>2122</v>
      </c>
      <c r="K239">
        <v>449.31</v>
      </c>
      <c r="L239">
        <v>428.41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45658</v>
      </c>
      <c r="S239">
        <v>46022</v>
      </c>
    </row>
    <row r="240" spans="1:19" x14ac:dyDescent="0.25">
      <c r="A240">
        <v>228</v>
      </c>
      <c r="B240" t="s">
        <v>2363</v>
      </c>
      <c r="C240">
        <v>34436</v>
      </c>
      <c r="D240" t="s">
        <v>1896</v>
      </c>
      <c r="E240">
        <v>1964</v>
      </c>
      <c r="F240" t="s">
        <v>2122</v>
      </c>
      <c r="G240" t="s">
        <v>2089</v>
      </c>
      <c r="H240">
        <v>5</v>
      </c>
      <c r="I240">
        <v>2</v>
      </c>
      <c r="J240" t="s">
        <v>2122</v>
      </c>
      <c r="K240">
        <v>1853.4</v>
      </c>
      <c r="L240">
        <v>1621.7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45658</v>
      </c>
      <c r="S240">
        <v>46022</v>
      </c>
    </row>
    <row r="241" spans="1:19" x14ac:dyDescent="0.25">
      <c r="A241">
        <v>229</v>
      </c>
      <c r="B241" t="s">
        <v>2364</v>
      </c>
      <c r="C241">
        <v>35263</v>
      </c>
      <c r="D241" t="s">
        <v>1896</v>
      </c>
      <c r="E241">
        <v>1947</v>
      </c>
      <c r="F241" t="s">
        <v>2122</v>
      </c>
      <c r="G241" t="s">
        <v>2089</v>
      </c>
      <c r="H241">
        <v>2</v>
      </c>
      <c r="I241">
        <v>2</v>
      </c>
      <c r="J241" t="s">
        <v>2122</v>
      </c>
      <c r="K241">
        <v>743</v>
      </c>
      <c r="L241">
        <v>688.4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45658</v>
      </c>
      <c r="S241">
        <v>46022</v>
      </c>
    </row>
    <row r="242" spans="1:19" x14ac:dyDescent="0.25">
      <c r="A242">
        <v>230</v>
      </c>
      <c r="B242" t="s">
        <v>2365</v>
      </c>
      <c r="C242">
        <v>36730</v>
      </c>
      <c r="D242" t="s">
        <v>1896</v>
      </c>
      <c r="E242">
        <v>1917</v>
      </c>
      <c r="F242" t="s">
        <v>2122</v>
      </c>
      <c r="G242" t="s">
        <v>2094</v>
      </c>
      <c r="H242">
        <v>2</v>
      </c>
      <c r="I242">
        <v>1</v>
      </c>
      <c r="J242" t="s">
        <v>2122</v>
      </c>
      <c r="K242">
        <v>206.2</v>
      </c>
      <c r="L242">
        <v>189.2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45658</v>
      </c>
      <c r="S242">
        <v>46022</v>
      </c>
    </row>
    <row r="243" spans="1:19" x14ac:dyDescent="0.25">
      <c r="A243">
        <v>231</v>
      </c>
      <c r="B243" t="s">
        <v>2408</v>
      </c>
      <c r="C243">
        <v>34217</v>
      </c>
      <c r="D243" t="s">
        <v>1896</v>
      </c>
      <c r="E243">
        <v>1917</v>
      </c>
      <c r="F243" t="s">
        <v>2122</v>
      </c>
      <c r="G243" t="s">
        <v>2094</v>
      </c>
      <c r="H243">
        <v>2</v>
      </c>
      <c r="I243">
        <v>1</v>
      </c>
      <c r="J243" t="s">
        <v>2122</v>
      </c>
      <c r="K243">
        <v>332.54</v>
      </c>
      <c r="L243">
        <v>297.7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45658</v>
      </c>
      <c r="S243">
        <v>46022</v>
      </c>
    </row>
    <row r="244" spans="1:19" x14ac:dyDescent="0.25">
      <c r="A244">
        <v>232</v>
      </c>
      <c r="B244" t="s">
        <v>2410</v>
      </c>
      <c r="C244">
        <v>34517</v>
      </c>
      <c r="D244" t="s">
        <v>1896</v>
      </c>
      <c r="E244">
        <v>1917</v>
      </c>
      <c r="F244" t="s">
        <v>2122</v>
      </c>
      <c r="G244" t="s">
        <v>2094</v>
      </c>
      <c r="H244">
        <v>2</v>
      </c>
      <c r="I244">
        <v>1</v>
      </c>
      <c r="J244" t="s">
        <v>2122</v>
      </c>
      <c r="K244">
        <v>338.23</v>
      </c>
      <c r="L244">
        <v>298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45658</v>
      </c>
      <c r="S244">
        <v>46022</v>
      </c>
    </row>
    <row r="245" spans="1:19" x14ac:dyDescent="0.25">
      <c r="A245">
        <v>233</v>
      </c>
      <c r="B245" t="s">
        <v>2413</v>
      </c>
      <c r="C245">
        <v>36809</v>
      </c>
      <c r="D245" t="s">
        <v>1896</v>
      </c>
      <c r="E245">
        <v>1917</v>
      </c>
      <c r="F245" t="s">
        <v>2122</v>
      </c>
      <c r="G245" t="s">
        <v>2094</v>
      </c>
      <c r="H245">
        <v>1</v>
      </c>
      <c r="I245">
        <v>1</v>
      </c>
      <c r="J245" t="s">
        <v>2122</v>
      </c>
      <c r="K245">
        <v>282.52</v>
      </c>
      <c r="L245">
        <v>254.2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45658</v>
      </c>
      <c r="S245">
        <v>46022</v>
      </c>
    </row>
    <row r="246" spans="1:19" x14ac:dyDescent="0.25">
      <c r="A246">
        <v>234</v>
      </c>
      <c r="B246" t="s">
        <v>2415</v>
      </c>
      <c r="C246">
        <v>35633</v>
      </c>
      <c r="D246" t="s">
        <v>1896</v>
      </c>
      <c r="E246">
        <v>1917</v>
      </c>
      <c r="F246" t="s">
        <v>2122</v>
      </c>
      <c r="G246" t="s">
        <v>2094</v>
      </c>
      <c r="H246">
        <v>2</v>
      </c>
      <c r="I246">
        <v>1</v>
      </c>
      <c r="J246" t="s">
        <v>2122</v>
      </c>
      <c r="K246">
        <v>240.7</v>
      </c>
      <c r="L246">
        <v>110.9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45658</v>
      </c>
      <c r="S246">
        <v>46022</v>
      </c>
    </row>
    <row r="247" spans="1:19" x14ac:dyDescent="0.25">
      <c r="A247">
        <v>235</v>
      </c>
      <c r="B247" t="s">
        <v>2414</v>
      </c>
      <c r="C247">
        <v>36204</v>
      </c>
      <c r="D247" t="s">
        <v>1896</v>
      </c>
      <c r="E247">
        <v>1917</v>
      </c>
      <c r="F247" t="s">
        <v>2122</v>
      </c>
      <c r="G247" t="s">
        <v>2094</v>
      </c>
      <c r="H247">
        <v>2</v>
      </c>
      <c r="I247">
        <v>1</v>
      </c>
      <c r="J247" t="s">
        <v>2122</v>
      </c>
      <c r="K247">
        <v>347.91</v>
      </c>
      <c r="L247">
        <v>311.8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45658</v>
      </c>
      <c r="S247">
        <v>46022</v>
      </c>
    </row>
    <row r="248" spans="1:19" x14ac:dyDescent="0.25">
      <c r="A248">
        <v>236</v>
      </c>
      <c r="B248" t="s">
        <v>2387</v>
      </c>
      <c r="C248">
        <v>34666</v>
      </c>
      <c r="D248" t="s">
        <v>1896</v>
      </c>
      <c r="E248">
        <v>1937</v>
      </c>
      <c r="F248" t="s">
        <v>2122</v>
      </c>
      <c r="G248" t="s">
        <v>2089</v>
      </c>
      <c r="H248">
        <v>3</v>
      </c>
      <c r="I248">
        <v>2</v>
      </c>
      <c r="J248" t="s">
        <v>2122</v>
      </c>
      <c r="K248">
        <v>1080.0999999999999</v>
      </c>
      <c r="L248">
        <v>953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45658</v>
      </c>
      <c r="S248">
        <v>46022</v>
      </c>
    </row>
    <row r="249" spans="1:19" x14ac:dyDescent="0.25">
      <c r="A249">
        <v>237</v>
      </c>
      <c r="B249" t="s">
        <v>2402</v>
      </c>
      <c r="C249">
        <v>46465</v>
      </c>
      <c r="D249" t="s">
        <v>1896</v>
      </c>
      <c r="E249">
        <v>1917</v>
      </c>
      <c r="F249" t="s">
        <v>2122</v>
      </c>
      <c r="G249" t="s">
        <v>2096</v>
      </c>
      <c r="H249">
        <v>2</v>
      </c>
      <c r="I249">
        <v>1</v>
      </c>
      <c r="J249" t="s">
        <v>2122</v>
      </c>
      <c r="K249">
        <v>299.5</v>
      </c>
      <c r="L249">
        <v>299.5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45658</v>
      </c>
      <c r="S249">
        <v>46022</v>
      </c>
    </row>
    <row r="250" spans="1:19" x14ac:dyDescent="0.25">
      <c r="A250">
        <v>238</v>
      </c>
      <c r="B250" t="s">
        <v>425</v>
      </c>
      <c r="C250">
        <v>32382</v>
      </c>
      <c r="D250" t="s">
        <v>1896</v>
      </c>
      <c r="E250">
        <v>1967</v>
      </c>
      <c r="F250" t="s">
        <v>2122</v>
      </c>
      <c r="G250" t="s">
        <v>2089</v>
      </c>
      <c r="H250">
        <v>5</v>
      </c>
      <c r="I250">
        <v>6</v>
      </c>
      <c r="J250" t="s">
        <v>2122</v>
      </c>
      <c r="K250">
        <v>2779</v>
      </c>
      <c r="L250">
        <v>2520.5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45658</v>
      </c>
      <c r="S250">
        <v>46022</v>
      </c>
    </row>
    <row r="251" spans="1:19" x14ac:dyDescent="0.25">
      <c r="A251">
        <v>239</v>
      </c>
      <c r="B251" t="s">
        <v>1845</v>
      </c>
      <c r="C251">
        <v>36300</v>
      </c>
      <c r="D251" t="s">
        <v>1896</v>
      </c>
      <c r="E251">
        <v>1957</v>
      </c>
      <c r="F251" t="s">
        <v>2122</v>
      </c>
      <c r="G251" t="s">
        <v>2089</v>
      </c>
      <c r="H251">
        <v>3</v>
      </c>
      <c r="I251">
        <v>3</v>
      </c>
      <c r="J251" t="s">
        <v>2122</v>
      </c>
      <c r="K251">
        <v>3073.9</v>
      </c>
      <c r="L251">
        <v>2074.6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45658</v>
      </c>
      <c r="S251">
        <v>46022</v>
      </c>
    </row>
    <row r="252" spans="1:19" x14ac:dyDescent="0.25">
      <c r="A252">
        <v>240</v>
      </c>
      <c r="B252" t="s">
        <v>844</v>
      </c>
      <c r="C252">
        <v>33992</v>
      </c>
      <c r="D252" t="s">
        <v>1896</v>
      </c>
      <c r="E252">
        <v>1952</v>
      </c>
      <c r="F252" t="s">
        <v>2122</v>
      </c>
      <c r="G252" t="s">
        <v>2094</v>
      </c>
      <c r="H252">
        <v>2</v>
      </c>
      <c r="I252">
        <v>1</v>
      </c>
      <c r="J252" t="s">
        <v>2122</v>
      </c>
      <c r="K252">
        <v>1521.5</v>
      </c>
      <c r="L252">
        <v>1419.1</v>
      </c>
      <c r="M252">
        <v>2341192.91</v>
      </c>
      <c r="N252">
        <v>2341192.91</v>
      </c>
      <c r="O252">
        <v>0</v>
      </c>
      <c r="P252">
        <v>0</v>
      </c>
      <c r="Q252">
        <v>0</v>
      </c>
      <c r="R252">
        <v>45658</v>
      </c>
      <c r="S252">
        <v>46022</v>
      </c>
    </row>
    <row r="253" spans="1:19" x14ac:dyDescent="0.25">
      <c r="A253">
        <v>241</v>
      </c>
      <c r="B253" t="s">
        <v>932</v>
      </c>
      <c r="C253">
        <v>32709</v>
      </c>
      <c r="D253" t="s">
        <v>1896</v>
      </c>
      <c r="E253">
        <v>1981</v>
      </c>
      <c r="F253" t="s">
        <v>2122</v>
      </c>
      <c r="G253" t="s">
        <v>2088</v>
      </c>
      <c r="H253">
        <v>9</v>
      </c>
      <c r="I253">
        <v>4</v>
      </c>
      <c r="J253" t="s">
        <v>2122</v>
      </c>
      <c r="K253">
        <v>5386.4</v>
      </c>
      <c r="L253">
        <v>3552</v>
      </c>
      <c r="M253">
        <v>5959243.6399999997</v>
      </c>
      <c r="N253">
        <v>5959243.6399999997</v>
      </c>
      <c r="O253">
        <v>0</v>
      </c>
      <c r="P253">
        <v>0</v>
      </c>
      <c r="Q253">
        <v>0</v>
      </c>
      <c r="R253">
        <v>45658</v>
      </c>
      <c r="S253">
        <v>46022</v>
      </c>
    </row>
    <row r="254" spans="1:19" x14ac:dyDescent="0.25">
      <c r="A254">
        <v>242</v>
      </c>
      <c r="B254" t="s">
        <v>3179</v>
      </c>
      <c r="C254">
        <v>36143</v>
      </c>
      <c r="D254" t="s">
        <v>1896</v>
      </c>
      <c r="E254">
        <v>1917</v>
      </c>
      <c r="F254" t="s">
        <v>2122</v>
      </c>
      <c r="G254" t="s">
        <v>2119</v>
      </c>
      <c r="H254">
        <v>2</v>
      </c>
      <c r="I254">
        <v>1</v>
      </c>
      <c r="J254" t="s">
        <v>2122</v>
      </c>
      <c r="K254">
        <v>419.61</v>
      </c>
      <c r="L254">
        <v>254.1</v>
      </c>
      <c r="M254">
        <v>6356652</v>
      </c>
      <c r="N254">
        <v>6356652</v>
      </c>
      <c r="O254">
        <v>0</v>
      </c>
      <c r="P254">
        <v>0</v>
      </c>
      <c r="Q254">
        <v>0</v>
      </c>
      <c r="R254">
        <v>45658</v>
      </c>
      <c r="S254">
        <v>46022</v>
      </c>
    </row>
    <row r="255" spans="1:19" x14ac:dyDescent="0.25">
      <c r="A255">
        <v>243</v>
      </c>
      <c r="B255" t="s">
        <v>2323</v>
      </c>
      <c r="C255">
        <v>35402</v>
      </c>
      <c r="D255" t="s">
        <v>1896</v>
      </c>
      <c r="E255">
        <v>1973</v>
      </c>
      <c r="F255" t="s">
        <v>2122</v>
      </c>
      <c r="G255" t="s">
        <v>2089</v>
      </c>
      <c r="H255">
        <v>5</v>
      </c>
      <c r="I255">
        <v>7</v>
      </c>
      <c r="J255" t="s">
        <v>2122</v>
      </c>
      <c r="K255">
        <v>3921.4</v>
      </c>
      <c r="L255">
        <v>3921.4</v>
      </c>
      <c r="M255">
        <v>8684442.9199999999</v>
      </c>
      <c r="N255">
        <v>8684442.9199999999</v>
      </c>
      <c r="O255">
        <v>0</v>
      </c>
      <c r="P255">
        <v>0</v>
      </c>
      <c r="Q255">
        <v>0</v>
      </c>
      <c r="R255">
        <v>45658</v>
      </c>
      <c r="S255">
        <v>46022</v>
      </c>
    </row>
    <row r="256" spans="1:19" x14ac:dyDescent="0.25">
      <c r="A256">
        <v>244</v>
      </c>
      <c r="B256" t="s">
        <v>2325</v>
      </c>
      <c r="C256">
        <v>35577</v>
      </c>
      <c r="D256" t="s">
        <v>1896</v>
      </c>
      <c r="E256">
        <v>1960</v>
      </c>
      <c r="F256" t="s">
        <v>2122</v>
      </c>
      <c r="G256" t="s">
        <v>2088</v>
      </c>
      <c r="H256">
        <v>4</v>
      </c>
      <c r="I256">
        <v>4</v>
      </c>
      <c r="J256" t="s">
        <v>2122</v>
      </c>
      <c r="K256">
        <v>3881.8</v>
      </c>
      <c r="L256">
        <v>3550.7</v>
      </c>
      <c r="M256">
        <v>5330856.5310000004</v>
      </c>
      <c r="N256">
        <v>5330856.5310000004</v>
      </c>
      <c r="O256">
        <v>0</v>
      </c>
      <c r="P256">
        <v>0</v>
      </c>
      <c r="Q256">
        <v>0</v>
      </c>
      <c r="R256">
        <v>45658</v>
      </c>
      <c r="S256">
        <v>46022</v>
      </c>
    </row>
    <row r="257" spans="1:19" x14ac:dyDescent="0.25">
      <c r="A257">
        <v>245</v>
      </c>
      <c r="B257" t="s">
        <v>1737</v>
      </c>
      <c r="C257">
        <v>33284</v>
      </c>
      <c r="D257" t="s">
        <v>1896</v>
      </c>
      <c r="E257">
        <v>2002</v>
      </c>
      <c r="F257" t="s">
        <v>2122</v>
      </c>
      <c r="G257" t="s">
        <v>2089</v>
      </c>
      <c r="H257">
        <v>5</v>
      </c>
      <c r="I257">
        <v>1</v>
      </c>
      <c r="J257" t="s">
        <v>2122</v>
      </c>
      <c r="K257">
        <v>1213.67</v>
      </c>
      <c r="L257">
        <v>1088.5</v>
      </c>
      <c r="M257">
        <v>5071946.88</v>
      </c>
      <c r="N257">
        <v>5071946.88</v>
      </c>
      <c r="O257">
        <v>0</v>
      </c>
      <c r="P257">
        <v>0</v>
      </c>
      <c r="Q257">
        <v>0</v>
      </c>
      <c r="R257">
        <v>45658</v>
      </c>
      <c r="S257">
        <v>46022</v>
      </c>
    </row>
    <row r="258" spans="1:19" x14ac:dyDescent="0.25">
      <c r="A258">
        <v>246</v>
      </c>
      <c r="B258" t="s">
        <v>60</v>
      </c>
      <c r="C258">
        <v>32445</v>
      </c>
      <c r="D258" t="s">
        <v>1896</v>
      </c>
      <c r="E258">
        <v>1968</v>
      </c>
      <c r="F258" t="s">
        <v>2122</v>
      </c>
      <c r="G258" t="s">
        <v>2088</v>
      </c>
      <c r="H258">
        <v>5</v>
      </c>
      <c r="I258">
        <v>3</v>
      </c>
      <c r="J258" t="s">
        <v>2122</v>
      </c>
      <c r="K258">
        <v>4044.2</v>
      </c>
      <c r="L258">
        <v>2056</v>
      </c>
      <c r="M258">
        <v>3045000</v>
      </c>
      <c r="N258">
        <v>3045000</v>
      </c>
      <c r="O258">
        <v>0</v>
      </c>
      <c r="P258">
        <v>0</v>
      </c>
      <c r="Q258">
        <v>0</v>
      </c>
      <c r="R258">
        <v>45658</v>
      </c>
      <c r="S258">
        <v>46022</v>
      </c>
    </row>
    <row r="259" spans="1:19" x14ac:dyDescent="0.25">
      <c r="A259">
        <v>247</v>
      </c>
      <c r="B259" t="s">
        <v>2627</v>
      </c>
      <c r="C259">
        <v>33517</v>
      </c>
      <c r="D259" t="s">
        <v>1896</v>
      </c>
      <c r="E259">
        <v>1970</v>
      </c>
      <c r="F259" t="s">
        <v>2122</v>
      </c>
      <c r="G259" t="s">
        <v>2088</v>
      </c>
      <c r="H259">
        <v>5</v>
      </c>
      <c r="I259">
        <v>4</v>
      </c>
      <c r="J259" t="s">
        <v>2122</v>
      </c>
      <c r="K259">
        <v>5822.8</v>
      </c>
      <c r="L259">
        <v>3617.2</v>
      </c>
      <c r="M259">
        <v>11731631.869999999</v>
      </c>
      <c r="N259">
        <v>11731631.869999999</v>
      </c>
      <c r="O259">
        <v>0</v>
      </c>
      <c r="P259">
        <v>0</v>
      </c>
      <c r="Q259">
        <v>0</v>
      </c>
      <c r="R259">
        <v>45658</v>
      </c>
      <c r="S259">
        <v>46022</v>
      </c>
    </row>
    <row r="260" spans="1:19" x14ac:dyDescent="0.25">
      <c r="A260">
        <v>248</v>
      </c>
      <c r="B260" t="s">
        <v>373</v>
      </c>
      <c r="C260">
        <v>54905</v>
      </c>
      <c r="D260" t="s">
        <v>1896</v>
      </c>
      <c r="E260">
        <v>1958</v>
      </c>
      <c r="F260" t="s">
        <v>2122</v>
      </c>
      <c r="G260" t="s">
        <v>2099</v>
      </c>
      <c r="H260">
        <v>4</v>
      </c>
      <c r="I260">
        <v>2</v>
      </c>
      <c r="J260" t="s">
        <v>2122</v>
      </c>
      <c r="K260">
        <v>1543.8</v>
      </c>
      <c r="L260">
        <v>1543.8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45658</v>
      </c>
      <c r="S260">
        <v>46022</v>
      </c>
    </row>
    <row r="261" spans="1:19" x14ac:dyDescent="0.25">
      <c r="A261">
        <v>249</v>
      </c>
      <c r="B261" t="s">
        <v>2894</v>
      </c>
      <c r="C261">
        <v>56238</v>
      </c>
      <c r="D261" t="s">
        <v>1896</v>
      </c>
      <c r="E261">
        <v>2016</v>
      </c>
      <c r="F261" t="s">
        <v>2122</v>
      </c>
      <c r="G261" t="s">
        <v>2121</v>
      </c>
      <c r="H261">
        <v>8</v>
      </c>
      <c r="I261">
        <v>2</v>
      </c>
      <c r="J261">
        <v>2</v>
      </c>
      <c r="K261">
        <v>4609</v>
      </c>
      <c r="L261">
        <v>3429.6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45658</v>
      </c>
      <c r="S261">
        <v>46022</v>
      </c>
    </row>
    <row r="262" spans="1:19" x14ac:dyDescent="0.25">
      <c r="A262">
        <v>250</v>
      </c>
      <c r="B262" t="s">
        <v>2876</v>
      </c>
      <c r="C262">
        <v>33057</v>
      </c>
      <c r="D262" t="s">
        <v>1896</v>
      </c>
      <c r="E262">
        <v>1974</v>
      </c>
      <c r="F262" t="s">
        <v>2122</v>
      </c>
      <c r="G262" t="s">
        <v>2120</v>
      </c>
      <c r="H262">
        <v>5</v>
      </c>
      <c r="I262">
        <v>6</v>
      </c>
      <c r="J262" t="s">
        <v>2122</v>
      </c>
      <c r="K262">
        <v>7508.2</v>
      </c>
      <c r="L262">
        <v>4692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45658</v>
      </c>
      <c r="S262">
        <v>46022</v>
      </c>
    </row>
    <row r="263" spans="1:19" x14ac:dyDescent="0.25">
      <c r="A263">
        <v>251</v>
      </c>
      <c r="B263" t="s">
        <v>1707</v>
      </c>
      <c r="C263">
        <v>36955</v>
      </c>
      <c r="D263" t="s">
        <v>1896</v>
      </c>
      <c r="E263">
        <v>1917</v>
      </c>
      <c r="F263" t="s">
        <v>2122</v>
      </c>
      <c r="G263" t="s">
        <v>2094</v>
      </c>
      <c r="H263">
        <v>1</v>
      </c>
      <c r="I263">
        <v>1</v>
      </c>
      <c r="J263" t="s">
        <v>2122</v>
      </c>
      <c r="K263">
        <v>277.79000000000002</v>
      </c>
      <c r="L263">
        <v>249.6</v>
      </c>
      <c r="M263">
        <v>165364.79999999999</v>
      </c>
      <c r="N263">
        <v>165364.79999999999</v>
      </c>
      <c r="O263">
        <v>0</v>
      </c>
      <c r="P263">
        <v>0</v>
      </c>
      <c r="Q263">
        <v>0</v>
      </c>
      <c r="R263">
        <v>45658</v>
      </c>
      <c r="S263">
        <v>46022</v>
      </c>
    </row>
    <row r="264" spans="1:19" x14ac:dyDescent="0.25">
      <c r="A264" t="s">
        <v>22</v>
      </c>
      <c r="C264" t="s">
        <v>172</v>
      </c>
      <c r="D264" t="s">
        <v>172</v>
      </c>
      <c r="E264" t="s">
        <v>172</v>
      </c>
      <c r="F264" t="s">
        <v>172</v>
      </c>
      <c r="G264" t="s">
        <v>172</v>
      </c>
      <c r="H264" t="s">
        <v>172</v>
      </c>
      <c r="I264" t="s">
        <v>172</v>
      </c>
      <c r="J264">
        <v>2</v>
      </c>
      <c r="K264">
        <v>320228.06999999989</v>
      </c>
      <c r="L264">
        <v>199157.34000000008</v>
      </c>
      <c r="M264">
        <v>64606838.013500005</v>
      </c>
      <c r="N264">
        <v>64606838.013500005</v>
      </c>
      <c r="O264">
        <v>0</v>
      </c>
      <c r="P264">
        <v>0</v>
      </c>
      <c r="Q264">
        <v>0</v>
      </c>
      <c r="R264" t="s">
        <v>172</v>
      </c>
      <c r="S264" t="s">
        <v>172</v>
      </c>
    </row>
    <row r="265" spans="1:19" x14ac:dyDescent="0.25">
      <c r="A265" t="s">
        <v>1911</v>
      </c>
    </row>
    <row r="266" spans="1:19" x14ac:dyDescent="0.25">
      <c r="A266">
        <v>252</v>
      </c>
      <c r="B266" t="s">
        <v>1664</v>
      </c>
      <c r="C266">
        <v>37328</v>
      </c>
      <c r="D266" t="s">
        <v>1897</v>
      </c>
      <c r="E266">
        <v>1984</v>
      </c>
      <c r="F266" t="s">
        <v>2122</v>
      </c>
      <c r="G266" t="s">
        <v>2088</v>
      </c>
      <c r="H266">
        <v>5</v>
      </c>
      <c r="I266">
        <v>6</v>
      </c>
      <c r="J266" t="s">
        <v>2122</v>
      </c>
      <c r="K266">
        <v>4407.8</v>
      </c>
      <c r="L266" t="s">
        <v>2122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45658</v>
      </c>
      <c r="S266">
        <v>46022</v>
      </c>
    </row>
    <row r="267" spans="1:19" x14ac:dyDescent="0.25">
      <c r="A267">
        <v>253</v>
      </c>
      <c r="B267" t="s">
        <v>1665</v>
      </c>
      <c r="C267">
        <v>37402</v>
      </c>
      <c r="D267" t="s">
        <v>1897</v>
      </c>
      <c r="E267">
        <v>1977</v>
      </c>
      <c r="F267" t="s">
        <v>2122</v>
      </c>
      <c r="G267" t="s">
        <v>2089</v>
      </c>
      <c r="H267">
        <v>5</v>
      </c>
      <c r="I267">
        <v>2</v>
      </c>
      <c r="J267" t="s">
        <v>2122</v>
      </c>
      <c r="K267">
        <v>1967.1</v>
      </c>
      <c r="L267" t="s">
        <v>2122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45658</v>
      </c>
      <c r="S267">
        <v>46022</v>
      </c>
    </row>
    <row r="268" spans="1:19" x14ac:dyDescent="0.25">
      <c r="A268">
        <v>254</v>
      </c>
      <c r="B268" t="s">
        <v>1666</v>
      </c>
      <c r="C268">
        <v>37403</v>
      </c>
      <c r="D268" t="s">
        <v>1897</v>
      </c>
      <c r="E268">
        <v>1977</v>
      </c>
      <c r="F268" t="s">
        <v>2122</v>
      </c>
      <c r="G268" t="s">
        <v>2088</v>
      </c>
      <c r="H268">
        <v>5</v>
      </c>
      <c r="I268">
        <v>2</v>
      </c>
      <c r="J268" t="s">
        <v>2122</v>
      </c>
      <c r="K268">
        <v>1468.8</v>
      </c>
      <c r="L268" t="s">
        <v>2122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45658</v>
      </c>
      <c r="S268">
        <v>46022</v>
      </c>
    </row>
    <row r="269" spans="1:19" x14ac:dyDescent="0.25">
      <c r="A269">
        <v>255</v>
      </c>
      <c r="B269" t="s">
        <v>1667</v>
      </c>
      <c r="C269">
        <v>45281</v>
      </c>
      <c r="D269" t="s">
        <v>1897</v>
      </c>
      <c r="E269">
        <v>1977</v>
      </c>
      <c r="F269" t="s">
        <v>2122</v>
      </c>
      <c r="G269" t="s">
        <v>2088</v>
      </c>
      <c r="H269">
        <v>5</v>
      </c>
      <c r="I269">
        <v>2</v>
      </c>
      <c r="J269" t="s">
        <v>2122</v>
      </c>
      <c r="K269">
        <v>1466.7</v>
      </c>
      <c r="L269" t="s">
        <v>2122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45658</v>
      </c>
      <c r="S269">
        <v>46022</v>
      </c>
    </row>
    <row r="270" spans="1:19" x14ac:dyDescent="0.25">
      <c r="A270">
        <v>256</v>
      </c>
      <c r="B270" t="s">
        <v>1646</v>
      </c>
      <c r="C270">
        <v>37361</v>
      </c>
      <c r="D270" t="s">
        <v>1897</v>
      </c>
      <c r="E270">
        <v>1982</v>
      </c>
      <c r="F270" t="s">
        <v>2122</v>
      </c>
      <c r="G270" t="s">
        <v>2097</v>
      </c>
      <c r="H270">
        <v>5</v>
      </c>
      <c r="I270">
        <v>23</v>
      </c>
      <c r="J270" t="s">
        <v>2122</v>
      </c>
      <c r="K270">
        <v>16521.3</v>
      </c>
      <c r="L270" t="s">
        <v>2122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45658</v>
      </c>
      <c r="S270">
        <v>46022</v>
      </c>
    </row>
    <row r="271" spans="1:19" x14ac:dyDescent="0.25">
      <c r="A271" t="s">
        <v>22</v>
      </c>
      <c r="C271" t="s">
        <v>172</v>
      </c>
      <c r="D271" t="s">
        <v>172</v>
      </c>
      <c r="E271" t="s">
        <v>172</v>
      </c>
      <c r="F271" t="s">
        <v>172</v>
      </c>
      <c r="G271" t="s">
        <v>172</v>
      </c>
      <c r="H271" t="s">
        <v>172</v>
      </c>
      <c r="I271" t="s">
        <v>172</v>
      </c>
      <c r="J271">
        <v>0</v>
      </c>
      <c r="K271">
        <v>25831.699999999997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172</v>
      </c>
      <c r="S271" t="s">
        <v>172</v>
      </c>
    </row>
    <row r="272" spans="1:19" x14ac:dyDescent="0.25">
      <c r="A272" t="s">
        <v>2454</v>
      </c>
    </row>
    <row r="273" spans="1:19" x14ac:dyDescent="0.25">
      <c r="A273">
        <v>257</v>
      </c>
      <c r="B273" t="s">
        <v>1351</v>
      </c>
      <c r="C273">
        <v>37494</v>
      </c>
      <c r="D273" t="s">
        <v>1896</v>
      </c>
      <c r="E273">
        <v>1940</v>
      </c>
      <c r="F273" t="s">
        <v>2122</v>
      </c>
      <c r="G273" t="s">
        <v>2104</v>
      </c>
      <c r="H273">
        <v>3</v>
      </c>
      <c r="I273">
        <v>3</v>
      </c>
      <c r="J273" t="s">
        <v>2122</v>
      </c>
      <c r="K273">
        <v>2452.33</v>
      </c>
      <c r="L273">
        <v>1311.78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45658</v>
      </c>
      <c r="S273">
        <v>46022</v>
      </c>
    </row>
    <row r="274" spans="1:19" x14ac:dyDescent="0.25">
      <c r="A274">
        <v>258</v>
      </c>
      <c r="B274" t="s">
        <v>479</v>
      </c>
      <c r="C274">
        <v>37416</v>
      </c>
      <c r="D274" t="s">
        <v>1896</v>
      </c>
      <c r="E274">
        <v>1956</v>
      </c>
      <c r="F274" t="s">
        <v>2122</v>
      </c>
      <c r="G274" t="s">
        <v>2089</v>
      </c>
      <c r="H274">
        <v>2</v>
      </c>
      <c r="I274">
        <v>1</v>
      </c>
      <c r="J274" t="s">
        <v>2122</v>
      </c>
      <c r="K274">
        <v>669.04</v>
      </c>
      <c r="L274">
        <v>381.8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45658</v>
      </c>
      <c r="S274">
        <v>46022</v>
      </c>
    </row>
    <row r="275" spans="1:19" x14ac:dyDescent="0.25">
      <c r="A275">
        <v>259</v>
      </c>
      <c r="B275" t="s">
        <v>480</v>
      </c>
      <c r="C275">
        <v>37452</v>
      </c>
      <c r="D275" t="s">
        <v>1896</v>
      </c>
      <c r="E275">
        <v>1961</v>
      </c>
      <c r="F275" t="s">
        <v>2122</v>
      </c>
      <c r="G275" t="s">
        <v>2089</v>
      </c>
      <c r="H275">
        <v>2</v>
      </c>
      <c r="I275">
        <v>1</v>
      </c>
      <c r="J275" t="s">
        <v>2122</v>
      </c>
      <c r="K275">
        <v>945.96</v>
      </c>
      <c r="L275">
        <v>490.23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45658</v>
      </c>
      <c r="S275">
        <v>46022</v>
      </c>
    </row>
    <row r="276" spans="1:19" x14ac:dyDescent="0.25">
      <c r="A276">
        <v>260</v>
      </c>
      <c r="B276" t="s">
        <v>1025</v>
      </c>
      <c r="C276">
        <v>37456</v>
      </c>
      <c r="D276" t="s">
        <v>1896</v>
      </c>
      <c r="E276">
        <v>1960</v>
      </c>
      <c r="F276" t="s">
        <v>2122</v>
      </c>
      <c r="G276" t="s">
        <v>2089</v>
      </c>
      <c r="H276">
        <v>2</v>
      </c>
      <c r="I276">
        <v>1</v>
      </c>
      <c r="J276" t="s">
        <v>2122</v>
      </c>
      <c r="K276">
        <v>708.68</v>
      </c>
      <c r="L276">
        <v>316.52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45658</v>
      </c>
      <c r="S276">
        <v>46022</v>
      </c>
    </row>
    <row r="277" spans="1:19" x14ac:dyDescent="0.25">
      <c r="A277">
        <v>261</v>
      </c>
      <c r="B277" t="s">
        <v>1026</v>
      </c>
      <c r="C277">
        <v>37484</v>
      </c>
      <c r="D277" t="s">
        <v>1896</v>
      </c>
      <c r="E277">
        <v>1960</v>
      </c>
      <c r="F277" t="s">
        <v>2122</v>
      </c>
      <c r="G277" t="s">
        <v>2089</v>
      </c>
      <c r="H277">
        <v>2</v>
      </c>
      <c r="I277">
        <v>2</v>
      </c>
      <c r="J277" t="s">
        <v>2122</v>
      </c>
      <c r="K277">
        <v>1436.2</v>
      </c>
      <c r="L277">
        <v>636.38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45658</v>
      </c>
      <c r="S277">
        <v>46022</v>
      </c>
    </row>
    <row r="278" spans="1:19" x14ac:dyDescent="0.25">
      <c r="A278" t="s">
        <v>22</v>
      </c>
      <c r="C278" t="s">
        <v>172</v>
      </c>
      <c r="D278" t="s">
        <v>172</v>
      </c>
      <c r="E278" t="s">
        <v>172</v>
      </c>
      <c r="F278" t="s">
        <v>172</v>
      </c>
      <c r="G278" t="s">
        <v>172</v>
      </c>
      <c r="H278" t="s">
        <v>172</v>
      </c>
      <c r="I278" t="s">
        <v>172</v>
      </c>
      <c r="J278">
        <v>0</v>
      </c>
      <c r="K278">
        <v>6212.21</v>
      </c>
      <c r="L278">
        <v>3136.71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172</v>
      </c>
      <c r="S278" t="s">
        <v>172</v>
      </c>
    </row>
    <row r="279" spans="1:19" x14ac:dyDescent="0.25">
      <c r="A279" t="s">
        <v>2455</v>
      </c>
    </row>
    <row r="280" spans="1:19" x14ac:dyDescent="0.25">
      <c r="A280">
        <v>262</v>
      </c>
      <c r="B280" t="s">
        <v>1627</v>
      </c>
      <c r="C280">
        <v>46894</v>
      </c>
      <c r="D280" t="s">
        <v>1896</v>
      </c>
      <c r="E280">
        <v>1965</v>
      </c>
      <c r="F280" t="s">
        <v>2122</v>
      </c>
      <c r="G280" t="s">
        <v>2099</v>
      </c>
      <c r="H280">
        <v>2</v>
      </c>
      <c r="I280">
        <v>2</v>
      </c>
      <c r="J280" t="s">
        <v>2122</v>
      </c>
      <c r="K280">
        <v>559</v>
      </c>
      <c r="L280">
        <v>531.9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45658</v>
      </c>
      <c r="S280">
        <v>46022</v>
      </c>
    </row>
    <row r="281" spans="1:19" x14ac:dyDescent="0.25">
      <c r="A281">
        <v>263</v>
      </c>
      <c r="B281" t="s">
        <v>31</v>
      </c>
      <c r="C281">
        <v>37567</v>
      </c>
      <c r="D281" t="s">
        <v>1896</v>
      </c>
      <c r="E281">
        <v>1956</v>
      </c>
      <c r="F281" t="s">
        <v>2122</v>
      </c>
      <c r="G281" t="s">
        <v>2094</v>
      </c>
      <c r="H281">
        <v>2</v>
      </c>
      <c r="I281">
        <v>2</v>
      </c>
      <c r="J281" t="s">
        <v>2122</v>
      </c>
      <c r="K281">
        <v>961</v>
      </c>
      <c r="L281">
        <v>908.6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45658</v>
      </c>
      <c r="S281">
        <v>46022</v>
      </c>
    </row>
    <row r="282" spans="1:19" x14ac:dyDescent="0.25">
      <c r="A282">
        <v>264</v>
      </c>
      <c r="B282" t="s">
        <v>32</v>
      </c>
      <c r="C282">
        <v>37569</v>
      </c>
      <c r="D282" t="s">
        <v>1896</v>
      </c>
      <c r="E282">
        <v>1964</v>
      </c>
      <c r="F282" t="s">
        <v>2122</v>
      </c>
      <c r="G282" t="s">
        <v>2094</v>
      </c>
      <c r="H282">
        <v>2</v>
      </c>
      <c r="I282">
        <v>1</v>
      </c>
      <c r="J282" t="s">
        <v>2122</v>
      </c>
      <c r="K282">
        <v>540.5</v>
      </c>
      <c r="L282">
        <v>531.20000000000005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45658</v>
      </c>
      <c r="S282">
        <v>46022</v>
      </c>
    </row>
    <row r="283" spans="1:19" x14ac:dyDescent="0.25">
      <c r="A283" t="s">
        <v>22</v>
      </c>
      <c r="C283" t="s">
        <v>172</v>
      </c>
      <c r="D283" t="s">
        <v>172</v>
      </c>
      <c r="E283" t="s">
        <v>172</v>
      </c>
      <c r="F283" t="s">
        <v>172</v>
      </c>
      <c r="G283" t="s">
        <v>172</v>
      </c>
      <c r="H283" t="s">
        <v>172</v>
      </c>
      <c r="I283" t="s">
        <v>172</v>
      </c>
      <c r="J283">
        <v>0</v>
      </c>
      <c r="K283">
        <v>2060.5</v>
      </c>
      <c r="L283">
        <v>1971.7</v>
      </c>
      <c r="M283">
        <v>0</v>
      </c>
      <c r="N283">
        <v>0</v>
      </c>
      <c r="O283">
        <v>0</v>
      </c>
      <c r="P283">
        <v>0</v>
      </c>
      <c r="Q283">
        <v>0</v>
      </c>
      <c r="R283" t="s">
        <v>172</v>
      </c>
      <c r="S283" t="s">
        <v>172</v>
      </c>
    </row>
    <row r="284" spans="1:19" x14ac:dyDescent="0.25">
      <c r="A284" t="s">
        <v>2456</v>
      </c>
    </row>
    <row r="285" spans="1:19" x14ac:dyDescent="0.25">
      <c r="A285">
        <v>265</v>
      </c>
      <c r="B285" t="s">
        <v>493</v>
      </c>
      <c r="C285">
        <v>38038</v>
      </c>
      <c r="D285" t="s">
        <v>1896</v>
      </c>
      <c r="E285">
        <v>1969</v>
      </c>
      <c r="F285" t="s">
        <v>2122</v>
      </c>
      <c r="G285" t="s">
        <v>2930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45658</v>
      </c>
      <c r="S285">
        <v>46022</v>
      </c>
    </row>
    <row r="286" spans="1:19" x14ac:dyDescent="0.25">
      <c r="A286">
        <v>266</v>
      </c>
      <c r="B286" t="s">
        <v>494</v>
      </c>
      <c r="C286">
        <v>38044</v>
      </c>
      <c r="D286" t="s">
        <v>1896</v>
      </c>
      <c r="E286">
        <v>1968</v>
      </c>
      <c r="F286" t="s">
        <v>2122</v>
      </c>
      <c r="G286" t="s">
        <v>2930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45658</v>
      </c>
      <c r="S286">
        <v>46022</v>
      </c>
    </row>
    <row r="287" spans="1:19" x14ac:dyDescent="0.25">
      <c r="A287">
        <v>267</v>
      </c>
      <c r="B287" t="s">
        <v>2929</v>
      </c>
      <c r="C287">
        <v>37792</v>
      </c>
      <c r="D287" t="s">
        <v>1896</v>
      </c>
      <c r="E287">
        <v>1963</v>
      </c>
      <c r="F287" t="s">
        <v>2122</v>
      </c>
      <c r="G287" t="s">
        <v>2930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45658</v>
      </c>
      <c r="S287">
        <v>46022</v>
      </c>
    </row>
    <row r="288" spans="1:19" x14ac:dyDescent="0.25">
      <c r="A288">
        <v>268</v>
      </c>
      <c r="B288" t="s">
        <v>510</v>
      </c>
      <c r="C288">
        <v>38075</v>
      </c>
      <c r="D288" t="s">
        <v>1896</v>
      </c>
      <c r="E288">
        <v>1956</v>
      </c>
      <c r="F288" t="s">
        <v>2122</v>
      </c>
      <c r="G288" t="s">
        <v>2097</v>
      </c>
      <c r="H288">
        <v>2</v>
      </c>
      <c r="I288">
        <v>2</v>
      </c>
      <c r="J288" t="s">
        <v>2122</v>
      </c>
      <c r="K288">
        <v>708.57</v>
      </c>
      <c r="L288">
        <v>488.31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45658</v>
      </c>
      <c r="S288">
        <v>46022</v>
      </c>
    </row>
    <row r="289" spans="1:19" x14ac:dyDescent="0.25">
      <c r="A289">
        <v>269</v>
      </c>
      <c r="B289" t="s">
        <v>512</v>
      </c>
      <c r="C289">
        <v>38082</v>
      </c>
      <c r="D289" t="s">
        <v>1896</v>
      </c>
      <c r="E289">
        <v>1962</v>
      </c>
      <c r="F289" t="s">
        <v>2122</v>
      </c>
      <c r="G289" t="s">
        <v>2930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45658</v>
      </c>
      <c r="S289">
        <v>46022</v>
      </c>
    </row>
    <row r="290" spans="1:19" x14ac:dyDescent="0.25">
      <c r="A290">
        <v>270</v>
      </c>
      <c r="B290" t="s">
        <v>513</v>
      </c>
      <c r="C290">
        <v>38083</v>
      </c>
      <c r="D290" t="s">
        <v>1896</v>
      </c>
      <c r="E290">
        <v>1962</v>
      </c>
      <c r="F290" t="s">
        <v>2122</v>
      </c>
      <c r="G290" t="s">
        <v>2930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45658</v>
      </c>
      <c r="S290">
        <v>46022</v>
      </c>
    </row>
    <row r="291" spans="1:19" x14ac:dyDescent="0.25">
      <c r="A291">
        <v>271</v>
      </c>
      <c r="B291" t="s">
        <v>63</v>
      </c>
      <c r="C291">
        <v>38130</v>
      </c>
      <c r="D291" t="s">
        <v>1896</v>
      </c>
      <c r="E291">
        <v>1958</v>
      </c>
      <c r="F291" t="s">
        <v>2122</v>
      </c>
      <c r="G291" t="s">
        <v>2090</v>
      </c>
      <c r="H291">
        <v>2</v>
      </c>
      <c r="I291">
        <v>3</v>
      </c>
      <c r="J291" t="s">
        <v>2122</v>
      </c>
      <c r="K291">
        <v>1610.25</v>
      </c>
      <c r="L291">
        <v>1466.6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45658</v>
      </c>
      <c r="S291">
        <v>46022</v>
      </c>
    </row>
    <row r="292" spans="1:19" x14ac:dyDescent="0.25">
      <c r="A292">
        <v>272</v>
      </c>
      <c r="B292" t="s">
        <v>1857</v>
      </c>
      <c r="C292">
        <v>37889</v>
      </c>
      <c r="D292" t="s">
        <v>1896</v>
      </c>
      <c r="E292">
        <v>1976</v>
      </c>
      <c r="F292" t="s">
        <v>2122</v>
      </c>
      <c r="G292" t="s">
        <v>2088</v>
      </c>
      <c r="H292">
        <v>5</v>
      </c>
      <c r="I292">
        <v>6</v>
      </c>
      <c r="J292" t="s">
        <v>2122</v>
      </c>
      <c r="K292">
        <v>7652.06</v>
      </c>
      <c r="L292">
        <v>4849.62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45658</v>
      </c>
      <c r="S292">
        <v>46022</v>
      </c>
    </row>
    <row r="293" spans="1:19" x14ac:dyDescent="0.25">
      <c r="A293">
        <v>273</v>
      </c>
      <c r="B293" t="s">
        <v>2922</v>
      </c>
      <c r="C293">
        <v>37934</v>
      </c>
      <c r="D293" t="s">
        <v>1896</v>
      </c>
      <c r="E293">
        <v>1964</v>
      </c>
      <c r="F293" t="s">
        <v>2122</v>
      </c>
      <c r="G293" t="s">
        <v>2930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45658</v>
      </c>
      <c r="S293">
        <v>46022</v>
      </c>
    </row>
    <row r="294" spans="1:19" x14ac:dyDescent="0.25">
      <c r="A294">
        <v>274</v>
      </c>
      <c r="B294" t="s">
        <v>2923</v>
      </c>
      <c r="C294">
        <v>37951</v>
      </c>
      <c r="D294" t="s">
        <v>1896</v>
      </c>
      <c r="E294">
        <v>1965</v>
      </c>
      <c r="F294" t="s">
        <v>2122</v>
      </c>
      <c r="G294" t="s">
        <v>2930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45658</v>
      </c>
      <c r="S294">
        <v>46022</v>
      </c>
    </row>
    <row r="295" spans="1:19" x14ac:dyDescent="0.25">
      <c r="A295">
        <v>275</v>
      </c>
      <c r="B295" t="s">
        <v>2924</v>
      </c>
      <c r="C295">
        <v>37953</v>
      </c>
      <c r="D295" t="s">
        <v>1896</v>
      </c>
      <c r="E295">
        <v>1965</v>
      </c>
      <c r="F295" t="s">
        <v>2122</v>
      </c>
      <c r="G295" t="s">
        <v>2930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45658</v>
      </c>
      <c r="S295">
        <v>46022</v>
      </c>
    </row>
    <row r="296" spans="1:19" x14ac:dyDescent="0.25">
      <c r="A296">
        <v>276</v>
      </c>
      <c r="B296" t="s">
        <v>2925</v>
      </c>
      <c r="C296">
        <v>38299</v>
      </c>
      <c r="D296" t="s">
        <v>1896</v>
      </c>
      <c r="E296">
        <v>1961</v>
      </c>
      <c r="F296" t="s">
        <v>2122</v>
      </c>
      <c r="G296" t="s">
        <v>2930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45658</v>
      </c>
      <c r="S296">
        <v>46022</v>
      </c>
    </row>
    <row r="297" spans="1:19" x14ac:dyDescent="0.25">
      <c r="A297">
        <v>277</v>
      </c>
      <c r="B297" t="s">
        <v>2926</v>
      </c>
      <c r="C297">
        <v>38374</v>
      </c>
      <c r="D297" t="s">
        <v>1896</v>
      </c>
      <c r="E297">
        <v>1971</v>
      </c>
      <c r="F297" t="s">
        <v>2122</v>
      </c>
      <c r="G297" t="s">
        <v>2930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45658</v>
      </c>
      <c r="S297">
        <v>46022</v>
      </c>
    </row>
    <row r="298" spans="1:19" x14ac:dyDescent="0.25">
      <c r="A298">
        <v>278</v>
      </c>
      <c r="B298" t="s">
        <v>2927</v>
      </c>
      <c r="C298">
        <v>38376</v>
      </c>
      <c r="D298" t="s">
        <v>1896</v>
      </c>
      <c r="E298">
        <v>1971</v>
      </c>
      <c r="F298" t="s">
        <v>2122</v>
      </c>
      <c r="G298" t="s">
        <v>2930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45658</v>
      </c>
      <c r="S298">
        <v>46022</v>
      </c>
    </row>
    <row r="299" spans="1:19" x14ac:dyDescent="0.25">
      <c r="A299">
        <v>279</v>
      </c>
      <c r="B299" t="s">
        <v>2928</v>
      </c>
      <c r="C299">
        <v>38399</v>
      </c>
      <c r="D299" t="s">
        <v>1896</v>
      </c>
      <c r="E299">
        <v>1965</v>
      </c>
      <c r="F299" t="s">
        <v>2122</v>
      </c>
      <c r="G299" t="s">
        <v>2930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45658</v>
      </c>
      <c r="S299">
        <v>46022</v>
      </c>
    </row>
    <row r="300" spans="1:19" x14ac:dyDescent="0.25">
      <c r="A300">
        <v>280</v>
      </c>
      <c r="B300" t="s">
        <v>1043</v>
      </c>
      <c r="C300">
        <v>38420</v>
      </c>
      <c r="D300" t="s">
        <v>1896</v>
      </c>
      <c r="E300">
        <v>1967</v>
      </c>
      <c r="F300" t="s">
        <v>2122</v>
      </c>
      <c r="G300" t="s">
        <v>2089</v>
      </c>
      <c r="H300">
        <v>4</v>
      </c>
      <c r="I300">
        <v>3</v>
      </c>
      <c r="J300" t="s">
        <v>2122</v>
      </c>
      <c r="K300">
        <v>3323.72</v>
      </c>
      <c r="L300">
        <v>2169.56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45658</v>
      </c>
      <c r="S300">
        <v>46022</v>
      </c>
    </row>
    <row r="301" spans="1:19" x14ac:dyDescent="0.25">
      <c r="A301" t="s">
        <v>22</v>
      </c>
      <c r="C301" t="s">
        <v>172</v>
      </c>
      <c r="D301" t="s">
        <v>172</v>
      </c>
      <c r="E301" t="s">
        <v>172</v>
      </c>
      <c r="F301" t="s">
        <v>172</v>
      </c>
      <c r="G301" t="s">
        <v>172</v>
      </c>
      <c r="H301" t="s">
        <v>172</v>
      </c>
      <c r="I301" t="s">
        <v>172</v>
      </c>
      <c r="J301">
        <v>0</v>
      </c>
      <c r="K301">
        <v>13294.6</v>
      </c>
      <c r="L301">
        <v>8974.09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172</v>
      </c>
      <c r="S301" t="s">
        <v>172</v>
      </c>
    </row>
    <row r="302" spans="1:19" x14ac:dyDescent="0.25">
      <c r="A302" t="s">
        <v>2457</v>
      </c>
    </row>
    <row r="303" spans="1:19" x14ac:dyDescent="0.25">
      <c r="A303">
        <v>281</v>
      </c>
      <c r="B303" t="s">
        <v>1363</v>
      </c>
      <c r="C303">
        <v>38809</v>
      </c>
      <c r="D303" t="s">
        <v>1896</v>
      </c>
      <c r="E303">
        <v>1984</v>
      </c>
      <c r="F303">
        <v>2018</v>
      </c>
      <c r="G303" t="s">
        <v>2088</v>
      </c>
      <c r="H303">
        <v>9</v>
      </c>
      <c r="I303">
        <v>9</v>
      </c>
      <c r="J303" t="s">
        <v>2122</v>
      </c>
      <c r="K303">
        <v>22456.3</v>
      </c>
      <c r="L303">
        <v>18788.099999999999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45658</v>
      </c>
      <c r="S303">
        <v>46022</v>
      </c>
    </row>
    <row r="304" spans="1:19" x14ac:dyDescent="0.25">
      <c r="A304">
        <v>282</v>
      </c>
      <c r="B304" t="s">
        <v>1364</v>
      </c>
      <c r="C304">
        <v>38771</v>
      </c>
      <c r="D304" t="s">
        <v>1896</v>
      </c>
      <c r="E304">
        <v>1978</v>
      </c>
      <c r="F304">
        <v>2019</v>
      </c>
      <c r="G304" t="s">
        <v>2088</v>
      </c>
      <c r="H304">
        <v>9</v>
      </c>
      <c r="I304">
        <v>3</v>
      </c>
      <c r="J304" t="s">
        <v>2122</v>
      </c>
      <c r="K304">
        <v>8336.99</v>
      </c>
      <c r="L304">
        <v>6226.86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45658</v>
      </c>
      <c r="S304">
        <v>46022</v>
      </c>
    </row>
    <row r="305" spans="1:19" x14ac:dyDescent="0.25">
      <c r="A305">
        <v>283</v>
      </c>
      <c r="B305" t="s">
        <v>548</v>
      </c>
      <c r="C305">
        <v>38545</v>
      </c>
      <c r="D305" t="s">
        <v>1896</v>
      </c>
      <c r="E305">
        <v>1969</v>
      </c>
      <c r="F305" t="s">
        <v>2122</v>
      </c>
      <c r="G305" t="s">
        <v>2094</v>
      </c>
      <c r="H305">
        <v>2</v>
      </c>
      <c r="I305">
        <v>3</v>
      </c>
      <c r="J305" t="s">
        <v>2122</v>
      </c>
      <c r="K305">
        <v>715.3</v>
      </c>
      <c r="L305">
        <v>520.9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45658</v>
      </c>
      <c r="S305">
        <v>46022</v>
      </c>
    </row>
    <row r="306" spans="1:19" x14ac:dyDescent="0.25">
      <c r="A306">
        <v>284</v>
      </c>
      <c r="B306" t="s">
        <v>1365</v>
      </c>
      <c r="C306">
        <v>38454</v>
      </c>
      <c r="D306" t="s">
        <v>1896</v>
      </c>
      <c r="E306">
        <v>1975</v>
      </c>
      <c r="F306" t="s">
        <v>2122</v>
      </c>
      <c r="G306" t="s">
        <v>2088</v>
      </c>
      <c r="H306">
        <v>5</v>
      </c>
      <c r="I306">
        <v>8</v>
      </c>
      <c r="J306" t="s">
        <v>2122</v>
      </c>
      <c r="K306">
        <v>7961.46</v>
      </c>
      <c r="L306">
        <v>5943.89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45658</v>
      </c>
      <c r="S306">
        <v>46022</v>
      </c>
    </row>
    <row r="307" spans="1:19" x14ac:dyDescent="0.25">
      <c r="A307">
        <v>285</v>
      </c>
      <c r="B307" t="s">
        <v>1366</v>
      </c>
      <c r="C307">
        <v>38456</v>
      </c>
      <c r="D307" t="s">
        <v>1896</v>
      </c>
      <c r="E307">
        <v>1975</v>
      </c>
      <c r="F307" t="s">
        <v>2122</v>
      </c>
      <c r="G307" t="s">
        <v>2088</v>
      </c>
      <c r="H307">
        <v>5</v>
      </c>
      <c r="I307">
        <v>8</v>
      </c>
      <c r="J307" t="s">
        <v>2122</v>
      </c>
      <c r="K307">
        <v>7895.84</v>
      </c>
      <c r="L307">
        <v>5998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45658</v>
      </c>
      <c r="S307">
        <v>46022</v>
      </c>
    </row>
    <row r="308" spans="1:19" x14ac:dyDescent="0.25">
      <c r="A308" t="s">
        <v>22</v>
      </c>
      <c r="C308" t="s">
        <v>172</v>
      </c>
      <c r="D308" t="s">
        <v>172</v>
      </c>
      <c r="E308" t="s">
        <v>172</v>
      </c>
      <c r="F308" t="s">
        <v>172</v>
      </c>
      <c r="G308" t="s">
        <v>172</v>
      </c>
      <c r="H308" t="s">
        <v>172</v>
      </c>
      <c r="I308" t="s">
        <v>172</v>
      </c>
      <c r="J308">
        <v>0</v>
      </c>
      <c r="K308">
        <v>47365.89</v>
      </c>
      <c r="L308">
        <v>37477.75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172</v>
      </c>
      <c r="S308" t="s">
        <v>172</v>
      </c>
    </row>
    <row r="309" spans="1:19" x14ac:dyDescent="0.25">
      <c r="A309" t="s">
        <v>2458</v>
      </c>
    </row>
    <row r="310" spans="1:19" x14ac:dyDescent="0.25">
      <c r="A310">
        <v>286</v>
      </c>
      <c r="B310" t="s">
        <v>1369</v>
      </c>
      <c r="C310">
        <v>39013</v>
      </c>
      <c r="D310" t="s">
        <v>1896</v>
      </c>
      <c r="E310">
        <v>1950</v>
      </c>
      <c r="F310" t="s">
        <v>2122</v>
      </c>
      <c r="G310" t="s">
        <v>2089</v>
      </c>
      <c r="H310">
        <v>2</v>
      </c>
      <c r="I310">
        <v>2</v>
      </c>
      <c r="J310" t="s">
        <v>2122</v>
      </c>
      <c r="K310">
        <v>889</v>
      </c>
      <c r="L310">
        <v>874.9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45658</v>
      </c>
      <c r="S310">
        <v>46022</v>
      </c>
    </row>
    <row r="311" spans="1:19" x14ac:dyDescent="0.25">
      <c r="A311">
        <v>287</v>
      </c>
      <c r="B311" t="s">
        <v>1370</v>
      </c>
      <c r="C311">
        <v>39014</v>
      </c>
      <c r="D311" t="s">
        <v>1896</v>
      </c>
      <c r="E311">
        <v>1950</v>
      </c>
      <c r="F311" t="s">
        <v>2122</v>
      </c>
      <c r="G311" t="s">
        <v>2089</v>
      </c>
      <c r="H311">
        <v>2</v>
      </c>
      <c r="I311">
        <v>2</v>
      </c>
      <c r="J311" t="s">
        <v>2122</v>
      </c>
      <c r="K311">
        <v>539.79999999999995</v>
      </c>
      <c r="L311">
        <v>520.70000000000005</v>
      </c>
      <c r="M311">
        <v>67272</v>
      </c>
      <c r="N311">
        <v>67272</v>
      </c>
      <c r="O311">
        <v>0</v>
      </c>
      <c r="P311">
        <v>0</v>
      </c>
      <c r="Q311">
        <v>0</v>
      </c>
      <c r="R311">
        <v>45658</v>
      </c>
      <c r="S311">
        <v>46022</v>
      </c>
    </row>
    <row r="312" spans="1:19" x14ac:dyDescent="0.25">
      <c r="A312">
        <v>288</v>
      </c>
      <c r="B312" t="s">
        <v>1371</v>
      </c>
      <c r="C312">
        <v>38999</v>
      </c>
      <c r="D312" t="s">
        <v>1896</v>
      </c>
      <c r="E312">
        <v>1957</v>
      </c>
      <c r="F312" t="s">
        <v>2122</v>
      </c>
      <c r="G312" t="s">
        <v>2089</v>
      </c>
      <c r="H312">
        <v>5</v>
      </c>
      <c r="I312">
        <v>2</v>
      </c>
      <c r="J312" t="s">
        <v>2122</v>
      </c>
      <c r="K312">
        <v>2273.9</v>
      </c>
      <c r="L312">
        <v>2072.8000000000002</v>
      </c>
      <c r="M312">
        <v>63408</v>
      </c>
      <c r="N312">
        <v>63408</v>
      </c>
      <c r="O312">
        <v>0</v>
      </c>
      <c r="P312">
        <v>0</v>
      </c>
      <c r="Q312">
        <v>0</v>
      </c>
      <c r="R312">
        <v>45658</v>
      </c>
      <c r="S312">
        <v>46022</v>
      </c>
    </row>
    <row r="313" spans="1:19" x14ac:dyDescent="0.25">
      <c r="A313">
        <v>289</v>
      </c>
      <c r="B313" t="s">
        <v>1372</v>
      </c>
      <c r="C313">
        <v>39015</v>
      </c>
      <c r="D313" t="s">
        <v>1896</v>
      </c>
      <c r="E313">
        <v>1967</v>
      </c>
      <c r="F313" t="s">
        <v>2122</v>
      </c>
      <c r="G313" t="s">
        <v>2089</v>
      </c>
      <c r="H313">
        <v>4</v>
      </c>
      <c r="I313">
        <v>4</v>
      </c>
      <c r="J313" t="s">
        <v>2122</v>
      </c>
      <c r="K313">
        <v>3035.3</v>
      </c>
      <c r="L313">
        <v>3010.2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45658</v>
      </c>
      <c r="S313">
        <v>46022</v>
      </c>
    </row>
    <row r="314" spans="1:19" x14ac:dyDescent="0.25">
      <c r="A314">
        <v>290</v>
      </c>
      <c r="B314" t="s">
        <v>1373</v>
      </c>
      <c r="C314">
        <v>39023</v>
      </c>
      <c r="D314" t="s">
        <v>1896</v>
      </c>
      <c r="E314">
        <v>1963</v>
      </c>
      <c r="F314" t="s">
        <v>2122</v>
      </c>
      <c r="G314" t="s">
        <v>2094</v>
      </c>
      <c r="H314">
        <v>5</v>
      </c>
      <c r="I314">
        <v>2</v>
      </c>
      <c r="J314" t="s">
        <v>2122</v>
      </c>
      <c r="K314">
        <v>1321.1</v>
      </c>
      <c r="L314">
        <v>1240.8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45658</v>
      </c>
      <c r="S314">
        <v>46022</v>
      </c>
    </row>
    <row r="315" spans="1:19" x14ac:dyDescent="0.25">
      <c r="A315">
        <v>291</v>
      </c>
      <c r="B315" t="s">
        <v>1374</v>
      </c>
      <c r="C315">
        <v>39030</v>
      </c>
      <c r="D315" t="s">
        <v>1896</v>
      </c>
      <c r="E315">
        <v>1954</v>
      </c>
      <c r="F315" t="s">
        <v>2122</v>
      </c>
      <c r="G315" t="s">
        <v>2105</v>
      </c>
      <c r="H315">
        <v>2</v>
      </c>
      <c r="I315">
        <v>1</v>
      </c>
      <c r="J315" t="s">
        <v>2122</v>
      </c>
      <c r="K315">
        <v>681</v>
      </c>
      <c r="L315">
        <v>429.7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45658</v>
      </c>
      <c r="S315">
        <v>46022</v>
      </c>
    </row>
    <row r="316" spans="1:19" x14ac:dyDescent="0.25">
      <c r="A316">
        <v>292</v>
      </c>
      <c r="B316" t="s">
        <v>1375</v>
      </c>
      <c r="C316">
        <v>38907</v>
      </c>
      <c r="D316" t="s">
        <v>1896</v>
      </c>
      <c r="E316">
        <v>1960</v>
      </c>
      <c r="F316" t="s">
        <v>2122</v>
      </c>
      <c r="G316" t="s">
        <v>2094</v>
      </c>
      <c r="H316">
        <v>2</v>
      </c>
      <c r="I316">
        <v>1</v>
      </c>
      <c r="J316" t="s">
        <v>2122</v>
      </c>
      <c r="K316">
        <v>935.12</v>
      </c>
      <c r="L316">
        <v>403.77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45658</v>
      </c>
      <c r="S316">
        <v>46022</v>
      </c>
    </row>
    <row r="317" spans="1:19" x14ac:dyDescent="0.25">
      <c r="A317">
        <v>293</v>
      </c>
      <c r="B317" t="s">
        <v>1377</v>
      </c>
      <c r="C317">
        <v>39077</v>
      </c>
      <c r="D317" t="s">
        <v>1896</v>
      </c>
      <c r="E317">
        <v>1959</v>
      </c>
      <c r="F317" t="s">
        <v>2122</v>
      </c>
      <c r="G317" t="s">
        <v>2089</v>
      </c>
      <c r="H317">
        <v>2</v>
      </c>
      <c r="I317">
        <v>1</v>
      </c>
      <c r="J317" t="s">
        <v>2122</v>
      </c>
      <c r="K317">
        <v>1020.72</v>
      </c>
      <c r="L317">
        <v>387.52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45658</v>
      </c>
      <c r="S317">
        <v>46022</v>
      </c>
    </row>
    <row r="318" spans="1:19" x14ac:dyDescent="0.25">
      <c r="A318">
        <v>294</v>
      </c>
      <c r="B318" t="s">
        <v>1378</v>
      </c>
      <c r="C318">
        <v>39146</v>
      </c>
      <c r="D318" t="s">
        <v>1896</v>
      </c>
      <c r="E318">
        <v>1950</v>
      </c>
      <c r="F318" t="s">
        <v>2122</v>
      </c>
      <c r="G318" t="s">
        <v>2094</v>
      </c>
      <c r="H318">
        <v>2</v>
      </c>
      <c r="I318">
        <v>1</v>
      </c>
      <c r="J318" t="s">
        <v>2122</v>
      </c>
      <c r="K318">
        <v>480.29</v>
      </c>
      <c r="L318">
        <v>428.89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45658</v>
      </c>
      <c r="S318">
        <v>46022</v>
      </c>
    </row>
    <row r="319" spans="1:19" x14ac:dyDescent="0.25">
      <c r="A319">
        <v>295</v>
      </c>
      <c r="B319" t="s">
        <v>1379</v>
      </c>
      <c r="C319">
        <v>39152</v>
      </c>
      <c r="D319" t="s">
        <v>1896</v>
      </c>
      <c r="E319">
        <v>1950</v>
      </c>
      <c r="F319" t="s">
        <v>2122</v>
      </c>
      <c r="G319" t="s">
        <v>2090</v>
      </c>
      <c r="H319">
        <v>2</v>
      </c>
      <c r="I319">
        <v>2</v>
      </c>
      <c r="J319" t="s">
        <v>2122</v>
      </c>
      <c r="K319">
        <v>554.9</v>
      </c>
      <c r="L319">
        <v>527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45658</v>
      </c>
      <c r="S319">
        <v>46022</v>
      </c>
    </row>
    <row r="320" spans="1:19" x14ac:dyDescent="0.25">
      <c r="A320">
        <v>296</v>
      </c>
      <c r="B320" t="s">
        <v>1054</v>
      </c>
      <c r="C320">
        <v>39193</v>
      </c>
      <c r="D320" t="s">
        <v>1896</v>
      </c>
      <c r="E320">
        <v>1949</v>
      </c>
      <c r="F320" t="s">
        <v>2122</v>
      </c>
      <c r="G320" t="s">
        <v>2094</v>
      </c>
      <c r="H320">
        <v>2</v>
      </c>
      <c r="I320">
        <v>2</v>
      </c>
      <c r="J320" t="s">
        <v>2122</v>
      </c>
      <c r="K320">
        <v>594.29999999999995</v>
      </c>
      <c r="L320">
        <v>551.5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45658</v>
      </c>
      <c r="S320">
        <v>46022</v>
      </c>
    </row>
    <row r="321" spans="1:19" x14ac:dyDescent="0.25">
      <c r="A321">
        <v>297</v>
      </c>
      <c r="B321" t="s">
        <v>2341</v>
      </c>
      <c r="C321">
        <v>39259</v>
      </c>
      <c r="D321" t="s">
        <v>1896</v>
      </c>
      <c r="E321">
        <v>1958</v>
      </c>
      <c r="F321" t="s">
        <v>2122</v>
      </c>
      <c r="G321" t="s">
        <v>2094</v>
      </c>
      <c r="H321">
        <v>2</v>
      </c>
      <c r="I321">
        <v>1</v>
      </c>
      <c r="J321" t="s">
        <v>2122</v>
      </c>
      <c r="K321">
        <v>967.7</v>
      </c>
      <c r="L321">
        <v>520.29999999999995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45658</v>
      </c>
      <c r="S321">
        <v>46022</v>
      </c>
    </row>
    <row r="322" spans="1:19" x14ac:dyDescent="0.25">
      <c r="A322">
        <v>298</v>
      </c>
      <c r="B322" t="s">
        <v>2897</v>
      </c>
      <c r="C322">
        <v>39042</v>
      </c>
      <c r="D322" t="s">
        <v>1896</v>
      </c>
      <c r="E322">
        <v>1984</v>
      </c>
      <c r="F322" t="s">
        <v>2122</v>
      </c>
      <c r="G322" t="s">
        <v>2120</v>
      </c>
      <c r="H322">
        <v>5</v>
      </c>
      <c r="I322">
        <v>6</v>
      </c>
      <c r="J322" t="s">
        <v>2122</v>
      </c>
      <c r="K322">
        <v>5169.8100000000004</v>
      </c>
      <c r="L322">
        <v>5169.8100000000004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45658</v>
      </c>
      <c r="S322">
        <v>46022</v>
      </c>
    </row>
    <row r="323" spans="1:19" x14ac:dyDescent="0.25">
      <c r="A323">
        <v>299</v>
      </c>
      <c r="B323" t="s">
        <v>1381</v>
      </c>
      <c r="C323">
        <v>39347</v>
      </c>
      <c r="D323" t="s">
        <v>1896</v>
      </c>
      <c r="E323">
        <v>1972</v>
      </c>
      <c r="F323" t="s">
        <v>2122</v>
      </c>
      <c r="G323" t="s">
        <v>2089</v>
      </c>
      <c r="H323">
        <v>5</v>
      </c>
      <c r="I323">
        <v>3</v>
      </c>
      <c r="J323" t="s">
        <v>2122</v>
      </c>
      <c r="K323">
        <v>2731.3</v>
      </c>
      <c r="L323">
        <v>2583.6999999999998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45658</v>
      </c>
      <c r="S323">
        <v>46022</v>
      </c>
    </row>
    <row r="324" spans="1:19" x14ac:dyDescent="0.25">
      <c r="A324">
        <v>300</v>
      </c>
      <c r="B324" t="s">
        <v>1050</v>
      </c>
      <c r="C324">
        <v>39027</v>
      </c>
      <c r="D324" t="s">
        <v>1896</v>
      </c>
      <c r="E324">
        <v>1963</v>
      </c>
      <c r="F324" t="s">
        <v>2122</v>
      </c>
      <c r="G324" t="s">
        <v>2089</v>
      </c>
      <c r="H324">
        <v>4</v>
      </c>
      <c r="I324">
        <v>3</v>
      </c>
      <c r="J324" t="s">
        <v>2122</v>
      </c>
      <c r="K324">
        <v>2303.4</v>
      </c>
      <c r="L324">
        <v>1991.2</v>
      </c>
      <c r="M324">
        <v>3198316.97</v>
      </c>
      <c r="N324">
        <v>3198316.97</v>
      </c>
      <c r="O324">
        <v>0</v>
      </c>
      <c r="P324">
        <v>0</v>
      </c>
      <c r="Q324">
        <v>0</v>
      </c>
      <c r="R324">
        <v>45658</v>
      </c>
      <c r="S324">
        <v>46022</v>
      </c>
    </row>
    <row r="325" spans="1:19" x14ac:dyDescent="0.25">
      <c r="A325">
        <v>301</v>
      </c>
      <c r="B325" t="s">
        <v>1051</v>
      </c>
      <c r="C325">
        <v>39028</v>
      </c>
      <c r="D325" t="s">
        <v>1896</v>
      </c>
      <c r="E325">
        <v>1963</v>
      </c>
      <c r="F325" t="s">
        <v>2122</v>
      </c>
      <c r="G325" t="s">
        <v>2089</v>
      </c>
      <c r="H325">
        <v>4</v>
      </c>
      <c r="I325">
        <v>2</v>
      </c>
      <c r="J325" t="s">
        <v>2122</v>
      </c>
      <c r="K325">
        <v>1331</v>
      </c>
      <c r="L325">
        <v>1234.7</v>
      </c>
      <c r="M325">
        <v>4493309.59</v>
      </c>
      <c r="N325">
        <v>4493309.59</v>
      </c>
      <c r="O325">
        <v>0</v>
      </c>
      <c r="P325">
        <v>0</v>
      </c>
      <c r="Q325">
        <v>0</v>
      </c>
      <c r="R325">
        <v>45658</v>
      </c>
      <c r="S325">
        <v>46022</v>
      </c>
    </row>
    <row r="326" spans="1:19" x14ac:dyDescent="0.25">
      <c r="A326" t="s">
        <v>22</v>
      </c>
      <c r="C326" t="s">
        <v>172</v>
      </c>
      <c r="D326" t="s">
        <v>172</v>
      </c>
      <c r="E326" t="s">
        <v>172</v>
      </c>
      <c r="F326" t="s">
        <v>172</v>
      </c>
      <c r="G326" t="s">
        <v>172</v>
      </c>
      <c r="H326" t="s">
        <v>172</v>
      </c>
      <c r="I326" t="s">
        <v>172</v>
      </c>
      <c r="J326">
        <v>0</v>
      </c>
      <c r="K326">
        <v>24828.640000000003</v>
      </c>
      <c r="L326">
        <v>21947.49</v>
      </c>
      <c r="M326">
        <v>7822306.5600000005</v>
      </c>
      <c r="N326">
        <v>7822306.5600000005</v>
      </c>
      <c r="O326">
        <v>0</v>
      </c>
      <c r="P326">
        <v>0</v>
      </c>
      <c r="Q326">
        <v>0</v>
      </c>
      <c r="R326" t="s">
        <v>172</v>
      </c>
      <c r="S326" t="s">
        <v>172</v>
      </c>
    </row>
    <row r="327" spans="1:19" x14ac:dyDescent="0.25">
      <c r="A327" t="s">
        <v>2770</v>
      </c>
    </row>
    <row r="328" spans="1:19" x14ac:dyDescent="0.25">
      <c r="A328" t="s">
        <v>2821</v>
      </c>
    </row>
    <row r="329" spans="1:19" x14ac:dyDescent="0.25">
      <c r="A329">
        <v>302</v>
      </c>
      <c r="B329" t="s">
        <v>1382</v>
      </c>
      <c r="C329">
        <v>39354</v>
      </c>
      <c r="D329" t="s">
        <v>1896</v>
      </c>
      <c r="E329">
        <v>1995</v>
      </c>
      <c r="F329" t="s">
        <v>2122</v>
      </c>
      <c r="G329" t="s">
        <v>2094</v>
      </c>
      <c r="H329">
        <v>2</v>
      </c>
      <c r="I329">
        <v>2</v>
      </c>
      <c r="J329" t="s">
        <v>2122</v>
      </c>
      <c r="K329">
        <v>525.1</v>
      </c>
      <c r="L329">
        <v>474.5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45658</v>
      </c>
      <c r="S329">
        <v>46022</v>
      </c>
    </row>
    <row r="330" spans="1:19" x14ac:dyDescent="0.25">
      <c r="A330">
        <v>303</v>
      </c>
      <c r="B330" t="s">
        <v>1383</v>
      </c>
      <c r="C330">
        <v>39368</v>
      </c>
      <c r="D330" t="s">
        <v>1896</v>
      </c>
      <c r="E330">
        <v>1986</v>
      </c>
      <c r="F330" t="s">
        <v>2122</v>
      </c>
      <c r="G330" t="s">
        <v>2088</v>
      </c>
      <c r="H330">
        <v>3</v>
      </c>
      <c r="I330">
        <v>3</v>
      </c>
      <c r="J330" t="s">
        <v>2122</v>
      </c>
      <c r="K330">
        <v>1217.0899999999999</v>
      </c>
      <c r="L330">
        <v>1217.0899999999999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45658</v>
      </c>
      <c r="S330">
        <v>46022</v>
      </c>
    </row>
    <row r="331" spans="1:19" x14ac:dyDescent="0.25">
      <c r="A331" t="s">
        <v>22</v>
      </c>
      <c r="C331" t="s">
        <v>172</v>
      </c>
      <c r="D331" t="s">
        <v>172</v>
      </c>
      <c r="E331" t="s">
        <v>172</v>
      </c>
      <c r="F331" t="s">
        <v>172</v>
      </c>
      <c r="G331" t="s">
        <v>172</v>
      </c>
      <c r="H331" t="s">
        <v>172</v>
      </c>
      <c r="I331" t="s">
        <v>172</v>
      </c>
      <c r="J331">
        <v>0</v>
      </c>
      <c r="K331">
        <v>1742.19</v>
      </c>
      <c r="L331">
        <v>1691.59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172</v>
      </c>
      <c r="S331" t="s">
        <v>172</v>
      </c>
    </row>
    <row r="332" spans="1:19" x14ac:dyDescent="0.25">
      <c r="A332" t="s">
        <v>2771</v>
      </c>
    </row>
    <row r="333" spans="1:19" x14ac:dyDescent="0.25">
      <c r="A333">
        <v>304</v>
      </c>
      <c r="B333" t="s">
        <v>1384</v>
      </c>
      <c r="C333">
        <v>46295</v>
      </c>
      <c r="D333" t="s">
        <v>1896</v>
      </c>
      <c r="E333">
        <v>1978</v>
      </c>
      <c r="F333" t="s">
        <v>2122</v>
      </c>
      <c r="G333" t="s">
        <v>2100</v>
      </c>
      <c r="H333">
        <v>2</v>
      </c>
      <c r="I333">
        <v>2</v>
      </c>
      <c r="J333" t="s">
        <v>2122</v>
      </c>
      <c r="K333">
        <v>538.51</v>
      </c>
      <c r="L333">
        <v>501.2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45658</v>
      </c>
      <c r="S333">
        <v>46022</v>
      </c>
    </row>
    <row r="334" spans="1:19" x14ac:dyDescent="0.25">
      <c r="A334" t="s">
        <v>22</v>
      </c>
      <c r="C334" t="s">
        <v>172</v>
      </c>
      <c r="D334" t="s">
        <v>172</v>
      </c>
      <c r="E334" t="s">
        <v>172</v>
      </c>
      <c r="F334" t="s">
        <v>172</v>
      </c>
      <c r="G334" t="s">
        <v>172</v>
      </c>
      <c r="H334" t="s">
        <v>172</v>
      </c>
      <c r="I334" t="s">
        <v>172</v>
      </c>
      <c r="J334">
        <v>0</v>
      </c>
      <c r="K334">
        <v>538.51</v>
      </c>
      <c r="L334">
        <v>501.2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172</v>
      </c>
      <c r="S334" t="s">
        <v>172</v>
      </c>
    </row>
    <row r="335" spans="1:19" x14ac:dyDescent="0.25">
      <c r="A335" t="s">
        <v>34</v>
      </c>
      <c r="C335" t="s">
        <v>172</v>
      </c>
      <c r="D335" t="s">
        <v>172</v>
      </c>
      <c r="E335" t="s">
        <v>172</v>
      </c>
      <c r="F335" t="s">
        <v>172</v>
      </c>
      <c r="G335" t="s">
        <v>172</v>
      </c>
      <c r="H335" t="s">
        <v>172</v>
      </c>
      <c r="I335" t="s">
        <v>172</v>
      </c>
      <c r="J335">
        <v>0</v>
      </c>
      <c r="K335">
        <v>2280.6999999999998</v>
      </c>
      <c r="L335">
        <v>2192.79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172</v>
      </c>
      <c r="S335" t="s">
        <v>172</v>
      </c>
    </row>
    <row r="336" spans="1:19" x14ac:dyDescent="0.25">
      <c r="A336" t="s">
        <v>2772</v>
      </c>
    </row>
    <row r="337" spans="1:19" x14ac:dyDescent="0.25">
      <c r="A337" t="s">
        <v>2830</v>
      </c>
    </row>
    <row r="338" spans="1:19" x14ac:dyDescent="0.25">
      <c r="A338">
        <v>305</v>
      </c>
      <c r="B338" t="s">
        <v>621</v>
      </c>
      <c r="C338">
        <v>41153</v>
      </c>
      <c r="D338" t="s">
        <v>1896</v>
      </c>
      <c r="E338">
        <v>1987</v>
      </c>
      <c r="F338" t="s">
        <v>2122</v>
      </c>
      <c r="G338" t="s">
        <v>2088</v>
      </c>
      <c r="H338">
        <v>5</v>
      </c>
      <c r="I338">
        <v>4</v>
      </c>
      <c r="J338" t="s">
        <v>2122</v>
      </c>
      <c r="K338">
        <v>3633</v>
      </c>
      <c r="L338">
        <v>3277.5070000000001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45658</v>
      </c>
      <c r="S338">
        <v>46022</v>
      </c>
    </row>
    <row r="339" spans="1:19" x14ac:dyDescent="0.25">
      <c r="A339">
        <v>306</v>
      </c>
      <c r="B339" t="s">
        <v>622</v>
      </c>
      <c r="C339">
        <v>41159</v>
      </c>
      <c r="D339" t="s">
        <v>1896</v>
      </c>
      <c r="E339">
        <v>1977</v>
      </c>
      <c r="F339" t="s">
        <v>2122</v>
      </c>
      <c r="G339" t="s">
        <v>2094</v>
      </c>
      <c r="H339">
        <v>2</v>
      </c>
      <c r="I339">
        <v>2</v>
      </c>
      <c r="J339" t="s">
        <v>2122</v>
      </c>
      <c r="K339">
        <v>535.4</v>
      </c>
      <c r="L339">
        <v>520.1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45658</v>
      </c>
      <c r="S339">
        <v>46022</v>
      </c>
    </row>
    <row r="340" spans="1:19" x14ac:dyDescent="0.25">
      <c r="A340" t="s">
        <v>22</v>
      </c>
      <c r="C340" t="s">
        <v>172</v>
      </c>
      <c r="D340" t="s">
        <v>172</v>
      </c>
      <c r="E340" t="s">
        <v>172</v>
      </c>
      <c r="F340" t="s">
        <v>172</v>
      </c>
      <c r="G340" t="s">
        <v>172</v>
      </c>
      <c r="H340" t="s">
        <v>172</v>
      </c>
      <c r="I340" t="s">
        <v>172</v>
      </c>
      <c r="J340">
        <v>0</v>
      </c>
      <c r="K340">
        <v>4168.3999999999996</v>
      </c>
      <c r="L340">
        <v>3797.607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172</v>
      </c>
      <c r="S340" t="s">
        <v>172</v>
      </c>
    </row>
    <row r="341" spans="1:19" x14ac:dyDescent="0.25">
      <c r="A341" t="s">
        <v>2831</v>
      </c>
    </row>
    <row r="342" spans="1:19" x14ac:dyDescent="0.25">
      <c r="A342">
        <v>307</v>
      </c>
      <c r="B342" t="s">
        <v>623</v>
      </c>
      <c r="C342">
        <v>41140</v>
      </c>
      <c r="D342" t="s">
        <v>1896</v>
      </c>
      <c r="E342">
        <v>1986</v>
      </c>
      <c r="F342" t="s">
        <v>2122</v>
      </c>
      <c r="G342" t="s">
        <v>2094</v>
      </c>
      <c r="H342">
        <v>2</v>
      </c>
      <c r="I342">
        <v>3</v>
      </c>
      <c r="J342" t="s">
        <v>2122</v>
      </c>
      <c r="K342">
        <v>779.1</v>
      </c>
      <c r="L342">
        <v>718.2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45658</v>
      </c>
      <c r="S342">
        <v>46022</v>
      </c>
    </row>
    <row r="343" spans="1:19" x14ac:dyDescent="0.25">
      <c r="A343" t="s">
        <v>22</v>
      </c>
      <c r="C343" t="s">
        <v>172</v>
      </c>
      <c r="D343" t="s">
        <v>172</v>
      </c>
      <c r="E343" t="s">
        <v>172</v>
      </c>
      <c r="F343" t="s">
        <v>172</v>
      </c>
      <c r="G343" t="s">
        <v>172</v>
      </c>
      <c r="H343" t="s">
        <v>172</v>
      </c>
      <c r="I343" t="s">
        <v>172</v>
      </c>
      <c r="J343">
        <v>0</v>
      </c>
      <c r="K343">
        <v>779.1</v>
      </c>
      <c r="L343">
        <v>718.2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172</v>
      </c>
      <c r="S343" t="s">
        <v>172</v>
      </c>
    </row>
    <row r="344" spans="1:19" x14ac:dyDescent="0.25">
      <c r="A344" t="s">
        <v>34</v>
      </c>
      <c r="C344" t="s">
        <v>172</v>
      </c>
      <c r="D344" t="s">
        <v>172</v>
      </c>
      <c r="E344" t="s">
        <v>172</v>
      </c>
      <c r="F344" t="s">
        <v>172</v>
      </c>
      <c r="G344" t="s">
        <v>172</v>
      </c>
      <c r="H344" t="s">
        <v>172</v>
      </c>
      <c r="I344" t="s">
        <v>172</v>
      </c>
      <c r="J344">
        <v>0</v>
      </c>
      <c r="K344">
        <v>4947.5</v>
      </c>
      <c r="L344">
        <v>4515.8069999999998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172</v>
      </c>
      <c r="S344" t="s">
        <v>172</v>
      </c>
    </row>
    <row r="345" spans="1:19" x14ac:dyDescent="0.25">
      <c r="A345" t="s">
        <v>2692</v>
      </c>
    </row>
    <row r="346" spans="1:19" x14ac:dyDescent="0.25">
      <c r="A346" t="s">
        <v>2693</v>
      </c>
    </row>
    <row r="347" spans="1:19" x14ac:dyDescent="0.25">
      <c r="A347">
        <v>308</v>
      </c>
      <c r="B347" t="s">
        <v>1389</v>
      </c>
      <c r="C347">
        <v>41491</v>
      </c>
      <c r="D347" t="s">
        <v>1896</v>
      </c>
      <c r="E347">
        <v>1969</v>
      </c>
      <c r="F347" t="s">
        <v>2122</v>
      </c>
      <c r="G347" t="s">
        <v>2094</v>
      </c>
      <c r="H347">
        <v>2</v>
      </c>
      <c r="I347">
        <v>3</v>
      </c>
      <c r="J347" t="s">
        <v>2122</v>
      </c>
      <c r="K347">
        <v>599.29999999999995</v>
      </c>
      <c r="L347">
        <v>584.5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45658</v>
      </c>
      <c r="S347">
        <v>46022</v>
      </c>
    </row>
    <row r="348" spans="1:19" x14ac:dyDescent="0.25">
      <c r="A348">
        <v>309</v>
      </c>
      <c r="B348" t="s">
        <v>1391</v>
      </c>
      <c r="C348">
        <v>41490</v>
      </c>
      <c r="D348" t="s">
        <v>1896</v>
      </c>
      <c r="E348">
        <v>1967</v>
      </c>
      <c r="F348" t="s">
        <v>2122</v>
      </c>
      <c r="G348" t="s">
        <v>2094</v>
      </c>
      <c r="H348">
        <v>2</v>
      </c>
      <c r="I348">
        <v>3</v>
      </c>
      <c r="J348" t="s">
        <v>2122</v>
      </c>
      <c r="K348">
        <v>598.9</v>
      </c>
      <c r="L348">
        <v>524.29999999999995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45658</v>
      </c>
      <c r="S348">
        <v>46022</v>
      </c>
    </row>
    <row r="349" spans="1:19" x14ac:dyDescent="0.25">
      <c r="A349">
        <v>310</v>
      </c>
      <c r="B349" t="s">
        <v>1392</v>
      </c>
      <c r="C349">
        <v>41508</v>
      </c>
      <c r="D349" t="s">
        <v>1896</v>
      </c>
      <c r="E349">
        <v>1968</v>
      </c>
      <c r="F349" t="s">
        <v>2122</v>
      </c>
      <c r="G349" t="s">
        <v>2094</v>
      </c>
      <c r="H349">
        <v>2</v>
      </c>
      <c r="I349">
        <v>3</v>
      </c>
      <c r="J349" t="s">
        <v>2122</v>
      </c>
      <c r="K349">
        <v>597.5</v>
      </c>
      <c r="L349">
        <v>526.30000000000007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45658</v>
      </c>
      <c r="S349">
        <v>46022</v>
      </c>
    </row>
    <row r="350" spans="1:19" x14ac:dyDescent="0.25">
      <c r="A350" t="s">
        <v>22</v>
      </c>
      <c r="C350" t="s">
        <v>172</v>
      </c>
      <c r="D350" t="s">
        <v>172</v>
      </c>
      <c r="E350" t="s">
        <v>172</v>
      </c>
      <c r="F350" t="s">
        <v>172</v>
      </c>
      <c r="G350" t="s">
        <v>172</v>
      </c>
      <c r="H350" t="s">
        <v>172</v>
      </c>
      <c r="I350" t="s">
        <v>172</v>
      </c>
      <c r="J350">
        <v>0</v>
      </c>
      <c r="K350">
        <v>1795.6999999999998</v>
      </c>
      <c r="L350">
        <v>1635.1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172</v>
      </c>
      <c r="S350" t="s">
        <v>172</v>
      </c>
    </row>
    <row r="351" spans="1:19" x14ac:dyDescent="0.25">
      <c r="A351" t="s">
        <v>34</v>
      </c>
      <c r="C351" t="s">
        <v>172</v>
      </c>
      <c r="D351" t="s">
        <v>172</v>
      </c>
      <c r="E351" t="s">
        <v>172</v>
      </c>
      <c r="F351" t="s">
        <v>172</v>
      </c>
      <c r="G351" t="s">
        <v>172</v>
      </c>
      <c r="H351" t="s">
        <v>172</v>
      </c>
      <c r="I351" t="s">
        <v>172</v>
      </c>
      <c r="J351">
        <v>0</v>
      </c>
      <c r="K351">
        <v>1795.6999999999998</v>
      </c>
      <c r="L351">
        <v>1635.1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172</v>
      </c>
      <c r="S351" t="s">
        <v>172</v>
      </c>
    </row>
    <row r="352" spans="1:19" x14ac:dyDescent="0.25">
      <c r="A352" t="s">
        <v>2773</v>
      </c>
    </row>
    <row r="353" spans="1:19" x14ac:dyDescent="0.25">
      <c r="A353" t="s">
        <v>2774</v>
      </c>
    </row>
    <row r="354" spans="1:19" x14ac:dyDescent="0.25">
      <c r="A354">
        <v>311</v>
      </c>
      <c r="B354" t="s">
        <v>1396</v>
      </c>
      <c r="C354">
        <v>41822</v>
      </c>
      <c r="D354" t="s">
        <v>1896</v>
      </c>
      <c r="E354">
        <v>1981</v>
      </c>
      <c r="F354" t="s">
        <v>2122</v>
      </c>
      <c r="G354" t="s">
        <v>2089</v>
      </c>
      <c r="H354">
        <v>2</v>
      </c>
      <c r="I354">
        <v>3</v>
      </c>
      <c r="J354" t="s">
        <v>2122</v>
      </c>
      <c r="K354">
        <v>1073.4000000000001</v>
      </c>
      <c r="L354">
        <v>747.77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45658</v>
      </c>
      <c r="S354">
        <v>46022</v>
      </c>
    </row>
    <row r="355" spans="1:19" x14ac:dyDescent="0.25">
      <c r="A355">
        <v>312</v>
      </c>
      <c r="B355" t="s">
        <v>1397</v>
      </c>
      <c r="C355">
        <v>41823</v>
      </c>
      <c r="D355" t="s">
        <v>1896</v>
      </c>
      <c r="E355">
        <v>1981</v>
      </c>
      <c r="F355" t="s">
        <v>2122</v>
      </c>
      <c r="G355" t="s">
        <v>2089</v>
      </c>
      <c r="H355">
        <v>2</v>
      </c>
      <c r="I355">
        <v>3</v>
      </c>
      <c r="J355" t="s">
        <v>2122</v>
      </c>
      <c r="K355">
        <v>1108.5999999999999</v>
      </c>
      <c r="L355">
        <v>734.5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45658</v>
      </c>
      <c r="S355">
        <v>46022</v>
      </c>
    </row>
    <row r="356" spans="1:19" x14ac:dyDescent="0.25">
      <c r="A356">
        <v>313</v>
      </c>
      <c r="B356" t="s">
        <v>2127</v>
      </c>
      <c r="C356">
        <v>41824</v>
      </c>
      <c r="D356" t="s">
        <v>1897</v>
      </c>
      <c r="E356">
        <v>1985</v>
      </c>
      <c r="F356" t="s">
        <v>2122</v>
      </c>
      <c r="G356" t="s">
        <v>2089</v>
      </c>
      <c r="H356">
        <v>2</v>
      </c>
      <c r="I356">
        <v>3</v>
      </c>
      <c r="J356" t="s">
        <v>2122</v>
      </c>
      <c r="K356">
        <v>997.7</v>
      </c>
      <c r="L356" t="s">
        <v>2122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45658</v>
      </c>
      <c r="S356">
        <v>46022</v>
      </c>
    </row>
    <row r="357" spans="1:19" x14ac:dyDescent="0.25">
      <c r="A357">
        <v>314</v>
      </c>
      <c r="B357" t="s">
        <v>1669</v>
      </c>
      <c r="C357">
        <v>41825</v>
      </c>
      <c r="D357" t="s">
        <v>1897</v>
      </c>
      <c r="E357">
        <v>1981</v>
      </c>
      <c r="F357" t="s">
        <v>2122</v>
      </c>
      <c r="G357" t="s">
        <v>2089</v>
      </c>
      <c r="H357">
        <v>2</v>
      </c>
      <c r="I357">
        <v>3</v>
      </c>
      <c r="J357" t="s">
        <v>2122</v>
      </c>
      <c r="K357">
        <v>1097.2</v>
      </c>
      <c r="L357" t="s">
        <v>2122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45658</v>
      </c>
      <c r="S357">
        <v>46022</v>
      </c>
    </row>
    <row r="358" spans="1:19" x14ac:dyDescent="0.25">
      <c r="A358">
        <v>315</v>
      </c>
      <c r="B358" t="s">
        <v>1398</v>
      </c>
      <c r="C358">
        <v>41826</v>
      </c>
      <c r="D358" t="s">
        <v>1896</v>
      </c>
      <c r="E358">
        <v>1981</v>
      </c>
      <c r="F358" t="s">
        <v>2122</v>
      </c>
      <c r="G358" t="s">
        <v>2089</v>
      </c>
      <c r="H358">
        <v>2</v>
      </c>
      <c r="I358">
        <v>3</v>
      </c>
      <c r="J358" t="s">
        <v>2122</v>
      </c>
      <c r="K358">
        <v>988.9</v>
      </c>
      <c r="L358">
        <v>725.25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45658</v>
      </c>
      <c r="S358">
        <v>46022</v>
      </c>
    </row>
    <row r="359" spans="1:19" x14ac:dyDescent="0.25">
      <c r="A359">
        <v>316</v>
      </c>
      <c r="B359" t="s">
        <v>1399</v>
      </c>
      <c r="C359">
        <v>41827</v>
      </c>
      <c r="D359" t="s">
        <v>1896</v>
      </c>
      <c r="E359">
        <v>1981</v>
      </c>
      <c r="F359" t="s">
        <v>2122</v>
      </c>
      <c r="G359" t="s">
        <v>2089</v>
      </c>
      <c r="H359">
        <v>2</v>
      </c>
      <c r="I359">
        <v>3</v>
      </c>
      <c r="J359" t="s">
        <v>2122</v>
      </c>
      <c r="K359">
        <v>1069.4000000000001</v>
      </c>
      <c r="L359">
        <v>745.48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45658</v>
      </c>
      <c r="S359">
        <v>46022</v>
      </c>
    </row>
    <row r="360" spans="1:19" x14ac:dyDescent="0.25">
      <c r="A360">
        <v>317</v>
      </c>
      <c r="B360" t="s">
        <v>2126</v>
      </c>
      <c r="C360">
        <v>41828</v>
      </c>
      <c r="D360" t="s">
        <v>1897</v>
      </c>
      <c r="E360">
        <v>1981</v>
      </c>
      <c r="F360" t="s">
        <v>2122</v>
      </c>
      <c r="G360" t="s">
        <v>2089</v>
      </c>
      <c r="H360">
        <v>2</v>
      </c>
      <c r="I360">
        <v>3</v>
      </c>
      <c r="J360" t="s">
        <v>2122</v>
      </c>
      <c r="K360">
        <v>1182.5999999999999</v>
      </c>
      <c r="L360" t="s">
        <v>2122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45658</v>
      </c>
      <c r="S360">
        <v>46022</v>
      </c>
    </row>
    <row r="361" spans="1:19" x14ac:dyDescent="0.25">
      <c r="A361">
        <v>318</v>
      </c>
      <c r="B361" t="s">
        <v>1400</v>
      </c>
      <c r="C361">
        <v>41829</v>
      </c>
      <c r="D361" t="s">
        <v>1896</v>
      </c>
      <c r="E361">
        <v>1981</v>
      </c>
      <c r="F361" t="s">
        <v>2122</v>
      </c>
      <c r="G361" t="s">
        <v>2089</v>
      </c>
      <c r="H361">
        <v>2</v>
      </c>
      <c r="I361">
        <v>3</v>
      </c>
      <c r="J361" t="s">
        <v>2122</v>
      </c>
      <c r="K361">
        <v>1203.8</v>
      </c>
      <c r="L361">
        <v>734.24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45658</v>
      </c>
      <c r="S361">
        <v>46022</v>
      </c>
    </row>
    <row r="362" spans="1:19" x14ac:dyDescent="0.25">
      <c r="A362">
        <v>319</v>
      </c>
      <c r="B362" t="s">
        <v>1670</v>
      </c>
      <c r="C362">
        <v>41832</v>
      </c>
      <c r="D362" t="s">
        <v>1897</v>
      </c>
      <c r="E362">
        <v>1981</v>
      </c>
      <c r="F362" t="s">
        <v>2122</v>
      </c>
      <c r="G362" t="s">
        <v>2089</v>
      </c>
      <c r="H362">
        <v>2</v>
      </c>
      <c r="I362">
        <v>3</v>
      </c>
      <c r="J362" t="s">
        <v>2122</v>
      </c>
      <c r="K362">
        <v>1202.7</v>
      </c>
      <c r="L362" t="s">
        <v>2122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45658</v>
      </c>
      <c r="S362">
        <v>46022</v>
      </c>
    </row>
    <row r="363" spans="1:19" x14ac:dyDescent="0.25">
      <c r="A363">
        <v>320</v>
      </c>
      <c r="B363" t="s">
        <v>1671</v>
      </c>
      <c r="C363">
        <v>41833</v>
      </c>
      <c r="D363" t="s">
        <v>1897</v>
      </c>
      <c r="E363">
        <v>1981</v>
      </c>
      <c r="F363" t="s">
        <v>2122</v>
      </c>
      <c r="G363" t="s">
        <v>2089</v>
      </c>
      <c r="H363">
        <v>2</v>
      </c>
      <c r="I363">
        <v>3</v>
      </c>
      <c r="J363" t="s">
        <v>2122</v>
      </c>
      <c r="K363">
        <v>1213.8</v>
      </c>
      <c r="L363" t="s">
        <v>2122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45658</v>
      </c>
      <c r="S363">
        <v>46022</v>
      </c>
    </row>
    <row r="364" spans="1:19" x14ac:dyDescent="0.25">
      <c r="A364">
        <v>321</v>
      </c>
      <c r="B364" t="s">
        <v>1401</v>
      </c>
      <c r="C364">
        <v>41834</v>
      </c>
      <c r="D364" t="s">
        <v>1896</v>
      </c>
      <c r="E364">
        <v>1981</v>
      </c>
      <c r="F364" t="s">
        <v>2122</v>
      </c>
      <c r="G364" t="s">
        <v>2089</v>
      </c>
      <c r="H364">
        <v>2</v>
      </c>
      <c r="I364">
        <v>3</v>
      </c>
      <c r="J364" t="s">
        <v>2122</v>
      </c>
      <c r="K364">
        <v>1198.7</v>
      </c>
      <c r="L364">
        <v>740.65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45658</v>
      </c>
      <c r="S364">
        <v>46022</v>
      </c>
    </row>
    <row r="365" spans="1:19" x14ac:dyDescent="0.25">
      <c r="A365">
        <v>322</v>
      </c>
      <c r="B365" t="s">
        <v>1402</v>
      </c>
      <c r="C365">
        <v>41839</v>
      </c>
      <c r="D365" t="s">
        <v>1896</v>
      </c>
      <c r="E365">
        <v>1985</v>
      </c>
      <c r="F365" t="s">
        <v>2122</v>
      </c>
      <c r="G365" t="s">
        <v>2089</v>
      </c>
      <c r="H365">
        <v>2</v>
      </c>
      <c r="I365">
        <v>3</v>
      </c>
      <c r="J365" t="s">
        <v>2122</v>
      </c>
      <c r="K365">
        <v>1208.4000000000001</v>
      </c>
      <c r="L365">
        <v>751.7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45658</v>
      </c>
      <c r="S365">
        <v>46022</v>
      </c>
    </row>
    <row r="366" spans="1:19" x14ac:dyDescent="0.25">
      <c r="A366">
        <v>323</v>
      </c>
      <c r="B366" t="s">
        <v>2369</v>
      </c>
      <c r="C366">
        <v>41850</v>
      </c>
      <c r="D366" t="s">
        <v>1897</v>
      </c>
      <c r="E366">
        <v>1983</v>
      </c>
      <c r="F366" t="s">
        <v>2122</v>
      </c>
      <c r="G366" t="s">
        <v>2094</v>
      </c>
      <c r="H366">
        <v>2</v>
      </c>
      <c r="I366">
        <v>3</v>
      </c>
      <c r="J366" t="s">
        <v>2122</v>
      </c>
      <c r="K366">
        <v>1753.3</v>
      </c>
      <c r="L366" t="s">
        <v>2122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45658</v>
      </c>
      <c r="S366">
        <v>46022</v>
      </c>
    </row>
    <row r="367" spans="1:19" x14ac:dyDescent="0.25">
      <c r="A367" t="s">
        <v>22</v>
      </c>
      <c r="C367" t="s">
        <v>172</v>
      </c>
      <c r="D367" t="s">
        <v>172</v>
      </c>
      <c r="E367" t="s">
        <v>172</v>
      </c>
      <c r="F367" t="s">
        <v>172</v>
      </c>
      <c r="G367" t="s">
        <v>172</v>
      </c>
      <c r="H367" t="s">
        <v>172</v>
      </c>
      <c r="I367" t="s">
        <v>172</v>
      </c>
      <c r="J367">
        <v>0</v>
      </c>
      <c r="K367">
        <v>15298.499999999998</v>
      </c>
      <c r="L367">
        <v>5179.5899999999992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172</v>
      </c>
      <c r="S367" t="s">
        <v>172</v>
      </c>
    </row>
    <row r="368" spans="1:19" x14ac:dyDescent="0.25">
      <c r="A368" t="s">
        <v>2775</v>
      </c>
    </row>
    <row r="369" spans="1:19" x14ac:dyDescent="0.25">
      <c r="A369">
        <v>324</v>
      </c>
      <c r="B369" t="s">
        <v>1403</v>
      </c>
      <c r="C369">
        <v>41870</v>
      </c>
      <c r="D369" t="s">
        <v>1896</v>
      </c>
      <c r="E369">
        <v>1980</v>
      </c>
      <c r="F369" t="s">
        <v>2122</v>
      </c>
      <c r="G369" t="s">
        <v>2089</v>
      </c>
      <c r="H369">
        <v>5</v>
      </c>
      <c r="I369">
        <v>1</v>
      </c>
      <c r="J369" t="s">
        <v>2122</v>
      </c>
      <c r="K369">
        <v>1246.82</v>
      </c>
      <c r="L369">
        <v>829.5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45658</v>
      </c>
      <c r="S369">
        <v>46022</v>
      </c>
    </row>
    <row r="370" spans="1:19" x14ac:dyDescent="0.25">
      <c r="A370">
        <v>325</v>
      </c>
      <c r="B370" t="s">
        <v>1404</v>
      </c>
      <c r="C370">
        <v>41866</v>
      </c>
      <c r="D370" t="s">
        <v>1896</v>
      </c>
      <c r="E370">
        <v>1991</v>
      </c>
      <c r="F370" t="s">
        <v>2122</v>
      </c>
      <c r="G370" t="s">
        <v>2089</v>
      </c>
      <c r="H370">
        <v>5</v>
      </c>
      <c r="I370">
        <v>2</v>
      </c>
      <c r="J370" t="s">
        <v>2122</v>
      </c>
      <c r="K370">
        <v>2954.24</v>
      </c>
      <c r="L370">
        <v>1838.3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45658</v>
      </c>
      <c r="S370">
        <v>46022</v>
      </c>
    </row>
    <row r="371" spans="1:19" x14ac:dyDescent="0.25">
      <c r="A371" t="s">
        <v>22</v>
      </c>
      <c r="C371" t="s">
        <v>172</v>
      </c>
      <c r="D371" t="s">
        <v>172</v>
      </c>
      <c r="E371" t="s">
        <v>172</v>
      </c>
      <c r="F371" t="s">
        <v>172</v>
      </c>
      <c r="G371" t="s">
        <v>172</v>
      </c>
      <c r="H371" t="s">
        <v>172</v>
      </c>
      <c r="I371" t="s">
        <v>172</v>
      </c>
      <c r="J371">
        <v>0</v>
      </c>
      <c r="K371">
        <v>4201.0599999999995</v>
      </c>
      <c r="L371">
        <v>2667.8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172</v>
      </c>
      <c r="S371" t="s">
        <v>172</v>
      </c>
    </row>
    <row r="372" spans="1:19" x14ac:dyDescent="0.25">
      <c r="A372" t="s">
        <v>34</v>
      </c>
      <c r="C372" t="s">
        <v>172</v>
      </c>
      <c r="D372" t="s">
        <v>172</v>
      </c>
      <c r="E372" t="s">
        <v>172</v>
      </c>
      <c r="F372" t="s">
        <v>172</v>
      </c>
      <c r="G372" t="s">
        <v>172</v>
      </c>
      <c r="H372" t="s">
        <v>172</v>
      </c>
      <c r="I372" t="s">
        <v>172</v>
      </c>
      <c r="J372">
        <v>0</v>
      </c>
      <c r="K372">
        <v>19499.559999999998</v>
      </c>
      <c r="L372">
        <v>7847.3899999999994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172</v>
      </c>
      <c r="S372" t="s">
        <v>172</v>
      </c>
    </row>
    <row r="373" spans="1:19" x14ac:dyDescent="0.25">
      <c r="A373" t="s">
        <v>2776</v>
      </c>
    </row>
    <row r="374" spans="1:19" x14ac:dyDescent="0.25">
      <c r="A374" t="s">
        <v>2777</v>
      </c>
    </row>
    <row r="375" spans="1:19" x14ac:dyDescent="0.25">
      <c r="A375">
        <v>326</v>
      </c>
      <c r="B375" t="s">
        <v>1405</v>
      </c>
      <c r="C375">
        <v>41394</v>
      </c>
      <c r="D375" t="s">
        <v>1896</v>
      </c>
      <c r="E375">
        <v>1974</v>
      </c>
      <c r="F375" t="s">
        <v>2122</v>
      </c>
      <c r="G375" t="s">
        <v>2088</v>
      </c>
      <c r="H375">
        <v>5</v>
      </c>
      <c r="I375">
        <v>4</v>
      </c>
      <c r="J375" t="s">
        <v>2122</v>
      </c>
      <c r="K375">
        <v>5456.75</v>
      </c>
      <c r="L375">
        <v>3449.91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45658</v>
      </c>
      <c r="S375">
        <v>46022</v>
      </c>
    </row>
    <row r="376" spans="1:19" x14ac:dyDescent="0.25">
      <c r="A376">
        <v>327</v>
      </c>
      <c r="B376" t="s">
        <v>1406</v>
      </c>
      <c r="C376">
        <v>41397</v>
      </c>
      <c r="D376" t="s">
        <v>1896</v>
      </c>
      <c r="E376">
        <v>1973</v>
      </c>
      <c r="F376" t="s">
        <v>2122</v>
      </c>
      <c r="G376" t="s">
        <v>2088</v>
      </c>
      <c r="H376">
        <v>5</v>
      </c>
      <c r="I376">
        <v>4</v>
      </c>
      <c r="J376" t="s">
        <v>2122</v>
      </c>
      <c r="K376">
        <v>5479.4</v>
      </c>
      <c r="L376">
        <v>3560.53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45658</v>
      </c>
      <c r="S376">
        <v>46022</v>
      </c>
    </row>
    <row r="377" spans="1:19" x14ac:dyDescent="0.25">
      <c r="A377">
        <v>328</v>
      </c>
      <c r="B377" t="s">
        <v>1407</v>
      </c>
      <c r="C377">
        <v>41398</v>
      </c>
      <c r="D377" t="s">
        <v>1896</v>
      </c>
      <c r="E377">
        <v>1980</v>
      </c>
      <c r="F377" t="s">
        <v>2122</v>
      </c>
      <c r="G377" t="s">
        <v>2088</v>
      </c>
      <c r="H377">
        <v>5</v>
      </c>
      <c r="I377">
        <v>4</v>
      </c>
      <c r="J377" t="s">
        <v>2122</v>
      </c>
      <c r="K377">
        <v>6648.67</v>
      </c>
      <c r="L377">
        <v>4253.49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45658</v>
      </c>
      <c r="S377">
        <v>46022</v>
      </c>
    </row>
    <row r="378" spans="1:19" x14ac:dyDescent="0.25">
      <c r="A378">
        <v>329</v>
      </c>
      <c r="B378" t="s">
        <v>1408</v>
      </c>
      <c r="C378">
        <v>41399</v>
      </c>
      <c r="D378" t="s">
        <v>1896</v>
      </c>
      <c r="E378">
        <v>1971</v>
      </c>
      <c r="F378" t="s">
        <v>2122</v>
      </c>
      <c r="G378" t="s">
        <v>2088</v>
      </c>
      <c r="H378">
        <v>5</v>
      </c>
      <c r="I378">
        <v>4</v>
      </c>
      <c r="J378" t="s">
        <v>2122</v>
      </c>
      <c r="K378">
        <v>7454.8</v>
      </c>
      <c r="L378">
        <v>3927.81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45658</v>
      </c>
      <c r="S378">
        <v>46022</v>
      </c>
    </row>
    <row r="379" spans="1:19" x14ac:dyDescent="0.25">
      <c r="A379">
        <v>330</v>
      </c>
      <c r="B379" t="s">
        <v>1409</v>
      </c>
      <c r="C379">
        <v>41412</v>
      </c>
      <c r="D379" t="s">
        <v>1896</v>
      </c>
      <c r="E379">
        <v>1970</v>
      </c>
      <c r="F379" t="s">
        <v>2122</v>
      </c>
      <c r="G379" t="s">
        <v>2089</v>
      </c>
      <c r="H379">
        <v>5</v>
      </c>
      <c r="I379">
        <v>4</v>
      </c>
      <c r="J379" t="s">
        <v>2122</v>
      </c>
      <c r="K379">
        <v>5270.01</v>
      </c>
      <c r="L379">
        <v>3482.2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45658</v>
      </c>
      <c r="S379">
        <v>46022</v>
      </c>
    </row>
    <row r="380" spans="1:19" x14ac:dyDescent="0.25">
      <c r="A380">
        <v>331</v>
      </c>
      <c r="B380" t="s">
        <v>1410</v>
      </c>
      <c r="C380">
        <v>41413</v>
      </c>
      <c r="D380" t="s">
        <v>1896</v>
      </c>
      <c r="E380">
        <v>1967</v>
      </c>
      <c r="F380" t="s">
        <v>2122</v>
      </c>
      <c r="G380" t="s">
        <v>2089</v>
      </c>
      <c r="H380">
        <v>5</v>
      </c>
      <c r="I380">
        <v>4</v>
      </c>
      <c r="J380" t="s">
        <v>2122</v>
      </c>
      <c r="K380">
        <v>5330.65</v>
      </c>
      <c r="L380">
        <v>3359.8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45658</v>
      </c>
      <c r="S380">
        <v>46022</v>
      </c>
    </row>
    <row r="381" spans="1:19" x14ac:dyDescent="0.25">
      <c r="A381">
        <v>332</v>
      </c>
      <c r="B381" t="s">
        <v>1411</v>
      </c>
      <c r="C381">
        <v>41414</v>
      </c>
      <c r="D381" t="s">
        <v>1896</v>
      </c>
      <c r="E381">
        <v>1974</v>
      </c>
      <c r="F381" t="s">
        <v>2122</v>
      </c>
      <c r="G381" t="s">
        <v>2088</v>
      </c>
      <c r="H381">
        <v>5</v>
      </c>
      <c r="I381">
        <v>4</v>
      </c>
      <c r="J381" t="s">
        <v>2122</v>
      </c>
      <c r="K381">
        <v>4074.1</v>
      </c>
      <c r="L381">
        <v>2817.98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45658</v>
      </c>
      <c r="S381">
        <v>46022</v>
      </c>
    </row>
    <row r="382" spans="1:19" x14ac:dyDescent="0.25">
      <c r="A382">
        <v>333</v>
      </c>
      <c r="B382" t="s">
        <v>1412</v>
      </c>
      <c r="C382">
        <v>41417</v>
      </c>
      <c r="D382" t="s">
        <v>1896</v>
      </c>
      <c r="E382">
        <v>1967</v>
      </c>
      <c r="F382" t="s">
        <v>2122</v>
      </c>
      <c r="G382" t="s">
        <v>2089</v>
      </c>
      <c r="H382">
        <v>5</v>
      </c>
      <c r="I382">
        <v>4</v>
      </c>
      <c r="J382" t="s">
        <v>2122</v>
      </c>
      <c r="K382">
        <v>5047.7</v>
      </c>
      <c r="L382">
        <v>3344.14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45658</v>
      </c>
      <c r="S382">
        <v>46022</v>
      </c>
    </row>
    <row r="383" spans="1:19" x14ac:dyDescent="0.25">
      <c r="A383" t="s">
        <v>22</v>
      </c>
      <c r="C383" t="s">
        <v>172</v>
      </c>
      <c r="D383" t="s">
        <v>172</v>
      </c>
      <c r="E383" t="s">
        <v>172</v>
      </c>
      <c r="F383" t="s">
        <v>172</v>
      </c>
      <c r="G383" t="s">
        <v>172</v>
      </c>
      <c r="H383" t="s">
        <v>172</v>
      </c>
      <c r="I383" t="s">
        <v>172</v>
      </c>
      <c r="J383">
        <v>0</v>
      </c>
      <c r="K383">
        <v>44762.079999999994</v>
      </c>
      <c r="L383">
        <v>28195.859999999997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</v>
      </c>
      <c r="S383" t="s">
        <v>172</v>
      </c>
    </row>
    <row r="384" spans="1:19" x14ac:dyDescent="0.25">
      <c r="A384" t="s">
        <v>34</v>
      </c>
      <c r="C384" t="s">
        <v>172</v>
      </c>
      <c r="D384" t="s">
        <v>172</v>
      </c>
      <c r="E384" t="s">
        <v>172</v>
      </c>
      <c r="F384" t="s">
        <v>172</v>
      </c>
      <c r="G384" t="s">
        <v>172</v>
      </c>
      <c r="H384" t="s">
        <v>172</v>
      </c>
      <c r="I384" t="s">
        <v>172</v>
      </c>
      <c r="J384">
        <v>0</v>
      </c>
      <c r="K384">
        <v>44762.079999999994</v>
      </c>
      <c r="L384">
        <v>28195.859999999997</v>
      </c>
      <c r="M384">
        <v>0</v>
      </c>
      <c r="N384">
        <v>0</v>
      </c>
      <c r="O384">
        <v>0</v>
      </c>
      <c r="P384">
        <v>0</v>
      </c>
      <c r="Q384">
        <v>0</v>
      </c>
      <c r="R384" t="s">
        <v>172</v>
      </c>
      <c r="S384" t="s">
        <v>172</v>
      </c>
    </row>
    <row r="385" spans="1:19" x14ac:dyDescent="0.25">
      <c r="A385" t="s">
        <v>2778</v>
      </c>
    </row>
    <row r="386" spans="1:19" x14ac:dyDescent="0.25">
      <c r="A386" t="s">
        <v>2779</v>
      </c>
    </row>
    <row r="387" spans="1:19" x14ac:dyDescent="0.25">
      <c r="A387">
        <v>334</v>
      </c>
      <c r="B387" t="s">
        <v>1416</v>
      </c>
      <c r="C387">
        <v>41586</v>
      </c>
      <c r="D387" t="s">
        <v>1896</v>
      </c>
      <c r="E387">
        <v>1992</v>
      </c>
      <c r="F387" t="s">
        <v>2122</v>
      </c>
      <c r="G387" t="s">
        <v>2088</v>
      </c>
      <c r="H387">
        <v>3</v>
      </c>
      <c r="I387">
        <v>3</v>
      </c>
      <c r="J387" t="s">
        <v>2122</v>
      </c>
      <c r="K387">
        <v>1572.01</v>
      </c>
      <c r="L387">
        <v>1572.01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45658</v>
      </c>
      <c r="S387">
        <v>46022</v>
      </c>
    </row>
    <row r="388" spans="1:19" x14ac:dyDescent="0.25">
      <c r="A388">
        <v>335</v>
      </c>
      <c r="B388" t="s">
        <v>1417</v>
      </c>
      <c r="C388">
        <v>41587</v>
      </c>
      <c r="D388" t="s">
        <v>1896</v>
      </c>
      <c r="E388">
        <v>2002</v>
      </c>
      <c r="F388" t="s">
        <v>2122</v>
      </c>
      <c r="G388" t="s">
        <v>2088</v>
      </c>
      <c r="H388">
        <v>3</v>
      </c>
      <c r="I388">
        <v>2</v>
      </c>
      <c r="J388" t="s">
        <v>2122</v>
      </c>
      <c r="K388">
        <v>1033.5</v>
      </c>
      <c r="L388">
        <v>1033.5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45658</v>
      </c>
      <c r="S388">
        <v>46022</v>
      </c>
    </row>
    <row r="389" spans="1:19" x14ac:dyDescent="0.25">
      <c r="A389">
        <v>336</v>
      </c>
      <c r="B389" t="s">
        <v>1418</v>
      </c>
      <c r="C389">
        <v>41588</v>
      </c>
      <c r="D389" t="s">
        <v>1896</v>
      </c>
      <c r="E389">
        <v>2002</v>
      </c>
      <c r="F389" t="s">
        <v>2122</v>
      </c>
      <c r="G389" t="s">
        <v>2088</v>
      </c>
      <c r="H389">
        <v>3</v>
      </c>
      <c r="I389">
        <v>3</v>
      </c>
      <c r="J389" t="s">
        <v>2122</v>
      </c>
      <c r="K389">
        <v>1014.2</v>
      </c>
      <c r="L389">
        <v>1014.2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45658</v>
      </c>
      <c r="S389">
        <v>46022</v>
      </c>
    </row>
    <row r="390" spans="1:19" x14ac:dyDescent="0.25">
      <c r="A390" t="s">
        <v>22</v>
      </c>
      <c r="C390" t="s">
        <v>172</v>
      </c>
      <c r="D390" t="s">
        <v>172</v>
      </c>
      <c r="E390" t="s">
        <v>172</v>
      </c>
      <c r="F390" t="s">
        <v>172</v>
      </c>
      <c r="G390" t="s">
        <v>172</v>
      </c>
      <c r="H390" t="s">
        <v>172</v>
      </c>
      <c r="I390" t="s">
        <v>172</v>
      </c>
      <c r="J390">
        <v>0</v>
      </c>
      <c r="K390">
        <v>3619.71</v>
      </c>
      <c r="L390">
        <v>3619.71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172</v>
      </c>
      <c r="S390" t="s">
        <v>172</v>
      </c>
    </row>
    <row r="391" spans="1:19" x14ac:dyDescent="0.25">
      <c r="A391" t="s">
        <v>2780</v>
      </c>
    </row>
    <row r="392" spans="1:19" x14ac:dyDescent="0.25">
      <c r="A392">
        <v>337</v>
      </c>
      <c r="B392" t="s">
        <v>1427</v>
      </c>
      <c r="C392">
        <v>46690</v>
      </c>
      <c r="D392" t="s">
        <v>1896</v>
      </c>
      <c r="E392">
        <v>2013</v>
      </c>
      <c r="F392" t="s">
        <v>2122</v>
      </c>
      <c r="G392" t="s">
        <v>2099</v>
      </c>
      <c r="H392">
        <v>3</v>
      </c>
      <c r="I392">
        <v>2</v>
      </c>
      <c r="J392" t="s">
        <v>2122</v>
      </c>
      <c r="K392">
        <v>1467.8</v>
      </c>
      <c r="L392">
        <v>1280.98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45658</v>
      </c>
      <c r="S392">
        <v>46022</v>
      </c>
    </row>
    <row r="393" spans="1:19" x14ac:dyDescent="0.25">
      <c r="A393">
        <v>338</v>
      </c>
      <c r="B393" t="s">
        <v>1430</v>
      </c>
      <c r="C393">
        <v>55059</v>
      </c>
      <c r="D393" t="s">
        <v>1896</v>
      </c>
      <c r="E393">
        <v>2015</v>
      </c>
      <c r="F393" t="s">
        <v>2122</v>
      </c>
      <c r="G393" t="s">
        <v>2092</v>
      </c>
      <c r="H393">
        <v>5</v>
      </c>
      <c r="I393">
        <v>2</v>
      </c>
      <c r="J393" t="s">
        <v>2122</v>
      </c>
      <c r="K393">
        <v>3012.2</v>
      </c>
      <c r="L393">
        <v>2496.5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45658</v>
      </c>
      <c r="S393">
        <v>46022</v>
      </c>
    </row>
    <row r="394" spans="1:19" x14ac:dyDescent="0.25">
      <c r="A394">
        <v>339</v>
      </c>
      <c r="B394" t="s">
        <v>1422</v>
      </c>
      <c r="C394">
        <v>46681</v>
      </c>
      <c r="D394" t="s">
        <v>1896</v>
      </c>
      <c r="E394">
        <v>2013</v>
      </c>
      <c r="F394" t="s">
        <v>2122</v>
      </c>
      <c r="G394" t="s">
        <v>2099</v>
      </c>
      <c r="H394">
        <v>3</v>
      </c>
      <c r="I394">
        <v>2</v>
      </c>
      <c r="J394" t="s">
        <v>2122</v>
      </c>
      <c r="K394">
        <v>1468.8</v>
      </c>
      <c r="L394">
        <v>1280.52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45658</v>
      </c>
      <c r="S394">
        <v>46022</v>
      </c>
    </row>
    <row r="395" spans="1:19" x14ac:dyDescent="0.25">
      <c r="A395">
        <v>340</v>
      </c>
      <c r="B395" t="s">
        <v>1432</v>
      </c>
      <c r="C395">
        <v>41732</v>
      </c>
      <c r="D395" t="s">
        <v>1896</v>
      </c>
      <c r="E395">
        <v>2010</v>
      </c>
      <c r="F395" t="s">
        <v>2122</v>
      </c>
      <c r="G395" t="s">
        <v>2097</v>
      </c>
      <c r="H395">
        <v>3</v>
      </c>
      <c r="I395">
        <v>2</v>
      </c>
      <c r="J395" t="s">
        <v>2122</v>
      </c>
      <c r="K395">
        <v>2407.5</v>
      </c>
      <c r="L395">
        <v>1575.9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45658</v>
      </c>
      <c r="S395">
        <v>46022</v>
      </c>
    </row>
    <row r="396" spans="1:19" x14ac:dyDescent="0.25">
      <c r="A396" t="s">
        <v>22</v>
      </c>
      <c r="C396" t="s">
        <v>172</v>
      </c>
      <c r="D396" t="s">
        <v>172</v>
      </c>
      <c r="E396" t="s">
        <v>172</v>
      </c>
      <c r="F396" t="s">
        <v>172</v>
      </c>
      <c r="G396" t="s">
        <v>172</v>
      </c>
      <c r="H396" t="s">
        <v>172</v>
      </c>
      <c r="I396" t="s">
        <v>172</v>
      </c>
      <c r="J396">
        <v>0</v>
      </c>
      <c r="K396">
        <v>8356.2999999999993</v>
      </c>
      <c r="L396">
        <v>6633.9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172</v>
      </c>
      <c r="S396" t="s">
        <v>172</v>
      </c>
    </row>
    <row r="397" spans="1:19" x14ac:dyDescent="0.25">
      <c r="A397" t="s">
        <v>2781</v>
      </c>
    </row>
    <row r="398" spans="1:19" x14ac:dyDescent="0.25">
      <c r="A398">
        <v>341</v>
      </c>
      <c r="B398" t="s">
        <v>1438</v>
      </c>
      <c r="C398">
        <v>41569</v>
      </c>
      <c r="D398" t="s">
        <v>1896</v>
      </c>
      <c r="E398">
        <v>1993</v>
      </c>
      <c r="F398" t="s">
        <v>2122</v>
      </c>
      <c r="G398" t="s">
        <v>2088</v>
      </c>
      <c r="H398">
        <v>5</v>
      </c>
      <c r="I398">
        <v>5</v>
      </c>
      <c r="J398" t="s">
        <v>2122</v>
      </c>
      <c r="K398">
        <v>10205.5</v>
      </c>
      <c r="L398">
        <v>5988.0999999999995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45658</v>
      </c>
      <c r="S398">
        <v>46022</v>
      </c>
    </row>
    <row r="399" spans="1:19" x14ac:dyDescent="0.25">
      <c r="A399" t="s">
        <v>22</v>
      </c>
      <c r="C399" t="s">
        <v>172</v>
      </c>
      <c r="D399" t="s">
        <v>172</v>
      </c>
      <c r="E399" t="s">
        <v>172</v>
      </c>
      <c r="F399" t="s">
        <v>172</v>
      </c>
      <c r="G399" t="s">
        <v>172</v>
      </c>
      <c r="H399" t="s">
        <v>172</v>
      </c>
      <c r="I399" t="s">
        <v>172</v>
      </c>
      <c r="J399">
        <v>0</v>
      </c>
      <c r="K399">
        <v>10205.5</v>
      </c>
      <c r="L399">
        <v>5988.0999999999995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172</v>
      </c>
      <c r="S399" t="s">
        <v>172</v>
      </c>
    </row>
    <row r="400" spans="1:19" x14ac:dyDescent="0.25">
      <c r="A400" t="s">
        <v>2782</v>
      </c>
    </row>
    <row r="401" spans="1:19" x14ac:dyDescent="0.25">
      <c r="A401">
        <v>342</v>
      </c>
      <c r="B401" t="s">
        <v>1440</v>
      </c>
      <c r="C401">
        <v>41574</v>
      </c>
      <c r="D401" t="s">
        <v>1896</v>
      </c>
      <c r="E401">
        <v>1982</v>
      </c>
      <c r="F401" t="s">
        <v>2122</v>
      </c>
      <c r="G401" t="s">
        <v>2088</v>
      </c>
      <c r="H401">
        <v>2</v>
      </c>
      <c r="I401">
        <v>2</v>
      </c>
      <c r="J401" t="s">
        <v>2122</v>
      </c>
      <c r="K401">
        <v>1759.94</v>
      </c>
      <c r="L401">
        <v>691.30000000000007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45658</v>
      </c>
      <c r="S401">
        <v>46022</v>
      </c>
    </row>
    <row r="402" spans="1:19" x14ac:dyDescent="0.25">
      <c r="A402">
        <v>343</v>
      </c>
      <c r="B402" t="s">
        <v>1439</v>
      </c>
      <c r="C402">
        <v>55877</v>
      </c>
      <c r="D402" t="s">
        <v>1896</v>
      </c>
      <c r="E402">
        <v>1991</v>
      </c>
      <c r="F402" t="s">
        <v>2122</v>
      </c>
      <c r="G402" t="s">
        <v>2089</v>
      </c>
      <c r="H402">
        <v>1</v>
      </c>
      <c r="I402">
        <v>1</v>
      </c>
      <c r="J402" t="s">
        <v>2122</v>
      </c>
      <c r="K402">
        <v>675.6</v>
      </c>
      <c r="L402">
        <v>216.68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45658</v>
      </c>
      <c r="S402">
        <v>46022</v>
      </c>
    </row>
    <row r="403" spans="1:19" x14ac:dyDescent="0.25">
      <c r="A403">
        <v>344</v>
      </c>
      <c r="B403" t="s">
        <v>2695</v>
      </c>
      <c r="C403">
        <v>55874</v>
      </c>
      <c r="D403" t="s">
        <v>1896</v>
      </c>
      <c r="E403">
        <v>1965</v>
      </c>
      <c r="F403" t="s">
        <v>2122</v>
      </c>
      <c r="G403" t="s">
        <v>2448</v>
      </c>
      <c r="H403">
        <v>2</v>
      </c>
      <c r="I403">
        <v>1</v>
      </c>
      <c r="J403" t="s">
        <v>2122</v>
      </c>
      <c r="K403">
        <v>687</v>
      </c>
      <c r="L403">
        <v>687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45658</v>
      </c>
      <c r="S403">
        <v>46022</v>
      </c>
    </row>
    <row r="404" spans="1:19" x14ac:dyDescent="0.25">
      <c r="A404">
        <v>345</v>
      </c>
      <c r="B404" t="s">
        <v>2696</v>
      </c>
      <c r="C404">
        <v>55875</v>
      </c>
      <c r="D404" t="s">
        <v>1896</v>
      </c>
      <c r="E404">
        <v>1966</v>
      </c>
      <c r="F404" t="s">
        <v>2122</v>
      </c>
      <c r="G404" t="s">
        <v>2089</v>
      </c>
      <c r="H404">
        <v>2</v>
      </c>
      <c r="I404">
        <v>1</v>
      </c>
      <c r="J404" t="s">
        <v>2122</v>
      </c>
      <c r="K404">
        <v>668</v>
      </c>
      <c r="L404">
        <v>668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45658</v>
      </c>
      <c r="S404">
        <v>46022</v>
      </c>
    </row>
    <row r="405" spans="1:19" x14ac:dyDescent="0.25">
      <c r="A405">
        <v>346</v>
      </c>
      <c r="B405" t="s">
        <v>2697</v>
      </c>
      <c r="C405">
        <v>55876</v>
      </c>
      <c r="D405" t="s">
        <v>1896</v>
      </c>
      <c r="E405">
        <v>1981</v>
      </c>
      <c r="F405" t="s">
        <v>2122</v>
      </c>
      <c r="G405" t="s">
        <v>2449</v>
      </c>
      <c r="H405">
        <v>5</v>
      </c>
      <c r="I405">
        <v>1</v>
      </c>
      <c r="J405" t="s">
        <v>2122</v>
      </c>
      <c r="K405">
        <v>3556.1</v>
      </c>
      <c r="L405">
        <v>2307.8000000000002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45658</v>
      </c>
      <c r="S405">
        <v>46022</v>
      </c>
    </row>
    <row r="406" spans="1:19" x14ac:dyDescent="0.25">
      <c r="A406" t="s">
        <v>22</v>
      </c>
      <c r="C406" t="s">
        <v>172</v>
      </c>
      <c r="D406" t="s">
        <v>172</v>
      </c>
      <c r="E406" t="s">
        <v>172</v>
      </c>
      <c r="F406" t="s">
        <v>172</v>
      </c>
      <c r="G406" t="s">
        <v>172</v>
      </c>
      <c r="H406" t="s">
        <v>172</v>
      </c>
      <c r="I406" t="s">
        <v>172</v>
      </c>
      <c r="J406">
        <v>0</v>
      </c>
      <c r="K406">
        <v>7346.6399999999994</v>
      </c>
      <c r="L406">
        <v>4570.7800000000007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172</v>
      </c>
      <c r="S406" t="s">
        <v>172</v>
      </c>
    </row>
    <row r="407" spans="1:19" x14ac:dyDescent="0.25">
      <c r="A407" t="s">
        <v>2783</v>
      </c>
    </row>
    <row r="408" spans="1:19" x14ac:dyDescent="0.25">
      <c r="A408">
        <v>347</v>
      </c>
      <c r="B408" t="s">
        <v>1441</v>
      </c>
      <c r="C408">
        <v>41760</v>
      </c>
      <c r="D408" t="s">
        <v>1896</v>
      </c>
      <c r="E408">
        <v>1978</v>
      </c>
      <c r="F408" t="s">
        <v>2122</v>
      </c>
      <c r="G408" t="s">
        <v>2094</v>
      </c>
      <c r="H408">
        <v>2</v>
      </c>
      <c r="I408">
        <v>2</v>
      </c>
      <c r="J408" t="s">
        <v>2122</v>
      </c>
      <c r="K408">
        <v>782.7</v>
      </c>
      <c r="L408">
        <v>489.9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45658</v>
      </c>
      <c r="S408">
        <v>46022</v>
      </c>
    </row>
    <row r="409" spans="1:19" x14ac:dyDescent="0.25">
      <c r="A409" t="s">
        <v>22</v>
      </c>
      <c r="C409" t="s">
        <v>172</v>
      </c>
      <c r="D409" t="s">
        <v>172</v>
      </c>
      <c r="E409" t="s">
        <v>172</v>
      </c>
      <c r="F409" t="s">
        <v>172</v>
      </c>
      <c r="G409" t="s">
        <v>172</v>
      </c>
      <c r="H409" t="s">
        <v>172</v>
      </c>
      <c r="I409" t="s">
        <v>172</v>
      </c>
      <c r="J409">
        <v>0</v>
      </c>
      <c r="K409">
        <v>782.7</v>
      </c>
      <c r="L409">
        <v>489.9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172</v>
      </c>
      <c r="S409" t="s">
        <v>172</v>
      </c>
    </row>
    <row r="410" spans="1:19" x14ac:dyDescent="0.25">
      <c r="A410" t="s">
        <v>2784</v>
      </c>
    </row>
    <row r="411" spans="1:19" x14ac:dyDescent="0.25">
      <c r="A411">
        <v>348</v>
      </c>
      <c r="B411" t="s">
        <v>1442</v>
      </c>
      <c r="C411">
        <v>41770</v>
      </c>
      <c r="D411" t="s">
        <v>1896</v>
      </c>
      <c r="E411">
        <v>1984</v>
      </c>
      <c r="F411" t="s">
        <v>2122</v>
      </c>
      <c r="G411" t="s">
        <v>2089</v>
      </c>
      <c r="H411">
        <v>2</v>
      </c>
      <c r="I411">
        <v>2</v>
      </c>
      <c r="J411" t="s">
        <v>2122</v>
      </c>
      <c r="K411">
        <v>585.4</v>
      </c>
      <c r="L411">
        <v>575.5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45658</v>
      </c>
      <c r="S411">
        <v>46022</v>
      </c>
    </row>
    <row r="412" spans="1:19" x14ac:dyDescent="0.25">
      <c r="A412">
        <v>349</v>
      </c>
      <c r="B412" t="s">
        <v>1443</v>
      </c>
      <c r="C412">
        <v>41772</v>
      </c>
      <c r="D412" t="s">
        <v>1896</v>
      </c>
      <c r="E412">
        <v>1984</v>
      </c>
      <c r="F412" t="s">
        <v>2122</v>
      </c>
      <c r="G412" t="s">
        <v>2089</v>
      </c>
      <c r="H412">
        <v>2</v>
      </c>
      <c r="I412">
        <v>2</v>
      </c>
      <c r="J412" t="s">
        <v>2122</v>
      </c>
      <c r="K412">
        <v>629.6</v>
      </c>
      <c r="L412">
        <v>563.29999999999995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45658</v>
      </c>
      <c r="S412">
        <v>46022</v>
      </c>
    </row>
    <row r="413" spans="1:19" x14ac:dyDescent="0.25">
      <c r="A413">
        <v>350</v>
      </c>
      <c r="B413" t="s">
        <v>1444</v>
      </c>
      <c r="C413">
        <v>41774</v>
      </c>
      <c r="D413" t="s">
        <v>1896</v>
      </c>
      <c r="E413">
        <v>1999</v>
      </c>
      <c r="F413" t="s">
        <v>2122</v>
      </c>
      <c r="G413" t="s">
        <v>2094</v>
      </c>
      <c r="H413">
        <v>2</v>
      </c>
      <c r="I413">
        <v>2</v>
      </c>
      <c r="J413" t="s">
        <v>2122</v>
      </c>
      <c r="K413">
        <v>397.02</v>
      </c>
      <c r="L413">
        <v>390.3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45658</v>
      </c>
      <c r="S413">
        <v>46022</v>
      </c>
    </row>
    <row r="414" spans="1:19" x14ac:dyDescent="0.25">
      <c r="A414">
        <v>351</v>
      </c>
      <c r="B414" t="s">
        <v>1445</v>
      </c>
      <c r="C414">
        <v>41778</v>
      </c>
      <c r="D414" t="s">
        <v>1896</v>
      </c>
      <c r="E414">
        <v>1992</v>
      </c>
      <c r="F414" t="s">
        <v>2122</v>
      </c>
      <c r="G414" t="s">
        <v>2089</v>
      </c>
      <c r="H414">
        <v>5</v>
      </c>
      <c r="I414">
        <v>2</v>
      </c>
      <c r="J414" t="s">
        <v>2122</v>
      </c>
      <c r="K414">
        <v>1931.8</v>
      </c>
      <c r="L414">
        <v>1923.7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45658</v>
      </c>
      <c r="S414">
        <v>46022</v>
      </c>
    </row>
    <row r="415" spans="1:19" x14ac:dyDescent="0.25">
      <c r="A415">
        <v>352</v>
      </c>
      <c r="B415" t="s">
        <v>1446</v>
      </c>
      <c r="C415">
        <v>41779</v>
      </c>
      <c r="D415" t="s">
        <v>1896</v>
      </c>
      <c r="E415">
        <v>1992</v>
      </c>
      <c r="F415" t="s">
        <v>2122</v>
      </c>
      <c r="G415" t="s">
        <v>2089</v>
      </c>
      <c r="H415">
        <v>5</v>
      </c>
      <c r="I415">
        <v>2</v>
      </c>
      <c r="J415" t="s">
        <v>2122</v>
      </c>
      <c r="K415">
        <v>2130.4</v>
      </c>
      <c r="L415">
        <v>2083.4499999999998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45658</v>
      </c>
      <c r="S415">
        <v>46022</v>
      </c>
    </row>
    <row r="416" spans="1:19" x14ac:dyDescent="0.25">
      <c r="A416">
        <v>353</v>
      </c>
      <c r="B416" t="s">
        <v>1447</v>
      </c>
      <c r="C416">
        <v>41782</v>
      </c>
      <c r="D416" t="s">
        <v>1896</v>
      </c>
      <c r="E416">
        <v>2012</v>
      </c>
      <c r="F416" t="s">
        <v>2122</v>
      </c>
      <c r="G416" t="s">
        <v>2089</v>
      </c>
      <c r="H416">
        <v>3</v>
      </c>
      <c r="I416">
        <v>2</v>
      </c>
      <c r="J416" t="s">
        <v>2122</v>
      </c>
      <c r="K416">
        <v>628</v>
      </c>
      <c r="L416">
        <v>628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45658</v>
      </c>
      <c r="S416">
        <v>46022</v>
      </c>
    </row>
    <row r="417" spans="1:19" x14ac:dyDescent="0.25">
      <c r="A417" t="s">
        <v>22</v>
      </c>
      <c r="C417" t="s">
        <v>172</v>
      </c>
      <c r="D417" t="s">
        <v>172</v>
      </c>
      <c r="E417" t="s">
        <v>172</v>
      </c>
      <c r="F417" t="s">
        <v>172</v>
      </c>
      <c r="G417" t="s">
        <v>172</v>
      </c>
      <c r="H417" t="s">
        <v>172</v>
      </c>
      <c r="I417" t="s">
        <v>172</v>
      </c>
      <c r="J417">
        <v>0</v>
      </c>
      <c r="K417">
        <v>6302.2199999999993</v>
      </c>
      <c r="L417">
        <v>6164.25</v>
      </c>
      <c r="M417">
        <v>0</v>
      </c>
      <c r="N417">
        <v>0</v>
      </c>
      <c r="O417">
        <v>0</v>
      </c>
      <c r="P417">
        <v>0</v>
      </c>
      <c r="Q417">
        <v>0</v>
      </c>
      <c r="R417" t="s">
        <v>172</v>
      </c>
      <c r="S417" t="s">
        <v>172</v>
      </c>
    </row>
    <row r="418" spans="1:19" x14ac:dyDescent="0.25">
      <c r="A418" t="s">
        <v>2785</v>
      </c>
    </row>
    <row r="419" spans="1:19" x14ac:dyDescent="0.25">
      <c r="A419">
        <v>354</v>
      </c>
      <c r="B419" t="s">
        <v>1448</v>
      </c>
      <c r="C419">
        <v>41795</v>
      </c>
      <c r="D419" t="s">
        <v>1896</v>
      </c>
      <c r="E419">
        <v>1986</v>
      </c>
      <c r="F419" t="s">
        <v>2122</v>
      </c>
      <c r="G419" t="s">
        <v>2089</v>
      </c>
      <c r="H419">
        <v>4</v>
      </c>
      <c r="I419">
        <v>3</v>
      </c>
      <c r="J419" t="s">
        <v>2122</v>
      </c>
      <c r="K419">
        <v>2297.5</v>
      </c>
      <c r="L419">
        <v>2275.6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45658</v>
      </c>
      <c r="S419">
        <v>46022</v>
      </c>
    </row>
    <row r="420" spans="1:19" x14ac:dyDescent="0.25">
      <c r="A420">
        <v>355</v>
      </c>
      <c r="B420" t="s">
        <v>1449</v>
      </c>
      <c r="C420">
        <v>41789</v>
      </c>
      <c r="D420" t="s">
        <v>1896</v>
      </c>
      <c r="E420">
        <v>1989</v>
      </c>
      <c r="F420" t="s">
        <v>2122</v>
      </c>
      <c r="G420" t="s">
        <v>2094</v>
      </c>
      <c r="H420">
        <v>2</v>
      </c>
      <c r="I420">
        <v>2</v>
      </c>
      <c r="J420" t="s">
        <v>2122</v>
      </c>
      <c r="K420">
        <v>552.70000000000005</v>
      </c>
      <c r="L420">
        <v>552.70000000000005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45658</v>
      </c>
      <c r="S420">
        <v>46022</v>
      </c>
    </row>
    <row r="421" spans="1:19" x14ac:dyDescent="0.25">
      <c r="A421">
        <v>356</v>
      </c>
      <c r="B421" t="s">
        <v>1451</v>
      </c>
      <c r="C421">
        <v>41790</v>
      </c>
      <c r="D421" t="s">
        <v>1896</v>
      </c>
      <c r="E421">
        <v>1989</v>
      </c>
      <c r="F421" t="s">
        <v>2122</v>
      </c>
      <c r="G421" t="s">
        <v>2089</v>
      </c>
      <c r="H421">
        <v>2</v>
      </c>
      <c r="I421">
        <v>1</v>
      </c>
      <c r="J421" t="s">
        <v>2122</v>
      </c>
      <c r="K421">
        <v>277.3</v>
      </c>
      <c r="L421">
        <v>267.5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45658</v>
      </c>
      <c r="S421">
        <v>46022</v>
      </c>
    </row>
    <row r="422" spans="1:19" x14ac:dyDescent="0.25">
      <c r="A422" t="s">
        <v>22</v>
      </c>
      <c r="C422" t="s">
        <v>172</v>
      </c>
      <c r="D422" t="s">
        <v>172</v>
      </c>
      <c r="E422" t="s">
        <v>172</v>
      </c>
      <c r="F422" t="s">
        <v>172</v>
      </c>
      <c r="G422" t="s">
        <v>172</v>
      </c>
      <c r="H422" t="s">
        <v>172</v>
      </c>
      <c r="I422" t="s">
        <v>172</v>
      </c>
      <c r="J422">
        <v>0</v>
      </c>
      <c r="K422">
        <v>3127.5</v>
      </c>
      <c r="L422">
        <v>3095.8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172</v>
      </c>
      <c r="S422" t="s">
        <v>172</v>
      </c>
    </row>
    <row r="423" spans="1:19" x14ac:dyDescent="0.25">
      <c r="A423" t="s">
        <v>2786</v>
      </c>
    </row>
    <row r="424" spans="1:19" x14ac:dyDescent="0.25">
      <c r="A424">
        <v>357</v>
      </c>
      <c r="B424" t="s">
        <v>2367</v>
      </c>
      <c r="C424">
        <v>56050</v>
      </c>
      <c r="D424" t="s">
        <v>1896</v>
      </c>
      <c r="E424">
        <v>1966</v>
      </c>
      <c r="F424" t="s">
        <v>2122</v>
      </c>
      <c r="G424" t="s">
        <v>2105</v>
      </c>
      <c r="H424">
        <v>2</v>
      </c>
      <c r="I424">
        <v>2</v>
      </c>
      <c r="J424" t="s">
        <v>2122</v>
      </c>
      <c r="K424">
        <v>653</v>
      </c>
      <c r="L424">
        <v>265.3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45658</v>
      </c>
      <c r="S424">
        <v>46022</v>
      </c>
    </row>
    <row r="425" spans="1:19" x14ac:dyDescent="0.25">
      <c r="A425" t="s">
        <v>22</v>
      </c>
      <c r="C425" t="s">
        <v>172</v>
      </c>
      <c r="D425" t="s">
        <v>172</v>
      </c>
      <c r="E425" t="s">
        <v>172</v>
      </c>
      <c r="F425" t="s">
        <v>172</v>
      </c>
      <c r="G425" t="s">
        <v>172</v>
      </c>
      <c r="H425" t="s">
        <v>172</v>
      </c>
      <c r="I425" t="s">
        <v>172</v>
      </c>
      <c r="J425">
        <v>0</v>
      </c>
      <c r="K425">
        <v>653</v>
      </c>
      <c r="L425">
        <v>265.3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172</v>
      </c>
      <c r="S425" t="s">
        <v>172</v>
      </c>
    </row>
    <row r="426" spans="1:19" x14ac:dyDescent="0.25">
      <c r="A426" t="s">
        <v>34</v>
      </c>
      <c r="C426" t="s">
        <v>172</v>
      </c>
      <c r="D426" t="s">
        <v>172</v>
      </c>
      <c r="E426" t="s">
        <v>172</v>
      </c>
      <c r="F426" t="s">
        <v>172</v>
      </c>
      <c r="G426" t="s">
        <v>172</v>
      </c>
      <c r="H426" t="s">
        <v>172</v>
      </c>
      <c r="I426" t="s">
        <v>172</v>
      </c>
      <c r="J426">
        <v>0</v>
      </c>
      <c r="K426">
        <v>40393.57</v>
      </c>
      <c r="L426">
        <v>30827.739999999998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172</v>
      </c>
      <c r="S426" t="s">
        <v>172</v>
      </c>
    </row>
    <row r="427" spans="1:19" x14ac:dyDescent="0.25">
      <c r="A427" t="s">
        <v>2787</v>
      </c>
    </row>
    <row r="428" spans="1:19" x14ac:dyDescent="0.25">
      <c r="A428" t="s">
        <v>2788</v>
      </c>
    </row>
    <row r="429" spans="1:19" x14ac:dyDescent="0.25">
      <c r="A429">
        <v>358</v>
      </c>
      <c r="B429" t="s">
        <v>1452</v>
      </c>
      <c r="C429">
        <v>42154</v>
      </c>
      <c r="D429" t="s">
        <v>1896</v>
      </c>
      <c r="E429">
        <v>1965</v>
      </c>
      <c r="F429" t="s">
        <v>2122</v>
      </c>
      <c r="G429" t="s">
        <v>2094</v>
      </c>
      <c r="H429">
        <v>2</v>
      </c>
      <c r="I429">
        <v>3</v>
      </c>
      <c r="J429" t="s">
        <v>2122</v>
      </c>
      <c r="K429">
        <v>643.70000000000005</v>
      </c>
      <c r="L429">
        <v>384.3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45658</v>
      </c>
      <c r="S429">
        <v>46022</v>
      </c>
    </row>
    <row r="430" spans="1:19" x14ac:dyDescent="0.25">
      <c r="A430" t="s">
        <v>22</v>
      </c>
      <c r="C430" t="s">
        <v>172</v>
      </c>
      <c r="D430" t="s">
        <v>172</v>
      </c>
      <c r="E430" t="s">
        <v>172</v>
      </c>
      <c r="F430" t="s">
        <v>172</v>
      </c>
      <c r="G430" t="s">
        <v>172</v>
      </c>
      <c r="H430" t="s">
        <v>172</v>
      </c>
      <c r="I430" t="s">
        <v>172</v>
      </c>
      <c r="J430">
        <v>0</v>
      </c>
      <c r="K430">
        <v>643.70000000000005</v>
      </c>
      <c r="L430">
        <v>384.3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172</v>
      </c>
      <c r="S430" t="s">
        <v>172</v>
      </c>
    </row>
    <row r="431" spans="1:19" x14ac:dyDescent="0.25">
      <c r="A431" t="s">
        <v>2789</v>
      </c>
    </row>
    <row r="432" spans="1:19" x14ac:dyDescent="0.25">
      <c r="A432">
        <v>359</v>
      </c>
      <c r="B432" t="s">
        <v>1453</v>
      </c>
      <c r="C432">
        <v>42142</v>
      </c>
      <c r="D432" t="s">
        <v>1896</v>
      </c>
      <c r="E432">
        <v>1973</v>
      </c>
      <c r="F432" t="s">
        <v>2122</v>
      </c>
      <c r="G432" t="s">
        <v>2089</v>
      </c>
      <c r="H432">
        <v>2</v>
      </c>
      <c r="I432">
        <v>2</v>
      </c>
      <c r="J432" t="s">
        <v>2122</v>
      </c>
      <c r="K432">
        <v>531</v>
      </c>
      <c r="L432">
        <v>469.52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45658</v>
      </c>
      <c r="S432">
        <v>46022</v>
      </c>
    </row>
    <row r="433" spans="1:19" x14ac:dyDescent="0.25">
      <c r="A433" t="s">
        <v>22</v>
      </c>
      <c r="C433" t="s">
        <v>172</v>
      </c>
      <c r="D433" t="s">
        <v>172</v>
      </c>
      <c r="E433" t="s">
        <v>172</v>
      </c>
      <c r="F433" t="s">
        <v>172</v>
      </c>
      <c r="G433" t="s">
        <v>172</v>
      </c>
      <c r="H433" t="s">
        <v>172</v>
      </c>
      <c r="I433" t="s">
        <v>172</v>
      </c>
      <c r="J433">
        <v>0</v>
      </c>
      <c r="K433">
        <v>531</v>
      </c>
      <c r="L433">
        <v>469.52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172</v>
      </c>
      <c r="S433" t="s">
        <v>172</v>
      </c>
    </row>
    <row r="434" spans="1:19" x14ac:dyDescent="0.25">
      <c r="A434" t="s">
        <v>34</v>
      </c>
      <c r="C434" t="s">
        <v>172</v>
      </c>
      <c r="D434" t="s">
        <v>172</v>
      </c>
      <c r="E434" t="s">
        <v>172</v>
      </c>
      <c r="F434" t="s">
        <v>172</v>
      </c>
      <c r="G434" t="s">
        <v>172</v>
      </c>
      <c r="H434" t="s">
        <v>172</v>
      </c>
      <c r="I434" t="s">
        <v>172</v>
      </c>
      <c r="J434">
        <v>0</v>
      </c>
      <c r="K434">
        <v>531</v>
      </c>
      <c r="L434">
        <v>469.52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172</v>
      </c>
      <c r="S434" t="s">
        <v>172</v>
      </c>
    </row>
    <row r="435" spans="1:19" x14ac:dyDescent="0.25">
      <c r="A435" t="s">
        <v>2790</v>
      </c>
    </row>
    <row r="436" spans="1:19" x14ac:dyDescent="0.25">
      <c r="A436" t="s">
        <v>2791</v>
      </c>
    </row>
    <row r="437" spans="1:19" x14ac:dyDescent="0.25">
      <c r="A437">
        <v>360</v>
      </c>
      <c r="B437" t="s">
        <v>2376</v>
      </c>
      <c r="C437">
        <v>42012</v>
      </c>
      <c r="D437" t="s">
        <v>1896</v>
      </c>
      <c r="E437">
        <v>1960</v>
      </c>
      <c r="F437" t="s">
        <v>2122</v>
      </c>
      <c r="G437" t="s">
        <v>2094</v>
      </c>
      <c r="H437">
        <v>2</v>
      </c>
      <c r="I437">
        <v>1</v>
      </c>
      <c r="J437" t="s">
        <v>2122</v>
      </c>
      <c r="K437">
        <v>357.8</v>
      </c>
      <c r="L437">
        <v>320.37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45658</v>
      </c>
      <c r="S437">
        <v>46022</v>
      </c>
    </row>
    <row r="438" spans="1:19" x14ac:dyDescent="0.25">
      <c r="A438" t="s">
        <v>22</v>
      </c>
      <c r="C438" t="s">
        <v>172</v>
      </c>
      <c r="D438" t="s">
        <v>172</v>
      </c>
      <c r="E438" t="s">
        <v>172</v>
      </c>
      <c r="F438" t="s">
        <v>172</v>
      </c>
      <c r="G438" t="s">
        <v>172</v>
      </c>
      <c r="H438" t="s">
        <v>172</v>
      </c>
      <c r="I438" t="s">
        <v>172</v>
      </c>
      <c r="J438">
        <v>0</v>
      </c>
      <c r="K438">
        <v>357.8</v>
      </c>
      <c r="L438">
        <v>320.37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172</v>
      </c>
      <c r="S438" t="s">
        <v>172</v>
      </c>
    </row>
    <row r="439" spans="1:19" x14ac:dyDescent="0.25">
      <c r="A439" t="s">
        <v>34</v>
      </c>
      <c r="C439" t="s">
        <v>172</v>
      </c>
      <c r="D439" t="s">
        <v>172</v>
      </c>
      <c r="E439" t="s">
        <v>172</v>
      </c>
      <c r="F439" t="s">
        <v>172</v>
      </c>
      <c r="G439" t="s">
        <v>172</v>
      </c>
      <c r="H439" t="s">
        <v>172</v>
      </c>
      <c r="I439" t="s">
        <v>172</v>
      </c>
      <c r="J439">
        <v>0</v>
      </c>
      <c r="K439">
        <v>357.8</v>
      </c>
      <c r="L439">
        <v>320.37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172</v>
      </c>
      <c r="S439" t="s">
        <v>172</v>
      </c>
    </row>
    <row r="440" spans="1:19" x14ac:dyDescent="0.25">
      <c r="A440" t="s">
        <v>2792</v>
      </c>
    </row>
    <row r="441" spans="1:19" x14ac:dyDescent="0.25">
      <c r="A441" t="s">
        <v>2793</v>
      </c>
    </row>
    <row r="442" spans="1:19" x14ac:dyDescent="0.25">
      <c r="A442">
        <v>361</v>
      </c>
      <c r="B442" t="s">
        <v>1456</v>
      </c>
      <c r="C442">
        <v>42392</v>
      </c>
      <c r="D442" t="s">
        <v>1896</v>
      </c>
      <c r="E442">
        <v>1962</v>
      </c>
      <c r="F442" t="s">
        <v>2122</v>
      </c>
      <c r="G442" t="s">
        <v>2094</v>
      </c>
      <c r="H442">
        <v>3</v>
      </c>
      <c r="I442">
        <v>2</v>
      </c>
      <c r="J442" t="s">
        <v>2122</v>
      </c>
      <c r="K442">
        <v>827.3</v>
      </c>
      <c r="L442">
        <v>624.6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45658</v>
      </c>
      <c r="S442">
        <v>46022</v>
      </c>
    </row>
    <row r="443" spans="1:19" x14ac:dyDescent="0.25">
      <c r="A443">
        <v>362</v>
      </c>
      <c r="B443" t="s">
        <v>1457</v>
      </c>
      <c r="C443">
        <v>42403</v>
      </c>
      <c r="D443" t="s">
        <v>1896</v>
      </c>
      <c r="E443">
        <v>1967</v>
      </c>
      <c r="F443" t="s">
        <v>2122</v>
      </c>
      <c r="G443" t="s">
        <v>2089</v>
      </c>
      <c r="H443">
        <v>4</v>
      </c>
      <c r="I443">
        <v>4</v>
      </c>
      <c r="J443" t="s">
        <v>2122</v>
      </c>
      <c r="K443">
        <v>3506.1</v>
      </c>
      <c r="L443">
        <v>2538.6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45658</v>
      </c>
      <c r="S443">
        <v>46022</v>
      </c>
    </row>
    <row r="444" spans="1:19" x14ac:dyDescent="0.25">
      <c r="A444">
        <v>363</v>
      </c>
      <c r="B444" t="s">
        <v>1458</v>
      </c>
      <c r="C444">
        <v>42404</v>
      </c>
      <c r="D444" t="s">
        <v>1896</v>
      </c>
      <c r="E444">
        <v>1967</v>
      </c>
      <c r="F444" t="s">
        <v>2122</v>
      </c>
      <c r="G444" t="s">
        <v>2089</v>
      </c>
      <c r="H444">
        <v>4</v>
      </c>
      <c r="I444">
        <v>4</v>
      </c>
      <c r="J444" t="s">
        <v>2122</v>
      </c>
      <c r="K444">
        <v>3501.3</v>
      </c>
      <c r="L444">
        <v>2489.02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45658</v>
      </c>
      <c r="S444">
        <v>46022</v>
      </c>
    </row>
    <row r="445" spans="1:19" x14ac:dyDescent="0.25">
      <c r="A445">
        <v>364</v>
      </c>
      <c r="B445" t="s">
        <v>1459</v>
      </c>
      <c r="C445">
        <v>42405</v>
      </c>
      <c r="D445" t="s">
        <v>1896</v>
      </c>
      <c r="E445">
        <v>1967</v>
      </c>
      <c r="F445" t="s">
        <v>2122</v>
      </c>
      <c r="G445" t="s">
        <v>2089</v>
      </c>
      <c r="H445">
        <v>5</v>
      </c>
      <c r="I445">
        <v>1</v>
      </c>
      <c r="J445" t="s">
        <v>2122</v>
      </c>
      <c r="K445">
        <v>3455.11</v>
      </c>
      <c r="L445">
        <v>2026.1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45658</v>
      </c>
      <c r="S445">
        <v>46022</v>
      </c>
    </row>
    <row r="446" spans="1:19" x14ac:dyDescent="0.25">
      <c r="A446">
        <v>365</v>
      </c>
      <c r="B446" t="s">
        <v>1460</v>
      </c>
      <c r="C446">
        <v>42412</v>
      </c>
      <c r="D446" t="s">
        <v>1896</v>
      </c>
      <c r="E446">
        <v>1963</v>
      </c>
      <c r="F446" t="s">
        <v>2122</v>
      </c>
      <c r="G446" t="s">
        <v>2094</v>
      </c>
      <c r="H446">
        <v>3</v>
      </c>
      <c r="I446">
        <v>2</v>
      </c>
      <c r="J446" t="s">
        <v>2122</v>
      </c>
      <c r="K446">
        <v>683.5</v>
      </c>
      <c r="L446">
        <v>589.6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45658</v>
      </c>
      <c r="S446">
        <v>46022</v>
      </c>
    </row>
    <row r="447" spans="1:19" x14ac:dyDescent="0.25">
      <c r="A447">
        <v>366</v>
      </c>
      <c r="B447" t="s">
        <v>1672</v>
      </c>
      <c r="C447">
        <v>42461</v>
      </c>
      <c r="D447" t="s">
        <v>1897</v>
      </c>
      <c r="E447">
        <v>1972</v>
      </c>
      <c r="F447" t="s">
        <v>2122</v>
      </c>
      <c r="G447" t="s">
        <v>2088</v>
      </c>
      <c r="H447">
        <v>5</v>
      </c>
      <c r="I447">
        <v>7</v>
      </c>
      <c r="J447" t="s">
        <v>2122</v>
      </c>
      <c r="K447">
        <v>6738.8</v>
      </c>
      <c r="L447" t="s">
        <v>2122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45658</v>
      </c>
      <c r="S447">
        <v>46022</v>
      </c>
    </row>
    <row r="448" spans="1:19" x14ac:dyDescent="0.25">
      <c r="A448">
        <v>367</v>
      </c>
      <c r="B448" t="s">
        <v>1461</v>
      </c>
      <c r="C448">
        <v>42463</v>
      </c>
      <c r="D448" t="s">
        <v>1896</v>
      </c>
      <c r="E448">
        <v>1974</v>
      </c>
      <c r="F448" t="s">
        <v>2122</v>
      </c>
      <c r="G448" t="s">
        <v>2088</v>
      </c>
      <c r="H448">
        <v>5</v>
      </c>
      <c r="I448">
        <v>8</v>
      </c>
      <c r="J448" t="s">
        <v>2122</v>
      </c>
      <c r="K448">
        <v>7702.6</v>
      </c>
      <c r="L448">
        <v>5674.9000000000005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45658</v>
      </c>
      <c r="S448">
        <v>46022</v>
      </c>
    </row>
    <row r="449" spans="1:19" x14ac:dyDescent="0.25">
      <c r="A449">
        <v>368</v>
      </c>
      <c r="B449" t="s">
        <v>1462</v>
      </c>
      <c r="C449">
        <v>42464</v>
      </c>
      <c r="D449" t="s">
        <v>1896</v>
      </c>
      <c r="E449">
        <v>1976</v>
      </c>
      <c r="F449" t="s">
        <v>2122</v>
      </c>
      <c r="G449" t="s">
        <v>2088</v>
      </c>
      <c r="H449">
        <v>5</v>
      </c>
      <c r="I449">
        <v>8</v>
      </c>
      <c r="J449" t="s">
        <v>2122</v>
      </c>
      <c r="K449">
        <v>7742.9</v>
      </c>
      <c r="L449">
        <v>5928.6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45658</v>
      </c>
      <c r="S449">
        <v>46022</v>
      </c>
    </row>
    <row r="450" spans="1:19" x14ac:dyDescent="0.25">
      <c r="A450">
        <v>369</v>
      </c>
      <c r="B450" t="s">
        <v>1463</v>
      </c>
      <c r="C450">
        <v>42489</v>
      </c>
      <c r="D450" t="s">
        <v>1896</v>
      </c>
      <c r="E450">
        <v>1975</v>
      </c>
      <c r="F450" t="s">
        <v>2122</v>
      </c>
      <c r="G450" t="s">
        <v>2088</v>
      </c>
      <c r="H450">
        <v>5</v>
      </c>
      <c r="I450">
        <v>8</v>
      </c>
      <c r="J450" t="s">
        <v>2122</v>
      </c>
      <c r="K450">
        <v>7648</v>
      </c>
      <c r="L450">
        <v>5751.4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45658</v>
      </c>
      <c r="S450">
        <v>46022</v>
      </c>
    </row>
    <row r="451" spans="1:19" x14ac:dyDescent="0.25">
      <c r="A451">
        <v>370</v>
      </c>
      <c r="B451" t="s">
        <v>1464</v>
      </c>
      <c r="C451">
        <v>42485</v>
      </c>
      <c r="D451" t="s">
        <v>1896</v>
      </c>
      <c r="E451">
        <v>1971</v>
      </c>
      <c r="F451" t="s">
        <v>2122</v>
      </c>
      <c r="G451" t="s">
        <v>2088</v>
      </c>
      <c r="H451">
        <v>5</v>
      </c>
      <c r="I451">
        <v>6</v>
      </c>
      <c r="J451" t="s">
        <v>2122</v>
      </c>
      <c r="K451">
        <v>5887.1</v>
      </c>
      <c r="L451">
        <v>4448.7000000000007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45658</v>
      </c>
      <c r="S451">
        <v>46022</v>
      </c>
    </row>
    <row r="452" spans="1:19" x14ac:dyDescent="0.25">
      <c r="A452">
        <v>371</v>
      </c>
      <c r="B452" t="s">
        <v>1465</v>
      </c>
      <c r="C452">
        <v>42499</v>
      </c>
      <c r="D452" t="s">
        <v>1896</v>
      </c>
      <c r="E452">
        <v>1975</v>
      </c>
      <c r="F452" t="s">
        <v>2122</v>
      </c>
      <c r="G452" t="s">
        <v>2089</v>
      </c>
      <c r="H452">
        <v>5</v>
      </c>
      <c r="I452">
        <v>6</v>
      </c>
      <c r="J452" t="s">
        <v>2122</v>
      </c>
      <c r="K452">
        <v>6121.3</v>
      </c>
      <c r="L452">
        <v>4580.1000000000004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45658</v>
      </c>
      <c r="S452">
        <v>46022</v>
      </c>
    </row>
    <row r="453" spans="1:19" x14ac:dyDescent="0.25">
      <c r="A453">
        <v>372</v>
      </c>
      <c r="B453" t="s">
        <v>1466</v>
      </c>
      <c r="C453">
        <v>42496</v>
      </c>
      <c r="D453" t="s">
        <v>1896</v>
      </c>
      <c r="E453">
        <v>1972</v>
      </c>
      <c r="F453" t="s">
        <v>2122</v>
      </c>
      <c r="G453" t="s">
        <v>2089</v>
      </c>
      <c r="H453">
        <v>5</v>
      </c>
      <c r="I453">
        <v>4</v>
      </c>
      <c r="J453" t="s">
        <v>2122</v>
      </c>
      <c r="K453">
        <v>4369.5</v>
      </c>
      <c r="L453">
        <v>3326.25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45658</v>
      </c>
      <c r="S453">
        <v>46022</v>
      </c>
    </row>
    <row r="454" spans="1:19" x14ac:dyDescent="0.25">
      <c r="A454">
        <v>373</v>
      </c>
      <c r="B454" t="s">
        <v>1467</v>
      </c>
      <c r="C454">
        <v>42504</v>
      </c>
      <c r="D454" t="s">
        <v>1896</v>
      </c>
      <c r="E454">
        <v>1983</v>
      </c>
      <c r="F454">
        <v>2018</v>
      </c>
      <c r="G454" t="s">
        <v>2089</v>
      </c>
      <c r="H454">
        <v>9</v>
      </c>
      <c r="I454">
        <v>1</v>
      </c>
      <c r="J454" t="s">
        <v>2122</v>
      </c>
      <c r="K454">
        <v>3995.6</v>
      </c>
      <c r="L454">
        <v>3622.2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45658</v>
      </c>
      <c r="S454">
        <v>46022</v>
      </c>
    </row>
    <row r="455" spans="1:19" x14ac:dyDescent="0.25">
      <c r="A455" t="s">
        <v>22</v>
      </c>
      <c r="C455" t="s">
        <v>172</v>
      </c>
      <c r="D455" t="s">
        <v>172</v>
      </c>
      <c r="E455" t="s">
        <v>172</v>
      </c>
      <c r="F455" t="s">
        <v>172</v>
      </c>
      <c r="G455" t="s">
        <v>172</v>
      </c>
      <c r="H455" t="s">
        <v>172</v>
      </c>
      <c r="I455" t="s">
        <v>172</v>
      </c>
      <c r="J455">
        <v>0</v>
      </c>
      <c r="K455">
        <v>62179.11</v>
      </c>
      <c r="L455">
        <v>41600.07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172</v>
      </c>
      <c r="S455" t="s">
        <v>172</v>
      </c>
    </row>
    <row r="456" spans="1:19" x14ac:dyDescent="0.25">
      <c r="A456" t="s">
        <v>2794</v>
      </c>
    </row>
    <row r="457" spans="1:19" x14ac:dyDescent="0.25">
      <c r="A457">
        <v>374</v>
      </c>
      <c r="B457" t="s">
        <v>1468</v>
      </c>
      <c r="C457">
        <v>42577</v>
      </c>
      <c r="D457" t="s">
        <v>1896</v>
      </c>
      <c r="E457">
        <v>1975</v>
      </c>
      <c r="F457" t="s">
        <v>2122</v>
      </c>
      <c r="G457" t="s">
        <v>2088</v>
      </c>
      <c r="H457">
        <v>5</v>
      </c>
      <c r="I457">
        <v>4</v>
      </c>
      <c r="J457" t="s">
        <v>2122</v>
      </c>
      <c r="K457">
        <v>4401.8999999999996</v>
      </c>
      <c r="L457">
        <v>2781.3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45658</v>
      </c>
      <c r="S457">
        <v>46022</v>
      </c>
    </row>
    <row r="458" spans="1:19" x14ac:dyDescent="0.25">
      <c r="A458" t="s">
        <v>22</v>
      </c>
      <c r="C458" t="s">
        <v>172</v>
      </c>
      <c r="D458" t="s">
        <v>172</v>
      </c>
      <c r="E458" t="s">
        <v>172</v>
      </c>
      <c r="F458" t="s">
        <v>172</v>
      </c>
      <c r="G458" t="s">
        <v>172</v>
      </c>
      <c r="H458" t="s">
        <v>172</v>
      </c>
      <c r="I458" t="s">
        <v>172</v>
      </c>
      <c r="J458">
        <v>0</v>
      </c>
      <c r="K458">
        <v>4401.8999999999996</v>
      </c>
      <c r="L458">
        <v>2781.3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172</v>
      </c>
      <c r="S458" t="s">
        <v>172</v>
      </c>
    </row>
    <row r="459" spans="1:19" x14ac:dyDescent="0.25">
      <c r="A459" t="s">
        <v>34</v>
      </c>
      <c r="C459" t="s">
        <v>172</v>
      </c>
      <c r="D459" t="s">
        <v>172</v>
      </c>
      <c r="E459" t="s">
        <v>172</v>
      </c>
      <c r="F459" t="s">
        <v>172</v>
      </c>
      <c r="G459" t="s">
        <v>172</v>
      </c>
      <c r="H459" t="s">
        <v>172</v>
      </c>
      <c r="I459" t="s">
        <v>172</v>
      </c>
      <c r="J459">
        <v>0</v>
      </c>
      <c r="K459">
        <v>4401.8999999999996</v>
      </c>
      <c r="L459">
        <v>2781.3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172</v>
      </c>
      <c r="S459" t="s">
        <v>172</v>
      </c>
    </row>
    <row r="460" spans="1:19" x14ac:dyDescent="0.25">
      <c r="A460" t="s">
        <v>2795</v>
      </c>
    </row>
    <row r="461" spans="1:19" x14ac:dyDescent="0.25">
      <c r="A461" t="s">
        <v>2796</v>
      </c>
    </row>
    <row r="462" spans="1:19" x14ac:dyDescent="0.25">
      <c r="A462">
        <v>375</v>
      </c>
      <c r="B462" t="s">
        <v>698</v>
      </c>
      <c r="C462">
        <v>42204</v>
      </c>
      <c r="D462" t="s">
        <v>1896</v>
      </c>
      <c r="E462">
        <v>1979</v>
      </c>
      <c r="F462" t="s">
        <v>2122</v>
      </c>
      <c r="G462" t="s">
        <v>2096</v>
      </c>
      <c r="H462">
        <v>2</v>
      </c>
      <c r="I462">
        <v>2</v>
      </c>
      <c r="J462" t="s">
        <v>2122</v>
      </c>
      <c r="K462">
        <v>897</v>
      </c>
      <c r="L462">
        <v>552.24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45658</v>
      </c>
      <c r="S462">
        <v>46022</v>
      </c>
    </row>
    <row r="463" spans="1:19" x14ac:dyDescent="0.25">
      <c r="A463" t="s">
        <v>22</v>
      </c>
      <c r="C463" t="s">
        <v>172</v>
      </c>
      <c r="D463" t="s">
        <v>172</v>
      </c>
      <c r="E463" t="s">
        <v>172</v>
      </c>
      <c r="F463" t="s">
        <v>172</v>
      </c>
      <c r="G463" t="s">
        <v>172</v>
      </c>
      <c r="H463" t="s">
        <v>172</v>
      </c>
      <c r="I463" t="s">
        <v>172</v>
      </c>
      <c r="J463">
        <v>0</v>
      </c>
      <c r="K463">
        <v>897</v>
      </c>
      <c r="L463">
        <v>552.24</v>
      </c>
      <c r="M463">
        <v>0</v>
      </c>
      <c r="N463">
        <v>0</v>
      </c>
      <c r="O463">
        <v>0</v>
      </c>
      <c r="P463">
        <v>0</v>
      </c>
      <c r="Q463">
        <v>0</v>
      </c>
      <c r="R463" t="s">
        <v>172</v>
      </c>
      <c r="S463" t="s">
        <v>172</v>
      </c>
    </row>
    <row r="464" spans="1:19" x14ac:dyDescent="0.25">
      <c r="A464" t="s">
        <v>34</v>
      </c>
      <c r="C464" t="s">
        <v>172</v>
      </c>
      <c r="D464" t="s">
        <v>172</v>
      </c>
      <c r="E464" t="s">
        <v>172</v>
      </c>
      <c r="F464" t="s">
        <v>172</v>
      </c>
      <c r="G464" t="s">
        <v>172</v>
      </c>
      <c r="H464" t="s">
        <v>172</v>
      </c>
      <c r="I464" t="s">
        <v>172</v>
      </c>
      <c r="J464">
        <v>0</v>
      </c>
      <c r="K464">
        <v>897</v>
      </c>
      <c r="L464">
        <v>552.24</v>
      </c>
      <c r="M464">
        <v>0</v>
      </c>
      <c r="N464">
        <v>0</v>
      </c>
      <c r="O464">
        <v>0</v>
      </c>
      <c r="P464">
        <v>0</v>
      </c>
      <c r="Q464">
        <v>0</v>
      </c>
      <c r="R464" t="s">
        <v>172</v>
      </c>
      <c r="S464" t="s">
        <v>172</v>
      </c>
    </row>
    <row r="465" spans="1:19" x14ac:dyDescent="0.25">
      <c r="A465" t="s">
        <v>2797</v>
      </c>
    </row>
    <row r="466" spans="1:19" x14ac:dyDescent="0.25">
      <c r="A466" t="s">
        <v>2798</v>
      </c>
    </row>
    <row r="467" spans="1:19" x14ac:dyDescent="0.25">
      <c r="A467">
        <v>376</v>
      </c>
      <c r="B467" t="s">
        <v>2370</v>
      </c>
      <c r="C467">
        <v>43213</v>
      </c>
      <c r="D467" t="s">
        <v>1896</v>
      </c>
      <c r="E467">
        <v>1989</v>
      </c>
      <c r="F467" t="s">
        <v>2122</v>
      </c>
      <c r="G467" t="s">
        <v>2094</v>
      </c>
      <c r="H467">
        <v>2</v>
      </c>
      <c r="I467">
        <v>3</v>
      </c>
      <c r="J467" t="s">
        <v>2122</v>
      </c>
      <c r="K467">
        <v>746.4</v>
      </c>
      <c r="L467">
        <v>746.4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45658</v>
      </c>
      <c r="S467">
        <v>46022</v>
      </c>
    </row>
    <row r="468" spans="1:19" x14ac:dyDescent="0.25">
      <c r="A468">
        <v>377</v>
      </c>
      <c r="B468" t="s">
        <v>2371</v>
      </c>
      <c r="C468">
        <v>43225</v>
      </c>
      <c r="D468" t="s">
        <v>1896</v>
      </c>
      <c r="E468">
        <v>1990</v>
      </c>
      <c r="F468" t="s">
        <v>2122</v>
      </c>
      <c r="G468" t="s">
        <v>2094</v>
      </c>
      <c r="H468">
        <v>2</v>
      </c>
      <c r="I468">
        <v>3</v>
      </c>
      <c r="J468" t="s">
        <v>2122</v>
      </c>
      <c r="K468">
        <v>735.4</v>
      </c>
      <c r="L468">
        <v>735.4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45658</v>
      </c>
      <c r="S468">
        <v>46022</v>
      </c>
    </row>
    <row r="469" spans="1:19" x14ac:dyDescent="0.25">
      <c r="A469">
        <v>378</v>
      </c>
      <c r="B469" t="s">
        <v>2372</v>
      </c>
      <c r="C469">
        <v>43216</v>
      </c>
      <c r="D469" t="s">
        <v>1896</v>
      </c>
      <c r="E469">
        <v>1993</v>
      </c>
      <c r="F469" t="s">
        <v>2122</v>
      </c>
      <c r="G469" t="s">
        <v>2094</v>
      </c>
      <c r="H469">
        <v>2</v>
      </c>
      <c r="I469">
        <v>3</v>
      </c>
      <c r="J469" t="s">
        <v>2122</v>
      </c>
      <c r="K469">
        <v>741.5</v>
      </c>
      <c r="L469">
        <v>741.5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45658</v>
      </c>
      <c r="S469">
        <v>46022</v>
      </c>
    </row>
    <row r="470" spans="1:19" x14ac:dyDescent="0.25">
      <c r="A470">
        <v>379</v>
      </c>
      <c r="B470" t="s">
        <v>2373</v>
      </c>
      <c r="C470">
        <v>43224</v>
      </c>
      <c r="D470" t="s">
        <v>1896</v>
      </c>
      <c r="E470">
        <v>1990</v>
      </c>
      <c r="F470" t="s">
        <v>2122</v>
      </c>
      <c r="G470" t="s">
        <v>2094</v>
      </c>
      <c r="H470">
        <v>2</v>
      </c>
      <c r="I470">
        <v>3</v>
      </c>
      <c r="J470" t="s">
        <v>2122</v>
      </c>
      <c r="K470">
        <v>732</v>
      </c>
      <c r="L470">
        <v>732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45658</v>
      </c>
      <c r="S470">
        <v>46022</v>
      </c>
    </row>
    <row r="471" spans="1:19" x14ac:dyDescent="0.25">
      <c r="A471">
        <v>380</v>
      </c>
      <c r="B471" t="s">
        <v>2374</v>
      </c>
      <c r="C471">
        <v>43220</v>
      </c>
      <c r="D471" t="s">
        <v>1896</v>
      </c>
      <c r="E471">
        <v>1991</v>
      </c>
      <c r="F471" t="s">
        <v>2122</v>
      </c>
      <c r="G471" t="s">
        <v>2094</v>
      </c>
      <c r="H471">
        <v>2</v>
      </c>
      <c r="I471">
        <v>3</v>
      </c>
      <c r="J471" t="s">
        <v>2122</v>
      </c>
      <c r="K471">
        <v>737.3</v>
      </c>
      <c r="L471">
        <v>737.3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45658</v>
      </c>
      <c r="S471">
        <v>46022</v>
      </c>
    </row>
    <row r="472" spans="1:19" x14ac:dyDescent="0.25">
      <c r="A472">
        <v>381</v>
      </c>
      <c r="B472" t="s">
        <v>2375</v>
      </c>
      <c r="C472">
        <v>43208</v>
      </c>
      <c r="D472" t="s">
        <v>1896</v>
      </c>
      <c r="E472">
        <v>1987</v>
      </c>
      <c r="F472" t="s">
        <v>2122</v>
      </c>
      <c r="G472" t="s">
        <v>2094</v>
      </c>
      <c r="H472">
        <v>2</v>
      </c>
      <c r="I472">
        <v>3</v>
      </c>
      <c r="J472" t="s">
        <v>2122</v>
      </c>
      <c r="K472">
        <v>723.6</v>
      </c>
      <c r="L472">
        <v>723.6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45658</v>
      </c>
      <c r="S472">
        <v>46022</v>
      </c>
    </row>
    <row r="473" spans="1:19" x14ac:dyDescent="0.25">
      <c r="A473">
        <v>382</v>
      </c>
      <c r="B473" t="s">
        <v>1113</v>
      </c>
      <c r="C473">
        <v>43082</v>
      </c>
      <c r="D473" t="s">
        <v>1896</v>
      </c>
      <c r="E473">
        <v>1966</v>
      </c>
      <c r="F473" t="s">
        <v>2122</v>
      </c>
      <c r="G473" t="s">
        <v>2094</v>
      </c>
      <c r="H473">
        <v>2</v>
      </c>
      <c r="I473">
        <v>3</v>
      </c>
      <c r="J473" t="s">
        <v>2122</v>
      </c>
      <c r="K473">
        <v>1675.4</v>
      </c>
      <c r="L473">
        <v>777.69999999999993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45658</v>
      </c>
      <c r="S473">
        <v>46022</v>
      </c>
    </row>
    <row r="474" spans="1:19" x14ac:dyDescent="0.25">
      <c r="A474">
        <v>383</v>
      </c>
      <c r="B474" t="s">
        <v>1116</v>
      </c>
      <c r="C474">
        <v>43098</v>
      </c>
      <c r="D474" t="s">
        <v>1896</v>
      </c>
      <c r="E474">
        <v>1966</v>
      </c>
      <c r="F474" t="s">
        <v>2122</v>
      </c>
      <c r="G474" t="s">
        <v>2094</v>
      </c>
      <c r="H474">
        <v>2</v>
      </c>
      <c r="I474">
        <v>3</v>
      </c>
      <c r="J474" t="s">
        <v>2122</v>
      </c>
      <c r="K474">
        <v>1680.5</v>
      </c>
      <c r="L474">
        <v>779.3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45658</v>
      </c>
      <c r="S474">
        <v>46022</v>
      </c>
    </row>
    <row r="475" spans="1:19" x14ac:dyDescent="0.25">
      <c r="A475" t="s">
        <v>22</v>
      </c>
      <c r="C475" t="s">
        <v>172</v>
      </c>
      <c r="D475" t="s">
        <v>172</v>
      </c>
      <c r="E475" t="s">
        <v>172</v>
      </c>
      <c r="F475" t="s">
        <v>172</v>
      </c>
      <c r="G475" t="s">
        <v>172</v>
      </c>
      <c r="H475" t="s">
        <v>172</v>
      </c>
      <c r="I475" t="s">
        <v>172</v>
      </c>
      <c r="J475">
        <v>0</v>
      </c>
      <c r="K475">
        <v>7772.1</v>
      </c>
      <c r="L475">
        <v>5973.2000000000007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172</v>
      </c>
      <c r="S475" t="s">
        <v>172</v>
      </c>
    </row>
    <row r="476" spans="1:19" x14ac:dyDescent="0.25">
      <c r="A476" t="s">
        <v>2799</v>
      </c>
    </row>
    <row r="477" spans="1:19" x14ac:dyDescent="0.25">
      <c r="A477">
        <v>384</v>
      </c>
      <c r="B477" t="s">
        <v>1477</v>
      </c>
      <c r="C477">
        <v>43541</v>
      </c>
      <c r="D477" t="s">
        <v>1896</v>
      </c>
      <c r="E477">
        <v>1975</v>
      </c>
      <c r="F477" t="s">
        <v>2122</v>
      </c>
      <c r="G477" t="s">
        <v>2089</v>
      </c>
      <c r="H477">
        <v>2</v>
      </c>
      <c r="I477">
        <v>1</v>
      </c>
      <c r="J477" t="s">
        <v>2122</v>
      </c>
      <c r="K477">
        <v>377.1</v>
      </c>
      <c r="L477">
        <v>350.4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45658</v>
      </c>
      <c r="S477">
        <v>46022</v>
      </c>
    </row>
    <row r="478" spans="1:19" x14ac:dyDescent="0.25">
      <c r="A478" t="s">
        <v>22</v>
      </c>
      <c r="C478" t="s">
        <v>172</v>
      </c>
      <c r="D478" t="s">
        <v>172</v>
      </c>
      <c r="E478" t="s">
        <v>172</v>
      </c>
      <c r="F478" t="s">
        <v>172</v>
      </c>
      <c r="G478" t="s">
        <v>172</v>
      </c>
      <c r="H478" t="s">
        <v>172</v>
      </c>
      <c r="I478" t="s">
        <v>172</v>
      </c>
      <c r="J478">
        <v>0</v>
      </c>
      <c r="K478">
        <v>377.1</v>
      </c>
      <c r="L478">
        <v>350.4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172</v>
      </c>
      <c r="S478" t="s">
        <v>172</v>
      </c>
    </row>
    <row r="479" spans="1:19" x14ac:dyDescent="0.25">
      <c r="A479" t="s">
        <v>2800</v>
      </c>
    </row>
    <row r="480" spans="1:19" x14ac:dyDescent="0.25">
      <c r="A480">
        <v>385</v>
      </c>
      <c r="B480" t="s">
        <v>1478</v>
      </c>
      <c r="C480">
        <v>43342</v>
      </c>
      <c r="D480" t="s">
        <v>1896</v>
      </c>
      <c r="E480">
        <v>1961</v>
      </c>
      <c r="F480" t="s">
        <v>2122</v>
      </c>
      <c r="G480" t="s">
        <v>2089</v>
      </c>
      <c r="H480">
        <v>3</v>
      </c>
      <c r="I480">
        <v>2</v>
      </c>
      <c r="J480" t="s">
        <v>2122</v>
      </c>
      <c r="K480">
        <v>1900.2</v>
      </c>
      <c r="L480">
        <v>928.6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45658</v>
      </c>
      <c r="S480">
        <v>46022</v>
      </c>
    </row>
    <row r="481" spans="1:19" x14ac:dyDescent="0.25">
      <c r="A481">
        <v>386</v>
      </c>
      <c r="B481" t="s">
        <v>1479</v>
      </c>
      <c r="C481">
        <v>43297</v>
      </c>
      <c r="D481" t="s">
        <v>1896</v>
      </c>
      <c r="E481">
        <v>1957</v>
      </c>
      <c r="F481" t="s">
        <v>2122</v>
      </c>
      <c r="G481" t="s">
        <v>2089</v>
      </c>
      <c r="H481">
        <v>2</v>
      </c>
      <c r="I481">
        <v>2</v>
      </c>
      <c r="J481" t="s">
        <v>2122</v>
      </c>
      <c r="K481">
        <v>736.8</v>
      </c>
      <c r="L481">
        <v>388.1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45658</v>
      </c>
      <c r="S481">
        <v>46022</v>
      </c>
    </row>
    <row r="482" spans="1:19" x14ac:dyDescent="0.25">
      <c r="A482">
        <v>387</v>
      </c>
      <c r="B482" t="s">
        <v>1480</v>
      </c>
      <c r="C482">
        <v>43358</v>
      </c>
      <c r="D482" t="s">
        <v>1896</v>
      </c>
      <c r="E482">
        <v>1940</v>
      </c>
      <c r="F482" t="s">
        <v>2122</v>
      </c>
      <c r="G482" t="s">
        <v>2094</v>
      </c>
      <c r="H482">
        <v>2</v>
      </c>
      <c r="I482">
        <v>1</v>
      </c>
      <c r="J482" t="s">
        <v>2122</v>
      </c>
      <c r="K482">
        <v>899.2</v>
      </c>
      <c r="L482">
        <v>463.4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45658</v>
      </c>
      <c r="S482">
        <v>46022</v>
      </c>
    </row>
    <row r="483" spans="1:19" x14ac:dyDescent="0.25">
      <c r="A483">
        <v>388</v>
      </c>
      <c r="B483" t="s">
        <v>1481</v>
      </c>
      <c r="C483">
        <v>43365</v>
      </c>
      <c r="D483" t="s">
        <v>1896</v>
      </c>
      <c r="E483">
        <v>1953</v>
      </c>
      <c r="F483" t="s">
        <v>2122</v>
      </c>
      <c r="G483" t="s">
        <v>2094</v>
      </c>
      <c r="H483">
        <v>2</v>
      </c>
      <c r="I483">
        <v>2</v>
      </c>
      <c r="J483" t="s">
        <v>2122</v>
      </c>
      <c r="K483">
        <v>727.2</v>
      </c>
      <c r="L483">
        <v>401.7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45658</v>
      </c>
      <c r="S483">
        <v>46022</v>
      </c>
    </row>
    <row r="484" spans="1:19" x14ac:dyDescent="0.25">
      <c r="A484">
        <v>389</v>
      </c>
      <c r="B484" t="s">
        <v>1482</v>
      </c>
      <c r="C484">
        <v>43366</v>
      </c>
      <c r="D484" t="s">
        <v>1896</v>
      </c>
      <c r="E484">
        <v>1956</v>
      </c>
      <c r="F484" t="s">
        <v>2122</v>
      </c>
      <c r="G484" t="s">
        <v>2090</v>
      </c>
      <c r="H484">
        <v>2</v>
      </c>
      <c r="I484">
        <v>2</v>
      </c>
      <c r="J484" t="s">
        <v>2122</v>
      </c>
      <c r="K484">
        <v>722.6</v>
      </c>
      <c r="L484">
        <v>380.4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45658</v>
      </c>
      <c r="S484">
        <v>46022</v>
      </c>
    </row>
    <row r="485" spans="1:19" x14ac:dyDescent="0.25">
      <c r="A485">
        <v>390</v>
      </c>
      <c r="B485" t="s">
        <v>3178</v>
      </c>
      <c r="C485">
        <v>55727</v>
      </c>
      <c r="D485" t="s">
        <v>1896</v>
      </c>
      <c r="E485">
        <v>1906</v>
      </c>
      <c r="F485" t="s">
        <v>2122</v>
      </c>
      <c r="G485" t="s">
        <v>2096</v>
      </c>
      <c r="H485">
        <v>1</v>
      </c>
      <c r="I485">
        <v>3</v>
      </c>
      <c r="J485" t="s">
        <v>2122</v>
      </c>
      <c r="K485">
        <v>206.9</v>
      </c>
      <c r="L485">
        <v>189.4</v>
      </c>
      <c r="M485">
        <v>8290815.9199999999</v>
      </c>
      <c r="N485">
        <v>8290815.9199999999</v>
      </c>
      <c r="O485">
        <v>0</v>
      </c>
      <c r="P485">
        <v>0</v>
      </c>
      <c r="Q485">
        <v>0</v>
      </c>
      <c r="R485">
        <v>45658</v>
      </c>
      <c r="S485">
        <v>46022</v>
      </c>
    </row>
    <row r="486" spans="1:19" x14ac:dyDescent="0.25">
      <c r="A486">
        <v>391</v>
      </c>
      <c r="B486" t="s">
        <v>1483</v>
      </c>
      <c r="C486">
        <v>43402</v>
      </c>
      <c r="D486" t="s">
        <v>1896</v>
      </c>
      <c r="E486">
        <v>1962</v>
      </c>
      <c r="F486" t="s">
        <v>2122</v>
      </c>
      <c r="G486" t="s">
        <v>2089</v>
      </c>
      <c r="H486">
        <v>2</v>
      </c>
      <c r="I486">
        <v>1</v>
      </c>
      <c r="J486" t="s">
        <v>2122</v>
      </c>
      <c r="K486">
        <v>1066.5999999999999</v>
      </c>
      <c r="L486">
        <v>506.2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45658</v>
      </c>
      <c r="S486">
        <v>46022</v>
      </c>
    </row>
    <row r="487" spans="1:19" x14ac:dyDescent="0.25">
      <c r="A487">
        <v>392</v>
      </c>
      <c r="B487" t="s">
        <v>1484</v>
      </c>
      <c r="C487">
        <v>43446</v>
      </c>
      <c r="D487" t="s">
        <v>1896</v>
      </c>
      <c r="E487">
        <v>1958</v>
      </c>
      <c r="F487" t="s">
        <v>2122</v>
      </c>
      <c r="G487" t="s">
        <v>2089</v>
      </c>
      <c r="H487">
        <v>3</v>
      </c>
      <c r="I487">
        <v>3</v>
      </c>
      <c r="J487" t="s">
        <v>2122</v>
      </c>
      <c r="K487">
        <v>3380.31</v>
      </c>
      <c r="L487">
        <v>1646.7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45658</v>
      </c>
      <c r="S487">
        <v>46022</v>
      </c>
    </row>
    <row r="488" spans="1:19" x14ac:dyDescent="0.25">
      <c r="A488">
        <v>393</v>
      </c>
      <c r="B488" t="s">
        <v>1485</v>
      </c>
      <c r="C488">
        <v>43447</v>
      </c>
      <c r="D488" t="s">
        <v>1896</v>
      </c>
      <c r="E488">
        <v>1953</v>
      </c>
      <c r="F488" t="s">
        <v>2122</v>
      </c>
      <c r="G488" t="s">
        <v>2090</v>
      </c>
      <c r="H488">
        <v>2</v>
      </c>
      <c r="I488">
        <v>1</v>
      </c>
      <c r="J488" t="s">
        <v>2122</v>
      </c>
      <c r="K488">
        <v>676.4</v>
      </c>
      <c r="L488">
        <v>366.3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45658</v>
      </c>
      <c r="S488">
        <v>46022</v>
      </c>
    </row>
    <row r="489" spans="1:19" x14ac:dyDescent="0.25">
      <c r="A489">
        <v>394</v>
      </c>
      <c r="B489" t="s">
        <v>1486</v>
      </c>
      <c r="C489">
        <v>43417</v>
      </c>
      <c r="D489" t="s">
        <v>1896</v>
      </c>
      <c r="E489">
        <v>1957</v>
      </c>
      <c r="F489" t="s">
        <v>2122</v>
      </c>
      <c r="G489" t="s">
        <v>2089</v>
      </c>
      <c r="H489">
        <v>2</v>
      </c>
      <c r="I489">
        <v>2</v>
      </c>
      <c r="J489" t="s">
        <v>2122</v>
      </c>
      <c r="K489">
        <v>742.5</v>
      </c>
      <c r="L489">
        <v>379.6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45658</v>
      </c>
      <c r="S489">
        <v>46022</v>
      </c>
    </row>
    <row r="490" spans="1:19" x14ac:dyDescent="0.25">
      <c r="A490">
        <v>395</v>
      </c>
      <c r="B490" t="s">
        <v>1487</v>
      </c>
      <c r="C490">
        <v>43491</v>
      </c>
      <c r="D490" t="s">
        <v>1896</v>
      </c>
      <c r="E490">
        <v>1955</v>
      </c>
      <c r="F490" t="s">
        <v>2122</v>
      </c>
      <c r="G490" t="s">
        <v>2090</v>
      </c>
      <c r="H490">
        <v>2</v>
      </c>
      <c r="I490">
        <v>2</v>
      </c>
      <c r="J490" t="s">
        <v>2122</v>
      </c>
      <c r="K490">
        <v>705.7</v>
      </c>
      <c r="L490">
        <v>414.2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45658</v>
      </c>
      <c r="S490">
        <v>46022</v>
      </c>
    </row>
    <row r="491" spans="1:19" x14ac:dyDescent="0.25">
      <c r="A491">
        <v>396</v>
      </c>
      <c r="B491" t="s">
        <v>70</v>
      </c>
      <c r="C491">
        <v>43493</v>
      </c>
      <c r="D491" t="s">
        <v>1896</v>
      </c>
      <c r="E491">
        <v>1956</v>
      </c>
      <c r="F491" t="s">
        <v>2122</v>
      </c>
      <c r="G491" t="s">
        <v>2090</v>
      </c>
      <c r="H491">
        <v>2</v>
      </c>
      <c r="I491">
        <v>2</v>
      </c>
      <c r="J491" t="s">
        <v>2122</v>
      </c>
      <c r="K491">
        <v>713.2</v>
      </c>
      <c r="L491">
        <v>396.7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45658</v>
      </c>
      <c r="S491">
        <v>46022</v>
      </c>
    </row>
    <row r="492" spans="1:19" x14ac:dyDescent="0.25">
      <c r="A492">
        <v>397</v>
      </c>
      <c r="B492" t="s">
        <v>1488</v>
      </c>
      <c r="C492">
        <v>43521</v>
      </c>
      <c r="D492" t="s">
        <v>1896</v>
      </c>
      <c r="E492">
        <v>1956</v>
      </c>
      <c r="F492" t="s">
        <v>2122</v>
      </c>
      <c r="G492" t="s">
        <v>2089</v>
      </c>
      <c r="H492">
        <v>2</v>
      </c>
      <c r="I492">
        <v>2</v>
      </c>
      <c r="J492" t="s">
        <v>2122</v>
      </c>
      <c r="K492">
        <v>1965.2</v>
      </c>
      <c r="L492">
        <v>730.5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45658</v>
      </c>
      <c r="S492">
        <v>46022</v>
      </c>
    </row>
    <row r="493" spans="1:19" x14ac:dyDescent="0.25">
      <c r="A493">
        <v>398</v>
      </c>
      <c r="B493" t="s">
        <v>1489</v>
      </c>
      <c r="C493">
        <v>43290</v>
      </c>
      <c r="D493" t="s">
        <v>1896</v>
      </c>
      <c r="E493">
        <v>1959</v>
      </c>
      <c r="F493" t="s">
        <v>2122</v>
      </c>
      <c r="G493" t="s">
        <v>2094</v>
      </c>
      <c r="H493">
        <v>2</v>
      </c>
      <c r="I493">
        <v>2</v>
      </c>
      <c r="J493" t="s">
        <v>2122</v>
      </c>
      <c r="K493">
        <v>823</v>
      </c>
      <c r="L493">
        <v>415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45658</v>
      </c>
      <c r="S493">
        <v>46022</v>
      </c>
    </row>
    <row r="494" spans="1:19" x14ac:dyDescent="0.25">
      <c r="A494">
        <v>399</v>
      </c>
      <c r="B494" t="s">
        <v>1126</v>
      </c>
      <c r="C494">
        <v>43291</v>
      </c>
      <c r="D494" t="s">
        <v>1896</v>
      </c>
      <c r="E494">
        <v>1957</v>
      </c>
      <c r="F494" t="s">
        <v>2122</v>
      </c>
      <c r="G494" t="s">
        <v>2090</v>
      </c>
      <c r="H494">
        <v>2</v>
      </c>
      <c r="I494">
        <v>2</v>
      </c>
      <c r="J494" t="s">
        <v>2122</v>
      </c>
      <c r="K494">
        <v>1022.5</v>
      </c>
      <c r="L494">
        <v>390.1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45658</v>
      </c>
      <c r="S494">
        <v>46022</v>
      </c>
    </row>
    <row r="495" spans="1:19" x14ac:dyDescent="0.25">
      <c r="A495">
        <v>400</v>
      </c>
      <c r="B495" t="s">
        <v>2356</v>
      </c>
      <c r="C495">
        <v>43294</v>
      </c>
      <c r="D495" t="s">
        <v>1896</v>
      </c>
      <c r="E495">
        <v>1957</v>
      </c>
      <c r="F495" t="s">
        <v>2122</v>
      </c>
      <c r="G495" t="s">
        <v>2090</v>
      </c>
      <c r="H495">
        <v>2</v>
      </c>
      <c r="I495">
        <v>2</v>
      </c>
      <c r="J495" t="s">
        <v>2122</v>
      </c>
      <c r="K495">
        <v>718.4</v>
      </c>
      <c r="L495">
        <v>385.2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45658</v>
      </c>
      <c r="S495">
        <v>46022</v>
      </c>
    </row>
    <row r="496" spans="1:19" x14ac:dyDescent="0.25">
      <c r="A496" t="s">
        <v>22</v>
      </c>
      <c r="C496" t="s">
        <v>172</v>
      </c>
      <c r="D496" t="s">
        <v>172</v>
      </c>
      <c r="E496" t="s">
        <v>172</v>
      </c>
      <c r="F496" t="s">
        <v>172</v>
      </c>
      <c r="G496" t="s">
        <v>172</v>
      </c>
      <c r="H496" t="s">
        <v>172</v>
      </c>
      <c r="I496" t="s">
        <v>172</v>
      </c>
      <c r="J496">
        <v>0</v>
      </c>
      <c r="K496">
        <v>17006.710000000003</v>
      </c>
      <c r="L496">
        <v>8382.1</v>
      </c>
      <c r="M496">
        <v>8290815.9199999999</v>
      </c>
      <c r="N496">
        <v>8290815.9199999999</v>
      </c>
      <c r="O496">
        <v>0</v>
      </c>
      <c r="P496">
        <v>0</v>
      </c>
      <c r="Q496">
        <v>0</v>
      </c>
      <c r="R496" t="s">
        <v>172</v>
      </c>
      <c r="S496" t="s">
        <v>172</v>
      </c>
    </row>
    <row r="497" spans="1:19" x14ac:dyDescent="0.25">
      <c r="A497" t="s">
        <v>34</v>
      </c>
      <c r="C497" t="s">
        <v>172</v>
      </c>
      <c r="D497" t="s">
        <v>172</v>
      </c>
      <c r="E497" t="s">
        <v>172</v>
      </c>
      <c r="F497" t="s">
        <v>172</v>
      </c>
      <c r="G497" t="s">
        <v>172</v>
      </c>
      <c r="H497" t="s">
        <v>172</v>
      </c>
      <c r="I497" t="s">
        <v>172</v>
      </c>
      <c r="J497">
        <v>0</v>
      </c>
      <c r="K497">
        <v>25155.910000000003</v>
      </c>
      <c r="L497">
        <v>14705.7</v>
      </c>
      <c r="M497">
        <v>8290815.9199999999</v>
      </c>
      <c r="N497">
        <v>8290815.9199999999</v>
      </c>
      <c r="O497">
        <v>0</v>
      </c>
      <c r="P497">
        <v>0</v>
      </c>
      <c r="Q497">
        <v>0</v>
      </c>
      <c r="R497" t="s">
        <v>172</v>
      </c>
      <c r="S497" t="s">
        <v>172</v>
      </c>
    </row>
    <row r="498" spans="1:19" x14ac:dyDescent="0.25">
      <c r="A498" t="s">
        <v>2490</v>
      </c>
    </row>
    <row r="499" spans="1:19" x14ac:dyDescent="0.25">
      <c r="A499" t="s">
        <v>2491</v>
      </c>
    </row>
    <row r="500" spans="1:19" x14ac:dyDescent="0.25">
      <c r="A500">
        <v>401</v>
      </c>
      <c r="B500" t="s">
        <v>1847</v>
      </c>
      <c r="C500">
        <v>42654</v>
      </c>
      <c r="D500" t="s">
        <v>1896</v>
      </c>
      <c r="E500">
        <v>1987</v>
      </c>
      <c r="F500" t="s">
        <v>2122</v>
      </c>
      <c r="G500" t="s">
        <v>2089</v>
      </c>
      <c r="H500">
        <v>2</v>
      </c>
      <c r="I500">
        <v>2</v>
      </c>
      <c r="J500" t="s">
        <v>2122</v>
      </c>
      <c r="K500">
        <v>1078.95</v>
      </c>
      <c r="L500">
        <v>713.5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45658</v>
      </c>
      <c r="S500">
        <v>46022</v>
      </c>
    </row>
    <row r="501" spans="1:19" x14ac:dyDescent="0.25">
      <c r="A501">
        <v>402</v>
      </c>
      <c r="B501" t="s">
        <v>1475</v>
      </c>
      <c r="C501">
        <v>42676</v>
      </c>
      <c r="D501" t="s">
        <v>1896</v>
      </c>
      <c r="E501">
        <v>1958</v>
      </c>
      <c r="F501" t="s">
        <v>2122</v>
      </c>
      <c r="G501" t="s">
        <v>2089</v>
      </c>
      <c r="H501">
        <v>2</v>
      </c>
      <c r="I501">
        <v>1</v>
      </c>
      <c r="J501" t="s">
        <v>2122</v>
      </c>
      <c r="K501">
        <v>645</v>
      </c>
      <c r="L501">
        <v>429.61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45658</v>
      </c>
      <c r="S501">
        <v>46022</v>
      </c>
    </row>
    <row r="502" spans="1:19" x14ac:dyDescent="0.25">
      <c r="A502">
        <v>403</v>
      </c>
      <c r="B502" t="s">
        <v>1476</v>
      </c>
      <c r="C502">
        <v>42677</v>
      </c>
      <c r="D502" t="s">
        <v>1896</v>
      </c>
      <c r="E502">
        <v>1959</v>
      </c>
      <c r="F502" t="s">
        <v>2122</v>
      </c>
      <c r="G502" t="s">
        <v>2089</v>
      </c>
      <c r="H502">
        <v>2</v>
      </c>
      <c r="I502">
        <v>1</v>
      </c>
      <c r="J502" t="s">
        <v>2122</v>
      </c>
      <c r="K502">
        <v>647.85</v>
      </c>
      <c r="L502">
        <v>431.2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45658</v>
      </c>
      <c r="S502">
        <v>46022</v>
      </c>
    </row>
    <row r="503" spans="1:19" x14ac:dyDescent="0.25">
      <c r="A503">
        <v>404</v>
      </c>
      <c r="B503" t="s">
        <v>1469</v>
      </c>
      <c r="C503">
        <v>42783</v>
      </c>
      <c r="D503" t="s">
        <v>1896</v>
      </c>
      <c r="E503">
        <v>1958</v>
      </c>
      <c r="F503" t="s">
        <v>2122</v>
      </c>
      <c r="G503" t="s">
        <v>2089</v>
      </c>
      <c r="H503">
        <v>2</v>
      </c>
      <c r="I503">
        <v>2</v>
      </c>
      <c r="J503" t="s">
        <v>2122</v>
      </c>
      <c r="K503">
        <v>925.7</v>
      </c>
      <c r="L503">
        <v>617.73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45658</v>
      </c>
      <c r="S503">
        <v>46022</v>
      </c>
    </row>
    <row r="504" spans="1:19" x14ac:dyDescent="0.25">
      <c r="A504">
        <v>405</v>
      </c>
      <c r="B504" t="s">
        <v>1470</v>
      </c>
      <c r="C504">
        <v>42776</v>
      </c>
      <c r="D504" t="s">
        <v>1896</v>
      </c>
      <c r="E504">
        <v>1962</v>
      </c>
      <c r="F504" t="s">
        <v>2122</v>
      </c>
      <c r="G504" t="s">
        <v>2089</v>
      </c>
      <c r="H504">
        <v>2</v>
      </c>
      <c r="I504">
        <v>2</v>
      </c>
      <c r="J504" t="s">
        <v>2122</v>
      </c>
      <c r="K504">
        <v>951.75</v>
      </c>
      <c r="L504">
        <v>591.13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45658</v>
      </c>
      <c r="S504">
        <v>46022</v>
      </c>
    </row>
    <row r="505" spans="1:19" x14ac:dyDescent="0.25">
      <c r="A505">
        <v>406</v>
      </c>
      <c r="B505" t="s">
        <v>1471</v>
      </c>
      <c r="C505">
        <v>42778</v>
      </c>
      <c r="D505" t="s">
        <v>1896</v>
      </c>
      <c r="E505">
        <v>1962</v>
      </c>
      <c r="F505" t="s">
        <v>2122</v>
      </c>
      <c r="G505" t="s">
        <v>2089</v>
      </c>
      <c r="H505">
        <v>2</v>
      </c>
      <c r="I505">
        <v>2</v>
      </c>
      <c r="J505" t="s">
        <v>2122</v>
      </c>
      <c r="K505">
        <v>952.8</v>
      </c>
      <c r="L505">
        <v>635.5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45658</v>
      </c>
      <c r="S505">
        <v>46022</v>
      </c>
    </row>
    <row r="506" spans="1:19" x14ac:dyDescent="0.25">
      <c r="A506">
        <v>407</v>
      </c>
      <c r="B506" t="s">
        <v>1472</v>
      </c>
      <c r="C506">
        <v>42782</v>
      </c>
      <c r="D506" t="s">
        <v>1896</v>
      </c>
      <c r="E506">
        <v>1961</v>
      </c>
      <c r="F506" t="s">
        <v>2122</v>
      </c>
      <c r="G506" t="s">
        <v>2089</v>
      </c>
      <c r="H506">
        <v>2</v>
      </c>
      <c r="I506">
        <v>2</v>
      </c>
      <c r="J506" t="s">
        <v>2122</v>
      </c>
      <c r="K506">
        <v>938.55</v>
      </c>
      <c r="L506">
        <v>619.86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45658</v>
      </c>
      <c r="S506">
        <v>46022</v>
      </c>
    </row>
    <row r="507" spans="1:19" x14ac:dyDescent="0.25">
      <c r="A507">
        <v>408</v>
      </c>
      <c r="B507" t="s">
        <v>664</v>
      </c>
      <c r="C507">
        <v>42811</v>
      </c>
      <c r="D507" t="s">
        <v>1896</v>
      </c>
      <c r="E507">
        <v>1960</v>
      </c>
      <c r="F507" t="s">
        <v>2122</v>
      </c>
      <c r="G507" t="s">
        <v>2089</v>
      </c>
      <c r="H507">
        <v>2</v>
      </c>
      <c r="I507">
        <v>2</v>
      </c>
      <c r="J507" t="s">
        <v>2122</v>
      </c>
      <c r="K507">
        <v>1814.78</v>
      </c>
      <c r="L507">
        <v>1386.3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45658</v>
      </c>
      <c r="S507">
        <v>46022</v>
      </c>
    </row>
    <row r="508" spans="1:19" x14ac:dyDescent="0.25">
      <c r="A508">
        <v>409</v>
      </c>
      <c r="B508" t="s">
        <v>2439</v>
      </c>
      <c r="C508">
        <v>42738</v>
      </c>
      <c r="D508" t="s">
        <v>1896</v>
      </c>
      <c r="E508">
        <v>1958</v>
      </c>
      <c r="F508" t="s">
        <v>2122</v>
      </c>
      <c r="G508" t="s">
        <v>2089</v>
      </c>
      <c r="H508">
        <v>2</v>
      </c>
      <c r="I508">
        <v>1</v>
      </c>
      <c r="J508" t="s">
        <v>2122</v>
      </c>
      <c r="K508">
        <v>618.9</v>
      </c>
      <c r="L508">
        <v>412.6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45658</v>
      </c>
      <c r="S508">
        <v>46022</v>
      </c>
    </row>
    <row r="509" spans="1:19" x14ac:dyDescent="0.25">
      <c r="A509" t="s">
        <v>22</v>
      </c>
      <c r="C509" t="s">
        <v>172</v>
      </c>
      <c r="D509" t="s">
        <v>172</v>
      </c>
      <c r="E509" t="s">
        <v>172</v>
      </c>
      <c r="F509" t="s">
        <v>172</v>
      </c>
      <c r="G509" t="s">
        <v>172</v>
      </c>
      <c r="H509" t="s">
        <v>172</v>
      </c>
      <c r="I509" t="s">
        <v>172</v>
      </c>
      <c r="J509">
        <v>0</v>
      </c>
      <c r="K509">
        <v>7495.33</v>
      </c>
      <c r="L509">
        <v>5123.93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172</v>
      </c>
      <c r="S509" t="s">
        <v>172</v>
      </c>
    </row>
    <row r="510" spans="1:19" x14ac:dyDescent="0.25">
      <c r="A510" t="s">
        <v>34</v>
      </c>
      <c r="C510" t="s">
        <v>172</v>
      </c>
      <c r="D510" t="s">
        <v>172</v>
      </c>
      <c r="E510" t="s">
        <v>172</v>
      </c>
      <c r="F510" t="s">
        <v>172</v>
      </c>
      <c r="G510" t="s">
        <v>172</v>
      </c>
      <c r="H510" t="s">
        <v>172</v>
      </c>
      <c r="I510" t="s">
        <v>172</v>
      </c>
      <c r="J510">
        <v>0</v>
      </c>
      <c r="K510">
        <v>7495.33</v>
      </c>
      <c r="L510">
        <v>5123.93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172</v>
      </c>
      <c r="S510" t="s">
        <v>172</v>
      </c>
    </row>
    <row r="511" spans="1:19" x14ac:dyDescent="0.25">
      <c r="A511" t="s">
        <v>2801</v>
      </c>
    </row>
    <row r="512" spans="1:19" x14ac:dyDescent="0.25">
      <c r="A512" t="s">
        <v>2802</v>
      </c>
    </row>
    <row r="513" spans="1:19" x14ac:dyDescent="0.25">
      <c r="A513">
        <v>410</v>
      </c>
      <c r="B513" t="s">
        <v>1490</v>
      </c>
      <c r="C513">
        <v>42977</v>
      </c>
      <c r="D513" t="s">
        <v>1896</v>
      </c>
      <c r="E513">
        <v>1973</v>
      </c>
      <c r="F513" t="s">
        <v>2122</v>
      </c>
      <c r="G513" t="s">
        <v>2094</v>
      </c>
      <c r="H513">
        <v>2</v>
      </c>
      <c r="I513">
        <v>2</v>
      </c>
      <c r="J513" t="s">
        <v>2122</v>
      </c>
      <c r="K513">
        <v>587.1</v>
      </c>
      <c r="L513">
        <v>545.1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45658</v>
      </c>
      <c r="S513">
        <v>46022</v>
      </c>
    </row>
    <row r="514" spans="1:19" x14ac:dyDescent="0.25">
      <c r="A514">
        <v>411</v>
      </c>
      <c r="B514" t="s">
        <v>1491</v>
      </c>
      <c r="C514">
        <v>42978</v>
      </c>
      <c r="D514" t="s">
        <v>1896</v>
      </c>
      <c r="E514">
        <v>1976</v>
      </c>
      <c r="F514" t="s">
        <v>2122</v>
      </c>
      <c r="G514" t="s">
        <v>2094</v>
      </c>
      <c r="H514">
        <v>2</v>
      </c>
      <c r="I514">
        <v>2</v>
      </c>
      <c r="J514" t="s">
        <v>2122</v>
      </c>
      <c r="K514">
        <v>531.20000000000005</v>
      </c>
      <c r="L514">
        <v>488.4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45658</v>
      </c>
      <c r="S514">
        <v>46022</v>
      </c>
    </row>
    <row r="515" spans="1:19" x14ac:dyDescent="0.25">
      <c r="A515">
        <v>412</v>
      </c>
      <c r="B515" t="s">
        <v>1492</v>
      </c>
      <c r="C515">
        <v>42984</v>
      </c>
      <c r="D515" t="s">
        <v>1896</v>
      </c>
      <c r="E515">
        <v>1970</v>
      </c>
      <c r="F515" t="s">
        <v>2122</v>
      </c>
      <c r="G515" t="s">
        <v>2094</v>
      </c>
      <c r="H515">
        <v>2</v>
      </c>
      <c r="I515">
        <v>2</v>
      </c>
      <c r="J515" t="s">
        <v>2122</v>
      </c>
      <c r="K515">
        <v>573.6</v>
      </c>
      <c r="L515">
        <v>511.3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45658</v>
      </c>
      <c r="S515">
        <v>46022</v>
      </c>
    </row>
    <row r="516" spans="1:19" x14ac:dyDescent="0.25">
      <c r="A516" t="s">
        <v>22</v>
      </c>
      <c r="C516" t="s">
        <v>172</v>
      </c>
      <c r="D516" t="s">
        <v>172</v>
      </c>
      <c r="E516" t="s">
        <v>172</v>
      </c>
      <c r="F516" t="s">
        <v>172</v>
      </c>
      <c r="G516" t="s">
        <v>172</v>
      </c>
      <c r="H516" t="s">
        <v>172</v>
      </c>
      <c r="I516" t="s">
        <v>172</v>
      </c>
      <c r="J516">
        <v>0</v>
      </c>
      <c r="K516">
        <v>1691.9</v>
      </c>
      <c r="L516">
        <v>1544.8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172</v>
      </c>
      <c r="S516" t="s">
        <v>172</v>
      </c>
    </row>
    <row r="517" spans="1:19" x14ac:dyDescent="0.25">
      <c r="A517" t="s">
        <v>34</v>
      </c>
      <c r="C517" t="s">
        <v>172</v>
      </c>
      <c r="D517" t="s">
        <v>172</v>
      </c>
      <c r="E517" t="s">
        <v>172</v>
      </c>
      <c r="F517" t="s">
        <v>172</v>
      </c>
      <c r="G517" t="s">
        <v>172</v>
      </c>
      <c r="H517" t="s">
        <v>172</v>
      </c>
      <c r="I517" t="s">
        <v>172</v>
      </c>
      <c r="J517">
        <v>0</v>
      </c>
      <c r="K517">
        <v>1691.9</v>
      </c>
      <c r="L517">
        <v>1544.8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172</v>
      </c>
      <c r="S517" t="s">
        <v>172</v>
      </c>
    </row>
    <row r="518" spans="1:19" x14ac:dyDescent="0.25">
      <c r="A518" t="s">
        <v>1944</v>
      </c>
    </row>
    <row r="519" spans="1:19" x14ac:dyDescent="0.25">
      <c r="A519" t="s">
        <v>1945</v>
      </c>
    </row>
    <row r="520" spans="1:19" x14ac:dyDescent="0.25">
      <c r="A520">
        <v>413</v>
      </c>
      <c r="B520" t="s">
        <v>701</v>
      </c>
      <c r="C520">
        <v>43652</v>
      </c>
      <c r="D520" t="s">
        <v>1896</v>
      </c>
      <c r="E520">
        <v>1971</v>
      </c>
      <c r="F520" t="s">
        <v>2122</v>
      </c>
      <c r="G520" t="s">
        <v>2089</v>
      </c>
      <c r="H520">
        <v>5</v>
      </c>
      <c r="I520">
        <v>4</v>
      </c>
      <c r="J520" t="s">
        <v>2122</v>
      </c>
      <c r="K520">
        <v>4385.8</v>
      </c>
      <c r="L520">
        <v>3155.3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45658</v>
      </c>
      <c r="S520">
        <v>46022</v>
      </c>
    </row>
    <row r="521" spans="1:19" x14ac:dyDescent="0.25">
      <c r="A521">
        <v>414</v>
      </c>
      <c r="B521" t="s">
        <v>702</v>
      </c>
      <c r="C521">
        <v>43654</v>
      </c>
      <c r="D521" t="s">
        <v>1896</v>
      </c>
      <c r="E521">
        <v>1974</v>
      </c>
      <c r="F521" t="s">
        <v>2122</v>
      </c>
      <c r="G521" t="s">
        <v>2088</v>
      </c>
      <c r="H521">
        <v>5</v>
      </c>
      <c r="I521">
        <v>4</v>
      </c>
      <c r="J521" t="s">
        <v>2122</v>
      </c>
      <c r="K521">
        <v>4211.8</v>
      </c>
      <c r="L521">
        <v>2646.8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45658</v>
      </c>
      <c r="S521">
        <v>46022</v>
      </c>
    </row>
    <row r="522" spans="1:19" x14ac:dyDescent="0.25">
      <c r="A522">
        <v>415</v>
      </c>
      <c r="B522" t="s">
        <v>1507</v>
      </c>
      <c r="C522">
        <v>43784</v>
      </c>
      <c r="D522" t="s">
        <v>1896</v>
      </c>
      <c r="E522">
        <v>1958</v>
      </c>
      <c r="F522" t="s">
        <v>2122</v>
      </c>
      <c r="G522" t="s">
        <v>2090</v>
      </c>
      <c r="H522">
        <v>2</v>
      </c>
      <c r="I522">
        <v>2</v>
      </c>
      <c r="J522" t="s">
        <v>2122</v>
      </c>
      <c r="K522">
        <v>647.70000000000005</v>
      </c>
      <c r="L522">
        <v>425.3</v>
      </c>
      <c r="M522">
        <v>996641.89999999991</v>
      </c>
      <c r="N522">
        <v>996641.89999999991</v>
      </c>
      <c r="O522">
        <v>0</v>
      </c>
      <c r="P522">
        <v>0</v>
      </c>
      <c r="Q522">
        <v>0</v>
      </c>
      <c r="R522">
        <v>45658</v>
      </c>
      <c r="S522">
        <v>46022</v>
      </c>
    </row>
    <row r="523" spans="1:19" x14ac:dyDescent="0.25">
      <c r="A523" t="s">
        <v>22</v>
      </c>
      <c r="C523" t="s">
        <v>172</v>
      </c>
      <c r="D523" t="s">
        <v>172</v>
      </c>
      <c r="E523" t="s">
        <v>172</v>
      </c>
      <c r="F523" t="s">
        <v>172</v>
      </c>
      <c r="G523" t="s">
        <v>172</v>
      </c>
      <c r="H523" t="s">
        <v>172</v>
      </c>
      <c r="I523" t="s">
        <v>172</v>
      </c>
      <c r="J523">
        <v>0</v>
      </c>
      <c r="K523">
        <v>9245.3000000000011</v>
      </c>
      <c r="L523">
        <v>6227.4000000000005</v>
      </c>
      <c r="M523">
        <v>996641.89999999991</v>
      </c>
      <c r="N523">
        <v>996641.89999999991</v>
      </c>
      <c r="O523">
        <v>0</v>
      </c>
      <c r="P523">
        <v>0</v>
      </c>
      <c r="Q523">
        <v>0</v>
      </c>
      <c r="R523" t="s">
        <v>172</v>
      </c>
      <c r="S523" t="s">
        <v>172</v>
      </c>
    </row>
    <row r="524" spans="1:19" x14ac:dyDescent="0.25">
      <c r="A524" t="s">
        <v>2803</v>
      </c>
    </row>
    <row r="525" spans="1:19" x14ac:dyDescent="0.25">
      <c r="A525">
        <v>416</v>
      </c>
      <c r="B525" t="s">
        <v>1497</v>
      </c>
      <c r="C525">
        <v>43909</v>
      </c>
      <c r="D525" t="s">
        <v>1896</v>
      </c>
      <c r="E525">
        <v>1963</v>
      </c>
      <c r="F525" t="s">
        <v>2122</v>
      </c>
      <c r="G525" t="s">
        <v>2094</v>
      </c>
      <c r="H525">
        <v>2</v>
      </c>
      <c r="I525">
        <v>1</v>
      </c>
      <c r="J525" t="s">
        <v>2122</v>
      </c>
      <c r="K525">
        <v>336.5</v>
      </c>
      <c r="L525">
        <v>321.8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45658</v>
      </c>
      <c r="S525">
        <v>46022</v>
      </c>
    </row>
    <row r="526" spans="1:19" x14ac:dyDescent="0.25">
      <c r="A526">
        <v>417</v>
      </c>
      <c r="B526" t="s">
        <v>1499</v>
      </c>
      <c r="C526">
        <v>43915</v>
      </c>
      <c r="D526" t="s">
        <v>1896</v>
      </c>
      <c r="E526">
        <v>1965</v>
      </c>
      <c r="F526" t="s">
        <v>2122</v>
      </c>
      <c r="G526" t="s">
        <v>2089</v>
      </c>
      <c r="H526">
        <v>2</v>
      </c>
      <c r="I526">
        <v>2</v>
      </c>
      <c r="J526" t="s">
        <v>2122</v>
      </c>
      <c r="K526">
        <v>650.4</v>
      </c>
      <c r="L526">
        <v>627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45658</v>
      </c>
      <c r="S526">
        <v>46022</v>
      </c>
    </row>
    <row r="527" spans="1:19" x14ac:dyDescent="0.25">
      <c r="A527">
        <v>418</v>
      </c>
      <c r="B527" t="s">
        <v>1500</v>
      </c>
      <c r="C527">
        <v>43916</v>
      </c>
      <c r="D527" t="s">
        <v>1896</v>
      </c>
      <c r="E527">
        <v>1961</v>
      </c>
      <c r="F527" t="s">
        <v>2122</v>
      </c>
      <c r="G527" t="s">
        <v>2094</v>
      </c>
      <c r="H527">
        <v>2</v>
      </c>
      <c r="I527">
        <v>2</v>
      </c>
      <c r="J527" t="s">
        <v>2122</v>
      </c>
      <c r="K527">
        <v>388.3</v>
      </c>
      <c r="L527">
        <v>375.1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45658</v>
      </c>
      <c r="S527">
        <v>46022</v>
      </c>
    </row>
    <row r="528" spans="1:19" x14ac:dyDescent="0.25">
      <c r="A528">
        <v>419</v>
      </c>
      <c r="B528" t="s">
        <v>715</v>
      </c>
      <c r="C528">
        <v>43886</v>
      </c>
      <c r="D528" t="s">
        <v>1896</v>
      </c>
      <c r="E528">
        <v>1958</v>
      </c>
      <c r="F528" t="s">
        <v>2122</v>
      </c>
      <c r="G528" t="s">
        <v>2094</v>
      </c>
      <c r="H528">
        <v>2</v>
      </c>
      <c r="I528">
        <v>1</v>
      </c>
      <c r="J528" t="s">
        <v>2122</v>
      </c>
      <c r="K528">
        <v>351.3</v>
      </c>
      <c r="L528">
        <v>345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45658</v>
      </c>
      <c r="S528">
        <v>46022</v>
      </c>
    </row>
    <row r="529" spans="1:19" x14ac:dyDescent="0.25">
      <c r="A529">
        <v>420</v>
      </c>
      <c r="B529" t="s">
        <v>716</v>
      </c>
      <c r="C529">
        <v>43901</v>
      </c>
      <c r="D529" t="s">
        <v>1896</v>
      </c>
      <c r="E529">
        <v>1962</v>
      </c>
      <c r="F529" t="s">
        <v>2122</v>
      </c>
      <c r="G529" t="s">
        <v>2094</v>
      </c>
      <c r="H529">
        <v>2</v>
      </c>
      <c r="I529">
        <v>1</v>
      </c>
      <c r="J529" t="s">
        <v>2122</v>
      </c>
      <c r="K529">
        <v>404.4</v>
      </c>
      <c r="L529">
        <v>396.3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45658</v>
      </c>
      <c r="S529">
        <v>46022</v>
      </c>
    </row>
    <row r="530" spans="1:19" x14ac:dyDescent="0.25">
      <c r="A530" t="s">
        <v>22</v>
      </c>
      <c r="C530" t="s">
        <v>172</v>
      </c>
      <c r="D530" t="s">
        <v>172</v>
      </c>
      <c r="E530" t="s">
        <v>172</v>
      </c>
      <c r="F530" t="s">
        <v>172</v>
      </c>
      <c r="G530" t="s">
        <v>172</v>
      </c>
      <c r="H530" t="s">
        <v>172</v>
      </c>
      <c r="I530" t="s">
        <v>172</v>
      </c>
      <c r="J530">
        <v>0</v>
      </c>
      <c r="K530">
        <v>2130.9</v>
      </c>
      <c r="L530">
        <v>2065.2000000000003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172</v>
      </c>
      <c r="S530" t="s">
        <v>172</v>
      </c>
    </row>
    <row r="531" spans="1:19" x14ac:dyDescent="0.25">
      <c r="A531" t="s">
        <v>34</v>
      </c>
      <c r="C531" t="s">
        <v>172</v>
      </c>
      <c r="D531" t="s">
        <v>172</v>
      </c>
      <c r="E531" t="s">
        <v>172</v>
      </c>
      <c r="F531" t="s">
        <v>172</v>
      </c>
      <c r="G531" t="s">
        <v>172</v>
      </c>
      <c r="H531" t="s">
        <v>172</v>
      </c>
      <c r="I531" t="s">
        <v>172</v>
      </c>
      <c r="J531">
        <v>0</v>
      </c>
      <c r="K531">
        <v>11376.2</v>
      </c>
      <c r="L531">
        <v>8292.6</v>
      </c>
      <c r="M531">
        <v>996641.89999999991</v>
      </c>
      <c r="N531">
        <v>996641.89999999991</v>
      </c>
      <c r="O531">
        <v>0</v>
      </c>
      <c r="P531">
        <v>0</v>
      </c>
      <c r="Q531">
        <v>0</v>
      </c>
      <c r="R531" t="s">
        <v>172</v>
      </c>
      <c r="S531" t="s">
        <v>172</v>
      </c>
    </row>
    <row r="532" spans="1:19" x14ac:dyDescent="0.25">
      <c r="A532" t="s">
        <v>2804</v>
      </c>
    </row>
    <row r="533" spans="1:19" x14ac:dyDescent="0.25">
      <c r="A533" t="s">
        <v>2805</v>
      </c>
    </row>
    <row r="534" spans="1:19" x14ac:dyDescent="0.25">
      <c r="A534">
        <v>421</v>
      </c>
      <c r="B534" t="s">
        <v>1515</v>
      </c>
      <c r="C534">
        <v>44423</v>
      </c>
      <c r="D534" t="s">
        <v>1896</v>
      </c>
      <c r="E534">
        <v>1970</v>
      </c>
      <c r="F534" t="s">
        <v>2122</v>
      </c>
      <c r="G534" t="s">
        <v>2089</v>
      </c>
      <c r="H534">
        <v>3</v>
      </c>
      <c r="I534">
        <v>2</v>
      </c>
      <c r="J534" t="s">
        <v>2122</v>
      </c>
      <c r="K534">
        <v>1062.9000000000001</v>
      </c>
      <c r="L534">
        <v>939.2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45658</v>
      </c>
      <c r="S534">
        <v>46022</v>
      </c>
    </row>
    <row r="535" spans="1:19" x14ac:dyDescent="0.25">
      <c r="A535">
        <v>422</v>
      </c>
      <c r="B535" t="s">
        <v>1517</v>
      </c>
      <c r="C535">
        <v>44447</v>
      </c>
      <c r="D535" t="s">
        <v>1896</v>
      </c>
      <c r="E535">
        <v>1975</v>
      </c>
      <c r="F535" t="s">
        <v>2122</v>
      </c>
      <c r="G535" t="s">
        <v>2089</v>
      </c>
      <c r="H535">
        <v>5</v>
      </c>
      <c r="I535">
        <v>6</v>
      </c>
      <c r="J535" t="s">
        <v>2122</v>
      </c>
      <c r="K535">
        <v>5065.3999999999996</v>
      </c>
      <c r="L535">
        <v>4446.0999999999995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45658</v>
      </c>
      <c r="S535">
        <v>46022</v>
      </c>
    </row>
    <row r="536" spans="1:19" x14ac:dyDescent="0.25">
      <c r="A536">
        <v>423</v>
      </c>
      <c r="B536" t="s">
        <v>1140</v>
      </c>
      <c r="C536">
        <v>44355</v>
      </c>
      <c r="D536" t="s">
        <v>1896</v>
      </c>
      <c r="E536">
        <v>1973</v>
      </c>
      <c r="F536" t="s">
        <v>2122</v>
      </c>
      <c r="G536" t="s">
        <v>2089</v>
      </c>
      <c r="H536">
        <v>5</v>
      </c>
      <c r="I536">
        <v>4</v>
      </c>
      <c r="J536" t="s">
        <v>2122</v>
      </c>
      <c r="K536">
        <v>4166.3999999999996</v>
      </c>
      <c r="L536">
        <v>3721.6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45658</v>
      </c>
      <c r="S536">
        <v>46022</v>
      </c>
    </row>
    <row r="537" spans="1:19" x14ac:dyDescent="0.25">
      <c r="A537">
        <v>424</v>
      </c>
      <c r="B537" t="s">
        <v>73</v>
      </c>
      <c r="C537">
        <v>44489</v>
      </c>
      <c r="D537" t="s">
        <v>1896</v>
      </c>
      <c r="E537">
        <v>1983</v>
      </c>
      <c r="F537" t="s">
        <v>2122</v>
      </c>
      <c r="G537" t="s">
        <v>2090</v>
      </c>
      <c r="H537">
        <v>9</v>
      </c>
      <c r="I537">
        <v>1</v>
      </c>
      <c r="J537" t="s">
        <v>2122</v>
      </c>
      <c r="K537">
        <v>3025.3</v>
      </c>
      <c r="L537">
        <v>2336.8000000000002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45658</v>
      </c>
      <c r="S537">
        <v>46022</v>
      </c>
    </row>
    <row r="538" spans="1:19" x14ac:dyDescent="0.25">
      <c r="A538">
        <v>425</v>
      </c>
      <c r="B538" t="s">
        <v>738</v>
      </c>
      <c r="C538">
        <v>44517</v>
      </c>
      <c r="D538" t="s">
        <v>1896</v>
      </c>
      <c r="E538">
        <v>1978</v>
      </c>
      <c r="F538" t="s">
        <v>2122</v>
      </c>
      <c r="G538" t="s">
        <v>2088</v>
      </c>
      <c r="H538">
        <v>5</v>
      </c>
      <c r="I538">
        <v>6</v>
      </c>
      <c r="J538" t="s">
        <v>2122</v>
      </c>
      <c r="K538">
        <v>5067.8</v>
      </c>
      <c r="L538">
        <v>4425.3999999999996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45658</v>
      </c>
      <c r="S538">
        <v>46022</v>
      </c>
    </row>
    <row r="539" spans="1:19" x14ac:dyDescent="0.25">
      <c r="A539" t="s">
        <v>22</v>
      </c>
      <c r="C539" t="s">
        <v>172</v>
      </c>
      <c r="D539" t="s">
        <v>172</v>
      </c>
      <c r="E539" t="s">
        <v>172</v>
      </c>
      <c r="F539" t="s">
        <v>172</v>
      </c>
      <c r="G539" t="s">
        <v>172</v>
      </c>
      <c r="H539" t="s">
        <v>172</v>
      </c>
      <c r="I539" t="s">
        <v>172</v>
      </c>
      <c r="J539">
        <v>0</v>
      </c>
      <c r="K539">
        <v>18387.8</v>
      </c>
      <c r="L539">
        <v>15869.1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172</v>
      </c>
      <c r="S539" t="s">
        <v>172</v>
      </c>
    </row>
    <row r="540" spans="1:19" x14ac:dyDescent="0.25">
      <c r="A540" t="s">
        <v>34</v>
      </c>
      <c r="C540" t="s">
        <v>172</v>
      </c>
      <c r="D540" t="s">
        <v>172</v>
      </c>
      <c r="E540" t="s">
        <v>172</v>
      </c>
      <c r="F540" t="s">
        <v>172</v>
      </c>
      <c r="G540" t="s">
        <v>172</v>
      </c>
      <c r="H540" t="s">
        <v>172</v>
      </c>
      <c r="I540" t="s">
        <v>172</v>
      </c>
      <c r="J540">
        <v>0</v>
      </c>
      <c r="K540">
        <v>18387.8</v>
      </c>
      <c r="L540">
        <v>15869.1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172</v>
      </c>
      <c r="S540" t="s">
        <v>172</v>
      </c>
    </row>
    <row r="541" spans="1:19" x14ac:dyDescent="0.25">
      <c r="A541" t="s">
        <v>2700</v>
      </c>
    </row>
    <row r="542" spans="1:19" x14ac:dyDescent="0.25">
      <c r="A542" t="s">
        <v>2806</v>
      </c>
    </row>
    <row r="543" spans="1:19" x14ac:dyDescent="0.25">
      <c r="A543">
        <v>426</v>
      </c>
      <c r="B543" t="s">
        <v>752</v>
      </c>
      <c r="C543">
        <v>44757</v>
      </c>
      <c r="D543" t="s">
        <v>1896</v>
      </c>
      <c r="E543">
        <v>1969</v>
      </c>
      <c r="F543" t="s">
        <v>2122</v>
      </c>
      <c r="G543" t="s">
        <v>2089</v>
      </c>
      <c r="H543">
        <v>4</v>
      </c>
      <c r="I543">
        <v>2</v>
      </c>
      <c r="J543" t="s">
        <v>2122</v>
      </c>
      <c r="K543">
        <v>2302</v>
      </c>
      <c r="L543">
        <v>1271.9000000000001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45658</v>
      </c>
      <c r="S543">
        <v>46022</v>
      </c>
    </row>
    <row r="544" spans="1:19" x14ac:dyDescent="0.25">
      <c r="A544" t="s">
        <v>22</v>
      </c>
      <c r="C544" t="s">
        <v>172</v>
      </c>
      <c r="D544" t="s">
        <v>172</v>
      </c>
      <c r="E544" t="s">
        <v>172</v>
      </c>
      <c r="F544" t="s">
        <v>172</v>
      </c>
      <c r="G544" t="s">
        <v>172</v>
      </c>
      <c r="H544" t="s">
        <v>172</v>
      </c>
      <c r="I544" t="s">
        <v>172</v>
      </c>
      <c r="J544">
        <v>0</v>
      </c>
      <c r="K544">
        <v>2302</v>
      </c>
      <c r="L544">
        <v>1271.9000000000001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172</v>
      </c>
      <c r="S544" t="s">
        <v>172</v>
      </c>
    </row>
    <row r="545" spans="1:19" x14ac:dyDescent="0.25">
      <c r="A545" t="s">
        <v>34</v>
      </c>
      <c r="C545" t="s">
        <v>172</v>
      </c>
      <c r="D545" t="s">
        <v>172</v>
      </c>
      <c r="E545" t="s">
        <v>172</v>
      </c>
      <c r="F545" t="s">
        <v>172</v>
      </c>
      <c r="G545" t="s">
        <v>172</v>
      </c>
      <c r="H545" t="s">
        <v>172</v>
      </c>
      <c r="I545" t="s">
        <v>172</v>
      </c>
      <c r="J545">
        <v>0</v>
      </c>
      <c r="K545">
        <v>2302</v>
      </c>
      <c r="L545">
        <v>1271.9000000000001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172</v>
      </c>
      <c r="S545" t="s">
        <v>172</v>
      </c>
    </row>
    <row r="546" spans="1:19" x14ac:dyDescent="0.25">
      <c r="A546" t="s">
        <v>2807</v>
      </c>
    </row>
    <row r="547" spans="1:19" x14ac:dyDescent="0.25">
      <c r="A547" t="s">
        <v>2808</v>
      </c>
    </row>
    <row r="548" spans="1:19" x14ac:dyDescent="0.25">
      <c r="A548">
        <v>427</v>
      </c>
      <c r="B548" t="s">
        <v>1521</v>
      </c>
      <c r="C548">
        <v>44678</v>
      </c>
      <c r="D548" t="s">
        <v>1896</v>
      </c>
      <c r="E548">
        <v>1976</v>
      </c>
      <c r="F548" t="s">
        <v>2122</v>
      </c>
      <c r="G548" t="s">
        <v>2089</v>
      </c>
      <c r="H548">
        <v>2</v>
      </c>
      <c r="I548">
        <v>3</v>
      </c>
      <c r="J548" t="s">
        <v>2122</v>
      </c>
      <c r="K548">
        <v>1300.4000000000001</v>
      </c>
      <c r="L548">
        <v>763.3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45658</v>
      </c>
      <c r="S548">
        <v>46022</v>
      </c>
    </row>
    <row r="549" spans="1:19" x14ac:dyDescent="0.25">
      <c r="A549">
        <v>428</v>
      </c>
      <c r="B549" t="s">
        <v>1522</v>
      </c>
      <c r="C549">
        <v>44684</v>
      </c>
      <c r="D549" t="s">
        <v>1896</v>
      </c>
      <c r="E549">
        <v>1989</v>
      </c>
      <c r="F549" t="s">
        <v>2122</v>
      </c>
      <c r="G549" t="s">
        <v>2089</v>
      </c>
      <c r="H549">
        <v>2</v>
      </c>
      <c r="I549">
        <v>3</v>
      </c>
      <c r="J549" t="s">
        <v>2122</v>
      </c>
      <c r="K549">
        <v>1790.32</v>
      </c>
      <c r="L549">
        <v>1000.2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45658</v>
      </c>
      <c r="S549">
        <v>46022</v>
      </c>
    </row>
    <row r="550" spans="1:19" x14ac:dyDescent="0.25">
      <c r="A550" t="s">
        <v>22</v>
      </c>
      <c r="C550" t="s">
        <v>172</v>
      </c>
      <c r="D550" t="s">
        <v>172</v>
      </c>
      <c r="E550" t="s">
        <v>172</v>
      </c>
      <c r="F550" t="s">
        <v>172</v>
      </c>
      <c r="G550" t="s">
        <v>172</v>
      </c>
      <c r="H550" t="s">
        <v>172</v>
      </c>
      <c r="I550" t="s">
        <v>172</v>
      </c>
      <c r="J550">
        <v>0</v>
      </c>
      <c r="K550">
        <v>3090.7200000000003</v>
      </c>
      <c r="L550">
        <v>1763.5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172</v>
      </c>
      <c r="S550" t="s">
        <v>172</v>
      </c>
    </row>
    <row r="551" spans="1:19" x14ac:dyDescent="0.25">
      <c r="A551" t="s">
        <v>34</v>
      </c>
      <c r="C551" t="s">
        <v>172</v>
      </c>
      <c r="D551" t="s">
        <v>172</v>
      </c>
      <c r="E551" t="s">
        <v>172</v>
      </c>
      <c r="F551" t="s">
        <v>172</v>
      </c>
      <c r="G551" t="s">
        <v>172</v>
      </c>
      <c r="H551" t="s">
        <v>172</v>
      </c>
      <c r="I551" t="s">
        <v>172</v>
      </c>
      <c r="J551">
        <v>0</v>
      </c>
      <c r="K551">
        <v>3090.7200000000003</v>
      </c>
      <c r="L551">
        <v>1763.5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172</v>
      </c>
      <c r="S551" t="s">
        <v>172</v>
      </c>
    </row>
    <row r="552" spans="1:19" x14ac:dyDescent="0.25">
      <c r="A552" t="s">
        <v>2809</v>
      </c>
    </row>
    <row r="553" spans="1:19" x14ac:dyDescent="0.25">
      <c r="A553" t="s">
        <v>2810</v>
      </c>
    </row>
    <row r="554" spans="1:19" x14ac:dyDescent="0.25">
      <c r="A554">
        <v>429</v>
      </c>
      <c r="B554" t="s">
        <v>1523</v>
      </c>
      <c r="C554">
        <v>44716</v>
      </c>
      <c r="D554" t="s">
        <v>1896</v>
      </c>
      <c r="E554">
        <v>1986</v>
      </c>
      <c r="F554" t="s">
        <v>2122</v>
      </c>
      <c r="G554" t="s">
        <v>2088</v>
      </c>
      <c r="H554">
        <v>5</v>
      </c>
      <c r="I554">
        <v>8</v>
      </c>
      <c r="J554" t="s">
        <v>2122</v>
      </c>
      <c r="K554">
        <v>6012.9</v>
      </c>
      <c r="L554">
        <v>5577.93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45658</v>
      </c>
      <c r="S554">
        <v>46022</v>
      </c>
    </row>
    <row r="555" spans="1:19" x14ac:dyDescent="0.25">
      <c r="A555" t="s">
        <v>22</v>
      </c>
      <c r="C555" t="s">
        <v>172</v>
      </c>
      <c r="D555" t="s">
        <v>172</v>
      </c>
      <c r="E555" t="s">
        <v>172</v>
      </c>
      <c r="F555" t="s">
        <v>172</v>
      </c>
      <c r="G555" t="s">
        <v>172</v>
      </c>
      <c r="H555" t="s">
        <v>172</v>
      </c>
      <c r="I555" t="s">
        <v>172</v>
      </c>
      <c r="J555">
        <v>0</v>
      </c>
      <c r="K555">
        <v>6012.9</v>
      </c>
      <c r="L555">
        <v>5577.93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172</v>
      </c>
      <c r="S555" t="s">
        <v>172</v>
      </c>
    </row>
    <row r="556" spans="1:19" x14ac:dyDescent="0.25">
      <c r="A556" t="s">
        <v>34</v>
      </c>
      <c r="C556" t="s">
        <v>172</v>
      </c>
      <c r="D556" t="s">
        <v>172</v>
      </c>
      <c r="E556" t="s">
        <v>172</v>
      </c>
      <c r="F556" t="s">
        <v>172</v>
      </c>
      <c r="G556" t="s">
        <v>172</v>
      </c>
      <c r="H556" t="s">
        <v>172</v>
      </c>
      <c r="I556" t="s">
        <v>172</v>
      </c>
      <c r="J556">
        <v>0</v>
      </c>
      <c r="K556">
        <v>6012.9</v>
      </c>
      <c r="L556">
        <v>5577.93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172</v>
      </c>
      <c r="S556" t="s">
        <v>172</v>
      </c>
    </row>
    <row r="557" spans="1:19" x14ac:dyDescent="0.25">
      <c r="A557" t="s">
        <v>2811</v>
      </c>
    </row>
    <row r="558" spans="1:19" x14ac:dyDescent="0.25">
      <c r="A558" t="s">
        <v>2812</v>
      </c>
    </row>
    <row r="559" spans="1:19" x14ac:dyDescent="0.25">
      <c r="A559">
        <v>430</v>
      </c>
      <c r="B559" t="s">
        <v>1146</v>
      </c>
      <c r="C559">
        <v>44929</v>
      </c>
      <c r="D559" t="s">
        <v>1896</v>
      </c>
      <c r="E559">
        <v>1959</v>
      </c>
      <c r="F559" t="s">
        <v>2122</v>
      </c>
      <c r="G559" t="s">
        <v>2094</v>
      </c>
      <c r="H559">
        <v>2</v>
      </c>
      <c r="I559">
        <v>1</v>
      </c>
      <c r="J559" t="s">
        <v>2122</v>
      </c>
      <c r="K559">
        <v>687.4</v>
      </c>
      <c r="L559">
        <v>404.2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45658</v>
      </c>
      <c r="S559">
        <v>46022</v>
      </c>
    </row>
    <row r="560" spans="1:19" x14ac:dyDescent="0.25">
      <c r="A560">
        <v>431</v>
      </c>
      <c r="B560" t="s">
        <v>1147</v>
      </c>
      <c r="C560">
        <v>44930</v>
      </c>
      <c r="D560" t="s">
        <v>1896</v>
      </c>
      <c r="E560">
        <v>1959</v>
      </c>
      <c r="F560" t="s">
        <v>2122</v>
      </c>
      <c r="G560" t="s">
        <v>2094</v>
      </c>
      <c r="H560">
        <v>2</v>
      </c>
      <c r="I560">
        <v>1</v>
      </c>
      <c r="J560" t="s">
        <v>2122</v>
      </c>
      <c r="K560">
        <v>701</v>
      </c>
      <c r="L560">
        <v>416.9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45658</v>
      </c>
      <c r="S560">
        <v>46022</v>
      </c>
    </row>
    <row r="561" spans="1:19" x14ac:dyDescent="0.25">
      <c r="A561">
        <v>432</v>
      </c>
      <c r="B561" t="s">
        <v>1158</v>
      </c>
      <c r="C561">
        <v>44938</v>
      </c>
      <c r="D561" t="s">
        <v>1896</v>
      </c>
      <c r="E561">
        <v>1960</v>
      </c>
      <c r="F561" t="s">
        <v>2122</v>
      </c>
      <c r="G561" t="s">
        <v>2094</v>
      </c>
      <c r="H561">
        <v>2</v>
      </c>
      <c r="I561">
        <v>1</v>
      </c>
      <c r="J561" t="s">
        <v>2122</v>
      </c>
      <c r="K561">
        <v>701.1</v>
      </c>
      <c r="L561">
        <v>415.4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45658</v>
      </c>
      <c r="S561">
        <v>46022</v>
      </c>
    </row>
    <row r="562" spans="1:19" x14ac:dyDescent="0.25">
      <c r="A562">
        <v>433</v>
      </c>
      <c r="B562" t="s">
        <v>755</v>
      </c>
      <c r="C562">
        <v>44953</v>
      </c>
      <c r="D562" t="s">
        <v>1896</v>
      </c>
      <c r="E562">
        <v>1961</v>
      </c>
      <c r="F562">
        <v>2016</v>
      </c>
      <c r="G562" t="s">
        <v>2088</v>
      </c>
      <c r="H562">
        <v>4</v>
      </c>
      <c r="I562">
        <v>3</v>
      </c>
      <c r="J562" t="s">
        <v>2122</v>
      </c>
      <c r="K562">
        <v>3405.2</v>
      </c>
      <c r="L562">
        <v>2072.0500000000002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45658</v>
      </c>
      <c r="S562">
        <v>46022</v>
      </c>
    </row>
    <row r="563" spans="1:19" x14ac:dyDescent="0.25">
      <c r="A563">
        <v>434</v>
      </c>
      <c r="B563" t="s">
        <v>756</v>
      </c>
      <c r="C563">
        <v>44957</v>
      </c>
      <c r="D563" t="s">
        <v>1896</v>
      </c>
      <c r="E563">
        <v>1962</v>
      </c>
      <c r="F563">
        <v>2017</v>
      </c>
      <c r="G563" t="s">
        <v>2088</v>
      </c>
      <c r="H563">
        <v>4</v>
      </c>
      <c r="I563">
        <v>3</v>
      </c>
      <c r="J563" t="s">
        <v>2122</v>
      </c>
      <c r="K563">
        <v>3428.6</v>
      </c>
      <c r="L563">
        <v>2050.4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45658</v>
      </c>
      <c r="S563">
        <v>46022</v>
      </c>
    </row>
    <row r="564" spans="1:19" x14ac:dyDescent="0.25">
      <c r="A564">
        <v>435</v>
      </c>
      <c r="B564" t="s">
        <v>757</v>
      </c>
      <c r="C564">
        <v>44958</v>
      </c>
      <c r="D564" t="s">
        <v>1896</v>
      </c>
      <c r="E564">
        <v>1962</v>
      </c>
      <c r="F564">
        <v>2017</v>
      </c>
      <c r="G564" t="s">
        <v>2088</v>
      </c>
      <c r="H564">
        <v>4</v>
      </c>
      <c r="I564">
        <v>3</v>
      </c>
      <c r="J564" t="s">
        <v>2122</v>
      </c>
      <c r="K564">
        <v>3361.7</v>
      </c>
      <c r="L564">
        <v>2062.9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45658</v>
      </c>
      <c r="S564">
        <v>46022</v>
      </c>
    </row>
    <row r="565" spans="1:19" x14ac:dyDescent="0.25">
      <c r="A565">
        <v>436</v>
      </c>
      <c r="B565" t="s">
        <v>1629</v>
      </c>
      <c r="C565">
        <v>44959</v>
      </c>
      <c r="D565" t="s">
        <v>1896</v>
      </c>
      <c r="E565">
        <v>1961</v>
      </c>
      <c r="F565">
        <v>2017</v>
      </c>
      <c r="G565" t="s">
        <v>2088</v>
      </c>
      <c r="H565">
        <v>4</v>
      </c>
      <c r="I565">
        <v>3</v>
      </c>
      <c r="J565" t="s">
        <v>2122</v>
      </c>
      <c r="K565">
        <v>3395.1</v>
      </c>
      <c r="L565">
        <v>2064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45658</v>
      </c>
      <c r="S565">
        <v>46022</v>
      </c>
    </row>
    <row r="566" spans="1:19" x14ac:dyDescent="0.25">
      <c r="A566">
        <v>437</v>
      </c>
      <c r="B566" t="s">
        <v>2366</v>
      </c>
      <c r="C566">
        <v>44991</v>
      </c>
      <c r="D566" t="s">
        <v>1896</v>
      </c>
      <c r="E566">
        <v>1958</v>
      </c>
      <c r="F566" t="s">
        <v>2122</v>
      </c>
      <c r="G566" t="s">
        <v>2089</v>
      </c>
      <c r="H566">
        <v>2</v>
      </c>
      <c r="I566">
        <v>2</v>
      </c>
      <c r="J566" t="s">
        <v>2122</v>
      </c>
      <c r="K566">
        <v>1216.9000000000001</v>
      </c>
      <c r="L566">
        <v>658.8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45658</v>
      </c>
      <c r="S566">
        <v>46022</v>
      </c>
    </row>
    <row r="567" spans="1:19" x14ac:dyDescent="0.25">
      <c r="A567">
        <v>438</v>
      </c>
      <c r="B567" t="s">
        <v>1524</v>
      </c>
      <c r="C567">
        <v>45011</v>
      </c>
      <c r="D567" t="s">
        <v>1896</v>
      </c>
      <c r="E567">
        <v>1966</v>
      </c>
      <c r="F567" t="s">
        <v>2122</v>
      </c>
      <c r="G567" t="s">
        <v>2088</v>
      </c>
      <c r="H567">
        <v>4</v>
      </c>
      <c r="I567">
        <v>3</v>
      </c>
      <c r="J567" t="s">
        <v>2122</v>
      </c>
      <c r="K567">
        <v>3423.1</v>
      </c>
      <c r="L567">
        <v>2083.9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45658</v>
      </c>
      <c r="S567">
        <v>46022</v>
      </c>
    </row>
    <row r="568" spans="1:19" x14ac:dyDescent="0.25">
      <c r="A568">
        <v>439</v>
      </c>
      <c r="B568" t="s">
        <v>1525</v>
      </c>
      <c r="C568">
        <v>45012</v>
      </c>
      <c r="D568" t="s">
        <v>1896</v>
      </c>
      <c r="E568">
        <v>1966</v>
      </c>
      <c r="F568" t="s">
        <v>2122</v>
      </c>
      <c r="G568" t="s">
        <v>2088</v>
      </c>
      <c r="H568">
        <v>4</v>
      </c>
      <c r="I568">
        <v>3</v>
      </c>
      <c r="J568" t="s">
        <v>2122</v>
      </c>
      <c r="K568">
        <v>3414.3</v>
      </c>
      <c r="L568">
        <v>2072.6999999999998</v>
      </c>
      <c r="M568">
        <v>4493208.9831999997</v>
      </c>
      <c r="N568">
        <v>4493208.9831999997</v>
      </c>
      <c r="O568">
        <v>0</v>
      </c>
      <c r="P568">
        <v>0</v>
      </c>
      <c r="Q568">
        <v>0</v>
      </c>
      <c r="R568">
        <v>45658</v>
      </c>
      <c r="S568">
        <v>46022</v>
      </c>
    </row>
    <row r="569" spans="1:19" x14ac:dyDescent="0.25">
      <c r="A569">
        <v>440</v>
      </c>
      <c r="B569" t="s">
        <v>1630</v>
      </c>
      <c r="C569">
        <v>45014</v>
      </c>
      <c r="D569" t="s">
        <v>1896</v>
      </c>
      <c r="E569">
        <v>1966</v>
      </c>
      <c r="F569">
        <v>2016</v>
      </c>
      <c r="G569" t="s">
        <v>2088</v>
      </c>
      <c r="H569">
        <v>4</v>
      </c>
      <c r="I569">
        <v>3</v>
      </c>
      <c r="J569" t="s">
        <v>2122</v>
      </c>
      <c r="K569">
        <v>3402.4</v>
      </c>
      <c r="L569">
        <v>2051.1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45658</v>
      </c>
      <c r="S569">
        <v>46022</v>
      </c>
    </row>
    <row r="570" spans="1:19" x14ac:dyDescent="0.25">
      <c r="A570">
        <v>441</v>
      </c>
      <c r="B570" t="s">
        <v>1572</v>
      </c>
      <c r="C570">
        <v>45015</v>
      </c>
      <c r="D570" t="s">
        <v>1896</v>
      </c>
      <c r="E570">
        <v>1966</v>
      </c>
      <c r="F570">
        <v>2016</v>
      </c>
      <c r="G570" t="s">
        <v>2088</v>
      </c>
      <c r="H570">
        <v>4</v>
      </c>
      <c r="I570">
        <v>3</v>
      </c>
      <c r="J570" t="s">
        <v>2122</v>
      </c>
      <c r="K570">
        <v>3755.9</v>
      </c>
      <c r="L570">
        <v>2339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45658</v>
      </c>
      <c r="S570">
        <v>46022</v>
      </c>
    </row>
    <row r="571" spans="1:19" x14ac:dyDescent="0.25">
      <c r="A571">
        <v>442</v>
      </c>
      <c r="B571" t="s">
        <v>1631</v>
      </c>
      <c r="C571">
        <v>45016</v>
      </c>
      <c r="D571" t="s">
        <v>1896</v>
      </c>
      <c r="E571">
        <v>1967</v>
      </c>
      <c r="F571">
        <v>2016</v>
      </c>
      <c r="G571" t="s">
        <v>2088</v>
      </c>
      <c r="H571">
        <v>4</v>
      </c>
      <c r="I571">
        <v>3</v>
      </c>
      <c r="J571" t="s">
        <v>2122</v>
      </c>
      <c r="K571">
        <v>3769.2</v>
      </c>
      <c r="L571">
        <v>2294.6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45658</v>
      </c>
      <c r="S571">
        <v>46022</v>
      </c>
    </row>
    <row r="572" spans="1:19" x14ac:dyDescent="0.25">
      <c r="A572">
        <v>443</v>
      </c>
      <c r="B572" t="s">
        <v>1632</v>
      </c>
      <c r="C572">
        <v>45018</v>
      </c>
      <c r="D572" t="s">
        <v>1896</v>
      </c>
      <c r="E572">
        <v>1967</v>
      </c>
      <c r="F572">
        <v>2015</v>
      </c>
      <c r="G572" t="s">
        <v>2088</v>
      </c>
      <c r="H572">
        <v>4</v>
      </c>
      <c r="I572">
        <v>3</v>
      </c>
      <c r="J572" t="s">
        <v>2122</v>
      </c>
      <c r="K572">
        <v>3752.5</v>
      </c>
      <c r="L572">
        <v>2266.4499999999998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45658</v>
      </c>
      <c r="S572">
        <v>46022</v>
      </c>
    </row>
    <row r="573" spans="1:19" x14ac:dyDescent="0.25">
      <c r="A573">
        <v>444</v>
      </c>
      <c r="B573" t="s">
        <v>1526</v>
      </c>
      <c r="C573">
        <v>45020</v>
      </c>
      <c r="D573" t="s">
        <v>1896</v>
      </c>
      <c r="E573">
        <v>1966</v>
      </c>
      <c r="F573" t="s">
        <v>2122</v>
      </c>
      <c r="G573" t="s">
        <v>2089</v>
      </c>
      <c r="H573">
        <v>4</v>
      </c>
      <c r="I573">
        <v>3</v>
      </c>
      <c r="J573" t="s">
        <v>2122</v>
      </c>
      <c r="K573">
        <v>3337.2</v>
      </c>
      <c r="L573">
        <v>2418.3000000000002</v>
      </c>
      <c r="M573">
        <v>4582960.074</v>
      </c>
      <c r="N573">
        <v>4582960.074</v>
      </c>
      <c r="O573">
        <v>0</v>
      </c>
      <c r="P573">
        <v>0</v>
      </c>
      <c r="Q573">
        <v>0</v>
      </c>
      <c r="R573">
        <v>45658</v>
      </c>
      <c r="S573">
        <v>46022</v>
      </c>
    </row>
    <row r="574" spans="1:19" x14ac:dyDescent="0.25">
      <c r="A574">
        <v>445</v>
      </c>
      <c r="B574" t="s">
        <v>1571</v>
      </c>
      <c r="C574">
        <v>44998</v>
      </c>
      <c r="D574" t="s">
        <v>1896</v>
      </c>
      <c r="E574">
        <v>1963</v>
      </c>
      <c r="F574">
        <v>2015</v>
      </c>
      <c r="G574" t="s">
        <v>2088</v>
      </c>
      <c r="H574">
        <v>4</v>
      </c>
      <c r="I574">
        <v>3</v>
      </c>
      <c r="J574" t="s">
        <v>2122</v>
      </c>
      <c r="K574">
        <v>3441.1</v>
      </c>
      <c r="L574">
        <v>2089.4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45658</v>
      </c>
      <c r="S574">
        <v>46022</v>
      </c>
    </row>
    <row r="575" spans="1:19" x14ac:dyDescent="0.25">
      <c r="A575">
        <v>446</v>
      </c>
      <c r="B575" t="s">
        <v>1628</v>
      </c>
      <c r="C575">
        <v>45000</v>
      </c>
      <c r="D575" t="s">
        <v>1896</v>
      </c>
      <c r="E575">
        <v>1964</v>
      </c>
      <c r="F575">
        <v>2016</v>
      </c>
      <c r="G575" t="s">
        <v>2088</v>
      </c>
      <c r="H575">
        <v>4</v>
      </c>
      <c r="I575">
        <v>3</v>
      </c>
      <c r="J575" t="s">
        <v>2122</v>
      </c>
      <c r="K575">
        <v>3440.5</v>
      </c>
      <c r="L575">
        <v>2036.4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45658</v>
      </c>
      <c r="S575">
        <v>46022</v>
      </c>
    </row>
    <row r="576" spans="1:19" x14ac:dyDescent="0.25">
      <c r="A576">
        <v>447</v>
      </c>
      <c r="B576" t="s">
        <v>1633</v>
      </c>
      <c r="C576">
        <v>45001</v>
      </c>
      <c r="D576" t="s">
        <v>1896</v>
      </c>
      <c r="E576">
        <v>1963</v>
      </c>
      <c r="F576">
        <v>2017</v>
      </c>
      <c r="G576" t="s">
        <v>2088</v>
      </c>
      <c r="H576">
        <v>4</v>
      </c>
      <c r="I576">
        <v>3</v>
      </c>
      <c r="J576" t="s">
        <v>2122</v>
      </c>
      <c r="K576">
        <v>3771.5</v>
      </c>
      <c r="L576">
        <v>2278.9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45658</v>
      </c>
      <c r="S576">
        <v>46022</v>
      </c>
    </row>
    <row r="577" spans="1:19" x14ac:dyDescent="0.25">
      <c r="A577">
        <v>448</v>
      </c>
      <c r="B577" t="s">
        <v>1634</v>
      </c>
      <c r="C577">
        <v>45002</v>
      </c>
      <c r="D577" t="s">
        <v>1896</v>
      </c>
      <c r="E577">
        <v>1962</v>
      </c>
      <c r="F577">
        <v>2017</v>
      </c>
      <c r="G577" t="s">
        <v>2088</v>
      </c>
      <c r="H577">
        <v>4</v>
      </c>
      <c r="I577">
        <v>3</v>
      </c>
      <c r="J577" t="s">
        <v>2122</v>
      </c>
      <c r="K577">
        <v>3434.7</v>
      </c>
      <c r="L577">
        <v>2031.6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45658</v>
      </c>
      <c r="S577">
        <v>46022</v>
      </c>
    </row>
    <row r="578" spans="1:19" x14ac:dyDescent="0.25">
      <c r="A578">
        <v>449</v>
      </c>
      <c r="B578" t="s">
        <v>758</v>
      </c>
      <c r="C578">
        <v>45004</v>
      </c>
      <c r="D578" t="s">
        <v>1896</v>
      </c>
      <c r="E578">
        <v>1964</v>
      </c>
      <c r="F578">
        <v>2017</v>
      </c>
      <c r="G578" t="s">
        <v>2088</v>
      </c>
      <c r="H578">
        <v>4</v>
      </c>
      <c r="I578">
        <v>3</v>
      </c>
      <c r="J578" t="s">
        <v>2122</v>
      </c>
      <c r="K578">
        <v>3470</v>
      </c>
      <c r="L578">
        <v>2083.5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45658</v>
      </c>
      <c r="S578">
        <v>46022</v>
      </c>
    </row>
  </sheetData>
  <autoFilter ref="A1:S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2"/>
  <sheetViews>
    <sheetView topLeftCell="A23" workbookViewId="0">
      <selection activeCell="N24" sqref="N24"/>
    </sheetView>
  </sheetViews>
  <sheetFormatPr defaultRowHeight="15" x14ac:dyDescent="0.25"/>
  <cols>
    <col min="2" max="2" width="52.42578125" customWidth="1"/>
    <col min="5" max="9" width="0" hidden="1" customWidth="1"/>
    <col min="10" max="10" width="23.42578125" customWidth="1"/>
    <col min="11" max="20" width="9.140625" customWidth="1"/>
    <col min="21" max="21" width="30" customWidth="1"/>
    <col min="22" max="22" width="17.7109375" customWidth="1"/>
  </cols>
  <sheetData>
    <row r="1" spans="1:19" x14ac:dyDescent="0.25">
      <c r="A1" t="s">
        <v>1</v>
      </c>
      <c r="B1" t="s">
        <v>2</v>
      </c>
      <c r="C1" t="s">
        <v>3</v>
      </c>
      <c r="D1" t="s">
        <v>2063</v>
      </c>
      <c r="E1" t="s">
        <v>1744</v>
      </c>
      <c r="G1" t="s">
        <v>2064</v>
      </c>
      <c r="H1" t="s">
        <v>2065</v>
      </c>
      <c r="I1" t="s">
        <v>2066</v>
      </c>
      <c r="J1" s="204" t="s">
        <v>2067</v>
      </c>
      <c r="K1" t="s">
        <v>2068</v>
      </c>
      <c r="L1" t="s">
        <v>2069</v>
      </c>
      <c r="M1" t="s">
        <v>2070</v>
      </c>
      <c r="R1" t="s">
        <v>2071</v>
      </c>
      <c r="S1" t="s">
        <v>2072</v>
      </c>
    </row>
    <row r="2" spans="1:19" hidden="1" x14ac:dyDescent="0.25">
      <c r="E2" t="s">
        <v>2073</v>
      </c>
      <c r="F2" t="s">
        <v>2074</v>
      </c>
      <c r="M2" t="s">
        <v>2075</v>
      </c>
      <c r="N2" t="s">
        <v>2076</v>
      </c>
    </row>
    <row r="3" spans="1:19" hidden="1" x14ac:dyDescent="0.25">
      <c r="N3" t="s">
        <v>2077</v>
      </c>
      <c r="O3" t="s">
        <v>2078</v>
      </c>
      <c r="P3" t="s">
        <v>2079</v>
      </c>
      <c r="Q3" t="s">
        <v>2080</v>
      </c>
    </row>
    <row r="4" spans="1:19" hidden="1" x14ac:dyDescent="0.25">
      <c r="K4" t="s">
        <v>2081</v>
      </c>
      <c r="L4" t="s">
        <v>2081</v>
      </c>
      <c r="M4" t="s">
        <v>2082</v>
      </c>
      <c r="N4" t="s">
        <v>2082</v>
      </c>
      <c r="O4" t="s">
        <v>2082</v>
      </c>
      <c r="P4" t="s">
        <v>2082</v>
      </c>
      <c r="Q4" t="s">
        <v>2082</v>
      </c>
    </row>
    <row r="5" spans="1:19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</row>
    <row r="6" spans="1:19" x14ac:dyDescent="0.25">
      <c r="A6">
        <v>1</v>
      </c>
      <c r="B6" t="s">
        <v>759</v>
      </c>
      <c r="C6">
        <v>39778</v>
      </c>
      <c r="D6" t="s">
        <v>1896</v>
      </c>
      <c r="E6">
        <v>1953</v>
      </c>
      <c r="F6" t="s">
        <v>2122</v>
      </c>
      <c r="G6" t="s">
        <v>2090</v>
      </c>
      <c r="H6">
        <v>2</v>
      </c>
      <c r="I6">
        <v>3</v>
      </c>
      <c r="J6" t="s">
        <v>2122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</row>
    <row r="7" spans="1:19" x14ac:dyDescent="0.25">
      <c r="A7">
        <v>2</v>
      </c>
      <c r="B7" t="s">
        <v>760</v>
      </c>
      <c r="C7">
        <v>39789</v>
      </c>
      <c r="D7" t="s">
        <v>1896</v>
      </c>
      <c r="E7">
        <v>1953</v>
      </c>
      <c r="F7" t="s">
        <v>2122</v>
      </c>
      <c r="G7" t="s">
        <v>2090</v>
      </c>
      <c r="H7">
        <v>2</v>
      </c>
      <c r="I7">
        <v>2</v>
      </c>
      <c r="J7" t="s">
        <v>2122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</row>
    <row r="8" spans="1:19" x14ac:dyDescent="0.25">
      <c r="A8">
        <v>3</v>
      </c>
      <c r="B8" t="s">
        <v>46</v>
      </c>
      <c r="C8">
        <v>39689</v>
      </c>
      <c r="D8" t="s">
        <v>1896</v>
      </c>
      <c r="E8">
        <v>1953</v>
      </c>
      <c r="F8" t="s">
        <v>2122</v>
      </c>
      <c r="G8" t="s">
        <v>2089</v>
      </c>
      <c r="H8">
        <v>2</v>
      </c>
      <c r="I8">
        <v>1</v>
      </c>
      <c r="J8" t="s">
        <v>2122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</row>
    <row r="9" spans="1:19" x14ac:dyDescent="0.25">
      <c r="A9">
        <v>4</v>
      </c>
      <c r="B9" t="s">
        <v>761</v>
      </c>
      <c r="C9">
        <v>40834</v>
      </c>
      <c r="D9" t="s">
        <v>1896</v>
      </c>
      <c r="E9">
        <v>1948</v>
      </c>
      <c r="F9" t="s">
        <v>2122</v>
      </c>
      <c r="G9" t="s">
        <v>2090</v>
      </c>
      <c r="H9">
        <v>2</v>
      </c>
      <c r="I9">
        <v>2</v>
      </c>
      <c r="J9" t="s">
        <v>2122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</row>
    <row r="10" spans="1:19" x14ac:dyDescent="0.25">
      <c r="A10">
        <v>5</v>
      </c>
      <c r="B10" t="s">
        <v>762</v>
      </c>
      <c r="C10">
        <v>40042</v>
      </c>
      <c r="D10" t="s">
        <v>1896</v>
      </c>
      <c r="E10">
        <v>1949</v>
      </c>
      <c r="F10" t="s">
        <v>2122</v>
      </c>
      <c r="G10" t="s">
        <v>2090</v>
      </c>
      <c r="H10">
        <v>2</v>
      </c>
      <c r="I10">
        <v>2</v>
      </c>
      <c r="J10" t="s">
        <v>2122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</row>
    <row r="11" spans="1:19" x14ac:dyDescent="0.25">
      <c r="A11">
        <v>6</v>
      </c>
      <c r="B11" t="s">
        <v>763</v>
      </c>
      <c r="C11">
        <v>40075</v>
      </c>
      <c r="D11" t="s">
        <v>1896</v>
      </c>
      <c r="E11">
        <v>1949</v>
      </c>
      <c r="F11" t="s">
        <v>2122</v>
      </c>
      <c r="G11" t="s">
        <v>2090</v>
      </c>
      <c r="H11">
        <v>2</v>
      </c>
      <c r="I11">
        <v>2</v>
      </c>
      <c r="J11" t="s">
        <v>2122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</row>
    <row r="12" spans="1:19" x14ac:dyDescent="0.25">
      <c r="A12">
        <v>7</v>
      </c>
      <c r="B12" t="s">
        <v>764</v>
      </c>
      <c r="C12">
        <v>40163</v>
      </c>
      <c r="D12" t="s">
        <v>1896</v>
      </c>
      <c r="E12">
        <v>1949</v>
      </c>
      <c r="F12" t="s">
        <v>2122</v>
      </c>
      <c r="G12" t="s">
        <v>2090</v>
      </c>
      <c r="H12">
        <v>2</v>
      </c>
      <c r="I12">
        <v>2</v>
      </c>
      <c r="J12" t="s">
        <v>2122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</row>
    <row r="13" spans="1:19" x14ac:dyDescent="0.25">
      <c r="A13">
        <v>8</v>
      </c>
      <c r="B13" t="s">
        <v>765</v>
      </c>
      <c r="C13">
        <v>40196</v>
      </c>
      <c r="D13" t="s">
        <v>1896</v>
      </c>
      <c r="E13">
        <v>1949</v>
      </c>
      <c r="F13" t="s">
        <v>2122</v>
      </c>
      <c r="G13" t="s">
        <v>2090</v>
      </c>
      <c r="H13">
        <v>2</v>
      </c>
      <c r="I13">
        <v>2</v>
      </c>
      <c r="J13" t="s">
        <v>2122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</row>
    <row r="14" spans="1:19" x14ac:dyDescent="0.25">
      <c r="A14">
        <v>9</v>
      </c>
      <c r="B14" t="s">
        <v>766</v>
      </c>
      <c r="C14">
        <v>39920</v>
      </c>
      <c r="D14" t="s">
        <v>1896</v>
      </c>
      <c r="E14">
        <v>1949</v>
      </c>
      <c r="F14" t="s">
        <v>2122</v>
      </c>
      <c r="G14" t="s">
        <v>2090</v>
      </c>
      <c r="H14">
        <v>2</v>
      </c>
      <c r="I14">
        <v>2</v>
      </c>
      <c r="J14" t="s">
        <v>2122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</row>
    <row r="15" spans="1:19" x14ac:dyDescent="0.25">
      <c r="A15">
        <v>10</v>
      </c>
      <c r="B15" t="s">
        <v>767</v>
      </c>
      <c r="C15">
        <v>40031</v>
      </c>
      <c r="D15" t="s">
        <v>1896</v>
      </c>
      <c r="E15">
        <v>1949</v>
      </c>
      <c r="F15" t="s">
        <v>2122</v>
      </c>
      <c r="G15" t="s">
        <v>2090</v>
      </c>
      <c r="H15">
        <v>2</v>
      </c>
      <c r="I15">
        <v>2</v>
      </c>
      <c r="J15" t="s">
        <v>2122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</row>
    <row r="16" spans="1:19" x14ac:dyDescent="0.25">
      <c r="A16">
        <v>11</v>
      </c>
      <c r="B16" t="s">
        <v>768</v>
      </c>
      <c r="C16">
        <v>40201</v>
      </c>
      <c r="D16" t="s">
        <v>1896</v>
      </c>
      <c r="E16">
        <v>1953</v>
      </c>
      <c r="F16" t="s">
        <v>2122</v>
      </c>
      <c r="G16" t="s">
        <v>2090</v>
      </c>
      <c r="H16">
        <v>2</v>
      </c>
      <c r="I16">
        <v>2</v>
      </c>
      <c r="J16" t="s">
        <v>2122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</row>
    <row r="17" spans="1:19" x14ac:dyDescent="0.25">
      <c r="A17">
        <v>12</v>
      </c>
      <c r="B17" t="s">
        <v>769</v>
      </c>
      <c r="C17">
        <v>40211</v>
      </c>
      <c r="D17" t="s">
        <v>1896</v>
      </c>
      <c r="E17">
        <v>1953</v>
      </c>
      <c r="F17" t="s">
        <v>2122</v>
      </c>
      <c r="G17" t="s">
        <v>2090</v>
      </c>
      <c r="H17">
        <v>2</v>
      </c>
      <c r="I17">
        <v>1</v>
      </c>
      <c r="J17" t="s">
        <v>2122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</row>
    <row r="18" spans="1:19" x14ac:dyDescent="0.25">
      <c r="A18">
        <v>13</v>
      </c>
      <c r="B18" t="s">
        <v>770</v>
      </c>
      <c r="C18">
        <v>40214</v>
      </c>
      <c r="D18" t="s">
        <v>1896</v>
      </c>
      <c r="E18">
        <v>1953</v>
      </c>
      <c r="F18" t="s">
        <v>2122</v>
      </c>
      <c r="G18" t="s">
        <v>2090</v>
      </c>
      <c r="H18">
        <v>2</v>
      </c>
      <c r="I18">
        <v>1</v>
      </c>
      <c r="J18" t="s">
        <v>2122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</row>
    <row r="19" spans="1:19" x14ac:dyDescent="0.25">
      <c r="A19">
        <v>14</v>
      </c>
      <c r="B19" t="s">
        <v>1533</v>
      </c>
      <c r="C19">
        <v>40202</v>
      </c>
      <c r="D19" t="s">
        <v>1896</v>
      </c>
      <c r="E19">
        <v>1953</v>
      </c>
      <c r="F19" t="s">
        <v>2122</v>
      </c>
      <c r="G19" t="s">
        <v>2090</v>
      </c>
      <c r="H19">
        <v>2</v>
      </c>
      <c r="I19">
        <v>2</v>
      </c>
      <c r="J19" t="s">
        <v>2122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</row>
    <row r="20" spans="1:19" x14ac:dyDescent="0.25">
      <c r="A20">
        <v>15</v>
      </c>
      <c r="B20" t="s">
        <v>771</v>
      </c>
      <c r="C20">
        <v>40204</v>
      </c>
      <c r="D20" t="s">
        <v>1896</v>
      </c>
      <c r="E20">
        <v>1953</v>
      </c>
      <c r="F20" t="s">
        <v>2122</v>
      </c>
      <c r="G20" t="s">
        <v>2090</v>
      </c>
      <c r="H20">
        <v>2</v>
      </c>
      <c r="I20">
        <v>2</v>
      </c>
      <c r="J20" t="s">
        <v>2122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</row>
    <row r="21" spans="1:19" x14ac:dyDescent="0.25">
      <c r="A21">
        <v>16</v>
      </c>
      <c r="B21" t="s">
        <v>772</v>
      </c>
      <c r="C21">
        <v>40209</v>
      </c>
      <c r="D21" t="s">
        <v>1896</v>
      </c>
      <c r="E21">
        <v>1953</v>
      </c>
      <c r="F21" t="s">
        <v>2122</v>
      </c>
      <c r="G21" t="s">
        <v>2090</v>
      </c>
      <c r="H21">
        <v>2</v>
      </c>
      <c r="I21">
        <v>2</v>
      </c>
      <c r="J21" t="s">
        <v>2122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</row>
    <row r="22" spans="1:19" x14ac:dyDescent="0.25">
      <c r="A22">
        <v>17</v>
      </c>
      <c r="B22" t="s">
        <v>773</v>
      </c>
      <c r="C22">
        <v>40232</v>
      </c>
      <c r="D22" t="s">
        <v>1896</v>
      </c>
      <c r="E22">
        <v>1950</v>
      </c>
      <c r="F22" t="s">
        <v>2122</v>
      </c>
      <c r="G22" t="s">
        <v>2090</v>
      </c>
      <c r="H22">
        <v>2</v>
      </c>
      <c r="I22">
        <v>1</v>
      </c>
      <c r="J22" t="s">
        <v>2122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</row>
    <row r="23" spans="1:19" x14ac:dyDescent="0.25">
      <c r="A23">
        <v>18</v>
      </c>
      <c r="B23" t="s">
        <v>774</v>
      </c>
      <c r="C23">
        <v>40233</v>
      </c>
      <c r="D23" t="s">
        <v>1896</v>
      </c>
      <c r="E23">
        <v>1950</v>
      </c>
      <c r="F23" t="s">
        <v>2122</v>
      </c>
      <c r="G23" t="s">
        <v>2090</v>
      </c>
      <c r="H23">
        <v>2</v>
      </c>
      <c r="I23">
        <v>2</v>
      </c>
      <c r="J23" t="s">
        <v>2122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</row>
    <row r="24" spans="1:19" x14ac:dyDescent="0.25">
      <c r="A24">
        <v>19</v>
      </c>
      <c r="B24" t="s">
        <v>775</v>
      </c>
      <c r="C24">
        <v>40226</v>
      </c>
      <c r="D24" t="s">
        <v>1896</v>
      </c>
      <c r="E24">
        <v>1950</v>
      </c>
      <c r="F24" t="s">
        <v>2122</v>
      </c>
      <c r="G24" t="s">
        <v>2090</v>
      </c>
      <c r="H24">
        <v>2</v>
      </c>
      <c r="I24">
        <v>3</v>
      </c>
      <c r="J24" t="s">
        <v>2122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</row>
    <row r="25" spans="1:19" x14ac:dyDescent="0.25">
      <c r="A25">
        <v>20</v>
      </c>
      <c r="B25" t="s">
        <v>776</v>
      </c>
      <c r="C25">
        <v>40228</v>
      </c>
      <c r="D25" t="s">
        <v>1896</v>
      </c>
      <c r="E25">
        <v>1950</v>
      </c>
      <c r="F25" t="s">
        <v>2122</v>
      </c>
      <c r="G25" t="s">
        <v>2090</v>
      </c>
      <c r="H25">
        <v>2</v>
      </c>
      <c r="I25">
        <v>1</v>
      </c>
      <c r="J25" t="s">
        <v>2122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</row>
    <row r="26" spans="1:19" x14ac:dyDescent="0.25">
      <c r="A26">
        <v>21</v>
      </c>
      <c r="B26" t="s">
        <v>777</v>
      </c>
      <c r="C26">
        <v>40231</v>
      </c>
      <c r="D26" t="s">
        <v>1896</v>
      </c>
      <c r="E26">
        <v>1950</v>
      </c>
      <c r="F26" t="s">
        <v>2122</v>
      </c>
      <c r="G26" t="s">
        <v>2090</v>
      </c>
      <c r="H26">
        <v>2</v>
      </c>
      <c r="I26">
        <v>1</v>
      </c>
      <c r="J26" t="s">
        <v>2122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</row>
    <row r="27" spans="1:19" x14ac:dyDescent="0.25">
      <c r="A27">
        <v>22</v>
      </c>
      <c r="B27" t="s">
        <v>778</v>
      </c>
      <c r="C27">
        <v>40237</v>
      </c>
      <c r="D27" t="s">
        <v>1896</v>
      </c>
      <c r="E27">
        <v>1953</v>
      </c>
      <c r="F27" t="s">
        <v>2122</v>
      </c>
      <c r="G27" t="s">
        <v>2090</v>
      </c>
      <c r="H27">
        <v>2</v>
      </c>
      <c r="I27">
        <v>2</v>
      </c>
      <c r="J27" t="s">
        <v>2122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</row>
    <row r="28" spans="1:19" x14ac:dyDescent="0.25">
      <c r="A28">
        <v>23</v>
      </c>
      <c r="B28" t="s">
        <v>779</v>
      </c>
      <c r="C28">
        <v>40249</v>
      </c>
      <c r="D28" t="s">
        <v>1896</v>
      </c>
      <c r="E28">
        <v>1953</v>
      </c>
      <c r="F28" t="s">
        <v>2122</v>
      </c>
      <c r="G28" t="s">
        <v>2090</v>
      </c>
      <c r="H28">
        <v>2</v>
      </c>
      <c r="I28">
        <v>1</v>
      </c>
      <c r="J28" t="s">
        <v>2122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</row>
    <row r="29" spans="1:19" x14ac:dyDescent="0.25">
      <c r="A29">
        <v>24</v>
      </c>
      <c r="B29" t="s">
        <v>780</v>
      </c>
      <c r="C29">
        <v>40252</v>
      </c>
      <c r="D29" t="s">
        <v>1896</v>
      </c>
      <c r="E29">
        <v>1953</v>
      </c>
      <c r="F29" t="s">
        <v>2122</v>
      </c>
      <c r="G29" t="s">
        <v>2090</v>
      </c>
      <c r="H29">
        <v>2</v>
      </c>
      <c r="I29">
        <v>1</v>
      </c>
      <c r="J29" t="s">
        <v>2122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</row>
    <row r="30" spans="1:19" x14ac:dyDescent="0.25">
      <c r="A30">
        <v>25</v>
      </c>
      <c r="B30" t="s">
        <v>781</v>
      </c>
      <c r="C30">
        <v>40253</v>
      </c>
      <c r="D30" t="s">
        <v>1896</v>
      </c>
      <c r="E30">
        <v>1953</v>
      </c>
      <c r="F30" t="s">
        <v>2122</v>
      </c>
      <c r="G30" t="s">
        <v>2090</v>
      </c>
      <c r="H30">
        <v>2</v>
      </c>
      <c r="I30">
        <v>1</v>
      </c>
      <c r="J30" t="s">
        <v>2122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</row>
    <row r="31" spans="1:19" x14ac:dyDescent="0.25">
      <c r="A31">
        <v>26</v>
      </c>
      <c r="B31" t="s">
        <v>782</v>
      </c>
      <c r="C31">
        <v>40256</v>
      </c>
      <c r="D31" t="s">
        <v>1896</v>
      </c>
      <c r="E31">
        <v>1953</v>
      </c>
      <c r="F31" t="s">
        <v>2122</v>
      </c>
      <c r="G31" t="s">
        <v>2090</v>
      </c>
      <c r="H31">
        <v>2</v>
      </c>
      <c r="I31">
        <v>2</v>
      </c>
      <c r="J31" t="s">
        <v>2122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</row>
    <row r="32" spans="1:19" x14ac:dyDescent="0.25">
      <c r="A32">
        <v>27</v>
      </c>
      <c r="B32" t="s">
        <v>783</v>
      </c>
      <c r="C32">
        <v>40441</v>
      </c>
      <c r="D32" t="s">
        <v>1896</v>
      </c>
      <c r="E32">
        <v>1950</v>
      </c>
      <c r="F32" t="s">
        <v>2122</v>
      </c>
      <c r="G32" t="s">
        <v>2090</v>
      </c>
      <c r="H32">
        <v>2</v>
      </c>
      <c r="I32">
        <v>1</v>
      </c>
      <c r="J32" t="s">
        <v>2122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</row>
    <row r="33" spans="1:19" x14ac:dyDescent="0.25">
      <c r="A33">
        <v>28</v>
      </c>
      <c r="B33" t="s">
        <v>784</v>
      </c>
      <c r="C33">
        <v>40446</v>
      </c>
      <c r="D33" t="s">
        <v>1896</v>
      </c>
      <c r="E33">
        <v>1950</v>
      </c>
      <c r="F33" t="s">
        <v>2122</v>
      </c>
      <c r="G33" t="s">
        <v>2090</v>
      </c>
      <c r="H33">
        <v>2</v>
      </c>
      <c r="I33">
        <v>1</v>
      </c>
      <c r="J33" t="s">
        <v>2122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</row>
    <row r="34" spans="1:19" x14ac:dyDescent="0.25">
      <c r="A34">
        <v>29</v>
      </c>
      <c r="B34" t="s">
        <v>785</v>
      </c>
      <c r="C34">
        <v>40430</v>
      </c>
      <c r="D34" t="s">
        <v>1896</v>
      </c>
      <c r="E34">
        <v>1950</v>
      </c>
      <c r="F34" t="s">
        <v>2122</v>
      </c>
      <c r="G34" t="s">
        <v>2090</v>
      </c>
      <c r="H34">
        <v>2</v>
      </c>
      <c r="I34">
        <v>1</v>
      </c>
      <c r="J34" t="s">
        <v>2122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</row>
    <row r="35" spans="1:19" x14ac:dyDescent="0.25">
      <c r="A35">
        <v>30</v>
      </c>
      <c r="B35" t="s">
        <v>786</v>
      </c>
      <c r="C35">
        <v>40432</v>
      </c>
      <c r="D35" t="s">
        <v>1896</v>
      </c>
      <c r="E35">
        <v>1950</v>
      </c>
      <c r="F35" t="s">
        <v>2122</v>
      </c>
      <c r="G35" t="s">
        <v>2090</v>
      </c>
      <c r="H35">
        <v>2</v>
      </c>
      <c r="I35">
        <v>1</v>
      </c>
      <c r="J35" t="s">
        <v>2122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</row>
    <row r="36" spans="1:19" x14ac:dyDescent="0.25">
      <c r="A36">
        <v>31</v>
      </c>
      <c r="B36" t="s">
        <v>787</v>
      </c>
      <c r="C36">
        <v>40435</v>
      </c>
      <c r="D36" t="s">
        <v>1896</v>
      </c>
      <c r="E36">
        <v>1950</v>
      </c>
      <c r="F36" t="s">
        <v>2122</v>
      </c>
      <c r="G36" t="s">
        <v>2090</v>
      </c>
      <c r="H36">
        <v>2</v>
      </c>
      <c r="I36">
        <v>1</v>
      </c>
      <c r="J36" t="s">
        <v>2122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</row>
    <row r="37" spans="1:19" x14ac:dyDescent="0.25">
      <c r="A37">
        <v>32</v>
      </c>
      <c r="B37" t="s">
        <v>788</v>
      </c>
      <c r="C37">
        <v>40436</v>
      </c>
      <c r="D37" t="s">
        <v>1896</v>
      </c>
      <c r="E37">
        <v>1950</v>
      </c>
      <c r="F37" t="s">
        <v>2122</v>
      </c>
      <c r="G37" t="s">
        <v>2090</v>
      </c>
      <c r="H37">
        <v>2</v>
      </c>
      <c r="I37">
        <v>1</v>
      </c>
      <c r="J37" t="s">
        <v>2122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</row>
    <row r="38" spans="1:19" x14ac:dyDescent="0.25">
      <c r="A38">
        <v>33</v>
      </c>
      <c r="B38" t="s">
        <v>789</v>
      </c>
      <c r="C38">
        <v>40473</v>
      </c>
      <c r="D38" t="s">
        <v>1896</v>
      </c>
      <c r="E38">
        <v>1950</v>
      </c>
      <c r="F38" t="s">
        <v>2122</v>
      </c>
      <c r="G38" t="s">
        <v>2090</v>
      </c>
      <c r="H38">
        <v>3</v>
      </c>
      <c r="I38">
        <v>2</v>
      </c>
      <c r="J38" t="s">
        <v>2122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</row>
    <row r="39" spans="1:19" x14ac:dyDescent="0.25">
      <c r="A39">
        <v>34</v>
      </c>
      <c r="B39" t="s">
        <v>790</v>
      </c>
      <c r="C39">
        <v>40496</v>
      </c>
      <c r="D39" t="s">
        <v>1896</v>
      </c>
      <c r="E39">
        <v>1951</v>
      </c>
      <c r="F39" t="s">
        <v>2122</v>
      </c>
      <c r="G39" t="s">
        <v>2090</v>
      </c>
      <c r="H39">
        <v>2</v>
      </c>
      <c r="I39">
        <v>1</v>
      </c>
      <c r="J39" t="s">
        <v>2122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</row>
    <row r="40" spans="1:19" x14ac:dyDescent="0.25">
      <c r="A40">
        <v>35</v>
      </c>
      <c r="B40" t="s">
        <v>791</v>
      </c>
      <c r="C40">
        <v>40498</v>
      </c>
      <c r="D40" t="s">
        <v>1896</v>
      </c>
      <c r="E40">
        <v>1950</v>
      </c>
      <c r="F40" t="s">
        <v>2122</v>
      </c>
      <c r="G40" t="s">
        <v>2090</v>
      </c>
      <c r="H40">
        <v>2</v>
      </c>
      <c r="I40">
        <v>1</v>
      </c>
      <c r="J40" t="s">
        <v>2122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</row>
    <row r="41" spans="1:19" x14ac:dyDescent="0.25">
      <c r="A41">
        <v>36</v>
      </c>
      <c r="B41" t="s">
        <v>792</v>
      </c>
      <c r="C41">
        <v>40503</v>
      </c>
      <c r="D41" t="s">
        <v>1896</v>
      </c>
      <c r="E41">
        <v>1952</v>
      </c>
      <c r="F41" t="s">
        <v>2122</v>
      </c>
      <c r="G41" t="s">
        <v>2091</v>
      </c>
      <c r="H41">
        <v>4</v>
      </c>
      <c r="I41">
        <v>3</v>
      </c>
      <c r="J41" t="s">
        <v>2122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</row>
    <row r="42" spans="1:19" x14ac:dyDescent="0.25">
      <c r="A42">
        <v>37</v>
      </c>
      <c r="B42" t="s">
        <v>793</v>
      </c>
      <c r="C42">
        <v>40522</v>
      </c>
      <c r="D42" t="s">
        <v>1896</v>
      </c>
      <c r="E42">
        <v>1952</v>
      </c>
      <c r="F42" t="s">
        <v>2122</v>
      </c>
      <c r="G42" t="s">
        <v>2091</v>
      </c>
      <c r="H42">
        <v>2</v>
      </c>
      <c r="I42">
        <v>2</v>
      </c>
      <c r="J42" t="s">
        <v>2122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</row>
    <row r="43" spans="1:19" x14ac:dyDescent="0.25">
      <c r="A43">
        <v>38</v>
      </c>
      <c r="B43" t="s">
        <v>794</v>
      </c>
      <c r="C43">
        <v>40530</v>
      </c>
      <c r="D43" t="s">
        <v>1896</v>
      </c>
      <c r="E43">
        <v>1952</v>
      </c>
      <c r="F43" t="s">
        <v>2122</v>
      </c>
      <c r="G43" t="s">
        <v>2091</v>
      </c>
      <c r="H43">
        <v>2</v>
      </c>
      <c r="I43">
        <v>1</v>
      </c>
      <c r="J43" t="s">
        <v>2122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</row>
    <row r="44" spans="1:19" x14ac:dyDescent="0.25">
      <c r="A44">
        <v>39</v>
      </c>
      <c r="B44" t="s">
        <v>795</v>
      </c>
      <c r="C44">
        <v>40532</v>
      </c>
      <c r="D44" t="s">
        <v>1896</v>
      </c>
      <c r="E44">
        <v>1952</v>
      </c>
      <c r="F44" t="s">
        <v>2122</v>
      </c>
      <c r="G44" t="s">
        <v>2091</v>
      </c>
      <c r="H44">
        <v>2</v>
      </c>
      <c r="I44">
        <v>2</v>
      </c>
      <c r="J44" t="s">
        <v>2122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</row>
    <row r="45" spans="1:19" x14ac:dyDescent="0.25">
      <c r="A45">
        <v>40</v>
      </c>
      <c r="B45" t="s">
        <v>797</v>
      </c>
      <c r="C45">
        <v>40560</v>
      </c>
      <c r="D45" t="s">
        <v>1896</v>
      </c>
      <c r="E45">
        <v>1952</v>
      </c>
      <c r="F45" t="s">
        <v>2122</v>
      </c>
      <c r="G45" t="s">
        <v>2090</v>
      </c>
      <c r="H45">
        <v>2</v>
      </c>
      <c r="I45">
        <v>1</v>
      </c>
      <c r="J45" t="s">
        <v>2122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</row>
    <row r="46" spans="1:19" x14ac:dyDescent="0.25">
      <c r="A46">
        <v>41</v>
      </c>
      <c r="B46" t="s">
        <v>798</v>
      </c>
      <c r="C46">
        <v>40565</v>
      </c>
      <c r="D46" t="s">
        <v>1896</v>
      </c>
      <c r="E46">
        <v>1952</v>
      </c>
      <c r="F46" t="s">
        <v>2122</v>
      </c>
      <c r="G46" t="s">
        <v>2090</v>
      </c>
      <c r="H46">
        <v>2</v>
      </c>
      <c r="I46">
        <v>2</v>
      </c>
      <c r="J46" t="s">
        <v>2122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</row>
    <row r="47" spans="1:19" x14ac:dyDescent="0.25">
      <c r="A47">
        <v>42</v>
      </c>
      <c r="B47" t="s">
        <v>799</v>
      </c>
      <c r="C47">
        <v>40574</v>
      </c>
      <c r="D47" t="s">
        <v>1896</v>
      </c>
      <c r="E47">
        <v>1951</v>
      </c>
      <c r="F47" t="s">
        <v>2122</v>
      </c>
      <c r="G47" t="s">
        <v>2090</v>
      </c>
      <c r="H47">
        <v>2</v>
      </c>
      <c r="I47">
        <v>2</v>
      </c>
      <c r="J47" t="s">
        <v>2122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</row>
    <row r="48" spans="1:19" x14ac:dyDescent="0.25">
      <c r="A48">
        <v>43</v>
      </c>
      <c r="B48" t="s">
        <v>800</v>
      </c>
      <c r="C48">
        <v>40578</v>
      </c>
      <c r="D48" t="s">
        <v>1896</v>
      </c>
      <c r="E48">
        <v>1953</v>
      </c>
      <c r="F48" t="s">
        <v>2122</v>
      </c>
      <c r="G48" t="s">
        <v>2090</v>
      </c>
      <c r="H48">
        <v>3</v>
      </c>
      <c r="I48">
        <v>2</v>
      </c>
      <c r="J48" t="s">
        <v>2122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</row>
    <row r="49" spans="1:19" x14ac:dyDescent="0.25">
      <c r="A49">
        <v>44</v>
      </c>
      <c r="B49" t="s">
        <v>801</v>
      </c>
      <c r="C49">
        <v>40552</v>
      </c>
      <c r="D49" t="s">
        <v>1896</v>
      </c>
      <c r="E49">
        <v>1951</v>
      </c>
      <c r="F49" t="s">
        <v>2122</v>
      </c>
      <c r="G49" t="s">
        <v>2090</v>
      </c>
      <c r="H49">
        <v>2</v>
      </c>
      <c r="I49">
        <v>2</v>
      </c>
      <c r="J49" t="s">
        <v>2122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</row>
    <row r="50" spans="1:19" x14ac:dyDescent="0.25">
      <c r="A50">
        <v>45</v>
      </c>
      <c r="B50" t="s">
        <v>802</v>
      </c>
      <c r="C50">
        <v>40554</v>
      </c>
      <c r="D50" t="s">
        <v>1896</v>
      </c>
      <c r="E50">
        <v>1952</v>
      </c>
      <c r="F50" t="s">
        <v>2122</v>
      </c>
      <c r="G50" t="s">
        <v>2090</v>
      </c>
      <c r="H50">
        <v>2</v>
      </c>
      <c r="I50">
        <v>2</v>
      </c>
      <c r="J50" t="s">
        <v>2122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</row>
    <row r="51" spans="1:19" x14ac:dyDescent="0.25">
      <c r="A51">
        <v>46</v>
      </c>
      <c r="B51" t="s">
        <v>803</v>
      </c>
      <c r="C51">
        <v>40555</v>
      </c>
      <c r="D51" t="s">
        <v>1896</v>
      </c>
      <c r="E51">
        <v>1951</v>
      </c>
      <c r="F51" t="s">
        <v>2122</v>
      </c>
      <c r="G51" t="s">
        <v>2090</v>
      </c>
      <c r="H51">
        <v>2</v>
      </c>
      <c r="I51">
        <v>1</v>
      </c>
      <c r="J51" t="s">
        <v>2122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</row>
    <row r="52" spans="1:19" x14ac:dyDescent="0.25">
      <c r="A52">
        <v>47</v>
      </c>
      <c r="B52" t="s">
        <v>804</v>
      </c>
      <c r="C52">
        <v>40621</v>
      </c>
      <c r="D52" t="s">
        <v>1896</v>
      </c>
      <c r="E52">
        <v>1952</v>
      </c>
      <c r="F52" t="s">
        <v>2122</v>
      </c>
      <c r="G52" t="s">
        <v>2090</v>
      </c>
      <c r="H52">
        <v>2</v>
      </c>
      <c r="I52">
        <v>1</v>
      </c>
      <c r="J52" t="s">
        <v>2122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</row>
    <row r="53" spans="1:19" x14ac:dyDescent="0.25">
      <c r="A53">
        <v>48</v>
      </c>
      <c r="B53" t="s">
        <v>805</v>
      </c>
      <c r="C53">
        <v>40626</v>
      </c>
      <c r="D53" t="s">
        <v>1896</v>
      </c>
      <c r="E53">
        <v>1952</v>
      </c>
      <c r="F53" t="s">
        <v>2122</v>
      </c>
      <c r="G53" t="s">
        <v>2090</v>
      </c>
      <c r="H53">
        <v>2</v>
      </c>
      <c r="I53">
        <v>2</v>
      </c>
      <c r="J53" t="s">
        <v>2122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</row>
    <row r="54" spans="1:19" x14ac:dyDescent="0.25">
      <c r="A54">
        <v>49</v>
      </c>
      <c r="B54" t="s">
        <v>806</v>
      </c>
      <c r="C54">
        <v>40629</v>
      </c>
      <c r="D54" t="s">
        <v>1896</v>
      </c>
      <c r="E54">
        <v>1952</v>
      </c>
      <c r="F54" t="s">
        <v>2122</v>
      </c>
      <c r="G54" t="s">
        <v>2090</v>
      </c>
      <c r="H54">
        <v>3</v>
      </c>
      <c r="I54">
        <v>2</v>
      </c>
      <c r="J54" t="s">
        <v>2122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</row>
    <row r="55" spans="1:19" x14ac:dyDescent="0.25">
      <c r="A55">
        <v>50</v>
      </c>
      <c r="B55" t="s">
        <v>807</v>
      </c>
      <c r="C55">
        <v>40613</v>
      </c>
      <c r="D55" t="s">
        <v>1896</v>
      </c>
      <c r="E55">
        <v>1952</v>
      </c>
      <c r="F55" t="s">
        <v>2122</v>
      </c>
      <c r="G55" t="s">
        <v>2089</v>
      </c>
      <c r="H55">
        <v>3</v>
      </c>
      <c r="I55">
        <v>1</v>
      </c>
      <c r="J55" t="s">
        <v>2122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</row>
    <row r="56" spans="1:19" x14ac:dyDescent="0.25">
      <c r="A56">
        <v>51</v>
      </c>
      <c r="B56" t="s">
        <v>808</v>
      </c>
      <c r="C56">
        <v>40633</v>
      </c>
      <c r="D56" t="s">
        <v>1896</v>
      </c>
      <c r="E56">
        <v>1952</v>
      </c>
      <c r="F56" t="s">
        <v>2122</v>
      </c>
      <c r="G56" t="s">
        <v>2090</v>
      </c>
      <c r="H56">
        <v>2</v>
      </c>
      <c r="I56">
        <v>1</v>
      </c>
      <c r="J56" t="s">
        <v>2122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</row>
    <row r="57" spans="1:19" x14ac:dyDescent="0.25">
      <c r="A57">
        <v>52</v>
      </c>
      <c r="B57" t="s">
        <v>809</v>
      </c>
      <c r="C57">
        <v>40638</v>
      </c>
      <c r="D57" t="s">
        <v>1896</v>
      </c>
      <c r="E57">
        <v>1952</v>
      </c>
      <c r="F57" t="s">
        <v>2122</v>
      </c>
      <c r="G57" t="s">
        <v>2090</v>
      </c>
      <c r="H57">
        <v>2</v>
      </c>
      <c r="I57">
        <v>2</v>
      </c>
      <c r="J57" t="s">
        <v>2122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</row>
    <row r="58" spans="1:19" x14ac:dyDescent="0.25">
      <c r="A58">
        <v>53</v>
      </c>
      <c r="B58" t="s">
        <v>810</v>
      </c>
      <c r="C58">
        <v>40639</v>
      </c>
      <c r="D58" t="s">
        <v>1896</v>
      </c>
      <c r="E58">
        <v>1952</v>
      </c>
      <c r="F58" t="s">
        <v>2122</v>
      </c>
      <c r="G58" t="s">
        <v>2090</v>
      </c>
      <c r="H58">
        <v>2</v>
      </c>
      <c r="I58">
        <v>2</v>
      </c>
      <c r="J58" t="s">
        <v>2122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</row>
    <row r="59" spans="1:19" x14ac:dyDescent="0.25">
      <c r="A59">
        <v>54</v>
      </c>
      <c r="B59" t="s">
        <v>811</v>
      </c>
      <c r="C59">
        <v>40648</v>
      </c>
      <c r="D59" t="s">
        <v>1896</v>
      </c>
      <c r="E59">
        <v>1952</v>
      </c>
      <c r="F59" t="s">
        <v>2122</v>
      </c>
      <c r="G59" t="s">
        <v>2090</v>
      </c>
      <c r="H59">
        <v>2</v>
      </c>
      <c r="I59">
        <v>1</v>
      </c>
      <c r="J59" t="s">
        <v>2122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</row>
    <row r="60" spans="1:19" x14ac:dyDescent="0.25">
      <c r="A60">
        <v>55</v>
      </c>
      <c r="B60" t="s">
        <v>812</v>
      </c>
      <c r="C60">
        <v>40616</v>
      </c>
      <c r="D60" t="s">
        <v>1896</v>
      </c>
      <c r="E60">
        <v>1952</v>
      </c>
      <c r="F60" t="s">
        <v>2122</v>
      </c>
      <c r="G60" t="s">
        <v>2089</v>
      </c>
      <c r="H60">
        <v>3</v>
      </c>
      <c r="I60">
        <v>3</v>
      </c>
      <c r="J60" t="s">
        <v>2122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</row>
    <row r="61" spans="1:19" x14ac:dyDescent="0.25">
      <c r="A61">
        <v>56</v>
      </c>
      <c r="B61" t="s">
        <v>813</v>
      </c>
      <c r="C61">
        <v>40619</v>
      </c>
      <c r="D61" t="s">
        <v>1896</v>
      </c>
      <c r="E61">
        <v>1952</v>
      </c>
      <c r="F61" t="s">
        <v>2122</v>
      </c>
      <c r="G61" t="s">
        <v>2090</v>
      </c>
      <c r="H61">
        <v>2</v>
      </c>
      <c r="I61">
        <v>2</v>
      </c>
      <c r="J61" t="s">
        <v>2122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</row>
    <row r="62" spans="1:19" x14ac:dyDescent="0.25">
      <c r="A62">
        <v>57</v>
      </c>
      <c r="B62" t="s">
        <v>814</v>
      </c>
      <c r="C62">
        <v>40660</v>
      </c>
      <c r="D62" t="s">
        <v>1896</v>
      </c>
      <c r="E62">
        <v>1950</v>
      </c>
      <c r="F62" t="s">
        <v>2122</v>
      </c>
      <c r="G62" t="s">
        <v>2090</v>
      </c>
      <c r="H62">
        <v>2</v>
      </c>
      <c r="I62">
        <v>1</v>
      </c>
      <c r="J62" t="s">
        <v>2122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</row>
    <row r="63" spans="1:19" x14ac:dyDescent="0.25">
      <c r="A63">
        <v>58</v>
      </c>
      <c r="B63" t="s">
        <v>815</v>
      </c>
      <c r="C63">
        <v>40756</v>
      </c>
      <c r="D63" t="s">
        <v>1896</v>
      </c>
      <c r="E63">
        <v>1952</v>
      </c>
      <c r="F63" t="s">
        <v>2122</v>
      </c>
      <c r="G63" t="s">
        <v>2090</v>
      </c>
      <c r="H63">
        <v>3</v>
      </c>
      <c r="I63">
        <v>2</v>
      </c>
      <c r="J63" t="s">
        <v>2122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</row>
    <row r="64" spans="1:19" x14ac:dyDescent="0.25">
      <c r="A64">
        <v>59</v>
      </c>
      <c r="B64" t="s">
        <v>1539</v>
      </c>
      <c r="C64">
        <v>40329</v>
      </c>
      <c r="D64" t="s">
        <v>1896</v>
      </c>
      <c r="E64">
        <v>1951</v>
      </c>
      <c r="F64" t="s">
        <v>2122</v>
      </c>
      <c r="G64" t="s">
        <v>2090</v>
      </c>
      <c r="H64">
        <v>2</v>
      </c>
      <c r="I64">
        <v>1</v>
      </c>
      <c r="J64" t="s">
        <v>2122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</row>
    <row r="65" spans="1:19" x14ac:dyDescent="0.25">
      <c r="A65">
        <v>60</v>
      </c>
      <c r="B65" t="s">
        <v>1540</v>
      </c>
      <c r="C65">
        <v>46150</v>
      </c>
      <c r="D65" t="s">
        <v>1896</v>
      </c>
      <c r="E65">
        <v>1952</v>
      </c>
      <c r="F65" t="s">
        <v>2122</v>
      </c>
      <c r="G65" t="s">
        <v>2091</v>
      </c>
      <c r="H65">
        <v>2</v>
      </c>
      <c r="I65">
        <v>1</v>
      </c>
      <c r="J65" t="s">
        <v>2122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</row>
    <row r="66" spans="1:19" x14ac:dyDescent="0.25">
      <c r="A66">
        <v>61</v>
      </c>
      <c r="B66" t="s">
        <v>65</v>
      </c>
      <c r="C66">
        <v>40737</v>
      </c>
      <c r="D66" t="s">
        <v>1896</v>
      </c>
      <c r="E66">
        <v>1957</v>
      </c>
      <c r="F66" t="s">
        <v>2122</v>
      </c>
      <c r="G66" t="s">
        <v>2089</v>
      </c>
      <c r="H66">
        <v>4</v>
      </c>
      <c r="I66">
        <v>3</v>
      </c>
      <c r="J66" t="s">
        <v>2122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</row>
    <row r="67" spans="1:19" x14ac:dyDescent="0.25">
      <c r="A67">
        <v>62</v>
      </c>
      <c r="B67" t="s">
        <v>114</v>
      </c>
      <c r="C67">
        <v>40744</v>
      </c>
      <c r="D67" t="s">
        <v>1896</v>
      </c>
      <c r="E67">
        <v>1956</v>
      </c>
      <c r="F67" t="s">
        <v>2122</v>
      </c>
      <c r="G67" t="s">
        <v>2089</v>
      </c>
      <c r="H67">
        <v>4</v>
      </c>
      <c r="I67">
        <v>3</v>
      </c>
      <c r="J67" t="s">
        <v>2122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</row>
    <row r="68" spans="1:19" x14ac:dyDescent="0.25">
      <c r="A68">
        <v>63</v>
      </c>
      <c r="B68" t="s">
        <v>1882</v>
      </c>
      <c r="C68">
        <v>40986</v>
      </c>
      <c r="D68" t="s">
        <v>1896</v>
      </c>
      <c r="E68">
        <v>1990</v>
      </c>
      <c r="F68" t="s">
        <v>2122</v>
      </c>
      <c r="G68" t="s">
        <v>2089</v>
      </c>
      <c r="H68">
        <v>3</v>
      </c>
      <c r="I68">
        <v>2</v>
      </c>
      <c r="J68" t="s">
        <v>2122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</row>
    <row r="69" spans="1:19" x14ac:dyDescent="0.25">
      <c r="A69">
        <v>64</v>
      </c>
      <c r="B69" t="s">
        <v>1653</v>
      </c>
      <c r="C69">
        <v>39635</v>
      </c>
      <c r="D69" t="s">
        <v>1897</v>
      </c>
      <c r="E69">
        <v>1985</v>
      </c>
      <c r="F69" t="s">
        <v>2122</v>
      </c>
      <c r="G69" t="s">
        <v>2088</v>
      </c>
      <c r="H69">
        <v>9</v>
      </c>
      <c r="I69">
        <v>14</v>
      </c>
      <c r="J69" t="s">
        <v>2122</v>
      </c>
      <c r="K69">
        <v>19510.900000000001</v>
      </c>
      <c r="L69" t="s">
        <v>2122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</row>
    <row r="70" spans="1:19" x14ac:dyDescent="0.25">
      <c r="A70">
        <v>65</v>
      </c>
      <c r="B70" t="s">
        <v>2275</v>
      </c>
      <c r="C70">
        <v>39461</v>
      </c>
      <c r="D70" t="s">
        <v>1896</v>
      </c>
      <c r="E70">
        <v>1965</v>
      </c>
      <c r="F70" t="s">
        <v>2122</v>
      </c>
      <c r="G70" t="s">
        <v>2088</v>
      </c>
      <c r="H70">
        <v>5</v>
      </c>
      <c r="I70">
        <v>5</v>
      </c>
      <c r="J70" t="s">
        <v>2122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</row>
    <row r="71" spans="1:19" x14ac:dyDescent="0.25">
      <c r="A71">
        <v>66</v>
      </c>
      <c r="B71" t="s">
        <v>2276</v>
      </c>
      <c r="C71">
        <v>39575</v>
      </c>
      <c r="D71" t="s">
        <v>1896</v>
      </c>
      <c r="E71">
        <v>1973</v>
      </c>
      <c r="F71" t="s">
        <v>2122</v>
      </c>
      <c r="G71" t="s">
        <v>2088</v>
      </c>
      <c r="H71">
        <v>5</v>
      </c>
      <c r="I71">
        <v>2</v>
      </c>
      <c r="J71" t="s">
        <v>2122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</row>
    <row r="72" spans="1:19" x14ac:dyDescent="0.25">
      <c r="A72">
        <v>67</v>
      </c>
      <c r="B72" t="s">
        <v>2277</v>
      </c>
      <c r="C72">
        <v>40849</v>
      </c>
      <c r="D72" t="s">
        <v>1896</v>
      </c>
      <c r="E72">
        <v>1962</v>
      </c>
      <c r="F72" t="s">
        <v>2122</v>
      </c>
      <c r="G72" t="s">
        <v>2088</v>
      </c>
      <c r="H72">
        <v>5</v>
      </c>
      <c r="I72">
        <v>4</v>
      </c>
      <c r="J72" t="s">
        <v>2122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</row>
    <row r="73" spans="1:19" x14ac:dyDescent="0.25">
      <c r="A73">
        <v>68</v>
      </c>
      <c r="B73" t="s">
        <v>2278</v>
      </c>
      <c r="C73">
        <v>39459</v>
      </c>
      <c r="D73" t="s">
        <v>1896</v>
      </c>
      <c r="E73">
        <v>1964</v>
      </c>
      <c r="F73" t="s">
        <v>2122</v>
      </c>
      <c r="G73" t="s">
        <v>2088</v>
      </c>
      <c r="H73">
        <v>5</v>
      </c>
      <c r="I73">
        <v>5</v>
      </c>
      <c r="J73" t="s">
        <v>2122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</row>
    <row r="74" spans="1:19" x14ac:dyDescent="0.25">
      <c r="A74">
        <v>69</v>
      </c>
      <c r="B74" t="s">
        <v>2279</v>
      </c>
      <c r="C74">
        <v>39375</v>
      </c>
      <c r="D74" t="s">
        <v>1896</v>
      </c>
      <c r="E74">
        <v>1962</v>
      </c>
      <c r="F74" t="s">
        <v>2122</v>
      </c>
      <c r="G74" t="s">
        <v>2088</v>
      </c>
      <c r="H74">
        <v>5</v>
      </c>
      <c r="I74">
        <v>5</v>
      </c>
      <c r="J74" t="s">
        <v>2122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</row>
    <row r="75" spans="1:19" x14ac:dyDescent="0.25">
      <c r="A75">
        <v>70</v>
      </c>
      <c r="B75" t="s">
        <v>2280</v>
      </c>
      <c r="C75">
        <v>39376</v>
      </c>
      <c r="D75" t="s">
        <v>1896</v>
      </c>
      <c r="E75">
        <v>1962</v>
      </c>
      <c r="F75" t="s">
        <v>2122</v>
      </c>
      <c r="G75" t="s">
        <v>2088</v>
      </c>
      <c r="H75">
        <v>5</v>
      </c>
      <c r="I75">
        <v>3</v>
      </c>
      <c r="J75" t="s">
        <v>2122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</row>
    <row r="76" spans="1:19" x14ac:dyDescent="0.25">
      <c r="A76">
        <v>71</v>
      </c>
      <c r="B76" t="s">
        <v>2281</v>
      </c>
      <c r="C76">
        <v>39377</v>
      </c>
      <c r="D76" t="s">
        <v>1896</v>
      </c>
      <c r="E76">
        <v>1962</v>
      </c>
      <c r="F76" t="s">
        <v>2122</v>
      </c>
      <c r="G76" t="s">
        <v>2088</v>
      </c>
      <c r="H76">
        <v>5</v>
      </c>
      <c r="I76">
        <v>4</v>
      </c>
      <c r="J76" t="s">
        <v>2122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</row>
    <row r="77" spans="1:19" x14ac:dyDescent="0.25">
      <c r="A77">
        <v>72</v>
      </c>
      <c r="B77" t="s">
        <v>2282</v>
      </c>
      <c r="C77">
        <v>45289</v>
      </c>
      <c r="D77" t="s">
        <v>1896</v>
      </c>
      <c r="E77">
        <v>1964</v>
      </c>
      <c r="F77" t="s">
        <v>2122</v>
      </c>
      <c r="G77" t="s">
        <v>2088</v>
      </c>
      <c r="H77">
        <v>5</v>
      </c>
      <c r="I77">
        <v>6</v>
      </c>
      <c r="J77" t="s">
        <v>2122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</row>
    <row r="78" spans="1:19" x14ac:dyDescent="0.25">
      <c r="A78">
        <v>73</v>
      </c>
      <c r="B78" t="s">
        <v>2283</v>
      </c>
      <c r="C78">
        <v>39449</v>
      </c>
      <c r="D78" t="s">
        <v>1896</v>
      </c>
      <c r="E78">
        <v>1964</v>
      </c>
      <c r="F78" t="s">
        <v>2122</v>
      </c>
      <c r="G78" t="s">
        <v>2088</v>
      </c>
      <c r="H78">
        <v>5</v>
      </c>
      <c r="I78">
        <v>5</v>
      </c>
      <c r="J78" t="s">
        <v>2122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</row>
    <row r="79" spans="1:19" x14ac:dyDescent="0.25">
      <c r="A79">
        <v>74</v>
      </c>
      <c r="B79" t="s">
        <v>2284</v>
      </c>
      <c r="C79">
        <v>40549</v>
      </c>
      <c r="D79" t="s">
        <v>1896</v>
      </c>
      <c r="E79">
        <v>1954</v>
      </c>
      <c r="F79" t="s">
        <v>2122</v>
      </c>
      <c r="G79" t="s">
        <v>2089</v>
      </c>
      <c r="H79">
        <v>4</v>
      </c>
      <c r="I79">
        <v>2</v>
      </c>
      <c r="J79" t="s">
        <v>2122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</row>
    <row r="80" spans="1:19" x14ac:dyDescent="0.25">
      <c r="A80">
        <v>75</v>
      </c>
      <c r="B80" t="s">
        <v>2285</v>
      </c>
      <c r="C80">
        <v>40164</v>
      </c>
      <c r="D80" t="s">
        <v>1896</v>
      </c>
      <c r="E80">
        <v>1953</v>
      </c>
      <c r="F80" t="s">
        <v>2122</v>
      </c>
      <c r="G80" t="s">
        <v>2090</v>
      </c>
      <c r="H80">
        <v>2</v>
      </c>
      <c r="I80">
        <v>2</v>
      </c>
      <c r="J80" t="s">
        <v>2122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</row>
    <row r="81" spans="1:19" x14ac:dyDescent="0.25">
      <c r="A81">
        <v>76</v>
      </c>
      <c r="B81" t="s">
        <v>2286</v>
      </c>
      <c r="C81">
        <v>40785</v>
      </c>
      <c r="D81" t="s">
        <v>1896</v>
      </c>
      <c r="E81">
        <v>1958</v>
      </c>
      <c r="F81" t="s">
        <v>2122</v>
      </c>
      <c r="G81" t="s">
        <v>2090</v>
      </c>
      <c r="H81">
        <v>4</v>
      </c>
      <c r="I81">
        <v>3</v>
      </c>
      <c r="J81" t="s">
        <v>2122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</row>
    <row r="82" spans="1:19" x14ac:dyDescent="0.25">
      <c r="A82">
        <v>77</v>
      </c>
      <c r="B82" t="s">
        <v>2287</v>
      </c>
      <c r="C82">
        <v>39382</v>
      </c>
      <c r="D82" t="s">
        <v>1896</v>
      </c>
      <c r="E82">
        <v>1963</v>
      </c>
      <c r="F82" t="s">
        <v>2122</v>
      </c>
      <c r="G82" t="s">
        <v>2088</v>
      </c>
      <c r="H82">
        <v>5</v>
      </c>
      <c r="I82">
        <v>4</v>
      </c>
      <c r="J82" t="s">
        <v>2122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</row>
    <row r="83" spans="1:19" x14ac:dyDescent="0.25">
      <c r="A83">
        <v>78</v>
      </c>
      <c r="B83" t="s">
        <v>2288</v>
      </c>
      <c r="C83">
        <v>40865</v>
      </c>
      <c r="D83" t="s">
        <v>1896</v>
      </c>
      <c r="E83">
        <v>1962</v>
      </c>
      <c r="F83" t="s">
        <v>2122</v>
      </c>
      <c r="G83" t="s">
        <v>2089</v>
      </c>
      <c r="H83">
        <v>5</v>
      </c>
      <c r="I83">
        <v>3</v>
      </c>
      <c r="J83" t="s">
        <v>2122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</row>
    <row r="84" spans="1:19" x14ac:dyDescent="0.25">
      <c r="A84">
        <v>79</v>
      </c>
      <c r="B84" t="s">
        <v>2289</v>
      </c>
      <c r="C84">
        <v>40944</v>
      </c>
      <c r="D84" t="s">
        <v>1896</v>
      </c>
      <c r="E84">
        <v>1962</v>
      </c>
      <c r="F84" t="s">
        <v>2122</v>
      </c>
      <c r="G84" t="s">
        <v>2089</v>
      </c>
      <c r="H84">
        <v>5</v>
      </c>
      <c r="I84">
        <v>3</v>
      </c>
      <c r="J84" t="s">
        <v>2122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</row>
    <row r="85" spans="1:19" x14ac:dyDescent="0.25">
      <c r="A85">
        <v>80</v>
      </c>
      <c r="B85" t="s">
        <v>2290</v>
      </c>
      <c r="C85">
        <v>40852</v>
      </c>
      <c r="D85" t="s">
        <v>1896</v>
      </c>
      <c r="E85">
        <v>1962</v>
      </c>
      <c r="F85" t="s">
        <v>2122</v>
      </c>
      <c r="G85" t="s">
        <v>2089</v>
      </c>
      <c r="H85">
        <v>5</v>
      </c>
      <c r="I85">
        <v>3</v>
      </c>
      <c r="J85" t="s">
        <v>2122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</row>
    <row r="86" spans="1:19" x14ac:dyDescent="0.25">
      <c r="A86">
        <v>81</v>
      </c>
      <c r="B86" t="s">
        <v>2293</v>
      </c>
      <c r="C86">
        <v>40882</v>
      </c>
      <c r="D86" t="s">
        <v>1896</v>
      </c>
      <c r="E86">
        <v>1960</v>
      </c>
      <c r="F86" t="s">
        <v>2122</v>
      </c>
      <c r="G86" t="s">
        <v>2089</v>
      </c>
      <c r="H86">
        <v>5</v>
      </c>
      <c r="I86">
        <v>3</v>
      </c>
      <c r="J86" t="s">
        <v>2122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</row>
    <row r="87" spans="1:19" x14ac:dyDescent="0.25">
      <c r="A87">
        <v>82</v>
      </c>
      <c r="B87" t="s">
        <v>2294</v>
      </c>
      <c r="C87">
        <v>39484</v>
      </c>
      <c r="D87" t="s">
        <v>1896</v>
      </c>
      <c r="E87">
        <v>1965</v>
      </c>
      <c r="F87" t="s">
        <v>2122</v>
      </c>
      <c r="G87" t="s">
        <v>2088</v>
      </c>
      <c r="H87">
        <v>5</v>
      </c>
      <c r="I87">
        <v>7</v>
      </c>
      <c r="J87" t="s">
        <v>2122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</row>
    <row r="88" spans="1:19" x14ac:dyDescent="0.25">
      <c r="A88">
        <v>83</v>
      </c>
      <c r="B88" t="s">
        <v>2295</v>
      </c>
      <c r="C88">
        <v>40699</v>
      </c>
      <c r="D88" t="s">
        <v>1896</v>
      </c>
      <c r="E88">
        <v>1957</v>
      </c>
      <c r="F88" t="s">
        <v>2122</v>
      </c>
      <c r="G88" t="s">
        <v>2089</v>
      </c>
      <c r="H88">
        <v>4</v>
      </c>
      <c r="I88">
        <v>4</v>
      </c>
      <c r="J88" t="s">
        <v>2122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</row>
    <row r="89" spans="1:19" x14ac:dyDescent="0.25">
      <c r="A89">
        <v>84</v>
      </c>
      <c r="B89" t="s">
        <v>2296</v>
      </c>
      <c r="C89">
        <v>40791</v>
      </c>
      <c r="D89" t="s">
        <v>1896</v>
      </c>
      <c r="E89">
        <v>1959</v>
      </c>
      <c r="F89" t="s">
        <v>2122</v>
      </c>
      <c r="G89" t="s">
        <v>2090</v>
      </c>
      <c r="H89">
        <v>4</v>
      </c>
      <c r="I89">
        <v>4</v>
      </c>
      <c r="J89" t="s">
        <v>2122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</row>
    <row r="90" spans="1:19" x14ac:dyDescent="0.25">
      <c r="A90">
        <v>85</v>
      </c>
      <c r="B90" t="s">
        <v>2297</v>
      </c>
      <c r="C90">
        <v>40792</v>
      </c>
      <c r="D90" t="s">
        <v>1896</v>
      </c>
      <c r="E90">
        <v>1959</v>
      </c>
      <c r="F90" t="s">
        <v>2122</v>
      </c>
      <c r="G90" t="s">
        <v>2090</v>
      </c>
      <c r="H90">
        <v>4</v>
      </c>
      <c r="I90">
        <v>6</v>
      </c>
      <c r="J90" t="s">
        <v>2122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</row>
    <row r="91" spans="1:19" x14ac:dyDescent="0.25">
      <c r="A91">
        <v>86</v>
      </c>
      <c r="B91" t="s">
        <v>2298</v>
      </c>
      <c r="C91">
        <v>40794</v>
      </c>
      <c r="D91" t="s">
        <v>1896</v>
      </c>
      <c r="E91">
        <v>1958</v>
      </c>
      <c r="F91" t="s">
        <v>2122</v>
      </c>
      <c r="G91" t="s">
        <v>2090</v>
      </c>
      <c r="H91">
        <v>4</v>
      </c>
      <c r="I91">
        <v>4</v>
      </c>
      <c r="J91" t="s">
        <v>2122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</row>
    <row r="92" spans="1:19" x14ac:dyDescent="0.25">
      <c r="A92">
        <v>87</v>
      </c>
      <c r="B92" t="s">
        <v>2299</v>
      </c>
      <c r="C92">
        <v>40678</v>
      </c>
      <c r="D92" t="s">
        <v>1896</v>
      </c>
      <c r="E92">
        <v>1961</v>
      </c>
      <c r="F92" t="s">
        <v>2122</v>
      </c>
      <c r="G92" t="s">
        <v>2088</v>
      </c>
      <c r="H92">
        <v>4</v>
      </c>
      <c r="I92">
        <v>3</v>
      </c>
      <c r="J92" t="s">
        <v>2122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</row>
    <row r="93" spans="1:19" x14ac:dyDescent="0.25">
      <c r="A93">
        <v>88</v>
      </c>
      <c r="B93" t="s">
        <v>2300</v>
      </c>
      <c r="C93">
        <v>40795</v>
      </c>
      <c r="D93" t="s">
        <v>1896</v>
      </c>
      <c r="E93">
        <v>1958</v>
      </c>
      <c r="F93" t="s">
        <v>2122</v>
      </c>
      <c r="G93" t="s">
        <v>2090</v>
      </c>
      <c r="H93">
        <v>4</v>
      </c>
      <c r="I93">
        <v>4</v>
      </c>
      <c r="J93" t="s">
        <v>2122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</row>
    <row r="94" spans="1:19" x14ac:dyDescent="0.25">
      <c r="A94">
        <v>89</v>
      </c>
      <c r="B94" t="s">
        <v>2301</v>
      </c>
      <c r="C94">
        <v>40802</v>
      </c>
      <c r="D94" t="s">
        <v>1896</v>
      </c>
      <c r="E94">
        <v>1962</v>
      </c>
      <c r="F94" t="s">
        <v>2122</v>
      </c>
      <c r="G94" t="s">
        <v>2088</v>
      </c>
      <c r="H94">
        <v>5</v>
      </c>
      <c r="I94">
        <v>4</v>
      </c>
      <c r="J94" t="s">
        <v>2122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</row>
    <row r="95" spans="1:19" x14ac:dyDescent="0.25">
      <c r="A95">
        <v>90</v>
      </c>
      <c r="B95" t="s">
        <v>2302</v>
      </c>
      <c r="C95">
        <v>40828</v>
      </c>
      <c r="D95" t="s">
        <v>1896</v>
      </c>
      <c r="E95">
        <v>1964</v>
      </c>
      <c r="F95" t="s">
        <v>2122</v>
      </c>
      <c r="G95" t="s">
        <v>2088</v>
      </c>
      <c r="H95">
        <v>5</v>
      </c>
      <c r="I95">
        <v>4</v>
      </c>
      <c r="J95" t="s">
        <v>2122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</row>
    <row r="96" spans="1:19" x14ac:dyDescent="0.25">
      <c r="A96">
        <v>91</v>
      </c>
      <c r="B96" t="s">
        <v>2303</v>
      </c>
      <c r="C96">
        <v>40889</v>
      </c>
      <c r="D96" t="s">
        <v>1896</v>
      </c>
      <c r="E96">
        <v>1965</v>
      </c>
      <c r="F96" t="s">
        <v>2122</v>
      </c>
      <c r="G96" t="s">
        <v>2088</v>
      </c>
      <c r="H96">
        <v>5</v>
      </c>
      <c r="I96">
        <v>6</v>
      </c>
      <c r="J96" t="s">
        <v>2122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</row>
    <row r="97" spans="1:22" x14ac:dyDescent="0.25">
      <c r="A97">
        <v>92</v>
      </c>
      <c r="B97" t="s">
        <v>3031</v>
      </c>
      <c r="C97">
        <v>40914</v>
      </c>
      <c r="D97" t="s">
        <v>1896</v>
      </c>
      <c r="E97">
        <v>1960</v>
      </c>
      <c r="F97">
        <v>2022</v>
      </c>
      <c r="G97" t="s">
        <v>2930</v>
      </c>
      <c r="H97">
        <v>4</v>
      </c>
      <c r="I97">
        <v>4</v>
      </c>
      <c r="J97" t="s">
        <v>2122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</row>
    <row r="98" spans="1:22" x14ac:dyDescent="0.25">
      <c r="A98">
        <v>93</v>
      </c>
      <c r="B98" t="s">
        <v>2304</v>
      </c>
      <c r="C98">
        <v>39378</v>
      </c>
      <c r="D98" t="s">
        <v>1896</v>
      </c>
      <c r="E98">
        <v>1962</v>
      </c>
      <c r="F98" t="s">
        <v>2122</v>
      </c>
      <c r="G98" t="s">
        <v>2088</v>
      </c>
      <c r="H98">
        <v>5</v>
      </c>
      <c r="I98">
        <v>4</v>
      </c>
      <c r="J98" t="s">
        <v>2122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</row>
    <row r="99" spans="1:22" x14ac:dyDescent="0.25">
      <c r="A99">
        <v>94</v>
      </c>
      <c r="B99" t="s">
        <v>2305</v>
      </c>
      <c r="C99">
        <v>39455</v>
      </c>
      <c r="D99" t="s">
        <v>1896</v>
      </c>
      <c r="E99">
        <v>1964</v>
      </c>
      <c r="F99" t="s">
        <v>2122</v>
      </c>
      <c r="G99" t="s">
        <v>2088</v>
      </c>
      <c r="H99">
        <v>5</v>
      </c>
      <c r="I99">
        <v>5</v>
      </c>
      <c r="J99" t="s">
        <v>2122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</row>
    <row r="100" spans="1:22" x14ac:dyDescent="0.25">
      <c r="A100">
        <v>95</v>
      </c>
      <c r="B100" t="s">
        <v>2306</v>
      </c>
      <c r="C100">
        <v>40781</v>
      </c>
      <c r="D100" t="s">
        <v>1896</v>
      </c>
      <c r="E100">
        <v>1956</v>
      </c>
      <c r="F100" t="s">
        <v>2122</v>
      </c>
      <c r="G100" t="s">
        <v>2090</v>
      </c>
      <c r="H100">
        <v>4</v>
      </c>
      <c r="I100">
        <v>4</v>
      </c>
      <c r="J100" t="s">
        <v>2122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</row>
    <row r="101" spans="1:22" x14ac:dyDescent="0.25">
      <c r="A101">
        <v>96</v>
      </c>
      <c r="B101" t="s">
        <v>2307</v>
      </c>
      <c r="C101">
        <v>39485</v>
      </c>
      <c r="D101" t="s">
        <v>1896</v>
      </c>
      <c r="E101">
        <v>1965</v>
      </c>
      <c r="F101" t="s">
        <v>2122</v>
      </c>
      <c r="G101" t="s">
        <v>2088</v>
      </c>
      <c r="H101">
        <v>5</v>
      </c>
      <c r="I101">
        <v>5</v>
      </c>
      <c r="J101" t="s">
        <v>2122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</row>
    <row r="102" spans="1:22" x14ac:dyDescent="0.25">
      <c r="A102">
        <v>97</v>
      </c>
      <c r="B102" t="s">
        <v>2308</v>
      </c>
      <c r="C102">
        <v>40741</v>
      </c>
      <c r="D102" t="s">
        <v>1896</v>
      </c>
      <c r="E102">
        <v>1956</v>
      </c>
      <c r="F102" t="s">
        <v>2122</v>
      </c>
      <c r="G102" t="s">
        <v>2089</v>
      </c>
      <c r="H102">
        <v>4</v>
      </c>
      <c r="I102">
        <v>3</v>
      </c>
      <c r="J102" t="s">
        <v>2122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</row>
    <row r="103" spans="1:22" x14ac:dyDescent="0.25">
      <c r="A103">
        <v>98</v>
      </c>
      <c r="B103" t="s">
        <v>2309</v>
      </c>
      <c r="C103">
        <v>40811</v>
      </c>
      <c r="D103" t="s">
        <v>1896</v>
      </c>
      <c r="E103">
        <v>1962</v>
      </c>
      <c r="F103" t="s">
        <v>2122</v>
      </c>
      <c r="G103" t="s">
        <v>2088</v>
      </c>
      <c r="H103">
        <v>5</v>
      </c>
      <c r="I103">
        <v>4</v>
      </c>
      <c r="J103" t="s">
        <v>2122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</row>
    <row r="104" spans="1:22" x14ac:dyDescent="0.25">
      <c r="A104" s="134">
        <v>99</v>
      </c>
      <c r="B104" s="134" t="s">
        <v>2310</v>
      </c>
      <c r="C104" s="134">
        <v>39779</v>
      </c>
      <c r="D104" s="134" t="s">
        <v>1896</v>
      </c>
      <c r="E104" s="134">
        <v>1987</v>
      </c>
      <c r="F104" s="134" t="s">
        <v>2122</v>
      </c>
      <c r="G104" s="134" t="s">
        <v>2088</v>
      </c>
      <c r="H104" s="134">
        <v>10</v>
      </c>
      <c r="I104" s="134">
        <v>6</v>
      </c>
      <c r="J104" s="203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U104" t="str">
        <f>VLOOKUP(C104,Лист5!B:C,2,0)</f>
        <v>г. Ангарск, мкр. 29, д. 9</v>
      </c>
      <c r="V104" s="128">
        <f>VLOOKUP(C104,Лист5!B:E,4,0)</f>
        <v>17983894</v>
      </c>
    </row>
    <row r="105" spans="1:22" x14ac:dyDescent="0.25">
      <c r="A105">
        <v>100</v>
      </c>
      <c r="B105" t="s">
        <v>2136</v>
      </c>
      <c r="C105">
        <v>40913</v>
      </c>
      <c r="D105" t="s">
        <v>1896</v>
      </c>
      <c r="E105">
        <v>1960</v>
      </c>
      <c r="F105" t="s">
        <v>2122</v>
      </c>
      <c r="G105" t="s">
        <v>2090</v>
      </c>
      <c r="H105">
        <v>4</v>
      </c>
      <c r="I105">
        <v>6</v>
      </c>
      <c r="J105" t="s">
        <v>2122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</row>
    <row r="106" spans="1:22" x14ac:dyDescent="0.25">
      <c r="A106">
        <v>101</v>
      </c>
      <c r="B106" t="s">
        <v>2137</v>
      </c>
      <c r="C106">
        <v>40915</v>
      </c>
      <c r="D106" t="s">
        <v>1896</v>
      </c>
      <c r="E106">
        <v>1960</v>
      </c>
      <c r="F106" t="s">
        <v>2122</v>
      </c>
      <c r="G106" t="s">
        <v>2090</v>
      </c>
      <c r="H106">
        <v>4</v>
      </c>
      <c r="I106">
        <v>2</v>
      </c>
      <c r="J106" t="s">
        <v>2122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</row>
    <row r="107" spans="1:22" x14ac:dyDescent="0.25">
      <c r="A107">
        <v>102</v>
      </c>
      <c r="B107" t="s">
        <v>2139</v>
      </c>
      <c r="C107">
        <v>40733</v>
      </c>
      <c r="D107" t="s">
        <v>1896</v>
      </c>
      <c r="E107">
        <v>1957</v>
      </c>
      <c r="F107" t="s">
        <v>2122</v>
      </c>
      <c r="G107" t="s">
        <v>2089</v>
      </c>
      <c r="H107">
        <v>4</v>
      </c>
      <c r="I107">
        <v>3</v>
      </c>
      <c r="J107" t="s">
        <v>2122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</row>
    <row r="108" spans="1:22" x14ac:dyDescent="0.25">
      <c r="A108">
        <v>103</v>
      </c>
      <c r="B108" t="s">
        <v>2142</v>
      </c>
      <c r="C108">
        <v>40693</v>
      </c>
      <c r="D108" t="s">
        <v>1896</v>
      </c>
      <c r="E108">
        <v>1958</v>
      </c>
      <c r="F108" t="s">
        <v>2122</v>
      </c>
      <c r="G108" t="s">
        <v>2089</v>
      </c>
      <c r="H108">
        <v>4</v>
      </c>
      <c r="I108">
        <v>4</v>
      </c>
      <c r="J108" t="s">
        <v>2122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</row>
    <row r="109" spans="1:22" x14ac:dyDescent="0.25">
      <c r="A109">
        <v>104</v>
      </c>
      <c r="B109" t="s">
        <v>2144</v>
      </c>
      <c r="C109">
        <v>40471</v>
      </c>
      <c r="D109" t="s">
        <v>1896</v>
      </c>
      <c r="E109">
        <v>1958</v>
      </c>
      <c r="F109" t="s">
        <v>2122</v>
      </c>
      <c r="G109" t="s">
        <v>2089</v>
      </c>
      <c r="H109">
        <v>4</v>
      </c>
      <c r="I109">
        <v>3</v>
      </c>
      <c r="J109" t="s">
        <v>2122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</row>
    <row r="110" spans="1:22" x14ac:dyDescent="0.25">
      <c r="A110">
        <v>105</v>
      </c>
      <c r="B110" t="s">
        <v>2155</v>
      </c>
      <c r="C110">
        <v>40786</v>
      </c>
      <c r="D110" t="s">
        <v>1896</v>
      </c>
      <c r="E110">
        <v>1958</v>
      </c>
      <c r="F110" t="s">
        <v>2122</v>
      </c>
      <c r="G110" t="s">
        <v>2090</v>
      </c>
      <c r="H110">
        <v>4</v>
      </c>
      <c r="I110">
        <v>3</v>
      </c>
      <c r="J110" t="s">
        <v>2122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</row>
    <row r="111" spans="1:22" x14ac:dyDescent="0.25">
      <c r="A111">
        <v>106</v>
      </c>
      <c r="B111" t="s">
        <v>87</v>
      </c>
      <c r="C111">
        <v>40592</v>
      </c>
      <c r="D111" t="s">
        <v>1896</v>
      </c>
      <c r="E111">
        <v>1956</v>
      </c>
      <c r="F111" t="s">
        <v>2122</v>
      </c>
      <c r="G111" t="s">
        <v>2089</v>
      </c>
      <c r="H111">
        <v>4</v>
      </c>
      <c r="I111">
        <v>3</v>
      </c>
      <c r="J111" t="s">
        <v>2122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</row>
    <row r="112" spans="1:22" x14ac:dyDescent="0.25">
      <c r="A112">
        <v>107</v>
      </c>
      <c r="B112" t="s">
        <v>2610</v>
      </c>
      <c r="C112">
        <v>41000</v>
      </c>
      <c r="D112" t="s">
        <v>1896</v>
      </c>
      <c r="E112">
        <v>1982</v>
      </c>
      <c r="F112" t="s">
        <v>2122</v>
      </c>
      <c r="G112" t="s">
        <v>2089</v>
      </c>
      <c r="H112">
        <v>2</v>
      </c>
      <c r="I112">
        <v>2</v>
      </c>
      <c r="J112" t="s">
        <v>2122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</row>
    <row r="113" spans="1:21" x14ac:dyDescent="0.25">
      <c r="A113">
        <v>108</v>
      </c>
      <c r="B113" t="s">
        <v>2631</v>
      </c>
      <c r="C113">
        <v>40684</v>
      </c>
      <c r="D113" t="s">
        <v>1896</v>
      </c>
      <c r="E113">
        <v>1961</v>
      </c>
      <c r="F113" t="s">
        <v>2122</v>
      </c>
      <c r="G113" t="s">
        <v>2088</v>
      </c>
      <c r="H113">
        <v>4</v>
      </c>
      <c r="I113">
        <v>3</v>
      </c>
      <c r="J113" t="s">
        <v>2122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</row>
    <row r="114" spans="1:21" x14ac:dyDescent="0.25">
      <c r="A114">
        <v>109</v>
      </c>
      <c r="B114" t="s">
        <v>2632</v>
      </c>
      <c r="C114">
        <v>40924</v>
      </c>
      <c r="D114" t="s">
        <v>1896</v>
      </c>
      <c r="E114">
        <v>1959</v>
      </c>
      <c r="F114" t="s">
        <v>2122</v>
      </c>
      <c r="G114" t="s">
        <v>2090</v>
      </c>
      <c r="H114">
        <v>4</v>
      </c>
      <c r="I114">
        <v>4</v>
      </c>
      <c r="J114" t="s">
        <v>2122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</row>
    <row r="115" spans="1:21" x14ac:dyDescent="0.25">
      <c r="A115">
        <v>110</v>
      </c>
      <c r="B115" t="s">
        <v>159</v>
      </c>
      <c r="C115">
        <v>39436</v>
      </c>
      <c r="D115" t="s">
        <v>1896</v>
      </c>
      <c r="E115">
        <v>1963</v>
      </c>
      <c r="F115" t="s">
        <v>2122</v>
      </c>
      <c r="G115" t="s">
        <v>2088</v>
      </c>
      <c r="H115">
        <v>5</v>
      </c>
      <c r="I115">
        <v>4</v>
      </c>
      <c r="J115" t="s">
        <v>2122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</row>
    <row r="116" spans="1:21" x14ac:dyDescent="0.25">
      <c r="A116">
        <v>111</v>
      </c>
      <c r="B116" t="s">
        <v>170</v>
      </c>
      <c r="C116">
        <v>39491</v>
      </c>
      <c r="D116" t="s">
        <v>1896</v>
      </c>
      <c r="E116">
        <v>1965</v>
      </c>
      <c r="F116" t="s">
        <v>2122</v>
      </c>
      <c r="G116" t="s">
        <v>2088</v>
      </c>
      <c r="H116">
        <v>5</v>
      </c>
      <c r="I116">
        <v>4</v>
      </c>
      <c r="J116" t="s">
        <v>2122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</row>
    <row r="117" spans="1:21" x14ac:dyDescent="0.25">
      <c r="A117">
        <v>112</v>
      </c>
      <c r="B117" t="s">
        <v>2633</v>
      </c>
      <c r="C117">
        <v>39466</v>
      </c>
      <c r="D117" t="s">
        <v>1896</v>
      </c>
      <c r="E117">
        <v>1964</v>
      </c>
      <c r="F117" t="s">
        <v>2122</v>
      </c>
      <c r="G117" t="s">
        <v>2088</v>
      </c>
      <c r="H117">
        <v>5</v>
      </c>
      <c r="I117">
        <v>5</v>
      </c>
      <c r="J117" t="s">
        <v>2122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</row>
    <row r="118" spans="1:21" x14ac:dyDescent="0.25">
      <c r="A118">
        <v>113</v>
      </c>
      <c r="B118" t="s">
        <v>1207</v>
      </c>
      <c r="C118">
        <v>40754</v>
      </c>
      <c r="D118" t="s">
        <v>1896</v>
      </c>
      <c r="E118">
        <v>1957</v>
      </c>
      <c r="F118" t="s">
        <v>2122</v>
      </c>
      <c r="G118" t="s">
        <v>2089</v>
      </c>
      <c r="H118">
        <v>4</v>
      </c>
      <c r="I118">
        <v>3</v>
      </c>
      <c r="J118" t="s">
        <v>2122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</row>
    <row r="119" spans="1:21" x14ac:dyDescent="0.25">
      <c r="A119" s="134">
        <v>114</v>
      </c>
      <c r="B119" s="141" t="s">
        <v>39</v>
      </c>
      <c r="C119" s="134">
        <v>39588</v>
      </c>
      <c r="D119" s="134" t="s">
        <v>1896</v>
      </c>
      <c r="E119" s="134">
        <v>1970</v>
      </c>
      <c r="F119" s="134" t="s">
        <v>2122</v>
      </c>
      <c r="G119" s="134" t="s">
        <v>2089</v>
      </c>
      <c r="H119" s="134">
        <v>9</v>
      </c>
      <c r="I119" s="134">
        <v>4</v>
      </c>
      <c r="J119" s="203">
        <v>4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U119" t="e">
        <f>VLOOKUP(C119,Лист5!B:C,2,0)</f>
        <v>#N/A</v>
      </c>
    </row>
    <row r="120" spans="1:21" x14ac:dyDescent="0.25">
      <c r="A120">
        <v>115</v>
      </c>
      <c r="B120" t="s">
        <v>2135</v>
      </c>
      <c r="C120">
        <v>40805</v>
      </c>
      <c r="D120" t="s">
        <v>1896</v>
      </c>
      <c r="E120">
        <v>1961</v>
      </c>
      <c r="F120" t="s">
        <v>2122</v>
      </c>
      <c r="G120" t="s">
        <v>2088</v>
      </c>
      <c r="H120">
        <v>5</v>
      </c>
      <c r="I120">
        <v>4</v>
      </c>
      <c r="J120" t="s">
        <v>2122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</row>
    <row r="121" spans="1:21" x14ac:dyDescent="0.25">
      <c r="A121">
        <v>116</v>
      </c>
      <c r="B121" t="s">
        <v>2140</v>
      </c>
      <c r="C121">
        <v>40725</v>
      </c>
      <c r="D121" t="s">
        <v>1896</v>
      </c>
      <c r="E121">
        <v>1954</v>
      </c>
      <c r="F121" t="s">
        <v>2122</v>
      </c>
      <c r="G121" t="s">
        <v>2089</v>
      </c>
      <c r="H121">
        <v>3</v>
      </c>
      <c r="I121">
        <v>2</v>
      </c>
      <c r="J121" t="s">
        <v>2122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</row>
    <row r="122" spans="1:21" x14ac:dyDescent="0.25">
      <c r="A122">
        <v>117</v>
      </c>
      <c r="B122" t="s">
        <v>2141</v>
      </c>
      <c r="C122">
        <v>40712</v>
      </c>
      <c r="D122" t="s">
        <v>1896</v>
      </c>
      <c r="E122">
        <v>1957</v>
      </c>
      <c r="F122" t="s">
        <v>2122</v>
      </c>
      <c r="G122" t="s">
        <v>2090</v>
      </c>
      <c r="H122">
        <v>3</v>
      </c>
      <c r="I122">
        <v>3</v>
      </c>
      <c r="J122" t="s">
        <v>2122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</row>
    <row r="123" spans="1:21" x14ac:dyDescent="0.25">
      <c r="A123">
        <v>118</v>
      </c>
      <c r="B123" t="s">
        <v>2146</v>
      </c>
      <c r="C123">
        <v>40709</v>
      </c>
      <c r="D123" t="s">
        <v>1896</v>
      </c>
      <c r="E123">
        <v>1957</v>
      </c>
      <c r="F123" t="s">
        <v>2122</v>
      </c>
      <c r="G123" t="s">
        <v>2089</v>
      </c>
      <c r="H123">
        <v>4</v>
      </c>
      <c r="I123">
        <v>3</v>
      </c>
      <c r="J123" t="s">
        <v>2122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</row>
    <row r="124" spans="1:21" x14ac:dyDescent="0.25">
      <c r="A124">
        <v>119</v>
      </c>
      <c r="B124" t="s">
        <v>2149</v>
      </c>
      <c r="C124">
        <v>40925</v>
      </c>
      <c r="D124" t="s">
        <v>1896</v>
      </c>
      <c r="E124">
        <v>1959</v>
      </c>
      <c r="F124" t="s">
        <v>2122</v>
      </c>
      <c r="G124" t="s">
        <v>2090</v>
      </c>
      <c r="H124">
        <v>4</v>
      </c>
      <c r="I124">
        <v>4</v>
      </c>
      <c r="J124" t="s">
        <v>2122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</row>
    <row r="125" spans="1:21" x14ac:dyDescent="0.25">
      <c r="A125">
        <v>120</v>
      </c>
      <c r="B125" t="s">
        <v>2745</v>
      </c>
      <c r="C125">
        <v>40980</v>
      </c>
      <c r="D125" t="s">
        <v>1896</v>
      </c>
      <c r="E125">
        <v>1971</v>
      </c>
      <c r="F125" t="s">
        <v>2122</v>
      </c>
      <c r="G125" t="s">
        <v>2089</v>
      </c>
      <c r="H125">
        <v>2</v>
      </c>
      <c r="I125">
        <v>3</v>
      </c>
      <c r="J125" t="s">
        <v>2122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</row>
    <row r="126" spans="1:21" x14ac:dyDescent="0.25">
      <c r="A126">
        <v>121</v>
      </c>
      <c r="B126" t="s">
        <v>2746</v>
      </c>
      <c r="C126">
        <v>40981</v>
      </c>
      <c r="D126" t="s">
        <v>1896</v>
      </c>
      <c r="E126">
        <v>1970</v>
      </c>
      <c r="F126" t="s">
        <v>2122</v>
      </c>
      <c r="G126" t="s">
        <v>2089</v>
      </c>
      <c r="H126">
        <v>2</v>
      </c>
      <c r="I126">
        <v>3</v>
      </c>
      <c r="J126" t="s">
        <v>2122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</row>
    <row r="127" spans="1:21" x14ac:dyDescent="0.25">
      <c r="A127">
        <v>122</v>
      </c>
      <c r="B127" t="s">
        <v>2747</v>
      </c>
      <c r="C127">
        <v>40982</v>
      </c>
      <c r="D127" t="s">
        <v>1896</v>
      </c>
      <c r="E127">
        <v>1969</v>
      </c>
      <c r="F127" t="s">
        <v>2122</v>
      </c>
      <c r="G127" t="s">
        <v>2089</v>
      </c>
      <c r="H127">
        <v>2</v>
      </c>
      <c r="I127">
        <v>3</v>
      </c>
      <c r="J127" t="s">
        <v>2122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</row>
    <row r="128" spans="1:21" x14ac:dyDescent="0.25">
      <c r="A128">
        <v>123</v>
      </c>
      <c r="B128" t="s">
        <v>136</v>
      </c>
      <c r="C128">
        <v>39930</v>
      </c>
      <c r="D128" t="s">
        <v>1896</v>
      </c>
      <c r="E128">
        <v>1979</v>
      </c>
      <c r="F128" t="s">
        <v>2122</v>
      </c>
      <c r="G128" t="s">
        <v>2088</v>
      </c>
      <c r="H128">
        <v>9</v>
      </c>
      <c r="I128">
        <v>1</v>
      </c>
      <c r="J128" t="s">
        <v>2122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</row>
    <row r="129" spans="1:22" x14ac:dyDescent="0.25">
      <c r="A129">
        <v>124</v>
      </c>
      <c r="B129" t="s">
        <v>2903</v>
      </c>
      <c r="C129">
        <v>39443</v>
      </c>
      <c r="D129" t="s">
        <v>1896</v>
      </c>
      <c r="E129">
        <v>1964</v>
      </c>
      <c r="F129" t="s">
        <v>2122</v>
      </c>
      <c r="G129" t="s">
        <v>2088</v>
      </c>
      <c r="H129">
        <v>5</v>
      </c>
      <c r="I129">
        <v>6</v>
      </c>
      <c r="J129" t="s">
        <v>2122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</row>
    <row r="130" spans="1:22" x14ac:dyDescent="0.25">
      <c r="A130">
        <v>125</v>
      </c>
      <c r="B130" t="s">
        <v>2904</v>
      </c>
      <c r="C130">
        <v>39445</v>
      </c>
      <c r="D130" t="s">
        <v>1896</v>
      </c>
      <c r="E130">
        <v>1964</v>
      </c>
      <c r="F130" t="s">
        <v>2122</v>
      </c>
      <c r="G130" t="s">
        <v>2088</v>
      </c>
      <c r="H130">
        <v>5</v>
      </c>
      <c r="I130">
        <v>4</v>
      </c>
      <c r="J130" t="s">
        <v>2122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</row>
    <row r="131" spans="1:22" x14ac:dyDescent="0.25">
      <c r="A131">
        <v>126</v>
      </c>
      <c r="B131" t="s">
        <v>105</v>
      </c>
      <c r="C131">
        <v>40009</v>
      </c>
      <c r="D131" t="s">
        <v>1896</v>
      </c>
      <c r="E131">
        <v>1962</v>
      </c>
      <c r="F131" t="s">
        <v>2122</v>
      </c>
      <c r="G131" t="s">
        <v>2088</v>
      </c>
      <c r="H131">
        <v>4</v>
      </c>
      <c r="I131">
        <v>3</v>
      </c>
      <c r="J131" t="s">
        <v>2122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</row>
    <row r="132" spans="1:22" x14ac:dyDescent="0.25">
      <c r="A132">
        <v>127</v>
      </c>
      <c r="B132" t="s">
        <v>115</v>
      </c>
      <c r="C132">
        <v>40745</v>
      </c>
      <c r="D132" t="s">
        <v>1896</v>
      </c>
      <c r="E132">
        <v>1957</v>
      </c>
      <c r="F132" t="s">
        <v>2122</v>
      </c>
      <c r="G132" t="s">
        <v>2089</v>
      </c>
      <c r="H132">
        <v>4</v>
      </c>
      <c r="I132">
        <v>3</v>
      </c>
      <c r="J132" t="s">
        <v>2122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</row>
    <row r="133" spans="1:22" x14ac:dyDescent="0.25">
      <c r="A133" s="206">
        <v>128</v>
      </c>
      <c r="B133" s="200" t="s">
        <v>3010</v>
      </c>
      <c r="C133" s="206">
        <v>39591</v>
      </c>
      <c r="D133" s="206" t="s">
        <v>1896</v>
      </c>
      <c r="E133" s="134">
        <v>1977</v>
      </c>
      <c r="F133" s="134" t="s">
        <v>2122</v>
      </c>
      <c r="G133" s="134" t="s">
        <v>2121</v>
      </c>
      <c r="H133" s="134">
        <v>10</v>
      </c>
      <c r="I133" s="134">
        <v>3</v>
      </c>
      <c r="J133" s="205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U133" t="str">
        <f>VLOOKUP(C133,Лист5!B:C,2,0)</f>
        <v>г. Ангарск, 11 мкр., д. 7а</v>
      </c>
      <c r="V133" s="128">
        <f>VLOOKUP(C133,Лист5!B:E,4,0)</f>
        <v>3073546</v>
      </c>
    </row>
    <row r="134" spans="1:22" x14ac:dyDescent="0.25">
      <c r="A134">
        <v>129</v>
      </c>
      <c r="B134" t="s">
        <v>264</v>
      </c>
      <c r="C134">
        <v>31563</v>
      </c>
      <c r="D134" t="s">
        <v>1896</v>
      </c>
      <c r="E134">
        <v>1961</v>
      </c>
      <c r="F134" t="s">
        <v>2122</v>
      </c>
      <c r="G134" t="s">
        <v>2089</v>
      </c>
      <c r="H134">
        <v>4</v>
      </c>
      <c r="I134">
        <v>4</v>
      </c>
      <c r="J134" t="s">
        <v>2122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</row>
    <row r="135" spans="1:22" x14ac:dyDescent="0.25">
      <c r="A135">
        <v>130</v>
      </c>
      <c r="B135" t="s">
        <v>275</v>
      </c>
      <c r="C135">
        <v>31556</v>
      </c>
      <c r="D135" t="s">
        <v>1896</v>
      </c>
      <c r="E135">
        <v>1962</v>
      </c>
      <c r="F135" t="s">
        <v>2122</v>
      </c>
      <c r="G135" t="s">
        <v>2089</v>
      </c>
      <c r="H135">
        <v>4</v>
      </c>
      <c r="I135">
        <v>4</v>
      </c>
      <c r="J135" t="s">
        <v>2122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</row>
    <row r="136" spans="1:22" x14ac:dyDescent="0.25">
      <c r="A136">
        <v>131</v>
      </c>
      <c r="B136" t="s">
        <v>292</v>
      </c>
      <c r="C136">
        <v>31748</v>
      </c>
      <c r="D136" t="s">
        <v>1896</v>
      </c>
      <c r="E136">
        <v>1962</v>
      </c>
      <c r="F136" t="s">
        <v>2122</v>
      </c>
      <c r="G136" t="s">
        <v>2089</v>
      </c>
      <c r="H136">
        <v>4</v>
      </c>
      <c r="I136">
        <v>4</v>
      </c>
      <c r="J136" t="s">
        <v>2122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</row>
    <row r="137" spans="1:22" x14ac:dyDescent="0.25">
      <c r="A137">
        <v>132</v>
      </c>
      <c r="B137" t="s">
        <v>293</v>
      </c>
      <c r="C137">
        <v>31750</v>
      </c>
      <c r="D137" t="s">
        <v>1896</v>
      </c>
      <c r="E137">
        <v>1962</v>
      </c>
      <c r="F137" t="s">
        <v>2122</v>
      </c>
      <c r="G137" t="s">
        <v>2089</v>
      </c>
      <c r="H137">
        <v>4</v>
      </c>
      <c r="I137">
        <v>2</v>
      </c>
      <c r="J137" t="s">
        <v>2122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</row>
    <row r="138" spans="1:22" x14ac:dyDescent="0.25">
      <c r="A138">
        <v>133</v>
      </c>
      <c r="B138" t="s">
        <v>294</v>
      </c>
      <c r="C138">
        <v>31752</v>
      </c>
      <c r="D138" t="s">
        <v>1896</v>
      </c>
      <c r="E138">
        <v>1964</v>
      </c>
      <c r="F138" t="s">
        <v>2122</v>
      </c>
      <c r="G138" t="s">
        <v>2089</v>
      </c>
      <c r="H138">
        <v>4</v>
      </c>
      <c r="I138">
        <v>4</v>
      </c>
      <c r="J138" t="s">
        <v>2122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</row>
    <row r="139" spans="1:22" x14ac:dyDescent="0.25">
      <c r="A139">
        <v>134</v>
      </c>
      <c r="B139" t="s">
        <v>318</v>
      </c>
      <c r="C139">
        <v>31945</v>
      </c>
      <c r="D139" t="s">
        <v>1896</v>
      </c>
      <c r="E139">
        <v>1962</v>
      </c>
      <c r="F139" t="s">
        <v>2122</v>
      </c>
      <c r="G139" t="s">
        <v>2089</v>
      </c>
      <c r="H139">
        <v>4</v>
      </c>
      <c r="I139">
        <v>2</v>
      </c>
      <c r="J139" t="s">
        <v>2122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</row>
    <row r="140" spans="1:22" x14ac:dyDescent="0.25">
      <c r="A140">
        <v>135</v>
      </c>
      <c r="B140" t="s">
        <v>319</v>
      </c>
      <c r="C140">
        <v>31940</v>
      </c>
      <c r="D140" t="s">
        <v>1896</v>
      </c>
      <c r="E140">
        <v>1960</v>
      </c>
      <c r="F140" t="s">
        <v>2122</v>
      </c>
      <c r="G140" t="s">
        <v>2089</v>
      </c>
      <c r="H140">
        <v>4</v>
      </c>
      <c r="I140">
        <v>4</v>
      </c>
      <c r="J140" t="s">
        <v>2122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</row>
    <row r="141" spans="1:22" x14ac:dyDescent="0.25">
      <c r="A141">
        <v>136</v>
      </c>
      <c r="B141" t="s">
        <v>320</v>
      </c>
      <c r="C141">
        <v>31943</v>
      </c>
      <c r="D141" t="s">
        <v>1896</v>
      </c>
      <c r="E141">
        <v>1961</v>
      </c>
      <c r="F141" t="s">
        <v>2122</v>
      </c>
      <c r="G141" t="s">
        <v>2089</v>
      </c>
      <c r="H141">
        <v>4</v>
      </c>
      <c r="I141">
        <v>4</v>
      </c>
      <c r="J141" t="s">
        <v>2122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</row>
    <row r="142" spans="1:22" x14ac:dyDescent="0.25">
      <c r="A142">
        <v>137</v>
      </c>
      <c r="B142" t="s">
        <v>1556</v>
      </c>
      <c r="C142">
        <v>31124</v>
      </c>
      <c r="D142" t="s">
        <v>1896</v>
      </c>
      <c r="E142">
        <v>1979</v>
      </c>
      <c r="F142" t="s">
        <v>2122</v>
      </c>
      <c r="G142" t="s">
        <v>2088</v>
      </c>
      <c r="H142">
        <v>9</v>
      </c>
      <c r="I142">
        <v>4</v>
      </c>
      <c r="J142" t="s">
        <v>2122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</row>
    <row r="143" spans="1:22" x14ac:dyDescent="0.25">
      <c r="A143">
        <v>138</v>
      </c>
      <c r="B143" t="s">
        <v>1557</v>
      </c>
      <c r="C143">
        <v>31953</v>
      </c>
      <c r="D143" t="s">
        <v>1896</v>
      </c>
      <c r="E143">
        <v>1978</v>
      </c>
      <c r="F143" t="s">
        <v>2122</v>
      </c>
      <c r="G143" t="s">
        <v>2088</v>
      </c>
      <c r="H143">
        <v>9</v>
      </c>
      <c r="I143">
        <v>3</v>
      </c>
      <c r="J143" t="s">
        <v>2122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</row>
    <row r="144" spans="1:22" x14ac:dyDescent="0.25">
      <c r="A144">
        <v>139</v>
      </c>
      <c r="B144" t="s">
        <v>1558</v>
      </c>
      <c r="C144">
        <v>31950</v>
      </c>
      <c r="D144" t="s">
        <v>1896</v>
      </c>
      <c r="E144">
        <v>1979</v>
      </c>
      <c r="F144" t="s">
        <v>2122</v>
      </c>
      <c r="G144" t="s">
        <v>2088</v>
      </c>
      <c r="H144">
        <v>9</v>
      </c>
      <c r="I144">
        <v>2</v>
      </c>
      <c r="J144" t="s">
        <v>2122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</row>
    <row r="145" spans="1:19" x14ac:dyDescent="0.25">
      <c r="A145">
        <v>140</v>
      </c>
      <c r="B145" t="s">
        <v>1559</v>
      </c>
      <c r="C145">
        <v>31952</v>
      </c>
      <c r="D145" t="s">
        <v>1896</v>
      </c>
      <c r="E145">
        <v>1977</v>
      </c>
      <c r="F145" t="s">
        <v>2122</v>
      </c>
      <c r="G145" t="s">
        <v>2088</v>
      </c>
      <c r="H145">
        <v>9</v>
      </c>
      <c r="I145">
        <v>6</v>
      </c>
      <c r="J145" t="s">
        <v>2122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</row>
    <row r="146" spans="1:19" x14ac:dyDescent="0.25">
      <c r="A146">
        <v>141</v>
      </c>
      <c r="B146" t="s">
        <v>1560</v>
      </c>
      <c r="C146">
        <v>31459</v>
      </c>
      <c r="D146" t="s">
        <v>1896</v>
      </c>
      <c r="E146">
        <v>1963</v>
      </c>
      <c r="F146" t="s">
        <v>2122</v>
      </c>
      <c r="G146" t="s">
        <v>2089</v>
      </c>
      <c r="H146">
        <v>5</v>
      </c>
      <c r="I146">
        <v>4</v>
      </c>
      <c r="J146" t="s">
        <v>2122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</row>
    <row r="147" spans="1:19" x14ac:dyDescent="0.25">
      <c r="A147">
        <v>142</v>
      </c>
      <c r="B147" t="s">
        <v>1561</v>
      </c>
      <c r="C147">
        <v>31461</v>
      </c>
      <c r="D147" t="s">
        <v>1896</v>
      </c>
      <c r="E147">
        <v>1963</v>
      </c>
      <c r="F147" t="s">
        <v>2122</v>
      </c>
      <c r="G147" t="s">
        <v>2089</v>
      </c>
      <c r="H147">
        <v>5</v>
      </c>
      <c r="I147">
        <v>4</v>
      </c>
      <c r="J147" t="s">
        <v>2122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</row>
    <row r="148" spans="1:19" x14ac:dyDescent="0.25">
      <c r="A148">
        <v>143</v>
      </c>
      <c r="B148" t="s">
        <v>1562</v>
      </c>
      <c r="C148">
        <v>31467</v>
      </c>
      <c r="D148" t="s">
        <v>1896</v>
      </c>
      <c r="E148">
        <v>1975</v>
      </c>
      <c r="F148" t="s">
        <v>2122</v>
      </c>
      <c r="G148" t="s">
        <v>2089</v>
      </c>
      <c r="H148">
        <v>9</v>
      </c>
      <c r="I148">
        <v>1</v>
      </c>
      <c r="J148" t="s">
        <v>2122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</row>
    <row r="149" spans="1:19" x14ac:dyDescent="0.25">
      <c r="A149">
        <v>144</v>
      </c>
      <c r="B149" t="s">
        <v>1563</v>
      </c>
      <c r="C149">
        <v>31470</v>
      </c>
      <c r="D149" t="s">
        <v>1896</v>
      </c>
      <c r="E149">
        <v>1965</v>
      </c>
      <c r="F149" t="s">
        <v>2122</v>
      </c>
      <c r="G149" t="s">
        <v>2095</v>
      </c>
      <c r="H149">
        <v>5</v>
      </c>
      <c r="I149">
        <v>4</v>
      </c>
      <c r="J149" t="s">
        <v>2122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</row>
    <row r="150" spans="1:19" x14ac:dyDescent="0.25">
      <c r="A150">
        <v>145</v>
      </c>
      <c r="B150" t="s">
        <v>1564</v>
      </c>
      <c r="C150">
        <v>31473</v>
      </c>
      <c r="D150" t="s">
        <v>1896</v>
      </c>
      <c r="E150">
        <v>1965</v>
      </c>
      <c r="F150" t="s">
        <v>2122</v>
      </c>
      <c r="G150" t="s">
        <v>2095</v>
      </c>
      <c r="H150">
        <v>5</v>
      </c>
      <c r="I150">
        <v>4</v>
      </c>
      <c r="J150" t="s">
        <v>2122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</row>
    <row r="151" spans="1:19" x14ac:dyDescent="0.25">
      <c r="A151">
        <v>146</v>
      </c>
      <c r="B151" t="s">
        <v>1565</v>
      </c>
      <c r="C151">
        <v>31475</v>
      </c>
      <c r="D151" t="s">
        <v>1896</v>
      </c>
      <c r="E151">
        <v>1965</v>
      </c>
      <c r="F151" t="s">
        <v>2122</v>
      </c>
      <c r="G151" t="s">
        <v>2095</v>
      </c>
      <c r="H151">
        <v>5</v>
      </c>
      <c r="I151">
        <v>4</v>
      </c>
      <c r="J151" t="s">
        <v>2122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</row>
    <row r="152" spans="1:19" x14ac:dyDescent="0.25">
      <c r="A152">
        <v>147</v>
      </c>
      <c r="B152" t="s">
        <v>1566</v>
      </c>
      <c r="C152">
        <v>31607</v>
      </c>
      <c r="D152" t="s">
        <v>1896</v>
      </c>
      <c r="E152">
        <v>1972</v>
      </c>
      <c r="F152" t="s">
        <v>2122</v>
      </c>
      <c r="G152" t="s">
        <v>2088</v>
      </c>
      <c r="H152">
        <v>9</v>
      </c>
      <c r="I152">
        <v>1</v>
      </c>
      <c r="J152" t="s">
        <v>2122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</row>
    <row r="153" spans="1:19" x14ac:dyDescent="0.25">
      <c r="A153">
        <v>148</v>
      </c>
      <c r="B153" t="s">
        <v>285</v>
      </c>
      <c r="C153">
        <v>31648</v>
      </c>
      <c r="D153" t="s">
        <v>1896</v>
      </c>
      <c r="E153">
        <v>1975</v>
      </c>
      <c r="F153" t="s">
        <v>2122</v>
      </c>
      <c r="G153" t="s">
        <v>2088</v>
      </c>
      <c r="H153">
        <v>9</v>
      </c>
      <c r="I153">
        <v>4</v>
      </c>
      <c r="J153" t="s">
        <v>2122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</row>
    <row r="154" spans="1:19" x14ac:dyDescent="0.25">
      <c r="A154">
        <v>149</v>
      </c>
      <c r="B154" t="s">
        <v>1567</v>
      </c>
      <c r="C154">
        <v>31762</v>
      </c>
      <c r="D154" t="s">
        <v>1896</v>
      </c>
      <c r="E154">
        <v>1965</v>
      </c>
      <c r="F154" t="s">
        <v>2122</v>
      </c>
      <c r="G154" t="s">
        <v>2089</v>
      </c>
      <c r="H154">
        <v>5</v>
      </c>
      <c r="I154">
        <v>3</v>
      </c>
      <c r="J154" t="s">
        <v>2122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</row>
    <row r="155" spans="1:19" x14ac:dyDescent="0.25">
      <c r="A155">
        <v>150</v>
      </c>
      <c r="B155" t="s">
        <v>1568</v>
      </c>
      <c r="C155">
        <v>31763</v>
      </c>
      <c r="D155" t="s">
        <v>1896</v>
      </c>
      <c r="E155">
        <v>1962</v>
      </c>
      <c r="F155" t="s">
        <v>2122</v>
      </c>
      <c r="G155" t="s">
        <v>2089</v>
      </c>
      <c r="H155">
        <v>5</v>
      </c>
      <c r="I155">
        <v>3</v>
      </c>
      <c r="J155" t="s">
        <v>2122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</row>
    <row r="156" spans="1:19" x14ac:dyDescent="0.25">
      <c r="A156">
        <v>151</v>
      </c>
      <c r="B156" t="s">
        <v>1569</v>
      </c>
      <c r="C156">
        <v>31564</v>
      </c>
      <c r="D156" t="s">
        <v>1896</v>
      </c>
      <c r="E156">
        <v>1964</v>
      </c>
      <c r="F156" t="s">
        <v>2122</v>
      </c>
      <c r="G156" t="s">
        <v>2089</v>
      </c>
      <c r="H156">
        <v>5</v>
      </c>
      <c r="I156">
        <v>2</v>
      </c>
      <c r="J156" t="s">
        <v>2122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</row>
    <row r="157" spans="1:19" x14ac:dyDescent="0.25">
      <c r="A157">
        <v>152</v>
      </c>
      <c r="B157" t="s">
        <v>209</v>
      </c>
      <c r="C157">
        <v>31084</v>
      </c>
      <c r="D157" t="s">
        <v>1896</v>
      </c>
      <c r="E157">
        <v>1979</v>
      </c>
      <c r="F157" t="s">
        <v>2122</v>
      </c>
      <c r="G157" t="s">
        <v>2089</v>
      </c>
      <c r="H157">
        <v>9</v>
      </c>
      <c r="I157">
        <v>1</v>
      </c>
      <c r="J157" t="s">
        <v>2122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</row>
    <row r="158" spans="1:19" x14ac:dyDescent="0.25">
      <c r="A158">
        <v>153</v>
      </c>
      <c r="B158" t="s">
        <v>214</v>
      </c>
      <c r="C158">
        <v>31174</v>
      </c>
      <c r="D158" t="s">
        <v>1896</v>
      </c>
      <c r="E158">
        <v>1963</v>
      </c>
      <c r="F158" t="s">
        <v>2122</v>
      </c>
      <c r="G158" t="s">
        <v>2095</v>
      </c>
      <c r="H158">
        <v>5</v>
      </c>
      <c r="I158">
        <v>3</v>
      </c>
      <c r="J158" t="s">
        <v>2122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</row>
    <row r="159" spans="1:19" x14ac:dyDescent="0.25">
      <c r="A159">
        <v>154</v>
      </c>
      <c r="B159" t="s">
        <v>220</v>
      </c>
      <c r="C159">
        <v>31226</v>
      </c>
      <c r="D159" t="s">
        <v>1896</v>
      </c>
      <c r="E159">
        <v>1963</v>
      </c>
      <c r="F159" t="s">
        <v>2122</v>
      </c>
      <c r="G159" t="s">
        <v>2095</v>
      </c>
      <c r="H159">
        <v>5</v>
      </c>
      <c r="I159">
        <v>3</v>
      </c>
      <c r="J159" t="s">
        <v>2122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</row>
    <row r="160" spans="1:19" x14ac:dyDescent="0.25">
      <c r="A160">
        <v>155</v>
      </c>
      <c r="B160" t="s">
        <v>286</v>
      </c>
      <c r="C160">
        <v>31651</v>
      </c>
      <c r="D160" t="s">
        <v>1896</v>
      </c>
      <c r="E160">
        <v>1975</v>
      </c>
      <c r="F160" t="s">
        <v>2122</v>
      </c>
      <c r="G160" t="s">
        <v>2089</v>
      </c>
      <c r="H160">
        <v>9</v>
      </c>
      <c r="I160">
        <v>1</v>
      </c>
      <c r="J160" t="s">
        <v>2122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</row>
    <row r="161" spans="1:21" x14ac:dyDescent="0.25">
      <c r="A161">
        <v>156</v>
      </c>
      <c r="B161" t="s">
        <v>298</v>
      </c>
      <c r="C161">
        <v>31766</v>
      </c>
      <c r="D161" t="s">
        <v>1896</v>
      </c>
      <c r="E161">
        <v>1964</v>
      </c>
      <c r="F161" t="s">
        <v>2122</v>
      </c>
      <c r="G161" t="s">
        <v>2089</v>
      </c>
      <c r="H161">
        <v>4</v>
      </c>
      <c r="I161">
        <v>3</v>
      </c>
      <c r="J161" t="s">
        <v>2122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</row>
    <row r="162" spans="1:21" x14ac:dyDescent="0.25">
      <c r="A162">
        <v>157</v>
      </c>
      <c r="B162" t="s">
        <v>328</v>
      </c>
      <c r="C162">
        <v>32109</v>
      </c>
      <c r="D162" t="s">
        <v>1896</v>
      </c>
      <c r="E162">
        <v>1966</v>
      </c>
      <c r="F162" t="s">
        <v>2122</v>
      </c>
      <c r="G162" t="s">
        <v>2089</v>
      </c>
      <c r="H162">
        <v>9</v>
      </c>
      <c r="I162">
        <v>1</v>
      </c>
      <c r="J162" t="s">
        <v>2122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</row>
    <row r="163" spans="1:21" x14ac:dyDescent="0.25">
      <c r="A163">
        <v>158</v>
      </c>
      <c r="B163" t="s">
        <v>291</v>
      </c>
      <c r="C163">
        <v>31707</v>
      </c>
      <c r="D163" t="s">
        <v>1896</v>
      </c>
      <c r="E163">
        <v>1964</v>
      </c>
      <c r="F163" t="s">
        <v>2122</v>
      </c>
      <c r="G163" t="s">
        <v>2088</v>
      </c>
      <c r="H163">
        <v>5</v>
      </c>
      <c r="I163">
        <v>4</v>
      </c>
      <c r="J163" t="s">
        <v>2122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</row>
    <row r="164" spans="1:21" x14ac:dyDescent="0.25">
      <c r="A164">
        <v>159</v>
      </c>
      <c r="B164" t="s">
        <v>268</v>
      </c>
      <c r="C164">
        <v>31571</v>
      </c>
      <c r="D164" t="s">
        <v>1896</v>
      </c>
      <c r="E164">
        <v>1965</v>
      </c>
      <c r="F164" t="s">
        <v>2122</v>
      </c>
      <c r="G164" t="s">
        <v>2088</v>
      </c>
      <c r="H164">
        <v>5</v>
      </c>
      <c r="I164">
        <v>4</v>
      </c>
      <c r="J164" t="s">
        <v>2122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</row>
    <row r="165" spans="1:21" x14ac:dyDescent="0.25">
      <c r="A165">
        <v>160</v>
      </c>
      <c r="B165" t="s">
        <v>270</v>
      </c>
      <c r="C165">
        <v>31576</v>
      </c>
      <c r="D165" t="s">
        <v>1896</v>
      </c>
      <c r="E165">
        <v>1965</v>
      </c>
      <c r="F165" t="s">
        <v>2122</v>
      </c>
      <c r="G165" t="s">
        <v>2088</v>
      </c>
      <c r="H165">
        <v>5</v>
      </c>
      <c r="I165">
        <v>4</v>
      </c>
      <c r="J165" t="s">
        <v>2122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</row>
    <row r="166" spans="1:21" x14ac:dyDescent="0.25">
      <c r="A166">
        <v>161</v>
      </c>
      <c r="B166" t="s">
        <v>271</v>
      </c>
      <c r="C166">
        <v>31577</v>
      </c>
      <c r="D166" t="s">
        <v>1896</v>
      </c>
      <c r="E166">
        <v>1965</v>
      </c>
      <c r="F166" t="s">
        <v>2122</v>
      </c>
      <c r="G166" t="s">
        <v>2088</v>
      </c>
      <c r="H166">
        <v>5</v>
      </c>
      <c r="I166">
        <v>4</v>
      </c>
      <c r="J166" t="s">
        <v>2122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</row>
    <row r="167" spans="1:21" x14ac:dyDescent="0.25">
      <c r="A167">
        <v>162</v>
      </c>
      <c r="B167" t="s">
        <v>272</v>
      </c>
      <c r="C167">
        <v>31578</v>
      </c>
      <c r="D167" t="s">
        <v>1896</v>
      </c>
      <c r="E167">
        <v>1965</v>
      </c>
      <c r="F167" t="s">
        <v>2122</v>
      </c>
      <c r="G167" t="s">
        <v>2088</v>
      </c>
      <c r="H167">
        <v>5</v>
      </c>
      <c r="I167">
        <v>4</v>
      </c>
      <c r="J167" t="s">
        <v>2122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</row>
    <row r="168" spans="1:21" x14ac:dyDescent="0.25">
      <c r="A168" s="134">
        <v>163</v>
      </c>
      <c r="B168" s="141" t="s">
        <v>2906</v>
      </c>
      <c r="C168" s="134">
        <v>31826</v>
      </c>
      <c r="D168" s="134" t="s">
        <v>1896</v>
      </c>
      <c r="E168" s="134">
        <v>1974</v>
      </c>
      <c r="F168" s="134">
        <v>2016</v>
      </c>
      <c r="G168" s="134" t="s">
        <v>2120</v>
      </c>
      <c r="H168" s="134">
        <v>9</v>
      </c>
      <c r="I168" s="134">
        <v>5</v>
      </c>
      <c r="J168" s="203">
        <v>5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U168" t="e">
        <f>VLOOKUP(C168,Лист5!B:C,2,0)</f>
        <v>#N/A</v>
      </c>
    </row>
    <row r="169" spans="1:21" x14ac:dyDescent="0.25">
      <c r="A169">
        <v>164</v>
      </c>
      <c r="B169" t="s">
        <v>313</v>
      </c>
      <c r="C169">
        <v>31824</v>
      </c>
      <c r="D169" t="s">
        <v>1896</v>
      </c>
      <c r="E169">
        <v>1965</v>
      </c>
      <c r="F169" t="s">
        <v>2122</v>
      </c>
      <c r="G169" t="s">
        <v>2088</v>
      </c>
      <c r="H169">
        <v>5</v>
      </c>
      <c r="I169">
        <v>4</v>
      </c>
      <c r="J169" t="s">
        <v>2122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</row>
    <row r="170" spans="1:21" x14ac:dyDescent="0.25">
      <c r="A170">
        <v>165</v>
      </c>
      <c r="B170" t="s">
        <v>2263</v>
      </c>
      <c r="C170">
        <v>31951</v>
      </c>
      <c r="D170" t="s">
        <v>1896</v>
      </c>
      <c r="E170">
        <v>1980</v>
      </c>
      <c r="F170" t="s">
        <v>2122</v>
      </c>
      <c r="G170" t="s">
        <v>2088</v>
      </c>
      <c r="H170">
        <v>9</v>
      </c>
      <c r="I170">
        <v>3</v>
      </c>
      <c r="J170" t="s">
        <v>2122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</row>
    <row r="171" spans="1:21" x14ac:dyDescent="0.25">
      <c r="A171">
        <v>166</v>
      </c>
      <c r="B171" t="s">
        <v>2421</v>
      </c>
      <c r="C171">
        <v>31818</v>
      </c>
      <c r="D171" t="s">
        <v>1896</v>
      </c>
      <c r="E171">
        <v>1967</v>
      </c>
      <c r="F171" t="s">
        <v>2122</v>
      </c>
      <c r="G171" t="s">
        <v>2088</v>
      </c>
      <c r="H171">
        <v>5</v>
      </c>
      <c r="I171">
        <v>6</v>
      </c>
      <c r="J171" t="s">
        <v>2122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</row>
    <row r="172" spans="1:21" x14ac:dyDescent="0.25">
      <c r="A172">
        <v>167</v>
      </c>
      <c r="B172" t="s">
        <v>2352</v>
      </c>
      <c r="C172">
        <v>31795</v>
      </c>
      <c r="D172" t="s">
        <v>1896</v>
      </c>
      <c r="E172">
        <v>1964</v>
      </c>
      <c r="F172" t="s">
        <v>2122</v>
      </c>
      <c r="G172" t="s">
        <v>2089</v>
      </c>
      <c r="H172">
        <v>5</v>
      </c>
      <c r="I172">
        <v>4</v>
      </c>
      <c r="J172" t="s">
        <v>2122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</row>
    <row r="173" spans="1:21" x14ac:dyDescent="0.25">
      <c r="A173">
        <v>168</v>
      </c>
      <c r="B173" t="s">
        <v>2622</v>
      </c>
      <c r="C173">
        <v>31179</v>
      </c>
      <c r="D173" t="s">
        <v>1896</v>
      </c>
      <c r="E173">
        <v>1965</v>
      </c>
      <c r="F173" t="s">
        <v>2122</v>
      </c>
      <c r="G173" t="s">
        <v>2089</v>
      </c>
      <c r="H173">
        <v>5</v>
      </c>
      <c r="I173">
        <v>4</v>
      </c>
      <c r="J173" t="s">
        <v>2122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</row>
    <row r="174" spans="1:21" x14ac:dyDescent="0.25">
      <c r="A174">
        <v>169</v>
      </c>
      <c r="B174" t="s">
        <v>2623</v>
      </c>
      <c r="C174">
        <v>31422</v>
      </c>
      <c r="D174" t="s">
        <v>1896</v>
      </c>
      <c r="E174">
        <v>1963</v>
      </c>
      <c r="F174" t="s">
        <v>2122</v>
      </c>
      <c r="G174" t="s">
        <v>2089</v>
      </c>
      <c r="H174">
        <v>4</v>
      </c>
      <c r="I174">
        <v>3</v>
      </c>
      <c r="J174" t="s">
        <v>2122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</row>
    <row r="175" spans="1:21" x14ac:dyDescent="0.25">
      <c r="A175">
        <v>170</v>
      </c>
      <c r="B175" t="s">
        <v>2620</v>
      </c>
      <c r="C175">
        <v>30596</v>
      </c>
      <c r="D175" t="s">
        <v>1896</v>
      </c>
      <c r="E175">
        <v>1989</v>
      </c>
      <c r="F175" t="s">
        <v>2122</v>
      </c>
      <c r="G175" t="s">
        <v>2088</v>
      </c>
      <c r="H175">
        <v>9</v>
      </c>
      <c r="I175">
        <v>1</v>
      </c>
      <c r="J175" t="s">
        <v>2122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</row>
    <row r="176" spans="1:21" x14ac:dyDescent="0.25">
      <c r="A176">
        <v>171</v>
      </c>
      <c r="B176" t="s">
        <v>2621</v>
      </c>
      <c r="C176">
        <v>30597</v>
      </c>
      <c r="D176" t="s">
        <v>1896</v>
      </c>
      <c r="E176">
        <v>1989</v>
      </c>
      <c r="F176" t="s">
        <v>2122</v>
      </c>
      <c r="G176" t="s">
        <v>2088</v>
      </c>
      <c r="H176">
        <v>9</v>
      </c>
      <c r="I176">
        <v>1</v>
      </c>
      <c r="J176" t="s">
        <v>2122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</row>
    <row r="177" spans="1:19" x14ac:dyDescent="0.25">
      <c r="A177">
        <v>172</v>
      </c>
      <c r="B177" t="s">
        <v>2642</v>
      </c>
      <c r="C177">
        <v>30866</v>
      </c>
      <c r="D177" t="s">
        <v>1896</v>
      </c>
      <c r="E177">
        <v>1979</v>
      </c>
      <c r="F177" t="s">
        <v>2122</v>
      </c>
      <c r="G177" t="s">
        <v>2088</v>
      </c>
      <c r="H177">
        <v>9</v>
      </c>
      <c r="I177">
        <v>4</v>
      </c>
      <c r="J177" t="s">
        <v>2122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</row>
    <row r="178" spans="1:19" x14ac:dyDescent="0.25">
      <c r="A178">
        <v>173</v>
      </c>
      <c r="B178" t="s">
        <v>224</v>
      </c>
      <c r="C178">
        <v>31237</v>
      </c>
      <c r="D178" t="s">
        <v>1896</v>
      </c>
      <c r="E178">
        <v>1964</v>
      </c>
      <c r="F178" t="s">
        <v>2122</v>
      </c>
      <c r="G178" t="s">
        <v>2088</v>
      </c>
      <c r="H178">
        <v>5</v>
      </c>
      <c r="I178">
        <v>4</v>
      </c>
      <c r="J178" t="s">
        <v>2122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</row>
    <row r="179" spans="1:19" x14ac:dyDescent="0.25">
      <c r="A179">
        <v>174</v>
      </c>
      <c r="B179" t="s">
        <v>225</v>
      </c>
      <c r="C179">
        <v>31239</v>
      </c>
      <c r="D179" t="s">
        <v>1896</v>
      </c>
      <c r="E179">
        <v>1964</v>
      </c>
      <c r="F179" t="s">
        <v>2122</v>
      </c>
      <c r="G179" t="s">
        <v>2088</v>
      </c>
      <c r="H179">
        <v>5</v>
      </c>
      <c r="I179">
        <v>4</v>
      </c>
      <c r="J179" t="s">
        <v>2122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</row>
    <row r="180" spans="1:19" x14ac:dyDescent="0.25">
      <c r="A180">
        <v>175</v>
      </c>
      <c r="B180" t="s">
        <v>218</v>
      </c>
      <c r="C180">
        <v>31220</v>
      </c>
      <c r="D180" t="s">
        <v>1896</v>
      </c>
      <c r="E180">
        <v>1965</v>
      </c>
      <c r="F180" t="s">
        <v>2122</v>
      </c>
      <c r="G180" t="s">
        <v>2089</v>
      </c>
      <c r="H180">
        <v>5</v>
      </c>
      <c r="I180">
        <v>4</v>
      </c>
      <c r="J180" t="s">
        <v>2122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</row>
    <row r="181" spans="1:19" x14ac:dyDescent="0.25">
      <c r="A181">
        <v>176</v>
      </c>
      <c r="B181" t="s">
        <v>219</v>
      </c>
      <c r="C181">
        <v>31225</v>
      </c>
      <c r="D181" t="s">
        <v>1896</v>
      </c>
      <c r="E181">
        <v>1965</v>
      </c>
      <c r="F181" t="s">
        <v>2122</v>
      </c>
      <c r="G181" t="s">
        <v>2088</v>
      </c>
      <c r="H181">
        <v>5</v>
      </c>
      <c r="I181">
        <v>3</v>
      </c>
      <c r="J181" t="s">
        <v>2122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</row>
    <row r="182" spans="1:19" x14ac:dyDescent="0.25">
      <c r="A182">
        <v>177</v>
      </c>
      <c r="B182" t="s">
        <v>240</v>
      </c>
      <c r="C182">
        <v>31441</v>
      </c>
      <c r="D182" t="s">
        <v>1896</v>
      </c>
      <c r="E182">
        <v>1964</v>
      </c>
      <c r="F182" t="s">
        <v>2122</v>
      </c>
      <c r="G182" t="s">
        <v>2089</v>
      </c>
      <c r="H182">
        <v>5</v>
      </c>
      <c r="I182">
        <v>4</v>
      </c>
      <c r="J182" t="s">
        <v>2122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</row>
    <row r="183" spans="1:19" x14ac:dyDescent="0.25">
      <c r="A183">
        <v>178</v>
      </c>
      <c r="B183" t="s">
        <v>238</v>
      </c>
      <c r="C183">
        <v>31439</v>
      </c>
      <c r="D183" t="s">
        <v>1896</v>
      </c>
      <c r="E183">
        <v>1962</v>
      </c>
      <c r="F183" t="s">
        <v>2122</v>
      </c>
      <c r="G183" t="s">
        <v>2089</v>
      </c>
      <c r="H183">
        <v>4</v>
      </c>
      <c r="I183">
        <v>3</v>
      </c>
      <c r="J183" t="s">
        <v>2122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</row>
    <row r="184" spans="1:19" x14ac:dyDescent="0.25">
      <c r="A184">
        <v>179</v>
      </c>
      <c r="B184" t="s">
        <v>332</v>
      </c>
      <c r="C184">
        <v>32146</v>
      </c>
      <c r="D184" t="s">
        <v>1896</v>
      </c>
      <c r="E184">
        <v>1965</v>
      </c>
      <c r="F184" t="s">
        <v>2122</v>
      </c>
      <c r="G184" t="s">
        <v>2088</v>
      </c>
      <c r="H184">
        <v>5</v>
      </c>
      <c r="I184">
        <v>4</v>
      </c>
      <c r="J184" t="s">
        <v>2122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</row>
    <row r="185" spans="1:19" x14ac:dyDescent="0.25">
      <c r="A185">
        <v>180</v>
      </c>
      <c r="B185" t="s">
        <v>329</v>
      </c>
      <c r="C185">
        <v>32110</v>
      </c>
      <c r="D185" t="s">
        <v>1896</v>
      </c>
      <c r="E185">
        <v>1963</v>
      </c>
      <c r="F185" t="s">
        <v>2122</v>
      </c>
      <c r="G185" t="s">
        <v>2089</v>
      </c>
      <c r="H185">
        <v>4</v>
      </c>
      <c r="I185">
        <v>2</v>
      </c>
      <c r="J185" t="s">
        <v>2122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</row>
    <row r="186" spans="1:19" x14ac:dyDescent="0.25">
      <c r="A186">
        <v>181</v>
      </c>
      <c r="B186" t="s">
        <v>330</v>
      </c>
      <c r="C186">
        <v>32111</v>
      </c>
      <c r="D186" t="s">
        <v>1896</v>
      </c>
      <c r="E186">
        <v>1963</v>
      </c>
      <c r="F186" t="s">
        <v>2122</v>
      </c>
      <c r="G186" t="s">
        <v>2089</v>
      </c>
      <c r="H186">
        <v>4</v>
      </c>
      <c r="I186">
        <v>3</v>
      </c>
      <c r="J186" t="s">
        <v>2122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</row>
    <row r="187" spans="1:19" x14ac:dyDescent="0.25">
      <c r="A187">
        <v>182</v>
      </c>
      <c r="B187" t="s">
        <v>333</v>
      </c>
      <c r="C187">
        <v>32147</v>
      </c>
      <c r="D187" t="s">
        <v>1896</v>
      </c>
      <c r="E187">
        <v>1965</v>
      </c>
      <c r="F187" t="s">
        <v>2122</v>
      </c>
      <c r="G187" t="s">
        <v>2088</v>
      </c>
      <c r="H187">
        <v>5</v>
      </c>
      <c r="I187">
        <v>4</v>
      </c>
      <c r="J187" t="s">
        <v>2122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</row>
    <row r="188" spans="1:19" x14ac:dyDescent="0.25">
      <c r="A188">
        <v>183</v>
      </c>
      <c r="B188" t="s">
        <v>266</v>
      </c>
      <c r="C188">
        <v>31566</v>
      </c>
      <c r="D188" t="s">
        <v>1896</v>
      </c>
      <c r="E188">
        <v>1964</v>
      </c>
      <c r="F188" t="s">
        <v>2122</v>
      </c>
      <c r="G188" t="s">
        <v>2089</v>
      </c>
      <c r="H188">
        <v>5</v>
      </c>
      <c r="I188">
        <v>2</v>
      </c>
      <c r="J188" t="s">
        <v>2122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</row>
    <row r="189" spans="1:19" x14ac:dyDescent="0.25">
      <c r="A189">
        <v>184</v>
      </c>
      <c r="B189" t="s">
        <v>305</v>
      </c>
      <c r="C189">
        <v>31791</v>
      </c>
      <c r="D189" t="s">
        <v>1896</v>
      </c>
      <c r="E189">
        <v>1961</v>
      </c>
      <c r="F189" t="s">
        <v>2122</v>
      </c>
      <c r="G189" t="s">
        <v>2089</v>
      </c>
      <c r="H189">
        <v>5</v>
      </c>
      <c r="I189">
        <v>4</v>
      </c>
      <c r="J189" t="s">
        <v>2122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</row>
    <row r="190" spans="1:19" x14ac:dyDescent="0.25">
      <c r="A190">
        <v>185</v>
      </c>
      <c r="B190" t="s">
        <v>307</v>
      </c>
      <c r="C190">
        <v>31797</v>
      </c>
      <c r="D190" t="s">
        <v>1896</v>
      </c>
      <c r="E190">
        <v>1964</v>
      </c>
      <c r="F190" t="s">
        <v>2122</v>
      </c>
      <c r="G190" t="s">
        <v>2089</v>
      </c>
      <c r="H190">
        <v>5</v>
      </c>
      <c r="I190">
        <v>2</v>
      </c>
      <c r="J190" t="s">
        <v>2122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</row>
    <row r="191" spans="1:19" x14ac:dyDescent="0.25">
      <c r="A191">
        <v>186</v>
      </c>
      <c r="B191" t="s">
        <v>311</v>
      </c>
      <c r="C191">
        <v>31804</v>
      </c>
      <c r="D191" t="s">
        <v>1896</v>
      </c>
      <c r="E191">
        <v>1963</v>
      </c>
      <c r="F191" t="s">
        <v>2122</v>
      </c>
      <c r="G191" t="s">
        <v>2089</v>
      </c>
      <c r="H191">
        <v>5</v>
      </c>
      <c r="I191">
        <v>4</v>
      </c>
      <c r="J191" t="s">
        <v>2122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</row>
    <row r="192" spans="1:19" x14ac:dyDescent="0.25">
      <c r="A192">
        <v>187</v>
      </c>
      <c r="B192" t="s">
        <v>2353</v>
      </c>
      <c r="C192">
        <v>31570</v>
      </c>
      <c r="D192" t="s">
        <v>1896</v>
      </c>
      <c r="E192">
        <v>1965</v>
      </c>
      <c r="F192" t="s">
        <v>2122</v>
      </c>
      <c r="G192" t="s">
        <v>2088</v>
      </c>
      <c r="H192">
        <v>5</v>
      </c>
      <c r="I192">
        <v>4</v>
      </c>
      <c r="J192" t="s">
        <v>2122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</row>
    <row r="193" spans="1:19" x14ac:dyDescent="0.25">
      <c r="A193">
        <v>188</v>
      </c>
      <c r="B193" t="s">
        <v>2354</v>
      </c>
      <c r="C193">
        <v>31573</v>
      </c>
      <c r="D193" t="s">
        <v>1896</v>
      </c>
      <c r="E193">
        <v>1965</v>
      </c>
      <c r="F193" t="s">
        <v>2122</v>
      </c>
      <c r="G193" t="s">
        <v>2088</v>
      </c>
      <c r="H193">
        <v>5</v>
      </c>
      <c r="I193">
        <v>4</v>
      </c>
      <c r="J193" t="s">
        <v>2122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</row>
    <row r="194" spans="1:19" x14ac:dyDescent="0.25">
      <c r="A194">
        <v>189</v>
      </c>
      <c r="B194" t="s">
        <v>263</v>
      </c>
      <c r="C194">
        <v>31561</v>
      </c>
      <c r="D194" t="s">
        <v>1896</v>
      </c>
      <c r="E194">
        <v>1964</v>
      </c>
      <c r="F194" t="s">
        <v>2122</v>
      </c>
      <c r="G194" t="s">
        <v>2089</v>
      </c>
      <c r="H194">
        <v>5</v>
      </c>
      <c r="I194">
        <v>2</v>
      </c>
      <c r="J194" t="s">
        <v>2122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</row>
    <row r="195" spans="1:19" x14ac:dyDescent="0.25">
      <c r="A195">
        <v>190</v>
      </c>
      <c r="B195" t="s">
        <v>269</v>
      </c>
      <c r="C195">
        <v>31551</v>
      </c>
      <c r="D195" t="s">
        <v>1896</v>
      </c>
      <c r="E195">
        <v>1963</v>
      </c>
      <c r="F195" t="s">
        <v>2122</v>
      </c>
      <c r="G195" t="s">
        <v>2088</v>
      </c>
      <c r="H195">
        <v>5</v>
      </c>
      <c r="I195">
        <v>4</v>
      </c>
      <c r="J195" t="s">
        <v>2122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</row>
    <row r="196" spans="1:19" x14ac:dyDescent="0.25">
      <c r="A196">
        <v>191</v>
      </c>
      <c r="B196" t="s">
        <v>273</v>
      </c>
      <c r="C196">
        <v>31552</v>
      </c>
      <c r="D196" t="s">
        <v>1896</v>
      </c>
      <c r="E196">
        <v>1963</v>
      </c>
      <c r="F196" t="s">
        <v>2122</v>
      </c>
      <c r="G196" t="s">
        <v>2088</v>
      </c>
      <c r="H196">
        <v>5</v>
      </c>
      <c r="I196">
        <v>4</v>
      </c>
      <c r="J196" t="s">
        <v>2122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</row>
    <row r="197" spans="1:19" x14ac:dyDescent="0.25">
      <c r="A197">
        <v>192</v>
      </c>
      <c r="B197" t="s">
        <v>274</v>
      </c>
      <c r="C197">
        <v>31555</v>
      </c>
      <c r="D197" t="s">
        <v>1896</v>
      </c>
      <c r="E197">
        <v>1964</v>
      </c>
      <c r="F197" t="s">
        <v>2122</v>
      </c>
      <c r="G197" t="s">
        <v>2088</v>
      </c>
      <c r="H197">
        <v>5</v>
      </c>
      <c r="I197">
        <v>4</v>
      </c>
      <c r="J197" t="s">
        <v>2122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</row>
    <row r="198" spans="1:19" x14ac:dyDescent="0.25">
      <c r="A198">
        <v>193</v>
      </c>
      <c r="B198" t="s">
        <v>290</v>
      </c>
      <c r="C198">
        <v>31706</v>
      </c>
      <c r="D198" t="s">
        <v>1896</v>
      </c>
      <c r="E198">
        <v>1963</v>
      </c>
      <c r="F198" t="s">
        <v>2122</v>
      </c>
      <c r="G198" t="s">
        <v>2088</v>
      </c>
      <c r="H198">
        <v>5</v>
      </c>
      <c r="I198">
        <v>4</v>
      </c>
      <c r="J198" t="s">
        <v>2122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</row>
    <row r="199" spans="1:19" x14ac:dyDescent="0.25">
      <c r="A199">
        <v>194</v>
      </c>
      <c r="B199" t="s">
        <v>295</v>
      </c>
      <c r="C199">
        <v>31744</v>
      </c>
      <c r="D199" t="s">
        <v>1896</v>
      </c>
      <c r="E199">
        <v>1963</v>
      </c>
      <c r="F199" t="s">
        <v>2122</v>
      </c>
      <c r="G199" t="s">
        <v>2088</v>
      </c>
      <c r="H199">
        <v>5</v>
      </c>
      <c r="I199">
        <v>4</v>
      </c>
      <c r="J199" t="s">
        <v>2122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</row>
    <row r="200" spans="1:19" x14ac:dyDescent="0.25">
      <c r="A200">
        <v>195</v>
      </c>
      <c r="B200" t="s">
        <v>312</v>
      </c>
      <c r="C200">
        <v>31783</v>
      </c>
      <c r="D200" t="s">
        <v>1896</v>
      </c>
      <c r="E200">
        <v>1963</v>
      </c>
      <c r="F200" t="s">
        <v>2122</v>
      </c>
      <c r="G200" t="s">
        <v>2088</v>
      </c>
      <c r="H200">
        <v>5</v>
      </c>
      <c r="I200">
        <v>4</v>
      </c>
      <c r="J200" t="s">
        <v>2122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</row>
    <row r="201" spans="1:19" x14ac:dyDescent="0.25">
      <c r="A201">
        <v>196</v>
      </c>
      <c r="B201" t="s">
        <v>2264</v>
      </c>
      <c r="C201">
        <v>31548</v>
      </c>
      <c r="D201" t="s">
        <v>1896</v>
      </c>
      <c r="E201">
        <v>1963</v>
      </c>
      <c r="F201" t="s">
        <v>2122</v>
      </c>
      <c r="G201" t="s">
        <v>2088</v>
      </c>
      <c r="H201">
        <v>5</v>
      </c>
      <c r="I201">
        <v>4</v>
      </c>
      <c r="J201" t="s">
        <v>2122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</row>
    <row r="202" spans="1:19" x14ac:dyDescent="0.25">
      <c r="A202">
        <v>197</v>
      </c>
      <c r="B202" t="s">
        <v>212</v>
      </c>
      <c r="C202">
        <v>31183</v>
      </c>
      <c r="D202" t="s">
        <v>1896</v>
      </c>
      <c r="E202">
        <v>1965</v>
      </c>
      <c r="F202" t="s">
        <v>2122</v>
      </c>
      <c r="G202" t="s">
        <v>2089</v>
      </c>
      <c r="H202">
        <v>5</v>
      </c>
      <c r="I202">
        <v>4</v>
      </c>
      <c r="J202" t="s">
        <v>2122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</row>
    <row r="203" spans="1:19" x14ac:dyDescent="0.25">
      <c r="A203">
        <v>198</v>
      </c>
      <c r="B203" t="s">
        <v>210</v>
      </c>
      <c r="C203">
        <v>31180</v>
      </c>
      <c r="D203" t="s">
        <v>1896</v>
      </c>
      <c r="E203">
        <v>1964</v>
      </c>
      <c r="F203" t="s">
        <v>2122</v>
      </c>
      <c r="G203" t="s">
        <v>2089</v>
      </c>
      <c r="H203">
        <v>5</v>
      </c>
      <c r="I203">
        <v>3</v>
      </c>
      <c r="J203" t="s">
        <v>2122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</row>
    <row r="204" spans="1:19" x14ac:dyDescent="0.25">
      <c r="A204">
        <v>199</v>
      </c>
      <c r="B204" t="s">
        <v>2426</v>
      </c>
      <c r="C204">
        <v>31469</v>
      </c>
      <c r="D204" t="s">
        <v>1896</v>
      </c>
      <c r="E204">
        <v>1965</v>
      </c>
      <c r="F204" t="s">
        <v>2122</v>
      </c>
      <c r="G204" t="s">
        <v>2095</v>
      </c>
      <c r="H204">
        <v>5</v>
      </c>
      <c r="I204">
        <v>4</v>
      </c>
      <c r="J204" t="s">
        <v>2122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</row>
    <row r="205" spans="1:19" x14ac:dyDescent="0.25">
      <c r="A205">
        <v>200</v>
      </c>
      <c r="B205" t="s">
        <v>2331</v>
      </c>
      <c r="C205">
        <v>32180</v>
      </c>
      <c r="D205" t="s">
        <v>1896</v>
      </c>
      <c r="E205">
        <v>1975</v>
      </c>
      <c r="F205" t="s">
        <v>2122</v>
      </c>
      <c r="G205" t="s">
        <v>2089</v>
      </c>
      <c r="H205">
        <v>5</v>
      </c>
      <c r="I205">
        <v>2</v>
      </c>
      <c r="J205" t="s">
        <v>2122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</row>
    <row r="206" spans="1:19" x14ac:dyDescent="0.25">
      <c r="A206">
        <v>201</v>
      </c>
      <c r="B206" t="s">
        <v>2332</v>
      </c>
      <c r="C206">
        <v>32181</v>
      </c>
      <c r="D206" t="s">
        <v>1896</v>
      </c>
      <c r="E206">
        <v>1977</v>
      </c>
      <c r="F206" t="s">
        <v>2122</v>
      </c>
      <c r="G206" t="s">
        <v>2089</v>
      </c>
      <c r="H206">
        <v>5</v>
      </c>
      <c r="I206">
        <v>2</v>
      </c>
      <c r="J206" t="s">
        <v>2122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</row>
    <row r="207" spans="1:19" x14ac:dyDescent="0.25">
      <c r="A207">
        <v>202</v>
      </c>
      <c r="B207" t="s">
        <v>2333</v>
      </c>
      <c r="C207">
        <v>32182</v>
      </c>
      <c r="D207" t="s">
        <v>1896</v>
      </c>
      <c r="E207">
        <v>1993</v>
      </c>
      <c r="F207" t="s">
        <v>2122</v>
      </c>
      <c r="G207" t="s">
        <v>2090</v>
      </c>
      <c r="H207">
        <v>5</v>
      </c>
      <c r="I207">
        <v>4</v>
      </c>
      <c r="J207" t="s">
        <v>2122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</row>
    <row r="208" spans="1:19" x14ac:dyDescent="0.25">
      <c r="A208">
        <v>203</v>
      </c>
      <c r="B208" t="s">
        <v>2334</v>
      </c>
      <c r="C208">
        <v>32288</v>
      </c>
      <c r="D208" t="s">
        <v>1896</v>
      </c>
      <c r="E208">
        <v>1981</v>
      </c>
      <c r="F208" t="s">
        <v>2122</v>
      </c>
      <c r="G208" t="s">
        <v>2089</v>
      </c>
      <c r="H208">
        <v>5</v>
      </c>
      <c r="I208">
        <v>4</v>
      </c>
      <c r="J208" t="s">
        <v>2122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</row>
    <row r="209" spans="1:19" x14ac:dyDescent="0.25">
      <c r="A209">
        <v>204</v>
      </c>
      <c r="B209" t="s">
        <v>2335</v>
      </c>
      <c r="C209">
        <v>32289</v>
      </c>
      <c r="D209" t="s">
        <v>1896</v>
      </c>
      <c r="E209">
        <v>1992</v>
      </c>
      <c r="F209" t="s">
        <v>2122</v>
      </c>
      <c r="G209" t="s">
        <v>2089</v>
      </c>
      <c r="H209">
        <v>5</v>
      </c>
      <c r="I209">
        <v>5</v>
      </c>
      <c r="J209" t="s">
        <v>2122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</row>
    <row r="210" spans="1:19" x14ac:dyDescent="0.25">
      <c r="A210">
        <v>205</v>
      </c>
      <c r="B210" t="s">
        <v>2336</v>
      </c>
      <c r="C210">
        <v>55691</v>
      </c>
      <c r="D210" t="s">
        <v>1896</v>
      </c>
      <c r="E210">
        <v>1999</v>
      </c>
      <c r="F210" t="s">
        <v>2122</v>
      </c>
      <c r="G210" t="s">
        <v>2089</v>
      </c>
      <c r="H210">
        <v>5</v>
      </c>
      <c r="I210">
        <v>3</v>
      </c>
      <c r="J210" t="s">
        <v>2122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</row>
    <row r="211" spans="1:19" x14ac:dyDescent="0.25">
      <c r="A211">
        <v>206</v>
      </c>
      <c r="B211" t="s">
        <v>2337</v>
      </c>
      <c r="C211">
        <v>32303</v>
      </c>
      <c r="D211" t="s">
        <v>1896</v>
      </c>
      <c r="E211">
        <v>1987</v>
      </c>
      <c r="F211" t="s">
        <v>2122</v>
      </c>
      <c r="G211" t="s">
        <v>2089</v>
      </c>
      <c r="H211">
        <v>5</v>
      </c>
      <c r="I211">
        <v>6</v>
      </c>
      <c r="J211" t="s">
        <v>2122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</row>
    <row r="212" spans="1:19" x14ac:dyDescent="0.25">
      <c r="A212">
        <v>207</v>
      </c>
      <c r="B212" t="s">
        <v>2338</v>
      </c>
      <c r="C212">
        <v>32178</v>
      </c>
      <c r="D212" t="s">
        <v>1896</v>
      </c>
      <c r="E212">
        <v>1985</v>
      </c>
      <c r="F212" t="s">
        <v>2122</v>
      </c>
      <c r="G212" t="s">
        <v>2088</v>
      </c>
      <c r="H212">
        <v>5</v>
      </c>
      <c r="I212">
        <v>6</v>
      </c>
      <c r="J212" t="s">
        <v>2122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</row>
    <row r="213" spans="1:19" x14ac:dyDescent="0.25">
      <c r="A213">
        <v>208</v>
      </c>
      <c r="B213" t="s">
        <v>2339</v>
      </c>
      <c r="C213">
        <v>32204</v>
      </c>
      <c r="D213" t="s">
        <v>1896</v>
      </c>
      <c r="E213">
        <v>1995</v>
      </c>
      <c r="F213" t="s">
        <v>2122</v>
      </c>
      <c r="G213" t="s">
        <v>2088</v>
      </c>
      <c r="H213">
        <v>5</v>
      </c>
      <c r="I213">
        <v>6</v>
      </c>
      <c r="J213" t="s">
        <v>2122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</row>
    <row r="214" spans="1:19" x14ac:dyDescent="0.25">
      <c r="A214">
        <v>209</v>
      </c>
      <c r="B214" t="s">
        <v>2340</v>
      </c>
      <c r="C214">
        <v>32291</v>
      </c>
      <c r="D214" t="s">
        <v>1896</v>
      </c>
      <c r="E214">
        <v>1967</v>
      </c>
      <c r="F214" t="s">
        <v>2122</v>
      </c>
      <c r="G214" t="s">
        <v>2089</v>
      </c>
      <c r="H214">
        <v>4</v>
      </c>
      <c r="I214">
        <v>3</v>
      </c>
      <c r="J214" t="s">
        <v>2122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</row>
    <row r="215" spans="1:19" x14ac:dyDescent="0.25">
      <c r="A215">
        <v>210</v>
      </c>
      <c r="B215" t="s">
        <v>2614</v>
      </c>
      <c r="C215">
        <v>32208</v>
      </c>
      <c r="D215" t="s">
        <v>1896</v>
      </c>
      <c r="E215">
        <v>1982</v>
      </c>
      <c r="F215" t="s">
        <v>2122</v>
      </c>
      <c r="G215" t="s">
        <v>2088</v>
      </c>
      <c r="H215">
        <v>5</v>
      </c>
      <c r="I215">
        <v>6</v>
      </c>
      <c r="J215" t="s">
        <v>2122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</row>
    <row r="216" spans="1:19" x14ac:dyDescent="0.25">
      <c r="A216">
        <v>211</v>
      </c>
      <c r="B216" t="s">
        <v>2615</v>
      </c>
      <c r="C216">
        <v>32259</v>
      </c>
      <c r="D216" t="s">
        <v>1896</v>
      </c>
      <c r="E216">
        <v>1973</v>
      </c>
      <c r="F216" t="s">
        <v>2122</v>
      </c>
      <c r="G216" t="s">
        <v>2089</v>
      </c>
      <c r="H216">
        <v>5</v>
      </c>
      <c r="I216">
        <v>4</v>
      </c>
      <c r="J216" t="s">
        <v>2122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</row>
    <row r="217" spans="1:19" x14ac:dyDescent="0.25">
      <c r="A217">
        <v>212</v>
      </c>
      <c r="B217" t="s">
        <v>2616</v>
      </c>
      <c r="C217">
        <v>32284</v>
      </c>
      <c r="D217" t="s">
        <v>1896</v>
      </c>
      <c r="E217">
        <v>1988</v>
      </c>
      <c r="F217" t="s">
        <v>2122</v>
      </c>
      <c r="G217" t="s">
        <v>2088</v>
      </c>
      <c r="H217">
        <v>5</v>
      </c>
      <c r="I217">
        <v>6</v>
      </c>
      <c r="J217" t="s">
        <v>2122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</row>
    <row r="218" spans="1:19" x14ac:dyDescent="0.25">
      <c r="A218">
        <v>213</v>
      </c>
      <c r="B218" t="s">
        <v>2617</v>
      </c>
      <c r="C218">
        <v>32292</v>
      </c>
      <c r="D218" t="s">
        <v>1896</v>
      </c>
      <c r="E218">
        <v>1983</v>
      </c>
      <c r="F218" t="s">
        <v>2122</v>
      </c>
      <c r="G218" t="s">
        <v>2089</v>
      </c>
      <c r="H218">
        <v>5</v>
      </c>
      <c r="I218">
        <v>4</v>
      </c>
      <c r="J218" t="s">
        <v>2122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</row>
    <row r="219" spans="1:19" x14ac:dyDescent="0.25">
      <c r="A219">
        <v>214</v>
      </c>
      <c r="B219" t="s">
        <v>2618</v>
      </c>
      <c r="C219">
        <v>32307</v>
      </c>
      <c r="D219" t="s">
        <v>1896</v>
      </c>
      <c r="E219">
        <v>1983</v>
      </c>
      <c r="F219" t="s">
        <v>2122</v>
      </c>
      <c r="G219" t="s">
        <v>2089</v>
      </c>
      <c r="H219">
        <v>5</v>
      </c>
      <c r="I219">
        <v>6</v>
      </c>
      <c r="J219" t="s">
        <v>2122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</row>
    <row r="220" spans="1:19" x14ac:dyDescent="0.25">
      <c r="A220">
        <v>215</v>
      </c>
      <c r="B220" t="s">
        <v>2972</v>
      </c>
      <c r="C220">
        <v>32193</v>
      </c>
      <c r="D220" t="s">
        <v>1896</v>
      </c>
      <c r="E220">
        <v>1986</v>
      </c>
      <c r="F220" t="s">
        <v>2122</v>
      </c>
      <c r="G220" t="s">
        <v>2121</v>
      </c>
      <c r="H220">
        <v>5</v>
      </c>
      <c r="I220">
        <v>6</v>
      </c>
      <c r="J220" t="s">
        <v>2122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</row>
    <row r="221" spans="1:19" x14ac:dyDescent="0.25">
      <c r="A221">
        <v>216</v>
      </c>
      <c r="B221" t="s">
        <v>2983</v>
      </c>
      <c r="C221">
        <v>32198</v>
      </c>
      <c r="D221" t="s">
        <v>1896</v>
      </c>
      <c r="E221">
        <v>1993</v>
      </c>
      <c r="F221" t="s">
        <v>2122</v>
      </c>
      <c r="G221" t="s">
        <v>2121</v>
      </c>
      <c r="H221">
        <v>5</v>
      </c>
      <c r="I221">
        <v>4</v>
      </c>
      <c r="J221" t="s">
        <v>2122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</row>
    <row r="222" spans="1:19" x14ac:dyDescent="0.25">
      <c r="A222">
        <v>217</v>
      </c>
      <c r="B222" t="s">
        <v>2984</v>
      </c>
      <c r="C222">
        <v>32247</v>
      </c>
      <c r="D222" t="s">
        <v>1896</v>
      </c>
      <c r="E222">
        <v>1987</v>
      </c>
      <c r="F222" t="s">
        <v>2122</v>
      </c>
      <c r="G222" t="s">
        <v>2121</v>
      </c>
      <c r="H222">
        <v>5</v>
      </c>
      <c r="I222">
        <v>6</v>
      </c>
      <c r="J222" t="s">
        <v>2122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</row>
    <row r="223" spans="1:19" x14ac:dyDescent="0.25">
      <c r="A223">
        <v>218</v>
      </c>
      <c r="B223" t="s">
        <v>2985</v>
      </c>
      <c r="C223">
        <v>32296</v>
      </c>
      <c r="D223" t="s">
        <v>1896</v>
      </c>
      <c r="E223">
        <v>1990</v>
      </c>
      <c r="F223" t="s">
        <v>2122</v>
      </c>
      <c r="G223" t="s">
        <v>2121</v>
      </c>
      <c r="H223">
        <v>5</v>
      </c>
      <c r="I223">
        <v>2</v>
      </c>
      <c r="J223" t="s">
        <v>2122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</row>
    <row r="224" spans="1:19" x14ac:dyDescent="0.25">
      <c r="A224">
        <v>219</v>
      </c>
      <c r="B224" t="s">
        <v>2986</v>
      </c>
      <c r="C224">
        <v>32306</v>
      </c>
      <c r="D224" t="s">
        <v>1896</v>
      </c>
      <c r="E224">
        <v>1991</v>
      </c>
      <c r="F224" t="s">
        <v>2122</v>
      </c>
      <c r="G224" t="s">
        <v>2121</v>
      </c>
      <c r="H224">
        <v>5</v>
      </c>
      <c r="I224">
        <v>4</v>
      </c>
      <c r="J224" t="s">
        <v>2122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</row>
    <row r="225" spans="1:19" x14ac:dyDescent="0.25">
      <c r="A225">
        <v>220</v>
      </c>
      <c r="B225" t="s">
        <v>2987</v>
      </c>
      <c r="C225">
        <v>32323</v>
      </c>
      <c r="D225" t="s">
        <v>1896</v>
      </c>
      <c r="E225">
        <v>1982</v>
      </c>
      <c r="F225" t="s">
        <v>2122</v>
      </c>
      <c r="G225" t="s">
        <v>2121</v>
      </c>
      <c r="H225">
        <v>5</v>
      </c>
      <c r="I225">
        <v>6</v>
      </c>
      <c r="J225" t="s">
        <v>2122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</row>
    <row r="226" spans="1:19" x14ac:dyDescent="0.25">
      <c r="A226">
        <v>221</v>
      </c>
      <c r="B226" t="s">
        <v>2619</v>
      </c>
      <c r="C226">
        <v>32183</v>
      </c>
      <c r="D226" t="s">
        <v>1896</v>
      </c>
      <c r="E226">
        <v>1971</v>
      </c>
      <c r="F226" t="s">
        <v>2122</v>
      </c>
      <c r="G226" t="s">
        <v>2089</v>
      </c>
      <c r="H226">
        <v>4</v>
      </c>
      <c r="I226">
        <v>3</v>
      </c>
      <c r="J226" t="s">
        <v>2122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</row>
    <row r="227" spans="1:19" x14ac:dyDescent="0.25">
      <c r="A227">
        <v>222</v>
      </c>
      <c r="B227" t="s">
        <v>336</v>
      </c>
      <c r="C227">
        <v>32302</v>
      </c>
      <c r="D227" t="s">
        <v>1896</v>
      </c>
      <c r="E227">
        <v>1975</v>
      </c>
      <c r="F227" t="s">
        <v>2122</v>
      </c>
      <c r="G227" t="s">
        <v>2089</v>
      </c>
      <c r="H227">
        <v>5</v>
      </c>
      <c r="I227">
        <v>6</v>
      </c>
      <c r="J227" t="s">
        <v>2122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</row>
    <row r="228" spans="1:19" x14ac:dyDescent="0.25">
      <c r="A228">
        <v>223</v>
      </c>
      <c r="B228" t="s">
        <v>339</v>
      </c>
      <c r="C228">
        <v>32164</v>
      </c>
      <c r="D228" t="s">
        <v>1896</v>
      </c>
      <c r="E228">
        <v>1971</v>
      </c>
      <c r="F228" t="s">
        <v>2122</v>
      </c>
      <c r="G228" t="s">
        <v>2088</v>
      </c>
      <c r="H228">
        <v>5</v>
      </c>
      <c r="I228">
        <v>2</v>
      </c>
      <c r="J228" t="s">
        <v>2122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</row>
    <row r="229" spans="1:19" x14ac:dyDescent="0.25">
      <c r="A229">
        <v>224</v>
      </c>
      <c r="B229" t="s">
        <v>340</v>
      </c>
      <c r="C229">
        <v>32149</v>
      </c>
      <c r="D229" t="s">
        <v>1896</v>
      </c>
      <c r="E229">
        <v>1970</v>
      </c>
      <c r="F229" t="s">
        <v>2122</v>
      </c>
      <c r="G229" t="s">
        <v>2088</v>
      </c>
      <c r="H229">
        <v>5</v>
      </c>
      <c r="I229">
        <v>4</v>
      </c>
      <c r="J229" t="s">
        <v>2122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</row>
    <row r="230" spans="1:19" x14ac:dyDescent="0.25">
      <c r="A230">
        <v>225</v>
      </c>
      <c r="B230" t="s">
        <v>816</v>
      </c>
      <c r="C230">
        <v>33117</v>
      </c>
      <c r="D230" t="s">
        <v>1896</v>
      </c>
      <c r="E230">
        <v>1962</v>
      </c>
      <c r="F230" t="s">
        <v>2122</v>
      </c>
      <c r="G230" t="s">
        <v>2089</v>
      </c>
      <c r="H230">
        <v>3</v>
      </c>
      <c r="I230">
        <v>2</v>
      </c>
      <c r="J230" t="s">
        <v>2122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</row>
    <row r="231" spans="1:19" x14ac:dyDescent="0.25">
      <c r="A231">
        <v>226</v>
      </c>
      <c r="B231" t="s">
        <v>825</v>
      </c>
      <c r="C231">
        <v>33500</v>
      </c>
      <c r="D231" t="s">
        <v>1896</v>
      </c>
      <c r="E231">
        <v>1960</v>
      </c>
      <c r="F231" t="s">
        <v>2122</v>
      </c>
      <c r="G231" t="s">
        <v>2089</v>
      </c>
      <c r="H231">
        <v>4</v>
      </c>
      <c r="I231">
        <v>4</v>
      </c>
      <c r="J231" t="s">
        <v>2122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</row>
    <row r="232" spans="1:19" x14ac:dyDescent="0.25">
      <c r="A232">
        <v>227</v>
      </c>
      <c r="B232" t="s">
        <v>826</v>
      </c>
      <c r="C232">
        <v>33507</v>
      </c>
      <c r="D232" t="s">
        <v>1896</v>
      </c>
      <c r="E232">
        <v>1968</v>
      </c>
      <c r="F232" t="s">
        <v>2122</v>
      </c>
      <c r="G232" t="s">
        <v>2088</v>
      </c>
      <c r="H232">
        <v>9</v>
      </c>
      <c r="I232">
        <v>2</v>
      </c>
      <c r="J232" t="s">
        <v>2122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</row>
    <row r="233" spans="1:19" x14ac:dyDescent="0.25">
      <c r="A233">
        <v>228</v>
      </c>
      <c r="B233" t="s">
        <v>827</v>
      </c>
      <c r="C233">
        <v>33508</v>
      </c>
      <c r="D233" t="s">
        <v>1896</v>
      </c>
      <c r="E233">
        <v>1969</v>
      </c>
      <c r="F233" t="s">
        <v>2122</v>
      </c>
      <c r="G233" t="s">
        <v>2089</v>
      </c>
      <c r="H233">
        <v>4</v>
      </c>
      <c r="I233">
        <v>4</v>
      </c>
      <c r="J233" t="s">
        <v>2122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</row>
    <row r="234" spans="1:19" x14ac:dyDescent="0.25">
      <c r="A234">
        <v>229</v>
      </c>
      <c r="B234" t="s">
        <v>828</v>
      </c>
      <c r="C234">
        <v>33516</v>
      </c>
      <c r="D234" t="s">
        <v>1896</v>
      </c>
      <c r="E234">
        <v>1932</v>
      </c>
      <c r="F234" t="s">
        <v>2122</v>
      </c>
      <c r="G234" t="s">
        <v>2094</v>
      </c>
      <c r="H234">
        <v>2</v>
      </c>
      <c r="I234">
        <v>1</v>
      </c>
      <c r="J234" t="s">
        <v>2122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</row>
    <row r="235" spans="1:19" x14ac:dyDescent="0.25">
      <c r="A235">
        <v>230</v>
      </c>
      <c r="B235" t="s">
        <v>829</v>
      </c>
      <c r="C235">
        <v>33511</v>
      </c>
      <c r="D235" t="s">
        <v>1896</v>
      </c>
      <c r="E235">
        <v>1968</v>
      </c>
      <c r="F235" t="s">
        <v>2122</v>
      </c>
      <c r="G235" t="s">
        <v>2089</v>
      </c>
      <c r="H235">
        <v>4</v>
      </c>
      <c r="I235">
        <v>3</v>
      </c>
      <c r="J235" t="s">
        <v>2122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</row>
    <row r="236" spans="1:19" x14ac:dyDescent="0.25">
      <c r="A236">
        <v>231</v>
      </c>
      <c r="B236" t="s">
        <v>830</v>
      </c>
      <c r="C236">
        <v>33575</v>
      </c>
      <c r="D236" t="s">
        <v>1896</v>
      </c>
      <c r="E236">
        <v>1970</v>
      </c>
      <c r="F236" t="s">
        <v>2122</v>
      </c>
      <c r="G236" t="s">
        <v>2089</v>
      </c>
      <c r="H236">
        <v>4</v>
      </c>
      <c r="I236">
        <v>3</v>
      </c>
      <c r="J236" t="s">
        <v>2122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</row>
    <row r="237" spans="1:19" x14ac:dyDescent="0.25">
      <c r="A237">
        <v>232</v>
      </c>
      <c r="B237" t="s">
        <v>915</v>
      </c>
      <c r="C237">
        <v>33580</v>
      </c>
      <c r="D237" t="s">
        <v>1896</v>
      </c>
      <c r="E237">
        <v>1975</v>
      </c>
      <c r="F237" t="s">
        <v>2122</v>
      </c>
      <c r="G237" t="s">
        <v>2089</v>
      </c>
      <c r="H237">
        <v>5</v>
      </c>
      <c r="I237">
        <v>4</v>
      </c>
      <c r="J237" t="s">
        <v>2122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</row>
    <row r="238" spans="1:19" x14ac:dyDescent="0.25">
      <c r="A238">
        <v>233</v>
      </c>
      <c r="B238" t="s">
        <v>917</v>
      </c>
      <c r="C238">
        <v>33583</v>
      </c>
      <c r="D238" t="s">
        <v>1896</v>
      </c>
      <c r="E238">
        <v>1974</v>
      </c>
      <c r="F238" t="s">
        <v>2122</v>
      </c>
      <c r="G238" t="s">
        <v>2088</v>
      </c>
      <c r="H238">
        <v>5</v>
      </c>
      <c r="I238">
        <v>6</v>
      </c>
      <c r="J238" t="s">
        <v>2122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</row>
    <row r="239" spans="1:19" x14ac:dyDescent="0.25">
      <c r="A239">
        <v>234</v>
      </c>
      <c r="B239" t="s">
        <v>919</v>
      </c>
      <c r="C239">
        <v>33586</v>
      </c>
      <c r="D239" t="s">
        <v>1896</v>
      </c>
      <c r="E239">
        <v>1967</v>
      </c>
      <c r="F239" t="s">
        <v>2122</v>
      </c>
      <c r="G239" t="s">
        <v>2088</v>
      </c>
      <c r="H239">
        <v>5</v>
      </c>
      <c r="I239">
        <v>3</v>
      </c>
      <c r="J239" t="s">
        <v>2122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</row>
    <row r="240" spans="1:19" x14ac:dyDescent="0.25">
      <c r="A240">
        <v>235</v>
      </c>
      <c r="B240" t="s">
        <v>831</v>
      </c>
      <c r="C240">
        <v>33723</v>
      </c>
      <c r="D240" t="s">
        <v>1896</v>
      </c>
      <c r="E240">
        <v>1965</v>
      </c>
      <c r="F240" t="s">
        <v>2122</v>
      </c>
      <c r="G240" t="s">
        <v>2089</v>
      </c>
      <c r="H240">
        <v>4</v>
      </c>
      <c r="I240">
        <v>3</v>
      </c>
      <c r="J240" t="s">
        <v>2122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</row>
    <row r="241" spans="1:19" x14ac:dyDescent="0.25">
      <c r="A241">
        <v>236</v>
      </c>
      <c r="B241" t="s">
        <v>832</v>
      </c>
      <c r="C241">
        <v>33744</v>
      </c>
      <c r="D241" t="s">
        <v>1896</v>
      </c>
      <c r="E241">
        <v>1962</v>
      </c>
      <c r="F241" t="s">
        <v>2122</v>
      </c>
      <c r="G241" t="s">
        <v>2089</v>
      </c>
      <c r="H241">
        <v>4</v>
      </c>
      <c r="I241">
        <v>3</v>
      </c>
      <c r="J241" t="s">
        <v>2122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</row>
    <row r="242" spans="1:19" x14ac:dyDescent="0.25">
      <c r="A242">
        <v>237</v>
      </c>
      <c r="B242" t="s">
        <v>833</v>
      </c>
      <c r="C242">
        <v>33756</v>
      </c>
      <c r="D242" t="s">
        <v>1896</v>
      </c>
      <c r="E242">
        <v>1953</v>
      </c>
      <c r="F242" t="s">
        <v>2122</v>
      </c>
      <c r="G242" t="s">
        <v>2089</v>
      </c>
      <c r="H242">
        <v>3</v>
      </c>
      <c r="I242">
        <v>1</v>
      </c>
      <c r="J242" t="s">
        <v>2122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</row>
    <row r="243" spans="1:19" x14ac:dyDescent="0.25">
      <c r="A243">
        <v>238</v>
      </c>
      <c r="B243" t="s">
        <v>834</v>
      </c>
      <c r="C243">
        <v>33762</v>
      </c>
      <c r="D243" t="s">
        <v>1896</v>
      </c>
      <c r="E243">
        <v>1952</v>
      </c>
      <c r="F243" t="s">
        <v>2122</v>
      </c>
      <c r="G243" t="s">
        <v>2094</v>
      </c>
      <c r="H243">
        <v>2</v>
      </c>
      <c r="I243">
        <v>1</v>
      </c>
      <c r="J243" t="s">
        <v>2122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</row>
    <row r="244" spans="1:19" x14ac:dyDescent="0.25">
      <c r="A244">
        <v>239</v>
      </c>
      <c r="B244" t="s">
        <v>835</v>
      </c>
      <c r="C244">
        <v>33870</v>
      </c>
      <c r="D244" t="s">
        <v>1896</v>
      </c>
      <c r="E244">
        <v>1973</v>
      </c>
      <c r="F244" t="s">
        <v>2122</v>
      </c>
      <c r="G244" t="s">
        <v>2088</v>
      </c>
      <c r="H244">
        <v>5</v>
      </c>
      <c r="I244">
        <v>6</v>
      </c>
      <c r="J244" t="s">
        <v>2122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</row>
    <row r="245" spans="1:19" x14ac:dyDescent="0.25">
      <c r="A245">
        <v>240</v>
      </c>
      <c r="B245" t="s">
        <v>2219</v>
      </c>
      <c r="C245">
        <v>33874</v>
      </c>
      <c r="D245" t="s">
        <v>1896</v>
      </c>
      <c r="E245">
        <v>1973</v>
      </c>
      <c r="F245" t="s">
        <v>2122</v>
      </c>
      <c r="G245" t="s">
        <v>2088</v>
      </c>
      <c r="H245">
        <v>5</v>
      </c>
      <c r="I245">
        <v>4</v>
      </c>
      <c r="J245" t="s">
        <v>2122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</row>
    <row r="246" spans="1:19" x14ac:dyDescent="0.25">
      <c r="A246">
        <v>241</v>
      </c>
      <c r="B246" t="s">
        <v>836</v>
      </c>
      <c r="C246">
        <v>33924</v>
      </c>
      <c r="D246" t="s">
        <v>1896</v>
      </c>
      <c r="E246">
        <v>1974</v>
      </c>
      <c r="F246" t="s">
        <v>2122</v>
      </c>
      <c r="G246" t="s">
        <v>2088</v>
      </c>
      <c r="H246">
        <v>5</v>
      </c>
      <c r="I246">
        <v>4</v>
      </c>
      <c r="J246" t="s">
        <v>2122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</row>
    <row r="247" spans="1:19" x14ac:dyDescent="0.25">
      <c r="A247">
        <v>242</v>
      </c>
      <c r="B247" t="s">
        <v>837</v>
      </c>
      <c r="C247">
        <v>33925</v>
      </c>
      <c r="D247" t="s">
        <v>1896</v>
      </c>
      <c r="E247">
        <v>1975</v>
      </c>
      <c r="F247" t="s">
        <v>2122</v>
      </c>
      <c r="G247" t="s">
        <v>2088</v>
      </c>
      <c r="H247">
        <v>5</v>
      </c>
      <c r="I247">
        <v>1</v>
      </c>
      <c r="J247" t="s">
        <v>2122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</row>
    <row r="248" spans="1:19" x14ac:dyDescent="0.25">
      <c r="A248">
        <v>243</v>
      </c>
      <c r="B248" t="s">
        <v>838</v>
      </c>
      <c r="C248">
        <v>33719</v>
      </c>
      <c r="D248" t="s">
        <v>1896</v>
      </c>
      <c r="E248">
        <v>1955</v>
      </c>
      <c r="F248" t="s">
        <v>2122</v>
      </c>
      <c r="G248" t="s">
        <v>2094</v>
      </c>
      <c r="H248">
        <v>2</v>
      </c>
      <c r="I248">
        <v>2</v>
      </c>
      <c r="J248" t="s">
        <v>2122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</row>
    <row r="249" spans="1:19" x14ac:dyDescent="0.25">
      <c r="A249">
        <v>244</v>
      </c>
      <c r="B249" t="s">
        <v>839</v>
      </c>
      <c r="C249">
        <v>33720</v>
      </c>
      <c r="D249" t="s">
        <v>1896</v>
      </c>
      <c r="E249">
        <v>1966</v>
      </c>
      <c r="F249" t="s">
        <v>2122</v>
      </c>
      <c r="G249" t="s">
        <v>2089</v>
      </c>
      <c r="H249">
        <v>5</v>
      </c>
      <c r="I249">
        <v>2</v>
      </c>
      <c r="J249" t="s">
        <v>2122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</row>
    <row r="250" spans="1:19" x14ac:dyDescent="0.25">
      <c r="A250">
        <v>245</v>
      </c>
      <c r="B250" t="s">
        <v>840</v>
      </c>
      <c r="C250">
        <v>33980</v>
      </c>
      <c r="D250" t="s">
        <v>1896</v>
      </c>
      <c r="E250">
        <v>1930</v>
      </c>
      <c r="F250" t="s">
        <v>2122</v>
      </c>
      <c r="G250" t="s">
        <v>2094</v>
      </c>
      <c r="H250">
        <v>2</v>
      </c>
      <c r="I250">
        <v>2</v>
      </c>
      <c r="J250" t="s">
        <v>2122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</row>
    <row r="251" spans="1:19" x14ac:dyDescent="0.25">
      <c r="A251">
        <v>246</v>
      </c>
      <c r="B251" t="s">
        <v>841</v>
      </c>
      <c r="C251">
        <v>33986</v>
      </c>
      <c r="D251" t="s">
        <v>1896</v>
      </c>
      <c r="E251">
        <v>1952</v>
      </c>
      <c r="F251" t="s">
        <v>2122</v>
      </c>
      <c r="G251" t="s">
        <v>2094</v>
      </c>
      <c r="H251">
        <v>2</v>
      </c>
      <c r="I251">
        <v>1</v>
      </c>
      <c r="J251" t="s">
        <v>2122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</row>
    <row r="252" spans="1:19" x14ac:dyDescent="0.25">
      <c r="A252">
        <v>247</v>
      </c>
      <c r="B252" t="s">
        <v>842</v>
      </c>
      <c r="C252">
        <v>33987</v>
      </c>
      <c r="D252" t="s">
        <v>1896</v>
      </c>
      <c r="E252">
        <v>1952</v>
      </c>
      <c r="F252" t="s">
        <v>2122</v>
      </c>
      <c r="G252" t="s">
        <v>2094</v>
      </c>
      <c r="H252">
        <v>2</v>
      </c>
      <c r="I252">
        <v>2</v>
      </c>
      <c r="J252" t="s">
        <v>2122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</row>
    <row r="253" spans="1:19" x14ac:dyDescent="0.25">
      <c r="A253">
        <v>248</v>
      </c>
      <c r="B253" t="s">
        <v>843</v>
      </c>
      <c r="C253">
        <v>33988</v>
      </c>
      <c r="D253" t="s">
        <v>1896</v>
      </c>
      <c r="E253">
        <v>1952</v>
      </c>
      <c r="F253" t="s">
        <v>2122</v>
      </c>
      <c r="G253" t="s">
        <v>2094</v>
      </c>
      <c r="H253">
        <v>2</v>
      </c>
      <c r="I253">
        <v>2</v>
      </c>
      <c r="J253" t="s">
        <v>2122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</row>
    <row r="254" spans="1:19" x14ac:dyDescent="0.25">
      <c r="A254">
        <v>249</v>
      </c>
      <c r="B254" t="s">
        <v>844</v>
      </c>
      <c r="C254">
        <v>33992</v>
      </c>
      <c r="D254" t="s">
        <v>1896</v>
      </c>
      <c r="E254">
        <v>1952</v>
      </c>
      <c r="F254" t="s">
        <v>2122</v>
      </c>
      <c r="G254" t="s">
        <v>2094</v>
      </c>
      <c r="H254">
        <v>2</v>
      </c>
      <c r="I254">
        <v>1</v>
      </c>
      <c r="J254" t="s">
        <v>2122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</row>
    <row r="255" spans="1:19" x14ac:dyDescent="0.25">
      <c r="A255">
        <v>250</v>
      </c>
      <c r="B255" t="s">
        <v>845</v>
      </c>
      <c r="C255">
        <v>33993</v>
      </c>
      <c r="D255" t="s">
        <v>1896</v>
      </c>
      <c r="E255">
        <v>1952</v>
      </c>
      <c r="F255" t="s">
        <v>2122</v>
      </c>
      <c r="G255" t="s">
        <v>2094</v>
      </c>
      <c r="H255">
        <v>2</v>
      </c>
      <c r="I255">
        <v>1</v>
      </c>
      <c r="J255" t="s">
        <v>2122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</row>
    <row r="256" spans="1:19" x14ac:dyDescent="0.25">
      <c r="A256">
        <v>251</v>
      </c>
      <c r="B256" t="s">
        <v>846</v>
      </c>
      <c r="C256">
        <v>33994</v>
      </c>
      <c r="D256" t="s">
        <v>1896</v>
      </c>
      <c r="E256">
        <v>1952</v>
      </c>
      <c r="F256" t="s">
        <v>2122</v>
      </c>
      <c r="G256" t="s">
        <v>2094</v>
      </c>
      <c r="H256">
        <v>2</v>
      </c>
      <c r="I256">
        <v>1</v>
      </c>
      <c r="J256" t="s">
        <v>2122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</row>
    <row r="257" spans="1:19" x14ac:dyDescent="0.25">
      <c r="A257">
        <v>252</v>
      </c>
      <c r="B257" t="s">
        <v>847</v>
      </c>
      <c r="C257">
        <v>33995</v>
      </c>
      <c r="D257" t="s">
        <v>1896</v>
      </c>
      <c r="E257">
        <v>1952</v>
      </c>
      <c r="F257" t="s">
        <v>2122</v>
      </c>
      <c r="G257" t="s">
        <v>2094</v>
      </c>
      <c r="H257">
        <v>2</v>
      </c>
      <c r="I257">
        <v>1</v>
      </c>
      <c r="J257" t="s">
        <v>2122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</row>
    <row r="258" spans="1:19" x14ac:dyDescent="0.25">
      <c r="A258">
        <v>253</v>
      </c>
      <c r="B258" t="s">
        <v>848</v>
      </c>
      <c r="C258">
        <v>33999</v>
      </c>
      <c r="D258" t="s">
        <v>1896</v>
      </c>
      <c r="E258">
        <v>1952</v>
      </c>
      <c r="F258" t="s">
        <v>2122</v>
      </c>
      <c r="G258" t="s">
        <v>2094</v>
      </c>
      <c r="H258">
        <v>2</v>
      </c>
      <c r="I258">
        <v>1</v>
      </c>
      <c r="J258" t="s">
        <v>2122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</row>
    <row r="259" spans="1:19" x14ac:dyDescent="0.25">
      <c r="A259">
        <v>254</v>
      </c>
      <c r="B259" t="s">
        <v>850</v>
      </c>
      <c r="C259">
        <v>34005</v>
      </c>
      <c r="D259" t="s">
        <v>1896</v>
      </c>
      <c r="E259">
        <v>1958</v>
      </c>
      <c r="F259" t="s">
        <v>2122</v>
      </c>
      <c r="G259" t="s">
        <v>2094</v>
      </c>
      <c r="H259">
        <v>2</v>
      </c>
      <c r="I259">
        <v>1</v>
      </c>
      <c r="J259" t="s">
        <v>2122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</row>
    <row r="260" spans="1:19" x14ac:dyDescent="0.25">
      <c r="A260">
        <v>255</v>
      </c>
      <c r="B260" t="s">
        <v>851</v>
      </c>
      <c r="C260">
        <v>34007</v>
      </c>
      <c r="D260" t="s">
        <v>1896</v>
      </c>
      <c r="E260">
        <v>1960</v>
      </c>
      <c r="F260" t="s">
        <v>2122</v>
      </c>
      <c r="G260" t="s">
        <v>2094</v>
      </c>
      <c r="H260">
        <v>2</v>
      </c>
      <c r="I260">
        <v>1</v>
      </c>
      <c r="J260" t="s">
        <v>2122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</row>
    <row r="261" spans="1:19" x14ac:dyDescent="0.25">
      <c r="A261">
        <v>256</v>
      </c>
      <c r="B261" t="s">
        <v>852</v>
      </c>
      <c r="C261">
        <v>34012</v>
      </c>
      <c r="D261" t="s">
        <v>1896</v>
      </c>
      <c r="E261">
        <v>1960</v>
      </c>
      <c r="F261" t="s">
        <v>2122</v>
      </c>
      <c r="G261" t="s">
        <v>2094</v>
      </c>
      <c r="H261">
        <v>2</v>
      </c>
      <c r="I261">
        <v>2</v>
      </c>
      <c r="J261" t="s">
        <v>2122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</row>
    <row r="262" spans="1:19" x14ac:dyDescent="0.25">
      <c r="A262">
        <v>257</v>
      </c>
      <c r="B262" t="s">
        <v>853</v>
      </c>
      <c r="C262">
        <v>34014</v>
      </c>
      <c r="D262" t="s">
        <v>1896</v>
      </c>
      <c r="E262">
        <v>1960</v>
      </c>
      <c r="F262" t="s">
        <v>2122</v>
      </c>
      <c r="G262" t="s">
        <v>2094</v>
      </c>
      <c r="H262">
        <v>2</v>
      </c>
      <c r="I262">
        <v>1</v>
      </c>
      <c r="J262" t="s">
        <v>2122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</row>
    <row r="263" spans="1:19" x14ac:dyDescent="0.25">
      <c r="A263">
        <v>258</v>
      </c>
      <c r="B263" t="s">
        <v>854</v>
      </c>
      <c r="C263">
        <v>34015</v>
      </c>
      <c r="D263" t="s">
        <v>1896</v>
      </c>
      <c r="E263">
        <v>1963</v>
      </c>
      <c r="F263" t="s">
        <v>2122</v>
      </c>
      <c r="G263" t="s">
        <v>2094</v>
      </c>
      <c r="H263">
        <v>2</v>
      </c>
      <c r="I263">
        <v>1</v>
      </c>
      <c r="J263" t="s">
        <v>2122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</row>
    <row r="264" spans="1:19" x14ac:dyDescent="0.25">
      <c r="A264">
        <v>259</v>
      </c>
      <c r="B264" t="s">
        <v>855</v>
      </c>
      <c r="C264">
        <v>34016</v>
      </c>
      <c r="D264" t="s">
        <v>1896</v>
      </c>
      <c r="E264">
        <v>1960</v>
      </c>
      <c r="F264" t="s">
        <v>2122</v>
      </c>
      <c r="G264" t="s">
        <v>2094</v>
      </c>
      <c r="H264">
        <v>2</v>
      </c>
      <c r="I264">
        <v>1</v>
      </c>
      <c r="J264" t="s">
        <v>2122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</row>
    <row r="265" spans="1:19" x14ac:dyDescent="0.25">
      <c r="A265">
        <v>260</v>
      </c>
      <c r="B265" t="s">
        <v>856</v>
      </c>
      <c r="C265">
        <v>34017</v>
      </c>
      <c r="D265" t="s">
        <v>1896</v>
      </c>
      <c r="E265">
        <v>1960</v>
      </c>
      <c r="F265" t="s">
        <v>2122</v>
      </c>
      <c r="G265" t="s">
        <v>2094</v>
      </c>
      <c r="H265">
        <v>2</v>
      </c>
      <c r="I265">
        <v>1</v>
      </c>
      <c r="J265" t="s">
        <v>2122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</row>
    <row r="266" spans="1:19" x14ac:dyDescent="0.25">
      <c r="A266">
        <v>261</v>
      </c>
      <c r="B266" t="s">
        <v>857</v>
      </c>
      <c r="C266">
        <v>34018</v>
      </c>
      <c r="D266" t="s">
        <v>1896</v>
      </c>
      <c r="E266">
        <v>1960</v>
      </c>
      <c r="F266" t="s">
        <v>2122</v>
      </c>
      <c r="G266" t="s">
        <v>2094</v>
      </c>
      <c r="H266">
        <v>2</v>
      </c>
      <c r="I266">
        <v>1</v>
      </c>
      <c r="J266" t="s">
        <v>2122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</row>
    <row r="267" spans="1:19" x14ac:dyDescent="0.25">
      <c r="A267">
        <v>262</v>
      </c>
      <c r="B267" t="s">
        <v>858</v>
      </c>
      <c r="C267">
        <v>34019</v>
      </c>
      <c r="D267" t="s">
        <v>1896</v>
      </c>
      <c r="E267">
        <v>1960</v>
      </c>
      <c r="F267" t="s">
        <v>2122</v>
      </c>
      <c r="G267" t="s">
        <v>2094</v>
      </c>
      <c r="H267">
        <v>2</v>
      </c>
      <c r="I267">
        <v>1</v>
      </c>
      <c r="J267" t="s">
        <v>2122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</row>
    <row r="268" spans="1:19" x14ac:dyDescent="0.25">
      <c r="A268">
        <v>263</v>
      </c>
      <c r="B268" t="s">
        <v>859</v>
      </c>
      <c r="C268">
        <v>34020</v>
      </c>
      <c r="D268" t="s">
        <v>1896</v>
      </c>
      <c r="E268">
        <v>1960</v>
      </c>
      <c r="F268" t="s">
        <v>2122</v>
      </c>
      <c r="G268" t="s">
        <v>2094</v>
      </c>
      <c r="H268">
        <v>2</v>
      </c>
      <c r="I268">
        <v>1</v>
      </c>
      <c r="J268" t="s">
        <v>2122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</row>
    <row r="269" spans="1:19" x14ac:dyDescent="0.25">
      <c r="A269">
        <v>264</v>
      </c>
      <c r="B269" t="s">
        <v>860</v>
      </c>
      <c r="C269">
        <v>34021</v>
      </c>
      <c r="D269" t="s">
        <v>1896</v>
      </c>
      <c r="E269">
        <v>1960</v>
      </c>
      <c r="F269" t="s">
        <v>2122</v>
      </c>
      <c r="G269" t="s">
        <v>2094</v>
      </c>
      <c r="H269">
        <v>2</v>
      </c>
      <c r="I269">
        <v>1</v>
      </c>
      <c r="J269" t="s">
        <v>2122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</row>
    <row r="270" spans="1:19" x14ac:dyDescent="0.25">
      <c r="A270">
        <v>265</v>
      </c>
      <c r="B270" t="s">
        <v>861</v>
      </c>
      <c r="C270">
        <v>34022</v>
      </c>
      <c r="D270" t="s">
        <v>1896</v>
      </c>
      <c r="E270">
        <v>1960</v>
      </c>
      <c r="F270" t="s">
        <v>2122</v>
      </c>
      <c r="G270" t="s">
        <v>2094</v>
      </c>
      <c r="H270">
        <v>2</v>
      </c>
      <c r="I270">
        <v>1</v>
      </c>
      <c r="J270" t="s">
        <v>2122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</row>
    <row r="271" spans="1:19" x14ac:dyDescent="0.25">
      <c r="A271">
        <v>266</v>
      </c>
      <c r="B271" t="s">
        <v>862</v>
      </c>
      <c r="C271">
        <v>34023</v>
      </c>
      <c r="D271" t="s">
        <v>1896</v>
      </c>
      <c r="E271">
        <v>1960</v>
      </c>
      <c r="F271" t="s">
        <v>2122</v>
      </c>
      <c r="G271" t="s">
        <v>2094</v>
      </c>
      <c r="H271">
        <v>2</v>
      </c>
      <c r="I271">
        <v>1</v>
      </c>
      <c r="J271" t="s">
        <v>2122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</row>
    <row r="272" spans="1:19" x14ac:dyDescent="0.25">
      <c r="A272">
        <v>267</v>
      </c>
      <c r="B272" t="s">
        <v>863</v>
      </c>
      <c r="C272">
        <v>33944</v>
      </c>
      <c r="D272" t="s">
        <v>1896</v>
      </c>
      <c r="E272">
        <v>1959</v>
      </c>
      <c r="F272" t="s">
        <v>2122</v>
      </c>
      <c r="G272" t="s">
        <v>2089</v>
      </c>
      <c r="H272">
        <v>4</v>
      </c>
      <c r="I272">
        <v>2</v>
      </c>
      <c r="J272" t="s">
        <v>2122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</row>
    <row r="273" spans="1:19" x14ac:dyDescent="0.25">
      <c r="A273">
        <v>268</v>
      </c>
      <c r="B273" t="s">
        <v>865</v>
      </c>
      <c r="C273">
        <v>33946</v>
      </c>
      <c r="D273" t="s">
        <v>1896</v>
      </c>
      <c r="E273">
        <v>1961</v>
      </c>
      <c r="F273" t="s">
        <v>2122</v>
      </c>
      <c r="G273" t="s">
        <v>2089</v>
      </c>
      <c r="H273">
        <v>5</v>
      </c>
      <c r="I273">
        <v>3</v>
      </c>
      <c r="J273" t="s">
        <v>2122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</row>
    <row r="274" spans="1:19" x14ac:dyDescent="0.25">
      <c r="A274">
        <v>269</v>
      </c>
      <c r="B274" t="s">
        <v>866</v>
      </c>
      <c r="C274">
        <v>33952</v>
      </c>
      <c r="D274" t="s">
        <v>1896</v>
      </c>
      <c r="E274">
        <v>1966</v>
      </c>
      <c r="F274" t="s">
        <v>2122</v>
      </c>
      <c r="G274" t="s">
        <v>2089</v>
      </c>
      <c r="H274">
        <v>5</v>
      </c>
      <c r="I274">
        <v>3</v>
      </c>
      <c r="J274" t="s">
        <v>2122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</row>
    <row r="275" spans="1:19" x14ac:dyDescent="0.25">
      <c r="A275">
        <v>270</v>
      </c>
      <c r="B275" t="s">
        <v>867</v>
      </c>
      <c r="C275">
        <v>33953</v>
      </c>
      <c r="D275" t="s">
        <v>1896</v>
      </c>
      <c r="E275">
        <v>1966</v>
      </c>
      <c r="F275" t="s">
        <v>2122</v>
      </c>
      <c r="G275" t="s">
        <v>2089</v>
      </c>
      <c r="H275">
        <v>5</v>
      </c>
      <c r="I275">
        <v>3</v>
      </c>
      <c r="J275" t="s">
        <v>2122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</row>
    <row r="276" spans="1:19" x14ac:dyDescent="0.25">
      <c r="A276">
        <v>271</v>
      </c>
      <c r="B276" t="s">
        <v>868</v>
      </c>
      <c r="C276">
        <v>33966</v>
      </c>
      <c r="D276" t="s">
        <v>1896</v>
      </c>
      <c r="E276">
        <v>1959</v>
      </c>
      <c r="F276" t="s">
        <v>2122</v>
      </c>
      <c r="G276" t="s">
        <v>2094</v>
      </c>
      <c r="H276">
        <v>2</v>
      </c>
      <c r="I276">
        <v>1</v>
      </c>
      <c r="J276" t="s">
        <v>2122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</row>
    <row r="277" spans="1:19" x14ac:dyDescent="0.25">
      <c r="A277">
        <v>272</v>
      </c>
      <c r="B277" t="s">
        <v>869</v>
      </c>
      <c r="C277">
        <v>33968</v>
      </c>
      <c r="D277" t="s">
        <v>1896</v>
      </c>
      <c r="E277">
        <v>1959</v>
      </c>
      <c r="F277" t="s">
        <v>2122</v>
      </c>
      <c r="G277" t="s">
        <v>2094</v>
      </c>
      <c r="H277">
        <v>2</v>
      </c>
      <c r="I277">
        <v>1</v>
      </c>
      <c r="J277" t="s">
        <v>2122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</row>
    <row r="278" spans="1:19" x14ac:dyDescent="0.25">
      <c r="A278">
        <v>273</v>
      </c>
      <c r="B278" t="s">
        <v>870</v>
      </c>
      <c r="C278">
        <v>33971</v>
      </c>
      <c r="D278" t="s">
        <v>1896</v>
      </c>
      <c r="E278">
        <v>1959</v>
      </c>
      <c r="F278" t="s">
        <v>2122</v>
      </c>
      <c r="G278" t="s">
        <v>2094</v>
      </c>
      <c r="H278">
        <v>2</v>
      </c>
      <c r="I278">
        <v>1</v>
      </c>
      <c r="J278" t="s">
        <v>2122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</row>
    <row r="279" spans="1:19" x14ac:dyDescent="0.25">
      <c r="A279">
        <v>274</v>
      </c>
      <c r="B279" t="s">
        <v>871</v>
      </c>
      <c r="C279">
        <v>33976</v>
      </c>
      <c r="D279" t="s">
        <v>1896</v>
      </c>
      <c r="E279">
        <v>1959</v>
      </c>
      <c r="F279" t="s">
        <v>2122</v>
      </c>
      <c r="G279" t="s">
        <v>2094</v>
      </c>
      <c r="H279">
        <v>2</v>
      </c>
      <c r="I279">
        <v>1</v>
      </c>
      <c r="J279" t="s">
        <v>2122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</row>
    <row r="280" spans="1:19" x14ac:dyDescent="0.25">
      <c r="A280">
        <v>275</v>
      </c>
      <c r="B280" t="s">
        <v>347</v>
      </c>
      <c r="C280">
        <v>34065</v>
      </c>
      <c r="D280" t="s">
        <v>1896</v>
      </c>
      <c r="E280">
        <v>1970</v>
      </c>
      <c r="F280" t="s">
        <v>2122</v>
      </c>
      <c r="G280" t="s">
        <v>2088</v>
      </c>
      <c r="H280">
        <v>5</v>
      </c>
      <c r="I280">
        <v>8</v>
      </c>
      <c r="J280" t="s">
        <v>2122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</row>
    <row r="281" spans="1:19" x14ac:dyDescent="0.25">
      <c r="A281">
        <v>276</v>
      </c>
      <c r="B281" t="s">
        <v>872</v>
      </c>
      <c r="C281">
        <v>34081</v>
      </c>
      <c r="D281" t="s">
        <v>1896</v>
      </c>
      <c r="E281">
        <v>1973</v>
      </c>
      <c r="F281" t="s">
        <v>2122</v>
      </c>
      <c r="G281" t="s">
        <v>2088</v>
      </c>
      <c r="H281">
        <v>5</v>
      </c>
      <c r="I281">
        <v>6</v>
      </c>
      <c r="J281" t="s">
        <v>2122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</row>
    <row r="282" spans="1:19" x14ac:dyDescent="0.25">
      <c r="A282">
        <v>277</v>
      </c>
      <c r="B282" t="s">
        <v>873</v>
      </c>
      <c r="C282">
        <v>34168</v>
      </c>
      <c r="D282" t="s">
        <v>1896</v>
      </c>
      <c r="E282">
        <v>1957</v>
      </c>
      <c r="F282" t="s">
        <v>2122</v>
      </c>
      <c r="G282" t="s">
        <v>2089</v>
      </c>
      <c r="H282">
        <v>2</v>
      </c>
      <c r="I282">
        <v>1</v>
      </c>
      <c r="J282" t="s">
        <v>2122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</row>
    <row r="283" spans="1:19" x14ac:dyDescent="0.25">
      <c r="A283">
        <v>278</v>
      </c>
      <c r="B283" t="s">
        <v>874</v>
      </c>
      <c r="C283">
        <v>34170</v>
      </c>
      <c r="D283" t="s">
        <v>1896</v>
      </c>
      <c r="E283">
        <v>1957</v>
      </c>
      <c r="F283" t="s">
        <v>2122</v>
      </c>
      <c r="G283" t="s">
        <v>2089</v>
      </c>
      <c r="H283">
        <v>2</v>
      </c>
      <c r="I283">
        <v>1</v>
      </c>
      <c r="J283" t="s">
        <v>2122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</row>
    <row r="284" spans="1:19" x14ac:dyDescent="0.25">
      <c r="A284">
        <v>279</v>
      </c>
      <c r="B284" t="s">
        <v>875</v>
      </c>
      <c r="C284">
        <v>34171</v>
      </c>
      <c r="D284" t="s">
        <v>1896</v>
      </c>
      <c r="E284">
        <v>1957</v>
      </c>
      <c r="F284" t="s">
        <v>2122</v>
      </c>
      <c r="G284" t="s">
        <v>2089</v>
      </c>
      <c r="H284">
        <v>2</v>
      </c>
      <c r="I284">
        <v>1</v>
      </c>
      <c r="J284" t="s">
        <v>2122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</row>
    <row r="285" spans="1:19" x14ac:dyDescent="0.25">
      <c r="A285">
        <v>280</v>
      </c>
      <c r="B285" t="s">
        <v>876</v>
      </c>
      <c r="C285">
        <v>34174</v>
      </c>
      <c r="D285" t="s">
        <v>1896</v>
      </c>
      <c r="E285">
        <v>1958</v>
      </c>
      <c r="F285" t="s">
        <v>2122</v>
      </c>
      <c r="G285" t="s">
        <v>2094</v>
      </c>
      <c r="H285">
        <v>2</v>
      </c>
      <c r="I285">
        <v>1</v>
      </c>
      <c r="J285" t="s">
        <v>2122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</row>
    <row r="286" spans="1:19" x14ac:dyDescent="0.25">
      <c r="A286">
        <v>281</v>
      </c>
      <c r="B286" t="s">
        <v>878</v>
      </c>
      <c r="C286">
        <v>34190</v>
      </c>
      <c r="D286" t="s">
        <v>1896</v>
      </c>
      <c r="E286">
        <v>1963</v>
      </c>
      <c r="F286" t="s">
        <v>2122</v>
      </c>
      <c r="G286" t="s">
        <v>2089</v>
      </c>
      <c r="H286">
        <v>4</v>
      </c>
      <c r="I286">
        <v>2</v>
      </c>
      <c r="J286" t="s">
        <v>2122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</row>
    <row r="287" spans="1:19" x14ac:dyDescent="0.25">
      <c r="A287">
        <v>282</v>
      </c>
      <c r="B287" t="s">
        <v>879</v>
      </c>
      <c r="C287">
        <v>34233</v>
      </c>
      <c r="D287" t="s">
        <v>1896</v>
      </c>
      <c r="E287">
        <v>1971</v>
      </c>
      <c r="F287" t="s">
        <v>2122</v>
      </c>
      <c r="G287" t="s">
        <v>2088</v>
      </c>
      <c r="H287">
        <v>5</v>
      </c>
      <c r="I287">
        <v>4</v>
      </c>
      <c r="J287" t="s">
        <v>2122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</row>
    <row r="288" spans="1:19" x14ac:dyDescent="0.25">
      <c r="A288">
        <v>283</v>
      </c>
      <c r="B288" t="s">
        <v>880</v>
      </c>
      <c r="C288">
        <v>34234</v>
      </c>
      <c r="D288" t="s">
        <v>1896</v>
      </c>
      <c r="E288">
        <v>1974</v>
      </c>
      <c r="F288" t="s">
        <v>2122</v>
      </c>
      <c r="G288" t="s">
        <v>2088</v>
      </c>
      <c r="H288">
        <v>5</v>
      </c>
      <c r="I288">
        <v>4</v>
      </c>
      <c r="J288" t="s">
        <v>2122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</row>
    <row r="289" spans="1:19" x14ac:dyDescent="0.25">
      <c r="A289">
        <v>284</v>
      </c>
      <c r="B289" t="s">
        <v>881</v>
      </c>
      <c r="C289">
        <v>34256</v>
      </c>
      <c r="D289" t="s">
        <v>1896</v>
      </c>
      <c r="E289">
        <v>1955</v>
      </c>
      <c r="F289" t="s">
        <v>2122</v>
      </c>
      <c r="G289" t="s">
        <v>2096</v>
      </c>
      <c r="H289">
        <v>2</v>
      </c>
      <c r="I289">
        <v>1</v>
      </c>
      <c r="J289" t="s">
        <v>2122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</row>
    <row r="290" spans="1:19" x14ac:dyDescent="0.25">
      <c r="A290">
        <v>285</v>
      </c>
      <c r="B290" t="s">
        <v>883</v>
      </c>
      <c r="C290">
        <v>34251</v>
      </c>
      <c r="D290" t="s">
        <v>1896</v>
      </c>
      <c r="E290">
        <v>1955</v>
      </c>
      <c r="F290" t="s">
        <v>2122</v>
      </c>
      <c r="G290" t="s">
        <v>2096</v>
      </c>
      <c r="H290">
        <v>2</v>
      </c>
      <c r="I290">
        <v>1</v>
      </c>
      <c r="J290" t="s">
        <v>2122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</row>
    <row r="291" spans="1:19" x14ac:dyDescent="0.25">
      <c r="A291">
        <v>286</v>
      </c>
      <c r="B291" t="s">
        <v>884</v>
      </c>
      <c r="C291">
        <v>34252</v>
      </c>
      <c r="D291" t="s">
        <v>1896</v>
      </c>
      <c r="E291">
        <v>1955</v>
      </c>
      <c r="F291" t="s">
        <v>2122</v>
      </c>
      <c r="G291" t="s">
        <v>2096</v>
      </c>
      <c r="H291">
        <v>2</v>
      </c>
      <c r="I291">
        <v>1</v>
      </c>
      <c r="J291" t="s">
        <v>2122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</row>
    <row r="292" spans="1:19" x14ac:dyDescent="0.25">
      <c r="A292">
        <v>287</v>
      </c>
      <c r="B292" t="s">
        <v>885</v>
      </c>
      <c r="C292">
        <v>34253</v>
      </c>
      <c r="D292" t="s">
        <v>1896</v>
      </c>
      <c r="E292">
        <v>1955</v>
      </c>
      <c r="F292" t="s">
        <v>2122</v>
      </c>
      <c r="G292" t="s">
        <v>2096</v>
      </c>
      <c r="H292">
        <v>2</v>
      </c>
      <c r="I292">
        <v>1</v>
      </c>
      <c r="J292" t="s">
        <v>2122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</row>
    <row r="293" spans="1:19" x14ac:dyDescent="0.25">
      <c r="A293">
        <v>288</v>
      </c>
      <c r="B293" t="s">
        <v>888</v>
      </c>
      <c r="C293">
        <v>34313</v>
      </c>
      <c r="D293" t="s">
        <v>1896</v>
      </c>
      <c r="E293">
        <v>1957</v>
      </c>
      <c r="F293" t="s">
        <v>2122</v>
      </c>
      <c r="G293" t="s">
        <v>2094</v>
      </c>
      <c r="H293">
        <v>2</v>
      </c>
      <c r="I293">
        <v>1</v>
      </c>
      <c r="J293" t="s">
        <v>2122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</row>
    <row r="294" spans="1:19" x14ac:dyDescent="0.25">
      <c r="A294">
        <v>289</v>
      </c>
      <c r="B294" t="s">
        <v>889</v>
      </c>
      <c r="C294">
        <v>34315</v>
      </c>
      <c r="D294" t="s">
        <v>1896</v>
      </c>
      <c r="E294">
        <v>1950</v>
      </c>
      <c r="F294" t="s">
        <v>2122</v>
      </c>
      <c r="G294" t="s">
        <v>2094</v>
      </c>
      <c r="H294">
        <v>2</v>
      </c>
      <c r="I294">
        <v>1</v>
      </c>
      <c r="J294" t="s">
        <v>2122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</row>
    <row r="295" spans="1:19" x14ac:dyDescent="0.25">
      <c r="A295">
        <v>290</v>
      </c>
      <c r="B295" t="s">
        <v>890</v>
      </c>
      <c r="C295">
        <v>34319</v>
      </c>
      <c r="D295" t="s">
        <v>1896</v>
      </c>
      <c r="E295">
        <v>1959</v>
      </c>
      <c r="F295" t="s">
        <v>2122</v>
      </c>
      <c r="G295" t="s">
        <v>2094</v>
      </c>
      <c r="H295">
        <v>2</v>
      </c>
      <c r="I295">
        <v>1</v>
      </c>
      <c r="J295" t="s">
        <v>2122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</row>
    <row r="296" spans="1:19" x14ac:dyDescent="0.25">
      <c r="A296">
        <v>291</v>
      </c>
      <c r="B296" t="s">
        <v>1679</v>
      </c>
      <c r="C296">
        <v>34322</v>
      </c>
      <c r="D296" t="s">
        <v>1896</v>
      </c>
      <c r="E296">
        <v>1961</v>
      </c>
      <c r="F296" t="s">
        <v>2122</v>
      </c>
      <c r="G296" t="s">
        <v>2089</v>
      </c>
      <c r="H296">
        <v>3</v>
      </c>
      <c r="I296">
        <v>2</v>
      </c>
      <c r="J296" t="s">
        <v>2122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</row>
    <row r="297" spans="1:19" x14ac:dyDescent="0.25">
      <c r="A297">
        <v>292</v>
      </c>
      <c r="B297" t="s">
        <v>24</v>
      </c>
      <c r="C297">
        <v>34374</v>
      </c>
      <c r="D297" t="s">
        <v>1896</v>
      </c>
      <c r="E297">
        <v>1965</v>
      </c>
      <c r="F297" t="s">
        <v>2122</v>
      </c>
      <c r="G297" t="s">
        <v>2089</v>
      </c>
      <c r="H297">
        <v>4</v>
      </c>
      <c r="I297">
        <v>3</v>
      </c>
      <c r="J297" t="s">
        <v>2122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</row>
    <row r="298" spans="1:19" x14ac:dyDescent="0.25">
      <c r="A298">
        <v>293</v>
      </c>
      <c r="B298" t="s">
        <v>25</v>
      </c>
      <c r="C298">
        <v>34362</v>
      </c>
      <c r="D298" t="s">
        <v>1896</v>
      </c>
      <c r="E298">
        <v>1962</v>
      </c>
      <c r="F298" t="s">
        <v>2122</v>
      </c>
      <c r="G298" t="s">
        <v>2089</v>
      </c>
      <c r="H298">
        <v>4</v>
      </c>
      <c r="I298">
        <v>3</v>
      </c>
      <c r="J298" t="s">
        <v>2122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</row>
    <row r="299" spans="1:19" x14ac:dyDescent="0.25">
      <c r="A299">
        <v>294</v>
      </c>
      <c r="B299" t="s">
        <v>894</v>
      </c>
      <c r="C299">
        <v>34384</v>
      </c>
      <c r="D299" t="s">
        <v>1896</v>
      </c>
      <c r="E299">
        <v>1955</v>
      </c>
      <c r="F299" t="s">
        <v>2122</v>
      </c>
      <c r="G299" t="s">
        <v>2096</v>
      </c>
      <c r="H299">
        <v>2</v>
      </c>
      <c r="I299">
        <v>1</v>
      </c>
      <c r="J299" t="s">
        <v>2122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</row>
    <row r="300" spans="1:19" x14ac:dyDescent="0.25">
      <c r="A300">
        <v>295</v>
      </c>
      <c r="B300" t="s">
        <v>895</v>
      </c>
      <c r="C300">
        <v>34383</v>
      </c>
      <c r="D300" t="s">
        <v>1896</v>
      </c>
      <c r="E300">
        <v>1955</v>
      </c>
      <c r="F300" t="s">
        <v>2122</v>
      </c>
      <c r="G300" t="s">
        <v>2096</v>
      </c>
      <c r="H300">
        <v>2</v>
      </c>
      <c r="I300">
        <v>1</v>
      </c>
      <c r="J300" t="s">
        <v>2122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</row>
    <row r="301" spans="1:19" x14ac:dyDescent="0.25">
      <c r="A301">
        <v>296</v>
      </c>
      <c r="B301" t="s">
        <v>2208</v>
      </c>
      <c r="C301">
        <v>34426</v>
      </c>
      <c r="D301" t="s">
        <v>1896</v>
      </c>
      <c r="E301">
        <v>1974</v>
      </c>
      <c r="F301" t="s">
        <v>2122</v>
      </c>
      <c r="G301" t="s">
        <v>2094</v>
      </c>
      <c r="H301">
        <v>5</v>
      </c>
      <c r="I301">
        <v>8</v>
      </c>
      <c r="J301" t="s">
        <v>2122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</row>
    <row r="302" spans="1:19" x14ac:dyDescent="0.25">
      <c r="A302">
        <v>297</v>
      </c>
      <c r="B302" t="s">
        <v>897</v>
      </c>
      <c r="C302">
        <v>34574</v>
      </c>
      <c r="D302" t="s">
        <v>1896</v>
      </c>
      <c r="E302">
        <v>1952</v>
      </c>
      <c r="F302" t="s">
        <v>2122</v>
      </c>
      <c r="G302" t="s">
        <v>2094</v>
      </c>
      <c r="H302">
        <v>2</v>
      </c>
      <c r="I302">
        <v>2</v>
      </c>
      <c r="J302" t="s">
        <v>2122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</row>
    <row r="303" spans="1:19" x14ac:dyDescent="0.25">
      <c r="A303">
        <v>298</v>
      </c>
      <c r="B303" t="s">
        <v>898</v>
      </c>
      <c r="C303">
        <v>34575</v>
      </c>
      <c r="D303" t="s">
        <v>1896</v>
      </c>
      <c r="E303">
        <v>1955</v>
      </c>
      <c r="F303" t="s">
        <v>2122</v>
      </c>
      <c r="G303" t="s">
        <v>2089</v>
      </c>
      <c r="H303">
        <v>2</v>
      </c>
      <c r="I303">
        <v>2</v>
      </c>
      <c r="J303" t="s">
        <v>2122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</row>
    <row r="304" spans="1:19" x14ac:dyDescent="0.25">
      <c r="A304">
        <v>299</v>
      </c>
      <c r="B304" t="s">
        <v>899</v>
      </c>
      <c r="C304">
        <v>34577</v>
      </c>
      <c r="D304" t="s">
        <v>1896</v>
      </c>
      <c r="E304">
        <v>1968</v>
      </c>
      <c r="F304" t="s">
        <v>2122</v>
      </c>
      <c r="G304" t="s">
        <v>2089</v>
      </c>
      <c r="H304">
        <v>5</v>
      </c>
      <c r="I304">
        <v>2</v>
      </c>
      <c r="J304" t="s">
        <v>2122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</row>
    <row r="305" spans="1:19" x14ac:dyDescent="0.25">
      <c r="A305">
        <v>300</v>
      </c>
      <c r="B305" t="s">
        <v>900</v>
      </c>
      <c r="C305">
        <v>34578</v>
      </c>
      <c r="D305" t="s">
        <v>1896</v>
      </c>
      <c r="E305">
        <v>1963</v>
      </c>
      <c r="F305" t="s">
        <v>2122</v>
      </c>
      <c r="G305" t="s">
        <v>2089</v>
      </c>
      <c r="H305">
        <v>4</v>
      </c>
      <c r="I305">
        <v>2</v>
      </c>
      <c r="J305" t="s">
        <v>2122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</row>
    <row r="306" spans="1:19" x14ac:dyDescent="0.25">
      <c r="A306">
        <v>301</v>
      </c>
      <c r="B306" t="s">
        <v>901</v>
      </c>
      <c r="C306">
        <v>34598</v>
      </c>
      <c r="D306" t="s">
        <v>1896</v>
      </c>
      <c r="E306">
        <v>1954</v>
      </c>
      <c r="F306" t="s">
        <v>2122</v>
      </c>
      <c r="G306" t="s">
        <v>2094</v>
      </c>
      <c r="H306">
        <v>2</v>
      </c>
      <c r="I306">
        <v>1</v>
      </c>
      <c r="J306" t="s">
        <v>2122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</row>
    <row r="307" spans="1:19" x14ac:dyDescent="0.25">
      <c r="A307">
        <v>302</v>
      </c>
      <c r="B307" t="s">
        <v>902</v>
      </c>
      <c r="C307">
        <v>34724</v>
      </c>
      <c r="D307" t="s">
        <v>1896</v>
      </c>
      <c r="E307">
        <v>1969</v>
      </c>
      <c r="F307" t="s">
        <v>2122</v>
      </c>
      <c r="G307" t="s">
        <v>2090</v>
      </c>
      <c r="H307">
        <v>4</v>
      </c>
      <c r="I307">
        <v>3</v>
      </c>
      <c r="J307" t="s">
        <v>2122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</row>
    <row r="308" spans="1:19" x14ac:dyDescent="0.25">
      <c r="A308">
        <v>303</v>
      </c>
      <c r="B308" t="s">
        <v>2383</v>
      </c>
      <c r="C308">
        <v>34746</v>
      </c>
      <c r="D308" t="s">
        <v>1896</v>
      </c>
      <c r="E308">
        <v>1936</v>
      </c>
      <c r="F308" t="s">
        <v>2122</v>
      </c>
      <c r="G308" t="s">
        <v>2089</v>
      </c>
      <c r="H308">
        <v>4</v>
      </c>
      <c r="I308">
        <v>4</v>
      </c>
      <c r="J308" t="s">
        <v>2122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</row>
    <row r="309" spans="1:19" x14ac:dyDescent="0.25">
      <c r="A309">
        <v>304</v>
      </c>
      <c r="B309" t="s">
        <v>903</v>
      </c>
      <c r="C309">
        <v>33157</v>
      </c>
      <c r="D309" t="s">
        <v>1896</v>
      </c>
      <c r="E309">
        <v>1936</v>
      </c>
      <c r="F309" t="s">
        <v>2122</v>
      </c>
      <c r="G309" t="s">
        <v>2094</v>
      </c>
      <c r="H309">
        <v>2</v>
      </c>
      <c r="I309">
        <v>2</v>
      </c>
      <c r="J309" t="s">
        <v>2122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</row>
    <row r="310" spans="1:19" x14ac:dyDescent="0.25">
      <c r="A310">
        <v>305</v>
      </c>
      <c r="B310" t="s">
        <v>904</v>
      </c>
      <c r="C310">
        <v>33159</v>
      </c>
      <c r="D310" t="s">
        <v>1896</v>
      </c>
      <c r="E310">
        <v>1964</v>
      </c>
      <c r="F310" t="s">
        <v>2122</v>
      </c>
      <c r="G310" t="s">
        <v>2089</v>
      </c>
      <c r="H310">
        <v>4</v>
      </c>
      <c r="I310">
        <v>2</v>
      </c>
      <c r="J310" t="s">
        <v>2122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</row>
    <row r="311" spans="1:19" x14ac:dyDescent="0.25">
      <c r="A311">
        <v>306</v>
      </c>
      <c r="B311" t="s">
        <v>905</v>
      </c>
      <c r="C311">
        <v>33160</v>
      </c>
      <c r="D311" t="s">
        <v>1896</v>
      </c>
      <c r="E311">
        <v>1965</v>
      </c>
      <c r="F311" t="s">
        <v>2122</v>
      </c>
      <c r="G311" t="s">
        <v>2089</v>
      </c>
      <c r="H311">
        <v>4</v>
      </c>
      <c r="I311">
        <v>2</v>
      </c>
      <c r="J311" t="s">
        <v>2122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</row>
    <row r="312" spans="1:19" x14ac:dyDescent="0.25">
      <c r="A312">
        <v>307</v>
      </c>
      <c r="B312" t="s">
        <v>906</v>
      </c>
      <c r="C312">
        <v>33155</v>
      </c>
      <c r="D312" t="s">
        <v>1896</v>
      </c>
      <c r="E312">
        <v>1937</v>
      </c>
      <c r="F312" t="s">
        <v>2122</v>
      </c>
      <c r="G312" t="s">
        <v>2094</v>
      </c>
      <c r="H312">
        <v>2</v>
      </c>
      <c r="I312">
        <v>2</v>
      </c>
      <c r="J312" t="s">
        <v>2122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</row>
    <row r="313" spans="1:19" x14ac:dyDescent="0.25">
      <c r="A313">
        <v>308</v>
      </c>
      <c r="B313" t="s">
        <v>908</v>
      </c>
      <c r="C313">
        <v>35382</v>
      </c>
      <c r="D313" t="s">
        <v>1896</v>
      </c>
      <c r="E313">
        <v>1977</v>
      </c>
      <c r="F313" t="s">
        <v>2122</v>
      </c>
      <c r="G313" t="s">
        <v>2088</v>
      </c>
      <c r="H313">
        <v>5</v>
      </c>
      <c r="I313">
        <v>6</v>
      </c>
      <c r="J313" t="s">
        <v>2122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</row>
    <row r="314" spans="1:19" x14ac:dyDescent="0.25">
      <c r="A314">
        <v>309</v>
      </c>
      <c r="B314" t="s">
        <v>3089</v>
      </c>
      <c r="C314">
        <v>35424</v>
      </c>
      <c r="D314" t="s">
        <v>1896</v>
      </c>
      <c r="E314">
        <v>1965</v>
      </c>
      <c r="F314" t="s">
        <v>2122</v>
      </c>
      <c r="G314" t="s">
        <v>3090</v>
      </c>
      <c r="H314">
        <v>4</v>
      </c>
      <c r="I314">
        <v>3</v>
      </c>
      <c r="J314" t="s">
        <v>2122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</row>
    <row r="315" spans="1:19" x14ac:dyDescent="0.25">
      <c r="A315">
        <v>310</v>
      </c>
      <c r="B315" t="s">
        <v>909</v>
      </c>
      <c r="C315">
        <v>35415</v>
      </c>
      <c r="D315" t="s">
        <v>1896</v>
      </c>
      <c r="E315">
        <v>1968</v>
      </c>
      <c r="F315" t="s">
        <v>2122</v>
      </c>
      <c r="G315" t="s">
        <v>2089</v>
      </c>
      <c r="H315">
        <v>4</v>
      </c>
      <c r="I315">
        <v>6</v>
      </c>
      <c r="J315" t="s">
        <v>2122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</row>
    <row r="316" spans="1:19" x14ac:dyDescent="0.25">
      <c r="A316">
        <v>311</v>
      </c>
      <c r="B316" t="s">
        <v>910</v>
      </c>
      <c r="C316">
        <v>35647</v>
      </c>
      <c r="D316" t="s">
        <v>1896</v>
      </c>
      <c r="E316">
        <v>1937</v>
      </c>
      <c r="F316" t="s">
        <v>2122</v>
      </c>
      <c r="G316" t="s">
        <v>2090</v>
      </c>
      <c r="H316">
        <v>2</v>
      </c>
      <c r="I316">
        <v>2</v>
      </c>
      <c r="J316" t="s">
        <v>2122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</row>
    <row r="317" spans="1:19" x14ac:dyDescent="0.25">
      <c r="A317">
        <v>312</v>
      </c>
      <c r="B317" t="s">
        <v>2178</v>
      </c>
      <c r="C317">
        <v>35457</v>
      </c>
      <c r="D317" t="s">
        <v>1896</v>
      </c>
      <c r="E317">
        <v>1958</v>
      </c>
      <c r="F317" t="s">
        <v>2122</v>
      </c>
      <c r="G317" t="s">
        <v>2089</v>
      </c>
      <c r="H317">
        <v>4</v>
      </c>
      <c r="I317">
        <v>2</v>
      </c>
      <c r="J317" t="s">
        <v>2122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</row>
    <row r="318" spans="1:19" x14ac:dyDescent="0.25">
      <c r="A318">
        <v>313</v>
      </c>
      <c r="B318" t="s">
        <v>911</v>
      </c>
      <c r="C318">
        <v>35631</v>
      </c>
      <c r="D318" t="s">
        <v>1896</v>
      </c>
      <c r="E318">
        <v>1969</v>
      </c>
      <c r="F318" t="s">
        <v>2122</v>
      </c>
      <c r="G318" t="s">
        <v>2090</v>
      </c>
      <c r="H318">
        <v>4</v>
      </c>
      <c r="I318">
        <v>3</v>
      </c>
      <c r="J318" t="s">
        <v>2122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</row>
    <row r="319" spans="1:19" x14ac:dyDescent="0.25">
      <c r="A319">
        <v>314</v>
      </c>
      <c r="B319" t="s">
        <v>1534</v>
      </c>
      <c r="C319">
        <v>35687</v>
      </c>
      <c r="D319" t="s">
        <v>1896</v>
      </c>
      <c r="E319">
        <v>1951</v>
      </c>
      <c r="F319" t="s">
        <v>2122</v>
      </c>
      <c r="G319" t="s">
        <v>2094</v>
      </c>
      <c r="H319">
        <v>2</v>
      </c>
      <c r="I319">
        <v>1</v>
      </c>
      <c r="J319" t="s">
        <v>2122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</row>
    <row r="320" spans="1:19" x14ac:dyDescent="0.25">
      <c r="A320">
        <v>315</v>
      </c>
      <c r="B320" t="s">
        <v>1535</v>
      </c>
      <c r="C320">
        <v>35690</v>
      </c>
      <c r="D320" t="s">
        <v>1896</v>
      </c>
      <c r="E320">
        <v>1951</v>
      </c>
      <c r="F320" t="s">
        <v>2122</v>
      </c>
      <c r="G320" t="s">
        <v>2094</v>
      </c>
      <c r="H320">
        <v>2</v>
      </c>
      <c r="I320">
        <v>1</v>
      </c>
      <c r="J320" t="s">
        <v>2122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</row>
    <row r="321" spans="1:19" x14ac:dyDescent="0.25">
      <c r="A321">
        <v>316</v>
      </c>
      <c r="B321" t="s">
        <v>913</v>
      </c>
      <c r="C321">
        <v>35737</v>
      </c>
      <c r="D321" t="s">
        <v>1896</v>
      </c>
      <c r="E321">
        <v>1953</v>
      </c>
      <c r="F321" t="s">
        <v>2122</v>
      </c>
      <c r="G321" t="s">
        <v>2097</v>
      </c>
      <c r="H321">
        <v>2</v>
      </c>
      <c r="I321">
        <v>2</v>
      </c>
      <c r="J321" t="s">
        <v>2122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</row>
    <row r="322" spans="1:19" x14ac:dyDescent="0.25">
      <c r="A322">
        <v>317</v>
      </c>
      <c r="B322" t="s">
        <v>914</v>
      </c>
      <c r="C322">
        <v>35738</v>
      </c>
      <c r="D322" t="s">
        <v>1896</v>
      </c>
      <c r="E322">
        <v>1952</v>
      </c>
      <c r="F322" t="s">
        <v>2122</v>
      </c>
      <c r="G322" t="s">
        <v>2097</v>
      </c>
      <c r="H322">
        <v>2</v>
      </c>
      <c r="I322">
        <v>2</v>
      </c>
      <c r="J322" t="s">
        <v>2122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</row>
    <row r="323" spans="1:19" x14ac:dyDescent="0.25">
      <c r="A323">
        <v>318</v>
      </c>
      <c r="B323" t="s">
        <v>916</v>
      </c>
      <c r="C323">
        <v>35740</v>
      </c>
      <c r="D323" t="s">
        <v>1896</v>
      </c>
      <c r="E323">
        <v>1953</v>
      </c>
      <c r="F323" t="s">
        <v>2122</v>
      </c>
      <c r="G323" t="s">
        <v>2097</v>
      </c>
      <c r="H323">
        <v>2</v>
      </c>
      <c r="I323">
        <v>2</v>
      </c>
      <c r="J323" t="s">
        <v>2122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</row>
    <row r="324" spans="1:19" x14ac:dyDescent="0.25">
      <c r="A324">
        <v>319</v>
      </c>
      <c r="B324" t="s">
        <v>918</v>
      </c>
      <c r="C324">
        <v>35743</v>
      </c>
      <c r="D324" t="s">
        <v>1896</v>
      </c>
      <c r="E324">
        <v>1954</v>
      </c>
      <c r="F324" t="s">
        <v>2122</v>
      </c>
      <c r="G324" t="s">
        <v>2097</v>
      </c>
      <c r="H324">
        <v>2</v>
      </c>
      <c r="I324">
        <v>1</v>
      </c>
      <c r="J324" t="s">
        <v>2122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</row>
    <row r="325" spans="1:19" x14ac:dyDescent="0.25">
      <c r="A325">
        <v>320</v>
      </c>
      <c r="B325" t="s">
        <v>920</v>
      </c>
      <c r="C325">
        <v>35800</v>
      </c>
      <c r="D325" t="s">
        <v>1896</v>
      </c>
      <c r="E325">
        <v>1958</v>
      </c>
      <c r="F325" t="s">
        <v>2122</v>
      </c>
      <c r="G325" t="s">
        <v>2094</v>
      </c>
      <c r="H325">
        <v>2</v>
      </c>
      <c r="I325">
        <v>1</v>
      </c>
      <c r="J325" t="s">
        <v>2122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</row>
    <row r="326" spans="1:19" x14ac:dyDescent="0.25">
      <c r="A326">
        <v>321</v>
      </c>
      <c r="B326" t="s">
        <v>921</v>
      </c>
      <c r="C326">
        <v>35801</v>
      </c>
      <c r="D326" t="s">
        <v>1896</v>
      </c>
      <c r="E326">
        <v>1959</v>
      </c>
      <c r="F326" t="s">
        <v>2122</v>
      </c>
      <c r="G326" t="s">
        <v>2094</v>
      </c>
      <c r="H326">
        <v>2</v>
      </c>
      <c r="I326">
        <v>1</v>
      </c>
      <c r="J326" t="s">
        <v>2122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</row>
    <row r="327" spans="1:19" x14ac:dyDescent="0.25">
      <c r="A327">
        <v>322</v>
      </c>
      <c r="B327" t="s">
        <v>922</v>
      </c>
      <c r="C327">
        <v>35807</v>
      </c>
      <c r="D327" t="s">
        <v>1896</v>
      </c>
      <c r="E327">
        <v>1957</v>
      </c>
      <c r="F327" t="s">
        <v>2122</v>
      </c>
      <c r="G327" t="s">
        <v>2094</v>
      </c>
      <c r="H327">
        <v>2</v>
      </c>
      <c r="I327">
        <v>1</v>
      </c>
      <c r="J327" t="s">
        <v>2122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</row>
    <row r="328" spans="1:19" x14ac:dyDescent="0.25">
      <c r="A328">
        <v>323</v>
      </c>
      <c r="B328" t="s">
        <v>923</v>
      </c>
      <c r="C328">
        <v>35765</v>
      </c>
      <c r="D328" t="s">
        <v>1896</v>
      </c>
      <c r="E328">
        <v>1953</v>
      </c>
      <c r="F328" t="s">
        <v>2122</v>
      </c>
      <c r="G328" t="s">
        <v>2094</v>
      </c>
      <c r="H328">
        <v>2</v>
      </c>
      <c r="I328">
        <v>2</v>
      </c>
      <c r="J328" t="s">
        <v>2122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</row>
    <row r="329" spans="1:19" x14ac:dyDescent="0.25">
      <c r="A329">
        <v>324</v>
      </c>
      <c r="B329" t="s">
        <v>924</v>
      </c>
      <c r="C329">
        <v>35766</v>
      </c>
      <c r="D329" t="s">
        <v>1896</v>
      </c>
      <c r="E329">
        <v>1953</v>
      </c>
      <c r="F329" t="s">
        <v>2122</v>
      </c>
      <c r="G329" t="s">
        <v>2089</v>
      </c>
      <c r="H329">
        <v>2</v>
      </c>
      <c r="I329">
        <v>2</v>
      </c>
      <c r="J329" t="s">
        <v>2122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</row>
    <row r="330" spans="1:19" x14ac:dyDescent="0.25">
      <c r="A330">
        <v>325</v>
      </c>
      <c r="B330" t="s">
        <v>925</v>
      </c>
      <c r="C330">
        <v>35769</v>
      </c>
      <c r="D330" t="s">
        <v>1896</v>
      </c>
      <c r="E330">
        <v>1955</v>
      </c>
      <c r="F330" t="s">
        <v>2122</v>
      </c>
      <c r="G330" t="s">
        <v>2089</v>
      </c>
      <c r="H330">
        <v>2</v>
      </c>
      <c r="I330">
        <v>1</v>
      </c>
      <c r="J330" t="s">
        <v>2122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</row>
    <row r="331" spans="1:19" x14ac:dyDescent="0.25">
      <c r="A331">
        <v>326</v>
      </c>
      <c r="B331" t="s">
        <v>926</v>
      </c>
      <c r="C331">
        <v>35788</v>
      </c>
      <c r="D331" t="s">
        <v>1896</v>
      </c>
      <c r="E331">
        <v>1959</v>
      </c>
      <c r="F331" t="s">
        <v>2122</v>
      </c>
      <c r="G331" t="s">
        <v>2094</v>
      </c>
      <c r="H331">
        <v>2</v>
      </c>
      <c r="I331">
        <v>1</v>
      </c>
      <c r="J331" t="s">
        <v>2122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</row>
    <row r="332" spans="1:19" x14ac:dyDescent="0.25">
      <c r="A332">
        <v>327</v>
      </c>
      <c r="B332" t="s">
        <v>927</v>
      </c>
      <c r="C332">
        <v>35789</v>
      </c>
      <c r="D332" t="s">
        <v>1896</v>
      </c>
      <c r="E332">
        <v>1958</v>
      </c>
      <c r="F332" t="s">
        <v>2122</v>
      </c>
      <c r="G332" t="s">
        <v>2094</v>
      </c>
      <c r="H332">
        <v>2</v>
      </c>
      <c r="I332">
        <v>1</v>
      </c>
      <c r="J332" t="s">
        <v>2122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</row>
    <row r="333" spans="1:19" x14ac:dyDescent="0.25">
      <c r="A333">
        <v>328</v>
      </c>
      <c r="B333" t="s">
        <v>928</v>
      </c>
      <c r="C333">
        <v>35790</v>
      </c>
      <c r="D333" t="s">
        <v>1896</v>
      </c>
      <c r="E333">
        <v>1957</v>
      </c>
      <c r="F333" t="s">
        <v>2122</v>
      </c>
      <c r="G333" t="s">
        <v>2094</v>
      </c>
      <c r="H333">
        <v>2</v>
      </c>
      <c r="I333">
        <v>1</v>
      </c>
      <c r="J333" t="s">
        <v>2122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</row>
    <row r="334" spans="1:19" x14ac:dyDescent="0.25">
      <c r="A334">
        <v>329</v>
      </c>
      <c r="B334" t="s">
        <v>929</v>
      </c>
      <c r="C334">
        <v>35866</v>
      </c>
      <c r="D334" t="s">
        <v>1896</v>
      </c>
      <c r="E334">
        <v>1958</v>
      </c>
      <c r="F334" t="s">
        <v>2122</v>
      </c>
      <c r="G334" t="s">
        <v>2094</v>
      </c>
      <c r="H334">
        <v>2</v>
      </c>
      <c r="I334">
        <v>1</v>
      </c>
      <c r="J334" t="s">
        <v>2122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</row>
    <row r="335" spans="1:19" x14ac:dyDescent="0.25">
      <c r="A335">
        <v>330</v>
      </c>
      <c r="B335" t="s">
        <v>2200</v>
      </c>
      <c r="C335">
        <v>35851</v>
      </c>
      <c r="D335" t="s">
        <v>1896</v>
      </c>
      <c r="E335">
        <v>1938</v>
      </c>
      <c r="F335" t="s">
        <v>2122</v>
      </c>
      <c r="G335" t="s">
        <v>2089</v>
      </c>
      <c r="H335">
        <v>4</v>
      </c>
      <c r="I335">
        <v>6</v>
      </c>
      <c r="J335" t="s">
        <v>2122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</row>
    <row r="336" spans="1:19" x14ac:dyDescent="0.25">
      <c r="A336">
        <v>331</v>
      </c>
      <c r="B336" t="s">
        <v>817</v>
      </c>
      <c r="C336">
        <v>33102</v>
      </c>
      <c r="D336" t="s">
        <v>1896</v>
      </c>
      <c r="E336">
        <v>1958</v>
      </c>
      <c r="F336" t="s">
        <v>2122</v>
      </c>
      <c r="G336" t="s">
        <v>2089</v>
      </c>
      <c r="H336">
        <v>2</v>
      </c>
      <c r="I336">
        <v>2</v>
      </c>
      <c r="J336" t="s">
        <v>2122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</row>
    <row r="337" spans="1:19" x14ac:dyDescent="0.25">
      <c r="A337">
        <v>332</v>
      </c>
      <c r="B337" t="s">
        <v>818</v>
      </c>
      <c r="C337">
        <v>33104</v>
      </c>
      <c r="D337" t="s">
        <v>1896</v>
      </c>
      <c r="E337">
        <v>1958</v>
      </c>
      <c r="F337" t="s">
        <v>2122</v>
      </c>
      <c r="G337" t="s">
        <v>2089</v>
      </c>
      <c r="H337">
        <v>2</v>
      </c>
      <c r="I337">
        <v>1</v>
      </c>
      <c r="J337" t="s">
        <v>2122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</row>
    <row r="338" spans="1:19" x14ac:dyDescent="0.25">
      <c r="A338">
        <v>333</v>
      </c>
      <c r="B338" t="s">
        <v>819</v>
      </c>
      <c r="C338">
        <v>33105</v>
      </c>
      <c r="D338" t="s">
        <v>1896</v>
      </c>
      <c r="E338">
        <v>1958</v>
      </c>
      <c r="F338" t="s">
        <v>2122</v>
      </c>
      <c r="G338" t="s">
        <v>2089</v>
      </c>
      <c r="H338">
        <v>2</v>
      </c>
      <c r="I338">
        <v>2</v>
      </c>
      <c r="J338" t="s">
        <v>2122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</row>
    <row r="339" spans="1:19" x14ac:dyDescent="0.25">
      <c r="A339">
        <v>334</v>
      </c>
      <c r="B339" t="s">
        <v>820</v>
      </c>
      <c r="C339">
        <v>33106</v>
      </c>
      <c r="D339" t="s">
        <v>1896</v>
      </c>
      <c r="E339">
        <v>1958</v>
      </c>
      <c r="F339" t="s">
        <v>2122</v>
      </c>
      <c r="G339" t="s">
        <v>2089</v>
      </c>
      <c r="H339">
        <v>2</v>
      </c>
      <c r="I339">
        <v>1</v>
      </c>
      <c r="J339" t="s">
        <v>2122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</row>
    <row r="340" spans="1:19" x14ac:dyDescent="0.25">
      <c r="A340">
        <v>335</v>
      </c>
      <c r="B340" t="s">
        <v>821</v>
      </c>
      <c r="C340">
        <v>33107</v>
      </c>
      <c r="D340" t="s">
        <v>1896</v>
      </c>
      <c r="E340">
        <v>1959</v>
      </c>
      <c r="F340" t="s">
        <v>2122</v>
      </c>
      <c r="G340" t="s">
        <v>2089</v>
      </c>
      <c r="H340">
        <v>2</v>
      </c>
      <c r="I340">
        <v>1</v>
      </c>
      <c r="J340" t="s">
        <v>2122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</row>
    <row r="341" spans="1:19" x14ac:dyDescent="0.25">
      <c r="A341">
        <v>336</v>
      </c>
      <c r="B341" t="s">
        <v>822</v>
      </c>
      <c r="C341">
        <v>33108</v>
      </c>
      <c r="D341" t="s">
        <v>1896</v>
      </c>
      <c r="E341">
        <v>1958</v>
      </c>
      <c r="F341" t="s">
        <v>2122</v>
      </c>
      <c r="G341" t="s">
        <v>2089</v>
      </c>
      <c r="H341">
        <v>2</v>
      </c>
      <c r="I341">
        <v>1</v>
      </c>
      <c r="J341" t="s">
        <v>2122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</row>
    <row r="342" spans="1:19" x14ac:dyDescent="0.25">
      <c r="A342">
        <v>337</v>
      </c>
      <c r="B342" t="s">
        <v>823</v>
      </c>
      <c r="C342">
        <v>33109</v>
      </c>
      <c r="D342" t="s">
        <v>1896</v>
      </c>
      <c r="E342">
        <v>1958</v>
      </c>
      <c r="F342" t="s">
        <v>2122</v>
      </c>
      <c r="G342" t="s">
        <v>2089</v>
      </c>
      <c r="H342">
        <v>2</v>
      </c>
      <c r="I342">
        <v>1</v>
      </c>
      <c r="J342" t="s">
        <v>2122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</row>
    <row r="343" spans="1:19" x14ac:dyDescent="0.25">
      <c r="A343">
        <v>338</v>
      </c>
      <c r="B343" t="s">
        <v>930</v>
      </c>
      <c r="C343">
        <v>32674</v>
      </c>
      <c r="D343" t="s">
        <v>1896</v>
      </c>
      <c r="E343">
        <v>1985</v>
      </c>
      <c r="F343" t="s">
        <v>2122</v>
      </c>
      <c r="G343" t="s">
        <v>2088</v>
      </c>
      <c r="H343">
        <v>9</v>
      </c>
      <c r="I343">
        <v>1</v>
      </c>
      <c r="J343" t="s">
        <v>2122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</row>
    <row r="344" spans="1:19" x14ac:dyDescent="0.25">
      <c r="A344">
        <v>339</v>
      </c>
      <c r="B344" t="s">
        <v>931</v>
      </c>
      <c r="C344">
        <v>32678</v>
      </c>
      <c r="D344" t="s">
        <v>1896</v>
      </c>
      <c r="E344">
        <v>1985</v>
      </c>
      <c r="F344" t="s">
        <v>2122</v>
      </c>
      <c r="G344" t="s">
        <v>2088</v>
      </c>
      <c r="H344">
        <v>9</v>
      </c>
      <c r="I344">
        <v>1</v>
      </c>
      <c r="J344" t="s">
        <v>2122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</row>
    <row r="345" spans="1:19" x14ac:dyDescent="0.25">
      <c r="A345">
        <v>340</v>
      </c>
      <c r="B345" t="s">
        <v>932</v>
      </c>
      <c r="C345">
        <v>32709</v>
      </c>
      <c r="D345" t="s">
        <v>1896</v>
      </c>
      <c r="E345">
        <v>1981</v>
      </c>
      <c r="F345" t="s">
        <v>2122</v>
      </c>
      <c r="G345" t="s">
        <v>2088</v>
      </c>
      <c r="H345">
        <v>9</v>
      </c>
      <c r="I345">
        <v>4</v>
      </c>
      <c r="J345" t="s">
        <v>2122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</row>
    <row r="346" spans="1:19" x14ac:dyDescent="0.25">
      <c r="A346">
        <v>341</v>
      </c>
      <c r="B346" t="s">
        <v>933</v>
      </c>
      <c r="C346">
        <v>32712</v>
      </c>
      <c r="D346" t="s">
        <v>1896</v>
      </c>
      <c r="E346">
        <v>1981</v>
      </c>
      <c r="F346" t="s">
        <v>2122</v>
      </c>
      <c r="G346" t="s">
        <v>2088</v>
      </c>
      <c r="H346">
        <v>9</v>
      </c>
      <c r="I346">
        <v>1</v>
      </c>
      <c r="J346" t="s">
        <v>2122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</row>
    <row r="347" spans="1:19" x14ac:dyDescent="0.25">
      <c r="A347">
        <v>342</v>
      </c>
      <c r="B347" t="s">
        <v>934</v>
      </c>
      <c r="C347">
        <v>32714</v>
      </c>
      <c r="D347" t="s">
        <v>1896</v>
      </c>
      <c r="E347">
        <v>1981</v>
      </c>
      <c r="F347" t="s">
        <v>2122</v>
      </c>
      <c r="G347" t="s">
        <v>2088</v>
      </c>
      <c r="H347">
        <v>9</v>
      </c>
      <c r="I347">
        <v>1</v>
      </c>
      <c r="J347" t="s">
        <v>2122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</row>
    <row r="348" spans="1:19" x14ac:dyDescent="0.25">
      <c r="A348">
        <v>343</v>
      </c>
      <c r="B348" t="s">
        <v>935</v>
      </c>
      <c r="C348">
        <v>35956</v>
      </c>
      <c r="D348" t="s">
        <v>1896</v>
      </c>
      <c r="E348">
        <v>1968</v>
      </c>
      <c r="F348" t="s">
        <v>2122</v>
      </c>
      <c r="G348" t="s">
        <v>2089</v>
      </c>
      <c r="H348">
        <v>4</v>
      </c>
      <c r="I348">
        <v>6</v>
      </c>
      <c r="J348" t="s">
        <v>2122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</row>
    <row r="349" spans="1:19" x14ac:dyDescent="0.25">
      <c r="A349">
        <v>344</v>
      </c>
      <c r="B349" t="s">
        <v>936</v>
      </c>
      <c r="C349">
        <v>35959</v>
      </c>
      <c r="D349" t="s">
        <v>1896</v>
      </c>
      <c r="E349">
        <v>1973</v>
      </c>
      <c r="F349" t="s">
        <v>2122</v>
      </c>
      <c r="G349" t="s">
        <v>2089</v>
      </c>
      <c r="H349">
        <v>5</v>
      </c>
      <c r="I349">
        <v>4</v>
      </c>
      <c r="J349" t="s">
        <v>2122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</row>
    <row r="350" spans="1:19" x14ac:dyDescent="0.25">
      <c r="A350">
        <v>345</v>
      </c>
      <c r="B350" t="s">
        <v>938</v>
      </c>
      <c r="C350">
        <v>36177</v>
      </c>
      <c r="D350" t="s">
        <v>1896</v>
      </c>
      <c r="E350">
        <v>1950</v>
      </c>
      <c r="F350" t="s">
        <v>2122</v>
      </c>
      <c r="G350" t="s">
        <v>2089</v>
      </c>
      <c r="H350">
        <v>2</v>
      </c>
      <c r="I350">
        <v>2</v>
      </c>
      <c r="J350" t="s">
        <v>2122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</row>
    <row r="351" spans="1:19" x14ac:dyDescent="0.25">
      <c r="A351">
        <v>346</v>
      </c>
      <c r="B351" t="s">
        <v>940</v>
      </c>
      <c r="C351">
        <v>36262</v>
      </c>
      <c r="D351" t="s">
        <v>1896</v>
      </c>
      <c r="E351">
        <v>1975</v>
      </c>
      <c r="F351" t="s">
        <v>2122</v>
      </c>
      <c r="G351" t="s">
        <v>2088</v>
      </c>
      <c r="H351">
        <v>5</v>
      </c>
      <c r="I351">
        <v>4</v>
      </c>
      <c r="J351" t="s">
        <v>2122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</row>
    <row r="352" spans="1:19" x14ac:dyDescent="0.25">
      <c r="A352">
        <v>347</v>
      </c>
      <c r="B352" t="s">
        <v>941</v>
      </c>
      <c r="C352">
        <v>36264</v>
      </c>
      <c r="D352" t="s">
        <v>1896</v>
      </c>
      <c r="E352">
        <v>1975</v>
      </c>
      <c r="F352" t="s">
        <v>2122</v>
      </c>
      <c r="G352" t="s">
        <v>2088</v>
      </c>
      <c r="H352">
        <v>5</v>
      </c>
      <c r="I352">
        <v>4</v>
      </c>
      <c r="J352" t="s">
        <v>2122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</row>
    <row r="353" spans="1:19" x14ac:dyDescent="0.25">
      <c r="A353">
        <v>348</v>
      </c>
      <c r="B353" t="s">
        <v>942</v>
      </c>
      <c r="C353">
        <v>36268</v>
      </c>
      <c r="D353" t="s">
        <v>1896</v>
      </c>
      <c r="E353">
        <v>1975</v>
      </c>
      <c r="F353" t="s">
        <v>2122</v>
      </c>
      <c r="G353" t="s">
        <v>2088</v>
      </c>
      <c r="H353">
        <v>5</v>
      </c>
      <c r="I353">
        <v>4</v>
      </c>
      <c r="J353" t="s">
        <v>2122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</row>
    <row r="354" spans="1:19" x14ac:dyDescent="0.25">
      <c r="A354">
        <v>349</v>
      </c>
      <c r="B354" t="s">
        <v>943</v>
      </c>
      <c r="C354">
        <v>36271</v>
      </c>
      <c r="D354" t="s">
        <v>1896</v>
      </c>
      <c r="E354">
        <v>1975</v>
      </c>
      <c r="F354" t="s">
        <v>2122</v>
      </c>
      <c r="G354" t="s">
        <v>2088</v>
      </c>
      <c r="H354">
        <v>5</v>
      </c>
      <c r="I354">
        <v>4</v>
      </c>
      <c r="J354" t="s">
        <v>2122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</row>
    <row r="355" spans="1:19" x14ac:dyDescent="0.25">
      <c r="A355">
        <v>350</v>
      </c>
      <c r="B355" t="s">
        <v>944</v>
      </c>
      <c r="C355">
        <v>36260</v>
      </c>
      <c r="D355" t="s">
        <v>1896</v>
      </c>
      <c r="E355">
        <v>1975</v>
      </c>
      <c r="F355" t="s">
        <v>2122</v>
      </c>
      <c r="G355" t="s">
        <v>2088</v>
      </c>
      <c r="H355">
        <v>5</v>
      </c>
      <c r="I355">
        <v>6</v>
      </c>
      <c r="J355" t="s">
        <v>2122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</row>
    <row r="356" spans="1:19" x14ac:dyDescent="0.25">
      <c r="A356">
        <v>351</v>
      </c>
      <c r="B356" t="s">
        <v>945</v>
      </c>
      <c r="C356">
        <v>36261</v>
      </c>
      <c r="D356" t="s">
        <v>1896</v>
      </c>
      <c r="E356">
        <v>1975</v>
      </c>
      <c r="F356" t="s">
        <v>2122</v>
      </c>
      <c r="G356" t="s">
        <v>2088</v>
      </c>
      <c r="H356">
        <v>5</v>
      </c>
      <c r="I356">
        <v>5</v>
      </c>
      <c r="J356" t="s">
        <v>2122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</row>
    <row r="357" spans="1:19" x14ac:dyDescent="0.25">
      <c r="A357">
        <v>352</v>
      </c>
      <c r="B357" t="s">
        <v>946</v>
      </c>
      <c r="C357">
        <v>36288</v>
      </c>
      <c r="D357" t="s">
        <v>1896</v>
      </c>
      <c r="E357">
        <v>1965</v>
      </c>
      <c r="F357" t="s">
        <v>2122</v>
      </c>
      <c r="G357" t="s">
        <v>2089</v>
      </c>
      <c r="H357">
        <v>4</v>
      </c>
      <c r="I357">
        <v>3</v>
      </c>
      <c r="J357" t="s">
        <v>2122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</row>
    <row r="358" spans="1:19" x14ac:dyDescent="0.25">
      <c r="A358">
        <v>353</v>
      </c>
      <c r="B358" t="s">
        <v>947</v>
      </c>
      <c r="C358">
        <v>36290</v>
      </c>
      <c r="D358" t="s">
        <v>1896</v>
      </c>
      <c r="E358">
        <v>1965</v>
      </c>
      <c r="F358" t="s">
        <v>2122</v>
      </c>
      <c r="G358" t="s">
        <v>2089</v>
      </c>
      <c r="H358">
        <v>4</v>
      </c>
      <c r="I358">
        <v>3</v>
      </c>
      <c r="J358" t="s">
        <v>2122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</row>
    <row r="359" spans="1:19" x14ac:dyDescent="0.25">
      <c r="A359">
        <v>354</v>
      </c>
      <c r="B359" t="s">
        <v>2940</v>
      </c>
      <c r="C359">
        <v>36295</v>
      </c>
      <c r="D359" t="s">
        <v>1896</v>
      </c>
      <c r="E359">
        <v>1958</v>
      </c>
      <c r="F359" t="s">
        <v>2122</v>
      </c>
      <c r="G359" t="s">
        <v>2941</v>
      </c>
      <c r="H359">
        <v>3</v>
      </c>
      <c r="I359">
        <v>7</v>
      </c>
      <c r="J359" t="s">
        <v>2122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</row>
    <row r="360" spans="1:19" x14ac:dyDescent="0.25">
      <c r="A360">
        <v>355</v>
      </c>
      <c r="B360" t="s">
        <v>948</v>
      </c>
      <c r="C360">
        <v>36351</v>
      </c>
      <c r="D360" t="s">
        <v>1896</v>
      </c>
      <c r="E360">
        <v>1985</v>
      </c>
      <c r="F360" t="s">
        <v>2122</v>
      </c>
      <c r="G360" t="s">
        <v>2088</v>
      </c>
      <c r="H360">
        <v>9</v>
      </c>
      <c r="I360">
        <v>2</v>
      </c>
      <c r="J360" t="s">
        <v>2122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</row>
    <row r="361" spans="1:19" x14ac:dyDescent="0.25">
      <c r="A361">
        <v>356</v>
      </c>
      <c r="B361" t="s">
        <v>949</v>
      </c>
      <c r="C361">
        <v>36367</v>
      </c>
      <c r="D361" t="s">
        <v>1896</v>
      </c>
      <c r="E361">
        <v>1964</v>
      </c>
      <c r="F361" t="s">
        <v>2122</v>
      </c>
      <c r="G361" t="s">
        <v>2088</v>
      </c>
      <c r="H361">
        <v>5</v>
      </c>
      <c r="I361">
        <v>3</v>
      </c>
      <c r="J361" t="s">
        <v>2122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</row>
    <row r="362" spans="1:19" x14ac:dyDescent="0.25">
      <c r="A362">
        <v>357</v>
      </c>
      <c r="B362" t="s">
        <v>950</v>
      </c>
      <c r="C362">
        <v>36368</v>
      </c>
      <c r="D362" t="s">
        <v>1896</v>
      </c>
      <c r="E362">
        <v>1964</v>
      </c>
      <c r="F362" t="s">
        <v>2122</v>
      </c>
      <c r="G362" t="s">
        <v>2088</v>
      </c>
      <c r="H362">
        <v>5</v>
      </c>
      <c r="I362">
        <v>6</v>
      </c>
      <c r="J362" t="s">
        <v>2122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</row>
    <row r="363" spans="1:19" x14ac:dyDescent="0.25">
      <c r="A363">
        <v>358</v>
      </c>
      <c r="B363" t="s">
        <v>951</v>
      </c>
      <c r="C363">
        <v>36369</v>
      </c>
      <c r="D363" t="s">
        <v>1896</v>
      </c>
      <c r="E363">
        <v>1964</v>
      </c>
      <c r="F363" t="s">
        <v>2122</v>
      </c>
      <c r="G363" t="s">
        <v>2088</v>
      </c>
      <c r="H363">
        <v>5</v>
      </c>
      <c r="I363">
        <v>3</v>
      </c>
      <c r="J363" t="s">
        <v>2122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</row>
    <row r="364" spans="1:19" x14ac:dyDescent="0.25">
      <c r="A364">
        <v>359</v>
      </c>
      <c r="B364" t="s">
        <v>2221</v>
      </c>
      <c r="C364">
        <v>36376</v>
      </c>
      <c r="D364" t="s">
        <v>1896</v>
      </c>
      <c r="E364">
        <v>1964</v>
      </c>
      <c r="F364" t="s">
        <v>2122</v>
      </c>
      <c r="G364" t="s">
        <v>2088</v>
      </c>
      <c r="H364">
        <v>5</v>
      </c>
      <c r="I364">
        <v>6</v>
      </c>
      <c r="J364" t="s">
        <v>2122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</row>
    <row r="365" spans="1:19" x14ac:dyDescent="0.25">
      <c r="A365">
        <v>360</v>
      </c>
      <c r="B365" t="s">
        <v>952</v>
      </c>
      <c r="C365">
        <v>36380</v>
      </c>
      <c r="D365" t="s">
        <v>1896</v>
      </c>
      <c r="E365">
        <v>1965</v>
      </c>
      <c r="F365" t="s">
        <v>2122</v>
      </c>
      <c r="G365" t="s">
        <v>2088</v>
      </c>
      <c r="H365">
        <v>5</v>
      </c>
      <c r="I365">
        <v>3</v>
      </c>
      <c r="J365" t="s">
        <v>2122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</row>
    <row r="366" spans="1:19" x14ac:dyDescent="0.25">
      <c r="A366">
        <v>361</v>
      </c>
      <c r="B366" t="s">
        <v>953</v>
      </c>
      <c r="C366">
        <v>36386</v>
      </c>
      <c r="D366" t="s">
        <v>1896</v>
      </c>
      <c r="E366">
        <v>1966</v>
      </c>
      <c r="F366" t="s">
        <v>2122</v>
      </c>
      <c r="G366" t="s">
        <v>2088</v>
      </c>
      <c r="H366">
        <v>5</v>
      </c>
      <c r="I366">
        <v>6</v>
      </c>
      <c r="J366" t="s">
        <v>2122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</row>
    <row r="367" spans="1:19" x14ac:dyDescent="0.25">
      <c r="A367">
        <v>362</v>
      </c>
      <c r="B367" t="s">
        <v>955</v>
      </c>
      <c r="C367">
        <v>36395</v>
      </c>
      <c r="D367" t="s">
        <v>1896</v>
      </c>
      <c r="E367">
        <v>1975</v>
      </c>
      <c r="F367" t="s">
        <v>2122</v>
      </c>
      <c r="G367" t="s">
        <v>2088</v>
      </c>
      <c r="H367">
        <v>5</v>
      </c>
      <c r="I367">
        <v>8</v>
      </c>
      <c r="J367" t="s">
        <v>2122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</row>
    <row r="368" spans="1:19" x14ac:dyDescent="0.25">
      <c r="A368">
        <v>363</v>
      </c>
      <c r="B368" t="s">
        <v>956</v>
      </c>
      <c r="C368">
        <v>36316</v>
      </c>
      <c r="D368" t="s">
        <v>1896</v>
      </c>
      <c r="E368">
        <v>1952</v>
      </c>
      <c r="F368" t="s">
        <v>2122</v>
      </c>
      <c r="G368" t="s">
        <v>2094</v>
      </c>
      <c r="H368">
        <v>2</v>
      </c>
      <c r="I368">
        <v>1</v>
      </c>
      <c r="J368" t="s">
        <v>2122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</row>
    <row r="369" spans="1:19" x14ac:dyDescent="0.25">
      <c r="A369">
        <v>364</v>
      </c>
      <c r="B369" t="s">
        <v>957</v>
      </c>
      <c r="C369">
        <v>36317</v>
      </c>
      <c r="D369" t="s">
        <v>1896</v>
      </c>
      <c r="E369">
        <v>1952</v>
      </c>
      <c r="F369" t="s">
        <v>2122</v>
      </c>
      <c r="G369" t="s">
        <v>2094</v>
      </c>
      <c r="H369">
        <v>2</v>
      </c>
      <c r="I369">
        <v>1</v>
      </c>
      <c r="J369" t="s">
        <v>2122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</row>
    <row r="370" spans="1:19" x14ac:dyDescent="0.25">
      <c r="A370">
        <v>365</v>
      </c>
      <c r="B370" t="s">
        <v>958</v>
      </c>
      <c r="C370">
        <v>36318</v>
      </c>
      <c r="D370" t="s">
        <v>1896</v>
      </c>
      <c r="E370">
        <v>1952</v>
      </c>
      <c r="F370" t="s">
        <v>2122</v>
      </c>
      <c r="G370" t="s">
        <v>2094</v>
      </c>
      <c r="H370">
        <v>2</v>
      </c>
      <c r="I370">
        <v>1</v>
      </c>
      <c r="J370" t="s">
        <v>2122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</row>
    <row r="371" spans="1:19" x14ac:dyDescent="0.25">
      <c r="A371">
        <v>366</v>
      </c>
      <c r="B371" t="s">
        <v>959</v>
      </c>
      <c r="C371">
        <v>36450</v>
      </c>
      <c r="D371" t="s">
        <v>1896</v>
      </c>
      <c r="E371">
        <v>1942</v>
      </c>
      <c r="F371" t="s">
        <v>2122</v>
      </c>
      <c r="G371" t="s">
        <v>2094</v>
      </c>
      <c r="H371">
        <v>2</v>
      </c>
      <c r="I371">
        <v>2</v>
      </c>
      <c r="J371" t="s">
        <v>2122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</row>
    <row r="372" spans="1:19" x14ac:dyDescent="0.25">
      <c r="A372">
        <v>367</v>
      </c>
      <c r="B372" t="s">
        <v>961</v>
      </c>
      <c r="C372">
        <v>32399</v>
      </c>
      <c r="D372" t="s">
        <v>1896</v>
      </c>
      <c r="E372">
        <v>1967</v>
      </c>
      <c r="F372" t="s">
        <v>2122</v>
      </c>
      <c r="G372" t="s">
        <v>2089</v>
      </c>
      <c r="H372">
        <v>5</v>
      </c>
      <c r="I372">
        <v>6</v>
      </c>
      <c r="J372" t="s">
        <v>2122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</row>
    <row r="373" spans="1:19" x14ac:dyDescent="0.25">
      <c r="A373">
        <v>368</v>
      </c>
      <c r="B373" t="s">
        <v>962</v>
      </c>
      <c r="C373">
        <v>32401</v>
      </c>
      <c r="D373" t="s">
        <v>1896</v>
      </c>
      <c r="E373">
        <v>1967</v>
      </c>
      <c r="F373" t="s">
        <v>2122</v>
      </c>
      <c r="G373" t="s">
        <v>2088</v>
      </c>
      <c r="H373">
        <v>5</v>
      </c>
      <c r="I373">
        <v>3</v>
      </c>
      <c r="J373" t="s">
        <v>2122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</row>
    <row r="374" spans="1:19" x14ac:dyDescent="0.25">
      <c r="A374">
        <v>369</v>
      </c>
      <c r="B374" t="s">
        <v>963</v>
      </c>
      <c r="C374">
        <v>32409</v>
      </c>
      <c r="D374" t="s">
        <v>1896</v>
      </c>
      <c r="E374">
        <v>1968</v>
      </c>
      <c r="F374" t="s">
        <v>2122</v>
      </c>
      <c r="G374" t="s">
        <v>2088</v>
      </c>
      <c r="H374">
        <v>5</v>
      </c>
      <c r="I374">
        <v>6</v>
      </c>
      <c r="J374" t="s">
        <v>2122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</row>
    <row r="375" spans="1:19" x14ac:dyDescent="0.25">
      <c r="A375">
        <v>370</v>
      </c>
      <c r="B375" t="s">
        <v>964</v>
      </c>
      <c r="C375">
        <v>32411</v>
      </c>
      <c r="D375" t="s">
        <v>1896</v>
      </c>
      <c r="E375">
        <v>1969</v>
      </c>
      <c r="F375" t="s">
        <v>2122</v>
      </c>
      <c r="G375" t="s">
        <v>2088</v>
      </c>
      <c r="H375">
        <v>4</v>
      </c>
      <c r="I375">
        <v>3</v>
      </c>
      <c r="J375" t="s">
        <v>2122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</row>
    <row r="376" spans="1:19" x14ac:dyDescent="0.25">
      <c r="A376">
        <v>371</v>
      </c>
      <c r="B376" t="s">
        <v>965</v>
      </c>
      <c r="C376">
        <v>32415</v>
      </c>
      <c r="D376" t="s">
        <v>1896</v>
      </c>
      <c r="E376">
        <v>1969</v>
      </c>
      <c r="F376" t="s">
        <v>2122</v>
      </c>
      <c r="G376" t="s">
        <v>2088</v>
      </c>
      <c r="H376">
        <v>4</v>
      </c>
      <c r="I376">
        <v>3</v>
      </c>
      <c r="J376" t="s">
        <v>2122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</row>
    <row r="377" spans="1:19" x14ac:dyDescent="0.25">
      <c r="A377">
        <v>372</v>
      </c>
      <c r="B377" t="s">
        <v>966</v>
      </c>
      <c r="C377">
        <v>32417</v>
      </c>
      <c r="D377" t="s">
        <v>1896</v>
      </c>
      <c r="E377">
        <v>1975</v>
      </c>
      <c r="F377" t="s">
        <v>2122</v>
      </c>
      <c r="G377" t="s">
        <v>2088</v>
      </c>
      <c r="H377">
        <v>5</v>
      </c>
      <c r="I377">
        <v>8</v>
      </c>
      <c r="J377" t="s">
        <v>2122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</row>
    <row r="378" spans="1:19" x14ac:dyDescent="0.25">
      <c r="A378">
        <v>373</v>
      </c>
      <c r="B378" t="s">
        <v>419</v>
      </c>
      <c r="C378">
        <v>32419</v>
      </c>
      <c r="D378" t="s">
        <v>1896</v>
      </c>
      <c r="E378">
        <v>1969</v>
      </c>
      <c r="F378" t="s">
        <v>2122</v>
      </c>
      <c r="G378" t="s">
        <v>2088</v>
      </c>
      <c r="H378">
        <v>4</v>
      </c>
      <c r="I378">
        <v>3</v>
      </c>
      <c r="J378" t="s">
        <v>2122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</row>
    <row r="379" spans="1:19" x14ac:dyDescent="0.25">
      <c r="A379">
        <v>374</v>
      </c>
      <c r="B379" t="s">
        <v>967</v>
      </c>
      <c r="C379">
        <v>32420</v>
      </c>
      <c r="D379" t="s">
        <v>1896</v>
      </c>
      <c r="E379">
        <v>1975</v>
      </c>
      <c r="F379" t="s">
        <v>2122</v>
      </c>
      <c r="G379" t="s">
        <v>2088</v>
      </c>
      <c r="H379">
        <v>5</v>
      </c>
      <c r="I379">
        <v>4</v>
      </c>
      <c r="J379" t="s">
        <v>2122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</row>
    <row r="380" spans="1:19" x14ac:dyDescent="0.25">
      <c r="A380">
        <v>375</v>
      </c>
      <c r="B380" t="s">
        <v>968</v>
      </c>
      <c r="C380">
        <v>32421</v>
      </c>
      <c r="D380" t="s">
        <v>1896</v>
      </c>
      <c r="E380">
        <v>1969</v>
      </c>
      <c r="F380" t="s">
        <v>2122</v>
      </c>
      <c r="G380" t="s">
        <v>2088</v>
      </c>
      <c r="H380">
        <v>4</v>
      </c>
      <c r="I380">
        <v>3</v>
      </c>
      <c r="J380" t="s">
        <v>2122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</row>
    <row r="381" spans="1:19" x14ac:dyDescent="0.25">
      <c r="A381">
        <v>376</v>
      </c>
      <c r="B381" t="s">
        <v>969</v>
      </c>
      <c r="C381">
        <v>32422</v>
      </c>
      <c r="D381" t="s">
        <v>1896</v>
      </c>
      <c r="E381">
        <v>1985</v>
      </c>
      <c r="F381" t="s">
        <v>2122</v>
      </c>
      <c r="G381" t="s">
        <v>2088</v>
      </c>
      <c r="H381">
        <v>9</v>
      </c>
      <c r="I381">
        <v>1</v>
      </c>
      <c r="J381" t="s">
        <v>2122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</row>
    <row r="382" spans="1:19" x14ac:dyDescent="0.25">
      <c r="A382">
        <v>377</v>
      </c>
      <c r="B382" t="s">
        <v>970</v>
      </c>
      <c r="C382">
        <v>32437</v>
      </c>
      <c r="D382" t="s">
        <v>1896</v>
      </c>
      <c r="E382">
        <v>1971</v>
      </c>
      <c r="F382" t="s">
        <v>2122</v>
      </c>
      <c r="G382" t="s">
        <v>2088</v>
      </c>
      <c r="H382">
        <v>4</v>
      </c>
      <c r="I382">
        <v>3</v>
      </c>
      <c r="J382" t="s">
        <v>2122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</row>
    <row r="383" spans="1:19" x14ac:dyDescent="0.25">
      <c r="A383">
        <v>378</v>
      </c>
      <c r="B383" t="s">
        <v>971</v>
      </c>
      <c r="C383">
        <v>32441</v>
      </c>
      <c r="D383" t="s">
        <v>1896</v>
      </c>
      <c r="E383">
        <v>1975</v>
      </c>
      <c r="F383" t="s">
        <v>2122</v>
      </c>
      <c r="G383" t="s">
        <v>2088</v>
      </c>
      <c r="H383">
        <v>5</v>
      </c>
      <c r="I383">
        <v>4</v>
      </c>
      <c r="J383" t="s">
        <v>2122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</row>
    <row r="384" spans="1:19" x14ac:dyDescent="0.25">
      <c r="A384">
        <v>379</v>
      </c>
      <c r="B384" t="s">
        <v>972</v>
      </c>
      <c r="C384">
        <v>32444</v>
      </c>
      <c r="D384" t="s">
        <v>1896</v>
      </c>
      <c r="E384">
        <v>1970</v>
      </c>
      <c r="F384" t="s">
        <v>2122</v>
      </c>
      <c r="G384" t="s">
        <v>2089</v>
      </c>
      <c r="H384">
        <v>4</v>
      </c>
      <c r="I384">
        <v>4</v>
      </c>
      <c r="J384" t="s">
        <v>2122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</row>
    <row r="385" spans="1:19" x14ac:dyDescent="0.25">
      <c r="A385">
        <v>380</v>
      </c>
      <c r="B385" t="s">
        <v>60</v>
      </c>
      <c r="C385">
        <v>32445</v>
      </c>
      <c r="D385" t="s">
        <v>1896</v>
      </c>
      <c r="E385">
        <v>1968</v>
      </c>
      <c r="F385" t="s">
        <v>2122</v>
      </c>
      <c r="G385" t="s">
        <v>2088</v>
      </c>
      <c r="H385">
        <v>5</v>
      </c>
      <c r="I385">
        <v>3</v>
      </c>
      <c r="J385" t="s">
        <v>2122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</row>
    <row r="386" spans="1:19" x14ac:dyDescent="0.25">
      <c r="A386">
        <v>381</v>
      </c>
      <c r="B386" t="s">
        <v>973</v>
      </c>
      <c r="C386">
        <v>32446</v>
      </c>
      <c r="D386" t="s">
        <v>1896</v>
      </c>
      <c r="E386">
        <v>1975</v>
      </c>
      <c r="F386" t="s">
        <v>2122</v>
      </c>
      <c r="G386" t="s">
        <v>2088</v>
      </c>
      <c r="H386">
        <v>5</v>
      </c>
      <c r="I386">
        <v>4</v>
      </c>
      <c r="J386" t="s">
        <v>2122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</row>
    <row r="387" spans="1:19" x14ac:dyDescent="0.25">
      <c r="A387">
        <v>382</v>
      </c>
      <c r="B387" t="s">
        <v>974</v>
      </c>
      <c r="C387">
        <v>32448</v>
      </c>
      <c r="D387" t="s">
        <v>1896</v>
      </c>
      <c r="E387">
        <v>1970</v>
      </c>
      <c r="F387" t="s">
        <v>2122</v>
      </c>
      <c r="G387" t="s">
        <v>2089</v>
      </c>
      <c r="H387">
        <v>4</v>
      </c>
      <c r="I387">
        <v>4</v>
      </c>
      <c r="J387" t="s">
        <v>2122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</row>
    <row r="388" spans="1:19" x14ac:dyDescent="0.25">
      <c r="A388">
        <v>383</v>
      </c>
      <c r="B388" t="s">
        <v>975</v>
      </c>
      <c r="C388">
        <v>32451</v>
      </c>
      <c r="D388" t="s">
        <v>1896</v>
      </c>
      <c r="E388">
        <v>1971</v>
      </c>
      <c r="F388" t="s">
        <v>2122</v>
      </c>
      <c r="G388" t="s">
        <v>2089</v>
      </c>
      <c r="H388">
        <v>4</v>
      </c>
      <c r="I388">
        <v>4</v>
      </c>
      <c r="J388" t="s">
        <v>2122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</row>
    <row r="389" spans="1:19" x14ac:dyDescent="0.25">
      <c r="A389">
        <v>384</v>
      </c>
      <c r="B389" t="s">
        <v>976</v>
      </c>
      <c r="C389">
        <v>32383</v>
      </c>
      <c r="D389" t="s">
        <v>1896</v>
      </c>
      <c r="E389">
        <v>1971</v>
      </c>
      <c r="F389" t="s">
        <v>2122</v>
      </c>
      <c r="G389" t="s">
        <v>2088</v>
      </c>
      <c r="H389">
        <v>5</v>
      </c>
      <c r="I389">
        <v>8</v>
      </c>
      <c r="J389" t="s">
        <v>2122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</row>
    <row r="390" spans="1:19" x14ac:dyDescent="0.25">
      <c r="A390">
        <v>385</v>
      </c>
      <c r="B390" t="s">
        <v>977</v>
      </c>
      <c r="C390">
        <v>32384</v>
      </c>
      <c r="D390" t="s">
        <v>1896</v>
      </c>
      <c r="E390">
        <v>1966</v>
      </c>
      <c r="F390" t="s">
        <v>2122</v>
      </c>
      <c r="G390" t="s">
        <v>2088</v>
      </c>
      <c r="H390">
        <v>5</v>
      </c>
      <c r="I390">
        <v>6</v>
      </c>
      <c r="J390" t="s">
        <v>2122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</row>
    <row r="391" spans="1:19" x14ac:dyDescent="0.25">
      <c r="A391">
        <v>386</v>
      </c>
      <c r="B391" t="s">
        <v>978</v>
      </c>
      <c r="C391">
        <v>32454</v>
      </c>
      <c r="D391" t="s">
        <v>1896</v>
      </c>
      <c r="E391">
        <v>1974</v>
      </c>
      <c r="F391" t="s">
        <v>2122</v>
      </c>
      <c r="G391" t="s">
        <v>2089</v>
      </c>
      <c r="H391">
        <v>5</v>
      </c>
      <c r="I391">
        <v>4</v>
      </c>
      <c r="J391" t="s">
        <v>2122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</row>
    <row r="392" spans="1:19" x14ac:dyDescent="0.25">
      <c r="A392">
        <v>387</v>
      </c>
      <c r="B392" t="s">
        <v>979</v>
      </c>
      <c r="C392">
        <v>32385</v>
      </c>
      <c r="D392" t="s">
        <v>1896</v>
      </c>
      <c r="E392">
        <v>1974</v>
      </c>
      <c r="F392" t="s">
        <v>2122</v>
      </c>
      <c r="G392" t="s">
        <v>2088</v>
      </c>
      <c r="H392">
        <v>5</v>
      </c>
      <c r="I392">
        <v>4</v>
      </c>
      <c r="J392" t="s">
        <v>2122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</row>
    <row r="393" spans="1:19" x14ac:dyDescent="0.25">
      <c r="A393">
        <v>388</v>
      </c>
      <c r="B393" t="s">
        <v>980</v>
      </c>
      <c r="C393">
        <v>32462</v>
      </c>
      <c r="D393" t="s">
        <v>1896</v>
      </c>
      <c r="E393">
        <v>1968</v>
      </c>
      <c r="F393" t="s">
        <v>2122</v>
      </c>
      <c r="G393" t="s">
        <v>2088</v>
      </c>
      <c r="H393">
        <v>4</v>
      </c>
      <c r="I393">
        <v>6</v>
      </c>
      <c r="J393" t="s">
        <v>2122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</row>
    <row r="394" spans="1:19" x14ac:dyDescent="0.25">
      <c r="A394">
        <v>389</v>
      </c>
      <c r="B394" t="s">
        <v>981</v>
      </c>
      <c r="C394">
        <v>32464</v>
      </c>
      <c r="D394" t="s">
        <v>1896</v>
      </c>
      <c r="E394">
        <v>1968</v>
      </c>
      <c r="F394" t="s">
        <v>2122</v>
      </c>
      <c r="G394" t="s">
        <v>2088</v>
      </c>
      <c r="H394">
        <v>4</v>
      </c>
      <c r="I394">
        <v>6</v>
      </c>
      <c r="J394" t="s">
        <v>2122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</row>
    <row r="395" spans="1:19" x14ac:dyDescent="0.25">
      <c r="A395">
        <v>390</v>
      </c>
      <c r="B395" t="s">
        <v>982</v>
      </c>
      <c r="C395">
        <v>32469</v>
      </c>
      <c r="D395" t="s">
        <v>1896</v>
      </c>
      <c r="E395">
        <v>1969</v>
      </c>
      <c r="F395" t="s">
        <v>2122</v>
      </c>
      <c r="G395" t="s">
        <v>2088</v>
      </c>
      <c r="H395">
        <v>5</v>
      </c>
      <c r="I395">
        <v>4</v>
      </c>
      <c r="J395" t="s">
        <v>2122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</row>
    <row r="396" spans="1:19" x14ac:dyDescent="0.25">
      <c r="A396">
        <v>391</v>
      </c>
      <c r="B396" t="s">
        <v>983</v>
      </c>
      <c r="C396">
        <v>32389</v>
      </c>
      <c r="D396" t="s">
        <v>1896</v>
      </c>
      <c r="E396">
        <v>1973</v>
      </c>
      <c r="F396" t="s">
        <v>2122</v>
      </c>
      <c r="G396" t="s">
        <v>2088</v>
      </c>
      <c r="H396">
        <v>5</v>
      </c>
      <c r="I396">
        <v>8</v>
      </c>
      <c r="J396" t="s">
        <v>2122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</row>
    <row r="397" spans="1:19" x14ac:dyDescent="0.25">
      <c r="A397">
        <v>392</v>
      </c>
      <c r="B397" t="s">
        <v>984</v>
      </c>
      <c r="C397">
        <v>32394</v>
      </c>
      <c r="D397" t="s">
        <v>1896</v>
      </c>
      <c r="E397">
        <v>1967</v>
      </c>
      <c r="F397" t="s">
        <v>2122</v>
      </c>
      <c r="G397" t="s">
        <v>2088</v>
      </c>
      <c r="H397">
        <v>5</v>
      </c>
      <c r="I397">
        <v>4</v>
      </c>
      <c r="J397" t="s">
        <v>2122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</row>
    <row r="398" spans="1:19" x14ac:dyDescent="0.25">
      <c r="A398">
        <v>393</v>
      </c>
      <c r="B398" t="s">
        <v>985</v>
      </c>
      <c r="C398">
        <v>32395</v>
      </c>
      <c r="D398" t="s">
        <v>1896</v>
      </c>
      <c r="E398">
        <v>1975</v>
      </c>
      <c r="F398" t="s">
        <v>2122</v>
      </c>
      <c r="G398" t="s">
        <v>2088</v>
      </c>
      <c r="H398">
        <v>5</v>
      </c>
      <c r="I398">
        <v>4</v>
      </c>
      <c r="J398" t="s">
        <v>2122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</row>
    <row r="399" spans="1:19" x14ac:dyDescent="0.25">
      <c r="A399">
        <v>394</v>
      </c>
      <c r="B399" t="s">
        <v>986</v>
      </c>
      <c r="C399">
        <v>32398</v>
      </c>
      <c r="D399" t="s">
        <v>1896</v>
      </c>
      <c r="E399">
        <v>1972</v>
      </c>
      <c r="F399" t="s">
        <v>2122</v>
      </c>
      <c r="G399" t="s">
        <v>2088</v>
      </c>
      <c r="H399">
        <v>5</v>
      </c>
      <c r="I399">
        <v>8</v>
      </c>
      <c r="J399" t="s">
        <v>2122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</row>
    <row r="400" spans="1:19" x14ac:dyDescent="0.25">
      <c r="A400">
        <v>395</v>
      </c>
      <c r="B400" t="s">
        <v>987</v>
      </c>
      <c r="C400">
        <v>36492</v>
      </c>
      <c r="D400" t="s">
        <v>1896</v>
      </c>
      <c r="E400">
        <v>1960</v>
      </c>
      <c r="F400" t="s">
        <v>2122</v>
      </c>
      <c r="G400" t="s">
        <v>2094</v>
      </c>
      <c r="H400">
        <v>2</v>
      </c>
      <c r="I400">
        <v>2</v>
      </c>
      <c r="J400" t="s">
        <v>2122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</row>
    <row r="401" spans="1:19" x14ac:dyDescent="0.25">
      <c r="A401">
        <v>396</v>
      </c>
      <c r="B401" t="s">
        <v>988</v>
      </c>
      <c r="C401">
        <v>36493</v>
      </c>
      <c r="D401" t="s">
        <v>1896</v>
      </c>
      <c r="E401">
        <v>1961</v>
      </c>
      <c r="F401" t="s">
        <v>2122</v>
      </c>
      <c r="G401" t="s">
        <v>2094</v>
      </c>
      <c r="H401">
        <v>3</v>
      </c>
      <c r="I401">
        <v>2</v>
      </c>
      <c r="J401" t="s">
        <v>2122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</row>
    <row r="402" spans="1:19" x14ac:dyDescent="0.25">
      <c r="A402">
        <v>397</v>
      </c>
      <c r="B402" t="s">
        <v>989</v>
      </c>
      <c r="C402">
        <v>36494</v>
      </c>
      <c r="D402" t="s">
        <v>1896</v>
      </c>
      <c r="E402">
        <v>1961</v>
      </c>
      <c r="F402" t="s">
        <v>2122</v>
      </c>
      <c r="G402" t="s">
        <v>2089</v>
      </c>
      <c r="H402">
        <v>3</v>
      </c>
      <c r="I402">
        <v>2</v>
      </c>
      <c r="J402" t="s">
        <v>2122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</row>
    <row r="403" spans="1:19" x14ac:dyDescent="0.25">
      <c r="A403">
        <v>398</v>
      </c>
      <c r="B403" t="s">
        <v>990</v>
      </c>
      <c r="C403">
        <v>36496</v>
      </c>
      <c r="D403" t="s">
        <v>1896</v>
      </c>
      <c r="E403">
        <v>1962</v>
      </c>
      <c r="F403" t="s">
        <v>2122</v>
      </c>
      <c r="G403" t="s">
        <v>2089</v>
      </c>
      <c r="H403">
        <v>3</v>
      </c>
      <c r="I403">
        <v>2</v>
      </c>
      <c r="J403" t="s">
        <v>2122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</row>
    <row r="404" spans="1:19" x14ac:dyDescent="0.25">
      <c r="A404">
        <v>399</v>
      </c>
      <c r="B404" t="s">
        <v>991</v>
      </c>
      <c r="C404">
        <v>36498</v>
      </c>
      <c r="D404" t="s">
        <v>1896</v>
      </c>
      <c r="E404">
        <v>1965</v>
      </c>
      <c r="F404" t="s">
        <v>2122</v>
      </c>
      <c r="G404" t="s">
        <v>2088</v>
      </c>
      <c r="H404">
        <v>5</v>
      </c>
      <c r="I404">
        <v>3</v>
      </c>
      <c r="J404" t="s">
        <v>2122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</row>
    <row r="405" spans="1:19" x14ac:dyDescent="0.25">
      <c r="A405">
        <v>400</v>
      </c>
      <c r="B405" t="s">
        <v>992</v>
      </c>
      <c r="C405">
        <v>36501</v>
      </c>
      <c r="D405" t="s">
        <v>1896</v>
      </c>
      <c r="E405">
        <v>1970</v>
      </c>
      <c r="F405" t="s">
        <v>2122</v>
      </c>
      <c r="G405" t="s">
        <v>2088</v>
      </c>
      <c r="H405">
        <v>5</v>
      </c>
      <c r="I405">
        <v>4</v>
      </c>
      <c r="J405" t="s">
        <v>2122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</row>
    <row r="406" spans="1:19" x14ac:dyDescent="0.25">
      <c r="A406">
        <v>401</v>
      </c>
      <c r="B406" t="s">
        <v>993</v>
      </c>
      <c r="C406">
        <v>36510</v>
      </c>
      <c r="D406" t="s">
        <v>1896</v>
      </c>
      <c r="E406">
        <v>1971</v>
      </c>
      <c r="F406" t="s">
        <v>2122</v>
      </c>
      <c r="G406" t="s">
        <v>2088</v>
      </c>
      <c r="H406">
        <v>5</v>
      </c>
      <c r="I406">
        <v>6</v>
      </c>
      <c r="J406" t="s">
        <v>2122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</row>
    <row r="407" spans="1:19" x14ac:dyDescent="0.25">
      <c r="A407">
        <v>402</v>
      </c>
      <c r="B407" t="s">
        <v>994</v>
      </c>
      <c r="C407">
        <v>36512</v>
      </c>
      <c r="D407" t="s">
        <v>1896</v>
      </c>
      <c r="E407">
        <v>1972</v>
      </c>
      <c r="F407" t="s">
        <v>2122</v>
      </c>
      <c r="G407" t="s">
        <v>2088</v>
      </c>
      <c r="H407">
        <v>5</v>
      </c>
      <c r="I407">
        <v>4</v>
      </c>
      <c r="J407" t="s">
        <v>2122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</row>
    <row r="408" spans="1:19" x14ac:dyDescent="0.25">
      <c r="A408">
        <v>403</v>
      </c>
      <c r="B408" t="s">
        <v>995</v>
      </c>
      <c r="C408">
        <v>36515</v>
      </c>
      <c r="D408" t="s">
        <v>1896</v>
      </c>
      <c r="E408">
        <v>1972</v>
      </c>
      <c r="F408" t="s">
        <v>2122</v>
      </c>
      <c r="G408" t="s">
        <v>2088</v>
      </c>
      <c r="H408">
        <v>5</v>
      </c>
      <c r="I408">
        <v>4</v>
      </c>
      <c r="J408" t="s">
        <v>2122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</row>
    <row r="409" spans="1:19" x14ac:dyDescent="0.25">
      <c r="A409">
        <v>404</v>
      </c>
      <c r="B409" t="s">
        <v>996</v>
      </c>
      <c r="C409">
        <v>36522</v>
      </c>
      <c r="D409" t="s">
        <v>1896</v>
      </c>
      <c r="E409">
        <v>1964</v>
      </c>
      <c r="F409" t="s">
        <v>2122</v>
      </c>
      <c r="G409" t="s">
        <v>2089</v>
      </c>
      <c r="H409">
        <v>5</v>
      </c>
      <c r="I409">
        <v>3</v>
      </c>
      <c r="J409" t="s">
        <v>2122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</row>
    <row r="410" spans="1:19" x14ac:dyDescent="0.25">
      <c r="A410">
        <v>405</v>
      </c>
      <c r="B410" t="s">
        <v>997</v>
      </c>
      <c r="C410">
        <v>36536</v>
      </c>
      <c r="D410" t="s">
        <v>1896</v>
      </c>
      <c r="E410">
        <v>1970</v>
      </c>
      <c r="F410" t="s">
        <v>2122</v>
      </c>
      <c r="G410" t="s">
        <v>2088</v>
      </c>
      <c r="H410">
        <v>4</v>
      </c>
      <c r="I410">
        <v>4</v>
      </c>
      <c r="J410" t="s">
        <v>2122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</row>
    <row r="411" spans="1:19" x14ac:dyDescent="0.25">
      <c r="A411">
        <v>406</v>
      </c>
      <c r="B411" t="s">
        <v>999</v>
      </c>
      <c r="C411">
        <v>36591</v>
      </c>
      <c r="D411" t="s">
        <v>1896</v>
      </c>
      <c r="E411">
        <v>1957</v>
      </c>
      <c r="F411" t="s">
        <v>2122</v>
      </c>
      <c r="G411" t="s">
        <v>2094</v>
      </c>
      <c r="H411">
        <v>2</v>
      </c>
      <c r="I411">
        <v>1</v>
      </c>
      <c r="J411" t="s">
        <v>2122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</row>
    <row r="412" spans="1:19" x14ac:dyDescent="0.25">
      <c r="A412">
        <v>407</v>
      </c>
      <c r="B412" t="s">
        <v>1000</v>
      </c>
      <c r="C412">
        <v>36592</v>
      </c>
      <c r="D412" t="s">
        <v>1896</v>
      </c>
      <c r="E412">
        <v>1957</v>
      </c>
      <c r="F412" t="s">
        <v>2122</v>
      </c>
      <c r="G412" t="s">
        <v>2094</v>
      </c>
      <c r="H412">
        <v>2</v>
      </c>
      <c r="I412">
        <v>1</v>
      </c>
      <c r="J412" t="s">
        <v>2122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</row>
    <row r="413" spans="1:19" x14ac:dyDescent="0.25">
      <c r="A413">
        <v>408</v>
      </c>
      <c r="B413" t="s">
        <v>3142</v>
      </c>
      <c r="C413">
        <v>36560</v>
      </c>
      <c r="D413" t="s">
        <v>1896</v>
      </c>
      <c r="E413">
        <v>1939</v>
      </c>
      <c r="F413" t="s">
        <v>2122</v>
      </c>
      <c r="G413" t="s">
        <v>2450</v>
      </c>
      <c r="H413">
        <v>4</v>
      </c>
      <c r="I413">
        <v>7</v>
      </c>
      <c r="J413" t="s">
        <v>2122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</row>
    <row r="414" spans="1:19" x14ac:dyDescent="0.25">
      <c r="A414">
        <v>409</v>
      </c>
      <c r="B414" t="s">
        <v>2607</v>
      </c>
      <c r="C414">
        <v>33103</v>
      </c>
      <c r="D414" t="s">
        <v>1896</v>
      </c>
      <c r="E414">
        <v>1989</v>
      </c>
      <c r="F414" t="s">
        <v>2122</v>
      </c>
      <c r="G414" t="s">
        <v>2089</v>
      </c>
      <c r="H414">
        <v>5</v>
      </c>
      <c r="I414">
        <v>2</v>
      </c>
      <c r="J414" t="s">
        <v>2122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</row>
    <row r="415" spans="1:19" x14ac:dyDescent="0.25">
      <c r="A415">
        <v>410</v>
      </c>
      <c r="B415" t="s">
        <v>1001</v>
      </c>
      <c r="C415">
        <v>36789</v>
      </c>
      <c r="D415" t="s">
        <v>1896</v>
      </c>
      <c r="E415">
        <v>1986</v>
      </c>
      <c r="F415" t="s">
        <v>2122</v>
      </c>
      <c r="G415" t="s">
        <v>2088</v>
      </c>
      <c r="H415">
        <v>9</v>
      </c>
      <c r="I415">
        <v>2</v>
      </c>
      <c r="J415" t="s">
        <v>2122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</row>
    <row r="416" spans="1:19" x14ac:dyDescent="0.25">
      <c r="A416">
        <v>411</v>
      </c>
      <c r="B416" t="s">
        <v>1002</v>
      </c>
      <c r="C416">
        <v>36790</v>
      </c>
      <c r="D416" t="s">
        <v>1896</v>
      </c>
      <c r="E416">
        <v>1973</v>
      </c>
      <c r="F416" t="s">
        <v>2122</v>
      </c>
      <c r="G416" t="s">
        <v>2088</v>
      </c>
      <c r="H416">
        <v>5</v>
      </c>
      <c r="I416">
        <v>6</v>
      </c>
      <c r="J416" t="s">
        <v>2122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</row>
    <row r="417" spans="1:19" x14ac:dyDescent="0.25">
      <c r="A417">
        <v>412</v>
      </c>
      <c r="B417" t="s">
        <v>1003</v>
      </c>
      <c r="C417">
        <v>36791</v>
      </c>
      <c r="D417" t="s">
        <v>1896</v>
      </c>
      <c r="E417">
        <v>1956</v>
      </c>
      <c r="F417" t="s">
        <v>2122</v>
      </c>
      <c r="G417" t="s">
        <v>2088</v>
      </c>
      <c r="H417">
        <v>2</v>
      </c>
      <c r="I417">
        <v>1</v>
      </c>
      <c r="J417" t="s">
        <v>2122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</row>
    <row r="418" spans="1:19" x14ac:dyDescent="0.25">
      <c r="A418">
        <v>413</v>
      </c>
      <c r="B418" t="s">
        <v>1004</v>
      </c>
      <c r="C418">
        <v>36792</v>
      </c>
      <c r="D418" t="s">
        <v>1896</v>
      </c>
      <c r="E418">
        <v>1959</v>
      </c>
      <c r="F418" t="s">
        <v>2122</v>
      </c>
      <c r="G418" t="s">
        <v>2094</v>
      </c>
      <c r="H418">
        <v>2</v>
      </c>
      <c r="I418">
        <v>1</v>
      </c>
      <c r="J418" t="s">
        <v>2122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</row>
    <row r="419" spans="1:19" x14ac:dyDescent="0.25">
      <c r="A419">
        <v>414</v>
      </c>
      <c r="B419" t="s">
        <v>38</v>
      </c>
      <c r="C419">
        <v>36915</v>
      </c>
      <c r="D419" t="s">
        <v>1896</v>
      </c>
      <c r="E419">
        <v>1961</v>
      </c>
      <c r="F419" t="s">
        <v>2122</v>
      </c>
      <c r="G419" t="s">
        <v>2089</v>
      </c>
      <c r="H419">
        <v>5</v>
      </c>
      <c r="I419">
        <v>3</v>
      </c>
      <c r="J419" t="s">
        <v>2122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</row>
    <row r="420" spans="1:19" x14ac:dyDescent="0.25">
      <c r="A420">
        <v>415</v>
      </c>
      <c r="B420" t="s">
        <v>1005</v>
      </c>
      <c r="C420">
        <v>36925</v>
      </c>
      <c r="D420" t="s">
        <v>1896</v>
      </c>
      <c r="E420">
        <v>1950</v>
      </c>
      <c r="F420" t="s">
        <v>2122</v>
      </c>
      <c r="G420" t="s">
        <v>2089</v>
      </c>
      <c r="H420">
        <v>2</v>
      </c>
      <c r="I420">
        <v>1</v>
      </c>
      <c r="J420" t="s">
        <v>2122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</row>
    <row r="421" spans="1:19" x14ac:dyDescent="0.25">
      <c r="A421">
        <v>416</v>
      </c>
      <c r="B421" t="s">
        <v>1007</v>
      </c>
      <c r="C421">
        <v>36919</v>
      </c>
      <c r="D421" t="s">
        <v>1896</v>
      </c>
      <c r="E421">
        <v>1953</v>
      </c>
      <c r="F421" t="s">
        <v>2122</v>
      </c>
      <c r="G421" t="s">
        <v>2089</v>
      </c>
      <c r="H421">
        <v>3</v>
      </c>
      <c r="I421">
        <v>3</v>
      </c>
      <c r="J421" t="s">
        <v>2122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</row>
    <row r="422" spans="1:19" x14ac:dyDescent="0.25">
      <c r="A422">
        <v>417</v>
      </c>
      <c r="B422" t="s">
        <v>1008</v>
      </c>
      <c r="C422">
        <v>36920</v>
      </c>
      <c r="D422" t="s">
        <v>1896</v>
      </c>
      <c r="E422">
        <v>1954</v>
      </c>
      <c r="F422" t="s">
        <v>2122</v>
      </c>
      <c r="G422" t="s">
        <v>2089</v>
      </c>
      <c r="H422">
        <v>2</v>
      </c>
      <c r="I422">
        <v>1</v>
      </c>
      <c r="J422" t="s">
        <v>2122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</row>
    <row r="423" spans="1:19" x14ac:dyDescent="0.25">
      <c r="A423">
        <v>418</v>
      </c>
      <c r="B423" t="s">
        <v>882</v>
      </c>
      <c r="C423">
        <v>54837</v>
      </c>
      <c r="D423" t="s">
        <v>1896</v>
      </c>
      <c r="E423">
        <v>1955</v>
      </c>
      <c r="F423" t="s">
        <v>2122</v>
      </c>
      <c r="G423" t="s">
        <v>2096</v>
      </c>
      <c r="H423">
        <v>2</v>
      </c>
      <c r="I423">
        <v>1</v>
      </c>
      <c r="J423" t="s">
        <v>2122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</row>
    <row r="424" spans="1:19" x14ac:dyDescent="0.25">
      <c r="A424">
        <v>419</v>
      </c>
      <c r="B424" t="s">
        <v>886</v>
      </c>
      <c r="C424">
        <v>46408</v>
      </c>
      <c r="D424" t="s">
        <v>1896</v>
      </c>
      <c r="E424">
        <v>1958</v>
      </c>
      <c r="F424" t="s">
        <v>2122</v>
      </c>
      <c r="G424" t="s">
        <v>2099</v>
      </c>
      <c r="H424">
        <v>2</v>
      </c>
      <c r="I424">
        <v>1</v>
      </c>
      <c r="J424" t="s">
        <v>2122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</row>
    <row r="425" spans="1:19" x14ac:dyDescent="0.25">
      <c r="A425">
        <v>420</v>
      </c>
      <c r="B425" t="s">
        <v>887</v>
      </c>
      <c r="C425">
        <v>55315</v>
      </c>
      <c r="D425" t="s">
        <v>1896</v>
      </c>
      <c r="E425">
        <v>1955</v>
      </c>
      <c r="F425" t="s">
        <v>2122</v>
      </c>
      <c r="G425" t="s">
        <v>2096</v>
      </c>
      <c r="H425">
        <v>2</v>
      </c>
      <c r="I425">
        <v>1</v>
      </c>
      <c r="J425" t="s">
        <v>2122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</row>
    <row r="426" spans="1:19" x14ac:dyDescent="0.25">
      <c r="A426">
        <v>421</v>
      </c>
      <c r="B426" t="s">
        <v>891</v>
      </c>
      <c r="C426">
        <v>46457</v>
      </c>
      <c r="D426" t="s">
        <v>1896</v>
      </c>
      <c r="E426">
        <v>1962</v>
      </c>
      <c r="F426" t="s">
        <v>2122</v>
      </c>
      <c r="G426" t="s">
        <v>2099</v>
      </c>
      <c r="H426">
        <v>2</v>
      </c>
      <c r="I426">
        <v>2</v>
      </c>
      <c r="J426" t="s">
        <v>2122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</row>
    <row r="427" spans="1:19" x14ac:dyDescent="0.25">
      <c r="A427">
        <v>422</v>
      </c>
      <c r="B427" t="s">
        <v>892</v>
      </c>
      <c r="C427">
        <v>46454</v>
      </c>
      <c r="D427" t="s">
        <v>1896</v>
      </c>
      <c r="E427">
        <v>1962</v>
      </c>
      <c r="F427" t="s">
        <v>2122</v>
      </c>
      <c r="G427" t="s">
        <v>2099</v>
      </c>
      <c r="H427">
        <v>2</v>
      </c>
      <c r="I427">
        <v>2</v>
      </c>
      <c r="J427" t="s">
        <v>2122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</row>
    <row r="428" spans="1:19" x14ac:dyDescent="0.25">
      <c r="A428">
        <v>423</v>
      </c>
      <c r="B428" t="s">
        <v>893</v>
      </c>
      <c r="C428">
        <v>46455</v>
      </c>
      <c r="D428" t="s">
        <v>1896</v>
      </c>
      <c r="E428">
        <v>1961</v>
      </c>
      <c r="F428" t="s">
        <v>2122</v>
      </c>
      <c r="G428" t="s">
        <v>2099</v>
      </c>
      <c r="H428">
        <v>2</v>
      </c>
      <c r="I428">
        <v>2</v>
      </c>
      <c r="J428" t="s">
        <v>2122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</row>
    <row r="429" spans="1:19" x14ac:dyDescent="0.25">
      <c r="A429">
        <v>424</v>
      </c>
      <c r="B429" t="s">
        <v>896</v>
      </c>
      <c r="C429">
        <v>54860</v>
      </c>
      <c r="D429" t="s">
        <v>1896</v>
      </c>
      <c r="E429">
        <v>1962</v>
      </c>
      <c r="F429" t="s">
        <v>2122</v>
      </c>
      <c r="G429" t="s">
        <v>2099</v>
      </c>
      <c r="H429">
        <v>4</v>
      </c>
      <c r="I429">
        <v>2</v>
      </c>
      <c r="J429" t="s">
        <v>2122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</row>
    <row r="430" spans="1:19" x14ac:dyDescent="0.25">
      <c r="A430">
        <v>425</v>
      </c>
      <c r="B430" t="s">
        <v>912</v>
      </c>
      <c r="C430">
        <v>54925</v>
      </c>
      <c r="D430" t="s">
        <v>1896</v>
      </c>
      <c r="E430">
        <v>1960</v>
      </c>
      <c r="F430" t="s">
        <v>2122</v>
      </c>
      <c r="G430" t="s">
        <v>2099</v>
      </c>
      <c r="H430">
        <v>2</v>
      </c>
      <c r="I430">
        <v>4</v>
      </c>
      <c r="J430" t="s">
        <v>2122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</row>
    <row r="431" spans="1:19" x14ac:dyDescent="0.25">
      <c r="A431">
        <v>426</v>
      </c>
      <c r="B431" t="s">
        <v>2698</v>
      </c>
      <c r="C431">
        <v>55595</v>
      </c>
      <c r="D431" t="s">
        <v>1896</v>
      </c>
      <c r="E431">
        <v>1952</v>
      </c>
      <c r="F431" t="s">
        <v>2122</v>
      </c>
      <c r="G431" t="s">
        <v>2121</v>
      </c>
      <c r="H431">
        <v>2</v>
      </c>
      <c r="I431">
        <v>2</v>
      </c>
      <c r="J431" t="s">
        <v>2122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</row>
    <row r="432" spans="1:19" x14ac:dyDescent="0.25">
      <c r="A432">
        <v>427</v>
      </c>
      <c r="B432" t="s">
        <v>960</v>
      </c>
      <c r="C432">
        <v>54944</v>
      </c>
      <c r="D432" t="s">
        <v>1896</v>
      </c>
      <c r="E432">
        <v>1961</v>
      </c>
      <c r="F432" t="s">
        <v>2122</v>
      </c>
      <c r="G432" t="s">
        <v>2096</v>
      </c>
      <c r="H432">
        <v>2</v>
      </c>
      <c r="I432">
        <v>1</v>
      </c>
      <c r="J432" t="s">
        <v>2122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</row>
    <row r="433" spans="1:19" x14ac:dyDescent="0.25">
      <c r="A433">
        <v>428</v>
      </c>
      <c r="B433" t="s">
        <v>1010</v>
      </c>
      <c r="C433">
        <v>46621</v>
      </c>
      <c r="D433" t="s">
        <v>1896</v>
      </c>
      <c r="E433">
        <v>1958</v>
      </c>
      <c r="F433" t="s">
        <v>2122</v>
      </c>
      <c r="G433" t="s">
        <v>2099</v>
      </c>
      <c r="H433">
        <v>2</v>
      </c>
      <c r="I433">
        <v>1</v>
      </c>
      <c r="J433" t="s">
        <v>2122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</row>
    <row r="434" spans="1:19" x14ac:dyDescent="0.25">
      <c r="A434">
        <v>429</v>
      </c>
      <c r="B434" t="s">
        <v>1011</v>
      </c>
      <c r="C434">
        <v>46622</v>
      </c>
      <c r="D434" t="s">
        <v>1896</v>
      </c>
      <c r="E434">
        <v>1958</v>
      </c>
      <c r="F434" t="s">
        <v>2122</v>
      </c>
      <c r="G434" t="s">
        <v>2099</v>
      </c>
      <c r="H434">
        <v>2</v>
      </c>
      <c r="I434">
        <v>1</v>
      </c>
      <c r="J434" t="s">
        <v>2122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</row>
    <row r="435" spans="1:19" x14ac:dyDescent="0.25">
      <c r="A435">
        <v>430</v>
      </c>
      <c r="B435" t="s">
        <v>1012</v>
      </c>
      <c r="C435">
        <v>55464</v>
      </c>
      <c r="D435" t="s">
        <v>1896</v>
      </c>
      <c r="E435">
        <v>1957</v>
      </c>
      <c r="F435" t="s">
        <v>2122</v>
      </c>
      <c r="G435" t="s">
        <v>2450</v>
      </c>
      <c r="H435">
        <v>2</v>
      </c>
      <c r="I435">
        <v>1</v>
      </c>
      <c r="J435" t="s">
        <v>2122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</row>
    <row r="436" spans="1:19" x14ac:dyDescent="0.25">
      <c r="A436">
        <v>431</v>
      </c>
      <c r="B436" t="s">
        <v>1009</v>
      </c>
      <c r="C436">
        <v>37032</v>
      </c>
      <c r="D436" t="s">
        <v>1896</v>
      </c>
      <c r="E436">
        <v>1959</v>
      </c>
      <c r="F436" t="s">
        <v>2122</v>
      </c>
      <c r="G436" t="s">
        <v>2089</v>
      </c>
      <c r="H436">
        <v>3</v>
      </c>
      <c r="I436">
        <v>1</v>
      </c>
      <c r="J436" t="s">
        <v>2122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</row>
    <row r="437" spans="1:19" x14ac:dyDescent="0.25">
      <c r="A437">
        <v>432</v>
      </c>
      <c r="B437" t="s">
        <v>1014</v>
      </c>
      <c r="C437">
        <v>37105</v>
      </c>
      <c r="D437" t="s">
        <v>1896</v>
      </c>
      <c r="E437">
        <v>1947</v>
      </c>
      <c r="F437" t="s">
        <v>2122</v>
      </c>
      <c r="G437" t="s">
        <v>2090</v>
      </c>
      <c r="H437">
        <v>2</v>
      </c>
      <c r="I437">
        <v>1</v>
      </c>
      <c r="J437" t="s">
        <v>2122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</row>
    <row r="438" spans="1:19" x14ac:dyDescent="0.25">
      <c r="A438">
        <v>433</v>
      </c>
      <c r="B438" t="s">
        <v>1015</v>
      </c>
      <c r="C438">
        <v>37106</v>
      </c>
      <c r="D438" t="s">
        <v>1896</v>
      </c>
      <c r="E438">
        <v>1947</v>
      </c>
      <c r="F438" t="s">
        <v>2122</v>
      </c>
      <c r="G438" t="s">
        <v>2090</v>
      </c>
      <c r="H438">
        <v>2</v>
      </c>
      <c r="I438">
        <v>1</v>
      </c>
      <c r="J438" t="s">
        <v>2122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</row>
    <row r="439" spans="1:19" x14ac:dyDescent="0.25">
      <c r="A439">
        <v>434</v>
      </c>
      <c r="B439" t="s">
        <v>1016</v>
      </c>
      <c r="C439">
        <v>33089</v>
      </c>
      <c r="D439" t="s">
        <v>1896</v>
      </c>
      <c r="E439">
        <v>1975</v>
      </c>
      <c r="F439" t="s">
        <v>2122</v>
      </c>
      <c r="G439" t="s">
        <v>2088</v>
      </c>
      <c r="H439">
        <v>5</v>
      </c>
      <c r="I439">
        <v>4</v>
      </c>
      <c r="J439" t="s">
        <v>2122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</row>
    <row r="440" spans="1:19" x14ac:dyDescent="0.25">
      <c r="A440">
        <v>435</v>
      </c>
      <c r="B440" t="s">
        <v>1017</v>
      </c>
      <c r="C440">
        <v>33018</v>
      </c>
      <c r="D440" t="s">
        <v>1896</v>
      </c>
      <c r="E440">
        <v>1970</v>
      </c>
      <c r="F440" t="s">
        <v>2122</v>
      </c>
      <c r="G440" t="s">
        <v>2088</v>
      </c>
      <c r="H440">
        <v>4</v>
      </c>
      <c r="I440">
        <v>3</v>
      </c>
      <c r="J440" t="s">
        <v>2122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</row>
    <row r="441" spans="1:19" x14ac:dyDescent="0.25">
      <c r="A441">
        <v>436</v>
      </c>
      <c r="B441" t="s">
        <v>1018</v>
      </c>
      <c r="C441">
        <v>32979</v>
      </c>
      <c r="D441" t="s">
        <v>1896</v>
      </c>
      <c r="E441">
        <v>1970</v>
      </c>
      <c r="F441" t="s">
        <v>2122</v>
      </c>
      <c r="G441" t="s">
        <v>2088</v>
      </c>
      <c r="H441">
        <v>5</v>
      </c>
      <c r="I441">
        <v>6</v>
      </c>
      <c r="J441" t="s">
        <v>2122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</row>
    <row r="442" spans="1:19" x14ac:dyDescent="0.25">
      <c r="A442">
        <v>437</v>
      </c>
      <c r="B442" t="s">
        <v>1019</v>
      </c>
      <c r="C442">
        <v>33041</v>
      </c>
      <c r="D442" t="s">
        <v>1896</v>
      </c>
      <c r="E442">
        <v>1972</v>
      </c>
      <c r="F442" t="s">
        <v>2122</v>
      </c>
      <c r="G442" t="s">
        <v>2089</v>
      </c>
      <c r="H442">
        <v>5</v>
      </c>
      <c r="I442">
        <v>4</v>
      </c>
      <c r="J442" t="s">
        <v>2122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</row>
    <row r="443" spans="1:19" x14ac:dyDescent="0.25">
      <c r="A443">
        <v>438</v>
      </c>
      <c r="B443" t="s">
        <v>1020</v>
      </c>
      <c r="C443">
        <v>32982</v>
      </c>
      <c r="D443" t="s">
        <v>1896</v>
      </c>
      <c r="E443">
        <v>1970</v>
      </c>
      <c r="F443" t="s">
        <v>2122</v>
      </c>
      <c r="G443" t="s">
        <v>2088</v>
      </c>
      <c r="H443">
        <v>5</v>
      </c>
      <c r="I443">
        <v>4</v>
      </c>
      <c r="J443" t="s">
        <v>2122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</row>
    <row r="444" spans="1:19" x14ac:dyDescent="0.25">
      <c r="A444">
        <v>439</v>
      </c>
      <c r="B444" t="s">
        <v>461</v>
      </c>
      <c r="C444">
        <v>33046</v>
      </c>
      <c r="D444" t="s">
        <v>1896</v>
      </c>
      <c r="E444">
        <v>1973</v>
      </c>
      <c r="F444" t="s">
        <v>2122</v>
      </c>
      <c r="G444" t="s">
        <v>2088</v>
      </c>
      <c r="H444">
        <v>5</v>
      </c>
      <c r="I444">
        <v>6</v>
      </c>
      <c r="J444" t="s">
        <v>2122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</row>
    <row r="445" spans="1:19" x14ac:dyDescent="0.25">
      <c r="A445">
        <v>440</v>
      </c>
      <c r="B445" t="s">
        <v>1021</v>
      </c>
      <c r="C445">
        <v>33049</v>
      </c>
      <c r="D445" t="s">
        <v>1896</v>
      </c>
      <c r="E445">
        <v>1972</v>
      </c>
      <c r="F445" t="s">
        <v>2122</v>
      </c>
      <c r="G445" t="s">
        <v>2088</v>
      </c>
      <c r="H445">
        <v>5</v>
      </c>
      <c r="I445">
        <v>6</v>
      </c>
      <c r="J445" t="s">
        <v>2122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</row>
    <row r="446" spans="1:19" x14ac:dyDescent="0.25">
      <c r="A446">
        <v>441</v>
      </c>
      <c r="B446" t="s">
        <v>1022</v>
      </c>
      <c r="C446">
        <v>33060</v>
      </c>
      <c r="D446" t="s">
        <v>1896</v>
      </c>
      <c r="E446">
        <v>1974</v>
      </c>
      <c r="F446" t="s">
        <v>2122</v>
      </c>
      <c r="G446" t="s">
        <v>2088</v>
      </c>
      <c r="H446">
        <v>5</v>
      </c>
      <c r="I446">
        <v>4</v>
      </c>
      <c r="J446" t="s">
        <v>2122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</row>
    <row r="447" spans="1:19" x14ac:dyDescent="0.25">
      <c r="A447">
        <v>442</v>
      </c>
      <c r="B447" t="s">
        <v>1023</v>
      </c>
      <c r="C447">
        <v>33067</v>
      </c>
      <c r="D447" t="s">
        <v>1896</v>
      </c>
      <c r="E447">
        <v>1973</v>
      </c>
      <c r="F447" t="s">
        <v>2122</v>
      </c>
      <c r="G447" t="s">
        <v>2088</v>
      </c>
      <c r="H447">
        <v>5</v>
      </c>
      <c r="I447">
        <v>6</v>
      </c>
      <c r="J447" t="s">
        <v>2122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</row>
    <row r="448" spans="1:19" x14ac:dyDescent="0.25">
      <c r="A448">
        <v>443</v>
      </c>
      <c r="B448" t="s">
        <v>2522</v>
      </c>
      <c r="C448">
        <v>35292</v>
      </c>
      <c r="D448" t="s">
        <v>1896</v>
      </c>
      <c r="E448">
        <v>1917</v>
      </c>
      <c r="F448" t="s">
        <v>2122</v>
      </c>
      <c r="G448" t="s">
        <v>2094</v>
      </c>
      <c r="H448">
        <v>2</v>
      </c>
      <c r="I448">
        <v>1</v>
      </c>
      <c r="J448" t="s">
        <v>2122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</row>
    <row r="449" spans="1:22" x14ac:dyDescent="0.25">
      <c r="A449">
        <v>444</v>
      </c>
      <c r="B449" t="s">
        <v>50</v>
      </c>
      <c r="C449">
        <v>33745</v>
      </c>
      <c r="D449" t="s">
        <v>1896</v>
      </c>
      <c r="E449">
        <v>1958</v>
      </c>
      <c r="F449" t="s">
        <v>2122</v>
      </c>
      <c r="G449" t="s">
        <v>2089</v>
      </c>
      <c r="H449">
        <v>2</v>
      </c>
      <c r="I449">
        <v>3</v>
      </c>
      <c r="J449" t="s">
        <v>2122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</row>
    <row r="450" spans="1:22" x14ac:dyDescent="0.25">
      <c r="A450">
        <v>445</v>
      </c>
      <c r="B450" t="s">
        <v>457</v>
      </c>
      <c r="C450">
        <v>33011</v>
      </c>
      <c r="D450" t="s">
        <v>1896</v>
      </c>
      <c r="E450">
        <v>1971</v>
      </c>
      <c r="F450" t="s">
        <v>2122</v>
      </c>
      <c r="G450" t="s">
        <v>2089</v>
      </c>
      <c r="H450">
        <v>4</v>
      </c>
      <c r="I450">
        <v>3</v>
      </c>
      <c r="J450" t="s">
        <v>2122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</row>
    <row r="451" spans="1:22" x14ac:dyDescent="0.25">
      <c r="A451">
        <v>446</v>
      </c>
      <c r="B451" t="s">
        <v>472</v>
      </c>
      <c r="C451">
        <v>37066</v>
      </c>
      <c r="D451" t="s">
        <v>1896</v>
      </c>
      <c r="E451">
        <v>1960</v>
      </c>
      <c r="F451" t="s">
        <v>2122</v>
      </c>
      <c r="G451" t="s">
        <v>2089</v>
      </c>
      <c r="H451">
        <v>2</v>
      </c>
      <c r="I451">
        <v>1</v>
      </c>
      <c r="J451" t="s">
        <v>2122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</row>
    <row r="452" spans="1:22" x14ac:dyDescent="0.25">
      <c r="A452">
        <v>447</v>
      </c>
      <c r="B452" t="s">
        <v>473</v>
      </c>
      <c r="C452">
        <v>37067</v>
      </c>
      <c r="D452" t="s">
        <v>1896</v>
      </c>
      <c r="E452">
        <v>1959</v>
      </c>
      <c r="F452" t="s">
        <v>2122</v>
      </c>
      <c r="G452" t="s">
        <v>2089</v>
      </c>
      <c r="H452">
        <v>2</v>
      </c>
      <c r="I452">
        <v>1</v>
      </c>
      <c r="J452" t="s">
        <v>2122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</row>
    <row r="453" spans="1:22" x14ac:dyDescent="0.25">
      <c r="A453">
        <v>448</v>
      </c>
      <c r="B453" t="s">
        <v>474</v>
      </c>
      <c r="C453">
        <v>37068</v>
      </c>
      <c r="D453" t="s">
        <v>1896</v>
      </c>
      <c r="E453">
        <v>1960</v>
      </c>
      <c r="F453" t="s">
        <v>2122</v>
      </c>
      <c r="G453" t="s">
        <v>2089</v>
      </c>
      <c r="H453">
        <v>2</v>
      </c>
      <c r="I453">
        <v>1</v>
      </c>
      <c r="J453" t="s">
        <v>2122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</row>
    <row r="454" spans="1:22" x14ac:dyDescent="0.25">
      <c r="A454">
        <v>449</v>
      </c>
      <c r="B454" t="s">
        <v>453</v>
      </c>
      <c r="C454">
        <v>37081</v>
      </c>
      <c r="D454" t="s">
        <v>1896</v>
      </c>
      <c r="E454">
        <v>1954</v>
      </c>
      <c r="F454" t="s">
        <v>2122</v>
      </c>
      <c r="G454" t="s">
        <v>2089</v>
      </c>
      <c r="H454">
        <v>3</v>
      </c>
      <c r="I454">
        <v>2</v>
      </c>
      <c r="J454" t="s">
        <v>2122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</row>
    <row r="455" spans="1:22" x14ac:dyDescent="0.25">
      <c r="A455">
        <v>450</v>
      </c>
      <c r="B455" t="s">
        <v>469</v>
      </c>
      <c r="C455">
        <v>37064</v>
      </c>
      <c r="D455" t="s">
        <v>1896</v>
      </c>
      <c r="E455">
        <v>1960</v>
      </c>
      <c r="F455" t="s">
        <v>2122</v>
      </c>
      <c r="G455" t="s">
        <v>2089</v>
      </c>
      <c r="H455">
        <v>2</v>
      </c>
      <c r="I455">
        <v>1</v>
      </c>
      <c r="J455" t="s">
        <v>2122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</row>
    <row r="456" spans="1:22" x14ac:dyDescent="0.25">
      <c r="A456">
        <v>451</v>
      </c>
      <c r="B456" t="s">
        <v>67</v>
      </c>
      <c r="C456">
        <v>32713</v>
      </c>
      <c r="D456" t="s">
        <v>1896</v>
      </c>
      <c r="E456">
        <v>1980</v>
      </c>
      <c r="F456" t="s">
        <v>2122</v>
      </c>
      <c r="G456" t="s">
        <v>2088</v>
      </c>
      <c r="H456">
        <v>9</v>
      </c>
      <c r="I456">
        <v>1</v>
      </c>
      <c r="J456" t="s">
        <v>2122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</row>
    <row r="457" spans="1:22" x14ac:dyDescent="0.25">
      <c r="A457">
        <v>452</v>
      </c>
      <c r="B457" t="s">
        <v>387</v>
      </c>
      <c r="C457">
        <v>35768</v>
      </c>
      <c r="D457" t="s">
        <v>1896</v>
      </c>
      <c r="E457">
        <v>1955</v>
      </c>
      <c r="F457" t="s">
        <v>2122</v>
      </c>
      <c r="G457" t="s">
        <v>2094</v>
      </c>
      <c r="H457">
        <v>2</v>
      </c>
      <c r="I457">
        <v>1</v>
      </c>
      <c r="J457" t="s">
        <v>2122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</row>
    <row r="458" spans="1:22" x14ac:dyDescent="0.25">
      <c r="A458">
        <v>453</v>
      </c>
      <c r="B458" t="s">
        <v>378</v>
      </c>
      <c r="C458">
        <v>35453</v>
      </c>
      <c r="D458" t="s">
        <v>1896</v>
      </c>
      <c r="E458">
        <v>1957</v>
      </c>
      <c r="F458" t="s">
        <v>2122</v>
      </c>
      <c r="G458" t="s">
        <v>2094</v>
      </c>
      <c r="H458">
        <v>2</v>
      </c>
      <c r="I458">
        <v>2</v>
      </c>
      <c r="J458" t="s">
        <v>2122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</row>
    <row r="459" spans="1:22" x14ac:dyDescent="0.25">
      <c r="A459">
        <v>454</v>
      </c>
      <c r="B459" t="s">
        <v>376</v>
      </c>
      <c r="C459">
        <v>35450</v>
      </c>
      <c r="D459" t="s">
        <v>1896</v>
      </c>
      <c r="E459">
        <v>1958</v>
      </c>
      <c r="F459" t="s">
        <v>2122</v>
      </c>
      <c r="G459" t="s">
        <v>2094</v>
      </c>
      <c r="H459">
        <v>2</v>
      </c>
      <c r="I459">
        <v>2</v>
      </c>
      <c r="J459" t="s">
        <v>2122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</row>
    <row r="460" spans="1:22" x14ac:dyDescent="0.25">
      <c r="A460">
        <v>455</v>
      </c>
      <c r="B460" t="s">
        <v>2948</v>
      </c>
      <c r="C460">
        <v>35456</v>
      </c>
      <c r="D460" t="s">
        <v>1896</v>
      </c>
      <c r="E460">
        <v>1965</v>
      </c>
      <c r="F460">
        <v>2022</v>
      </c>
      <c r="G460" t="s">
        <v>2120</v>
      </c>
      <c r="H460">
        <v>5</v>
      </c>
      <c r="I460">
        <v>4</v>
      </c>
      <c r="J460" t="s">
        <v>2122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</row>
    <row r="461" spans="1:22" x14ac:dyDescent="0.25">
      <c r="A461">
        <v>456</v>
      </c>
      <c r="B461" t="s">
        <v>26</v>
      </c>
      <c r="C461">
        <v>34457</v>
      </c>
      <c r="D461" t="s">
        <v>1896</v>
      </c>
      <c r="E461">
        <v>1963</v>
      </c>
      <c r="F461" t="s">
        <v>2122</v>
      </c>
      <c r="G461" t="s">
        <v>2089</v>
      </c>
      <c r="H461">
        <v>4</v>
      </c>
      <c r="I461">
        <v>2</v>
      </c>
      <c r="J461" t="s">
        <v>2122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</row>
    <row r="462" spans="1:22" x14ac:dyDescent="0.25">
      <c r="A462">
        <v>457</v>
      </c>
      <c r="B462" t="s">
        <v>43</v>
      </c>
      <c r="C462">
        <v>35188</v>
      </c>
      <c r="D462" t="s">
        <v>1896</v>
      </c>
      <c r="E462">
        <v>1955</v>
      </c>
      <c r="F462" t="s">
        <v>2122</v>
      </c>
      <c r="G462" t="s">
        <v>2089</v>
      </c>
      <c r="H462">
        <v>2</v>
      </c>
      <c r="I462">
        <v>3</v>
      </c>
      <c r="J462" t="s">
        <v>2122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</row>
    <row r="463" spans="1:22" x14ac:dyDescent="0.25">
      <c r="A463">
        <v>458</v>
      </c>
      <c r="B463" t="s">
        <v>1737</v>
      </c>
      <c r="C463">
        <v>33284</v>
      </c>
      <c r="D463" t="s">
        <v>1896</v>
      </c>
      <c r="E463">
        <v>2002</v>
      </c>
      <c r="F463" t="s">
        <v>2122</v>
      </c>
      <c r="G463" t="s">
        <v>2089</v>
      </c>
      <c r="H463">
        <v>5</v>
      </c>
      <c r="I463">
        <v>1</v>
      </c>
      <c r="J463" t="s">
        <v>2122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</row>
    <row r="464" spans="1:22" x14ac:dyDescent="0.25">
      <c r="A464" s="134">
        <v>459</v>
      </c>
      <c r="B464" s="134" t="s">
        <v>2690</v>
      </c>
      <c r="C464" s="134">
        <v>33301</v>
      </c>
      <c r="D464" s="134" t="s">
        <v>1896</v>
      </c>
      <c r="E464" s="134">
        <v>1989</v>
      </c>
      <c r="F464" s="134" t="s">
        <v>2122</v>
      </c>
      <c r="G464" s="134" t="s">
        <v>2088</v>
      </c>
      <c r="H464" s="134">
        <v>9</v>
      </c>
      <c r="I464" s="134">
        <v>2</v>
      </c>
      <c r="J464" s="203">
        <v>2</v>
      </c>
      <c r="K464">
        <v>5512.6</v>
      </c>
      <c r="L464" t="s">
        <v>2122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U464" t="str">
        <f>VLOOKUP(C464,Лист5!B:C,2,0)</f>
        <v>г. Иркутск, Амурский проезд., д. 10</v>
      </c>
      <c r="V464" s="128">
        <f>VLOOKUP(C464,Лист5!B:E,4,0)</f>
        <v>5687739.5599999996</v>
      </c>
    </row>
    <row r="465" spans="1:19" x14ac:dyDescent="0.25">
      <c r="A465">
        <v>460</v>
      </c>
      <c r="B465" t="s">
        <v>2419</v>
      </c>
      <c r="C465">
        <v>34958</v>
      </c>
      <c r="D465" t="s">
        <v>1897</v>
      </c>
      <c r="E465">
        <v>1991</v>
      </c>
      <c r="F465" t="s">
        <v>2122</v>
      </c>
      <c r="G465" t="s">
        <v>2088</v>
      </c>
      <c r="H465">
        <v>9</v>
      </c>
      <c r="I465">
        <v>5</v>
      </c>
      <c r="J465" t="s">
        <v>2122</v>
      </c>
      <c r="K465">
        <v>17834.900000000001</v>
      </c>
      <c r="L465" t="s">
        <v>2122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</row>
    <row r="466" spans="1:19" x14ac:dyDescent="0.25">
      <c r="A466">
        <v>461</v>
      </c>
      <c r="B466" t="s">
        <v>1741</v>
      </c>
      <c r="C466">
        <v>34872</v>
      </c>
      <c r="D466" t="s">
        <v>1896</v>
      </c>
      <c r="E466">
        <v>1957</v>
      </c>
      <c r="F466" t="s">
        <v>2122</v>
      </c>
      <c r="G466" t="s">
        <v>2089</v>
      </c>
      <c r="H466">
        <v>2</v>
      </c>
      <c r="I466">
        <v>1</v>
      </c>
      <c r="J466" t="s">
        <v>2122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</row>
    <row r="467" spans="1:19" x14ac:dyDescent="0.25">
      <c r="A467">
        <v>462</v>
      </c>
      <c r="B467" t="s">
        <v>2420</v>
      </c>
      <c r="C467">
        <v>35250</v>
      </c>
      <c r="D467" t="s">
        <v>1896</v>
      </c>
      <c r="E467">
        <v>1934</v>
      </c>
      <c r="F467" t="s">
        <v>2122</v>
      </c>
      <c r="G467" t="s">
        <v>2089</v>
      </c>
      <c r="H467">
        <v>2</v>
      </c>
      <c r="I467">
        <v>2</v>
      </c>
      <c r="J467" t="s">
        <v>2122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</row>
    <row r="468" spans="1:19" x14ac:dyDescent="0.25">
      <c r="A468">
        <v>463</v>
      </c>
      <c r="B468" t="s">
        <v>342</v>
      </c>
      <c r="C468">
        <v>33436</v>
      </c>
      <c r="D468" t="s">
        <v>1896</v>
      </c>
      <c r="E468">
        <v>1977</v>
      </c>
      <c r="F468" t="s">
        <v>2122</v>
      </c>
      <c r="G468" t="s">
        <v>2089</v>
      </c>
      <c r="H468">
        <v>9</v>
      </c>
      <c r="I468">
        <v>2</v>
      </c>
      <c r="J468" t="s">
        <v>2122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</row>
    <row r="469" spans="1:19" x14ac:dyDescent="0.25">
      <c r="A469">
        <v>464</v>
      </c>
      <c r="B469" t="s">
        <v>1543</v>
      </c>
      <c r="C469">
        <v>32601</v>
      </c>
      <c r="D469" t="s">
        <v>1896</v>
      </c>
      <c r="E469">
        <v>1989</v>
      </c>
      <c r="F469" t="s">
        <v>2122</v>
      </c>
      <c r="G469" t="s">
        <v>2088</v>
      </c>
      <c r="H469">
        <v>9</v>
      </c>
      <c r="I469">
        <v>2</v>
      </c>
      <c r="J469" t="s">
        <v>2122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</row>
    <row r="470" spans="1:19" x14ac:dyDescent="0.25">
      <c r="A470">
        <v>465</v>
      </c>
      <c r="B470" t="s">
        <v>371</v>
      </c>
      <c r="C470">
        <v>35253</v>
      </c>
      <c r="D470" t="s">
        <v>1896</v>
      </c>
      <c r="E470">
        <v>1955</v>
      </c>
      <c r="F470" t="s">
        <v>2122</v>
      </c>
      <c r="G470" t="s">
        <v>2089</v>
      </c>
      <c r="H470">
        <v>3</v>
      </c>
      <c r="I470">
        <v>1</v>
      </c>
      <c r="J470" t="s">
        <v>2122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</row>
    <row r="471" spans="1:19" x14ac:dyDescent="0.25">
      <c r="A471">
        <v>466</v>
      </c>
      <c r="B471" t="s">
        <v>1544</v>
      </c>
      <c r="C471">
        <v>35430</v>
      </c>
      <c r="D471" t="s">
        <v>1896</v>
      </c>
      <c r="E471">
        <v>1967</v>
      </c>
      <c r="F471" t="s">
        <v>2122</v>
      </c>
      <c r="G471" t="s">
        <v>2089</v>
      </c>
      <c r="H471">
        <v>4</v>
      </c>
      <c r="I471">
        <v>3</v>
      </c>
      <c r="J471" t="s">
        <v>2122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</row>
    <row r="472" spans="1:19" x14ac:dyDescent="0.25">
      <c r="A472">
        <v>467</v>
      </c>
      <c r="B472" t="s">
        <v>2192</v>
      </c>
      <c r="C472">
        <v>35404</v>
      </c>
      <c r="D472" t="s">
        <v>1896</v>
      </c>
      <c r="E472">
        <v>1966</v>
      </c>
      <c r="F472" t="s">
        <v>2122</v>
      </c>
      <c r="G472" t="s">
        <v>2088</v>
      </c>
      <c r="H472">
        <v>4</v>
      </c>
      <c r="I472">
        <v>3</v>
      </c>
      <c r="J472" t="s">
        <v>2122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</row>
    <row r="473" spans="1:19" x14ac:dyDescent="0.25">
      <c r="A473">
        <v>468</v>
      </c>
      <c r="B473" t="s">
        <v>390</v>
      </c>
      <c r="C473">
        <v>35924</v>
      </c>
      <c r="D473" t="s">
        <v>1896</v>
      </c>
      <c r="E473">
        <v>1961</v>
      </c>
      <c r="F473" t="s">
        <v>2122</v>
      </c>
      <c r="G473" t="s">
        <v>2088</v>
      </c>
      <c r="H473">
        <v>5</v>
      </c>
      <c r="I473">
        <v>3</v>
      </c>
      <c r="J473" t="s">
        <v>2122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</row>
    <row r="474" spans="1:19" x14ac:dyDescent="0.25">
      <c r="A474">
        <v>469</v>
      </c>
      <c r="B474" t="s">
        <v>3035</v>
      </c>
      <c r="C474">
        <v>35497</v>
      </c>
      <c r="D474" t="s">
        <v>1896</v>
      </c>
      <c r="E474">
        <v>1940</v>
      </c>
      <c r="F474" t="s">
        <v>2122</v>
      </c>
      <c r="G474" t="s">
        <v>2941</v>
      </c>
      <c r="H474">
        <v>2</v>
      </c>
      <c r="I474">
        <v>2</v>
      </c>
      <c r="J474" t="s">
        <v>2122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</row>
    <row r="475" spans="1:19" x14ac:dyDescent="0.25">
      <c r="A475">
        <v>470</v>
      </c>
      <c r="B475" t="s">
        <v>379</v>
      </c>
      <c r="C475">
        <v>35524</v>
      </c>
      <c r="D475" t="s">
        <v>1896</v>
      </c>
      <c r="E475">
        <v>1959</v>
      </c>
      <c r="F475" t="s">
        <v>2122</v>
      </c>
      <c r="G475" t="s">
        <v>2089</v>
      </c>
      <c r="H475">
        <v>2</v>
      </c>
      <c r="I475">
        <v>2</v>
      </c>
      <c r="J475" t="s">
        <v>2122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</row>
    <row r="476" spans="1:19" x14ac:dyDescent="0.25">
      <c r="A476">
        <v>471</v>
      </c>
      <c r="B476" t="s">
        <v>2438</v>
      </c>
      <c r="C476">
        <v>32345</v>
      </c>
      <c r="D476" t="s">
        <v>1896</v>
      </c>
      <c r="E476">
        <v>1964</v>
      </c>
      <c r="F476" t="s">
        <v>2122</v>
      </c>
      <c r="G476" t="s">
        <v>2088</v>
      </c>
      <c r="H476">
        <v>5</v>
      </c>
      <c r="I476">
        <v>3</v>
      </c>
      <c r="J476" t="s">
        <v>2122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</row>
    <row r="477" spans="1:19" x14ac:dyDescent="0.25">
      <c r="A477">
        <v>472</v>
      </c>
      <c r="B477" t="s">
        <v>423</v>
      </c>
      <c r="C477">
        <v>32429</v>
      </c>
      <c r="D477" t="s">
        <v>1896</v>
      </c>
      <c r="E477">
        <v>1973</v>
      </c>
      <c r="F477" t="s">
        <v>2122</v>
      </c>
      <c r="G477" t="s">
        <v>2088</v>
      </c>
      <c r="H477">
        <v>5</v>
      </c>
      <c r="I477">
        <v>4</v>
      </c>
      <c r="J477" t="s">
        <v>2122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</row>
    <row r="478" spans="1:19" x14ac:dyDescent="0.25">
      <c r="A478">
        <v>473</v>
      </c>
      <c r="B478" t="s">
        <v>455</v>
      </c>
      <c r="C478">
        <v>33009</v>
      </c>
      <c r="D478" t="s">
        <v>1896</v>
      </c>
      <c r="E478">
        <v>1970</v>
      </c>
      <c r="F478" t="s">
        <v>2122</v>
      </c>
      <c r="G478" t="s">
        <v>2089</v>
      </c>
      <c r="H478">
        <v>4</v>
      </c>
      <c r="I478">
        <v>8</v>
      </c>
      <c r="J478" t="s">
        <v>2122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</row>
    <row r="479" spans="1:19" x14ac:dyDescent="0.25">
      <c r="A479">
        <v>474</v>
      </c>
      <c r="B479" t="s">
        <v>459</v>
      </c>
      <c r="C479">
        <v>33042</v>
      </c>
      <c r="D479" t="s">
        <v>1896</v>
      </c>
      <c r="E479">
        <v>1972</v>
      </c>
      <c r="F479" t="s">
        <v>2122</v>
      </c>
      <c r="G479" t="s">
        <v>2089</v>
      </c>
      <c r="H479">
        <v>5</v>
      </c>
      <c r="I479">
        <v>4</v>
      </c>
      <c r="J479" t="s">
        <v>2122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</row>
    <row r="480" spans="1:19" x14ac:dyDescent="0.25">
      <c r="A480">
        <v>475</v>
      </c>
      <c r="B480" t="s">
        <v>463</v>
      </c>
      <c r="C480">
        <v>33065</v>
      </c>
      <c r="D480" t="s">
        <v>1896</v>
      </c>
      <c r="E480">
        <v>1974</v>
      </c>
      <c r="F480" t="s">
        <v>2122</v>
      </c>
      <c r="G480" t="s">
        <v>2088</v>
      </c>
      <c r="H480">
        <v>5</v>
      </c>
      <c r="I480">
        <v>4</v>
      </c>
      <c r="J480" t="s">
        <v>2122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</row>
    <row r="481" spans="1:22" x14ac:dyDescent="0.25">
      <c r="A481">
        <v>476</v>
      </c>
      <c r="B481" t="s">
        <v>2174</v>
      </c>
      <c r="C481">
        <v>34542</v>
      </c>
      <c r="D481" t="s">
        <v>1896</v>
      </c>
      <c r="E481">
        <v>1936</v>
      </c>
      <c r="F481" t="s">
        <v>2122</v>
      </c>
      <c r="G481" t="s">
        <v>2094</v>
      </c>
      <c r="H481">
        <v>2</v>
      </c>
      <c r="I481">
        <v>2</v>
      </c>
      <c r="J481" t="s">
        <v>2122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</row>
    <row r="482" spans="1:22" x14ac:dyDescent="0.25">
      <c r="A482">
        <v>477</v>
      </c>
      <c r="B482" t="s">
        <v>362</v>
      </c>
      <c r="C482">
        <v>34975</v>
      </c>
      <c r="D482" t="s">
        <v>1896</v>
      </c>
      <c r="E482">
        <v>1960</v>
      </c>
      <c r="F482" t="s">
        <v>2122</v>
      </c>
      <c r="G482" t="s">
        <v>2089</v>
      </c>
      <c r="H482">
        <v>3</v>
      </c>
      <c r="I482">
        <v>1</v>
      </c>
      <c r="J482" t="s">
        <v>2122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</row>
    <row r="483" spans="1:22" x14ac:dyDescent="0.25">
      <c r="A483">
        <v>478</v>
      </c>
      <c r="B483" t="s">
        <v>386</v>
      </c>
      <c r="C483">
        <v>35767</v>
      </c>
      <c r="D483" t="s">
        <v>1896</v>
      </c>
      <c r="E483">
        <v>1953</v>
      </c>
      <c r="F483" t="s">
        <v>2122</v>
      </c>
      <c r="G483" t="s">
        <v>2089</v>
      </c>
      <c r="H483">
        <v>2</v>
      </c>
      <c r="I483">
        <v>1</v>
      </c>
      <c r="J483" t="s">
        <v>2122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</row>
    <row r="484" spans="1:22" x14ac:dyDescent="0.25">
      <c r="A484">
        <v>479</v>
      </c>
      <c r="B484" t="s">
        <v>415</v>
      </c>
      <c r="C484">
        <v>32374</v>
      </c>
      <c r="D484" t="s">
        <v>1896</v>
      </c>
      <c r="E484">
        <v>1968</v>
      </c>
      <c r="F484" t="s">
        <v>2122</v>
      </c>
      <c r="G484" t="s">
        <v>2089</v>
      </c>
      <c r="H484">
        <v>4</v>
      </c>
      <c r="I484">
        <v>3</v>
      </c>
      <c r="J484" t="s">
        <v>2122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</row>
    <row r="485" spans="1:22" x14ac:dyDescent="0.25">
      <c r="A485">
        <v>480</v>
      </c>
      <c r="B485" t="s">
        <v>421</v>
      </c>
      <c r="C485">
        <v>32380</v>
      </c>
      <c r="D485" t="s">
        <v>1896</v>
      </c>
      <c r="E485">
        <v>1968</v>
      </c>
      <c r="F485" t="s">
        <v>2122</v>
      </c>
      <c r="G485" t="s">
        <v>2089</v>
      </c>
      <c r="H485">
        <v>10</v>
      </c>
      <c r="I485">
        <v>1</v>
      </c>
      <c r="J485" t="s">
        <v>2122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</row>
    <row r="486" spans="1:22" x14ac:dyDescent="0.25">
      <c r="A486">
        <v>481</v>
      </c>
      <c r="B486" t="s">
        <v>28</v>
      </c>
      <c r="C486">
        <v>35409</v>
      </c>
      <c r="D486" t="s">
        <v>1896</v>
      </c>
      <c r="E486">
        <v>1987</v>
      </c>
      <c r="F486" t="s">
        <v>2122</v>
      </c>
      <c r="G486" t="s">
        <v>2088</v>
      </c>
      <c r="H486">
        <v>9</v>
      </c>
      <c r="I486">
        <v>8</v>
      </c>
      <c r="J486" t="s">
        <v>2122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</row>
    <row r="487" spans="1:22" x14ac:dyDescent="0.25">
      <c r="A487">
        <v>482</v>
      </c>
      <c r="B487" t="s">
        <v>375</v>
      </c>
      <c r="C487">
        <v>35351</v>
      </c>
      <c r="D487" t="s">
        <v>1896</v>
      </c>
      <c r="E487">
        <v>1962</v>
      </c>
      <c r="F487" t="s">
        <v>2122</v>
      </c>
      <c r="G487" t="s">
        <v>2089</v>
      </c>
      <c r="H487">
        <v>4</v>
      </c>
      <c r="I487">
        <v>6</v>
      </c>
      <c r="J487" t="s">
        <v>2122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</row>
    <row r="488" spans="1:22" x14ac:dyDescent="0.25">
      <c r="A488">
        <v>483</v>
      </c>
      <c r="B488" t="s">
        <v>1545</v>
      </c>
      <c r="C488">
        <v>35434</v>
      </c>
      <c r="D488" t="s">
        <v>1896</v>
      </c>
      <c r="E488">
        <v>1994</v>
      </c>
      <c r="F488" t="s">
        <v>2122</v>
      </c>
      <c r="G488" t="s">
        <v>2088</v>
      </c>
      <c r="H488">
        <v>7</v>
      </c>
      <c r="I488">
        <v>1</v>
      </c>
      <c r="J488" t="s">
        <v>2122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</row>
    <row r="489" spans="1:22" x14ac:dyDescent="0.25">
      <c r="A489">
        <v>484</v>
      </c>
      <c r="B489" t="s">
        <v>388</v>
      </c>
      <c r="C489">
        <v>35898</v>
      </c>
      <c r="D489" t="s">
        <v>1896</v>
      </c>
      <c r="E489">
        <v>2004</v>
      </c>
      <c r="F489" t="s">
        <v>2122</v>
      </c>
      <c r="G489" t="s">
        <v>2089</v>
      </c>
      <c r="H489">
        <v>6</v>
      </c>
      <c r="I489">
        <v>1</v>
      </c>
      <c r="J489" t="s">
        <v>2122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</row>
    <row r="490" spans="1:22" x14ac:dyDescent="0.25">
      <c r="A490">
        <v>485</v>
      </c>
      <c r="B490" t="s">
        <v>396</v>
      </c>
      <c r="C490">
        <v>32719</v>
      </c>
      <c r="D490" t="s">
        <v>1896</v>
      </c>
      <c r="E490">
        <v>1981</v>
      </c>
      <c r="F490" t="s">
        <v>2122</v>
      </c>
      <c r="G490" t="s">
        <v>2088</v>
      </c>
      <c r="H490">
        <v>9</v>
      </c>
      <c r="I490">
        <v>1</v>
      </c>
      <c r="J490" t="s">
        <v>2122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</row>
    <row r="491" spans="1:22" x14ac:dyDescent="0.25">
      <c r="A491">
        <v>486</v>
      </c>
      <c r="B491" t="s">
        <v>420</v>
      </c>
      <c r="C491">
        <v>32376</v>
      </c>
      <c r="D491" t="s">
        <v>1896</v>
      </c>
      <c r="E491">
        <v>1986</v>
      </c>
      <c r="F491" t="s">
        <v>2122</v>
      </c>
      <c r="G491" t="s">
        <v>2088</v>
      </c>
      <c r="H491">
        <v>9</v>
      </c>
      <c r="I491">
        <v>2</v>
      </c>
      <c r="J491" t="s">
        <v>2122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</row>
    <row r="492" spans="1:22" x14ac:dyDescent="0.25">
      <c r="A492">
        <v>487</v>
      </c>
      <c r="B492" t="s">
        <v>2231</v>
      </c>
      <c r="C492">
        <v>36735</v>
      </c>
      <c r="D492" t="s">
        <v>1896</v>
      </c>
      <c r="E492">
        <v>1965</v>
      </c>
      <c r="F492" t="s">
        <v>2122</v>
      </c>
      <c r="G492" t="s">
        <v>2089</v>
      </c>
      <c r="H492">
        <v>5</v>
      </c>
      <c r="I492">
        <v>4</v>
      </c>
      <c r="J492" t="s">
        <v>2122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</row>
    <row r="493" spans="1:22" x14ac:dyDescent="0.25">
      <c r="A493">
        <v>488</v>
      </c>
      <c r="B493" t="s">
        <v>2311</v>
      </c>
      <c r="C493">
        <v>34982</v>
      </c>
      <c r="D493" t="s">
        <v>1896</v>
      </c>
      <c r="E493">
        <v>1935</v>
      </c>
      <c r="F493" t="s">
        <v>2122</v>
      </c>
      <c r="G493" t="s">
        <v>2089</v>
      </c>
      <c r="H493">
        <v>4</v>
      </c>
      <c r="I493">
        <v>2</v>
      </c>
      <c r="J493" t="s">
        <v>2122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</row>
    <row r="494" spans="1:22" x14ac:dyDescent="0.25">
      <c r="A494" s="134">
        <v>489</v>
      </c>
      <c r="B494" s="134" t="s">
        <v>2312</v>
      </c>
      <c r="C494" s="134">
        <v>34056</v>
      </c>
      <c r="D494" s="134" t="s">
        <v>1896</v>
      </c>
      <c r="E494" s="134">
        <v>1993</v>
      </c>
      <c r="F494" s="134" t="s">
        <v>2122</v>
      </c>
      <c r="G494" s="134" t="s">
        <v>2088</v>
      </c>
      <c r="H494" s="134">
        <v>9</v>
      </c>
      <c r="I494" s="134">
        <v>2</v>
      </c>
      <c r="J494" s="203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U494" t="str">
        <f>VLOOKUP(C494,Лист5!B:C,2,0)</f>
        <v>г. Иркутск, ул. Баумана, д. 193</v>
      </c>
      <c r="V494" s="128">
        <f>VLOOKUP(C494,Лист5!B:E,4,0)</f>
        <v>5689710</v>
      </c>
    </row>
    <row r="495" spans="1:22" x14ac:dyDescent="0.25">
      <c r="A495">
        <v>490</v>
      </c>
      <c r="B495" t="s">
        <v>2313</v>
      </c>
      <c r="C495">
        <v>33140</v>
      </c>
      <c r="D495" t="s">
        <v>1896</v>
      </c>
      <c r="E495">
        <v>1968</v>
      </c>
      <c r="F495" t="s">
        <v>2122</v>
      </c>
      <c r="G495" t="s">
        <v>2088</v>
      </c>
      <c r="H495">
        <v>5</v>
      </c>
      <c r="I495">
        <v>3</v>
      </c>
      <c r="J495" t="s">
        <v>2122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</row>
    <row r="496" spans="1:22" x14ac:dyDescent="0.25">
      <c r="A496">
        <v>491</v>
      </c>
      <c r="B496" t="s">
        <v>2314</v>
      </c>
      <c r="C496">
        <v>35352</v>
      </c>
      <c r="D496" t="s">
        <v>1896</v>
      </c>
      <c r="E496">
        <v>1966</v>
      </c>
      <c r="F496" t="s">
        <v>2122</v>
      </c>
      <c r="G496" t="s">
        <v>2089</v>
      </c>
      <c r="H496">
        <v>5</v>
      </c>
      <c r="I496">
        <v>6</v>
      </c>
      <c r="J496" t="s">
        <v>2122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</row>
    <row r="497" spans="1:19" x14ac:dyDescent="0.25">
      <c r="A497">
        <v>492</v>
      </c>
      <c r="B497" t="s">
        <v>2315</v>
      </c>
      <c r="C497">
        <v>32465</v>
      </c>
      <c r="D497" t="s">
        <v>1896</v>
      </c>
      <c r="E497">
        <v>1970</v>
      </c>
      <c r="F497" t="s">
        <v>2122</v>
      </c>
      <c r="G497" t="s">
        <v>2088</v>
      </c>
      <c r="H497">
        <v>4</v>
      </c>
      <c r="I497">
        <v>6</v>
      </c>
      <c r="J497" t="s">
        <v>2122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</row>
    <row r="498" spans="1:19" x14ac:dyDescent="0.25">
      <c r="A498">
        <v>493</v>
      </c>
      <c r="B498" t="s">
        <v>2316</v>
      </c>
      <c r="C498">
        <v>33691</v>
      </c>
      <c r="D498" t="s">
        <v>1896</v>
      </c>
      <c r="E498">
        <v>2008</v>
      </c>
      <c r="F498" t="s">
        <v>2122</v>
      </c>
      <c r="G498" t="s">
        <v>2089</v>
      </c>
      <c r="H498">
        <v>5</v>
      </c>
      <c r="I498">
        <v>1</v>
      </c>
      <c r="J498" t="s">
        <v>2122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</row>
    <row r="499" spans="1:19" x14ac:dyDescent="0.25">
      <c r="A499">
        <v>494</v>
      </c>
      <c r="B499" t="s">
        <v>2317</v>
      </c>
      <c r="C499">
        <v>33408</v>
      </c>
      <c r="D499" t="s">
        <v>1896</v>
      </c>
      <c r="E499">
        <v>1968</v>
      </c>
      <c r="F499" t="s">
        <v>2122</v>
      </c>
      <c r="G499" t="s">
        <v>2089</v>
      </c>
      <c r="H499">
        <v>4</v>
      </c>
      <c r="I499">
        <v>5</v>
      </c>
      <c r="J499" t="s">
        <v>2122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</row>
    <row r="500" spans="1:19" x14ac:dyDescent="0.25">
      <c r="A500">
        <v>495</v>
      </c>
      <c r="B500" t="s">
        <v>2318</v>
      </c>
      <c r="C500">
        <v>32932</v>
      </c>
      <c r="D500" t="s">
        <v>1896</v>
      </c>
      <c r="E500">
        <v>1993</v>
      </c>
      <c r="F500" t="s">
        <v>2122</v>
      </c>
      <c r="G500" t="s">
        <v>2088</v>
      </c>
      <c r="H500">
        <v>9</v>
      </c>
      <c r="I500">
        <v>3</v>
      </c>
      <c r="J500" t="s">
        <v>2122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</row>
    <row r="501" spans="1:19" x14ac:dyDescent="0.25">
      <c r="A501">
        <v>496</v>
      </c>
      <c r="B501" t="s">
        <v>2826</v>
      </c>
      <c r="C501">
        <v>33977</v>
      </c>
      <c r="D501" t="s">
        <v>1896</v>
      </c>
      <c r="E501">
        <v>1959</v>
      </c>
      <c r="F501" t="s">
        <v>2122</v>
      </c>
      <c r="G501" t="s">
        <v>2089</v>
      </c>
      <c r="H501">
        <v>3</v>
      </c>
      <c r="I501">
        <v>2</v>
      </c>
      <c r="J501" t="s">
        <v>2122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</row>
    <row r="502" spans="1:19" x14ac:dyDescent="0.25">
      <c r="A502">
        <v>497</v>
      </c>
      <c r="B502" t="s">
        <v>2319</v>
      </c>
      <c r="C502">
        <v>33984</v>
      </c>
      <c r="D502" t="s">
        <v>1896</v>
      </c>
      <c r="E502">
        <v>1964</v>
      </c>
      <c r="F502" t="s">
        <v>2122</v>
      </c>
      <c r="G502" t="s">
        <v>2089</v>
      </c>
      <c r="H502">
        <v>4</v>
      </c>
      <c r="I502">
        <v>3</v>
      </c>
      <c r="J502" t="s">
        <v>2122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</row>
    <row r="503" spans="1:19" x14ac:dyDescent="0.25">
      <c r="A503">
        <v>498</v>
      </c>
      <c r="B503" t="s">
        <v>2320</v>
      </c>
      <c r="C503">
        <v>35520</v>
      </c>
      <c r="D503" t="s">
        <v>1896</v>
      </c>
      <c r="E503">
        <v>1954</v>
      </c>
      <c r="F503" t="s">
        <v>2122</v>
      </c>
      <c r="G503" t="s">
        <v>2089</v>
      </c>
      <c r="H503">
        <v>2</v>
      </c>
      <c r="I503">
        <v>2</v>
      </c>
      <c r="J503" t="s">
        <v>2122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</row>
    <row r="504" spans="1:19" x14ac:dyDescent="0.25">
      <c r="A504">
        <v>499</v>
      </c>
      <c r="B504" t="s">
        <v>2321</v>
      </c>
      <c r="C504">
        <v>37233</v>
      </c>
      <c r="D504" t="s">
        <v>1896</v>
      </c>
      <c r="E504">
        <v>1961</v>
      </c>
      <c r="F504" t="s">
        <v>2122</v>
      </c>
      <c r="G504" t="s">
        <v>2088</v>
      </c>
      <c r="H504">
        <v>5</v>
      </c>
      <c r="I504">
        <v>3</v>
      </c>
      <c r="J504" t="s">
        <v>2122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</row>
    <row r="505" spans="1:19" x14ac:dyDescent="0.25">
      <c r="A505">
        <v>500</v>
      </c>
      <c r="B505" t="s">
        <v>2322</v>
      </c>
      <c r="C505">
        <v>34558</v>
      </c>
      <c r="D505" t="s">
        <v>1896</v>
      </c>
      <c r="E505">
        <v>1974</v>
      </c>
      <c r="F505" t="s">
        <v>2122</v>
      </c>
      <c r="G505" t="s">
        <v>2089</v>
      </c>
      <c r="H505">
        <v>6</v>
      </c>
      <c r="I505">
        <v>8</v>
      </c>
      <c r="J505" t="s">
        <v>2122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</row>
    <row r="506" spans="1:19" x14ac:dyDescent="0.25">
      <c r="A506">
        <v>501</v>
      </c>
      <c r="B506" t="s">
        <v>2323</v>
      </c>
      <c r="C506">
        <v>35402</v>
      </c>
      <c r="D506" t="s">
        <v>1896</v>
      </c>
      <c r="E506">
        <v>1973</v>
      </c>
      <c r="F506" t="s">
        <v>2122</v>
      </c>
      <c r="G506" t="s">
        <v>2089</v>
      </c>
      <c r="H506">
        <v>5</v>
      </c>
      <c r="I506">
        <v>7</v>
      </c>
      <c r="J506" t="s">
        <v>2122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</row>
    <row r="507" spans="1:19" x14ac:dyDescent="0.25">
      <c r="A507">
        <v>502</v>
      </c>
      <c r="B507" t="s">
        <v>2324</v>
      </c>
      <c r="C507">
        <v>35053</v>
      </c>
      <c r="D507" t="s">
        <v>1896</v>
      </c>
      <c r="E507">
        <v>1959</v>
      </c>
      <c r="F507" t="s">
        <v>2122</v>
      </c>
      <c r="G507" t="s">
        <v>2094</v>
      </c>
      <c r="H507">
        <v>2</v>
      </c>
      <c r="I507">
        <v>1</v>
      </c>
      <c r="J507" t="s">
        <v>2122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</row>
    <row r="508" spans="1:19" x14ac:dyDescent="0.25">
      <c r="A508">
        <v>503</v>
      </c>
      <c r="B508" t="s">
        <v>2524</v>
      </c>
      <c r="C508">
        <v>36890</v>
      </c>
      <c r="D508" t="s">
        <v>1896</v>
      </c>
      <c r="E508">
        <v>1956</v>
      </c>
      <c r="F508" t="s">
        <v>2122</v>
      </c>
      <c r="G508" t="s">
        <v>2089</v>
      </c>
      <c r="H508">
        <v>2</v>
      </c>
      <c r="I508">
        <v>2</v>
      </c>
      <c r="J508" t="s">
        <v>2122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</row>
    <row r="509" spans="1:19" x14ac:dyDescent="0.25">
      <c r="A509">
        <v>504</v>
      </c>
      <c r="B509" t="s">
        <v>2325</v>
      </c>
      <c r="C509">
        <v>35577</v>
      </c>
      <c r="D509" t="s">
        <v>1896</v>
      </c>
      <c r="E509">
        <v>1960</v>
      </c>
      <c r="F509" t="s">
        <v>2122</v>
      </c>
      <c r="G509" t="s">
        <v>2088</v>
      </c>
      <c r="H509">
        <v>4</v>
      </c>
      <c r="I509">
        <v>4</v>
      </c>
      <c r="J509" t="s">
        <v>2122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</row>
    <row r="510" spans="1:19" x14ac:dyDescent="0.25">
      <c r="A510">
        <v>505</v>
      </c>
      <c r="B510" t="s">
        <v>2326</v>
      </c>
      <c r="C510">
        <v>36795</v>
      </c>
      <c r="D510" t="s">
        <v>1896</v>
      </c>
      <c r="E510">
        <v>1966</v>
      </c>
      <c r="F510" t="s">
        <v>2122</v>
      </c>
      <c r="G510" t="s">
        <v>2089</v>
      </c>
      <c r="H510">
        <v>5</v>
      </c>
      <c r="I510">
        <v>3</v>
      </c>
      <c r="J510" t="s">
        <v>2122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</row>
    <row r="511" spans="1:19" x14ac:dyDescent="0.25">
      <c r="A511">
        <v>506</v>
      </c>
      <c r="B511" t="s">
        <v>2327</v>
      </c>
      <c r="C511">
        <v>33024</v>
      </c>
      <c r="D511" t="s">
        <v>1896</v>
      </c>
      <c r="E511">
        <v>1979</v>
      </c>
      <c r="F511" t="s">
        <v>2122</v>
      </c>
      <c r="G511" t="s">
        <v>2088</v>
      </c>
      <c r="H511">
        <v>5</v>
      </c>
      <c r="I511">
        <v>4</v>
      </c>
      <c r="J511" t="s">
        <v>2122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</row>
    <row r="512" spans="1:19" x14ac:dyDescent="0.25">
      <c r="A512">
        <v>507</v>
      </c>
      <c r="B512" t="s">
        <v>2396</v>
      </c>
      <c r="C512">
        <v>36434</v>
      </c>
      <c r="D512" t="s">
        <v>1896</v>
      </c>
      <c r="E512">
        <v>1936</v>
      </c>
      <c r="F512" t="s">
        <v>2122</v>
      </c>
      <c r="G512" t="s">
        <v>2089</v>
      </c>
      <c r="H512">
        <v>3</v>
      </c>
      <c r="I512">
        <v>2</v>
      </c>
      <c r="J512" t="s">
        <v>2122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</row>
    <row r="513" spans="1:19" x14ac:dyDescent="0.25">
      <c r="A513">
        <v>508</v>
      </c>
      <c r="B513" t="s">
        <v>2398</v>
      </c>
      <c r="C513">
        <v>35593</v>
      </c>
      <c r="D513" t="s">
        <v>1896</v>
      </c>
      <c r="E513">
        <v>1917</v>
      </c>
      <c r="F513" t="s">
        <v>2122</v>
      </c>
      <c r="G513" t="s">
        <v>2094</v>
      </c>
      <c r="H513">
        <v>2</v>
      </c>
      <c r="I513">
        <v>1</v>
      </c>
      <c r="J513" t="s">
        <v>2122</v>
      </c>
      <c r="K513">
        <v>1244.4000000000001</v>
      </c>
      <c r="L513">
        <v>655.9</v>
      </c>
      <c r="M513">
        <v>15686962.82</v>
      </c>
      <c r="N513">
        <v>3127683.14</v>
      </c>
      <c r="O513">
        <v>12559279.68</v>
      </c>
      <c r="P513">
        <v>0</v>
      </c>
      <c r="Q513">
        <v>0</v>
      </c>
      <c r="R513">
        <v>45292</v>
      </c>
      <c r="S513">
        <v>45657</v>
      </c>
    </row>
    <row r="514" spans="1:19" x14ac:dyDescent="0.25">
      <c r="A514">
        <v>509</v>
      </c>
      <c r="B514" t="s">
        <v>2399</v>
      </c>
      <c r="C514">
        <v>36637</v>
      </c>
      <c r="D514" t="s">
        <v>1896</v>
      </c>
      <c r="E514">
        <v>1933</v>
      </c>
      <c r="F514" t="s">
        <v>2122</v>
      </c>
      <c r="G514" t="s">
        <v>2089</v>
      </c>
      <c r="H514">
        <v>2</v>
      </c>
      <c r="I514">
        <v>4</v>
      </c>
      <c r="J514" t="s">
        <v>2122</v>
      </c>
      <c r="K514">
        <v>1289.48</v>
      </c>
      <c r="L514">
        <v>1084.08</v>
      </c>
      <c r="M514">
        <v>28684896.32</v>
      </c>
      <c r="N514">
        <v>28684896.32</v>
      </c>
      <c r="O514">
        <v>0</v>
      </c>
      <c r="P514">
        <v>0</v>
      </c>
      <c r="Q514">
        <v>0</v>
      </c>
      <c r="R514">
        <v>45292</v>
      </c>
      <c r="S514">
        <v>45657</v>
      </c>
    </row>
    <row r="515" spans="1:19" x14ac:dyDescent="0.25">
      <c r="A515">
        <v>510</v>
      </c>
      <c r="B515" t="s">
        <v>2400</v>
      </c>
      <c r="C515">
        <v>36805</v>
      </c>
      <c r="D515" t="s">
        <v>1896</v>
      </c>
      <c r="E515">
        <v>1917</v>
      </c>
      <c r="F515" t="s">
        <v>2122</v>
      </c>
      <c r="G515" t="s">
        <v>2094</v>
      </c>
      <c r="H515">
        <v>2</v>
      </c>
      <c r="I515">
        <v>1</v>
      </c>
      <c r="J515" t="s">
        <v>2122</v>
      </c>
      <c r="K515">
        <v>850.5</v>
      </c>
      <c r="L515">
        <v>754.6</v>
      </c>
      <c r="M515">
        <v>841237.2</v>
      </c>
      <c r="N515">
        <v>841237.2</v>
      </c>
      <c r="O515">
        <v>0</v>
      </c>
      <c r="P515">
        <v>0</v>
      </c>
      <c r="Q515">
        <v>0</v>
      </c>
      <c r="R515">
        <v>45292</v>
      </c>
      <c r="S515">
        <v>45657</v>
      </c>
    </row>
    <row r="516" spans="1:19" x14ac:dyDescent="0.25">
      <c r="A516">
        <v>511</v>
      </c>
      <c r="B516" t="s">
        <v>2401</v>
      </c>
      <c r="C516">
        <v>36743</v>
      </c>
      <c r="D516" t="s">
        <v>1896</v>
      </c>
      <c r="E516">
        <v>1934</v>
      </c>
      <c r="F516" t="s">
        <v>2122</v>
      </c>
      <c r="G516" t="s">
        <v>2089</v>
      </c>
      <c r="H516">
        <v>3</v>
      </c>
      <c r="I516">
        <v>1</v>
      </c>
      <c r="J516" t="s">
        <v>2122</v>
      </c>
      <c r="K516">
        <v>743.3</v>
      </c>
      <c r="L516">
        <v>663.4</v>
      </c>
      <c r="M516">
        <v>10762145.380000001</v>
      </c>
      <c r="N516">
        <v>10762145.380000001</v>
      </c>
      <c r="O516">
        <v>0</v>
      </c>
      <c r="P516">
        <v>0</v>
      </c>
      <c r="Q516">
        <v>0</v>
      </c>
      <c r="R516">
        <v>45292</v>
      </c>
      <c r="S516">
        <v>45657</v>
      </c>
    </row>
    <row r="517" spans="1:19" x14ac:dyDescent="0.25">
      <c r="A517">
        <v>512</v>
      </c>
      <c r="B517" t="s">
        <v>2403</v>
      </c>
      <c r="C517">
        <v>34985</v>
      </c>
      <c r="D517" t="s">
        <v>1896</v>
      </c>
      <c r="E517">
        <v>1917</v>
      </c>
      <c r="F517" t="s">
        <v>2122</v>
      </c>
      <c r="G517" t="s">
        <v>2089</v>
      </c>
      <c r="H517">
        <v>2</v>
      </c>
      <c r="I517">
        <v>1</v>
      </c>
      <c r="J517" t="s">
        <v>2122</v>
      </c>
      <c r="K517">
        <v>391.5</v>
      </c>
      <c r="L517">
        <v>369.4</v>
      </c>
      <c r="M517">
        <v>944482.26600000006</v>
      </c>
      <c r="N517">
        <v>944482.26600000006</v>
      </c>
      <c r="O517">
        <v>0</v>
      </c>
      <c r="P517">
        <v>0</v>
      </c>
      <c r="Q517">
        <v>0</v>
      </c>
      <c r="R517">
        <v>45292</v>
      </c>
      <c r="S517">
        <v>45657</v>
      </c>
    </row>
    <row r="518" spans="1:19" x14ac:dyDescent="0.25">
      <c r="A518">
        <v>513</v>
      </c>
      <c r="B518" t="s">
        <v>2405</v>
      </c>
      <c r="C518">
        <v>34913</v>
      </c>
      <c r="D518" t="s">
        <v>1896</v>
      </c>
      <c r="E518">
        <v>1917</v>
      </c>
      <c r="F518" t="s">
        <v>2122</v>
      </c>
      <c r="G518" t="s">
        <v>2094</v>
      </c>
      <c r="H518">
        <v>2</v>
      </c>
      <c r="I518">
        <v>1</v>
      </c>
      <c r="J518" t="s">
        <v>2122</v>
      </c>
      <c r="K518">
        <v>382.13</v>
      </c>
      <c r="L518">
        <v>342.3</v>
      </c>
      <c r="M518">
        <v>10740709.529999999</v>
      </c>
      <c r="N518">
        <v>10740709.529999999</v>
      </c>
      <c r="O518">
        <v>0</v>
      </c>
      <c r="P518">
        <v>0</v>
      </c>
      <c r="Q518">
        <v>0</v>
      </c>
      <c r="R518">
        <v>45292</v>
      </c>
      <c r="S518">
        <v>45657</v>
      </c>
    </row>
    <row r="519" spans="1:19" x14ac:dyDescent="0.25">
      <c r="A519">
        <v>514</v>
      </c>
      <c r="B519" t="s">
        <v>2385</v>
      </c>
      <c r="C519">
        <v>34916</v>
      </c>
      <c r="D519" t="s">
        <v>1896</v>
      </c>
      <c r="E519">
        <v>1917</v>
      </c>
      <c r="F519" t="s">
        <v>2122</v>
      </c>
      <c r="G519" t="s">
        <v>2094</v>
      </c>
      <c r="H519">
        <v>2</v>
      </c>
      <c r="I519">
        <v>1</v>
      </c>
      <c r="J519" t="s">
        <v>2122</v>
      </c>
      <c r="K519">
        <v>692.12</v>
      </c>
      <c r="L519">
        <v>609.79999999999995</v>
      </c>
      <c r="M519">
        <v>992739.88</v>
      </c>
      <c r="N519">
        <v>992739.88</v>
      </c>
      <c r="O519">
        <v>0</v>
      </c>
      <c r="P519">
        <v>0</v>
      </c>
      <c r="Q519">
        <v>0</v>
      </c>
      <c r="R519">
        <v>45292</v>
      </c>
      <c r="S519">
        <v>45657</v>
      </c>
    </row>
    <row r="520" spans="1:19" x14ac:dyDescent="0.25">
      <c r="A520">
        <v>515</v>
      </c>
      <c r="B520" t="s">
        <v>2412</v>
      </c>
      <c r="C520">
        <v>34668</v>
      </c>
      <c r="D520" t="s">
        <v>1896</v>
      </c>
      <c r="E520">
        <v>1913</v>
      </c>
      <c r="F520" t="s">
        <v>2122</v>
      </c>
      <c r="G520" t="s">
        <v>2094</v>
      </c>
      <c r="H520">
        <v>1</v>
      </c>
      <c r="I520">
        <v>1</v>
      </c>
      <c r="J520" t="s">
        <v>2122</v>
      </c>
      <c r="K520">
        <v>260.39999999999998</v>
      </c>
      <c r="L520">
        <v>162.1</v>
      </c>
      <c r="M520">
        <v>531656.27</v>
      </c>
      <c r="N520">
        <v>531656.27</v>
      </c>
      <c r="O520">
        <v>0</v>
      </c>
      <c r="P520">
        <v>0</v>
      </c>
      <c r="Q520">
        <v>0</v>
      </c>
      <c r="R520">
        <v>45292</v>
      </c>
      <c r="S520">
        <v>45657</v>
      </c>
    </row>
    <row r="521" spans="1:19" x14ac:dyDescent="0.25">
      <c r="A521">
        <v>516</v>
      </c>
      <c r="B521" t="s">
        <v>2407</v>
      </c>
      <c r="C521">
        <v>34216</v>
      </c>
      <c r="D521" t="s">
        <v>1896</v>
      </c>
      <c r="E521">
        <v>1907</v>
      </c>
      <c r="F521" t="s">
        <v>2122</v>
      </c>
      <c r="G521" t="s">
        <v>2094</v>
      </c>
      <c r="H521">
        <v>2</v>
      </c>
      <c r="I521">
        <v>1</v>
      </c>
      <c r="J521" t="s">
        <v>2122</v>
      </c>
      <c r="K521">
        <v>372.61</v>
      </c>
      <c r="L521">
        <v>333</v>
      </c>
      <c r="M521">
        <v>11948614.51</v>
      </c>
      <c r="N521">
        <v>11948614.51</v>
      </c>
      <c r="O521">
        <v>0</v>
      </c>
      <c r="P521">
        <v>0</v>
      </c>
      <c r="Q521">
        <v>0</v>
      </c>
      <c r="R521">
        <v>45292</v>
      </c>
      <c r="S521">
        <v>45657</v>
      </c>
    </row>
    <row r="522" spans="1:19" x14ac:dyDescent="0.25">
      <c r="A522">
        <v>517</v>
      </c>
      <c r="B522" t="s">
        <v>2406</v>
      </c>
      <c r="C522">
        <v>33658</v>
      </c>
      <c r="D522" t="s">
        <v>1896</v>
      </c>
      <c r="E522">
        <v>1917</v>
      </c>
      <c r="F522" t="s">
        <v>2122</v>
      </c>
      <c r="G522" t="s">
        <v>2094</v>
      </c>
      <c r="H522">
        <v>2</v>
      </c>
      <c r="I522">
        <v>1</v>
      </c>
      <c r="J522" t="s">
        <v>2122</v>
      </c>
      <c r="K522">
        <v>389.1</v>
      </c>
      <c r="L522">
        <v>374.5</v>
      </c>
      <c r="M522">
        <v>6002110.3400000008</v>
      </c>
      <c r="N522">
        <v>6002110.3400000008</v>
      </c>
      <c r="O522">
        <v>0</v>
      </c>
      <c r="P522">
        <v>0</v>
      </c>
      <c r="Q522">
        <v>0</v>
      </c>
      <c r="R522">
        <v>45292</v>
      </c>
      <c r="S522">
        <v>45657</v>
      </c>
    </row>
    <row r="523" spans="1:19" x14ac:dyDescent="0.25">
      <c r="A523">
        <v>518</v>
      </c>
      <c r="B523" t="s">
        <v>2409</v>
      </c>
      <c r="C523">
        <v>34510</v>
      </c>
      <c r="D523" t="s">
        <v>1896</v>
      </c>
      <c r="E523">
        <v>1917</v>
      </c>
      <c r="F523" t="s">
        <v>2122</v>
      </c>
      <c r="G523" t="s">
        <v>2094</v>
      </c>
      <c r="H523">
        <v>2</v>
      </c>
      <c r="I523">
        <v>1</v>
      </c>
      <c r="J523" t="s">
        <v>2122</v>
      </c>
      <c r="K523">
        <v>311.38</v>
      </c>
      <c r="L523">
        <v>279.60000000000002</v>
      </c>
      <c r="M523">
        <v>5215210.7300000004</v>
      </c>
      <c r="N523">
        <v>459061.97</v>
      </c>
      <c r="O523">
        <v>4756148.7600000007</v>
      </c>
      <c r="P523">
        <v>0</v>
      </c>
      <c r="Q523">
        <v>0</v>
      </c>
      <c r="R523">
        <v>45292</v>
      </c>
      <c r="S523">
        <v>45657</v>
      </c>
    </row>
    <row r="524" spans="1:19" x14ac:dyDescent="0.25">
      <c r="A524">
        <v>519</v>
      </c>
      <c r="B524" t="s">
        <v>2411</v>
      </c>
      <c r="C524">
        <v>56048</v>
      </c>
      <c r="D524" t="s">
        <v>1896</v>
      </c>
      <c r="E524">
        <v>1917</v>
      </c>
      <c r="F524" t="s">
        <v>2122</v>
      </c>
      <c r="G524" t="s">
        <v>2100</v>
      </c>
      <c r="H524">
        <v>2</v>
      </c>
      <c r="I524">
        <v>2</v>
      </c>
      <c r="J524" t="s">
        <v>2122</v>
      </c>
      <c r="K524">
        <v>238.9</v>
      </c>
      <c r="L524">
        <v>238.9</v>
      </c>
      <c r="M524">
        <v>9517916.459999999</v>
      </c>
      <c r="N524">
        <v>9517916.459999999</v>
      </c>
      <c r="O524">
        <v>0</v>
      </c>
      <c r="P524">
        <v>0</v>
      </c>
      <c r="Q524">
        <v>0</v>
      </c>
      <c r="R524">
        <v>45292</v>
      </c>
      <c r="S524">
        <v>45657</v>
      </c>
    </row>
    <row r="525" spans="1:19" x14ac:dyDescent="0.25">
      <c r="A525">
        <v>520</v>
      </c>
      <c r="B525" t="s">
        <v>380</v>
      </c>
      <c r="C525">
        <v>35659</v>
      </c>
      <c r="D525" t="s">
        <v>1896</v>
      </c>
      <c r="E525">
        <v>1966</v>
      </c>
      <c r="F525" t="s">
        <v>2122</v>
      </c>
      <c r="G525" t="s">
        <v>2088</v>
      </c>
      <c r="H525">
        <v>5</v>
      </c>
      <c r="I525">
        <v>4</v>
      </c>
      <c r="J525" t="s">
        <v>2122</v>
      </c>
      <c r="K525">
        <v>5663.1</v>
      </c>
      <c r="L525">
        <v>3531</v>
      </c>
      <c r="M525">
        <v>344426.4</v>
      </c>
      <c r="N525">
        <v>344426.4</v>
      </c>
      <c r="O525">
        <v>0</v>
      </c>
      <c r="P525">
        <v>0</v>
      </c>
      <c r="Q525">
        <v>0</v>
      </c>
      <c r="R525">
        <v>45292</v>
      </c>
      <c r="S525">
        <v>45657</v>
      </c>
    </row>
    <row r="526" spans="1:19" x14ac:dyDescent="0.25">
      <c r="A526">
        <v>521</v>
      </c>
      <c r="B526" t="s">
        <v>428</v>
      </c>
      <c r="C526">
        <v>32472</v>
      </c>
      <c r="D526" t="s">
        <v>1896</v>
      </c>
      <c r="E526">
        <v>1970</v>
      </c>
      <c r="F526" t="s">
        <v>2122</v>
      </c>
      <c r="G526" t="s">
        <v>2088</v>
      </c>
      <c r="H526">
        <v>5</v>
      </c>
      <c r="I526">
        <v>6</v>
      </c>
      <c r="J526" t="s">
        <v>2122</v>
      </c>
      <c r="K526">
        <v>7026.9</v>
      </c>
      <c r="L526">
        <v>4322.1000000000004</v>
      </c>
      <c r="M526">
        <v>4856656.8499999996</v>
      </c>
      <c r="N526">
        <v>4856656.8499999996</v>
      </c>
      <c r="O526">
        <v>0</v>
      </c>
      <c r="P526">
        <v>0</v>
      </c>
      <c r="Q526">
        <v>0</v>
      </c>
      <c r="R526">
        <v>45292</v>
      </c>
      <c r="S526">
        <v>45657</v>
      </c>
    </row>
    <row r="527" spans="1:19" x14ac:dyDescent="0.25">
      <c r="A527">
        <v>522</v>
      </c>
      <c r="B527" t="s">
        <v>367</v>
      </c>
      <c r="C527">
        <v>35199</v>
      </c>
      <c r="D527" t="s">
        <v>1896</v>
      </c>
      <c r="E527">
        <v>1955</v>
      </c>
      <c r="F527" t="s">
        <v>2122</v>
      </c>
      <c r="G527" t="s">
        <v>2089</v>
      </c>
      <c r="H527">
        <v>2</v>
      </c>
      <c r="I527">
        <v>2</v>
      </c>
      <c r="J527" t="s">
        <v>2122</v>
      </c>
      <c r="K527">
        <v>844.1</v>
      </c>
      <c r="L527">
        <v>844.1</v>
      </c>
      <c r="M527">
        <v>7524146.2699999996</v>
      </c>
      <c r="N527">
        <v>7524146.2699999996</v>
      </c>
      <c r="O527">
        <v>0</v>
      </c>
      <c r="P527">
        <v>0</v>
      </c>
      <c r="Q527">
        <v>0</v>
      </c>
      <c r="R527">
        <v>45292</v>
      </c>
      <c r="S527">
        <v>45657</v>
      </c>
    </row>
    <row r="528" spans="1:19" x14ac:dyDescent="0.25">
      <c r="A528">
        <v>523</v>
      </c>
      <c r="B528" t="s">
        <v>1307</v>
      </c>
      <c r="C528">
        <v>36782</v>
      </c>
      <c r="D528" t="s">
        <v>1896</v>
      </c>
      <c r="E528">
        <v>1968</v>
      </c>
      <c r="F528" t="s">
        <v>2122</v>
      </c>
      <c r="G528" t="s">
        <v>2088</v>
      </c>
      <c r="H528">
        <v>5</v>
      </c>
      <c r="I528">
        <v>10</v>
      </c>
      <c r="J528" t="s">
        <v>2122</v>
      </c>
      <c r="K528">
        <v>13235.7</v>
      </c>
      <c r="L528">
        <v>10021.299999999999</v>
      </c>
      <c r="M528">
        <v>615012</v>
      </c>
      <c r="N528">
        <v>615012</v>
      </c>
      <c r="O528">
        <v>0</v>
      </c>
      <c r="P528">
        <v>0</v>
      </c>
      <c r="Q528">
        <v>0</v>
      </c>
      <c r="R528">
        <v>45292</v>
      </c>
      <c r="S528">
        <v>45657</v>
      </c>
    </row>
    <row r="529" spans="1:22" x14ac:dyDescent="0.25">
      <c r="A529">
        <v>524</v>
      </c>
      <c r="B529" t="s">
        <v>1335</v>
      </c>
      <c r="C529">
        <v>36951</v>
      </c>
      <c r="D529" t="s">
        <v>1896</v>
      </c>
      <c r="E529">
        <v>1968</v>
      </c>
      <c r="F529" t="s">
        <v>2122</v>
      </c>
      <c r="G529" t="s">
        <v>2088</v>
      </c>
      <c r="H529">
        <v>5</v>
      </c>
      <c r="I529">
        <v>2</v>
      </c>
      <c r="J529" t="s">
        <v>2122</v>
      </c>
      <c r="K529">
        <v>5475.7</v>
      </c>
      <c r="L529">
        <v>3518.1</v>
      </c>
      <c r="M529">
        <v>213444</v>
      </c>
      <c r="N529">
        <v>213444</v>
      </c>
      <c r="O529">
        <v>0</v>
      </c>
      <c r="P529">
        <v>0</v>
      </c>
      <c r="Q529">
        <v>0</v>
      </c>
      <c r="R529">
        <v>45292</v>
      </c>
      <c r="S529">
        <v>45657</v>
      </c>
    </row>
    <row r="530" spans="1:22" x14ac:dyDescent="0.25">
      <c r="A530">
        <v>525</v>
      </c>
      <c r="B530" t="s">
        <v>2173</v>
      </c>
      <c r="C530">
        <v>36075</v>
      </c>
      <c r="D530" t="s">
        <v>1896</v>
      </c>
      <c r="E530">
        <v>1962</v>
      </c>
      <c r="F530" t="s">
        <v>2122</v>
      </c>
      <c r="G530" t="s">
        <v>2089</v>
      </c>
      <c r="H530">
        <v>5</v>
      </c>
      <c r="I530">
        <v>5</v>
      </c>
      <c r="J530" t="s">
        <v>2122</v>
      </c>
      <c r="K530">
        <v>5719.9</v>
      </c>
      <c r="L530">
        <v>4354.6000000000004</v>
      </c>
      <c r="M530">
        <v>5971312.7400000002</v>
      </c>
      <c r="N530">
        <v>5971312.7400000002</v>
      </c>
      <c r="O530">
        <v>0</v>
      </c>
      <c r="P530">
        <v>0</v>
      </c>
      <c r="Q530">
        <v>0</v>
      </c>
      <c r="R530">
        <v>45292</v>
      </c>
      <c r="S530">
        <v>45657</v>
      </c>
    </row>
    <row r="531" spans="1:22" x14ac:dyDescent="0.25">
      <c r="A531">
        <v>526</v>
      </c>
      <c r="B531" t="s">
        <v>438</v>
      </c>
      <c r="C531">
        <v>36899</v>
      </c>
      <c r="D531" t="s">
        <v>1896</v>
      </c>
      <c r="E531">
        <v>1972</v>
      </c>
      <c r="F531" t="s">
        <v>2122</v>
      </c>
      <c r="G531" t="s">
        <v>2088</v>
      </c>
      <c r="H531">
        <v>5</v>
      </c>
      <c r="I531">
        <v>3</v>
      </c>
      <c r="J531" t="s">
        <v>2122</v>
      </c>
      <c r="K531">
        <v>4109.7</v>
      </c>
      <c r="L531">
        <v>2528.5</v>
      </c>
      <c r="M531">
        <v>6793870.9335000003</v>
      </c>
      <c r="N531">
        <v>6793870.9335000003</v>
      </c>
      <c r="O531">
        <v>0</v>
      </c>
      <c r="P531">
        <v>0</v>
      </c>
      <c r="Q531">
        <v>0</v>
      </c>
      <c r="R531">
        <v>45292</v>
      </c>
      <c r="S531">
        <v>45657</v>
      </c>
    </row>
    <row r="532" spans="1:22" x14ac:dyDescent="0.25">
      <c r="A532">
        <v>527</v>
      </c>
      <c r="B532" t="s">
        <v>439</v>
      </c>
      <c r="C532">
        <v>36900</v>
      </c>
      <c r="D532" t="s">
        <v>1896</v>
      </c>
      <c r="E532">
        <v>1972</v>
      </c>
      <c r="F532" t="s">
        <v>2122</v>
      </c>
      <c r="G532" t="s">
        <v>2088</v>
      </c>
      <c r="H532">
        <v>5</v>
      </c>
      <c r="I532">
        <v>3</v>
      </c>
      <c r="J532" t="s">
        <v>2122</v>
      </c>
      <c r="K532">
        <v>4098.2</v>
      </c>
      <c r="L532">
        <v>2532.1999999999998</v>
      </c>
      <c r="M532">
        <v>6797094.9794999994</v>
      </c>
      <c r="N532">
        <v>6797094.9794999994</v>
      </c>
      <c r="O532">
        <v>0</v>
      </c>
      <c r="P532">
        <v>0</v>
      </c>
      <c r="Q532">
        <v>0</v>
      </c>
      <c r="R532">
        <v>45292</v>
      </c>
      <c r="S532">
        <v>45657</v>
      </c>
    </row>
    <row r="533" spans="1:22" x14ac:dyDescent="0.25">
      <c r="A533">
        <v>528</v>
      </c>
      <c r="B533" t="s">
        <v>440</v>
      </c>
      <c r="C533">
        <v>36901</v>
      </c>
      <c r="D533" t="s">
        <v>1896</v>
      </c>
      <c r="E533">
        <v>1970</v>
      </c>
      <c r="F533" t="s">
        <v>2122</v>
      </c>
      <c r="G533" t="s">
        <v>2088</v>
      </c>
      <c r="H533">
        <v>4</v>
      </c>
      <c r="I533">
        <v>4</v>
      </c>
      <c r="J533" t="s">
        <v>2122</v>
      </c>
      <c r="K533">
        <v>4837.6000000000004</v>
      </c>
      <c r="L533">
        <v>2784.4</v>
      </c>
      <c r="M533">
        <v>9451479.2329999991</v>
      </c>
      <c r="N533">
        <v>9451479.2329999991</v>
      </c>
      <c r="O533">
        <v>0</v>
      </c>
      <c r="P533">
        <v>0</v>
      </c>
      <c r="Q533">
        <v>0</v>
      </c>
      <c r="R533">
        <v>45292</v>
      </c>
      <c r="S533">
        <v>45657</v>
      </c>
    </row>
    <row r="534" spans="1:22" x14ac:dyDescent="0.25">
      <c r="A534" s="134">
        <v>529</v>
      </c>
      <c r="B534" s="134" t="s">
        <v>2611</v>
      </c>
      <c r="C534" s="134">
        <v>32782</v>
      </c>
      <c r="D534" s="134" t="s">
        <v>1896</v>
      </c>
      <c r="E534" s="134">
        <v>1998</v>
      </c>
      <c r="F534" s="134" t="s">
        <v>2122</v>
      </c>
      <c r="G534" s="134" t="s">
        <v>2097</v>
      </c>
      <c r="H534" s="134">
        <v>9</v>
      </c>
      <c r="I534" s="134">
        <v>1</v>
      </c>
      <c r="J534" s="203">
        <v>1</v>
      </c>
      <c r="K534">
        <v>5520.9</v>
      </c>
      <c r="L534">
        <v>4418.6400000000003</v>
      </c>
      <c r="M534">
        <v>2955947.83</v>
      </c>
      <c r="N534">
        <v>2955947.83</v>
      </c>
      <c r="O534">
        <v>0</v>
      </c>
      <c r="P534">
        <v>0</v>
      </c>
      <c r="Q534">
        <v>0</v>
      </c>
      <c r="R534">
        <v>45292</v>
      </c>
      <c r="S534">
        <v>45657</v>
      </c>
      <c r="U534" t="str">
        <f>VLOOKUP(C534,Лист5!B:C,2,0)</f>
        <v>г. Иркутск, мкр. Радужный, д. 32</v>
      </c>
      <c r="V534" s="128">
        <f>VLOOKUP(C534,Лист5!B:E,4,0)</f>
        <v>2844855</v>
      </c>
    </row>
    <row r="535" spans="1:22" x14ac:dyDescent="0.25">
      <c r="A535" s="134">
        <v>530</v>
      </c>
      <c r="B535" s="134" t="s">
        <v>2612</v>
      </c>
      <c r="C535" s="134">
        <v>36679</v>
      </c>
      <c r="D535" s="134" t="s">
        <v>1896</v>
      </c>
      <c r="E535" s="134">
        <v>1994</v>
      </c>
      <c r="F535" s="134" t="s">
        <v>2122</v>
      </c>
      <c r="G535" s="134" t="s">
        <v>2088</v>
      </c>
      <c r="H535" s="134">
        <v>9</v>
      </c>
      <c r="I535" s="134">
        <v>1</v>
      </c>
      <c r="J535" s="203">
        <v>2</v>
      </c>
      <c r="K535">
        <v>6439.8</v>
      </c>
      <c r="L535">
        <v>5366.5</v>
      </c>
      <c r="M535">
        <v>5901789.3700000001</v>
      </c>
      <c r="N535">
        <v>5901789.3700000001</v>
      </c>
      <c r="O535">
        <v>0</v>
      </c>
      <c r="P535">
        <v>0</v>
      </c>
      <c r="Q535">
        <v>0</v>
      </c>
      <c r="R535">
        <v>45292</v>
      </c>
      <c r="S535">
        <v>45657</v>
      </c>
      <c r="U535" t="str">
        <f>VLOOKUP(C535,Лист5!B:C,2,0)</f>
        <v>г. Иркутск, ул. Советская, д. 176/191</v>
      </c>
      <c r="V535" s="128">
        <f>VLOOKUP(C535,Лист5!B:E,4,0)</f>
        <v>5689710</v>
      </c>
    </row>
    <row r="536" spans="1:22" x14ac:dyDescent="0.25">
      <c r="A536">
        <v>531</v>
      </c>
      <c r="B536" t="s">
        <v>2613</v>
      </c>
      <c r="C536">
        <v>32732</v>
      </c>
      <c r="D536" t="s">
        <v>1896</v>
      </c>
      <c r="E536">
        <v>1980</v>
      </c>
      <c r="F536" t="s">
        <v>2122</v>
      </c>
      <c r="G536" t="s">
        <v>2088</v>
      </c>
      <c r="H536">
        <v>5</v>
      </c>
      <c r="I536">
        <v>6</v>
      </c>
      <c r="J536" t="s">
        <v>2122</v>
      </c>
      <c r="K536">
        <v>6876.9</v>
      </c>
      <c r="L536">
        <v>4253.5</v>
      </c>
      <c r="M536">
        <v>6589705.9000000004</v>
      </c>
      <c r="N536">
        <v>6589705.9000000004</v>
      </c>
      <c r="O536">
        <v>0</v>
      </c>
      <c r="P536">
        <v>0</v>
      </c>
      <c r="Q536">
        <v>0</v>
      </c>
      <c r="R536">
        <v>45292</v>
      </c>
      <c r="S536">
        <v>45657</v>
      </c>
    </row>
    <row r="537" spans="1:22" x14ac:dyDescent="0.25">
      <c r="A537">
        <v>532</v>
      </c>
      <c r="B537" t="s">
        <v>2627</v>
      </c>
      <c r="C537">
        <v>33517</v>
      </c>
      <c r="D537" t="s">
        <v>1896</v>
      </c>
      <c r="E537">
        <v>1970</v>
      </c>
      <c r="F537" t="s">
        <v>2122</v>
      </c>
      <c r="G537" t="s">
        <v>2088</v>
      </c>
      <c r="H537">
        <v>5</v>
      </c>
      <c r="I537">
        <v>4</v>
      </c>
      <c r="J537" t="s">
        <v>2122</v>
      </c>
      <c r="K537">
        <v>5822.8</v>
      </c>
      <c r="L537">
        <v>3617.2</v>
      </c>
      <c r="M537">
        <v>290750.40000000002</v>
      </c>
      <c r="N537">
        <v>290750.40000000002</v>
      </c>
      <c r="O537">
        <v>0</v>
      </c>
      <c r="P537">
        <v>0</v>
      </c>
      <c r="Q537">
        <v>0</v>
      </c>
      <c r="R537">
        <v>45292</v>
      </c>
      <c r="S537">
        <v>45657</v>
      </c>
    </row>
    <row r="538" spans="1:22" x14ac:dyDescent="0.25">
      <c r="A538">
        <v>533</v>
      </c>
      <c r="B538" t="s">
        <v>2628</v>
      </c>
      <c r="C538">
        <v>33273</v>
      </c>
      <c r="D538" t="s">
        <v>1896</v>
      </c>
      <c r="E538">
        <v>1977</v>
      </c>
      <c r="F538" t="s">
        <v>2122</v>
      </c>
      <c r="G538" t="s">
        <v>2088</v>
      </c>
      <c r="H538">
        <v>5</v>
      </c>
      <c r="I538">
        <v>4</v>
      </c>
      <c r="J538" t="s">
        <v>2122</v>
      </c>
      <c r="K538">
        <v>4619.6000000000004</v>
      </c>
      <c r="L538">
        <v>2675.2</v>
      </c>
      <c r="M538">
        <v>10625652.51275</v>
      </c>
      <c r="N538">
        <v>10625652.51275</v>
      </c>
      <c r="O538">
        <v>0</v>
      </c>
      <c r="P538">
        <v>0</v>
      </c>
      <c r="Q538">
        <v>0</v>
      </c>
      <c r="R538">
        <v>45292</v>
      </c>
      <c r="S538">
        <v>45657</v>
      </c>
    </row>
    <row r="539" spans="1:22" x14ac:dyDescent="0.25">
      <c r="A539">
        <v>534</v>
      </c>
      <c r="B539" t="s">
        <v>2630</v>
      </c>
      <c r="C539">
        <v>34293</v>
      </c>
      <c r="D539" t="s">
        <v>1896</v>
      </c>
      <c r="E539">
        <v>1979</v>
      </c>
      <c r="F539" t="s">
        <v>2122</v>
      </c>
      <c r="G539" t="s">
        <v>2088</v>
      </c>
      <c r="H539">
        <v>5</v>
      </c>
      <c r="I539">
        <v>6</v>
      </c>
      <c r="J539" t="s">
        <v>2122</v>
      </c>
      <c r="K539">
        <v>5990.1</v>
      </c>
      <c r="L539">
        <v>4638.8</v>
      </c>
      <c r="M539">
        <v>4972881.03</v>
      </c>
      <c r="N539">
        <v>4972881.03</v>
      </c>
      <c r="O539">
        <v>0</v>
      </c>
      <c r="P539">
        <v>0</v>
      </c>
      <c r="Q539">
        <v>0</v>
      </c>
      <c r="R539">
        <v>45292</v>
      </c>
      <c r="S539">
        <v>45657</v>
      </c>
    </row>
    <row r="540" spans="1:22" x14ac:dyDescent="0.25">
      <c r="A540">
        <v>535</v>
      </c>
      <c r="B540" t="s">
        <v>436</v>
      </c>
      <c r="C540">
        <v>36848</v>
      </c>
      <c r="D540" t="s">
        <v>1896</v>
      </c>
      <c r="E540">
        <v>1991</v>
      </c>
      <c r="F540" t="s">
        <v>2122</v>
      </c>
      <c r="G540" t="s">
        <v>2088</v>
      </c>
      <c r="H540">
        <v>9</v>
      </c>
      <c r="I540">
        <v>2</v>
      </c>
      <c r="J540" t="s">
        <v>2122</v>
      </c>
      <c r="K540">
        <v>4071.9</v>
      </c>
      <c r="L540">
        <v>3766.5</v>
      </c>
      <c r="M540">
        <v>415419.6</v>
      </c>
      <c r="N540">
        <v>415419.6</v>
      </c>
      <c r="O540">
        <v>0</v>
      </c>
      <c r="P540">
        <v>0</v>
      </c>
      <c r="Q540">
        <v>0</v>
      </c>
      <c r="R540">
        <v>45292</v>
      </c>
      <c r="S540">
        <v>45657</v>
      </c>
    </row>
    <row r="541" spans="1:22" x14ac:dyDescent="0.25">
      <c r="A541">
        <v>536</v>
      </c>
      <c r="B541" t="s">
        <v>2645</v>
      </c>
      <c r="C541">
        <v>34207</v>
      </c>
      <c r="D541" t="s">
        <v>1896</v>
      </c>
      <c r="E541">
        <v>1950</v>
      </c>
      <c r="F541" t="s">
        <v>2122</v>
      </c>
      <c r="G541" t="s">
        <v>2089</v>
      </c>
      <c r="H541">
        <v>4</v>
      </c>
      <c r="I541">
        <v>3</v>
      </c>
      <c r="J541" t="s">
        <v>2122</v>
      </c>
      <c r="K541">
        <v>3763.85</v>
      </c>
      <c r="L541">
        <v>3610.05</v>
      </c>
      <c r="M541">
        <v>2960026.23</v>
      </c>
      <c r="N541">
        <v>2960026.23</v>
      </c>
      <c r="O541">
        <v>0</v>
      </c>
      <c r="P541">
        <v>0</v>
      </c>
      <c r="Q541">
        <v>0</v>
      </c>
      <c r="R541">
        <v>45292</v>
      </c>
      <c r="S541">
        <v>45657</v>
      </c>
    </row>
    <row r="542" spans="1:22" x14ac:dyDescent="0.25">
      <c r="A542">
        <v>537</v>
      </c>
      <c r="B542" t="s">
        <v>2646</v>
      </c>
      <c r="C542">
        <v>34539</v>
      </c>
      <c r="D542" t="s">
        <v>1896</v>
      </c>
      <c r="E542">
        <v>1962</v>
      </c>
      <c r="F542" t="s">
        <v>2122</v>
      </c>
      <c r="G542" t="s">
        <v>2089</v>
      </c>
      <c r="H542">
        <v>4</v>
      </c>
      <c r="I542">
        <v>2</v>
      </c>
      <c r="J542" t="s">
        <v>2122</v>
      </c>
      <c r="K542">
        <v>2164.1999999999998</v>
      </c>
      <c r="L542">
        <v>1261.2</v>
      </c>
      <c r="M542">
        <v>510812.64</v>
      </c>
      <c r="N542">
        <v>510812.64</v>
      </c>
      <c r="O542">
        <v>0</v>
      </c>
      <c r="P542">
        <v>0</v>
      </c>
      <c r="Q542">
        <v>0</v>
      </c>
      <c r="R542">
        <v>45292</v>
      </c>
      <c r="S542">
        <v>45657</v>
      </c>
    </row>
    <row r="543" spans="1:22" x14ac:dyDescent="0.25">
      <c r="A543">
        <v>538</v>
      </c>
      <c r="B543" t="s">
        <v>2650</v>
      </c>
      <c r="C543">
        <v>35007</v>
      </c>
      <c r="D543" t="s">
        <v>1896</v>
      </c>
      <c r="E543">
        <v>1940</v>
      </c>
      <c r="F543" t="s">
        <v>2122</v>
      </c>
      <c r="G543" t="s">
        <v>2089</v>
      </c>
      <c r="H543">
        <v>4</v>
      </c>
      <c r="I543">
        <v>2</v>
      </c>
      <c r="J543" t="s">
        <v>2122</v>
      </c>
      <c r="K543">
        <v>1920.6</v>
      </c>
      <c r="L543">
        <v>1722.5</v>
      </c>
      <c r="M543">
        <v>3511058.9099999997</v>
      </c>
      <c r="N543">
        <v>3511058.9099999997</v>
      </c>
      <c r="O543">
        <v>0</v>
      </c>
      <c r="P543">
        <v>0</v>
      </c>
      <c r="Q543">
        <v>0</v>
      </c>
      <c r="R543">
        <v>45292</v>
      </c>
      <c r="S543">
        <v>45657</v>
      </c>
    </row>
    <row r="544" spans="1:22" x14ac:dyDescent="0.25">
      <c r="A544">
        <v>539</v>
      </c>
      <c r="B544" t="s">
        <v>2651</v>
      </c>
      <c r="C544">
        <v>35049</v>
      </c>
      <c r="D544" t="s">
        <v>1896</v>
      </c>
      <c r="E544">
        <v>1957</v>
      </c>
      <c r="F544" t="s">
        <v>2122</v>
      </c>
      <c r="G544" t="s">
        <v>2089</v>
      </c>
      <c r="H544">
        <v>2</v>
      </c>
      <c r="I544">
        <v>2</v>
      </c>
      <c r="J544" t="s">
        <v>2122</v>
      </c>
      <c r="K544">
        <v>995.6</v>
      </c>
      <c r="L544">
        <v>631</v>
      </c>
      <c r="M544">
        <v>448708.33999999997</v>
      </c>
      <c r="N544">
        <v>448708.33999999997</v>
      </c>
      <c r="O544">
        <v>0</v>
      </c>
      <c r="P544">
        <v>0</v>
      </c>
      <c r="Q544">
        <v>0</v>
      </c>
      <c r="R544">
        <v>45292</v>
      </c>
      <c r="S544">
        <v>45657</v>
      </c>
    </row>
    <row r="545" spans="1:19" x14ac:dyDescent="0.25">
      <c r="A545">
        <v>540</v>
      </c>
      <c r="B545" t="s">
        <v>2652</v>
      </c>
      <c r="C545">
        <v>35426</v>
      </c>
      <c r="D545" t="s">
        <v>1896</v>
      </c>
      <c r="E545">
        <v>1965</v>
      </c>
      <c r="F545" t="s">
        <v>2122</v>
      </c>
      <c r="G545" t="s">
        <v>2089</v>
      </c>
      <c r="H545">
        <v>4</v>
      </c>
      <c r="I545">
        <v>3</v>
      </c>
      <c r="J545" t="s">
        <v>2122</v>
      </c>
      <c r="K545">
        <v>1969.1</v>
      </c>
      <c r="L545">
        <v>1969.1</v>
      </c>
      <c r="M545">
        <v>2298016.5</v>
      </c>
      <c r="N545">
        <v>2298016.5</v>
      </c>
      <c r="O545">
        <v>0</v>
      </c>
      <c r="P545">
        <v>0</v>
      </c>
      <c r="Q545">
        <v>0</v>
      </c>
      <c r="R545">
        <v>45292</v>
      </c>
      <c r="S545">
        <v>45657</v>
      </c>
    </row>
    <row r="546" spans="1:19" x14ac:dyDescent="0.25">
      <c r="A546">
        <v>541</v>
      </c>
      <c r="B546" t="s">
        <v>2653</v>
      </c>
      <c r="C546">
        <v>35416</v>
      </c>
      <c r="D546" t="s">
        <v>1896</v>
      </c>
      <c r="E546">
        <v>1973</v>
      </c>
      <c r="F546" t="s">
        <v>2122</v>
      </c>
      <c r="G546" t="s">
        <v>2088</v>
      </c>
      <c r="H546">
        <v>9</v>
      </c>
      <c r="I546">
        <v>1</v>
      </c>
      <c r="J546" t="s">
        <v>2122</v>
      </c>
      <c r="K546">
        <v>1655.3</v>
      </c>
      <c r="L546">
        <v>1655.3</v>
      </c>
      <c r="M546">
        <v>3179863</v>
      </c>
      <c r="N546">
        <v>3179863</v>
      </c>
      <c r="O546">
        <v>0</v>
      </c>
      <c r="P546">
        <v>0</v>
      </c>
      <c r="Q546">
        <v>0</v>
      </c>
      <c r="R546">
        <v>45292</v>
      </c>
      <c r="S546">
        <v>45657</v>
      </c>
    </row>
    <row r="547" spans="1:19" x14ac:dyDescent="0.25">
      <c r="A547">
        <v>542</v>
      </c>
      <c r="B547" t="s">
        <v>52</v>
      </c>
      <c r="C547">
        <v>35526</v>
      </c>
      <c r="D547" t="s">
        <v>1896</v>
      </c>
      <c r="E547">
        <v>1957</v>
      </c>
      <c r="F547" t="s">
        <v>2122</v>
      </c>
      <c r="G547" t="s">
        <v>2089</v>
      </c>
      <c r="H547">
        <v>3</v>
      </c>
      <c r="I547">
        <v>1</v>
      </c>
      <c r="J547" t="s">
        <v>2122</v>
      </c>
      <c r="K547">
        <v>1009.3</v>
      </c>
      <c r="L547">
        <v>618.5</v>
      </c>
      <c r="M547">
        <v>39787.199999999997</v>
      </c>
      <c r="N547">
        <v>39787.199999999997</v>
      </c>
      <c r="O547">
        <v>0</v>
      </c>
      <c r="P547">
        <v>0</v>
      </c>
      <c r="Q547">
        <v>0</v>
      </c>
      <c r="R547">
        <v>45292</v>
      </c>
      <c r="S547">
        <v>45657</v>
      </c>
    </row>
    <row r="548" spans="1:19" x14ac:dyDescent="0.25">
      <c r="A548">
        <v>543</v>
      </c>
      <c r="B548" t="s">
        <v>2655</v>
      </c>
      <c r="C548">
        <v>36360</v>
      </c>
      <c r="D548" t="s">
        <v>1896</v>
      </c>
      <c r="E548">
        <v>1963</v>
      </c>
      <c r="F548" t="s">
        <v>2122</v>
      </c>
      <c r="G548" t="s">
        <v>2088</v>
      </c>
      <c r="H548">
        <v>5</v>
      </c>
      <c r="I548">
        <v>3</v>
      </c>
      <c r="J548" t="s">
        <v>2122</v>
      </c>
      <c r="K548">
        <v>4296.3</v>
      </c>
      <c r="L548">
        <v>2734.3</v>
      </c>
      <c r="M548">
        <v>260074.8</v>
      </c>
      <c r="N548">
        <v>260074.8</v>
      </c>
      <c r="O548">
        <v>0</v>
      </c>
      <c r="P548">
        <v>0</v>
      </c>
      <c r="Q548">
        <v>0</v>
      </c>
      <c r="R548">
        <v>45292</v>
      </c>
      <c r="S548">
        <v>45657</v>
      </c>
    </row>
    <row r="549" spans="1:19" x14ac:dyDescent="0.25">
      <c r="A549">
        <v>544</v>
      </c>
      <c r="B549" t="s">
        <v>2657</v>
      </c>
      <c r="C549">
        <v>36561</v>
      </c>
      <c r="D549" t="s">
        <v>1896</v>
      </c>
      <c r="E549">
        <v>1963</v>
      </c>
      <c r="F549" t="s">
        <v>2122</v>
      </c>
      <c r="G549" t="s">
        <v>2088</v>
      </c>
      <c r="H549">
        <v>5</v>
      </c>
      <c r="I549">
        <v>4</v>
      </c>
      <c r="J549" t="s">
        <v>2122</v>
      </c>
      <c r="K549">
        <v>5817.6</v>
      </c>
      <c r="L549">
        <v>3710.4</v>
      </c>
      <c r="M549">
        <v>432578.4</v>
      </c>
      <c r="N549">
        <v>432578.4</v>
      </c>
      <c r="O549">
        <v>0</v>
      </c>
      <c r="P549">
        <v>0</v>
      </c>
      <c r="Q549">
        <v>0</v>
      </c>
      <c r="R549">
        <v>45292</v>
      </c>
      <c r="S549">
        <v>45657</v>
      </c>
    </row>
    <row r="550" spans="1:19" x14ac:dyDescent="0.25">
      <c r="A550">
        <v>545</v>
      </c>
      <c r="B550" t="s">
        <v>2660</v>
      </c>
      <c r="C550">
        <v>37145</v>
      </c>
      <c r="D550" t="s">
        <v>1896</v>
      </c>
      <c r="E550">
        <v>1961</v>
      </c>
      <c r="F550" t="s">
        <v>2122</v>
      </c>
      <c r="G550" t="s">
        <v>2094</v>
      </c>
      <c r="H550">
        <v>2</v>
      </c>
      <c r="I550">
        <v>2</v>
      </c>
      <c r="J550" t="s">
        <v>2122</v>
      </c>
      <c r="K550">
        <v>631</v>
      </c>
      <c r="L550">
        <v>570.70000000000005</v>
      </c>
      <c r="M550">
        <v>273938.68</v>
      </c>
      <c r="N550">
        <v>273938.68</v>
      </c>
      <c r="O550">
        <v>0</v>
      </c>
      <c r="P550">
        <v>0</v>
      </c>
      <c r="Q550">
        <v>0</v>
      </c>
      <c r="R550">
        <v>45292</v>
      </c>
      <c r="S550">
        <v>45657</v>
      </c>
    </row>
    <row r="551" spans="1:19" x14ac:dyDescent="0.25">
      <c r="A551">
        <v>546</v>
      </c>
      <c r="B551" t="s">
        <v>2661</v>
      </c>
      <c r="C551">
        <v>37146</v>
      </c>
      <c r="D551" t="s">
        <v>1896</v>
      </c>
      <c r="E551">
        <v>1961</v>
      </c>
      <c r="F551" t="s">
        <v>2122</v>
      </c>
      <c r="G551" t="s">
        <v>2094</v>
      </c>
      <c r="H551">
        <v>2</v>
      </c>
      <c r="I551">
        <v>2</v>
      </c>
      <c r="J551" t="s">
        <v>2122</v>
      </c>
      <c r="K551">
        <v>629.6</v>
      </c>
      <c r="L551">
        <v>570.9</v>
      </c>
      <c r="M551">
        <v>465673.91</v>
      </c>
      <c r="N551">
        <v>465673.91</v>
      </c>
      <c r="O551">
        <v>0</v>
      </c>
      <c r="P551">
        <v>0</v>
      </c>
      <c r="Q551">
        <v>0</v>
      </c>
      <c r="R551">
        <v>45292</v>
      </c>
      <c r="S551">
        <v>45657</v>
      </c>
    </row>
    <row r="552" spans="1:19" x14ac:dyDescent="0.25">
      <c r="A552">
        <v>547</v>
      </c>
      <c r="B552" t="s">
        <v>381</v>
      </c>
      <c r="C552">
        <v>35660</v>
      </c>
      <c r="D552" t="s">
        <v>1896</v>
      </c>
      <c r="E552">
        <v>1966</v>
      </c>
      <c r="F552" t="s">
        <v>2122</v>
      </c>
      <c r="G552" t="s">
        <v>2088</v>
      </c>
      <c r="H552">
        <v>5</v>
      </c>
      <c r="I552">
        <v>4</v>
      </c>
      <c r="J552" t="s">
        <v>2122</v>
      </c>
      <c r="K552">
        <v>5682.6</v>
      </c>
      <c r="L552">
        <v>3584.1</v>
      </c>
      <c r="M552">
        <v>5815686.5199999996</v>
      </c>
      <c r="N552">
        <v>5815686.5199999996</v>
      </c>
      <c r="O552">
        <v>0</v>
      </c>
      <c r="P552">
        <v>0</v>
      </c>
      <c r="Q552">
        <v>0</v>
      </c>
      <c r="R552">
        <v>45292</v>
      </c>
      <c r="S552">
        <v>45657</v>
      </c>
    </row>
    <row r="553" spans="1:19" x14ac:dyDescent="0.25">
      <c r="A553">
        <v>548</v>
      </c>
      <c r="B553" t="s">
        <v>389</v>
      </c>
      <c r="C553">
        <v>35902</v>
      </c>
      <c r="D553" t="s">
        <v>1896</v>
      </c>
      <c r="E553">
        <v>1975</v>
      </c>
      <c r="F553" t="s">
        <v>2122</v>
      </c>
      <c r="G553" t="s">
        <v>2088</v>
      </c>
      <c r="H553">
        <v>5</v>
      </c>
      <c r="I553">
        <v>4</v>
      </c>
      <c r="J553" t="s">
        <v>2122</v>
      </c>
      <c r="K553">
        <v>5618.8</v>
      </c>
      <c r="L553">
        <v>3633.3</v>
      </c>
      <c r="M553">
        <v>288216</v>
      </c>
      <c r="N553">
        <v>288216</v>
      </c>
      <c r="O553">
        <v>0</v>
      </c>
      <c r="P553">
        <v>0</v>
      </c>
      <c r="Q553">
        <v>0</v>
      </c>
      <c r="R553">
        <v>45292</v>
      </c>
      <c r="S553">
        <v>45657</v>
      </c>
    </row>
    <row r="554" spans="1:19" x14ac:dyDescent="0.25">
      <c r="A554">
        <v>549</v>
      </c>
      <c r="B554" t="s">
        <v>1220</v>
      </c>
      <c r="C554">
        <v>34153</v>
      </c>
      <c r="D554" t="s">
        <v>1896</v>
      </c>
      <c r="E554">
        <v>1969</v>
      </c>
      <c r="F554" t="s">
        <v>2122</v>
      </c>
      <c r="G554" t="s">
        <v>2088</v>
      </c>
      <c r="H554">
        <v>4</v>
      </c>
      <c r="I554">
        <v>8</v>
      </c>
      <c r="J554" t="s">
        <v>2122</v>
      </c>
      <c r="K554">
        <v>7864.6</v>
      </c>
      <c r="L554">
        <v>5600.6</v>
      </c>
      <c r="M554">
        <v>415212</v>
      </c>
      <c r="N554">
        <v>415212</v>
      </c>
      <c r="O554">
        <v>0</v>
      </c>
      <c r="P554">
        <v>0</v>
      </c>
      <c r="Q554">
        <v>0</v>
      </c>
      <c r="R554">
        <v>45292</v>
      </c>
      <c r="S554">
        <v>45657</v>
      </c>
    </row>
    <row r="555" spans="1:19" x14ac:dyDescent="0.25">
      <c r="A555">
        <v>550</v>
      </c>
      <c r="B555" t="s">
        <v>1269</v>
      </c>
      <c r="C555">
        <v>35657</v>
      </c>
      <c r="D555" t="s">
        <v>1896</v>
      </c>
      <c r="E555">
        <v>1972</v>
      </c>
      <c r="F555" t="s">
        <v>2122</v>
      </c>
      <c r="G555" t="s">
        <v>2088</v>
      </c>
      <c r="H555">
        <v>5</v>
      </c>
      <c r="I555">
        <v>4</v>
      </c>
      <c r="J555" t="s">
        <v>2122</v>
      </c>
      <c r="K555">
        <v>4462.3</v>
      </c>
      <c r="L555">
        <v>2742.4</v>
      </c>
      <c r="M555">
        <v>176760</v>
      </c>
      <c r="N555">
        <v>176760</v>
      </c>
      <c r="O555">
        <v>0</v>
      </c>
      <c r="P555">
        <v>0</v>
      </c>
      <c r="Q555">
        <v>0</v>
      </c>
      <c r="R555">
        <v>45292</v>
      </c>
      <c r="S555">
        <v>45657</v>
      </c>
    </row>
    <row r="556" spans="1:19" x14ac:dyDescent="0.25">
      <c r="A556">
        <v>551</v>
      </c>
      <c r="B556" t="s">
        <v>1270</v>
      </c>
      <c r="C556">
        <v>35661</v>
      </c>
      <c r="D556" t="s">
        <v>1896</v>
      </c>
      <c r="E556">
        <v>1968</v>
      </c>
      <c r="F556" t="s">
        <v>2122</v>
      </c>
      <c r="G556" t="s">
        <v>2088</v>
      </c>
      <c r="H556">
        <v>5</v>
      </c>
      <c r="I556">
        <v>7</v>
      </c>
      <c r="J556" t="s">
        <v>2122</v>
      </c>
      <c r="K556">
        <v>8195.11</v>
      </c>
      <c r="L556">
        <v>6120.81</v>
      </c>
      <c r="M556">
        <v>385656</v>
      </c>
      <c r="N556">
        <v>385656</v>
      </c>
      <c r="O556">
        <v>0</v>
      </c>
      <c r="P556">
        <v>0</v>
      </c>
      <c r="Q556">
        <v>0</v>
      </c>
      <c r="R556">
        <v>45292</v>
      </c>
      <c r="S556">
        <v>45657</v>
      </c>
    </row>
    <row r="557" spans="1:19" x14ac:dyDescent="0.25">
      <c r="A557">
        <v>552</v>
      </c>
      <c r="B557" t="s">
        <v>1271</v>
      </c>
      <c r="C557">
        <v>35662</v>
      </c>
      <c r="D557" t="s">
        <v>1896</v>
      </c>
      <c r="E557">
        <v>1966</v>
      </c>
      <c r="F557" t="s">
        <v>2122</v>
      </c>
      <c r="G557" t="s">
        <v>2088</v>
      </c>
      <c r="H557">
        <v>5</v>
      </c>
      <c r="I557">
        <v>4</v>
      </c>
      <c r="J557" t="s">
        <v>2122</v>
      </c>
      <c r="K557">
        <v>3372.4</v>
      </c>
      <c r="L557">
        <v>2584.6999999999998</v>
      </c>
      <c r="M557">
        <v>162936</v>
      </c>
      <c r="N557">
        <v>162936</v>
      </c>
      <c r="O557">
        <v>0</v>
      </c>
      <c r="P557">
        <v>0</v>
      </c>
      <c r="Q557">
        <v>0</v>
      </c>
      <c r="R557">
        <v>45292</v>
      </c>
      <c r="S557">
        <v>45657</v>
      </c>
    </row>
    <row r="558" spans="1:19" x14ac:dyDescent="0.25">
      <c r="A558">
        <v>553</v>
      </c>
      <c r="B558" t="s">
        <v>1272</v>
      </c>
      <c r="C558">
        <v>35663</v>
      </c>
      <c r="D558" t="s">
        <v>1896</v>
      </c>
      <c r="E558">
        <v>1966</v>
      </c>
      <c r="F558" t="s">
        <v>2122</v>
      </c>
      <c r="G558" t="s">
        <v>2088</v>
      </c>
      <c r="H558">
        <v>5</v>
      </c>
      <c r="I558">
        <v>4</v>
      </c>
      <c r="J558" t="s">
        <v>2122</v>
      </c>
      <c r="K558">
        <v>3339.9</v>
      </c>
      <c r="L558">
        <v>2553.6</v>
      </c>
      <c r="M558">
        <v>162936</v>
      </c>
      <c r="N558">
        <v>162936</v>
      </c>
      <c r="O558">
        <v>0</v>
      </c>
      <c r="P558">
        <v>0</v>
      </c>
      <c r="Q558">
        <v>0</v>
      </c>
      <c r="R558">
        <v>45292</v>
      </c>
      <c r="S558">
        <v>45657</v>
      </c>
    </row>
    <row r="559" spans="1:19" x14ac:dyDescent="0.25">
      <c r="A559">
        <v>554</v>
      </c>
      <c r="B559" t="s">
        <v>1273</v>
      </c>
      <c r="C559">
        <v>35665</v>
      </c>
      <c r="D559" t="s">
        <v>1896</v>
      </c>
      <c r="E559">
        <v>1966</v>
      </c>
      <c r="F559" t="s">
        <v>2122</v>
      </c>
      <c r="G559" t="s">
        <v>2088</v>
      </c>
      <c r="H559">
        <v>5</v>
      </c>
      <c r="I559">
        <v>4</v>
      </c>
      <c r="J559" t="s">
        <v>2122</v>
      </c>
      <c r="K559">
        <v>4389</v>
      </c>
      <c r="L559">
        <v>3492.7</v>
      </c>
      <c r="M559">
        <v>219648</v>
      </c>
      <c r="N559">
        <v>219648</v>
      </c>
      <c r="O559">
        <v>0</v>
      </c>
      <c r="P559">
        <v>0</v>
      </c>
      <c r="Q559">
        <v>0</v>
      </c>
      <c r="R559">
        <v>45292</v>
      </c>
      <c r="S559">
        <v>45657</v>
      </c>
    </row>
    <row r="560" spans="1:19" x14ac:dyDescent="0.25">
      <c r="A560">
        <v>555</v>
      </c>
      <c r="B560" t="s">
        <v>1304</v>
      </c>
      <c r="C560">
        <v>36616</v>
      </c>
      <c r="D560" t="s">
        <v>1896</v>
      </c>
      <c r="E560">
        <v>1968</v>
      </c>
      <c r="F560" t="s">
        <v>2122</v>
      </c>
      <c r="G560" t="s">
        <v>2088</v>
      </c>
      <c r="H560">
        <v>4</v>
      </c>
      <c r="I560">
        <v>3</v>
      </c>
      <c r="J560" t="s">
        <v>2122</v>
      </c>
      <c r="K560">
        <v>3647.4</v>
      </c>
      <c r="L560">
        <v>2119.8000000000002</v>
      </c>
      <c r="M560">
        <v>258048</v>
      </c>
      <c r="N560">
        <v>258048</v>
      </c>
      <c r="O560">
        <v>0</v>
      </c>
      <c r="P560">
        <v>0</v>
      </c>
      <c r="Q560">
        <v>0</v>
      </c>
      <c r="R560">
        <v>45292</v>
      </c>
      <c r="S560">
        <v>45657</v>
      </c>
    </row>
    <row r="561" spans="1:19" x14ac:dyDescent="0.25">
      <c r="A561">
        <v>556</v>
      </c>
      <c r="B561" t="s">
        <v>1313</v>
      </c>
      <c r="C561">
        <v>36842</v>
      </c>
      <c r="D561" t="s">
        <v>1896</v>
      </c>
      <c r="E561">
        <v>1966</v>
      </c>
      <c r="F561" t="s">
        <v>2122</v>
      </c>
      <c r="G561" t="s">
        <v>2088</v>
      </c>
      <c r="H561">
        <v>5</v>
      </c>
      <c r="I561">
        <v>6</v>
      </c>
      <c r="J561" t="s">
        <v>2122</v>
      </c>
      <c r="K561">
        <v>8209.2999999999993</v>
      </c>
      <c r="L561">
        <v>5095</v>
      </c>
      <c r="M561">
        <v>373488</v>
      </c>
      <c r="N561">
        <v>373488</v>
      </c>
      <c r="O561">
        <v>0</v>
      </c>
      <c r="P561">
        <v>0</v>
      </c>
      <c r="Q561">
        <v>0</v>
      </c>
      <c r="R561">
        <v>45292</v>
      </c>
      <c r="S561">
        <v>45657</v>
      </c>
    </row>
    <row r="562" spans="1:19" x14ac:dyDescent="0.25">
      <c r="A562">
        <v>557</v>
      </c>
      <c r="B562" t="s">
        <v>1317</v>
      </c>
      <c r="C562">
        <v>36830</v>
      </c>
      <c r="D562" t="s">
        <v>1896</v>
      </c>
      <c r="E562">
        <v>1970</v>
      </c>
      <c r="F562" t="s">
        <v>2122</v>
      </c>
      <c r="G562" t="s">
        <v>2088</v>
      </c>
      <c r="H562">
        <v>5</v>
      </c>
      <c r="I562">
        <v>8</v>
      </c>
      <c r="J562" t="s">
        <v>2122</v>
      </c>
      <c r="K562">
        <v>9656.2000000000007</v>
      </c>
      <c r="L562">
        <v>5709.8</v>
      </c>
      <c r="M562">
        <v>388548</v>
      </c>
      <c r="N562">
        <v>388548</v>
      </c>
      <c r="O562">
        <v>0</v>
      </c>
      <c r="P562">
        <v>0</v>
      </c>
      <c r="Q562">
        <v>0</v>
      </c>
      <c r="R562">
        <v>45292</v>
      </c>
      <c r="S562">
        <v>45657</v>
      </c>
    </row>
    <row r="563" spans="1:19" x14ac:dyDescent="0.25">
      <c r="A563">
        <v>558</v>
      </c>
      <c r="B563" t="s">
        <v>1318</v>
      </c>
      <c r="C563">
        <v>36834</v>
      </c>
      <c r="D563" t="s">
        <v>1896</v>
      </c>
      <c r="E563">
        <v>1969</v>
      </c>
      <c r="F563" t="s">
        <v>2122</v>
      </c>
      <c r="G563" t="s">
        <v>2088</v>
      </c>
      <c r="H563">
        <v>5</v>
      </c>
      <c r="I563">
        <v>8</v>
      </c>
      <c r="J563" t="s">
        <v>2122</v>
      </c>
      <c r="K563">
        <v>9128.6</v>
      </c>
      <c r="L563">
        <v>5482.7</v>
      </c>
      <c r="M563">
        <v>407100</v>
      </c>
      <c r="N563">
        <v>407100</v>
      </c>
      <c r="O563">
        <v>0</v>
      </c>
      <c r="P563">
        <v>0</v>
      </c>
      <c r="Q563">
        <v>0</v>
      </c>
      <c r="R563">
        <v>45292</v>
      </c>
      <c r="S563">
        <v>45657</v>
      </c>
    </row>
    <row r="564" spans="1:19" x14ac:dyDescent="0.25">
      <c r="A564">
        <v>559</v>
      </c>
      <c r="B564" t="s">
        <v>1323</v>
      </c>
      <c r="C564">
        <v>36861</v>
      </c>
      <c r="D564" t="s">
        <v>1896</v>
      </c>
      <c r="E564">
        <v>1974</v>
      </c>
      <c r="F564" t="s">
        <v>2122</v>
      </c>
      <c r="G564" t="s">
        <v>2088</v>
      </c>
      <c r="H564">
        <v>5</v>
      </c>
      <c r="I564">
        <v>8</v>
      </c>
      <c r="J564" t="s">
        <v>2122</v>
      </c>
      <c r="K564">
        <v>9145.7000000000007</v>
      </c>
      <c r="L564">
        <v>5647.6</v>
      </c>
      <c r="M564">
        <v>394260</v>
      </c>
      <c r="N564">
        <v>394260</v>
      </c>
      <c r="O564">
        <v>0</v>
      </c>
      <c r="P564">
        <v>0</v>
      </c>
      <c r="Q564">
        <v>0</v>
      </c>
      <c r="R564">
        <v>45292</v>
      </c>
      <c r="S564">
        <v>45657</v>
      </c>
    </row>
    <row r="565" spans="1:19" x14ac:dyDescent="0.25">
      <c r="A565">
        <v>560</v>
      </c>
      <c r="B565" t="s">
        <v>2868</v>
      </c>
      <c r="C565">
        <v>36608</v>
      </c>
      <c r="D565" t="s">
        <v>1896</v>
      </c>
      <c r="E565">
        <v>1962</v>
      </c>
      <c r="F565" t="s">
        <v>2122</v>
      </c>
      <c r="G565" t="s">
        <v>2121</v>
      </c>
      <c r="H565">
        <v>4</v>
      </c>
      <c r="I565">
        <v>4</v>
      </c>
      <c r="J565" t="s">
        <v>2122</v>
      </c>
      <c r="K565">
        <v>3838.3</v>
      </c>
      <c r="L565">
        <v>2490</v>
      </c>
      <c r="M565">
        <v>2115670.8006500001</v>
      </c>
      <c r="N565">
        <v>2115670.8006500001</v>
      </c>
      <c r="O565">
        <v>0</v>
      </c>
      <c r="P565">
        <v>0</v>
      </c>
      <c r="Q565">
        <v>0</v>
      </c>
      <c r="R565">
        <v>45292</v>
      </c>
      <c r="S565">
        <v>45657</v>
      </c>
    </row>
    <row r="566" spans="1:19" x14ac:dyDescent="0.25">
      <c r="A566">
        <v>561</v>
      </c>
      <c r="B566" t="s">
        <v>1697</v>
      </c>
      <c r="C566">
        <v>36696</v>
      </c>
      <c r="D566" t="s">
        <v>1896</v>
      </c>
      <c r="E566">
        <v>1912</v>
      </c>
      <c r="F566" t="s">
        <v>2122</v>
      </c>
      <c r="G566" t="s">
        <v>2097</v>
      </c>
      <c r="H566">
        <v>2</v>
      </c>
      <c r="I566">
        <v>2</v>
      </c>
      <c r="J566" t="s">
        <v>2122</v>
      </c>
      <c r="K566">
        <v>590.5</v>
      </c>
      <c r="L566">
        <v>449.1</v>
      </c>
      <c r="M566">
        <v>432424.8</v>
      </c>
      <c r="N566">
        <v>432424.8</v>
      </c>
      <c r="O566">
        <v>0</v>
      </c>
      <c r="P566">
        <v>0</v>
      </c>
      <c r="Q566">
        <v>0</v>
      </c>
      <c r="R566">
        <v>45292</v>
      </c>
      <c r="S566">
        <v>45657</v>
      </c>
    </row>
    <row r="567" spans="1:19" x14ac:dyDescent="0.25">
      <c r="A567">
        <v>562</v>
      </c>
      <c r="B567" t="s">
        <v>1734</v>
      </c>
      <c r="C567">
        <v>36559</v>
      </c>
      <c r="D567" t="s">
        <v>1896</v>
      </c>
      <c r="E567">
        <v>1963</v>
      </c>
      <c r="F567" t="s">
        <v>2122</v>
      </c>
      <c r="G567" t="s">
        <v>2089</v>
      </c>
      <c r="H567">
        <v>4</v>
      </c>
      <c r="I567">
        <v>3</v>
      </c>
      <c r="J567" t="s">
        <v>2122</v>
      </c>
      <c r="K567">
        <v>2816.9</v>
      </c>
      <c r="L567">
        <v>1970.7</v>
      </c>
      <c r="M567">
        <v>340775.25</v>
      </c>
      <c r="N567">
        <v>340775.25</v>
      </c>
      <c r="O567">
        <v>0</v>
      </c>
      <c r="P567">
        <v>0</v>
      </c>
      <c r="Q567">
        <v>0</v>
      </c>
      <c r="R567">
        <v>45292</v>
      </c>
      <c r="S567">
        <v>45657</v>
      </c>
    </row>
    <row r="568" spans="1:19" x14ac:dyDescent="0.25">
      <c r="A568">
        <v>563</v>
      </c>
      <c r="B568" t="s">
        <v>1836</v>
      </c>
      <c r="C568">
        <v>33648</v>
      </c>
      <c r="D568" t="s">
        <v>1896</v>
      </c>
      <c r="E568">
        <v>1917</v>
      </c>
      <c r="F568" t="s">
        <v>2122</v>
      </c>
      <c r="G568" t="s">
        <v>2094</v>
      </c>
      <c r="H568">
        <v>2</v>
      </c>
      <c r="I568">
        <v>2</v>
      </c>
      <c r="J568" t="s">
        <v>2122</v>
      </c>
      <c r="K568">
        <v>418.6</v>
      </c>
      <c r="L568">
        <v>332.6</v>
      </c>
      <c r="M568">
        <v>256671.6</v>
      </c>
      <c r="N568">
        <v>256671.6</v>
      </c>
      <c r="O568">
        <v>0</v>
      </c>
      <c r="P568">
        <v>0</v>
      </c>
      <c r="Q568">
        <v>0</v>
      </c>
      <c r="R568">
        <v>45292</v>
      </c>
      <c r="S568">
        <v>45657</v>
      </c>
    </row>
    <row r="569" spans="1:19" x14ac:dyDescent="0.25">
      <c r="A569">
        <v>564</v>
      </c>
      <c r="B569" t="s">
        <v>1301</v>
      </c>
      <c r="C569">
        <v>36487</v>
      </c>
      <c r="D569" t="s">
        <v>1896</v>
      </c>
      <c r="E569">
        <v>1917</v>
      </c>
      <c r="F569" t="s">
        <v>2122</v>
      </c>
      <c r="G569" t="s">
        <v>2094</v>
      </c>
      <c r="H569">
        <v>2</v>
      </c>
      <c r="I569">
        <v>1</v>
      </c>
      <c r="J569" t="s">
        <v>2122</v>
      </c>
      <c r="K569">
        <v>323.10000000000002</v>
      </c>
      <c r="L569">
        <v>249.6</v>
      </c>
      <c r="M569">
        <v>188772</v>
      </c>
      <c r="N569">
        <v>188772</v>
      </c>
      <c r="O569">
        <v>0</v>
      </c>
      <c r="P569">
        <v>0</v>
      </c>
      <c r="Q569">
        <v>0</v>
      </c>
      <c r="R569">
        <v>45292</v>
      </c>
      <c r="S569">
        <v>45657</v>
      </c>
    </row>
    <row r="570" spans="1:19" x14ac:dyDescent="0.25">
      <c r="A570">
        <v>565</v>
      </c>
      <c r="B570" t="s">
        <v>1767</v>
      </c>
      <c r="C570">
        <v>33052</v>
      </c>
      <c r="D570" t="s">
        <v>1896</v>
      </c>
      <c r="E570">
        <v>1973</v>
      </c>
      <c r="F570" t="s">
        <v>2122</v>
      </c>
      <c r="G570" t="s">
        <v>2088</v>
      </c>
      <c r="H570">
        <v>5</v>
      </c>
      <c r="I570">
        <v>4</v>
      </c>
      <c r="J570" t="s">
        <v>2122</v>
      </c>
      <c r="K570">
        <v>6326.6</v>
      </c>
      <c r="L570">
        <v>3913.4</v>
      </c>
      <c r="M570">
        <v>4970196.3171000006</v>
      </c>
      <c r="N570">
        <v>4970196.3171000006</v>
      </c>
      <c r="O570">
        <v>0</v>
      </c>
      <c r="P570">
        <v>0</v>
      </c>
      <c r="Q570">
        <v>0</v>
      </c>
      <c r="R570">
        <v>45292</v>
      </c>
      <c r="S570">
        <v>45657</v>
      </c>
    </row>
    <row r="571" spans="1:19" x14ac:dyDescent="0.25">
      <c r="A571">
        <v>566</v>
      </c>
      <c r="B571" t="s">
        <v>2186</v>
      </c>
      <c r="C571">
        <v>33387</v>
      </c>
      <c r="D571" t="s">
        <v>1896</v>
      </c>
      <c r="E571">
        <v>1951</v>
      </c>
      <c r="F571" t="s">
        <v>2122</v>
      </c>
      <c r="G571" t="s">
        <v>2089</v>
      </c>
      <c r="H571">
        <v>2</v>
      </c>
      <c r="I571">
        <v>2</v>
      </c>
      <c r="J571" t="s">
        <v>2122</v>
      </c>
      <c r="K571">
        <v>568.9</v>
      </c>
      <c r="L571">
        <v>515.5</v>
      </c>
      <c r="M571">
        <v>491924.92</v>
      </c>
      <c r="N571">
        <v>491924.92</v>
      </c>
      <c r="O571">
        <v>0</v>
      </c>
      <c r="P571">
        <v>0</v>
      </c>
      <c r="Q571">
        <v>0</v>
      </c>
      <c r="R571">
        <v>45292</v>
      </c>
      <c r="S571">
        <v>45657</v>
      </c>
    </row>
    <row r="572" spans="1:19" x14ac:dyDescent="0.25">
      <c r="A572">
        <v>567</v>
      </c>
      <c r="B572" t="s">
        <v>2203</v>
      </c>
      <c r="C572">
        <v>36583</v>
      </c>
      <c r="D572" t="s">
        <v>1896</v>
      </c>
      <c r="E572">
        <v>1958</v>
      </c>
      <c r="F572" t="s">
        <v>2122</v>
      </c>
      <c r="G572" t="s">
        <v>2089</v>
      </c>
      <c r="H572">
        <v>4</v>
      </c>
      <c r="I572">
        <v>2</v>
      </c>
      <c r="J572" t="s">
        <v>2122</v>
      </c>
      <c r="K572">
        <v>1603.2</v>
      </c>
      <c r="L572">
        <v>1241.9000000000001</v>
      </c>
      <c r="M572">
        <v>1390492.31755</v>
      </c>
      <c r="N572">
        <v>1390492.31755</v>
      </c>
      <c r="O572">
        <v>0</v>
      </c>
      <c r="P572">
        <v>0</v>
      </c>
      <c r="Q572">
        <v>0</v>
      </c>
      <c r="R572">
        <v>45292</v>
      </c>
      <c r="S572">
        <v>45657</v>
      </c>
    </row>
    <row r="573" spans="1:19" x14ac:dyDescent="0.25">
      <c r="A573">
        <v>568</v>
      </c>
      <c r="B573" t="s">
        <v>2215</v>
      </c>
      <c r="C573">
        <v>34453</v>
      </c>
      <c r="D573" t="s">
        <v>1896</v>
      </c>
      <c r="E573">
        <v>1961</v>
      </c>
      <c r="F573" t="s">
        <v>2122</v>
      </c>
      <c r="G573" t="s">
        <v>2089</v>
      </c>
      <c r="H573">
        <v>4</v>
      </c>
      <c r="I573">
        <v>3</v>
      </c>
      <c r="J573" t="s">
        <v>2122</v>
      </c>
      <c r="K573">
        <v>2217.1</v>
      </c>
      <c r="L573">
        <v>2059.1</v>
      </c>
      <c r="M573">
        <v>2839181.7306999997</v>
      </c>
      <c r="N573">
        <v>2839181.7306999997</v>
      </c>
      <c r="O573">
        <v>0</v>
      </c>
      <c r="P573">
        <v>0</v>
      </c>
      <c r="Q573">
        <v>0</v>
      </c>
      <c r="R573">
        <v>45292</v>
      </c>
      <c r="S573">
        <v>45657</v>
      </c>
    </row>
    <row r="574" spans="1:19" x14ac:dyDescent="0.25">
      <c r="A574">
        <v>569</v>
      </c>
      <c r="B574" t="s">
        <v>355</v>
      </c>
      <c r="C574">
        <v>34482</v>
      </c>
      <c r="D574" t="s">
        <v>1896</v>
      </c>
      <c r="E574">
        <v>1965</v>
      </c>
      <c r="F574" t="s">
        <v>2122</v>
      </c>
      <c r="G574" t="s">
        <v>2089</v>
      </c>
      <c r="H574">
        <v>4</v>
      </c>
      <c r="I574">
        <v>2</v>
      </c>
      <c r="J574" t="s">
        <v>2122</v>
      </c>
      <c r="K574">
        <v>2088.56</v>
      </c>
      <c r="L574">
        <v>1591.4</v>
      </c>
      <c r="M574">
        <v>885688.92895000009</v>
      </c>
      <c r="N574">
        <v>885688.92895000009</v>
      </c>
      <c r="O574">
        <v>0</v>
      </c>
      <c r="P574">
        <v>0</v>
      </c>
      <c r="Q574">
        <v>0</v>
      </c>
      <c r="R574">
        <v>45292</v>
      </c>
      <c r="S574">
        <v>45657</v>
      </c>
    </row>
    <row r="575" spans="1:19" x14ac:dyDescent="0.25">
      <c r="A575">
        <v>570</v>
      </c>
      <c r="B575" t="s">
        <v>29</v>
      </c>
      <c r="C575">
        <v>35564</v>
      </c>
      <c r="D575" t="s">
        <v>1896</v>
      </c>
      <c r="E575">
        <v>1987</v>
      </c>
      <c r="F575" t="s">
        <v>2122</v>
      </c>
      <c r="G575" t="s">
        <v>2088</v>
      </c>
      <c r="H575">
        <v>9</v>
      </c>
      <c r="I575">
        <v>4</v>
      </c>
      <c r="J575" t="s">
        <v>2122</v>
      </c>
      <c r="K575">
        <v>9048.7000000000007</v>
      </c>
      <c r="L575">
        <v>8226.1</v>
      </c>
      <c r="M575">
        <v>2927018.96</v>
      </c>
      <c r="N575">
        <v>2927018.96</v>
      </c>
      <c r="O575">
        <v>0</v>
      </c>
      <c r="P575">
        <v>0</v>
      </c>
      <c r="Q575">
        <v>0</v>
      </c>
      <c r="R575">
        <v>45292</v>
      </c>
      <c r="S575">
        <v>45657</v>
      </c>
    </row>
    <row r="576" spans="1:19" x14ac:dyDescent="0.25">
      <c r="A576">
        <v>571</v>
      </c>
      <c r="B576" t="s">
        <v>2220</v>
      </c>
      <c r="C576">
        <v>36631</v>
      </c>
      <c r="D576" t="s">
        <v>1896</v>
      </c>
      <c r="E576">
        <v>1964</v>
      </c>
      <c r="F576" t="s">
        <v>2122</v>
      </c>
      <c r="G576" t="s">
        <v>2089</v>
      </c>
      <c r="H576">
        <v>5</v>
      </c>
      <c r="I576">
        <v>3</v>
      </c>
      <c r="J576" t="s">
        <v>2122</v>
      </c>
      <c r="K576">
        <v>4009.6</v>
      </c>
      <c r="L576">
        <v>2611.1999999999998</v>
      </c>
      <c r="M576">
        <v>10772612.367999999</v>
      </c>
      <c r="N576">
        <v>10772612.367999999</v>
      </c>
      <c r="O576">
        <v>0</v>
      </c>
      <c r="P576">
        <v>0</v>
      </c>
      <c r="Q576">
        <v>0</v>
      </c>
      <c r="R576">
        <v>45292</v>
      </c>
      <c r="S576">
        <v>45657</v>
      </c>
    </row>
    <row r="577" spans="1:19" x14ac:dyDescent="0.25">
      <c r="A577">
        <v>572</v>
      </c>
      <c r="B577" t="s">
        <v>454</v>
      </c>
      <c r="C577">
        <v>32977</v>
      </c>
      <c r="D577" t="s">
        <v>1896</v>
      </c>
      <c r="E577">
        <v>1970</v>
      </c>
      <c r="F577" t="s">
        <v>2122</v>
      </c>
      <c r="G577" t="s">
        <v>2088</v>
      </c>
      <c r="H577">
        <v>5</v>
      </c>
      <c r="I577">
        <v>6</v>
      </c>
      <c r="J577" t="s">
        <v>2122</v>
      </c>
      <c r="K577">
        <v>8825</v>
      </c>
      <c r="L577">
        <v>5556.6</v>
      </c>
      <c r="M577">
        <v>15487301.375</v>
      </c>
      <c r="N577">
        <v>15487301.375</v>
      </c>
      <c r="O577">
        <v>0</v>
      </c>
      <c r="P577">
        <v>0</v>
      </c>
      <c r="Q577">
        <v>0</v>
      </c>
      <c r="R577">
        <v>45292</v>
      </c>
      <c r="S577">
        <v>45657</v>
      </c>
    </row>
    <row r="578" spans="1:19" x14ac:dyDescent="0.25">
      <c r="A578">
        <v>573</v>
      </c>
      <c r="B578" t="s">
        <v>1578</v>
      </c>
      <c r="C578">
        <v>33094</v>
      </c>
      <c r="D578" t="s">
        <v>1896</v>
      </c>
      <c r="E578">
        <v>1976</v>
      </c>
      <c r="F578" t="s">
        <v>2122</v>
      </c>
      <c r="G578" t="s">
        <v>2088</v>
      </c>
      <c r="H578">
        <v>5</v>
      </c>
      <c r="I578">
        <v>4</v>
      </c>
      <c r="J578" t="s">
        <v>2122</v>
      </c>
      <c r="K578">
        <v>5354.1</v>
      </c>
      <c r="L578">
        <v>3348.3</v>
      </c>
      <c r="M578">
        <v>9396097.4835000001</v>
      </c>
      <c r="N578">
        <v>9396097.4835000001</v>
      </c>
      <c r="O578">
        <v>0</v>
      </c>
      <c r="P578">
        <v>0</v>
      </c>
      <c r="Q578">
        <v>0</v>
      </c>
      <c r="R578">
        <v>45292</v>
      </c>
      <c r="S578">
        <v>45657</v>
      </c>
    </row>
    <row r="579" spans="1:19" x14ac:dyDescent="0.25">
      <c r="A579">
        <v>574</v>
      </c>
      <c r="B579" t="s">
        <v>1833</v>
      </c>
      <c r="C579">
        <v>34277</v>
      </c>
      <c r="D579" t="s">
        <v>1896</v>
      </c>
      <c r="E579">
        <v>1976</v>
      </c>
      <c r="F579" t="s">
        <v>2122</v>
      </c>
      <c r="G579" t="s">
        <v>2088</v>
      </c>
      <c r="H579">
        <v>5</v>
      </c>
      <c r="I579">
        <v>6</v>
      </c>
      <c r="J579" t="s">
        <v>2122</v>
      </c>
      <c r="K579">
        <v>7679.6</v>
      </c>
      <c r="L579">
        <v>4823.5</v>
      </c>
      <c r="M579">
        <v>12762920.119999999</v>
      </c>
      <c r="N579">
        <v>12762920.119999999</v>
      </c>
      <c r="O579">
        <v>0</v>
      </c>
      <c r="P579">
        <v>0</v>
      </c>
      <c r="Q579">
        <v>0</v>
      </c>
      <c r="R579">
        <v>45292</v>
      </c>
      <c r="S579">
        <v>45657</v>
      </c>
    </row>
    <row r="580" spans="1:19" x14ac:dyDescent="0.25">
      <c r="A580">
        <v>575</v>
      </c>
      <c r="B580" t="s">
        <v>1834</v>
      </c>
      <c r="C580">
        <v>36566</v>
      </c>
      <c r="D580" t="s">
        <v>1896</v>
      </c>
      <c r="E580">
        <v>1968</v>
      </c>
      <c r="F580" t="s">
        <v>2122</v>
      </c>
      <c r="G580" t="s">
        <v>2088</v>
      </c>
      <c r="H580">
        <v>5</v>
      </c>
      <c r="I580">
        <v>4</v>
      </c>
      <c r="J580" t="s">
        <v>2122</v>
      </c>
      <c r="K580">
        <v>5733.1</v>
      </c>
      <c r="L580">
        <v>3625.1</v>
      </c>
      <c r="M580">
        <v>7604340.08005</v>
      </c>
      <c r="N580">
        <v>7604340.08005</v>
      </c>
      <c r="O580">
        <v>0</v>
      </c>
      <c r="P580">
        <v>0</v>
      </c>
      <c r="Q580">
        <v>0</v>
      </c>
      <c r="R580">
        <v>45292</v>
      </c>
      <c r="S580">
        <v>45657</v>
      </c>
    </row>
    <row r="581" spans="1:19" x14ac:dyDescent="0.25">
      <c r="A581">
        <v>576</v>
      </c>
      <c r="B581" t="s">
        <v>2235</v>
      </c>
      <c r="C581">
        <v>36558</v>
      </c>
      <c r="D581" t="s">
        <v>1896</v>
      </c>
      <c r="E581">
        <v>1961</v>
      </c>
      <c r="F581" t="s">
        <v>2122</v>
      </c>
      <c r="G581" t="s">
        <v>2088</v>
      </c>
      <c r="H581">
        <v>5</v>
      </c>
      <c r="I581">
        <v>4</v>
      </c>
      <c r="J581" t="s">
        <v>2122</v>
      </c>
      <c r="K581">
        <v>5763.9</v>
      </c>
      <c r="L581">
        <v>3641.1</v>
      </c>
      <c r="M581">
        <v>11441341.5</v>
      </c>
      <c r="N581">
        <v>11441341.5</v>
      </c>
      <c r="O581">
        <v>0</v>
      </c>
      <c r="P581">
        <v>0</v>
      </c>
      <c r="Q581">
        <v>0</v>
      </c>
      <c r="R581">
        <v>45292</v>
      </c>
      <c r="S581">
        <v>45657</v>
      </c>
    </row>
    <row r="582" spans="1:19" x14ac:dyDescent="0.25">
      <c r="A582">
        <v>577</v>
      </c>
      <c r="B582" t="s">
        <v>2533</v>
      </c>
      <c r="C582">
        <v>34981</v>
      </c>
      <c r="D582" t="s">
        <v>1896</v>
      </c>
      <c r="E582">
        <v>1954</v>
      </c>
      <c r="F582" t="s">
        <v>2122</v>
      </c>
      <c r="G582" t="s">
        <v>2089</v>
      </c>
      <c r="H582">
        <v>3</v>
      </c>
      <c r="I582">
        <v>2</v>
      </c>
      <c r="J582" t="s">
        <v>2122</v>
      </c>
      <c r="K582">
        <v>1323.4</v>
      </c>
      <c r="L582">
        <v>1152.3</v>
      </c>
      <c r="M582">
        <v>706932</v>
      </c>
      <c r="N582">
        <v>706932</v>
      </c>
      <c r="O582">
        <v>0</v>
      </c>
      <c r="P582">
        <v>0</v>
      </c>
      <c r="Q582">
        <v>0</v>
      </c>
      <c r="R582">
        <v>45292</v>
      </c>
      <c r="S582">
        <v>45657</v>
      </c>
    </row>
    <row r="583" spans="1:19" x14ac:dyDescent="0.25">
      <c r="A583">
        <v>578</v>
      </c>
      <c r="B583" t="s">
        <v>400</v>
      </c>
      <c r="C583">
        <v>32361</v>
      </c>
      <c r="D583" t="s">
        <v>1896</v>
      </c>
      <c r="E583">
        <v>1966</v>
      </c>
      <c r="F583" t="s">
        <v>2122</v>
      </c>
      <c r="G583" t="s">
        <v>2088</v>
      </c>
      <c r="H583">
        <v>5</v>
      </c>
      <c r="I583">
        <v>6</v>
      </c>
      <c r="J583" t="s">
        <v>2122</v>
      </c>
      <c r="K583">
        <v>8048.4</v>
      </c>
      <c r="L583">
        <v>5077.2</v>
      </c>
      <c r="M583">
        <v>13818085.603999998</v>
      </c>
      <c r="N583">
        <v>13818085.603999998</v>
      </c>
      <c r="O583">
        <v>0</v>
      </c>
      <c r="P583">
        <v>0</v>
      </c>
      <c r="Q583">
        <v>0</v>
      </c>
      <c r="R583">
        <v>45292</v>
      </c>
      <c r="S583">
        <v>45657</v>
      </c>
    </row>
    <row r="584" spans="1:19" x14ac:dyDescent="0.25">
      <c r="A584">
        <v>579</v>
      </c>
      <c r="B584" t="s">
        <v>2694</v>
      </c>
      <c r="C584">
        <v>35576</v>
      </c>
      <c r="D584" t="s">
        <v>1896</v>
      </c>
      <c r="E584">
        <v>1963</v>
      </c>
      <c r="F584" t="s">
        <v>2122</v>
      </c>
      <c r="G584" t="s">
        <v>2089</v>
      </c>
      <c r="H584">
        <v>5</v>
      </c>
      <c r="I584">
        <v>6</v>
      </c>
      <c r="J584" t="s">
        <v>2122</v>
      </c>
      <c r="K584">
        <v>2633.88</v>
      </c>
      <c r="L584">
        <v>2320.6</v>
      </c>
      <c r="M584">
        <v>437447.05</v>
      </c>
      <c r="N584">
        <v>437447.05</v>
      </c>
      <c r="O584">
        <v>0</v>
      </c>
      <c r="P584">
        <v>0</v>
      </c>
      <c r="Q584">
        <v>0</v>
      </c>
      <c r="R584">
        <v>45292</v>
      </c>
      <c r="S584">
        <v>45657</v>
      </c>
    </row>
    <row r="585" spans="1:19" x14ac:dyDescent="0.25">
      <c r="A585">
        <v>580</v>
      </c>
      <c r="B585" t="s">
        <v>1312</v>
      </c>
      <c r="C585">
        <v>36839</v>
      </c>
      <c r="D585" t="s">
        <v>1896</v>
      </c>
      <c r="E585">
        <v>1974</v>
      </c>
      <c r="F585" t="s">
        <v>2122</v>
      </c>
      <c r="G585" t="s">
        <v>2088</v>
      </c>
      <c r="H585">
        <v>5</v>
      </c>
      <c r="I585">
        <v>6</v>
      </c>
      <c r="J585" t="s">
        <v>2122</v>
      </c>
      <c r="K585">
        <v>6953.6</v>
      </c>
      <c r="L585">
        <v>4286</v>
      </c>
      <c r="M585">
        <v>178190.4</v>
      </c>
      <c r="N585">
        <v>178190.4</v>
      </c>
      <c r="O585">
        <v>0</v>
      </c>
      <c r="P585">
        <v>0</v>
      </c>
      <c r="Q585">
        <v>0</v>
      </c>
      <c r="R585">
        <v>45292</v>
      </c>
      <c r="S585">
        <v>45657</v>
      </c>
    </row>
    <row r="586" spans="1:19" x14ac:dyDescent="0.25">
      <c r="A586">
        <v>581</v>
      </c>
      <c r="B586" t="s">
        <v>2739</v>
      </c>
      <c r="C586">
        <v>55918</v>
      </c>
      <c r="D586" t="s">
        <v>1896</v>
      </c>
      <c r="E586">
        <v>2017</v>
      </c>
      <c r="F586" t="s">
        <v>2122</v>
      </c>
      <c r="G586" t="s">
        <v>2099</v>
      </c>
      <c r="H586">
        <v>12</v>
      </c>
      <c r="I586">
        <v>1</v>
      </c>
      <c r="J586" t="s">
        <v>2122</v>
      </c>
      <c r="K586">
        <v>9499.9</v>
      </c>
      <c r="L586">
        <v>9499.9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45292</v>
      </c>
      <c r="S586">
        <v>45657</v>
      </c>
    </row>
    <row r="587" spans="1:19" x14ac:dyDescent="0.25">
      <c r="A587">
        <v>582</v>
      </c>
      <c r="B587" t="s">
        <v>2740</v>
      </c>
      <c r="C587">
        <v>46536</v>
      </c>
      <c r="D587" t="s">
        <v>1896</v>
      </c>
      <c r="E587">
        <v>2009</v>
      </c>
      <c r="F587" t="s">
        <v>2122</v>
      </c>
      <c r="G587" t="s">
        <v>2099</v>
      </c>
      <c r="H587">
        <v>8</v>
      </c>
      <c r="I587">
        <v>1</v>
      </c>
      <c r="J587" t="s">
        <v>2122</v>
      </c>
      <c r="K587">
        <v>3230</v>
      </c>
      <c r="L587">
        <v>3230</v>
      </c>
      <c r="M587">
        <v>160267.20000000001</v>
      </c>
      <c r="N587">
        <v>160267.20000000001</v>
      </c>
      <c r="O587">
        <v>0</v>
      </c>
      <c r="P587">
        <v>0</v>
      </c>
      <c r="Q587">
        <v>0</v>
      </c>
      <c r="R587">
        <v>45292</v>
      </c>
      <c r="S587">
        <v>45657</v>
      </c>
    </row>
    <row r="588" spans="1:19" x14ac:dyDescent="0.25">
      <c r="A588">
        <v>583</v>
      </c>
      <c r="B588" t="s">
        <v>2741</v>
      </c>
      <c r="C588">
        <v>32944</v>
      </c>
      <c r="D588" t="s">
        <v>1896</v>
      </c>
      <c r="E588">
        <v>1992</v>
      </c>
      <c r="F588" t="s">
        <v>2122</v>
      </c>
      <c r="G588" t="s">
        <v>2088</v>
      </c>
      <c r="H588">
        <v>9</v>
      </c>
      <c r="I588">
        <v>1</v>
      </c>
      <c r="J588" t="s">
        <v>2122</v>
      </c>
      <c r="K588">
        <v>2757.9</v>
      </c>
      <c r="L588">
        <v>1910.4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45292</v>
      </c>
      <c r="S588">
        <v>45657</v>
      </c>
    </row>
    <row r="589" spans="1:19" x14ac:dyDescent="0.25">
      <c r="A589">
        <v>584</v>
      </c>
      <c r="B589" t="s">
        <v>2742</v>
      </c>
      <c r="C589">
        <v>33916</v>
      </c>
      <c r="D589" t="s">
        <v>1896</v>
      </c>
      <c r="E589">
        <v>2008</v>
      </c>
      <c r="F589" t="s">
        <v>2122</v>
      </c>
      <c r="G589" t="s">
        <v>2089</v>
      </c>
      <c r="H589">
        <v>9</v>
      </c>
      <c r="I589">
        <v>1</v>
      </c>
      <c r="J589" t="s">
        <v>2122</v>
      </c>
      <c r="K589">
        <v>3896</v>
      </c>
      <c r="L589">
        <v>2183.1</v>
      </c>
      <c r="M589">
        <v>130113.60000000001</v>
      </c>
      <c r="N589">
        <v>130113.60000000001</v>
      </c>
      <c r="O589">
        <v>0</v>
      </c>
      <c r="P589">
        <v>0</v>
      </c>
      <c r="Q589">
        <v>0</v>
      </c>
      <c r="R589">
        <v>45292</v>
      </c>
      <c r="S589">
        <v>45657</v>
      </c>
    </row>
    <row r="590" spans="1:19" x14ac:dyDescent="0.25">
      <c r="A590">
        <v>585</v>
      </c>
      <c r="B590" t="s">
        <v>2386</v>
      </c>
      <c r="C590">
        <v>35584</v>
      </c>
      <c r="D590" t="s">
        <v>1896</v>
      </c>
      <c r="E590">
        <v>1936</v>
      </c>
      <c r="F590" t="s">
        <v>2122</v>
      </c>
      <c r="G590" t="s">
        <v>2089</v>
      </c>
      <c r="H590">
        <v>5</v>
      </c>
      <c r="I590">
        <v>5</v>
      </c>
      <c r="J590" t="s">
        <v>2122</v>
      </c>
      <c r="K590">
        <v>4520.1000000000004</v>
      </c>
      <c r="L590">
        <v>4186.2</v>
      </c>
      <c r="M590">
        <v>38744670.919999994</v>
      </c>
      <c r="N590">
        <v>5419856.9699999997</v>
      </c>
      <c r="O590">
        <v>33324813.949999996</v>
      </c>
      <c r="P590">
        <v>0</v>
      </c>
      <c r="Q590">
        <v>0</v>
      </c>
      <c r="R590">
        <v>45292</v>
      </c>
      <c r="S590">
        <v>45657</v>
      </c>
    </row>
    <row r="591" spans="1:19" x14ac:dyDescent="0.25">
      <c r="A591">
        <v>586</v>
      </c>
      <c r="B591" t="s">
        <v>1694</v>
      </c>
      <c r="C591">
        <v>36486</v>
      </c>
      <c r="D591" t="s">
        <v>1896</v>
      </c>
      <c r="E591">
        <v>1917</v>
      </c>
      <c r="F591" t="s">
        <v>2122</v>
      </c>
      <c r="G591" t="s">
        <v>2089</v>
      </c>
      <c r="H591">
        <v>3</v>
      </c>
      <c r="I591">
        <v>2</v>
      </c>
      <c r="J591" t="s">
        <v>2122</v>
      </c>
      <c r="K591">
        <v>689</v>
      </c>
      <c r="L591">
        <v>574.29999999999995</v>
      </c>
      <c r="M591">
        <v>375061.2</v>
      </c>
      <c r="N591">
        <v>375061.2</v>
      </c>
      <c r="O591">
        <v>0</v>
      </c>
      <c r="P591">
        <v>0</v>
      </c>
      <c r="Q591">
        <v>0</v>
      </c>
      <c r="R591">
        <v>45292</v>
      </c>
      <c r="S591">
        <v>45657</v>
      </c>
    </row>
    <row r="592" spans="1:19" x14ac:dyDescent="0.25">
      <c r="A592">
        <v>587</v>
      </c>
      <c r="B592" t="s">
        <v>1709</v>
      </c>
      <c r="C592">
        <v>37062</v>
      </c>
      <c r="D592" t="s">
        <v>1896</v>
      </c>
      <c r="E592">
        <v>1917</v>
      </c>
      <c r="F592" t="s">
        <v>2122</v>
      </c>
      <c r="G592" t="s">
        <v>2089</v>
      </c>
      <c r="H592">
        <v>2</v>
      </c>
      <c r="I592">
        <v>2</v>
      </c>
      <c r="J592" t="s">
        <v>2122</v>
      </c>
      <c r="K592">
        <v>333.6</v>
      </c>
      <c r="L592">
        <v>301.60000000000002</v>
      </c>
      <c r="M592">
        <v>292938</v>
      </c>
      <c r="N592">
        <v>292938</v>
      </c>
      <c r="O592">
        <v>0</v>
      </c>
      <c r="P592">
        <v>0</v>
      </c>
      <c r="Q592">
        <v>0</v>
      </c>
      <c r="R592">
        <v>45292</v>
      </c>
      <c r="S592">
        <v>45657</v>
      </c>
    </row>
    <row r="593" spans="1:21" x14ac:dyDescent="0.25">
      <c r="A593">
        <v>588</v>
      </c>
      <c r="B593" t="s">
        <v>426</v>
      </c>
      <c r="C593">
        <v>32432</v>
      </c>
      <c r="D593" t="s">
        <v>1896</v>
      </c>
      <c r="E593">
        <v>1974</v>
      </c>
      <c r="F593" t="s">
        <v>2122</v>
      </c>
      <c r="G593" t="s">
        <v>2088</v>
      </c>
      <c r="H593">
        <v>5</v>
      </c>
      <c r="I593">
        <v>4</v>
      </c>
      <c r="J593" t="s">
        <v>2122</v>
      </c>
      <c r="K593">
        <v>5324.8</v>
      </c>
      <c r="L593">
        <v>3330.8</v>
      </c>
      <c r="M593">
        <v>7171811.29</v>
      </c>
      <c r="N593">
        <v>7171811.29</v>
      </c>
      <c r="O593">
        <v>0</v>
      </c>
      <c r="P593">
        <v>0</v>
      </c>
      <c r="Q593">
        <v>0</v>
      </c>
      <c r="R593">
        <v>45292</v>
      </c>
      <c r="S593">
        <v>45657</v>
      </c>
    </row>
    <row r="594" spans="1:21" x14ac:dyDescent="0.25">
      <c r="A594">
        <v>589</v>
      </c>
      <c r="B594" t="s">
        <v>2824</v>
      </c>
      <c r="C594">
        <v>36144</v>
      </c>
      <c r="D594" t="s">
        <v>1896</v>
      </c>
      <c r="E594">
        <v>1917</v>
      </c>
      <c r="F594" t="s">
        <v>2122</v>
      </c>
      <c r="G594" t="s">
        <v>2121</v>
      </c>
      <c r="H594">
        <v>3</v>
      </c>
      <c r="I594">
        <v>2</v>
      </c>
      <c r="J594" t="s">
        <v>2122</v>
      </c>
      <c r="K594">
        <v>1272.2</v>
      </c>
      <c r="L594">
        <v>1146.3</v>
      </c>
      <c r="M594">
        <v>1582026</v>
      </c>
      <c r="N594">
        <v>1582026</v>
      </c>
      <c r="O594">
        <v>0</v>
      </c>
      <c r="P594">
        <v>0</v>
      </c>
      <c r="Q594">
        <v>0</v>
      </c>
      <c r="R594">
        <v>45292</v>
      </c>
      <c r="S594">
        <v>45657</v>
      </c>
    </row>
    <row r="595" spans="1:21" x14ac:dyDescent="0.25">
      <c r="A595">
        <v>590</v>
      </c>
      <c r="B595" t="s">
        <v>2227</v>
      </c>
      <c r="C595">
        <v>36277</v>
      </c>
      <c r="D595" t="s">
        <v>1896</v>
      </c>
      <c r="E595">
        <v>1954</v>
      </c>
      <c r="F595" t="s">
        <v>2122</v>
      </c>
      <c r="G595" t="s">
        <v>2089</v>
      </c>
      <c r="H595">
        <v>2</v>
      </c>
      <c r="I595">
        <v>1</v>
      </c>
      <c r="J595" t="s">
        <v>2122</v>
      </c>
      <c r="K595">
        <v>1008.9</v>
      </c>
      <c r="L595">
        <v>672.6</v>
      </c>
      <c r="M595">
        <v>304926.31015000003</v>
      </c>
      <c r="N595">
        <v>304926.31015000003</v>
      </c>
      <c r="O595">
        <v>0</v>
      </c>
      <c r="P595">
        <v>0</v>
      </c>
      <c r="Q595">
        <v>0</v>
      </c>
      <c r="R595">
        <v>45292</v>
      </c>
      <c r="S595">
        <v>45657</v>
      </c>
    </row>
    <row r="596" spans="1:21" x14ac:dyDescent="0.25">
      <c r="A596">
        <v>591</v>
      </c>
      <c r="B596" t="s">
        <v>1314</v>
      </c>
      <c r="C596">
        <v>36844</v>
      </c>
      <c r="D596" t="s">
        <v>1896</v>
      </c>
      <c r="E596">
        <v>1967</v>
      </c>
      <c r="F596" t="s">
        <v>2122</v>
      </c>
      <c r="G596" t="s">
        <v>2089</v>
      </c>
      <c r="H596">
        <v>5</v>
      </c>
      <c r="I596">
        <v>3</v>
      </c>
      <c r="J596" t="s">
        <v>2122</v>
      </c>
      <c r="K596">
        <v>4127.5</v>
      </c>
      <c r="L596">
        <v>2519.1</v>
      </c>
      <c r="M596">
        <v>99834</v>
      </c>
      <c r="N596">
        <v>99834</v>
      </c>
      <c r="O596">
        <v>0</v>
      </c>
      <c r="P596">
        <v>0</v>
      </c>
      <c r="Q596">
        <v>0</v>
      </c>
      <c r="R596">
        <v>45292</v>
      </c>
      <c r="S596">
        <v>45657</v>
      </c>
    </row>
    <row r="597" spans="1:21" x14ac:dyDescent="0.25">
      <c r="A597">
        <v>592</v>
      </c>
      <c r="B597" t="s">
        <v>1753</v>
      </c>
      <c r="C597">
        <v>34748</v>
      </c>
      <c r="D597" t="s">
        <v>1896</v>
      </c>
      <c r="E597">
        <v>1917</v>
      </c>
      <c r="F597" t="s">
        <v>2122</v>
      </c>
      <c r="G597" t="s">
        <v>2094</v>
      </c>
      <c r="H597">
        <v>1</v>
      </c>
      <c r="I597">
        <v>1</v>
      </c>
      <c r="J597" t="s">
        <v>2122</v>
      </c>
      <c r="K597">
        <v>291.24</v>
      </c>
      <c r="L597">
        <v>261</v>
      </c>
      <c r="M597">
        <v>186529.2</v>
      </c>
      <c r="N597">
        <v>186529.2</v>
      </c>
      <c r="O597">
        <v>0</v>
      </c>
      <c r="P597">
        <v>0</v>
      </c>
      <c r="Q597">
        <v>0</v>
      </c>
      <c r="R597">
        <v>45292</v>
      </c>
      <c r="S597">
        <v>45657</v>
      </c>
    </row>
    <row r="598" spans="1:21" x14ac:dyDescent="0.25">
      <c r="A598">
        <v>593</v>
      </c>
      <c r="B598" t="s">
        <v>3036</v>
      </c>
      <c r="C598">
        <v>36961</v>
      </c>
      <c r="D598" t="s">
        <v>1896</v>
      </c>
      <c r="E598">
        <v>1933</v>
      </c>
      <c r="F598" t="s">
        <v>2122</v>
      </c>
      <c r="G598" t="s">
        <v>2941</v>
      </c>
      <c r="H598">
        <v>4</v>
      </c>
      <c r="I598">
        <v>3</v>
      </c>
      <c r="J598" t="s">
        <v>2122</v>
      </c>
      <c r="K598">
        <v>1108.2</v>
      </c>
      <c r="L598">
        <v>1108.2</v>
      </c>
      <c r="M598">
        <v>1623397.77</v>
      </c>
      <c r="N598">
        <v>1623397.77</v>
      </c>
      <c r="O598">
        <v>0</v>
      </c>
      <c r="P598">
        <v>0</v>
      </c>
      <c r="Q598">
        <v>0</v>
      </c>
      <c r="R598">
        <v>45292</v>
      </c>
      <c r="S598">
        <v>45657</v>
      </c>
    </row>
    <row r="599" spans="1:21" x14ac:dyDescent="0.25">
      <c r="A599">
        <v>594</v>
      </c>
      <c r="B599" t="s">
        <v>1682</v>
      </c>
      <c r="C599">
        <v>34514</v>
      </c>
      <c r="D599" t="s">
        <v>1896</v>
      </c>
      <c r="E599">
        <v>1917</v>
      </c>
      <c r="F599" t="s">
        <v>2122</v>
      </c>
      <c r="G599" t="s">
        <v>2094</v>
      </c>
      <c r="H599">
        <v>2</v>
      </c>
      <c r="I599">
        <v>1</v>
      </c>
      <c r="J599" t="s">
        <v>2122</v>
      </c>
      <c r="K599">
        <v>360.9</v>
      </c>
      <c r="L599">
        <v>323.3</v>
      </c>
      <c r="M599">
        <v>314818.8</v>
      </c>
      <c r="N599">
        <v>314818.8</v>
      </c>
      <c r="O599">
        <v>0</v>
      </c>
      <c r="P599">
        <v>0</v>
      </c>
      <c r="Q599">
        <v>0</v>
      </c>
      <c r="R599">
        <v>45292</v>
      </c>
      <c r="S599">
        <v>45657</v>
      </c>
    </row>
    <row r="600" spans="1:21" x14ac:dyDescent="0.25">
      <c r="A600">
        <v>595</v>
      </c>
      <c r="B600" t="s">
        <v>3138</v>
      </c>
      <c r="C600">
        <v>34535</v>
      </c>
      <c r="D600" t="s">
        <v>1896</v>
      </c>
      <c r="E600">
        <v>1958</v>
      </c>
      <c r="F600" t="s">
        <v>2122</v>
      </c>
      <c r="G600" t="s">
        <v>2121</v>
      </c>
      <c r="H600">
        <v>4</v>
      </c>
      <c r="I600">
        <v>5</v>
      </c>
      <c r="J600" t="s">
        <v>2122</v>
      </c>
      <c r="K600">
        <v>5655</v>
      </c>
      <c r="L600">
        <v>4928.8999999999996</v>
      </c>
      <c r="M600">
        <v>371692.79999999999</v>
      </c>
      <c r="N600">
        <v>371692.79999999999</v>
      </c>
      <c r="O600">
        <v>0</v>
      </c>
      <c r="P600">
        <v>0</v>
      </c>
      <c r="Q600">
        <v>0</v>
      </c>
      <c r="R600">
        <v>45292</v>
      </c>
      <c r="S600">
        <v>45657</v>
      </c>
    </row>
    <row r="601" spans="1:21" x14ac:dyDescent="0.25">
      <c r="A601">
        <v>596</v>
      </c>
      <c r="B601" t="s">
        <v>429</v>
      </c>
      <c r="C601">
        <v>36557</v>
      </c>
      <c r="D601" t="s">
        <v>1896</v>
      </c>
      <c r="E601">
        <v>1966</v>
      </c>
      <c r="F601" t="s">
        <v>2122</v>
      </c>
      <c r="G601" t="s">
        <v>2088</v>
      </c>
      <c r="H601">
        <v>5</v>
      </c>
      <c r="I601">
        <v>4</v>
      </c>
      <c r="J601" t="s">
        <v>2122</v>
      </c>
      <c r="K601">
        <v>5620.4</v>
      </c>
      <c r="L601">
        <v>3501.9</v>
      </c>
      <c r="M601">
        <v>295558.8</v>
      </c>
      <c r="N601">
        <v>295558.8</v>
      </c>
      <c r="O601">
        <v>0</v>
      </c>
      <c r="P601">
        <v>0</v>
      </c>
      <c r="Q601">
        <v>0</v>
      </c>
      <c r="R601">
        <v>45292</v>
      </c>
      <c r="S601">
        <v>45657</v>
      </c>
    </row>
    <row r="602" spans="1:21" x14ac:dyDescent="0.25">
      <c r="A602">
        <v>597</v>
      </c>
      <c r="B602" t="s">
        <v>2838</v>
      </c>
      <c r="C602">
        <v>36926</v>
      </c>
      <c r="D602" t="s">
        <v>1896</v>
      </c>
      <c r="E602">
        <v>1953</v>
      </c>
      <c r="F602" t="s">
        <v>2122</v>
      </c>
      <c r="G602" t="s">
        <v>2099</v>
      </c>
      <c r="H602">
        <v>3</v>
      </c>
      <c r="I602">
        <v>3</v>
      </c>
      <c r="J602" t="s">
        <v>2122</v>
      </c>
      <c r="K602">
        <v>2606.6</v>
      </c>
      <c r="L602">
        <v>1827.8</v>
      </c>
      <c r="M602">
        <v>108664.8</v>
      </c>
      <c r="N602">
        <v>108664.8</v>
      </c>
      <c r="O602">
        <v>0</v>
      </c>
      <c r="P602">
        <v>0</v>
      </c>
      <c r="Q602">
        <v>0</v>
      </c>
      <c r="R602">
        <v>45292</v>
      </c>
      <c r="S602">
        <v>45657</v>
      </c>
    </row>
    <row r="603" spans="1:21" x14ac:dyDescent="0.25">
      <c r="A603">
        <v>598</v>
      </c>
      <c r="B603" t="s">
        <v>1708</v>
      </c>
      <c r="C603">
        <v>36989</v>
      </c>
      <c r="D603" t="s">
        <v>1896</v>
      </c>
      <c r="E603">
        <v>1917</v>
      </c>
      <c r="F603" t="s">
        <v>2122</v>
      </c>
      <c r="G603" t="s">
        <v>2094</v>
      </c>
      <c r="H603">
        <v>2</v>
      </c>
      <c r="I603">
        <v>1</v>
      </c>
      <c r="J603" t="s">
        <v>2122</v>
      </c>
      <c r="K603">
        <v>693.6</v>
      </c>
      <c r="L603">
        <v>650.70000000000005</v>
      </c>
      <c r="M603">
        <v>508237.2</v>
      </c>
      <c r="N603">
        <v>508237.2</v>
      </c>
      <c r="O603">
        <v>0</v>
      </c>
      <c r="P603">
        <v>0</v>
      </c>
      <c r="Q603">
        <v>0</v>
      </c>
      <c r="R603">
        <v>45292</v>
      </c>
      <c r="S603">
        <v>45657</v>
      </c>
    </row>
    <row r="604" spans="1:21" x14ac:dyDescent="0.25">
      <c r="A604">
        <v>599</v>
      </c>
      <c r="B604" t="s">
        <v>2839</v>
      </c>
      <c r="C604">
        <v>36358</v>
      </c>
      <c r="D604" t="s">
        <v>1896</v>
      </c>
      <c r="E604">
        <v>1964</v>
      </c>
      <c r="F604" t="s">
        <v>2122</v>
      </c>
      <c r="G604" t="s">
        <v>2120</v>
      </c>
      <c r="H604">
        <v>5</v>
      </c>
      <c r="I604">
        <v>3</v>
      </c>
      <c r="J604" t="s">
        <v>2122</v>
      </c>
      <c r="K604">
        <v>4217.8</v>
      </c>
      <c r="L604">
        <v>2651.2</v>
      </c>
      <c r="M604">
        <v>2737487.1300000004</v>
      </c>
      <c r="N604">
        <v>2737487.1300000004</v>
      </c>
      <c r="O604">
        <v>0</v>
      </c>
      <c r="P604">
        <v>0</v>
      </c>
      <c r="Q604">
        <v>0</v>
      </c>
      <c r="R604">
        <v>45292</v>
      </c>
      <c r="S604">
        <v>45657</v>
      </c>
    </row>
    <row r="605" spans="1:21" x14ac:dyDescent="0.25">
      <c r="A605" s="134">
        <v>600</v>
      </c>
      <c r="B605" s="141" t="s">
        <v>2875</v>
      </c>
      <c r="C605" s="134">
        <v>33609</v>
      </c>
      <c r="D605" s="134" t="s">
        <v>1896</v>
      </c>
      <c r="E605" s="134">
        <v>1988</v>
      </c>
      <c r="F605" s="134">
        <v>2018</v>
      </c>
      <c r="G605" s="134" t="s">
        <v>2120</v>
      </c>
      <c r="H605" s="134">
        <v>10</v>
      </c>
      <c r="I605" s="134">
        <v>1</v>
      </c>
      <c r="J605" s="203">
        <v>2</v>
      </c>
      <c r="K605">
        <v>5336.53</v>
      </c>
      <c r="L605">
        <v>3899.26</v>
      </c>
      <c r="M605">
        <v>85425.600000000006</v>
      </c>
      <c r="N605">
        <v>85425.600000000006</v>
      </c>
      <c r="O605">
        <v>0</v>
      </c>
      <c r="P605">
        <v>0</v>
      </c>
      <c r="Q605">
        <v>0</v>
      </c>
      <c r="R605">
        <v>45292</v>
      </c>
      <c r="S605">
        <v>45657</v>
      </c>
      <c r="U605" t="e">
        <f>VLOOKUP(C605,Лист5!B:C,2,0)</f>
        <v>#N/A</v>
      </c>
    </row>
    <row r="606" spans="1:21" x14ac:dyDescent="0.25">
      <c r="A606">
        <v>601</v>
      </c>
      <c r="B606" t="s">
        <v>2895</v>
      </c>
      <c r="C606">
        <v>36699</v>
      </c>
      <c r="D606" t="s">
        <v>1896</v>
      </c>
      <c r="E606">
        <v>1988</v>
      </c>
      <c r="F606" t="s">
        <v>2122</v>
      </c>
      <c r="G606" t="s">
        <v>2121</v>
      </c>
      <c r="H606">
        <v>5</v>
      </c>
      <c r="I606">
        <v>4</v>
      </c>
      <c r="J606" t="s">
        <v>2122</v>
      </c>
      <c r="K606">
        <v>7675</v>
      </c>
      <c r="L606">
        <v>4324.7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</row>
    <row r="607" spans="1:21" x14ac:dyDescent="0.25">
      <c r="A607">
        <v>602</v>
      </c>
      <c r="B607" t="s">
        <v>2896</v>
      </c>
      <c r="C607">
        <v>35042</v>
      </c>
      <c r="D607" t="s">
        <v>1896</v>
      </c>
      <c r="E607">
        <v>1981</v>
      </c>
      <c r="F607" t="s">
        <v>2122</v>
      </c>
      <c r="G607" t="s">
        <v>2121</v>
      </c>
      <c r="H607">
        <v>5</v>
      </c>
      <c r="I607">
        <v>4</v>
      </c>
      <c r="J607" t="s">
        <v>2122</v>
      </c>
      <c r="K607">
        <v>6147.5</v>
      </c>
      <c r="L607">
        <v>3927.9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45292</v>
      </c>
      <c r="S607">
        <v>45657</v>
      </c>
    </row>
    <row r="608" spans="1:21" x14ac:dyDescent="0.25">
      <c r="A608">
        <v>603</v>
      </c>
      <c r="B608" t="s">
        <v>2901</v>
      </c>
      <c r="C608">
        <v>36364</v>
      </c>
      <c r="D608" t="s">
        <v>1896</v>
      </c>
      <c r="E608">
        <v>1963</v>
      </c>
      <c r="F608">
        <v>2019</v>
      </c>
      <c r="G608" t="s">
        <v>2120</v>
      </c>
      <c r="H608">
        <v>5</v>
      </c>
      <c r="I608">
        <v>4</v>
      </c>
      <c r="J608" t="s">
        <v>2122</v>
      </c>
      <c r="K608">
        <v>5709.1</v>
      </c>
      <c r="L608">
        <v>3575.9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45292</v>
      </c>
      <c r="S608">
        <v>45657</v>
      </c>
    </row>
    <row r="609" spans="1:22" x14ac:dyDescent="0.25">
      <c r="A609">
        <v>604</v>
      </c>
      <c r="B609" t="s">
        <v>2902</v>
      </c>
      <c r="C609">
        <v>34551</v>
      </c>
      <c r="D609" t="s">
        <v>1896</v>
      </c>
      <c r="E609">
        <v>1961</v>
      </c>
      <c r="F609">
        <v>2019</v>
      </c>
      <c r="G609" t="s">
        <v>2120</v>
      </c>
      <c r="H609">
        <v>4</v>
      </c>
      <c r="I609">
        <v>4</v>
      </c>
      <c r="J609" t="s">
        <v>2122</v>
      </c>
      <c r="K609">
        <v>7280.6</v>
      </c>
      <c r="L609">
        <v>2562.5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45292</v>
      </c>
      <c r="S609">
        <v>45657</v>
      </c>
    </row>
    <row r="610" spans="1:22" x14ac:dyDescent="0.25">
      <c r="A610">
        <v>605</v>
      </c>
      <c r="B610" t="s">
        <v>2898</v>
      </c>
      <c r="C610">
        <v>33863</v>
      </c>
      <c r="D610" t="s">
        <v>1896</v>
      </c>
      <c r="E610">
        <v>1974</v>
      </c>
      <c r="F610">
        <v>2022</v>
      </c>
      <c r="G610" t="s">
        <v>2120</v>
      </c>
      <c r="H610">
        <v>5</v>
      </c>
      <c r="I610">
        <v>4</v>
      </c>
      <c r="J610" t="s">
        <v>2122</v>
      </c>
      <c r="K610">
        <v>4555.6000000000004</v>
      </c>
      <c r="L610">
        <v>2866.8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45292</v>
      </c>
      <c r="S610">
        <v>45657</v>
      </c>
    </row>
    <row r="611" spans="1:22" x14ac:dyDescent="0.25">
      <c r="A611">
        <v>606</v>
      </c>
      <c r="B611" t="s">
        <v>2899</v>
      </c>
      <c r="C611">
        <v>36371</v>
      </c>
      <c r="D611" t="s">
        <v>1896</v>
      </c>
      <c r="E611">
        <v>1964</v>
      </c>
      <c r="F611">
        <v>2022</v>
      </c>
      <c r="G611" t="s">
        <v>2120</v>
      </c>
      <c r="H611">
        <v>5</v>
      </c>
      <c r="I611">
        <v>3</v>
      </c>
      <c r="J611" t="s">
        <v>2122</v>
      </c>
      <c r="K611">
        <v>4217.8</v>
      </c>
      <c r="L611">
        <v>2651.2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45292</v>
      </c>
      <c r="S611">
        <v>45657</v>
      </c>
    </row>
    <row r="612" spans="1:22" x14ac:dyDescent="0.25">
      <c r="A612">
        <v>607</v>
      </c>
      <c r="B612" t="s">
        <v>2900</v>
      </c>
      <c r="C612">
        <v>36562</v>
      </c>
      <c r="D612" t="s">
        <v>1896</v>
      </c>
      <c r="E612">
        <v>1959</v>
      </c>
      <c r="F612">
        <v>2019</v>
      </c>
      <c r="G612" t="s">
        <v>2121</v>
      </c>
      <c r="H612">
        <v>4</v>
      </c>
      <c r="I612">
        <v>3</v>
      </c>
      <c r="J612" t="s">
        <v>2122</v>
      </c>
      <c r="K612">
        <v>2816.2</v>
      </c>
      <c r="L612">
        <v>1967.2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45292</v>
      </c>
      <c r="S612">
        <v>45657</v>
      </c>
    </row>
    <row r="613" spans="1:22" x14ac:dyDescent="0.25">
      <c r="A613">
        <v>608</v>
      </c>
      <c r="B613" t="s">
        <v>2187</v>
      </c>
      <c r="C613">
        <v>33164</v>
      </c>
      <c r="D613" t="s">
        <v>1896</v>
      </c>
      <c r="E613">
        <v>1978</v>
      </c>
      <c r="F613" t="s">
        <v>2122</v>
      </c>
      <c r="G613" t="s">
        <v>2089</v>
      </c>
      <c r="H613">
        <v>6</v>
      </c>
      <c r="I613">
        <v>2</v>
      </c>
      <c r="J613" t="s">
        <v>2122</v>
      </c>
      <c r="K613">
        <v>2076.1999999999998</v>
      </c>
      <c r="L613">
        <v>1828.2</v>
      </c>
      <c r="M613">
        <v>1876086.6199999999</v>
      </c>
      <c r="N613">
        <v>1876086.6199999999</v>
      </c>
      <c r="O613">
        <v>0</v>
      </c>
      <c r="P613">
        <v>0</v>
      </c>
      <c r="Q613">
        <v>0</v>
      </c>
      <c r="R613">
        <v>45292</v>
      </c>
      <c r="S613">
        <v>45657</v>
      </c>
    </row>
    <row r="614" spans="1:22" x14ac:dyDescent="0.25">
      <c r="A614">
        <v>609</v>
      </c>
      <c r="B614" t="s">
        <v>27</v>
      </c>
      <c r="C614">
        <v>35006</v>
      </c>
      <c r="D614" t="s">
        <v>1896</v>
      </c>
      <c r="E614">
        <v>1956</v>
      </c>
      <c r="F614" t="s">
        <v>2122</v>
      </c>
      <c r="G614" t="s">
        <v>2089</v>
      </c>
      <c r="H614">
        <v>4</v>
      </c>
      <c r="I614">
        <v>2</v>
      </c>
      <c r="J614" t="s">
        <v>2122</v>
      </c>
      <c r="K614">
        <v>1323</v>
      </c>
      <c r="L614">
        <v>1147.9000000000001</v>
      </c>
      <c r="M614">
        <v>1658565.22</v>
      </c>
      <c r="N614">
        <v>1658565.22</v>
      </c>
      <c r="O614">
        <v>0</v>
      </c>
      <c r="P614">
        <v>0</v>
      </c>
      <c r="Q614">
        <v>0</v>
      </c>
      <c r="R614">
        <v>45292</v>
      </c>
      <c r="S614">
        <v>45657</v>
      </c>
    </row>
    <row r="615" spans="1:22" x14ac:dyDescent="0.25">
      <c r="A615" s="206">
        <v>610</v>
      </c>
      <c r="B615" s="200" t="s">
        <v>2954</v>
      </c>
      <c r="C615" s="206">
        <v>34044</v>
      </c>
      <c r="D615" s="206" t="s">
        <v>1896</v>
      </c>
      <c r="E615" s="134">
        <v>1992</v>
      </c>
      <c r="F615" s="134" t="s">
        <v>2122</v>
      </c>
      <c r="G615" s="134" t="s">
        <v>2120</v>
      </c>
      <c r="H615" s="134">
        <v>9</v>
      </c>
      <c r="I615" s="134">
        <v>3</v>
      </c>
      <c r="J615" s="205">
        <v>3</v>
      </c>
      <c r="K615">
        <v>6339.7</v>
      </c>
      <c r="L615">
        <v>5948</v>
      </c>
      <c r="M615">
        <v>8872562.3600000013</v>
      </c>
      <c r="N615">
        <v>8872562.3600000013</v>
      </c>
      <c r="O615">
        <v>0</v>
      </c>
      <c r="P615">
        <v>0</v>
      </c>
      <c r="Q615">
        <v>0</v>
      </c>
      <c r="R615">
        <v>45292</v>
      </c>
      <c r="S615">
        <v>45657</v>
      </c>
      <c r="U615" t="str">
        <f>VLOOKUP(C615,Лист5!B:C,2,0)</f>
        <v>г. Иркутск, ул. Баумана, д. 181</v>
      </c>
      <c r="V615" s="128">
        <f>VLOOKUP(C615,Лист5!B:E,4,0)</f>
        <v>8534565</v>
      </c>
    </row>
    <row r="616" spans="1:22" x14ac:dyDescent="0.25">
      <c r="A616" s="206">
        <v>611</v>
      </c>
      <c r="B616" s="206" t="s">
        <v>2955</v>
      </c>
      <c r="C616" s="206">
        <v>34046</v>
      </c>
      <c r="D616" s="206" t="s">
        <v>1896</v>
      </c>
      <c r="E616" s="134">
        <v>1992</v>
      </c>
      <c r="F616" s="134" t="s">
        <v>2122</v>
      </c>
      <c r="G616" s="134" t="s">
        <v>2120</v>
      </c>
      <c r="H616" s="134">
        <v>9</v>
      </c>
      <c r="I616" s="134">
        <v>1</v>
      </c>
      <c r="J616" s="205">
        <v>1</v>
      </c>
      <c r="K616">
        <v>1782.4</v>
      </c>
      <c r="L616">
        <v>1782.4</v>
      </c>
      <c r="M616">
        <v>2967142.87</v>
      </c>
      <c r="N616">
        <v>2967142.87</v>
      </c>
      <c r="O616">
        <v>0</v>
      </c>
      <c r="P616">
        <v>0</v>
      </c>
      <c r="Q616">
        <v>0</v>
      </c>
      <c r="R616">
        <v>45292</v>
      </c>
      <c r="S616">
        <v>45657</v>
      </c>
      <c r="U616" t="str">
        <f>VLOOKUP(C616,Лист5!B:C,2,0)</f>
        <v>г. Иркутск, ул. Баумана, д. 183</v>
      </c>
      <c r="V616" s="128">
        <f>VLOOKUP(C616,Лист5!B:E,4,0)</f>
        <v>2844855</v>
      </c>
    </row>
    <row r="617" spans="1:22" x14ac:dyDescent="0.25">
      <c r="A617" s="206">
        <v>612</v>
      </c>
      <c r="B617" s="206" t="s">
        <v>2956</v>
      </c>
      <c r="C617" s="206">
        <v>34048</v>
      </c>
      <c r="D617" s="206" t="s">
        <v>1896</v>
      </c>
      <c r="E617" s="134">
        <v>1992</v>
      </c>
      <c r="F617" s="134" t="s">
        <v>2122</v>
      </c>
      <c r="G617" s="134" t="s">
        <v>2120</v>
      </c>
      <c r="H617" s="134">
        <v>9</v>
      </c>
      <c r="I617" s="134">
        <v>2</v>
      </c>
      <c r="J617" s="205">
        <v>2</v>
      </c>
      <c r="K617">
        <v>4098.3</v>
      </c>
      <c r="L617">
        <v>4076.5</v>
      </c>
      <c r="M617">
        <v>5920455.6300000008</v>
      </c>
      <c r="N617">
        <v>5920455.6300000008</v>
      </c>
      <c r="O617">
        <v>0</v>
      </c>
      <c r="P617">
        <v>0</v>
      </c>
      <c r="Q617">
        <v>0</v>
      </c>
      <c r="R617">
        <v>45292</v>
      </c>
      <c r="S617">
        <v>45657</v>
      </c>
      <c r="U617" t="str">
        <f>VLOOKUP(C617,Лист5!B:C,2,0)</f>
        <v>г. Иркутск, ул. Баумана, д. 185</v>
      </c>
      <c r="V617" s="128">
        <f>VLOOKUP(C617,Лист5!B:E,4,0)</f>
        <v>5689710</v>
      </c>
    </row>
    <row r="618" spans="1:22" x14ac:dyDescent="0.25">
      <c r="A618" s="206">
        <v>613</v>
      </c>
      <c r="B618" s="206" t="s">
        <v>2957</v>
      </c>
      <c r="C618" s="206">
        <v>34050</v>
      </c>
      <c r="D618" s="206" t="s">
        <v>1896</v>
      </c>
      <c r="E618" s="134">
        <v>1992</v>
      </c>
      <c r="F618" s="134" t="s">
        <v>2122</v>
      </c>
      <c r="G618" s="134" t="s">
        <v>2120</v>
      </c>
      <c r="H618" s="134">
        <v>9</v>
      </c>
      <c r="I618" s="134">
        <v>3</v>
      </c>
      <c r="J618" s="205">
        <v>3</v>
      </c>
      <c r="K618">
        <v>5928</v>
      </c>
      <c r="L618">
        <v>5928</v>
      </c>
      <c r="M618">
        <v>8871275.040000001</v>
      </c>
      <c r="N618">
        <v>8871275.040000001</v>
      </c>
      <c r="O618">
        <v>0</v>
      </c>
      <c r="P618">
        <v>0</v>
      </c>
      <c r="Q618">
        <v>0</v>
      </c>
      <c r="R618">
        <v>45292</v>
      </c>
      <c r="S618">
        <v>45657</v>
      </c>
      <c r="U618" t="str">
        <f>VLOOKUP(C618,Лист5!B:C,2,0)</f>
        <v>г. Иркутск, ул. Баумана, д. 187</v>
      </c>
      <c r="V618" s="128">
        <f>VLOOKUP(C618,Лист5!B:E,4,0)</f>
        <v>8534565</v>
      </c>
    </row>
    <row r="619" spans="1:22" x14ac:dyDescent="0.25">
      <c r="A619" s="206">
        <v>614</v>
      </c>
      <c r="B619" s="206" t="s">
        <v>2958</v>
      </c>
      <c r="C619" s="206">
        <v>34052</v>
      </c>
      <c r="D619" s="206" t="s">
        <v>1896</v>
      </c>
      <c r="E619" s="134">
        <v>1992</v>
      </c>
      <c r="F619" s="134" t="s">
        <v>2122</v>
      </c>
      <c r="G619" s="134" t="s">
        <v>2120</v>
      </c>
      <c r="H619" s="134">
        <v>9</v>
      </c>
      <c r="I619" s="134">
        <v>2</v>
      </c>
      <c r="J619" s="205">
        <v>2</v>
      </c>
      <c r="K619">
        <v>4094.7</v>
      </c>
      <c r="L619">
        <v>4094.6</v>
      </c>
      <c r="M619">
        <v>5920486.2400000002</v>
      </c>
      <c r="N619">
        <v>5920486.2400000002</v>
      </c>
      <c r="O619">
        <v>0</v>
      </c>
      <c r="P619">
        <v>0</v>
      </c>
      <c r="Q619">
        <v>0</v>
      </c>
      <c r="R619">
        <v>45292</v>
      </c>
      <c r="S619">
        <v>45657</v>
      </c>
      <c r="U619" t="str">
        <f>VLOOKUP(C619,Лист5!B:C,2,0)</f>
        <v>г. Иркутск, ул. Баумана, д. 189</v>
      </c>
      <c r="V619" s="128">
        <f>VLOOKUP(C619,Лист5!B:E,4,0)</f>
        <v>5689710</v>
      </c>
    </row>
    <row r="620" spans="1:22" x14ac:dyDescent="0.25">
      <c r="A620">
        <v>615</v>
      </c>
      <c r="B620" t="s">
        <v>2971</v>
      </c>
      <c r="C620">
        <v>34301</v>
      </c>
      <c r="D620" t="s">
        <v>1896</v>
      </c>
      <c r="E620">
        <v>1977</v>
      </c>
      <c r="F620" t="s">
        <v>2122</v>
      </c>
      <c r="G620" t="s">
        <v>2941</v>
      </c>
      <c r="H620">
        <v>5</v>
      </c>
      <c r="I620">
        <v>6</v>
      </c>
      <c r="J620" t="s">
        <v>2122</v>
      </c>
      <c r="K620">
        <v>6067.1</v>
      </c>
      <c r="L620">
        <v>4699.3999999999996</v>
      </c>
      <c r="M620">
        <v>4896360.66</v>
      </c>
      <c r="N620">
        <v>4896360.66</v>
      </c>
      <c r="O620">
        <v>0</v>
      </c>
      <c r="P620">
        <v>0</v>
      </c>
      <c r="Q620">
        <v>0</v>
      </c>
      <c r="R620">
        <v>45292</v>
      </c>
      <c r="S620">
        <v>45657</v>
      </c>
    </row>
    <row r="621" spans="1:22" x14ac:dyDescent="0.25">
      <c r="A621">
        <v>616</v>
      </c>
      <c r="B621" t="s">
        <v>341</v>
      </c>
      <c r="C621">
        <v>33431</v>
      </c>
      <c r="D621" t="s">
        <v>1896</v>
      </c>
      <c r="E621">
        <v>1964</v>
      </c>
      <c r="F621" t="s">
        <v>2122</v>
      </c>
      <c r="G621" t="s">
        <v>2088</v>
      </c>
      <c r="H621">
        <v>5</v>
      </c>
      <c r="I621">
        <v>3</v>
      </c>
      <c r="J621" t="s">
        <v>2122</v>
      </c>
      <c r="K621">
        <v>4169</v>
      </c>
      <c r="L621">
        <v>2577.6</v>
      </c>
      <c r="M621">
        <v>913921.42799999996</v>
      </c>
      <c r="N621">
        <v>913921.42799999996</v>
      </c>
      <c r="O621">
        <v>0</v>
      </c>
      <c r="P621">
        <v>0</v>
      </c>
      <c r="Q621">
        <v>0</v>
      </c>
      <c r="R621">
        <v>45292</v>
      </c>
      <c r="S621">
        <v>45657</v>
      </c>
    </row>
    <row r="622" spans="1:22" x14ac:dyDescent="0.25">
      <c r="A622">
        <v>617</v>
      </c>
      <c r="B622" t="s">
        <v>452</v>
      </c>
      <c r="C622">
        <v>33638</v>
      </c>
      <c r="D622" t="s">
        <v>1896</v>
      </c>
      <c r="E622">
        <v>1966</v>
      </c>
      <c r="F622" t="s">
        <v>2122</v>
      </c>
      <c r="G622" t="s">
        <v>2089</v>
      </c>
      <c r="H622">
        <v>5</v>
      </c>
      <c r="I622">
        <v>3</v>
      </c>
      <c r="J622" t="s">
        <v>2122</v>
      </c>
      <c r="K622">
        <v>4056.6</v>
      </c>
      <c r="L622">
        <v>2509.9</v>
      </c>
      <c r="M622">
        <v>1733195.48</v>
      </c>
      <c r="N622">
        <v>1733195.48</v>
      </c>
      <c r="O622">
        <v>0</v>
      </c>
      <c r="P622">
        <v>0</v>
      </c>
      <c r="Q622">
        <v>0</v>
      </c>
      <c r="R622">
        <v>45292</v>
      </c>
      <c r="S622">
        <v>45657</v>
      </c>
    </row>
    <row r="623" spans="1:22" x14ac:dyDescent="0.25">
      <c r="A623">
        <v>618</v>
      </c>
      <c r="B623" t="s">
        <v>343</v>
      </c>
      <c r="C623">
        <v>33737</v>
      </c>
      <c r="D623" t="s">
        <v>1896</v>
      </c>
      <c r="E623">
        <v>1958</v>
      </c>
      <c r="F623" t="s">
        <v>2122</v>
      </c>
      <c r="G623" t="s">
        <v>2089</v>
      </c>
      <c r="H623">
        <v>2</v>
      </c>
      <c r="I623">
        <v>3</v>
      </c>
      <c r="J623" t="s">
        <v>2122</v>
      </c>
      <c r="K623">
        <v>854</v>
      </c>
      <c r="L623">
        <v>848.2</v>
      </c>
      <c r="M623">
        <v>338392.95</v>
      </c>
      <c r="N623">
        <v>338392.95</v>
      </c>
      <c r="O623">
        <v>0</v>
      </c>
      <c r="P623">
        <v>0</v>
      </c>
      <c r="Q623">
        <v>0</v>
      </c>
      <c r="R623">
        <v>45292</v>
      </c>
      <c r="S623">
        <v>45657</v>
      </c>
    </row>
    <row r="624" spans="1:22" x14ac:dyDescent="0.25">
      <c r="A624">
        <v>619</v>
      </c>
      <c r="B624" t="s">
        <v>3024</v>
      </c>
      <c r="C624">
        <v>43175</v>
      </c>
      <c r="D624" t="s">
        <v>1896</v>
      </c>
      <c r="E624">
        <v>1962</v>
      </c>
      <c r="F624">
        <v>2019</v>
      </c>
      <c r="G624" t="s">
        <v>2120</v>
      </c>
      <c r="H624">
        <v>5</v>
      </c>
      <c r="I624">
        <v>4</v>
      </c>
      <c r="J624" t="s">
        <v>2122</v>
      </c>
      <c r="K624">
        <v>5597.68</v>
      </c>
      <c r="L624">
        <v>3614.5</v>
      </c>
      <c r="M624">
        <v>261388.79999999999</v>
      </c>
      <c r="N624">
        <v>261388.79999999999</v>
      </c>
      <c r="O624">
        <v>0</v>
      </c>
      <c r="P624">
        <v>0</v>
      </c>
      <c r="Q624">
        <v>0</v>
      </c>
      <c r="R624">
        <v>45292</v>
      </c>
      <c r="S624">
        <v>45657</v>
      </c>
    </row>
    <row r="625" spans="1:19" x14ac:dyDescent="0.25">
      <c r="A625">
        <v>620</v>
      </c>
      <c r="B625" t="s">
        <v>350</v>
      </c>
      <c r="C625">
        <v>34247</v>
      </c>
      <c r="D625" t="s">
        <v>1896</v>
      </c>
      <c r="E625">
        <v>1975</v>
      </c>
      <c r="F625" t="s">
        <v>2122</v>
      </c>
      <c r="G625" t="s">
        <v>2094</v>
      </c>
      <c r="H625">
        <v>6</v>
      </c>
      <c r="I625">
        <v>5</v>
      </c>
      <c r="J625" t="s">
        <v>2122</v>
      </c>
      <c r="K625">
        <v>2444.6</v>
      </c>
      <c r="L625">
        <v>2190.3000000000002</v>
      </c>
      <c r="M625">
        <v>3612896.46</v>
      </c>
      <c r="N625">
        <v>3612896.46</v>
      </c>
      <c r="O625">
        <v>0</v>
      </c>
      <c r="P625">
        <v>0</v>
      </c>
      <c r="Q625">
        <v>0</v>
      </c>
      <c r="R625">
        <v>45292</v>
      </c>
      <c r="S625">
        <v>45657</v>
      </c>
    </row>
    <row r="626" spans="1:19" x14ac:dyDescent="0.25">
      <c r="A626">
        <v>621</v>
      </c>
      <c r="B626" t="s">
        <v>1706</v>
      </c>
      <c r="C626">
        <v>54906</v>
      </c>
      <c r="D626" t="s">
        <v>1896</v>
      </c>
      <c r="E626">
        <v>1880</v>
      </c>
      <c r="F626" t="s">
        <v>2122</v>
      </c>
      <c r="G626" t="s">
        <v>2089</v>
      </c>
      <c r="H626">
        <v>2</v>
      </c>
      <c r="I626">
        <v>1</v>
      </c>
      <c r="J626" t="s">
        <v>2122</v>
      </c>
      <c r="K626">
        <v>1316.7</v>
      </c>
      <c r="L626">
        <v>1316.7</v>
      </c>
      <c r="M626">
        <v>288824.40000000002</v>
      </c>
      <c r="N626">
        <v>288824.40000000002</v>
      </c>
      <c r="O626">
        <v>0</v>
      </c>
      <c r="P626">
        <v>0</v>
      </c>
      <c r="Q626">
        <v>0</v>
      </c>
      <c r="R626">
        <v>45292</v>
      </c>
      <c r="S626">
        <v>45657</v>
      </c>
    </row>
    <row r="627" spans="1:19" x14ac:dyDescent="0.25">
      <c r="A627">
        <v>622</v>
      </c>
      <c r="B627" t="s">
        <v>2189</v>
      </c>
      <c r="C627">
        <v>34450</v>
      </c>
      <c r="D627" t="s">
        <v>1896</v>
      </c>
      <c r="E627">
        <v>1964</v>
      </c>
      <c r="F627" t="s">
        <v>2122</v>
      </c>
      <c r="G627" t="s">
        <v>2088</v>
      </c>
      <c r="H627">
        <v>5</v>
      </c>
      <c r="I627">
        <v>4</v>
      </c>
      <c r="J627" t="s">
        <v>2122</v>
      </c>
      <c r="K627">
        <v>5875.4</v>
      </c>
      <c r="L627">
        <v>3755.4</v>
      </c>
      <c r="M627">
        <v>1888234.8281999999</v>
      </c>
      <c r="N627">
        <v>1888234.8281999999</v>
      </c>
      <c r="O627">
        <v>0</v>
      </c>
      <c r="P627">
        <v>0</v>
      </c>
      <c r="Q627">
        <v>0</v>
      </c>
      <c r="R627">
        <v>45292</v>
      </c>
      <c r="S627">
        <v>45657</v>
      </c>
    </row>
    <row r="628" spans="1:19" x14ac:dyDescent="0.25">
      <c r="A628">
        <v>623</v>
      </c>
      <c r="B628" t="s">
        <v>3104</v>
      </c>
      <c r="C628">
        <v>36209</v>
      </c>
      <c r="D628" t="s">
        <v>1896</v>
      </c>
      <c r="E628">
        <v>1956</v>
      </c>
      <c r="F628" t="s">
        <v>2122</v>
      </c>
      <c r="G628" t="s">
        <v>2121</v>
      </c>
      <c r="H628">
        <v>2</v>
      </c>
      <c r="I628">
        <v>2</v>
      </c>
      <c r="J628" t="s">
        <v>2122</v>
      </c>
      <c r="K628">
        <v>729.4</v>
      </c>
      <c r="L628">
        <v>671.8</v>
      </c>
      <c r="M628">
        <v>131017</v>
      </c>
      <c r="N628">
        <v>131017</v>
      </c>
      <c r="O628">
        <v>0</v>
      </c>
      <c r="P628">
        <v>0</v>
      </c>
      <c r="Q628">
        <v>0</v>
      </c>
      <c r="R628">
        <v>45292</v>
      </c>
      <c r="S628">
        <v>45657</v>
      </c>
    </row>
    <row r="629" spans="1:19" x14ac:dyDescent="0.25">
      <c r="A629">
        <v>624</v>
      </c>
      <c r="B629" t="s">
        <v>409</v>
      </c>
      <c r="C629">
        <v>36402</v>
      </c>
      <c r="D629" t="s">
        <v>1896</v>
      </c>
      <c r="E629">
        <v>1975</v>
      </c>
      <c r="F629" t="s">
        <v>2122</v>
      </c>
      <c r="G629" t="s">
        <v>2088</v>
      </c>
      <c r="H629">
        <v>5</v>
      </c>
      <c r="I629">
        <v>4</v>
      </c>
      <c r="J629" t="s">
        <v>2122</v>
      </c>
      <c r="K629">
        <v>5586.8</v>
      </c>
      <c r="L629">
        <v>3589</v>
      </c>
      <c r="M629">
        <v>8993999.8742999993</v>
      </c>
      <c r="N629">
        <v>8993999.8742999993</v>
      </c>
      <c r="O629">
        <v>0</v>
      </c>
      <c r="P629">
        <v>0</v>
      </c>
      <c r="Q629">
        <v>0</v>
      </c>
      <c r="R629">
        <v>45292</v>
      </c>
      <c r="S629">
        <v>45657</v>
      </c>
    </row>
    <row r="630" spans="1:19" x14ac:dyDescent="0.25">
      <c r="A630">
        <v>625</v>
      </c>
      <c r="B630" t="s">
        <v>3052</v>
      </c>
      <c r="C630">
        <v>34780</v>
      </c>
      <c r="D630" t="s">
        <v>1896</v>
      </c>
      <c r="E630">
        <v>1958</v>
      </c>
      <c r="F630" t="s">
        <v>2122</v>
      </c>
      <c r="G630" t="s">
        <v>2121</v>
      </c>
      <c r="H630">
        <v>2</v>
      </c>
      <c r="I630">
        <v>1</v>
      </c>
      <c r="J630" t="s">
        <v>2122</v>
      </c>
      <c r="K630">
        <v>426.3</v>
      </c>
      <c r="L630">
        <v>426.3</v>
      </c>
      <c r="M630">
        <v>1504957.23</v>
      </c>
      <c r="N630">
        <v>1504957.23</v>
      </c>
      <c r="O630">
        <v>0</v>
      </c>
      <c r="P630">
        <v>0</v>
      </c>
      <c r="Q630">
        <v>0</v>
      </c>
      <c r="R630">
        <v>45292</v>
      </c>
      <c r="S630">
        <v>45657</v>
      </c>
    </row>
    <row r="631" spans="1:19" x14ac:dyDescent="0.25">
      <c r="A631">
        <v>626</v>
      </c>
      <c r="B631" t="s">
        <v>365</v>
      </c>
      <c r="C631">
        <v>35190</v>
      </c>
      <c r="D631" t="s">
        <v>1896</v>
      </c>
      <c r="E631">
        <v>1965</v>
      </c>
      <c r="F631" t="s">
        <v>2122</v>
      </c>
      <c r="G631" t="s">
        <v>2089</v>
      </c>
      <c r="H631">
        <v>5</v>
      </c>
      <c r="I631">
        <v>3</v>
      </c>
      <c r="J631" t="s">
        <v>2122</v>
      </c>
      <c r="K631">
        <v>4092.7</v>
      </c>
      <c r="L631">
        <v>2459.3000000000002</v>
      </c>
      <c r="M631">
        <v>1223756.46</v>
      </c>
      <c r="N631">
        <v>1223756.46</v>
      </c>
      <c r="O631">
        <v>0</v>
      </c>
      <c r="P631">
        <v>0</v>
      </c>
      <c r="Q631">
        <v>0</v>
      </c>
      <c r="R631">
        <v>45292</v>
      </c>
      <c r="S631">
        <v>45657</v>
      </c>
    </row>
    <row r="632" spans="1:19" x14ac:dyDescent="0.25">
      <c r="A632">
        <v>627</v>
      </c>
      <c r="B632" t="s">
        <v>1650</v>
      </c>
      <c r="C632">
        <v>37356</v>
      </c>
      <c r="D632" t="s">
        <v>1897</v>
      </c>
      <c r="E632">
        <v>1981</v>
      </c>
      <c r="F632" t="s">
        <v>2122</v>
      </c>
      <c r="G632" t="s">
        <v>2088</v>
      </c>
      <c r="H632">
        <v>5</v>
      </c>
      <c r="I632">
        <v>6</v>
      </c>
      <c r="J632" t="s">
        <v>2122</v>
      </c>
      <c r="K632">
        <v>4367.8</v>
      </c>
      <c r="L632" t="s">
        <v>2122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</row>
    <row r="633" spans="1:19" x14ac:dyDescent="0.25">
      <c r="A633">
        <v>628</v>
      </c>
      <c r="B633" t="s">
        <v>1651</v>
      </c>
      <c r="C633">
        <v>37393</v>
      </c>
      <c r="D633" t="s">
        <v>1897</v>
      </c>
      <c r="E633">
        <v>1978</v>
      </c>
      <c r="F633" t="s">
        <v>2122</v>
      </c>
      <c r="G633" t="s">
        <v>2088</v>
      </c>
      <c r="H633">
        <v>5</v>
      </c>
      <c r="I633">
        <v>12</v>
      </c>
      <c r="J633" t="s">
        <v>2122</v>
      </c>
      <c r="K633">
        <v>9422.2999999999993</v>
      </c>
      <c r="L633" t="s">
        <v>2122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45292</v>
      </c>
      <c r="S633">
        <v>45657</v>
      </c>
    </row>
    <row r="634" spans="1:19" x14ac:dyDescent="0.25">
      <c r="A634">
        <v>629</v>
      </c>
      <c r="B634" t="s">
        <v>2699</v>
      </c>
      <c r="C634">
        <v>37395</v>
      </c>
      <c r="D634" t="s">
        <v>1897</v>
      </c>
      <c r="E634">
        <v>1978</v>
      </c>
      <c r="F634" t="s">
        <v>2122</v>
      </c>
      <c r="G634" t="s">
        <v>2097</v>
      </c>
      <c r="H634">
        <v>5</v>
      </c>
      <c r="I634">
        <v>16</v>
      </c>
      <c r="J634" t="s">
        <v>2122</v>
      </c>
      <c r="K634">
        <v>11736.6</v>
      </c>
      <c r="L634">
        <v>11736.6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45292</v>
      </c>
      <c r="S634">
        <v>45657</v>
      </c>
    </row>
    <row r="635" spans="1:19" x14ac:dyDescent="0.25">
      <c r="A635">
        <v>630</v>
      </c>
      <c r="B635" t="s">
        <v>55</v>
      </c>
      <c r="C635">
        <v>37369</v>
      </c>
      <c r="D635" t="s">
        <v>1896</v>
      </c>
      <c r="E635">
        <v>1976</v>
      </c>
      <c r="F635" t="s">
        <v>2122</v>
      </c>
      <c r="G635" t="s">
        <v>2088</v>
      </c>
      <c r="H635">
        <v>5</v>
      </c>
      <c r="I635">
        <v>2</v>
      </c>
      <c r="J635" t="s">
        <v>2122</v>
      </c>
      <c r="K635">
        <v>1473.7</v>
      </c>
      <c r="L635">
        <v>1473.5</v>
      </c>
      <c r="M635">
        <v>4422616.9799999995</v>
      </c>
      <c r="N635">
        <v>4422616.9799999995</v>
      </c>
      <c r="O635">
        <v>0</v>
      </c>
      <c r="P635">
        <v>0</v>
      </c>
      <c r="Q635">
        <v>0</v>
      </c>
      <c r="R635">
        <v>45292</v>
      </c>
      <c r="S635">
        <v>45657</v>
      </c>
    </row>
    <row r="636" spans="1:19" x14ac:dyDescent="0.25">
      <c r="A636">
        <v>631</v>
      </c>
      <c r="B636" t="s">
        <v>56</v>
      </c>
      <c r="C636">
        <v>37371</v>
      </c>
      <c r="D636" t="s">
        <v>1896</v>
      </c>
      <c r="E636">
        <v>1976</v>
      </c>
      <c r="F636" t="s">
        <v>2122</v>
      </c>
      <c r="G636" t="s">
        <v>2088</v>
      </c>
      <c r="H636">
        <v>5</v>
      </c>
      <c r="I636">
        <v>2</v>
      </c>
      <c r="J636" t="s">
        <v>2122</v>
      </c>
      <c r="K636">
        <v>1468.5</v>
      </c>
      <c r="L636">
        <v>1467.2</v>
      </c>
      <c r="M636">
        <v>4413594.3</v>
      </c>
      <c r="N636">
        <v>4413594.3</v>
      </c>
      <c r="O636">
        <v>0</v>
      </c>
      <c r="P636">
        <v>0</v>
      </c>
      <c r="Q636">
        <v>0</v>
      </c>
      <c r="R636">
        <v>45292</v>
      </c>
      <c r="S636">
        <v>45657</v>
      </c>
    </row>
    <row r="637" spans="1:19" x14ac:dyDescent="0.25">
      <c r="A637">
        <v>632</v>
      </c>
      <c r="B637" t="s">
        <v>2671</v>
      </c>
      <c r="C637">
        <v>37362</v>
      </c>
      <c r="D637" t="s">
        <v>1896</v>
      </c>
      <c r="E637">
        <v>1989</v>
      </c>
      <c r="F637" t="s">
        <v>2122</v>
      </c>
      <c r="G637" t="s">
        <v>2088</v>
      </c>
      <c r="H637">
        <v>9</v>
      </c>
      <c r="I637">
        <v>5</v>
      </c>
      <c r="J637" t="s">
        <v>2122</v>
      </c>
      <c r="K637">
        <v>8691.2000000000007</v>
      </c>
      <c r="L637">
        <v>8691.2000000000007</v>
      </c>
      <c r="M637">
        <v>16108354.58</v>
      </c>
      <c r="N637">
        <v>16108354.58</v>
      </c>
      <c r="O637">
        <v>0</v>
      </c>
      <c r="P637">
        <v>0</v>
      </c>
      <c r="Q637">
        <v>0</v>
      </c>
      <c r="R637">
        <v>45292</v>
      </c>
      <c r="S637">
        <v>45657</v>
      </c>
    </row>
    <row r="638" spans="1:19" x14ac:dyDescent="0.25">
      <c r="A638">
        <v>633</v>
      </c>
      <c r="B638" t="s">
        <v>1652</v>
      </c>
      <c r="C638">
        <v>37400</v>
      </c>
      <c r="D638" t="s">
        <v>1897</v>
      </c>
      <c r="E638">
        <v>1977</v>
      </c>
      <c r="F638" t="s">
        <v>2122</v>
      </c>
      <c r="G638" t="s">
        <v>2097</v>
      </c>
      <c r="H638">
        <v>5</v>
      </c>
      <c r="I638">
        <v>22</v>
      </c>
      <c r="J638" t="s">
        <v>2122</v>
      </c>
      <c r="K638">
        <v>18535</v>
      </c>
      <c r="L638" t="s">
        <v>2122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45292</v>
      </c>
      <c r="S638">
        <v>45657</v>
      </c>
    </row>
    <row r="639" spans="1:19" x14ac:dyDescent="0.25">
      <c r="A639">
        <v>634</v>
      </c>
      <c r="B639" t="s">
        <v>1029</v>
      </c>
      <c r="C639">
        <v>37633</v>
      </c>
      <c r="D639" t="s">
        <v>1896</v>
      </c>
      <c r="E639">
        <v>1963</v>
      </c>
      <c r="F639" t="s">
        <v>2122</v>
      </c>
      <c r="G639" t="s">
        <v>2089</v>
      </c>
      <c r="H639">
        <v>2</v>
      </c>
      <c r="I639">
        <v>2</v>
      </c>
      <c r="J639" t="s">
        <v>2122</v>
      </c>
      <c r="K639">
        <v>418.8</v>
      </c>
      <c r="L639">
        <v>369.4</v>
      </c>
      <c r="M639">
        <v>900853.19</v>
      </c>
      <c r="N639">
        <v>900853.19</v>
      </c>
      <c r="O639">
        <v>0</v>
      </c>
      <c r="P639">
        <v>0</v>
      </c>
      <c r="Q639">
        <v>0</v>
      </c>
      <c r="R639">
        <v>45292</v>
      </c>
      <c r="S639">
        <v>45657</v>
      </c>
    </row>
    <row r="640" spans="1:19" x14ac:dyDescent="0.25">
      <c r="A640">
        <v>635</v>
      </c>
      <c r="B640" t="s">
        <v>1027</v>
      </c>
      <c r="C640">
        <v>37589</v>
      </c>
      <c r="D640" t="s">
        <v>1896</v>
      </c>
      <c r="E640">
        <v>1962</v>
      </c>
      <c r="F640" t="s">
        <v>2122</v>
      </c>
      <c r="G640" t="s">
        <v>2094</v>
      </c>
      <c r="H640">
        <v>2</v>
      </c>
      <c r="I640">
        <v>1</v>
      </c>
      <c r="J640" t="s">
        <v>2122</v>
      </c>
      <c r="K640">
        <v>350.4</v>
      </c>
      <c r="L640">
        <v>329.9</v>
      </c>
      <c r="M640">
        <v>1031053.33</v>
      </c>
      <c r="N640">
        <v>1031053.33</v>
      </c>
      <c r="O640">
        <v>0</v>
      </c>
      <c r="P640">
        <v>0</v>
      </c>
      <c r="Q640">
        <v>0</v>
      </c>
      <c r="R640">
        <v>45292</v>
      </c>
      <c r="S640">
        <v>45657</v>
      </c>
    </row>
    <row r="641" spans="1:19" x14ac:dyDescent="0.25">
      <c r="A641">
        <v>636</v>
      </c>
      <c r="B641" t="s">
        <v>1028</v>
      </c>
      <c r="C641">
        <v>37592</v>
      </c>
      <c r="D641" t="s">
        <v>1896</v>
      </c>
      <c r="E641">
        <v>1960</v>
      </c>
      <c r="F641" t="s">
        <v>2122</v>
      </c>
      <c r="G641" t="s">
        <v>2094</v>
      </c>
      <c r="H641">
        <v>2</v>
      </c>
      <c r="I641">
        <v>1</v>
      </c>
      <c r="J641" t="s">
        <v>2122</v>
      </c>
      <c r="K641">
        <v>213.3</v>
      </c>
      <c r="L641">
        <v>213.3</v>
      </c>
      <c r="M641">
        <v>903014.16</v>
      </c>
      <c r="N641">
        <v>903014.16</v>
      </c>
      <c r="O641">
        <v>0</v>
      </c>
      <c r="P641">
        <v>0</v>
      </c>
      <c r="Q641">
        <v>0</v>
      </c>
      <c r="R641">
        <v>45292</v>
      </c>
      <c r="S641">
        <v>45657</v>
      </c>
    </row>
    <row r="642" spans="1:19" x14ac:dyDescent="0.25">
      <c r="A642">
        <v>637</v>
      </c>
      <c r="B642" t="s">
        <v>1032</v>
      </c>
      <c r="C642">
        <v>37704</v>
      </c>
      <c r="D642" t="s">
        <v>1896</v>
      </c>
      <c r="E642">
        <v>1961</v>
      </c>
      <c r="F642" t="s">
        <v>2122</v>
      </c>
      <c r="G642" t="s">
        <v>2094</v>
      </c>
      <c r="H642">
        <v>2</v>
      </c>
      <c r="I642">
        <v>1</v>
      </c>
      <c r="J642" t="s">
        <v>2122</v>
      </c>
      <c r="K642">
        <v>353.4</v>
      </c>
      <c r="L642">
        <v>351.4</v>
      </c>
      <c r="M642">
        <v>649771.60000000009</v>
      </c>
      <c r="N642">
        <v>649771.60000000009</v>
      </c>
      <c r="O642">
        <v>0</v>
      </c>
      <c r="P642">
        <v>0</v>
      </c>
      <c r="Q642">
        <v>0</v>
      </c>
      <c r="R642">
        <v>45292</v>
      </c>
      <c r="S642">
        <v>45657</v>
      </c>
    </row>
    <row r="643" spans="1:19" x14ac:dyDescent="0.25">
      <c r="A643">
        <v>638</v>
      </c>
      <c r="B643" t="s">
        <v>1033</v>
      </c>
      <c r="C643">
        <v>37705</v>
      </c>
      <c r="D643" t="s">
        <v>1896</v>
      </c>
      <c r="E643">
        <v>1961</v>
      </c>
      <c r="F643" t="s">
        <v>2122</v>
      </c>
      <c r="G643" t="s">
        <v>2094</v>
      </c>
      <c r="H643">
        <v>2</v>
      </c>
      <c r="I643">
        <v>1</v>
      </c>
      <c r="J643" t="s">
        <v>2122</v>
      </c>
      <c r="K643">
        <v>382.1</v>
      </c>
      <c r="L643">
        <v>340.6</v>
      </c>
      <c r="M643">
        <v>649772.6100000001</v>
      </c>
      <c r="N643">
        <v>649772.6100000001</v>
      </c>
      <c r="O643">
        <v>0</v>
      </c>
      <c r="P643">
        <v>0</v>
      </c>
      <c r="Q643">
        <v>0</v>
      </c>
      <c r="R643">
        <v>45292</v>
      </c>
      <c r="S643">
        <v>45657</v>
      </c>
    </row>
    <row r="644" spans="1:19" x14ac:dyDescent="0.25">
      <c r="A644">
        <v>639</v>
      </c>
      <c r="B644" t="s">
        <v>1034</v>
      </c>
      <c r="C644">
        <v>37706</v>
      </c>
      <c r="D644" t="s">
        <v>1896</v>
      </c>
      <c r="E644">
        <v>1961</v>
      </c>
      <c r="F644" t="s">
        <v>2122</v>
      </c>
      <c r="G644" t="s">
        <v>2094</v>
      </c>
      <c r="H644">
        <v>2</v>
      </c>
      <c r="I644">
        <v>1</v>
      </c>
      <c r="J644" t="s">
        <v>2122</v>
      </c>
      <c r="K644">
        <v>382</v>
      </c>
      <c r="L644">
        <v>353.5</v>
      </c>
      <c r="M644">
        <v>649773.63</v>
      </c>
      <c r="N644">
        <v>649773.63</v>
      </c>
      <c r="O644">
        <v>0</v>
      </c>
      <c r="P644">
        <v>0</v>
      </c>
      <c r="Q644">
        <v>0</v>
      </c>
      <c r="R644">
        <v>45292</v>
      </c>
      <c r="S644">
        <v>45657</v>
      </c>
    </row>
    <row r="645" spans="1:19" x14ac:dyDescent="0.25">
      <c r="A645">
        <v>640</v>
      </c>
      <c r="B645" t="s">
        <v>1030</v>
      </c>
      <c r="C645">
        <v>46750</v>
      </c>
      <c r="D645" t="s">
        <v>1896</v>
      </c>
      <c r="E645">
        <v>1963</v>
      </c>
      <c r="F645" t="s">
        <v>2122</v>
      </c>
      <c r="G645" t="s">
        <v>2099</v>
      </c>
      <c r="H645">
        <v>2</v>
      </c>
      <c r="I645">
        <v>2</v>
      </c>
      <c r="J645" t="s">
        <v>2122</v>
      </c>
      <c r="K645">
        <v>399.7</v>
      </c>
      <c r="L645">
        <v>353.1</v>
      </c>
      <c r="M645">
        <v>1032809</v>
      </c>
      <c r="N645">
        <v>1032809</v>
      </c>
      <c r="O645">
        <v>0</v>
      </c>
      <c r="P645">
        <v>0</v>
      </c>
      <c r="Q645">
        <v>0</v>
      </c>
      <c r="R645">
        <v>45292</v>
      </c>
      <c r="S645">
        <v>45657</v>
      </c>
    </row>
    <row r="646" spans="1:19" x14ac:dyDescent="0.25">
      <c r="A646">
        <v>641</v>
      </c>
      <c r="B646" t="s">
        <v>1031</v>
      </c>
      <c r="C646">
        <v>46899</v>
      </c>
      <c r="D646" t="s">
        <v>1896</v>
      </c>
      <c r="E646">
        <v>1962</v>
      </c>
      <c r="F646" t="s">
        <v>2122</v>
      </c>
      <c r="G646" t="s">
        <v>2099</v>
      </c>
      <c r="H646">
        <v>2</v>
      </c>
      <c r="I646">
        <v>1</v>
      </c>
      <c r="J646" t="s">
        <v>2122</v>
      </c>
      <c r="K646">
        <v>302.3</v>
      </c>
      <c r="L646">
        <v>266.39999999999998</v>
      </c>
      <c r="M646">
        <v>820930.88</v>
      </c>
      <c r="N646">
        <v>820930.88</v>
      </c>
      <c r="O646">
        <v>0</v>
      </c>
      <c r="P646">
        <v>0</v>
      </c>
      <c r="Q646">
        <v>0</v>
      </c>
      <c r="R646">
        <v>45292</v>
      </c>
      <c r="S646">
        <v>45657</v>
      </c>
    </row>
    <row r="647" spans="1:19" x14ac:dyDescent="0.25">
      <c r="A647">
        <v>642</v>
      </c>
      <c r="B647" t="s">
        <v>481</v>
      </c>
      <c r="C647">
        <v>37593</v>
      </c>
      <c r="D647" t="s">
        <v>1896</v>
      </c>
      <c r="E647">
        <v>1965</v>
      </c>
      <c r="F647" t="s">
        <v>2122</v>
      </c>
      <c r="G647" t="s">
        <v>2094</v>
      </c>
      <c r="H647">
        <v>2</v>
      </c>
      <c r="I647">
        <v>2</v>
      </c>
      <c r="J647" t="s">
        <v>2122</v>
      </c>
      <c r="K647">
        <v>559</v>
      </c>
      <c r="L647">
        <v>509.9</v>
      </c>
      <c r="M647">
        <v>1004462.26</v>
      </c>
      <c r="N647">
        <v>1004462.26</v>
      </c>
      <c r="O647">
        <v>0</v>
      </c>
      <c r="P647">
        <v>0</v>
      </c>
      <c r="Q647">
        <v>0</v>
      </c>
      <c r="R647">
        <v>45292</v>
      </c>
      <c r="S647">
        <v>45657</v>
      </c>
    </row>
    <row r="648" spans="1:19" x14ac:dyDescent="0.25">
      <c r="A648">
        <v>643</v>
      </c>
      <c r="B648" t="s">
        <v>482</v>
      </c>
      <c r="C648">
        <v>37587</v>
      </c>
      <c r="D648" t="s">
        <v>1896</v>
      </c>
      <c r="E648">
        <v>1958</v>
      </c>
      <c r="F648" t="s">
        <v>2122</v>
      </c>
      <c r="G648" t="s">
        <v>2094</v>
      </c>
      <c r="H648">
        <v>2</v>
      </c>
      <c r="I648">
        <v>1</v>
      </c>
      <c r="J648" t="s">
        <v>2122</v>
      </c>
      <c r="K648">
        <v>402</v>
      </c>
      <c r="L648">
        <v>361.4</v>
      </c>
      <c r="M648">
        <v>741857.48</v>
      </c>
      <c r="N648">
        <v>741857.48</v>
      </c>
      <c r="O648">
        <v>0</v>
      </c>
      <c r="P648">
        <v>0</v>
      </c>
      <c r="Q648">
        <v>0</v>
      </c>
      <c r="R648">
        <v>45292</v>
      </c>
      <c r="S648">
        <v>45657</v>
      </c>
    </row>
    <row r="649" spans="1:19" x14ac:dyDescent="0.25">
      <c r="A649">
        <v>644</v>
      </c>
      <c r="B649" t="s">
        <v>487</v>
      </c>
      <c r="C649">
        <v>37743</v>
      </c>
      <c r="D649" t="s">
        <v>1896</v>
      </c>
      <c r="E649">
        <v>1963</v>
      </c>
      <c r="F649" t="s">
        <v>2122</v>
      </c>
      <c r="G649" t="s">
        <v>2094</v>
      </c>
      <c r="H649">
        <v>2</v>
      </c>
      <c r="I649">
        <v>1</v>
      </c>
      <c r="J649" t="s">
        <v>2122</v>
      </c>
      <c r="K649">
        <v>363.3</v>
      </c>
      <c r="L649">
        <v>315.89999999999998</v>
      </c>
      <c r="M649">
        <v>674455.82</v>
      </c>
      <c r="N649">
        <v>674455.82</v>
      </c>
      <c r="O649">
        <v>0</v>
      </c>
      <c r="P649">
        <v>0</v>
      </c>
      <c r="Q649">
        <v>0</v>
      </c>
      <c r="R649">
        <v>45292</v>
      </c>
      <c r="S649">
        <v>45657</v>
      </c>
    </row>
    <row r="650" spans="1:19" x14ac:dyDescent="0.25">
      <c r="A650">
        <v>645</v>
      </c>
      <c r="B650" t="s">
        <v>486</v>
      </c>
      <c r="C650">
        <v>46898</v>
      </c>
      <c r="D650" t="s">
        <v>1896</v>
      </c>
      <c r="E650">
        <v>1964</v>
      </c>
      <c r="F650" t="s">
        <v>2122</v>
      </c>
      <c r="G650" t="s">
        <v>2099</v>
      </c>
      <c r="H650">
        <v>2</v>
      </c>
      <c r="I650">
        <v>1</v>
      </c>
      <c r="J650" t="s">
        <v>2122</v>
      </c>
      <c r="K650">
        <v>364.4</v>
      </c>
      <c r="L650">
        <v>331.1</v>
      </c>
      <c r="M650">
        <v>974918.34000000008</v>
      </c>
      <c r="N650">
        <v>974918.34000000008</v>
      </c>
      <c r="O650">
        <v>0</v>
      </c>
      <c r="P650">
        <v>0</v>
      </c>
      <c r="Q650">
        <v>0</v>
      </c>
      <c r="R650">
        <v>45292</v>
      </c>
      <c r="S650">
        <v>45657</v>
      </c>
    </row>
    <row r="651" spans="1:19" x14ac:dyDescent="0.25">
      <c r="A651">
        <v>646</v>
      </c>
      <c r="B651" t="s">
        <v>1352</v>
      </c>
      <c r="C651">
        <v>37662</v>
      </c>
      <c r="D651" t="s">
        <v>1896</v>
      </c>
      <c r="E651">
        <v>1974</v>
      </c>
      <c r="F651" t="s">
        <v>2122</v>
      </c>
      <c r="G651" t="s">
        <v>2088</v>
      </c>
      <c r="H651">
        <v>5</v>
      </c>
      <c r="I651">
        <v>4</v>
      </c>
      <c r="J651" t="s">
        <v>2122</v>
      </c>
      <c r="K651">
        <v>3111.3</v>
      </c>
      <c r="L651">
        <v>2681.8</v>
      </c>
      <c r="M651">
        <v>174112.24</v>
      </c>
      <c r="N651">
        <v>174112.24</v>
      </c>
      <c r="O651">
        <v>0</v>
      </c>
      <c r="P651">
        <v>0</v>
      </c>
      <c r="Q651">
        <v>0</v>
      </c>
      <c r="R651">
        <v>45292</v>
      </c>
      <c r="S651">
        <v>45657</v>
      </c>
    </row>
    <row r="652" spans="1:19" x14ac:dyDescent="0.25">
      <c r="A652">
        <v>647</v>
      </c>
      <c r="B652" t="s">
        <v>1354</v>
      </c>
      <c r="C652">
        <v>37707</v>
      </c>
      <c r="D652" t="s">
        <v>1896</v>
      </c>
      <c r="E652">
        <v>1961</v>
      </c>
      <c r="F652" t="s">
        <v>2122</v>
      </c>
      <c r="G652" t="s">
        <v>2094</v>
      </c>
      <c r="H652">
        <v>2</v>
      </c>
      <c r="I652">
        <v>1</v>
      </c>
      <c r="J652" t="s">
        <v>2122</v>
      </c>
      <c r="K652">
        <v>450.8</v>
      </c>
      <c r="L652">
        <v>407.4</v>
      </c>
      <c r="M652">
        <v>1237652.55</v>
      </c>
      <c r="N652">
        <v>1237652.55</v>
      </c>
      <c r="O652">
        <v>0</v>
      </c>
      <c r="P652">
        <v>0</v>
      </c>
      <c r="Q652">
        <v>0</v>
      </c>
      <c r="R652">
        <v>45292</v>
      </c>
      <c r="S652">
        <v>45657</v>
      </c>
    </row>
    <row r="653" spans="1:19" x14ac:dyDescent="0.25">
      <c r="A653">
        <v>648</v>
      </c>
      <c r="B653" t="s">
        <v>1355</v>
      </c>
      <c r="C653">
        <v>37703</v>
      </c>
      <c r="D653" t="s">
        <v>1896</v>
      </c>
      <c r="E653">
        <v>1960</v>
      </c>
      <c r="F653" t="s">
        <v>2122</v>
      </c>
      <c r="G653" t="s">
        <v>2094</v>
      </c>
      <c r="H653">
        <v>2</v>
      </c>
      <c r="I653">
        <v>1</v>
      </c>
      <c r="J653" t="s">
        <v>2122</v>
      </c>
      <c r="K653">
        <v>316.60000000000002</v>
      </c>
      <c r="L653">
        <v>287.89999999999998</v>
      </c>
      <c r="M653">
        <v>649770.58000000007</v>
      </c>
      <c r="N653">
        <v>649770.58000000007</v>
      </c>
      <c r="O653">
        <v>0</v>
      </c>
      <c r="P653">
        <v>0</v>
      </c>
      <c r="Q653">
        <v>0</v>
      </c>
      <c r="R653">
        <v>45292</v>
      </c>
      <c r="S653">
        <v>45657</v>
      </c>
    </row>
    <row r="654" spans="1:19" x14ac:dyDescent="0.25">
      <c r="A654">
        <v>649</v>
      </c>
      <c r="B654" t="s">
        <v>1356</v>
      </c>
      <c r="C654">
        <v>37709</v>
      </c>
      <c r="D654" t="s">
        <v>1896</v>
      </c>
      <c r="E654">
        <v>1970</v>
      </c>
      <c r="F654" t="s">
        <v>2122</v>
      </c>
      <c r="G654" t="s">
        <v>2089</v>
      </c>
      <c r="H654">
        <v>5</v>
      </c>
      <c r="I654">
        <v>3</v>
      </c>
      <c r="J654" t="s">
        <v>2122</v>
      </c>
      <c r="K654">
        <v>2133.1999999999998</v>
      </c>
      <c r="L654">
        <v>1999.25</v>
      </c>
      <c r="M654">
        <v>4390211.07</v>
      </c>
      <c r="N654">
        <v>4390211.07</v>
      </c>
      <c r="O654">
        <v>0</v>
      </c>
      <c r="P654">
        <v>0</v>
      </c>
      <c r="Q654">
        <v>0</v>
      </c>
      <c r="R654">
        <v>45292</v>
      </c>
      <c r="S654">
        <v>45657</v>
      </c>
    </row>
    <row r="655" spans="1:19" x14ac:dyDescent="0.25">
      <c r="A655">
        <v>650</v>
      </c>
      <c r="B655" t="s">
        <v>1357</v>
      </c>
      <c r="C655">
        <v>37530</v>
      </c>
      <c r="D655" t="s">
        <v>1896</v>
      </c>
      <c r="E655">
        <v>1970</v>
      </c>
      <c r="F655" t="s">
        <v>2122</v>
      </c>
      <c r="G655" t="s">
        <v>2089</v>
      </c>
      <c r="H655">
        <v>5</v>
      </c>
      <c r="I655">
        <v>4</v>
      </c>
      <c r="J655" t="s">
        <v>2122</v>
      </c>
      <c r="K655">
        <v>3382</v>
      </c>
      <c r="L655">
        <v>3153.35</v>
      </c>
      <c r="M655">
        <v>173407.64</v>
      </c>
      <c r="N655">
        <v>173407.64</v>
      </c>
      <c r="O655">
        <v>0</v>
      </c>
      <c r="P655">
        <v>0</v>
      </c>
      <c r="Q655">
        <v>0</v>
      </c>
      <c r="R655">
        <v>45292</v>
      </c>
      <c r="S655">
        <v>45657</v>
      </c>
    </row>
    <row r="656" spans="1:19" x14ac:dyDescent="0.25">
      <c r="A656">
        <v>651</v>
      </c>
      <c r="B656" t="s">
        <v>1358</v>
      </c>
      <c r="C656">
        <v>37531</v>
      </c>
      <c r="D656" t="s">
        <v>1896</v>
      </c>
      <c r="E656">
        <v>1970</v>
      </c>
      <c r="F656" t="s">
        <v>2122</v>
      </c>
      <c r="G656" t="s">
        <v>2089</v>
      </c>
      <c r="H656">
        <v>5</v>
      </c>
      <c r="I656">
        <v>2</v>
      </c>
      <c r="J656" t="s">
        <v>2122</v>
      </c>
      <c r="K656">
        <v>1642.6</v>
      </c>
      <c r="L656">
        <v>1532.7</v>
      </c>
      <c r="M656">
        <v>134088</v>
      </c>
      <c r="N656">
        <v>134088</v>
      </c>
      <c r="O656">
        <v>0</v>
      </c>
      <c r="P656">
        <v>0</v>
      </c>
      <c r="Q656">
        <v>0</v>
      </c>
      <c r="R656">
        <v>45292</v>
      </c>
      <c r="S656">
        <v>45657</v>
      </c>
    </row>
    <row r="657" spans="1:19" x14ac:dyDescent="0.25">
      <c r="A657">
        <v>652</v>
      </c>
      <c r="B657" t="s">
        <v>1359</v>
      </c>
      <c r="C657">
        <v>37532</v>
      </c>
      <c r="D657" t="s">
        <v>1896</v>
      </c>
      <c r="E657">
        <v>1969</v>
      </c>
      <c r="F657" t="s">
        <v>2122</v>
      </c>
      <c r="G657" t="s">
        <v>2089</v>
      </c>
      <c r="H657">
        <v>5</v>
      </c>
      <c r="I657">
        <v>4</v>
      </c>
      <c r="J657" t="s">
        <v>2122</v>
      </c>
      <c r="K657">
        <v>3285</v>
      </c>
      <c r="L657">
        <v>3085.42</v>
      </c>
      <c r="M657">
        <v>282015.40000000002</v>
      </c>
      <c r="N657">
        <v>282015.40000000002</v>
      </c>
      <c r="O657">
        <v>0</v>
      </c>
      <c r="P657">
        <v>0</v>
      </c>
      <c r="Q657">
        <v>0</v>
      </c>
      <c r="R657">
        <v>45292</v>
      </c>
      <c r="S657">
        <v>45657</v>
      </c>
    </row>
    <row r="658" spans="1:19" x14ac:dyDescent="0.25">
      <c r="A658">
        <v>653</v>
      </c>
      <c r="B658" t="s">
        <v>1360</v>
      </c>
      <c r="C658">
        <v>37534</v>
      </c>
      <c r="D658" t="s">
        <v>1896</v>
      </c>
      <c r="E658">
        <v>1969</v>
      </c>
      <c r="F658" t="s">
        <v>2122</v>
      </c>
      <c r="G658" t="s">
        <v>2089</v>
      </c>
      <c r="H658">
        <v>5</v>
      </c>
      <c r="I658">
        <v>2</v>
      </c>
      <c r="J658" t="s">
        <v>2122</v>
      </c>
      <c r="K658">
        <v>1698.5</v>
      </c>
      <c r="L658">
        <v>1585.1</v>
      </c>
      <c r="M658">
        <v>134088</v>
      </c>
      <c r="N658">
        <v>134088</v>
      </c>
      <c r="O658">
        <v>0</v>
      </c>
      <c r="P658">
        <v>0</v>
      </c>
      <c r="Q658">
        <v>0</v>
      </c>
      <c r="R658">
        <v>45292</v>
      </c>
      <c r="S658">
        <v>45657</v>
      </c>
    </row>
    <row r="659" spans="1:19" x14ac:dyDescent="0.25">
      <c r="A659">
        <v>654</v>
      </c>
      <c r="B659" t="s">
        <v>2625</v>
      </c>
      <c r="C659">
        <v>37712</v>
      </c>
      <c r="D659" t="s">
        <v>1896</v>
      </c>
      <c r="E659">
        <v>1988</v>
      </c>
      <c r="F659" t="s">
        <v>2122</v>
      </c>
      <c r="G659" t="s">
        <v>2089</v>
      </c>
      <c r="H659">
        <v>2</v>
      </c>
      <c r="I659">
        <v>3</v>
      </c>
      <c r="J659" t="s">
        <v>2122</v>
      </c>
      <c r="K659">
        <v>1087.5</v>
      </c>
      <c r="L659">
        <v>971.7</v>
      </c>
      <c r="M659">
        <v>3043229.78</v>
      </c>
      <c r="N659">
        <v>3043229.78</v>
      </c>
      <c r="O659">
        <v>0</v>
      </c>
      <c r="P659">
        <v>0</v>
      </c>
      <c r="Q659">
        <v>0</v>
      </c>
      <c r="R659">
        <v>45292</v>
      </c>
      <c r="S659">
        <v>45657</v>
      </c>
    </row>
    <row r="660" spans="1:19" x14ac:dyDescent="0.25">
      <c r="A660">
        <v>655</v>
      </c>
      <c r="B660" t="s">
        <v>2663</v>
      </c>
      <c r="C660">
        <v>37575</v>
      </c>
      <c r="D660" t="s">
        <v>1896</v>
      </c>
      <c r="E660">
        <v>1952</v>
      </c>
      <c r="F660" t="s">
        <v>2122</v>
      </c>
      <c r="G660" t="s">
        <v>2089</v>
      </c>
      <c r="H660">
        <v>2</v>
      </c>
      <c r="I660">
        <v>1</v>
      </c>
      <c r="J660" t="s">
        <v>2122</v>
      </c>
      <c r="K660">
        <v>542.70000000000005</v>
      </c>
      <c r="L660">
        <v>496.42</v>
      </c>
      <c r="M660">
        <v>105727.17</v>
      </c>
      <c r="N660">
        <v>105727.17</v>
      </c>
      <c r="O660">
        <v>0</v>
      </c>
      <c r="P660">
        <v>0</v>
      </c>
      <c r="Q660">
        <v>0</v>
      </c>
      <c r="R660">
        <v>45292</v>
      </c>
      <c r="S660">
        <v>45657</v>
      </c>
    </row>
    <row r="661" spans="1:19" x14ac:dyDescent="0.25">
      <c r="A661">
        <v>656</v>
      </c>
      <c r="B661" t="s">
        <v>2748</v>
      </c>
      <c r="C661">
        <v>37625</v>
      </c>
      <c r="D661" t="s">
        <v>1896</v>
      </c>
      <c r="E661">
        <v>1986</v>
      </c>
      <c r="F661" t="s">
        <v>2122</v>
      </c>
      <c r="G661" t="s">
        <v>2089</v>
      </c>
      <c r="H661">
        <v>2</v>
      </c>
      <c r="I661">
        <v>3</v>
      </c>
      <c r="J661" t="s">
        <v>2122</v>
      </c>
      <c r="K661">
        <v>790.7</v>
      </c>
      <c r="L661">
        <v>709.9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45292</v>
      </c>
      <c r="S661">
        <v>45657</v>
      </c>
    </row>
    <row r="662" spans="1:19" x14ac:dyDescent="0.25">
      <c r="A662">
        <v>657</v>
      </c>
      <c r="B662" t="s">
        <v>2988</v>
      </c>
      <c r="C662">
        <v>37665</v>
      </c>
      <c r="D662" t="s">
        <v>1896</v>
      </c>
      <c r="E662">
        <v>1990</v>
      </c>
      <c r="F662" t="s">
        <v>2122</v>
      </c>
      <c r="G662" t="s">
        <v>2120</v>
      </c>
      <c r="H662">
        <v>5</v>
      </c>
      <c r="I662">
        <v>5</v>
      </c>
      <c r="J662" t="s">
        <v>2122</v>
      </c>
      <c r="K662">
        <v>5785.5</v>
      </c>
      <c r="L662">
        <v>5293.8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45292</v>
      </c>
      <c r="S662">
        <v>45657</v>
      </c>
    </row>
    <row r="663" spans="1:19" x14ac:dyDescent="0.25">
      <c r="A663">
        <v>658</v>
      </c>
      <c r="B663" t="s">
        <v>2989</v>
      </c>
      <c r="C663">
        <v>37667</v>
      </c>
      <c r="D663" t="s">
        <v>1896</v>
      </c>
      <c r="E663">
        <v>1979</v>
      </c>
      <c r="F663" t="s">
        <v>2122</v>
      </c>
      <c r="G663" t="s">
        <v>2120</v>
      </c>
      <c r="H663">
        <v>5</v>
      </c>
      <c r="I663">
        <v>6</v>
      </c>
      <c r="J663" t="s">
        <v>2122</v>
      </c>
      <c r="K663">
        <v>4991</v>
      </c>
      <c r="L663">
        <v>4625.1000000000004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45292</v>
      </c>
      <c r="S663">
        <v>45657</v>
      </c>
    </row>
    <row r="664" spans="1:19" x14ac:dyDescent="0.25">
      <c r="A664">
        <v>659</v>
      </c>
      <c r="B664" t="s">
        <v>2990</v>
      </c>
      <c r="C664">
        <v>37683</v>
      </c>
      <c r="D664" t="s">
        <v>1896</v>
      </c>
      <c r="E664">
        <v>1989</v>
      </c>
      <c r="F664" t="s">
        <v>2122</v>
      </c>
      <c r="G664" t="s">
        <v>2120</v>
      </c>
      <c r="H664">
        <v>5</v>
      </c>
      <c r="I664">
        <v>6</v>
      </c>
      <c r="J664" t="s">
        <v>2122</v>
      </c>
      <c r="K664">
        <v>4786.8999999999996</v>
      </c>
      <c r="L664">
        <v>4380.6000000000004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45292</v>
      </c>
      <c r="S664">
        <v>45657</v>
      </c>
    </row>
    <row r="665" spans="1:19" x14ac:dyDescent="0.25">
      <c r="A665">
        <v>660</v>
      </c>
      <c r="B665" t="s">
        <v>483</v>
      </c>
      <c r="C665">
        <v>46747</v>
      </c>
      <c r="D665" t="s">
        <v>1896</v>
      </c>
      <c r="E665">
        <v>1960</v>
      </c>
      <c r="F665" t="s">
        <v>2122</v>
      </c>
      <c r="G665" t="s">
        <v>2099</v>
      </c>
      <c r="H665">
        <v>2</v>
      </c>
      <c r="I665">
        <v>1</v>
      </c>
      <c r="J665" t="s">
        <v>2122</v>
      </c>
      <c r="K665">
        <v>355.6</v>
      </c>
      <c r="L665">
        <v>355.6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45292</v>
      </c>
      <c r="S665">
        <v>45657</v>
      </c>
    </row>
    <row r="666" spans="1:19" x14ac:dyDescent="0.25">
      <c r="A666">
        <v>661</v>
      </c>
      <c r="B666" t="s">
        <v>1353</v>
      </c>
      <c r="C666">
        <v>37689</v>
      </c>
      <c r="D666" t="s">
        <v>1896</v>
      </c>
      <c r="E666">
        <v>1952</v>
      </c>
      <c r="F666" t="s">
        <v>2122</v>
      </c>
      <c r="G666" t="s">
        <v>2094</v>
      </c>
      <c r="H666">
        <v>2</v>
      </c>
      <c r="I666">
        <v>1</v>
      </c>
      <c r="J666" t="s">
        <v>2122</v>
      </c>
      <c r="K666">
        <v>391.6</v>
      </c>
      <c r="L666">
        <v>391.6</v>
      </c>
      <c r="M666">
        <v>1289001.4000000001</v>
      </c>
      <c r="N666">
        <v>1289001.4000000001</v>
      </c>
      <c r="O666">
        <v>0</v>
      </c>
      <c r="P666">
        <v>0</v>
      </c>
      <c r="Q666">
        <v>0</v>
      </c>
      <c r="R666">
        <v>45292</v>
      </c>
      <c r="S666">
        <v>45657</v>
      </c>
    </row>
    <row r="667" spans="1:19" x14ac:dyDescent="0.25">
      <c r="A667">
        <v>662</v>
      </c>
      <c r="B667" t="s">
        <v>488</v>
      </c>
      <c r="C667">
        <v>37752</v>
      </c>
      <c r="D667" t="s">
        <v>1896</v>
      </c>
      <c r="E667">
        <v>1959</v>
      </c>
      <c r="F667" t="s">
        <v>2122</v>
      </c>
      <c r="G667" t="s">
        <v>2094</v>
      </c>
      <c r="H667">
        <v>2</v>
      </c>
      <c r="I667">
        <v>1</v>
      </c>
      <c r="J667" t="s">
        <v>2122</v>
      </c>
      <c r="K667">
        <v>562</v>
      </c>
      <c r="L667">
        <v>159.75</v>
      </c>
      <c r="M667">
        <v>270099.70999999996</v>
      </c>
      <c r="N667">
        <v>270099.70999999996</v>
      </c>
      <c r="O667">
        <v>0</v>
      </c>
      <c r="P667">
        <v>0</v>
      </c>
      <c r="Q667">
        <v>0</v>
      </c>
      <c r="R667">
        <v>45292</v>
      </c>
      <c r="S667">
        <v>45657</v>
      </c>
    </row>
    <row r="668" spans="1:19" x14ac:dyDescent="0.25">
      <c r="A668">
        <v>663</v>
      </c>
      <c r="B668" t="s">
        <v>2873</v>
      </c>
      <c r="C668">
        <v>37576</v>
      </c>
      <c r="D668" t="s">
        <v>1896</v>
      </c>
      <c r="E668">
        <v>1973</v>
      </c>
      <c r="F668" t="s">
        <v>2122</v>
      </c>
      <c r="G668" t="s">
        <v>2121</v>
      </c>
      <c r="H668">
        <v>5</v>
      </c>
      <c r="I668">
        <v>4</v>
      </c>
      <c r="J668" t="s">
        <v>2122</v>
      </c>
      <c r="K668">
        <v>3499</v>
      </c>
      <c r="L668">
        <v>3255</v>
      </c>
      <c r="M668">
        <v>170878.8</v>
      </c>
      <c r="N668">
        <v>170878.8</v>
      </c>
      <c r="O668">
        <v>0</v>
      </c>
      <c r="P668">
        <v>0</v>
      </c>
      <c r="Q668">
        <v>0</v>
      </c>
      <c r="R668">
        <v>45292</v>
      </c>
      <c r="S668">
        <v>45657</v>
      </c>
    </row>
    <row r="669" spans="1:19" x14ac:dyDescent="0.25">
      <c r="A669">
        <v>664</v>
      </c>
      <c r="B669" t="s">
        <v>2874</v>
      </c>
      <c r="C669">
        <v>37577</v>
      </c>
      <c r="D669" t="s">
        <v>1896</v>
      </c>
      <c r="E669">
        <v>1973</v>
      </c>
      <c r="F669" t="s">
        <v>2122</v>
      </c>
      <c r="G669" t="s">
        <v>2121</v>
      </c>
      <c r="H669">
        <v>5</v>
      </c>
      <c r="I669">
        <v>4</v>
      </c>
      <c r="J669" t="s">
        <v>2122</v>
      </c>
      <c r="K669">
        <v>3595.6</v>
      </c>
      <c r="L669">
        <v>3351.6</v>
      </c>
      <c r="M669">
        <v>175039.2</v>
      </c>
      <c r="N669">
        <v>175039.2</v>
      </c>
      <c r="O669">
        <v>0</v>
      </c>
      <c r="P669">
        <v>0</v>
      </c>
      <c r="Q669">
        <v>0</v>
      </c>
      <c r="R669">
        <v>45292</v>
      </c>
      <c r="S669">
        <v>45657</v>
      </c>
    </row>
    <row r="670" spans="1:19" x14ac:dyDescent="0.25">
      <c r="A670">
        <v>665</v>
      </c>
      <c r="B670" t="s">
        <v>1729</v>
      </c>
      <c r="C670">
        <v>38046</v>
      </c>
      <c r="D670" t="s">
        <v>1896</v>
      </c>
      <c r="E670">
        <v>1967</v>
      </c>
      <c r="F670" t="s">
        <v>2122</v>
      </c>
      <c r="G670" t="s">
        <v>2088</v>
      </c>
      <c r="H670">
        <v>4</v>
      </c>
      <c r="I670">
        <v>4</v>
      </c>
      <c r="J670" t="s">
        <v>2122</v>
      </c>
      <c r="K670">
        <v>2966.65</v>
      </c>
      <c r="L670">
        <v>2710.05</v>
      </c>
      <c r="M670">
        <v>5406155.4022000004</v>
      </c>
      <c r="N670">
        <v>5406155.4022000004</v>
      </c>
      <c r="O670">
        <v>0</v>
      </c>
      <c r="P670">
        <v>0</v>
      </c>
      <c r="Q670">
        <v>0</v>
      </c>
      <c r="R670">
        <v>45292</v>
      </c>
      <c r="S670">
        <v>45657</v>
      </c>
    </row>
    <row r="671" spans="1:19" x14ac:dyDescent="0.25">
      <c r="A671">
        <v>666</v>
      </c>
      <c r="B671" t="s">
        <v>1732</v>
      </c>
      <c r="C671">
        <v>38051</v>
      </c>
      <c r="D671" t="s">
        <v>1896</v>
      </c>
      <c r="E671">
        <v>1968</v>
      </c>
      <c r="F671" t="s">
        <v>2122</v>
      </c>
      <c r="G671" t="s">
        <v>2088</v>
      </c>
      <c r="H671">
        <v>4</v>
      </c>
      <c r="I671">
        <v>4</v>
      </c>
      <c r="J671" t="s">
        <v>2122</v>
      </c>
      <c r="K671">
        <v>3123.74</v>
      </c>
      <c r="L671">
        <v>2884.38</v>
      </c>
      <c r="M671">
        <v>5906005.0731499996</v>
      </c>
      <c r="N671">
        <v>5906005.0731499996</v>
      </c>
      <c r="O671">
        <v>0</v>
      </c>
      <c r="P671">
        <v>0</v>
      </c>
      <c r="Q671">
        <v>0</v>
      </c>
      <c r="R671">
        <v>45292</v>
      </c>
      <c r="S671">
        <v>45657</v>
      </c>
    </row>
    <row r="672" spans="1:19" x14ac:dyDescent="0.25">
      <c r="A672">
        <v>667</v>
      </c>
      <c r="B672" t="s">
        <v>1040</v>
      </c>
      <c r="C672">
        <v>38053</v>
      </c>
      <c r="D672" t="s">
        <v>1896</v>
      </c>
      <c r="E672">
        <v>1968</v>
      </c>
      <c r="F672" t="s">
        <v>2122</v>
      </c>
      <c r="G672" t="s">
        <v>2089</v>
      </c>
      <c r="H672">
        <v>4</v>
      </c>
      <c r="I672">
        <v>3</v>
      </c>
      <c r="J672" t="s">
        <v>2122</v>
      </c>
      <c r="K672">
        <v>3842.01</v>
      </c>
      <c r="L672">
        <v>2502.3200000000002</v>
      </c>
      <c r="M672">
        <v>3474824.33</v>
      </c>
      <c r="N672">
        <v>3474824.33</v>
      </c>
      <c r="O672">
        <v>0</v>
      </c>
      <c r="P672">
        <v>0</v>
      </c>
      <c r="Q672">
        <v>0</v>
      </c>
      <c r="R672">
        <v>45292</v>
      </c>
      <c r="S672">
        <v>45657</v>
      </c>
    </row>
    <row r="673" spans="1:19" x14ac:dyDescent="0.25">
      <c r="A673">
        <v>668</v>
      </c>
      <c r="B673" t="s">
        <v>505</v>
      </c>
      <c r="C673">
        <v>37794</v>
      </c>
      <c r="D673" t="s">
        <v>1896</v>
      </c>
      <c r="E673">
        <v>1964</v>
      </c>
      <c r="F673" t="s">
        <v>2122</v>
      </c>
      <c r="G673" t="s">
        <v>2088</v>
      </c>
      <c r="H673">
        <v>4</v>
      </c>
      <c r="I673">
        <v>3</v>
      </c>
      <c r="J673" t="s">
        <v>2122</v>
      </c>
      <c r="K673">
        <v>3422.09</v>
      </c>
      <c r="L673">
        <v>2020.8</v>
      </c>
      <c r="M673">
        <v>3769046.7888500001</v>
      </c>
      <c r="N673">
        <v>3769046.7888500001</v>
      </c>
      <c r="O673">
        <v>0</v>
      </c>
      <c r="P673">
        <v>0</v>
      </c>
      <c r="Q673">
        <v>0</v>
      </c>
      <c r="R673">
        <v>45292</v>
      </c>
      <c r="S673">
        <v>45657</v>
      </c>
    </row>
    <row r="674" spans="1:19" x14ac:dyDescent="0.25">
      <c r="A674">
        <v>669</v>
      </c>
      <c r="B674" t="s">
        <v>498</v>
      </c>
      <c r="C674">
        <v>37798</v>
      </c>
      <c r="D674" t="s">
        <v>1896</v>
      </c>
      <c r="E674">
        <v>1964</v>
      </c>
      <c r="F674" t="s">
        <v>2122</v>
      </c>
      <c r="G674" t="s">
        <v>2088</v>
      </c>
      <c r="H674">
        <v>4</v>
      </c>
      <c r="I674">
        <v>3</v>
      </c>
      <c r="J674" t="s">
        <v>2122</v>
      </c>
      <c r="K674">
        <v>3595.79</v>
      </c>
      <c r="L674">
        <v>2038.69</v>
      </c>
      <c r="M674">
        <v>5148000.2615999999</v>
      </c>
      <c r="N674">
        <v>5148000.2615999999</v>
      </c>
      <c r="O674">
        <v>0</v>
      </c>
      <c r="P674">
        <v>0</v>
      </c>
      <c r="Q674">
        <v>0</v>
      </c>
      <c r="R674">
        <v>45292</v>
      </c>
      <c r="S674">
        <v>45657</v>
      </c>
    </row>
    <row r="675" spans="1:19" x14ac:dyDescent="0.25">
      <c r="A675">
        <v>670</v>
      </c>
      <c r="B675" t="s">
        <v>1731</v>
      </c>
      <c r="C675">
        <v>37807</v>
      </c>
      <c r="D675" t="s">
        <v>1896</v>
      </c>
      <c r="E675">
        <v>1967</v>
      </c>
      <c r="F675" t="s">
        <v>2122</v>
      </c>
      <c r="G675" t="s">
        <v>2088</v>
      </c>
      <c r="H675">
        <v>5</v>
      </c>
      <c r="I675">
        <v>4</v>
      </c>
      <c r="J675" t="s">
        <v>2122</v>
      </c>
      <c r="K675">
        <v>3590.28</v>
      </c>
      <c r="L675">
        <v>2362.4899999999998</v>
      </c>
      <c r="M675">
        <v>11155863.120000001</v>
      </c>
      <c r="N675">
        <v>11155863.120000001</v>
      </c>
      <c r="O675">
        <v>0</v>
      </c>
      <c r="P675">
        <v>0</v>
      </c>
      <c r="Q675">
        <v>0</v>
      </c>
      <c r="R675">
        <v>45292</v>
      </c>
      <c r="S675">
        <v>45657</v>
      </c>
    </row>
    <row r="676" spans="1:19" x14ac:dyDescent="0.25">
      <c r="A676">
        <v>671</v>
      </c>
      <c r="B676" t="s">
        <v>504</v>
      </c>
      <c r="C676">
        <v>37817</v>
      </c>
      <c r="D676" t="s">
        <v>1896</v>
      </c>
      <c r="E676">
        <v>1964</v>
      </c>
      <c r="F676" t="s">
        <v>2122</v>
      </c>
      <c r="G676" t="s">
        <v>2088</v>
      </c>
      <c r="H676">
        <v>5</v>
      </c>
      <c r="I676">
        <v>4</v>
      </c>
      <c r="J676" t="s">
        <v>2122</v>
      </c>
      <c r="K676">
        <v>3528.4</v>
      </c>
      <c r="L676">
        <v>2352.48</v>
      </c>
      <c r="M676">
        <v>10694861.7643</v>
      </c>
      <c r="N676">
        <v>10694861.7643</v>
      </c>
      <c r="O676">
        <v>0</v>
      </c>
      <c r="P676">
        <v>0</v>
      </c>
      <c r="Q676">
        <v>0</v>
      </c>
      <c r="R676">
        <v>45292</v>
      </c>
      <c r="S676">
        <v>45657</v>
      </c>
    </row>
    <row r="677" spans="1:19" x14ac:dyDescent="0.25">
      <c r="A677">
        <v>672</v>
      </c>
      <c r="B677" t="s">
        <v>506</v>
      </c>
      <c r="C677">
        <v>37824</v>
      </c>
      <c r="D677" t="s">
        <v>1896</v>
      </c>
      <c r="E677">
        <v>1965</v>
      </c>
      <c r="F677" t="s">
        <v>2122</v>
      </c>
      <c r="G677" t="s">
        <v>2088</v>
      </c>
      <c r="H677">
        <v>4</v>
      </c>
      <c r="I677">
        <v>3</v>
      </c>
      <c r="J677" t="s">
        <v>2122</v>
      </c>
      <c r="K677">
        <v>3427.11</v>
      </c>
      <c r="L677">
        <v>2046.21</v>
      </c>
      <c r="M677">
        <v>5231262.99</v>
      </c>
      <c r="N677">
        <v>5231262.99</v>
      </c>
      <c r="O677">
        <v>0</v>
      </c>
      <c r="P677">
        <v>0</v>
      </c>
      <c r="Q677">
        <v>0</v>
      </c>
      <c r="R677">
        <v>45292</v>
      </c>
      <c r="S677">
        <v>45657</v>
      </c>
    </row>
    <row r="678" spans="1:19" x14ac:dyDescent="0.25">
      <c r="A678">
        <v>673</v>
      </c>
      <c r="B678" t="s">
        <v>516</v>
      </c>
      <c r="C678">
        <v>38150</v>
      </c>
      <c r="D678" t="s">
        <v>1896</v>
      </c>
      <c r="E678">
        <v>1964</v>
      </c>
      <c r="F678" t="s">
        <v>2122</v>
      </c>
      <c r="G678" t="s">
        <v>2088</v>
      </c>
      <c r="H678">
        <v>4</v>
      </c>
      <c r="I678">
        <v>4</v>
      </c>
      <c r="J678" t="s">
        <v>2122</v>
      </c>
      <c r="K678">
        <v>2808.78</v>
      </c>
      <c r="L678">
        <v>1924.51</v>
      </c>
      <c r="M678">
        <v>9178735.4100000001</v>
      </c>
      <c r="N678">
        <v>9178735.4100000001</v>
      </c>
      <c r="O678">
        <v>0</v>
      </c>
      <c r="P678">
        <v>0</v>
      </c>
      <c r="Q678">
        <v>0</v>
      </c>
      <c r="R678">
        <v>45292</v>
      </c>
      <c r="S678">
        <v>45657</v>
      </c>
    </row>
    <row r="679" spans="1:19" x14ac:dyDescent="0.25">
      <c r="A679">
        <v>674</v>
      </c>
      <c r="B679" t="s">
        <v>1044</v>
      </c>
      <c r="C679">
        <v>38442</v>
      </c>
      <c r="D679" t="s">
        <v>1896</v>
      </c>
      <c r="E679">
        <v>1962</v>
      </c>
      <c r="F679" t="s">
        <v>2122</v>
      </c>
      <c r="G679" t="s">
        <v>2090</v>
      </c>
      <c r="H679">
        <v>2</v>
      </c>
      <c r="I679">
        <v>2</v>
      </c>
      <c r="J679" t="s">
        <v>2122</v>
      </c>
      <c r="K679">
        <v>1580.16</v>
      </c>
      <c r="L679">
        <v>618.55999999999995</v>
      </c>
      <c r="M679">
        <v>1799081.5</v>
      </c>
      <c r="N679">
        <v>1799081.5</v>
      </c>
      <c r="O679">
        <v>0</v>
      </c>
      <c r="P679">
        <v>0</v>
      </c>
      <c r="Q679">
        <v>0</v>
      </c>
      <c r="R679">
        <v>45292</v>
      </c>
      <c r="S679">
        <v>45657</v>
      </c>
    </row>
    <row r="680" spans="1:19" x14ac:dyDescent="0.25">
      <c r="A680">
        <v>675</v>
      </c>
      <c r="B680" t="s">
        <v>524</v>
      </c>
      <c r="C680">
        <v>37935</v>
      </c>
      <c r="D680" t="s">
        <v>1896</v>
      </c>
      <c r="E680">
        <v>1962</v>
      </c>
      <c r="F680" t="s">
        <v>2122</v>
      </c>
      <c r="G680" t="s">
        <v>2089</v>
      </c>
      <c r="H680">
        <v>4</v>
      </c>
      <c r="I680">
        <v>2</v>
      </c>
      <c r="J680" t="s">
        <v>2122</v>
      </c>
      <c r="K680">
        <v>1895.56</v>
      </c>
      <c r="L680">
        <v>1267.24</v>
      </c>
      <c r="M680">
        <v>1593059.96</v>
      </c>
      <c r="N680">
        <v>1593059.96</v>
      </c>
      <c r="O680">
        <v>0</v>
      </c>
      <c r="P680">
        <v>0</v>
      </c>
      <c r="Q680">
        <v>0</v>
      </c>
      <c r="R680">
        <v>45292</v>
      </c>
      <c r="S680">
        <v>45657</v>
      </c>
    </row>
    <row r="681" spans="1:19" x14ac:dyDescent="0.25">
      <c r="A681">
        <v>676</v>
      </c>
      <c r="B681" t="s">
        <v>529</v>
      </c>
      <c r="C681">
        <v>38349</v>
      </c>
      <c r="D681" t="s">
        <v>1896</v>
      </c>
      <c r="E681">
        <v>1952</v>
      </c>
      <c r="F681" t="s">
        <v>2122</v>
      </c>
      <c r="G681" t="s">
        <v>2089</v>
      </c>
      <c r="H681">
        <v>2</v>
      </c>
      <c r="I681">
        <v>2</v>
      </c>
      <c r="J681" t="s">
        <v>2122</v>
      </c>
      <c r="K681">
        <v>1381.76</v>
      </c>
      <c r="L681">
        <v>818.11</v>
      </c>
      <c r="M681">
        <v>221121.69999999998</v>
      </c>
      <c r="N681">
        <v>221121.69999999998</v>
      </c>
      <c r="O681">
        <v>0</v>
      </c>
      <c r="P681">
        <v>0</v>
      </c>
      <c r="Q681">
        <v>0</v>
      </c>
      <c r="R681">
        <v>45292</v>
      </c>
      <c r="S681">
        <v>45657</v>
      </c>
    </row>
    <row r="682" spans="1:19" x14ac:dyDescent="0.25">
      <c r="A682">
        <v>677</v>
      </c>
      <c r="B682" t="s">
        <v>1853</v>
      </c>
      <c r="C682">
        <v>38114</v>
      </c>
      <c r="D682" t="s">
        <v>1896</v>
      </c>
      <c r="E682">
        <v>1975</v>
      </c>
      <c r="F682" t="s">
        <v>2122</v>
      </c>
      <c r="G682" t="s">
        <v>2088</v>
      </c>
      <c r="H682">
        <v>5</v>
      </c>
      <c r="I682">
        <v>6</v>
      </c>
      <c r="J682" t="s">
        <v>2122</v>
      </c>
      <c r="K682">
        <v>7510.29</v>
      </c>
      <c r="L682">
        <v>4749.99</v>
      </c>
      <c r="M682">
        <v>11296635.399999999</v>
      </c>
      <c r="N682">
        <v>11296635.399999999</v>
      </c>
      <c r="O682">
        <v>0</v>
      </c>
      <c r="P682">
        <v>0</v>
      </c>
      <c r="Q682">
        <v>0</v>
      </c>
      <c r="R682">
        <v>45292</v>
      </c>
      <c r="S682">
        <v>45657</v>
      </c>
    </row>
    <row r="683" spans="1:19" x14ac:dyDescent="0.25">
      <c r="A683">
        <v>678</v>
      </c>
      <c r="B683" t="s">
        <v>1854</v>
      </c>
      <c r="C683">
        <v>38118</v>
      </c>
      <c r="D683" t="s">
        <v>1896</v>
      </c>
      <c r="E683">
        <v>1978</v>
      </c>
      <c r="F683" t="s">
        <v>2122</v>
      </c>
      <c r="G683" t="s">
        <v>2088</v>
      </c>
      <c r="H683">
        <v>5</v>
      </c>
      <c r="I683">
        <v>4</v>
      </c>
      <c r="J683" t="s">
        <v>2122</v>
      </c>
      <c r="K683">
        <v>5515.43</v>
      </c>
      <c r="L683">
        <v>3984.31</v>
      </c>
      <c r="M683">
        <v>9433831.9000000004</v>
      </c>
      <c r="N683">
        <v>9433831.9000000004</v>
      </c>
      <c r="O683">
        <v>0</v>
      </c>
      <c r="P683">
        <v>0</v>
      </c>
      <c r="Q683">
        <v>0</v>
      </c>
      <c r="R683">
        <v>45292</v>
      </c>
      <c r="S683">
        <v>45657</v>
      </c>
    </row>
    <row r="684" spans="1:19" x14ac:dyDescent="0.25">
      <c r="A684">
        <v>679</v>
      </c>
      <c r="B684" t="s">
        <v>519</v>
      </c>
      <c r="C684">
        <v>37891</v>
      </c>
      <c r="D684" t="s">
        <v>1896</v>
      </c>
      <c r="E684">
        <v>1978</v>
      </c>
      <c r="F684" t="s">
        <v>2122</v>
      </c>
      <c r="G684" t="s">
        <v>2088</v>
      </c>
      <c r="H684">
        <v>5</v>
      </c>
      <c r="I684">
        <v>4</v>
      </c>
      <c r="J684" t="s">
        <v>2122</v>
      </c>
      <c r="K684">
        <v>5336.05</v>
      </c>
      <c r="L684">
        <v>3385.45</v>
      </c>
      <c r="M684">
        <v>4109215.5</v>
      </c>
      <c r="N684">
        <v>4109215.5</v>
      </c>
      <c r="O684">
        <v>0</v>
      </c>
      <c r="P684">
        <v>0</v>
      </c>
      <c r="Q684">
        <v>0</v>
      </c>
      <c r="R684">
        <v>45292</v>
      </c>
      <c r="S684">
        <v>45657</v>
      </c>
    </row>
    <row r="685" spans="1:19" x14ac:dyDescent="0.25">
      <c r="A685">
        <v>680</v>
      </c>
      <c r="B685" t="s">
        <v>1855</v>
      </c>
      <c r="C685">
        <v>37893</v>
      </c>
      <c r="D685" t="s">
        <v>1896</v>
      </c>
      <c r="E685">
        <v>1977</v>
      </c>
      <c r="F685" t="s">
        <v>2122</v>
      </c>
      <c r="G685" t="s">
        <v>2088</v>
      </c>
      <c r="H685">
        <v>5</v>
      </c>
      <c r="I685">
        <v>4</v>
      </c>
      <c r="J685" t="s">
        <v>2122</v>
      </c>
      <c r="K685">
        <v>5252.2</v>
      </c>
      <c r="L685">
        <v>3300.59</v>
      </c>
      <c r="M685">
        <v>10615479.48</v>
      </c>
      <c r="N685">
        <v>10615479.48</v>
      </c>
      <c r="O685">
        <v>0</v>
      </c>
      <c r="P685">
        <v>0</v>
      </c>
      <c r="Q685">
        <v>0</v>
      </c>
      <c r="R685">
        <v>45292</v>
      </c>
      <c r="S685">
        <v>45657</v>
      </c>
    </row>
    <row r="686" spans="1:19" x14ac:dyDescent="0.25">
      <c r="A686">
        <v>681</v>
      </c>
      <c r="B686" t="s">
        <v>1864</v>
      </c>
      <c r="C686">
        <v>38441</v>
      </c>
      <c r="D686" t="s">
        <v>1896</v>
      </c>
      <c r="E686">
        <v>1955</v>
      </c>
      <c r="F686" t="s">
        <v>2122</v>
      </c>
      <c r="G686" t="s">
        <v>2089</v>
      </c>
      <c r="H686">
        <v>2</v>
      </c>
      <c r="I686">
        <v>3</v>
      </c>
      <c r="J686" t="s">
        <v>2122</v>
      </c>
      <c r="K686">
        <v>2509.35</v>
      </c>
      <c r="L686">
        <v>1484.44</v>
      </c>
      <c r="M686">
        <v>4332758.42</v>
      </c>
      <c r="N686">
        <v>4332758.42</v>
      </c>
      <c r="O686">
        <v>0</v>
      </c>
      <c r="P686">
        <v>0</v>
      </c>
      <c r="Q686">
        <v>0</v>
      </c>
      <c r="R686">
        <v>45292</v>
      </c>
      <c r="S686">
        <v>45657</v>
      </c>
    </row>
    <row r="687" spans="1:19" x14ac:dyDescent="0.25">
      <c r="A687">
        <v>682</v>
      </c>
      <c r="B687" t="s">
        <v>2344</v>
      </c>
      <c r="C687">
        <v>38281</v>
      </c>
      <c r="D687" t="s">
        <v>1896</v>
      </c>
      <c r="E687">
        <v>1993</v>
      </c>
      <c r="F687" t="s">
        <v>2122</v>
      </c>
      <c r="G687" t="s">
        <v>2088</v>
      </c>
      <c r="H687">
        <v>5</v>
      </c>
      <c r="I687">
        <v>4</v>
      </c>
      <c r="J687" t="s">
        <v>2122</v>
      </c>
      <c r="K687">
        <v>7031.15</v>
      </c>
      <c r="L687">
        <v>4523.37</v>
      </c>
      <c r="M687">
        <v>13310367.041649999</v>
      </c>
      <c r="N687">
        <v>13310367.041649999</v>
      </c>
      <c r="O687">
        <v>0</v>
      </c>
      <c r="P687">
        <v>0</v>
      </c>
      <c r="Q687">
        <v>0</v>
      </c>
      <c r="R687">
        <v>45292</v>
      </c>
      <c r="S687">
        <v>45657</v>
      </c>
    </row>
    <row r="688" spans="1:19" x14ac:dyDescent="0.25">
      <c r="A688">
        <v>683</v>
      </c>
      <c r="B688" t="s">
        <v>2345</v>
      </c>
      <c r="C688">
        <v>37881</v>
      </c>
      <c r="D688" t="s">
        <v>1896</v>
      </c>
      <c r="E688">
        <v>1982</v>
      </c>
      <c r="F688" t="s">
        <v>2122</v>
      </c>
      <c r="G688" t="s">
        <v>2088</v>
      </c>
      <c r="H688">
        <v>5</v>
      </c>
      <c r="I688">
        <v>4</v>
      </c>
      <c r="J688" t="s">
        <v>2122</v>
      </c>
      <c r="K688">
        <v>5332.38</v>
      </c>
      <c r="L688">
        <v>3370.2</v>
      </c>
      <c r="M688">
        <v>5901516.7999999998</v>
      </c>
      <c r="N688">
        <v>5901516.7999999998</v>
      </c>
      <c r="O688">
        <v>0</v>
      </c>
      <c r="P688">
        <v>0</v>
      </c>
      <c r="Q688">
        <v>0</v>
      </c>
      <c r="R688">
        <v>45292</v>
      </c>
      <c r="S688">
        <v>45657</v>
      </c>
    </row>
    <row r="689" spans="1:22" x14ac:dyDescent="0.25">
      <c r="A689">
        <v>684</v>
      </c>
      <c r="B689" t="s">
        <v>2346</v>
      </c>
      <c r="C689">
        <v>38348</v>
      </c>
      <c r="D689" t="s">
        <v>1896</v>
      </c>
      <c r="E689">
        <v>1978</v>
      </c>
      <c r="F689" t="s">
        <v>2122</v>
      </c>
      <c r="G689" t="s">
        <v>2088</v>
      </c>
      <c r="H689">
        <v>5</v>
      </c>
      <c r="I689">
        <v>8</v>
      </c>
      <c r="J689" t="s">
        <v>2122</v>
      </c>
      <c r="K689">
        <v>8774.6200000000008</v>
      </c>
      <c r="L689">
        <v>5567.96</v>
      </c>
      <c r="M689">
        <v>16256513.91</v>
      </c>
      <c r="N689">
        <v>16256513.91</v>
      </c>
      <c r="O689">
        <v>0</v>
      </c>
      <c r="P689">
        <v>0</v>
      </c>
      <c r="Q689">
        <v>0</v>
      </c>
      <c r="R689">
        <v>45292</v>
      </c>
      <c r="S689">
        <v>45657</v>
      </c>
    </row>
    <row r="690" spans="1:22" x14ac:dyDescent="0.25">
      <c r="A690">
        <v>685</v>
      </c>
      <c r="B690" t="s">
        <v>2347</v>
      </c>
      <c r="C690">
        <v>38393</v>
      </c>
      <c r="D690" t="s">
        <v>1896</v>
      </c>
      <c r="E690">
        <v>1957</v>
      </c>
      <c r="F690" t="s">
        <v>2122</v>
      </c>
      <c r="G690" t="s">
        <v>2089</v>
      </c>
      <c r="H690">
        <v>2</v>
      </c>
      <c r="I690">
        <v>2</v>
      </c>
      <c r="J690" t="s">
        <v>2122</v>
      </c>
      <c r="K690">
        <v>1147.52</v>
      </c>
      <c r="L690">
        <v>631.26</v>
      </c>
      <c r="M690">
        <v>1831081.9100000001</v>
      </c>
      <c r="N690">
        <v>1831081.9100000001</v>
      </c>
      <c r="O690">
        <v>0</v>
      </c>
      <c r="P690">
        <v>0</v>
      </c>
      <c r="Q690">
        <v>0</v>
      </c>
      <c r="R690">
        <v>45292</v>
      </c>
      <c r="S690">
        <v>45657</v>
      </c>
    </row>
    <row r="691" spans="1:22" x14ac:dyDescent="0.25">
      <c r="A691">
        <v>686</v>
      </c>
      <c r="B691" t="s">
        <v>57</v>
      </c>
      <c r="C691">
        <v>38073</v>
      </c>
      <c r="D691" t="s">
        <v>1896</v>
      </c>
      <c r="E691">
        <v>1956</v>
      </c>
      <c r="F691" t="s">
        <v>2122</v>
      </c>
      <c r="G691" t="s">
        <v>2097</v>
      </c>
      <c r="H691">
        <v>2</v>
      </c>
      <c r="I691">
        <v>2</v>
      </c>
      <c r="J691" t="s">
        <v>2122</v>
      </c>
      <c r="K691">
        <v>713.85</v>
      </c>
      <c r="L691">
        <v>473.57</v>
      </c>
      <c r="M691">
        <v>1755581.32155</v>
      </c>
      <c r="N691">
        <v>1755581.32155</v>
      </c>
      <c r="O691">
        <v>0</v>
      </c>
      <c r="P691">
        <v>0</v>
      </c>
      <c r="Q691">
        <v>0</v>
      </c>
      <c r="R691">
        <v>45292</v>
      </c>
      <c r="S691">
        <v>45657</v>
      </c>
    </row>
    <row r="692" spans="1:22" x14ac:dyDescent="0.25">
      <c r="A692">
        <v>687</v>
      </c>
      <c r="B692" t="s">
        <v>520</v>
      </c>
      <c r="C692">
        <v>37949</v>
      </c>
      <c r="D692" t="s">
        <v>1896</v>
      </c>
      <c r="E692">
        <v>1965</v>
      </c>
      <c r="F692" t="s">
        <v>2122</v>
      </c>
      <c r="G692" t="s">
        <v>2088</v>
      </c>
      <c r="H692">
        <v>5</v>
      </c>
      <c r="I692">
        <v>4</v>
      </c>
      <c r="J692" t="s">
        <v>2122</v>
      </c>
      <c r="K692">
        <v>3538.89</v>
      </c>
      <c r="L692">
        <v>2331.5100000000002</v>
      </c>
      <c r="M692">
        <v>11294387.602049999</v>
      </c>
      <c r="N692">
        <v>11294387.602049999</v>
      </c>
      <c r="O692">
        <v>0</v>
      </c>
      <c r="P692">
        <v>0</v>
      </c>
      <c r="Q692">
        <v>0</v>
      </c>
      <c r="R692">
        <v>45292</v>
      </c>
      <c r="S692">
        <v>45657</v>
      </c>
    </row>
    <row r="693" spans="1:22" x14ac:dyDescent="0.25">
      <c r="A693">
        <v>688</v>
      </c>
      <c r="B693" t="s">
        <v>1860</v>
      </c>
      <c r="C693">
        <v>37957</v>
      </c>
      <c r="D693" t="s">
        <v>1896</v>
      </c>
      <c r="E693">
        <v>1965</v>
      </c>
      <c r="F693" t="s">
        <v>2122</v>
      </c>
      <c r="G693" t="s">
        <v>2088</v>
      </c>
      <c r="H693">
        <v>5</v>
      </c>
      <c r="I693">
        <v>4</v>
      </c>
      <c r="J693" t="s">
        <v>2122</v>
      </c>
      <c r="K693">
        <v>5616.81</v>
      </c>
      <c r="L693">
        <v>3505.41</v>
      </c>
      <c r="M693">
        <v>2378671.1</v>
      </c>
      <c r="N693">
        <v>2378671.1</v>
      </c>
      <c r="O693">
        <v>0</v>
      </c>
      <c r="P693">
        <v>0</v>
      </c>
      <c r="Q693">
        <v>0</v>
      </c>
      <c r="R693">
        <v>45292</v>
      </c>
      <c r="S693">
        <v>45657</v>
      </c>
    </row>
    <row r="694" spans="1:22" x14ac:dyDescent="0.25">
      <c r="A694">
        <v>689</v>
      </c>
      <c r="B694" t="s">
        <v>1730</v>
      </c>
      <c r="C694">
        <v>38334</v>
      </c>
      <c r="D694" t="s">
        <v>1896</v>
      </c>
      <c r="E694">
        <v>1966</v>
      </c>
      <c r="F694" t="s">
        <v>2122</v>
      </c>
      <c r="G694" t="s">
        <v>2088</v>
      </c>
      <c r="H694">
        <v>5</v>
      </c>
      <c r="I694">
        <v>4</v>
      </c>
      <c r="J694" t="s">
        <v>2122</v>
      </c>
      <c r="K694">
        <v>2780.72</v>
      </c>
      <c r="L694">
        <v>2535.84</v>
      </c>
      <c r="M694">
        <v>5823419.4052999998</v>
      </c>
      <c r="N694">
        <v>5823419.4052999998</v>
      </c>
      <c r="O694">
        <v>0</v>
      </c>
      <c r="P694">
        <v>0</v>
      </c>
      <c r="Q694">
        <v>0</v>
      </c>
      <c r="R694">
        <v>45292</v>
      </c>
      <c r="S694">
        <v>45657</v>
      </c>
    </row>
    <row r="695" spans="1:22" x14ac:dyDescent="0.25">
      <c r="A695">
        <v>690</v>
      </c>
      <c r="B695" t="s">
        <v>1861</v>
      </c>
      <c r="C695">
        <v>38345</v>
      </c>
      <c r="D695" t="s">
        <v>1896</v>
      </c>
      <c r="E695">
        <v>1976</v>
      </c>
      <c r="F695" t="s">
        <v>2122</v>
      </c>
      <c r="G695" t="s">
        <v>2088</v>
      </c>
      <c r="H695">
        <v>5</v>
      </c>
      <c r="I695">
        <v>6</v>
      </c>
      <c r="J695" t="s">
        <v>2122</v>
      </c>
      <c r="K695">
        <v>5071.3500000000004</v>
      </c>
      <c r="L695">
        <v>4690.1499999999996</v>
      </c>
      <c r="M695">
        <v>8005872.6899999995</v>
      </c>
      <c r="N695">
        <v>8005872.6899999995</v>
      </c>
      <c r="O695">
        <v>0</v>
      </c>
      <c r="P695">
        <v>0</v>
      </c>
      <c r="Q695">
        <v>0</v>
      </c>
      <c r="R695">
        <v>45292</v>
      </c>
      <c r="S695">
        <v>45657</v>
      </c>
    </row>
    <row r="696" spans="1:22" x14ac:dyDescent="0.25">
      <c r="A696">
        <v>691</v>
      </c>
      <c r="B696" t="s">
        <v>2258</v>
      </c>
      <c r="C696">
        <v>38052</v>
      </c>
      <c r="D696" t="s">
        <v>1896</v>
      </c>
      <c r="E696">
        <v>1968</v>
      </c>
      <c r="F696" t="s">
        <v>2122</v>
      </c>
      <c r="G696" t="s">
        <v>2088</v>
      </c>
      <c r="H696">
        <v>4</v>
      </c>
      <c r="I696">
        <v>4</v>
      </c>
      <c r="J696" t="s">
        <v>2122</v>
      </c>
      <c r="K696">
        <v>3133.61</v>
      </c>
      <c r="L696">
        <v>2894.07</v>
      </c>
      <c r="M696">
        <v>2283372.6500000004</v>
      </c>
      <c r="N696">
        <v>2283372.6500000004</v>
      </c>
      <c r="O696">
        <v>0</v>
      </c>
      <c r="P696">
        <v>0</v>
      </c>
      <c r="Q696">
        <v>0</v>
      </c>
      <c r="R696">
        <v>45292</v>
      </c>
      <c r="S696">
        <v>45657</v>
      </c>
    </row>
    <row r="697" spans="1:22" x14ac:dyDescent="0.25">
      <c r="A697">
        <v>692</v>
      </c>
      <c r="B697" t="s">
        <v>2743</v>
      </c>
      <c r="C697">
        <v>38202</v>
      </c>
      <c r="D697" t="s">
        <v>1896</v>
      </c>
      <c r="E697">
        <v>1986</v>
      </c>
      <c r="F697" t="s">
        <v>2122</v>
      </c>
      <c r="G697" t="s">
        <v>2089</v>
      </c>
      <c r="H697">
        <v>5</v>
      </c>
      <c r="I697">
        <v>4</v>
      </c>
      <c r="J697" t="s">
        <v>2122</v>
      </c>
      <c r="K697">
        <v>6974.47</v>
      </c>
      <c r="L697">
        <v>4317.2700000000004</v>
      </c>
      <c r="M697">
        <v>7559076.2100000009</v>
      </c>
      <c r="N697">
        <v>7559076.2100000009</v>
      </c>
      <c r="O697">
        <v>0</v>
      </c>
      <c r="P697">
        <v>0</v>
      </c>
      <c r="Q697">
        <v>0</v>
      </c>
      <c r="R697">
        <v>45292</v>
      </c>
      <c r="S697">
        <v>45657</v>
      </c>
    </row>
    <row r="698" spans="1:22" x14ac:dyDescent="0.25">
      <c r="A698">
        <v>693</v>
      </c>
      <c r="B698" t="s">
        <v>518</v>
      </c>
      <c r="C698">
        <v>38161</v>
      </c>
      <c r="D698" t="s">
        <v>1896</v>
      </c>
      <c r="E698">
        <v>1964</v>
      </c>
      <c r="F698" t="s">
        <v>2122</v>
      </c>
      <c r="G698" t="s">
        <v>2088</v>
      </c>
      <c r="H698">
        <v>5</v>
      </c>
      <c r="I698">
        <v>3</v>
      </c>
      <c r="J698" t="s">
        <v>2122</v>
      </c>
      <c r="K698">
        <v>2555.5700000000002</v>
      </c>
      <c r="L698">
        <v>1701.37</v>
      </c>
      <c r="M698">
        <v>8228120</v>
      </c>
      <c r="N698">
        <v>8228120</v>
      </c>
      <c r="O698">
        <v>0</v>
      </c>
      <c r="P698">
        <v>0</v>
      </c>
      <c r="Q698">
        <v>0</v>
      </c>
      <c r="R698">
        <v>45292</v>
      </c>
      <c r="S698">
        <v>45657</v>
      </c>
    </row>
    <row r="699" spans="1:22" x14ac:dyDescent="0.25">
      <c r="A699">
        <v>694</v>
      </c>
      <c r="B699" t="s">
        <v>1638</v>
      </c>
      <c r="C699">
        <v>38582</v>
      </c>
      <c r="D699" t="s">
        <v>1896</v>
      </c>
      <c r="E699">
        <v>1990</v>
      </c>
      <c r="F699" t="s">
        <v>2122</v>
      </c>
      <c r="G699" t="s">
        <v>2094</v>
      </c>
      <c r="H699">
        <v>2</v>
      </c>
      <c r="I699">
        <v>2</v>
      </c>
      <c r="J699" t="s">
        <v>2122</v>
      </c>
      <c r="K699">
        <v>528.4</v>
      </c>
      <c r="L699">
        <v>461.9</v>
      </c>
      <c r="M699">
        <v>799525.2</v>
      </c>
      <c r="N699">
        <v>799525.2</v>
      </c>
      <c r="O699">
        <v>0</v>
      </c>
      <c r="P699">
        <v>0</v>
      </c>
      <c r="Q699">
        <v>0</v>
      </c>
      <c r="R699">
        <v>45292</v>
      </c>
      <c r="S699">
        <v>45657</v>
      </c>
    </row>
    <row r="700" spans="1:22" x14ac:dyDescent="0.25">
      <c r="A700">
        <v>695</v>
      </c>
      <c r="B700" t="s">
        <v>1047</v>
      </c>
      <c r="C700">
        <v>38850</v>
      </c>
      <c r="D700" t="s">
        <v>1896</v>
      </c>
      <c r="E700">
        <v>1983</v>
      </c>
      <c r="F700">
        <v>2018</v>
      </c>
      <c r="G700" t="s">
        <v>2088</v>
      </c>
      <c r="H700">
        <v>9</v>
      </c>
      <c r="I700">
        <v>1</v>
      </c>
      <c r="J700" t="s">
        <v>2122</v>
      </c>
      <c r="K700">
        <v>2992.35</v>
      </c>
      <c r="L700">
        <v>1841.9</v>
      </c>
      <c r="M700">
        <v>4410537.6400000006</v>
      </c>
      <c r="N700">
        <v>4410537.6400000006</v>
      </c>
      <c r="O700">
        <v>0</v>
      </c>
      <c r="P700">
        <v>0</v>
      </c>
      <c r="Q700">
        <v>0</v>
      </c>
      <c r="R700">
        <v>45292</v>
      </c>
      <c r="S700">
        <v>45657</v>
      </c>
    </row>
    <row r="701" spans="1:22" x14ac:dyDescent="0.25">
      <c r="A701">
        <v>696</v>
      </c>
      <c r="B701" t="s">
        <v>1048</v>
      </c>
      <c r="C701">
        <v>38851</v>
      </c>
      <c r="D701" t="s">
        <v>1896</v>
      </c>
      <c r="E701">
        <v>1985</v>
      </c>
      <c r="F701">
        <v>2018</v>
      </c>
      <c r="G701" t="s">
        <v>2088</v>
      </c>
      <c r="H701">
        <v>9</v>
      </c>
      <c r="I701">
        <v>7</v>
      </c>
      <c r="J701" t="s">
        <v>2122</v>
      </c>
      <c r="K701">
        <v>18987.830000000002</v>
      </c>
      <c r="L701">
        <v>14145</v>
      </c>
      <c r="M701">
        <v>39360798.589999996</v>
      </c>
      <c r="N701">
        <v>39360798.589999996</v>
      </c>
      <c r="O701">
        <v>0</v>
      </c>
      <c r="P701">
        <v>0</v>
      </c>
      <c r="Q701">
        <v>0</v>
      </c>
      <c r="R701">
        <v>45292</v>
      </c>
      <c r="S701">
        <v>45657</v>
      </c>
    </row>
    <row r="702" spans="1:22" x14ac:dyDescent="0.25">
      <c r="A702">
        <v>697</v>
      </c>
      <c r="B702" t="s">
        <v>588</v>
      </c>
      <c r="C702">
        <v>38846</v>
      </c>
      <c r="D702" t="s">
        <v>1896</v>
      </c>
      <c r="E702">
        <v>1965</v>
      </c>
      <c r="F702" t="s">
        <v>2122</v>
      </c>
      <c r="G702" t="s">
        <v>2094</v>
      </c>
      <c r="H702">
        <v>2</v>
      </c>
      <c r="I702">
        <v>3</v>
      </c>
      <c r="J702" t="s">
        <v>2122</v>
      </c>
      <c r="K702">
        <v>721.1</v>
      </c>
      <c r="L702">
        <v>524.79999999999995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45292</v>
      </c>
      <c r="S702">
        <v>45657</v>
      </c>
    </row>
    <row r="703" spans="1:22" x14ac:dyDescent="0.25">
      <c r="A703">
        <v>698</v>
      </c>
      <c r="B703" t="s">
        <v>2261</v>
      </c>
      <c r="C703">
        <v>38473</v>
      </c>
      <c r="D703" t="s">
        <v>1896</v>
      </c>
      <c r="E703">
        <v>1977</v>
      </c>
      <c r="F703" t="s">
        <v>2122</v>
      </c>
      <c r="G703" t="s">
        <v>2088</v>
      </c>
      <c r="H703">
        <v>9</v>
      </c>
      <c r="I703">
        <v>4</v>
      </c>
      <c r="J703" t="s">
        <v>2122</v>
      </c>
      <c r="K703">
        <v>11090.18</v>
      </c>
      <c r="L703">
        <v>8248.39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45292</v>
      </c>
      <c r="S703">
        <v>45657</v>
      </c>
    </row>
    <row r="704" spans="1:22" x14ac:dyDescent="0.25">
      <c r="A704" s="134">
        <v>699</v>
      </c>
      <c r="B704" s="134" t="s">
        <v>2422</v>
      </c>
      <c r="C704" s="134">
        <v>38796</v>
      </c>
      <c r="D704" s="134" t="s">
        <v>1896</v>
      </c>
      <c r="E704" s="134">
        <v>1981</v>
      </c>
      <c r="F704" s="134" t="s">
        <v>2122</v>
      </c>
      <c r="G704" s="134" t="s">
        <v>2088</v>
      </c>
      <c r="H704" s="134">
        <v>9</v>
      </c>
      <c r="I704" s="134">
        <v>1</v>
      </c>
      <c r="J704" s="203">
        <v>1</v>
      </c>
      <c r="K704">
        <v>2856.8</v>
      </c>
      <c r="L704">
        <v>1844</v>
      </c>
      <c r="M704">
        <v>2970128.1</v>
      </c>
      <c r="N704">
        <v>2970128.1</v>
      </c>
      <c r="O704">
        <v>0</v>
      </c>
      <c r="P704">
        <v>0</v>
      </c>
      <c r="Q704">
        <v>0</v>
      </c>
      <c r="R704">
        <v>45292</v>
      </c>
      <c r="S704">
        <v>45657</v>
      </c>
      <c r="U704" t="str">
        <f>VLOOKUP(C704,Лист5!B:C,2,0)</f>
        <v>г. Усть-Илимск, Мира пр-кт., д. 49</v>
      </c>
      <c r="V704" s="128">
        <f>VLOOKUP(C704,Лист5!B:E,4,0)</f>
        <v>2844855</v>
      </c>
    </row>
    <row r="705" spans="1:22" x14ac:dyDescent="0.25">
      <c r="A705" s="134">
        <v>700</v>
      </c>
      <c r="B705" s="134" t="s">
        <v>2423</v>
      </c>
      <c r="C705" s="134">
        <v>38795</v>
      </c>
      <c r="D705" s="134" t="s">
        <v>1896</v>
      </c>
      <c r="E705" s="134">
        <v>1982</v>
      </c>
      <c r="F705" s="134" t="s">
        <v>2122</v>
      </c>
      <c r="G705" s="134" t="s">
        <v>2088</v>
      </c>
      <c r="H705" s="134">
        <v>9</v>
      </c>
      <c r="I705" s="134">
        <v>1</v>
      </c>
      <c r="J705" s="203">
        <v>1</v>
      </c>
      <c r="K705">
        <v>3946</v>
      </c>
      <c r="L705">
        <v>2925.4</v>
      </c>
      <c r="M705">
        <v>2970225.1</v>
      </c>
      <c r="N705">
        <v>2970225.1</v>
      </c>
      <c r="O705">
        <v>0</v>
      </c>
      <c r="P705">
        <v>0</v>
      </c>
      <c r="Q705">
        <v>0</v>
      </c>
      <c r="R705">
        <v>45292</v>
      </c>
      <c r="S705">
        <v>45657</v>
      </c>
      <c r="U705" t="str">
        <f>VLOOKUP(C705,Лист5!B:C,2,0)</f>
        <v>г. Усть-Илимск, Мира пр-кт., д. 47</v>
      </c>
      <c r="V705" s="128">
        <f>VLOOKUP(C705,Лист5!B:E,4,0)</f>
        <v>2844855</v>
      </c>
    </row>
    <row r="706" spans="1:22" x14ac:dyDescent="0.25">
      <c r="A706">
        <v>701</v>
      </c>
      <c r="B706" t="s">
        <v>566</v>
      </c>
      <c r="C706">
        <v>38674</v>
      </c>
      <c r="D706" t="s">
        <v>1896</v>
      </c>
      <c r="E706">
        <v>1991</v>
      </c>
      <c r="F706" t="s">
        <v>2122</v>
      </c>
      <c r="G706" t="s">
        <v>2088</v>
      </c>
      <c r="H706">
        <v>9</v>
      </c>
      <c r="I706">
        <v>1</v>
      </c>
      <c r="J706">
        <v>0</v>
      </c>
      <c r="K706">
        <v>2472</v>
      </c>
      <c r="L706">
        <v>1725.7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45292</v>
      </c>
      <c r="S706">
        <v>45657</v>
      </c>
    </row>
    <row r="707" spans="1:22" x14ac:dyDescent="0.25">
      <c r="A707" s="134">
        <v>702</v>
      </c>
      <c r="B707" s="141" t="s">
        <v>557</v>
      </c>
      <c r="C707" s="134">
        <v>38630</v>
      </c>
      <c r="D707" s="134" t="s">
        <v>1896</v>
      </c>
      <c r="E707" s="134">
        <v>1980</v>
      </c>
      <c r="F707" s="134" t="s">
        <v>2122</v>
      </c>
      <c r="G707" s="134" t="s">
        <v>2088</v>
      </c>
      <c r="H707" s="134">
        <v>9</v>
      </c>
      <c r="I707" s="134">
        <v>2</v>
      </c>
      <c r="J707" s="203">
        <v>2</v>
      </c>
      <c r="K707">
        <v>4373.32</v>
      </c>
      <c r="L707">
        <v>3423.3</v>
      </c>
      <c r="M707">
        <v>92979.6</v>
      </c>
      <c r="N707">
        <v>92979.6</v>
      </c>
      <c r="O707">
        <v>0</v>
      </c>
      <c r="P707">
        <v>0</v>
      </c>
      <c r="Q707">
        <v>0</v>
      </c>
      <c r="R707">
        <v>45292</v>
      </c>
      <c r="S707">
        <v>45657</v>
      </c>
      <c r="U707" t="e">
        <f>VLOOKUP(C707,Лист5!B:C,2,0)</f>
        <v>#N/A</v>
      </c>
    </row>
    <row r="708" spans="1:22" x14ac:dyDescent="0.25">
      <c r="A708" s="134">
        <v>703</v>
      </c>
      <c r="B708" s="134" t="s">
        <v>2608</v>
      </c>
      <c r="C708" s="134">
        <v>38633</v>
      </c>
      <c r="D708" s="134" t="s">
        <v>1896</v>
      </c>
      <c r="E708" s="134">
        <v>1989</v>
      </c>
      <c r="F708" s="134" t="s">
        <v>2122</v>
      </c>
      <c r="G708" s="134" t="s">
        <v>2089</v>
      </c>
      <c r="H708" s="134">
        <v>12</v>
      </c>
      <c r="I708" s="134">
        <v>1</v>
      </c>
      <c r="J708" s="203">
        <v>2</v>
      </c>
      <c r="K708">
        <v>5806.3</v>
      </c>
      <c r="L708">
        <v>3492</v>
      </c>
      <c r="M708">
        <v>7019943.3199999994</v>
      </c>
      <c r="N708">
        <v>7019943.3199999994</v>
      </c>
      <c r="O708">
        <v>0</v>
      </c>
      <c r="P708">
        <v>0</v>
      </c>
      <c r="Q708">
        <v>0</v>
      </c>
      <c r="R708">
        <v>45292</v>
      </c>
      <c r="S708">
        <v>45657</v>
      </c>
      <c r="U708" t="str">
        <f>VLOOKUP(C708,Лист5!B:C,2,0)</f>
        <v>г. Усть-Илимск, ул. Карла Маркса, д. 25</v>
      </c>
      <c r="V708" s="128">
        <f>VLOOKUP(C708,Лист5!B:E,4,0)</f>
        <v>6740209</v>
      </c>
    </row>
    <row r="709" spans="1:22" x14ac:dyDescent="0.25">
      <c r="A709" s="134">
        <v>704</v>
      </c>
      <c r="B709" s="134" t="s">
        <v>2609</v>
      </c>
      <c r="C709" s="134">
        <v>38646</v>
      </c>
      <c r="D709" s="134" t="s">
        <v>1896</v>
      </c>
      <c r="E709" s="134">
        <v>1992</v>
      </c>
      <c r="F709" s="134" t="s">
        <v>2122</v>
      </c>
      <c r="G709" s="134" t="s">
        <v>2088</v>
      </c>
      <c r="H709" s="134">
        <v>9</v>
      </c>
      <c r="I709" s="134">
        <v>4</v>
      </c>
      <c r="J709" s="203">
        <v>4</v>
      </c>
      <c r="K709">
        <v>13526.4</v>
      </c>
      <c r="L709">
        <v>9818.6</v>
      </c>
      <c r="M709">
        <v>11830856.41</v>
      </c>
      <c r="N709">
        <v>11830856.41</v>
      </c>
      <c r="O709">
        <v>0</v>
      </c>
      <c r="P709">
        <v>0</v>
      </c>
      <c r="Q709">
        <v>0</v>
      </c>
      <c r="R709">
        <v>45292</v>
      </c>
      <c r="S709">
        <v>45657</v>
      </c>
      <c r="U709" t="str">
        <f>VLOOKUP(C709,Лист5!B:C,2,0)</f>
        <v>г. Усть-Илимск, ул. Карла Маркса, д. 67</v>
      </c>
      <c r="V709" s="128">
        <f>VLOOKUP(C709,Лист5!B:E,4,0)</f>
        <v>11379420</v>
      </c>
    </row>
    <row r="710" spans="1:22" x14ac:dyDescent="0.25">
      <c r="A710" s="134">
        <v>705</v>
      </c>
      <c r="B710" s="134" t="s">
        <v>2672</v>
      </c>
      <c r="C710" s="134">
        <v>38700</v>
      </c>
      <c r="D710" s="134" t="s">
        <v>1896</v>
      </c>
      <c r="E710" s="134">
        <v>1979</v>
      </c>
      <c r="F710" s="134" t="s">
        <v>2122</v>
      </c>
      <c r="G710" s="134" t="s">
        <v>2089</v>
      </c>
      <c r="H710" s="134">
        <v>9</v>
      </c>
      <c r="I710" s="134">
        <v>6</v>
      </c>
      <c r="J710" s="203">
        <v>6</v>
      </c>
      <c r="K710">
        <v>16391.009999999998</v>
      </c>
      <c r="L710">
        <v>11728.5</v>
      </c>
      <c r="M710">
        <v>17742435.600000001</v>
      </c>
      <c r="N710">
        <v>17742435.600000001</v>
      </c>
      <c r="O710">
        <v>0</v>
      </c>
      <c r="P710">
        <v>0</v>
      </c>
      <c r="Q710">
        <v>0</v>
      </c>
      <c r="R710">
        <v>45292</v>
      </c>
      <c r="S710">
        <v>45657</v>
      </c>
      <c r="U710" t="str">
        <f>VLOOKUP(C710,Лист5!B:C,2,0)</f>
        <v>г. Усть-Илимск, ул. Мечтателей, д. 11</v>
      </c>
      <c r="V710" s="128">
        <f>VLOOKUP(C710,Лист5!B:E,4,0)</f>
        <v>17069130</v>
      </c>
    </row>
    <row r="711" spans="1:22" x14ac:dyDescent="0.25">
      <c r="A711" s="134">
        <v>706</v>
      </c>
      <c r="B711" s="141" t="s">
        <v>573</v>
      </c>
      <c r="C711" s="134">
        <v>38713</v>
      </c>
      <c r="D711" s="134" t="s">
        <v>1896</v>
      </c>
      <c r="E711" s="134">
        <v>1979</v>
      </c>
      <c r="F711" s="134" t="s">
        <v>2122</v>
      </c>
      <c r="G711" s="134" t="s">
        <v>2088</v>
      </c>
      <c r="H711" s="134">
        <v>9</v>
      </c>
      <c r="I711" s="134">
        <v>5</v>
      </c>
      <c r="J711" s="203">
        <v>5</v>
      </c>
      <c r="K711">
        <v>13864.15</v>
      </c>
      <c r="L711">
        <v>10227.19</v>
      </c>
      <c r="M711">
        <v>12626754.980349999</v>
      </c>
      <c r="N711">
        <v>12626754.980349999</v>
      </c>
      <c r="O711">
        <v>0</v>
      </c>
      <c r="P711">
        <v>0</v>
      </c>
      <c r="Q711">
        <v>0</v>
      </c>
      <c r="R711">
        <v>45292</v>
      </c>
      <c r="S711">
        <v>45657</v>
      </c>
      <c r="U711" t="e">
        <f>VLOOKUP(C711,Лист5!B:C,2,0)</f>
        <v>#N/A</v>
      </c>
    </row>
    <row r="712" spans="1:22" x14ac:dyDescent="0.25">
      <c r="A712">
        <v>707</v>
      </c>
      <c r="B712" t="s">
        <v>1049</v>
      </c>
      <c r="C712">
        <v>39031</v>
      </c>
      <c r="D712" t="s">
        <v>1896</v>
      </c>
      <c r="E712">
        <v>1935</v>
      </c>
      <c r="F712" t="s">
        <v>2122</v>
      </c>
      <c r="G712" t="s">
        <v>2096</v>
      </c>
      <c r="H712">
        <v>2</v>
      </c>
      <c r="I712">
        <v>3</v>
      </c>
      <c r="J712" t="s">
        <v>2122</v>
      </c>
      <c r="K712">
        <v>647.29999999999995</v>
      </c>
      <c r="L712">
        <v>613.40000000000009</v>
      </c>
      <c r="M712">
        <v>92340</v>
      </c>
      <c r="N712">
        <v>92340</v>
      </c>
      <c r="O712">
        <v>0</v>
      </c>
      <c r="P712">
        <v>0</v>
      </c>
      <c r="Q712">
        <v>0</v>
      </c>
      <c r="R712">
        <v>45292</v>
      </c>
      <c r="S712">
        <v>45657</v>
      </c>
    </row>
    <row r="713" spans="1:22" x14ac:dyDescent="0.25">
      <c r="A713">
        <v>708</v>
      </c>
      <c r="B713" t="s">
        <v>1050</v>
      </c>
      <c r="C713">
        <v>39027</v>
      </c>
      <c r="D713" t="s">
        <v>1896</v>
      </c>
      <c r="E713">
        <v>1963</v>
      </c>
      <c r="F713" t="s">
        <v>2122</v>
      </c>
      <c r="G713" t="s">
        <v>2089</v>
      </c>
      <c r="H713">
        <v>4</v>
      </c>
      <c r="I713">
        <v>3</v>
      </c>
      <c r="J713" t="s">
        <v>2122</v>
      </c>
      <c r="K713">
        <v>2303.4</v>
      </c>
      <c r="L713">
        <v>1991.2</v>
      </c>
      <c r="M713">
        <v>1319935.8122</v>
      </c>
      <c r="N713">
        <v>1319935.8122</v>
      </c>
      <c r="O713">
        <v>0</v>
      </c>
      <c r="P713">
        <v>0</v>
      </c>
      <c r="Q713">
        <v>0</v>
      </c>
      <c r="R713">
        <v>45292</v>
      </c>
      <c r="S713">
        <v>45657</v>
      </c>
    </row>
    <row r="714" spans="1:22" x14ac:dyDescent="0.25">
      <c r="A714">
        <v>709</v>
      </c>
      <c r="B714" t="s">
        <v>1051</v>
      </c>
      <c r="C714">
        <v>39028</v>
      </c>
      <c r="D714" t="s">
        <v>1896</v>
      </c>
      <c r="E714">
        <v>1963</v>
      </c>
      <c r="F714" t="s">
        <v>2122</v>
      </c>
      <c r="G714" t="s">
        <v>2089</v>
      </c>
      <c r="H714">
        <v>4</v>
      </c>
      <c r="I714">
        <v>2</v>
      </c>
      <c r="J714" t="s">
        <v>2122</v>
      </c>
      <c r="K714">
        <v>1331</v>
      </c>
      <c r="L714">
        <v>1234.7</v>
      </c>
      <c r="M714">
        <v>926580.44460000005</v>
      </c>
      <c r="N714">
        <v>926580.44460000005</v>
      </c>
      <c r="O714">
        <v>0</v>
      </c>
      <c r="P714">
        <v>0</v>
      </c>
      <c r="Q714">
        <v>0</v>
      </c>
      <c r="R714">
        <v>45292</v>
      </c>
      <c r="S714">
        <v>45657</v>
      </c>
    </row>
    <row r="715" spans="1:22" x14ac:dyDescent="0.25">
      <c r="A715">
        <v>710</v>
      </c>
      <c r="B715" t="s">
        <v>1052</v>
      </c>
      <c r="C715">
        <v>38940</v>
      </c>
      <c r="D715" t="s">
        <v>1896</v>
      </c>
      <c r="E715">
        <v>1957</v>
      </c>
      <c r="F715" t="s">
        <v>2122</v>
      </c>
      <c r="G715" t="s">
        <v>2094</v>
      </c>
      <c r="H715">
        <v>2</v>
      </c>
      <c r="I715">
        <v>1</v>
      </c>
      <c r="J715" t="s">
        <v>2122</v>
      </c>
      <c r="K715">
        <v>352.4</v>
      </c>
      <c r="L715">
        <v>327.5</v>
      </c>
      <c r="M715">
        <v>138348</v>
      </c>
      <c r="N715">
        <v>138348</v>
      </c>
      <c r="O715">
        <v>0</v>
      </c>
      <c r="P715">
        <v>0</v>
      </c>
      <c r="Q715">
        <v>0</v>
      </c>
      <c r="R715">
        <v>45292</v>
      </c>
      <c r="S715">
        <v>45657</v>
      </c>
    </row>
    <row r="716" spans="1:22" x14ac:dyDescent="0.25">
      <c r="A716">
        <v>711</v>
      </c>
      <c r="B716" t="s">
        <v>1053</v>
      </c>
      <c r="C716">
        <v>38941</v>
      </c>
      <c r="D716" t="s">
        <v>1896</v>
      </c>
      <c r="E716">
        <v>1957</v>
      </c>
      <c r="F716" t="s">
        <v>2122</v>
      </c>
      <c r="G716" t="s">
        <v>2094</v>
      </c>
      <c r="H716">
        <v>2</v>
      </c>
      <c r="I716">
        <v>1</v>
      </c>
      <c r="J716" t="s">
        <v>2122</v>
      </c>
      <c r="K716">
        <v>346.4</v>
      </c>
      <c r="L716">
        <v>317.10000000000002</v>
      </c>
      <c r="M716">
        <v>130824</v>
      </c>
      <c r="N716">
        <v>130824</v>
      </c>
      <c r="O716">
        <v>0</v>
      </c>
      <c r="P716">
        <v>0</v>
      </c>
      <c r="Q716">
        <v>0</v>
      </c>
      <c r="R716">
        <v>45292</v>
      </c>
      <c r="S716">
        <v>45657</v>
      </c>
    </row>
    <row r="717" spans="1:22" x14ac:dyDescent="0.25">
      <c r="A717">
        <v>712</v>
      </c>
      <c r="B717" t="s">
        <v>1055</v>
      </c>
      <c r="C717">
        <v>39206</v>
      </c>
      <c r="D717" t="s">
        <v>1896</v>
      </c>
      <c r="E717">
        <v>1966</v>
      </c>
      <c r="F717" t="s">
        <v>2122</v>
      </c>
      <c r="G717" t="s">
        <v>2089</v>
      </c>
      <c r="H717">
        <v>4</v>
      </c>
      <c r="I717">
        <v>3</v>
      </c>
      <c r="J717" t="s">
        <v>2122</v>
      </c>
      <c r="K717">
        <v>2045.1</v>
      </c>
      <c r="L717">
        <v>2045.1</v>
      </c>
      <c r="M717">
        <v>2949291.85</v>
      </c>
      <c r="N717">
        <v>2949291.85</v>
      </c>
      <c r="O717">
        <v>0</v>
      </c>
      <c r="P717">
        <v>0</v>
      </c>
      <c r="Q717">
        <v>0</v>
      </c>
      <c r="R717">
        <v>45292</v>
      </c>
      <c r="S717">
        <v>45657</v>
      </c>
    </row>
    <row r="718" spans="1:22" x14ac:dyDescent="0.25">
      <c r="A718">
        <v>713</v>
      </c>
      <c r="B718" t="s">
        <v>1056</v>
      </c>
      <c r="C718">
        <v>39254</v>
      </c>
      <c r="D718" t="s">
        <v>1896</v>
      </c>
      <c r="E718">
        <v>1962</v>
      </c>
      <c r="F718" t="s">
        <v>2122</v>
      </c>
      <c r="G718" t="s">
        <v>2094</v>
      </c>
      <c r="H718">
        <v>2</v>
      </c>
      <c r="I718">
        <v>1</v>
      </c>
      <c r="J718" t="s">
        <v>2122</v>
      </c>
      <c r="K718">
        <v>360.7</v>
      </c>
      <c r="L718">
        <v>331.9</v>
      </c>
      <c r="M718">
        <v>128640</v>
      </c>
      <c r="N718">
        <v>128640</v>
      </c>
      <c r="O718">
        <v>0</v>
      </c>
      <c r="P718">
        <v>0</v>
      </c>
      <c r="Q718">
        <v>0</v>
      </c>
      <c r="R718">
        <v>45292</v>
      </c>
      <c r="S718">
        <v>45657</v>
      </c>
    </row>
    <row r="719" spans="1:22" x14ac:dyDescent="0.25">
      <c r="A719">
        <v>714</v>
      </c>
      <c r="B719" t="s">
        <v>1057</v>
      </c>
      <c r="C719">
        <v>39255</v>
      </c>
      <c r="D719" t="s">
        <v>1896</v>
      </c>
      <c r="E719">
        <v>1957</v>
      </c>
      <c r="F719" t="s">
        <v>2122</v>
      </c>
      <c r="G719" t="s">
        <v>2094</v>
      </c>
      <c r="H719">
        <v>2</v>
      </c>
      <c r="I719">
        <v>1</v>
      </c>
      <c r="J719" t="s">
        <v>2122</v>
      </c>
      <c r="K719">
        <v>561.20000000000005</v>
      </c>
      <c r="L719">
        <v>499.5</v>
      </c>
      <c r="M719">
        <v>277128.40999999997</v>
      </c>
      <c r="N719">
        <v>277128.40999999997</v>
      </c>
      <c r="O719">
        <v>0</v>
      </c>
      <c r="P719">
        <v>0</v>
      </c>
      <c r="Q719">
        <v>0</v>
      </c>
      <c r="R719">
        <v>45292</v>
      </c>
      <c r="S719">
        <v>45657</v>
      </c>
    </row>
    <row r="720" spans="1:22" x14ac:dyDescent="0.25">
      <c r="A720">
        <v>715</v>
      </c>
      <c r="B720" t="s">
        <v>1058</v>
      </c>
      <c r="C720">
        <v>39256</v>
      </c>
      <c r="D720" t="s">
        <v>1896</v>
      </c>
      <c r="E720">
        <v>1958</v>
      </c>
      <c r="F720" t="s">
        <v>2122</v>
      </c>
      <c r="G720" t="s">
        <v>2094</v>
      </c>
      <c r="H720">
        <v>2</v>
      </c>
      <c r="I720">
        <v>1</v>
      </c>
      <c r="J720" t="s">
        <v>2122</v>
      </c>
      <c r="K720">
        <v>647.1</v>
      </c>
      <c r="L720">
        <v>605.4</v>
      </c>
      <c r="M720">
        <v>129480</v>
      </c>
      <c r="N720">
        <v>129480</v>
      </c>
      <c r="O720">
        <v>0</v>
      </c>
      <c r="P720">
        <v>0</v>
      </c>
      <c r="Q720">
        <v>0</v>
      </c>
      <c r="R720">
        <v>45292</v>
      </c>
      <c r="S720">
        <v>45657</v>
      </c>
    </row>
    <row r="721" spans="1:19" x14ac:dyDescent="0.25">
      <c r="A721">
        <v>716</v>
      </c>
      <c r="B721" t="s">
        <v>1059</v>
      </c>
      <c r="C721">
        <v>39280</v>
      </c>
      <c r="D721" t="s">
        <v>1896</v>
      </c>
      <c r="E721">
        <v>1972</v>
      </c>
      <c r="F721" t="s">
        <v>2122</v>
      </c>
      <c r="G721" t="s">
        <v>2089</v>
      </c>
      <c r="H721">
        <v>5</v>
      </c>
      <c r="I721">
        <v>4</v>
      </c>
      <c r="J721" t="s">
        <v>2122</v>
      </c>
      <c r="K721">
        <v>4233.1000000000004</v>
      </c>
      <c r="L721">
        <v>3878.62</v>
      </c>
      <c r="M721">
        <v>9769419.2300000004</v>
      </c>
      <c r="N721">
        <v>9769419.2300000004</v>
      </c>
      <c r="O721">
        <v>0</v>
      </c>
      <c r="P721">
        <v>0</v>
      </c>
      <c r="Q721">
        <v>0</v>
      </c>
      <c r="R721">
        <v>45292</v>
      </c>
      <c r="S721">
        <v>45657</v>
      </c>
    </row>
    <row r="722" spans="1:19" x14ac:dyDescent="0.25">
      <c r="A722">
        <v>717</v>
      </c>
      <c r="B722" t="s">
        <v>1060</v>
      </c>
      <c r="C722">
        <v>39282</v>
      </c>
      <c r="D722" t="s">
        <v>1896</v>
      </c>
      <c r="E722">
        <v>1934</v>
      </c>
      <c r="F722" t="s">
        <v>2122</v>
      </c>
      <c r="G722" t="s">
        <v>2089</v>
      </c>
      <c r="H722">
        <v>2</v>
      </c>
      <c r="I722">
        <v>2</v>
      </c>
      <c r="J722" t="s">
        <v>2122</v>
      </c>
      <c r="K722">
        <v>1280.3</v>
      </c>
      <c r="L722">
        <v>552</v>
      </c>
      <c r="M722">
        <v>2329428.7650000001</v>
      </c>
      <c r="N722">
        <v>2329428.7650000001</v>
      </c>
      <c r="O722">
        <v>0</v>
      </c>
      <c r="P722">
        <v>0</v>
      </c>
      <c r="Q722">
        <v>0</v>
      </c>
      <c r="R722">
        <v>45292</v>
      </c>
      <c r="S722">
        <v>45657</v>
      </c>
    </row>
    <row r="723" spans="1:19" x14ac:dyDescent="0.25">
      <c r="A723">
        <v>718</v>
      </c>
      <c r="B723" t="s">
        <v>1061</v>
      </c>
      <c r="C723">
        <v>39284</v>
      </c>
      <c r="D723" t="s">
        <v>1896</v>
      </c>
      <c r="E723">
        <v>1957</v>
      </c>
      <c r="F723" t="s">
        <v>2122</v>
      </c>
      <c r="G723" t="s">
        <v>2089</v>
      </c>
      <c r="H723">
        <v>2</v>
      </c>
      <c r="I723">
        <v>2</v>
      </c>
      <c r="J723" t="s">
        <v>2122</v>
      </c>
      <c r="K723">
        <v>995.96</v>
      </c>
      <c r="L723">
        <v>963.92000000000007</v>
      </c>
      <c r="M723">
        <v>2684976.29</v>
      </c>
      <c r="N723">
        <v>2684976.29</v>
      </c>
      <c r="O723">
        <v>0</v>
      </c>
      <c r="P723">
        <v>0</v>
      </c>
      <c r="Q723">
        <v>0</v>
      </c>
      <c r="R723">
        <v>45292</v>
      </c>
      <c r="S723">
        <v>45657</v>
      </c>
    </row>
    <row r="724" spans="1:19" x14ac:dyDescent="0.25">
      <c r="A724">
        <v>719</v>
      </c>
      <c r="B724" t="s">
        <v>1062</v>
      </c>
      <c r="C724">
        <v>38968</v>
      </c>
      <c r="D724" t="s">
        <v>1896</v>
      </c>
      <c r="E724">
        <v>1957</v>
      </c>
      <c r="F724" t="s">
        <v>2122</v>
      </c>
      <c r="G724" t="s">
        <v>2089</v>
      </c>
      <c r="H724">
        <v>2</v>
      </c>
      <c r="I724">
        <v>1</v>
      </c>
      <c r="J724" t="s">
        <v>2122</v>
      </c>
      <c r="K724">
        <v>1002.3</v>
      </c>
      <c r="L724">
        <v>389.3</v>
      </c>
      <c r="M724">
        <v>59904</v>
      </c>
      <c r="N724">
        <v>59904</v>
      </c>
      <c r="O724">
        <v>0</v>
      </c>
      <c r="P724">
        <v>0</v>
      </c>
      <c r="Q724">
        <v>0</v>
      </c>
      <c r="R724">
        <v>45292</v>
      </c>
      <c r="S724">
        <v>45657</v>
      </c>
    </row>
    <row r="725" spans="1:19" x14ac:dyDescent="0.25">
      <c r="A725">
        <v>720</v>
      </c>
      <c r="B725" t="s">
        <v>594</v>
      </c>
      <c r="C725">
        <v>39001</v>
      </c>
      <c r="D725" t="s">
        <v>1896</v>
      </c>
      <c r="E725">
        <v>1960</v>
      </c>
      <c r="F725" t="s">
        <v>2122</v>
      </c>
      <c r="G725" t="s">
        <v>2094</v>
      </c>
      <c r="H725">
        <v>2</v>
      </c>
      <c r="I725">
        <v>1</v>
      </c>
      <c r="J725" t="s">
        <v>2122</v>
      </c>
      <c r="K725">
        <v>427.5</v>
      </c>
      <c r="L725">
        <v>427.5</v>
      </c>
      <c r="M725">
        <v>967132.19</v>
      </c>
      <c r="N725">
        <v>967132.19</v>
      </c>
      <c r="O725">
        <v>0</v>
      </c>
      <c r="P725">
        <v>0</v>
      </c>
      <c r="Q725">
        <v>0</v>
      </c>
      <c r="R725">
        <v>45292</v>
      </c>
      <c r="S725">
        <v>45657</v>
      </c>
    </row>
    <row r="726" spans="1:19" x14ac:dyDescent="0.25">
      <c r="A726">
        <v>721</v>
      </c>
      <c r="B726" t="s">
        <v>595</v>
      </c>
      <c r="C726">
        <v>39008</v>
      </c>
      <c r="D726" t="s">
        <v>1896</v>
      </c>
      <c r="E726">
        <v>1954</v>
      </c>
      <c r="F726" t="s">
        <v>2122</v>
      </c>
      <c r="G726" t="s">
        <v>2089</v>
      </c>
      <c r="H726">
        <v>2</v>
      </c>
      <c r="I726">
        <v>2</v>
      </c>
      <c r="J726" t="s">
        <v>2122</v>
      </c>
      <c r="K726">
        <v>686.3</v>
      </c>
      <c r="L726">
        <v>657.6</v>
      </c>
      <c r="M726">
        <v>1494672.35</v>
      </c>
      <c r="N726">
        <v>1494672.35</v>
      </c>
      <c r="O726">
        <v>0</v>
      </c>
      <c r="P726">
        <v>0</v>
      </c>
      <c r="Q726">
        <v>0</v>
      </c>
      <c r="R726">
        <v>45292</v>
      </c>
      <c r="S726">
        <v>45657</v>
      </c>
    </row>
    <row r="727" spans="1:19" x14ac:dyDescent="0.25">
      <c r="A727">
        <v>722</v>
      </c>
      <c r="B727" t="s">
        <v>2991</v>
      </c>
      <c r="C727">
        <v>39011</v>
      </c>
      <c r="D727" t="s">
        <v>1896</v>
      </c>
      <c r="E727">
        <v>1979</v>
      </c>
      <c r="F727" t="s">
        <v>2122</v>
      </c>
      <c r="G727" t="s">
        <v>2120</v>
      </c>
      <c r="H727">
        <v>5</v>
      </c>
      <c r="I727">
        <v>1</v>
      </c>
      <c r="J727" t="s">
        <v>2122</v>
      </c>
      <c r="K727">
        <v>1513.15</v>
      </c>
      <c r="L727">
        <v>1212.7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45292</v>
      </c>
      <c r="S727">
        <v>45657</v>
      </c>
    </row>
    <row r="728" spans="1:19" x14ac:dyDescent="0.25">
      <c r="A728">
        <v>723</v>
      </c>
      <c r="B728" t="s">
        <v>2992</v>
      </c>
      <c r="C728">
        <v>39012</v>
      </c>
      <c r="D728" t="s">
        <v>1896</v>
      </c>
      <c r="E728">
        <v>1979</v>
      </c>
      <c r="F728" t="s">
        <v>2122</v>
      </c>
      <c r="G728" t="s">
        <v>2120</v>
      </c>
      <c r="H728">
        <v>5</v>
      </c>
      <c r="I728">
        <v>1</v>
      </c>
      <c r="J728" t="s">
        <v>2122</v>
      </c>
      <c r="K728">
        <v>1513.3</v>
      </c>
      <c r="L728">
        <v>1229.92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45292</v>
      </c>
      <c r="S728">
        <v>45657</v>
      </c>
    </row>
    <row r="729" spans="1:19" x14ac:dyDescent="0.25">
      <c r="A729">
        <v>724</v>
      </c>
      <c r="B729" t="s">
        <v>601</v>
      </c>
      <c r="C729">
        <v>39125</v>
      </c>
      <c r="D729" t="s">
        <v>1896</v>
      </c>
      <c r="E729">
        <v>1985</v>
      </c>
      <c r="F729" t="s">
        <v>2122</v>
      </c>
      <c r="G729" t="s">
        <v>2088</v>
      </c>
      <c r="H729">
        <v>5</v>
      </c>
      <c r="I729">
        <v>4</v>
      </c>
      <c r="J729" t="s">
        <v>2122</v>
      </c>
      <c r="K729">
        <v>5287.1</v>
      </c>
      <c r="L729">
        <v>3363.7</v>
      </c>
      <c r="M729">
        <v>5549047.0412999997</v>
      </c>
      <c r="N729">
        <v>5549047.0412999997</v>
      </c>
      <c r="O729">
        <v>0</v>
      </c>
      <c r="P729">
        <v>0</v>
      </c>
      <c r="Q729">
        <v>0</v>
      </c>
      <c r="R729">
        <v>45292</v>
      </c>
      <c r="S729">
        <v>45657</v>
      </c>
    </row>
    <row r="730" spans="1:19" x14ac:dyDescent="0.25">
      <c r="A730">
        <v>725</v>
      </c>
      <c r="B730" t="s">
        <v>597</v>
      </c>
      <c r="C730">
        <v>39033</v>
      </c>
      <c r="D730" t="s">
        <v>1896</v>
      </c>
      <c r="E730">
        <v>1959</v>
      </c>
      <c r="F730" t="s">
        <v>2122</v>
      </c>
      <c r="G730" t="s">
        <v>2089</v>
      </c>
      <c r="H730">
        <v>3</v>
      </c>
      <c r="I730">
        <v>4</v>
      </c>
      <c r="J730" t="s">
        <v>2122</v>
      </c>
      <c r="K730">
        <v>2343.8000000000002</v>
      </c>
      <c r="L730">
        <v>2106.6999999999998</v>
      </c>
      <c r="M730">
        <v>2373690.54</v>
      </c>
      <c r="N730">
        <v>2373690.54</v>
      </c>
      <c r="O730">
        <v>0</v>
      </c>
      <c r="P730">
        <v>0</v>
      </c>
      <c r="Q730">
        <v>0</v>
      </c>
      <c r="R730">
        <v>45292</v>
      </c>
      <c r="S730">
        <v>45657</v>
      </c>
    </row>
    <row r="731" spans="1:19" x14ac:dyDescent="0.25">
      <c r="A731">
        <v>726</v>
      </c>
      <c r="B731" t="s">
        <v>596</v>
      </c>
      <c r="C731">
        <v>39026</v>
      </c>
      <c r="D731" t="s">
        <v>1896</v>
      </c>
      <c r="E731">
        <v>1964</v>
      </c>
      <c r="F731" t="s">
        <v>2122</v>
      </c>
      <c r="G731" t="s">
        <v>2089</v>
      </c>
      <c r="H731">
        <v>4</v>
      </c>
      <c r="I731">
        <v>2</v>
      </c>
      <c r="J731" t="s">
        <v>2122</v>
      </c>
      <c r="K731">
        <v>1438.7</v>
      </c>
      <c r="L731">
        <v>1273.7</v>
      </c>
      <c r="M731">
        <v>2994407.5300000003</v>
      </c>
      <c r="N731">
        <v>2994407.5300000003</v>
      </c>
      <c r="O731">
        <v>0</v>
      </c>
      <c r="P731">
        <v>0</v>
      </c>
      <c r="Q731">
        <v>0</v>
      </c>
      <c r="R731">
        <v>45292</v>
      </c>
      <c r="S731">
        <v>45657</v>
      </c>
    </row>
    <row r="732" spans="1:19" x14ac:dyDescent="0.25">
      <c r="A732">
        <v>727</v>
      </c>
      <c r="B732" t="s">
        <v>2669</v>
      </c>
      <c r="C732">
        <v>39086</v>
      </c>
      <c r="D732" t="s">
        <v>1896</v>
      </c>
      <c r="E732">
        <v>1957</v>
      </c>
      <c r="F732" t="s">
        <v>2122</v>
      </c>
      <c r="G732" t="s">
        <v>2089</v>
      </c>
      <c r="H732">
        <v>3</v>
      </c>
      <c r="I732">
        <v>3</v>
      </c>
      <c r="J732" t="s">
        <v>2122</v>
      </c>
      <c r="K732">
        <v>3339.4</v>
      </c>
      <c r="L732">
        <v>1306.9000000000001</v>
      </c>
      <c r="M732">
        <v>1411117.8699999999</v>
      </c>
      <c r="N732">
        <v>1411117.8699999999</v>
      </c>
      <c r="O732">
        <v>0</v>
      </c>
      <c r="P732">
        <v>0</v>
      </c>
      <c r="Q732">
        <v>0</v>
      </c>
      <c r="R732">
        <v>45292</v>
      </c>
      <c r="S732">
        <v>45657</v>
      </c>
    </row>
    <row r="733" spans="1:19" x14ac:dyDescent="0.25">
      <c r="A733">
        <v>728</v>
      </c>
      <c r="B733" t="s">
        <v>606</v>
      </c>
      <c r="C733">
        <v>39319</v>
      </c>
      <c r="D733" t="s">
        <v>1896</v>
      </c>
      <c r="E733">
        <v>1974</v>
      </c>
      <c r="F733" t="s">
        <v>2122</v>
      </c>
      <c r="G733" t="s">
        <v>2088</v>
      </c>
      <c r="H733">
        <v>5</v>
      </c>
      <c r="I733">
        <v>4</v>
      </c>
      <c r="J733" t="s">
        <v>2122</v>
      </c>
      <c r="K733">
        <v>5193.13</v>
      </c>
      <c r="L733">
        <v>3315.63</v>
      </c>
      <c r="M733">
        <v>6733835.368400001</v>
      </c>
      <c r="N733">
        <v>6733835.368400001</v>
      </c>
      <c r="O733">
        <v>0</v>
      </c>
      <c r="P733">
        <v>0</v>
      </c>
      <c r="Q733">
        <v>0</v>
      </c>
      <c r="R733">
        <v>45292</v>
      </c>
      <c r="S733">
        <v>45657</v>
      </c>
    </row>
    <row r="734" spans="1:19" x14ac:dyDescent="0.25">
      <c r="A734">
        <v>729</v>
      </c>
      <c r="B734" t="s">
        <v>607</v>
      </c>
      <c r="C734">
        <v>39322</v>
      </c>
      <c r="D734" t="s">
        <v>1896</v>
      </c>
      <c r="E734">
        <v>1948</v>
      </c>
      <c r="F734" t="s">
        <v>2122</v>
      </c>
      <c r="G734" t="s">
        <v>2090</v>
      </c>
      <c r="H734">
        <v>2</v>
      </c>
      <c r="I734">
        <v>3</v>
      </c>
      <c r="J734" t="s">
        <v>2122</v>
      </c>
      <c r="K734">
        <v>2444.77</v>
      </c>
      <c r="L734">
        <v>725.8</v>
      </c>
      <c r="M734">
        <v>312341.49</v>
      </c>
      <c r="N734">
        <v>312341.49</v>
      </c>
      <c r="O734">
        <v>0</v>
      </c>
      <c r="P734">
        <v>0</v>
      </c>
      <c r="Q734">
        <v>0</v>
      </c>
      <c r="R734">
        <v>45292</v>
      </c>
      <c r="S734">
        <v>45657</v>
      </c>
    </row>
    <row r="735" spans="1:19" x14ac:dyDescent="0.25">
      <c r="A735">
        <v>730</v>
      </c>
      <c r="B735" t="s">
        <v>608</v>
      </c>
      <c r="C735">
        <v>39324</v>
      </c>
      <c r="D735" t="s">
        <v>1896</v>
      </c>
      <c r="E735">
        <v>1969</v>
      </c>
      <c r="F735" t="s">
        <v>2122</v>
      </c>
      <c r="G735" t="s">
        <v>2088</v>
      </c>
      <c r="H735">
        <v>5</v>
      </c>
      <c r="I735">
        <v>4</v>
      </c>
      <c r="J735" t="s">
        <v>2122</v>
      </c>
      <c r="K735">
        <v>3841.1</v>
      </c>
      <c r="L735">
        <v>3658.9</v>
      </c>
      <c r="M735">
        <v>2763302.1170999999</v>
      </c>
      <c r="N735">
        <v>2763302.1170999999</v>
      </c>
      <c r="O735">
        <v>0</v>
      </c>
      <c r="P735">
        <v>0</v>
      </c>
      <c r="Q735">
        <v>0</v>
      </c>
      <c r="R735">
        <v>45292</v>
      </c>
      <c r="S735">
        <v>45657</v>
      </c>
    </row>
    <row r="736" spans="1:19" x14ac:dyDescent="0.25">
      <c r="A736">
        <v>731</v>
      </c>
      <c r="B736" t="s">
        <v>1380</v>
      </c>
      <c r="C736">
        <v>38935</v>
      </c>
      <c r="D736" t="s">
        <v>1896</v>
      </c>
      <c r="E736">
        <v>1957</v>
      </c>
      <c r="F736" t="s">
        <v>2122</v>
      </c>
      <c r="G736" t="s">
        <v>2094</v>
      </c>
      <c r="H736">
        <v>2</v>
      </c>
      <c r="I736">
        <v>1</v>
      </c>
      <c r="J736" t="s">
        <v>2122</v>
      </c>
      <c r="K736">
        <v>428</v>
      </c>
      <c r="L736">
        <v>400</v>
      </c>
      <c r="M736">
        <v>148128</v>
      </c>
      <c r="N736">
        <v>148128</v>
      </c>
      <c r="O736">
        <v>0</v>
      </c>
      <c r="P736">
        <v>0</v>
      </c>
      <c r="Q736">
        <v>0</v>
      </c>
      <c r="R736">
        <v>45292</v>
      </c>
      <c r="S736">
        <v>45657</v>
      </c>
    </row>
    <row r="737" spans="1:19" x14ac:dyDescent="0.25">
      <c r="A737">
        <v>732</v>
      </c>
      <c r="B737" t="s">
        <v>2877</v>
      </c>
      <c r="C737">
        <v>38899</v>
      </c>
      <c r="D737" t="s">
        <v>1896</v>
      </c>
      <c r="E737">
        <v>1960</v>
      </c>
      <c r="F737" t="s">
        <v>2122</v>
      </c>
      <c r="G737" t="s">
        <v>2119</v>
      </c>
      <c r="H737">
        <v>2</v>
      </c>
      <c r="I737">
        <v>1</v>
      </c>
      <c r="J737" t="s">
        <v>2122</v>
      </c>
      <c r="K737">
        <v>353.2</v>
      </c>
      <c r="L737">
        <v>326.8</v>
      </c>
      <c r="M737">
        <v>133716</v>
      </c>
      <c r="N737">
        <v>133716</v>
      </c>
      <c r="O737">
        <v>0</v>
      </c>
      <c r="P737">
        <v>0</v>
      </c>
      <c r="Q737">
        <v>0</v>
      </c>
      <c r="R737">
        <v>45292</v>
      </c>
      <c r="S737">
        <v>45657</v>
      </c>
    </row>
    <row r="738" spans="1:19" x14ac:dyDescent="0.25">
      <c r="A738">
        <v>733</v>
      </c>
      <c r="B738" t="s">
        <v>2878</v>
      </c>
      <c r="C738">
        <v>39000</v>
      </c>
      <c r="D738" t="s">
        <v>1896</v>
      </c>
      <c r="E738">
        <v>1960</v>
      </c>
      <c r="F738" t="s">
        <v>2122</v>
      </c>
      <c r="G738" t="s">
        <v>2119</v>
      </c>
      <c r="H738">
        <v>2</v>
      </c>
      <c r="I738">
        <v>1</v>
      </c>
      <c r="J738" t="s">
        <v>2122</v>
      </c>
      <c r="K738">
        <v>422.8</v>
      </c>
      <c r="L738">
        <v>393.8</v>
      </c>
      <c r="M738">
        <v>161448</v>
      </c>
      <c r="N738">
        <v>161448</v>
      </c>
      <c r="O738">
        <v>0</v>
      </c>
      <c r="P738">
        <v>0</v>
      </c>
      <c r="Q738">
        <v>0</v>
      </c>
      <c r="R738">
        <v>45292</v>
      </c>
      <c r="S738">
        <v>45657</v>
      </c>
    </row>
    <row r="739" spans="1:19" x14ac:dyDescent="0.25">
      <c r="A739">
        <v>734</v>
      </c>
      <c r="B739" t="s">
        <v>2879</v>
      </c>
      <c r="C739">
        <v>39002</v>
      </c>
      <c r="D739" t="s">
        <v>1896</v>
      </c>
      <c r="E739">
        <v>1960</v>
      </c>
      <c r="F739" t="s">
        <v>2122</v>
      </c>
      <c r="G739" t="s">
        <v>2119</v>
      </c>
      <c r="H739">
        <v>2</v>
      </c>
      <c r="I739">
        <v>1</v>
      </c>
      <c r="J739" t="s">
        <v>2122</v>
      </c>
      <c r="K739">
        <v>417.1</v>
      </c>
      <c r="L739">
        <v>391.1</v>
      </c>
      <c r="M739">
        <v>162408</v>
      </c>
      <c r="N739">
        <v>162408</v>
      </c>
      <c r="O739">
        <v>0</v>
      </c>
      <c r="P739">
        <v>0</v>
      </c>
      <c r="Q739">
        <v>0</v>
      </c>
      <c r="R739">
        <v>45292</v>
      </c>
      <c r="S739">
        <v>45657</v>
      </c>
    </row>
    <row r="740" spans="1:19" x14ac:dyDescent="0.25">
      <c r="A740">
        <v>735</v>
      </c>
      <c r="B740" t="s">
        <v>2880</v>
      </c>
      <c r="C740">
        <v>39004</v>
      </c>
      <c r="D740" t="s">
        <v>1896</v>
      </c>
      <c r="E740">
        <v>1950</v>
      </c>
      <c r="F740" t="s">
        <v>2122</v>
      </c>
      <c r="G740" t="s">
        <v>2119</v>
      </c>
      <c r="H740">
        <v>2</v>
      </c>
      <c r="I740">
        <v>2</v>
      </c>
      <c r="J740" t="s">
        <v>2122</v>
      </c>
      <c r="K740">
        <v>491</v>
      </c>
      <c r="L740">
        <v>464</v>
      </c>
      <c r="M740">
        <v>122268</v>
      </c>
      <c r="N740">
        <v>122268</v>
      </c>
      <c r="O740">
        <v>0</v>
      </c>
      <c r="P740">
        <v>0</v>
      </c>
      <c r="Q740">
        <v>0</v>
      </c>
      <c r="R740">
        <v>45292</v>
      </c>
      <c r="S740">
        <v>45657</v>
      </c>
    </row>
    <row r="741" spans="1:19" x14ac:dyDescent="0.25">
      <c r="A741">
        <v>736</v>
      </c>
      <c r="B741" t="s">
        <v>2881</v>
      </c>
      <c r="C741">
        <v>39005</v>
      </c>
      <c r="D741" t="s">
        <v>1896</v>
      </c>
      <c r="E741">
        <v>1950</v>
      </c>
      <c r="F741" t="s">
        <v>2122</v>
      </c>
      <c r="G741" t="s">
        <v>2119</v>
      </c>
      <c r="H741">
        <v>2</v>
      </c>
      <c r="I741">
        <v>2</v>
      </c>
      <c r="J741" t="s">
        <v>2122</v>
      </c>
      <c r="K741">
        <v>465.5</v>
      </c>
      <c r="L741">
        <v>438.5</v>
      </c>
      <c r="M741">
        <v>121752</v>
      </c>
      <c r="N741">
        <v>121752</v>
      </c>
      <c r="O741">
        <v>0</v>
      </c>
      <c r="P741">
        <v>0</v>
      </c>
      <c r="Q741">
        <v>0</v>
      </c>
      <c r="R741">
        <v>45292</v>
      </c>
      <c r="S741">
        <v>45657</v>
      </c>
    </row>
    <row r="742" spans="1:19" x14ac:dyDescent="0.25">
      <c r="A742">
        <v>737</v>
      </c>
      <c r="B742" t="s">
        <v>2882</v>
      </c>
      <c r="C742">
        <v>39006</v>
      </c>
      <c r="D742" t="s">
        <v>1896</v>
      </c>
      <c r="E742">
        <v>1950</v>
      </c>
      <c r="F742" t="s">
        <v>2122</v>
      </c>
      <c r="G742" t="s">
        <v>2119</v>
      </c>
      <c r="H742">
        <v>2</v>
      </c>
      <c r="I742">
        <v>2</v>
      </c>
      <c r="J742" t="s">
        <v>2122</v>
      </c>
      <c r="K742">
        <v>392.9</v>
      </c>
      <c r="L742">
        <v>365.3</v>
      </c>
      <c r="M742">
        <v>139572</v>
      </c>
      <c r="N742">
        <v>139572</v>
      </c>
      <c r="O742">
        <v>0</v>
      </c>
      <c r="P742">
        <v>0</v>
      </c>
      <c r="Q742">
        <v>0</v>
      </c>
      <c r="R742">
        <v>45292</v>
      </c>
      <c r="S742">
        <v>45657</v>
      </c>
    </row>
    <row r="743" spans="1:19" x14ac:dyDescent="0.25">
      <c r="A743">
        <v>738</v>
      </c>
      <c r="B743" t="s">
        <v>2883</v>
      </c>
      <c r="C743">
        <v>39007</v>
      </c>
      <c r="D743" t="s">
        <v>1896</v>
      </c>
      <c r="E743">
        <v>1950</v>
      </c>
      <c r="F743" t="s">
        <v>2122</v>
      </c>
      <c r="G743" t="s">
        <v>2119</v>
      </c>
      <c r="H743">
        <v>2</v>
      </c>
      <c r="I743">
        <v>2</v>
      </c>
      <c r="J743" t="s">
        <v>2122</v>
      </c>
      <c r="K743">
        <v>395.9</v>
      </c>
      <c r="L743">
        <v>366.8</v>
      </c>
      <c r="M743">
        <v>147936</v>
      </c>
      <c r="N743">
        <v>147936</v>
      </c>
      <c r="O743">
        <v>0</v>
      </c>
      <c r="P743">
        <v>0</v>
      </c>
      <c r="Q743">
        <v>0</v>
      </c>
      <c r="R743">
        <v>45292</v>
      </c>
      <c r="S743">
        <v>45657</v>
      </c>
    </row>
    <row r="744" spans="1:19" x14ac:dyDescent="0.25">
      <c r="A744">
        <v>739</v>
      </c>
      <c r="B744" t="s">
        <v>2884</v>
      </c>
      <c r="C744">
        <v>39003</v>
      </c>
      <c r="D744" t="s">
        <v>1896</v>
      </c>
      <c r="E744">
        <v>1960</v>
      </c>
      <c r="F744" t="s">
        <v>2122</v>
      </c>
      <c r="G744" t="s">
        <v>2119</v>
      </c>
      <c r="H744">
        <v>2</v>
      </c>
      <c r="I744">
        <v>1</v>
      </c>
      <c r="J744" t="s">
        <v>2122</v>
      </c>
      <c r="K744">
        <v>430.7</v>
      </c>
      <c r="L744">
        <v>403.6</v>
      </c>
      <c r="M744">
        <v>163824</v>
      </c>
      <c r="N744">
        <v>163824</v>
      </c>
      <c r="O744">
        <v>0</v>
      </c>
      <c r="P744">
        <v>0</v>
      </c>
      <c r="Q744">
        <v>0</v>
      </c>
      <c r="R744">
        <v>45292</v>
      </c>
      <c r="S744">
        <v>45657</v>
      </c>
    </row>
    <row r="745" spans="1:19" x14ac:dyDescent="0.25">
      <c r="A745">
        <v>740</v>
      </c>
      <c r="B745" t="s">
        <v>2885</v>
      </c>
      <c r="C745">
        <v>38933</v>
      </c>
      <c r="D745" t="s">
        <v>1896</v>
      </c>
      <c r="E745">
        <v>1957</v>
      </c>
      <c r="F745" t="s">
        <v>2122</v>
      </c>
      <c r="G745" t="s">
        <v>2119</v>
      </c>
      <c r="H745">
        <v>2</v>
      </c>
      <c r="I745">
        <v>1</v>
      </c>
      <c r="J745" t="s">
        <v>2122</v>
      </c>
      <c r="K745">
        <v>437.3</v>
      </c>
      <c r="L745">
        <v>408.3</v>
      </c>
      <c r="M745">
        <v>153720</v>
      </c>
      <c r="N745">
        <v>153720</v>
      </c>
      <c r="O745">
        <v>0</v>
      </c>
      <c r="P745">
        <v>0</v>
      </c>
      <c r="Q745">
        <v>0</v>
      </c>
      <c r="R745">
        <v>45292</v>
      </c>
      <c r="S745">
        <v>45657</v>
      </c>
    </row>
    <row r="746" spans="1:19" x14ac:dyDescent="0.25">
      <c r="A746">
        <v>741</v>
      </c>
      <c r="B746" t="s">
        <v>2886</v>
      </c>
      <c r="C746">
        <v>38936</v>
      </c>
      <c r="D746" t="s">
        <v>1896</v>
      </c>
      <c r="E746">
        <v>1957</v>
      </c>
      <c r="F746" t="s">
        <v>2122</v>
      </c>
      <c r="G746" t="s">
        <v>2119</v>
      </c>
      <c r="H746">
        <v>2</v>
      </c>
      <c r="I746">
        <v>1</v>
      </c>
      <c r="J746" t="s">
        <v>2122</v>
      </c>
      <c r="K746">
        <v>426.9</v>
      </c>
      <c r="L746">
        <v>397.9</v>
      </c>
      <c r="M746">
        <v>153720</v>
      </c>
      <c r="N746">
        <v>153720</v>
      </c>
      <c r="O746">
        <v>0</v>
      </c>
      <c r="P746">
        <v>0</v>
      </c>
      <c r="Q746">
        <v>0</v>
      </c>
      <c r="R746">
        <v>45292</v>
      </c>
      <c r="S746">
        <v>45657</v>
      </c>
    </row>
    <row r="747" spans="1:19" x14ac:dyDescent="0.25">
      <c r="A747">
        <v>742</v>
      </c>
      <c r="B747" t="s">
        <v>2887</v>
      </c>
      <c r="C747">
        <v>38937</v>
      </c>
      <c r="D747" t="s">
        <v>1896</v>
      </c>
      <c r="E747">
        <v>1957</v>
      </c>
      <c r="F747" t="s">
        <v>2122</v>
      </c>
      <c r="G747" t="s">
        <v>2119</v>
      </c>
      <c r="H747">
        <v>2</v>
      </c>
      <c r="I747">
        <v>1</v>
      </c>
      <c r="J747" t="s">
        <v>2122</v>
      </c>
      <c r="K747">
        <v>349.3</v>
      </c>
      <c r="L747">
        <v>322</v>
      </c>
      <c r="M747">
        <v>153720</v>
      </c>
      <c r="N747">
        <v>153720</v>
      </c>
      <c r="O747">
        <v>0</v>
      </c>
      <c r="P747">
        <v>0</v>
      </c>
      <c r="Q747">
        <v>0</v>
      </c>
      <c r="R747">
        <v>45292</v>
      </c>
      <c r="S747">
        <v>45657</v>
      </c>
    </row>
    <row r="748" spans="1:19" x14ac:dyDescent="0.25">
      <c r="A748">
        <v>743</v>
      </c>
      <c r="B748" t="s">
        <v>2888</v>
      </c>
      <c r="C748">
        <v>38938</v>
      </c>
      <c r="D748" t="s">
        <v>1896</v>
      </c>
      <c r="E748">
        <v>1957</v>
      </c>
      <c r="F748" t="s">
        <v>2122</v>
      </c>
      <c r="G748" t="s">
        <v>2119</v>
      </c>
      <c r="H748">
        <v>2</v>
      </c>
      <c r="I748">
        <v>1</v>
      </c>
      <c r="J748" t="s">
        <v>2122</v>
      </c>
      <c r="K748">
        <v>347.8</v>
      </c>
      <c r="L748">
        <v>326.3</v>
      </c>
      <c r="M748">
        <v>153720</v>
      </c>
      <c r="N748">
        <v>153720</v>
      </c>
      <c r="O748">
        <v>0</v>
      </c>
      <c r="P748">
        <v>0</v>
      </c>
      <c r="Q748">
        <v>0</v>
      </c>
      <c r="R748">
        <v>45292</v>
      </c>
      <c r="S748">
        <v>45657</v>
      </c>
    </row>
    <row r="749" spans="1:19" x14ac:dyDescent="0.25">
      <c r="A749">
        <v>744</v>
      </c>
      <c r="B749" t="s">
        <v>2889</v>
      </c>
      <c r="C749">
        <v>38939</v>
      </c>
      <c r="D749" t="s">
        <v>1896</v>
      </c>
      <c r="E749">
        <v>1957</v>
      </c>
      <c r="F749" t="s">
        <v>2122</v>
      </c>
      <c r="G749" t="s">
        <v>2119</v>
      </c>
      <c r="H749">
        <v>2</v>
      </c>
      <c r="I749">
        <v>1</v>
      </c>
      <c r="J749" t="s">
        <v>2122</v>
      </c>
      <c r="K749">
        <v>351.2</v>
      </c>
      <c r="L749">
        <v>324.5</v>
      </c>
      <c r="M749">
        <v>153720</v>
      </c>
      <c r="N749">
        <v>153720</v>
      </c>
      <c r="O749">
        <v>0</v>
      </c>
      <c r="P749">
        <v>0</v>
      </c>
      <c r="Q749">
        <v>0</v>
      </c>
      <c r="R749">
        <v>45292</v>
      </c>
      <c r="S749">
        <v>45657</v>
      </c>
    </row>
    <row r="750" spans="1:19" x14ac:dyDescent="0.25">
      <c r="A750">
        <v>745</v>
      </c>
      <c r="B750" t="s">
        <v>2890</v>
      </c>
      <c r="C750">
        <v>39295</v>
      </c>
      <c r="D750" t="s">
        <v>1896</v>
      </c>
      <c r="E750">
        <v>1959</v>
      </c>
      <c r="F750" t="s">
        <v>2122</v>
      </c>
      <c r="G750" t="s">
        <v>2119</v>
      </c>
      <c r="H750">
        <v>2</v>
      </c>
      <c r="I750">
        <v>1</v>
      </c>
      <c r="J750" t="s">
        <v>2122</v>
      </c>
      <c r="K750">
        <v>424.2</v>
      </c>
      <c r="L750">
        <v>397.3</v>
      </c>
      <c r="M750">
        <v>131532</v>
      </c>
      <c r="N750">
        <v>131532</v>
      </c>
      <c r="O750">
        <v>0</v>
      </c>
      <c r="P750">
        <v>0</v>
      </c>
      <c r="Q750">
        <v>0</v>
      </c>
      <c r="R750">
        <v>45292</v>
      </c>
      <c r="S750">
        <v>45657</v>
      </c>
    </row>
    <row r="751" spans="1:19" x14ac:dyDescent="0.25">
      <c r="A751">
        <v>746</v>
      </c>
      <c r="B751" t="s">
        <v>2891</v>
      </c>
      <c r="C751">
        <v>39296</v>
      </c>
      <c r="D751" t="s">
        <v>1896</v>
      </c>
      <c r="E751">
        <v>1959</v>
      </c>
      <c r="F751" t="s">
        <v>2122</v>
      </c>
      <c r="G751" t="s">
        <v>2119</v>
      </c>
      <c r="H751">
        <v>2</v>
      </c>
      <c r="I751">
        <v>1</v>
      </c>
      <c r="J751" t="s">
        <v>2122</v>
      </c>
      <c r="K751">
        <v>428.1</v>
      </c>
      <c r="L751">
        <v>398.8</v>
      </c>
      <c r="M751">
        <v>138480</v>
      </c>
      <c r="N751">
        <v>138480</v>
      </c>
      <c r="O751">
        <v>0</v>
      </c>
      <c r="P751">
        <v>0</v>
      </c>
      <c r="Q751">
        <v>0</v>
      </c>
      <c r="R751">
        <v>45292</v>
      </c>
      <c r="S751">
        <v>45657</v>
      </c>
    </row>
    <row r="752" spans="1:19" x14ac:dyDescent="0.25">
      <c r="A752">
        <v>747</v>
      </c>
      <c r="B752" t="s">
        <v>2892</v>
      </c>
      <c r="C752">
        <v>39297</v>
      </c>
      <c r="D752" t="s">
        <v>1896</v>
      </c>
      <c r="E752">
        <v>1959</v>
      </c>
      <c r="F752" t="s">
        <v>2122</v>
      </c>
      <c r="G752" t="s">
        <v>2119</v>
      </c>
      <c r="H752">
        <v>2</v>
      </c>
      <c r="I752">
        <v>1</v>
      </c>
      <c r="J752" t="s">
        <v>2122</v>
      </c>
      <c r="K752">
        <v>423.9</v>
      </c>
      <c r="L752">
        <v>395.9</v>
      </c>
      <c r="M752">
        <v>142536</v>
      </c>
      <c r="N752">
        <v>142536</v>
      </c>
      <c r="O752">
        <v>0</v>
      </c>
      <c r="P752">
        <v>0</v>
      </c>
      <c r="Q752">
        <v>0</v>
      </c>
      <c r="R752">
        <v>45292</v>
      </c>
      <c r="S752">
        <v>45657</v>
      </c>
    </row>
    <row r="753" spans="1:19" x14ac:dyDescent="0.25">
      <c r="A753">
        <v>748</v>
      </c>
      <c r="B753" t="s">
        <v>2893</v>
      </c>
      <c r="C753">
        <v>39300</v>
      </c>
      <c r="D753" t="s">
        <v>1896</v>
      </c>
      <c r="E753">
        <v>1950</v>
      </c>
      <c r="F753" t="s">
        <v>2122</v>
      </c>
      <c r="G753" t="s">
        <v>2119</v>
      </c>
      <c r="H753">
        <v>2</v>
      </c>
      <c r="I753">
        <v>1</v>
      </c>
      <c r="J753" t="s">
        <v>2122</v>
      </c>
      <c r="K753">
        <v>541.29999999999995</v>
      </c>
      <c r="L753">
        <v>512.29999999999995</v>
      </c>
      <c r="M753">
        <v>126072</v>
      </c>
      <c r="N753">
        <v>126072</v>
      </c>
      <c r="O753">
        <v>0</v>
      </c>
      <c r="P753">
        <v>0</v>
      </c>
      <c r="Q753">
        <v>0</v>
      </c>
      <c r="R753">
        <v>45292</v>
      </c>
      <c r="S753">
        <v>45657</v>
      </c>
    </row>
    <row r="754" spans="1:19" x14ac:dyDescent="0.25">
      <c r="A754">
        <v>749</v>
      </c>
      <c r="B754" t="s">
        <v>1069</v>
      </c>
      <c r="C754">
        <v>41070</v>
      </c>
      <c r="D754" t="s">
        <v>1896</v>
      </c>
      <c r="E754">
        <v>1988</v>
      </c>
      <c r="F754" t="s">
        <v>2122</v>
      </c>
      <c r="G754" t="s">
        <v>2094</v>
      </c>
      <c r="H754">
        <v>2</v>
      </c>
      <c r="I754">
        <v>2</v>
      </c>
      <c r="J754" t="s">
        <v>2122</v>
      </c>
      <c r="K754">
        <v>690.8</v>
      </c>
      <c r="L754">
        <v>538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</row>
    <row r="755" spans="1:19" x14ac:dyDescent="0.25">
      <c r="A755">
        <v>750</v>
      </c>
      <c r="B755" t="s">
        <v>1070</v>
      </c>
      <c r="C755">
        <v>41071</v>
      </c>
      <c r="D755" t="s">
        <v>1896</v>
      </c>
      <c r="E755">
        <v>1989</v>
      </c>
      <c r="F755" t="s">
        <v>2122</v>
      </c>
      <c r="G755" t="s">
        <v>2094</v>
      </c>
      <c r="H755">
        <v>2</v>
      </c>
      <c r="I755">
        <v>2</v>
      </c>
      <c r="J755" t="s">
        <v>2122</v>
      </c>
      <c r="K755">
        <v>726.8</v>
      </c>
      <c r="L755">
        <v>584.5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45292</v>
      </c>
      <c r="S755">
        <v>45657</v>
      </c>
    </row>
    <row r="756" spans="1:19" x14ac:dyDescent="0.25">
      <c r="A756">
        <v>751</v>
      </c>
      <c r="B756" t="s">
        <v>1071</v>
      </c>
      <c r="C756">
        <v>41073</v>
      </c>
      <c r="D756" t="s">
        <v>1896</v>
      </c>
      <c r="E756">
        <v>1990</v>
      </c>
      <c r="F756" t="s">
        <v>2122</v>
      </c>
      <c r="G756" t="s">
        <v>2094</v>
      </c>
      <c r="H756">
        <v>2</v>
      </c>
      <c r="I756">
        <v>2</v>
      </c>
      <c r="J756" t="s">
        <v>2122</v>
      </c>
      <c r="K756">
        <v>729.8</v>
      </c>
      <c r="L756">
        <v>642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</row>
    <row r="757" spans="1:19" x14ac:dyDescent="0.25">
      <c r="A757">
        <v>752</v>
      </c>
      <c r="B757" t="s">
        <v>1073</v>
      </c>
      <c r="C757">
        <v>41083</v>
      </c>
      <c r="D757" t="s">
        <v>1896</v>
      </c>
      <c r="E757">
        <v>1986</v>
      </c>
      <c r="F757" t="s">
        <v>2122</v>
      </c>
      <c r="G757" t="s">
        <v>2094</v>
      </c>
      <c r="H757">
        <v>2</v>
      </c>
      <c r="I757">
        <v>3</v>
      </c>
      <c r="J757" t="s">
        <v>2122</v>
      </c>
      <c r="K757">
        <v>922</v>
      </c>
      <c r="L757">
        <v>713.1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</row>
    <row r="758" spans="1:19" x14ac:dyDescent="0.25">
      <c r="A758">
        <v>753</v>
      </c>
      <c r="B758" t="s">
        <v>1074</v>
      </c>
      <c r="C758">
        <v>41084</v>
      </c>
      <c r="D758" t="s">
        <v>1896</v>
      </c>
      <c r="E758">
        <v>1986</v>
      </c>
      <c r="F758" t="s">
        <v>2122</v>
      </c>
      <c r="G758" t="s">
        <v>2094</v>
      </c>
      <c r="H758">
        <v>2</v>
      </c>
      <c r="I758">
        <v>2</v>
      </c>
      <c r="J758" t="s">
        <v>2122</v>
      </c>
      <c r="K758">
        <v>752</v>
      </c>
      <c r="L758">
        <v>561.1</v>
      </c>
      <c r="M758">
        <v>1487237.4993</v>
      </c>
      <c r="N758">
        <v>1487237.4993</v>
      </c>
      <c r="O758">
        <v>0</v>
      </c>
      <c r="P758">
        <v>0</v>
      </c>
      <c r="Q758">
        <v>0</v>
      </c>
      <c r="R758">
        <v>45292</v>
      </c>
      <c r="S758">
        <v>45657</v>
      </c>
    </row>
    <row r="759" spans="1:19" x14ac:dyDescent="0.25">
      <c r="A759">
        <v>754</v>
      </c>
      <c r="B759" t="s">
        <v>1075</v>
      </c>
      <c r="C759">
        <v>41085</v>
      </c>
      <c r="D759" t="s">
        <v>1896</v>
      </c>
      <c r="E759">
        <v>1987</v>
      </c>
      <c r="F759" t="s">
        <v>2122</v>
      </c>
      <c r="G759" t="s">
        <v>2094</v>
      </c>
      <c r="H759">
        <v>2</v>
      </c>
      <c r="I759">
        <v>3</v>
      </c>
      <c r="J759" t="s">
        <v>2122</v>
      </c>
      <c r="K759">
        <v>950.4</v>
      </c>
      <c r="L759">
        <v>725.16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45292</v>
      </c>
      <c r="S759">
        <v>45657</v>
      </c>
    </row>
    <row r="760" spans="1:19" x14ac:dyDescent="0.25">
      <c r="A760">
        <v>755</v>
      </c>
      <c r="B760" t="s">
        <v>1076</v>
      </c>
      <c r="C760">
        <v>41086</v>
      </c>
      <c r="D760" t="s">
        <v>1896</v>
      </c>
      <c r="E760">
        <v>1990</v>
      </c>
      <c r="F760" t="s">
        <v>2122</v>
      </c>
      <c r="G760" t="s">
        <v>2094</v>
      </c>
      <c r="H760">
        <v>2</v>
      </c>
      <c r="I760">
        <v>2</v>
      </c>
      <c r="J760" t="s">
        <v>2122</v>
      </c>
      <c r="K760">
        <v>726.8</v>
      </c>
      <c r="L760">
        <v>578.15000000000009</v>
      </c>
      <c r="M760">
        <v>1487911.3273499999</v>
      </c>
      <c r="N760">
        <v>1487911.3273499999</v>
      </c>
      <c r="O760">
        <v>0</v>
      </c>
      <c r="P760">
        <v>0</v>
      </c>
      <c r="Q760">
        <v>0</v>
      </c>
      <c r="R760">
        <v>45292</v>
      </c>
      <c r="S760">
        <v>45657</v>
      </c>
    </row>
    <row r="761" spans="1:19" x14ac:dyDescent="0.25">
      <c r="A761">
        <v>756</v>
      </c>
      <c r="B761" t="s">
        <v>1072</v>
      </c>
      <c r="C761">
        <v>56135</v>
      </c>
      <c r="D761" t="s">
        <v>1896</v>
      </c>
      <c r="E761">
        <v>1961</v>
      </c>
      <c r="F761" t="s">
        <v>2122</v>
      </c>
      <c r="G761" t="s">
        <v>2119</v>
      </c>
      <c r="H761">
        <v>2</v>
      </c>
      <c r="I761">
        <v>1</v>
      </c>
      <c r="J761" t="s">
        <v>2122</v>
      </c>
      <c r="K761">
        <v>322.39999999999998</v>
      </c>
      <c r="L761">
        <v>322.39999999999998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</row>
    <row r="762" spans="1:19" x14ac:dyDescent="0.25">
      <c r="A762">
        <v>757</v>
      </c>
      <c r="B762" t="s">
        <v>1077</v>
      </c>
      <c r="C762">
        <v>46260</v>
      </c>
      <c r="D762" t="s">
        <v>1896</v>
      </c>
      <c r="E762">
        <v>1966</v>
      </c>
      <c r="F762" t="s">
        <v>2122</v>
      </c>
      <c r="G762" t="s">
        <v>2099</v>
      </c>
      <c r="H762">
        <v>2</v>
      </c>
      <c r="I762">
        <v>1</v>
      </c>
      <c r="J762" t="s">
        <v>2122</v>
      </c>
      <c r="K762">
        <v>383</v>
      </c>
      <c r="L762">
        <v>303.10000000000002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45292</v>
      </c>
      <c r="S762">
        <v>45657</v>
      </c>
    </row>
    <row r="763" spans="1:19" x14ac:dyDescent="0.25">
      <c r="A763">
        <v>758</v>
      </c>
      <c r="B763" t="s">
        <v>1078</v>
      </c>
      <c r="C763">
        <v>46268</v>
      </c>
      <c r="D763" t="s">
        <v>1896</v>
      </c>
      <c r="E763">
        <v>1975</v>
      </c>
      <c r="F763" t="s">
        <v>2122</v>
      </c>
      <c r="G763" t="s">
        <v>2099</v>
      </c>
      <c r="H763">
        <v>2</v>
      </c>
      <c r="I763">
        <v>2</v>
      </c>
      <c r="J763" t="s">
        <v>2122</v>
      </c>
      <c r="K763">
        <v>636.29999999999995</v>
      </c>
      <c r="L763">
        <v>558.78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45292</v>
      </c>
      <c r="S763">
        <v>45657</v>
      </c>
    </row>
    <row r="764" spans="1:19" x14ac:dyDescent="0.25">
      <c r="A764">
        <v>759</v>
      </c>
      <c r="B764" t="s">
        <v>1063</v>
      </c>
      <c r="C764">
        <v>41038</v>
      </c>
      <c r="D764" t="s">
        <v>1896</v>
      </c>
      <c r="E764">
        <v>1989</v>
      </c>
      <c r="F764" t="s">
        <v>2122</v>
      </c>
      <c r="G764" t="s">
        <v>2094</v>
      </c>
      <c r="H764">
        <v>2</v>
      </c>
      <c r="I764">
        <v>2</v>
      </c>
      <c r="J764" t="s">
        <v>2122</v>
      </c>
      <c r="K764">
        <v>720.6</v>
      </c>
      <c r="L764">
        <v>714</v>
      </c>
      <c r="M764">
        <v>2483977.02</v>
      </c>
      <c r="N764">
        <v>2483977.02</v>
      </c>
      <c r="O764">
        <v>0</v>
      </c>
      <c r="P764">
        <v>0</v>
      </c>
      <c r="Q764">
        <v>0</v>
      </c>
      <c r="R764">
        <v>45292</v>
      </c>
      <c r="S764">
        <v>45657</v>
      </c>
    </row>
    <row r="765" spans="1:19" x14ac:dyDescent="0.25">
      <c r="A765">
        <v>760</v>
      </c>
      <c r="B765" t="s">
        <v>1064</v>
      </c>
      <c r="C765">
        <v>41045</v>
      </c>
      <c r="D765" t="s">
        <v>1896</v>
      </c>
      <c r="E765">
        <v>1987</v>
      </c>
      <c r="F765" t="s">
        <v>2122</v>
      </c>
      <c r="G765" t="s">
        <v>2094</v>
      </c>
      <c r="H765">
        <v>2</v>
      </c>
      <c r="I765">
        <v>2</v>
      </c>
      <c r="J765" t="s">
        <v>2122</v>
      </c>
      <c r="K765">
        <v>728.2</v>
      </c>
      <c r="L765">
        <v>654.54</v>
      </c>
      <c r="M765">
        <v>2300121.14</v>
      </c>
      <c r="N765">
        <v>2300121.14</v>
      </c>
      <c r="O765">
        <v>0</v>
      </c>
      <c r="P765">
        <v>0</v>
      </c>
      <c r="Q765">
        <v>0</v>
      </c>
      <c r="R765">
        <v>45292</v>
      </c>
      <c r="S765">
        <v>45657</v>
      </c>
    </row>
    <row r="766" spans="1:19" x14ac:dyDescent="0.25">
      <c r="A766">
        <v>761</v>
      </c>
      <c r="B766" t="s">
        <v>1068</v>
      </c>
      <c r="C766">
        <v>41065</v>
      </c>
      <c r="D766" t="s">
        <v>1896</v>
      </c>
      <c r="E766">
        <v>1981</v>
      </c>
      <c r="F766" t="s">
        <v>2122</v>
      </c>
      <c r="G766" t="s">
        <v>2094</v>
      </c>
      <c r="H766">
        <v>2</v>
      </c>
      <c r="I766">
        <v>3</v>
      </c>
      <c r="J766" t="s">
        <v>2122</v>
      </c>
      <c r="K766">
        <v>937.8</v>
      </c>
      <c r="L766">
        <v>839.4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45292</v>
      </c>
      <c r="S766">
        <v>45657</v>
      </c>
    </row>
    <row r="767" spans="1:19" x14ac:dyDescent="0.25">
      <c r="A767">
        <v>762</v>
      </c>
      <c r="B767" t="s">
        <v>2637</v>
      </c>
      <c r="C767">
        <v>46278</v>
      </c>
      <c r="D767" t="s">
        <v>1896</v>
      </c>
      <c r="E767">
        <v>1972</v>
      </c>
      <c r="F767" t="s">
        <v>2122</v>
      </c>
      <c r="G767" t="s">
        <v>2099</v>
      </c>
      <c r="H767">
        <v>4</v>
      </c>
      <c r="I767">
        <v>3</v>
      </c>
      <c r="J767" t="s">
        <v>2122</v>
      </c>
      <c r="K767">
        <v>2185.29</v>
      </c>
      <c r="L767">
        <v>2185.29</v>
      </c>
      <c r="M767">
        <v>363347.04</v>
      </c>
      <c r="N767">
        <v>363347.04</v>
      </c>
      <c r="O767">
        <v>0</v>
      </c>
      <c r="P767">
        <v>0</v>
      </c>
      <c r="Q767">
        <v>0</v>
      </c>
      <c r="R767">
        <v>45292</v>
      </c>
      <c r="S767">
        <v>45657</v>
      </c>
    </row>
    <row r="768" spans="1:19" x14ac:dyDescent="0.25">
      <c r="A768">
        <v>763</v>
      </c>
      <c r="B768" t="s">
        <v>2638</v>
      </c>
      <c r="C768">
        <v>41076</v>
      </c>
      <c r="D768" t="s">
        <v>1896</v>
      </c>
      <c r="E768">
        <v>1974</v>
      </c>
      <c r="F768" t="s">
        <v>2122</v>
      </c>
      <c r="G768" t="s">
        <v>2089</v>
      </c>
      <c r="H768">
        <v>4</v>
      </c>
      <c r="I768">
        <v>4</v>
      </c>
      <c r="J768" t="s">
        <v>2122</v>
      </c>
      <c r="K768">
        <v>2637.2</v>
      </c>
      <c r="L768">
        <v>2437.1999999999998</v>
      </c>
      <c r="M768">
        <v>435462.03</v>
      </c>
      <c r="N768">
        <v>435462.03</v>
      </c>
      <c r="O768">
        <v>0</v>
      </c>
      <c r="P768">
        <v>0</v>
      </c>
      <c r="Q768">
        <v>0</v>
      </c>
      <c r="R768">
        <v>45292</v>
      </c>
      <c r="S768">
        <v>45657</v>
      </c>
    </row>
    <row r="769" spans="1:19" x14ac:dyDescent="0.25">
      <c r="A769">
        <v>764</v>
      </c>
      <c r="B769" t="s">
        <v>2639</v>
      </c>
      <c r="C769">
        <v>41077</v>
      </c>
      <c r="D769" t="s">
        <v>1896</v>
      </c>
      <c r="E769">
        <v>1976</v>
      </c>
      <c r="F769" t="s">
        <v>2122</v>
      </c>
      <c r="G769" t="s">
        <v>2089</v>
      </c>
      <c r="H769">
        <v>5</v>
      </c>
      <c r="I769">
        <v>3</v>
      </c>
      <c r="J769" t="s">
        <v>2122</v>
      </c>
      <c r="K769">
        <v>4017</v>
      </c>
      <c r="L769">
        <v>3797.2</v>
      </c>
      <c r="M769">
        <v>351563.88</v>
      </c>
      <c r="N769">
        <v>351563.88</v>
      </c>
      <c r="O769">
        <v>0</v>
      </c>
      <c r="P769">
        <v>0</v>
      </c>
      <c r="Q769">
        <v>0</v>
      </c>
      <c r="R769">
        <v>45292</v>
      </c>
      <c r="S769">
        <v>45657</v>
      </c>
    </row>
    <row r="770" spans="1:19" x14ac:dyDescent="0.25">
      <c r="A770">
        <v>765</v>
      </c>
      <c r="B770" t="s">
        <v>2640</v>
      </c>
      <c r="C770">
        <v>41101</v>
      </c>
      <c r="D770" t="s">
        <v>1896</v>
      </c>
      <c r="E770">
        <v>1978</v>
      </c>
      <c r="F770" t="s">
        <v>2122</v>
      </c>
      <c r="G770" t="s">
        <v>2088</v>
      </c>
      <c r="H770">
        <v>5</v>
      </c>
      <c r="I770">
        <v>4</v>
      </c>
      <c r="J770" t="s">
        <v>2122</v>
      </c>
      <c r="K770">
        <v>4233.3999999999996</v>
      </c>
      <c r="L770">
        <v>3966.7</v>
      </c>
      <c r="M770">
        <v>432796.46</v>
      </c>
      <c r="N770">
        <v>432796.46</v>
      </c>
      <c r="O770">
        <v>0</v>
      </c>
      <c r="P770">
        <v>0</v>
      </c>
      <c r="Q770">
        <v>0</v>
      </c>
      <c r="R770">
        <v>45292</v>
      </c>
      <c r="S770">
        <v>45657</v>
      </c>
    </row>
    <row r="771" spans="1:19" x14ac:dyDescent="0.25">
      <c r="A771">
        <v>766</v>
      </c>
      <c r="B771" t="s">
        <v>2641</v>
      </c>
      <c r="C771">
        <v>41078</v>
      </c>
      <c r="D771" t="s">
        <v>1896</v>
      </c>
      <c r="E771">
        <v>1973</v>
      </c>
      <c r="F771" t="s">
        <v>2122</v>
      </c>
      <c r="G771" t="s">
        <v>2089</v>
      </c>
      <c r="H771">
        <v>4</v>
      </c>
      <c r="I771">
        <v>4</v>
      </c>
      <c r="J771" t="s">
        <v>2122</v>
      </c>
      <c r="K771">
        <v>2166</v>
      </c>
      <c r="L771">
        <v>2001</v>
      </c>
      <c r="M771">
        <v>365399.67</v>
      </c>
      <c r="N771">
        <v>365399.67</v>
      </c>
      <c r="O771">
        <v>0</v>
      </c>
      <c r="P771">
        <v>0</v>
      </c>
      <c r="Q771">
        <v>0</v>
      </c>
      <c r="R771">
        <v>45292</v>
      </c>
      <c r="S771">
        <v>45657</v>
      </c>
    </row>
    <row r="772" spans="1:19" x14ac:dyDescent="0.25">
      <c r="A772">
        <v>767</v>
      </c>
      <c r="B772" t="s">
        <v>617</v>
      </c>
      <c r="C772">
        <v>41054</v>
      </c>
      <c r="D772" t="s">
        <v>1896</v>
      </c>
      <c r="E772">
        <v>1983</v>
      </c>
      <c r="F772" t="s">
        <v>2122</v>
      </c>
      <c r="G772" t="s">
        <v>2088</v>
      </c>
      <c r="H772">
        <v>5</v>
      </c>
      <c r="I772">
        <v>4</v>
      </c>
      <c r="J772" t="s">
        <v>2122</v>
      </c>
      <c r="K772">
        <v>4139.0600000000004</v>
      </c>
      <c r="L772">
        <v>3743.4</v>
      </c>
      <c r="M772">
        <v>230196</v>
      </c>
      <c r="N772">
        <v>230196</v>
      </c>
      <c r="O772">
        <v>0</v>
      </c>
      <c r="P772">
        <v>0</v>
      </c>
      <c r="Q772">
        <v>0</v>
      </c>
      <c r="R772">
        <v>45292</v>
      </c>
      <c r="S772">
        <v>45657</v>
      </c>
    </row>
    <row r="773" spans="1:19" x14ac:dyDescent="0.25">
      <c r="A773">
        <v>768</v>
      </c>
      <c r="B773" t="s">
        <v>618</v>
      </c>
      <c r="C773">
        <v>41056</v>
      </c>
      <c r="D773" t="s">
        <v>1896</v>
      </c>
      <c r="E773">
        <v>1985</v>
      </c>
      <c r="F773" t="s">
        <v>2122</v>
      </c>
      <c r="G773" t="s">
        <v>2088</v>
      </c>
      <c r="H773">
        <v>5</v>
      </c>
      <c r="I773">
        <v>4</v>
      </c>
      <c r="J773" t="s">
        <v>2122</v>
      </c>
      <c r="K773">
        <v>4180.55</v>
      </c>
      <c r="L773">
        <v>3594.4</v>
      </c>
      <c r="M773">
        <v>230196</v>
      </c>
      <c r="N773">
        <v>230196</v>
      </c>
      <c r="O773">
        <v>0</v>
      </c>
      <c r="P773">
        <v>0</v>
      </c>
      <c r="Q773">
        <v>0</v>
      </c>
      <c r="R773">
        <v>45292</v>
      </c>
      <c r="S773">
        <v>45657</v>
      </c>
    </row>
    <row r="774" spans="1:19" x14ac:dyDescent="0.25">
      <c r="A774">
        <v>769</v>
      </c>
      <c r="B774" t="s">
        <v>619</v>
      </c>
      <c r="C774">
        <v>41057</v>
      </c>
      <c r="D774" t="s">
        <v>1896</v>
      </c>
      <c r="E774">
        <v>1981</v>
      </c>
      <c r="F774" t="s">
        <v>2122</v>
      </c>
      <c r="G774" t="s">
        <v>2088</v>
      </c>
      <c r="H774">
        <v>6</v>
      </c>
      <c r="I774">
        <v>4</v>
      </c>
      <c r="J774" t="s">
        <v>2122</v>
      </c>
      <c r="K774">
        <v>4759.38</v>
      </c>
      <c r="L774">
        <v>4326.95</v>
      </c>
      <c r="M774">
        <v>200940</v>
      </c>
      <c r="N774">
        <v>200940</v>
      </c>
      <c r="O774">
        <v>0</v>
      </c>
      <c r="P774">
        <v>0</v>
      </c>
      <c r="Q774">
        <v>0</v>
      </c>
      <c r="R774">
        <v>45292</v>
      </c>
      <c r="S774">
        <v>45657</v>
      </c>
    </row>
    <row r="775" spans="1:19" x14ac:dyDescent="0.25">
      <c r="A775">
        <v>770</v>
      </c>
      <c r="B775" t="s">
        <v>620</v>
      </c>
      <c r="C775">
        <v>41059</v>
      </c>
      <c r="D775" t="s">
        <v>1896</v>
      </c>
      <c r="E775">
        <v>1984</v>
      </c>
      <c r="F775" t="s">
        <v>2122</v>
      </c>
      <c r="G775" t="s">
        <v>2088</v>
      </c>
      <c r="H775">
        <v>5</v>
      </c>
      <c r="I775">
        <v>4</v>
      </c>
      <c r="J775" t="s">
        <v>2122</v>
      </c>
      <c r="K775">
        <v>4190.7</v>
      </c>
      <c r="L775">
        <v>3231.6</v>
      </c>
      <c r="M775">
        <v>244416</v>
      </c>
      <c r="N775">
        <v>244416</v>
      </c>
      <c r="O775">
        <v>0</v>
      </c>
      <c r="P775">
        <v>0</v>
      </c>
      <c r="Q775">
        <v>0</v>
      </c>
      <c r="R775">
        <v>45292</v>
      </c>
      <c r="S775">
        <v>45657</v>
      </c>
    </row>
    <row r="776" spans="1:19" x14ac:dyDescent="0.25">
      <c r="A776">
        <v>771</v>
      </c>
      <c r="B776" t="s">
        <v>614</v>
      </c>
      <c r="C776">
        <v>41103</v>
      </c>
      <c r="D776" t="s">
        <v>1896</v>
      </c>
      <c r="E776">
        <v>1983</v>
      </c>
      <c r="F776" t="s">
        <v>2122</v>
      </c>
      <c r="G776" t="s">
        <v>2088</v>
      </c>
      <c r="H776">
        <v>6</v>
      </c>
      <c r="I776">
        <v>4</v>
      </c>
      <c r="J776" t="s">
        <v>2122</v>
      </c>
      <c r="K776">
        <v>4551.3999999999996</v>
      </c>
      <c r="L776">
        <v>3788.25</v>
      </c>
      <c r="M776">
        <v>183504</v>
      </c>
      <c r="N776">
        <v>183504</v>
      </c>
      <c r="O776">
        <v>0</v>
      </c>
      <c r="P776">
        <v>0</v>
      </c>
      <c r="Q776">
        <v>0</v>
      </c>
      <c r="R776">
        <v>45292</v>
      </c>
      <c r="S776">
        <v>45657</v>
      </c>
    </row>
    <row r="777" spans="1:19" x14ac:dyDescent="0.25">
      <c r="A777">
        <v>772</v>
      </c>
      <c r="B777" t="s">
        <v>615</v>
      </c>
      <c r="C777">
        <v>41110</v>
      </c>
      <c r="D777" t="s">
        <v>1896</v>
      </c>
      <c r="E777">
        <v>1982</v>
      </c>
      <c r="F777" t="s">
        <v>2122</v>
      </c>
      <c r="G777" t="s">
        <v>2088</v>
      </c>
      <c r="H777">
        <v>5</v>
      </c>
      <c r="I777">
        <v>4</v>
      </c>
      <c r="J777" t="s">
        <v>2122</v>
      </c>
      <c r="K777">
        <v>4089</v>
      </c>
      <c r="L777">
        <v>3503.4</v>
      </c>
      <c r="M777">
        <v>228660</v>
      </c>
      <c r="N777">
        <v>228660</v>
      </c>
      <c r="O777">
        <v>0</v>
      </c>
      <c r="P777">
        <v>0</v>
      </c>
      <c r="Q777">
        <v>0</v>
      </c>
      <c r="R777">
        <v>45292</v>
      </c>
      <c r="S777">
        <v>45657</v>
      </c>
    </row>
    <row r="778" spans="1:19" x14ac:dyDescent="0.25">
      <c r="A778">
        <v>773</v>
      </c>
      <c r="B778" t="s">
        <v>1079</v>
      </c>
      <c r="C778">
        <v>41102</v>
      </c>
      <c r="D778" t="s">
        <v>1896</v>
      </c>
      <c r="E778">
        <v>1983</v>
      </c>
      <c r="F778" t="s">
        <v>2122</v>
      </c>
      <c r="G778" t="s">
        <v>2088</v>
      </c>
      <c r="H778">
        <v>5</v>
      </c>
      <c r="I778">
        <v>4</v>
      </c>
      <c r="J778" t="s">
        <v>2122</v>
      </c>
      <c r="K778">
        <v>4148</v>
      </c>
      <c r="L778">
        <v>3402.4</v>
      </c>
      <c r="M778">
        <v>228660</v>
      </c>
      <c r="N778">
        <v>228660</v>
      </c>
      <c r="O778">
        <v>0</v>
      </c>
      <c r="P778">
        <v>0</v>
      </c>
      <c r="Q778">
        <v>0</v>
      </c>
      <c r="R778">
        <v>45292</v>
      </c>
      <c r="S778">
        <v>45657</v>
      </c>
    </row>
    <row r="779" spans="1:19" x14ac:dyDescent="0.25">
      <c r="A779">
        <v>774</v>
      </c>
      <c r="B779" t="s">
        <v>2689</v>
      </c>
      <c r="C779">
        <v>41067</v>
      </c>
      <c r="D779" t="s">
        <v>1896</v>
      </c>
      <c r="E779">
        <v>1985</v>
      </c>
      <c r="F779" t="s">
        <v>2122</v>
      </c>
      <c r="G779" t="s">
        <v>2094</v>
      </c>
      <c r="H779">
        <v>2</v>
      </c>
      <c r="I779">
        <v>2</v>
      </c>
      <c r="J779" t="s">
        <v>2122</v>
      </c>
      <c r="K779">
        <v>691.25</v>
      </c>
      <c r="L779">
        <v>691.25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45292</v>
      </c>
      <c r="S779">
        <v>45657</v>
      </c>
    </row>
    <row r="780" spans="1:19" x14ac:dyDescent="0.25">
      <c r="A780">
        <v>775</v>
      </c>
      <c r="B780" t="s">
        <v>616</v>
      </c>
      <c r="C780">
        <v>41052</v>
      </c>
      <c r="D780" t="s">
        <v>1896</v>
      </c>
      <c r="E780">
        <v>1981</v>
      </c>
      <c r="F780" t="s">
        <v>2122</v>
      </c>
      <c r="G780" t="s">
        <v>2089</v>
      </c>
      <c r="H780">
        <v>5</v>
      </c>
      <c r="I780">
        <v>6</v>
      </c>
      <c r="J780" t="s">
        <v>2122</v>
      </c>
      <c r="K780">
        <v>5910.85</v>
      </c>
      <c r="L780">
        <v>5137.6000000000004</v>
      </c>
      <c r="M780">
        <v>8305220.6510000005</v>
      </c>
      <c r="N780">
        <v>8305220.6510000005</v>
      </c>
      <c r="O780">
        <v>0</v>
      </c>
      <c r="P780">
        <v>0</v>
      </c>
      <c r="Q780">
        <v>0</v>
      </c>
      <c r="R780">
        <v>45292</v>
      </c>
      <c r="S780">
        <v>45657</v>
      </c>
    </row>
    <row r="781" spans="1:19" x14ac:dyDescent="0.25">
      <c r="A781">
        <v>776</v>
      </c>
      <c r="B781" t="s">
        <v>624</v>
      </c>
      <c r="C781">
        <v>41199</v>
      </c>
      <c r="D781" t="s">
        <v>1896</v>
      </c>
      <c r="E781">
        <v>1967</v>
      </c>
      <c r="F781" t="s">
        <v>2122</v>
      </c>
      <c r="G781" t="s">
        <v>2094</v>
      </c>
      <c r="H781">
        <v>2</v>
      </c>
      <c r="I781">
        <v>1</v>
      </c>
      <c r="J781" t="s">
        <v>2122</v>
      </c>
      <c r="K781">
        <v>723.5</v>
      </c>
      <c r="L781">
        <v>589.6</v>
      </c>
      <c r="M781">
        <v>656443.04</v>
      </c>
      <c r="N781">
        <v>656443.04</v>
      </c>
      <c r="O781">
        <v>0</v>
      </c>
      <c r="P781">
        <v>0</v>
      </c>
      <c r="Q781">
        <v>0</v>
      </c>
      <c r="R781">
        <v>45292</v>
      </c>
      <c r="S781">
        <v>45657</v>
      </c>
    </row>
    <row r="782" spans="1:19" x14ac:dyDescent="0.25">
      <c r="A782">
        <v>777</v>
      </c>
      <c r="B782" t="s">
        <v>625</v>
      </c>
      <c r="C782">
        <v>41200</v>
      </c>
      <c r="D782" t="s">
        <v>1896</v>
      </c>
      <c r="E782">
        <v>1969</v>
      </c>
      <c r="F782" t="s">
        <v>2122</v>
      </c>
      <c r="G782" t="s">
        <v>2094</v>
      </c>
      <c r="H782">
        <v>2</v>
      </c>
      <c r="I782">
        <v>1</v>
      </c>
      <c r="J782" t="s">
        <v>2122</v>
      </c>
      <c r="K782">
        <v>693.3</v>
      </c>
      <c r="L782">
        <v>443.1</v>
      </c>
      <c r="M782">
        <v>676810.25</v>
      </c>
      <c r="N782">
        <v>676810.25</v>
      </c>
      <c r="O782">
        <v>0</v>
      </c>
      <c r="P782">
        <v>0</v>
      </c>
      <c r="Q782">
        <v>0</v>
      </c>
      <c r="R782">
        <v>45292</v>
      </c>
      <c r="S782">
        <v>45657</v>
      </c>
    </row>
    <row r="783" spans="1:19" x14ac:dyDescent="0.25">
      <c r="A783">
        <v>778</v>
      </c>
      <c r="B783" t="s">
        <v>1875</v>
      </c>
      <c r="C783">
        <v>41247</v>
      </c>
      <c r="D783" t="s">
        <v>1896</v>
      </c>
      <c r="E783">
        <v>1958</v>
      </c>
      <c r="F783" t="s">
        <v>2122</v>
      </c>
      <c r="G783" t="s">
        <v>2094</v>
      </c>
      <c r="H783">
        <v>2</v>
      </c>
      <c r="I783">
        <v>1</v>
      </c>
      <c r="J783" t="s">
        <v>2122</v>
      </c>
      <c r="K783">
        <v>636.16</v>
      </c>
      <c r="L783">
        <v>593.62</v>
      </c>
      <c r="M783">
        <v>813202.39</v>
      </c>
      <c r="N783">
        <v>813202.39</v>
      </c>
      <c r="O783">
        <v>0</v>
      </c>
      <c r="P783">
        <v>0</v>
      </c>
      <c r="Q783">
        <v>0</v>
      </c>
      <c r="R783">
        <v>45292</v>
      </c>
      <c r="S783">
        <v>45657</v>
      </c>
    </row>
    <row r="784" spans="1:19" x14ac:dyDescent="0.25">
      <c r="A784">
        <v>779</v>
      </c>
      <c r="B784" t="s">
        <v>1876</v>
      </c>
      <c r="C784">
        <v>41248</v>
      </c>
      <c r="D784" t="s">
        <v>1896</v>
      </c>
      <c r="E784">
        <v>1960</v>
      </c>
      <c r="F784" t="s">
        <v>2122</v>
      </c>
      <c r="G784" t="s">
        <v>2094</v>
      </c>
      <c r="H784">
        <v>2</v>
      </c>
      <c r="I784">
        <v>1</v>
      </c>
      <c r="J784" t="s">
        <v>2122</v>
      </c>
      <c r="K784">
        <v>637.20000000000005</v>
      </c>
      <c r="L784">
        <v>637.20000000000005</v>
      </c>
      <c r="M784">
        <v>395502.95120000001</v>
      </c>
      <c r="N784">
        <v>395502.95120000001</v>
      </c>
      <c r="O784">
        <v>0</v>
      </c>
      <c r="P784">
        <v>0</v>
      </c>
      <c r="Q784">
        <v>0</v>
      </c>
      <c r="R784">
        <v>45292</v>
      </c>
      <c r="S784">
        <v>45657</v>
      </c>
    </row>
    <row r="785" spans="1:19" x14ac:dyDescent="0.25">
      <c r="A785">
        <v>780</v>
      </c>
      <c r="B785" t="s">
        <v>1878</v>
      </c>
      <c r="C785">
        <v>41252</v>
      </c>
      <c r="D785" t="s">
        <v>1896</v>
      </c>
      <c r="E785">
        <v>1959</v>
      </c>
      <c r="F785" t="s">
        <v>2122</v>
      </c>
      <c r="G785" t="s">
        <v>2094</v>
      </c>
      <c r="H785">
        <v>2</v>
      </c>
      <c r="I785">
        <v>1</v>
      </c>
      <c r="J785" t="s">
        <v>2122</v>
      </c>
      <c r="K785">
        <v>655.42</v>
      </c>
      <c r="L785">
        <v>601.29999999999995</v>
      </c>
      <c r="M785">
        <v>398592.06</v>
      </c>
      <c r="N785">
        <v>398592.06</v>
      </c>
      <c r="O785">
        <v>0</v>
      </c>
      <c r="P785">
        <v>0</v>
      </c>
      <c r="Q785">
        <v>0</v>
      </c>
      <c r="R785">
        <v>45292</v>
      </c>
      <c r="S785">
        <v>45657</v>
      </c>
    </row>
    <row r="786" spans="1:19" x14ac:dyDescent="0.25">
      <c r="A786">
        <v>781</v>
      </c>
      <c r="B786" t="s">
        <v>1870</v>
      </c>
      <c r="C786">
        <v>41238</v>
      </c>
      <c r="D786" t="s">
        <v>1896</v>
      </c>
      <c r="E786">
        <v>1959</v>
      </c>
      <c r="F786" t="s">
        <v>2122</v>
      </c>
      <c r="G786" t="s">
        <v>2094</v>
      </c>
      <c r="H786">
        <v>2</v>
      </c>
      <c r="I786">
        <v>3</v>
      </c>
      <c r="J786" t="s">
        <v>2122</v>
      </c>
      <c r="K786">
        <v>714.75</v>
      </c>
      <c r="L786">
        <v>714.75</v>
      </c>
      <c r="M786">
        <v>761803.09</v>
      </c>
      <c r="N786">
        <v>761803.09</v>
      </c>
      <c r="O786">
        <v>0</v>
      </c>
      <c r="P786">
        <v>0</v>
      </c>
      <c r="Q786">
        <v>0</v>
      </c>
      <c r="R786">
        <v>45292</v>
      </c>
      <c r="S786">
        <v>45657</v>
      </c>
    </row>
    <row r="787" spans="1:19" x14ac:dyDescent="0.25">
      <c r="A787">
        <v>782</v>
      </c>
      <c r="B787" t="s">
        <v>1874</v>
      </c>
      <c r="C787">
        <v>41243</v>
      </c>
      <c r="D787" t="s">
        <v>1896</v>
      </c>
      <c r="E787">
        <v>1960</v>
      </c>
      <c r="F787" t="s">
        <v>2122</v>
      </c>
      <c r="G787" t="s">
        <v>2094</v>
      </c>
      <c r="H787">
        <v>2</v>
      </c>
      <c r="I787">
        <v>1</v>
      </c>
      <c r="J787" t="s">
        <v>2122</v>
      </c>
      <c r="K787">
        <v>631.66999999999996</v>
      </c>
      <c r="L787">
        <v>631.66999999999996</v>
      </c>
      <c r="M787">
        <v>400698.7</v>
      </c>
      <c r="N787">
        <v>400698.7</v>
      </c>
      <c r="O787">
        <v>0</v>
      </c>
      <c r="P787">
        <v>0</v>
      </c>
      <c r="Q787">
        <v>0</v>
      </c>
      <c r="R787">
        <v>45292</v>
      </c>
      <c r="S787">
        <v>45657</v>
      </c>
    </row>
    <row r="788" spans="1:19" x14ac:dyDescent="0.25">
      <c r="A788">
        <v>783</v>
      </c>
      <c r="B788" t="s">
        <v>2424</v>
      </c>
      <c r="C788">
        <v>41119</v>
      </c>
      <c r="D788" t="s">
        <v>1896</v>
      </c>
      <c r="E788">
        <v>1975</v>
      </c>
      <c r="F788" t="s">
        <v>2122</v>
      </c>
      <c r="G788" t="s">
        <v>2094</v>
      </c>
      <c r="H788">
        <v>2</v>
      </c>
      <c r="I788">
        <v>2</v>
      </c>
      <c r="J788" t="s">
        <v>2122</v>
      </c>
      <c r="K788">
        <v>637.1</v>
      </c>
      <c r="L788">
        <v>512.1</v>
      </c>
      <c r="M788">
        <v>1945477.44</v>
      </c>
      <c r="N788">
        <v>1945477.44</v>
      </c>
      <c r="O788">
        <v>0</v>
      </c>
      <c r="P788">
        <v>0</v>
      </c>
      <c r="Q788">
        <v>0</v>
      </c>
      <c r="R788">
        <v>45292</v>
      </c>
      <c r="S788">
        <v>45657</v>
      </c>
    </row>
    <row r="789" spans="1:19" x14ac:dyDescent="0.25">
      <c r="A789">
        <v>784</v>
      </c>
      <c r="B789" t="s">
        <v>2348</v>
      </c>
      <c r="C789">
        <v>41129</v>
      </c>
      <c r="D789" t="s">
        <v>1896</v>
      </c>
      <c r="E789">
        <v>1970</v>
      </c>
      <c r="F789" t="s">
        <v>2122</v>
      </c>
      <c r="G789" t="s">
        <v>2094</v>
      </c>
      <c r="H789">
        <v>2</v>
      </c>
      <c r="I789">
        <v>3</v>
      </c>
      <c r="J789" t="s">
        <v>2122</v>
      </c>
      <c r="K789">
        <v>669.6</v>
      </c>
      <c r="L789">
        <v>545.4</v>
      </c>
      <c r="M789">
        <v>1987240.53</v>
      </c>
      <c r="N789">
        <v>1987240.53</v>
      </c>
      <c r="O789">
        <v>0</v>
      </c>
      <c r="P789">
        <v>0</v>
      </c>
      <c r="Q789">
        <v>0</v>
      </c>
      <c r="R789">
        <v>45292</v>
      </c>
      <c r="S789">
        <v>45657</v>
      </c>
    </row>
    <row r="790" spans="1:19" x14ac:dyDescent="0.25">
      <c r="A790">
        <v>785</v>
      </c>
      <c r="B790" t="s">
        <v>2349</v>
      </c>
      <c r="C790">
        <v>41130</v>
      </c>
      <c r="D790" t="s">
        <v>1896</v>
      </c>
      <c r="E790">
        <v>1971</v>
      </c>
      <c r="F790" t="s">
        <v>2122</v>
      </c>
      <c r="G790" t="s">
        <v>2094</v>
      </c>
      <c r="H790">
        <v>2</v>
      </c>
      <c r="I790">
        <v>1</v>
      </c>
      <c r="J790" t="s">
        <v>2122</v>
      </c>
      <c r="K790">
        <v>392</v>
      </c>
      <c r="L790">
        <v>350</v>
      </c>
      <c r="M790">
        <v>1883824.3900000001</v>
      </c>
      <c r="N790">
        <v>1883824.3900000001</v>
      </c>
      <c r="O790">
        <v>0</v>
      </c>
      <c r="P790">
        <v>0</v>
      </c>
      <c r="Q790">
        <v>0</v>
      </c>
      <c r="R790">
        <v>45292</v>
      </c>
      <c r="S790">
        <v>45657</v>
      </c>
    </row>
    <row r="791" spans="1:19" x14ac:dyDescent="0.25">
      <c r="A791">
        <v>786</v>
      </c>
      <c r="B791" t="s">
        <v>2350</v>
      </c>
      <c r="C791">
        <v>41120</v>
      </c>
      <c r="D791" t="s">
        <v>1896</v>
      </c>
      <c r="E791">
        <v>1973</v>
      </c>
      <c r="F791" t="s">
        <v>2122</v>
      </c>
      <c r="G791" t="s">
        <v>2094</v>
      </c>
      <c r="H791">
        <v>2</v>
      </c>
      <c r="I791">
        <v>1</v>
      </c>
      <c r="J791" t="s">
        <v>2122</v>
      </c>
      <c r="K791">
        <v>393</v>
      </c>
      <c r="L791">
        <v>349</v>
      </c>
      <c r="M791">
        <v>1883824.3900000001</v>
      </c>
      <c r="N791">
        <v>1883824.3900000001</v>
      </c>
      <c r="O791">
        <v>0</v>
      </c>
      <c r="P791">
        <v>0</v>
      </c>
      <c r="Q791">
        <v>0</v>
      </c>
      <c r="R791">
        <v>45292</v>
      </c>
      <c r="S791">
        <v>45657</v>
      </c>
    </row>
    <row r="792" spans="1:19" x14ac:dyDescent="0.25">
      <c r="A792">
        <v>787</v>
      </c>
      <c r="B792" t="s">
        <v>2351</v>
      </c>
      <c r="C792">
        <v>41121</v>
      </c>
      <c r="D792" t="s">
        <v>1896</v>
      </c>
      <c r="E792">
        <v>1974</v>
      </c>
      <c r="F792" t="s">
        <v>2122</v>
      </c>
      <c r="G792" t="s">
        <v>2094</v>
      </c>
      <c r="H792">
        <v>2</v>
      </c>
      <c r="I792">
        <v>2</v>
      </c>
      <c r="J792" t="s">
        <v>2122</v>
      </c>
      <c r="K792">
        <v>595.70000000000005</v>
      </c>
      <c r="L792">
        <v>509.7</v>
      </c>
      <c r="M792">
        <v>1955104.01</v>
      </c>
      <c r="N792">
        <v>1955104.01</v>
      </c>
      <c r="O792">
        <v>0</v>
      </c>
      <c r="P792">
        <v>0</v>
      </c>
      <c r="Q792">
        <v>0</v>
      </c>
      <c r="R792">
        <v>45292</v>
      </c>
      <c r="S792">
        <v>45657</v>
      </c>
    </row>
    <row r="793" spans="1:19" x14ac:dyDescent="0.25">
      <c r="A793">
        <v>788</v>
      </c>
      <c r="B793" t="s">
        <v>1080</v>
      </c>
      <c r="C793">
        <v>41332</v>
      </c>
      <c r="D793" t="s">
        <v>1896</v>
      </c>
      <c r="E793">
        <v>1969</v>
      </c>
      <c r="F793" t="s">
        <v>2122</v>
      </c>
      <c r="G793" t="s">
        <v>2088</v>
      </c>
      <c r="H793">
        <v>5</v>
      </c>
      <c r="I793">
        <v>4</v>
      </c>
      <c r="J793" t="s">
        <v>2122</v>
      </c>
      <c r="K793">
        <v>5919.28</v>
      </c>
      <c r="L793">
        <v>3947.87</v>
      </c>
      <c r="M793">
        <v>7597107.9411500013</v>
      </c>
      <c r="N793">
        <v>7597107.9411500013</v>
      </c>
      <c r="O793">
        <v>0</v>
      </c>
      <c r="P793">
        <v>0</v>
      </c>
      <c r="Q793">
        <v>0</v>
      </c>
      <c r="R793">
        <v>45292</v>
      </c>
      <c r="S793">
        <v>45657</v>
      </c>
    </row>
    <row r="794" spans="1:19" x14ac:dyDescent="0.25">
      <c r="A794">
        <v>789</v>
      </c>
      <c r="B794" t="s">
        <v>1081</v>
      </c>
      <c r="C794">
        <v>41333</v>
      </c>
      <c r="D794" t="s">
        <v>1896</v>
      </c>
      <c r="E794">
        <v>1969</v>
      </c>
      <c r="F794" t="s">
        <v>2122</v>
      </c>
      <c r="G794" t="s">
        <v>2088</v>
      </c>
      <c r="H794">
        <v>5</v>
      </c>
      <c r="I794">
        <v>4</v>
      </c>
      <c r="J794" t="s">
        <v>2122</v>
      </c>
      <c r="K794">
        <v>5910.59</v>
      </c>
      <c r="L794">
        <v>3940.09</v>
      </c>
      <c r="M794">
        <v>10491924.859999999</v>
      </c>
      <c r="N794">
        <v>10491924.859999999</v>
      </c>
      <c r="O794">
        <v>0</v>
      </c>
      <c r="P794">
        <v>0</v>
      </c>
      <c r="Q794">
        <v>0</v>
      </c>
      <c r="R794">
        <v>45292</v>
      </c>
      <c r="S794">
        <v>45657</v>
      </c>
    </row>
    <row r="795" spans="1:19" x14ac:dyDescent="0.25">
      <c r="A795">
        <v>790</v>
      </c>
      <c r="B795" t="s">
        <v>1082</v>
      </c>
      <c r="C795">
        <v>41345</v>
      </c>
      <c r="D795" t="s">
        <v>1896</v>
      </c>
      <c r="E795">
        <v>1974</v>
      </c>
      <c r="F795" t="s">
        <v>2122</v>
      </c>
      <c r="G795" t="s">
        <v>2089</v>
      </c>
      <c r="H795">
        <v>5</v>
      </c>
      <c r="I795">
        <v>4</v>
      </c>
      <c r="J795" t="s">
        <v>2122</v>
      </c>
      <c r="K795">
        <v>4834.8999999999996</v>
      </c>
      <c r="L795">
        <v>3364.69</v>
      </c>
      <c r="M795">
        <v>6914148.7400000002</v>
      </c>
      <c r="N795">
        <v>6914148.7400000002</v>
      </c>
      <c r="O795">
        <v>0</v>
      </c>
      <c r="P795">
        <v>0</v>
      </c>
      <c r="Q795">
        <v>0</v>
      </c>
      <c r="R795">
        <v>45292</v>
      </c>
      <c r="S795">
        <v>45657</v>
      </c>
    </row>
    <row r="796" spans="1:19" x14ac:dyDescent="0.25">
      <c r="A796">
        <v>791</v>
      </c>
      <c r="B796" t="s">
        <v>1083</v>
      </c>
      <c r="C796">
        <v>41383</v>
      </c>
      <c r="D796" t="s">
        <v>1896</v>
      </c>
      <c r="E796">
        <v>1968</v>
      </c>
      <c r="F796" t="s">
        <v>2122</v>
      </c>
      <c r="G796" t="s">
        <v>2089</v>
      </c>
      <c r="H796">
        <v>4</v>
      </c>
      <c r="I796">
        <v>3</v>
      </c>
      <c r="J796" t="s">
        <v>2122</v>
      </c>
      <c r="K796">
        <v>1898.62</v>
      </c>
      <c r="L796">
        <v>1898.62</v>
      </c>
      <c r="M796">
        <v>2834666.02</v>
      </c>
      <c r="N796">
        <v>2834666.02</v>
      </c>
      <c r="O796">
        <v>0</v>
      </c>
      <c r="P796">
        <v>0</v>
      </c>
      <c r="Q796">
        <v>0</v>
      </c>
      <c r="R796">
        <v>45292</v>
      </c>
      <c r="S796">
        <v>45657</v>
      </c>
    </row>
    <row r="797" spans="1:19" x14ac:dyDescent="0.25">
      <c r="A797">
        <v>792</v>
      </c>
      <c r="B797" t="s">
        <v>1084</v>
      </c>
      <c r="C797">
        <v>41385</v>
      </c>
      <c r="D797" t="s">
        <v>1896</v>
      </c>
      <c r="E797">
        <v>1968</v>
      </c>
      <c r="F797" t="s">
        <v>2122</v>
      </c>
      <c r="G797" t="s">
        <v>2089</v>
      </c>
      <c r="H797">
        <v>5</v>
      </c>
      <c r="I797">
        <v>4</v>
      </c>
      <c r="J797" t="s">
        <v>2122</v>
      </c>
      <c r="K797">
        <v>4236.4799999999996</v>
      </c>
      <c r="L797">
        <v>3491.14</v>
      </c>
      <c r="M797">
        <v>6994258.4351499993</v>
      </c>
      <c r="N797">
        <v>6994258.4351499993</v>
      </c>
      <c r="O797">
        <v>0</v>
      </c>
      <c r="P797">
        <v>0</v>
      </c>
      <c r="Q797">
        <v>0</v>
      </c>
      <c r="R797">
        <v>45292</v>
      </c>
      <c r="S797">
        <v>45657</v>
      </c>
    </row>
    <row r="798" spans="1:19" x14ac:dyDescent="0.25">
      <c r="A798">
        <v>793</v>
      </c>
      <c r="B798" t="s">
        <v>1085</v>
      </c>
      <c r="C798">
        <v>41386</v>
      </c>
      <c r="D798" t="s">
        <v>1896</v>
      </c>
      <c r="E798">
        <v>1974</v>
      </c>
      <c r="F798" t="s">
        <v>2122</v>
      </c>
      <c r="G798" t="s">
        <v>2089</v>
      </c>
      <c r="H798">
        <v>5</v>
      </c>
      <c r="I798">
        <v>4</v>
      </c>
      <c r="J798" t="s">
        <v>2122</v>
      </c>
      <c r="K798">
        <v>4096.82</v>
      </c>
      <c r="L798">
        <v>3327.59</v>
      </c>
      <c r="M798">
        <v>7309912.8892999999</v>
      </c>
      <c r="N798">
        <v>7309912.8892999999</v>
      </c>
      <c r="O798">
        <v>0</v>
      </c>
      <c r="P798">
        <v>0</v>
      </c>
      <c r="Q798">
        <v>0</v>
      </c>
      <c r="R798">
        <v>45292</v>
      </c>
      <c r="S798">
        <v>45657</v>
      </c>
    </row>
    <row r="799" spans="1:19" x14ac:dyDescent="0.25">
      <c r="A799">
        <v>794</v>
      </c>
      <c r="B799" t="s">
        <v>1086</v>
      </c>
      <c r="C799">
        <v>41387</v>
      </c>
      <c r="D799" t="s">
        <v>1896</v>
      </c>
      <c r="E799">
        <v>1969</v>
      </c>
      <c r="F799" t="s">
        <v>2122</v>
      </c>
      <c r="G799" t="s">
        <v>2089</v>
      </c>
      <c r="H799">
        <v>5</v>
      </c>
      <c r="I799">
        <v>4</v>
      </c>
      <c r="J799" t="s">
        <v>2122</v>
      </c>
      <c r="K799">
        <v>5267.31</v>
      </c>
      <c r="L799">
        <v>3383.29</v>
      </c>
      <c r="M799">
        <v>6234751.3626999995</v>
      </c>
      <c r="N799">
        <v>6234751.3626999995</v>
      </c>
      <c r="O799">
        <v>0</v>
      </c>
      <c r="P799">
        <v>0</v>
      </c>
      <c r="Q799">
        <v>0</v>
      </c>
      <c r="R799">
        <v>45292</v>
      </c>
      <c r="S799">
        <v>45657</v>
      </c>
    </row>
    <row r="800" spans="1:19" x14ac:dyDescent="0.25">
      <c r="A800">
        <v>795</v>
      </c>
      <c r="B800" t="s">
        <v>1087</v>
      </c>
      <c r="C800">
        <v>41388</v>
      </c>
      <c r="D800" t="s">
        <v>1896</v>
      </c>
      <c r="E800">
        <v>1975</v>
      </c>
      <c r="F800" t="s">
        <v>2122</v>
      </c>
      <c r="G800" t="s">
        <v>2088</v>
      </c>
      <c r="H800">
        <v>5</v>
      </c>
      <c r="I800">
        <v>2</v>
      </c>
      <c r="J800" t="s">
        <v>2122</v>
      </c>
      <c r="K800">
        <v>2328.56</v>
      </c>
      <c r="L800">
        <v>1472.4</v>
      </c>
      <c r="M800">
        <v>3713595.52</v>
      </c>
      <c r="N800">
        <v>3713595.52</v>
      </c>
      <c r="O800">
        <v>0</v>
      </c>
      <c r="P800">
        <v>0</v>
      </c>
      <c r="Q800">
        <v>0</v>
      </c>
      <c r="R800">
        <v>45292</v>
      </c>
      <c r="S800">
        <v>45657</v>
      </c>
    </row>
    <row r="801" spans="1:19" x14ac:dyDescent="0.25">
      <c r="A801">
        <v>796</v>
      </c>
      <c r="B801" t="s">
        <v>1088</v>
      </c>
      <c r="C801">
        <v>41393</v>
      </c>
      <c r="D801" t="s">
        <v>1896</v>
      </c>
      <c r="E801">
        <v>1973</v>
      </c>
      <c r="F801" t="s">
        <v>2122</v>
      </c>
      <c r="G801" t="s">
        <v>2088</v>
      </c>
      <c r="H801">
        <v>5</v>
      </c>
      <c r="I801">
        <v>4</v>
      </c>
      <c r="J801" t="s">
        <v>2122</v>
      </c>
      <c r="K801">
        <v>5970.85</v>
      </c>
      <c r="L801">
        <v>3776.92</v>
      </c>
      <c r="M801">
        <v>1867756.7200000002</v>
      </c>
      <c r="N801">
        <v>1867756.7200000002</v>
      </c>
      <c r="O801">
        <v>0</v>
      </c>
      <c r="P801">
        <v>0</v>
      </c>
      <c r="Q801">
        <v>0</v>
      </c>
      <c r="R801">
        <v>45292</v>
      </c>
      <c r="S801">
        <v>45657</v>
      </c>
    </row>
    <row r="802" spans="1:19" x14ac:dyDescent="0.25">
      <c r="A802">
        <v>797</v>
      </c>
      <c r="B802" t="s">
        <v>1551</v>
      </c>
      <c r="C802">
        <v>41425</v>
      </c>
      <c r="D802" t="s">
        <v>1896</v>
      </c>
      <c r="E802">
        <v>1990</v>
      </c>
      <c r="F802" t="s">
        <v>2122</v>
      </c>
      <c r="G802" t="s">
        <v>2088</v>
      </c>
      <c r="H802">
        <v>5</v>
      </c>
      <c r="I802">
        <v>5</v>
      </c>
      <c r="J802" t="s">
        <v>2122</v>
      </c>
      <c r="K802">
        <v>5895.6</v>
      </c>
      <c r="L802">
        <v>5368.3200000000006</v>
      </c>
      <c r="M802">
        <v>10587599.590000002</v>
      </c>
      <c r="N802">
        <v>10587599.590000002</v>
      </c>
      <c r="O802">
        <v>0</v>
      </c>
      <c r="P802">
        <v>0</v>
      </c>
      <c r="Q802">
        <v>0</v>
      </c>
      <c r="R802">
        <v>45292</v>
      </c>
      <c r="S802">
        <v>45657</v>
      </c>
    </row>
    <row r="803" spans="1:19" x14ac:dyDescent="0.25">
      <c r="A803">
        <v>798</v>
      </c>
      <c r="B803" t="s">
        <v>1880</v>
      </c>
      <c r="C803">
        <v>41540</v>
      </c>
      <c r="D803" t="s">
        <v>1896</v>
      </c>
      <c r="E803">
        <v>1960</v>
      </c>
      <c r="F803" t="s">
        <v>2122</v>
      </c>
      <c r="G803" t="s">
        <v>2094</v>
      </c>
      <c r="H803">
        <v>2</v>
      </c>
      <c r="I803">
        <v>1</v>
      </c>
      <c r="J803" t="s">
        <v>2122</v>
      </c>
      <c r="K803">
        <v>727.4</v>
      </c>
      <c r="L803">
        <v>368.6</v>
      </c>
      <c r="M803">
        <v>287910.68000000005</v>
      </c>
      <c r="N803">
        <v>287910.68000000005</v>
      </c>
      <c r="O803">
        <v>0</v>
      </c>
      <c r="P803">
        <v>0</v>
      </c>
      <c r="Q803">
        <v>0</v>
      </c>
      <c r="R803">
        <v>45292</v>
      </c>
      <c r="S803">
        <v>45657</v>
      </c>
    </row>
    <row r="804" spans="1:19" x14ac:dyDescent="0.25">
      <c r="A804">
        <v>799</v>
      </c>
      <c r="B804" t="s">
        <v>1881</v>
      </c>
      <c r="C804">
        <v>41541</v>
      </c>
      <c r="D804" t="s">
        <v>1896</v>
      </c>
      <c r="E804">
        <v>1960</v>
      </c>
      <c r="F804" t="s">
        <v>2122</v>
      </c>
      <c r="G804" t="s">
        <v>2094</v>
      </c>
      <c r="H804">
        <v>2</v>
      </c>
      <c r="I804">
        <v>1</v>
      </c>
      <c r="J804" t="s">
        <v>2122</v>
      </c>
      <c r="K804">
        <v>727.4</v>
      </c>
      <c r="L804">
        <v>342.3</v>
      </c>
      <c r="M804">
        <v>287910.68000000005</v>
      </c>
      <c r="N804">
        <v>287910.68000000005</v>
      </c>
      <c r="O804">
        <v>0</v>
      </c>
      <c r="P804">
        <v>0</v>
      </c>
      <c r="Q804">
        <v>0</v>
      </c>
      <c r="R804">
        <v>45292</v>
      </c>
      <c r="S804">
        <v>45657</v>
      </c>
    </row>
    <row r="805" spans="1:19" x14ac:dyDescent="0.25">
      <c r="A805">
        <v>800</v>
      </c>
      <c r="B805" t="s">
        <v>1414</v>
      </c>
      <c r="C805">
        <v>41549</v>
      </c>
      <c r="D805" t="s">
        <v>1896</v>
      </c>
      <c r="E805">
        <v>1985</v>
      </c>
      <c r="F805" t="s">
        <v>2122</v>
      </c>
      <c r="G805" t="s">
        <v>2088</v>
      </c>
      <c r="H805">
        <v>2</v>
      </c>
      <c r="I805">
        <v>2</v>
      </c>
      <c r="J805" t="s">
        <v>2122</v>
      </c>
      <c r="K805">
        <v>1816.4</v>
      </c>
      <c r="L805">
        <v>717.3</v>
      </c>
      <c r="M805">
        <v>2075125.91</v>
      </c>
      <c r="N805">
        <v>2075125.91</v>
      </c>
      <c r="O805">
        <v>0</v>
      </c>
      <c r="P805">
        <v>0</v>
      </c>
      <c r="Q805">
        <v>0</v>
      </c>
      <c r="R805">
        <v>45292</v>
      </c>
      <c r="S805">
        <v>45657</v>
      </c>
    </row>
    <row r="806" spans="1:19" x14ac:dyDescent="0.25">
      <c r="A806">
        <v>801</v>
      </c>
      <c r="B806" t="s">
        <v>1415</v>
      </c>
      <c r="C806">
        <v>41585</v>
      </c>
      <c r="D806" t="s">
        <v>1896</v>
      </c>
      <c r="E806">
        <v>1992</v>
      </c>
      <c r="F806" t="s">
        <v>2122</v>
      </c>
      <c r="G806" t="s">
        <v>2088</v>
      </c>
      <c r="H806">
        <v>3</v>
      </c>
      <c r="I806">
        <v>4</v>
      </c>
      <c r="J806" t="s">
        <v>2122</v>
      </c>
      <c r="K806">
        <v>2083.6799999999998</v>
      </c>
      <c r="L806">
        <v>2049.89</v>
      </c>
      <c r="M806">
        <v>106971.6</v>
      </c>
      <c r="N806">
        <v>106971.6</v>
      </c>
      <c r="O806">
        <v>0</v>
      </c>
      <c r="P806">
        <v>0</v>
      </c>
      <c r="Q806">
        <v>0</v>
      </c>
      <c r="R806">
        <v>45292</v>
      </c>
      <c r="S806">
        <v>45657</v>
      </c>
    </row>
    <row r="807" spans="1:19" x14ac:dyDescent="0.25">
      <c r="A807">
        <v>802</v>
      </c>
      <c r="B807" t="s">
        <v>1419</v>
      </c>
      <c r="C807">
        <v>41591</v>
      </c>
      <c r="D807" t="s">
        <v>1896</v>
      </c>
      <c r="E807">
        <v>1986</v>
      </c>
      <c r="F807" t="s">
        <v>2122</v>
      </c>
      <c r="G807" t="s">
        <v>2088</v>
      </c>
      <c r="H807">
        <v>3</v>
      </c>
      <c r="I807">
        <v>4</v>
      </c>
      <c r="J807" t="s">
        <v>2122</v>
      </c>
      <c r="K807">
        <v>2087.6999999999998</v>
      </c>
      <c r="L807">
        <v>2087.6999999999998</v>
      </c>
      <c r="M807">
        <v>6147378.1500000004</v>
      </c>
      <c r="N807">
        <v>6147378.1500000004</v>
      </c>
      <c r="O807">
        <v>0</v>
      </c>
      <c r="P807">
        <v>0</v>
      </c>
      <c r="Q807">
        <v>0</v>
      </c>
      <c r="R807">
        <v>45292</v>
      </c>
      <c r="S807">
        <v>45657</v>
      </c>
    </row>
    <row r="808" spans="1:19" x14ac:dyDescent="0.25">
      <c r="A808">
        <v>803</v>
      </c>
      <c r="B808" t="s">
        <v>1420</v>
      </c>
      <c r="C808">
        <v>46679</v>
      </c>
      <c r="D808" t="s">
        <v>1896</v>
      </c>
      <c r="E808">
        <v>2013</v>
      </c>
      <c r="F808" t="s">
        <v>2122</v>
      </c>
      <c r="G808" t="s">
        <v>2099</v>
      </c>
      <c r="H808">
        <v>3</v>
      </c>
      <c r="I808">
        <v>2</v>
      </c>
      <c r="J808" t="s">
        <v>2122</v>
      </c>
      <c r="K808">
        <v>1468.8</v>
      </c>
      <c r="L808">
        <v>1280.5</v>
      </c>
      <c r="M808">
        <v>34464</v>
      </c>
      <c r="N808">
        <v>34464</v>
      </c>
      <c r="O808">
        <v>0</v>
      </c>
      <c r="P808">
        <v>0</v>
      </c>
      <c r="Q808">
        <v>0</v>
      </c>
      <c r="R808">
        <v>45292</v>
      </c>
      <c r="S808">
        <v>45657</v>
      </c>
    </row>
    <row r="809" spans="1:19" x14ac:dyDescent="0.25">
      <c r="A809">
        <v>804</v>
      </c>
      <c r="B809" t="s">
        <v>1421</v>
      </c>
      <c r="C809">
        <v>46680</v>
      </c>
      <c r="D809" t="s">
        <v>1896</v>
      </c>
      <c r="E809">
        <v>2013</v>
      </c>
      <c r="F809" t="s">
        <v>2122</v>
      </c>
      <c r="G809" t="s">
        <v>2099</v>
      </c>
      <c r="H809">
        <v>3</v>
      </c>
      <c r="I809">
        <v>2</v>
      </c>
      <c r="J809" t="s">
        <v>2122</v>
      </c>
      <c r="K809">
        <v>1723.5</v>
      </c>
      <c r="L809">
        <v>1583.6</v>
      </c>
      <c r="M809">
        <v>34404</v>
      </c>
      <c r="N809">
        <v>34404</v>
      </c>
      <c r="O809">
        <v>0</v>
      </c>
      <c r="P809">
        <v>0</v>
      </c>
      <c r="Q809">
        <v>0</v>
      </c>
      <c r="R809">
        <v>45292</v>
      </c>
      <c r="S809">
        <v>45657</v>
      </c>
    </row>
    <row r="810" spans="1:19" x14ac:dyDescent="0.25">
      <c r="A810">
        <v>805</v>
      </c>
      <c r="B810" t="s">
        <v>1423</v>
      </c>
      <c r="C810">
        <v>46685</v>
      </c>
      <c r="D810" t="s">
        <v>1896</v>
      </c>
      <c r="E810">
        <v>2013</v>
      </c>
      <c r="F810" t="s">
        <v>2122</v>
      </c>
      <c r="G810" t="s">
        <v>2099</v>
      </c>
      <c r="H810">
        <v>3</v>
      </c>
      <c r="I810">
        <v>2</v>
      </c>
      <c r="J810" t="s">
        <v>2122</v>
      </c>
      <c r="K810">
        <v>1980.4</v>
      </c>
      <c r="L810">
        <v>1281.2</v>
      </c>
      <c r="M810">
        <v>34464</v>
      </c>
      <c r="N810">
        <v>34464</v>
      </c>
      <c r="O810">
        <v>0</v>
      </c>
      <c r="P810">
        <v>0</v>
      </c>
      <c r="Q810">
        <v>0</v>
      </c>
      <c r="R810">
        <v>45292</v>
      </c>
      <c r="S810">
        <v>45657</v>
      </c>
    </row>
    <row r="811" spans="1:19" x14ac:dyDescent="0.25">
      <c r="A811">
        <v>806</v>
      </c>
      <c r="B811" t="s">
        <v>1424</v>
      </c>
      <c r="C811">
        <v>46687</v>
      </c>
      <c r="D811" t="s">
        <v>1896</v>
      </c>
      <c r="E811">
        <v>2013</v>
      </c>
      <c r="F811" t="s">
        <v>2122</v>
      </c>
      <c r="G811" t="s">
        <v>2099</v>
      </c>
      <c r="H811">
        <v>3</v>
      </c>
      <c r="I811">
        <v>2</v>
      </c>
      <c r="J811" t="s">
        <v>2122</v>
      </c>
      <c r="K811">
        <v>1474</v>
      </c>
      <c r="L811">
        <v>1225</v>
      </c>
      <c r="M811">
        <v>34464</v>
      </c>
      <c r="N811">
        <v>34464</v>
      </c>
      <c r="O811">
        <v>0</v>
      </c>
      <c r="P811">
        <v>0</v>
      </c>
      <c r="Q811">
        <v>0</v>
      </c>
      <c r="R811">
        <v>45292</v>
      </c>
      <c r="S811">
        <v>45657</v>
      </c>
    </row>
    <row r="812" spans="1:19" x14ac:dyDescent="0.25">
      <c r="A812">
        <v>807</v>
      </c>
      <c r="B812" t="s">
        <v>1425</v>
      </c>
      <c r="C812">
        <v>46688</v>
      </c>
      <c r="D812" t="s">
        <v>1896</v>
      </c>
      <c r="E812">
        <v>2013</v>
      </c>
      <c r="F812" t="s">
        <v>2122</v>
      </c>
      <c r="G812" t="s">
        <v>2099</v>
      </c>
      <c r="H812">
        <v>4</v>
      </c>
      <c r="I812">
        <v>2</v>
      </c>
      <c r="J812" t="s">
        <v>2122</v>
      </c>
      <c r="K812">
        <v>1970.1</v>
      </c>
      <c r="L812">
        <v>1519.4</v>
      </c>
      <c r="M812">
        <v>35568</v>
      </c>
      <c r="N812">
        <v>35568</v>
      </c>
      <c r="O812">
        <v>0</v>
      </c>
      <c r="P812">
        <v>0</v>
      </c>
      <c r="Q812">
        <v>0</v>
      </c>
      <c r="R812">
        <v>45292</v>
      </c>
      <c r="S812">
        <v>45657</v>
      </c>
    </row>
    <row r="813" spans="1:19" x14ac:dyDescent="0.25">
      <c r="A813">
        <v>808</v>
      </c>
      <c r="B813" t="s">
        <v>35</v>
      </c>
      <c r="C813">
        <v>41725</v>
      </c>
      <c r="D813" t="s">
        <v>1896</v>
      </c>
      <c r="E813">
        <v>1967</v>
      </c>
      <c r="F813" t="s">
        <v>2122</v>
      </c>
      <c r="G813" t="s">
        <v>2089</v>
      </c>
      <c r="H813">
        <v>2</v>
      </c>
      <c r="I813">
        <v>2</v>
      </c>
      <c r="J813" t="s">
        <v>2122</v>
      </c>
      <c r="K813">
        <v>236.6</v>
      </c>
      <c r="L813">
        <v>236.6</v>
      </c>
      <c r="M813">
        <v>165358.12</v>
      </c>
      <c r="N813">
        <v>165358.12</v>
      </c>
      <c r="O813">
        <v>0</v>
      </c>
      <c r="P813">
        <v>0</v>
      </c>
      <c r="Q813">
        <v>0</v>
      </c>
      <c r="R813">
        <v>45292</v>
      </c>
      <c r="S813">
        <v>45657</v>
      </c>
    </row>
    <row r="814" spans="1:19" x14ac:dyDescent="0.25">
      <c r="A814">
        <v>809</v>
      </c>
      <c r="B814" t="s">
        <v>1426</v>
      </c>
      <c r="C814">
        <v>46689</v>
      </c>
      <c r="D814" t="s">
        <v>1896</v>
      </c>
      <c r="E814">
        <v>2013</v>
      </c>
      <c r="F814" t="s">
        <v>2122</v>
      </c>
      <c r="G814" t="s">
        <v>2099</v>
      </c>
      <c r="H814">
        <v>3</v>
      </c>
      <c r="I814">
        <v>2</v>
      </c>
      <c r="J814" t="s">
        <v>2122</v>
      </c>
      <c r="K814">
        <v>1720.2</v>
      </c>
      <c r="L814">
        <v>1720.2</v>
      </c>
      <c r="M814">
        <v>32928</v>
      </c>
      <c r="N814">
        <v>32928</v>
      </c>
      <c r="O814">
        <v>0</v>
      </c>
      <c r="P814">
        <v>0</v>
      </c>
      <c r="Q814">
        <v>0</v>
      </c>
      <c r="R814">
        <v>45292</v>
      </c>
      <c r="S814">
        <v>45657</v>
      </c>
    </row>
    <row r="815" spans="1:19" x14ac:dyDescent="0.25">
      <c r="A815">
        <v>810</v>
      </c>
      <c r="B815" t="s">
        <v>1428</v>
      </c>
      <c r="C815">
        <v>46691</v>
      </c>
      <c r="D815" t="s">
        <v>1896</v>
      </c>
      <c r="E815">
        <v>2013</v>
      </c>
      <c r="F815" t="s">
        <v>2122</v>
      </c>
      <c r="G815" t="s">
        <v>2099</v>
      </c>
      <c r="H815">
        <v>3</v>
      </c>
      <c r="I815">
        <v>2</v>
      </c>
      <c r="J815" t="s">
        <v>2122</v>
      </c>
      <c r="K815">
        <v>1459.3</v>
      </c>
      <c r="L815">
        <v>1459.3</v>
      </c>
      <c r="M815">
        <v>32928</v>
      </c>
      <c r="N815">
        <v>32928</v>
      </c>
      <c r="O815">
        <v>0</v>
      </c>
      <c r="P815">
        <v>0</v>
      </c>
      <c r="Q815">
        <v>0</v>
      </c>
      <c r="R815">
        <v>45292</v>
      </c>
      <c r="S815">
        <v>45657</v>
      </c>
    </row>
    <row r="816" spans="1:19" x14ac:dyDescent="0.25">
      <c r="A816">
        <v>811</v>
      </c>
      <c r="B816" t="s">
        <v>1429</v>
      </c>
      <c r="C816">
        <v>55269</v>
      </c>
      <c r="D816" t="s">
        <v>1896</v>
      </c>
      <c r="E816">
        <v>2015</v>
      </c>
      <c r="F816" t="s">
        <v>2122</v>
      </c>
      <c r="G816" t="s">
        <v>2092</v>
      </c>
      <c r="H816">
        <v>5</v>
      </c>
      <c r="I816">
        <v>2</v>
      </c>
      <c r="J816" t="s">
        <v>2122</v>
      </c>
      <c r="K816">
        <v>3018.1</v>
      </c>
      <c r="L816">
        <v>3018.1</v>
      </c>
      <c r="M816">
        <v>27828</v>
      </c>
      <c r="N816">
        <v>27828</v>
      </c>
      <c r="O816">
        <v>0</v>
      </c>
      <c r="P816">
        <v>0</v>
      </c>
      <c r="Q816">
        <v>0</v>
      </c>
      <c r="R816">
        <v>45292</v>
      </c>
      <c r="S816">
        <v>45657</v>
      </c>
    </row>
    <row r="817" spans="1:19" x14ac:dyDescent="0.25">
      <c r="A817">
        <v>812</v>
      </c>
      <c r="B817" t="s">
        <v>2440</v>
      </c>
      <c r="C817">
        <v>41563</v>
      </c>
      <c r="D817" t="s">
        <v>1896</v>
      </c>
      <c r="E817">
        <v>1964</v>
      </c>
      <c r="F817" t="s">
        <v>2122</v>
      </c>
      <c r="G817" t="s">
        <v>2089</v>
      </c>
      <c r="H817">
        <v>4</v>
      </c>
      <c r="I817">
        <v>3</v>
      </c>
      <c r="J817" t="s">
        <v>2122</v>
      </c>
      <c r="K817">
        <v>2906.1</v>
      </c>
      <c r="L817">
        <v>1972.8</v>
      </c>
      <c r="M817">
        <v>1836166.71</v>
      </c>
      <c r="N817">
        <v>1836166.71</v>
      </c>
      <c r="O817">
        <v>0</v>
      </c>
      <c r="P817">
        <v>0</v>
      </c>
      <c r="Q817">
        <v>0</v>
      </c>
      <c r="R817">
        <v>45292</v>
      </c>
      <c r="S817">
        <v>45657</v>
      </c>
    </row>
    <row r="818" spans="1:19" x14ac:dyDescent="0.25">
      <c r="A818">
        <v>813</v>
      </c>
      <c r="B818" t="s">
        <v>2441</v>
      </c>
      <c r="C818">
        <v>41567</v>
      </c>
      <c r="D818" t="s">
        <v>1896</v>
      </c>
      <c r="E818">
        <v>1980</v>
      </c>
      <c r="F818" t="s">
        <v>2122</v>
      </c>
      <c r="G818" t="s">
        <v>2088</v>
      </c>
      <c r="H818">
        <v>5</v>
      </c>
      <c r="I818">
        <v>4</v>
      </c>
      <c r="J818" t="s">
        <v>2122</v>
      </c>
      <c r="K818">
        <v>4216.2</v>
      </c>
      <c r="L818">
        <v>3373</v>
      </c>
      <c r="M818">
        <v>2533749.9900000002</v>
      </c>
      <c r="N818">
        <v>2533749.9900000002</v>
      </c>
      <c r="O818">
        <v>0</v>
      </c>
      <c r="P818">
        <v>0</v>
      </c>
      <c r="Q818">
        <v>0</v>
      </c>
      <c r="R818">
        <v>45292</v>
      </c>
      <c r="S818">
        <v>45657</v>
      </c>
    </row>
    <row r="819" spans="1:19" x14ac:dyDescent="0.25">
      <c r="A819">
        <v>814</v>
      </c>
      <c r="B819" t="s">
        <v>2998</v>
      </c>
      <c r="C819">
        <v>56731</v>
      </c>
      <c r="D819" t="s">
        <v>1896</v>
      </c>
      <c r="E819">
        <v>2014</v>
      </c>
      <c r="F819" t="s">
        <v>2122</v>
      </c>
      <c r="G819" t="s">
        <v>3001</v>
      </c>
      <c r="H819">
        <v>3</v>
      </c>
      <c r="I819">
        <v>2</v>
      </c>
      <c r="J819" t="s">
        <v>2122</v>
      </c>
      <c r="K819">
        <v>859.9</v>
      </c>
      <c r="L819">
        <v>771.7</v>
      </c>
      <c r="M819">
        <v>500000</v>
      </c>
      <c r="N819">
        <v>500000</v>
      </c>
      <c r="O819">
        <v>0</v>
      </c>
      <c r="P819">
        <v>0</v>
      </c>
      <c r="Q819">
        <v>0</v>
      </c>
      <c r="R819">
        <v>45292</v>
      </c>
      <c r="S819">
        <v>45657</v>
      </c>
    </row>
    <row r="820" spans="1:19" x14ac:dyDescent="0.25">
      <c r="A820">
        <v>815</v>
      </c>
      <c r="B820" t="s">
        <v>2999</v>
      </c>
      <c r="C820">
        <v>56732</v>
      </c>
      <c r="D820" t="s">
        <v>1896</v>
      </c>
      <c r="E820">
        <v>2014</v>
      </c>
      <c r="F820" t="s">
        <v>2122</v>
      </c>
      <c r="G820" t="s">
        <v>3001</v>
      </c>
      <c r="H820">
        <v>3</v>
      </c>
      <c r="I820">
        <v>1</v>
      </c>
      <c r="J820" t="s">
        <v>2122</v>
      </c>
      <c r="K820">
        <v>992</v>
      </c>
      <c r="L820">
        <v>836.6</v>
      </c>
      <c r="M820">
        <v>500000</v>
      </c>
      <c r="N820">
        <v>500000</v>
      </c>
      <c r="O820">
        <v>0</v>
      </c>
      <c r="P820">
        <v>0</v>
      </c>
      <c r="Q820">
        <v>0</v>
      </c>
      <c r="R820">
        <v>45292</v>
      </c>
      <c r="S820">
        <v>45657</v>
      </c>
    </row>
    <row r="821" spans="1:19" x14ac:dyDescent="0.25">
      <c r="A821">
        <v>816</v>
      </c>
      <c r="B821" t="s">
        <v>3000</v>
      </c>
      <c r="C821">
        <v>57733</v>
      </c>
      <c r="D821" t="s">
        <v>1896</v>
      </c>
      <c r="E821">
        <v>2014</v>
      </c>
      <c r="F821" t="s">
        <v>2122</v>
      </c>
      <c r="G821" t="s">
        <v>3001</v>
      </c>
      <c r="H821">
        <v>3</v>
      </c>
      <c r="I821">
        <v>1</v>
      </c>
      <c r="J821" t="s">
        <v>2122</v>
      </c>
      <c r="K821">
        <v>992.2</v>
      </c>
      <c r="L821">
        <v>839</v>
      </c>
      <c r="M821">
        <v>500000</v>
      </c>
      <c r="N821">
        <v>500000</v>
      </c>
      <c r="O821">
        <v>0</v>
      </c>
      <c r="P821">
        <v>0</v>
      </c>
      <c r="Q821">
        <v>0</v>
      </c>
      <c r="R821">
        <v>45292</v>
      </c>
      <c r="S821">
        <v>45657</v>
      </c>
    </row>
    <row r="822" spans="1:19" x14ac:dyDescent="0.25">
      <c r="A822">
        <v>817</v>
      </c>
      <c r="B822" t="s">
        <v>2442</v>
      </c>
      <c r="C822">
        <v>41787</v>
      </c>
      <c r="D822" t="s">
        <v>1896</v>
      </c>
      <c r="E822">
        <v>1937</v>
      </c>
      <c r="F822" t="s">
        <v>2122</v>
      </c>
      <c r="G822" t="s">
        <v>2094</v>
      </c>
      <c r="H822">
        <v>2</v>
      </c>
      <c r="I822">
        <v>2</v>
      </c>
      <c r="J822" t="s">
        <v>2122</v>
      </c>
      <c r="K822">
        <v>542</v>
      </c>
      <c r="L822">
        <v>542</v>
      </c>
      <c r="M822">
        <v>46875.6</v>
      </c>
      <c r="N822">
        <v>46875.6</v>
      </c>
      <c r="O822">
        <v>0</v>
      </c>
      <c r="P822">
        <v>0</v>
      </c>
      <c r="Q822">
        <v>0</v>
      </c>
      <c r="R822">
        <v>45292</v>
      </c>
      <c r="S822">
        <v>45657</v>
      </c>
    </row>
    <row r="823" spans="1:19" x14ac:dyDescent="0.25">
      <c r="A823">
        <v>818</v>
      </c>
      <c r="B823" t="s">
        <v>2443</v>
      </c>
      <c r="C823">
        <v>41791</v>
      </c>
      <c r="D823" t="s">
        <v>1896</v>
      </c>
      <c r="E823">
        <v>1938</v>
      </c>
      <c r="F823" t="s">
        <v>2122</v>
      </c>
      <c r="G823" t="s">
        <v>2094</v>
      </c>
      <c r="H823">
        <v>2</v>
      </c>
      <c r="I823">
        <v>2</v>
      </c>
      <c r="J823" t="s">
        <v>2122</v>
      </c>
      <c r="K823">
        <v>540.25</v>
      </c>
      <c r="L823">
        <v>540.25</v>
      </c>
      <c r="M823">
        <v>46875.6</v>
      </c>
      <c r="N823">
        <v>46875.6</v>
      </c>
      <c r="O823">
        <v>0</v>
      </c>
      <c r="P823">
        <v>0</v>
      </c>
      <c r="Q823">
        <v>0</v>
      </c>
      <c r="R823">
        <v>45292</v>
      </c>
      <c r="S823">
        <v>45657</v>
      </c>
    </row>
    <row r="824" spans="1:19" x14ac:dyDescent="0.25">
      <c r="A824">
        <v>819</v>
      </c>
      <c r="B824" t="s">
        <v>2444</v>
      </c>
      <c r="C824">
        <v>41792</v>
      </c>
      <c r="D824" t="s">
        <v>1896</v>
      </c>
      <c r="E824">
        <v>1938</v>
      </c>
      <c r="F824" t="s">
        <v>2122</v>
      </c>
      <c r="G824" t="s">
        <v>2094</v>
      </c>
      <c r="H824">
        <v>2</v>
      </c>
      <c r="I824">
        <v>2</v>
      </c>
      <c r="J824" t="s">
        <v>2122</v>
      </c>
      <c r="K824">
        <v>554</v>
      </c>
      <c r="L824">
        <v>554</v>
      </c>
      <c r="M824">
        <v>46875.6</v>
      </c>
      <c r="N824">
        <v>46875.6</v>
      </c>
      <c r="O824">
        <v>0</v>
      </c>
      <c r="P824">
        <v>0</v>
      </c>
      <c r="Q824">
        <v>0</v>
      </c>
      <c r="R824">
        <v>45292</v>
      </c>
      <c r="S824">
        <v>45657</v>
      </c>
    </row>
    <row r="825" spans="1:19" x14ac:dyDescent="0.25">
      <c r="A825">
        <v>820</v>
      </c>
      <c r="B825" t="s">
        <v>2966</v>
      </c>
      <c r="C825">
        <v>55476</v>
      </c>
      <c r="D825" t="s">
        <v>1896</v>
      </c>
      <c r="E825">
        <v>2014</v>
      </c>
      <c r="F825" t="s">
        <v>2122</v>
      </c>
      <c r="G825" t="s">
        <v>2967</v>
      </c>
      <c r="H825">
        <v>2</v>
      </c>
      <c r="I825">
        <v>2</v>
      </c>
      <c r="J825" t="s">
        <v>2122</v>
      </c>
      <c r="K825">
        <v>1431.82</v>
      </c>
      <c r="L825">
        <v>765.2</v>
      </c>
      <c r="M825">
        <v>293255.2</v>
      </c>
      <c r="N825">
        <v>293255.2</v>
      </c>
      <c r="O825">
        <v>0</v>
      </c>
      <c r="P825">
        <v>0</v>
      </c>
      <c r="Q825">
        <v>0</v>
      </c>
      <c r="R825">
        <v>45292</v>
      </c>
      <c r="S825">
        <v>45657</v>
      </c>
    </row>
    <row r="826" spans="1:19" x14ac:dyDescent="0.25">
      <c r="A826">
        <v>821</v>
      </c>
      <c r="B826" t="s">
        <v>1388</v>
      </c>
      <c r="C826">
        <v>41471</v>
      </c>
      <c r="D826" t="s">
        <v>1896</v>
      </c>
      <c r="E826">
        <v>1963</v>
      </c>
      <c r="F826" t="s">
        <v>2122</v>
      </c>
      <c r="G826" t="s">
        <v>2094</v>
      </c>
      <c r="H826">
        <v>2</v>
      </c>
      <c r="I826">
        <v>3</v>
      </c>
      <c r="J826" t="s">
        <v>2122</v>
      </c>
      <c r="K826">
        <v>567.20000000000005</v>
      </c>
      <c r="L826">
        <v>508.9</v>
      </c>
      <c r="M826">
        <v>711903.02</v>
      </c>
      <c r="N826">
        <v>711903.02</v>
      </c>
      <c r="O826">
        <v>0</v>
      </c>
      <c r="P826">
        <v>0</v>
      </c>
      <c r="Q826">
        <v>0</v>
      </c>
      <c r="R826">
        <v>45292</v>
      </c>
      <c r="S826">
        <v>45657</v>
      </c>
    </row>
    <row r="827" spans="1:19" x14ac:dyDescent="0.25">
      <c r="A827">
        <v>822</v>
      </c>
      <c r="B827" t="s">
        <v>1390</v>
      </c>
      <c r="C827">
        <v>41489</v>
      </c>
      <c r="D827" t="s">
        <v>1896</v>
      </c>
      <c r="E827">
        <v>1972</v>
      </c>
      <c r="F827" t="s">
        <v>2122</v>
      </c>
      <c r="G827" t="s">
        <v>2094</v>
      </c>
      <c r="H827">
        <v>2</v>
      </c>
      <c r="I827">
        <v>3</v>
      </c>
      <c r="J827" t="s">
        <v>2122</v>
      </c>
      <c r="K827">
        <v>573.20000000000005</v>
      </c>
      <c r="L827">
        <v>490.7</v>
      </c>
      <c r="M827">
        <v>227171.13</v>
      </c>
      <c r="N827">
        <v>227171.13</v>
      </c>
      <c r="O827">
        <v>0</v>
      </c>
      <c r="P827">
        <v>0</v>
      </c>
      <c r="Q827">
        <v>0</v>
      </c>
      <c r="R827">
        <v>45292</v>
      </c>
      <c r="S827">
        <v>45657</v>
      </c>
    </row>
    <row r="828" spans="1:19" x14ac:dyDescent="0.25">
      <c r="A828">
        <v>823</v>
      </c>
      <c r="B828" t="s">
        <v>1393</v>
      </c>
      <c r="C828">
        <v>41510</v>
      </c>
      <c r="D828" t="s">
        <v>1896</v>
      </c>
      <c r="E828">
        <v>1974</v>
      </c>
      <c r="F828" t="s">
        <v>2122</v>
      </c>
      <c r="G828" t="s">
        <v>2094</v>
      </c>
      <c r="H828">
        <v>2</v>
      </c>
      <c r="I828">
        <v>2</v>
      </c>
      <c r="J828" t="s">
        <v>2122</v>
      </c>
      <c r="K828">
        <v>558.5</v>
      </c>
      <c r="L828">
        <v>495.2</v>
      </c>
      <c r="M828">
        <v>830577.34200000006</v>
      </c>
      <c r="N828">
        <v>830577.34200000006</v>
      </c>
      <c r="O828">
        <v>0</v>
      </c>
      <c r="P828">
        <v>0</v>
      </c>
      <c r="Q828">
        <v>0</v>
      </c>
      <c r="R828">
        <v>45292</v>
      </c>
      <c r="S828">
        <v>45657</v>
      </c>
    </row>
    <row r="829" spans="1:19" x14ac:dyDescent="0.25">
      <c r="A829">
        <v>824</v>
      </c>
      <c r="B829" t="s">
        <v>1394</v>
      </c>
      <c r="C829">
        <v>41512</v>
      </c>
      <c r="D829" t="s">
        <v>1896</v>
      </c>
      <c r="E829">
        <v>1975</v>
      </c>
      <c r="F829" t="s">
        <v>2122</v>
      </c>
      <c r="G829" t="s">
        <v>2094</v>
      </c>
      <c r="H829">
        <v>2</v>
      </c>
      <c r="I829">
        <v>2</v>
      </c>
      <c r="J829" t="s">
        <v>2122</v>
      </c>
      <c r="K829">
        <v>547.29999999999995</v>
      </c>
      <c r="L829">
        <v>497.77</v>
      </c>
      <c r="M829">
        <v>3581098.7699999996</v>
      </c>
      <c r="N829">
        <v>3581098.7699999996</v>
      </c>
      <c r="O829">
        <v>0</v>
      </c>
      <c r="P829">
        <v>0</v>
      </c>
      <c r="Q829">
        <v>0</v>
      </c>
      <c r="R829">
        <v>45292</v>
      </c>
      <c r="S829">
        <v>45657</v>
      </c>
    </row>
    <row r="830" spans="1:19" x14ac:dyDescent="0.25">
      <c r="A830">
        <v>825</v>
      </c>
      <c r="B830" t="s">
        <v>3053</v>
      </c>
      <c r="C830">
        <v>41503</v>
      </c>
      <c r="D830" t="s">
        <v>1896</v>
      </c>
      <c r="E830">
        <v>1968</v>
      </c>
      <c r="F830" t="s">
        <v>2122</v>
      </c>
      <c r="G830" t="s">
        <v>2121</v>
      </c>
      <c r="H830">
        <v>2</v>
      </c>
      <c r="I830">
        <v>1</v>
      </c>
      <c r="J830" t="s">
        <v>2122</v>
      </c>
      <c r="K830">
        <v>410.8</v>
      </c>
      <c r="L830">
        <v>362.3</v>
      </c>
      <c r="M830">
        <v>1161675.4400000002</v>
      </c>
      <c r="N830">
        <v>1161675.4400000002</v>
      </c>
      <c r="O830">
        <v>0</v>
      </c>
      <c r="P830">
        <v>0</v>
      </c>
      <c r="Q830">
        <v>0</v>
      </c>
      <c r="R830">
        <v>45292</v>
      </c>
      <c r="S830">
        <v>45657</v>
      </c>
    </row>
    <row r="831" spans="1:19" x14ac:dyDescent="0.25">
      <c r="A831">
        <v>826</v>
      </c>
      <c r="B831" t="s">
        <v>1395</v>
      </c>
      <c r="C831">
        <v>41513</v>
      </c>
      <c r="D831" t="s">
        <v>1896</v>
      </c>
      <c r="E831">
        <v>1975</v>
      </c>
      <c r="F831" t="s">
        <v>2122</v>
      </c>
      <c r="G831" t="s">
        <v>2094</v>
      </c>
      <c r="H831">
        <v>2</v>
      </c>
      <c r="I831">
        <v>2</v>
      </c>
      <c r="J831" t="s">
        <v>2122</v>
      </c>
      <c r="K831">
        <v>546.70000000000005</v>
      </c>
      <c r="L831">
        <v>501.4</v>
      </c>
      <c r="M831">
        <v>174456</v>
      </c>
      <c r="N831">
        <v>174456</v>
      </c>
      <c r="O831">
        <v>0</v>
      </c>
      <c r="P831">
        <v>0</v>
      </c>
      <c r="Q831">
        <v>0</v>
      </c>
      <c r="R831">
        <v>45292</v>
      </c>
      <c r="S831">
        <v>45657</v>
      </c>
    </row>
    <row r="832" spans="1:19" x14ac:dyDescent="0.25">
      <c r="A832">
        <v>827</v>
      </c>
      <c r="B832" t="s">
        <v>1635</v>
      </c>
      <c r="C832">
        <v>41531</v>
      </c>
      <c r="D832" t="s">
        <v>1896</v>
      </c>
      <c r="E832">
        <v>1965</v>
      </c>
      <c r="F832">
        <v>2019</v>
      </c>
      <c r="G832" t="s">
        <v>2088</v>
      </c>
      <c r="H832">
        <v>2</v>
      </c>
      <c r="I832">
        <v>2</v>
      </c>
      <c r="J832" t="s">
        <v>2122</v>
      </c>
      <c r="K832">
        <v>826.56</v>
      </c>
      <c r="L832">
        <v>701.1</v>
      </c>
      <c r="M832">
        <v>104569.2</v>
      </c>
      <c r="N832">
        <v>104569.2</v>
      </c>
      <c r="O832">
        <v>0</v>
      </c>
      <c r="P832">
        <v>0</v>
      </c>
      <c r="Q832">
        <v>0</v>
      </c>
      <c r="R832">
        <v>45292</v>
      </c>
      <c r="S832">
        <v>45657</v>
      </c>
    </row>
    <row r="833" spans="1:19" x14ac:dyDescent="0.25">
      <c r="A833">
        <v>828</v>
      </c>
      <c r="B833" t="s">
        <v>639</v>
      </c>
      <c r="C833">
        <v>42968</v>
      </c>
      <c r="D833" t="s">
        <v>1896</v>
      </c>
      <c r="E833">
        <v>1968</v>
      </c>
      <c r="F833" t="s">
        <v>2122</v>
      </c>
      <c r="G833" t="s">
        <v>2089</v>
      </c>
      <c r="H833">
        <v>2</v>
      </c>
      <c r="I833">
        <v>2</v>
      </c>
      <c r="J833" t="s">
        <v>2122</v>
      </c>
      <c r="K833">
        <v>988</v>
      </c>
      <c r="L833">
        <v>569.6</v>
      </c>
      <c r="M833">
        <v>1449104.59</v>
      </c>
      <c r="N833">
        <v>1449104.59</v>
      </c>
      <c r="O833">
        <v>0</v>
      </c>
      <c r="P833">
        <v>0</v>
      </c>
      <c r="Q833">
        <v>0</v>
      </c>
      <c r="R833">
        <v>45292</v>
      </c>
      <c r="S833">
        <v>45657</v>
      </c>
    </row>
    <row r="834" spans="1:19" x14ac:dyDescent="0.25">
      <c r="A834">
        <v>829</v>
      </c>
      <c r="B834" t="s">
        <v>640</v>
      </c>
      <c r="C834">
        <v>42970</v>
      </c>
      <c r="D834" t="s">
        <v>1896</v>
      </c>
      <c r="E834">
        <v>1968</v>
      </c>
      <c r="F834" t="s">
        <v>2122</v>
      </c>
      <c r="G834" t="s">
        <v>2089</v>
      </c>
      <c r="H834">
        <v>2</v>
      </c>
      <c r="I834">
        <v>2</v>
      </c>
      <c r="J834" t="s">
        <v>2122</v>
      </c>
      <c r="K834">
        <v>988</v>
      </c>
      <c r="L834">
        <v>589.20000000000005</v>
      </c>
      <c r="M834">
        <v>1406954.9</v>
      </c>
      <c r="N834">
        <v>1406954.9</v>
      </c>
      <c r="O834">
        <v>0</v>
      </c>
      <c r="P834">
        <v>0</v>
      </c>
      <c r="Q834">
        <v>0</v>
      </c>
      <c r="R834">
        <v>45292</v>
      </c>
      <c r="S834">
        <v>45657</v>
      </c>
    </row>
    <row r="835" spans="1:19" x14ac:dyDescent="0.25">
      <c r="A835">
        <v>830</v>
      </c>
      <c r="B835" t="s">
        <v>1089</v>
      </c>
      <c r="C835">
        <v>41905</v>
      </c>
      <c r="D835" t="s">
        <v>1896</v>
      </c>
      <c r="E835">
        <v>1960</v>
      </c>
      <c r="F835" t="s">
        <v>2122</v>
      </c>
      <c r="G835" t="s">
        <v>2094</v>
      </c>
      <c r="H835">
        <v>2</v>
      </c>
      <c r="I835">
        <v>1</v>
      </c>
      <c r="J835" t="s">
        <v>2122</v>
      </c>
      <c r="K835">
        <v>357.2</v>
      </c>
      <c r="L835">
        <v>135.69999999999999</v>
      </c>
      <c r="M835">
        <v>127488</v>
      </c>
      <c r="N835">
        <v>127488</v>
      </c>
      <c r="O835">
        <v>0</v>
      </c>
      <c r="P835">
        <v>0</v>
      </c>
      <c r="Q835">
        <v>0</v>
      </c>
      <c r="R835">
        <v>45292</v>
      </c>
      <c r="S835">
        <v>45657</v>
      </c>
    </row>
    <row r="836" spans="1:19" x14ac:dyDescent="0.25">
      <c r="A836">
        <v>831</v>
      </c>
      <c r="B836" t="s">
        <v>1090</v>
      </c>
      <c r="C836">
        <v>41926</v>
      </c>
      <c r="D836" t="s">
        <v>1896</v>
      </c>
      <c r="E836">
        <v>1970</v>
      </c>
      <c r="F836" t="s">
        <v>2122</v>
      </c>
      <c r="G836" t="s">
        <v>2094</v>
      </c>
      <c r="H836">
        <v>2</v>
      </c>
      <c r="I836">
        <v>3</v>
      </c>
      <c r="J836" t="s">
        <v>2122</v>
      </c>
      <c r="K836">
        <v>531.20000000000005</v>
      </c>
      <c r="L836">
        <v>460.63</v>
      </c>
      <c r="M836">
        <v>1258365.57</v>
      </c>
      <c r="N836">
        <v>1258365.57</v>
      </c>
      <c r="O836">
        <v>0</v>
      </c>
      <c r="P836">
        <v>0</v>
      </c>
      <c r="Q836">
        <v>0</v>
      </c>
      <c r="R836">
        <v>45292</v>
      </c>
      <c r="S836">
        <v>45657</v>
      </c>
    </row>
    <row r="837" spans="1:19" x14ac:dyDescent="0.25">
      <c r="A837">
        <v>832</v>
      </c>
      <c r="B837" t="s">
        <v>1091</v>
      </c>
      <c r="C837">
        <v>41930</v>
      </c>
      <c r="D837" t="s">
        <v>1896</v>
      </c>
      <c r="E837">
        <v>1960</v>
      </c>
      <c r="F837" t="s">
        <v>2122</v>
      </c>
      <c r="G837" t="s">
        <v>2094</v>
      </c>
      <c r="H837">
        <v>2</v>
      </c>
      <c r="I837">
        <v>1</v>
      </c>
      <c r="J837" t="s">
        <v>2122</v>
      </c>
      <c r="K837">
        <v>385.6</v>
      </c>
      <c r="L837">
        <v>335.6</v>
      </c>
      <c r="M837">
        <v>516395.46</v>
      </c>
      <c r="N837">
        <v>516395.46</v>
      </c>
      <c r="O837">
        <v>0</v>
      </c>
      <c r="P837">
        <v>0</v>
      </c>
      <c r="Q837">
        <v>0</v>
      </c>
      <c r="R837">
        <v>45292</v>
      </c>
      <c r="S837">
        <v>45657</v>
      </c>
    </row>
    <row r="838" spans="1:19" x14ac:dyDescent="0.25">
      <c r="A838">
        <v>833</v>
      </c>
      <c r="B838" t="s">
        <v>642</v>
      </c>
      <c r="C838">
        <v>42004</v>
      </c>
      <c r="D838" t="s">
        <v>1896</v>
      </c>
      <c r="E838">
        <v>1974</v>
      </c>
      <c r="F838" t="s">
        <v>2122</v>
      </c>
      <c r="G838" t="s">
        <v>2094</v>
      </c>
      <c r="H838">
        <v>2</v>
      </c>
      <c r="I838">
        <v>2</v>
      </c>
      <c r="J838" t="s">
        <v>2122</v>
      </c>
      <c r="K838">
        <v>542.20000000000005</v>
      </c>
      <c r="L838">
        <v>478.5</v>
      </c>
      <c r="M838">
        <v>1547251.67</v>
      </c>
      <c r="N838">
        <v>1547251.67</v>
      </c>
      <c r="O838">
        <v>0</v>
      </c>
      <c r="P838">
        <v>0</v>
      </c>
      <c r="Q838">
        <v>0</v>
      </c>
      <c r="R838">
        <v>45292</v>
      </c>
      <c r="S838">
        <v>45657</v>
      </c>
    </row>
    <row r="839" spans="1:19" x14ac:dyDescent="0.25">
      <c r="A839">
        <v>834</v>
      </c>
      <c r="B839" t="s">
        <v>641</v>
      </c>
      <c r="C839">
        <v>42002</v>
      </c>
      <c r="D839" t="s">
        <v>1896</v>
      </c>
      <c r="E839">
        <v>1974</v>
      </c>
      <c r="F839" t="s">
        <v>2122</v>
      </c>
      <c r="G839" t="s">
        <v>2094</v>
      </c>
      <c r="H839">
        <v>2</v>
      </c>
      <c r="I839">
        <v>2</v>
      </c>
      <c r="J839" t="s">
        <v>2122</v>
      </c>
      <c r="K839">
        <v>552.73</v>
      </c>
      <c r="L839">
        <v>530.70000000000005</v>
      </c>
      <c r="M839">
        <v>533062.58000000007</v>
      </c>
      <c r="N839">
        <v>533062.58000000007</v>
      </c>
      <c r="O839">
        <v>0</v>
      </c>
      <c r="P839">
        <v>0</v>
      </c>
      <c r="Q839">
        <v>0</v>
      </c>
      <c r="R839">
        <v>45292</v>
      </c>
      <c r="S839">
        <v>45657</v>
      </c>
    </row>
    <row r="840" spans="1:19" x14ac:dyDescent="0.25">
      <c r="A840">
        <v>835</v>
      </c>
      <c r="B840" t="s">
        <v>645</v>
      </c>
      <c r="C840">
        <v>42112</v>
      </c>
      <c r="D840" t="s">
        <v>1896</v>
      </c>
      <c r="E840">
        <v>1972</v>
      </c>
      <c r="F840" t="s">
        <v>2122</v>
      </c>
      <c r="G840" t="s">
        <v>2094</v>
      </c>
      <c r="H840">
        <v>2</v>
      </c>
      <c r="I840">
        <v>3</v>
      </c>
      <c r="J840" t="s">
        <v>2122</v>
      </c>
      <c r="K840">
        <v>519.72</v>
      </c>
      <c r="L840">
        <v>515.29999999999995</v>
      </c>
      <c r="M840">
        <v>1957572.08</v>
      </c>
      <c r="N840">
        <v>1957572.08</v>
      </c>
      <c r="O840">
        <v>0</v>
      </c>
      <c r="P840">
        <v>0</v>
      </c>
      <c r="Q840">
        <v>0</v>
      </c>
      <c r="R840">
        <v>45292</v>
      </c>
      <c r="S840">
        <v>45657</v>
      </c>
    </row>
    <row r="841" spans="1:19" x14ac:dyDescent="0.25">
      <c r="A841">
        <v>836</v>
      </c>
      <c r="B841" t="s">
        <v>649</v>
      </c>
      <c r="C841">
        <v>42116</v>
      </c>
      <c r="D841" t="s">
        <v>1896</v>
      </c>
      <c r="E841">
        <v>1973</v>
      </c>
      <c r="F841" t="s">
        <v>2122</v>
      </c>
      <c r="G841" t="s">
        <v>2094</v>
      </c>
      <c r="H841">
        <v>2</v>
      </c>
      <c r="I841">
        <v>2</v>
      </c>
      <c r="J841" t="s">
        <v>2122</v>
      </c>
      <c r="K841">
        <v>520.79999999999995</v>
      </c>
      <c r="L841">
        <v>516.6</v>
      </c>
      <c r="M841">
        <v>1350525.78</v>
      </c>
      <c r="N841">
        <v>1350525.78</v>
      </c>
      <c r="O841">
        <v>0</v>
      </c>
      <c r="P841">
        <v>0</v>
      </c>
      <c r="Q841">
        <v>0</v>
      </c>
      <c r="R841">
        <v>45292</v>
      </c>
      <c r="S841">
        <v>45657</v>
      </c>
    </row>
    <row r="842" spans="1:19" x14ac:dyDescent="0.25">
      <c r="A842">
        <v>837</v>
      </c>
      <c r="B842" t="s">
        <v>650</v>
      </c>
      <c r="C842">
        <v>42117</v>
      </c>
      <c r="D842" t="s">
        <v>1896</v>
      </c>
      <c r="E842">
        <v>1973</v>
      </c>
      <c r="F842" t="s">
        <v>2122</v>
      </c>
      <c r="G842" t="s">
        <v>2094</v>
      </c>
      <c r="H842">
        <v>2</v>
      </c>
      <c r="I842">
        <v>2</v>
      </c>
      <c r="J842" t="s">
        <v>2122</v>
      </c>
      <c r="K842">
        <v>519.46</v>
      </c>
      <c r="L842">
        <v>519.46</v>
      </c>
      <c r="M842">
        <v>893779.4</v>
      </c>
      <c r="N842">
        <v>893779.4</v>
      </c>
      <c r="O842">
        <v>0</v>
      </c>
      <c r="P842">
        <v>0</v>
      </c>
      <c r="Q842">
        <v>0</v>
      </c>
      <c r="R842">
        <v>45292</v>
      </c>
      <c r="S842">
        <v>45657</v>
      </c>
    </row>
    <row r="843" spans="1:19" x14ac:dyDescent="0.25">
      <c r="A843">
        <v>838</v>
      </c>
      <c r="B843" t="s">
        <v>651</v>
      </c>
      <c r="C843">
        <v>42118</v>
      </c>
      <c r="D843" t="s">
        <v>1896</v>
      </c>
      <c r="E843">
        <v>1975</v>
      </c>
      <c r="F843" t="s">
        <v>2122</v>
      </c>
      <c r="G843" t="s">
        <v>2094</v>
      </c>
      <c r="H843">
        <v>2</v>
      </c>
      <c r="I843">
        <v>2</v>
      </c>
      <c r="J843" t="s">
        <v>2122</v>
      </c>
      <c r="K843">
        <v>549.6</v>
      </c>
      <c r="L843">
        <v>513</v>
      </c>
      <c r="M843">
        <v>1442633.94</v>
      </c>
      <c r="N843">
        <v>1442633.94</v>
      </c>
      <c r="O843">
        <v>0</v>
      </c>
      <c r="P843">
        <v>0</v>
      </c>
      <c r="Q843">
        <v>0</v>
      </c>
      <c r="R843">
        <v>45292</v>
      </c>
      <c r="S843">
        <v>45657</v>
      </c>
    </row>
    <row r="844" spans="1:19" x14ac:dyDescent="0.25">
      <c r="A844">
        <v>839</v>
      </c>
      <c r="B844" t="s">
        <v>652</v>
      </c>
      <c r="C844">
        <v>42133</v>
      </c>
      <c r="D844" t="s">
        <v>1896</v>
      </c>
      <c r="E844">
        <v>1970</v>
      </c>
      <c r="F844" t="s">
        <v>2122</v>
      </c>
      <c r="G844" t="s">
        <v>2094</v>
      </c>
      <c r="H844">
        <v>2</v>
      </c>
      <c r="I844">
        <v>3</v>
      </c>
      <c r="J844" t="s">
        <v>2122</v>
      </c>
      <c r="K844">
        <v>538.69000000000005</v>
      </c>
      <c r="L844">
        <v>529.4</v>
      </c>
      <c r="M844">
        <v>1014835.67</v>
      </c>
      <c r="N844">
        <v>1014835.67</v>
      </c>
      <c r="O844">
        <v>0</v>
      </c>
      <c r="P844">
        <v>0</v>
      </c>
      <c r="Q844">
        <v>0</v>
      </c>
      <c r="R844">
        <v>45292</v>
      </c>
      <c r="S844">
        <v>45657</v>
      </c>
    </row>
    <row r="845" spans="1:19" x14ac:dyDescent="0.25">
      <c r="A845">
        <v>840</v>
      </c>
      <c r="B845" t="s">
        <v>655</v>
      </c>
      <c r="C845">
        <v>42128</v>
      </c>
      <c r="D845" t="s">
        <v>1896</v>
      </c>
      <c r="E845">
        <v>1968</v>
      </c>
      <c r="F845" t="s">
        <v>2122</v>
      </c>
      <c r="G845" t="s">
        <v>2094</v>
      </c>
      <c r="H845">
        <v>2</v>
      </c>
      <c r="I845">
        <v>3</v>
      </c>
      <c r="J845" t="s">
        <v>2122</v>
      </c>
      <c r="K845">
        <v>535.41999999999996</v>
      </c>
      <c r="L845">
        <v>528.65</v>
      </c>
      <c r="M845">
        <v>1108288.9099999999</v>
      </c>
      <c r="N845">
        <v>1108288.9099999999</v>
      </c>
      <c r="O845">
        <v>0</v>
      </c>
      <c r="P845">
        <v>0</v>
      </c>
      <c r="Q845">
        <v>0</v>
      </c>
      <c r="R845">
        <v>45292</v>
      </c>
      <c r="S845">
        <v>45657</v>
      </c>
    </row>
    <row r="846" spans="1:19" x14ac:dyDescent="0.25">
      <c r="A846">
        <v>841</v>
      </c>
      <c r="B846" t="s">
        <v>656</v>
      </c>
      <c r="C846">
        <v>42135</v>
      </c>
      <c r="D846" t="s">
        <v>1896</v>
      </c>
      <c r="E846">
        <v>1971</v>
      </c>
      <c r="F846" t="s">
        <v>2122</v>
      </c>
      <c r="G846" t="s">
        <v>2094</v>
      </c>
      <c r="H846">
        <v>2</v>
      </c>
      <c r="I846">
        <v>3</v>
      </c>
      <c r="J846" t="s">
        <v>2122</v>
      </c>
      <c r="K846">
        <v>557.45000000000005</v>
      </c>
      <c r="L846">
        <v>544</v>
      </c>
      <c r="M846">
        <v>2059392.6700000002</v>
      </c>
      <c r="N846">
        <v>2059392.6700000002</v>
      </c>
      <c r="O846">
        <v>0</v>
      </c>
      <c r="P846">
        <v>0</v>
      </c>
      <c r="Q846">
        <v>0</v>
      </c>
      <c r="R846">
        <v>45292</v>
      </c>
      <c r="S846">
        <v>45657</v>
      </c>
    </row>
    <row r="847" spans="1:19" x14ac:dyDescent="0.25">
      <c r="A847">
        <v>842</v>
      </c>
      <c r="B847" t="s">
        <v>2445</v>
      </c>
      <c r="C847">
        <v>42137</v>
      </c>
      <c r="D847" t="s">
        <v>1896</v>
      </c>
      <c r="E847">
        <v>1958</v>
      </c>
      <c r="F847" t="s">
        <v>2122</v>
      </c>
      <c r="G847" t="s">
        <v>2094</v>
      </c>
      <c r="H847">
        <v>2</v>
      </c>
      <c r="I847">
        <v>2</v>
      </c>
      <c r="J847" t="s">
        <v>2122</v>
      </c>
      <c r="K847">
        <v>829.02</v>
      </c>
      <c r="L847">
        <v>734.68</v>
      </c>
      <c r="M847">
        <v>129924</v>
      </c>
      <c r="N847">
        <v>129924</v>
      </c>
      <c r="O847">
        <v>0</v>
      </c>
      <c r="P847">
        <v>0</v>
      </c>
      <c r="Q847">
        <v>0</v>
      </c>
      <c r="R847">
        <v>45292</v>
      </c>
      <c r="S847">
        <v>45657</v>
      </c>
    </row>
    <row r="848" spans="1:19" x14ac:dyDescent="0.25">
      <c r="A848">
        <v>843</v>
      </c>
      <c r="B848" t="s">
        <v>644</v>
      </c>
      <c r="C848">
        <v>42111</v>
      </c>
      <c r="D848" t="s">
        <v>1896</v>
      </c>
      <c r="E848">
        <v>1972</v>
      </c>
      <c r="F848" t="s">
        <v>2122</v>
      </c>
      <c r="G848" t="s">
        <v>2094</v>
      </c>
      <c r="H848">
        <v>2</v>
      </c>
      <c r="I848">
        <v>3</v>
      </c>
      <c r="J848" t="s">
        <v>2122</v>
      </c>
      <c r="K848">
        <v>532.08000000000004</v>
      </c>
      <c r="L848">
        <v>522.20000000000005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45292</v>
      </c>
      <c r="S848">
        <v>45657</v>
      </c>
    </row>
    <row r="849" spans="1:19" x14ac:dyDescent="0.25">
      <c r="A849">
        <v>844</v>
      </c>
      <c r="B849" t="s">
        <v>1454</v>
      </c>
      <c r="C849">
        <v>42311</v>
      </c>
      <c r="D849" t="s">
        <v>1896</v>
      </c>
      <c r="E849">
        <v>1974</v>
      </c>
      <c r="F849" t="s">
        <v>2122</v>
      </c>
      <c r="G849" t="s">
        <v>2088</v>
      </c>
      <c r="H849">
        <v>2</v>
      </c>
      <c r="I849">
        <v>3</v>
      </c>
      <c r="J849" t="s">
        <v>2122</v>
      </c>
      <c r="K849">
        <v>1428.9</v>
      </c>
      <c r="L849">
        <v>819.9</v>
      </c>
      <c r="M849">
        <v>2498284.2800000003</v>
      </c>
      <c r="N849">
        <v>2498284.2800000003</v>
      </c>
      <c r="O849">
        <v>0</v>
      </c>
      <c r="P849">
        <v>0</v>
      </c>
      <c r="Q849">
        <v>0</v>
      </c>
      <c r="R849">
        <v>45292</v>
      </c>
      <c r="S849">
        <v>45657</v>
      </c>
    </row>
    <row r="850" spans="1:19" x14ac:dyDescent="0.25">
      <c r="A850">
        <v>845</v>
      </c>
      <c r="B850" t="s">
        <v>1455</v>
      </c>
      <c r="C850">
        <v>42316</v>
      </c>
      <c r="D850" t="s">
        <v>1896</v>
      </c>
      <c r="E850">
        <v>1974</v>
      </c>
      <c r="F850" t="s">
        <v>2122</v>
      </c>
      <c r="G850" t="s">
        <v>2088</v>
      </c>
      <c r="H850">
        <v>2</v>
      </c>
      <c r="I850">
        <v>3</v>
      </c>
      <c r="J850" t="s">
        <v>2122</v>
      </c>
      <c r="K850">
        <v>1420.7</v>
      </c>
      <c r="L850">
        <v>818.7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</row>
    <row r="851" spans="1:19" x14ac:dyDescent="0.25">
      <c r="A851">
        <v>846</v>
      </c>
      <c r="B851" t="s">
        <v>1092</v>
      </c>
      <c r="C851">
        <v>42332</v>
      </c>
      <c r="D851" t="s">
        <v>1896</v>
      </c>
      <c r="E851">
        <v>1960</v>
      </c>
      <c r="F851" t="s">
        <v>2122</v>
      </c>
      <c r="G851" t="s">
        <v>2094</v>
      </c>
      <c r="H851">
        <v>3</v>
      </c>
      <c r="I851">
        <v>1</v>
      </c>
      <c r="J851" t="s">
        <v>2122</v>
      </c>
      <c r="K851">
        <v>3189.9</v>
      </c>
      <c r="L851">
        <v>2005.8</v>
      </c>
      <c r="M851">
        <v>5864611.25</v>
      </c>
      <c r="N851">
        <v>5864611.25</v>
      </c>
      <c r="O851">
        <v>0</v>
      </c>
      <c r="P851">
        <v>0</v>
      </c>
      <c r="Q851">
        <v>0</v>
      </c>
      <c r="R851">
        <v>45292</v>
      </c>
      <c r="S851">
        <v>45657</v>
      </c>
    </row>
    <row r="852" spans="1:19" x14ac:dyDescent="0.25">
      <c r="A852">
        <v>847</v>
      </c>
      <c r="B852" t="s">
        <v>1093</v>
      </c>
      <c r="C852">
        <v>42318</v>
      </c>
      <c r="D852" t="s">
        <v>1896</v>
      </c>
      <c r="E852">
        <v>1959</v>
      </c>
      <c r="F852" t="s">
        <v>2122</v>
      </c>
      <c r="G852" t="s">
        <v>2094</v>
      </c>
      <c r="H852">
        <v>3</v>
      </c>
      <c r="I852">
        <v>1</v>
      </c>
      <c r="J852" t="s">
        <v>2122</v>
      </c>
      <c r="K852">
        <v>520.79999999999995</v>
      </c>
      <c r="L852">
        <v>260.39999999999998</v>
      </c>
      <c r="M852">
        <v>22944</v>
      </c>
      <c r="N852">
        <v>22944</v>
      </c>
      <c r="O852">
        <v>0</v>
      </c>
      <c r="P852">
        <v>0</v>
      </c>
      <c r="Q852">
        <v>0</v>
      </c>
      <c r="R852">
        <v>45292</v>
      </c>
      <c r="S852">
        <v>45657</v>
      </c>
    </row>
    <row r="853" spans="1:19" x14ac:dyDescent="0.25">
      <c r="A853">
        <v>848</v>
      </c>
      <c r="B853" t="s">
        <v>1996</v>
      </c>
      <c r="C853">
        <v>42339</v>
      </c>
      <c r="D853" t="s">
        <v>1896</v>
      </c>
      <c r="E853">
        <v>1967</v>
      </c>
      <c r="F853" t="s">
        <v>2122</v>
      </c>
      <c r="G853" t="s">
        <v>2089</v>
      </c>
      <c r="H853">
        <v>4</v>
      </c>
      <c r="I853">
        <v>3</v>
      </c>
      <c r="J853" t="s">
        <v>2122</v>
      </c>
      <c r="K853">
        <v>2817.3</v>
      </c>
      <c r="L853">
        <v>2044.2</v>
      </c>
      <c r="M853">
        <v>5668339.3599999994</v>
      </c>
      <c r="N853">
        <v>5668339.3599999994</v>
      </c>
      <c r="O853">
        <v>0</v>
      </c>
      <c r="P853">
        <v>0</v>
      </c>
      <c r="Q853">
        <v>0</v>
      </c>
      <c r="R853">
        <v>45292</v>
      </c>
      <c r="S853">
        <v>45657</v>
      </c>
    </row>
    <row r="854" spans="1:19" x14ac:dyDescent="0.25">
      <c r="A854">
        <v>849</v>
      </c>
      <c r="B854" t="s">
        <v>1094</v>
      </c>
      <c r="C854">
        <v>42340</v>
      </c>
      <c r="D854" t="s">
        <v>1896</v>
      </c>
      <c r="E854">
        <v>1969</v>
      </c>
      <c r="F854" t="s">
        <v>2122</v>
      </c>
      <c r="G854" t="s">
        <v>2089</v>
      </c>
      <c r="H854">
        <v>5</v>
      </c>
      <c r="I854">
        <v>4</v>
      </c>
      <c r="J854" t="s">
        <v>2122</v>
      </c>
      <c r="K854">
        <v>3768.4</v>
      </c>
      <c r="L854">
        <v>3373.7</v>
      </c>
      <c r="M854">
        <v>6824644.0099999998</v>
      </c>
      <c r="N854">
        <v>6824644.0099999998</v>
      </c>
      <c r="O854">
        <v>0</v>
      </c>
      <c r="P854">
        <v>0</v>
      </c>
      <c r="Q854">
        <v>0</v>
      </c>
      <c r="R854">
        <v>45292</v>
      </c>
      <c r="S854">
        <v>45657</v>
      </c>
    </row>
    <row r="855" spans="1:19" x14ac:dyDescent="0.25">
      <c r="A855">
        <v>850</v>
      </c>
      <c r="B855" t="s">
        <v>2993</v>
      </c>
      <c r="C855">
        <v>42343</v>
      </c>
      <c r="D855" t="s">
        <v>1896</v>
      </c>
      <c r="E855">
        <v>1972</v>
      </c>
      <c r="G855" t="s">
        <v>2121</v>
      </c>
      <c r="H855">
        <v>3</v>
      </c>
      <c r="I855">
        <v>2</v>
      </c>
      <c r="J855" t="s">
        <v>2122</v>
      </c>
      <c r="K855">
        <v>1628.9</v>
      </c>
      <c r="L855">
        <v>745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45292</v>
      </c>
      <c r="S855">
        <v>45657</v>
      </c>
    </row>
    <row r="856" spans="1:19" x14ac:dyDescent="0.25">
      <c r="A856">
        <v>851</v>
      </c>
      <c r="B856" t="s">
        <v>1095</v>
      </c>
      <c r="C856">
        <v>42344</v>
      </c>
      <c r="D856" t="s">
        <v>1896</v>
      </c>
      <c r="E856">
        <v>1970</v>
      </c>
      <c r="F856" t="s">
        <v>2122</v>
      </c>
      <c r="G856" t="s">
        <v>2089</v>
      </c>
      <c r="H856">
        <v>5</v>
      </c>
      <c r="I856">
        <v>4</v>
      </c>
      <c r="J856" t="s">
        <v>2122</v>
      </c>
      <c r="K856">
        <v>4520.1000000000004</v>
      </c>
      <c r="L856">
        <v>3398.5</v>
      </c>
      <c r="M856">
        <v>8833571.8000000007</v>
      </c>
      <c r="N856">
        <v>8833571.8000000007</v>
      </c>
      <c r="O856">
        <v>0</v>
      </c>
      <c r="P856">
        <v>0</v>
      </c>
      <c r="Q856">
        <v>0</v>
      </c>
      <c r="R856">
        <v>45292</v>
      </c>
      <c r="S856">
        <v>45657</v>
      </c>
    </row>
    <row r="857" spans="1:19" x14ac:dyDescent="0.25">
      <c r="A857">
        <v>852</v>
      </c>
      <c r="B857" t="s">
        <v>1096</v>
      </c>
      <c r="C857">
        <v>42348</v>
      </c>
      <c r="D857" t="s">
        <v>1896</v>
      </c>
      <c r="E857">
        <v>1961</v>
      </c>
      <c r="F857" t="s">
        <v>2122</v>
      </c>
      <c r="G857" t="s">
        <v>2094</v>
      </c>
      <c r="H857">
        <v>3</v>
      </c>
      <c r="I857">
        <v>2</v>
      </c>
      <c r="J857" t="s">
        <v>2122</v>
      </c>
      <c r="K857">
        <v>618.1</v>
      </c>
      <c r="L857">
        <v>579.6</v>
      </c>
      <c r="M857">
        <v>67956</v>
      </c>
      <c r="N857">
        <v>67956</v>
      </c>
      <c r="O857">
        <v>0</v>
      </c>
      <c r="P857">
        <v>0</v>
      </c>
      <c r="Q857">
        <v>0</v>
      </c>
      <c r="R857">
        <v>45292</v>
      </c>
      <c r="S857">
        <v>45657</v>
      </c>
    </row>
    <row r="858" spans="1:19" x14ac:dyDescent="0.25">
      <c r="A858">
        <v>853</v>
      </c>
      <c r="B858" t="s">
        <v>1097</v>
      </c>
      <c r="C858">
        <v>42372</v>
      </c>
      <c r="D858" t="s">
        <v>1896</v>
      </c>
      <c r="E858">
        <v>1962</v>
      </c>
      <c r="F858" t="s">
        <v>2122</v>
      </c>
      <c r="G858" t="s">
        <v>2094</v>
      </c>
      <c r="H858">
        <v>3</v>
      </c>
      <c r="I858">
        <v>2</v>
      </c>
      <c r="J858" t="s">
        <v>2122</v>
      </c>
      <c r="K858">
        <v>559.29999999999995</v>
      </c>
      <c r="L858">
        <v>518.29999999999995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</row>
    <row r="859" spans="1:19" x14ac:dyDescent="0.25">
      <c r="A859">
        <v>854</v>
      </c>
      <c r="B859" t="s">
        <v>1098</v>
      </c>
      <c r="C859">
        <v>42374</v>
      </c>
      <c r="D859" t="s">
        <v>1896</v>
      </c>
      <c r="E859">
        <v>1962</v>
      </c>
      <c r="F859" t="s">
        <v>2122</v>
      </c>
      <c r="G859" t="s">
        <v>2094</v>
      </c>
      <c r="H859">
        <v>3</v>
      </c>
      <c r="I859">
        <v>2</v>
      </c>
      <c r="J859" t="s">
        <v>2122</v>
      </c>
      <c r="K859">
        <v>574</v>
      </c>
      <c r="L859">
        <v>529.5</v>
      </c>
      <c r="M859">
        <v>45012</v>
      </c>
      <c r="N859">
        <v>45012</v>
      </c>
      <c r="O859">
        <v>0</v>
      </c>
      <c r="P859">
        <v>0</v>
      </c>
      <c r="Q859">
        <v>0</v>
      </c>
      <c r="R859">
        <v>45292</v>
      </c>
      <c r="S859">
        <v>45657</v>
      </c>
    </row>
    <row r="860" spans="1:19" x14ac:dyDescent="0.25">
      <c r="A860">
        <v>855</v>
      </c>
      <c r="B860" t="s">
        <v>1099</v>
      </c>
      <c r="C860">
        <v>42375</v>
      </c>
      <c r="D860" t="s">
        <v>1896</v>
      </c>
      <c r="E860">
        <v>1962</v>
      </c>
      <c r="F860" t="s">
        <v>2122</v>
      </c>
      <c r="G860" t="s">
        <v>2094</v>
      </c>
      <c r="H860">
        <v>3</v>
      </c>
      <c r="I860">
        <v>2</v>
      </c>
      <c r="J860" t="s">
        <v>2122</v>
      </c>
      <c r="K860">
        <v>817.8</v>
      </c>
      <c r="L860">
        <v>663.6</v>
      </c>
      <c r="M860">
        <v>45012</v>
      </c>
      <c r="N860">
        <v>45012</v>
      </c>
      <c r="O860">
        <v>0</v>
      </c>
      <c r="P860">
        <v>0</v>
      </c>
      <c r="Q860">
        <v>0</v>
      </c>
      <c r="R860">
        <v>45292</v>
      </c>
      <c r="S860">
        <v>45657</v>
      </c>
    </row>
    <row r="861" spans="1:19" x14ac:dyDescent="0.25">
      <c r="A861">
        <v>856</v>
      </c>
      <c r="B861" t="s">
        <v>1100</v>
      </c>
      <c r="C861">
        <v>42382</v>
      </c>
      <c r="D861" t="s">
        <v>1896</v>
      </c>
      <c r="E861">
        <v>1961</v>
      </c>
      <c r="F861" t="s">
        <v>2122</v>
      </c>
      <c r="G861" t="s">
        <v>2094</v>
      </c>
      <c r="H861">
        <v>3</v>
      </c>
      <c r="I861">
        <v>2</v>
      </c>
      <c r="J861" t="s">
        <v>2122</v>
      </c>
      <c r="K861">
        <v>740.6</v>
      </c>
      <c r="L861">
        <v>651.70000000000005</v>
      </c>
      <c r="M861">
        <v>45012</v>
      </c>
      <c r="N861">
        <v>45012</v>
      </c>
      <c r="O861">
        <v>0</v>
      </c>
      <c r="P861">
        <v>0</v>
      </c>
      <c r="Q861">
        <v>0</v>
      </c>
      <c r="R861">
        <v>45292</v>
      </c>
      <c r="S861">
        <v>45657</v>
      </c>
    </row>
    <row r="862" spans="1:19" x14ac:dyDescent="0.25">
      <c r="A862">
        <v>857</v>
      </c>
      <c r="B862" t="s">
        <v>1101</v>
      </c>
      <c r="C862">
        <v>42388</v>
      </c>
      <c r="D862" t="s">
        <v>1896</v>
      </c>
      <c r="E862">
        <v>1961</v>
      </c>
      <c r="F862" t="s">
        <v>2122</v>
      </c>
      <c r="G862" t="s">
        <v>2094</v>
      </c>
      <c r="H862">
        <v>3</v>
      </c>
      <c r="I862">
        <v>2</v>
      </c>
      <c r="J862" t="s">
        <v>2122</v>
      </c>
      <c r="K862">
        <v>840.8</v>
      </c>
      <c r="L862">
        <v>659.5</v>
      </c>
      <c r="M862">
        <v>45012</v>
      </c>
      <c r="N862">
        <v>45012</v>
      </c>
      <c r="O862">
        <v>0</v>
      </c>
      <c r="P862">
        <v>0</v>
      </c>
      <c r="Q862">
        <v>0</v>
      </c>
      <c r="R862">
        <v>45292</v>
      </c>
      <c r="S862">
        <v>45657</v>
      </c>
    </row>
    <row r="863" spans="1:19" x14ac:dyDescent="0.25">
      <c r="A863">
        <v>858</v>
      </c>
      <c r="B863" t="s">
        <v>1102</v>
      </c>
      <c r="C863">
        <v>42389</v>
      </c>
      <c r="D863" t="s">
        <v>1896</v>
      </c>
      <c r="E863">
        <v>1962</v>
      </c>
      <c r="F863" t="s">
        <v>2122</v>
      </c>
      <c r="G863" t="s">
        <v>2094</v>
      </c>
      <c r="H863">
        <v>3</v>
      </c>
      <c r="I863">
        <v>2</v>
      </c>
      <c r="J863" t="s">
        <v>2122</v>
      </c>
      <c r="K863">
        <v>817.5</v>
      </c>
      <c r="L863">
        <v>687</v>
      </c>
      <c r="M863">
        <v>45012</v>
      </c>
      <c r="N863">
        <v>45012</v>
      </c>
      <c r="O863">
        <v>0</v>
      </c>
      <c r="P863">
        <v>0</v>
      </c>
      <c r="Q863">
        <v>0</v>
      </c>
      <c r="R863">
        <v>45292</v>
      </c>
      <c r="S863">
        <v>45657</v>
      </c>
    </row>
    <row r="864" spans="1:19" x14ac:dyDescent="0.25">
      <c r="A864">
        <v>859</v>
      </c>
      <c r="B864" t="s">
        <v>2624</v>
      </c>
      <c r="C864">
        <v>42456</v>
      </c>
      <c r="D864" t="s">
        <v>1896</v>
      </c>
      <c r="E864">
        <v>1996</v>
      </c>
      <c r="F864" t="s">
        <v>2122</v>
      </c>
      <c r="G864" t="s">
        <v>2089</v>
      </c>
      <c r="H864">
        <v>5</v>
      </c>
      <c r="I864">
        <v>7</v>
      </c>
      <c r="J864" t="s">
        <v>2122</v>
      </c>
      <c r="K864">
        <v>5887.1</v>
      </c>
      <c r="L864">
        <v>4998.8</v>
      </c>
      <c r="M864">
        <v>15900252.939999999</v>
      </c>
      <c r="N864">
        <v>15900252.939999999</v>
      </c>
      <c r="O864">
        <v>0</v>
      </c>
      <c r="P864">
        <v>0</v>
      </c>
      <c r="Q864">
        <v>0</v>
      </c>
      <c r="R864">
        <v>45292</v>
      </c>
      <c r="S864">
        <v>45657</v>
      </c>
    </row>
    <row r="865" spans="1:21" x14ac:dyDescent="0.25">
      <c r="A865" s="134">
        <v>860</v>
      </c>
      <c r="B865" s="141" t="s">
        <v>2995</v>
      </c>
      <c r="C865" s="134">
        <v>42465</v>
      </c>
      <c r="D865" s="134" t="s">
        <v>1896</v>
      </c>
      <c r="E865" s="134">
        <v>1974</v>
      </c>
      <c r="F865" s="134" t="s">
        <v>2122</v>
      </c>
      <c r="G865" s="134" t="s">
        <v>2837</v>
      </c>
      <c r="H865" s="134">
        <v>9</v>
      </c>
      <c r="I865" s="134">
        <v>4</v>
      </c>
      <c r="J865" s="203">
        <v>4</v>
      </c>
      <c r="K865">
        <v>8570</v>
      </c>
      <c r="L865">
        <v>6896.5</v>
      </c>
      <c r="M865">
        <v>8653464.9199999999</v>
      </c>
      <c r="N865">
        <v>8653464.9199999999</v>
      </c>
      <c r="O865">
        <v>0</v>
      </c>
      <c r="P865">
        <v>0</v>
      </c>
      <c r="Q865">
        <v>0</v>
      </c>
      <c r="R865">
        <v>45292</v>
      </c>
      <c r="S865">
        <v>45657</v>
      </c>
      <c r="U865" t="e">
        <f>VLOOKUP(C865,Лист5!B:C,2,0)</f>
        <v>#N/A</v>
      </c>
    </row>
    <row r="866" spans="1:21" x14ac:dyDescent="0.25">
      <c r="A866">
        <v>861</v>
      </c>
      <c r="B866" t="s">
        <v>2996</v>
      </c>
      <c r="C866">
        <v>42490</v>
      </c>
      <c r="D866" t="s">
        <v>1896</v>
      </c>
      <c r="E866">
        <v>1975</v>
      </c>
      <c r="F866" t="s">
        <v>2122</v>
      </c>
      <c r="G866" t="s">
        <v>2930</v>
      </c>
      <c r="H866">
        <v>5</v>
      </c>
      <c r="I866">
        <v>8</v>
      </c>
      <c r="J866" t="s">
        <v>2122</v>
      </c>
      <c r="K866">
        <v>7597.1</v>
      </c>
      <c r="L866">
        <v>5773.3</v>
      </c>
      <c r="M866">
        <v>6786687.2379999999</v>
      </c>
      <c r="N866">
        <v>6786687.2379999999</v>
      </c>
      <c r="O866">
        <v>0</v>
      </c>
      <c r="P866">
        <v>0</v>
      </c>
      <c r="Q866">
        <v>0</v>
      </c>
      <c r="R866">
        <v>45292</v>
      </c>
      <c r="S866">
        <v>45657</v>
      </c>
    </row>
    <row r="867" spans="1:21" x14ac:dyDescent="0.25">
      <c r="A867">
        <v>862</v>
      </c>
      <c r="B867" t="s">
        <v>2744</v>
      </c>
      <c r="C867">
        <v>42493</v>
      </c>
      <c r="D867" t="s">
        <v>1896</v>
      </c>
      <c r="E867">
        <v>1990</v>
      </c>
      <c r="F867" t="s">
        <v>2122</v>
      </c>
      <c r="G867" t="s">
        <v>2089</v>
      </c>
      <c r="H867">
        <v>5</v>
      </c>
      <c r="I867">
        <v>3</v>
      </c>
      <c r="J867" t="s">
        <v>2122</v>
      </c>
      <c r="K867">
        <v>2407.3000000000002</v>
      </c>
      <c r="L867">
        <v>1865</v>
      </c>
      <c r="M867">
        <v>4991687.91</v>
      </c>
      <c r="N867">
        <v>4991687.91</v>
      </c>
      <c r="O867">
        <v>0</v>
      </c>
      <c r="P867">
        <v>0</v>
      </c>
      <c r="Q867">
        <v>0</v>
      </c>
      <c r="R867">
        <v>45292</v>
      </c>
      <c r="S867">
        <v>45657</v>
      </c>
    </row>
    <row r="868" spans="1:21" x14ac:dyDescent="0.25">
      <c r="A868">
        <v>863</v>
      </c>
      <c r="B868" t="s">
        <v>1107</v>
      </c>
      <c r="C868">
        <v>42696</v>
      </c>
      <c r="D868" t="s">
        <v>1896</v>
      </c>
      <c r="E868">
        <v>1955</v>
      </c>
      <c r="F868" t="s">
        <v>2122</v>
      </c>
      <c r="G868" t="s">
        <v>2089</v>
      </c>
      <c r="H868">
        <v>2</v>
      </c>
      <c r="I868">
        <v>3</v>
      </c>
      <c r="J868" t="s">
        <v>2122</v>
      </c>
      <c r="K868">
        <v>1482.3</v>
      </c>
      <c r="L868">
        <v>1048.21</v>
      </c>
      <c r="M868">
        <v>3229867.19</v>
      </c>
      <c r="N868">
        <v>3229867.19</v>
      </c>
      <c r="O868">
        <v>0</v>
      </c>
      <c r="P868">
        <v>0</v>
      </c>
      <c r="Q868">
        <v>0</v>
      </c>
      <c r="R868">
        <v>45292</v>
      </c>
      <c r="S868">
        <v>45657</v>
      </c>
    </row>
    <row r="869" spans="1:21" x14ac:dyDescent="0.25">
      <c r="A869">
        <v>864</v>
      </c>
      <c r="B869" t="s">
        <v>1108</v>
      </c>
      <c r="C869">
        <v>42697</v>
      </c>
      <c r="D869" t="s">
        <v>1896</v>
      </c>
      <c r="E869">
        <v>1955</v>
      </c>
      <c r="F869" t="s">
        <v>2122</v>
      </c>
      <c r="G869" t="s">
        <v>2089</v>
      </c>
      <c r="H869">
        <v>2</v>
      </c>
      <c r="I869">
        <v>1</v>
      </c>
      <c r="J869" t="s">
        <v>2122</v>
      </c>
      <c r="K869">
        <v>1068.9000000000001</v>
      </c>
      <c r="L869">
        <v>725.37</v>
      </c>
      <c r="M869">
        <v>2440865.79</v>
      </c>
      <c r="N869">
        <v>2440865.79</v>
      </c>
      <c r="O869">
        <v>0</v>
      </c>
      <c r="P869">
        <v>0</v>
      </c>
      <c r="Q869">
        <v>0</v>
      </c>
      <c r="R869">
        <v>45292</v>
      </c>
      <c r="S869">
        <v>45657</v>
      </c>
    </row>
    <row r="870" spans="1:21" x14ac:dyDescent="0.25">
      <c r="A870">
        <v>865</v>
      </c>
      <c r="B870" t="s">
        <v>1103</v>
      </c>
      <c r="C870">
        <v>42679</v>
      </c>
      <c r="D870" t="s">
        <v>1896</v>
      </c>
      <c r="E870">
        <v>1959</v>
      </c>
      <c r="F870" t="s">
        <v>2122</v>
      </c>
      <c r="G870" t="s">
        <v>2089</v>
      </c>
      <c r="H870">
        <v>2</v>
      </c>
      <c r="I870">
        <v>2</v>
      </c>
      <c r="J870" t="s">
        <v>2122</v>
      </c>
      <c r="K870">
        <v>938.55</v>
      </c>
      <c r="L870">
        <v>630.73</v>
      </c>
      <c r="M870">
        <v>1566784.66</v>
      </c>
      <c r="N870">
        <v>1566784.66</v>
      </c>
      <c r="O870">
        <v>0</v>
      </c>
      <c r="P870">
        <v>0</v>
      </c>
      <c r="Q870">
        <v>0</v>
      </c>
      <c r="R870">
        <v>45292</v>
      </c>
      <c r="S870">
        <v>45657</v>
      </c>
    </row>
    <row r="871" spans="1:21" x14ac:dyDescent="0.25">
      <c r="A871">
        <v>866</v>
      </c>
      <c r="B871" t="s">
        <v>1104</v>
      </c>
      <c r="C871">
        <v>42680</v>
      </c>
      <c r="D871" t="s">
        <v>1896</v>
      </c>
      <c r="E871">
        <v>1960</v>
      </c>
      <c r="F871" t="s">
        <v>2122</v>
      </c>
      <c r="G871" t="s">
        <v>2089</v>
      </c>
      <c r="H871">
        <v>2</v>
      </c>
      <c r="I871">
        <v>2</v>
      </c>
      <c r="J871" t="s">
        <v>2122</v>
      </c>
      <c r="K871">
        <v>937.8</v>
      </c>
      <c r="L871">
        <v>626.29</v>
      </c>
      <c r="M871">
        <v>1566784.96</v>
      </c>
      <c r="N871">
        <v>1566784.96</v>
      </c>
      <c r="O871">
        <v>0</v>
      </c>
      <c r="P871">
        <v>0</v>
      </c>
      <c r="Q871">
        <v>0</v>
      </c>
      <c r="R871">
        <v>45292</v>
      </c>
      <c r="S871">
        <v>45657</v>
      </c>
    </row>
    <row r="872" spans="1:21" x14ac:dyDescent="0.25">
      <c r="A872">
        <v>867</v>
      </c>
      <c r="B872" t="s">
        <v>1105</v>
      </c>
      <c r="C872">
        <v>42681</v>
      </c>
      <c r="D872" t="s">
        <v>1896</v>
      </c>
      <c r="E872">
        <v>1960</v>
      </c>
      <c r="F872" t="s">
        <v>2122</v>
      </c>
      <c r="G872" t="s">
        <v>2102</v>
      </c>
      <c r="H872">
        <v>2</v>
      </c>
      <c r="I872">
        <v>2</v>
      </c>
      <c r="J872" t="s">
        <v>2122</v>
      </c>
      <c r="K872">
        <v>954.09</v>
      </c>
      <c r="L872">
        <v>636.48</v>
      </c>
      <c r="M872">
        <v>86448</v>
      </c>
      <c r="N872">
        <v>86448</v>
      </c>
      <c r="O872">
        <v>0</v>
      </c>
      <c r="P872">
        <v>0</v>
      </c>
      <c r="Q872">
        <v>0</v>
      </c>
      <c r="R872">
        <v>45292</v>
      </c>
      <c r="S872">
        <v>45657</v>
      </c>
    </row>
    <row r="873" spans="1:21" x14ac:dyDescent="0.25">
      <c r="A873">
        <v>868</v>
      </c>
      <c r="B873" t="s">
        <v>1106</v>
      </c>
      <c r="C873">
        <v>42669</v>
      </c>
      <c r="D873" t="s">
        <v>1896</v>
      </c>
      <c r="E873">
        <v>1955</v>
      </c>
      <c r="F873" t="s">
        <v>2122</v>
      </c>
      <c r="G873" t="s">
        <v>2089</v>
      </c>
      <c r="H873">
        <v>2</v>
      </c>
      <c r="I873">
        <v>3</v>
      </c>
      <c r="J873" t="s">
        <v>2122</v>
      </c>
      <c r="K873">
        <v>1549.65</v>
      </c>
      <c r="L873">
        <v>1024.1099999999999</v>
      </c>
      <c r="M873">
        <v>3276933.05</v>
      </c>
      <c r="N873">
        <v>3276933.05</v>
      </c>
      <c r="O873">
        <v>0</v>
      </c>
      <c r="P873">
        <v>0</v>
      </c>
      <c r="Q873">
        <v>0</v>
      </c>
      <c r="R873">
        <v>45292</v>
      </c>
      <c r="S873">
        <v>45657</v>
      </c>
    </row>
    <row r="874" spans="1:21" x14ac:dyDescent="0.25">
      <c r="A874">
        <v>869</v>
      </c>
      <c r="B874" t="s">
        <v>1111</v>
      </c>
      <c r="C874">
        <v>42670</v>
      </c>
      <c r="D874" t="s">
        <v>1896</v>
      </c>
      <c r="E874">
        <v>1955</v>
      </c>
      <c r="F874" t="s">
        <v>2122</v>
      </c>
      <c r="G874" t="s">
        <v>2089</v>
      </c>
      <c r="H874">
        <v>2</v>
      </c>
      <c r="I874">
        <v>1</v>
      </c>
      <c r="J874" t="s">
        <v>2122</v>
      </c>
      <c r="K874">
        <v>1545.15</v>
      </c>
      <c r="L874">
        <v>774.93</v>
      </c>
      <c r="M874">
        <v>2049909.22</v>
      </c>
      <c r="N874">
        <v>2049909.22</v>
      </c>
      <c r="O874">
        <v>0</v>
      </c>
      <c r="P874">
        <v>0</v>
      </c>
      <c r="Q874">
        <v>0</v>
      </c>
      <c r="R874">
        <v>45292</v>
      </c>
      <c r="S874">
        <v>45657</v>
      </c>
    </row>
    <row r="875" spans="1:21" x14ac:dyDescent="0.25">
      <c r="A875">
        <v>870</v>
      </c>
      <c r="B875" t="s">
        <v>1112</v>
      </c>
      <c r="C875">
        <v>42675</v>
      </c>
      <c r="D875" t="s">
        <v>1896</v>
      </c>
      <c r="E875">
        <v>1958</v>
      </c>
      <c r="F875" t="s">
        <v>2122</v>
      </c>
      <c r="G875" t="s">
        <v>2089</v>
      </c>
      <c r="H875">
        <v>2</v>
      </c>
      <c r="I875">
        <v>1</v>
      </c>
      <c r="J875" t="s">
        <v>2122</v>
      </c>
      <c r="K875">
        <v>635.25</v>
      </c>
      <c r="L875">
        <v>427.23</v>
      </c>
      <c r="M875">
        <v>1320902.2</v>
      </c>
      <c r="N875">
        <v>1320902.2</v>
      </c>
      <c r="O875">
        <v>0</v>
      </c>
      <c r="P875">
        <v>0</v>
      </c>
      <c r="Q875">
        <v>0</v>
      </c>
      <c r="R875">
        <v>45292</v>
      </c>
      <c r="S875">
        <v>45657</v>
      </c>
    </row>
    <row r="876" spans="1:21" x14ac:dyDescent="0.25">
      <c r="A876">
        <v>871</v>
      </c>
      <c r="B876" t="s">
        <v>1109</v>
      </c>
      <c r="C876">
        <v>42939</v>
      </c>
      <c r="D876" t="s">
        <v>1896</v>
      </c>
      <c r="E876">
        <v>1954</v>
      </c>
      <c r="F876" t="s">
        <v>2122</v>
      </c>
      <c r="G876" t="s">
        <v>2089</v>
      </c>
      <c r="H876">
        <v>2</v>
      </c>
      <c r="I876">
        <v>2</v>
      </c>
      <c r="J876" t="s">
        <v>2122</v>
      </c>
      <c r="K876">
        <v>1246.5</v>
      </c>
      <c r="L876">
        <v>886</v>
      </c>
      <c r="M876">
        <v>2190534.5900000003</v>
      </c>
      <c r="N876">
        <v>2190534.5900000003</v>
      </c>
      <c r="O876">
        <v>0</v>
      </c>
      <c r="P876">
        <v>0</v>
      </c>
      <c r="Q876">
        <v>0</v>
      </c>
      <c r="R876">
        <v>45292</v>
      </c>
      <c r="S876">
        <v>45657</v>
      </c>
    </row>
    <row r="877" spans="1:21" x14ac:dyDescent="0.25">
      <c r="A877">
        <v>872</v>
      </c>
      <c r="B877" t="s">
        <v>1110</v>
      </c>
      <c r="C877">
        <v>42940</v>
      </c>
      <c r="D877" t="s">
        <v>1896</v>
      </c>
      <c r="E877">
        <v>1954</v>
      </c>
      <c r="F877" t="s">
        <v>2122</v>
      </c>
      <c r="G877" t="s">
        <v>2089</v>
      </c>
      <c r="H877">
        <v>2</v>
      </c>
      <c r="I877">
        <v>2</v>
      </c>
      <c r="J877" t="s">
        <v>2122</v>
      </c>
      <c r="K877">
        <v>1246.5</v>
      </c>
      <c r="L877">
        <v>829.69999999999993</v>
      </c>
      <c r="M877">
        <v>2599400.36</v>
      </c>
      <c r="N877">
        <v>2599400.36</v>
      </c>
      <c r="O877">
        <v>0</v>
      </c>
      <c r="P877">
        <v>0</v>
      </c>
      <c r="Q877">
        <v>0</v>
      </c>
      <c r="R877">
        <v>45292</v>
      </c>
      <c r="S877">
        <v>45657</v>
      </c>
    </row>
    <row r="878" spans="1:21" x14ac:dyDescent="0.25">
      <c r="A878">
        <v>873</v>
      </c>
      <c r="B878" t="s">
        <v>2446</v>
      </c>
      <c r="C878">
        <v>42748</v>
      </c>
      <c r="D878" t="s">
        <v>1896</v>
      </c>
      <c r="E878">
        <v>1976</v>
      </c>
      <c r="F878" t="s">
        <v>2122</v>
      </c>
      <c r="G878" t="s">
        <v>2089</v>
      </c>
      <c r="H878">
        <v>5</v>
      </c>
      <c r="I878">
        <v>4</v>
      </c>
      <c r="J878" t="s">
        <v>2122</v>
      </c>
      <c r="K878">
        <v>4652.2</v>
      </c>
      <c r="L878">
        <v>3323</v>
      </c>
      <c r="M878">
        <v>7693742.8600000003</v>
      </c>
      <c r="N878">
        <v>7693742.8600000003</v>
      </c>
      <c r="O878">
        <v>0</v>
      </c>
      <c r="P878">
        <v>0</v>
      </c>
      <c r="Q878">
        <v>0</v>
      </c>
      <c r="R878">
        <v>45292</v>
      </c>
      <c r="S878">
        <v>45657</v>
      </c>
    </row>
    <row r="879" spans="1:21" x14ac:dyDescent="0.25">
      <c r="A879">
        <v>874</v>
      </c>
      <c r="B879" t="s">
        <v>1473</v>
      </c>
      <c r="C879">
        <v>42821</v>
      </c>
      <c r="D879" t="s">
        <v>1896</v>
      </c>
      <c r="E879">
        <v>1972</v>
      </c>
      <c r="F879" t="s">
        <v>2122</v>
      </c>
      <c r="G879" t="s">
        <v>2089</v>
      </c>
      <c r="H879">
        <v>5</v>
      </c>
      <c r="I879">
        <v>3</v>
      </c>
      <c r="J879" t="s">
        <v>2122</v>
      </c>
      <c r="K879">
        <v>3671.5</v>
      </c>
      <c r="L879">
        <v>3405.88</v>
      </c>
      <c r="M879">
        <v>171200.4</v>
      </c>
      <c r="N879">
        <v>171200.4</v>
      </c>
      <c r="O879">
        <v>0</v>
      </c>
      <c r="P879">
        <v>0</v>
      </c>
      <c r="Q879">
        <v>0</v>
      </c>
      <c r="R879">
        <v>45292</v>
      </c>
      <c r="S879">
        <v>45657</v>
      </c>
    </row>
    <row r="880" spans="1:21" x14ac:dyDescent="0.25">
      <c r="A880">
        <v>875</v>
      </c>
      <c r="B880" t="s">
        <v>1474</v>
      </c>
      <c r="C880">
        <v>42822</v>
      </c>
      <c r="D880" t="s">
        <v>1896</v>
      </c>
      <c r="E880">
        <v>1970</v>
      </c>
      <c r="F880" t="s">
        <v>2122</v>
      </c>
      <c r="G880" t="s">
        <v>2089</v>
      </c>
      <c r="H880">
        <v>5</v>
      </c>
      <c r="I880">
        <v>4</v>
      </c>
      <c r="J880" t="s">
        <v>2122</v>
      </c>
      <c r="K880">
        <v>4482.66</v>
      </c>
      <c r="L880">
        <v>3201.9</v>
      </c>
      <c r="M880">
        <v>159763.20000000001</v>
      </c>
      <c r="N880">
        <v>159763.20000000001</v>
      </c>
      <c r="O880">
        <v>0</v>
      </c>
      <c r="P880">
        <v>0</v>
      </c>
      <c r="Q880">
        <v>0</v>
      </c>
      <c r="R880">
        <v>45292</v>
      </c>
      <c r="S880">
        <v>45657</v>
      </c>
    </row>
    <row r="881" spans="1:19" x14ac:dyDescent="0.25">
      <c r="A881">
        <v>876</v>
      </c>
      <c r="B881" t="s">
        <v>1114</v>
      </c>
      <c r="C881">
        <v>43075</v>
      </c>
      <c r="D881" t="s">
        <v>1896</v>
      </c>
      <c r="E881">
        <v>1966</v>
      </c>
      <c r="F881" t="s">
        <v>2122</v>
      </c>
      <c r="G881" t="s">
        <v>2094</v>
      </c>
      <c r="H881">
        <v>2</v>
      </c>
      <c r="I881">
        <v>3</v>
      </c>
      <c r="J881" t="s">
        <v>2122</v>
      </c>
      <c r="K881">
        <v>1734</v>
      </c>
      <c r="L881">
        <v>780.5</v>
      </c>
      <c r="M881">
        <v>2067335.05</v>
      </c>
      <c r="N881">
        <v>2067335.05</v>
      </c>
      <c r="O881">
        <v>0</v>
      </c>
      <c r="P881">
        <v>0</v>
      </c>
      <c r="Q881">
        <v>0</v>
      </c>
      <c r="R881">
        <v>45292</v>
      </c>
      <c r="S881">
        <v>45657</v>
      </c>
    </row>
    <row r="882" spans="1:19" x14ac:dyDescent="0.25">
      <c r="A882">
        <v>877</v>
      </c>
      <c r="B882" t="s">
        <v>1115</v>
      </c>
      <c r="C882">
        <v>43096</v>
      </c>
      <c r="D882" t="s">
        <v>1896</v>
      </c>
      <c r="E882">
        <v>1966</v>
      </c>
      <c r="F882" t="s">
        <v>2122</v>
      </c>
      <c r="G882" t="s">
        <v>2094</v>
      </c>
      <c r="H882">
        <v>2</v>
      </c>
      <c r="I882">
        <v>3</v>
      </c>
      <c r="J882" t="s">
        <v>2122</v>
      </c>
      <c r="K882">
        <v>1676.23</v>
      </c>
      <c r="L882">
        <v>777.8</v>
      </c>
      <c r="M882">
        <v>123432</v>
      </c>
      <c r="N882">
        <v>123432</v>
      </c>
      <c r="O882">
        <v>0</v>
      </c>
      <c r="P882">
        <v>0</v>
      </c>
      <c r="Q882">
        <v>0</v>
      </c>
      <c r="R882">
        <v>45292</v>
      </c>
      <c r="S882">
        <v>45657</v>
      </c>
    </row>
    <row r="883" spans="1:19" x14ac:dyDescent="0.25">
      <c r="A883">
        <v>878</v>
      </c>
      <c r="B883" t="s">
        <v>3114</v>
      </c>
      <c r="C883">
        <v>43066</v>
      </c>
      <c r="D883" t="s">
        <v>1896</v>
      </c>
      <c r="E883">
        <v>1970</v>
      </c>
      <c r="F883" t="s">
        <v>2122</v>
      </c>
      <c r="G883" t="s">
        <v>2120</v>
      </c>
      <c r="H883">
        <v>3</v>
      </c>
      <c r="I883">
        <v>3</v>
      </c>
      <c r="J883" t="s">
        <v>2122</v>
      </c>
      <c r="K883">
        <v>2819.4</v>
      </c>
      <c r="L883">
        <v>1516</v>
      </c>
      <c r="M883">
        <v>174456</v>
      </c>
      <c r="N883">
        <v>174456</v>
      </c>
      <c r="O883">
        <v>0</v>
      </c>
      <c r="P883">
        <v>0</v>
      </c>
      <c r="Q883">
        <v>0</v>
      </c>
      <c r="R883">
        <v>45292</v>
      </c>
      <c r="S883">
        <v>45657</v>
      </c>
    </row>
    <row r="884" spans="1:19" x14ac:dyDescent="0.25">
      <c r="A884">
        <v>879</v>
      </c>
      <c r="B884" t="s">
        <v>3099</v>
      </c>
      <c r="C884">
        <v>43108</v>
      </c>
      <c r="D884" t="s">
        <v>1896</v>
      </c>
      <c r="E884">
        <v>1970</v>
      </c>
      <c r="F884" t="s">
        <v>2122</v>
      </c>
      <c r="G884" t="s">
        <v>2088</v>
      </c>
      <c r="H884">
        <v>3</v>
      </c>
      <c r="I884">
        <v>3</v>
      </c>
      <c r="J884" t="s">
        <v>2122</v>
      </c>
      <c r="K884">
        <v>2786.3</v>
      </c>
      <c r="L884">
        <v>1510.8</v>
      </c>
      <c r="M884">
        <v>250000</v>
      </c>
      <c r="N884">
        <v>250000</v>
      </c>
      <c r="O884">
        <v>0</v>
      </c>
      <c r="P884">
        <v>0</v>
      </c>
      <c r="Q884">
        <v>0</v>
      </c>
      <c r="R884">
        <v>45292</v>
      </c>
      <c r="S884">
        <v>45657</v>
      </c>
    </row>
    <row r="885" spans="1:19" x14ac:dyDescent="0.25">
      <c r="A885">
        <v>880</v>
      </c>
      <c r="B885" t="s">
        <v>3055</v>
      </c>
      <c r="C885">
        <v>43116</v>
      </c>
      <c r="D885" t="s">
        <v>1896</v>
      </c>
      <c r="E885">
        <v>1963</v>
      </c>
      <c r="F885" t="s">
        <v>2122</v>
      </c>
      <c r="G885" t="s">
        <v>2121</v>
      </c>
      <c r="H885">
        <v>3</v>
      </c>
      <c r="I885">
        <v>2</v>
      </c>
      <c r="J885" t="s">
        <v>2122</v>
      </c>
      <c r="K885">
        <v>1704.6</v>
      </c>
      <c r="L885">
        <v>946.5</v>
      </c>
      <c r="M885">
        <v>131472</v>
      </c>
      <c r="N885">
        <v>131472</v>
      </c>
      <c r="O885">
        <v>0</v>
      </c>
      <c r="P885">
        <v>0</v>
      </c>
      <c r="Q885">
        <v>0</v>
      </c>
      <c r="R885">
        <v>45292</v>
      </c>
      <c r="S885">
        <v>45657</v>
      </c>
    </row>
    <row r="886" spans="1:19" x14ac:dyDescent="0.25">
      <c r="A886">
        <v>881</v>
      </c>
      <c r="B886" t="s">
        <v>3056</v>
      </c>
      <c r="C886">
        <v>43105</v>
      </c>
      <c r="D886" t="s">
        <v>1896</v>
      </c>
      <c r="E886">
        <v>1970</v>
      </c>
      <c r="F886" t="s">
        <v>2122</v>
      </c>
      <c r="G886" t="s">
        <v>2120</v>
      </c>
      <c r="H886">
        <v>3</v>
      </c>
      <c r="I886">
        <v>3</v>
      </c>
      <c r="J886" t="s">
        <v>2122</v>
      </c>
      <c r="K886">
        <v>2751.9</v>
      </c>
      <c r="L886">
        <v>1517.5</v>
      </c>
      <c r="M886">
        <v>250000</v>
      </c>
      <c r="N886">
        <v>250000</v>
      </c>
      <c r="O886">
        <v>0</v>
      </c>
      <c r="P886">
        <v>0</v>
      </c>
      <c r="Q886">
        <v>0</v>
      </c>
      <c r="R886">
        <v>45292</v>
      </c>
      <c r="S886">
        <v>45657</v>
      </c>
    </row>
    <row r="887" spans="1:19" x14ac:dyDescent="0.25">
      <c r="A887">
        <v>882</v>
      </c>
      <c r="B887" t="s">
        <v>2634</v>
      </c>
      <c r="C887">
        <v>43117</v>
      </c>
      <c r="D887" t="s">
        <v>1896</v>
      </c>
      <c r="E887">
        <v>1963</v>
      </c>
      <c r="F887" t="s">
        <v>2122</v>
      </c>
      <c r="G887" t="s">
        <v>2089</v>
      </c>
      <c r="H887">
        <v>3</v>
      </c>
      <c r="I887">
        <v>2</v>
      </c>
      <c r="J887" t="s">
        <v>2122</v>
      </c>
      <c r="K887">
        <v>1727.3</v>
      </c>
      <c r="L887">
        <v>953.5</v>
      </c>
      <c r="M887">
        <v>215736.45</v>
      </c>
      <c r="N887">
        <v>215736.45</v>
      </c>
      <c r="O887">
        <v>0</v>
      </c>
      <c r="P887">
        <v>0</v>
      </c>
      <c r="Q887">
        <v>0</v>
      </c>
      <c r="R887">
        <v>45292</v>
      </c>
      <c r="S887">
        <v>45657</v>
      </c>
    </row>
    <row r="888" spans="1:19" x14ac:dyDescent="0.25">
      <c r="A888">
        <v>883</v>
      </c>
      <c r="B888" t="s">
        <v>2858</v>
      </c>
      <c r="C888">
        <v>43134</v>
      </c>
      <c r="D888" t="s">
        <v>1896</v>
      </c>
      <c r="E888">
        <v>1987</v>
      </c>
      <c r="F888" t="s">
        <v>2122</v>
      </c>
      <c r="G888" t="s">
        <v>2094</v>
      </c>
      <c r="H888">
        <v>2</v>
      </c>
      <c r="I888">
        <v>3</v>
      </c>
      <c r="J888" t="s">
        <v>2122</v>
      </c>
      <c r="K888">
        <v>1562.8</v>
      </c>
      <c r="L888">
        <v>737.7</v>
      </c>
      <c r="M888">
        <v>106644</v>
      </c>
      <c r="N888">
        <v>106644</v>
      </c>
      <c r="O888">
        <v>0</v>
      </c>
      <c r="P888">
        <v>0</v>
      </c>
      <c r="Q888">
        <v>0</v>
      </c>
      <c r="R888">
        <v>45292</v>
      </c>
      <c r="S888">
        <v>45657</v>
      </c>
    </row>
    <row r="889" spans="1:19" x14ac:dyDescent="0.25">
      <c r="A889">
        <v>884</v>
      </c>
      <c r="B889" t="s">
        <v>2961</v>
      </c>
      <c r="C889">
        <v>43140</v>
      </c>
      <c r="D889" t="s">
        <v>1896</v>
      </c>
      <c r="E889">
        <v>2013</v>
      </c>
      <c r="F889" t="s">
        <v>2122</v>
      </c>
      <c r="G889" t="s">
        <v>2837</v>
      </c>
      <c r="H889">
        <v>3</v>
      </c>
      <c r="I889">
        <v>2</v>
      </c>
      <c r="J889" t="s">
        <v>2122</v>
      </c>
      <c r="K889">
        <v>1054.9000000000001</v>
      </c>
      <c r="L889">
        <v>842</v>
      </c>
      <c r="M889">
        <v>110700</v>
      </c>
      <c r="N889">
        <v>110700</v>
      </c>
      <c r="O889">
        <v>0</v>
      </c>
      <c r="P889">
        <v>0</v>
      </c>
      <c r="Q889">
        <v>0</v>
      </c>
      <c r="R889">
        <v>45292</v>
      </c>
      <c r="S889">
        <v>45657</v>
      </c>
    </row>
    <row r="890" spans="1:19" x14ac:dyDescent="0.25">
      <c r="A890">
        <v>885</v>
      </c>
      <c r="B890" t="s">
        <v>2962</v>
      </c>
      <c r="C890">
        <v>46913</v>
      </c>
      <c r="D890" t="s">
        <v>1896</v>
      </c>
      <c r="E890">
        <v>2014</v>
      </c>
      <c r="F890" t="s">
        <v>2122</v>
      </c>
      <c r="G890" t="s">
        <v>2837</v>
      </c>
      <c r="H890">
        <v>3</v>
      </c>
      <c r="I890">
        <v>2</v>
      </c>
      <c r="J890" t="s">
        <v>2122</v>
      </c>
      <c r="K890">
        <v>1145.8</v>
      </c>
      <c r="L890">
        <v>1041</v>
      </c>
      <c r="M890">
        <v>133404</v>
      </c>
      <c r="N890">
        <v>133404</v>
      </c>
      <c r="O890">
        <v>0</v>
      </c>
      <c r="P890">
        <v>0</v>
      </c>
      <c r="Q890">
        <v>0</v>
      </c>
      <c r="R890">
        <v>45292</v>
      </c>
      <c r="S890">
        <v>45657</v>
      </c>
    </row>
    <row r="891" spans="1:19" x14ac:dyDescent="0.25">
      <c r="A891">
        <v>886</v>
      </c>
      <c r="B891" t="s">
        <v>2963</v>
      </c>
      <c r="C891">
        <v>46914</v>
      </c>
      <c r="D891" t="s">
        <v>1896</v>
      </c>
      <c r="E891">
        <v>2014</v>
      </c>
      <c r="F891" t="s">
        <v>2122</v>
      </c>
      <c r="G891" t="s">
        <v>2837</v>
      </c>
      <c r="H891">
        <v>3</v>
      </c>
      <c r="I891">
        <v>2</v>
      </c>
      <c r="J891" t="s">
        <v>2122</v>
      </c>
      <c r="K891">
        <v>732.9</v>
      </c>
      <c r="L891">
        <v>654.1</v>
      </c>
      <c r="M891">
        <v>94032</v>
      </c>
      <c r="N891">
        <v>94032</v>
      </c>
      <c r="O891">
        <v>0</v>
      </c>
      <c r="P891">
        <v>0</v>
      </c>
      <c r="Q891">
        <v>0</v>
      </c>
      <c r="R891">
        <v>45292</v>
      </c>
      <c r="S891">
        <v>45657</v>
      </c>
    </row>
    <row r="892" spans="1:19" x14ac:dyDescent="0.25">
      <c r="A892">
        <v>887</v>
      </c>
      <c r="B892" t="s">
        <v>2859</v>
      </c>
      <c r="C892">
        <v>43154</v>
      </c>
      <c r="D892" t="s">
        <v>1896</v>
      </c>
      <c r="E892">
        <v>1975</v>
      </c>
      <c r="F892" t="s">
        <v>2122</v>
      </c>
      <c r="G892" t="s">
        <v>2120</v>
      </c>
      <c r="H892">
        <v>3</v>
      </c>
      <c r="I892">
        <v>3</v>
      </c>
      <c r="J892" t="s">
        <v>2122</v>
      </c>
      <c r="K892">
        <v>2785.7</v>
      </c>
      <c r="L892">
        <v>1529.4</v>
      </c>
      <c r="M892">
        <v>167616</v>
      </c>
      <c r="N892">
        <v>167616</v>
      </c>
      <c r="O892">
        <v>0</v>
      </c>
      <c r="P892">
        <v>0</v>
      </c>
      <c r="Q892">
        <v>0</v>
      </c>
      <c r="R892">
        <v>45292</v>
      </c>
      <c r="S892">
        <v>45657</v>
      </c>
    </row>
    <row r="893" spans="1:19" x14ac:dyDescent="0.25">
      <c r="A893">
        <v>888</v>
      </c>
      <c r="B893" t="s">
        <v>2860</v>
      </c>
      <c r="C893">
        <v>43164</v>
      </c>
      <c r="D893" t="s">
        <v>1896</v>
      </c>
      <c r="E893">
        <v>1978</v>
      </c>
      <c r="F893" t="s">
        <v>2122</v>
      </c>
      <c r="G893" t="s">
        <v>2120</v>
      </c>
      <c r="H893">
        <v>5</v>
      </c>
      <c r="I893">
        <v>1</v>
      </c>
      <c r="J893" t="s">
        <v>2122</v>
      </c>
      <c r="K893">
        <v>1868.7</v>
      </c>
      <c r="L893">
        <v>1121.5</v>
      </c>
      <c r="M893">
        <v>85992</v>
      </c>
      <c r="N893">
        <v>85992</v>
      </c>
      <c r="O893">
        <v>0</v>
      </c>
      <c r="P893">
        <v>0</v>
      </c>
      <c r="Q893">
        <v>0</v>
      </c>
      <c r="R893">
        <v>45292</v>
      </c>
      <c r="S893">
        <v>45657</v>
      </c>
    </row>
    <row r="894" spans="1:19" x14ac:dyDescent="0.25">
      <c r="A894">
        <v>889</v>
      </c>
      <c r="B894" t="s">
        <v>2861</v>
      </c>
      <c r="C894">
        <v>43170</v>
      </c>
      <c r="D894" t="s">
        <v>1896</v>
      </c>
      <c r="E894">
        <v>1980</v>
      </c>
      <c r="F894" t="s">
        <v>2122</v>
      </c>
      <c r="G894" t="s">
        <v>2120</v>
      </c>
      <c r="H894">
        <v>3</v>
      </c>
      <c r="I894">
        <v>4</v>
      </c>
      <c r="J894" t="s">
        <v>2122</v>
      </c>
      <c r="K894">
        <v>3363.3</v>
      </c>
      <c r="L894">
        <v>1826.1</v>
      </c>
      <c r="M894">
        <v>201900</v>
      </c>
      <c r="N894">
        <v>201900</v>
      </c>
      <c r="O894">
        <v>0</v>
      </c>
      <c r="P894">
        <v>0</v>
      </c>
      <c r="Q894">
        <v>0</v>
      </c>
      <c r="R894">
        <v>45292</v>
      </c>
      <c r="S894">
        <v>45657</v>
      </c>
    </row>
    <row r="895" spans="1:19" x14ac:dyDescent="0.25">
      <c r="A895">
        <v>890</v>
      </c>
      <c r="B895" t="s">
        <v>2862</v>
      </c>
      <c r="C895">
        <v>43194</v>
      </c>
      <c r="D895" t="s">
        <v>1896</v>
      </c>
      <c r="E895">
        <v>1990</v>
      </c>
      <c r="F895" t="s">
        <v>2122</v>
      </c>
      <c r="G895" t="s">
        <v>2120</v>
      </c>
      <c r="H895">
        <v>3</v>
      </c>
      <c r="I895">
        <v>5</v>
      </c>
      <c r="J895" t="s">
        <v>2122</v>
      </c>
      <c r="K895">
        <v>4116.3999999999996</v>
      </c>
      <c r="L895">
        <v>2275</v>
      </c>
      <c r="M895">
        <v>249948</v>
      </c>
      <c r="N895">
        <v>249948</v>
      </c>
      <c r="O895">
        <v>0</v>
      </c>
      <c r="P895">
        <v>0</v>
      </c>
      <c r="Q895">
        <v>0</v>
      </c>
      <c r="R895">
        <v>45292</v>
      </c>
      <c r="S895">
        <v>45657</v>
      </c>
    </row>
    <row r="896" spans="1:19" x14ac:dyDescent="0.25">
      <c r="A896">
        <v>891</v>
      </c>
      <c r="B896" t="s">
        <v>2863</v>
      </c>
      <c r="C896">
        <v>43069</v>
      </c>
      <c r="D896" t="s">
        <v>1896</v>
      </c>
      <c r="E896">
        <v>1966</v>
      </c>
      <c r="F896" t="s">
        <v>2122</v>
      </c>
      <c r="G896" t="s">
        <v>2119</v>
      </c>
      <c r="H896">
        <v>2</v>
      </c>
      <c r="I896">
        <v>3</v>
      </c>
      <c r="J896" t="s">
        <v>2122</v>
      </c>
      <c r="K896">
        <v>1693.5</v>
      </c>
      <c r="L896">
        <v>770.3</v>
      </c>
      <c r="M896">
        <v>123564</v>
      </c>
      <c r="N896">
        <v>123564</v>
      </c>
      <c r="O896">
        <v>0</v>
      </c>
      <c r="P896">
        <v>0</v>
      </c>
      <c r="Q896">
        <v>0</v>
      </c>
      <c r="R896">
        <v>45292</v>
      </c>
      <c r="S896">
        <v>45657</v>
      </c>
    </row>
    <row r="897" spans="1:19" x14ac:dyDescent="0.25">
      <c r="A897">
        <v>892</v>
      </c>
      <c r="B897" t="s">
        <v>2864</v>
      </c>
      <c r="C897">
        <v>43072</v>
      </c>
      <c r="D897" t="s">
        <v>1896</v>
      </c>
      <c r="E897">
        <v>1965</v>
      </c>
      <c r="F897" t="s">
        <v>2122</v>
      </c>
      <c r="G897" t="s">
        <v>2119</v>
      </c>
      <c r="H897">
        <v>2</v>
      </c>
      <c r="I897">
        <v>3</v>
      </c>
      <c r="J897" t="s">
        <v>2122</v>
      </c>
      <c r="K897">
        <v>1671.7</v>
      </c>
      <c r="L897">
        <v>766.9</v>
      </c>
      <c r="M897">
        <v>120468</v>
      </c>
      <c r="N897">
        <v>120468</v>
      </c>
      <c r="O897">
        <v>0</v>
      </c>
      <c r="P897">
        <v>0</v>
      </c>
      <c r="Q897">
        <v>0</v>
      </c>
      <c r="R897">
        <v>45292</v>
      </c>
      <c r="S897">
        <v>45657</v>
      </c>
    </row>
    <row r="898" spans="1:19" x14ac:dyDescent="0.25">
      <c r="A898">
        <v>893</v>
      </c>
      <c r="B898" t="s">
        <v>2974</v>
      </c>
      <c r="C898">
        <v>43152</v>
      </c>
      <c r="D898" t="s">
        <v>1896</v>
      </c>
      <c r="E898">
        <v>1974</v>
      </c>
      <c r="F898" t="s">
        <v>2122</v>
      </c>
      <c r="G898" t="s">
        <v>2930</v>
      </c>
      <c r="H898">
        <v>3</v>
      </c>
      <c r="I898">
        <v>3</v>
      </c>
      <c r="J898" t="s">
        <v>2122</v>
      </c>
      <c r="K898">
        <v>2663.5</v>
      </c>
      <c r="L898">
        <v>1530.1</v>
      </c>
      <c r="M898">
        <v>167616</v>
      </c>
      <c r="N898">
        <v>167616</v>
      </c>
      <c r="O898">
        <v>0</v>
      </c>
      <c r="P898">
        <v>0</v>
      </c>
      <c r="Q898">
        <v>0</v>
      </c>
      <c r="R898">
        <v>45292</v>
      </c>
      <c r="S898">
        <v>45657</v>
      </c>
    </row>
    <row r="899" spans="1:19" x14ac:dyDescent="0.25">
      <c r="A899">
        <v>894</v>
      </c>
      <c r="B899" t="s">
        <v>2975</v>
      </c>
      <c r="C899">
        <v>43259</v>
      </c>
      <c r="D899" t="s">
        <v>1896</v>
      </c>
      <c r="E899">
        <v>1989</v>
      </c>
      <c r="F899" t="s">
        <v>2122</v>
      </c>
      <c r="G899" t="s">
        <v>2121</v>
      </c>
      <c r="H899">
        <v>3</v>
      </c>
      <c r="I899">
        <v>4</v>
      </c>
      <c r="J899" t="s">
        <v>2122</v>
      </c>
      <c r="K899">
        <v>2536</v>
      </c>
      <c r="L899">
        <v>2536.1</v>
      </c>
      <c r="M899">
        <v>249888</v>
      </c>
      <c r="N899">
        <v>249888</v>
      </c>
      <c r="O899">
        <v>0</v>
      </c>
      <c r="P899">
        <v>0</v>
      </c>
      <c r="Q899">
        <v>0</v>
      </c>
      <c r="R899">
        <v>45292</v>
      </c>
      <c r="S899">
        <v>45657</v>
      </c>
    </row>
    <row r="900" spans="1:19" x14ac:dyDescent="0.25">
      <c r="A900">
        <v>895</v>
      </c>
      <c r="B900" t="s">
        <v>2976</v>
      </c>
      <c r="C900">
        <v>43074</v>
      </c>
      <c r="D900" t="s">
        <v>1896</v>
      </c>
      <c r="E900">
        <v>1966</v>
      </c>
      <c r="F900" t="s">
        <v>2122</v>
      </c>
      <c r="G900" t="s">
        <v>2119</v>
      </c>
      <c r="H900">
        <v>2</v>
      </c>
      <c r="I900">
        <v>3</v>
      </c>
      <c r="J900" t="s">
        <v>2122</v>
      </c>
      <c r="K900">
        <v>1788.7</v>
      </c>
      <c r="L900">
        <v>775.7</v>
      </c>
      <c r="M900">
        <v>120468</v>
      </c>
      <c r="N900">
        <v>120468</v>
      </c>
      <c r="O900">
        <v>0</v>
      </c>
      <c r="P900">
        <v>0</v>
      </c>
      <c r="Q900">
        <v>0</v>
      </c>
      <c r="R900">
        <v>45292</v>
      </c>
      <c r="S900">
        <v>45657</v>
      </c>
    </row>
    <row r="901" spans="1:19" x14ac:dyDescent="0.25">
      <c r="A901">
        <v>896</v>
      </c>
      <c r="B901" t="s">
        <v>2977</v>
      </c>
      <c r="C901">
        <v>43081</v>
      </c>
      <c r="D901" t="s">
        <v>1896</v>
      </c>
      <c r="E901">
        <v>1966</v>
      </c>
      <c r="F901" t="s">
        <v>2122</v>
      </c>
      <c r="G901" t="s">
        <v>2119</v>
      </c>
      <c r="H901">
        <v>2</v>
      </c>
      <c r="I901">
        <v>3</v>
      </c>
      <c r="J901" t="s">
        <v>2122</v>
      </c>
      <c r="K901">
        <v>1671</v>
      </c>
      <c r="L901">
        <v>779</v>
      </c>
      <c r="M901">
        <v>125880</v>
      </c>
      <c r="N901">
        <v>125880</v>
      </c>
      <c r="O901">
        <v>0</v>
      </c>
      <c r="P901">
        <v>0</v>
      </c>
      <c r="Q901">
        <v>0</v>
      </c>
      <c r="R901">
        <v>45292</v>
      </c>
      <c r="S901">
        <v>45657</v>
      </c>
    </row>
    <row r="902" spans="1:19" x14ac:dyDescent="0.25">
      <c r="A902">
        <v>897</v>
      </c>
      <c r="B902" t="s">
        <v>2978</v>
      </c>
      <c r="C902">
        <v>43084</v>
      </c>
      <c r="D902" t="s">
        <v>1896</v>
      </c>
      <c r="E902">
        <v>1966</v>
      </c>
      <c r="F902" t="s">
        <v>2122</v>
      </c>
      <c r="G902" t="s">
        <v>2119</v>
      </c>
      <c r="H902">
        <v>2</v>
      </c>
      <c r="I902">
        <v>3</v>
      </c>
      <c r="J902" t="s">
        <v>2122</v>
      </c>
      <c r="K902">
        <v>1662.6</v>
      </c>
      <c r="L902">
        <v>784.8</v>
      </c>
      <c r="M902">
        <v>115776</v>
      </c>
      <c r="N902">
        <v>115776</v>
      </c>
      <c r="O902">
        <v>0</v>
      </c>
      <c r="P902">
        <v>0</v>
      </c>
      <c r="Q902">
        <v>0</v>
      </c>
      <c r="R902">
        <v>45292</v>
      </c>
      <c r="S902">
        <v>45657</v>
      </c>
    </row>
    <row r="903" spans="1:19" x14ac:dyDescent="0.25">
      <c r="A903">
        <v>898</v>
      </c>
      <c r="B903" t="s">
        <v>2979</v>
      </c>
      <c r="C903">
        <v>43138</v>
      </c>
      <c r="D903" t="s">
        <v>1896</v>
      </c>
      <c r="E903">
        <v>1996</v>
      </c>
      <c r="F903" t="s">
        <v>2122</v>
      </c>
      <c r="G903" t="s">
        <v>2119</v>
      </c>
      <c r="H903">
        <v>3</v>
      </c>
      <c r="I903">
        <v>6</v>
      </c>
      <c r="J903" t="s">
        <v>2122</v>
      </c>
      <c r="K903">
        <v>5003.3</v>
      </c>
      <c r="L903">
        <v>2730.8</v>
      </c>
      <c r="M903">
        <v>312480</v>
      </c>
      <c r="N903">
        <v>312480</v>
      </c>
      <c r="O903">
        <v>0</v>
      </c>
      <c r="P903">
        <v>0</v>
      </c>
      <c r="Q903">
        <v>0</v>
      </c>
      <c r="R903">
        <v>45292</v>
      </c>
      <c r="S903">
        <v>45657</v>
      </c>
    </row>
    <row r="904" spans="1:19" x14ac:dyDescent="0.25">
      <c r="A904">
        <v>899</v>
      </c>
      <c r="B904" t="s">
        <v>2980</v>
      </c>
      <c r="C904">
        <v>43180</v>
      </c>
      <c r="D904" t="s">
        <v>1896</v>
      </c>
      <c r="E904">
        <v>1985</v>
      </c>
      <c r="F904" t="s">
        <v>2122</v>
      </c>
      <c r="G904" t="s">
        <v>2120</v>
      </c>
      <c r="H904">
        <v>3</v>
      </c>
      <c r="I904">
        <v>5</v>
      </c>
      <c r="J904" t="s">
        <v>2122</v>
      </c>
      <c r="K904">
        <v>4059.1</v>
      </c>
      <c r="L904">
        <v>2280.1999999999998</v>
      </c>
      <c r="M904">
        <v>249240</v>
      </c>
      <c r="N904">
        <v>249240</v>
      </c>
      <c r="O904">
        <v>0</v>
      </c>
      <c r="P904">
        <v>0</v>
      </c>
      <c r="Q904">
        <v>0</v>
      </c>
      <c r="R904">
        <v>45292</v>
      </c>
      <c r="S904">
        <v>45657</v>
      </c>
    </row>
    <row r="905" spans="1:19" x14ac:dyDescent="0.25">
      <c r="A905">
        <v>900</v>
      </c>
      <c r="B905" t="s">
        <v>3014</v>
      </c>
      <c r="C905">
        <v>43537</v>
      </c>
      <c r="D905" t="s">
        <v>1896</v>
      </c>
      <c r="E905">
        <v>1973</v>
      </c>
      <c r="F905" t="s">
        <v>2122</v>
      </c>
      <c r="G905" t="s">
        <v>2119</v>
      </c>
      <c r="H905">
        <v>2</v>
      </c>
      <c r="I905">
        <v>2</v>
      </c>
      <c r="J905" t="s">
        <v>2122</v>
      </c>
      <c r="K905">
        <v>521.6</v>
      </c>
      <c r="L905">
        <v>481.9</v>
      </c>
      <c r="M905">
        <v>170508</v>
      </c>
      <c r="N905">
        <v>170508</v>
      </c>
      <c r="O905">
        <v>0</v>
      </c>
      <c r="P905">
        <v>0</v>
      </c>
      <c r="Q905">
        <v>0</v>
      </c>
      <c r="R905">
        <v>45292</v>
      </c>
      <c r="S905">
        <v>45657</v>
      </c>
    </row>
    <row r="906" spans="1:19" x14ac:dyDescent="0.25">
      <c r="A906">
        <v>901</v>
      </c>
      <c r="B906" t="s">
        <v>1117</v>
      </c>
      <c r="C906">
        <v>43324</v>
      </c>
      <c r="D906" t="s">
        <v>1896</v>
      </c>
      <c r="E906">
        <v>1960</v>
      </c>
      <c r="F906" t="s">
        <v>2122</v>
      </c>
      <c r="G906" t="s">
        <v>2089</v>
      </c>
      <c r="H906">
        <v>2</v>
      </c>
      <c r="I906">
        <v>2</v>
      </c>
      <c r="J906" t="s">
        <v>2122</v>
      </c>
      <c r="K906">
        <v>902</v>
      </c>
      <c r="L906">
        <v>524</v>
      </c>
      <c r="M906">
        <v>1592148.42</v>
      </c>
      <c r="N906">
        <v>1592148.42</v>
      </c>
      <c r="O906">
        <v>0</v>
      </c>
      <c r="P906">
        <v>0</v>
      </c>
      <c r="Q906">
        <v>0</v>
      </c>
      <c r="R906">
        <v>45292</v>
      </c>
      <c r="S906">
        <v>45657</v>
      </c>
    </row>
    <row r="907" spans="1:19" x14ac:dyDescent="0.25">
      <c r="A907">
        <v>902</v>
      </c>
      <c r="B907" t="s">
        <v>1118</v>
      </c>
      <c r="C907">
        <v>43326</v>
      </c>
      <c r="D907" t="s">
        <v>1896</v>
      </c>
      <c r="E907">
        <v>1963</v>
      </c>
      <c r="F907" t="s">
        <v>2122</v>
      </c>
      <c r="G907" t="s">
        <v>2090</v>
      </c>
      <c r="H907">
        <v>2</v>
      </c>
      <c r="I907">
        <v>2</v>
      </c>
      <c r="J907" t="s">
        <v>2122</v>
      </c>
      <c r="K907">
        <v>933</v>
      </c>
      <c r="L907">
        <v>504.1</v>
      </c>
      <c r="M907">
        <v>1024207.5499999999</v>
      </c>
      <c r="N907">
        <v>1024207.5499999999</v>
      </c>
      <c r="O907">
        <v>0</v>
      </c>
      <c r="P907">
        <v>0</v>
      </c>
      <c r="Q907">
        <v>0</v>
      </c>
      <c r="R907">
        <v>45292</v>
      </c>
      <c r="S907">
        <v>45657</v>
      </c>
    </row>
    <row r="908" spans="1:19" x14ac:dyDescent="0.25">
      <c r="A908">
        <v>903</v>
      </c>
      <c r="B908" t="s">
        <v>676</v>
      </c>
      <c r="C908">
        <v>43347</v>
      </c>
      <c r="D908" t="s">
        <v>1896</v>
      </c>
      <c r="E908">
        <v>1955</v>
      </c>
      <c r="F908" t="s">
        <v>2122</v>
      </c>
      <c r="G908" t="s">
        <v>2089</v>
      </c>
      <c r="H908">
        <v>2</v>
      </c>
      <c r="I908">
        <v>1</v>
      </c>
      <c r="J908" t="s">
        <v>2122</v>
      </c>
      <c r="K908">
        <v>920.9</v>
      </c>
      <c r="L908">
        <v>502.6</v>
      </c>
      <c r="M908">
        <v>1450711.08</v>
      </c>
      <c r="N908">
        <v>1450711.08</v>
      </c>
      <c r="O908">
        <v>0</v>
      </c>
      <c r="P908">
        <v>0</v>
      </c>
      <c r="Q908">
        <v>0</v>
      </c>
      <c r="R908">
        <v>45292</v>
      </c>
      <c r="S908">
        <v>45657</v>
      </c>
    </row>
    <row r="909" spans="1:19" x14ac:dyDescent="0.25">
      <c r="A909">
        <v>904</v>
      </c>
      <c r="B909" t="s">
        <v>2521</v>
      </c>
      <c r="C909">
        <v>43353</v>
      </c>
      <c r="D909" t="s">
        <v>1896</v>
      </c>
      <c r="E909">
        <v>1957</v>
      </c>
      <c r="F909" t="s">
        <v>2122</v>
      </c>
      <c r="G909" t="s">
        <v>2094</v>
      </c>
      <c r="H909">
        <v>2</v>
      </c>
      <c r="I909">
        <v>1</v>
      </c>
      <c r="J909" t="s">
        <v>2122</v>
      </c>
      <c r="K909">
        <v>677.5</v>
      </c>
      <c r="L909">
        <v>412.3</v>
      </c>
      <c r="M909">
        <v>169186.6</v>
      </c>
      <c r="N909">
        <v>169186.6</v>
      </c>
      <c r="O909">
        <v>0</v>
      </c>
      <c r="P909">
        <v>0</v>
      </c>
      <c r="Q909">
        <v>0</v>
      </c>
      <c r="R909">
        <v>45292</v>
      </c>
      <c r="S909">
        <v>45657</v>
      </c>
    </row>
    <row r="910" spans="1:19" x14ac:dyDescent="0.25">
      <c r="A910">
        <v>905</v>
      </c>
      <c r="B910" t="s">
        <v>678</v>
      </c>
      <c r="C910">
        <v>43380</v>
      </c>
      <c r="D910" t="s">
        <v>1896</v>
      </c>
      <c r="E910">
        <v>1957</v>
      </c>
      <c r="F910" t="s">
        <v>2122</v>
      </c>
      <c r="G910" t="s">
        <v>2094</v>
      </c>
      <c r="H910">
        <v>2</v>
      </c>
      <c r="I910">
        <v>1</v>
      </c>
      <c r="J910" t="s">
        <v>2122</v>
      </c>
      <c r="K910">
        <v>686.4</v>
      </c>
      <c r="L910">
        <v>395</v>
      </c>
      <c r="M910">
        <v>733369.98</v>
      </c>
      <c r="N910">
        <v>733369.98</v>
      </c>
      <c r="O910">
        <v>0</v>
      </c>
      <c r="P910">
        <v>0</v>
      </c>
      <c r="Q910">
        <v>0</v>
      </c>
      <c r="R910">
        <v>45292</v>
      </c>
      <c r="S910">
        <v>45657</v>
      </c>
    </row>
    <row r="911" spans="1:19" x14ac:dyDescent="0.25">
      <c r="A911">
        <v>906</v>
      </c>
      <c r="B911" t="s">
        <v>1120</v>
      </c>
      <c r="C911">
        <v>43299</v>
      </c>
      <c r="D911" t="s">
        <v>1896</v>
      </c>
      <c r="E911">
        <v>1957</v>
      </c>
      <c r="F911" t="s">
        <v>2122</v>
      </c>
      <c r="G911" t="s">
        <v>2089</v>
      </c>
      <c r="H911">
        <v>2</v>
      </c>
      <c r="I911">
        <v>2</v>
      </c>
      <c r="J911" t="s">
        <v>2122</v>
      </c>
      <c r="K911">
        <v>740.6</v>
      </c>
      <c r="L911">
        <v>392.1</v>
      </c>
      <c r="M911">
        <v>212605.49000000002</v>
      </c>
      <c r="N911">
        <v>212605.49000000002</v>
      </c>
      <c r="O911">
        <v>0</v>
      </c>
      <c r="P911">
        <v>0</v>
      </c>
      <c r="Q911">
        <v>0</v>
      </c>
      <c r="R911">
        <v>45292</v>
      </c>
      <c r="S911">
        <v>45657</v>
      </c>
    </row>
    <row r="912" spans="1:19" x14ac:dyDescent="0.25">
      <c r="A912">
        <v>907</v>
      </c>
      <c r="B912" t="s">
        <v>1121</v>
      </c>
      <c r="C912">
        <v>43300</v>
      </c>
      <c r="D912" t="s">
        <v>1896</v>
      </c>
      <c r="E912">
        <v>1957</v>
      </c>
      <c r="F912" t="s">
        <v>2122</v>
      </c>
      <c r="G912" t="s">
        <v>2089</v>
      </c>
      <c r="H912">
        <v>2</v>
      </c>
      <c r="I912">
        <v>2</v>
      </c>
      <c r="J912" t="s">
        <v>2122</v>
      </c>
      <c r="K912">
        <v>742.6</v>
      </c>
      <c r="L912">
        <v>389.4</v>
      </c>
      <c r="M912">
        <v>212605.49000000002</v>
      </c>
      <c r="N912">
        <v>212605.49000000002</v>
      </c>
      <c r="O912">
        <v>0</v>
      </c>
      <c r="P912">
        <v>0</v>
      </c>
      <c r="Q912">
        <v>0</v>
      </c>
      <c r="R912">
        <v>45292</v>
      </c>
      <c r="S912">
        <v>45657</v>
      </c>
    </row>
    <row r="913" spans="1:19" x14ac:dyDescent="0.25">
      <c r="A913">
        <v>908</v>
      </c>
      <c r="B913" t="s">
        <v>1122</v>
      </c>
      <c r="C913">
        <v>43418</v>
      </c>
      <c r="D913" t="s">
        <v>1896</v>
      </c>
      <c r="E913">
        <v>1957</v>
      </c>
      <c r="F913" t="s">
        <v>2122</v>
      </c>
      <c r="G913" t="s">
        <v>2089</v>
      </c>
      <c r="H913">
        <v>2</v>
      </c>
      <c r="I913">
        <v>2</v>
      </c>
      <c r="J913" t="s">
        <v>2122</v>
      </c>
      <c r="K913">
        <v>724.1</v>
      </c>
      <c r="L913">
        <v>381</v>
      </c>
      <c r="M913">
        <v>200987.05</v>
      </c>
      <c r="N913">
        <v>200987.05</v>
      </c>
      <c r="O913">
        <v>0</v>
      </c>
      <c r="P913">
        <v>0</v>
      </c>
      <c r="Q913">
        <v>0</v>
      </c>
      <c r="R913">
        <v>45292</v>
      </c>
      <c r="S913">
        <v>45657</v>
      </c>
    </row>
    <row r="914" spans="1:19" x14ac:dyDescent="0.25">
      <c r="A914">
        <v>909</v>
      </c>
      <c r="B914" t="s">
        <v>682</v>
      </c>
      <c r="C914">
        <v>43413</v>
      </c>
      <c r="D914" t="s">
        <v>1896</v>
      </c>
      <c r="E914">
        <v>1957</v>
      </c>
      <c r="F914" t="s">
        <v>2122</v>
      </c>
      <c r="G914" t="s">
        <v>2089</v>
      </c>
      <c r="H914">
        <v>2</v>
      </c>
      <c r="I914">
        <v>2</v>
      </c>
      <c r="J914" t="s">
        <v>2122</v>
      </c>
      <c r="K914">
        <v>740.8</v>
      </c>
      <c r="L914">
        <v>388</v>
      </c>
      <c r="M914">
        <v>942029.21</v>
      </c>
      <c r="N914">
        <v>942029.21</v>
      </c>
      <c r="O914">
        <v>0</v>
      </c>
      <c r="P914">
        <v>0</v>
      </c>
      <c r="Q914">
        <v>0</v>
      </c>
      <c r="R914">
        <v>45292</v>
      </c>
      <c r="S914">
        <v>45657</v>
      </c>
    </row>
    <row r="915" spans="1:19" x14ac:dyDescent="0.25">
      <c r="A915">
        <v>910</v>
      </c>
      <c r="B915" t="s">
        <v>1124</v>
      </c>
      <c r="C915">
        <v>43269</v>
      </c>
      <c r="D915" t="s">
        <v>1896</v>
      </c>
      <c r="E915">
        <v>1957</v>
      </c>
      <c r="F915" t="s">
        <v>2122</v>
      </c>
      <c r="G915" t="s">
        <v>2089</v>
      </c>
      <c r="H915">
        <v>2</v>
      </c>
      <c r="I915">
        <v>2</v>
      </c>
      <c r="J915" t="s">
        <v>2122</v>
      </c>
      <c r="K915">
        <v>1296.8</v>
      </c>
      <c r="L915">
        <v>701</v>
      </c>
      <c r="M915">
        <v>276300.86</v>
      </c>
      <c r="N915">
        <v>276300.86</v>
      </c>
      <c r="O915">
        <v>0</v>
      </c>
      <c r="P915">
        <v>0</v>
      </c>
      <c r="Q915">
        <v>0</v>
      </c>
      <c r="R915">
        <v>45292</v>
      </c>
      <c r="S915">
        <v>45657</v>
      </c>
    </row>
    <row r="916" spans="1:19" x14ac:dyDescent="0.25">
      <c r="A916">
        <v>911</v>
      </c>
      <c r="B916" t="s">
        <v>1125</v>
      </c>
      <c r="C916">
        <v>43280</v>
      </c>
      <c r="D916" t="s">
        <v>1896</v>
      </c>
      <c r="E916">
        <v>1961</v>
      </c>
      <c r="F916" t="s">
        <v>2122</v>
      </c>
      <c r="G916" t="s">
        <v>2089</v>
      </c>
      <c r="H916">
        <v>2</v>
      </c>
      <c r="I916">
        <v>1</v>
      </c>
      <c r="J916" t="s">
        <v>2122</v>
      </c>
      <c r="K916">
        <v>830.8</v>
      </c>
      <c r="L916">
        <v>526.29999999999995</v>
      </c>
      <c r="M916">
        <v>188612.21</v>
      </c>
      <c r="N916">
        <v>188612.21</v>
      </c>
      <c r="O916">
        <v>0</v>
      </c>
      <c r="P916">
        <v>0</v>
      </c>
      <c r="Q916">
        <v>0</v>
      </c>
      <c r="R916">
        <v>45292</v>
      </c>
      <c r="S916">
        <v>45657</v>
      </c>
    </row>
    <row r="917" spans="1:19" x14ac:dyDescent="0.25">
      <c r="A917">
        <v>912</v>
      </c>
      <c r="B917" t="s">
        <v>691</v>
      </c>
      <c r="C917">
        <v>43285</v>
      </c>
      <c r="D917" t="s">
        <v>1896</v>
      </c>
      <c r="E917">
        <v>1965</v>
      </c>
      <c r="F917" t="s">
        <v>2122</v>
      </c>
      <c r="G917" t="s">
        <v>2089</v>
      </c>
      <c r="H917">
        <v>2</v>
      </c>
      <c r="I917">
        <v>2</v>
      </c>
      <c r="J917" t="s">
        <v>2122</v>
      </c>
      <c r="K917">
        <v>1066.7</v>
      </c>
      <c r="L917">
        <v>583.70000000000005</v>
      </c>
      <c r="M917">
        <v>1577382.2599999998</v>
      </c>
      <c r="N917">
        <v>1577382.2599999998</v>
      </c>
      <c r="O917">
        <v>0</v>
      </c>
      <c r="P917">
        <v>0</v>
      </c>
      <c r="Q917">
        <v>0</v>
      </c>
      <c r="R917">
        <v>45292</v>
      </c>
      <c r="S917">
        <v>45657</v>
      </c>
    </row>
    <row r="918" spans="1:19" x14ac:dyDescent="0.25">
      <c r="A918">
        <v>913</v>
      </c>
      <c r="B918" t="s">
        <v>1127</v>
      </c>
      <c r="C918">
        <v>43292</v>
      </c>
      <c r="D918" t="s">
        <v>1896</v>
      </c>
      <c r="E918">
        <v>1959</v>
      </c>
      <c r="F918" t="s">
        <v>2122</v>
      </c>
      <c r="G918" t="s">
        <v>2090</v>
      </c>
      <c r="H918">
        <v>2</v>
      </c>
      <c r="I918">
        <v>2</v>
      </c>
      <c r="J918" t="s">
        <v>2122</v>
      </c>
      <c r="K918">
        <v>715.8</v>
      </c>
      <c r="L918">
        <v>368.7</v>
      </c>
      <c r="M918">
        <v>194342.28999999998</v>
      </c>
      <c r="N918">
        <v>194342.28999999998</v>
      </c>
      <c r="O918">
        <v>0</v>
      </c>
      <c r="P918">
        <v>0</v>
      </c>
      <c r="Q918">
        <v>0</v>
      </c>
      <c r="R918">
        <v>45292</v>
      </c>
      <c r="S918">
        <v>45657</v>
      </c>
    </row>
    <row r="919" spans="1:19" x14ac:dyDescent="0.25">
      <c r="A919">
        <v>914</v>
      </c>
      <c r="B919" t="s">
        <v>1128</v>
      </c>
      <c r="C919">
        <v>43293</v>
      </c>
      <c r="D919" t="s">
        <v>1896</v>
      </c>
      <c r="E919">
        <v>1956</v>
      </c>
      <c r="F919" t="s">
        <v>2122</v>
      </c>
      <c r="G919" t="s">
        <v>2090</v>
      </c>
      <c r="H919">
        <v>2</v>
      </c>
      <c r="I919">
        <v>2</v>
      </c>
      <c r="J919" t="s">
        <v>2122</v>
      </c>
      <c r="K919">
        <v>1003.7</v>
      </c>
      <c r="L919">
        <v>383.3</v>
      </c>
      <c r="M919">
        <v>1131406.8500000001</v>
      </c>
      <c r="N919">
        <v>1131406.8500000001</v>
      </c>
      <c r="O919">
        <v>0</v>
      </c>
      <c r="P919">
        <v>0</v>
      </c>
      <c r="Q919">
        <v>0</v>
      </c>
      <c r="R919">
        <v>45292</v>
      </c>
      <c r="S919">
        <v>45657</v>
      </c>
    </row>
    <row r="920" spans="1:19" x14ac:dyDescent="0.25">
      <c r="A920">
        <v>915</v>
      </c>
      <c r="B920" t="s">
        <v>2129</v>
      </c>
      <c r="C920">
        <v>43455</v>
      </c>
      <c r="D920" t="s">
        <v>1896</v>
      </c>
      <c r="E920">
        <v>1968</v>
      </c>
      <c r="F920" t="s">
        <v>2122</v>
      </c>
      <c r="G920" t="s">
        <v>2089</v>
      </c>
      <c r="H920">
        <v>2</v>
      </c>
      <c r="I920">
        <v>2</v>
      </c>
      <c r="J920" t="s">
        <v>2122</v>
      </c>
      <c r="K920">
        <v>1086</v>
      </c>
      <c r="L920">
        <v>612.9</v>
      </c>
      <c r="M920">
        <v>1545213.0799999998</v>
      </c>
      <c r="N920">
        <v>1545213.0799999998</v>
      </c>
      <c r="O920">
        <v>0</v>
      </c>
      <c r="P920">
        <v>0</v>
      </c>
      <c r="Q920">
        <v>0</v>
      </c>
      <c r="R920">
        <v>45292</v>
      </c>
      <c r="S920">
        <v>45657</v>
      </c>
    </row>
    <row r="921" spans="1:19" x14ac:dyDescent="0.25">
      <c r="A921">
        <v>916</v>
      </c>
      <c r="B921" t="s">
        <v>2416</v>
      </c>
      <c r="C921">
        <v>43349</v>
      </c>
      <c r="D921" t="s">
        <v>1896</v>
      </c>
      <c r="E921">
        <v>1906</v>
      </c>
      <c r="F921" t="s">
        <v>2122</v>
      </c>
      <c r="G921" t="s">
        <v>2094</v>
      </c>
      <c r="H921">
        <v>1</v>
      </c>
      <c r="I921">
        <v>2</v>
      </c>
      <c r="J921" t="s">
        <v>2122</v>
      </c>
      <c r="K921">
        <v>516.45000000000005</v>
      </c>
      <c r="L921">
        <v>191.5</v>
      </c>
      <c r="M921">
        <v>5767458.6000000006</v>
      </c>
      <c r="N921">
        <v>562011.4</v>
      </c>
      <c r="O921">
        <v>5205447.2</v>
      </c>
      <c r="P921">
        <v>0</v>
      </c>
      <c r="Q921">
        <v>0</v>
      </c>
      <c r="R921">
        <v>45292</v>
      </c>
      <c r="S921">
        <v>45657</v>
      </c>
    </row>
    <row r="922" spans="1:19" x14ac:dyDescent="0.25">
      <c r="A922">
        <v>917</v>
      </c>
      <c r="B922" t="s">
        <v>684</v>
      </c>
      <c r="C922">
        <v>43519</v>
      </c>
      <c r="D922" t="s">
        <v>1896</v>
      </c>
      <c r="E922">
        <v>1957</v>
      </c>
      <c r="F922" t="s">
        <v>2122</v>
      </c>
      <c r="G922" t="s">
        <v>2089</v>
      </c>
      <c r="H922">
        <v>2</v>
      </c>
      <c r="I922">
        <v>2</v>
      </c>
      <c r="J922" t="s">
        <v>2122</v>
      </c>
      <c r="K922">
        <v>1185.8</v>
      </c>
      <c r="L922">
        <v>615.4</v>
      </c>
      <c r="M922">
        <v>1704619.4299999997</v>
      </c>
      <c r="N922">
        <v>1704619.4299999997</v>
      </c>
      <c r="O922">
        <v>0</v>
      </c>
      <c r="P922">
        <v>0</v>
      </c>
      <c r="Q922">
        <v>0</v>
      </c>
      <c r="R922">
        <v>45292</v>
      </c>
      <c r="S922">
        <v>45657</v>
      </c>
    </row>
    <row r="923" spans="1:19" x14ac:dyDescent="0.25">
      <c r="A923">
        <v>918</v>
      </c>
      <c r="B923" t="s">
        <v>2342</v>
      </c>
      <c r="C923">
        <v>56603</v>
      </c>
      <c r="D923" t="s">
        <v>1896</v>
      </c>
      <c r="E923">
        <v>1985</v>
      </c>
      <c r="F923" t="s">
        <v>2122</v>
      </c>
      <c r="G923" t="s">
        <v>2447</v>
      </c>
      <c r="H923">
        <v>2</v>
      </c>
      <c r="I923">
        <v>2</v>
      </c>
      <c r="J923" t="s">
        <v>2122</v>
      </c>
      <c r="K923">
        <v>643</v>
      </c>
      <c r="L923">
        <v>543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45292</v>
      </c>
      <c r="S923">
        <v>45657</v>
      </c>
    </row>
    <row r="924" spans="1:19" x14ac:dyDescent="0.25">
      <c r="A924">
        <v>919</v>
      </c>
      <c r="B924" t="s">
        <v>2343</v>
      </c>
      <c r="C924">
        <v>56604</v>
      </c>
      <c r="D924" t="s">
        <v>1896</v>
      </c>
      <c r="E924">
        <v>1972</v>
      </c>
      <c r="F924" t="s">
        <v>2122</v>
      </c>
      <c r="G924" t="s">
        <v>2447</v>
      </c>
      <c r="H924">
        <v>2</v>
      </c>
      <c r="I924">
        <v>2</v>
      </c>
      <c r="J924" t="s">
        <v>2122</v>
      </c>
      <c r="K924">
        <v>763</v>
      </c>
      <c r="L924">
        <v>372</v>
      </c>
      <c r="M924">
        <v>879837.65</v>
      </c>
      <c r="N924">
        <v>879837.65</v>
      </c>
      <c r="O924">
        <v>0</v>
      </c>
      <c r="P924">
        <v>0</v>
      </c>
      <c r="Q924">
        <v>0</v>
      </c>
      <c r="R924">
        <v>45292</v>
      </c>
      <c r="S924">
        <v>45657</v>
      </c>
    </row>
    <row r="925" spans="1:19" x14ac:dyDescent="0.25">
      <c r="A925">
        <v>920</v>
      </c>
      <c r="B925" t="s">
        <v>693</v>
      </c>
      <c r="C925">
        <v>42238</v>
      </c>
      <c r="D925" t="s">
        <v>1896</v>
      </c>
      <c r="E925">
        <v>1972</v>
      </c>
      <c r="F925" t="s">
        <v>2122</v>
      </c>
      <c r="G925" t="s">
        <v>2094</v>
      </c>
      <c r="H925">
        <v>2</v>
      </c>
      <c r="I925">
        <v>2</v>
      </c>
      <c r="J925" t="s">
        <v>2122</v>
      </c>
      <c r="K925">
        <v>1187.4000000000001</v>
      </c>
      <c r="L925">
        <v>503.5</v>
      </c>
      <c r="M925">
        <v>1299945.82</v>
      </c>
      <c r="N925">
        <v>1299945.82</v>
      </c>
      <c r="O925">
        <v>0</v>
      </c>
      <c r="P925">
        <v>0</v>
      </c>
      <c r="Q925">
        <v>0</v>
      </c>
      <c r="R925">
        <v>45292</v>
      </c>
      <c r="S925">
        <v>45657</v>
      </c>
    </row>
    <row r="926" spans="1:19" x14ac:dyDescent="0.25">
      <c r="A926">
        <v>921</v>
      </c>
      <c r="B926" t="s">
        <v>694</v>
      </c>
      <c r="C926">
        <v>42255</v>
      </c>
      <c r="D926" t="s">
        <v>1896</v>
      </c>
      <c r="E926">
        <v>1972</v>
      </c>
      <c r="F926" t="s">
        <v>2122</v>
      </c>
      <c r="G926" t="s">
        <v>2094</v>
      </c>
      <c r="H926">
        <v>2</v>
      </c>
      <c r="I926">
        <v>2</v>
      </c>
      <c r="J926" t="s">
        <v>2122</v>
      </c>
      <c r="K926">
        <v>1325.6</v>
      </c>
      <c r="L926">
        <v>509.2</v>
      </c>
      <c r="M926">
        <v>1268469.05</v>
      </c>
      <c r="N926">
        <v>1268469.05</v>
      </c>
      <c r="O926">
        <v>0</v>
      </c>
      <c r="P926">
        <v>0</v>
      </c>
      <c r="Q926">
        <v>0</v>
      </c>
      <c r="R926">
        <v>45292</v>
      </c>
      <c r="S926">
        <v>45657</v>
      </c>
    </row>
    <row r="927" spans="1:19" x14ac:dyDescent="0.25">
      <c r="A927">
        <v>922</v>
      </c>
      <c r="B927" t="s">
        <v>695</v>
      </c>
      <c r="C927">
        <v>42274</v>
      </c>
      <c r="D927" t="s">
        <v>1896</v>
      </c>
      <c r="E927">
        <v>1967</v>
      </c>
      <c r="F927" t="s">
        <v>2122</v>
      </c>
      <c r="G927" t="s">
        <v>2094</v>
      </c>
      <c r="H927">
        <v>2</v>
      </c>
      <c r="I927">
        <v>3</v>
      </c>
      <c r="J927" t="s">
        <v>2122</v>
      </c>
      <c r="K927">
        <v>1307.5999999999999</v>
      </c>
      <c r="L927">
        <v>513.29999999999995</v>
      </c>
      <c r="M927">
        <v>1293167.6500000001</v>
      </c>
      <c r="N927">
        <v>1293167.6500000001</v>
      </c>
      <c r="O927">
        <v>0</v>
      </c>
      <c r="P927">
        <v>0</v>
      </c>
      <c r="Q927">
        <v>0</v>
      </c>
      <c r="R927">
        <v>45292</v>
      </c>
      <c r="S927">
        <v>45657</v>
      </c>
    </row>
    <row r="928" spans="1:19" x14ac:dyDescent="0.25">
      <c r="A928">
        <v>923</v>
      </c>
      <c r="B928" t="s">
        <v>696</v>
      </c>
      <c r="C928">
        <v>42283</v>
      </c>
      <c r="D928" t="s">
        <v>1896</v>
      </c>
      <c r="E928">
        <v>1972</v>
      </c>
      <c r="F928" t="s">
        <v>2122</v>
      </c>
      <c r="G928" t="s">
        <v>2094</v>
      </c>
      <c r="H928">
        <v>2</v>
      </c>
      <c r="I928">
        <v>2</v>
      </c>
      <c r="J928" t="s">
        <v>2122</v>
      </c>
      <c r="K928">
        <v>1298.3</v>
      </c>
      <c r="L928">
        <v>498.5</v>
      </c>
      <c r="M928">
        <v>170877.05000000002</v>
      </c>
      <c r="N928">
        <v>170877.05000000002</v>
      </c>
      <c r="O928">
        <v>0</v>
      </c>
      <c r="P928">
        <v>0</v>
      </c>
      <c r="Q928">
        <v>0</v>
      </c>
      <c r="R928">
        <v>45292</v>
      </c>
      <c r="S928">
        <v>45657</v>
      </c>
    </row>
    <row r="929" spans="1:19" x14ac:dyDescent="0.25">
      <c r="A929">
        <v>924</v>
      </c>
      <c r="B929" t="s">
        <v>697</v>
      </c>
      <c r="C929">
        <v>42284</v>
      </c>
      <c r="D929" t="s">
        <v>1896</v>
      </c>
      <c r="E929">
        <v>1971</v>
      </c>
      <c r="F929" t="s">
        <v>2122</v>
      </c>
      <c r="G929" t="s">
        <v>2094</v>
      </c>
      <c r="H929">
        <v>2</v>
      </c>
      <c r="I929">
        <v>2</v>
      </c>
      <c r="J929" t="s">
        <v>2122</v>
      </c>
      <c r="K929">
        <v>1194.5</v>
      </c>
      <c r="L929">
        <v>509.2</v>
      </c>
      <c r="M929">
        <v>1268469.05</v>
      </c>
      <c r="N929">
        <v>1268469.05</v>
      </c>
      <c r="O929">
        <v>0</v>
      </c>
      <c r="P929">
        <v>0</v>
      </c>
      <c r="Q929">
        <v>0</v>
      </c>
      <c r="R929">
        <v>45292</v>
      </c>
      <c r="S929">
        <v>45657</v>
      </c>
    </row>
    <row r="930" spans="1:19" x14ac:dyDescent="0.25">
      <c r="A930">
        <v>925</v>
      </c>
      <c r="B930" t="s">
        <v>692</v>
      </c>
      <c r="C930">
        <v>42213</v>
      </c>
      <c r="D930" t="s">
        <v>1896</v>
      </c>
      <c r="E930">
        <v>1975</v>
      </c>
      <c r="F930" t="s">
        <v>2122</v>
      </c>
      <c r="G930" t="s">
        <v>2094</v>
      </c>
      <c r="H930">
        <v>2</v>
      </c>
      <c r="I930">
        <v>2</v>
      </c>
      <c r="J930" t="s">
        <v>2122</v>
      </c>
      <c r="K930">
        <v>524.4</v>
      </c>
      <c r="L930">
        <v>522.5</v>
      </c>
      <c r="M930">
        <v>1073811.38375</v>
      </c>
      <c r="N930">
        <v>1073811.38375</v>
      </c>
      <c r="O930">
        <v>0</v>
      </c>
      <c r="P930">
        <v>0</v>
      </c>
      <c r="Q930">
        <v>0</v>
      </c>
      <c r="R930">
        <v>45292</v>
      </c>
      <c r="S930">
        <v>45657</v>
      </c>
    </row>
    <row r="931" spans="1:19" x14ac:dyDescent="0.25">
      <c r="A931">
        <v>926</v>
      </c>
      <c r="B931" t="s">
        <v>2629</v>
      </c>
      <c r="C931">
        <v>43570</v>
      </c>
      <c r="D931" t="s">
        <v>1896</v>
      </c>
      <c r="E931">
        <v>1992</v>
      </c>
      <c r="F931" t="s">
        <v>2122</v>
      </c>
      <c r="G931" t="s">
        <v>2088</v>
      </c>
      <c r="H931">
        <v>5</v>
      </c>
      <c r="I931">
        <v>4</v>
      </c>
      <c r="J931" t="s">
        <v>2122</v>
      </c>
      <c r="K931">
        <v>7893.31</v>
      </c>
      <c r="L931">
        <v>4954.3999999999996</v>
      </c>
      <c r="M931">
        <v>11726447.200000001</v>
      </c>
      <c r="N931">
        <v>11726447.200000001</v>
      </c>
      <c r="O931">
        <v>0</v>
      </c>
      <c r="P931">
        <v>0</v>
      </c>
      <c r="Q931">
        <v>0</v>
      </c>
      <c r="R931">
        <v>45292</v>
      </c>
      <c r="S931">
        <v>45657</v>
      </c>
    </row>
    <row r="932" spans="1:19" x14ac:dyDescent="0.25">
      <c r="A932">
        <v>927</v>
      </c>
      <c r="B932" t="s">
        <v>2164</v>
      </c>
      <c r="C932">
        <v>43567</v>
      </c>
      <c r="D932" t="s">
        <v>1896</v>
      </c>
      <c r="E932">
        <v>1980</v>
      </c>
      <c r="F932" t="s">
        <v>2122</v>
      </c>
      <c r="G932" t="s">
        <v>2088</v>
      </c>
      <c r="H932">
        <v>5</v>
      </c>
      <c r="I932">
        <v>4</v>
      </c>
      <c r="J932" t="s">
        <v>2122</v>
      </c>
      <c r="K932">
        <v>5227.7</v>
      </c>
      <c r="L932">
        <v>3773.8</v>
      </c>
      <c r="M932">
        <v>2959686.580000001</v>
      </c>
      <c r="N932">
        <v>2959686.580000001</v>
      </c>
      <c r="O932">
        <v>0</v>
      </c>
      <c r="P932">
        <v>0</v>
      </c>
      <c r="Q932">
        <v>0</v>
      </c>
      <c r="R932">
        <v>45292</v>
      </c>
      <c r="S932">
        <v>45657</v>
      </c>
    </row>
    <row r="933" spans="1:19" x14ac:dyDescent="0.25">
      <c r="A933">
        <v>928</v>
      </c>
      <c r="B933" t="s">
        <v>3126</v>
      </c>
      <c r="C933">
        <v>43568</v>
      </c>
      <c r="D933" t="s">
        <v>1896</v>
      </c>
      <c r="E933">
        <v>1981</v>
      </c>
      <c r="F933" t="s">
        <v>2122</v>
      </c>
      <c r="G933" t="s">
        <v>2120</v>
      </c>
      <c r="H933">
        <v>5</v>
      </c>
      <c r="I933">
        <v>6</v>
      </c>
      <c r="J933" t="s">
        <v>2122</v>
      </c>
      <c r="K933">
        <v>7465.3</v>
      </c>
      <c r="L933">
        <v>4725</v>
      </c>
      <c r="M933">
        <v>2145447.9699999997</v>
      </c>
      <c r="N933">
        <v>2145447.9699999997</v>
      </c>
      <c r="O933">
        <v>0</v>
      </c>
      <c r="P933">
        <v>0</v>
      </c>
      <c r="Q933">
        <v>0</v>
      </c>
      <c r="R933">
        <v>45292</v>
      </c>
      <c r="S933">
        <v>45657</v>
      </c>
    </row>
    <row r="934" spans="1:19" x14ac:dyDescent="0.25">
      <c r="A934">
        <v>929</v>
      </c>
      <c r="B934" t="s">
        <v>3127</v>
      </c>
      <c r="C934">
        <v>43569</v>
      </c>
      <c r="D934" t="s">
        <v>1896</v>
      </c>
      <c r="E934">
        <v>1983</v>
      </c>
      <c r="F934" t="s">
        <v>2122</v>
      </c>
      <c r="G934" t="s">
        <v>2120</v>
      </c>
      <c r="H934">
        <v>5</v>
      </c>
      <c r="I934">
        <v>6</v>
      </c>
      <c r="J934" t="s">
        <v>2122</v>
      </c>
      <c r="K934">
        <v>7282.06</v>
      </c>
      <c r="L934">
        <v>4655.6499999999996</v>
      </c>
      <c r="M934">
        <v>2175246.19</v>
      </c>
      <c r="N934">
        <v>2175246.19</v>
      </c>
      <c r="O934">
        <v>0</v>
      </c>
      <c r="P934">
        <v>0</v>
      </c>
      <c r="Q934">
        <v>0</v>
      </c>
      <c r="R934">
        <v>45292</v>
      </c>
      <c r="S934">
        <v>45657</v>
      </c>
    </row>
    <row r="935" spans="1:19" x14ac:dyDescent="0.25">
      <c r="A935">
        <v>930</v>
      </c>
      <c r="B935" t="s">
        <v>2165</v>
      </c>
      <c r="C935">
        <v>43592</v>
      </c>
      <c r="D935" t="s">
        <v>1896</v>
      </c>
      <c r="E935">
        <v>1987</v>
      </c>
      <c r="F935" t="s">
        <v>2122</v>
      </c>
      <c r="G935" t="s">
        <v>2088</v>
      </c>
      <c r="H935">
        <v>5</v>
      </c>
      <c r="I935">
        <v>4</v>
      </c>
      <c r="J935" t="s">
        <v>2122</v>
      </c>
      <c r="K935">
        <v>5126.8</v>
      </c>
      <c r="L935">
        <v>3303.1</v>
      </c>
      <c r="M935">
        <v>3215308.17</v>
      </c>
      <c r="N935">
        <v>3215308.17</v>
      </c>
      <c r="O935">
        <v>0</v>
      </c>
      <c r="P935">
        <v>0</v>
      </c>
      <c r="Q935">
        <v>0</v>
      </c>
      <c r="R935">
        <v>45292</v>
      </c>
      <c r="S935">
        <v>45657</v>
      </c>
    </row>
    <row r="936" spans="1:19" x14ac:dyDescent="0.25">
      <c r="A936">
        <v>931</v>
      </c>
      <c r="B936" t="s">
        <v>2166</v>
      </c>
      <c r="C936">
        <v>43593</v>
      </c>
      <c r="D936" t="s">
        <v>1896</v>
      </c>
      <c r="E936">
        <v>1991</v>
      </c>
      <c r="F936" t="s">
        <v>2122</v>
      </c>
      <c r="G936" t="s">
        <v>2088</v>
      </c>
      <c r="H936">
        <v>5</v>
      </c>
      <c r="I936">
        <v>5</v>
      </c>
      <c r="J936" t="s">
        <v>2122</v>
      </c>
      <c r="K936">
        <v>4619</v>
      </c>
      <c r="L936">
        <v>4209</v>
      </c>
      <c r="M936">
        <v>3041328.61</v>
      </c>
      <c r="N936">
        <v>3041328.61</v>
      </c>
      <c r="O936">
        <v>0</v>
      </c>
      <c r="P936">
        <v>0</v>
      </c>
      <c r="Q936">
        <v>0</v>
      </c>
      <c r="R936">
        <v>45292</v>
      </c>
      <c r="S936">
        <v>45657</v>
      </c>
    </row>
    <row r="937" spans="1:19" x14ac:dyDescent="0.25">
      <c r="A937">
        <v>932</v>
      </c>
      <c r="B937" t="s">
        <v>3136</v>
      </c>
      <c r="C937">
        <v>43587</v>
      </c>
      <c r="D937" t="s">
        <v>1896</v>
      </c>
      <c r="E937">
        <v>1952</v>
      </c>
      <c r="F937" t="s">
        <v>2122</v>
      </c>
      <c r="G937" t="s">
        <v>3137</v>
      </c>
      <c r="H937">
        <v>2</v>
      </c>
      <c r="I937">
        <v>1</v>
      </c>
      <c r="J937" t="s">
        <v>2122</v>
      </c>
      <c r="K937">
        <v>411</v>
      </c>
      <c r="L937">
        <v>411</v>
      </c>
      <c r="M937">
        <v>97632.95</v>
      </c>
      <c r="N937">
        <v>97632.95</v>
      </c>
      <c r="O937">
        <v>0</v>
      </c>
      <c r="P937">
        <v>0</v>
      </c>
      <c r="Q937">
        <v>0</v>
      </c>
      <c r="R937">
        <v>45292</v>
      </c>
      <c r="S937">
        <v>45657</v>
      </c>
    </row>
    <row r="938" spans="1:19" x14ac:dyDescent="0.25">
      <c r="A938">
        <v>933</v>
      </c>
      <c r="B938" t="s">
        <v>3134</v>
      </c>
      <c r="C938">
        <v>43588</v>
      </c>
      <c r="D938" t="s">
        <v>1896</v>
      </c>
      <c r="E938">
        <v>1958</v>
      </c>
      <c r="F938" t="s">
        <v>2122</v>
      </c>
      <c r="G938" t="s">
        <v>3137</v>
      </c>
      <c r="H938">
        <v>2</v>
      </c>
      <c r="I938">
        <v>1</v>
      </c>
      <c r="J938" t="s">
        <v>2122</v>
      </c>
      <c r="K938">
        <v>467.3</v>
      </c>
      <c r="L938">
        <v>425.9</v>
      </c>
      <c r="M938">
        <v>326577.06</v>
      </c>
      <c r="N938">
        <v>326577.06</v>
      </c>
      <c r="O938">
        <v>0</v>
      </c>
      <c r="P938">
        <v>0</v>
      </c>
      <c r="Q938">
        <v>0</v>
      </c>
      <c r="R938">
        <v>45292</v>
      </c>
      <c r="S938">
        <v>45657</v>
      </c>
    </row>
    <row r="939" spans="1:19" x14ac:dyDescent="0.25">
      <c r="A939">
        <v>934</v>
      </c>
      <c r="B939" t="s">
        <v>3005</v>
      </c>
      <c r="C939">
        <v>43556</v>
      </c>
      <c r="D939" t="s">
        <v>1896</v>
      </c>
      <c r="E939">
        <v>1986</v>
      </c>
      <c r="F939" t="s">
        <v>2122</v>
      </c>
      <c r="G939" t="s">
        <v>2120</v>
      </c>
      <c r="H939">
        <v>5</v>
      </c>
      <c r="I939">
        <v>6</v>
      </c>
      <c r="J939" t="s">
        <v>2122</v>
      </c>
      <c r="K939">
        <v>5674.9</v>
      </c>
      <c r="L939">
        <v>4803</v>
      </c>
      <c r="M939">
        <v>1169670.02</v>
      </c>
      <c r="N939">
        <v>1169670.02</v>
      </c>
      <c r="O939">
        <v>0</v>
      </c>
      <c r="P939">
        <v>0</v>
      </c>
      <c r="Q939">
        <v>0</v>
      </c>
      <c r="R939">
        <v>45292</v>
      </c>
      <c r="S939">
        <v>45657</v>
      </c>
    </row>
    <row r="940" spans="1:19" x14ac:dyDescent="0.25">
      <c r="A940">
        <v>935</v>
      </c>
      <c r="B940" t="s">
        <v>3006</v>
      </c>
      <c r="C940">
        <v>43595</v>
      </c>
      <c r="D940" t="s">
        <v>1896</v>
      </c>
      <c r="E940">
        <v>1989</v>
      </c>
      <c r="F940" t="s">
        <v>2122</v>
      </c>
      <c r="G940" t="s">
        <v>2120</v>
      </c>
      <c r="H940">
        <v>5</v>
      </c>
      <c r="I940">
        <v>4</v>
      </c>
      <c r="J940" t="s">
        <v>2122</v>
      </c>
      <c r="K940">
        <v>4744</v>
      </c>
      <c r="L940">
        <v>3602.2</v>
      </c>
      <c r="M940">
        <v>849241.93</v>
      </c>
      <c r="N940">
        <v>849241.93</v>
      </c>
      <c r="O940">
        <v>0</v>
      </c>
      <c r="P940">
        <v>0</v>
      </c>
      <c r="Q940">
        <v>0</v>
      </c>
      <c r="R940">
        <v>45292</v>
      </c>
      <c r="S940">
        <v>45657</v>
      </c>
    </row>
    <row r="941" spans="1:19" x14ac:dyDescent="0.25">
      <c r="A941">
        <v>936</v>
      </c>
      <c r="B941" t="s">
        <v>3133</v>
      </c>
      <c r="C941">
        <v>43597</v>
      </c>
      <c r="D941" t="s">
        <v>1896</v>
      </c>
      <c r="E941">
        <v>1976</v>
      </c>
      <c r="F941" t="s">
        <v>2122</v>
      </c>
      <c r="G941" t="s">
        <v>2120</v>
      </c>
      <c r="H941">
        <v>5</v>
      </c>
      <c r="I941">
        <v>4</v>
      </c>
      <c r="J941" t="s">
        <v>2122</v>
      </c>
      <c r="K941">
        <v>5391.3</v>
      </c>
      <c r="L941">
        <v>3429.7</v>
      </c>
      <c r="M941">
        <v>702336.17</v>
      </c>
      <c r="N941">
        <v>702336.17</v>
      </c>
      <c r="O941">
        <v>0</v>
      </c>
      <c r="P941">
        <v>0</v>
      </c>
      <c r="Q941">
        <v>0</v>
      </c>
      <c r="R941">
        <v>45292</v>
      </c>
      <c r="S941">
        <v>45657</v>
      </c>
    </row>
    <row r="942" spans="1:19" x14ac:dyDescent="0.25">
      <c r="A942">
        <v>937</v>
      </c>
      <c r="B942" t="s">
        <v>3100</v>
      </c>
      <c r="C942">
        <v>43602</v>
      </c>
      <c r="D942" t="s">
        <v>1896</v>
      </c>
      <c r="E942">
        <v>1954</v>
      </c>
      <c r="F942" t="s">
        <v>2122</v>
      </c>
      <c r="G942" t="s">
        <v>2120</v>
      </c>
      <c r="H942">
        <v>2</v>
      </c>
      <c r="I942">
        <v>1</v>
      </c>
      <c r="J942" t="s">
        <v>2122</v>
      </c>
      <c r="K942">
        <v>506.8</v>
      </c>
      <c r="L942">
        <v>506.8</v>
      </c>
      <c r="M942">
        <v>440914.12</v>
      </c>
      <c r="N942">
        <v>440914.12</v>
      </c>
      <c r="O942">
        <v>0</v>
      </c>
      <c r="P942">
        <v>0</v>
      </c>
      <c r="Q942">
        <v>0</v>
      </c>
      <c r="R942">
        <v>45292</v>
      </c>
      <c r="S942">
        <v>45657</v>
      </c>
    </row>
    <row r="943" spans="1:19" x14ac:dyDescent="0.25">
      <c r="A943">
        <v>938</v>
      </c>
      <c r="B943" t="s">
        <v>3129</v>
      </c>
      <c r="C943">
        <v>43605</v>
      </c>
      <c r="D943" t="s">
        <v>1896</v>
      </c>
      <c r="E943">
        <v>1957</v>
      </c>
      <c r="F943" t="s">
        <v>2122</v>
      </c>
      <c r="G943" t="s">
        <v>2121</v>
      </c>
      <c r="H943">
        <v>2</v>
      </c>
      <c r="I943">
        <v>2</v>
      </c>
      <c r="J943" t="s">
        <v>2122</v>
      </c>
      <c r="K943">
        <v>815</v>
      </c>
      <c r="L943">
        <v>794.7</v>
      </c>
      <c r="M943">
        <v>893840.51</v>
      </c>
      <c r="N943">
        <v>893840.51</v>
      </c>
      <c r="O943">
        <v>0</v>
      </c>
      <c r="P943">
        <v>0</v>
      </c>
      <c r="Q943">
        <v>0</v>
      </c>
      <c r="R943">
        <v>45292</v>
      </c>
      <c r="S943">
        <v>45657</v>
      </c>
    </row>
    <row r="944" spans="1:19" x14ac:dyDescent="0.25">
      <c r="A944">
        <v>939</v>
      </c>
      <c r="B944" t="s">
        <v>3130</v>
      </c>
      <c r="C944">
        <v>43606</v>
      </c>
      <c r="D944" t="s">
        <v>1896</v>
      </c>
      <c r="E944">
        <v>1960</v>
      </c>
      <c r="F944" t="s">
        <v>2122</v>
      </c>
      <c r="G944" t="s">
        <v>2119</v>
      </c>
      <c r="H944">
        <v>2</v>
      </c>
      <c r="I944">
        <v>3</v>
      </c>
      <c r="J944" t="s">
        <v>2122</v>
      </c>
      <c r="K944">
        <v>1367.5</v>
      </c>
      <c r="L944">
        <v>1337.5</v>
      </c>
      <c r="M944">
        <v>1589572.94</v>
      </c>
      <c r="N944">
        <v>1589572.94</v>
      </c>
      <c r="O944">
        <v>0</v>
      </c>
      <c r="P944">
        <v>0</v>
      </c>
      <c r="Q944">
        <v>0</v>
      </c>
      <c r="R944">
        <v>45292</v>
      </c>
      <c r="S944">
        <v>45657</v>
      </c>
    </row>
    <row r="945" spans="1:19" x14ac:dyDescent="0.25">
      <c r="A945">
        <v>940</v>
      </c>
      <c r="B945" t="s">
        <v>3131</v>
      </c>
      <c r="C945">
        <v>43607</v>
      </c>
      <c r="D945" t="s">
        <v>1896</v>
      </c>
      <c r="E945">
        <v>1959</v>
      </c>
      <c r="F945" t="s">
        <v>2122</v>
      </c>
      <c r="G945" t="s">
        <v>2121</v>
      </c>
      <c r="H945">
        <v>2</v>
      </c>
      <c r="I945">
        <v>3</v>
      </c>
      <c r="J945" t="s">
        <v>2122</v>
      </c>
      <c r="K945">
        <v>2397.9</v>
      </c>
      <c r="L945">
        <v>1004.2</v>
      </c>
      <c r="M945">
        <v>670411.61</v>
      </c>
      <c r="N945">
        <v>670411.61</v>
      </c>
      <c r="O945">
        <v>0</v>
      </c>
      <c r="P945">
        <v>0</v>
      </c>
      <c r="Q945">
        <v>0</v>
      </c>
      <c r="R945">
        <v>45292</v>
      </c>
      <c r="S945">
        <v>45657</v>
      </c>
    </row>
    <row r="946" spans="1:19" x14ac:dyDescent="0.25">
      <c r="A946">
        <v>941</v>
      </c>
      <c r="B946" t="s">
        <v>3146</v>
      </c>
      <c r="C946">
        <v>43609</v>
      </c>
      <c r="D946" t="s">
        <v>1896</v>
      </c>
      <c r="E946">
        <v>1963</v>
      </c>
      <c r="F946" t="s">
        <v>2122</v>
      </c>
      <c r="G946" t="s">
        <v>2121</v>
      </c>
      <c r="H946">
        <v>2</v>
      </c>
      <c r="I946">
        <v>2</v>
      </c>
      <c r="J946" t="s">
        <v>2122</v>
      </c>
      <c r="K946">
        <v>1105.8</v>
      </c>
      <c r="L946">
        <v>617.70000000000005</v>
      </c>
      <c r="M946">
        <v>665429.93999999994</v>
      </c>
      <c r="N946">
        <v>665429.93999999994</v>
      </c>
      <c r="O946">
        <v>0</v>
      </c>
      <c r="P946">
        <v>0</v>
      </c>
      <c r="Q946">
        <v>0</v>
      </c>
      <c r="R946">
        <v>45292</v>
      </c>
      <c r="S946">
        <v>45657</v>
      </c>
    </row>
    <row r="947" spans="1:19" x14ac:dyDescent="0.25">
      <c r="A947">
        <v>942</v>
      </c>
      <c r="B947" t="s">
        <v>3007</v>
      </c>
      <c r="C947">
        <v>43610</v>
      </c>
      <c r="D947" t="s">
        <v>1896</v>
      </c>
      <c r="E947">
        <v>1960</v>
      </c>
      <c r="F947" t="s">
        <v>2122</v>
      </c>
      <c r="G947" t="s">
        <v>2119</v>
      </c>
      <c r="H947">
        <v>2</v>
      </c>
      <c r="I947">
        <v>2</v>
      </c>
      <c r="J947" t="s">
        <v>2122</v>
      </c>
      <c r="K947">
        <v>885.5</v>
      </c>
      <c r="L947">
        <v>491.4</v>
      </c>
      <c r="M947">
        <v>582037.64</v>
      </c>
      <c r="N947">
        <v>582037.64</v>
      </c>
      <c r="O947">
        <v>0</v>
      </c>
      <c r="P947">
        <v>0</v>
      </c>
      <c r="Q947">
        <v>0</v>
      </c>
      <c r="R947">
        <v>45292</v>
      </c>
      <c r="S947">
        <v>45657</v>
      </c>
    </row>
    <row r="948" spans="1:19" x14ac:dyDescent="0.25">
      <c r="A948">
        <v>943</v>
      </c>
      <c r="B948" t="s">
        <v>3132</v>
      </c>
      <c r="C948">
        <v>43611</v>
      </c>
      <c r="D948" t="s">
        <v>1896</v>
      </c>
      <c r="E948">
        <v>1955</v>
      </c>
      <c r="F948" t="s">
        <v>2122</v>
      </c>
      <c r="G948" t="s">
        <v>2119</v>
      </c>
      <c r="H948">
        <v>2</v>
      </c>
      <c r="I948">
        <v>2</v>
      </c>
      <c r="J948" t="s">
        <v>2122</v>
      </c>
      <c r="K948">
        <v>848.9</v>
      </c>
      <c r="L948">
        <v>483.8</v>
      </c>
      <c r="M948">
        <v>677595.51</v>
      </c>
      <c r="N948">
        <v>677595.51</v>
      </c>
      <c r="O948">
        <v>0</v>
      </c>
      <c r="P948">
        <v>0</v>
      </c>
      <c r="Q948">
        <v>0</v>
      </c>
      <c r="R948">
        <v>45292</v>
      </c>
      <c r="S948">
        <v>45657</v>
      </c>
    </row>
    <row r="949" spans="1:19" x14ac:dyDescent="0.25">
      <c r="A949">
        <v>944</v>
      </c>
      <c r="B949" t="s">
        <v>3008</v>
      </c>
      <c r="C949">
        <v>43612</v>
      </c>
      <c r="D949" t="s">
        <v>1896</v>
      </c>
      <c r="E949">
        <v>1960</v>
      </c>
      <c r="F949" t="s">
        <v>2122</v>
      </c>
      <c r="G949" t="s">
        <v>2119</v>
      </c>
      <c r="H949">
        <v>1</v>
      </c>
      <c r="I949">
        <v>2</v>
      </c>
      <c r="J949" t="s">
        <v>2122</v>
      </c>
      <c r="K949">
        <v>885.5</v>
      </c>
      <c r="L949">
        <v>514.5</v>
      </c>
      <c r="M949">
        <v>222095.9258</v>
      </c>
      <c r="N949">
        <v>222095.9258</v>
      </c>
      <c r="O949">
        <v>0</v>
      </c>
      <c r="P949">
        <v>0</v>
      </c>
      <c r="Q949">
        <v>0</v>
      </c>
      <c r="R949">
        <v>45292</v>
      </c>
      <c r="S949">
        <v>45657</v>
      </c>
    </row>
    <row r="950" spans="1:19" x14ac:dyDescent="0.25">
      <c r="A950">
        <v>945</v>
      </c>
      <c r="B950" t="s">
        <v>3009</v>
      </c>
      <c r="C950">
        <v>43613</v>
      </c>
      <c r="D950" t="s">
        <v>1896</v>
      </c>
      <c r="E950">
        <v>1965</v>
      </c>
      <c r="F950" t="s">
        <v>2122</v>
      </c>
      <c r="G950" t="s">
        <v>2119</v>
      </c>
      <c r="H950">
        <v>2</v>
      </c>
      <c r="I950">
        <v>2</v>
      </c>
      <c r="J950" t="s">
        <v>2122</v>
      </c>
      <c r="K950">
        <v>851.8</v>
      </c>
      <c r="L950">
        <v>517.70000000000005</v>
      </c>
      <c r="M950">
        <v>639284.43319999997</v>
      </c>
      <c r="N950">
        <v>639284.43319999997</v>
      </c>
      <c r="O950">
        <v>0</v>
      </c>
      <c r="P950">
        <v>0</v>
      </c>
      <c r="Q950">
        <v>0</v>
      </c>
      <c r="R950">
        <v>45292</v>
      </c>
      <c r="S950">
        <v>45657</v>
      </c>
    </row>
    <row r="951" spans="1:19" x14ac:dyDescent="0.25">
      <c r="A951">
        <v>946</v>
      </c>
      <c r="B951" t="s">
        <v>42</v>
      </c>
      <c r="C951">
        <v>43689</v>
      </c>
      <c r="D951" t="s">
        <v>1896</v>
      </c>
      <c r="E951">
        <v>1958</v>
      </c>
      <c r="F951">
        <v>2021</v>
      </c>
      <c r="G951" t="s">
        <v>2089</v>
      </c>
      <c r="H951">
        <v>2</v>
      </c>
      <c r="I951">
        <v>1</v>
      </c>
      <c r="J951" t="s">
        <v>2122</v>
      </c>
      <c r="K951">
        <v>682.35</v>
      </c>
      <c r="L951">
        <v>440.4</v>
      </c>
      <c r="M951">
        <v>395527.29</v>
      </c>
      <c r="N951">
        <v>395527.29</v>
      </c>
      <c r="O951">
        <v>0</v>
      </c>
      <c r="P951">
        <v>0</v>
      </c>
      <c r="Q951">
        <v>0</v>
      </c>
      <c r="R951">
        <v>45292</v>
      </c>
      <c r="S951">
        <v>45657</v>
      </c>
    </row>
    <row r="952" spans="1:19" x14ac:dyDescent="0.25">
      <c r="A952">
        <v>947</v>
      </c>
      <c r="B952" t="s">
        <v>699</v>
      </c>
      <c r="C952">
        <v>43650</v>
      </c>
      <c r="D952" t="s">
        <v>1896</v>
      </c>
      <c r="E952">
        <v>1972</v>
      </c>
      <c r="F952" t="s">
        <v>2122</v>
      </c>
      <c r="G952" t="s">
        <v>2089</v>
      </c>
      <c r="H952">
        <v>5</v>
      </c>
      <c r="I952">
        <v>4</v>
      </c>
      <c r="J952" t="s">
        <v>2122</v>
      </c>
      <c r="K952">
        <v>3829</v>
      </c>
      <c r="L952">
        <v>3299.8</v>
      </c>
      <c r="M952">
        <v>7842909.79</v>
      </c>
      <c r="N952">
        <v>7842909.79</v>
      </c>
      <c r="O952">
        <v>0</v>
      </c>
      <c r="P952">
        <v>0</v>
      </c>
      <c r="Q952">
        <v>0</v>
      </c>
      <c r="R952">
        <v>45292</v>
      </c>
      <c r="S952">
        <v>45657</v>
      </c>
    </row>
    <row r="953" spans="1:19" x14ac:dyDescent="0.25">
      <c r="A953">
        <v>948</v>
      </c>
      <c r="B953" t="s">
        <v>700</v>
      </c>
      <c r="C953">
        <v>43651</v>
      </c>
      <c r="D953" t="s">
        <v>1896</v>
      </c>
      <c r="E953">
        <v>1970</v>
      </c>
      <c r="F953" t="s">
        <v>2122</v>
      </c>
      <c r="G953" t="s">
        <v>2089</v>
      </c>
      <c r="H953">
        <v>5</v>
      </c>
      <c r="I953">
        <v>4</v>
      </c>
      <c r="J953" t="s">
        <v>2122</v>
      </c>
      <c r="K953">
        <v>3941</v>
      </c>
      <c r="L953">
        <v>3491.4</v>
      </c>
      <c r="M953">
        <v>7418750.1799999997</v>
      </c>
      <c r="N953">
        <v>7418750.1799999997</v>
      </c>
      <c r="O953">
        <v>0</v>
      </c>
      <c r="P953">
        <v>0</v>
      </c>
      <c r="Q953">
        <v>0</v>
      </c>
      <c r="R953">
        <v>45292</v>
      </c>
      <c r="S953">
        <v>45657</v>
      </c>
    </row>
    <row r="954" spans="1:19" x14ac:dyDescent="0.25">
      <c r="A954">
        <v>949</v>
      </c>
      <c r="B954" t="s">
        <v>1506</v>
      </c>
      <c r="C954">
        <v>43787</v>
      </c>
      <c r="D954" t="s">
        <v>1896</v>
      </c>
      <c r="E954">
        <v>1966</v>
      </c>
      <c r="F954" t="s">
        <v>2122</v>
      </c>
      <c r="G954" t="s">
        <v>2089</v>
      </c>
      <c r="H954">
        <v>4</v>
      </c>
      <c r="I954">
        <v>2</v>
      </c>
      <c r="J954" t="s">
        <v>2122</v>
      </c>
      <c r="K954">
        <v>2136.3000000000002</v>
      </c>
      <c r="L954">
        <v>1289.7</v>
      </c>
      <c r="M954">
        <v>2143875.06</v>
      </c>
      <c r="N954">
        <v>2143875.06</v>
      </c>
      <c r="O954">
        <v>0</v>
      </c>
      <c r="P954">
        <v>0</v>
      </c>
      <c r="Q954">
        <v>0</v>
      </c>
      <c r="R954">
        <v>45292</v>
      </c>
      <c r="S954">
        <v>45657</v>
      </c>
    </row>
    <row r="955" spans="1:19" x14ac:dyDescent="0.25">
      <c r="A955">
        <v>950</v>
      </c>
      <c r="B955" t="s">
        <v>1507</v>
      </c>
      <c r="C955">
        <v>43784</v>
      </c>
      <c r="D955" t="s">
        <v>1896</v>
      </c>
      <c r="E955">
        <v>1958</v>
      </c>
      <c r="F955" t="s">
        <v>2122</v>
      </c>
      <c r="G955" t="s">
        <v>2090</v>
      </c>
      <c r="H955">
        <v>2</v>
      </c>
      <c r="I955">
        <v>2</v>
      </c>
      <c r="J955" t="s">
        <v>2122</v>
      </c>
      <c r="K955">
        <v>647.70000000000005</v>
      </c>
      <c r="L955">
        <v>425.3</v>
      </c>
      <c r="M955">
        <v>40141.199999999997</v>
      </c>
      <c r="N955">
        <v>40141.199999999997</v>
      </c>
      <c r="O955">
        <v>0</v>
      </c>
      <c r="P955">
        <v>0</v>
      </c>
      <c r="Q955">
        <v>0</v>
      </c>
      <c r="R955">
        <v>45292</v>
      </c>
      <c r="S955">
        <v>45657</v>
      </c>
    </row>
    <row r="956" spans="1:19" x14ac:dyDescent="0.25">
      <c r="A956">
        <v>951</v>
      </c>
      <c r="B956" t="s">
        <v>1508</v>
      </c>
      <c r="C956">
        <v>43791</v>
      </c>
      <c r="D956" t="s">
        <v>1896</v>
      </c>
      <c r="E956">
        <v>1969</v>
      </c>
      <c r="F956" t="s">
        <v>2122</v>
      </c>
      <c r="G956" t="s">
        <v>2089</v>
      </c>
      <c r="H956">
        <v>5</v>
      </c>
      <c r="I956">
        <v>4</v>
      </c>
      <c r="J956" t="s">
        <v>2122</v>
      </c>
      <c r="K956">
        <v>4887.8999999999996</v>
      </c>
      <c r="L956">
        <v>3077.4</v>
      </c>
      <c r="M956">
        <v>11097080.030000001</v>
      </c>
      <c r="N956">
        <v>11097080.030000001</v>
      </c>
      <c r="O956">
        <v>0</v>
      </c>
      <c r="P956">
        <v>0</v>
      </c>
      <c r="Q956">
        <v>0</v>
      </c>
      <c r="R956">
        <v>45292</v>
      </c>
      <c r="S956">
        <v>45657</v>
      </c>
    </row>
    <row r="957" spans="1:19" x14ac:dyDescent="0.25">
      <c r="A957">
        <v>952</v>
      </c>
      <c r="B957" t="s">
        <v>1505</v>
      </c>
      <c r="C957">
        <v>43750</v>
      </c>
      <c r="D957" t="s">
        <v>1896</v>
      </c>
      <c r="E957">
        <v>1973</v>
      </c>
      <c r="F957" t="s">
        <v>2122</v>
      </c>
      <c r="G957" t="s">
        <v>2089</v>
      </c>
      <c r="H957">
        <v>5</v>
      </c>
      <c r="I957">
        <v>4</v>
      </c>
      <c r="J957" t="s">
        <v>2122</v>
      </c>
      <c r="K957">
        <v>5031.3</v>
      </c>
      <c r="L957">
        <v>3371.3</v>
      </c>
      <c r="M957">
        <v>3502109.17</v>
      </c>
      <c r="N957">
        <v>3502109.17</v>
      </c>
      <c r="O957">
        <v>0</v>
      </c>
      <c r="P957">
        <v>0</v>
      </c>
      <c r="Q957">
        <v>0</v>
      </c>
      <c r="R957">
        <v>45292</v>
      </c>
      <c r="S957">
        <v>45657</v>
      </c>
    </row>
    <row r="958" spans="1:19" x14ac:dyDescent="0.25">
      <c r="A958">
        <v>953</v>
      </c>
      <c r="B958" t="s">
        <v>1133</v>
      </c>
      <c r="C958">
        <v>43838</v>
      </c>
      <c r="D958" t="s">
        <v>1896</v>
      </c>
      <c r="E958">
        <v>1964</v>
      </c>
      <c r="F958" t="s">
        <v>2122</v>
      </c>
      <c r="G958" t="s">
        <v>2094</v>
      </c>
      <c r="H958">
        <v>2</v>
      </c>
      <c r="I958">
        <v>1</v>
      </c>
      <c r="J958" t="s">
        <v>2122</v>
      </c>
      <c r="K958">
        <v>354.2</v>
      </c>
      <c r="L958">
        <v>354.2</v>
      </c>
      <c r="M958">
        <v>840549.16</v>
      </c>
      <c r="N958">
        <v>840549.16</v>
      </c>
      <c r="O958">
        <v>0</v>
      </c>
      <c r="P958">
        <v>0</v>
      </c>
      <c r="Q958">
        <v>0</v>
      </c>
      <c r="R958">
        <v>45292</v>
      </c>
      <c r="S958">
        <v>45657</v>
      </c>
    </row>
    <row r="959" spans="1:19" x14ac:dyDescent="0.25">
      <c r="A959">
        <v>954</v>
      </c>
      <c r="B959" t="s">
        <v>1134</v>
      </c>
      <c r="C959">
        <v>43839</v>
      </c>
      <c r="D959" t="s">
        <v>1896</v>
      </c>
      <c r="E959">
        <v>1964</v>
      </c>
      <c r="F959" t="s">
        <v>2122</v>
      </c>
      <c r="G959" t="s">
        <v>2094</v>
      </c>
      <c r="H959">
        <v>2</v>
      </c>
      <c r="I959">
        <v>1</v>
      </c>
      <c r="J959" t="s">
        <v>2122</v>
      </c>
      <c r="K959">
        <v>336.9</v>
      </c>
      <c r="L959">
        <v>336.9</v>
      </c>
      <c r="M959">
        <v>884492.46</v>
      </c>
      <c r="N959">
        <v>884492.46</v>
      </c>
      <c r="O959">
        <v>0</v>
      </c>
      <c r="P959">
        <v>0</v>
      </c>
      <c r="Q959">
        <v>0</v>
      </c>
      <c r="R959">
        <v>45292</v>
      </c>
      <c r="S959">
        <v>45657</v>
      </c>
    </row>
    <row r="960" spans="1:19" x14ac:dyDescent="0.25">
      <c r="A960">
        <v>955</v>
      </c>
      <c r="B960" t="s">
        <v>1504</v>
      </c>
      <c r="C960">
        <v>43742</v>
      </c>
      <c r="D960" t="s">
        <v>1896</v>
      </c>
      <c r="E960">
        <v>1975</v>
      </c>
      <c r="F960" t="s">
        <v>2122</v>
      </c>
      <c r="G960" t="s">
        <v>2088</v>
      </c>
      <c r="H960">
        <v>5</v>
      </c>
      <c r="I960">
        <v>5</v>
      </c>
      <c r="J960" t="s">
        <v>2122</v>
      </c>
      <c r="K960">
        <v>5640.5</v>
      </c>
      <c r="L960">
        <v>4672.5</v>
      </c>
      <c r="M960">
        <v>323364</v>
      </c>
      <c r="N960">
        <v>323364</v>
      </c>
      <c r="O960">
        <v>0</v>
      </c>
      <c r="P960">
        <v>0</v>
      </c>
      <c r="Q960">
        <v>0</v>
      </c>
      <c r="R960">
        <v>45292</v>
      </c>
      <c r="S960">
        <v>45657</v>
      </c>
    </row>
    <row r="961" spans="1:19" x14ac:dyDescent="0.25">
      <c r="A961">
        <v>956</v>
      </c>
      <c r="B961" t="s">
        <v>1850</v>
      </c>
      <c r="C961">
        <v>43792</v>
      </c>
      <c r="D961" t="s">
        <v>1896</v>
      </c>
      <c r="E961">
        <v>1979</v>
      </c>
      <c r="F961" t="s">
        <v>2122</v>
      </c>
      <c r="G961" t="s">
        <v>2089</v>
      </c>
      <c r="H961">
        <v>5</v>
      </c>
      <c r="I961">
        <v>6</v>
      </c>
      <c r="J961" t="s">
        <v>2122</v>
      </c>
      <c r="K961">
        <v>7257.9</v>
      </c>
      <c r="L961">
        <v>4520.8</v>
      </c>
      <c r="M961">
        <v>5255453.3888499998</v>
      </c>
      <c r="N961">
        <v>5255453.3888499998</v>
      </c>
      <c r="O961">
        <v>0</v>
      </c>
      <c r="P961">
        <v>0</v>
      </c>
      <c r="Q961">
        <v>0</v>
      </c>
      <c r="R961">
        <v>45292</v>
      </c>
      <c r="S961">
        <v>45657</v>
      </c>
    </row>
    <row r="962" spans="1:19" x14ac:dyDescent="0.25">
      <c r="A962">
        <v>957</v>
      </c>
      <c r="B962" t="s">
        <v>1851</v>
      </c>
      <c r="C962">
        <v>43794</v>
      </c>
      <c r="D962" t="s">
        <v>1896</v>
      </c>
      <c r="E962">
        <v>1979</v>
      </c>
      <c r="F962" t="s">
        <v>2122</v>
      </c>
      <c r="G962" t="s">
        <v>2088</v>
      </c>
      <c r="H962">
        <v>5</v>
      </c>
      <c r="I962">
        <v>4</v>
      </c>
      <c r="J962" t="s">
        <v>2122</v>
      </c>
      <c r="K962">
        <v>5089.1000000000004</v>
      </c>
      <c r="L962">
        <v>3387.5</v>
      </c>
      <c r="M962">
        <v>4192005.6625999999</v>
      </c>
      <c r="N962">
        <v>4192005.6625999999</v>
      </c>
      <c r="O962">
        <v>0</v>
      </c>
      <c r="P962">
        <v>0</v>
      </c>
      <c r="Q962">
        <v>0</v>
      </c>
      <c r="R962">
        <v>45292</v>
      </c>
      <c r="S962">
        <v>45657</v>
      </c>
    </row>
    <row r="963" spans="1:19" x14ac:dyDescent="0.25">
      <c r="A963">
        <v>958</v>
      </c>
      <c r="B963" t="s">
        <v>708</v>
      </c>
      <c r="C963">
        <v>43853</v>
      </c>
      <c r="D963" t="s">
        <v>1896</v>
      </c>
      <c r="E963">
        <v>1961</v>
      </c>
      <c r="F963" t="s">
        <v>2122</v>
      </c>
      <c r="G963" t="s">
        <v>2094</v>
      </c>
      <c r="H963">
        <v>2</v>
      </c>
      <c r="I963">
        <v>1</v>
      </c>
      <c r="J963" t="s">
        <v>2122</v>
      </c>
      <c r="K963">
        <v>422</v>
      </c>
      <c r="L963">
        <v>387</v>
      </c>
      <c r="M963">
        <v>995814.9</v>
      </c>
      <c r="N963">
        <v>995814.9</v>
      </c>
      <c r="O963">
        <v>0</v>
      </c>
      <c r="P963">
        <v>0</v>
      </c>
      <c r="Q963">
        <v>0</v>
      </c>
      <c r="R963">
        <v>45292</v>
      </c>
      <c r="S963">
        <v>45657</v>
      </c>
    </row>
    <row r="964" spans="1:19" x14ac:dyDescent="0.25">
      <c r="A964">
        <v>959</v>
      </c>
      <c r="B964" t="s">
        <v>709</v>
      </c>
      <c r="C964">
        <v>43854</v>
      </c>
      <c r="D964" t="s">
        <v>1896</v>
      </c>
      <c r="E964">
        <v>1961</v>
      </c>
      <c r="F964" t="s">
        <v>2122</v>
      </c>
      <c r="G964" t="s">
        <v>2094</v>
      </c>
      <c r="H964">
        <v>2</v>
      </c>
      <c r="I964">
        <v>1</v>
      </c>
      <c r="J964" t="s">
        <v>2122</v>
      </c>
      <c r="K964">
        <v>382.3</v>
      </c>
      <c r="L964">
        <v>382.3</v>
      </c>
      <c r="M964">
        <v>988288.48</v>
      </c>
      <c r="N964">
        <v>988288.48</v>
      </c>
      <c r="O964">
        <v>0</v>
      </c>
      <c r="P964">
        <v>0</v>
      </c>
      <c r="Q964">
        <v>0</v>
      </c>
      <c r="R964">
        <v>45292</v>
      </c>
      <c r="S964">
        <v>45657</v>
      </c>
    </row>
    <row r="965" spans="1:19" x14ac:dyDescent="0.25">
      <c r="A965">
        <v>960</v>
      </c>
      <c r="B965" t="s">
        <v>710</v>
      </c>
      <c r="C965">
        <v>43855</v>
      </c>
      <c r="D965" t="s">
        <v>1896</v>
      </c>
      <c r="E965">
        <v>1961</v>
      </c>
      <c r="F965" t="s">
        <v>2122</v>
      </c>
      <c r="G965" t="s">
        <v>2094</v>
      </c>
      <c r="H965">
        <v>2</v>
      </c>
      <c r="I965">
        <v>1</v>
      </c>
      <c r="J965" t="s">
        <v>2122</v>
      </c>
      <c r="K965">
        <v>390.9</v>
      </c>
      <c r="L965">
        <v>384</v>
      </c>
      <c r="M965">
        <v>998323.7300000001</v>
      </c>
      <c r="N965">
        <v>998323.7300000001</v>
      </c>
      <c r="O965">
        <v>0</v>
      </c>
      <c r="P965">
        <v>0</v>
      </c>
      <c r="Q965">
        <v>0</v>
      </c>
      <c r="R965">
        <v>45292</v>
      </c>
      <c r="S965">
        <v>45657</v>
      </c>
    </row>
    <row r="966" spans="1:19" x14ac:dyDescent="0.25">
      <c r="A966">
        <v>961</v>
      </c>
      <c r="B966" t="s">
        <v>711</v>
      </c>
      <c r="C966">
        <v>43856</v>
      </c>
      <c r="D966" t="s">
        <v>1896</v>
      </c>
      <c r="E966">
        <v>1961</v>
      </c>
      <c r="F966" t="s">
        <v>2122</v>
      </c>
      <c r="G966" t="s">
        <v>2094</v>
      </c>
      <c r="H966">
        <v>2</v>
      </c>
      <c r="I966">
        <v>1</v>
      </c>
      <c r="J966" t="s">
        <v>2122</v>
      </c>
      <c r="K966">
        <v>413.5</v>
      </c>
      <c r="L966">
        <v>400</v>
      </c>
      <c r="M966">
        <v>749094.40000000002</v>
      </c>
      <c r="N966">
        <v>749094.40000000002</v>
      </c>
      <c r="O966">
        <v>0</v>
      </c>
      <c r="P966">
        <v>0</v>
      </c>
      <c r="Q966">
        <v>0</v>
      </c>
      <c r="R966">
        <v>45292</v>
      </c>
      <c r="S966">
        <v>45657</v>
      </c>
    </row>
    <row r="967" spans="1:19" x14ac:dyDescent="0.25">
      <c r="A967">
        <v>962</v>
      </c>
      <c r="B967" t="s">
        <v>712</v>
      </c>
      <c r="C967">
        <v>43890</v>
      </c>
      <c r="D967" t="s">
        <v>1896</v>
      </c>
      <c r="E967">
        <v>1958</v>
      </c>
      <c r="F967" t="s">
        <v>2122</v>
      </c>
      <c r="G967" t="s">
        <v>2094</v>
      </c>
      <c r="H967">
        <v>2</v>
      </c>
      <c r="I967">
        <v>1</v>
      </c>
      <c r="J967" t="s">
        <v>2122</v>
      </c>
      <c r="K967">
        <v>401.4</v>
      </c>
      <c r="L967">
        <v>401.4</v>
      </c>
      <c r="M967">
        <v>1449636.78</v>
      </c>
      <c r="N967">
        <v>1449636.78</v>
      </c>
      <c r="O967">
        <v>0</v>
      </c>
      <c r="P967">
        <v>0</v>
      </c>
      <c r="Q967">
        <v>0</v>
      </c>
      <c r="R967">
        <v>45292</v>
      </c>
      <c r="S967">
        <v>45657</v>
      </c>
    </row>
    <row r="968" spans="1:19" x14ac:dyDescent="0.25">
      <c r="A968">
        <v>963</v>
      </c>
      <c r="B968" t="s">
        <v>713</v>
      </c>
      <c r="C968">
        <v>43884</v>
      </c>
      <c r="D968" t="s">
        <v>1896</v>
      </c>
      <c r="E968">
        <v>1958</v>
      </c>
      <c r="F968" t="s">
        <v>2122</v>
      </c>
      <c r="G968" t="s">
        <v>2094</v>
      </c>
      <c r="H968">
        <v>2</v>
      </c>
      <c r="I968">
        <v>1</v>
      </c>
      <c r="J968" t="s">
        <v>2122</v>
      </c>
      <c r="K968">
        <v>405.2</v>
      </c>
      <c r="L968">
        <v>345.1</v>
      </c>
      <c r="M968">
        <v>1236209.1000000001</v>
      </c>
      <c r="N968">
        <v>1236209.1000000001</v>
      </c>
      <c r="O968">
        <v>0</v>
      </c>
      <c r="P968">
        <v>0</v>
      </c>
      <c r="Q968">
        <v>0</v>
      </c>
      <c r="R968">
        <v>45292</v>
      </c>
      <c r="S968">
        <v>45657</v>
      </c>
    </row>
    <row r="969" spans="1:19" x14ac:dyDescent="0.25">
      <c r="A969">
        <v>964</v>
      </c>
      <c r="B969" t="s">
        <v>714</v>
      </c>
      <c r="C969">
        <v>43885</v>
      </c>
      <c r="D969" t="s">
        <v>1896</v>
      </c>
      <c r="E969">
        <v>1957</v>
      </c>
      <c r="F969" t="s">
        <v>2122</v>
      </c>
      <c r="G969" t="s">
        <v>2094</v>
      </c>
      <c r="H969">
        <v>2</v>
      </c>
      <c r="I969">
        <v>1</v>
      </c>
      <c r="J969" t="s">
        <v>2122</v>
      </c>
      <c r="K969">
        <v>402.2</v>
      </c>
      <c r="L969">
        <v>401.5</v>
      </c>
      <c r="M969">
        <v>1430634.92</v>
      </c>
      <c r="N969">
        <v>1430634.92</v>
      </c>
      <c r="O969">
        <v>0</v>
      </c>
      <c r="P969">
        <v>0</v>
      </c>
      <c r="Q969">
        <v>0</v>
      </c>
      <c r="R969">
        <v>45292</v>
      </c>
      <c r="S969">
        <v>45657</v>
      </c>
    </row>
    <row r="970" spans="1:19" x14ac:dyDescent="0.25">
      <c r="A970">
        <v>965</v>
      </c>
      <c r="B970" t="s">
        <v>1493</v>
      </c>
      <c r="C970">
        <v>43873</v>
      </c>
      <c r="D970" t="s">
        <v>1896</v>
      </c>
      <c r="E970">
        <v>1962</v>
      </c>
      <c r="F970" t="s">
        <v>2122</v>
      </c>
      <c r="G970" t="s">
        <v>2094</v>
      </c>
      <c r="H970">
        <v>2</v>
      </c>
      <c r="I970">
        <v>1</v>
      </c>
      <c r="J970" t="s">
        <v>2122</v>
      </c>
      <c r="K970">
        <v>386.1</v>
      </c>
      <c r="L970">
        <v>293.2</v>
      </c>
      <c r="M970">
        <v>906442.85</v>
      </c>
      <c r="N970">
        <v>906442.85</v>
      </c>
      <c r="O970">
        <v>0</v>
      </c>
      <c r="P970">
        <v>0</v>
      </c>
      <c r="Q970">
        <v>0</v>
      </c>
      <c r="R970">
        <v>45292</v>
      </c>
      <c r="S970">
        <v>45657</v>
      </c>
    </row>
    <row r="971" spans="1:19" x14ac:dyDescent="0.25">
      <c r="A971">
        <v>966</v>
      </c>
      <c r="B971" t="s">
        <v>1494</v>
      </c>
      <c r="C971">
        <v>43874</v>
      </c>
      <c r="D971" t="s">
        <v>1896</v>
      </c>
      <c r="E971">
        <v>1959</v>
      </c>
      <c r="F971" t="s">
        <v>2122</v>
      </c>
      <c r="G971" t="s">
        <v>2094</v>
      </c>
      <c r="H971">
        <v>2</v>
      </c>
      <c r="I971">
        <v>1</v>
      </c>
      <c r="J971" t="s">
        <v>2122</v>
      </c>
      <c r="K971">
        <v>386.7</v>
      </c>
      <c r="L971">
        <v>386.7</v>
      </c>
      <c r="M971">
        <v>1234980.79</v>
      </c>
      <c r="N971">
        <v>1234980.79</v>
      </c>
      <c r="O971">
        <v>0</v>
      </c>
      <c r="P971">
        <v>0</v>
      </c>
      <c r="Q971">
        <v>0</v>
      </c>
      <c r="R971">
        <v>45292</v>
      </c>
      <c r="S971">
        <v>45657</v>
      </c>
    </row>
    <row r="972" spans="1:19" x14ac:dyDescent="0.25">
      <c r="A972">
        <v>967</v>
      </c>
      <c r="B972" t="s">
        <v>1495</v>
      </c>
      <c r="C972">
        <v>43876</v>
      </c>
      <c r="D972" t="s">
        <v>1896</v>
      </c>
      <c r="E972">
        <v>1960</v>
      </c>
      <c r="F972" t="s">
        <v>2122</v>
      </c>
      <c r="G972" t="s">
        <v>2094</v>
      </c>
      <c r="H972">
        <v>2</v>
      </c>
      <c r="I972">
        <v>1</v>
      </c>
      <c r="J972" t="s">
        <v>2122</v>
      </c>
      <c r="K972">
        <v>331</v>
      </c>
      <c r="L972">
        <v>331</v>
      </c>
      <c r="M972">
        <v>782698.75</v>
      </c>
      <c r="N972">
        <v>782698.75</v>
      </c>
      <c r="O972">
        <v>0</v>
      </c>
      <c r="P972">
        <v>0</v>
      </c>
      <c r="Q972">
        <v>0</v>
      </c>
      <c r="R972">
        <v>45292</v>
      </c>
      <c r="S972">
        <v>45657</v>
      </c>
    </row>
    <row r="973" spans="1:19" x14ac:dyDescent="0.25">
      <c r="A973">
        <v>968</v>
      </c>
      <c r="B973" t="s">
        <v>1496</v>
      </c>
      <c r="C973">
        <v>43862</v>
      </c>
      <c r="D973" t="s">
        <v>1896</v>
      </c>
      <c r="E973">
        <v>1960</v>
      </c>
      <c r="F973" t="s">
        <v>2122</v>
      </c>
      <c r="G973" t="s">
        <v>2094</v>
      </c>
      <c r="H973">
        <v>2</v>
      </c>
      <c r="I973">
        <v>1</v>
      </c>
      <c r="J973" t="s">
        <v>2122</v>
      </c>
      <c r="K973">
        <v>401.6</v>
      </c>
      <c r="L973">
        <v>401.6</v>
      </c>
      <c r="M973">
        <v>1482291.52</v>
      </c>
      <c r="N973">
        <v>1482291.52</v>
      </c>
      <c r="O973">
        <v>0</v>
      </c>
      <c r="P973">
        <v>0</v>
      </c>
      <c r="Q973">
        <v>0</v>
      </c>
      <c r="R973">
        <v>45292</v>
      </c>
      <c r="S973">
        <v>45657</v>
      </c>
    </row>
    <row r="974" spans="1:19" x14ac:dyDescent="0.25">
      <c r="A974">
        <v>969</v>
      </c>
      <c r="B974" t="s">
        <v>1498</v>
      </c>
      <c r="C974">
        <v>43911</v>
      </c>
      <c r="D974" t="s">
        <v>1896</v>
      </c>
      <c r="E974">
        <v>1958</v>
      </c>
      <c r="F974" t="s">
        <v>2122</v>
      </c>
      <c r="G974" t="s">
        <v>2094</v>
      </c>
      <c r="H974">
        <v>2</v>
      </c>
      <c r="I974">
        <v>1</v>
      </c>
      <c r="J974" t="s">
        <v>2122</v>
      </c>
      <c r="K974">
        <v>435.2</v>
      </c>
      <c r="L974">
        <v>388.6</v>
      </c>
      <c r="M974">
        <v>1393289.88</v>
      </c>
      <c r="N974">
        <v>1393289.88</v>
      </c>
      <c r="O974">
        <v>0</v>
      </c>
      <c r="P974">
        <v>0</v>
      </c>
      <c r="Q974">
        <v>0</v>
      </c>
      <c r="R974">
        <v>45292</v>
      </c>
      <c r="S974">
        <v>45657</v>
      </c>
    </row>
    <row r="975" spans="1:19" x14ac:dyDescent="0.25">
      <c r="A975">
        <v>970</v>
      </c>
      <c r="B975" t="s">
        <v>1503</v>
      </c>
      <c r="C975">
        <v>43923</v>
      </c>
      <c r="D975" t="s">
        <v>1896</v>
      </c>
      <c r="E975">
        <v>1965</v>
      </c>
      <c r="F975" t="s">
        <v>2122</v>
      </c>
      <c r="G975" t="s">
        <v>2089</v>
      </c>
      <c r="H975">
        <v>2</v>
      </c>
      <c r="I975">
        <v>2</v>
      </c>
      <c r="J975" t="s">
        <v>2122</v>
      </c>
      <c r="K975">
        <v>650.4</v>
      </c>
      <c r="L975">
        <v>617.1</v>
      </c>
      <c r="M975">
        <v>2078963.1838499999</v>
      </c>
      <c r="N975">
        <v>2078963.1838499999</v>
      </c>
      <c r="O975">
        <v>0</v>
      </c>
      <c r="P975">
        <v>0</v>
      </c>
      <c r="Q975">
        <v>0</v>
      </c>
      <c r="R975">
        <v>45292</v>
      </c>
      <c r="S975">
        <v>45657</v>
      </c>
    </row>
    <row r="976" spans="1:19" x14ac:dyDescent="0.25">
      <c r="A976">
        <v>971</v>
      </c>
      <c r="B976" t="s">
        <v>1502</v>
      </c>
      <c r="C976">
        <v>43922</v>
      </c>
      <c r="D976" t="s">
        <v>1896</v>
      </c>
      <c r="E976">
        <v>1964</v>
      </c>
      <c r="F976" t="s">
        <v>2122</v>
      </c>
      <c r="G976" t="s">
        <v>2089</v>
      </c>
      <c r="H976">
        <v>2</v>
      </c>
      <c r="I976">
        <v>2</v>
      </c>
      <c r="J976" t="s">
        <v>2122</v>
      </c>
      <c r="K976">
        <v>645.1</v>
      </c>
      <c r="L976">
        <v>617</v>
      </c>
      <c r="M976">
        <v>1468246.89</v>
      </c>
      <c r="N976">
        <v>1468246.89</v>
      </c>
      <c r="O976">
        <v>0</v>
      </c>
      <c r="P976">
        <v>0</v>
      </c>
      <c r="Q976">
        <v>0</v>
      </c>
      <c r="R976">
        <v>45292</v>
      </c>
      <c r="S976">
        <v>45657</v>
      </c>
    </row>
    <row r="977" spans="1:19" x14ac:dyDescent="0.25">
      <c r="A977">
        <v>972</v>
      </c>
      <c r="B977" t="s">
        <v>1135</v>
      </c>
      <c r="C977">
        <v>43963</v>
      </c>
      <c r="D977" t="s">
        <v>1896</v>
      </c>
      <c r="E977">
        <v>1960</v>
      </c>
      <c r="F977" t="s">
        <v>2122</v>
      </c>
      <c r="G977" t="s">
        <v>2089</v>
      </c>
      <c r="H977">
        <v>2</v>
      </c>
      <c r="I977">
        <v>1</v>
      </c>
      <c r="J977" t="s">
        <v>2122</v>
      </c>
      <c r="K977">
        <v>696.1</v>
      </c>
      <c r="L977">
        <v>439.21</v>
      </c>
      <c r="M977">
        <v>865780.70000000007</v>
      </c>
      <c r="N977">
        <v>865780.70000000007</v>
      </c>
      <c r="O977">
        <v>0</v>
      </c>
      <c r="P977">
        <v>0</v>
      </c>
      <c r="Q977">
        <v>0</v>
      </c>
      <c r="R977">
        <v>45292</v>
      </c>
      <c r="S977">
        <v>45657</v>
      </c>
    </row>
    <row r="978" spans="1:19" x14ac:dyDescent="0.25">
      <c r="A978">
        <v>973</v>
      </c>
      <c r="B978" t="s">
        <v>1136</v>
      </c>
      <c r="C978">
        <v>43964</v>
      </c>
      <c r="D978" t="s">
        <v>1896</v>
      </c>
      <c r="E978">
        <v>1973</v>
      </c>
      <c r="F978" t="s">
        <v>2122</v>
      </c>
      <c r="G978" t="s">
        <v>2089</v>
      </c>
      <c r="H978">
        <v>2</v>
      </c>
      <c r="I978">
        <v>1</v>
      </c>
      <c r="J978" t="s">
        <v>2122</v>
      </c>
      <c r="K978">
        <v>721.09</v>
      </c>
      <c r="L978">
        <v>359.87</v>
      </c>
      <c r="M978">
        <v>1001423.88</v>
      </c>
      <c r="N978">
        <v>1001423.88</v>
      </c>
      <c r="O978">
        <v>0</v>
      </c>
      <c r="P978">
        <v>0</v>
      </c>
      <c r="Q978">
        <v>0</v>
      </c>
      <c r="R978">
        <v>45292</v>
      </c>
      <c r="S978">
        <v>45657</v>
      </c>
    </row>
    <row r="979" spans="1:19" x14ac:dyDescent="0.25">
      <c r="A979">
        <v>974</v>
      </c>
      <c r="B979" t="s">
        <v>1894</v>
      </c>
      <c r="C979">
        <v>44068</v>
      </c>
      <c r="D979" t="s">
        <v>1896</v>
      </c>
      <c r="E979">
        <v>1981</v>
      </c>
      <c r="F979" t="s">
        <v>2122</v>
      </c>
      <c r="G979" t="s">
        <v>2088</v>
      </c>
      <c r="H979">
        <v>5</v>
      </c>
      <c r="I979">
        <v>1</v>
      </c>
      <c r="J979" t="s">
        <v>2122</v>
      </c>
      <c r="K979">
        <v>4738.42</v>
      </c>
      <c r="L979">
        <v>1315.6</v>
      </c>
      <c r="M979">
        <v>1321620.66995</v>
      </c>
      <c r="N979">
        <v>1321620.66995</v>
      </c>
      <c r="O979">
        <v>0</v>
      </c>
      <c r="P979">
        <v>0</v>
      </c>
      <c r="Q979">
        <v>0</v>
      </c>
      <c r="R979">
        <v>45292</v>
      </c>
      <c r="S979">
        <v>45657</v>
      </c>
    </row>
    <row r="980" spans="1:19" x14ac:dyDescent="0.25">
      <c r="A980">
        <v>975</v>
      </c>
      <c r="B980" t="s">
        <v>1045</v>
      </c>
      <c r="C980">
        <v>55879</v>
      </c>
      <c r="D980" t="s">
        <v>1896</v>
      </c>
      <c r="E980">
        <v>1964</v>
      </c>
      <c r="F980" t="s">
        <v>2122</v>
      </c>
      <c r="G980" t="s">
        <v>2101</v>
      </c>
      <c r="H980">
        <v>4</v>
      </c>
      <c r="I980">
        <v>4</v>
      </c>
      <c r="J980" t="s">
        <v>2122</v>
      </c>
      <c r="K980">
        <v>2827</v>
      </c>
      <c r="L980">
        <v>2700.3</v>
      </c>
      <c r="M980">
        <v>4761446.5643499997</v>
      </c>
      <c r="N980">
        <v>4761446.5643499997</v>
      </c>
      <c r="O980">
        <v>0</v>
      </c>
      <c r="P980">
        <v>0</v>
      </c>
      <c r="Q980">
        <v>0</v>
      </c>
      <c r="R980">
        <v>45292</v>
      </c>
      <c r="S980">
        <v>45657</v>
      </c>
    </row>
    <row r="981" spans="1:19" x14ac:dyDescent="0.25">
      <c r="A981">
        <v>976</v>
      </c>
      <c r="B981" t="s">
        <v>1046</v>
      </c>
      <c r="C981">
        <v>55880</v>
      </c>
      <c r="D981" t="s">
        <v>1896</v>
      </c>
      <c r="E981">
        <v>1965</v>
      </c>
      <c r="F981" t="s">
        <v>2122</v>
      </c>
      <c r="G981" t="s">
        <v>2101</v>
      </c>
      <c r="H981">
        <v>4</v>
      </c>
      <c r="I981">
        <v>4</v>
      </c>
      <c r="J981" t="s">
        <v>2122</v>
      </c>
      <c r="K981">
        <v>2827</v>
      </c>
      <c r="L981">
        <v>215.9</v>
      </c>
      <c r="M981">
        <v>4761446.5643499997</v>
      </c>
      <c r="N981">
        <v>4761446.5643499997</v>
      </c>
      <c r="O981">
        <v>0</v>
      </c>
      <c r="P981">
        <v>0</v>
      </c>
      <c r="Q981">
        <v>0</v>
      </c>
      <c r="R981">
        <v>45292</v>
      </c>
      <c r="S981">
        <v>45657</v>
      </c>
    </row>
    <row r="982" spans="1:19" x14ac:dyDescent="0.25">
      <c r="A982">
        <v>977</v>
      </c>
      <c r="B982" t="s">
        <v>1367</v>
      </c>
      <c r="C982">
        <v>55881</v>
      </c>
      <c r="D982" t="s">
        <v>1896</v>
      </c>
      <c r="E982">
        <v>1965</v>
      </c>
      <c r="F982" t="s">
        <v>2122</v>
      </c>
      <c r="G982" t="s">
        <v>2120</v>
      </c>
      <c r="H982">
        <v>4</v>
      </c>
      <c r="I982">
        <v>4</v>
      </c>
      <c r="J982" t="s">
        <v>2122</v>
      </c>
      <c r="K982">
        <v>2827</v>
      </c>
      <c r="L982">
        <v>2027</v>
      </c>
      <c r="M982">
        <v>4813922.5643499997</v>
      </c>
      <c r="N982">
        <v>4813922.5643499997</v>
      </c>
      <c r="O982">
        <v>0</v>
      </c>
      <c r="P982">
        <v>0</v>
      </c>
      <c r="Q982">
        <v>0</v>
      </c>
      <c r="R982">
        <v>45292</v>
      </c>
      <c r="S982">
        <v>45657</v>
      </c>
    </row>
    <row r="983" spans="1:19" x14ac:dyDescent="0.25">
      <c r="A983">
        <v>978</v>
      </c>
      <c r="B983" t="s">
        <v>1368</v>
      </c>
      <c r="C983">
        <v>55882</v>
      </c>
      <c r="D983" t="s">
        <v>1896</v>
      </c>
      <c r="E983">
        <v>1965</v>
      </c>
      <c r="F983" t="s">
        <v>2122</v>
      </c>
      <c r="G983" t="s">
        <v>2088</v>
      </c>
      <c r="H983">
        <v>4</v>
      </c>
      <c r="I983">
        <v>4</v>
      </c>
      <c r="J983" t="s">
        <v>2122</v>
      </c>
      <c r="K983">
        <v>2827</v>
      </c>
      <c r="L983">
        <v>2027</v>
      </c>
      <c r="M983">
        <v>4813922.5643499997</v>
      </c>
      <c r="N983">
        <v>4813922.5643499997</v>
      </c>
      <c r="O983">
        <v>0</v>
      </c>
      <c r="P983">
        <v>0</v>
      </c>
      <c r="Q983">
        <v>0</v>
      </c>
      <c r="R983">
        <v>45292</v>
      </c>
      <c r="S983">
        <v>45657</v>
      </c>
    </row>
    <row r="984" spans="1:19" x14ac:dyDescent="0.25">
      <c r="A984">
        <v>979</v>
      </c>
      <c r="B984" t="s">
        <v>721</v>
      </c>
      <c r="C984">
        <v>55833</v>
      </c>
      <c r="D984" t="s">
        <v>1896</v>
      </c>
      <c r="E984">
        <v>1971</v>
      </c>
      <c r="F984" t="s">
        <v>2122</v>
      </c>
      <c r="G984" t="s">
        <v>2101</v>
      </c>
      <c r="H984">
        <v>4</v>
      </c>
      <c r="I984">
        <v>4</v>
      </c>
      <c r="J984" t="s">
        <v>2122</v>
      </c>
      <c r="K984">
        <v>2818</v>
      </c>
      <c r="L984">
        <v>55.2</v>
      </c>
      <c r="M984">
        <v>5052155.6000000006</v>
      </c>
      <c r="N984">
        <v>5052155.6000000006</v>
      </c>
      <c r="O984">
        <v>0</v>
      </c>
      <c r="P984">
        <v>0</v>
      </c>
      <c r="Q984">
        <v>0</v>
      </c>
      <c r="R984">
        <v>45292</v>
      </c>
      <c r="S984">
        <v>45657</v>
      </c>
    </row>
    <row r="985" spans="1:19" x14ac:dyDescent="0.25">
      <c r="A985">
        <v>980</v>
      </c>
      <c r="B985" t="s">
        <v>723</v>
      </c>
      <c r="C985">
        <v>44118</v>
      </c>
      <c r="D985" t="s">
        <v>1896</v>
      </c>
      <c r="E985">
        <v>1967</v>
      </c>
      <c r="F985" t="s">
        <v>2122</v>
      </c>
      <c r="G985" t="s">
        <v>2089</v>
      </c>
      <c r="H985">
        <v>2</v>
      </c>
      <c r="I985">
        <v>2</v>
      </c>
      <c r="J985" t="s">
        <v>2122</v>
      </c>
      <c r="K985">
        <v>508.52</v>
      </c>
      <c r="L985">
        <v>450.88</v>
      </c>
      <c r="M985">
        <v>1280390.48</v>
      </c>
      <c r="N985">
        <v>1280390.48</v>
      </c>
      <c r="O985">
        <v>0</v>
      </c>
      <c r="P985">
        <v>0</v>
      </c>
      <c r="Q985">
        <v>0</v>
      </c>
      <c r="R985">
        <v>45292</v>
      </c>
      <c r="S985">
        <v>45657</v>
      </c>
    </row>
    <row r="986" spans="1:19" x14ac:dyDescent="0.25">
      <c r="A986">
        <v>981</v>
      </c>
      <c r="B986" t="s">
        <v>724</v>
      </c>
      <c r="C986">
        <v>44119</v>
      </c>
      <c r="D986" t="s">
        <v>1896</v>
      </c>
      <c r="E986">
        <v>1968</v>
      </c>
      <c r="F986" t="s">
        <v>2122</v>
      </c>
      <c r="G986" t="s">
        <v>2089</v>
      </c>
      <c r="H986">
        <v>2</v>
      </c>
      <c r="I986">
        <v>2</v>
      </c>
      <c r="J986" t="s">
        <v>2122</v>
      </c>
      <c r="K986">
        <v>467.64</v>
      </c>
      <c r="L986">
        <v>442.34</v>
      </c>
      <c r="M986">
        <v>1280390.48</v>
      </c>
      <c r="N986">
        <v>1280390.48</v>
      </c>
      <c r="O986">
        <v>0</v>
      </c>
      <c r="P986">
        <v>0</v>
      </c>
      <c r="Q986">
        <v>0</v>
      </c>
      <c r="R986">
        <v>45292</v>
      </c>
      <c r="S986">
        <v>45657</v>
      </c>
    </row>
    <row r="987" spans="1:19" x14ac:dyDescent="0.25">
      <c r="A987">
        <v>982</v>
      </c>
      <c r="B987" t="s">
        <v>1138</v>
      </c>
      <c r="C987">
        <v>44621</v>
      </c>
      <c r="D987" t="s">
        <v>1896</v>
      </c>
      <c r="E987">
        <v>1981</v>
      </c>
      <c r="F987" t="s">
        <v>2122</v>
      </c>
      <c r="G987" t="s">
        <v>2089</v>
      </c>
      <c r="H987">
        <v>5</v>
      </c>
      <c r="I987">
        <v>1</v>
      </c>
      <c r="J987" t="s">
        <v>2122</v>
      </c>
      <c r="K987">
        <v>939.8</v>
      </c>
      <c r="L987">
        <v>839</v>
      </c>
      <c r="M987">
        <v>2063806</v>
      </c>
      <c r="N987">
        <v>2063806</v>
      </c>
      <c r="O987">
        <v>0</v>
      </c>
      <c r="P987">
        <v>0</v>
      </c>
      <c r="Q987">
        <v>0</v>
      </c>
      <c r="R987">
        <v>45292</v>
      </c>
      <c r="S987">
        <v>45657</v>
      </c>
    </row>
    <row r="988" spans="1:19" x14ac:dyDescent="0.25">
      <c r="A988">
        <v>983</v>
      </c>
      <c r="B988" t="s">
        <v>1139</v>
      </c>
      <c r="C988">
        <v>44622</v>
      </c>
      <c r="D988" t="s">
        <v>1896</v>
      </c>
      <c r="E988">
        <v>1981</v>
      </c>
      <c r="F988" t="s">
        <v>2122</v>
      </c>
      <c r="G988" t="s">
        <v>2089</v>
      </c>
      <c r="H988">
        <v>5</v>
      </c>
      <c r="I988">
        <v>1</v>
      </c>
      <c r="J988" t="s">
        <v>2122</v>
      </c>
      <c r="K988">
        <v>944</v>
      </c>
      <c r="L988">
        <v>834.8</v>
      </c>
      <c r="M988">
        <v>2194916.39</v>
      </c>
      <c r="N988">
        <v>2194916.39</v>
      </c>
      <c r="O988">
        <v>0</v>
      </c>
      <c r="P988">
        <v>0</v>
      </c>
      <c r="Q988">
        <v>0</v>
      </c>
      <c r="R988">
        <v>45292</v>
      </c>
      <c r="S988">
        <v>45657</v>
      </c>
    </row>
    <row r="989" spans="1:19" x14ac:dyDescent="0.25">
      <c r="A989">
        <v>984</v>
      </c>
      <c r="B989" t="s">
        <v>36</v>
      </c>
      <c r="C989">
        <v>44334</v>
      </c>
      <c r="D989" t="s">
        <v>1896</v>
      </c>
      <c r="E989">
        <v>1987</v>
      </c>
      <c r="F989" t="s">
        <v>2122</v>
      </c>
      <c r="G989" t="s">
        <v>2089</v>
      </c>
      <c r="H989">
        <v>9</v>
      </c>
      <c r="I989">
        <v>2</v>
      </c>
      <c r="J989" t="s">
        <v>2122</v>
      </c>
      <c r="K989">
        <v>8792.5</v>
      </c>
      <c r="L989">
        <v>6979.2999999999993</v>
      </c>
      <c r="M989">
        <v>18015352.739999998</v>
      </c>
      <c r="N989">
        <v>18015352.739999998</v>
      </c>
      <c r="O989">
        <v>0</v>
      </c>
      <c r="P989">
        <v>0</v>
      </c>
      <c r="Q989">
        <v>0</v>
      </c>
      <c r="R989">
        <v>45292</v>
      </c>
      <c r="S989">
        <v>45657</v>
      </c>
    </row>
    <row r="990" spans="1:19" x14ac:dyDescent="0.25">
      <c r="A990">
        <v>985</v>
      </c>
      <c r="B990" t="s">
        <v>2270</v>
      </c>
      <c r="C990">
        <v>44298</v>
      </c>
      <c r="D990" t="s">
        <v>1896</v>
      </c>
      <c r="E990">
        <v>1960</v>
      </c>
      <c r="F990" t="s">
        <v>2122</v>
      </c>
      <c r="G990" t="s">
        <v>2094</v>
      </c>
      <c r="H990">
        <v>2</v>
      </c>
      <c r="I990">
        <v>2</v>
      </c>
      <c r="J990" t="s">
        <v>2122</v>
      </c>
      <c r="K990">
        <v>590.1</v>
      </c>
      <c r="L990">
        <v>526.79999999999995</v>
      </c>
      <c r="M990">
        <v>1244667.5299999998</v>
      </c>
      <c r="N990">
        <v>1244667.5299999998</v>
      </c>
      <c r="O990">
        <v>0</v>
      </c>
      <c r="P990">
        <v>0</v>
      </c>
      <c r="Q990">
        <v>0</v>
      </c>
      <c r="R990">
        <v>45292</v>
      </c>
      <c r="S990">
        <v>45657</v>
      </c>
    </row>
    <row r="991" spans="1:19" x14ac:dyDescent="0.25">
      <c r="A991">
        <v>986</v>
      </c>
      <c r="B991" t="s">
        <v>2271</v>
      </c>
      <c r="C991">
        <v>44299</v>
      </c>
      <c r="D991" t="s">
        <v>1896</v>
      </c>
      <c r="E991">
        <v>1960</v>
      </c>
      <c r="F991" t="s">
        <v>2122</v>
      </c>
      <c r="G991" t="s">
        <v>2094</v>
      </c>
      <c r="H991">
        <v>2</v>
      </c>
      <c r="I991">
        <v>2</v>
      </c>
      <c r="J991" t="s">
        <v>2122</v>
      </c>
      <c r="K991">
        <v>595.9</v>
      </c>
      <c r="L991">
        <v>532.29999999999995</v>
      </c>
      <c r="M991">
        <v>1244667.5299999998</v>
      </c>
      <c r="N991">
        <v>1244667.5299999998</v>
      </c>
      <c r="O991">
        <v>0</v>
      </c>
      <c r="P991">
        <v>0</v>
      </c>
      <c r="Q991">
        <v>0</v>
      </c>
      <c r="R991">
        <v>45292</v>
      </c>
      <c r="S991">
        <v>45657</v>
      </c>
    </row>
    <row r="992" spans="1:19" x14ac:dyDescent="0.25">
      <c r="A992">
        <v>987</v>
      </c>
      <c r="B992" t="s">
        <v>1143</v>
      </c>
      <c r="C992">
        <v>44412</v>
      </c>
      <c r="D992" t="s">
        <v>1896</v>
      </c>
      <c r="E992">
        <v>1972</v>
      </c>
      <c r="F992" t="s">
        <v>2122</v>
      </c>
      <c r="G992" t="s">
        <v>2089</v>
      </c>
      <c r="H992">
        <v>2</v>
      </c>
      <c r="I992">
        <v>2</v>
      </c>
      <c r="J992" t="s">
        <v>2122</v>
      </c>
      <c r="K992">
        <v>806.5</v>
      </c>
      <c r="L992">
        <v>725.30000000000007</v>
      </c>
      <c r="M992">
        <v>2411022.77</v>
      </c>
      <c r="N992">
        <v>2411022.77</v>
      </c>
      <c r="O992">
        <v>0</v>
      </c>
      <c r="P992">
        <v>0</v>
      </c>
      <c r="Q992">
        <v>0</v>
      </c>
      <c r="R992">
        <v>45292</v>
      </c>
      <c r="S992">
        <v>45657</v>
      </c>
    </row>
    <row r="993" spans="1:19" x14ac:dyDescent="0.25">
      <c r="A993">
        <v>988</v>
      </c>
      <c r="B993" t="s">
        <v>71</v>
      </c>
      <c r="C993">
        <v>44302</v>
      </c>
      <c r="D993" t="s">
        <v>1896</v>
      </c>
      <c r="E993">
        <v>1984</v>
      </c>
      <c r="F993" t="s">
        <v>2122</v>
      </c>
      <c r="G993" t="s">
        <v>2089</v>
      </c>
      <c r="H993">
        <v>9</v>
      </c>
      <c r="I993">
        <v>1</v>
      </c>
      <c r="J993" t="s">
        <v>2122</v>
      </c>
      <c r="K993">
        <v>2255.1999999999998</v>
      </c>
      <c r="L993">
        <v>1757.1</v>
      </c>
      <c r="M993">
        <v>5198634.6800000006</v>
      </c>
      <c r="N993">
        <v>5198634.6800000006</v>
      </c>
      <c r="O993">
        <v>0</v>
      </c>
      <c r="P993">
        <v>0</v>
      </c>
      <c r="Q993">
        <v>0</v>
      </c>
      <c r="R993">
        <v>45292</v>
      </c>
      <c r="S993">
        <v>45657</v>
      </c>
    </row>
    <row r="994" spans="1:19" x14ac:dyDescent="0.25">
      <c r="A994">
        <v>989</v>
      </c>
      <c r="B994" t="s">
        <v>1636</v>
      </c>
      <c r="C994">
        <v>44221</v>
      </c>
      <c r="D994" t="s">
        <v>1896</v>
      </c>
      <c r="E994">
        <v>1959</v>
      </c>
      <c r="F994" t="s">
        <v>2122</v>
      </c>
      <c r="G994" t="s">
        <v>2089</v>
      </c>
      <c r="H994">
        <v>2</v>
      </c>
      <c r="I994">
        <v>2</v>
      </c>
      <c r="J994" t="s">
        <v>2122</v>
      </c>
      <c r="K994">
        <v>676.1</v>
      </c>
      <c r="L994">
        <v>607.19999999999993</v>
      </c>
      <c r="M994">
        <v>1024446.88</v>
      </c>
      <c r="N994">
        <v>1024446.88</v>
      </c>
      <c r="O994">
        <v>0</v>
      </c>
      <c r="P994">
        <v>0</v>
      </c>
      <c r="Q994">
        <v>0</v>
      </c>
      <c r="R994">
        <v>45292</v>
      </c>
      <c r="S994">
        <v>45657</v>
      </c>
    </row>
    <row r="995" spans="1:19" x14ac:dyDescent="0.25">
      <c r="A995">
        <v>990</v>
      </c>
      <c r="B995" t="s">
        <v>737</v>
      </c>
      <c r="C995">
        <v>44501</v>
      </c>
      <c r="D995" t="s">
        <v>1896</v>
      </c>
      <c r="E995">
        <v>1980</v>
      </c>
      <c r="F995" t="s">
        <v>2122</v>
      </c>
      <c r="G995" t="s">
        <v>2088</v>
      </c>
      <c r="H995">
        <v>5</v>
      </c>
      <c r="I995">
        <v>6</v>
      </c>
      <c r="J995" t="s">
        <v>2122</v>
      </c>
      <c r="K995">
        <v>5323.3</v>
      </c>
      <c r="L995">
        <v>4712.6000000000004</v>
      </c>
      <c r="M995">
        <v>7531019.1800000006</v>
      </c>
      <c r="N995">
        <v>7531019.1800000006</v>
      </c>
      <c r="O995">
        <v>0</v>
      </c>
      <c r="P995">
        <v>0</v>
      </c>
      <c r="Q995">
        <v>0</v>
      </c>
      <c r="R995">
        <v>45292</v>
      </c>
      <c r="S995">
        <v>45657</v>
      </c>
    </row>
    <row r="996" spans="1:19" x14ac:dyDescent="0.25">
      <c r="A996">
        <v>991</v>
      </c>
      <c r="B996" t="s">
        <v>1520</v>
      </c>
      <c r="C996">
        <v>44510</v>
      </c>
      <c r="D996" t="s">
        <v>1896</v>
      </c>
      <c r="E996">
        <v>1979</v>
      </c>
      <c r="F996" t="s">
        <v>2122</v>
      </c>
      <c r="G996" t="s">
        <v>2089</v>
      </c>
      <c r="H996">
        <v>5</v>
      </c>
      <c r="I996">
        <v>8</v>
      </c>
      <c r="J996" t="s">
        <v>2122</v>
      </c>
      <c r="K996">
        <v>8346.2999999999993</v>
      </c>
      <c r="L996">
        <v>6789.5000000000009</v>
      </c>
      <c r="M996">
        <v>17818950.239999998</v>
      </c>
      <c r="N996">
        <v>17818950.239999998</v>
      </c>
      <c r="O996">
        <v>0</v>
      </c>
      <c r="P996">
        <v>0</v>
      </c>
      <c r="Q996">
        <v>0</v>
      </c>
      <c r="R996">
        <v>45292</v>
      </c>
      <c r="S996">
        <v>45657</v>
      </c>
    </row>
    <row r="997" spans="1:19" x14ac:dyDescent="0.25">
      <c r="A997">
        <v>992</v>
      </c>
      <c r="B997" t="s">
        <v>739</v>
      </c>
      <c r="C997">
        <v>44585</v>
      </c>
      <c r="D997" t="s">
        <v>1896</v>
      </c>
      <c r="E997">
        <v>1982</v>
      </c>
      <c r="F997" t="s">
        <v>2122</v>
      </c>
      <c r="G997" t="s">
        <v>2088</v>
      </c>
      <c r="H997">
        <v>5</v>
      </c>
      <c r="I997">
        <v>6</v>
      </c>
      <c r="J997" t="s">
        <v>2122</v>
      </c>
      <c r="K997">
        <v>5315.2</v>
      </c>
      <c r="L997">
        <v>4711.8</v>
      </c>
      <c r="M997">
        <v>10997425.529999999</v>
      </c>
      <c r="N997">
        <v>10997425.529999999</v>
      </c>
      <c r="O997">
        <v>0</v>
      </c>
      <c r="P997">
        <v>0</v>
      </c>
      <c r="Q997">
        <v>0</v>
      </c>
      <c r="R997">
        <v>45292</v>
      </c>
      <c r="S997">
        <v>45657</v>
      </c>
    </row>
    <row r="998" spans="1:19" x14ac:dyDescent="0.25">
      <c r="A998">
        <v>993</v>
      </c>
      <c r="B998" t="s">
        <v>1514</v>
      </c>
      <c r="C998">
        <v>44422</v>
      </c>
      <c r="D998" t="s">
        <v>1896</v>
      </c>
      <c r="E998">
        <v>1969</v>
      </c>
      <c r="F998" t="s">
        <v>2122</v>
      </c>
      <c r="G998" t="s">
        <v>2089</v>
      </c>
      <c r="H998">
        <v>3</v>
      </c>
      <c r="I998">
        <v>2</v>
      </c>
      <c r="J998" t="s">
        <v>2122</v>
      </c>
      <c r="K998">
        <v>1067.5999999999999</v>
      </c>
      <c r="L998">
        <v>954.40000000000009</v>
      </c>
      <c r="M998">
        <v>3405782.5599999996</v>
      </c>
      <c r="N998">
        <v>3405782.5599999996</v>
      </c>
      <c r="O998">
        <v>0</v>
      </c>
      <c r="P998">
        <v>0</v>
      </c>
      <c r="Q998">
        <v>0</v>
      </c>
      <c r="R998">
        <v>45292</v>
      </c>
      <c r="S998">
        <v>45657</v>
      </c>
    </row>
    <row r="999" spans="1:19" x14ac:dyDescent="0.25">
      <c r="A999">
        <v>994</v>
      </c>
      <c r="B999" t="s">
        <v>1516</v>
      </c>
      <c r="C999">
        <v>44410</v>
      </c>
      <c r="D999" t="s">
        <v>1896</v>
      </c>
      <c r="E999">
        <v>1972</v>
      </c>
      <c r="F999" t="s">
        <v>2122</v>
      </c>
      <c r="G999" t="s">
        <v>2089</v>
      </c>
      <c r="H999">
        <v>2</v>
      </c>
      <c r="I999">
        <v>2</v>
      </c>
      <c r="J999" t="s">
        <v>2122</v>
      </c>
      <c r="K999">
        <v>807.4</v>
      </c>
      <c r="L999">
        <v>722.2</v>
      </c>
      <c r="M999">
        <v>2411022.77</v>
      </c>
      <c r="N999">
        <v>2411022.77</v>
      </c>
      <c r="O999">
        <v>0</v>
      </c>
      <c r="P999">
        <v>0</v>
      </c>
      <c r="Q999">
        <v>0</v>
      </c>
      <c r="R999">
        <v>45292</v>
      </c>
      <c r="S999">
        <v>45657</v>
      </c>
    </row>
    <row r="1000" spans="1:19" x14ac:dyDescent="0.25">
      <c r="A1000">
        <v>995</v>
      </c>
      <c r="B1000" t="s">
        <v>1518</v>
      </c>
      <c r="C1000">
        <v>44468</v>
      </c>
      <c r="D1000" t="s">
        <v>1896</v>
      </c>
      <c r="E1000">
        <v>1983</v>
      </c>
      <c r="F1000" t="s">
        <v>2122</v>
      </c>
      <c r="G1000" t="s">
        <v>2089</v>
      </c>
      <c r="H1000">
        <v>5</v>
      </c>
      <c r="I1000">
        <v>6</v>
      </c>
      <c r="J1000" t="s">
        <v>2122</v>
      </c>
      <c r="K1000">
        <v>4716.3</v>
      </c>
      <c r="L1000">
        <v>3941</v>
      </c>
      <c r="M1000">
        <v>10947866.33</v>
      </c>
      <c r="N1000">
        <v>10947866.33</v>
      </c>
      <c r="O1000">
        <v>0</v>
      </c>
      <c r="P1000">
        <v>0</v>
      </c>
      <c r="Q1000">
        <v>0</v>
      </c>
      <c r="R1000">
        <v>45292</v>
      </c>
      <c r="S1000">
        <v>45657</v>
      </c>
    </row>
    <row r="1001" spans="1:19" x14ac:dyDescent="0.25">
      <c r="A1001">
        <v>996</v>
      </c>
      <c r="B1001" t="s">
        <v>1519</v>
      </c>
      <c r="C1001">
        <v>44463</v>
      </c>
      <c r="D1001" t="s">
        <v>1896</v>
      </c>
      <c r="E1001">
        <v>1984</v>
      </c>
      <c r="F1001" t="s">
        <v>2122</v>
      </c>
      <c r="G1001" t="s">
        <v>2088</v>
      </c>
      <c r="H1001">
        <v>5</v>
      </c>
      <c r="I1001">
        <v>3</v>
      </c>
      <c r="J1001" t="s">
        <v>2122</v>
      </c>
      <c r="K1001">
        <v>6131</v>
      </c>
      <c r="L1001">
        <v>5292.7</v>
      </c>
      <c r="M1001">
        <v>9168261.2699999996</v>
      </c>
      <c r="N1001">
        <v>9168261.2699999996</v>
      </c>
      <c r="O1001">
        <v>0</v>
      </c>
      <c r="P1001">
        <v>0</v>
      </c>
      <c r="Q1001">
        <v>0</v>
      </c>
      <c r="R1001">
        <v>45292</v>
      </c>
      <c r="S1001">
        <v>45657</v>
      </c>
    </row>
    <row r="1002" spans="1:19" x14ac:dyDescent="0.25">
      <c r="A1002">
        <v>997</v>
      </c>
      <c r="B1002" t="s">
        <v>2357</v>
      </c>
      <c r="C1002">
        <v>44442</v>
      </c>
      <c r="D1002" t="s">
        <v>1896</v>
      </c>
      <c r="E1002">
        <v>1957</v>
      </c>
      <c r="F1002" t="s">
        <v>2122</v>
      </c>
      <c r="G1002" t="s">
        <v>2097</v>
      </c>
      <c r="H1002">
        <v>2</v>
      </c>
      <c r="I1002">
        <v>2</v>
      </c>
      <c r="J1002" t="s">
        <v>2122</v>
      </c>
      <c r="K1002">
        <v>839</v>
      </c>
      <c r="L1002">
        <v>756.4</v>
      </c>
      <c r="M1002">
        <v>614401.82999999996</v>
      </c>
      <c r="N1002">
        <v>614401.82999999996</v>
      </c>
      <c r="O1002">
        <v>0</v>
      </c>
      <c r="P1002">
        <v>0</v>
      </c>
      <c r="Q1002">
        <v>0</v>
      </c>
      <c r="R1002">
        <v>45292</v>
      </c>
      <c r="S1002">
        <v>45657</v>
      </c>
    </row>
    <row r="1003" spans="1:19" x14ac:dyDescent="0.25">
      <c r="A1003">
        <v>998</v>
      </c>
      <c r="B1003" t="s">
        <v>2664</v>
      </c>
      <c r="C1003">
        <v>44508</v>
      </c>
      <c r="D1003" t="s">
        <v>1896</v>
      </c>
      <c r="E1003">
        <v>1971</v>
      </c>
      <c r="F1003" t="s">
        <v>2122</v>
      </c>
      <c r="G1003" t="s">
        <v>2089</v>
      </c>
      <c r="H1003">
        <v>5</v>
      </c>
      <c r="I1003">
        <v>4</v>
      </c>
      <c r="J1003" t="s">
        <v>2122</v>
      </c>
      <c r="K1003">
        <v>3373.8</v>
      </c>
      <c r="L1003">
        <v>2804.9</v>
      </c>
      <c r="M1003">
        <v>1025093.75</v>
      </c>
      <c r="N1003">
        <v>1025093.75</v>
      </c>
      <c r="O1003">
        <v>0</v>
      </c>
      <c r="P1003">
        <v>0</v>
      </c>
      <c r="Q1003">
        <v>0</v>
      </c>
      <c r="R1003">
        <v>45292</v>
      </c>
      <c r="S1003">
        <v>45657</v>
      </c>
    </row>
    <row r="1004" spans="1:19" x14ac:dyDescent="0.25">
      <c r="A1004">
        <v>999</v>
      </c>
      <c r="B1004" t="s">
        <v>1145</v>
      </c>
      <c r="C1004">
        <v>44668</v>
      </c>
      <c r="D1004" t="s">
        <v>1896</v>
      </c>
      <c r="E1004">
        <v>1980</v>
      </c>
      <c r="F1004" t="s">
        <v>2122</v>
      </c>
      <c r="G1004" t="s">
        <v>2090</v>
      </c>
      <c r="H1004">
        <v>5</v>
      </c>
      <c r="I1004">
        <v>6</v>
      </c>
      <c r="J1004" t="s">
        <v>2122</v>
      </c>
      <c r="K1004">
        <v>6228.7</v>
      </c>
      <c r="L1004">
        <v>4560.8</v>
      </c>
      <c r="M1004">
        <v>4825104.2299999995</v>
      </c>
      <c r="N1004">
        <v>4825104.2299999995</v>
      </c>
      <c r="O1004">
        <v>0</v>
      </c>
      <c r="P1004">
        <v>0</v>
      </c>
      <c r="Q1004">
        <v>0</v>
      </c>
      <c r="R1004">
        <v>45292</v>
      </c>
      <c r="S1004">
        <v>45657</v>
      </c>
    </row>
    <row r="1005" spans="1:19" x14ac:dyDescent="0.25">
      <c r="A1005">
        <v>1000</v>
      </c>
      <c r="B1005" t="s">
        <v>2272</v>
      </c>
      <c r="C1005">
        <v>44647</v>
      </c>
      <c r="D1005" t="s">
        <v>1896</v>
      </c>
      <c r="E1005">
        <v>1977</v>
      </c>
      <c r="F1005" t="s">
        <v>2122</v>
      </c>
      <c r="G1005" t="s">
        <v>2090</v>
      </c>
      <c r="H1005">
        <v>2</v>
      </c>
      <c r="I1005">
        <v>2</v>
      </c>
      <c r="J1005" t="s">
        <v>2122</v>
      </c>
      <c r="K1005">
        <v>316.60000000000002</v>
      </c>
      <c r="L1005">
        <v>283.5</v>
      </c>
      <c r="M1005">
        <v>24952</v>
      </c>
      <c r="N1005">
        <v>24952</v>
      </c>
      <c r="O1005">
        <v>0</v>
      </c>
      <c r="P1005">
        <v>0</v>
      </c>
      <c r="Q1005">
        <v>0</v>
      </c>
      <c r="R1005">
        <v>45292</v>
      </c>
      <c r="S1005">
        <v>45657</v>
      </c>
    </row>
    <row r="1006" spans="1:19" x14ac:dyDescent="0.25">
      <c r="A1006">
        <v>1001</v>
      </c>
      <c r="B1006" t="s">
        <v>2872</v>
      </c>
      <c r="C1006">
        <v>44681</v>
      </c>
      <c r="D1006" t="s">
        <v>1896</v>
      </c>
      <c r="E1006">
        <v>1977</v>
      </c>
      <c r="F1006" t="s">
        <v>2122</v>
      </c>
      <c r="H1006">
        <v>2</v>
      </c>
      <c r="I1006">
        <v>3</v>
      </c>
      <c r="J1006" t="s">
        <v>2122</v>
      </c>
      <c r="K1006">
        <v>935.3</v>
      </c>
      <c r="L1006">
        <v>849.03</v>
      </c>
      <c r="M1006">
        <v>2270788.4500000002</v>
      </c>
      <c r="N1006">
        <v>2270788.4500000002</v>
      </c>
      <c r="O1006">
        <v>0</v>
      </c>
      <c r="P1006">
        <v>0</v>
      </c>
      <c r="Q1006">
        <v>0</v>
      </c>
      <c r="R1006">
        <v>45292</v>
      </c>
      <c r="S1006">
        <v>45657</v>
      </c>
    </row>
    <row r="1007" spans="1:19" x14ac:dyDescent="0.25">
      <c r="A1007">
        <v>1002</v>
      </c>
      <c r="B1007" t="s">
        <v>741</v>
      </c>
      <c r="C1007">
        <v>44695</v>
      </c>
      <c r="D1007" t="s">
        <v>1896</v>
      </c>
      <c r="E1007">
        <v>1973</v>
      </c>
      <c r="F1007" t="s">
        <v>2122</v>
      </c>
      <c r="G1007" t="s">
        <v>2088</v>
      </c>
      <c r="H1007">
        <v>5</v>
      </c>
      <c r="I1007">
        <v>4</v>
      </c>
      <c r="J1007" t="s">
        <v>2122</v>
      </c>
      <c r="K1007">
        <v>4013.5</v>
      </c>
      <c r="L1007">
        <v>3510.79</v>
      </c>
      <c r="M1007">
        <v>2884494.1118000001</v>
      </c>
      <c r="N1007">
        <v>2884494.1118000001</v>
      </c>
      <c r="O1007">
        <v>0</v>
      </c>
      <c r="P1007">
        <v>0</v>
      </c>
      <c r="Q1007">
        <v>0</v>
      </c>
      <c r="R1007">
        <v>45292</v>
      </c>
      <c r="S1007">
        <v>45657</v>
      </c>
    </row>
    <row r="1008" spans="1:19" x14ac:dyDescent="0.25">
      <c r="A1008">
        <v>1003</v>
      </c>
      <c r="B1008" t="s">
        <v>745</v>
      </c>
      <c r="C1008">
        <v>44847</v>
      </c>
      <c r="D1008" t="s">
        <v>1896</v>
      </c>
      <c r="E1008">
        <v>1961</v>
      </c>
      <c r="F1008" t="s">
        <v>2122</v>
      </c>
      <c r="G1008" t="s">
        <v>2094</v>
      </c>
      <c r="H1008">
        <v>2</v>
      </c>
      <c r="I1008">
        <v>2</v>
      </c>
      <c r="J1008" t="s">
        <v>2122</v>
      </c>
      <c r="K1008">
        <v>1088.03</v>
      </c>
      <c r="L1008">
        <v>649.55999999999995</v>
      </c>
      <c r="M1008">
        <v>1461034.18</v>
      </c>
      <c r="N1008">
        <v>1461034.18</v>
      </c>
      <c r="O1008">
        <v>0</v>
      </c>
      <c r="P1008">
        <v>0</v>
      </c>
      <c r="Q1008">
        <v>0</v>
      </c>
      <c r="R1008">
        <v>45292</v>
      </c>
      <c r="S1008">
        <v>45657</v>
      </c>
    </row>
    <row r="1009" spans="1:19" x14ac:dyDescent="0.25">
      <c r="A1009">
        <v>1004</v>
      </c>
      <c r="B1009" t="s">
        <v>746</v>
      </c>
      <c r="C1009">
        <v>44842</v>
      </c>
      <c r="D1009" t="s">
        <v>1896</v>
      </c>
      <c r="E1009">
        <v>1961</v>
      </c>
      <c r="F1009" t="s">
        <v>2122</v>
      </c>
      <c r="G1009" t="s">
        <v>2094</v>
      </c>
      <c r="H1009">
        <v>2</v>
      </c>
      <c r="I1009">
        <v>2</v>
      </c>
      <c r="J1009" t="s">
        <v>2122</v>
      </c>
      <c r="K1009">
        <v>1503.43</v>
      </c>
      <c r="L1009">
        <v>589.95000000000005</v>
      </c>
      <c r="M1009">
        <v>1482773.0399999998</v>
      </c>
      <c r="N1009">
        <v>1482773.0399999998</v>
      </c>
      <c r="O1009">
        <v>0</v>
      </c>
      <c r="P1009">
        <v>0</v>
      </c>
      <c r="Q1009">
        <v>0</v>
      </c>
      <c r="R1009">
        <v>45292</v>
      </c>
      <c r="S1009">
        <v>45657</v>
      </c>
    </row>
    <row r="1010" spans="1:19" x14ac:dyDescent="0.25">
      <c r="A1010">
        <v>1005</v>
      </c>
      <c r="B1010" t="s">
        <v>747</v>
      </c>
      <c r="C1010">
        <v>44843</v>
      </c>
      <c r="D1010" t="s">
        <v>1896</v>
      </c>
      <c r="E1010">
        <v>1961</v>
      </c>
      <c r="F1010" t="s">
        <v>2122</v>
      </c>
      <c r="G1010" t="s">
        <v>2094</v>
      </c>
      <c r="H1010">
        <v>2</v>
      </c>
      <c r="I1010">
        <v>2</v>
      </c>
      <c r="J1010" t="s">
        <v>2122</v>
      </c>
      <c r="K1010">
        <v>1517.6</v>
      </c>
      <c r="L1010">
        <v>672.68</v>
      </c>
      <c r="M1010">
        <v>1153644.72</v>
      </c>
      <c r="N1010">
        <v>1153644.72</v>
      </c>
      <c r="O1010">
        <v>0</v>
      </c>
      <c r="P1010">
        <v>0</v>
      </c>
      <c r="Q1010">
        <v>0</v>
      </c>
      <c r="R1010">
        <v>45292</v>
      </c>
      <c r="S1010">
        <v>45657</v>
      </c>
    </row>
    <row r="1011" spans="1:19" x14ac:dyDescent="0.25">
      <c r="A1011">
        <v>1006</v>
      </c>
      <c r="B1011" t="s">
        <v>748</v>
      </c>
      <c r="C1011">
        <v>44844</v>
      </c>
      <c r="D1011" t="s">
        <v>1896</v>
      </c>
      <c r="E1011">
        <v>1961</v>
      </c>
      <c r="F1011" t="s">
        <v>2122</v>
      </c>
      <c r="G1011" t="s">
        <v>2094</v>
      </c>
      <c r="H1011">
        <v>2</v>
      </c>
      <c r="I1011">
        <v>2</v>
      </c>
      <c r="J1011" t="s">
        <v>2122</v>
      </c>
      <c r="K1011">
        <v>933.84</v>
      </c>
      <c r="L1011">
        <v>539.11</v>
      </c>
      <c r="M1011">
        <v>1600853.94</v>
      </c>
      <c r="N1011">
        <v>1600853.94</v>
      </c>
      <c r="O1011">
        <v>0</v>
      </c>
      <c r="P1011">
        <v>0</v>
      </c>
      <c r="Q1011">
        <v>0</v>
      </c>
      <c r="R1011">
        <v>45292</v>
      </c>
      <c r="S1011">
        <v>45657</v>
      </c>
    </row>
    <row r="1012" spans="1:19" x14ac:dyDescent="0.25">
      <c r="A1012">
        <v>1007</v>
      </c>
      <c r="B1012" t="s">
        <v>2738</v>
      </c>
      <c r="C1012">
        <v>55975</v>
      </c>
      <c r="D1012" t="s">
        <v>1896</v>
      </c>
      <c r="E1012">
        <v>2018</v>
      </c>
      <c r="F1012" t="s">
        <v>2122</v>
      </c>
      <c r="G1012" t="s">
        <v>2091</v>
      </c>
      <c r="H1012">
        <v>3</v>
      </c>
      <c r="I1012">
        <v>3</v>
      </c>
      <c r="J1012" t="s">
        <v>2122</v>
      </c>
      <c r="K1012">
        <v>1485.7</v>
      </c>
      <c r="L1012">
        <v>1485.7</v>
      </c>
      <c r="M1012">
        <v>3735575.55</v>
      </c>
      <c r="N1012">
        <v>3735575.55</v>
      </c>
      <c r="O1012">
        <v>0</v>
      </c>
      <c r="P1012">
        <v>0</v>
      </c>
      <c r="Q1012">
        <v>0</v>
      </c>
      <c r="R1012">
        <v>45292</v>
      </c>
      <c r="S1012">
        <v>45657</v>
      </c>
    </row>
    <row r="1013" spans="1:19" x14ac:dyDescent="0.25">
      <c r="A1013">
        <v>1008</v>
      </c>
      <c r="B1013" t="s">
        <v>743</v>
      </c>
      <c r="C1013">
        <v>44819</v>
      </c>
      <c r="D1013" t="s">
        <v>1896</v>
      </c>
      <c r="E1013">
        <v>1972</v>
      </c>
      <c r="F1013" t="s">
        <v>2122</v>
      </c>
      <c r="G1013" t="s">
        <v>2088</v>
      </c>
      <c r="H1013">
        <v>5</v>
      </c>
      <c r="I1013">
        <v>4</v>
      </c>
      <c r="J1013" t="s">
        <v>2122</v>
      </c>
      <c r="K1013">
        <v>6141.91</v>
      </c>
      <c r="L1013">
        <v>3974.89</v>
      </c>
      <c r="M1013">
        <v>4245983.0299999993</v>
      </c>
      <c r="N1013">
        <v>4245983.0299999993</v>
      </c>
      <c r="O1013">
        <v>0</v>
      </c>
      <c r="P1013">
        <v>0</v>
      </c>
      <c r="Q1013">
        <v>0</v>
      </c>
      <c r="R1013">
        <v>45292</v>
      </c>
      <c r="S1013">
        <v>45657</v>
      </c>
    </row>
    <row r="1014" spans="1:19" x14ac:dyDescent="0.25">
      <c r="A1014">
        <v>1009</v>
      </c>
      <c r="B1014" t="s">
        <v>744</v>
      </c>
      <c r="C1014">
        <v>44820</v>
      </c>
      <c r="D1014" t="s">
        <v>1896</v>
      </c>
      <c r="E1014">
        <v>1973</v>
      </c>
      <c r="F1014" t="s">
        <v>2122</v>
      </c>
      <c r="G1014" t="s">
        <v>2088</v>
      </c>
      <c r="H1014">
        <v>5</v>
      </c>
      <c r="I1014">
        <v>4</v>
      </c>
      <c r="J1014" t="s">
        <v>2122</v>
      </c>
      <c r="K1014">
        <v>6434.32</v>
      </c>
      <c r="L1014">
        <v>3907.45</v>
      </c>
      <c r="M1014">
        <v>4633721.6500000004</v>
      </c>
      <c r="N1014">
        <v>4633721.6500000004</v>
      </c>
      <c r="O1014">
        <v>0</v>
      </c>
      <c r="P1014">
        <v>0</v>
      </c>
      <c r="Q1014">
        <v>0</v>
      </c>
      <c r="R1014">
        <v>45292</v>
      </c>
      <c r="S1014">
        <v>45657</v>
      </c>
    </row>
    <row r="1015" spans="1:19" x14ac:dyDescent="0.25">
      <c r="A1015">
        <v>1010</v>
      </c>
      <c r="B1015" t="s">
        <v>753</v>
      </c>
      <c r="C1015">
        <v>44747</v>
      </c>
      <c r="D1015" t="s">
        <v>1896</v>
      </c>
      <c r="E1015">
        <v>1973</v>
      </c>
      <c r="F1015" t="s">
        <v>2122</v>
      </c>
      <c r="G1015" t="s">
        <v>2089</v>
      </c>
      <c r="H1015">
        <v>4</v>
      </c>
      <c r="I1015">
        <v>2</v>
      </c>
      <c r="J1015" t="s">
        <v>2122</v>
      </c>
      <c r="K1015">
        <v>2308</v>
      </c>
      <c r="L1015">
        <v>1277.8</v>
      </c>
      <c r="M1015">
        <v>2890684.6</v>
      </c>
      <c r="N1015">
        <v>2890684.6</v>
      </c>
      <c r="O1015">
        <v>0</v>
      </c>
      <c r="P1015">
        <v>0</v>
      </c>
      <c r="Q1015">
        <v>0</v>
      </c>
      <c r="R1015">
        <v>45292</v>
      </c>
      <c r="S1015">
        <v>45657</v>
      </c>
    </row>
    <row r="1016" spans="1:19" x14ac:dyDescent="0.25">
      <c r="A1016">
        <v>1011</v>
      </c>
      <c r="B1016" t="s">
        <v>754</v>
      </c>
      <c r="C1016">
        <v>44761</v>
      </c>
      <c r="D1016" t="s">
        <v>1896</v>
      </c>
      <c r="E1016">
        <v>1970</v>
      </c>
      <c r="F1016" t="s">
        <v>2122</v>
      </c>
      <c r="G1016" t="s">
        <v>2088</v>
      </c>
      <c r="H1016">
        <v>5</v>
      </c>
      <c r="I1016">
        <v>4</v>
      </c>
      <c r="J1016" t="s">
        <v>2122</v>
      </c>
      <c r="K1016">
        <v>6189.8</v>
      </c>
      <c r="L1016">
        <v>3805.8</v>
      </c>
      <c r="M1016">
        <v>4943220.03</v>
      </c>
      <c r="N1016">
        <v>4943220.03</v>
      </c>
      <c r="O1016">
        <v>0</v>
      </c>
      <c r="P1016">
        <v>0</v>
      </c>
      <c r="Q1016">
        <v>0</v>
      </c>
      <c r="R1016">
        <v>45292</v>
      </c>
      <c r="S1016">
        <v>45657</v>
      </c>
    </row>
    <row r="1017" spans="1:19" x14ac:dyDescent="0.25">
      <c r="A1017">
        <v>1012</v>
      </c>
      <c r="B1017" t="s">
        <v>1153</v>
      </c>
      <c r="C1017">
        <v>44904</v>
      </c>
      <c r="D1017" t="s">
        <v>1896</v>
      </c>
      <c r="E1017">
        <v>1967</v>
      </c>
      <c r="F1017" t="s">
        <v>2122</v>
      </c>
      <c r="G1017" t="s">
        <v>2088</v>
      </c>
      <c r="H1017">
        <v>4</v>
      </c>
      <c r="I1017">
        <v>3</v>
      </c>
      <c r="J1017" t="s">
        <v>2122</v>
      </c>
      <c r="K1017">
        <v>3670.3</v>
      </c>
      <c r="L1017">
        <v>2297.5</v>
      </c>
      <c r="M1017">
        <v>5992097.3300000001</v>
      </c>
      <c r="N1017">
        <v>5992097.3300000001</v>
      </c>
      <c r="O1017">
        <v>0</v>
      </c>
      <c r="P1017">
        <v>0</v>
      </c>
      <c r="Q1017">
        <v>0</v>
      </c>
      <c r="R1017">
        <v>45292</v>
      </c>
      <c r="S1017">
        <v>45657</v>
      </c>
    </row>
    <row r="1018" spans="1:19" x14ac:dyDescent="0.25">
      <c r="A1018">
        <v>1013</v>
      </c>
      <c r="B1018" t="s">
        <v>1154</v>
      </c>
      <c r="C1018">
        <v>44905</v>
      </c>
      <c r="D1018" t="s">
        <v>1896</v>
      </c>
      <c r="E1018">
        <v>1967</v>
      </c>
      <c r="F1018" t="s">
        <v>2122</v>
      </c>
      <c r="G1018" t="s">
        <v>2088</v>
      </c>
      <c r="H1018">
        <v>4</v>
      </c>
      <c r="I1018">
        <v>3</v>
      </c>
      <c r="J1018" t="s">
        <v>2122</v>
      </c>
      <c r="K1018">
        <v>3667.5</v>
      </c>
      <c r="L1018">
        <v>2301.4</v>
      </c>
      <c r="M1018">
        <v>5972626.7400000002</v>
      </c>
      <c r="N1018">
        <v>5972626.7400000002</v>
      </c>
      <c r="O1018">
        <v>0</v>
      </c>
      <c r="P1018">
        <v>0</v>
      </c>
      <c r="Q1018">
        <v>0</v>
      </c>
      <c r="R1018">
        <v>45292</v>
      </c>
      <c r="S1018">
        <v>45657</v>
      </c>
    </row>
    <row r="1019" spans="1:19" x14ac:dyDescent="0.25">
      <c r="A1019">
        <v>1014</v>
      </c>
      <c r="B1019" t="s">
        <v>1156</v>
      </c>
      <c r="C1019">
        <v>44907</v>
      </c>
      <c r="D1019" t="s">
        <v>1896</v>
      </c>
      <c r="E1019">
        <v>1968</v>
      </c>
      <c r="F1019" t="s">
        <v>2122</v>
      </c>
      <c r="G1019" t="s">
        <v>2088</v>
      </c>
      <c r="H1019">
        <v>4</v>
      </c>
      <c r="I1019">
        <v>3</v>
      </c>
      <c r="J1019" t="s">
        <v>2122</v>
      </c>
      <c r="K1019">
        <v>3291.8</v>
      </c>
      <c r="L1019">
        <v>2109.1</v>
      </c>
      <c r="M1019">
        <v>3111083.7572499998</v>
      </c>
      <c r="N1019">
        <v>3111083.7572499998</v>
      </c>
      <c r="O1019">
        <v>0</v>
      </c>
      <c r="P1019">
        <v>0</v>
      </c>
      <c r="Q1019">
        <v>0</v>
      </c>
      <c r="R1019">
        <v>45292</v>
      </c>
      <c r="S1019">
        <v>45657</v>
      </c>
    </row>
    <row r="1020" spans="1:19" x14ac:dyDescent="0.25">
      <c r="A1020">
        <v>1015</v>
      </c>
      <c r="B1020" t="s">
        <v>3096</v>
      </c>
      <c r="C1020">
        <v>44993</v>
      </c>
      <c r="D1020" t="s">
        <v>1896</v>
      </c>
      <c r="E1020">
        <v>1958</v>
      </c>
      <c r="F1020">
        <v>2021</v>
      </c>
      <c r="G1020" t="s">
        <v>2121</v>
      </c>
      <c r="H1020">
        <v>2</v>
      </c>
      <c r="I1020">
        <v>2</v>
      </c>
      <c r="J1020" t="s">
        <v>2122</v>
      </c>
      <c r="K1020">
        <v>1227.5999999999999</v>
      </c>
      <c r="L1020">
        <v>647.70000000000005</v>
      </c>
      <c r="M1020">
        <v>2111099.27</v>
      </c>
      <c r="N1020">
        <v>2111099.27</v>
      </c>
      <c r="O1020">
        <v>0</v>
      </c>
      <c r="P1020">
        <v>0</v>
      </c>
      <c r="Q1020">
        <v>0</v>
      </c>
      <c r="R1020">
        <v>45292</v>
      </c>
      <c r="S1020">
        <v>45657</v>
      </c>
    </row>
    <row r="1021" spans="1:19" x14ac:dyDescent="0.25">
      <c r="A1021">
        <v>1016</v>
      </c>
      <c r="B1021" t="s">
        <v>1166</v>
      </c>
      <c r="C1021">
        <v>44996</v>
      </c>
      <c r="D1021" t="s">
        <v>1896</v>
      </c>
      <c r="E1021">
        <v>1964</v>
      </c>
      <c r="F1021" t="s">
        <v>2122</v>
      </c>
      <c r="G1021" t="s">
        <v>2089</v>
      </c>
      <c r="H1021">
        <v>5</v>
      </c>
      <c r="I1021">
        <v>2</v>
      </c>
      <c r="J1021" t="s">
        <v>2122</v>
      </c>
      <c r="K1021">
        <v>6101</v>
      </c>
      <c r="L1021">
        <v>3418.9</v>
      </c>
      <c r="M1021">
        <v>223170</v>
      </c>
      <c r="N1021">
        <v>223170</v>
      </c>
      <c r="O1021">
        <v>0</v>
      </c>
      <c r="P1021">
        <v>0</v>
      </c>
      <c r="Q1021">
        <v>0</v>
      </c>
      <c r="R1021">
        <v>45292</v>
      </c>
      <c r="S1021">
        <v>45657</v>
      </c>
    </row>
    <row r="1022" spans="1:19" x14ac:dyDescent="0.25">
      <c r="A1022">
        <v>1017</v>
      </c>
      <c r="B1022" t="s">
        <v>3012</v>
      </c>
      <c r="C1022">
        <v>44999</v>
      </c>
      <c r="D1022" t="s">
        <v>1896</v>
      </c>
      <c r="E1022">
        <v>1962</v>
      </c>
      <c r="F1022" t="s">
        <v>2122</v>
      </c>
      <c r="G1022" t="s">
        <v>2120</v>
      </c>
      <c r="H1022">
        <v>4</v>
      </c>
      <c r="I1022">
        <v>3</v>
      </c>
      <c r="J1022" t="s">
        <v>2122</v>
      </c>
      <c r="K1022">
        <v>3648.3</v>
      </c>
      <c r="L1022">
        <v>2243.6999999999998</v>
      </c>
      <c r="M1022">
        <v>5302710.7399999993</v>
      </c>
      <c r="N1022">
        <v>5302710.7399999993</v>
      </c>
      <c r="O1022">
        <v>0</v>
      </c>
      <c r="P1022">
        <v>0</v>
      </c>
      <c r="Q1022">
        <v>0</v>
      </c>
      <c r="R1022">
        <v>45292</v>
      </c>
      <c r="S1022">
        <v>45657</v>
      </c>
    </row>
    <row r="1023" spans="1:19" x14ac:dyDescent="0.25">
      <c r="A1023">
        <v>1018</v>
      </c>
      <c r="B1023" t="s">
        <v>1524</v>
      </c>
      <c r="C1023">
        <v>45011</v>
      </c>
      <c r="D1023" t="s">
        <v>1896</v>
      </c>
      <c r="E1023">
        <v>1966</v>
      </c>
      <c r="F1023" t="s">
        <v>2122</v>
      </c>
      <c r="G1023" t="s">
        <v>2088</v>
      </c>
      <c r="H1023">
        <v>4</v>
      </c>
      <c r="I1023">
        <v>3</v>
      </c>
      <c r="J1023" t="s">
        <v>2122</v>
      </c>
      <c r="K1023">
        <v>3423.1</v>
      </c>
      <c r="L1023">
        <v>2083.9</v>
      </c>
      <c r="M1023">
        <v>906316.68</v>
      </c>
      <c r="N1023">
        <v>906316.68</v>
      </c>
      <c r="O1023">
        <v>0</v>
      </c>
      <c r="P1023">
        <v>0</v>
      </c>
      <c r="Q1023">
        <v>0</v>
      </c>
      <c r="R1023">
        <v>45292</v>
      </c>
      <c r="S1023">
        <v>45657</v>
      </c>
    </row>
    <row r="1024" spans="1:19" x14ac:dyDescent="0.25">
      <c r="A1024">
        <v>1019</v>
      </c>
      <c r="B1024" t="s">
        <v>1525</v>
      </c>
      <c r="C1024">
        <v>45012</v>
      </c>
      <c r="D1024" t="s">
        <v>1896</v>
      </c>
      <c r="E1024">
        <v>1966</v>
      </c>
      <c r="F1024" t="s">
        <v>2122</v>
      </c>
      <c r="G1024" t="s">
        <v>2088</v>
      </c>
      <c r="H1024">
        <v>4</v>
      </c>
      <c r="I1024">
        <v>3</v>
      </c>
      <c r="J1024" t="s">
        <v>2122</v>
      </c>
      <c r="K1024">
        <v>3414.3</v>
      </c>
      <c r="L1024">
        <v>2072.6999999999998</v>
      </c>
      <c r="M1024">
        <v>2607836.8168500001</v>
      </c>
      <c r="N1024">
        <v>2607836.8168500001</v>
      </c>
      <c r="O1024">
        <v>0</v>
      </c>
      <c r="P1024">
        <v>0</v>
      </c>
      <c r="Q1024">
        <v>0</v>
      </c>
      <c r="R1024">
        <v>45292</v>
      </c>
      <c r="S1024">
        <v>45657</v>
      </c>
    </row>
    <row r="1025" spans="1:19" x14ac:dyDescent="0.25">
      <c r="A1025">
        <v>1020</v>
      </c>
      <c r="B1025" t="s">
        <v>1526</v>
      </c>
      <c r="C1025">
        <v>45020</v>
      </c>
      <c r="D1025" t="s">
        <v>1896</v>
      </c>
      <c r="E1025">
        <v>1966</v>
      </c>
      <c r="F1025" t="s">
        <v>2122</v>
      </c>
      <c r="G1025" t="s">
        <v>2089</v>
      </c>
      <c r="H1025">
        <v>4</v>
      </c>
      <c r="I1025">
        <v>3</v>
      </c>
      <c r="J1025" t="s">
        <v>2122</v>
      </c>
      <c r="K1025">
        <v>3337.2</v>
      </c>
      <c r="L1025">
        <v>2418.3000000000002</v>
      </c>
      <c r="M1025">
        <v>3035979.1290000002</v>
      </c>
      <c r="N1025">
        <v>3035979.1290000002</v>
      </c>
      <c r="O1025">
        <v>0</v>
      </c>
      <c r="P1025">
        <v>0</v>
      </c>
      <c r="Q1025">
        <v>0</v>
      </c>
      <c r="R1025">
        <v>45292</v>
      </c>
      <c r="S1025">
        <v>45657</v>
      </c>
    </row>
    <row r="1026" spans="1:19" x14ac:dyDescent="0.25">
      <c r="A1026">
        <v>1021</v>
      </c>
      <c r="B1026" t="s">
        <v>2237</v>
      </c>
      <c r="C1026">
        <v>45086</v>
      </c>
      <c r="D1026" t="s">
        <v>1896</v>
      </c>
      <c r="E1026">
        <v>1990</v>
      </c>
      <c r="F1026" t="s">
        <v>2122</v>
      </c>
      <c r="G1026" t="s">
        <v>2088</v>
      </c>
      <c r="H1026">
        <v>9</v>
      </c>
      <c r="I1026">
        <v>2</v>
      </c>
      <c r="J1026" t="s">
        <v>2122</v>
      </c>
      <c r="K1026">
        <v>6038.3</v>
      </c>
      <c r="L1026">
        <v>4115.1000000000004</v>
      </c>
      <c r="M1026">
        <v>5528646</v>
      </c>
      <c r="N1026">
        <v>5528646</v>
      </c>
      <c r="O1026">
        <v>0</v>
      </c>
      <c r="P1026">
        <v>0</v>
      </c>
      <c r="Q1026">
        <v>0</v>
      </c>
      <c r="R1026">
        <v>45292</v>
      </c>
      <c r="S1026">
        <v>45657</v>
      </c>
    </row>
    <row r="1027" spans="1:19" x14ac:dyDescent="0.25">
      <c r="A1027">
        <v>1022</v>
      </c>
      <c r="B1027" t="s">
        <v>1527</v>
      </c>
      <c r="C1027">
        <v>45021</v>
      </c>
      <c r="D1027" t="s">
        <v>1896</v>
      </c>
      <c r="E1027">
        <v>1966</v>
      </c>
      <c r="F1027" t="s">
        <v>2122</v>
      </c>
      <c r="G1027" t="s">
        <v>2089</v>
      </c>
      <c r="H1027">
        <v>4</v>
      </c>
      <c r="I1027">
        <v>3</v>
      </c>
      <c r="J1027" t="s">
        <v>2122</v>
      </c>
      <c r="K1027">
        <v>3491.6</v>
      </c>
      <c r="L1027">
        <v>2031.1</v>
      </c>
      <c r="M1027">
        <v>2942175.9200000004</v>
      </c>
      <c r="N1027">
        <v>2942175.9200000004</v>
      </c>
      <c r="O1027">
        <v>0</v>
      </c>
      <c r="P1027">
        <v>0</v>
      </c>
      <c r="Q1027">
        <v>0</v>
      </c>
      <c r="R1027">
        <v>45292</v>
      </c>
      <c r="S1027">
        <v>45657</v>
      </c>
    </row>
    <row r="1028" spans="1:19" x14ac:dyDescent="0.25">
      <c r="A1028">
        <v>1023</v>
      </c>
      <c r="B1028" t="s">
        <v>1528</v>
      </c>
      <c r="C1028">
        <v>45022</v>
      </c>
      <c r="D1028" t="s">
        <v>1896</v>
      </c>
      <c r="E1028">
        <v>1969</v>
      </c>
      <c r="F1028" t="s">
        <v>2122</v>
      </c>
      <c r="G1028" t="s">
        <v>2088</v>
      </c>
      <c r="H1028">
        <v>4</v>
      </c>
      <c r="I1028">
        <v>3</v>
      </c>
      <c r="J1028" t="s">
        <v>2122</v>
      </c>
      <c r="K1028">
        <v>3771.9</v>
      </c>
      <c r="L1028">
        <v>2276.3000000000002</v>
      </c>
      <c r="M1028">
        <v>3885804.89</v>
      </c>
      <c r="N1028">
        <v>3885804.89</v>
      </c>
      <c r="O1028">
        <v>0</v>
      </c>
      <c r="P1028">
        <v>0</v>
      </c>
      <c r="Q1028">
        <v>0</v>
      </c>
      <c r="R1028">
        <v>45292</v>
      </c>
      <c r="S1028">
        <v>45657</v>
      </c>
    </row>
    <row r="1029" spans="1:19" x14ac:dyDescent="0.25">
      <c r="A1029">
        <v>1024</v>
      </c>
      <c r="B1029" t="s">
        <v>1529</v>
      </c>
      <c r="C1029">
        <v>45031</v>
      </c>
      <c r="D1029" t="s">
        <v>1896</v>
      </c>
      <c r="E1029">
        <v>1962</v>
      </c>
      <c r="F1029" t="s">
        <v>2122</v>
      </c>
      <c r="G1029" t="s">
        <v>2089</v>
      </c>
      <c r="H1029">
        <v>3</v>
      </c>
      <c r="I1029">
        <v>2</v>
      </c>
      <c r="J1029" t="s">
        <v>2122</v>
      </c>
      <c r="K1029">
        <v>1772.6</v>
      </c>
      <c r="L1029">
        <v>971.2</v>
      </c>
      <c r="M1029">
        <v>2389919.15</v>
      </c>
      <c r="N1029">
        <v>2389919.15</v>
      </c>
      <c r="O1029">
        <v>0</v>
      </c>
      <c r="P1029">
        <v>0</v>
      </c>
      <c r="Q1029">
        <v>0</v>
      </c>
      <c r="R1029">
        <v>45292</v>
      </c>
      <c r="S1029">
        <v>45657</v>
      </c>
    </row>
    <row r="1030" spans="1:19" x14ac:dyDescent="0.25">
      <c r="A1030">
        <v>1025</v>
      </c>
      <c r="B1030" t="s">
        <v>1530</v>
      </c>
      <c r="C1030">
        <v>45032</v>
      </c>
      <c r="D1030" t="s">
        <v>1896</v>
      </c>
      <c r="E1030">
        <v>1962</v>
      </c>
      <c r="F1030" t="s">
        <v>2122</v>
      </c>
      <c r="G1030" t="s">
        <v>2089</v>
      </c>
      <c r="H1030">
        <v>3</v>
      </c>
      <c r="I1030">
        <v>2</v>
      </c>
      <c r="J1030" t="s">
        <v>2122</v>
      </c>
      <c r="K1030">
        <v>1463.9</v>
      </c>
      <c r="L1030">
        <v>975.3</v>
      </c>
      <c r="M1030">
        <v>2423038.25</v>
      </c>
      <c r="N1030">
        <v>2423038.25</v>
      </c>
      <c r="O1030">
        <v>0</v>
      </c>
      <c r="P1030">
        <v>0</v>
      </c>
      <c r="Q1030">
        <v>0</v>
      </c>
      <c r="R1030">
        <v>45292</v>
      </c>
      <c r="S1030">
        <v>45657</v>
      </c>
    </row>
    <row r="1031" spans="1:19" x14ac:dyDescent="0.25">
      <c r="A1031">
        <v>1026</v>
      </c>
      <c r="B1031" t="s">
        <v>1160</v>
      </c>
      <c r="C1031">
        <v>44944</v>
      </c>
      <c r="D1031" t="s">
        <v>1896</v>
      </c>
      <c r="E1031">
        <v>1969</v>
      </c>
      <c r="F1031" t="s">
        <v>2122</v>
      </c>
      <c r="G1031" t="s">
        <v>2089</v>
      </c>
      <c r="H1031">
        <v>4</v>
      </c>
      <c r="I1031">
        <v>4</v>
      </c>
      <c r="J1031" t="s">
        <v>2122</v>
      </c>
      <c r="K1031">
        <v>5252.4</v>
      </c>
      <c r="L1031">
        <v>3078.9</v>
      </c>
      <c r="M1031">
        <v>4265455.03</v>
      </c>
      <c r="N1031">
        <v>4265455.03</v>
      </c>
      <c r="O1031">
        <v>0</v>
      </c>
      <c r="P1031">
        <v>0</v>
      </c>
      <c r="Q1031">
        <v>0</v>
      </c>
      <c r="R1031">
        <v>45292</v>
      </c>
      <c r="S1031">
        <v>45657</v>
      </c>
    </row>
    <row r="1032" spans="1:19" x14ac:dyDescent="0.25">
      <c r="A1032">
        <v>1027</v>
      </c>
      <c r="B1032" t="s">
        <v>1161</v>
      </c>
      <c r="C1032">
        <v>44947</v>
      </c>
      <c r="D1032" t="s">
        <v>1896</v>
      </c>
      <c r="E1032">
        <v>1969</v>
      </c>
      <c r="F1032" t="s">
        <v>2122</v>
      </c>
      <c r="G1032" t="s">
        <v>2088</v>
      </c>
      <c r="H1032">
        <v>4</v>
      </c>
      <c r="I1032">
        <v>3</v>
      </c>
      <c r="J1032" t="s">
        <v>2122</v>
      </c>
      <c r="K1032">
        <v>3780.8</v>
      </c>
      <c r="L1032">
        <v>2298.4</v>
      </c>
      <c r="M1032">
        <v>3070373.99</v>
      </c>
      <c r="N1032">
        <v>3070373.99</v>
      </c>
      <c r="O1032">
        <v>0</v>
      </c>
      <c r="P1032">
        <v>0</v>
      </c>
      <c r="Q1032">
        <v>0</v>
      </c>
      <c r="R1032">
        <v>45292</v>
      </c>
      <c r="S1032">
        <v>45657</v>
      </c>
    </row>
    <row r="1033" spans="1:19" x14ac:dyDescent="0.25">
      <c r="A1033">
        <v>1028</v>
      </c>
      <c r="B1033" t="s">
        <v>1162</v>
      </c>
      <c r="C1033">
        <v>44948</v>
      </c>
      <c r="D1033" t="s">
        <v>1896</v>
      </c>
      <c r="E1033">
        <v>1969</v>
      </c>
      <c r="F1033" t="s">
        <v>2122</v>
      </c>
      <c r="G1033" t="s">
        <v>2088</v>
      </c>
      <c r="H1033">
        <v>4</v>
      </c>
      <c r="I1033">
        <v>3</v>
      </c>
      <c r="J1033" t="s">
        <v>2122</v>
      </c>
      <c r="K1033">
        <v>3482.7</v>
      </c>
      <c r="L1033">
        <v>2069.1</v>
      </c>
      <c r="M1033">
        <v>3346989.84</v>
      </c>
      <c r="N1033">
        <v>3346989.84</v>
      </c>
      <c r="O1033">
        <v>0</v>
      </c>
      <c r="P1033">
        <v>0</v>
      </c>
      <c r="Q1033">
        <v>0</v>
      </c>
      <c r="R1033">
        <v>45292</v>
      </c>
      <c r="S1033">
        <v>45657</v>
      </c>
    </row>
    <row r="1034" spans="1:19" x14ac:dyDescent="0.25">
      <c r="A1034">
        <v>1029</v>
      </c>
      <c r="B1034" t="s">
        <v>1163</v>
      </c>
      <c r="C1034">
        <v>44949</v>
      </c>
      <c r="D1034" t="s">
        <v>1896</v>
      </c>
      <c r="E1034">
        <v>1969</v>
      </c>
      <c r="F1034" t="s">
        <v>2122</v>
      </c>
      <c r="G1034" t="s">
        <v>2088</v>
      </c>
      <c r="H1034">
        <v>4</v>
      </c>
      <c r="I1034">
        <v>6</v>
      </c>
      <c r="J1034" t="s">
        <v>2122</v>
      </c>
      <c r="K1034">
        <v>7713.3</v>
      </c>
      <c r="L1034">
        <v>4541.1000000000004</v>
      </c>
      <c r="M1034">
        <v>7360266.0100000007</v>
      </c>
      <c r="N1034">
        <v>7360266.0100000007</v>
      </c>
      <c r="O1034">
        <v>0</v>
      </c>
      <c r="P1034">
        <v>0</v>
      </c>
      <c r="Q1034">
        <v>0</v>
      </c>
      <c r="R1034">
        <v>45292</v>
      </c>
      <c r="S1034">
        <v>45657</v>
      </c>
    </row>
    <row r="1035" spans="1:19" x14ac:dyDescent="0.25">
      <c r="A1035">
        <v>1030</v>
      </c>
      <c r="B1035" t="s">
        <v>2328</v>
      </c>
      <c r="C1035">
        <v>45025</v>
      </c>
      <c r="D1035" t="s">
        <v>1896</v>
      </c>
      <c r="E1035">
        <v>1966</v>
      </c>
      <c r="F1035" t="s">
        <v>2122</v>
      </c>
      <c r="G1035" t="s">
        <v>2089</v>
      </c>
      <c r="H1035">
        <v>4</v>
      </c>
      <c r="I1035">
        <v>3</v>
      </c>
      <c r="J1035" t="s">
        <v>2122</v>
      </c>
      <c r="K1035">
        <v>2564.5</v>
      </c>
      <c r="L1035">
        <v>1917.7</v>
      </c>
      <c r="M1035">
        <v>797770.92999999993</v>
      </c>
      <c r="N1035">
        <v>797770.92999999993</v>
      </c>
      <c r="O1035">
        <v>0</v>
      </c>
      <c r="P1035">
        <v>0</v>
      </c>
      <c r="Q1035">
        <v>0</v>
      </c>
      <c r="R1035">
        <v>45292</v>
      </c>
      <c r="S1035">
        <v>45657</v>
      </c>
    </row>
    <row r="1036" spans="1:19" x14ac:dyDescent="0.25">
      <c r="A1036">
        <v>1031</v>
      </c>
      <c r="B1036" t="s">
        <v>2329</v>
      </c>
      <c r="C1036">
        <v>44924</v>
      </c>
      <c r="D1036" t="s">
        <v>1896</v>
      </c>
      <c r="E1036">
        <v>1959</v>
      </c>
      <c r="F1036" t="s">
        <v>2122</v>
      </c>
      <c r="G1036" t="s">
        <v>2094</v>
      </c>
      <c r="H1036">
        <v>4</v>
      </c>
      <c r="I1036">
        <v>1</v>
      </c>
      <c r="J1036" t="s">
        <v>2122</v>
      </c>
      <c r="K1036">
        <v>692.4</v>
      </c>
      <c r="L1036">
        <v>408.5</v>
      </c>
      <c r="M1036">
        <v>807216.36</v>
      </c>
      <c r="N1036">
        <v>807216.36</v>
      </c>
      <c r="O1036">
        <v>0</v>
      </c>
      <c r="P1036">
        <v>0</v>
      </c>
      <c r="Q1036">
        <v>0</v>
      </c>
      <c r="R1036">
        <v>45292</v>
      </c>
      <c r="S1036">
        <v>45657</v>
      </c>
    </row>
    <row r="1037" spans="1:19" x14ac:dyDescent="0.25">
      <c r="A1037">
        <v>1032</v>
      </c>
      <c r="B1037" t="s">
        <v>2330</v>
      </c>
      <c r="C1037">
        <v>45060</v>
      </c>
      <c r="D1037" t="s">
        <v>1896</v>
      </c>
      <c r="E1037">
        <v>1959</v>
      </c>
      <c r="F1037" t="s">
        <v>2122</v>
      </c>
      <c r="G1037" t="s">
        <v>2089</v>
      </c>
      <c r="H1037">
        <v>2</v>
      </c>
      <c r="I1037">
        <v>2</v>
      </c>
      <c r="J1037" t="s">
        <v>2122</v>
      </c>
      <c r="K1037">
        <v>1596</v>
      </c>
      <c r="L1037">
        <v>665.3</v>
      </c>
      <c r="M1037">
        <v>758058.82</v>
      </c>
      <c r="N1037">
        <v>758058.82</v>
      </c>
      <c r="O1037">
        <v>0</v>
      </c>
      <c r="P1037">
        <v>0</v>
      </c>
      <c r="Q1037">
        <v>0</v>
      </c>
      <c r="R1037">
        <v>45292</v>
      </c>
      <c r="S1037">
        <v>45657</v>
      </c>
    </row>
    <row r="1038" spans="1:19" x14ac:dyDescent="0.25">
      <c r="A1038">
        <v>1033</v>
      </c>
      <c r="B1038" t="s">
        <v>1155</v>
      </c>
      <c r="C1038">
        <v>44906</v>
      </c>
      <c r="D1038" t="s">
        <v>1896</v>
      </c>
      <c r="E1038">
        <v>1968</v>
      </c>
      <c r="F1038" t="s">
        <v>2122</v>
      </c>
      <c r="G1038" t="s">
        <v>2088</v>
      </c>
      <c r="H1038">
        <v>4</v>
      </c>
      <c r="I1038">
        <v>3</v>
      </c>
      <c r="J1038" t="s">
        <v>2122</v>
      </c>
      <c r="K1038">
        <v>3620.8</v>
      </c>
      <c r="L1038">
        <v>2283.6</v>
      </c>
      <c r="M1038">
        <v>4467860.95</v>
      </c>
      <c r="N1038">
        <v>4467860.95</v>
      </c>
      <c r="O1038">
        <v>0</v>
      </c>
      <c r="P1038">
        <v>0</v>
      </c>
      <c r="Q1038">
        <v>0</v>
      </c>
      <c r="R1038">
        <v>45292</v>
      </c>
      <c r="S1038">
        <v>45657</v>
      </c>
    </row>
    <row r="1039" spans="1:19" x14ac:dyDescent="0.25">
      <c r="A1039">
        <v>1034</v>
      </c>
      <c r="B1039" t="s">
        <v>1157</v>
      </c>
      <c r="C1039">
        <v>44910</v>
      </c>
      <c r="D1039" t="s">
        <v>1896</v>
      </c>
      <c r="E1039">
        <v>1968</v>
      </c>
      <c r="F1039" t="s">
        <v>2122</v>
      </c>
      <c r="G1039" t="s">
        <v>2088</v>
      </c>
      <c r="H1039">
        <v>4</v>
      </c>
      <c r="I1039">
        <v>3</v>
      </c>
      <c r="J1039" t="s">
        <v>2122</v>
      </c>
      <c r="K1039">
        <v>3290.5</v>
      </c>
      <c r="L1039">
        <v>2058.1999999999998</v>
      </c>
      <c r="M1039">
        <v>4210459.7700000005</v>
      </c>
      <c r="N1039">
        <v>4210459.7700000005</v>
      </c>
      <c r="O1039">
        <v>0</v>
      </c>
      <c r="P1039">
        <v>0</v>
      </c>
      <c r="Q1039">
        <v>0</v>
      </c>
      <c r="R1039">
        <v>45292</v>
      </c>
      <c r="S1039">
        <v>45657</v>
      </c>
    </row>
    <row r="1040" spans="1:19" x14ac:dyDescent="0.25">
      <c r="A1040">
        <v>1035</v>
      </c>
      <c r="B1040" t="s">
        <v>2626</v>
      </c>
      <c r="C1040">
        <v>45205</v>
      </c>
      <c r="D1040" t="s">
        <v>1896</v>
      </c>
      <c r="E1040">
        <v>1986</v>
      </c>
      <c r="F1040" t="s">
        <v>2122</v>
      </c>
      <c r="G1040" t="s">
        <v>2088</v>
      </c>
      <c r="H1040">
        <v>5</v>
      </c>
      <c r="I1040">
        <v>2</v>
      </c>
      <c r="J1040" t="s">
        <v>2122</v>
      </c>
      <c r="K1040">
        <v>2621.3000000000002</v>
      </c>
      <c r="L1040">
        <v>2045.3</v>
      </c>
      <c r="M1040">
        <v>3421543.72</v>
      </c>
      <c r="N1040">
        <v>3421543.72</v>
      </c>
      <c r="O1040">
        <v>0</v>
      </c>
      <c r="P1040">
        <v>0</v>
      </c>
      <c r="Q1040">
        <v>0</v>
      </c>
      <c r="R1040">
        <v>45292</v>
      </c>
      <c r="S1040">
        <v>45657</v>
      </c>
    </row>
    <row r="1041" spans="1:19" x14ac:dyDescent="0.25">
      <c r="A1041">
        <v>1036</v>
      </c>
      <c r="B1041" t="s">
        <v>1159</v>
      </c>
      <c r="C1041">
        <v>44943</v>
      </c>
      <c r="D1041" t="s">
        <v>1896</v>
      </c>
      <c r="E1041">
        <v>1968</v>
      </c>
      <c r="F1041" t="s">
        <v>2122</v>
      </c>
      <c r="G1041" t="s">
        <v>2088</v>
      </c>
      <c r="H1041">
        <v>4</v>
      </c>
      <c r="I1041">
        <v>3</v>
      </c>
      <c r="J1041" t="s">
        <v>2122</v>
      </c>
      <c r="K1041">
        <v>3444.2</v>
      </c>
      <c r="L1041">
        <v>2070.3000000000002</v>
      </c>
      <c r="M1041">
        <v>10131010.973999999</v>
      </c>
      <c r="N1041">
        <v>10131010.973999999</v>
      </c>
      <c r="O1041">
        <v>0</v>
      </c>
      <c r="P1041">
        <v>0</v>
      </c>
      <c r="Q1041">
        <v>0</v>
      </c>
      <c r="R1041">
        <v>45292</v>
      </c>
      <c r="S1041">
        <v>45657</v>
      </c>
    </row>
    <row r="1042" spans="1:19" x14ac:dyDescent="0.25">
      <c r="A1042">
        <v>1037</v>
      </c>
      <c r="B1042" t="s">
        <v>1531</v>
      </c>
      <c r="C1042">
        <v>45051</v>
      </c>
      <c r="D1042" t="s">
        <v>1896</v>
      </c>
      <c r="E1042">
        <v>1963</v>
      </c>
      <c r="F1042" t="s">
        <v>2122</v>
      </c>
      <c r="G1042" t="s">
        <v>2089</v>
      </c>
      <c r="H1042">
        <v>4</v>
      </c>
      <c r="I1042">
        <v>3</v>
      </c>
      <c r="J1042" t="s">
        <v>2122</v>
      </c>
      <c r="K1042">
        <v>2748.3</v>
      </c>
      <c r="L1042">
        <v>1887.32</v>
      </c>
      <c r="M1042">
        <v>3891386.6775000002</v>
      </c>
      <c r="N1042">
        <v>3891386.6775000002</v>
      </c>
      <c r="O1042">
        <v>0</v>
      </c>
      <c r="P1042">
        <v>0</v>
      </c>
      <c r="Q1042">
        <v>0</v>
      </c>
      <c r="R1042">
        <v>45292</v>
      </c>
      <c r="S1042">
        <v>45657</v>
      </c>
    </row>
    <row r="1043" spans="1:19" x14ac:dyDescent="0.25">
      <c r="A1043">
        <v>1038</v>
      </c>
      <c r="B1043" t="s">
        <v>2832</v>
      </c>
      <c r="C1043">
        <v>55013</v>
      </c>
      <c r="D1043" t="s">
        <v>1896</v>
      </c>
      <c r="E1043">
        <v>2014</v>
      </c>
      <c r="F1043" t="s">
        <v>2122</v>
      </c>
      <c r="G1043" t="s">
        <v>2837</v>
      </c>
      <c r="H1043">
        <v>3</v>
      </c>
      <c r="I1043">
        <v>6</v>
      </c>
      <c r="J1043" t="s">
        <v>2122</v>
      </c>
      <c r="K1043">
        <v>3518.7</v>
      </c>
      <c r="L1043" t="s">
        <v>2836</v>
      </c>
      <c r="M1043">
        <v>242040</v>
      </c>
      <c r="N1043">
        <v>242040</v>
      </c>
      <c r="O1043">
        <v>0</v>
      </c>
      <c r="P1043">
        <v>0</v>
      </c>
      <c r="Q1043">
        <v>0</v>
      </c>
      <c r="R1043">
        <v>45292</v>
      </c>
      <c r="S1043">
        <v>45657</v>
      </c>
    </row>
    <row r="1044" spans="1:19" x14ac:dyDescent="0.25">
      <c r="A1044">
        <v>1039</v>
      </c>
      <c r="B1044" t="s">
        <v>2833</v>
      </c>
      <c r="C1044">
        <v>55590</v>
      </c>
      <c r="D1044" t="s">
        <v>1896</v>
      </c>
      <c r="E1044">
        <v>2015</v>
      </c>
      <c r="F1044" t="s">
        <v>2122</v>
      </c>
      <c r="G1044" t="s">
        <v>2837</v>
      </c>
      <c r="H1044">
        <v>3</v>
      </c>
      <c r="I1044">
        <v>8</v>
      </c>
      <c r="J1044" t="s">
        <v>2122</v>
      </c>
      <c r="K1044">
        <v>4119.3</v>
      </c>
      <c r="L1044">
        <v>3212</v>
      </c>
      <c r="M1044">
        <v>105518.39999999999</v>
      </c>
      <c r="N1044">
        <v>105518.39999999999</v>
      </c>
      <c r="O1044">
        <v>0</v>
      </c>
      <c r="P1044">
        <v>0</v>
      </c>
      <c r="Q1044">
        <v>0</v>
      </c>
      <c r="R1044">
        <v>45292</v>
      </c>
      <c r="S1044">
        <v>45657</v>
      </c>
    </row>
    <row r="1045" spans="1:19" x14ac:dyDescent="0.25">
      <c r="A1045">
        <v>1040</v>
      </c>
      <c r="B1045" t="s">
        <v>2834</v>
      </c>
      <c r="C1045">
        <v>56218</v>
      </c>
      <c r="D1045" t="s">
        <v>1896</v>
      </c>
      <c r="E1045">
        <v>2016</v>
      </c>
      <c r="F1045" t="s">
        <v>2122</v>
      </c>
      <c r="G1045" t="s">
        <v>2837</v>
      </c>
      <c r="H1045">
        <v>3</v>
      </c>
      <c r="I1045">
        <v>6</v>
      </c>
      <c r="J1045" t="s">
        <v>2122</v>
      </c>
      <c r="K1045">
        <v>3649.6</v>
      </c>
      <c r="L1045">
        <v>3649.6</v>
      </c>
      <c r="M1045">
        <v>83972.4</v>
      </c>
      <c r="N1045">
        <v>83972.4</v>
      </c>
      <c r="O1045">
        <v>0</v>
      </c>
      <c r="P1045">
        <v>0</v>
      </c>
      <c r="Q1045">
        <v>0</v>
      </c>
      <c r="R1045">
        <v>45292</v>
      </c>
      <c r="S1045">
        <v>45657</v>
      </c>
    </row>
    <row r="1046" spans="1:19" x14ac:dyDescent="0.25">
      <c r="A1046">
        <v>1041</v>
      </c>
      <c r="B1046" t="s">
        <v>2835</v>
      </c>
      <c r="C1046">
        <v>56219</v>
      </c>
      <c r="D1046" t="s">
        <v>1896</v>
      </c>
      <c r="E1046">
        <v>2016</v>
      </c>
      <c r="F1046" t="s">
        <v>2122</v>
      </c>
      <c r="G1046" t="s">
        <v>2837</v>
      </c>
      <c r="H1046">
        <v>3</v>
      </c>
      <c r="I1046">
        <v>6</v>
      </c>
      <c r="J1046" t="s">
        <v>2122</v>
      </c>
      <c r="K1046">
        <v>3647</v>
      </c>
      <c r="L1046">
        <v>3647</v>
      </c>
      <c r="M1046">
        <v>87384</v>
      </c>
      <c r="N1046">
        <v>87384</v>
      </c>
      <c r="O1046">
        <v>0</v>
      </c>
      <c r="P1046">
        <v>0</v>
      </c>
      <c r="Q1046">
        <v>0</v>
      </c>
      <c r="R1046">
        <v>45292</v>
      </c>
      <c r="S1046">
        <v>45657</v>
      </c>
    </row>
    <row r="1047" spans="1:19" x14ac:dyDescent="0.25">
      <c r="A1047">
        <v>1042</v>
      </c>
      <c r="B1047" t="s">
        <v>2871</v>
      </c>
      <c r="C1047">
        <v>55901</v>
      </c>
      <c r="D1047" t="s">
        <v>1896</v>
      </c>
      <c r="E1047">
        <v>1974</v>
      </c>
      <c r="F1047" t="s">
        <v>2122</v>
      </c>
      <c r="G1047" t="s">
        <v>2120</v>
      </c>
      <c r="H1047">
        <v>5</v>
      </c>
      <c r="I1047">
        <v>6</v>
      </c>
      <c r="J1047" t="s">
        <v>2122</v>
      </c>
      <c r="K1047">
        <v>6262.4</v>
      </c>
      <c r="L1047">
        <v>4673.3999999999996</v>
      </c>
      <c r="M1047">
        <v>695055.48595</v>
      </c>
      <c r="N1047">
        <v>695055.48595</v>
      </c>
      <c r="O1047">
        <v>0</v>
      </c>
      <c r="P1047">
        <v>0</v>
      </c>
      <c r="Q1047">
        <v>0</v>
      </c>
      <c r="R1047">
        <v>45292</v>
      </c>
      <c r="S1047">
        <v>45657</v>
      </c>
    </row>
    <row r="1048" spans="1:19" x14ac:dyDescent="0.25">
      <c r="A1048">
        <v>1043</v>
      </c>
      <c r="B1048" t="s">
        <v>2857</v>
      </c>
      <c r="C1048">
        <v>55808</v>
      </c>
      <c r="D1048" t="s">
        <v>1896</v>
      </c>
      <c r="E1048">
        <v>1980</v>
      </c>
      <c r="F1048" t="s">
        <v>2122</v>
      </c>
      <c r="G1048" t="s">
        <v>2120</v>
      </c>
      <c r="H1048">
        <v>5</v>
      </c>
      <c r="I1048">
        <v>6</v>
      </c>
      <c r="J1048" t="s">
        <v>2122</v>
      </c>
      <c r="K1048">
        <v>5937.4</v>
      </c>
      <c r="L1048">
        <v>4366</v>
      </c>
      <c r="M1048">
        <v>149527.20000000001</v>
      </c>
      <c r="N1048">
        <v>149527.20000000001</v>
      </c>
      <c r="O1048">
        <v>0</v>
      </c>
      <c r="P1048">
        <v>0</v>
      </c>
      <c r="Q1048">
        <v>0</v>
      </c>
      <c r="R1048">
        <v>45292</v>
      </c>
      <c r="S1048">
        <v>45657</v>
      </c>
    </row>
    <row r="1049" spans="1:19" x14ac:dyDescent="0.25">
      <c r="A1049">
        <v>1044</v>
      </c>
      <c r="B1049" t="s">
        <v>1167</v>
      </c>
      <c r="C1049">
        <v>45244</v>
      </c>
      <c r="D1049" t="s">
        <v>1896</v>
      </c>
      <c r="E1049">
        <v>1965</v>
      </c>
      <c r="F1049" t="s">
        <v>2122</v>
      </c>
      <c r="G1049" t="s">
        <v>2089</v>
      </c>
      <c r="H1049">
        <v>3</v>
      </c>
      <c r="I1049">
        <v>2</v>
      </c>
      <c r="J1049" t="s">
        <v>2122</v>
      </c>
      <c r="K1049">
        <v>1824.6</v>
      </c>
      <c r="L1049">
        <v>939.9</v>
      </c>
      <c r="M1049">
        <v>2338351.61</v>
      </c>
      <c r="N1049">
        <v>2338351.61</v>
      </c>
      <c r="O1049">
        <v>0</v>
      </c>
      <c r="P1049">
        <v>0</v>
      </c>
      <c r="Q1049">
        <v>0</v>
      </c>
      <c r="R1049">
        <v>45292</v>
      </c>
      <c r="S1049">
        <v>45657</v>
      </c>
    </row>
    <row r="1050" spans="1:19" x14ac:dyDescent="0.25">
      <c r="A1050">
        <v>1045</v>
      </c>
      <c r="B1050" t="s">
        <v>1168</v>
      </c>
      <c r="C1050">
        <v>45246</v>
      </c>
      <c r="D1050" t="s">
        <v>1896</v>
      </c>
      <c r="E1050">
        <v>1965</v>
      </c>
      <c r="F1050" t="s">
        <v>2122</v>
      </c>
      <c r="G1050" t="s">
        <v>2089</v>
      </c>
      <c r="H1050">
        <v>3</v>
      </c>
      <c r="I1050">
        <v>2</v>
      </c>
      <c r="J1050" t="s">
        <v>2122</v>
      </c>
      <c r="K1050">
        <v>1824.6</v>
      </c>
      <c r="L1050">
        <v>925.4</v>
      </c>
      <c r="M1050">
        <v>1912823.88</v>
      </c>
      <c r="N1050">
        <v>1912823.88</v>
      </c>
      <c r="O1050">
        <v>0</v>
      </c>
      <c r="P1050">
        <v>0</v>
      </c>
      <c r="Q1050">
        <v>0</v>
      </c>
      <c r="R1050">
        <v>45292</v>
      </c>
      <c r="S1050">
        <v>45657</v>
      </c>
    </row>
    <row r="1051" spans="1:19" x14ac:dyDescent="0.25">
      <c r="A1051">
        <v>1046</v>
      </c>
      <c r="B1051" t="s">
        <v>1169</v>
      </c>
      <c r="C1051">
        <v>45247</v>
      </c>
      <c r="D1051" t="s">
        <v>1896</v>
      </c>
      <c r="E1051">
        <v>1965</v>
      </c>
      <c r="F1051" t="s">
        <v>2122</v>
      </c>
      <c r="G1051" t="s">
        <v>2089</v>
      </c>
      <c r="H1051">
        <v>3</v>
      </c>
      <c r="I1051">
        <v>2</v>
      </c>
      <c r="J1051" t="s">
        <v>2122</v>
      </c>
      <c r="K1051">
        <v>1888.1</v>
      </c>
      <c r="L1051">
        <v>930.69</v>
      </c>
      <c r="M1051">
        <v>1868067.17</v>
      </c>
      <c r="N1051">
        <v>1868067.17</v>
      </c>
      <c r="O1051">
        <v>0</v>
      </c>
      <c r="P1051">
        <v>0</v>
      </c>
      <c r="Q1051">
        <v>0</v>
      </c>
      <c r="R1051">
        <v>45292</v>
      </c>
      <c r="S1051">
        <v>45657</v>
      </c>
    </row>
    <row r="1052" spans="1:19" x14ac:dyDescent="0.25">
      <c r="A1052">
        <v>1047</v>
      </c>
      <c r="B1052" t="s">
        <v>1170</v>
      </c>
      <c r="C1052">
        <v>45248</v>
      </c>
      <c r="D1052" t="s">
        <v>1896</v>
      </c>
      <c r="E1052">
        <v>1965</v>
      </c>
      <c r="F1052" t="s">
        <v>2122</v>
      </c>
      <c r="G1052" t="s">
        <v>2089</v>
      </c>
      <c r="H1052">
        <v>3</v>
      </c>
      <c r="I1052">
        <v>2</v>
      </c>
      <c r="J1052" t="s">
        <v>2122</v>
      </c>
      <c r="K1052">
        <v>1824.6</v>
      </c>
      <c r="L1052">
        <v>980.4</v>
      </c>
      <c r="M1052">
        <v>1527733.29</v>
      </c>
      <c r="N1052">
        <v>1527733.29</v>
      </c>
      <c r="O1052">
        <v>0</v>
      </c>
      <c r="P1052">
        <v>0</v>
      </c>
      <c r="Q1052">
        <v>0</v>
      </c>
      <c r="R1052">
        <v>45292</v>
      </c>
      <c r="S1052">
        <v>45657</v>
      </c>
    </row>
  </sheetData>
  <autoFilter ref="A5:U1052"/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"/>
  <sheetViews>
    <sheetView workbookViewId="0">
      <selection sqref="A1:A1048576"/>
    </sheetView>
  </sheetViews>
  <sheetFormatPr defaultRowHeight="15" x14ac:dyDescent="0.25"/>
  <cols>
    <col min="1" max="1" width="68.42578125" customWidth="1"/>
    <col min="3" max="3" width="72.5703125" customWidth="1"/>
    <col min="4" max="4" width="40.140625" customWidth="1"/>
    <col min="5" max="5" width="86.85546875" bestFit="1" customWidth="1"/>
  </cols>
  <sheetData>
    <row r="1" spans="1:8" x14ac:dyDescent="0.25">
      <c r="F1">
        <v>2023</v>
      </c>
      <c r="G1">
        <v>2024</v>
      </c>
      <c r="H1">
        <v>2025</v>
      </c>
    </row>
    <row r="2" spans="1:8" x14ac:dyDescent="0.25">
      <c r="A2" t="s">
        <v>3074</v>
      </c>
      <c r="B2">
        <v>44893</v>
      </c>
      <c r="C2" t="s">
        <v>3075</v>
      </c>
    </row>
    <row r="3" spans="1:8" x14ac:dyDescent="0.25">
      <c r="A3" t="s">
        <v>3076</v>
      </c>
      <c r="B3">
        <v>31529</v>
      </c>
      <c r="C3" t="s">
        <v>3078</v>
      </c>
    </row>
    <row r="4" spans="1:8" x14ac:dyDescent="0.25">
      <c r="A4" t="s">
        <v>3077</v>
      </c>
      <c r="B4">
        <v>31392</v>
      </c>
      <c r="C4" t="s">
        <v>3079</v>
      </c>
    </row>
    <row r="5" spans="1:8" x14ac:dyDescent="0.25">
      <c r="A5" t="s">
        <v>181</v>
      </c>
      <c r="B5">
        <v>30798</v>
      </c>
      <c r="C5" t="s">
        <v>3080</v>
      </c>
    </row>
    <row r="6" spans="1:8" x14ac:dyDescent="0.25">
      <c r="A6" t="s">
        <v>3082</v>
      </c>
      <c r="B6">
        <v>32052</v>
      </c>
      <c r="C6" t="s">
        <v>3083</v>
      </c>
    </row>
    <row r="7" spans="1:8" x14ac:dyDescent="0.25">
      <c r="A7" t="s">
        <v>3084</v>
      </c>
      <c r="B7">
        <v>30817</v>
      </c>
      <c r="C7" t="s">
        <v>3085</v>
      </c>
    </row>
    <row r="8" spans="1:8" x14ac:dyDescent="0.25">
      <c r="A8" t="s">
        <v>2996</v>
      </c>
      <c r="B8">
        <v>42490</v>
      </c>
      <c r="C8" t="s">
        <v>2534</v>
      </c>
    </row>
    <row r="9" spans="1:8" x14ac:dyDescent="0.25">
      <c r="A9" t="s">
        <v>400</v>
      </c>
      <c r="B9">
        <v>32361</v>
      </c>
      <c r="C9" t="s">
        <v>3165</v>
      </c>
    </row>
    <row r="10" spans="1:8" x14ac:dyDescent="0.25">
      <c r="A10" t="s">
        <v>2311</v>
      </c>
      <c r="B10">
        <v>34982</v>
      </c>
      <c r="C10" t="s">
        <v>3086</v>
      </c>
    </row>
    <row r="11" spans="1:8" x14ac:dyDescent="0.25">
      <c r="A11" t="s">
        <v>1153</v>
      </c>
      <c r="B11">
        <v>44904</v>
      </c>
      <c r="C11" t="s">
        <v>3087</v>
      </c>
    </row>
    <row r="12" spans="1:8" x14ac:dyDescent="0.25">
      <c r="A12" t="s">
        <v>1154</v>
      </c>
      <c r="B12">
        <v>44905</v>
      </c>
      <c r="C12" t="s">
        <v>3087</v>
      </c>
    </row>
    <row r="13" spans="1:8" x14ac:dyDescent="0.25">
      <c r="A13" t="s">
        <v>1156</v>
      </c>
      <c r="B13">
        <v>44907</v>
      </c>
      <c r="C13" t="s">
        <v>3087</v>
      </c>
    </row>
    <row r="14" spans="1:8" x14ac:dyDescent="0.25">
      <c r="A14" t="s">
        <v>976</v>
      </c>
      <c r="B14">
        <v>32383</v>
      </c>
      <c r="C14" t="s">
        <v>3092</v>
      </c>
    </row>
    <row r="15" spans="1:8" x14ac:dyDescent="0.25">
      <c r="A15" t="s">
        <v>1882</v>
      </c>
      <c r="B15">
        <v>40986</v>
      </c>
      <c r="C15" t="s">
        <v>3088</v>
      </c>
    </row>
    <row r="16" spans="1:8" x14ac:dyDescent="0.25">
      <c r="A16" t="s">
        <v>2176</v>
      </c>
      <c r="B16">
        <v>37028</v>
      </c>
      <c r="C16" t="s">
        <v>3166</v>
      </c>
      <c r="D16" t="s">
        <v>3156</v>
      </c>
    </row>
    <row r="17" spans="1:7" x14ac:dyDescent="0.25">
      <c r="A17" t="s">
        <v>3089</v>
      </c>
      <c r="B17">
        <v>35424</v>
      </c>
      <c r="C17" t="s">
        <v>2418</v>
      </c>
      <c r="D17" t="s">
        <v>3157</v>
      </c>
      <c r="G17">
        <v>1</v>
      </c>
    </row>
    <row r="18" spans="1:7" x14ac:dyDescent="0.25">
      <c r="A18" t="s">
        <v>2392</v>
      </c>
      <c r="B18">
        <v>36428</v>
      </c>
      <c r="C18" t="s">
        <v>3160</v>
      </c>
    </row>
    <row r="19" spans="1:7" x14ac:dyDescent="0.25">
      <c r="A19" t="s">
        <v>1117</v>
      </c>
      <c r="B19">
        <v>43324</v>
      </c>
      <c r="C19" t="s">
        <v>3091</v>
      </c>
      <c r="D19" t="s">
        <v>3141</v>
      </c>
    </row>
    <row r="20" spans="1:7" x14ac:dyDescent="0.25">
      <c r="A20" t="s">
        <v>2839</v>
      </c>
      <c r="B20">
        <v>36358</v>
      </c>
      <c r="C20" t="s">
        <v>3093</v>
      </c>
    </row>
    <row r="21" spans="1:7" x14ac:dyDescent="0.25">
      <c r="A21" t="s">
        <v>419</v>
      </c>
      <c r="B21">
        <v>32419</v>
      </c>
      <c r="C21" t="s">
        <v>3094</v>
      </c>
      <c r="G21">
        <v>1</v>
      </c>
    </row>
    <row r="22" spans="1:7" x14ac:dyDescent="0.25">
      <c r="A22" t="s">
        <v>119</v>
      </c>
      <c r="B22">
        <v>40827</v>
      </c>
      <c r="C22" t="s">
        <v>3095</v>
      </c>
    </row>
    <row r="23" spans="1:7" x14ac:dyDescent="0.25">
      <c r="A23" t="s">
        <v>3096</v>
      </c>
      <c r="B23">
        <v>44993</v>
      </c>
      <c r="C23" t="s">
        <v>3097</v>
      </c>
      <c r="D23" t="s">
        <v>3098</v>
      </c>
      <c r="G23">
        <v>1</v>
      </c>
    </row>
    <row r="24" spans="1:7" x14ac:dyDescent="0.25">
      <c r="A24" t="s">
        <v>607</v>
      </c>
      <c r="B24">
        <v>39322</v>
      </c>
      <c r="C24" t="s">
        <v>3176</v>
      </c>
      <c r="F24">
        <v>-1</v>
      </c>
      <c r="G24">
        <v>1</v>
      </c>
    </row>
    <row r="25" spans="1:7" x14ac:dyDescent="0.25">
      <c r="A25" t="s">
        <v>3005</v>
      </c>
      <c r="B25">
        <v>43556</v>
      </c>
      <c r="C25" t="s">
        <v>3101</v>
      </c>
    </row>
    <row r="26" spans="1:7" x14ac:dyDescent="0.25">
      <c r="A26" t="s">
        <v>3006</v>
      </c>
      <c r="B26">
        <v>43595</v>
      </c>
      <c r="C26" t="s">
        <v>2380</v>
      </c>
    </row>
    <row r="27" spans="1:7" x14ac:dyDescent="0.25">
      <c r="A27" t="s">
        <v>3008</v>
      </c>
      <c r="B27">
        <v>43612</v>
      </c>
      <c r="C27" t="s">
        <v>2534</v>
      </c>
    </row>
    <row r="28" spans="1:7" x14ac:dyDescent="0.25">
      <c r="A28" t="s">
        <v>3100</v>
      </c>
      <c r="B28">
        <v>43602</v>
      </c>
    </row>
    <row r="29" spans="1:7" x14ac:dyDescent="0.25">
      <c r="A29" t="s">
        <v>2164</v>
      </c>
      <c r="B29">
        <v>43567</v>
      </c>
      <c r="C29" t="s">
        <v>3106</v>
      </c>
      <c r="D29" t="s">
        <v>1743</v>
      </c>
      <c r="G29">
        <v>1</v>
      </c>
    </row>
    <row r="30" spans="1:7" x14ac:dyDescent="0.25">
      <c r="A30" t="s">
        <v>2166</v>
      </c>
      <c r="B30">
        <v>43593</v>
      </c>
      <c r="C30" t="s">
        <v>2380</v>
      </c>
      <c r="D30" t="s">
        <v>1743</v>
      </c>
      <c r="G30">
        <v>1</v>
      </c>
    </row>
    <row r="31" spans="1:7" x14ac:dyDescent="0.25">
      <c r="A31" t="s">
        <v>696</v>
      </c>
      <c r="B31">
        <v>42283</v>
      </c>
      <c r="C31" t="s">
        <v>3102</v>
      </c>
      <c r="D31" t="s">
        <v>3103</v>
      </c>
      <c r="E31" t="s">
        <v>3161</v>
      </c>
    </row>
    <row r="32" spans="1:7" x14ac:dyDescent="0.25">
      <c r="A32" t="s">
        <v>3104</v>
      </c>
      <c r="B32">
        <v>36209</v>
      </c>
      <c r="C32" t="s">
        <v>3105</v>
      </c>
      <c r="D32" t="s">
        <v>1743</v>
      </c>
      <c r="G32">
        <v>1</v>
      </c>
    </row>
    <row r="33" spans="1:8" x14ac:dyDescent="0.25">
      <c r="A33" t="s">
        <v>2165</v>
      </c>
      <c r="B33">
        <v>43592</v>
      </c>
      <c r="C33" t="s">
        <v>3162</v>
      </c>
      <c r="D33" t="s">
        <v>1743</v>
      </c>
      <c r="G33">
        <v>1</v>
      </c>
    </row>
    <row r="34" spans="1:8" x14ac:dyDescent="0.25">
      <c r="A34" t="s">
        <v>2740</v>
      </c>
      <c r="B34">
        <v>46536</v>
      </c>
      <c r="C34" t="s">
        <v>3107</v>
      </c>
    </row>
    <row r="35" spans="1:8" x14ac:dyDescent="0.25">
      <c r="A35" t="s">
        <v>1875</v>
      </c>
      <c r="B35">
        <v>41247</v>
      </c>
      <c r="C35" t="s">
        <v>3111</v>
      </c>
      <c r="D35" t="s">
        <v>3109</v>
      </c>
      <c r="F35">
        <v>-1</v>
      </c>
      <c r="G35">
        <v>1</v>
      </c>
    </row>
    <row r="36" spans="1:8" x14ac:dyDescent="0.25">
      <c r="A36" t="s">
        <v>1876</v>
      </c>
      <c r="B36">
        <v>41248</v>
      </c>
      <c r="C36" t="s">
        <v>3110</v>
      </c>
      <c r="D36" t="s">
        <v>3109</v>
      </c>
      <c r="G36">
        <v>1</v>
      </c>
    </row>
    <row r="37" spans="1:8" x14ac:dyDescent="0.25">
      <c r="A37" t="s">
        <v>1878</v>
      </c>
      <c r="B37">
        <v>41252</v>
      </c>
      <c r="C37" t="s">
        <v>3110</v>
      </c>
      <c r="D37" t="s">
        <v>3109</v>
      </c>
      <c r="G37">
        <v>1</v>
      </c>
    </row>
    <row r="38" spans="1:8" x14ac:dyDescent="0.25">
      <c r="A38" t="s">
        <v>1870</v>
      </c>
      <c r="B38">
        <v>41238</v>
      </c>
      <c r="C38" t="s">
        <v>3110</v>
      </c>
      <c r="D38" t="s">
        <v>3109</v>
      </c>
      <c r="G38">
        <v>1</v>
      </c>
    </row>
    <row r="39" spans="1:8" x14ac:dyDescent="0.25">
      <c r="A39" t="s">
        <v>1874</v>
      </c>
      <c r="B39">
        <v>41243</v>
      </c>
      <c r="C39" t="s">
        <v>3110</v>
      </c>
      <c r="D39" t="s">
        <v>3109</v>
      </c>
      <c r="G39">
        <v>1</v>
      </c>
    </row>
    <row r="40" spans="1:8" x14ac:dyDescent="0.25">
      <c r="A40" t="s">
        <v>2607</v>
      </c>
      <c r="B40">
        <v>33103</v>
      </c>
      <c r="C40" t="s">
        <v>3112</v>
      </c>
      <c r="D40" t="s">
        <v>3109</v>
      </c>
      <c r="G40">
        <v>1</v>
      </c>
    </row>
    <row r="41" spans="1:8" x14ac:dyDescent="0.25">
      <c r="A41" t="s">
        <v>2221</v>
      </c>
      <c r="B41">
        <v>36376</v>
      </c>
      <c r="C41" t="s">
        <v>3113</v>
      </c>
      <c r="D41" t="s">
        <v>3109</v>
      </c>
      <c r="G41">
        <v>1</v>
      </c>
    </row>
    <row r="42" spans="1:8" x14ac:dyDescent="0.25">
      <c r="A42" t="s">
        <v>2744</v>
      </c>
      <c r="B42">
        <v>42493</v>
      </c>
      <c r="C42" t="s">
        <v>3167</v>
      </c>
    </row>
    <row r="43" spans="1:8" x14ac:dyDescent="0.25">
      <c r="A43" t="s">
        <v>2995</v>
      </c>
      <c r="B43">
        <v>42465</v>
      </c>
      <c r="C43" t="s">
        <v>3168</v>
      </c>
    </row>
    <row r="44" spans="1:8" x14ac:dyDescent="0.25">
      <c r="A44" t="s">
        <v>3114</v>
      </c>
      <c r="B44">
        <v>43066</v>
      </c>
      <c r="C44" t="s">
        <v>2659</v>
      </c>
      <c r="D44" t="s">
        <v>3097</v>
      </c>
      <c r="G44">
        <v>1</v>
      </c>
    </row>
    <row r="45" spans="1:8" x14ac:dyDescent="0.25">
      <c r="A45" t="s">
        <v>3099</v>
      </c>
      <c r="B45">
        <v>43108</v>
      </c>
      <c r="C45" t="s">
        <v>3163</v>
      </c>
      <c r="G45" s="163">
        <v>1</v>
      </c>
      <c r="H45">
        <v>-1</v>
      </c>
    </row>
    <row r="46" spans="1:8" x14ac:dyDescent="0.25">
      <c r="A46" t="s">
        <v>2875</v>
      </c>
      <c r="B46">
        <v>33609</v>
      </c>
      <c r="C46" t="s">
        <v>3107</v>
      </c>
    </row>
    <row r="47" spans="1:8" x14ac:dyDescent="0.25">
      <c r="A47" t="s">
        <v>1395</v>
      </c>
      <c r="B47">
        <v>41513</v>
      </c>
      <c r="C47" t="s">
        <v>3169</v>
      </c>
      <c r="D47" t="s">
        <v>1743</v>
      </c>
    </row>
    <row r="48" spans="1:8" x14ac:dyDescent="0.25">
      <c r="A48" t="s">
        <v>38</v>
      </c>
      <c r="B48">
        <v>36915</v>
      </c>
      <c r="C48" t="s">
        <v>3115</v>
      </c>
      <c r="D48" t="s">
        <v>1743</v>
      </c>
    </row>
    <row r="49" spans="1:8" x14ac:dyDescent="0.25">
      <c r="A49" t="s">
        <v>1636</v>
      </c>
      <c r="B49">
        <v>44221</v>
      </c>
      <c r="C49" t="s">
        <v>3116</v>
      </c>
      <c r="F49">
        <v>-1</v>
      </c>
      <c r="G49">
        <v>1</v>
      </c>
    </row>
    <row r="50" spans="1:8" x14ac:dyDescent="0.25">
      <c r="A50" t="s">
        <v>691</v>
      </c>
      <c r="B50">
        <v>43285</v>
      </c>
      <c r="C50" t="s">
        <v>3170</v>
      </c>
      <c r="D50" t="s">
        <v>3117</v>
      </c>
    </row>
    <row r="51" spans="1:8" x14ac:dyDescent="0.25">
      <c r="A51" t="s">
        <v>2392</v>
      </c>
      <c r="B51">
        <v>36428</v>
      </c>
      <c r="C51" t="s">
        <v>3153</v>
      </c>
      <c r="D51" t="s">
        <v>3109</v>
      </c>
      <c r="E51" t="s">
        <v>3121</v>
      </c>
    </row>
    <row r="52" spans="1:8" x14ac:dyDescent="0.25">
      <c r="A52" t="s">
        <v>650</v>
      </c>
      <c r="B52">
        <v>42117</v>
      </c>
      <c r="C52" t="s">
        <v>3118</v>
      </c>
      <c r="D52" t="s">
        <v>3149</v>
      </c>
      <c r="E52" t="s">
        <v>3119</v>
      </c>
    </row>
    <row r="53" spans="1:8" x14ac:dyDescent="0.25">
      <c r="A53" t="s">
        <v>2270</v>
      </c>
      <c r="B53">
        <v>44298</v>
      </c>
      <c r="C53" t="s">
        <v>3171</v>
      </c>
      <c r="D53" t="s">
        <v>3109</v>
      </c>
      <c r="F53">
        <v>-1</v>
      </c>
      <c r="G53">
        <v>1</v>
      </c>
    </row>
    <row r="54" spans="1:8" x14ac:dyDescent="0.25">
      <c r="A54" t="s">
        <v>2271</v>
      </c>
      <c r="B54">
        <v>44299</v>
      </c>
      <c r="C54" t="s">
        <v>3171</v>
      </c>
      <c r="D54" t="s">
        <v>3109</v>
      </c>
      <c r="F54">
        <v>-1</v>
      </c>
      <c r="G54">
        <v>1</v>
      </c>
    </row>
    <row r="55" spans="1:8" x14ac:dyDescent="0.25">
      <c r="A55" t="s">
        <v>652</v>
      </c>
      <c r="B55">
        <v>42133</v>
      </c>
      <c r="C55" t="s">
        <v>3120</v>
      </c>
      <c r="D55" t="s">
        <v>3164</v>
      </c>
      <c r="G55">
        <v>1</v>
      </c>
    </row>
    <row r="56" spans="1:8" x14ac:dyDescent="0.25">
      <c r="A56" t="s">
        <v>379</v>
      </c>
      <c r="B56">
        <v>35524</v>
      </c>
      <c r="C56" t="s">
        <v>2429</v>
      </c>
      <c r="D56" t="s">
        <v>1743</v>
      </c>
      <c r="G56">
        <v>1</v>
      </c>
    </row>
    <row r="57" spans="1:8" x14ac:dyDescent="0.25">
      <c r="A57" t="s">
        <v>112</v>
      </c>
      <c r="B57">
        <v>40676</v>
      </c>
      <c r="D57" t="s">
        <v>3122</v>
      </c>
      <c r="G57">
        <v>-1</v>
      </c>
      <c r="H57">
        <v>1</v>
      </c>
    </row>
    <row r="58" spans="1:8" x14ac:dyDescent="0.25">
      <c r="A58" t="s">
        <v>2752</v>
      </c>
      <c r="B58">
        <v>34912</v>
      </c>
      <c r="D58" t="s">
        <v>3122</v>
      </c>
      <c r="G58">
        <v>-1</v>
      </c>
      <c r="H58">
        <v>1</v>
      </c>
    </row>
    <row r="59" spans="1:8" x14ac:dyDescent="0.25">
      <c r="A59" t="s">
        <v>2876</v>
      </c>
      <c r="B59">
        <v>33057</v>
      </c>
      <c r="D59" t="s">
        <v>3122</v>
      </c>
      <c r="G59">
        <v>-1</v>
      </c>
      <c r="H59">
        <v>1</v>
      </c>
    </row>
    <row r="60" spans="1:8" x14ac:dyDescent="0.25">
      <c r="A60" t="s">
        <v>32</v>
      </c>
      <c r="B60">
        <v>37569</v>
      </c>
      <c r="D60" t="s">
        <v>3122</v>
      </c>
      <c r="G60">
        <v>-1</v>
      </c>
      <c r="H60">
        <v>1</v>
      </c>
    </row>
    <row r="61" spans="1:8" x14ac:dyDescent="0.25">
      <c r="A61" t="s">
        <v>548</v>
      </c>
      <c r="B61">
        <v>38545</v>
      </c>
      <c r="D61" t="s">
        <v>3122</v>
      </c>
      <c r="G61">
        <v>-1</v>
      </c>
      <c r="H61">
        <v>1</v>
      </c>
    </row>
    <row r="62" spans="1:8" x14ac:dyDescent="0.25">
      <c r="A62" t="s">
        <v>1054</v>
      </c>
      <c r="B62">
        <v>39193</v>
      </c>
      <c r="D62" t="s">
        <v>3122</v>
      </c>
      <c r="G62">
        <v>-1</v>
      </c>
      <c r="H62">
        <v>1</v>
      </c>
    </row>
    <row r="63" spans="1:8" x14ac:dyDescent="0.25">
      <c r="A63" t="s">
        <v>2341</v>
      </c>
      <c r="B63">
        <v>39259</v>
      </c>
      <c r="D63" t="s">
        <v>3122</v>
      </c>
      <c r="G63">
        <v>-1</v>
      </c>
      <c r="H63">
        <v>1</v>
      </c>
    </row>
    <row r="64" spans="1:8" x14ac:dyDescent="0.25">
      <c r="A64" t="s">
        <v>2897</v>
      </c>
      <c r="B64">
        <v>39042</v>
      </c>
      <c r="D64" t="s">
        <v>3122</v>
      </c>
      <c r="G64">
        <v>-1</v>
      </c>
      <c r="H64">
        <v>1</v>
      </c>
    </row>
    <row r="65" spans="1:8" x14ac:dyDescent="0.25">
      <c r="A65" t="s">
        <v>1847</v>
      </c>
      <c r="B65">
        <v>42654</v>
      </c>
      <c r="D65" t="s">
        <v>3122</v>
      </c>
      <c r="G65">
        <v>-1</v>
      </c>
      <c r="H65">
        <v>1</v>
      </c>
    </row>
    <row r="66" spans="1:8" x14ac:dyDescent="0.25">
      <c r="A66" t="s">
        <v>1126</v>
      </c>
      <c r="B66">
        <v>43291</v>
      </c>
      <c r="D66" t="s">
        <v>3122</v>
      </c>
      <c r="G66">
        <v>-1</v>
      </c>
      <c r="H66">
        <v>1</v>
      </c>
    </row>
    <row r="67" spans="1:8" x14ac:dyDescent="0.25">
      <c r="A67" t="s">
        <v>2356</v>
      </c>
      <c r="B67">
        <v>43294</v>
      </c>
      <c r="D67" t="s">
        <v>3122</v>
      </c>
      <c r="G67">
        <v>-1</v>
      </c>
      <c r="H67">
        <v>1</v>
      </c>
    </row>
    <row r="68" spans="1:8" x14ac:dyDescent="0.25">
      <c r="A68" t="s">
        <v>940</v>
      </c>
      <c r="B68">
        <v>36262</v>
      </c>
      <c r="D68" t="s">
        <v>3172</v>
      </c>
    </row>
    <row r="69" spans="1:8" x14ac:dyDescent="0.25">
      <c r="A69" t="s">
        <v>924</v>
      </c>
      <c r="B69">
        <v>35766</v>
      </c>
      <c r="D69" t="s">
        <v>3123</v>
      </c>
    </row>
    <row r="70" spans="1:8" x14ac:dyDescent="0.25">
      <c r="A70" t="s">
        <v>1133</v>
      </c>
      <c r="B70">
        <v>43838</v>
      </c>
      <c r="D70" t="s">
        <v>3124</v>
      </c>
    </row>
    <row r="71" spans="1:8" x14ac:dyDescent="0.25">
      <c r="A71" t="s">
        <v>3005</v>
      </c>
      <c r="B71">
        <v>43556</v>
      </c>
      <c r="D71" t="s">
        <v>3125</v>
      </c>
    </row>
    <row r="72" spans="1:8" x14ac:dyDescent="0.25">
      <c r="A72" t="s">
        <v>3100</v>
      </c>
      <c r="B72">
        <v>43602</v>
      </c>
      <c r="C72" t="s">
        <v>2430</v>
      </c>
      <c r="D72" t="s">
        <v>1743</v>
      </c>
      <c r="G72">
        <v>1</v>
      </c>
    </row>
    <row r="73" spans="1:8" x14ac:dyDescent="0.25">
      <c r="A73" t="s">
        <v>3126</v>
      </c>
      <c r="B73">
        <v>43568</v>
      </c>
      <c r="C73" t="s">
        <v>3128</v>
      </c>
      <c r="D73" t="s">
        <v>1743</v>
      </c>
      <c r="G73">
        <v>1</v>
      </c>
    </row>
    <row r="74" spans="1:8" x14ac:dyDescent="0.25">
      <c r="A74" t="s">
        <v>3127</v>
      </c>
      <c r="B74">
        <v>43569</v>
      </c>
      <c r="C74" t="s">
        <v>3128</v>
      </c>
      <c r="D74" t="s">
        <v>1743</v>
      </c>
      <c r="G74">
        <v>1</v>
      </c>
    </row>
    <row r="75" spans="1:8" x14ac:dyDescent="0.25">
      <c r="A75" t="s">
        <v>3130</v>
      </c>
      <c r="B75">
        <v>43606</v>
      </c>
      <c r="C75" t="s">
        <v>2430</v>
      </c>
      <c r="D75" t="s">
        <v>1743</v>
      </c>
      <c r="G75">
        <v>1</v>
      </c>
    </row>
    <row r="76" spans="1:8" x14ac:dyDescent="0.25">
      <c r="A76" t="s">
        <v>3131</v>
      </c>
      <c r="B76">
        <v>43607</v>
      </c>
      <c r="D76" t="s">
        <v>1743</v>
      </c>
      <c r="G76">
        <v>1</v>
      </c>
    </row>
    <row r="77" spans="1:8" x14ac:dyDescent="0.25">
      <c r="A77" t="s">
        <v>3132</v>
      </c>
      <c r="B77">
        <v>43611</v>
      </c>
      <c r="D77" t="s">
        <v>1743</v>
      </c>
      <c r="G77">
        <v>1</v>
      </c>
    </row>
    <row r="78" spans="1:8" x14ac:dyDescent="0.25">
      <c r="A78" t="s">
        <v>3133</v>
      </c>
      <c r="B78">
        <v>43597</v>
      </c>
      <c r="C78" t="s">
        <v>2428</v>
      </c>
      <c r="D78" t="s">
        <v>1743</v>
      </c>
      <c r="G78">
        <v>1</v>
      </c>
    </row>
    <row r="79" spans="1:8" x14ac:dyDescent="0.25">
      <c r="A79" t="s">
        <v>3134</v>
      </c>
      <c r="B79">
        <v>43588</v>
      </c>
      <c r="C79" t="s">
        <v>3135</v>
      </c>
      <c r="D79" t="s">
        <v>1743</v>
      </c>
      <c r="G79">
        <v>1</v>
      </c>
    </row>
    <row r="80" spans="1:8" x14ac:dyDescent="0.25">
      <c r="A80" t="s">
        <v>3136</v>
      </c>
      <c r="B80">
        <v>43587</v>
      </c>
      <c r="C80" t="s">
        <v>2430</v>
      </c>
      <c r="D80" t="s">
        <v>1743</v>
      </c>
      <c r="G80">
        <v>1</v>
      </c>
    </row>
    <row r="81" spans="1:7" x14ac:dyDescent="0.25">
      <c r="A81" t="s">
        <v>3138</v>
      </c>
      <c r="B81">
        <v>34535</v>
      </c>
      <c r="C81" t="s">
        <v>2427</v>
      </c>
      <c r="D81" t="s">
        <v>3139</v>
      </c>
      <c r="G81">
        <v>1</v>
      </c>
    </row>
    <row r="82" spans="1:7" x14ac:dyDescent="0.25">
      <c r="A82" t="s">
        <v>2610</v>
      </c>
      <c r="B82">
        <v>41000</v>
      </c>
      <c r="C82" t="s">
        <v>2429</v>
      </c>
      <c r="D82" t="s">
        <v>3140</v>
      </c>
    </row>
    <row r="83" spans="1:7" x14ac:dyDescent="0.25">
      <c r="A83" t="s">
        <v>925</v>
      </c>
      <c r="B83">
        <v>35769</v>
      </c>
      <c r="C83" t="s">
        <v>3173</v>
      </c>
      <c r="D83" t="s">
        <v>1743</v>
      </c>
    </row>
    <row r="84" spans="1:7" x14ac:dyDescent="0.25">
      <c r="A84" t="s">
        <v>870</v>
      </c>
      <c r="B84">
        <v>33971</v>
      </c>
      <c r="C84" t="s">
        <v>3174</v>
      </c>
      <c r="D84" t="s">
        <v>1743</v>
      </c>
    </row>
    <row r="85" spans="1:7" x14ac:dyDescent="0.25">
      <c r="A85" t="s">
        <v>3142</v>
      </c>
      <c r="B85">
        <v>36560</v>
      </c>
      <c r="C85" t="s">
        <v>2534</v>
      </c>
      <c r="D85" t="s">
        <v>3139</v>
      </c>
      <c r="G85">
        <v>1</v>
      </c>
    </row>
    <row r="86" spans="1:7" x14ac:dyDescent="0.25">
      <c r="A86" t="s">
        <v>3010</v>
      </c>
      <c r="B86">
        <v>39591</v>
      </c>
      <c r="C86" t="s">
        <v>3148</v>
      </c>
      <c r="D86" t="s">
        <v>1743</v>
      </c>
    </row>
    <row r="87" spans="1:7" x14ac:dyDescent="0.25">
      <c r="A87" t="s">
        <v>616</v>
      </c>
      <c r="B87">
        <v>41052</v>
      </c>
      <c r="C87" t="s">
        <v>3143</v>
      </c>
    </row>
    <row r="88" spans="1:7" x14ac:dyDescent="0.25">
      <c r="A88" t="s">
        <v>608</v>
      </c>
      <c r="B88">
        <v>39324</v>
      </c>
      <c r="C88" t="s">
        <v>3144</v>
      </c>
      <c r="D88" t="s">
        <v>1743</v>
      </c>
      <c r="G88">
        <v>1</v>
      </c>
    </row>
    <row r="89" spans="1:7" x14ac:dyDescent="0.25">
      <c r="A89" t="s">
        <v>3145</v>
      </c>
      <c r="B89">
        <v>43609</v>
      </c>
    </row>
    <row r="90" spans="1:7" x14ac:dyDescent="0.25">
      <c r="A90" t="s">
        <v>624</v>
      </c>
      <c r="B90">
        <v>41199</v>
      </c>
      <c r="C90" t="s">
        <v>3152</v>
      </c>
      <c r="F90">
        <v>-1</v>
      </c>
      <c r="G90">
        <v>1</v>
      </c>
    </row>
    <row r="91" spans="1:7" x14ac:dyDescent="0.25">
      <c r="A91" t="s">
        <v>2623</v>
      </c>
      <c r="B91">
        <v>31422</v>
      </c>
      <c r="C91" t="s">
        <v>3175</v>
      </c>
    </row>
    <row r="92" spans="1:7" x14ac:dyDescent="0.25">
      <c r="A92" t="s">
        <v>1638</v>
      </c>
      <c r="B92">
        <v>38582</v>
      </c>
      <c r="C92" t="s">
        <v>3155</v>
      </c>
      <c r="F92">
        <v>-1</v>
      </c>
      <c r="G92">
        <v>1</v>
      </c>
    </row>
    <row r="93" spans="1:7" x14ac:dyDescent="0.25">
      <c r="A93" t="s">
        <v>983</v>
      </c>
      <c r="B93" t="s">
        <v>3158</v>
      </c>
    </row>
    <row r="94" spans="1:7" x14ac:dyDescent="0.25">
      <c r="A94" t="s">
        <v>625</v>
      </c>
      <c r="B94">
        <v>41200</v>
      </c>
      <c r="C94" t="s">
        <v>3150</v>
      </c>
      <c r="D94" t="s">
        <v>3151</v>
      </c>
      <c r="F94">
        <v>-1</v>
      </c>
      <c r="G94">
        <v>1</v>
      </c>
    </row>
    <row r="95" spans="1:7" x14ac:dyDescent="0.25">
      <c r="A95" s="6" t="s">
        <v>573</v>
      </c>
      <c r="B95">
        <v>38713</v>
      </c>
      <c r="C95" s="6" t="s">
        <v>3159</v>
      </c>
      <c r="D95" t="s">
        <v>2437</v>
      </c>
      <c r="G95">
        <v>1</v>
      </c>
    </row>
    <row r="96" spans="1:7" x14ac:dyDescent="0.25">
      <c r="A96" t="s">
        <v>2533</v>
      </c>
      <c r="B96">
        <v>34981</v>
      </c>
      <c r="C96" t="s">
        <v>3154</v>
      </c>
    </row>
    <row r="97" spans="1:8" x14ac:dyDescent="0.25">
      <c r="A97" t="s">
        <v>3129</v>
      </c>
      <c r="B97">
        <v>43605</v>
      </c>
      <c r="C97" t="s">
        <v>1743</v>
      </c>
      <c r="D97" t="s">
        <v>2430</v>
      </c>
      <c r="G97">
        <v>1</v>
      </c>
    </row>
    <row r="98" spans="1:8" x14ac:dyDescent="0.25">
      <c r="A98" t="s">
        <v>3145</v>
      </c>
      <c r="B98">
        <v>43609</v>
      </c>
      <c r="C98" t="s">
        <v>1743</v>
      </c>
      <c r="D98" t="s">
        <v>2380</v>
      </c>
      <c r="G98">
        <v>1</v>
      </c>
    </row>
    <row r="99" spans="1:8" x14ac:dyDescent="0.25">
      <c r="A99" t="s">
        <v>650</v>
      </c>
      <c r="B99">
        <v>42117</v>
      </c>
      <c r="C99" t="s">
        <v>1743</v>
      </c>
      <c r="D99" t="s">
        <v>2535</v>
      </c>
      <c r="G99">
        <v>1</v>
      </c>
    </row>
    <row r="100" spans="1:8" x14ac:dyDescent="0.25">
      <c r="A100" s="6" t="s">
        <v>2208</v>
      </c>
      <c r="B100">
        <v>34426</v>
      </c>
      <c r="C100" t="s">
        <v>3109</v>
      </c>
      <c r="D100" t="s">
        <v>2534</v>
      </c>
      <c r="G100">
        <v>1</v>
      </c>
    </row>
    <row r="101" spans="1:8" x14ac:dyDescent="0.25">
      <c r="A101" t="s">
        <v>38</v>
      </c>
      <c r="B101">
        <v>36915</v>
      </c>
      <c r="C101" s="6" t="s">
        <v>1743</v>
      </c>
      <c r="D101" s="6" t="s">
        <v>2437</v>
      </c>
      <c r="G101">
        <v>1</v>
      </c>
    </row>
    <row r="102" spans="1:8" x14ac:dyDescent="0.25">
      <c r="A102" t="s">
        <v>3179</v>
      </c>
      <c r="B102">
        <v>36143</v>
      </c>
      <c r="C102" t="s">
        <v>3177</v>
      </c>
      <c r="H102">
        <v>1</v>
      </c>
    </row>
    <row r="103" spans="1:8" x14ac:dyDescent="0.25">
      <c r="A103" t="s">
        <v>3178</v>
      </c>
      <c r="B103">
        <v>55727</v>
      </c>
      <c r="C103" t="s">
        <v>3177</v>
      </c>
      <c r="H103">
        <v>1</v>
      </c>
    </row>
    <row r="104" spans="1:8" x14ac:dyDescent="0.25">
      <c r="A104" t="s">
        <v>285</v>
      </c>
      <c r="B104">
        <v>31648</v>
      </c>
      <c r="C104" s="6" t="s">
        <v>3180</v>
      </c>
      <c r="G104">
        <v>1</v>
      </c>
    </row>
    <row r="105" spans="1:8" x14ac:dyDescent="0.25">
      <c r="A105" t="s">
        <v>3183</v>
      </c>
      <c r="B105">
        <v>38529</v>
      </c>
      <c r="C105" s="6" t="s">
        <v>1743</v>
      </c>
      <c r="D105" s="6" t="s">
        <v>2673</v>
      </c>
      <c r="G105">
        <v>1</v>
      </c>
    </row>
    <row r="106" spans="1:8" x14ac:dyDescent="0.25">
      <c r="A106" t="s">
        <v>2399</v>
      </c>
      <c r="B106">
        <v>36637</v>
      </c>
      <c r="D106" s="6" t="s">
        <v>3186</v>
      </c>
      <c r="G106">
        <v>-1</v>
      </c>
      <c r="H106">
        <v>1</v>
      </c>
    </row>
    <row r="107" spans="1:8" x14ac:dyDescent="0.25">
      <c r="A107" t="s">
        <v>2401</v>
      </c>
      <c r="B107">
        <v>36743</v>
      </c>
      <c r="D107" s="6" t="s">
        <v>3186</v>
      </c>
      <c r="G107">
        <v>-1</v>
      </c>
      <c r="H107">
        <v>1</v>
      </c>
    </row>
    <row r="108" spans="1:8" x14ac:dyDescent="0.25">
      <c r="A108" t="s">
        <v>2405</v>
      </c>
      <c r="B108">
        <v>34913</v>
      </c>
      <c r="D108" s="6" t="s">
        <v>3186</v>
      </c>
      <c r="G108">
        <v>-1</v>
      </c>
      <c r="H108">
        <v>1</v>
      </c>
    </row>
    <row r="109" spans="1:8" x14ac:dyDescent="0.25">
      <c r="A109" t="s">
        <v>2407</v>
      </c>
      <c r="B109">
        <v>34216</v>
      </c>
      <c r="D109" s="6" t="s">
        <v>3186</v>
      </c>
      <c r="G109">
        <v>-1</v>
      </c>
      <c r="H109">
        <v>1</v>
      </c>
    </row>
    <row r="110" spans="1:8" x14ac:dyDescent="0.25">
      <c r="A110" t="s">
        <v>2406</v>
      </c>
      <c r="B110">
        <v>33658</v>
      </c>
      <c r="D110" s="6" t="s">
        <v>3186</v>
      </c>
      <c r="G110">
        <v>-1</v>
      </c>
      <c r="H110">
        <v>1</v>
      </c>
    </row>
    <row r="111" spans="1:8" x14ac:dyDescent="0.25">
      <c r="A111" t="s">
        <v>2411</v>
      </c>
      <c r="B111">
        <v>56048</v>
      </c>
      <c r="D111" s="6" t="s">
        <v>3186</v>
      </c>
      <c r="G111">
        <v>-1</v>
      </c>
      <c r="H111">
        <v>1</v>
      </c>
    </row>
  </sheetData>
  <autoFilter ref="A1:H11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E2" sqref="E2:E17"/>
    </sheetView>
  </sheetViews>
  <sheetFormatPr defaultRowHeight="15" x14ac:dyDescent="0.25"/>
  <cols>
    <col min="1" max="1" width="45.85546875" customWidth="1"/>
    <col min="2" max="2" width="25.85546875" customWidth="1"/>
    <col min="5" max="5" width="31.85546875" customWidth="1"/>
  </cols>
  <sheetData>
    <row r="1" spans="1:5" x14ac:dyDescent="0.25">
      <c r="E1" t="s">
        <v>11</v>
      </c>
    </row>
    <row r="2" spans="1:5" x14ac:dyDescent="0.25">
      <c r="A2" t="s">
        <v>2310</v>
      </c>
      <c r="B2">
        <v>39779</v>
      </c>
      <c r="C2" t="s">
        <v>2310</v>
      </c>
      <c r="E2" s="165">
        <v>17983894</v>
      </c>
    </row>
    <row r="3" spans="1:5" x14ac:dyDescent="0.25">
      <c r="A3" t="s">
        <v>3010</v>
      </c>
      <c r="B3">
        <v>39591</v>
      </c>
      <c r="C3" t="s">
        <v>3010</v>
      </c>
      <c r="E3" s="165">
        <v>3073546</v>
      </c>
    </row>
    <row r="4" spans="1:5" x14ac:dyDescent="0.25">
      <c r="A4" t="s">
        <v>2690</v>
      </c>
      <c r="B4">
        <v>33301</v>
      </c>
      <c r="C4" t="s">
        <v>2690</v>
      </c>
      <c r="E4" s="165">
        <v>5687739.5599999996</v>
      </c>
    </row>
    <row r="5" spans="1:5" x14ac:dyDescent="0.25">
      <c r="A5" t="s">
        <v>2312</v>
      </c>
      <c r="B5">
        <v>34056</v>
      </c>
      <c r="C5" t="s">
        <v>2312</v>
      </c>
      <c r="E5" s="165">
        <v>5689710</v>
      </c>
    </row>
    <row r="6" spans="1:5" x14ac:dyDescent="0.25">
      <c r="A6" t="s">
        <v>2611</v>
      </c>
      <c r="B6">
        <v>32782</v>
      </c>
      <c r="C6" t="s">
        <v>2611</v>
      </c>
      <c r="E6" s="165">
        <v>2844855</v>
      </c>
    </row>
    <row r="7" spans="1:5" x14ac:dyDescent="0.25">
      <c r="A7" t="s">
        <v>2612</v>
      </c>
      <c r="B7">
        <v>36679</v>
      </c>
      <c r="C7" t="s">
        <v>2612</v>
      </c>
      <c r="E7" s="165">
        <v>5689710</v>
      </c>
    </row>
    <row r="8" spans="1:5" x14ac:dyDescent="0.25">
      <c r="A8" t="s">
        <v>2954</v>
      </c>
      <c r="B8">
        <v>34044</v>
      </c>
      <c r="C8" t="s">
        <v>2954</v>
      </c>
      <c r="E8" s="165">
        <v>8534565</v>
      </c>
    </row>
    <row r="9" spans="1:5" x14ac:dyDescent="0.25">
      <c r="A9" t="s">
        <v>2955</v>
      </c>
      <c r="B9">
        <v>34046</v>
      </c>
      <c r="C9" t="s">
        <v>2955</v>
      </c>
      <c r="E9" s="165">
        <v>2844855</v>
      </c>
    </row>
    <row r="10" spans="1:5" x14ac:dyDescent="0.25">
      <c r="A10" t="s">
        <v>2956</v>
      </c>
      <c r="B10">
        <v>34048</v>
      </c>
      <c r="C10" t="s">
        <v>2956</v>
      </c>
      <c r="E10" s="165">
        <v>5689710</v>
      </c>
    </row>
    <row r="11" spans="1:5" x14ac:dyDescent="0.25">
      <c r="A11" t="s">
        <v>2957</v>
      </c>
      <c r="B11">
        <v>34050</v>
      </c>
      <c r="C11" t="s">
        <v>2957</v>
      </c>
      <c r="E11" s="165">
        <v>8534565</v>
      </c>
    </row>
    <row r="12" spans="1:5" x14ac:dyDescent="0.25">
      <c r="A12" t="s">
        <v>2958</v>
      </c>
      <c r="B12">
        <v>34052</v>
      </c>
      <c r="C12" t="s">
        <v>2958</v>
      </c>
      <c r="E12" s="165">
        <v>5689710</v>
      </c>
    </row>
    <row r="13" spans="1:5" x14ac:dyDescent="0.25">
      <c r="A13" t="s">
        <v>2422</v>
      </c>
      <c r="B13">
        <v>38796</v>
      </c>
      <c r="C13" t="s">
        <v>2422</v>
      </c>
      <c r="E13" s="165">
        <v>2844855</v>
      </c>
    </row>
    <row r="14" spans="1:5" x14ac:dyDescent="0.25">
      <c r="A14" t="s">
        <v>2423</v>
      </c>
      <c r="B14">
        <v>38795</v>
      </c>
      <c r="C14" t="s">
        <v>2423</v>
      </c>
      <c r="E14" s="165">
        <v>2844855</v>
      </c>
    </row>
    <row r="15" spans="1:5" x14ac:dyDescent="0.25">
      <c r="A15" t="s">
        <v>2608</v>
      </c>
      <c r="B15">
        <v>38633</v>
      </c>
      <c r="C15" t="s">
        <v>2608</v>
      </c>
      <c r="E15" s="165">
        <v>6740209</v>
      </c>
    </row>
    <row r="16" spans="1:5" x14ac:dyDescent="0.25">
      <c r="A16" t="s">
        <v>2609</v>
      </c>
      <c r="B16">
        <v>38646</v>
      </c>
      <c r="C16" t="s">
        <v>2609</v>
      </c>
      <c r="E16" s="165">
        <v>11379420</v>
      </c>
    </row>
    <row r="17" spans="1:5" x14ac:dyDescent="0.25">
      <c r="A17" t="s">
        <v>2672</v>
      </c>
      <c r="B17">
        <v>38700</v>
      </c>
      <c r="C17" t="s">
        <v>2672</v>
      </c>
      <c r="E17" s="165">
        <v>17069130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7"/>
  <sheetViews>
    <sheetView topLeftCell="B104" workbookViewId="0">
      <selection activeCell="M6" sqref="M6:M121"/>
    </sheetView>
  </sheetViews>
  <sheetFormatPr defaultRowHeight="15" x14ac:dyDescent="0.25"/>
  <cols>
    <col min="13" max="13" width="21.5703125" customWidth="1"/>
    <col min="24" max="24" width="27.85546875" customWidth="1"/>
    <col min="25" max="25" width="12.42578125" bestFit="1" customWidth="1"/>
  </cols>
  <sheetData>
    <row r="1" spans="1:26" x14ac:dyDescent="0.25">
      <c r="A1" t="s">
        <v>1</v>
      </c>
      <c r="B1" t="s">
        <v>2</v>
      </c>
      <c r="C1" t="s">
        <v>3</v>
      </c>
      <c r="D1" t="s">
        <v>2063</v>
      </c>
      <c r="E1" t="s">
        <v>1744</v>
      </c>
      <c r="G1" t="s">
        <v>2064</v>
      </c>
      <c r="H1" t="s">
        <v>2065</v>
      </c>
      <c r="I1" t="s">
        <v>2066</v>
      </c>
      <c r="J1" t="s">
        <v>2067</v>
      </c>
      <c r="K1" t="s">
        <v>2068</v>
      </c>
      <c r="L1" t="s">
        <v>2069</v>
      </c>
      <c r="M1" s="140" t="s">
        <v>2070</v>
      </c>
      <c r="R1" t="s">
        <v>2071</v>
      </c>
      <c r="S1" t="s">
        <v>2072</v>
      </c>
    </row>
    <row r="2" spans="1:26" x14ac:dyDescent="0.25">
      <c r="E2" t="s">
        <v>2073</v>
      </c>
      <c r="F2" t="s">
        <v>2074</v>
      </c>
      <c r="M2" s="140" t="s">
        <v>2075</v>
      </c>
      <c r="N2" t="s">
        <v>2076</v>
      </c>
    </row>
    <row r="3" spans="1:26" x14ac:dyDescent="0.25">
      <c r="M3" s="140"/>
      <c r="N3" t="s">
        <v>2077</v>
      </c>
      <c r="O3" t="s">
        <v>2078</v>
      </c>
      <c r="P3" t="s">
        <v>2079</v>
      </c>
      <c r="Q3" t="s">
        <v>2080</v>
      </c>
    </row>
    <row r="4" spans="1:26" x14ac:dyDescent="0.25">
      <c r="K4" t="s">
        <v>2081</v>
      </c>
      <c r="L4" t="s">
        <v>2081</v>
      </c>
      <c r="M4" s="140" t="s">
        <v>2082</v>
      </c>
      <c r="N4" t="s">
        <v>2082</v>
      </c>
      <c r="O4" t="s">
        <v>2082</v>
      </c>
      <c r="P4" t="s">
        <v>2082</v>
      </c>
      <c r="Q4" t="s">
        <v>2082</v>
      </c>
    </row>
    <row r="5" spans="1:26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 s="140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V5" t="s">
        <v>3108</v>
      </c>
      <c r="W5" t="s">
        <v>3</v>
      </c>
      <c r="X5" t="s">
        <v>2761</v>
      </c>
    </row>
    <row r="6" spans="1:26" x14ac:dyDescent="0.25">
      <c r="A6">
        <v>1</v>
      </c>
      <c r="B6" t="s">
        <v>759</v>
      </c>
      <c r="C6">
        <v>39778</v>
      </c>
      <c r="D6" t="s">
        <v>1896</v>
      </c>
      <c r="E6">
        <v>1953</v>
      </c>
      <c r="F6" t="s">
        <v>2122</v>
      </c>
      <c r="G6" t="s">
        <v>2090</v>
      </c>
      <c r="H6">
        <v>2</v>
      </c>
      <c r="I6">
        <v>3</v>
      </c>
      <c r="J6" t="s">
        <v>2122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  <c r="V6" t="s">
        <v>759</v>
      </c>
      <c r="W6">
        <v>39778</v>
      </c>
      <c r="X6" s="128">
        <v>2996143.1700000004</v>
      </c>
      <c r="Y6" s="128">
        <f>VLOOKUP(W6,C:M,11,0)</f>
        <v>2996143.1700000004</v>
      </c>
      <c r="Z6" t="b">
        <f>AND(X6=Y6)</f>
        <v>1</v>
      </c>
    </row>
    <row r="7" spans="1:26" x14ac:dyDescent="0.25">
      <c r="A7">
        <v>2</v>
      </c>
      <c r="B7" t="s">
        <v>760</v>
      </c>
      <c r="C7">
        <v>39789</v>
      </c>
      <c r="D7" t="s">
        <v>1896</v>
      </c>
      <c r="E7">
        <v>1953</v>
      </c>
      <c r="F7" t="s">
        <v>2122</v>
      </c>
      <c r="G7" t="s">
        <v>2090</v>
      </c>
      <c r="H7">
        <v>2</v>
      </c>
      <c r="I7">
        <v>2</v>
      </c>
      <c r="J7" t="s">
        <v>2122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  <c r="V7" t="s">
        <v>760</v>
      </c>
      <c r="W7">
        <v>39789</v>
      </c>
      <c r="X7" s="128">
        <v>1779213.3499999999</v>
      </c>
      <c r="Y7" s="128">
        <f t="shared" ref="Y7:Y70" si="0">VLOOKUP(W7,C:M,11,0)</f>
        <v>1779213.3499999999</v>
      </c>
      <c r="Z7" t="b">
        <f t="shared" ref="Z7:Z70" si="1">AND(X7=Y7)</f>
        <v>1</v>
      </c>
    </row>
    <row r="8" spans="1:26" x14ac:dyDescent="0.25">
      <c r="A8">
        <v>3</v>
      </c>
      <c r="B8" t="s">
        <v>46</v>
      </c>
      <c r="C8">
        <v>39689</v>
      </c>
      <c r="D8" t="s">
        <v>1896</v>
      </c>
      <c r="E8">
        <v>1953</v>
      </c>
      <c r="F8" t="s">
        <v>2122</v>
      </c>
      <c r="G8" t="s">
        <v>2089</v>
      </c>
      <c r="H8">
        <v>2</v>
      </c>
      <c r="I8">
        <v>1</v>
      </c>
      <c r="J8" t="s">
        <v>2122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  <c r="V8" t="s">
        <v>46</v>
      </c>
      <c r="W8">
        <v>39689</v>
      </c>
      <c r="X8" s="128">
        <v>0</v>
      </c>
      <c r="Y8" s="128">
        <f t="shared" si="0"/>
        <v>0</v>
      </c>
      <c r="Z8" t="b">
        <f t="shared" si="1"/>
        <v>1</v>
      </c>
    </row>
    <row r="9" spans="1:26" x14ac:dyDescent="0.25">
      <c r="A9">
        <v>4</v>
      </c>
      <c r="B9" t="s">
        <v>761</v>
      </c>
      <c r="C9">
        <v>40834</v>
      </c>
      <c r="D9" t="s">
        <v>1896</v>
      </c>
      <c r="E9">
        <v>1948</v>
      </c>
      <c r="F9" t="s">
        <v>2122</v>
      </c>
      <c r="G9" t="s">
        <v>2090</v>
      </c>
      <c r="H9">
        <v>2</v>
      </c>
      <c r="I9">
        <v>2</v>
      </c>
      <c r="J9" t="s">
        <v>2122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  <c r="V9" t="s">
        <v>761</v>
      </c>
      <c r="W9">
        <v>40834</v>
      </c>
      <c r="X9" s="128">
        <v>1759235.21</v>
      </c>
      <c r="Y9" s="128">
        <f t="shared" si="0"/>
        <v>1759235.21</v>
      </c>
      <c r="Z9" t="b">
        <f t="shared" si="1"/>
        <v>1</v>
      </c>
    </row>
    <row r="10" spans="1:26" x14ac:dyDescent="0.25">
      <c r="A10">
        <v>5</v>
      </c>
      <c r="B10" t="s">
        <v>762</v>
      </c>
      <c r="C10">
        <v>40042</v>
      </c>
      <c r="D10" t="s">
        <v>1896</v>
      </c>
      <c r="E10">
        <v>1949</v>
      </c>
      <c r="F10" t="s">
        <v>2122</v>
      </c>
      <c r="G10" t="s">
        <v>2090</v>
      </c>
      <c r="H10">
        <v>2</v>
      </c>
      <c r="I10">
        <v>2</v>
      </c>
      <c r="J10" t="s">
        <v>2122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  <c r="V10" t="s">
        <v>762</v>
      </c>
      <c r="W10">
        <v>40042</v>
      </c>
      <c r="X10" s="128">
        <v>2030822.21</v>
      </c>
      <c r="Y10" s="128">
        <f t="shared" si="0"/>
        <v>2030822.21</v>
      </c>
      <c r="Z10" t="b">
        <f t="shared" si="1"/>
        <v>1</v>
      </c>
    </row>
    <row r="11" spans="1:26" x14ac:dyDescent="0.25">
      <c r="A11">
        <v>6</v>
      </c>
      <c r="B11" t="s">
        <v>763</v>
      </c>
      <c r="C11">
        <v>40075</v>
      </c>
      <c r="D11" t="s">
        <v>1896</v>
      </c>
      <c r="E11">
        <v>1949</v>
      </c>
      <c r="F11" t="s">
        <v>2122</v>
      </c>
      <c r="G11" t="s">
        <v>2090</v>
      </c>
      <c r="H11">
        <v>2</v>
      </c>
      <c r="I11">
        <v>2</v>
      </c>
      <c r="J11" t="s">
        <v>2122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  <c r="V11" t="s">
        <v>763</v>
      </c>
      <c r="W11">
        <v>40075</v>
      </c>
      <c r="X11" s="128">
        <v>1783556.43</v>
      </c>
      <c r="Y11" s="128">
        <f t="shared" si="0"/>
        <v>1783556.43</v>
      </c>
      <c r="Z11" t="b">
        <f t="shared" si="1"/>
        <v>1</v>
      </c>
    </row>
    <row r="12" spans="1:26" x14ac:dyDescent="0.25">
      <c r="A12">
        <v>7</v>
      </c>
      <c r="B12" t="s">
        <v>764</v>
      </c>
      <c r="C12">
        <v>40163</v>
      </c>
      <c r="D12" t="s">
        <v>1896</v>
      </c>
      <c r="E12">
        <v>1949</v>
      </c>
      <c r="F12" t="s">
        <v>2122</v>
      </c>
      <c r="G12" t="s">
        <v>2090</v>
      </c>
      <c r="H12">
        <v>2</v>
      </c>
      <c r="I12">
        <v>2</v>
      </c>
      <c r="J12" t="s">
        <v>2122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  <c r="V12" t="s">
        <v>764</v>
      </c>
      <c r="W12">
        <v>40163</v>
      </c>
      <c r="X12" s="128">
        <v>1829882.57</v>
      </c>
      <c r="Y12" s="128">
        <f t="shared" si="0"/>
        <v>1829882.57</v>
      </c>
      <c r="Z12" t="b">
        <f t="shared" si="1"/>
        <v>1</v>
      </c>
    </row>
    <row r="13" spans="1:26" x14ac:dyDescent="0.25">
      <c r="A13">
        <v>8</v>
      </c>
      <c r="B13" t="s">
        <v>765</v>
      </c>
      <c r="C13">
        <v>40196</v>
      </c>
      <c r="D13" t="s">
        <v>1896</v>
      </c>
      <c r="E13">
        <v>1949</v>
      </c>
      <c r="F13" t="s">
        <v>2122</v>
      </c>
      <c r="G13" t="s">
        <v>2090</v>
      </c>
      <c r="H13">
        <v>2</v>
      </c>
      <c r="I13">
        <v>2</v>
      </c>
      <c r="J13" t="s">
        <v>2122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  <c r="V13" t="s">
        <v>765</v>
      </c>
      <c r="W13">
        <v>40196</v>
      </c>
      <c r="X13" s="128">
        <v>1920218.5499999998</v>
      </c>
      <c r="Y13" s="128">
        <f t="shared" si="0"/>
        <v>1920218.5499999998</v>
      </c>
      <c r="Z13" t="b">
        <f t="shared" si="1"/>
        <v>1</v>
      </c>
    </row>
    <row r="14" spans="1:26" x14ac:dyDescent="0.25">
      <c r="A14">
        <v>9</v>
      </c>
      <c r="B14" t="s">
        <v>766</v>
      </c>
      <c r="C14">
        <v>39920</v>
      </c>
      <c r="D14" t="s">
        <v>1896</v>
      </c>
      <c r="E14">
        <v>1949</v>
      </c>
      <c r="F14" t="s">
        <v>2122</v>
      </c>
      <c r="G14" t="s">
        <v>2090</v>
      </c>
      <c r="H14">
        <v>2</v>
      </c>
      <c r="I14">
        <v>2</v>
      </c>
      <c r="J14" t="s">
        <v>2122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  <c r="V14" t="s">
        <v>766</v>
      </c>
      <c r="W14">
        <v>39920</v>
      </c>
      <c r="X14" s="128">
        <v>1824670.88</v>
      </c>
      <c r="Y14" s="128">
        <f t="shared" si="0"/>
        <v>1824670.88</v>
      </c>
      <c r="Z14" t="b">
        <f t="shared" si="1"/>
        <v>1</v>
      </c>
    </row>
    <row r="15" spans="1:26" x14ac:dyDescent="0.25">
      <c r="A15">
        <v>10</v>
      </c>
      <c r="B15" t="s">
        <v>767</v>
      </c>
      <c r="C15">
        <v>40031</v>
      </c>
      <c r="D15" t="s">
        <v>1896</v>
      </c>
      <c r="E15">
        <v>1949</v>
      </c>
      <c r="F15" t="s">
        <v>2122</v>
      </c>
      <c r="G15" t="s">
        <v>2090</v>
      </c>
      <c r="H15">
        <v>2</v>
      </c>
      <c r="I15">
        <v>2</v>
      </c>
      <c r="J15" t="s">
        <v>2122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  <c r="V15" t="s">
        <v>767</v>
      </c>
      <c r="W15">
        <v>40031</v>
      </c>
      <c r="X15" s="128">
        <v>1818880.11</v>
      </c>
      <c r="Y15" s="128">
        <f t="shared" si="0"/>
        <v>1818880.11</v>
      </c>
      <c r="Z15" t="b">
        <f t="shared" si="1"/>
        <v>1</v>
      </c>
    </row>
    <row r="16" spans="1:26" x14ac:dyDescent="0.25">
      <c r="A16">
        <v>11</v>
      </c>
      <c r="B16" t="s">
        <v>768</v>
      </c>
      <c r="C16">
        <v>40201</v>
      </c>
      <c r="D16" t="s">
        <v>1896</v>
      </c>
      <c r="E16">
        <v>1953</v>
      </c>
      <c r="F16" t="s">
        <v>2122</v>
      </c>
      <c r="G16" t="s">
        <v>2090</v>
      </c>
      <c r="H16">
        <v>2</v>
      </c>
      <c r="I16">
        <v>2</v>
      </c>
      <c r="J16" t="s">
        <v>2122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  <c r="V16" t="s">
        <v>768</v>
      </c>
      <c r="W16">
        <v>40201</v>
      </c>
      <c r="X16" s="128">
        <v>2105523.11</v>
      </c>
      <c r="Y16" s="128">
        <f t="shared" si="0"/>
        <v>2105523.11</v>
      </c>
      <c r="Z16" t="b">
        <f t="shared" si="1"/>
        <v>1</v>
      </c>
    </row>
    <row r="17" spans="1:26" x14ac:dyDescent="0.25">
      <c r="A17">
        <v>12</v>
      </c>
      <c r="B17" t="s">
        <v>769</v>
      </c>
      <c r="C17">
        <v>40211</v>
      </c>
      <c r="D17" t="s">
        <v>1896</v>
      </c>
      <c r="E17">
        <v>1953</v>
      </c>
      <c r="F17" t="s">
        <v>2122</v>
      </c>
      <c r="G17" t="s">
        <v>2090</v>
      </c>
      <c r="H17">
        <v>2</v>
      </c>
      <c r="I17">
        <v>1</v>
      </c>
      <c r="J17" t="s">
        <v>2122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  <c r="V17" t="s">
        <v>769</v>
      </c>
      <c r="W17">
        <v>40211</v>
      </c>
      <c r="X17" s="128">
        <v>1165391.99</v>
      </c>
      <c r="Y17" s="128">
        <f t="shared" si="0"/>
        <v>1165391.99</v>
      </c>
      <c r="Z17" t="b">
        <f t="shared" si="1"/>
        <v>1</v>
      </c>
    </row>
    <row r="18" spans="1:26" x14ac:dyDescent="0.25">
      <c r="A18">
        <v>13</v>
      </c>
      <c r="B18" t="s">
        <v>770</v>
      </c>
      <c r="C18">
        <v>40214</v>
      </c>
      <c r="D18" t="s">
        <v>1896</v>
      </c>
      <c r="E18">
        <v>1953</v>
      </c>
      <c r="F18" t="s">
        <v>2122</v>
      </c>
      <c r="G18" t="s">
        <v>2090</v>
      </c>
      <c r="H18">
        <v>2</v>
      </c>
      <c r="I18">
        <v>1</v>
      </c>
      <c r="J18" t="s">
        <v>2122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  <c r="V18" t="s">
        <v>770</v>
      </c>
      <c r="W18">
        <v>40214</v>
      </c>
      <c r="X18" s="128">
        <v>1171761.8299999998</v>
      </c>
      <c r="Y18" s="128">
        <f t="shared" si="0"/>
        <v>1171761.8299999998</v>
      </c>
      <c r="Z18" t="b">
        <f t="shared" si="1"/>
        <v>1</v>
      </c>
    </row>
    <row r="19" spans="1:26" x14ac:dyDescent="0.25">
      <c r="A19">
        <v>14</v>
      </c>
      <c r="B19" t="s">
        <v>1533</v>
      </c>
      <c r="C19">
        <v>40202</v>
      </c>
      <c r="D19" t="s">
        <v>1896</v>
      </c>
      <c r="E19">
        <v>1953</v>
      </c>
      <c r="F19" t="s">
        <v>2122</v>
      </c>
      <c r="G19" t="s">
        <v>2090</v>
      </c>
      <c r="H19">
        <v>2</v>
      </c>
      <c r="I19">
        <v>2</v>
      </c>
      <c r="J19" t="s">
        <v>2122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  <c r="V19" t="s">
        <v>1533</v>
      </c>
      <c r="W19">
        <v>40202</v>
      </c>
      <c r="X19" s="128">
        <v>1830751.18</v>
      </c>
      <c r="Y19" s="128">
        <f t="shared" si="0"/>
        <v>1830751.18</v>
      </c>
      <c r="Z19" t="b">
        <f t="shared" si="1"/>
        <v>1</v>
      </c>
    </row>
    <row r="20" spans="1:26" x14ac:dyDescent="0.25">
      <c r="A20">
        <v>15</v>
      </c>
      <c r="B20" t="s">
        <v>771</v>
      </c>
      <c r="C20">
        <v>40204</v>
      </c>
      <c r="D20" t="s">
        <v>1896</v>
      </c>
      <c r="E20">
        <v>1953</v>
      </c>
      <c r="F20" t="s">
        <v>2122</v>
      </c>
      <c r="G20" t="s">
        <v>2090</v>
      </c>
      <c r="H20">
        <v>2</v>
      </c>
      <c r="I20">
        <v>2</v>
      </c>
      <c r="J20" t="s">
        <v>2122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  <c r="V20" t="s">
        <v>771</v>
      </c>
      <c r="W20">
        <v>40204</v>
      </c>
      <c r="X20" s="128">
        <v>3396574.75</v>
      </c>
      <c r="Y20" s="128">
        <f t="shared" si="0"/>
        <v>3396574.75</v>
      </c>
      <c r="Z20" t="b">
        <f t="shared" si="1"/>
        <v>1</v>
      </c>
    </row>
    <row r="21" spans="1:26" x14ac:dyDescent="0.25">
      <c r="A21">
        <v>16</v>
      </c>
      <c r="B21" t="s">
        <v>772</v>
      </c>
      <c r="C21">
        <v>40209</v>
      </c>
      <c r="D21" t="s">
        <v>1896</v>
      </c>
      <c r="E21">
        <v>1953</v>
      </c>
      <c r="F21" t="s">
        <v>2122</v>
      </c>
      <c r="G21" t="s">
        <v>2090</v>
      </c>
      <c r="H21">
        <v>2</v>
      </c>
      <c r="I21">
        <v>2</v>
      </c>
      <c r="J21" t="s">
        <v>2122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  <c r="V21" t="s">
        <v>772</v>
      </c>
      <c r="W21">
        <v>40209</v>
      </c>
      <c r="X21" s="128">
        <v>2222496.61</v>
      </c>
      <c r="Y21" s="128">
        <f t="shared" si="0"/>
        <v>2222496.61</v>
      </c>
      <c r="Z21" t="b">
        <f t="shared" si="1"/>
        <v>1</v>
      </c>
    </row>
    <row r="22" spans="1:26" x14ac:dyDescent="0.25">
      <c r="A22">
        <v>17</v>
      </c>
      <c r="B22" t="s">
        <v>773</v>
      </c>
      <c r="C22">
        <v>40232</v>
      </c>
      <c r="D22" t="s">
        <v>1896</v>
      </c>
      <c r="E22">
        <v>1950</v>
      </c>
      <c r="F22" t="s">
        <v>2122</v>
      </c>
      <c r="G22" t="s">
        <v>2090</v>
      </c>
      <c r="H22">
        <v>2</v>
      </c>
      <c r="I22">
        <v>1</v>
      </c>
      <c r="J22" t="s">
        <v>2122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  <c r="V22" t="s">
        <v>773</v>
      </c>
      <c r="W22">
        <v>40232</v>
      </c>
      <c r="X22" s="128">
        <v>1548451.26</v>
      </c>
      <c r="Y22" s="128">
        <f t="shared" si="0"/>
        <v>1548451.26</v>
      </c>
      <c r="Z22" t="b">
        <f t="shared" si="1"/>
        <v>1</v>
      </c>
    </row>
    <row r="23" spans="1:26" x14ac:dyDescent="0.25">
      <c r="A23">
        <v>18</v>
      </c>
      <c r="B23" t="s">
        <v>774</v>
      </c>
      <c r="C23">
        <v>40233</v>
      </c>
      <c r="D23" t="s">
        <v>1896</v>
      </c>
      <c r="E23">
        <v>1950</v>
      </c>
      <c r="F23" t="s">
        <v>2122</v>
      </c>
      <c r="G23" t="s">
        <v>2090</v>
      </c>
      <c r="H23">
        <v>2</v>
      </c>
      <c r="I23">
        <v>2</v>
      </c>
      <c r="J23" t="s">
        <v>2122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  <c r="V23" t="s">
        <v>774</v>
      </c>
      <c r="W23">
        <v>40233</v>
      </c>
      <c r="X23" s="128">
        <v>2582103.29</v>
      </c>
      <c r="Y23" s="128">
        <f t="shared" si="0"/>
        <v>2582103.29</v>
      </c>
      <c r="Z23" t="b">
        <f t="shared" si="1"/>
        <v>1</v>
      </c>
    </row>
    <row r="24" spans="1:26" x14ac:dyDescent="0.25">
      <c r="A24">
        <v>19</v>
      </c>
      <c r="B24" t="s">
        <v>775</v>
      </c>
      <c r="C24">
        <v>40226</v>
      </c>
      <c r="D24" t="s">
        <v>1896</v>
      </c>
      <c r="E24">
        <v>1950</v>
      </c>
      <c r="F24" t="s">
        <v>2122</v>
      </c>
      <c r="G24" t="s">
        <v>2090</v>
      </c>
      <c r="H24">
        <v>2</v>
      </c>
      <c r="I24">
        <v>3</v>
      </c>
      <c r="J24" t="s">
        <v>2122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  <c r="V24" t="s">
        <v>775</v>
      </c>
      <c r="W24">
        <v>40226</v>
      </c>
      <c r="X24" s="128">
        <v>4010685.66</v>
      </c>
      <c r="Y24" s="128">
        <f t="shared" si="0"/>
        <v>4010685.66</v>
      </c>
      <c r="Z24" t="b">
        <f t="shared" si="1"/>
        <v>1</v>
      </c>
    </row>
    <row r="25" spans="1:26" x14ac:dyDescent="0.25">
      <c r="A25">
        <v>20</v>
      </c>
      <c r="B25" t="s">
        <v>776</v>
      </c>
      <c r="C25">
        <v>40228</v>
      </c>
      <c r="D25" t="s">
        <v>1896</v>
      </c>
      <c r="E25">
        <v>1950</v>
      </c>
      <c r="F25" t="s">
        <v>2122</v>
      </c>
      <c r="G25" t="s">
        <v>2090</v>
      </c>
      <c r="H25">
        <v>2</v>
      </c>
      <c r="I25">
        <v>1</v>
      </c>
      <c r="J25" t="s">
        <v>2122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  <c r="V25" t="s">
        <v>776</v>
      </c>
      <c r="W25">
        <v>40228</v>
      </c>
      <c r="X25" s="128">
        <v>1442480.22</v>
      </c>
      <c r="Y25" s="128">
        <f t="shared" si="0"/>
        <v>1442480.22</v>
      </c>
      <c r="Z25" t="b">
        <f t="shared" si="1"/>
        <v>1</v>
      </c>
    </row>
    <row r="26" spans="1:26" x14ac:dyDescent="0.25">
      <c r="A26">
        <v>21</v>
      </c>
      <c r="B26" t="s">
        <v>777</v>
      </c>
      <c r="C26">
        <v>40231</v>
      </c>
      <c r="D26" t="s">
        <v>1896</v>
      </c>
      <c r="E26">
        <v>1950</v>
      </c>
      <c r="F26" t="s">
        <v>2122</v>
      </c>
      <c r="G26" t="s">
        <v>2090</v>
      </c>
      <c r="H26">
        <v>2</v>
      </c>
      <c r="I26">
        <v>1</v>
      </c>
      <c r="J26" t="s">
        <v>2122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  <c r="V26" t="s">
        <v>777</v>
      </c>
      <c r="W26">
        <v>40231</v>
      </c>
      <c r="X26" s="128">
        <v>1462168.83</v>
      </c>
      <c r="Y26" s="128">
        <f t="shared" si="0"/>
        <v>1462168.83</v>
      </c>
      <c r="Z26" t="b">
        <f t="shared" si="1"/>
        <v>1</v>
      </c>
    </row>
    <row r="27" spans="1:26" x14ac:dyDescent="0.25">
      <c r="A27">
        <v>22</v>
      </c>
      <c r="B27" t="s">
        <v>778</v>
      </c>
      <c r="C27">
        <v>40237</v>
      </c>
      <c r="D27" t="s">
        <v>1896</v>
      </c>
      <c r="E27">
        <v>1953</v>
      </c>
      <c r="F27" t="s">
        <v>2122</v>
      </c>
      <c r="G27" t="s">
        <v>2090</v>
      </c>
      <c r="H27">
        <v>2</v>
      </c>
      <c r="I27">
        <v>2</v>
      </c>
      <c r="J27" t="s">
        <v>2122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  <c r="V27" t="s">
        <v>778</v>
      </c>
      <c r="W27">
        <v>40237</v>
      </c>
      <c r="X27" s="128">
        <v>2065566.8199999998</v>
      </c>
      <c r="Y27" s="128">
        <f t="shared" si="0"/>
        <v>2065566.8199999998</v>
      </c>
      <c r="Z27" t="b">
        <f t="shared" si="1"/>
        <v>1</v>
      </c>
    </row>
    <row r="28" spans="1:26" x14ac:dyDescent="0.25">
      <c r="A28">
        <v>23</v>
      </c>
      <c r="B28" t="s">
        <v>779</v>
      </c>
      <c r="C28">
        <v>40249</v>
      </c>
      <c r="D28" t="s">
        <v>1896</v>
      </c>
      <c r="E28">
        <v>1953</v>
      </c>
      <c r="F28" t="s">
        <v>2122</v>
      </c>
      <c r="G28" t="s">
        <v>2090</v>
      </c>
      <c r="H28">
        <v>2</v>
      </c>
      <c r="I28">
        <v>1</v>
      </c>
      <c r="J28" t="s">
        <v>2122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  <c r="V28" t="s">
        <v>779</v>
      </c>
      <c r="W28">
        <v>40249</v>
      </c>
      <c r="X28" s="128">
        <v>1147151.07</v>
      </c>
      <c r="Y28" s="128">
        <f t="shared" si="0"/>
        <v>1147151.07</v>
      </c>
      <c r="Z28" t="b">
        <f t="shared" si="1"/>
        <v>1</v>
      </c>
    </row>
    <row r="29" spans="1:26" x14ac:dyDescent="0.25">
      <c r="A29">
        <v>24</v>
      </c>
      <c r="B29" t="s">
        <v>780</v>
      </c>
      <c r="C29">
        <v>40252</v>
      </c>
      <c r="D29" t="s">
        <v>1896</v>
      </c>
      <c r="E29">
        <v>1953</v>
      </c>
      <c r="F29" t="s">
        <v>2122</v>
      </c>
      <c r="G29" t="s">
        <v>2090</v>
      </c>
      <c r="H29">
        <v>2</v>
      </c>
      <c r="I29">
        <v>1</v>
      </c>
      <c r="J29" t="s">
        <v>2122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  <c r="V29" t="s">
        <v>780</v>
      </c>
      <c r="W29">
        <v>40252</v>
      </c>
      <c r="X29" s="128">
        <v>1140202.1399999999</v>
      </c>
      <c r="Y29" s="128">
        <f t="shared" si="0"/>
        <v>1140202.1399999999</v>
      </c>
      <c r="Z29" t="b">
        <f t="shared" si="1"/>
        <v>1</v>
      </c>
    </row>
    <row r="30" spans="1:26" x14ac:dyDescent="0.25">
      <c r="A30">
        <v>25</v>
      </c>
      <c r="B30" t="s">
        <v>781</v>
      </c>
      <c r="C30">
        <v>40253</v>
      </c>
      <c r="D30" t="s">
        <v>1896</v>
      </c>
      <c r="E30">
        <v>1953</v>
      </c>
      <c r="F30" t="s">
        <v>2122</v>
      </c>
      <c r="G30" t="s">
        <v>2090</v>
      </c>
      <c r="H30">
        <v>2</v>
      </c>
      <c r="I30">
        <v>1</v>
      </c>
      <c r="J30" t="s">
        <v>2122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  <c r="V30" t="s">
        <v>781</v>
      </c>
      <c r="W30">
        <v>40253</v>
      </c>
      <c r="X30" s="128">
        <v>1153231.3699999999</v>
      </c>
      <c r="Y30" s="128">
        <f t="shared" si="0"/>
        <v>1153231.3699999999</v>
      </c>
      <c r="Z30" t="b">
        <f t="shared" si="1"/>
        <v>1</v>
      </c>
    </row>
    <row r="31" spans="1:26" x14ac:dyDescent="0.25">
      <c r="A31">
        <v>26</v>
      </c>
      <c r="B31" t="s">
        <v>782</v>
      </c>
      <c r="C31">
        <v>40256</v>
      </c>
      <c r="D31" t="s">
        <v>1896</v>
      </c>
      <c r="E31">
        <v>1953</v>
      </c>
      <c r="F31" t="s">
        <v>2122</v>
      </c>
      <c r="G31" t="s">
        <v>2090</v>
      </c>
      <c r="H31">
        <v>2</v>
      </c>
      <c r="I31">
        <v>2</v>
      </c>
      <c r="J31" t="s">
        <v>2122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  <c r="V31" t="s">
        <v>782</v>
      </c>
      <c r="W31">
        <v>40256</v>
      </c>
      <c r="X31" s="128">
        <v>1765025.97</v>
      </c>
      <c r="Y31" s="128">
        <f t="shared" si="0"/>
        <v>1765025.97</v>
      </c>
      <c r="Z31" t="b">
        <f t="shared" si="1"/>
        <v>1</v>
      </c>
    </row>
    <row r="32" spans="1:26" x14ac:dyDescent="0.25">
      <c r="A32">
        <v>27</v>
      </c>
      <c r="B32" t="s">
        <v>783</v>
      </c>
      <c r="C32">
        <v>40441</v>
      </c>
      <c r="D32" t="s">
        <v>1896</v>
      </c>
      <c r="E32">
        <v>1950</v>
      </c>
      <c r="F32" t="s">
        <v>2122</v>
      </c>
      <c r="G32" t="s">
        <v>2090</v>
      </c>
      <c r="H32">
        <v>2</v>
      </c>
      <c r="I32">
        <v>1</v>
      </c>
      <c r="J32" t="s">
        <v>2122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  <c r="V32" t="s">
        <v>783</v>
      </c>
      <c r="W32">
        <v>40441</v>
      </c>
      <c r="X32" s="128">
        <v>1510811.28</v>
      </c>
      <c r="Y32" s="128">
        <f t="shared" si="0"/>
        <v>1510811.28</v>
      </c>
      <c r="Z32" t="b">
        <f t="shared" si="1"/>
        <v>1</v>
      </c>
    </row>
    <row r="33" spans="1:26" x14ac:dyDescent="0.25">
      <c r="A33">
        <v>28</v>
      </c>
      <c r="B33" t="s">
        <v>784</v>
      </c>
      <c r="C33">
        <v>40446</v>
      </c>
      <c r="D33" t="s">
        <v>1896</v>
      </c>
      <c r="E33">
        <v>1950</v>
      </c>
      <c r="F33" t="s">
        <v>2122</v>
      </c>
      <c r="G33" t="s">
        <v>2090</v>
      </c>
      <c r="H33">
        <v>2</v>
      </c>
      <c r="I33">
        <v>1</v>
      </c>
      <c r="J33" t="s">
        <v>2122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  <c r="V33" t="s">
        <v>784</v>
      </c>
      <c r="W33">
        <v>40446</v>
      </c>
      <c r="X33" s="128">
        <v>1495465.74</v>
      </c>
      <c r="Y33" s="128">
        <f t="shared" si="0"/>
        <v>1495465.74</v>
      </c>
      <c r="Z33" t="b">
        <f t="shared" si="1"/>
        <v>1</v>
      </c>
    </row>
    <row r="34" spans="1:26" x14ac:dyDescent="0.25">
      <c r="A34">
        <v>29</v>
      </c>
      <c r="B34" t="s">
        <v>785</v>
      </c>
      <c r="C34">
        <v>40430</v>
      </c>
      <c r="D34" t="s">
        <v>1896</v>
      </c>
      <c r="E34">
        <v>1950</v>
      </c>
      <c r="F34" t="s">
        <v>2122</v>
      </c>
      <c r="G34" t="s">
        <v>2090</v>
      </c>
      <c r="H34">
        <v>2</v>
      </c>
      <c r="I34">
        <v>1</v>
      </c>
      <c r="J34" t="s">
        <v>2122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  <c r="V34" t="s">
        <v>785</v>
      </c>
      <c r="W34">
        <v>40430</v>
      </c>
      <c r="X34" s="128">
        <v>1530210.35</v>
      </c>
      <c r="Y34" s="128">
        <f t="shared" si="0"/>
        <v>1530210.35</v>
      </c>
      <c r="Z34" t="b">
        <f t="shared" si="1"/>
        <v>1</v>
      </c>
    </row>
    <row r="35" spans="1:26" x14ac:dyDescent="0.25">
      <c r="A35">
        <v>30</v>
      </c>
      <c r="B35" t="s">
        <v>786</v>
      </c>
      <c r="C35">
        <v>40432</v>
      </c>
      <c r="D35" t="s">
        <v>1896</v>
      </c>
      <c r="E35">
        <v>1950</v>
      </c>
      <c r="F35" t="s">
        <v>2122</v>
      </c>
      <c r="G35" t="s">
        <v>2090</v>
      </c>
      <c r="H35">
        <v>2</v>
      </c>
      <c r="I35">
        <v>1</v>
      </c>
      <c r="J35" t="s">
        <v>2122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  <c r="V35" t="s">
        <v>786</v>
      </c>
      <c r="W35">
        <v>40432</v>
      </c>
      <c r="X35" s="128">
        <v>1554242.03</v>
      </c>
      <c r="Y35" s="128">
        <f t="shared" si="0"/>
        <v>1554242.03</v>
      </c>
      <c r="Z35" t="b">
        <f t="shared" si="1"/>
        <v>1</v>
      </c>
    </row>
    <row r="36" spans="1:26" x14ac:dyDescent="0.25">
      <c r="A36">
        <v>31</v>
      </c>
      <c r="B36" t="s">
        <v>787</v>
      </c>
      <c r="C36">
        <v>40435</v>
      </c>
      <c r="D36" t="s">
        <v>1896</v>
      </c>
      <c r="E36">
        <v>1950</v>
      </c>
      <c r="F36" t="s">
        <v>2122</v>
      </c>
      <c r="G36" t="s">
        <v>2090</v>
      </c>
      <c r="H36">
        <v>2</v>
      </c>
      <c r="I36">
        <v>1</v>
      </c>
      <c r="J36" t="s">
        <v>2122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  <c r="V36" t="s">
        <v>787</v>
      </c>
      <c r="W36">
        <v>40435</v>
      </c>
      <c r="X36" s="128">
        <v>1546714.03</v>
      </c>
      <c r="Y36" s="128">
        <f t="shared" si="0"/>
        <v>1546714.03</v>
      </c>
      <c r="Z36" t="b">
        <f t="shared" si="1"/>
        <v>1</v>
      </c>
    </row>
    <row r="37" spans="1:26" x14ac:dyDescent="0.25">
      <c r="A37">
        <v>32</v>
      </c>
      <c r="B37" t="s">
        <v>788</v>
      </c>
      <c r="C37">
        <v>40436</v>
      </c>
      <c r="D37" t="s">
        <v>1896</v>
      </c>
      <c r="E37">
        <v>1950</v>
      </c>
      <c r="F37" t="s">
        <v>2122</v>
      </c>
      <c r="G37" t="s">
        <v>2090</v>
      </c>
      <c r="H37">
        <v>2</v>
      </c>
      <c r="I37">
        <v>1</v>
      </c>
      <c r="J37" t="s">
        <v>2122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  <c r="V37" t="s">
        <v>788</v>
      </c>
      <c r="W37">
        <v>40436</v>
      </c>
      <c r="X37" s="128">
        <v>1553926.39</v>
      </c>
      <c r="Y37" s="128">
        <f t="shared" si="0"/>
        <v>1553926.39</v>
      </c>
      <c r="Z37" t="b">
        <f t="shared" si="1"/>
        <v>1</v>
      </c>
    </row>
    <row r="38" spans="1:26" x14ac:dyDescent="0.25">
      <c r="A38">
        <v>33</v>
      </c>
      <c r="B38" t="s">
        <v>789</v>
      </c>
      <c r="C38">
        <v>40473</v>
      </c>
      <c r="D38" t="s">
        <v>1896</v>
      </c>
      <c r="E38">
        <v>1950</v>
      </c>
      <c r="F38" t="s">
        <v>2122</v>
      </c>
      <c r="G38" t="s">
        <v>2090</v>
      </c>
      <c r="H38">
        <v>3</v>
      </c>
      <c r="I38">
        <v>2</v>
      </c>
      <c r="J38" t="s">
        <v>2122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  <c r="V38" t="s">
        <v>789</v>
      </c>
      <c r="W38">
        <v>40473</v>
      </c>
      <c r="X38" s="128">
        <v>3734570.67</v>
      </c>
      <c r="Y38" s="128">
        <f t="shared" si="0"/>
        <v>3734570.67</v>
      </c>
      <c r="Z38" t="b">
        <f t="shared" si="1"/>
        <v>1</v>
      </c>
    </row>
    <row r="39" spans="1:26" x14ac:dyDescent="0.25">
      <c r="A39">
        <v>34</v>
      </c>
      <c r="B39" t="s">
        <v>790</v>
      </c>
      <c r="C39">
        <v>40496</v>
      </c>
      <c r="D39" t="s">
        <v>1896</v>
      </c>
      <c r="E39">
        <v>1951</v>
      </c>
      <c r="F39" t="s">
        <v>2122</v>
      </c>
      <c r="G39" t="s">
        <v>2090</v>
      </c>
      <c r="H39">
        <v>2</v>
      </c>
      <c r="I39">
        <v>1</v>
      </c>
      <c r="J39" t="s">
        <v>2122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  <c r="V39" t="s">
        <v>790</v>
      </c>
      <c r="W39">
        <v>40496</v>
      </c>
      <c r="X39" s="128">
        <v>1168576.8999999999</v>
      </c>
      <c r="Y39" s="128">
        <f t="shared" si="0"/>
        <v>1168576.8999999999</v>
      </c>
      <c r="Z39" t="b">
        <f t="shared" si="1"/>
        <v>1</v>
      </c>
    </row>
    <row r="40" spans="1:26" x14ac:dyDescent="0.25">
      <c r="A40">
        <v>35</v>
      </c>
      <c r="B40" t="s">
        <v>791</v>
      </c>
      <c r="C40">
        <v>40498</v>
      </c>
      <c r="D40" t="s">
        <v>1896</v>
      </c>
      <c r="E40">
        <v>1950</v>
      </c>
      <c r="F40" t="s">
        <v>2122</v>
      </c>
      <c r="G40" t="s">
        <v>2090</v>
      </c>
      <c r="H40">
        <v>2</v>
      </c>
      <c r="I40">
        <v>1</v>
      </c>
      <c r="J40" t="s">
        <v>2122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  <c r="V40" t="s">
        <v>791</v>
      </c>
      <c r="W40">
        <v>40498</v>
      </c>
      <c r="X40" s="128">
        <v>1186238.75</v>
      </c>
      <c r="Y40" s="128">
        <f t="shared" si="0"/>
        <v>1186238.75</v>
      </c>
      <c r="Z40" t="b">
        <f t="shared" si="1"/>
        <v>1</v>
      </c>
    </row>
    <row r="41" spans="1:26" x14ac:dyDescent="0.25">
      <c r="A41">
        <v>36</v>
      </c>
      <c r="B41" t="s">
        <v>792</v>
      </c>
      <c r="C41">
        <v>40503</v>
      </c>
      <c r="D41" t="s">
        <v>1896</v>
      </c>
      <c r="E41">
        <v>1952</v>
      </c>
      <c r="F41" t="s">
        <v>2122</v>
      </c>
      <c r="G41" t="s">
        <v>2091</v>
      </c>
      <c r="H41">
        <v>4</v>
      </c>
      <c r="I41">
        <v>3</v>
      </c>
      <c r="J41" t="s">
        <v>2122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  <c r="V41" t="s">
        <v>792</v>
      </c>
      <c r="W41">
        <v>40503</v>
      </c>
      <c r="X41" s="128">
        <v>4112897.7199999997</v>
      </c>
      <c r="Y41" s="128">
        <f t="shared" si="0"/>
        <v>4112897.7199999997</v>
      </c>
      <c r="Z41" t="b">
        <f t="shared" si="1"/>
        <v>1</v>
      </c>
    </row>
    <row r="42" spans="1:26" x14ac:dyDescent="0.25">
      <c r="A42">
        <v>37</v>
      </c>
      <c r="B42" t="s">
        <v>793</v>
      </c>
      <c r="C42">
        <v>40522</v>
      </c>
      <c r="D42" t="s">
        <v>1896</v>
      </c>
      <c r="E42">
        <v>1952</v>
      </c>
      <c r="F42" t="s">
        <v>2122</v>
      </c>
      <c r="G42" t="s">
        <v>2091</v>
      </c>
      <c r="H42">
        <v>2</v>
      </c>
      <c r="I42">
        <v>2</v>
      </c>
      <c r="J42" t="s">
        <v>2122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  <c r="V42" t="s">
        <v>793</v>
      </c>
      <c r="W42">
        <v>40522</v>
      </c>
      <c r="X42" s="128">
        <v>1715225.3699999999</v>
      </c>
      <c r="Y42" s="128">
        <f t="shared" si="0"/>
        <v>1715225.3699999999</v>
      </c>
      <c r="Z42" t="b">
        <f t="shared" si="1"/>
        <v>1</v>
      </c>
    </row>
    <row r="43" spans="1:26" x14ac:dyDescent="0.25">
      <c r="A43">
        <v>38</v>
      </c>
      <c r="B43" t="s">
        <v>794</v>
      </c>
      <c r="C43">
        <v>40530</v>
      </c>
      <c r="D43" t="s">
        <v>1896</v>
      </c>
      <c r="E43">
        <v>1952</v>
      </c>
      <c r="F43" t="s">
        <v>2122</v>
      </c>
      <c r="G43" t="s">
        <v>2091</v>
      </c>
      <c r="H43">
        <v>2</v>
      </c>
      <c r="I43">
        <v>1</v>
      </c>
      <c r="J43" t="s">
        <v>2122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  <c r="V43" t="s">
        <v>794</v>
      </c>
      <c r="W43">
        <v>40530</v>
      </c>
      <c r="X43" s="128">
        <v>1211530.8400000001</v>
      </c>
      <c r="Y43" s="128">
        <f t="shared" si="0"/>
        <v>1211530.8400000001</v>
      </c>
      <c r="Z43" t="b">
        <f t="shared" si="1"/>
        <v>1</v>
      </c>
    </row>
    <row r="44" spans="1:26" x14ac:dyDescent="0.25">
      <c r="A44">
        <v>39</v>
      </c>
      <c r="B44" t="s">
        <v>795</v>
      </c>
      <c r="C44">
        <v>40532</v>
      </c>
      <c r="D44" t="s">
        <v>1896</v>
      </c>
      <c r="E44">
        <v>1952</v>
      </c>
      <c r="F44" t="s">
        <v>2122</v>
      </c>
      <c r="G44" t="s">
        <v>2091</v>
      </c>
      <c r="H44">
        <v>2</v>
      </c>
      <c r="I44">
        <v>2</v>
      </c>
      <c r="J44" t="s">
        <v>2122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  <c r="V44" t="s">
        <v>795</v>
      </c>
      <c r="W44">
        <v>40532</v>
      </c>
      <c r="X44" s="128">
        <v>1738967.52</v>
      </c>
      <c r="Y44" s="128">
        <f t="shared" si="0"/>
        <v>1738967.52</v>
      </c>
      <c r="Z44" t="b">
        <f t="shared" si="1"/>
        <v>1</v>
      </c>
    </row>
    <row r="45" spans="1:26" x14ac:dyDescent="0.25">
      <c r="A45">
        <v>40</v>
      </c>
      <c r="B45" t="s">
        <v>797</v>
      </c>
      <c r="C45">
        <v>40560</v>
      </c>
      <c r="D45" t="s">
        <v>1896</v>
      </c>
      <c r="E45">
        <v>1952</v>
      </c>
      <c r="F45" t="s">
        <v>2122</v>
      </c>
      <c r="G45" t="s">
        <v>2090</v>
      </c>
      <c r="H45">
        <v>2</v>
      </c>
      <c r="I45">
        <v>1</v>
      </c>
      <c r="J45" t="s">
        <v>2122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  <c r="V45" t="s">
        <v>797</v>
      </c>
      <c r="W45">
        <v>40560</v>
      </c>
      <c r="X45" s="128">
        <v>1537448.81</v>
      </c>
      <c r="Y45" s="128">
        <f t="shared" si="0"/>
        <v>1537448.81</v>
      </c>
      <c r="Z45" t="b">
        <f t="shared" si="1"/>
        <v>1</v>
      </c>
    </row>
    <row r="46" spans="1:26" x14ac:dyDescent="0.25">
      <c r="A46">
        <v>41</v>
      </c>
      <c r="B46" t="s">
        <v>798</v>
      </c>
      <c r="C46">
        <v>40565</v>
      </c>
      <c r="D46" t="s">
        <v>1896</v>
      </c>
      <c r="E46">
        <v>1952</v>
      </c>
      <c r="F46" t="s">
        <v>2122</v>
      </c>
      <c r="G46" t="s">
        <v>2090</v>
      </c>
      <c r="H46">
        <v>2</v>
      </c>
      <c r="I46">
        <v>2</v>
      </c>
      <c r="J46" t="s">
        <v>2122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  <c r="V46" t="s">
        <v>798</v>
      </c>
      <c r="W46">
        <v>40565</v>
      </c>
      <c r="X46" s="128">
        <v>2617166.38</v>
      </c>
      <c r="Y46" s="128">
        <f t="shared" si="0"/>
        <v>2617166.38</v>
      </c>
      <c r="Z46" t="b">
        <f t="shared" si="1"/>
        <v>1</v>
      </c>
    </row>
    <row r="47" spans="1:26" x14ac:dyDescent="0.25">
      <c r="A47">
        <v>42</v>
      </c>
      <c r="B47" t="s">
        <v>799</v>
      </c>
      <c r="C47">
        <v>40574</v>
      </c>
      <c r="D47" t="s">
        <v>1896</v>
      </c>
      <c r="E47">
        <v>1951</v>
      </c>
      <c r="F47" t="s">
        <v>2122</v>
      </c>
      <c r="G47" t="s">
        <v>2090</v>
      </c>
      <c r="H47">
        <v>2</v>
      </c>
      <c r="I47">
        <v>2</v>
      </c>
      <c r="J47" t="s">
        <v>2122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  <c r="V47" t="s">
        <v>799</v>
      </c>
      <c r="W47">
        <v>40574</v>
      </c>
      <c r="X47" s="128">
        <v>2479317.16</v>
      </c>
      <c r="Y47" s="128">
        <f t="shared" si="0"/>
        <v>2479317.16</v>
      </c>
      <c r="Z47" t="b">
        <f t="shared" si="1"/>
        <v>1</v>
      </c>
    </row>
    <row r="48" spans="1:26" x14ac:dyDescent="0.25">
      <c r="A48">
        <v>43</v>
      </c>
      <c r="B48" t="s">
        <v>800</v>
      </c>
      <c r="C48">
        <v>40578</v>
      </c>
      <c r="D48" t="s">
        <v>1896</v>
      </c>
      <c r="E48">
        <v>1953</v>
      </c>
      <c r="F48" t="s">
        <v>2122</v>
      </c>
      <c r="G48" t="s">
        <v>2090</v>
      </c>
      <c r="H48">
        <v>3</v>
      </c>
      <c r="I48">
        <v>2</v>
      </c>
      <c r="J48" t="s">
        <v>2122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  <c r="V48" t="s">
        <v>800</v>
      </c>
      <c r="W48">
        <v>40578</v>
      </c>
      <c r="X48" s="128">
        <v>3814668.18</v>
      </c>
      <c r="Y48" s="128">
        <f t="shared" si="0"/>
        <v>3814668.18</v>
      </c>
      <c r="Z48" t="b">
        <f t="shared" si="1"/>
        <v>1</v>
      </c>
    </row>
    <row r="49" spans="1:26" x14ac:dyDescent="0.25">
      <c r="A49">
        <v>44</v>
      </c>
      <c r="B49" t="s">
        <v>801</v>
      </c>
      <c r="C49">
        <v>40552</v>
      </c>
      <c r="D49" t="s">
        <v>1896</v>
      </c>
      <c r="E49">
        <v>1951</v>
      </c>
      <c r="F49" t="s">
        <v>2122</v>
      </c>
      <c r="G49" t="s">
        <v>2090</v>
      </c>
      <c r="H49">
        <v>2</v>
      </c>
      <c r="I49">
        <v>2</v>
      </c>
      <c r="J49" t="s">
        <v>2122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  <c r="V49" t="s">
        <v>801</v>
      </c>
      <c r="W49">
        <v>40552</v>
      </c>
      <c r="X49" s="128">
        <v>2525643.2999999998</v>
      </c>
      <c r="Y49" s="128">
        <f t="shared" si="0"/>
        <v>2525643.2999999998</v>
      </c>
      <c r="Z49" t="b">
        <f t="shared" si="1"/>
        <v>1</v>
      </c>
    </row>
    <row r="50" spans="1:26" x14ac:dyDescent="0.25">
      <c r="A50">
        <v>45</v>
      </c>
      <c r="B50" t="s">
        <v>802</v>
      </c>
      <c r="C50">
        <v>40554</v>
      </c>
      <c r="D50" t="s">
        <v>1896</v>
      </c>
      <c r="E50">
        <v>1952</v>
      </c>
      <c r="F50" t="s">
        <v>2122</v>
      </c>
      <c r="G50" t="s">
        <v>2090</v>
      </c>
      <c r="H50">
        <v>2</v>
      </c>
      <c r="I50">
        <v>2</v>
      </c>
      <c r="J50" t="s">
        <v>2122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  <c r="V50" t="s">
        <v>802</v>
      </c>
      <c r="W50">
        <v>40554</v>
      </c>
      <c r="X50" s="128">
        <v>2559757.75</v>
      </c>
      <c r="Y50" s="128">
        <f t="shared" si="0"/>
        <v>2559757.75</v>
      </c>
      <c r="Z50" t="b">
        <f t="shared" si="1"/>
        <v>1</v>
      </c>
    </row>
    <row r="51" spans="1:26" x14ac:dyDescent="0.25">
      <c r="A51">
        <v>46</v>
      </c>
      <c r="B51" t="s">
        <v>803</v>
      </c>
      <c r="C51">
        <v>40555</v>
      </c>
      <c r="D51" t="s">
        <v>1896</v>
      </c>
      <c r="E51">
        <v>1951</v>
      </c>
      <c r="F51" t="s">
        <v>2122</v>
      </c>
      <c r="G51" t="s">
        <v>2090</v>
      </c>
      <c r="H51">
        <v>2</v>
      </c>
      <c r="I51">
        <v>1</v>
      </c>
      <c r="J51" t="s">
        <v>2122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  <c r="V51" t="s">
        <v>803</v>
      </c>
      <c r="W51">
        <v>40555</v>
      </c>
      <c r="X51" s="128">
        <v>1452903.6</v>
      </c>
      <c r="Y51" s="128">
        <f t="shared" si="0"/>
        <v>1452903.6</v>
      </c>
      <c r="Z51" t="b">
        <f t="shared" si="1"/>
        <v>1</v>
      </c>
    </row>
    <row r="52" spans="1:26" x14ac:dyDescent="0.25">
      <c r="A52">
        <v>47</v>
      </c>
      <c r="B52" t="s">
        <v>804</v>
      </c>
      <c r="C52">
        <v>40621</v>
      </c>
      <c r="D52" t="s">
        <v>1896</v>
      </c>
      <c r="E52">
        <v>1952</v>
      </c>
      <c r="F52" t="s">
        <v>2122</v>
      </c>
      <c r="G52" t="s">
        <v>2090</v>
      </c>
      <c r="H52">
        <v>2</v>
      </c>
      <c r="I52">
        <v>1</v>
      </c>
      <c r="J52" t="s">
        <v>2122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  <c r="V52" t="s">
        <v>804</v>
      </c>
      <c r="W52">
        <v>40621</v>
      </c>
      <c r="X52" s="128">
        <v>1148309.22</v>
      </c>
      <c r="Y52" s="128">
        <f t="shared" si="0"/>
        <v>1148309.22</v>
      </c>
      <c r="Z52" t="b">
        <f t="shared" si="1"/>
        <v>1</v>
      </c>
    </row>
    <row r="53" spans="1:26" x14ac:dyDescent="0.25">
      <c r="A53">
        <v>48</v>
      </c>
      <c r="B53" t="s">
        <v>805</v>
      </c>
      <c r="C53">
        <v>40626</v>
      </c>
      <c r="D53" t="s">
        <v>1896</v>
      </c>
      <c r="E53">
        <v>1952</v>
      </c>
      <c r="F53" t="s">
        <v>2122</v>
      </c>
      <c r="G53" t="s">
        <v>2090</v>
      </c>
      <c r="H53">
        <v>2</v>
      </c>
      <c r="I53">
        <v>2</v>
      </c>
      <c r="J53" t="s">
        <v>2122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  <c r="V53" t="s">
        <v>805</v>
      </c>
      <c r="W53">
        <v>40626</v>
      </c>
      <c r="X53" s="128">
        <v>2034586.21</v>
      </c>
      <c r="Y53" s="128">
        <f t="shared" si="0"/>
        <v>2034586.21</v>
      </c>
      <c r="Z53" t="b">
        <f t="shared" si="1"/>
        <v>1</v>
      </c>
    </row>
    <row r="54" spans="1:26" x14ac:dyDescent="0.25">
      <c r="A54">
        <v>49</v>
      </c>
      <c r="B54" t="s">
        <v>806</v>
      </c>
      <c r="C54">
        <v>40629</v>
      </c>
      <c r="D54" t="s">
        <v>1896</v>
      </c>
      <c r="E54">
        <v>1952</v>
      </c>
      <c r="F54" t="s">
        <v>2122</v>
      </c>
      <c r="G54" t="s">
        <v>2090</v>
      </c>
      <c r="H54">
        <v>3</v>
      </c>
      <c r="I54">
        <v>2</v>
      </c>
      <c r="J54" t="s">
        <v>2122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  <c r="V54" t="s">
        <v>806</v>
      </c>
      <c r="W54">
        <v>40629</v>
      </c>
      <c r="X54" s="128">
        <v>2071068.04</v>
      </c>
      <c r="Y54" s="128">
        <f t="shared" si="0"/>
        <v>2071068.04</v>
      </c>
      <c r="Z54" t="b">
        <f t="shared" si="1"/>
        <v>1</v>
      </c>
    </row>
    <row r="55" spans="1:26" x14ac:dyDescent="0.25">
      <c r="A55">
        <v>50</v>
      </c>
      <c r="B55" t="s">
        <v>807</v>
      </c>
      <c r="C55">
        <v>40613</v>
      </c>
      <c r="D55" t="s">
        <v>1896</v>
      </c>
      <c r="E55">
        <v>1952</v>
      </c>
      <c r="F55" t="s">
        <v>2122</v>
      </c>
      <c r="G55" t="s">
        <v>2089</v>
      </c>
      <c r="H55">
        <v>3</v>
      </c>
      <c r="I55">
        <v>1</v>
      </c>
      <c r="J55" t="s">
        <v>2122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  <c r="V55" t="s">
        <v>807</v>
      </c>
      <c r="W55">
        <v>40613</v>
      </c>
      <c r="X55" s="128">
        <v>1545266.35</v>
      </c>
      <c r="Y55" s="128">
        <f t="shared" si="0"/>
        <v>1545266.35</v>
      </c>
      <c r="Z55" t="b">
        <f t="shared" si="1"/>
        <v>1</v>
      </c>
    </row>
    <row r="56" spans="1:26" x14ac:dyDescent="0.25">
      <c r="A56">
        <v>51</v>
      </c>
      <c r="B56" t="s">
        <v>808</v>
      </c>
      <c r="C56">
        <v>40633</v>
      </c>
      <c r="D56" t="s">
        <v>1896</v>
      </c>
      <c r="E56">
        <v>1952</v>
      </c>
      <c r="F56" t="s">
        <v>2122</v>
      </c>
      <c r="G56" t="s">
        <v>2090</v>
      </c>
      <c r="H56">
        <v>2</v>
      </c>
      <c r="I56">
        <v>1</v>
      </c>
      <c r="J56" t="s">
        <v>2122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  <c r="V56" t="s">
        <v>808</v>
      </c>
      <c r="W56">
        <v>40633</v>
      </c>
      <c r="X56" s="128">
        <v>1141360.2999999998</v>
      </c>
      <c r="Y56" s="128">
        <f t="shared" si="0"/>
        <v>1141360.2999999998</v>
      </c>
      <c r="Z56" t="b">
        <f t="shared" si="1"/>
        <v>1</v>
      </c>
    </row>
    <row r="57" spans="1:26" x14ac:dyDescent="0.25">
      <c r="A57">
        <v>52</v>
      </c>
      <c r="B57" t="s">
        <v>809</v>
      </c>
      <c r="C57">
        <v>40638</v>
      </c>
      <c r="D57" t="s">
        <v>1896</v>
      </c>
      <c r="E57">
        <v>1952</v>
      </c>
      <c r="F57" t="s">
        <v>2122</v>
      </c>
      <c r="G57" t="s">
        <v>2090</v>
      </c>
      <c r="H57">
        <v>2</v>
      </c>
      <c r="I57">
        <v>2</v>
      </c>
      <c r="J57" t="s">
        <v>2122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  <c r="V57" t="s">
        <v>809</v>
      </c>
      <c r="W57">
        <v>40638</v>
      </c>
      <c r="X57" s="128">
        <v>1150335.99</v>
      </c>
      <c r="Y57" s="128">
        <f t="shared" si="0"/>
        <v>1150335.99</v>
      </c>
      <c r="Z57" t="b">
        <f t="shared" si="1"/>
        <v>1</v>
      </c>
    </row>
    <row r="58" spans="1:26" x14ac:dyDescent="0.25">
      <c r="A58">
        <v>53</v>
      </c>
      <c r="B58" t="s">
        <v>810</v>
      </c>
      <c r="C58">
        <v>40639</v>
      </c>
      <c r="D58" t="s">
        <v>1896</v>
      </c>
      <c r="E58">
        <v>1952</v>
      </c>
      <c r="F58" t="s">
        <v>2122</v>
      </c>
      <c r="G58" t="s">
        <v>2090</v>
      </c>
      <c r="H58">
        <v>2</v>
      </c>
      <c r="I58">
        <v>2</v>
      </c>
      <c r="J58" t="s">
        <v>2122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  <c r="V58" t="s">
        <v>810</v>
      </c>
      <c r="W58">
        <v>40639</v>
      </c>
      <c r="X58" s="128">
        <v>1787899.51</v>
      </c>
      <c r="Y58" s="128">
        <f t="shared" si="0"/>
        <v>1787899.51</v>
      </c>
      <c r="Z58" t="b">
        <f t="shared" si="1"/>
        <v>1</v>
      </c>
    </row>
    <row r="59" spans="1:26" x14ac:dyDescent="0.25">
      <c r="A59">
        <v>54</v>
      </c>
      <c r="B59" t="s">
        <v>811</v>
      </c>
      <c r="C59">
        <v>40648</v>
      </c>
      <c r="D59" t="s">
        <v>1896</v>
      </c>
      <c r="E59">
        <v>1952</v>
      </c>
      <c r="F59" t="s">
        <v>2122</v>
      </c>
      <c r="G59" t="s">
        <v>2090</v>
      </c>
      <c r="H59">
        <v>2</v>
      </c>
      <c r="I59">
        <v>1</v>
      </c>
      <c r="J59" t="s">
        <v>2122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  <c r="V59" t="s">
        <v>811</v>
      </c>
      <c r="W59">
        <v>40648</v>
      </c>
      <c r="X59" s="128">
        <v>1146572</v>
      </c>
      <c r="Y59" s="128">
        <f t="shared" si="0"/>
        <v>1146572</v>
      </c>
      <c r="Z59" t="b">
        <f t="shared" si="1"/>
        <v>1</v>
      </c>
    </row>
    <row r="60" spans="1:26" x14ac:dyDescent="0.25">
      <c r="A60">
        <v>55</v>
      </c>
      <c r="B60" t="s">
        <v>812</v>
      </c>
      <c r="C60">
        <v>40616</v>
      </c>
      <c r="D60" t="s">
        <v>1896</v>
      </c>
      <c r="E60">
        <v>1952</v>
      </c>
      <c r="F60" t="s">
        <v>2122</v>
      </c>
      <c r="G60" t="s">
        <v>2089</v>
      </c>
      <c r="H60">
        <v>3</v>
      </c>
      <c r="I60">
        <v>3</v>
      </c>
      <c r="J60" t="s">
        <v>2122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  <c r="V60" t="s">
        <v>812</v>
      </c>
      <c r="W60">
        <v>40616</v>
      </c>
      <c r="X60" s="128">
        <v>5850702.0700000003</v>
      </c>
      <c r="Y60" s="128">
        <f t="shared" si="0"/>
        <v>5850702.0700000003</v>
      </c>
      <c r="Z60" t="b">
        <f t="shared" si="1"/>
        <v>1</v>
      </c>
    </row>
    <row r="61" spans="1:26" x14ac:dyDescent="0.25">
      <c r="A61">
        <v>56</v>
      </c>
      <c r="B61" t="s">
        <v>813</v>
      </c>
      <c r="C61">
        <v>40619</v>
      </c>
      <c r="D61" t="s">
        <v>1896</v>
      </c>
      <c r="E61">
        <v>1952</v>
      </c>
      <c r="F61" t="s">
        <v>2122</v>
      </c>
      <c r="G61" t="s">
        <v>2090</v>
      </c>
      <c r="H61">
        <v>2</v>
      </c>
      <c r="I61">
        <v>2</v>
      </c>
      <c r="J61" t="s">
        <v>2122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  <c r="V61" t="s">
        <v>813</v>
      </c>
      <c r="W61">
        <v>40619</v>
      </c>
      <c r="X61" s="128">
        <v>1970887.76</v>
      </c>
      <c r="Y61" s="128">
        <f t="shared" si="0"/>
        <v>1970887.76</v>
      </c>
      <c r="Z61" t="b">
        <f t="shared" si="1"/>
        <v>1</v>
      </c>
    </row>
    <row r="62" spans="1:26" x14ac:dyDescent="0.25">
      <c r="A62">
        <v>57</v>
      </c>
      <c r="B62" t="s">
        <v>814</v>
      </c>
      <c r="C62">
        <v>40660</v>
      </c>
      <c r="D62" t="s">
        <v>1896</v>
      </c>
      <c r="E62">
        <v>1950</v>
      </c>
      <c r="F62" t="s">
        <v>2122</v>
      </c>
      <c r="G62" t="s">
        <v>2090</v>
      </c>
      <c r="H62">
        <v>2</v>
      </c>
      <c r="I62">
        <v>1</v>
      </c>
      <c r="J62" t="s">
        <v>2122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  <c r="V62" t="s">
        <v>814</v>
      </c>
      <c r="W62">
        <v>40660</v>
      </c>
      <c r="X62" s="128">
        <v>1685775.88</v>
      </c>
      <c r="Y62" s="128">
        <f t="shared" si="0"/>
        <v>1685775.88</v>
      </c>
      <c r="Z62" t="b">
        <f t="shared" si="1"/>
        <v>1</v>
      </c>
    </row>
    <row r="63" spans="1:26" x14ac:dyDescent="0.25">
      <c r="A63">
        <v>58</v>
      </c>
      <c r="B63" t="s">
        <v>815</v>
      </c>
      <c r="C63">
        <v>40756</v>
      </c>
      <c r="D63" t="s">
        <v>1896</v>
      </c>
      <c r="E63">
        <v>1952</v>
      </c>
      <c r="F63" t="s">
        <v>2122</v>
      </c>
      <c r="G63" t="s">
        <v>2090</v>
      </c>
      <c r="H63">
        <v>3</v>
      </c>
      <c r="I63">
        <v>2</v>
      </c>
      <c r="J63" t="s">
        <v>2122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  <c r="V63" t="s">
        <v>815</v>
      </c>
      <c r="W63">
        <v>40756</v>
      </c>
      <c r="X63" s="128">
        <v>0</v>
      </c>
      <c r="Y63" s="128">
        <f t="shared" si="0"/>
        <v>0</v>
      </c>
      <c r="Z63" t="b">
        <f t="shared" si="1"/>
        <v>1</v>
      </c>
    </row>
    <row r="64" spans="1:26" x14ac:dyDescent="0.25">
      <c r="A64">
        <v>59</v>
      </c>
      <c r="B64" t="s">
        <v>1539</v>
      </c>
      <c r="C64">
        <v>40329</v>
      </c>
      <c r="D64" t="s">
        <v>1896</v>
      </c>
      <c r="E64">
        <v>1951</v>
      </c>
      <c r="F64" t="s">
        <v>2122</v>
      </c>
      <c r="G64" t="s">
        <v>2090</v>
      </c>
      <c r="H64">
        <v>2</v>
      </c>
      <c r="I64">
        <v>1</v>
      </c>
      <c r="J64" t="s">
        <v>2122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  <c r="V64" t="s">
        <v>1539</v>
      </c>
      <c r="W64">
        <v>40329</v>
      </c>
      <c r="X64" s="128">
        <v>1185659.68</v>
      </c>
      <c r="Y64" s="128">
        <f t="shared" si="0"/>
        <v>1185659.68</v>
      </c>
      <c r="Z64" t="b">
        <f t="shared" si="1"/>
        <v>1</v>
      </c>
    </row>
    <row r="65" spans="1:26" x14ac:dyDescent="0.25">
      <c r="A65">
        <v>60</v>
      </c>
      <c r="B65" t="s">
        <v>1540</v>
      </c>
      <c r="C65">
        <v>46150</v>
      </c>
      <c r="D65" t="s">
        <v>1896</v>
      </c>
      <c r="E65">
        <v>1952</v>
      </c>
      <c r="F65" t="s">
        <v>2122</v>
      </c>
      <c r="G65" t="s">
        <v>2091</v>
      </c>
      <c r="H65">
        <v>2</v>
      </c>
      <c r="I65">
        <v>1</v>
      </c>
      <c r="J65" t="s">
        <v>2122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  <c r="V65" t="s">
        <v>1540</v>
      </c>
      <c r="W65">
        <v>46150</v>
      </c>
      <c r="X65" s="128">
        <v>1137128.21</v>
      </c>
      <c r="Y65" s="128">
        <f t="shared" si="0"/>
        <v>1137128.21</v>
      </c>
      <c r="Z65" t="b">
        <f t="shared" si="1"/>
        <v>1</v>
      </c>
    </row>
    <row r="66" spans="1:26" x14ac:dyDescent="0.25">
      <c r="A66">
        <v>61</v>
      </c>
      <c r="B66" t="s">
        <v>65</v>
      </c>
      <c r="C66">
        <v>40737</v>
      </c>
      <c r="D66" t="s">
        <v>1896</v>
      </c>
      <c r="E66">
        <v>1957</v>
      </c>
      <c r="F66" t="s">
        <v>2122</v>
      </c>
      <c r="G66" t="s">
        <v>2089</v>
      </c>
      <c r="H66">
        <v>4</v>
      </c>
      <c r="I66">
        <v>3</v>
      </c>
      <c r="J66" t="s">
        <v>2122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  <c r="V66" t="s">
        <v>65</v>
      </c>
      <c r="W66">
        <v>40737</v>
      </c>
      <c r="X66" s="128">
        <v>3483618.99</v>
      </c>
      <c r="Y66" s="128">
        <f t="shared" si="0"/>
        <v>3483618.99</v>
      </c>
      <c r="Z66" t="b">
        <f t="shared" si="1"/>
        <v>1</v>
      </c>
    </row>
    <row r="67" spans="1:26" x14ac:dyDescent="0.25">
      <c r="A67">
        <v>62</v>
      </c>
      <c r="B67" t="s">
        <v>114</v>
      </c>
      <c r="C67">
        <v>40744</v>
      </c>
      <c r="D67" t="s">
        <v>1896</v>
      </c>
      <c r="E67">
        <v>1956</v>
      </c>
      <c r="F67" t="s">
        <v>2122</v>
      </c>
      <c r="G67" t="s">
        <v>2089</v>
      </c>
      <c r="H67">
        <v>4</v>
      </c>
      <c r="I67">
        <v>3</v>
      </c>
      <c r="J67" t="s">
        <v>2122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  <c r="V67" t="s">
        <v>114</v>
      </c>
      <c r="W67">
        <v>40744</v>
      </c>
      <c r="X67" s="128">
        <v>846855.46</v>
      </c>
      <c r="Y67" s="128">
        <f t="shared" si="0"/>
        <v>846855.46</v>
      </c>
      <c r="Z67" t="b">
        <f t="shared" si="1"/>
        <v>1</v>
      </c>
    </row>
    <row r="68" spans="1:26" x14ac:dyDescent="0.25">
      <c r="A68">
        <v>63</v>
      </c>
      <c r="B68" t="s">
        <v>1882</v>
      </c>
      <c r="C68">
        <v>40986</v>
      </c>
      <c r="D68" t="s">
        <v>1896</v>
      </c>
      <c r="E68">
        <v>1990</v>
      </c>
      <c r="F68" t="s">
        <v>2122</v>
      </c>
      <c r="G68" t="s">
        <v>2089</v>
      </c>
      <c r="H68">
        <v>3</v>
      </c>
      <c r="I68">
        <v>2</v>
      </c>
      <c r="J68" t="s">
        <v>2122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  <c r="V68" t="s">
        <v>1882</v>
      </c>
      <c r="W68">
        <v>40986</v>
      </c>
      <c r="X68" s="128">
        <v>2456702.31</v>
      </c>
      <c r="Y68" s="128">
        <f t="shared" si="0"/>
        <v>2456702.31</v>
      </c>
      <c r="Z68" t="b">
        <f t="shared" si="1"/>
        <v>1</v>
      </c>
    </row>
    <row r="69" spans="1:26" x14ac:dyDescent="0.25">
      <c r="A69">
        <v>64</v>
      </c>
      <c r="B69" t="s">
        <v>1653</v>
      </c>
      <c r="C69">
        <v>39635</v>
      </c>
      <c r="D69" t="s">
        <v>1897</v>
      </c>
      <c r="E69">
        <v>1985</v>
      </c>
      <c r="F69" t="s">
        <v>2122</v>
      </c>
      <c r="G69" t="s">
        <v>2088</v>
      </c>
      <c r="H69">
        <v>9</v>
      </c>
      <c r="I69">
        <v>14</v>
      </c>
      <c r="J69" t="s">
        <v>2122</v>
      </c>
      <c r="K69">
        <v>19510.900000000001</v>
      </c>
      <c r="L69" t="s">
        <v>2122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  <c r="V69" t="s">
        <v>1653</v>
      </c>
      <c r="W69">
        <v>39635</v>
      </c>
      <c r="X69" s="128">
        <v>0</v>
      </c>
      <c r="Y69" s="128">
        <f t="shared" si="0"/>
        <v>0</v>
      </c>
      <c r="Z69" t="b">
        <f t="shared" si="1"/>
        <v>1</v>
      </c>
    </row>
    <row r="70" spans="1:26" x14ac:dyDescent="0.25">
      <c r="A70">
        <v>65</v>
      </c>
      <c r="B70" t="s">
        <v>2275</v>
      </c>
      <c r="C70">
        <v>39461</v>
      </c>
      <c r="D70" t="s">
        <v>1896</v>
      </c>
      <c r="E70">
        <v>1965</v>
      </c>
      <c r="F70" t="s">
        <v>2122</v>
      </c>
      <c r="G70" t="s">
        <v>2088</v>
      </c>
      <c r="H70">
        <v>5</v>
      </c>
      <c r="I70">
        <v>5</v>
      </c>
      <c r="J70" t="s">
        <v>2122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  <c r="V70" t="s">
        <v>2275</v>
      </c>
      <c r="W70">
        <v>39461</v>
      </c>
      <c r="X70" s="128">
        <v>10055218.040000001</v>
      </c>
      <c r="Y70" s="128">
        <f t="shared" si="0"/>
        <v>10055218.040000001</v>
      </c>
      <c r="Z70" t="b">
        <f t="shared" si="1"/>
        <v>1</v>
      </c>
    </row>
    <row r="71" spans="1:26" x14ac:dyDescent="0.25">
      <c r="A71">
        <v>66</v>
      </c>
      <c r="B71" t="s">
        <v>2276</v>
      </c>
      <c r="C71">
        <v>39575</v>
      </c>
      <c r="D71" t="s">
        <v>1896</v>
      </c>
      <c r="E71">
        <v>1973</v>
      </c>
      <c r="F71" t="s">
        <v>2122</v>
      </c>
      <c r="G71" t="s">
        <v>2088</v>
      </c>
      <c r="H71">
        <v>5</v>
      </c>
      <c r="I71">
        <v>2</v>
      </c>
      <c r="J71" t="s">
        <v>2122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  <c r="V71" t="s">
        <v>2276</v>
      </c>
      <c r="W71">
        <v>39575</v>
      </c>
      <c r="X71" s="128">
        <v>0</v>
      </c>
      <c r="Y71" s="128">
        <f t="shared" ref="Y71:Y134" si="2">VLOOKUP(W71,C:M,11,0)</f>
        <v>0</v>
      </c>
      <c r="Z71" t="b">
        <f t="shared" ref="Z71:Z134" si="3">AND(X71=Y71)</f>
        <v>1</v>
      </c>
    </row>
    <row r="72" spans="1:26" x14ac:dyDescent="0.25">
      <c r="A72">
        <v>67</v>
      </c>
      <c r="B72" t="s">
        <v>2277</v>
      </c>
      <c r="C72">
        <v>40849</v>
      </c>
      <c r="D72" t="s">
        <v>1896</v>
      </c>
      <c r="E72">
        <v>1962</v>
      </c>
      <c r="F72" t="s">
        <v>2122</v>
      </c>
      <c r="G72" t="s">
        <v>2088</v>
      </c>
      <c r="H72">
        <v>5</v>
      </c>
      <c r="I72">
        <v>4</v>
      </c>
      <c r="J72" t="s">
        <v>2122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  <c r="V72" t="s">
        <v>2277</v>
      </c>
      <c r="W72">
        <v>40849</v>
      </c>
      <c r="X72" s="128">
        <v>3031114.63</v>
      </c>
      <c r="Y72" s="128">
        <f t="shared" si="2"/>
        <v>3031114.63</v>
      </c>
      <c r="Z72" t="b">
        <f t="shared" si="3"/>
        <v>1</v>
      </c>
    </row>
    <row r="73" spans="1:26" x14ac:dyDescent="0.25">
      <c r="A73">
        <v>68</v>
      </c>
      <c r="B73" t="s">
        <v>2278</v>
      </c>
      <c r="C73">
        <v>39459</v>
      </c>
      <c r="D73" t="s">
        <v>1896</v>
      </c>
      <c r="E73">
        <v>1964</v>
      </c>
      <c r="F73" t="s">
        <v>2122</v>
      </c>
      <c r="G73" t="s">
        <v>2088</v>
      </c>
      <c r="H73">
        <v>5</v>
      </c>
      <c r="I73">
        <v>5</v>
      </c>
      <c r="J73" t="s">
        <v>2122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  <c r="V73" t="s">
        <v>2278</v>
      </c>
      <c r="W73">
        <v>39459</v>
      </c>
      <c r="X73" s="128">
        <v>2024000</v>
      </c>
      <c r="Y73" s="128">
        <f t="shared" si="2"/>
        <v>2024000</v>
      </c>
      <c r="Z73" t="b">
        <f t="shared" si="3"/>
        <v>1</v>
      </c>
    </row>
    <row r="74" spans="1:26" x14ac:dyDescent="0.25">
      <c r="A74">
        <v>69</v>
      </c>
      <c r="B74" t="s">
        <v>2279</v>
      </c>
      <c r="C74">
        <v>39375</v>
      </c>
      <c r="D74" t="s">
        <v>1896</v>
      </c>
      <c r="E74">
        <v>1962</v>
      </c>
      <c r="F74" t="s">
        <v>2122</v>
      </c>
      <c r="G74" t="s">
        <v>2088</v>
      </c>
      <c r="H74">
        <v>5</v>
      </c>
      <c r="I74">
        <v>5</v>
      </c>
      <c r="J74" t="s">
        <v>2122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  <c r="V74" t="s">
        <v>2279</v>
      </c>
      <c r="W74">
        <v>39375</v>
      </c>
      <c r="X74" s="128">
        <v>9066424.8300000001</v>
      </c>
      <c r="Y74" s="128">
        <f t="shared" si="2"/>
        <v>9066424.8300000001</v>
      </c>
      <c r="Z74" t="b">
        <f t="shared" si="3"/>
        <v>1</v>
      </c>
    </row>
    <row r="75" spans="1:26" x14ac:dyDescent="0.25">
      <c r="A75">
        <v>70</v>
      </c>
      <c r="B75" t="s">
        <v>2280</v>
      </c>
      <c r="C75">
        <v>39376</v>
      </c>
      <c r="D75" t="s">
        <v>1896</v>
      </c>
      <c r="E75">
        <v>1962</v>
      </c>
      <c r="F75" t="s">
        <v>2122</v>
      </c>
      <c r="G75" t="s">
        <v>2088</v>
      </c>
      <c r="H75">
        <v>5</v>
      </c>
      <c r="I75">
        <v>3</v>
      </c>
      <c r="J75" t="s">
        <v>2122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  <c r="V75" t="s">
        <v>2280</v>
      </c>
      <c r="W75">
        <v>39376</v>
      </c>
      <c r="X75" s="128">
        <v>5904395.6699999999</v>
      </c>
      <c r="Y75" s="128">
        <f t="shared" si="2"/>
        <v>5904395.6699999999</v>
      </c>
      <c r="Z75" t="b">
        <f t="shared" si="3"/>
        <v>1</v>
      </c>
    </row>
    <row r="76" spans="1:26" x14ac:dyDescent="0.25">
      <c r="A76">
        <v>71</v>
      </c>
      <c r="B76" t="s">
        <v>2281</v>
      </c>
      <c r="C76">
        <v>39377</v>
      </c>
      <c r="D76" t="s">
        <v>1896</v>
      </c>
      <c r="E76">
        <v>1962</v>
      </c>
      <c r="F76" t="s">
        <v>2122</v>
      </c>
      <c r="G76" t="s">
        <v>2088</v>
      </c>
      <c r="H76">
        <v>5</v>
      </c>
      <c r="I76">
        <v>4</v>
      </c>
      <c r="J76" t="s">
        <v>2122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  <c r="V76" t="s">
        <v>2281</v>
      </c>
      <c r="W76">
        <v>39377</v>
      </c>
      <c r="X76" s="128">
        <v>5616272.9900000002</v>
      </c>
      <c r="Y76" s="128">
        <f t="shared" si="2"/>
        <v>5616272.9900000002</v>
      </c>
      <c r="Z76" t="b">
        <f t="shared" si="3"/>
        <v>1</v>
      </c>
    </row>
    <row r="77" spans="1:26" x14ac:dyDescent="0.25">
      <c r="A77">
        <v>72</v>
      </c>
      <c r="B77" t="s">
        <v>2282</v>
      </c>
      <c r="C77">
        <v>45289</v>
      </c>
      <c r="D77" t="s">
        <v>1896</v>
      </c>
      <c r="E77">
        <v>1964</v>
      </c>
      <c r="F77" t="s">
        <v>2122</v>
      </c>
      <c r="G77" t="s">
        <v>2088</v>
      </c>
      <c r="H77">
        <v>5</v>
      </c>
      <c r="I77">
        <v>6</v>
      </c>
      <c r="J77" t="s">
        <v>2122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  <c r="V77" t="s">
        <v>2282</v>
      </c>
      <c r="W77">
        <v>45289</v>
      </c>
      <c r="X77" s="128">
        <v>7592263.04</v>
      </c>
      <c r="Y77" s="128">
        <f t="shared" si="2"/>
        <v>7592263.04</v>
      </c>
      <c r="Z77" t="b">
        <f t="shared" si="3"/>
        <v>1</v>
      </c>
    </row>
    <row r="78" spans="1:26" x14ac:dyDescent="0.25">
      <c r="A78">
        <v>73</v>
      </c>
      <c r="B78" t="s">
        <v>2283</v>
      </c>
      <c r="C78">
        <v>39449</v>
      </c>
      <c r="D78" t="s">
        <v>1896</v>
      </c>
      <c r="E78">
        <v>1964</v>
      </c>
      <c r="F78" t="s">
        <v>2122</v>
      </c>
      <c r="G78" t="s">
        <v>2088</v>
      </c>
      <c r="H78">
        <v>5</v>
      </c>
      <c r="I78">
        <v>5</v>
      </c>
      <c r="J78" t="s">
        <v>2122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  <c r="V78" t="s">
        <v>2283</v>
      </c>
      <c r="W78">
        <v>39449</v>
      </c>
      <c r="X78" s="128">
        <v>5591469.8300000001</v>
      </c>
      <c r="Y78" s="128">
        <f t="shared" si="2"/>
        <v>5591469.8300000001</v>
      </c>
      <c r="Z78" t="b">
        <f t="shared" si="3"/>
        <v>1</v>
      </c>
    </row>
    <row r="79" spans="1:26" x14ac:dyDescent="0.25">
      <c r="A79">
        <v>74</v>
      </c>
      <c r="B79" t="s">
        <v>2284</v>
      </c>
      <c r="C79">
        <v>40549</v>
      </c>
      <c r="D79" t="s">
        <v>1896</v>
      </c>
      <c r="E79">
        <v>1954</v>
      </c>
      <c r="F79" t="s">
        <v>2122</v>
      </c>
      <c r="G79" t="s">
        <v>2089</v>
      </c>
      <c r="H79">
        <v>4</v>
      </c>
      <c r="I79">
        <v>2</v>
      </c>
      <c r="J79" t="s">
        <v>2122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  <c r="V79" t="s">
        <v>2284</v>
      </c>
      <c r="W79">
        <v>40549</v>
      </c>
      <c r="X79" s="128">
        <v>0</v>
      </c>
      <c r="Y79" s="128">
        <f t="shared" si="2"/>
        <v>0</v>
      </c>
      <c r="Z79" t="b">
        <f t="shared" si="3"/>
        <v>1</v>
      </c>
    </row>
    <row r="80" spans="1:26" x14ac:dyDescent="0.25">
      <c r="A80">
        <v>75</v>
      </c>
      <c r="B80" t="s">
        <v>2285</v>
      </c>
      <c r="C80">
        <v>40164</v>
      </c>
      <c r="D80" t="s">
        <v>1896</v>
      </c>
      <c r="E80">
        <v>1953</v>
      </c>
      <c r="F80" t="s">
        <v>2122</v>
      </c>
      <c r="G80" t="s">
        <v>2090</v>
      </c>
      <c r="H80">
        <v>2</v>
      </c>
      <c r="I80">
        <v>2</v>
      </c>
      <c r="J80" t="s">
        <v>2122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  <c r="V80" t="s">
        <v>2285</v>
      </c>
      <c r="W80">
        <v>40164</v>
      </c>
      <c r="X80" s="128">
        <v>1368496.28</v>
      </c>
      <c r="Y80" s="128">
        <f t="shared" si="2"/>
        <v>1368496.28</v>
      </c>
      <c r="Z80" t="b">
        <f t="shared" si="3"/>
        <v>1</v>
      </c>
    </row>
    <row r="81" spans="1:26" x14ac:dyDescent="0.25">
      <c r="A81">
        <v>76</v>
      </c>
      <c r="B81" t="s">
        <v>2286</v>
      </c>
      <c r="C81">
        <v>40785</v>
      </c>
      <c r="D81" t="s">
        <v>1896</v>
      </c>
      <c r="E81">
        <v>1958</v>
      </c>
      <c r="F81" t="s">
        <v>2122</v>
      </c>
      <c r="G81" t="s">
        <v>2090</v>
      </c>
      <c r="H81">
        <v>4</v>
      </c>
      <c r="I81">
        <v>3</v>
      </c>
      <c r="J81" t="s">
        <v>2122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  <c r="V81" t="s">
        <v>2286</v>
      </c>
      <c r="W81">
        <v>40785</v>
      </c>
      <c r="X81" s="128">
        <v>4776669.8499999996</v>
      </c>
      <c r="Y81" s="128">
        <f t="shared" si="2"/>
        <v>4776669.8499999996</v>
      </c>
      <c r="Z81" t="b">
        <f t="shared" si="3"/>
        <v>1</v>
      </c>
    </row>
    <row r="82" spans="1:26" x14ac:dyDescent="0.25">
      <c r="A82">
        <v>77</v>
      </c>
      <c r="B82" t="s">
        <v>2287</v>
      </c>
      <c r="C82">
        <v>39382</v>
      </c>
      <c r="D82" t="s">
        <v>1896</v>
      </c>
      <c r="E82">
        <v>1963</v>
      </c>
      <c r="F82" t="s">
        <v>2122</v>
      </c>
      <c r="G82" t="s">
        <v>2088</v>
      </c>
      <c r="H82">
        <v>5</v>
      </c>
      <c r="I82">
        <v>4</v>
      </c>
      <c r="J82" t="s">
        <v>2122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  <c r="V82" t="s">
        <v>2287</v>
      </c>
      <c r="W82">
        <v>39382</v>
      </c>
      <c r="X82" s="128">
        <v>2631200</v>
      </c>
      <c r="Y82" s="128">
        <f t="shared" si="2"/>
        <v>2631200</v>
      </c>
      <c r="Z82" t="b">
        <f t="shared" si="3"/>
        <v>1</v>
      </c>
    </row>
    <row r="83" spans="1:26" x14ac:dyDescent="0.25">
      <c r="A83">
        <v>78</v>
      </c>
      <c r="B83" t="s">
        <v>2288</v>
      </c>
      <c r="C83">
        <v>40865</v>
      </c>
      <c r="D83" t="s">
        <v>1896</v>
      </c>
      <c r="E83">
        <v>1962</v>
      </c>
      <c r="F83" t="s">
        <v>2122</v>
      </c>
      <c r="G83" t="s">
        <v>2089</v>
      </c>
      <c r="H83">
        <v>5</v>
      </c>
      <c r="I83">
        <v>3</v>
      </c>
      <c r="J83" t="s">
        <v>2122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  <c r="V83" t="s">
        <v>2288</v>
      </c>
      <c r="W83">
        <v>40865</v>
      </c>
      <c r="X83" s="128">
        <v>4915490.32</v>
      </c>
      <c r="Y83" s="128">
        <f t="shared" si="2"/>
        <v>4915490.32</v>
      </c>
      <c r="Z83" t="b">
        <f t="shared" si="3"/>
        <v>1</v>
      </c>
    </row>
    <row r="84" spans="1:26" x14ac:dyDescent="0.25">
      <c r="A84">
        <v>79</v>
      </c>
      <c r="B84" t="s">
        <v>2289</v>
      </c>
      <c r="C84">
        <v>40944</v>
      </c>
      <c r="D84" t="s">
        <v>1896</v>
      </c>
      <c r="E84">
        <v>1962</v>
      </c>
      <c r="F84" t="s">
        <v>2122</v>
      </c>
      <c r="G84" t="s">
        <v>2089</v>
      </c>
      <c r="H84">
        <v>5</v>
      </c>
      <c r="I84">
        <v>3</v>
      </c>
      <c r="J84" t="s">
        <v>2122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  <c r="V84" t="s">
        <v>2289</v>
      </c>
      <c r="W84">
        <v>40944</v>
      </c>
      <c r="X84" s="128">
        <v>5426755.7299999995</v>
      </c>
      <c r="Y84" s="128">
        <f t="shared" si="2"/>
        <v>5426755.7299999995</v>
      </c>
      <c r="Z84" t="b">
        <f t="shared" si="3"/>
        <v>1</v>
      </c>
    </row>
    <row r="85" spans="1:26" x14ac:dyDescent="0.25">
      <c r="A85">
        <v>80</v>
      </c>
      <c r="B85" t="s">
        <v>2290</v>
      </c>
      <c r="C85">
        <v>40852</v>
      </c>
      <c r="D85" t="s">
        <v>1896</v>
      </c>
      <c r="E85">
        <v>1962</v>
      </c>
      <c r="F85" t="s">
        <v>2122</v>
      </c>
      <c r="G85" t="s">
        <v>2089</v>
      </c>
      <c r="H85">
        <v>5</v>
      </c>
      <c r="I85">
        <v>3</v>
      </c>
      <c r="J85" t="s">
        <v>2122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  <c r="V85" t="s">
        <v>2290</v>
      </c>
      <c r="W85">
        <v>40852</v>
      </c>
      <c r="X85" s="128">
        <v>5381961.6399999997</v>
      </c>
      <c r="Y85" s="128">
        <f t="shared" si="2"/>
        <v>5381961.6399999997</v>
      </c>
      <c r="Z85" t="b">
        <f t="shared" si="3"/>
        <v>1</v>
      </c>
    </row>
    <row r="86" spans="1:26" x14ac:dyDescent="0.25">
      <c r="A86">
        <v>81</v>
      </c>
      <c r="B86" t="s">
        <v>2293</v>
      </c>
      <c r="C86">
        <v>40882</v>
      </c>
      <c r="D86" t="s">
        <v>1896</v>
      </c>
      <c r="E86">
        <v>1960</v>
      </c>
      <c r="F86" t="s">
        <v>2122</v>
      </c>
      <c r="G86" t="s">
        <v>2089</v>
      </c>
      <c r="H86">
        <v>5</v>
      </c>
      <c r="I86">
        <v>3</v>
      </c>
      <c r="J86" t="s">
        <v>2122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  <c r="V86" t="s">
        <v>2293</v>
      </c>
      <c r="W86">
        <v>40882</v>
      </c>
      <c r="X86" s="128">
        <v>147658.79999999999</v>
      </c>
      <c r="Y86" s="128">
        <f t="shared" si="2"/>
        <v>147658.79999999999</v>
      </c>
      <c r="Z86" t="b">
        <f t="shared" si="3"/>
        <v>1</v>
      </c>
    </row>
    <row r="87" spans="1:26" x14ac:dyDescent="0.25">
      <c r="A87">
        <v>82</v>
      </c>
      <c r="B87" t="s">
        <v>2294</v>
      </c>
      <c r="C87">
        <v>39484</v>
      </c>
      <c r="D87" t="s">
        <v>1896</v>
      </c>
      <c r="E87">
        <v>1965</v>
      </c>
      <c r="F87" t="s">
        <v>2122</v>
      </c>
      <c r="G87" t="s">
        <v>2088</v>
      </c>
      <c r="H87">
        <v>5</v>
      </c>
      <c r="I87">
        <v>7</v>
      </c>
      <c r="J87" t="s">
        <v>2122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  <c r="V87" t="s">
        <v>2294</v>
      </c>
      <c r="W87">
        <v>39484</v>
      </c>
      <c r="X87" s="128">
        <v>5773463.2999999998</v>
      </c>
      <c r="Y87" s="128">
        <f t="shared" si="2"/>
        <v>5773463.2999999998</v>
      </c>
      <c r="Z87" t="b">
        <f t="shared" si="3"/>
        <v>1</v>
      </c>
    </row>
    <row r="88" spans="1:26" x14ac:dyDescent="0.25">
      <c r="A88">
        <v>83</v>
      </c>
      <c r="B88" t="s">
        <v>2295</v>
      </c>
      <c r="C88">
        <v>40699</v>
      </c>
      <c r="D88" t="s">
        <v>1896</v>
      </c>
      <c r="E88">
        <v>1957</v>
      </c>
      <c r="F88" t="s">
        <v>2122</v>
      </c>
      <c r="G88" t="s">
        <v>2089</v>
      </c>
      <c r="H88">
        <v>4</v>
      </c>
      <c r="I88">
        <v>4</v>
      </c>
      <c r="J88" t="s">
        <v>2122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  <c r="V88" t="s">
        <v>2295</v>
      </c>
      <c r="W88">
        <v>40699</v>
      </c>
      <c r="X88" s="128">
        <v>2990203.4899999998</v>
      </c>
      <c r="Y88" s="128">
        <f t="shared" si="2"/>
        <v>2990203.4899999998</v>
      </c>
      <c r="Z88" t="b">
        <f t="shared" si="3"/>
        <v>1</v>
      </c>
    </row>
    <row r="89" spans="1:26" x14ac:dyDescent="0.25">
      <c r="A89">
        <v>84</v>
      </c>
      <c r="B89" t="s">
        <v>2296</v>
      </c>
      <c r="C89">
        <v>40791</v>
      </c>
      <c r="D89" t="s">
        <v>1896</v>
      </c>
      <c r="E89">
        <v>1959</v>
      </c>
      <c r="F89" t="s">
        <v>2122</v>
      </c>
      <c r="G89" t="s">
        <v>2090</v>
      </c>
      <c r="H89">
        <v>4</v>
      </c>
      <c r="I89">
        <v>4</v>
      </c>
      <c r="J89" t="s">
        <v>2122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  <c r="V89" t="s">
        <v>2296</v>
      </c>
      <c r="W89">
        <v>40791</v>
      </c>
      <c r="X89" s="128">
        <v>3819915.05</v>
      </c>
      <c r="Y89" s="128">
        <f t="shared" si="2"/>
        <v>3819915.05</v>
      </c>
      <c r="Z89" t="b">
        <f t="shared" si="3"/>
        <v>1</v>
      </c>
    </row>
    <row r="90" spans="1:26" x14ac:dyDescent="0.25">
      <c r="A90">
        <v>85</v>
      </c>
      <c r="B90" t="s">
        <v>2297</v>
      </c>
      <c r="C90">
        <v>40792</v>
      </c>
      <c r="D90" t="s">
        <v>1896</v>
      </c>
      <c r="E90">
        <v>1959</v>
      </c>
      <c r="F90" t="s">
        <v>2122</v>
      </c>
      <c r="G90" t="s">
        <v>2090</v>
      </c>
      <c r="H90">
        <v>4</v>
      </c>
      <c r="I90">
        <v>6</v>
      </c>
      <c r="J90" t="s">
        <v>2122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  <c r="V90" t="s">
        <v>2297</v>
      </c>
      <c r="W90">
        <v>40792</v>
      </c>
      <c r="X90" s="128">
        <v>1614400</v>
      </c>
      <c r="Y90" s="128">
        <f t="shared" si="2"/>
        <v>1614400</v>
      </c>
      <c r="Z90" t="b">
        <f t="shared" si="3"/>
        <v>1</v>
      </c>
    </row>
    <row r="91" spans="1:26" x14ac:dyDescent="0.25">
      <c r="A91">
        <v>86</v>
      </c>
      <c r="B91" t="s">
        <v>2298</v>
      </c>
      <c r="C91">
        <v>40794</v>
      </c>
      <c r="D91" t="s">
        <v>1896</v>
      </c>
      <c r="E91">
        <v>1958</v>
      </c>
      <c r="F91" t="s">
        <v>2122</v>
      </c>
      <c r="G91" t="s">
        <v>2090</v>
      </c>
      <c r="H91">
        <v>4</v>
      </c>
      <c r="I91">
        <v>4</v>
      </c>
      <c r="J91" t="s">
        <v>2122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  <c r="V91" t="s">
        <v>2298</v>
      </c>
      <c r="W91">
        <v>40794</v>
      </c>
      <c r="X91" s="128">
        <v>2588499.31</v>
      </c>
      <c r="Y91" s="128">
        <f t="shared" si="2"/>
        <v>2588499.31</v>
      </c>
      <c r="Z91" t="b">
        <f t="shared" si="3"/>
        <v>1</v>
      </c>
    </row>
    <row r="92" spans="1:26" x14ac:dyDescent="0.25">
      <c r="A92">
        <v>87</v>
      </c>
      <c r="B92" t="s">
        <v>2299</v>
      </c>
      <c r="C92">
        <v>40678</v>
      </c>
      <c r="D92" t="s">
        <v>1896</v>
      </c>
      <c r="E92">
        <v>1961</v>
      </c>
      <c r="F92" t="s">
        <v>2122</v>
      </c>
      <c r="G92" t="s">
        <v>2088</v>
      </c>
      <c r="H92">
        <v>4</v>
      </c>
      <c r="I92">
        <v>3</v>
      </c>
      <c r="J92" t="s">
        <v>2122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  <c r="V92" t="s">
        <v>2299</v>
      </c>
      <c r="W92">
        <v>40678</v>
      </c>
      <c r="X92" s="128">
        <v>1758218.44</v>
      </c>
      <c r="Y92" s="128">
        <f t="shared" si="2"/>
        <v>1758218.44</v>
      </c>
      <c r="Z92" t="b">
        <f t="shared" si="3"/>
        <v>1</v>
      </c>
    </row>
    <row r="93" spans="1:26" x14ac:dyDescent="0.25">
      <c r="A93">
        <v>88</v>
      </c>
      <c r="B93" t="s">
        <v>2300</v>
      </c>
      <c r="C93">
        <v>40795</v>
      </c>
      <c r="D93" t="s">
        <v>1896</v>
      </c>
      <c r="E93">
        <v>1958</v>
      </c>
      <c r="F93" t="s">
        <v>2122</v>
      </c>
      <c r="G93" t="s">
        <v>2090</v>
      </c>
      <c r="H93">
        <v>4</v>
      </c>
      <c r="I93">
        <v>4</v>
      </c>
      <c r="J93" t="s">
        <v>2122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  <c r="V93" t="s">
        <v>2300</v>
      </c>
      <c r="W93">
        <v>40795</v>
      </c>
      <c r="X93" s="128">
        <v>1214400</v>
      </c>
      <c r="Y93" s="128">
        <f t="shared" si="2"/>
        <v>1214400</v>
      </c>
      <c r="Z93" t="b">
        <f t="shared" si="3"/>
        <v>1</v>
      </c>
    </row>
    <row r="94" spans="1:26" x14ac:dyDescent="0.25">
      <c r="A94">
        <v>89</v>
      </c>
      <c r="B94" t="s">
        <v>2301</v>
      </c>
      <c r="C94">
        <v>40802</v>
      </c>
      <c r="D94" t="s">
        <v>1896</v>
      </c>
      <c r="E94">
        <v>1962</v>
      </c>
      <c r="F94" t="s">
        <v>2122</v>
      </c>
      <c r="G94" t="s">
        <v>2088</v>
      </c>
      <c r="H94">
        <v>5</v>
      </c>
      <c r="I94">
        <v>4</v>
      </c>
      <c r="J94" t="s">
        <v>2122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  <c r="V94" t="s">
        <v>2301</v>
      </c>
      <c r="W94">
        <v>40802</v>
      </c>
      <c r="X94" s="128">
        <v>1214400</v>
      </c>
      <c r="Y94" s="128">
        <f t="shared" si="2"/>
        <v>1214400</v>
      </c>
      <c r="Z94" t="b">
        <f t="shared" si="3"/>
        <v>1</v>
      </c>
    </row>
    <row r="95" spans="1:26" x14ac:dyDescent="0.25">
      <c r="A95">
        <v>90</v>
      </c>
      <c r="B95" t="s">
        <v>2302</v>
      </c>
      <c r="C95">
        <v>40828</v>
      </c>
      <c r="D95" t="s">
        <v>1896</v>
      </c>
      <c r="E95">
        <v>1964</v>
      </c>
      <c r="F95" t="s">
        <v>2122</v>
      </c>
      <c r="G95" t="s">
        <v>2088</v>
      </c>
      <c r="H95">
        <v>5</v>
      </c>
      <c r="I95">
        <v>4</v>
      </c>
      <c r="J95" t="s">
        <v>2122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  <c r="V95" t="s">
        <v>2302</v>
      </c>
      <c r="W95">
        <v>40828</v>
      </c>
      <c r="X95" s="128">
        <v>1214400</v>
      </c>
      <c r="Y95" s="128">
        <f t="shared" si="2"/>
        <v>1214400</v>
      </c>
      <c r="Z95" t="b">
        <f t="shared" si="3"/>
        <v>1</v>
      </c>
    </row>
    <row r="96" spans="1:26" x14ac:dyDescent="0.25">
      <c r="A96">
        <v>91</v>
      </c>
      <c r="B96" t="s">
        <v>2303</v>
      </c>
      <c r="C96">
        <v>40889</v>
      </c>
      <c r="D96" t="s">
        <v>1896</v>
      </c>
      <c r="E96">
        <v>1965</v>
      </c>
      <c r="F96" t="s">
        <v>2122</v>
      </c>
      <c r="G96" t="s">
        <v>2088</v>
      </c>
      <c r="H96">
        <v>5</v>
      </c>
      <c r="I96">
        <v>6</v>
      </c>
      <c r="J96" t="s">
        <v>2122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  <c r="V96" t="s">
        <v>2303</v>
      </c>
      <c r="W96">
        <v>40889</v>
      </c>
      <c r="X96" s="128">
        <v>1619200</v>
      </c>
      <c r="Y96" s="128">
        <f t="shared" si="2"/>
        <v>1619200</v>
      </c>
      <c r="Z96" t="b">
        <f t="shared" si="3"/>
        <v>1</v>
      </c>
    </row>
    <row r="97" spans="1:26" x14ac:dyDescent="0.25">
      <c r="A97">
        <v>92</v>
      </c>
      <c r="B97" t="s">
        <v>3031</v>
      </c>
      <c r="C97">
        <v>40914</v>
      </c>
      <c r="D97" t="s">
        <v>1896</v>
      </c>
      <c r="E97">
        <v>1960</v>
      </c>
      <c r="F97">
        <v>2022</v>
      </c>
      <c r="G97" t="s">
        <v>2930</v>
      </c>
      <c r="H97">
        <v>4</v>
      </c>
      <c r="I97">
        <v>4</v>
      </c>
      <c r="J97" t="s">
        <v>2122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  <c r="V97" t="s">
        <v>3031</v>
      </c>
      <c r="W97">
        <v>40914</v>
      </c>
      <c r="X97" s="128">
        <v>524080.37</v>
      </c>
      <c r="Y97" s="128">
        <f t="shared" si="2"/>
        <v>524080.37</v>
      </c>
      <c r="Z97" t="b">
        <f t="shared" si="3"/>
        <v>1</v>
      </c>
    </row>
    <row r="98" spans="1:26" x14ac:dyDescent="0.25">
      <c r="A98">
        <v>93</v>
      </c>
      <c r="B98" t="s">
        <v>2304</v>
      </c>
      <c r="C98">
        <v>39378</v>
      </c>
      <c r="D98" t="s">
        <v>1896</v>
      </c>
      <c r="E98">
        <v>1962</v>
      </c>
      <c r="F98" t="s">
        <v>2122</v>
      </c>
      <c r="G98" t="s">
        <v>2088</v>
      </c>
      <c r="H98">
        <v>5</v>
      </c>
      <c r="I98">
        <v>4</v>
      </c>
      <c r="J98" t="s">
        <v>2122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  <c r="V98" t="s">
        <v>2304</v>
      </c>
      <c r="W98">
        <v>39378</v>
      </c>
      <c r="X98" s="128">
        <v>1214400</v>
      </c>
      <c r="Y98" s="128">
        <f t="shared" si="2"/>
        <v>1214400</v>
      </c>
      <c r="Z98" t="b">
        <f t="shared" si="3"/>
        <v>1</v>
      </c>
    </row>
    <row r="99" spans="1:26" x14ac:dyDescent="0.25">
      <c r="A99">
        <v>94</v>
      </c>
      <c r="B99" t="s">
        <v>2305</v>
      </c>
      <c r="C99">
        <v>39455</v>
      </c>
      <c r="D99" t="s">
        <v>1896</v>
      </c>
      <c r="E99">
        <v>1964</v>
      </c>
      <c r="F99" t="s">
        <v>2122</v>
      </c>
      <c r="G99" t="s">
        <v>2088</v>
      </c>
      <c r="H99">
        <v>5</v>
      </c>
      <c r="I99">
        <v>5</v>
      </c>
      <c r="J99" t="s">
        <v>2122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  <c r="V99" t="s">
        <v>2305</v>
      </c>
      <c r="W99">
        <v>39455</v>
      </c>
      <c r="X99" s="128">
        <v>1366200</v>
      </c>
      <c r="Y99" s="128">
        <f t="shared" si="2"/>
        <v>1366200</v>
      </c>
      <c r="Z99" t="b">
        <f t="shared" si="3"/>
        <v>1</v>
      </c>
    </row>
    <row r="100" spans="1:26" x14ac:dyDescent="0.25">
      <c r="A100">
        <v>95</v>
      </c>
      <c r="B100" t="s">
        <v>2306</v>
      </c>
      <c r="C100">
        <v>40781</v>
      </c>
      <c r="D100" t="s">
        <v>1896</v>
      </c>
      <c r="E100">
        <v>1956</v>
      </c>
      <c r="F100" t="s">
        <v>2122</v>
      </c>
      <c r="G100" t="s">
        <v>2090</v>
      </c>
      <c r="H100">
        <v>4</v>
      </c>
      <c r="I100">
        <v>4</v>
      </c>
      <c r="J100" t="s">
        <v>2122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  <c r="V100" t="s">
        <v>2306</v>
      </c>
      <c r="W100">
        <v>40781</v>
      </c>
      <c r="X100" s="128">
        <v>1214400</v>
      </c>
      <c r="Y100" s="128">
        <f t="shared" si="2"/>
        <v>1214400</v>
      </c>
      <c r="Z100" t="b">
        <f t="shared" si="3"/>
        <v>1</v>
      </c>
    </row>
    <row r="101" spans="1:26" x14ac:dyDescent="0.25">
      <c r="A101">
        <v>96</v>
      </c>
      <c r="B101" t="s">
        <v>2307</v>
      </c>
      <c r="C101">
        <v>39485</v>
      </c>
      <c r="D101" t="s">
        <v>1896</v>
      </c>
      <c r="E101">
        <v>1965</v>
      </c>
      <c r="F101" t="s">
        <v>2122</v>
      </c>
      <c r="G101" t="s">
        <v>2088</v>
      </c>
      <c r="H101">
        <v>5</v>
      </c>
      <c r="I101">
        <v>5</v>
      </c>
      <c r="J101" t="s">
        <v>2122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  <c r="V101" t="s">
        <v>2307</v>
      </c>
      <c r="W101">
        <v>39485</v>
      </c>
      <c r="X101" s="128">
        <v>1366200</v>
      </c>
      <c r="Y101" s="128">
        <f t="shared" si="2"/>
        <v>1366200</v>
      </c>
      <c r="Z101" t="b">
        <f t="shared" si="3"/>
        <v>1</v>
      </c>
    </row>
    <row r="102" spans="1:26" x14ac:dyDescent="0.25">
      <c r="A102">
        <v>97</v>
      </c>
      <c r="B102" t="s">
        <v>2308</v>
      </c>
      <c r="C102">
        <v>40741</v>
      </c>
      <c r="D102" t="s">
        <v>1896</v>
      </c>
      <c r="E102">
        <v>1956</v>
      </c>
      <c r="F102" t="s">
        <v>2122</v>
      </c>
      <c r="G102" t="s">
        <v>2089</v>
      </c>
      <c r="H102">
        <v>4</v>
      </c>
      <c r="I102">
        <v>3</v>
      </c>
      <c r="J102" t="s">
        <v>2122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  <c r="V102" t="s">
        <v>2308</v>
      </c>
      <c r="W102">
        <v>40741</v>
      </c>
      <c r="X102" s="128">
        <v>0</v>
      </c>
      <c r="Y102" s="128">
        <f t="shared" si="2"/>
        <v>0</v>
      </c>
      <c r="Z102" t="b">
        <f t="shared" si="3"/>
        <v>1</v>
      </c>
    </row>
    <row r="103" spans="1:26" x14ac:dyDescent="0.25">
      <c r="A103">
        <v>98</v>
      </c>
      <c r="B103" t="s">
        <v>2309</v>
      </c>
      <c r="C103">
        <v>40811</v>
      </c>
      <c r="D103" t="s">
        <v>1896</v>
      </c>
      <c r="E103">
        <v>1962</v>
      </c>
      <c r="F103" t="s">
        <v>2122</v>
      </c>
      <c r="G103" t="s">
        <v>2088</v>
      </c>
      <c r="H103">
        <v>5</v>
      </c>
      <c r="I103">
        <v>4</v>
      </c>
      <c r="J103" t="s">
        <v>2122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  <c r="V103" t="s">
        <v>2309</v>
      </c>
      <c r="W103">
        <v>40811</v>
      </c>
      <c r="X103" s="128">
        <v>1214400</v>
      </c>
      <c r="Y103" s="128">
        <f t="shared" si="2"/>
        <v>1214400</v>
      </c>
      <c r="Z103" t="b">
        <f t="shared" si="3"/>
        <v>1</v>
      </c>
    </row>
    <row r="104" spans="1:26" x14ac:dyDescent="0.25">
      <c r="A104">
        <v>99</v>
      </c>
      <c r="B104" t="s">
        <v>2310</v>
      </c>
      <c r="C104">
        <v>39779</v>
      </c>
      <c r="D104" t="s">
        <v>1896</v>
      </c>
      <c r="E104">
        <v>1987</v>
      </c>
      <c r="F104" t="s">
        <v>2122</v>
      </c>
      <c r="G104" t="s">
        <v>2088</v>
      </c>
      <c r="H104">
        <v>10</v>
      </c>
      <c r="I104">
        <v>6</v>
      </c>
      <c r="J104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V104" t="s">
        <v>2310</v>
      </c>
      <c r="W104">
        <v>39779</v>
      </c>
      <c r="X104" s="128">
        <v>18883019.970000003</v>
      </c>
      <c r="Y104" s="128">
        <f t="shared" si="2"/>
        <v>18883019.970000003</v>
      </c>
      <c r="Z104" t="b">
        <f t="shared" si="3"/>
        <v>1</v>
      </c>
    </row>
    <row r="105" spans="1:26" x14ac:dyDescent="0.25">
      <c r="A105">
        <v>100</v>
      </c>
      <c r="B105" t="s">
        <v>2136</v>
      </c>
      <c r="C105">
        <v>40913</v>
      </c>
      <c r="D105" t="s">
        <v>1896</v>
      </c>
      <c r="E105">
        <v>1960</v>
      </c>
      <c r="F105" t="s">
        <v>2122</v>
      </c>
      <c r="G105" t="s">
        <v>2090</v>
      </c>
      <c r="H105">
        <v>4</v>
      </c>
      <c r="I105">
        <v>6</v>
      </c>
      <c r="J105" t="s">
        <v>2122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  <c r="V105" t="s">
        <v>2136</v>
      </c>
      <c r="W105">
        <v>40913</v>
      </c>
      <c r="X105" s="128">
        <v>3472441.4</v>
      </c>
      <c r="Y105" s="128">
        <f t="shared" si="2"/>
        <v>3472441.4</v>
      </c>
      <c r="Z105" t="b">
        <f t="shared" si="3"/>
        <v>1</v>
      </c>
    </row>
    <row r="106" spans="1:26" x14ac:dyDescent="0.25">
      <c r="A106">
        <v>101</v>
      </c>
      <c r="B106" t="s">
        <v>2137</v>
      </c>
      <c r="C106">
        <v>40915</v>
      </c>
      <c r="D106" t="s">
        <v>1896</v>
      </c>
      <c r="E106">
        <v>1960</v>
      </c>
      <c r="F106" t="s">
        <v>2122</v>
      </c>
      <c r="G106" t="s">
        <v>2090</v>
      </c>
      <c r="H106">
        <v>4</v>
      </c>
      <c r="I106">
        <v>2</v>
      </c>
      <c r="J106" t="s">
        <v>2122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  <c r="V106" t="s">
        <v>2137</v>
      </c>
      <c r="W106">
        <v>40915</v>
      </c>
      <c r="X106" s="128">
        <v>0</v>
      </c>
      <c r="Y106" s="128">
        <f t="shared" si="2"/>
        <v>0</v>
      </c>
      <c r="Z106" t="b">
        <f t="shared" si="3"/>
        <v>1</v>
      </c>
    </row>
    <row r="107" spans="1:26" x14ac:dyDescent="0.25">
      <c r="A107">
        <v>102</v>
      </c>
      <c r="B107" t="s">
        <v>2139</v>
      </c>
      <c r="C107">
        <v>40733</v>
      </c>
      <c r="D107" t="s">
        <v>1896</v>
      </c>
      <c r="E107">
        <v>1957</v>
      </c>
      <c r="F107" t="s">
        <v>2122</v>
      </c>
      <c r="G107" t="s">
        <v>2089</v>
      </c>
      <c r="H107">
        <v>4</v>
      </c>
      <c r="I107">
        <v>3</v>
      </c>
      <c r="J107" t="s">
        <v>2122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  <c r="V107" t="s">
        <v>2139</v>
      </c>
      <c r="W107">
        <v>40733</v>
      </c>
      <c r="X107" s="128">
        <v>4045571.69</v>
      </c>
      <c r="Y107" s="128">
        <f t="shared" si="2"/>
        <v>4045571.69</v>
      </c>
      <c r="Z107" t="b">
        <f t="shared" si="3"/>
        <v>1</v>
      </c>
    </row>
    <row r="108" spans="1:26" x14ac:dyDescent="0.25">
      <c r="A108">
        <v>103</v>
      </c>
      <c r="B108" t="s">
        <v>2142</v>
      </c>
      <c r="C108">
        <v>40693</v>
      </c>
      <c r="D108" t="s">
        <v>1896</v>
      </c>
      <c r="E108">
        <v>1958</v>
      </c>
      <c r="F108" t="s">
        <v>2122</v>
      </c>
      <c r="G108" t="s">
        <v>2089</v>
      </c>
      <c r="H108">
        <v>4</v>
      </c>
      <c r="I108">
        <v>4</v>
      </c>
      <c r="J108" t="s">
        <v>2122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  <c r="V108" t="s">
        <v>2142</v>
      </c>
      <c r="W108">
        <v>40693</v>
      </c>
      <c r="X108" s="128">
        <v>8384906.790000001</v>
      </c>
      <c r="Y108" s="128">
        <f t="shared" si="2"/>
        <v>8384906.790000001</v>
      </c>
      <c r="Z108" t="b">
        <f t="shared" si="3"/>
        <v>1</v>
      </c>
    </row>
    <row r="109" spans="1:26" x14ac:dyDescent="0.25">
      <c r="A109">
        <v>104</v>
      </c>
      <c r="B109" t="s">
        <v>2144</v>
      </c>
      <c r="C109">
        <v>40471</v>
      </c>
      <c r="D109" t="s">
        <v>1896</v>
      </c>
      <c r="E109">
        <v>1958</v>
      </c>
      <c r="F109" t="s">
        <v>2122</v>
      </c>
      <c r="G109" t="s">
        <v>2089</v>
      </c>
      <c r="H109">
        <v>4</v>
      </c>
      <c r="I109">
        <v>3</v>
      </c>
      <c r="J109" t="s">
        <v>2122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  <c r="V109" t="s">
        <v>2144</v>
      </c>
      <c r="W109">
        <v>40471</v>
      </c>
      <c r="X109" s="128">
        <v>968301.94</v>
      </c>
      <c r="Y109" s="128">
        <f t="shared" si="2"/>
        <v>968301.94</v>
      </c>
      <c r="Z109" t="b">
        <f t="shared" si="3"/>
        <v>1</v>
      </c>
    </row>
    <row r="110" spans="1:26" x14ac:dyDescent="0.25">
      <c r="A110">
        <v>105</v>
      </c>
      <c r="B110" t="s">
        <v>2155</v>
      </c>
      <c r="C110">
        <v>40786</v>
      </c>
      <c r="D110" t="s">
        <v>1896</v>
      </c>
      <c r="E110">
        <v>1958</v>
      </c>
      <c r="F110" t="s">
        <v>2122</v>
      </c>
      <c r="G110" t="s">
        <v>2090</v>
      </c>
      <c r="H110">
        <v>4</v>
      </c>
      <c r="I110">
        <v>3</v>
      </c>
      <c r="J110" t="s">
        <v>2122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  <c r="V110" t="s">
        <v>2155</v>
      </c>
      <c r="W110">
        <v>40786</v>
      </c>
      <c r="X110" s="128">
        <v>968301.94</v>
      </c>
      <c r="Y110" s="128">
        <f t="shared" si="2"/>
        <v>968301.94</v>
      </c>
      <c r="Z110" t="b">
        <f t="shared" si="3"/>
        <v>1</v>
      </c>
    </row>
    <row r="111" spans="1:26" x14ac:dyDescent="0.25">
      <c r="A111">
        <v>106</v>
      </c>
      <c r="B111" t="s">
        <v>87</v>
      </c>
      <c r="C111">
        <v>40592</v>
      </c>
      <c r="D111" t="s">
        <v>1896</v>
      </c>
      <c r="E111">
        <v>1956</v>
      </c>
      <c r="F111" t="s">
        <v>2122</v>
      </c>
      <c r="G111" t="s">
        <v>2089</v>
      </c>
      <c r="H111">
        <v>4</v>
      </c>
      <c r="I111">
        <v>3</v>
      </c>
      <c r="J111" t="s">
        <v>2122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  <c r="V111" t="s">
        <v>87</v>
      </c>
      <c r="W111">
        <v>40592</v>
      </c>
      <c r="X111" s="128">
        <v>1191599.1700000002</v>
      </c>
      <c r="Y111" s="128">
        <f t="shared" si="2"/>
        <v>1191599.1700000002</v>
      </c>
      <c r="Z111" t="b">
        <f t="shared" si="3"/>
        <v>1</v>
      </c>
    </row>
    <row r="112" spans="1:26" x14ac:dyDescent="0.25">
      <c r="A112">
        <v>107</v>
      </c>
      <c r="B112" t="s">
        <v>2610</v>
      </c>
      <c r="C112">
        <v>41000</v>
      </c>
      <c r="D112" t="s">
        <v>1896</v>
      </c>
      <c r="E112">
        <v>1982</v>
      </c>
      <c r="F112" t="s">
        <v>2122</v>
      </c>
      <c r="G112" t="s">
        <v>2089</v>
      </c>
      <c r="H112">
        <v>2</v>
      </c>
      <c r="I112">
        <v>2</v>
      </c>
      <c r="J112" t="s">
        <v>2122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  <c r="V112" t="s">
        <v>2610</v>
      </c>
      <c r="W112">
        <v>41000</v>
      </c>
      <c r="X112" s="128">
        <v>1320769.8500000001</v>
      </c>
      <c r="Y112" s="128">
        <f t="shared" si="2"/>
        <v>1320769.8500000001</v>
      </c>
      <c r="Z112" t="b">
        <f t="shared" si="3"/>
        <v>1</v>
      </c>
    </row>
    <row r="113" spans="1:26" x14ac:dyDescent="0.25">
      <c r="A113">
        <v>108</v>
      </c>
      <c r="B113" t="s">
        <v>2631</v>
      </c>
      <c r="C113">
        <v>40684</v>
      </c>
      <c r="D113" t="s">
        <v>1896</v>
      </c>
      <c r="E113">
        <v>1961</v>
      </c>
      <c r="F113" t="s">
        <v>2122</v>
      </c>
      <c r="G113" t="s">
        <v>2088</v>
      </c>
      <c r="H113">
        <v>4</v>
      </c>
      <c r="I113">
        <v>3</v>
      </c>
      <c r="J113" t="s">
        <v>2122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  <c r="V113" t="s">
        <v>2631</v>
      </c>
      <c r="W113">
        <v>40684</v>
      </c>
      <c r="X113" s="128">
        <v>1402014.5873999998</v>
      </c>
      <c r="Y113" s="128">
        <f t="shared" si="2"/>
        <v>1402014.5873999998</v>
      </c>
      <c r="Z113" t="b">
        <f t="shared" si="3"/>
        <v>1</v>
      </c>
    </row>
    <row r="114" spans="1:26" x14ac:dyDescent="0.25">
      <c r="A114">
        <v>109</v>
      </c>
      <c r="B114" t="s">
        <v>2632</v>
      </c>
      <c r="C114">
        <v>40924</v>
      </c>
      <c r="D114" t="s">
        <v>1896</v>
      </c>
      <c r="E114">
        <v>1959</v>
      </c>
      <c r="F114" t="s">
        <v>2122</v>
      </c>
      <c r="G114" t="s">
        <v>2090</v>
      </c>
      <c r="H114">
        <v>4</v>
      </c>
      <c r="I114">
        <v>4</v>
      </c>
      <c r="J114" t="s">
        <v>2122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  <c r="V114" t="s">
        <v>2632</v>
      </c>
      <c r="W114">
        <v>40924</v>
      </c>
      <c r="X114" s="128">
        <v>4981065.0081500001</v>
      </c>
      <c r="Y114" s="128">
        <f t="shared" si="2"/>
        <v>4981065.0081500001</v>
      </c>
      <c r="Z114" t="b">
        <f t="shared" si="3"/>
        <v>1</v>
      </c>
    </row>
    <row r="115" spans="1:26" x14ac:dyDescent="0.25">
      <c r="A115">
        <v>110</v>
      </c>
      <c r="B115" t="s">
        <v>159</v>
      </c>
      <c r="C115">
        <v>39436</v>
      </c>
      <c r="D115" t="s">
        <v>1896</v>
      </c>
      <c r="E115">
        <v>1963</v>
      </c>
      <c r="F115" t="s">
        <v>2122</v>
      </c>
      <c r="G115" t="s">
        <v>2088</v>
      </c>
      <c r="H115">
        <v>5</v>
      </c>
      <c r="I115">
        <v>4</v>
      </c>
      <c r="J115" t="s">
        <v>2122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  <c r="V115" t="s">
        <v>159</v>
      </c>
      <c r="W115">
        <v>39436</v>
      </c>
      <c r="X115" s="128">
        <v>257079.6</v>
      </c>
      <c r="Y115" s="128">
        <f t="shared" si="2"/>
        <v>257079.6</v>
      </c>
      <c r="Z115" t="b">
        <f t="shared" si="3"/>
        <v>1</v>
      </c>
    </row>
    <row r="116" spans="1:26" x14ac:dyDescent="0.25">
      <c r="A116">
        <v>111</v>
      </c>
      <c r="B116" t="s">
        <v>170</v>
      </c>
      <c r="C116">
        <v>39491</v>
      </c>
      <c r="D116" t="s">
        <v>1896</v>
      </c>
      <c r="E116">
        <v>1965</v>
      </c>
      <c r="F116" t="s">
        <v>2122</v>
      </c>
      <c r="G116" t="s">
        <v>2088</v>
      </c>
      <c r="H116">
        <v>5</v>
      </c>
      <c r="I116">
        <v>4</v>
      </c>
      <c r="J116" t="s">
        <v>2122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  <c r="V116" t="s">
        <v>170</v>
      </c>
      <c r="W116">
        <v>39491</v>
      </c>
      <c r="X116" s="128">
        <v>257079.6</v>
      </c>
      <c r="Y116" s="128">
        <f t="shared" si="2"/>
        <v>257079.6</v>
      </c>
      <c r="Z116" t="b">
        <f t="shared" si="3"/>
        <v>1</v>
      </c>
    </row>
    <row r="117" spans="1:26" x14ac:dyDescent="0.25">
      <c r="A117">
        <v>112</v>
      </c>
      <c r="B117" t="s">
        <v>2633</v>
      </c>
      <c r="C117">
        <v>39466</v>
      </c>
      <c r="D117" t="s">
        <v>1896</v>
      </c>
      <c r="E117">
        <v>1964</v>
      </c>
      <c r="F117" t="s">
        <v>2122</v>
      </c>
      <c r="G117" t="s">
        <v>2088</v>
      </c>
      <c r="H117">
        <v>5</v>
      </c>
      <c r="I117">
        <v>5</v>
      </c>
      <c r="J117" t="s">
        <v>2122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  <c r="V117" t="s">
        <v>2633</v>
      </c>
      <c r="W117">
        <v>39466</v>
      </c>
      <c r="X117" s="128">
        <v>0</v>
      </c>
      <c r="Y117" s="128">
        <f t="shared" si="2"/>
        <v>0</v>
      </c>
      <c r="Z117" t="b">
        <f t="shared" si="3"/>
        <v>1</v>
      </c>
    </row>
    <row r="118" spans="1:26" x14ac:dyDescent="0.25">
      <c r="A118">
        <v>113</v>
      </c>
      <c r="B118" t="s">
        <v>1207</v>
      </c>
      <c r="C118">
        <v>40754</v>
      </c>
      <c r="D118" t="s">
        <v>1896</v>
      </c>
      <c r="E118">
        <v>1957</v>
      </c>
      <c r="F118" t="s">
        <v>2122</v>
      </c>
      <c r="G118" t="s">
        <v>2089</v>
      </c>
      <c r="H118">
        <v>4</v>
      </c>
      <c r="I118">
        <v>3</v>
      </c>
      <c r="J118" t="s">
        <v>2122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  <c r="V118" t="s">
        <v>1207</v>
      </c>
      <c r="W118">
        <v>40754</v>
      </c>
      <c r="X118" s="128">
        <v>5519282.5</v>
      </c>
      <c r="Y118" s="128">
        <f t="shared" si="2"/>
        <v>5519282.5</v>
      </c>
      <c r="Z118" t="b">
        <f t="shared" si="3"/>
        <v>1</v>
      </c>
    </row>
    <row r="119" spans="1:26" x14ac:dyDescent="0.25">
      <c r="A119">
        <v>114</v>
      </c>
      <c r="B119" t="s">
        <v>39</v>
      </c>
      <c r="C119">
        <v>39588</v>
      </c>
      <c r="D119" t="s">
        <v>1896</v>
      </c>
      <c r="E119">
        <v>1970</v>
      </c>
      <c r="F119" t="s">
        <v>2122</v>
      </c>
      <c r="G119" t="s">
        <v>2089</v>
      </c>
      <c r="H119">
        <v>9</v>
      </c>
      <c r="I119">
        <v>4</v>
      </c>
      <c r="J119" t="s">
        <v>2122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V119" t="s">
        <v>39</v>
      </c>
      <c r="W119">
        <v>39588</v>
      </c>
      <c r="X119" s="128">
        <v>1774844.4</v>
      </c>
      <c r="Y119" s="128">
        <f t="shared" si="2"/>
        <v>1774844.4</v>
      </c>
      <c r="Z119" t="b">
        <f t="shared" si="3"/>
        <v>1</v>
      </c>
    </row>
    <row r="120" spans="1:26" x14ac:dyDescent="0.25">
      <c r="A120">
        <v>115</v>
      </c>
      <c r="B120" t="s">
        <v>2135</v>
      </c>
      <c r="C120">
        <v>40805</v>
      </c>
      <c r="D120" t="s">
        <v>1896</v>
      </c>
      <c r="E120">
        <v>1961</v>
      </c>
      <c r="F120" t="s">
        <v>2122</v>
      </c>
      <c r="G120" t="s">
        <v>2088</v>
      </c>
      <c r="H120">
        <v>5</v>
      </c>
      <c r="I120">
        <v>4</v>
      </c>
      <c r="J120" t="s">
        <v>2122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  <c r="V120" t="s">
        <v>2135</v>
      </c>
      <c r="W120">
        <v>40805</v>
      </c>
      <c r="X120" s="128">
        <v>2618094.52</v>
      </c>
      <c r="Y120" s="128">
        <f t="shared" si="2"/>
        <v>2618094.52</v>
      </c>
      <c r="Z120" t="b">
        <f t="shared" si="3"/>
        <v>1</v>
      </c>
    </row>
    <row r="121" spans="1:26" x14ac:dyDescent="0.25">
      <c r="A121">
        <v>116</v>
      </c>
      <c r="B121" t="s">
        <v>2140</v>
      </c>
      <c r="C121">
        <v>40725</v>
      </c>
      <c r="D121" t="s">
        <v>1896</v>
      </c>
      <c r="E121">
        <v>1954</v>
      </c>
      <c r="F121" t="s">
        <v>2122</v>
      </c>
      <c r="G121" t="s">
        <v>2089</v>
      </c>
      <c r="H121">
        <v>3</v>
      </c>
      <c r="I121">
        <v>2</v>
      </c>
      <c r="J121" t="s">
        <v>2122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  <c r="V121" t="s">
        <v>2140</v>
      </c>
      <c r="W121">
        <v>40725</v>
      </c>
      <c r="X121" s="128">
        <v>1298791.3399999999</v>
      </c>
      <c r="Y121" s="128">
        <f t="shared" si="2"/>
        <v>1298791.3399999999</v>
      </c>
      <c r="Z121" t="b">
        <f t="shared" si="3"/>
        <v>1</v>
      </c>
    </row>
    <row r="122" spans="1:26" x14ac:dyDescent="0.25">
      <c r="A122">
        <v>117</v>
      </c>
      <c r="B122" t="s">
        <v>2141</v>
      </c>
      <c r="C122">
        <v>40712</v>
      </c>
      <c r="D122" t="s">
        <v>1896</v>
      </c>
      <c r="E122">
        <v>1957</v>
      </c>
      <c r="F122" t="s">
        <v>2122</v>
      </c>
      <c r="G122" t="s">
        <v>2090</v>
      </c>
      <c r="H122">
        <v>3</v>
      </c>
      <c r="I122">
        <v>3</v>
      </c>
      <c r="J122" t="s">
        <v>2122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  <c r="V122" t="s">
        <v>2141</v>
      </c>
      <c r="W122">
        <v>40712</v>
      </c>
      <c r="X122" s="128">
        <v>1793424.97</v>
      </c>
      <c r="Y122" s="128">
        <f t="shared" si="2"/>
        <v>1793424.97</v>
      </c>
      <c r="Z122" t="b">
        <f t="shared" si="3"/>
        <v>1</v>
      </c>
    </row>
    <row r="123" spans="1:26" x14ac:dyDescent="0.25">
      <c r="A123">
        <v>118</v>
      </c>
      <c r="B123" t="s">
        <v>2146</v>
      </c>
      <c r="C123">
        <v>40709</v>
      </c>
      <c r="D123" t="s">
        <v>1896</v>
      </c>
      <c r="E123">
        <v>1957</v>
      </c>
      <c r="F123" t="s">
        <v>2122</v>
      </c>
      <c r="G123" t="s">
        <v>2089</v>
      </c>
      <c r="H123">
        <v>4</v>
      </c>
      <c r="I123">
        <v>3</v>
      </c>
      <c r="J123" t="s">
        <v>2122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  <c r="V123" t="s">
        <v>2146</v>
      </c>
      <c r="W123">
        <v>40709</v>
      </c>
      <c r="X123" s="128">
        <v>1921916.0799999998</v>
      </c>
      <c r="Y123" s="128">
        <f t="shared" si="2"/>
        <v>1921916.0799999998</v>
      </c>
      <c r="Z123" t="b">
        <f t="shared" si="3"/>
        <v>1</v>
      </c>
    </row>
    <row r="124" spans="1:26" x14ac:dyDescent="0.25">
      <c r="A124">
        <v>119</v>
      </c>
      <c r="B124" t="s">
        <v>2149</v>
      </c>
      <c r="C124">
        <v>40925</v>
      </c>
      <c r="D124" t="s">
        <v>1896</v>
      </c>
      <c r="E124">
        <v>1959</v>
      </c>
      <c r="F124" t="s">
        <v>2122</v>
      </c>
      <c r="G124" t="s">
        <v>2090</v>
      </c>
      <c r="H124">
        <v>4</v>
      </c>
      <c r="I124">
        <v>4</v>
      </c>
      <c r="J124" t="s">
        <v>2122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  <c r="V124" t="s">
        <v>2149</v>
      </c>
      <c r="W124">
        <v>40925</v>
      </c>
      <c r="X124" s="128">
        <v>1703813.15</v>
      </c>
      <c r="Y124" s="128">
        <f t="shared" si="2"/>
        <v>1703813.15</v>
      </c>
      <c r="Z124" t="b">
        <f t="shared" si="3"/>
        <v>1</v>
      </c>
    </row>
    <row r="125" spans="1:26" x14ac:dyDescent="0.25">
      <c r="A125">
        <v>120</v>
      </c>
      <c r="B125" t="s">
        <v>2745</v>
      </c>
      <c r="C125">
        <v>40980</v>
      </c>
      <c r="D125" t="s">
        <v>1896</v>
      </c>
      <c r="E125">
        <v>1971</v>
      </c>
      <c r="F125" t="s">
        <v>2122</v>
      </c>
      <c r="G125" t="s">
        <v>2089</v>
      </c>
      <c r="H125">
        <v>2</v>
      </c>
      <c r="I125">
        <v>3</v>
      </c>
      <c r="J125" t="s">
        <v>2122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  <c r="V125" t="s">
        <v>2745</v>
      </c>
      <c r="W125">
        <v>40980</v>
      </c>
      <c r="X125" s="128">
        <v>0</v>
      </c>
      <c r="Y125" s="128">
        <f t="shared" si="2"/>
        <v>0</v>
      </c>
      <c r="Z125" t="b">
        <f t="shared" si="3"/>
        <v>1</v>
      </c>
    </row>
    <row r="126" spans="1:26" x14ac:dyDescent="0.25">
      <c r="A126">
        <v>121</v>
      </c>
      <c r="B126" t="s">
        <v>2746</v>
      </c>
      <c r="C126">
        <v>40981</v>
      </c>
      <c r="D126" t="s">
        <v>1896</v>
      </c>
      <c r="E126">
        <v>1970</v>
      </c>
      <c r="F126" t="s">
        <v>2122</v>
      </c>
      <c r="G126" t="s">
        <v>2089</v>
      </c>
      <c r="H126">
        <v>2</v>
      </c>
      <c r="I126">
        <v>3</v>
      </c>
      <c r="J126" t="s">
        <v>2122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  <c r="V126" t="s">
        <v>2746</v>
      </c>
      <c r="W126">
        <v>40981</v>
      </c>
      <c r="X126" s="128">
        <v>0</v>
      </c>
      <c r="Y126" s="128">
        <f t="shared" si="2"/>
        <v>0</v>
      </c>
      <c r="Z126" t="b">
        <f t="shared" si="3"/>
        <v>1</v>
      </c>
    </row>
    <row r="127" spans="1:26" x14ac:dyDescent="0.25">
      <c r="A127">
        <v>122</v>
      </c>
      <c r="B127" t="s">
        <v>2747</v>
      </c>
      <c r="C127">
        <v>40982</v>
      </c>
      <c r="D127" t="s">
        <v>1896</v>
      </c>
      <c r="E127">
        <v>1969</v>
      </c>
      <c r="F127" t="s">
        <v>2122</v>
      </c>
      <c r="G127" t="s">
        <v>2089</v>
      </c>
      <c r="H127">
        <v>2</v>
      </c>
      <c r="I127">
        <v>3</v>
      </c>
      <c r="J127" t="s">
        <v>2122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  <c r="V127" t="s">
        <v>2747</v>
      </c>
      <c r="W127">
        <v>40982</v>
      </c>
      <c r="X127" s="128">
        <v>0</v>
      </c>
      <c r="Y127" s="128">
        <f t="shared" si="2"/>
        <v>0</v>
      </c>
      <c r="Z127" t="b">
        <f t="shared" si="3"/>
        <v>1</v>
      </c>
    </row>
    <row r="128" spans="1:26" x14ac:dyDescent="0.25">
      <c r="A128">
        <v>123</v>
      </c>
      <c r="B128" t="s">
        <v>136</v>
      </c>
      <c r="C128">
        <v>39930</v>
      </c>
      <c r="D128" t="s">
        <v>1896</v>
      </c>
      <c r="E128">
        <v>1979</v>
      </c>
      <c r="F128" t="s">
        <v>2122</v>
      </c>
      <c r="G128" t="s">
        <v>2088</v>
      </c>
      <c r="H128">
        <v>9</v>
      </c>
      <c r="I128">
        <v>1</v>
      </c>
      <c r="J128" t="s">
        <v>2122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  <c r="V128" t="s">
        <v>136</v>
      </c>
      <c r="W128">
        <v>39930</v>
      </c>
      <c r="X128" s="128">
        <v>121766.39999999999</v>
      </c>
      <c r="Y128" s="128">
        <f t="shared" si="2"/>
        <v>121766.39999999999</v>
      </c>
      <c r="Z128" t="b">
        <f t="shared" si="3"/>
        <v>1</v>
      </c>
    </row>
    <row r="129" spans="1:26" x14ac:dyDescent="0.25">
      <c r="A129">
        <v>124</v>
      </c>
      <c r="B129" t="s">
        <v>2903</v>
      </c>
      <c r="C129">
        <v>39443</v>
      </c>
      <c r="D129" t="s">
        <v>1896</v>
      </c>
      <c r="E129">
        <v>1964</v>
      </c>
      <c r="F129" t="s">
        <v>2122</v>
      </c>
      <c r="G129" t="s">
        <v>2088</v>
      </c>
      <c r="H129">
        <v>5</v>
      </c>
      <c r="I129">
        <v>6</v>
      </c>
      <c r="J129" t="s">
        <v>2122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  <c r="V129" t="s">
        <v>2903</v>
      </c>
      <c r="W129">
        <v>39443</v>
      </c>
      <c r="X129" s="128">
        <v>0</v>
      </c>
      <c r="Y129" s="128">
        <f t="shared" si="2"/>
        <v>0</v>
      </c>
      <c r="Z129" t="b">
        <f t="shared" si="3"/>
        <v>1</v>
      </c>
    </row>
    <row r="130" spans="1:26" x14ac:dyDescent="0.25">
      <c r="A130">
        <v>125</v>
      </c>
      <c r="B130" t="s">
        <v>2904</v>
      </c>
      <c r="C130">
        <v>39445</v>
      </c>
      <c r="D130" t="s">
        <v>1896</v>
      </c>
      <c r="E130">
        <v>1964</v>
      </c>
      <c r="F130" t="s">
        <v>2122</v>
      </c>
      <c r="G130" t="s">
        <v>2088</v>
      </c>
      <c r="H130">
        <v>5</v>
      </c>
      <c r="I130">
        <v>4</v>
      </c>
      <c r="J130" t="s">
        <v>2122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  <c r="V130" t="s">
        <v>2904</v>
      </c>
      <c r="W130">
        <v>39445</v>
      </c>
      <c r="X130" s="128">
        <v>5217773.6000000006</v>
      </c>
      <c r="Y130" s="128">
        <f t="shared" si="2"/>
        <v>5217773.6000000006</v>
      </c>
      <c r="Z130" t="b">
        <f t="shared" si="3"/>
        <v>1</v>
      </c>
    </row>
    <row r="131" spans="1:26" x14ac:dyDescent="0.25">
      <c r="A131">
        <v>126</v>
      </c>
      <c r="B131" t="s">
        <v>105</v>
      </c>
      <c r="C131">
        <v>40009</v>
      </c>
      <c r="D131" t="s">
        <v>1896</v>
      </c>
      <c r="E131">
        <v>1962</v>
      </c>
      <c r="F131" t="s">
        <v>2122</v>
      </c>
      <c r="G131" t="s">
        <v>2088</v>
      </c>
      <c r="H131">
        <v>4</v>
      </c>
      <c r="I131">
        <v>3</v>
      </c>
      <c r="J131" t="s">
        <v>2122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  <c r="V131" t="s">
        <v>105</v>
      </c>
      <c r="W131">
        <v>40009</v>
      </c>
      <c r="X131" s="128">
        <v>0</v>
      </c>
      <c r="Y131" s="128">
        <f t="shared" si="2"/>
        <v>0</v>
      </c>
      <c r="Z131" t="b">
        <f t="shared" si="3"/>
        <v>1</v>
      </c>
    </row>
    <row r="132" spans="1:26" x14ac:dyDescent="0.25">
      <c r="A132">
        <v>127</v>
      </c>
      <c r="B132" t="s">
        <v>115</v>
      </c>
      <c r="C132">
        <v>40745</v>
      </c>
      <c r="D132" t="s">
        <v>1896</v>
      </c>
      <c r="E132">
        <v>1957</v>
      </c>
      <c r="F132" t="s">
        <v>2122</v>
      </c>
      <c r="G132" t="s">
        <v>2089</v>
      </c>
      <c r="H132">
        <v>4</v>
      </c>
      <c r="I132">
        <v>3</v>
      </c>
      <c r="J132" t="s">
        <v>2122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  <c r="V132" t="s">
        <v>115</v>
      </c>
      <c r="W132">
        <v>40745</v>
      </c>
      <c r="X132" s="128">
        <v>5178371.6399999997</v>
      </c>
      <c r="Y132" s="128">
        <f t="shared" si="2"/>
        <v>5178371.6399999997</v>
      </c>
      <c r="Z132" t="b">
        <f t="shared" si="3"/>
        <v>1</v>
      </c>
    </row>
    <row r="133" spans="1:26" x14ac:dyDescent="0.25">
      <c r="A133">
        <v>128</v>
      </c>
      <c r="B133" t="s">
        <v>3010</v>
      </c>
      <c r="C133">
        <v>39591</v>
      </c>
      <c r="D133" t="s">
        <v>1896</v>
      </c>
      <c r="E133">
        <v>1977</v>
      </c>
      <c r="F133" t="s">
        <v>2122</v>
      </c>
      <c r="G133" t="s">
        <v>2121</v>
      </c>
      <c r="H133">
        <v>10</v>
      </c>
      <c r="I133">
        <v>3</v>
      </c>
      <c r="J133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V133" t="s">
        <v>3010</v>
      </c>
      <c r="W133">
        <v>39591</v>
      </c>
      <c r="X133" s="128">
        <v>4039562.4925500001</v>
      </c>
      <c r="Y133" s="128">
        <f t="shared" si="2"/>
        <v>4039562.4925500001</v>
      </c>
      <c r="Z133" t="b">
        <f t="shared" si="3"/>
        <v>1</v>
      </c>
    </row>
    <row r="134" spans="1:26" x14ac:dyDescent="0.25">
      <c r="A134">
        <v>129</v>
      </c>
      <c r="B134" t="s">
        <v>264</v>
      </c>
      <c r="C134">
        <v>31563</v>
      </c>
      <c r="D134" t="s">
        <v>1896</v>
      </c>
      <c r="E134">
        <v>1961</v>
      </c>
      <c r="F134" t="s">
        <v>2122</v>
      </c>
      <c r="G134" t="s">
        <v>2089</v>
      </c>
      <c r="H134">
        <v>4</v>
      </c>
      <c r="I134">
        <v>4</v>
      </c>
      <c r="J134" t="s">
        <v>2122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  <c r="V134" t="s">
        <v>264</v>
      </c>
      <c r="W134">
        <v>31563</v>
      </c>
      <c r="X134" s="128">
        <v>7038166.7200000007</v>
      </c>
      <c r="Y134" s="128">
        <f t="shared" si="2"/>
        <v>7038166.7200000007</v>
      </c>
      <c r="Z134" t="b">
        <f t="shared" si="3"/>
        <v>1</v>
      </c>
    </row>
    <row r="135" spans="1:26" x14ac:dyDescent="0.25">
      <c r="A135">
        <v>130</v>
      </c>
      <c r="B135" t="s">
        <v>275</v>
      </c>
      <c r="C135">
        <v>31556</v>
      </c>
      <c r="D135" t="s">
        <v>1896</v>
      </c>
      <c r="E135">
        <v>1962</v>
      </c>
      <c r="F135" t="s">
        <v>2122</v>
      </c>
      <c r="G135" t="s">
        <v>2089</v>
      </c>
      <c r="H135">
        <v>4</v>
      </c>
      <c r="I135">
        <v>4</v>
      </c>
      <c r="J135" t="s">
        <v>2122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  <c r="V135" t="s">
        <v>275</v>
      </c>
      <c r="W135">
        <v>31556</v>
      </c>
      <c r="X135" s="128">
        <v>7154720.79</v>
      </c>
      <c r="Y135" s="128">
        <f t="shared" ref="Y135:Y198" si="4">VLOOKUP(W135,C:M,11,0)</f>
        <v>7154720.79</v>
      </c>
      <c r="Z135" t="b">
        <f t="shared" ref="Z135:Z198" si="5">AND(X135=Y135)</f>
        <v>1</v>
      </c>
    </row>
    <row r="136" spans="1:26" x14ac:dyDescent="0.25">
      <c r="A136">
        <v>131</v>
      </c>
      <c r="B136" t="s">
        <v>292</v>
      </c>
      <c r="C136">
        <v>31748</v>
      </c>
      <c r="D136" t="s">
        <v>1896</v>
      </c>
      <c r="E136">
        <v>1962</v>
      </c>
      <c r="F136" t="s">
        <v>2122</v>
      </c>
      <c r="G136" t="s">
        <v>2089</v>
      </c>
      <c r="H136">
        <v>4</v>
      </c>
      <c r="I136">
        <v>4</v>
      </c>
      <c r="J136" t="s">
        <v>2122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  <c r="V136" t="s">
        <v>292</v>
      </c>
      <c r="W136">
        <v>31748</v>
      </c>
      <c r="X136" s="128">
        <v>6259650.3500000006</v>
      </c>
      <c r="Y136" s="128">
        <f t="shared" si="4"/>
        <v>6259650.3500000006</v>
      </c>
      <c r="Z136" t="b">
        <f t="shared" si="5"/>
        <v>1</v>
      </c>
    </row>
    <row r="137" spans="1:26" x14ac:dyDescent="0.25">
      <c r="A137">
        <v>132</v>
      </c>
      <c r="B137" t="s">
        <v>293</v>
      </c>
      <c r="C137">
        <v>31750</v>
      </c>
      <c r="D137" t="s">
        <v>1896</v>
      </c>
      <c r="E137">
        <v>1962</v>
      </c>
      <c r="F137" t="s">
        <v>2122</v>
      </c>
      <c r="G137" t="s">
        <v>2089</v>
      </c>
      <c r="H137">
        <v>4</v>
      </c>
      <c r="I137">
        <v>2</v>
      </c>
      <c r="J137" t="s">
        <v>2122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  <c r="V137" t="s">
        <v>293</v>
      </c>
      <c r="W137">
        <v>31750</v>
      </c>
      <c r="X137" s="128">
        <v>3542037.79</v>
      </c>
      <c r="Y137" s="128">
        <f t="shared" si="4"/>
        <v>3542037.79</v>
      </c>
      <c r="Z137" t="b">
        <f t="shared" si="5"/>
        <v>1</v>
      </c>
    </row>
    <row r="138" spans="1:26" x14ac:dyDescent="0.25">
      <c r="A138">
        <v>133</v>
      </c>
      <c r="B138" t="s">
        <v>294</v>
      </c>
      <c r="C138">
        <v>31752</v>
      </c>
      <c r="D138" t="s">
        <v>1896</v>
      </c>
      <c r="E138">
        <v>1964</v>
      </c>
      <c r="F138" t="s">
        <v>2122</v>
      </c>
      <c r="G138" t="s">
        <v>2089</v>
      </c>
      <c r="H138">
        <v>4</v>
      </c>
      <c r="I138">
        <v>4</v>
      </c>
      <c r="J138" t="s">
        <v>2122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  <c r="V138" t="s">
        <v>294</v>
      </c>
      <c r="W138">
        <v>31752</v>
      </c>
      <c r="X138" s="128">
        <v>6259650.3500000006</v>
      </c>
      <c r="Y138" s="128">
        <f t="shared" si="4"/>
        <v>6259650.3500000006</v>
      </c>
      <c r="Z138" t="b">
        <f t="shared" si="5"/>
        <v>1</v>
      </c>
    </row>
    <row r="139" spans="1:26" x14ac:dyDescent="0.25">
      <c r="A139">
        <v>134</v>
      </c>
      <c r="B139" t="s">
        <v>318</v>
      </c>
      <c r="C139">
        <v>31945</v>
      </c>
      <c r="D139" t="s">
        <v>1896</v>
      </c>
      <c r="E139">
        <v>1962</v>
      </c>
      <c r="F139" t="s">
        <v>2122</v>
      </c>
      <c r="G139" t="s">
        <v>2089</v>
      </c>
      <c r="H139">
        <v>4</v>
      </c>
      <c r="I139">
        <v>2</v>
      </c>
      <c r="J139" t="s">
        <v>2122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  <c r="V139" t="s">
        <v>318</v>
      </c>
      <c r="W139">
        <v>31945</v>
      </c>
      <c r="X139" s="128">
        <v>3620718.15</v>
      </c>
      <c r="Y139" s="128">
        <f t="shared" si="4"/>
        <v>3620718.15</v>
      </c>
      <c r="Z139" t="b">
        <f t="shared" si="5"/>
        <v>1</v>
      </c>
    </row>
    <row r="140" spans="1:26" x14ac:dyDescent="0.25">
      <c r="A140">
        <v>135</v>
      </c>
      <c r="B140" t="s">
        <v>319</v>
      </c>
      <c r="C140">
        <v>31940</v>
      </c>
      <c r="D140" t="s">
        <v>1896</v>
      </c>
      <c r="E140">
        <v>1960</v>
      </c>
      <c r="F140" t="s">
        <v>2122</v>
      </c>
      <c r="G140" t="s">
        <v>2089</v>
      </c>
      <c r="H140">
        <v>4</v>
      </c>
      <c r="I140">
        <v>4</v>
      </c>
      <c r="J140" t="s">
        <v>2122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  <c r="V140" t="s">
        <v>319</v>
      </c>
      <c r="W140">
        <v>31940</v>
      </c>
      <c r="X140" s="128">
        <v>7118477.9799999995</v>
      </c>
      <c r="Y140" s="128">
        <f t="shared" si="4"/>
        <v>7118477.9799999995</v>
      </c>
      <c r="Z140" t="b">
        <f t="shared" si="5"/>
        <v>1</v>
      </c>
    </row>
    <row r="141" spans="1:26" x14ac:dyDescent="0.25">
      <c r="A141">
        <v>136</v>
      </c>
      <c r="B141" t="s">
        <v>320</v>
      </c>
      <c r="C141">
        <v>31943</v>
      </c>
      <c r="D141" t="s">
        <v>1896</v>
      </c>
      <c r="E141">
        <v>1961</v>
      </c>
      <c r="F141" t="s">
        <v>2122</v>
      </c>
      <c r="G141" t="s">
        <v>2089</v>
      </c>
      <c r="H141">
        <v>4</v>
      </c>
      <c r="I141">
        <v>4</v>
      </c>
      <c r="J141" t="s">
        <v>2122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  <c r="V141" t="s">
        <v>320</v>
      </c>
      <c r="W141">
        <v>31943</v>
      </c>
      <c r="X141" s="128">
        <v>6946691.2599999998</v>
      </c>
      <c r="Y141" s="128">
        <f t="shared" si="4"/>
        <v>6946691.2599999998</v>
      </c>
      <c r="Z141" t="b">
        <f t="shared" si="5"/>
        <v>1</v>
      </c>
    </row>
    <row r="142" spans="1:26" x14ac:dyDescent="0.25">
      <c r="A142">
        <v>137</v>
      </c>
      <c r="B142" t="s">
        <v>1556</v>
      </c>
      <c r="C142">
        <v>31124</v>
      </c>
      <c r="D142" t="s">
        <v>1896</v>
      </c>
      <c r="E142">
        <v>1979</v>
      </c>
      <c r="F142" t="s">
        <v>2122</v>
      </c>
      <c r="G142" t="s">
        <v>2088</v>
      </c>
      <c r="H142">
        <v>9</v>
      </c>
      <c r="I142">
        <v>4</v>
      </c>
      <c r="J142" t="s">
        <v>2122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  <c r="V142" t="s">
        <v>1556</v>
      </c>
      <c r="W142">
        <v>31124</v>
      </c>
      <c r="X142" s="128">
        <v>15684909.49</v>
      </c>
      <c r="Y142" s="128">
        <f t="shared" si="4"/>
        <v>15684909.49</v>
      </c>
      <c r="Z142" t="b">
        <f t="shared" si="5"/>
        <v>1</v>
      </c>
    </row>
    <row r="143" spans="1:26" x14ac:dyDescent="0.25">
      <c r="A143">
        <v>138</v>
      </c>
      <c r="B143" t="s">
        <v>1557</v>
      </c>
      <c r="C143">
        <v>31953</v>
      </c>
      <c r="D143" t="s">
        <v>1896</v>
      </c>
      <c r="E143">
        <v>1978</v>
      </c>
      <c r="F143" t="s">
        <v>2122</v>
      </c>
      <c r="G143" t="s">
        <v>2088</v>
      </c>
      <c r="H143">
        <v>9</v>
      </c>
      <c r="I143">
        <v>3</v>
      </c>
      <c r="J143" t="s">
        <v>2122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  <c r="V143" t="s">
        <v>1557</v>
      </c>
      <c r="W143">
        <v>31953</v>
      </c>
      <c r="X143" s="128">
        <v>12239896.369999999</v>
      </c>
      <c r="Y143" s="128">
        <f t="shared" si="4"/>
        <v>12239896.369999999</v>
      </c>
      <c r="Z143" t="b">
        <f t="shared" si="5"/>
        <v>1</v>
      </c>
    </row>
    <row r="144" spans="1:26" x14ac:dyDescent="0.25">
      <c r="A144">
        <v>139</v>
      </c>
      <c r="B144" t="s">
        <v>1558</v>
      </c>
      <c r="C144">
        <v>31950</v>
      </c>
      <c r="D144" t="s">
        <v>1896</v>
      </c>
      <c r="E144">
        <v>1979</v>
      </c>
      <c r="F144" t="s">
        <v>2122</v>
      </c>
      <c r="G144" t="s">
        <v>2088</v>
      </c>
      <c r="H144">
        <v>9</v>
      </c>
      <c r="I144">
        <v>2</v>
      </c>
      <c r="J144" t="s">
        <v>2122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  <c r="V144" t="s">
        <v>1558</v>
      </c>
      <c r="W144">
        <v>31950</v>
      </c>
      <c r="X144" s="128">
        <v>9725972.3800000008</v>
      </c>
      <c r="Y144" s="128">
        <f t="shared" si="4"/>
        <v>9725972.3800000008</v>
      </c>
      <c r="Z144" t="b">
        <f t="shared" si="5"/>
        <v>1</v>
      </c>
    </row>
    <row r="145" spans="1:26" x14ac:dyDescent="0.25">
      <c r="A145">
        <v>140</v>
      </c>
      <c r="B145" t="s">
        <v>1559</v>
      </c>
      <c r="C145">
        <v>31952</v>
      </c>
      <c r="D145" t="s">
        <v>1896</v>
      </c>
      <c r="E145">
        <v>1977</v>
      </c>
      <c r="F145" t="s">
        <v>2122</v>
      </c>
      <c r="G145" t="s">
        <v>2088</v>
      </c>
      <c r="H145">
        <v>9</v>
      </c>
      <c r="I145">
        <v>6</v>
      </c>
      <c r="J145" t="s">
        <v>2122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  <c r="V145" t="s">
        <v>1559</v>
      </c>
      <c r="W145">
        <v>31952</v>
      </c>
      <c r="X145" s="128">
        <v>21094599.25</v>
      </c>
      <c r="Y145" s="128">
        <f t="shared" si="4"/>
        <v>21094599.25</v>
      </c>
      <c r="Z145" t="b">
        <f t="shared" si="5"/>
        <v>1</v>
      </c>
    </row>
    <row r="146" spans="1:26" x14ac:dyDescent="0.25">
      <c r="A146">
        <v>141</v>
      </c>
      <c r="B146" t="s">
        <v>1560</v>
      </c>
      <c r="C146">
        <v>31459</v>
      </c>
      <c r="D146" t="s">
        <v>1896</v>
      </c>
      <c r="E146">
        <v>1963</v>
      </c>
      <c r="F146" t="s">
        <v>2122</v>
      </c>
      <c r="G146" t="s">
        <v>2089</v>
      </c>
      <c r="H146">
        <v>5</v>
      </c>
      <c r="I146">
        <v>4</v>
      </c>
      <c r="J146" t="s">
        <v>2122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  <c r="V146" t="s">
        <v>1560</v>
      </c>
      <c r="W146">
        <v>31459</v>
      </c>
      <c r="X146" s="128">
        <v>8156792.5300000003</v>
      </c>
      <c r="Y146" s="128">
        <f t="shared" si="4"/>
        <v>8156792.5300000003</v>
      </c>
      <c r="Z146" t="b">
        <f t="shared" si="5"/>
        <v>1</v>
      </c>
    </row>
    <row r="147" spans="1:26" x14ac:dyDescent="0.25">
      <c r="A147">
        <v>142</v>
      </c>
      <c r="B147" t="s">
        <v>1561</v>
      </c>
      <c r="C147">
        <v>31461</v>
      </c>
      <c r="D147" t="s">
        <v>1896</v>
      </c>
      <c r="E147">
        <v>1963</v>
      </c>
      <c r="F147" t="s">
        <v>2122</v>
      </c>
      <c r="G147" t="s">
        <v>2089</v>
      </c>
      <c r="H147">
        <v>5</v>
      </c>
      <c r="I147">
        <v>4</v>
      </c>
      <c r="J147" t="s">
        <v>2122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  <c r="V147" t="s">
        <v>1561</v>
      </c>
      <c r="W147">
        <v>31461</v>
      </c>
      <c r="X147" s="128">
        <v>7942484.21</v>
      </c>
      <c r="Y147" s="128">
        <f t="shared" si="4"/>
        <v>7942484.21</v>
      </c>
      <c r="Z147" t="b">
        <f t="shared" si="5"/>
        <v>1</v>
      </c>
    </row>
    <row r="148" spans="1:26" x14ac:dyDescent="0.25">
      <c r="A148">
        <v>143</v>
      </c>
      <c r="B148" t="s">
        <v>1562</v>
      </c>
      <c r="C148">
        <v>31467</v>
      </c>
      <c r="D148" t="s">
        <v>1896</v>
      </c>
      <c r="E148">
        <v>1975</v>
      </c>
      <c r="F148" t="s">
        <v>2122</v>
      </c>
      <c r="G148" t="s">
        <v>2089</v>
      </c>
      <c r="H148">
        <v>9</v>
      </c>
      <c r="I148">
        <v>1</v>
      </c>
      <c r="J148" t="s">
        <v>2122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  <c r="V148" t="s">
        <v>1562</v>
      </c>
      <c r="W148">
        <v>31467</v>
      </c>
      <c r="X148" s="128">
        <v>6455598.3100000015</v>
      </c>
      <c r="Y148" s="128">
        <f t="shared" si="4"/>
        <v>6455598.3100000015</v>
      </c>
      <c r="Z148" t="b">
        <f t="shared" si="5"/>
        <v>1</v>
      </c>
    </row>
    <row r="149" spans="1:26" x14ac:dyDescent="0.25">
      <c r="A149">
        <v>144</v>
      </c>
      <c r="B149" t="s">
        <v>1563</v>
      </c>
      <c r="C149">
        <v>31470</v>
      </c>
      <c r="D149" t="s">
        <v>1896</v>
      </c>
      <c r="E149">
        <v>1965</v>
      </c>
      <c r="F149" t="s">
        <v>2122</v>
      </c>
      <c r="G149" t="s">
        <v>2095</v>
      </c>
      <c r="H149">
        <v>5</v>
      </c>
      <c r="I149">
        <v>4</v>
      </c>
      <c r="J149" t="s">
        <v>2122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  <c r="V149" t="s">
        <v>1563</v>
      </c>
      <c r="W149">
        <v>31470</v>
      </c>
      <c r="X149" s="128">
        <v>9397926.0099999998</v>
      </c>
      <c r="Y149" s="128">
        <f t="shared" si="4"/>
        <v>9397926.0099999998</v>
      </c>
      <c r="Z149" t="b">
        <f t="shared" si="5"/>
        <v>1</v>
      </c>
    </row>
    <row r="150" spans="1:26" x14ac:dyDescent="0.25">
      <c r="A150">
        <v>145</v>
      </c>
      <c r="B150" t="s">
        <v>1564</v>
      </c>
      <c r="C150">
        <v>31473</v>
      </c>
      <c r="D150" t="s">
        <v>1896</v>
      </c>
      <c r="E150">
        <v>1965</v>
      </c>
      <c r="F150" t="s">
        <v>2122</v>
      </c>
      <c r="G150" t="s">
        <v>2095</v>
      </c>
      <c r="H150">
        <v>5</v>
      </c>
      <c r="I150">
        <v>4</v>
      </c>
      <c r="J150" t="s">
        <v>2122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  <c r="V150" t="s">
        <v>1564</v>
      </c>
      <c r="W150">
        <v>31473</v>
      </c>
      <c r="X150" s="128">
        <v>8832286.8100000005</v>
      </c>
      <c r="Y150" s="128">
        <f t="shared" si="4"/>
        <v>8832286.8100000005</v>
      </c>
      <c r="Z150" t="b">
        <f t="shared" si="5"/>
        <v>1</v>
      </c>
    </row>
    <row r="151" spans="1:26" x14ac:dyDescent="0.25">
      <c r="A151">
        <v>146</v>
      </c>
      <c r="B151" t="s">
        <v>1565</v>
      </c>
      <c r="C151">
        <v>31475</v>
      </c>
      <c r="D151" t="s">
        <v>1896</v>
      </c>
      <c r="E151">
        <v>1965</v>
      </c>
      <c r="F151" t="s">
        <v>2122</v>
      </c>
      <c r="G151" t="s">
        <v>2095</v>
      </c>
      <c r="H151">
        <v>5</v>
      </c>
      <c r="I151">
        <v>4</v>
      </c>
      <c r="J151" t="s">
        <v>2122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  <c r="V151" t="s">
        <v>1565</v>
      </c>
      <c r="W151">
        <v>31475</v>
      </c>
      <c r="X151" s="128">
        <v>9236883.2599999998</v>
      </c>
      <c r="Y151" s="128">
        <f t="shared" si="4"/>
        <v>9236883.2599999998</v>
      </c>
      <c r="Z151" t="b">
        <f t="shared" si="5"/>
        <v>1</v>
      </c>
    </row>
    <row r="152" spans="1:26" x14ac:dyDescent="0.25">
      <c r="A152">
        <v>147</v>
      </c>
      <c r="B152" t="s">
        <v>1566</v>
      </c>
      <c r="C152">
        <v>31607</v>
      </c>
      <c r="D152" t="s">
        <v>1896</v>
      </c>
      <c r="E152">
        <v>1972</v>
      </c>
      <c r="F152" t="s">
        <v>2122</v>
      </c>
      <c r="G152" t="s">
        <v>2088</v>
      </c>
      <c r="H152">
        <v>9</v>
      </c>
      <c r="I152">
        <v>1</v>
      </c>
      <c r="J152" t="s">
        <v>2122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  <c r="V152" t="s">
        <v>1566</v>
      </c>
      <c r="W152">
        <v>31607</v>
      </c>
      <c r="X152" s="128">
        <v>3782121.42</v>
      </c>
      <c r="Y152" s="128">
        <f t="shared" si="4"/>
        <v>3782121.42</v>
      </c>
      <c r="Z152" t="b">
        <f t="shared" si="5"/>
        <v>1</v>
      </c>
    </row>
    <row r="153" spans="1:26" x14ac:dyDescent="0.25">
      <c r="A153">
        <v>148</v>
      </c>
      <c r="B153" t="s">
        <v>285</v>
      </c>
      <c r="C153">
        <v>31648</v>
      </c>
      <c r="D153" t="s">
        <v>1896</v>
      </c>
      <c r="E153">
        <v>1975</v>
      </c>
      <c r="F153" t="s">
        <v>2122</v>
      </c>
      <c r="G153" t="s">
        <v>2088</v>
      </c>
      <c r="H153">
        <v>9</v>
      </c>
      <c r="I153">
        <v>4</v>
      </c>
      <c r="J153" t="s">
        <v>2122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  <c r="V153" t="s">
        <v>285</v>
      </c>
      <c r="W153">
        <v>31648</v>
      </c>
      <c r="X153" s="128">
        <v>10488380.719999999</v>
      </c>
      <c r="Y153" s="128">
        <f t="shared" si="4"/>
        <v>10488380.719999999</v>
      </c>
      <c r="Z153" t="b">
        <f t="shared" si="5"/>
        <v>1</v>
      </c>
    </row>
    <row r="154" spans="1:26" x14ac:dyDescent="0.25">
      <c r="A154">
        <v>149</v>
      </c>
      <c r="B154" t="s">
        <v>1567</v>
      </c>
      <c r="C154">
        <v>31762</v>
      </c>
      <c r="D154" t="s">
        <v>1896</v>
      </c>
      <c r="E154">
        <v>1965</v>
      </c>
      <c r="F154" t="s">
        <v>2122</v>
      </c>
      <c r="G154" t="s">
        <v>2089</v>
      </c>
      <c r="H154">
        <v>5</v>
      </c>
      <c r="I154">
        <v>3</v>
      </c>
      <c r="J154" t="s">
        <v>2122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  <c r="V154" t="s">
        <v>1567</v>
      </c>
      <c r="W154">
        <v>31762</v>
      </c>
      <c r="X154" s="128">
        <v>7608380.7800000003</v>
      </c>
      <c r="Y154" s="128">
        <f t="shared" si="4"/>
        <v>7608380.7800000003</v>
      </c>
      <c r="Z154" t="b">
        <f t="shared" si="5"/>
        <v>1</v>
      </c>
    </row>
    <row r="155" spans="1:26" x14ac:dyDescent="0.25">
      <c r="A155">
        <v>150</v>
      </c>
      <c r="B155" t="s">
        <v>1568</v>
      </c>
      <c r="C155">
        <v>31763</v>
      </c>
      <c r="D155" t="s">
        <v>1896</v>
      </c>
      <c r="E155">
        <v>1962</v>
      </c>
      <c r="F155" t="s">
        <v>2122</v>
      </c>
      <c r="G155" t="s">
        <v>2089</v>
      </c>
      <c r="H155">
        <v>5</v>
      </c>
      <c r="I155">
        <v>3</v>
      </c>
      <c r="J155" t="s">
        <v>2122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  <c r="V155" t="s">
        <v>1568</v>
      </c>
      <c r="W155">
        <v>31763</v>
      </c>
      <c r="X155" s="128">
        <v>6836623.04</v>
      </c>
      <c r="Y155" s="128">
        <f t="shared" si="4"/>
        <v>6836623.04</v>
      </c>
      <c r="Z155" t="b">
        <f t="shared" si="5"/>
        <v>1</v>
      </c>
    </row>
    <row r="156" spans="1:26" x14ac:dyDescent="0.25">
      <c r="A156">
        <v>151</v>
      </c>
      <c r="B156" t="s">
        <v>1569</v>
      </c>
      <c r="C156">
        <v>31564</v>
      </c>
      <c r="D156" t="s">
        <v>1896</v>
      </c>
      <c r="E156">
        <v>1964</v>
      </c>
      <c r="F156" t="s">
        <v>2122</v>
      </c>
      <c r="G156" t="s">
        <v>2089</v>
      </c>
      <c r="H156">
        <v>5</v>
      </c>
      <c r="I156">
        <v>2</v>
      </c>
      <c r="J156" t="s">
        <v>2122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  <c r="V156" t="s">
        <v>1569</v>
      </c>
      <c r="W156">
        <v>31564</v>
      </c>
      <c r="X156" s="128">
        <v>3447542.91</v>
      </c>
      <c r="Y156" s="128">
        <f t="shared" si="4"/>
        <v>3447542.91</v>
      </c>
      <c r="Z156" t="b">
        <f t="shared" si="5"/>
        <v>1</v>
      </c>
    </row>
    <row r="157" spans="1:26" x14ac:dyDescent="0.25">
      <c r="A157">
        <v>152</v>
      </c>
      <c r="B157" t="s">
        <v>209</v>
      </c>
      <c r="C157">
        <v>31084</v>
      </c>
      <c r="D157" t="s">
        <v>1896</v>
      </c>
      <c r="E157">
        <v>1979</v>
      </c>
      <c r="F157" t="s">
        <v>2122</v>
      </c>
      <c r="G157" t="s">
        <v>2089</v>
      </c>
      <c r="H157">
        <v>9</v>
      </c>
      <c r="I157">
        <v>1</v>
      </c>
      <c r="J157" t="s">
        <v>2122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  <c r="V157" t="s">
        <v>209</v>
      </c>
      <c r="W157">
        <v>31084</v>
      </c>
      <c r="X157" s="128">
        <v>3486668.7800000003</v>
      </c>
      <c r="Y157" s="128">
        <f t="shared" si="4"/>
        <v>3486668.7800000003</v>
      </c>
      <c r="Z157" t="b">
        <f t="shared" si="5"/>
        <v>1</v>
      </c>
    </row>
    <row r="158" spans="1:26" x14ac:dyDescent="0.25">
      <c r="A158">
        <v>153</v>
      </c>
      <c r="B158" t="s">
        <v>214</v>
      </c>
      <c r="C158">
        <v>31174</v>
      </c>
      <c r="D158" t="s">
        <v>1896</v>
      </c>
      <c r="E158">
        <v>1963</v>
      </c>
      <c r="F158" t="s">
        <v>2122</v>
      </c>
      <c r="G158" t="s">
        <v>2095</v>
      </c>
      <c r="H158">
        <v>5</v>
      </c>
      <c r="I158">
        <v>3</v>
      </c>
      <c r="J158" t="s">
        <v>2122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  <c r="V158" t="s">
        <v>214</v>
      </c>
      <c r="W158">
        <v>31174</v>
      </c>
      <c r="X158" s="128">
        <v>2653661.69</v>
      </c>
      <c r="Y158" s="128">
        <f t="shared" si="4"/>
        <v>2653661.69</v>
      </c>
      <c r="Z158" t="b">
        <f t="shared" si="5"/>
        <v>1</v>
      </c>
    </row>
    <row r="159" spans="1:26" x14ac:dyDescent="0.25">
      <c r="A159">
        <v>154</v>
      </c>
      <c r="B159" t="s">
        <v>220</v>
      </c>
      <c r="C159">
        <v>31226</v>
      </c>
      <c r="D159" t="s">
        <v>1896</v>
      </c>
      <c r="E159">
        <v>1963</v>
      </c>
      <c r="F159" t="s">
        <v>2122</v>
      </c>
      <c r="G159" t="s">
        <v>2095</v>
      </c>
      <c r="H159">
        <v>5</v>
      </c>
      <c r="I159">
        <v>3</v>
      </c>
      <c r="J159" t="s">
        <v>2122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  <c r="V159" t="s">
        <v>220</v>
      </c>
      <c r="W159">
        <v>31226</v>
      </c>
      <c r="X159" s="128">
        <v>2625987.14</v>
      </c>
      <c r="Y159" s="128">
        <f t="shared" si="4"/>
        <v>2625987.14</v>
      </c>
      <c r="Z159" t="b">
        <f t="shared" si="5"/>
        <v>1</v>
      </c>
    </row>
    <row r="160" spans="1:26" x14ac:dyDescent="0.25">
      <c r="A160">
        <v>155</v>
      </c>
      <c r="B160" t="s">
        <v>286</v>
      </c>
      <c r="C160">
        <v>31651</v>
      </c>
      <c r="D160" t="s">
        <v>1896</v>
      </c>
      <c r="E160">
        <v>1975</v>
      </c>
      <c r="F160" t="s">
        <v>2122</v>
      </c>
      <c r="G160" t="s">
        <v>2089</v>
      </c>
      <c r="H160">
        <v>9</v>
      </c>
      <c r="I160">
        <v>1</v>
      </c>
      <c r="J160" t="s">
        <v>2122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  <c r="V160" t="s">
        <v>286</v>
      </c>
      <c r="W160">
        <v>31651</v>
      </c>
      <c r="X160" s="128">
        <v>2055021.5999999999</v>
      </c>
      <c r="Y160" s="128">
        <f t="shared" si="4"/>
        <v>2055021.5999999999</v>
      </c>
      <c r="Z160" t="b">
        <f t="shared" si="5"/>
        <v>1</v>
      </c>
    </row>
    <row r="161" spans="1:26" x14ac:dyDescent="0.25">
      <c r="A161">
        <v>156</v>
      </c>
      <c r="B161" t="s">
        <v>298</v>
      </c>
      <c r="C161">
        <v>31766</v>
      </c>
      <c r="D161" t="s">
        <v>1896</v>
      </c>
      <c r="E161">
        <v>1964</v>
      </c>
      <c r="F161" t="s">
        <v>2122</v>
      </c>
      <c r="G161" t="s">
        <v>2089</v>
      </c>
      <c r="H161">
        <v>4</v>
      </c>
      <c r="I161">
        <v>3</v>
      </c>
      <c r="J161" t="s">
        <v>2122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  <c r="V161" t="s">
        <v>298</v>
      </c>
      <c r="W161">
        <v>31766</v>
      </c>
      <c r="X161" s="128">
        <v>1721329.0899999999</v>
      </c>
      <c r="Y161" s="128">
        <f t="shared" si="4"/>
        <v>1721329.0899999999</v>
      </c>
      <c r="Z161" t="b">
        <f t="shared" si="5"/>
        <v>1</v>
      </c>
    </row>
    <row r="162" spans="1:26" x14ac:dyDescent="0.25">
      <c r="A162">
        <v>157</v>
      </c>
      <c r="B162" t="s">
        <v>328</v>
      </c>
      <c r="C162">
        <v>32109</v>
      </c>
      <c r="D162" t="s">
        <v>1896</v>
      </c>
      <c r="E162">
        <v>1966</v>
      </c>
      <c r="F162" t="s">
        <v>2122</v>
      </c>
      <c r="G162" t="s">
        <v>2089</v>
      </c>
      <c r="H162">
        <v>9</v>
      </c>
      <c r="I162">
        <v>1</v>
      </c>
      <c r="J162" t="s">
        <v>2122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  <c r="V162" t="s">
        <v>328</v>
      </c>
      <c r="W162">
        <v>32109</v>
      </c>
      <c r="X162" s="128">
        <v>3671587.26</v>
      </c>
      <c r="Y162" s="128">
        <f t="shared" si="4"/>
        <v>3671587.26</v>
      </c>
      <c r="Z162" t="b">
        <f t="shared" si="5"/>
        <v>1</v>
      </c>
    </row>
    <row r="163" spans="1:26" x14ac:dyDescent="0.25">
      <c r="A163">
        <v>158</v>
      </c>
      <c r="B163" t="s">
        <v>291</v>
      </c>
      <c r="C163">
        <v>31707</v>
      </c>
      <c r="D163" t="s">
        <v>1896</v>
      </c>
      <c r="E163">
        <v>1964</v>
      </c>
      <c r="F163" t="s">
        <v>2122</v>
      </c>
      <c r="G163" t="s">
        <v>2088</v>
      </c>
      <c r="H163">
        <v>5</v>
      </c>
      <c r="I163">
        <v>4</v>
      </c>
      <c r="J163" t="s">
        <v>2122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  <c r="V163" t="s">
        <v>291</v>
      </c>
      <c r="W163">
        <v>31707</v>
      </c>
      <c r="X163" s="128">
        <v>3363800.46</v>
      </c>
      <c r="Y163" s="128">
        <f t="shared" si="4"/>
        <v>3363800.46</v>
      </c>
      <c r="Z163" t="b">
        <f t="shared" si="5"/>
        <v>1</v>
      </c>
    </row>
    <row r="164" spans="1:26" x14ac:dyDescent="0.25">
      <c r="A164">
        <v>159</v>
      </c>
      <c r="B164" t="s">
        <v>268</v>
      </c>
      <c r="C164">
        <v>31571</v>
      </c>
      <c r="D164" t="s">
        <v>1896</v>
      </c>
      <c r="E164">
        <v>1965</v>
      </c>
      <c r="F164" t="s">
        <v>2122</v>
      </c>
      <c r="G164" t="s">
        <v>2088</v>
      </c>
      <c r="H164">
        <v>5</v>
      </c>
      <c r="I164">
        <v>4</v>
      </c>
      <c r="J164" t="s">
        <v>2122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  <c r="V164" t="s">
        <v>268</v>
      </c>
      <c r="W164">
        <v>31571</v>
      </c>
      <c r="X164" s="128">
        <v>1374040.81</v>
      </c>
      <c r="Y164" s="128">
        <f t="shared" si="4"/>
        <v>1374040.81</v>
      </c>
      <c r="Z164" t="b">
        <f t="shared" si="5"/>
        <v>1</v>
      </c>
    </row>
    <row r="165" spans="1:26" x14ac:dyDescent="0.25">
      <c r="A165">
        <v>160</v>
      </c>
      <c r="B165" t="s">
        <v>270</v>
      </c>
      <c r="C165">
        <v>31576</v>
      </c>
      <c r="D165" t="s">
        <v>1896</v>
      </c>
      <c r="E165">
        <v>1965</v>
      </c>
      <c r="F165" t="s">
        <v>2122</v>
      </c>
      <c r="G165" t="s">
        <v>2088</v>
      </c>
      <c r="H165">
        <v>5</v>
      </c>
      <c r="I165">
        <v>4</v>
      </c>
      <c r="J165" t="s">
        <v>2122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  <c r="V165" t="s">
        <v>270</v>
      </c>
      <c r="W165">
        <v>31576</v>
      </c>
      <c r="X165" s="128">
        <v>1376731.62</v>
      </c>
      <c r="Y165" s="128">
        <f t="shared" si="4"/>
        <v>1376731.62</v>
      </c>
      <c r="Z165" t="b">
        <f t="shared" si="5"/>
        <v>1</v>
      </c>
    </row>
    <row r="166" spans="1:26" x14ac:dyDescent="0.25">
      <c r="A166">
        <v>161</v>
      </c>
      <c r="B166" t="s">
        <v>271</v>
      </c>
      <c r="C166">
        <v>31577</v>
      </c>
      <c r="D166" t="s">
        <v>1896</v>
      </c>
      <c r="E166">
        <v>1965</v>
      </c>
      <c r="F166" t="s">
        <v>2122</v>
      </c>
      <c r="G166" t="s">
        <v>2088</v>
      </c>
      <c r="H166">
        <v>5</v>
      </c>
      <c r="I166">
        <v>4</v>
      </c>
      <c r="J166" t="s">
        <v>2122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  <c r="V166" t="s">
        <v>271</v>
      </c>
      <c r="W166">
        <v>31577</v>
      </c>
      <c r="X166" s="128">
        <v>1393922.62</v>
      </c>
      <c r="Y166" s="128">
        <f t="shared" si="4"/>
        <v>1393922.62</v>
      </c>
      <c r="Z166" t="b">
        <f t="shared" si="5"/>
        <v>1</v>
      </c>
    </row>
    <row r="167" spans="1:26" x14ac:dyDescent="0.25">
      <c r="A167">
        <v>162</v>
      </c>
      <c r="B167" t="s">
        <v>272</v>
      </c>
      <c r="C167">
        <v>31578</v>
      </c>
      <c r="D167" t="s">
        <v>1896</v>
      </c>
      <c r="E167">
        <v>1965</v>
      </c>
      <c r="F167" t="s">
        <v>2122</v>
      </c>
      <c r="G167" t="s">
        <v>2088</v>
      </c>
      <c r="H167">
        <v>5</v>
      </c>
      <c r="I167">
        <v>4</v>
      </c>
      <c r="J167" t="s">
        <v>2122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  <c r="V167" t="s">
        <v>272</v>
      </c>
      <c r="W167">
        <v>31578</v>
      </c>
      <c r="X167" s="128">
        <v>1331041.6500000001</v>
      </c>
      <c r="Y167" s="128">
        <f t="shared" si="4"/>
        <v>1331041.6500000001</v>
      </c>
      <c r="Z167" t="b">
        <f t="shared" si="5"/>
        <v>1</v>
      </c>
    </row>
    <row r="168" spans="1:26" x14ac:dyDescent="0.25">
      <c r="A168">
        <v>163</v>
      </c>
      <c r="B168" t="s">
        <v>2906</v>
      </c>
      <c r="C168">
        <v>31826</v>
      </c>
      <c r="D168" t="s">
        <v>1896</v>
      </c>
      <c r="E168">
        <v>1974</v>
      </c>
      <c r="F168">
        <v>2016</v>
      </c>
      <c r="G168" t="s">
        <v>2120</v>
      </c>
      <c r="H168">
        <v>9</v>
      </c>
      <c r="I168">
        <v>5</v>
      </c>
      <c r="J168" t="s">
        <v>2122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V168" t="s">
        <v>313</v>
      </c>
      <c r="W168">
        <v>31824</v>
      </c>
      <c r="X168" s="128">
        <v>1333136.44</v>
      </c>
      <c r="Y168" s="128">
        <f t="shared" si="4"/>
        <v>1333136.44</v>
      </c>
      <c r="Z168" t="b">
        <f t="shared" si="5"/>
        <v>1</v>
      </c>
    </row>
    <row r="169" spans="1:26" x14ac:dyDescent="0.25">
      <c r="A169">
        <v>164</v>
      </c>
      <c r="B169" t="s">
        <v>313</v>
      </c>
      <c r="C169">
        <v>31824</v>
      </c>
      <c r="D169" t="s">
        <v>1896</v>
      </c>
      <c r="E169">
        <v>1965</v>
      </c>
      <c r="F169" t="s">
        <v>2122</v>
      </c>
      <c r="G169" t="s">
        <v>2088</v>
      </c>
      <c r="H169">
        <v>5</v>
      </c>
      <c r="I169">
        <v>4</v>
      </c>
      <c r="J169" t="s">
        <v>2122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  <c r="V169" t="s">
        <v>2906</v>
      </c>
      <c r="W169">
        <v>31826</v>
      </c>
      <c r="X169" s="128">
        <v>624434</v>
      </c>
      <c r="Y169" s="128">
        <f t="shared" si="4"/>
        <v>624434</v>
      </c>
      <c r="Z169" t="b">
        <f t="shared" si="5"/>
        <v>1</v>
      </c>
    </row>
    <row r="170" spans="1:26" x14ac:dyDescent="0.25">
      <c r="A170">
        <v>165</v>
      </c>
      <c r="B170" t="s">
        <v>2263</v>
      </c>
      <c r="C170">
        <v>31951</v>
      </c>
      <c r="D170" t="s">
        <v>1896</v>
      </c>
      <c r="E170">
        <v>1980</v>
      </c>
      <c r="F170" t="s">
        <v>2122</v>
      </c>
      <c r="G170" t="s">
        <v>2088</v>
      </c>
      <c r="H170">
        <v>9</v>
      </c>
      <c r="I170">
        <v>3</v>
      </c>
      <c r="J170" t="s">
        <v>2122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  <c r="V170" t="s">
        <v>2263</v>
      </c>
      <c r="W170">
        <v>31951</v>
      </c>
      <c r="X170" s="128">
        <v>10232066.403999999</v>
      </c>
      <c r="Y170" s="128">
        <f t="shared" si="4"/>
        <v>10232066.403999999</v>
      </c>
      <c r="Z170" t="b">
        <f t="shared" si="5"/>
        <v>1</v>
      </c>
    </row>
    <row r="171" spans="1:26" x14ac:dyDescent="0.25">
      <c r="A171">
        <v>166</v>
      </c>
      <c r="B171" t="s">
        <v>2421</v>
      </c>
      <c r="C171">
        <v>31818</v>
      </c>
      <c r="D171" t="s">
        <v>1896</v>
      </c>
      <c r="E171">
        <v>1967</v>
      </c>
      <c r="F171" t="s">
        <v>2122</v>
      </c>
      <c r="G171" t="s">
        <v>2088</v>
      </c>
      <c r="H171">
        <v>5</v>
      </c>
      <c r="I171">
        <v>6</v>
      </c>
      <c r="J171" t="s">
        <v>2122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  <c r="V171" t="s">
        <v>2421</v>
      </c>
      <c r="W171">
        <v>31818</v>
      </c>
      <c r="X171" s="128">
        <v>0</v>
      </c>
      <c r="Y171" s="128">
        <f t="shared" si="4"/>
        <v>0</v>
      </c>
      <c r="Z171" t="b">
        <f t="shared" si="5"/>
        <v>1</v>
      </c>
    </row>
    <row r="172" spans="1:26" x14ac:dyDescent="0.25">
      <c r="A172">
        <v>167</v>
      </c>
      <c r="B172" t="s">
        <v>2352</v>
      </c>
      <c r="C172">
        <v>31795</v>
      </c>
      <c r="D172" t="s">
        <v>1896</v>
      </c>
      <c r="E172">
        <v>1964</v>
      </c>
      <c r="F172" t="s">
        <v>2122</v>
      </c>
      <c r="G172" t="s">
        <v>2089</v>
      </c>
      <c r="H172">
        <v>5</v>
      </c>
      <c r="I172">
        <v>4</v>
      </c>
      <c r="J172" t="s">
        <v>2122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  <c r="V172" t="s">
        <v>2352</v>
      </c>
      <c r="W172">
        <v>31795</v>
      </c>
      <c r="X172" s="128">
        <v>3886004.1576</v>
      </c>
      <c r="Y172" s="128">
        <f t="shared" si="4"/>
        <v>3886004.1576</v>
      </c>
      <c r="Z172" t="b">
        <f t="shared" si="5"/>
        <v>1</v>
      </c>
    </row>
    <row r="173" spans="1:26" x14ac:dyDescent="0.25">
      <c r="A173">
        <v>168</v>
      </c>
      <c r="B173" t="s">
        <v>2622</v>
      </c>
      <c r="C173">
        <v>31179</v>
      </c>
      <c r="D173" t="s">
        <v>1896</v>
      </c>
      <c r="E173">
        <v>1965</v>
      </c>
      <c r="F173" t="s">
        <v>2122</v>
      </c>
      <c r="G173" t="s">
        <v>2089</v>
      </c>
      <c r="H173">
        <v>5</v>
      </c>
      <c r="I173">
        <v>4</v>
      </c>
      <c r="J173" t="s">
        <v>2122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  <c r="V173" t="s">
        <v>2622</v>
      </c>
      <c r="W173">
        <v>31179</v>
      </c>
      <c r="X173" s="128">
        <v>0</v>
      </c>
      <c r="Y173" s="128">
        <f t="shared" si="4"/>
        <v>0</v>
      </c>
      <c r="Z173" t="b">
        <f t="shared" si="5"/>
        <v>1</v>
      </c>
    </row>
    <row r="174" spans="1:26" x14ac:dyDescent="0.25">
      <c r="A174">
        <v>169</v>
      </c>
      <c r="B174" t="s">
        <v>2623</v>
      </c>
      <c r="C174">
        <v>31422</v>
      </c>
      <c r="D174" t="s">
        <v>1896</v>
      </c>
      <c r="E174">
        <v>1963</v>
      </c>
      <c r="F174" t="s">
        <v>2122</v>
      </c>
      <c r="G174" t="s">
        <v>2089</v>
      </c>
      <c r="H174">
        <v>4</v>
      </c>
      <c r="I174">
        <v>3</v>
      </c>
      <c r="J174" t="s">
        <v>2122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  <c r="V174" t="s">
        <v>2623</v>
      </c>
      <c r="W174">
        <v>31422</v>
      </c>
      <c r="X174" s="128">
        <v>6276047.8999999994</v>
      </c>
      <c r="Y174" s="128">
        <f t="shared" si="4"/>
        <v>6276047.8999999994</v>
      </c>
      <c r="Z174" t="b">
        <f t="shared" si="5"/>
        <v>1</v>
      </c>
    </row>
    <row r="175" spans="1:26" x14ac:dyDescent="0.25">
      <c r="A175">
        <v>170</v>
      </c>
      <c r="B175" t="s">
        <v>2620</v>
      </c>
      <c r="C175">
        <v>30596</v>
      </c>
      <c r="D175" t="s">
        <v>1896</v>
      </c>
      <c r="E175">
        <v>1989</v>
      </c>
      <c r="F175" t="s">
        <v>2122</v>
      </c>
      <c r="G175" t="s">
        <v>2088</v>
      </c>
      <c r="H175">
        <v>9</v>
      </c>
      <c r="I175">
        <v>1</v>
      </c>
      <c r="J175" t="s">
        <v>2122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  <c r="V175" t="s">
        <v>2620</v>
      </c>
      <c r="W175">
        <v>30596</v>
      </c>
      <c r="X175" s="128">
        <v>0</v>
      </c>
      <c r="Y175" s="128">
        <f t="shared" si="4"/>
        <v>0</v>
      </c>
      <c r="Z175" t="b">
        <f t="shared" si="5"/>
        <v>1</v>
      </c>
    </row>
    <row r="176" spans="1:26" x14ac:dyDescent="0.25">
      <c r="A176">
        <v>171</v>
      </c>
      <c r="B176" t="s">
        <v>2621</v>
      </c>
      <c r="C176">
        <v>30597</v>
      </c>
      <c r="D176" t="s">
        <v>1896</v>
      </c>
      <c r="E176">
        <v>1989</v>
      </c>
      <c r="F176" t="s">
        <v>2122</v>
      </c>
      <c r="G176" t="s">
        <v>2088</v>
      </c>
      <c r="H176">
        <v>9</v>
      </c>
      <c r="I176">
        <v>1</v>
      </c>
      <c r="J176" t="s">
        <v>2122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  <c r="V176" t="s">
        <v>2621</v>
      </c>
      <c r="W176">
        <v>30597</v>
      </c>
      <c r="X176" s="128">
        <v>0</v>
      </c>
      <c r="Y176" s="128">
        <f t="shared" si="4"/>
        <v>0</v>
      </c>
      <c r="Z176" t="b">
        <f t="shared" si="5"/>
        <v>1</v>
      </c>
    </row>
    <row r="177" spans="1:26" x14ac:dyDescent="0.25">
      <c r="A177">
        <v>172</v>
      </c>
      <c r="B177" t="s">
        <v>2642</v>
      </c>
      <c r="C177">
        <v>30866</v>
      </c>
      <c r="D177" t="s">
        <v>1896</v>
      </c>
      <c r="E177">
        <v>1979</v>
      </c>
      <c r="F177" t="s">
        <v>2122</v>
      </c>
      <c r="G177" t="s">
        <v>2088</v>
      </c>
      <c r="H177">
        <v>9</v>
      </c>
      <c r="I177">
        <v>4</v>
      </c>
      <c r="J177" t="s">
        <v>2122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  <c r="V177" t="s">
        <v>2642</v>
      </c>
      <c r="W177">
        <v>30866</v>
      </c>
      <c r="X177" s="128">
        <v>0</v>
      </c>
      <c r="Y177" s="128">
        <f t="shared" si="4"/>
        <v>0</v>
      </c>
      <c r="Z177" t="b">
        <f t="shared" si="5"/>
        <v>1</v>
      </c>
    </row>
    <row r="178" spans="1:26" x14ac:dyDescent="0.25">
      <c r="A178">
        <v>173</v>
      </c>
      <c r="B178" t="s">
        <v>224</v>
      </c>
      <c r="C178">
        <v>31237</v>
      </c>
      <c r="D178" t="s">
        <v>1896</v>
      </c>
      <c r="E178">
        <v>1964</v>
      </c>
      <c r="F178" t="s">
        <v>2122</v>
      </c>
      <c r="G178" t="s">
        <v>2088</v>
      </c>
      <c r="H178">
        <v>5</v>
      </c>
      <c r="I178">
        <v>4</v>
      </c>
      <c r="J178" t="s">
        <v>2122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  <c r="V178" t="s">
        <v>224</v>
      </c>
      <c r="W178">
        <v>31237</v>
      </c>
      <c r="X178" s="128">
        <v>2725946.23</v>
      </c>
      <c r="Y178" s="128">
        <f t="shared" si="4"/>
        <v>2725946.23</v>
      </c>
      <c r="Z178" t="b">
        <f t="shared" si="5"/>
        <v>1</v>
      </c>
    </row>
    <row r="179" spans="1:26" x14ac:dyDescent="0.25">
      <c r="A179">
        <v>174</v>
      </c>
      <c r="B179" t="s">
        <v>225</v>
      </c>
      <c r="C179">
        <v>31239</v>
      </c>
      <c r="D179" t="s">
        <v>1896</v>
      </c>
      <c r="E179">
        <v>1964</v>
      </c>
      <c r="F179" t="s">
        <v>2122</v>
      </c>
      <c r="G179" t="s">
        <v>2088</v>
      </c>
      <c r="H179">
        <v>5</v>
      </c>
      <c r="I179">
        <v>4</v>
      </c>
      <c r="J179" t="s">
        <v>2122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  <c r="V179" t="s">
        <v>225</v>
      </c>
      <c r="W179">
        <v>31239</v>
      </c>
      <c r="X179" s="128">
        <v>2725946.23</v>
      </c>
      <c r="Y179" s="128">
        <f t="shared" si="4"/>
        <v>2725946.23</v>
      </c>
      <c r="Z179" t="b">
        <f t="shared" si="5"/>
        <v>1</v>
      </c>
    </row>
    <row r="180" spans="1:26" x14ac:dyDescent="0.25">
      <c r="A180">
        <v>175</v>
      </c>
      <c r="B180" t="s">
        <v>218</v>
      </c>
      <c r="C180">
        <v>31220</v>
      </c>
      <c r="D180" t="s">
        <v>1896</v>
      </c>
      <c r="E180">
        <v>1965</v>
      </c>
      <c r="F180" t="s">
        <v>2122</v>
      </c>
      <c r="G180" t="s">
        <v>2089</v>
      </c>
      <c r="H180">
        <v>5</v>
      </c>
      <c r="I180">
        <v>4</v>
      </c>
      <c r="J180" t="s">
        <v>2122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  <c r="V180" t="s">
        <v>218</v>
      </c>
      <c r="W180">
        <v>31220</v>
      </c>
      <c r="X180" s="128">
        <v>0</v>
      </c>
      <c r="Y180" s="128">
        <f t="shared" si="4"/>
        <v>0</v>
      </c>
      <c r="Z180" t="b">
        <f t="shared" si="5"/>
        <v>1</v>
      </c>
    </row>
    <row r="181" spans="1:26" x14ac:dyDescent="0.25">
      <c r="A181">
        <v>176</v>
      </c>
      <c r="B181" t="s">
        <v>219</v>
      </c>
      <c r="C181">
        <v>31225</v>
      </c>
      <c r="D181" t="s">
        <v>1896</v>
      </c>
      <c r="E181">
        <v>1965</v>
      </c>
      <c r="F181" t="s">
        <v>2122</v>
      </c>
      <c r="G181" t="s">
        <v>2088</v>
      </c>
      <c r="H181">
        <v>5</v>
      </c>
      <c r="I181">
        <v>3</v>
      </c>
      <c r="J181" t="s">
        <v>2122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  <c r="V181" t="s">
        <v>219</v>
      </c>
      <c r="W181">
        <v>31225</v>
      </c>
      <c r="X181" s="128">
        <v>0</v>
      </c>
      <c r="Y181" s="128">
        <f t="shared" si="4"/>
        <v>0</v>
      </c>
      <c r="Z181" t="b">
        <f t="shared" si="5"/>
        <v>1</v>
      </c>
    </row>
    <row r="182" spans="1:26" x14ac:dyDescent="0.25">
      <c r="A182">
        <v>177</v>
      </c>
      <c r="B182" t="s">
        <v>240</v>
      </c>
      <c r="C182">
        <v>31441</v>
      </c>
      <c r="D182" t="s">
        <v>1896</v>
      </c>
      <c r="E182">
        <v>1964</v>
      </c>
      <c r="F182" t="s">
        <v>2122</v>
      </c>
      <c r="G182" t="s">
        <v>2089</v>
      </c>
      <c r="H182">
        <v>5</v>
      </c>
      <c r="I182">
        <v>4</v>
      </c>
      <c r="J182" t="s">
        <v>2122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  <c r="V182" t="s">
        <v>240</v>
      </c>
      <c r="W182">
        <v>31441</v>
      </c>
      <c r="X182" s="128">
        <v>3320947.0500000003</v>
      </c>
      <c r="Y182" s="128">
        <f t="shared" si="4"/>
        <v>3320947.0500000003</v>
      </c>
      <c r="Z182" t="b">
        <f t="shared" si="5"/>
        <v>1</v>
      </c>
    </row>
    <row r="183" spans="1:26" x14ac:dyDescent="0.25">
      <c r="A183">
        <v>178</v>
      </c>
      <c r="B183" t="s">
        <v>238</v>
      </c>
      <c r="C183">
        <v>31439</v>
      </c>
      <c r="D183" t="s">
        <v>1896</v>
      </c>
      <c r="E183">
        <v>1962</v>
      </c>
      <c r="F183" t="s">
        <v>2122</v>
      </c>
      <c r="G183" t="s">
        <v>2089</v>
      </c>
      <c r="H183">
        <v>4</v>
      </c>
      <c r="I183">
        <v>3</v>
      </c>
      <c r="J183" t="s">
        <v>2122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  <c r="V183" t="s">
        <v>238</v>
      </c>
      <c r="W183">
        <v>31439</v>
      </c>
      <c r="X183" s="128">
        <v>25681.200000000001</v>
      </c>
      <c r="Y183" s="128">
        <f t="shared" si="4"/>
        <v>25681.200000000001</v>
      </c>
      <c r="Z183" t="b">
        <f t="shared" si="5"/>
        <v>1</v>
      </c>
    </row>
    <row r="184" spans="1:26" x14ac:dyDescent="0.25">
      <c r="A184">
        <v>179</v>
      </c>
      <c r="B184" t="s">
        <v>332</v>
      </c>
      <c r="C184">
        <v>32146</v>
      </c>
      <c r="D184" t="s">
        <v>1896</v>
      </c>
      <c r="E184">
        <v>1965</v>
      </c>
      <c r="F184" t="s">
        <v>2122</v>
      </c>
      <c r="G184" t="s">
        <v>2088</v>
      </c>
      <c r="H184">
        <v>5</v>
      </c>
      <c r="I184">
        <v>4</v>
      </c>
      <c r="J184" t="s">
        <v>2122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  <c r="V184" t="s">
        <v>332</v>
      </c>
      <c r="W184">
        <v>32146</v>
      </c>
      <c r="X184" s="128">
        <v>3830301.1199999996</v>
      </c>
      <c r="Y184" s="128">
        <f t="shared" si="4"/>
        <v>3830301.1199999996</v>
      </c>
      <c r="Z184" t="b">
        <f t="shared" si="5"/>
        <v>1</v>
      </c>
    </row>
    <row r="185" spans="1:26" x14ac:dyDescent="0.25">
      <c r="A185">
        <v>180</v>
      </c>
      <c r="B185" t="s">
        <v>329</v>
      </c>
      <c r="C185">
        <v>32110</v>
      </c>
      <c r="D185" t="s">
        <v>1896</v>
      </c>
      <c r="E185">
        <v>1963</v>
      </c>
      <c r="F185" t="s">
        <v>2122</v>
      </c>
      <c r="G185" t="s">
        <v>2089</v>
      </c>
      <c r="H185">
        <v>4</v>
      </c>
      <c r="I185">
        <v>2</v>
      </c>
      <c r="J185" t="s">
        <v>2122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  <c r="V185" t="s">
        <v>329</v>
      </c>
      <c r="W185">
        <v>32110</v>
      </c>
      <c r="X185" s="128">
        <v>0</v>
      </c>
      <c r="Y185" s="128">
        <f t="shared" si="4"/>
        <v>0</v>
      </c>
      <c r="Z185" t="b">
        <f t="shared" si="5"/>
        <v>1</v>
      </c>
    </row>
    <row r="186" spans="1:26" x14ac:dyDescent="0.25">
      <c r="A186">
        <v>181</v>
      </c>
      <c r="B186" t="s">
        <v>330</v>
      </c>
      <c r="C186">
        <v>32111</v>
      </c>
      <c r="D186" t="s">
        <v>1896</v>
      </c>
      <c r="E186">
        <v>1963</v>
      </c>
      <c r="F186" t="s">
        <v>2122</v>
      </c>
      <c r="G186" t="s">
        <v>2089</v>
      </c>
      <c r="H186">
        <v>4</v>
      </c>
      <c r="I186">
        <v>3</v>
      </c>
      <c r="J186" t="s">
        <v>2122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  <c r="V186" t="s">
        <v>330</v>
      </c>
      <c r="W186">
        <v>32111</v>
      </c>
      <c r="X186" s="128">
        <v>1749637.91</v>
      </c>
      <c r="Y186" s="128">
        <f t="shared" si="4"/>
        <v>1749637.91</v>
      </c>
      <c r="Z186" t="b">
        <f t="shared" si="5"/>
        <v>1</v>
      </c>
    </row>
    <row r="187" spans="1:26" x14ac:dyDescent="0.25">
      <c r="A187">
        <v>182</v>
      </c>
      <c r="B187" t="s">
        <v>333</v>
      </c>
      <c r="C187">
        <v>32147</v>
      </c>
      <c r="D187" t="s">
        <v>1896</v>
      </c>
      <c r="E187">
        <v>1965</v>
      </c>
      <c r="F187" t="s">
        <v>2122</v>
      </c>
      <c r="G187" t="s">
        <v>2088</v>
      </c>
      <c r="H187">
        <v>5</v>
      </c>
      <c r="I187">
        <v>4</v>
      </c>
      <c r="J187" t="s">
        <v>2122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  <c r="V187" t="s">
        <v>333</v>
      </c>
      <c r="W187">
        <v>32147</v>
      </c>
      <c r="X187" s="128">
        <v>3426512.3</v>
      </c>
      <c r="Y187" s="128">
        <f t="shared" si="4"/>
        <v>3426512.3</v>
      </c>
      <c r="Z187" t="b">
        <f t="shared" si="5"/>
        <v>1</v>
      </c>
    </row>
    <row r="188" spans="1:26" x14ac:dyDescent="0.25">
      <c r="A188">
        <v>183</v>
      </c>
      <c r="B188" t="s">
        <v>266</v>
      </c>
      <c r="C188">
        <v>31566</v>
      </c>
      <c r="D188" t="s">
        <v>1896</v>
      </c>
      <c r="E188">
        <v>1964</v>
      </c>
      <c r="F188" t="s">
        <v>2122</v>
      </c>
      <c r="G188" t="s">
        <v>2089</v>
      </c>
      <c r="H188">
        <v>5</v>
      </c>
      <c r="I188">
        <v>2</v>
      </c>
      <c r="J188" t="s">
        <v>2122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  <c r="V188" t="s">
        <v>266</v>
      </c>
      <c r="W188">
        <v>31566</v>
      </c>
      <c r="X188" s="128">
        <v>0</v>
      </c>
      <c r="Y188" s="128">
        <f t="shared" si="4"/>
        <v>0</v>
      </c>
      <c r="Z188" t="b">
        <f t="shared" si="5"/>
        <v>1</v>
      </c>
    </row>
    <row r="189" spans="1:26" x14ac:dyDescent="0.25">
      <c r="A189">
        <v>184</v>
      </c>
      <c r="B189" t="s">
        <v>305</v>
      </c>
      <c r="C189">
        <v>31791</v>
      </c>
      <c r="D189" t="s">
        <v>1896</v>
      </c>
      <c r="E189">
        <v>1961</v>
      </c>
      <c r="F189" t="s">
        <v>2122</v>
      </c>
      <c r="G189" t="s">
        <v>2089</v>
      </c>
      <c r="H189">
        <v>5</v>
      </c>
      <c r="I189">
        <v>4</v>
      </c>
      <c r="J189" t="s">
        <v>2122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  <c r="V189" t="s">
        <v>305</v>
      </c>
      <c r="W189">
        <v>31791</v>
      </c>
      <c r="X189" s="128">
        <v>0</v>
      </c>
      <c r="Y189" s="128">
        <f t="shared" si="4"/>
        <v>0</v>
      </c>
      <c r="Z189" t="b">
        <f t="shared" si="5"/>
        <v>1</v>
      </c>
    </row>
    <row r="190" spans="1:26" x14ac:dyDescent="0.25">
      <c r="A190">
        <v>185</v>
      </c>
      <c r="B190" t="s">
        <v>307</v>
      </c>
      <c r="C190">
        <v>31797</v>
      </c>
      <c r="D190" t="s">
        <v>1896</v>
      </c>
      <c r="E190">
        <v>1964</v>
      </c>
      <c r="F190" t="s">
        <v>2122</v>
      </c>
      <c r="G190" t="s">
        <v>2089</v>
      </c>
      <c r="H190">
        <v>5</v>
      </c>
      <c r="I190">
        <v>2</v>
      </c>
      <c r="J190" t="s">
        <v>2122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  <c r="V190" t="s">
        <v>307</v>
      </c>
      <c r="W190">
        <v>31797</v>
      </c>
      <c r="X190" s="128">
        <v>0</v>
      </c>
      <c r="Y190" s="128">
        <f t="shared" si="4"/>
        <v>0</v>
      </c>
      <c r="Z190" t="b">
        <f t="shared" si="5"/>
        <v>1</v>
      </c>
    </row>
    <row r="191" spans="1:26" x14ac:dyDescent="0.25">
      <c r="A191">
        <v>186</v>
      </c>
      <c r="B191" t="s">
        <v>311</v>
      </c>
      <c r="C191">
        <v>31804</v>
      </c>
      <c r="D191" t="s">
        <v>1896</v>
      </c>
      <c r="E191">
        <v>1963</v>
      </c>
      <c r="F191" t="s">
        <v>2122</v>
      </c>
      <c r="G191" t="s">
        <v>2089</v>
      </c>
      <c r="H191">
        <v>5</v>
      </c>
      <c r="I191">
        <v>4</v>
      </c>
      <c r="J191" t="s">
        <v>2122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  <c r="V191" t="s">
        <v>311</v>
      </c>
      <c r="W191">
        <v>31804</v>
      </c>
      <c r="X191" s="128">
        <v>0</v>
      </c>
      <c r="Y191" s="128">
        <f t="shared" si="4"/>
        <v>0</v>
      </c>
      <c r="Z191" t="b">
        <f t="shared" si="5"/>
        <v>1</v>
      </c>
    </row>
    <row r="192" spans="1:26" x14ac:dyDescent="0.25">
      <c r="A192">
        <v>187</v>
      </c>
      <c r="B192" t="s">
        <v>2353</v>
      </c>
      <c r="C192">
        <v>31570</v>
      </c>
      <c r="D192" t="s">
        <v>1896</v>
      </c>
      <c r="E192">
        <v>1965</v>
      </c>
      <c r="F192" t="s">
        <v>2122</v>
      </c>
      <c r="G192" t="s">
        <v>2088</v>
      </c>
      <c r="H192">
        <v>5</v>
      </c>
      <c r="I192">
        <v>4</v>
      </c>
      <c r="J192" t="s">
        <v>2122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  <c r="V192" t="s">
        <v>2353</v>
      </c>
      <c r="W192">
        <v>31570</v>
      </c>
      <c r="X192" s="128">
        <v>0</v>
      </c>
      <c r="Y192" s="128">
        <f t="shared" si="4"/>
        <v>0</v>
      </c>
      <c r="Z192" t="b">
        <f t="shared" si="5"/>
        <v>1</v>
      </c>
    </row>
    <row r="193" spans="1:26" x14ac:dyDescent="0.25">
      <c r="A193">
        <v>188</v>
      </c>
      <c r="B193" t="s">
        <v>2354</v>
      </c>
      <c r="C193">
        <v>31573</v>
      </c>
      <c r="D193" t="s">
        <v>1896</v>
      </c>
      <c r="E193">
        <v>1965</v>
      </c>
      <c r="F193" t="s">
        <v>2122</v>
      </c>
      <c r="G193" t="s">
        <v>2088</v>
      </c>
      <c r="H193">
        <v>5</v>
      </c>
      <c r="I193">
        <v>4</v>
      </c>
      <c r="J193" t="s">
        <v>2122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  <c r="V193" t="s">
        <v>2354</v>
      </c>
      <c r="W193">
        <v>31573</v>
      </c>
      <c r="X193" s="128">
        <v>0</v>
      </c>
      <c r="Y193" s="128">
        <f t="shared" si="4"/>
        <v>0</v>
      </c>
      <c r="Z193" t="b">
        <f t="shared" si="5"/>
        <v>1</v>
      </c>
    </row>
    <row r="194" spans="1:26" x14ac:dyDescent="0.25">
      <c r="A194">
        <v>189</v>
      </c>
      <c r="B194" t="s">
        <v>263</v>
      </c>
      <c r="C194">
        <v>31561</v>
      </c>
      <c r="D194" t="s">
        <v>1896</v>
      </c>
      <c r="E194">
        <v>1964</v>
      </c>
      <c r="F194" t="s">
        <v>2122</v>
      </c>
      <c r="G194" t="s">
        <v>2089</v>
      </c>
      <c r="H194">
        <v>5</v>
      </c>
      <c r="I194">
        <v>2</v>
      </c>
      <c r="J194" t="s">
        <v>2122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  <c r="V194" t="s">
        <v>263</v>
      </c>
      <c r="W194">
        <v>31561</v>
      </c>
      <c r="X194" s="128">
        <v>0</v>
      </c>
      <c r="Y194" s="128">
        <f t="shared" si="4"/>
        <v>0</v>
      </c>
      <c r="Z194" t="b">
        <f t="shared" si="5"/>
        <v>1</v>
      </c>
    </row>
    <row r="195" spans="1:26" x14ac:dyDescent="0.25">
      <c r="A195">
        <v>190</v>
      </c>
      <c r="B195" t="s">
        <v>269</v>
      </c>
      <c r="C195">
        <v>31551</v>
      </c>
      <c r="D195" t="s">
        <v>1896</v>
      </c>
      <c r="E195">
        <v>1963</v>
      </c>
      <c r="F195" t="s">
        <v>2122</v>
      </c>
      <c r="G195" t="s">
        <v>2088</v>
      </c>
      <c r="H195">
        <v>5</v>
      </c>
      <c r="I195">
        <v>4</v>
      </c>
      <c r="J195" t="s">
        <v>2122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  <c r="V195" t="s">
        <v>269</v>
      </c>
      <c r="W195">
        <v>31551</v>
      </c>
      <c r="X195" s="128">
        <v>0</v>
      </c>
      <c r="Y195" s="128">
        <f t="shared" si="4"/>
        <v>0</v>
      </c>
      <c r="Z195" t="b">
        <f t="shared" si="5"/>
        <v>1</v>
      </c>
    </row>
    <row r="196" spans="1:26" x14ac:dyDescent="0.25">
      <c r="A196">
        <v>191</v>
      </c>
      <c r="B196" t="s">
        <v>273</v>
      </c>
      <c r="C196">
        <v>31552</v>
      </c>
      <c r="D196" t="s">
        <v>1896</v>
      </c>
      <c r="E196">
        <v>1963</v>
      </c>
      <c r="F196" t="s">
        <v>2122</v>
      </c>
      <c r="G196" t="s">
        <v>2088</v>
      </c>
      <c r="H196">
        <v>5</v>
      </c>
      <c r="I196">
        <v>4</v>
      </c>
      <c r="J196" t="s">
        <v>2122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  <c r="V196" t="s">
        <v>273</v>
      </c>
      <c r="W196">
        <v>31552</v>
      </c>
      <c r="X196" s="128">
        <v>0</v>
      </c>
      <c r="Y196" s="128">
        <f t="shared" si="4"/>
        <v>0</v>
      </c>
      <c r="Z196" t="b">
        <f t="shared" si="5"/>
        <v>1</v>
      </c>
    </row>
    <row r="197" spans="1:26" x14ac:dyDescent="0.25">
      <c r="A197">
        <v>192</v>
      </c>
      <c r="B197" t="s">
        <v>274</v>
      </c>
      <c r="C197">
        <v>31555</v>
      </c>
      <c r="D197" t="s">
        <v>1896</v>
      </c>
      <c r="E197">
        <v>1964</v>
      </c>
      <c r="F197" t="s">
        <v>2122</v>
      </c>
      <c r="G197" t="s">
        <v>2088</v>
      </c>
      <c r="H197">
        <v>5</v>
      </c>
      <c r="I197">
        <v>4</v>
      </c>
      <c r="J197" t="s">
        <v>2122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  <c r="V197" t="s">
        <v>274</v>
      </c>
      <c r="W197">
        <v>31555</v>
      </c>
      <c r="X197" s="128">
        <v>0</v>
      </c>
      <c r="Y197" s="128">
        <f t="shared" si="4"/>
        <v>0</v>
      </c>
      <c r="Z197" t="b">
        <f t="shared" si="5"/>
        <v>1</v>
      </c>
    </row>
    <row r="198" spans="1:26" x14ac:dyDescent="0.25">
      <c r="A198">
        <v>193</v>
      </c>
      <c r="B198" t="s">
        <v>290</v>
      </c>
      <c r="C198">
        <v>31706</v>
      </c>
      <c r="D198" t="s">
        <v>1896</v>
      </c>
      <c r="E198">
        <v>1963</v>
      </c>
      <c r="F198" t="s">
        <v>2122</v>
      </c>
      <c r="G198" t="s">
        <v>2088</v>
      </c>
      <c r="H198">
        <v>5</v>
      </c>
      <c r="I198">
        <v>4</v>
      </c>
      <c r="J198" t="s">
        <v>2122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  <c r="V198" t="s">
        <v>290</v>
      </c>
      <c r="W198">
        <v>31706</v>
      </c>
      <c r="X198" s="128">
        <v>0</v>
      </c>
      <c r="Y198" s="128">
        <f t="shared" si="4"/>
        <v>0</v>
      </c>
      <c r="Z198" t="b">
        <f t="shared" si="5"/>
        <v>1</v>
      </c>
    </row>
    <row r="199" spans="1:26" x14ac:dyDescent="0.25">
      <c r="A199">
        <v>194</v>
      </c>
      <c r="B199" t="s">
        <v>295</v>
      </c>
      <c r="C199">
        <v>31744</v>
      </c>
      <c r="D199" t="s">
        <v>1896</v>
      </c>
      <c r="E199">
        <v>1963</v>
      </c>
      <c r="F199" t="s">
        <v>2122</v>
      </c>
      <c r="G199" t="s">
        <v>2088</v>
      </c>
      <c r="H199">
        <v>5</v>
      </c>
      <c r="I199">
        <v>4</v>
      </c>
      <c r="J199" t="s">
        <v>2122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  <c r="V199" t="s">
        <v>295</v>
      </c>
      <c r="W199">
        <v>31744</v>
      </c>
      <c r="X199" s="128">
        <v>0</v>
      </c>
      <c r="Y199" s="128">
        <f t="shared" ref="Y199:Y262" si="6">VLOOKUP(W199,C:M,11,0)</f>
        <v>0</v>
      </c>
      <c r="Z199" t="b">
        <f t="shared" ref="Z199:Z262" si="7">AND(X199=Y199)</f>
        <v>1</v>
      </c>
    </row>
    <row r="200" spans="1:26" x14ac:dyDescent="0.25">
      <c r="A200">
        <v>195</v>
      </c>
      <c r="B200" t="s">
        <v>312</v>
      </c>
      <c r="C200">
        <v>31783</v>
      </c>
      <c r="D200" t="s">
        <v>1896</v>
      </c>
      <c r="E200">
        <v>1963</v>
      </c>
      <c r="F200" t="s">
        <v>2122</v>
      </c>
      <c r="G200" t="s">
        <v>2088</v>
      </c>
      <c r="H200">
        <v>5</v>
      </c>
      <c r="I200">
        <v>4</v>
      </c>
      <c r="J200" t="s">
        <v>2122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  <c r="V200" t="s">
        <v>312</v>
      </c>
      <c r="W200">
        <v>31783</v>
      </c>
      <c r="X200" s="128">
        <v>0</v>
      </c>
      <c r="Y200" s="128">
        <f t="shared" si="6"/>
        <v>0</v>
      </c>
      <c r="Z200" t="b">
        <f t="shared" si="7"/>
        <v>1</v>
      </c>
    </row>
    <row r="201" spans="1:26" x14ac:dyDescent="0.25">
      <c r="A201">
        <v>196</v>
      </c>
      <c r="B201" t="s">
        <v>2264</v>
      </c>
      <c r="C201">
        <v>31548</v>
      </c>
      <c r="D201" t="s">
        <v>1896</v>
      </c>
      <c r="E201">
        <v>1963</v>
      </c>
      <c r="F201" t="s">
        <v>2122</v>
      </c>
      <c r="G201" t="s">
        <v>2088</v>
      </c>
      <c r="H201">
        <v>5</v>
      </c>
      <c r="I201">
        <v>4</v>
      </c>
      <c r="J201" t="s">
        <v>2122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  <c r="V201" t="s">
        <v>2264</v>
      </c>
      <c r="W201">
        <v>31548</v>
      </c>
      <c r="X201" s="128">
        <v>0</v>
      </c>
      <c r="Y201" s="128">
        <f t="shared" si="6"/>
        <v>0</v>
      </c>
      <c r="Z201" t="b">
        <f t="shared" si="7"/>
        <v>1</v>
      </c>
    </row>
    <row r="202" spans="1:26" x14ac:dyDescent="0.25">
      <c r="A202">
        <v>197</v>
      </c>
      <c r="B202" t="s">
        <v>212</v>
      </c>
      <c r="C202">
        <v>31183</v>
      </c>
      <c r="D202" t="s">
        <v>1896</v>
      </c>
      <c r="E202">
        <v>1965</v>
      </c>
      <c r="F202" t="s">
        <v>2122</v>
      </c>
      <c r="G202" t="s">
        <v>2089</v>
      </c>
      <c r="H202">
        <v>5</v>
      </c>
      <c r="I202">
        <v>4</v>
      </c>
      <c r="J202" t="s">
        <v>2122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  <c r="V202" t="s">
        <v>212</v>
      </c>
      <c r="W202">
        <v>31183</v>
      </c>
      <c r="X202" s="128">
        <v>16367712.679500001</v>
      </c>
      <c r="Y202" s="128">
        <f t="shared" si="6"/>
        <v>16367712.679500001</v>
      </c>
      <c r="Z202" t="b">
        <f t="shared" si="7"/>
        <v>1</v>
      </c>
    </row>
    <row r="203" spans="1:26" x14ac:dyDescent="0.25">
      <c r="A203">
        <v>198</v>
      </c>
      <c r="B203" t="s">
        <v>210</v>
      </c>
      <c r="C203">
        <v>31180</v>
      </c>
      <c r="D203" t="s">
        <v>1896</v>
      </c>
      <c r="E203">
        <v>1964</v>
      </c>
      <c r="F203" t="s">
        <v>2122</v>
      </c>
      <c r="G203" t="s">
        <v>2089</v>
      </c>
      <c r="H203">
        <v>5</v>
      </c>
      <c r="I203">
        <v>3</v>
      </c>
      <c r="J203" t="s">
        <v>2122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  <c r="V203" t="s">
        <v>210</v>
      </c>
      <c r="W203">
        <v>31180</v>
      </c>
      <c r="X203" s="128">
        <v>9600282.1099999994</v>
      </c>
      <c r="Y203" s="128">
        <f t="shared" si="6"/>
        <v>9600282.1099999994</v>
      </c>
      <c r="Z203" t="b">
        <f t="shared" si="7"/>
        <v>1</v>
      </c>
    </row>
    <row r="204" spans="1:26" x14ac:dyDescent="0.25">
      <c r="A204">
        <v>199</v>
      </c>
      <c r="B204" t="s">
        <v>2426</v>
      </c>
      <c r="C204">
        <v>31469</v>
      </c>
      <c r="D204" t="s">
        <v>1896</v>
      </c>
      <c r="E204">
        <v>1965</v>
      </c>
      <c r="F204" t="s">
        <v>2122</v>
      </c>
      <c r="G204" t="s">
        <v>2095</v>
      </c>
      <c r="H204">
        <v>5</v>
      </c>
      <c r="I204">
        <v>4</v>
      </c>
      <c r="J204" t="s">
        <v>2122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  <c r="V204" t="s">
        <v>2426</v>
      </c>
      <c r="W204">
        <v>31469</v>
      </c>
      <c r="X204" s="128">
        <v>11994644.83</v>
      </c>
      <c r="Y204" s="128">
        <f t="shared" si="6"/>
        <v>11994644.83</v>
      </c>
      <c r="Z204" t="b">
        <f t="shared" si="7"/>
        <v>1</v>
      </c>
    </row>
    <row r="205" spans="1:26" x14ac:dyDescent="0.25">
      <c r="A205">
        <v>200</v>
      </c>
      <c r="B205" t="s">
        <v>2331</v>
      </c>
      <c r="C205">
        <v>32180</v>
      </c>
      <c r="D205" t="s">
        <v>1896</v>
      </c>
      <c r="E205">
        <v>1975</v>
      </c>
      <c r="F205" t="s">
        <v>2122</v>
      </c>
      <c r="G205" t="s">
        <v>2089</v>
      </c>
      <c r="H205">
        <v>5</v>
      </c>
      <c r="I205">
        <v>2</v>
      </c>
      <c r="J205" t="s">
        <v>2122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  <c r="V205" t="s">
        <v>2331</v>
      </c>
      <c r="W205">
        <v>32180</v>
      </c>
      <c r="X205" s="128">
        <v>3979853.12</v>
      </c>
      <c r="Y205" s="128">
        <f t="shared" si="6"/>
        <v>3979853.12</v>
      </c>
      <c r="Z205" t="b">
        <f t="shared" si="7"/>
        <v>1</v>
      </c>
    </row>
    <row r="206" spans="1:26" x14ac:dyDescent="0.25">
      <c r="A206">
        <v>201</v>
      </c>
      <c r="B206" t="s">
        <v>2332</v>
      </c>
      <c r="C206">
        <v>32181</v>
      </c>
      <c r="D206" t="s">
        <v>1896</v>
      </c>
      <c r="E206">
        <v>1977</v>
      </c>
      <c r="F206" t="s">
        <v>2122</v>
      </c>
      <c r="G206" t="s">
        <v>2089</v>
      </c>
      <c r="H206">
        <v>5</v>
      </c>
      <c r="I206">
        <v>2</v>
      </c>
      <c r="J206" t="s">
        <v>2122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  <c r="V206" t="s">
        <v>2332</v>
      </c>
      <c r="W206">
        <v>32181</v>
      </c>
      <c r="X206" s="128">
        <v>1907487.26</v>
      </c>
      <c r="Y206" s="128">
        <f t="shared" si="6"/>
        <v>1907487.26</v>
      </c>
      <c r="Z206" t="b">
        <f t="shared" si="7"/>
        <v>1</v>
      </c>
    </row>
    <row r="207" spans="1:26" x14ac:dyDescent="0.25">
      <c r="A207">
        <v>202</v>
      </c>
      <c r="B207" t="s">
        <v>2333</v>
      </c>
      <c r="C207">
        <v>32182</v>
      </c>
      <c r="D207" t="s">
        <v>1896</v>
      </c>
      <c r="E207">
        <v>1993</v>
      </c>
      <c r="F207" t="s">
        <v>2122</v>
      </c>
      <c r="G207" t="s">
        <v>2090</v>
      </c>
      <c r="H207">
        <v>5</v>
      </c>
      <c r="I207">
        <v>4</v>
      </c>
      <c r="J207" t="s">
        <v>2122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  <c r="V207" t="s">
        <v>2333</v>
      </c>
      <c r="W207">
        <v>32182</v>
      </c>
      <c r="X207" s="128">
        <v>6122626.79</v>
      </c>
      <c r="Y207" s="128">
        <f t="shared" si="6"/>
        <v>6122626.79</v>
      </c>
      <c r="Z207" t="b">
        <f t="shared" si="7"/>
        <v>1</v>
      </c>
    </row>
    <row r="208" spans="1:26" x14ac:dyDescent="0.25">
      <c r="A208">
        <v>203</v>
      </c>
      <c r="B208" t="s">
        <v>2334</v>
      </c>
      <c r="C208">
        <v>32288</v>
      </c>
      <c r="D208" t="s">
        <v>1896</v>
      </c>
      <c r="E208">
        <v>1981</v>
      </c>
      <c r="F208" t="s">
        <v>2122</v>
      </c>
      <c r="G208" t="s">
        <v>2089</v>
      </c>
      <c r="H208">
        <v>5</v>
      </c>
      <c r="I208">
        <v>4</v>
      </c>
      <c r="J208" t="s">
        <v>2122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  <c r="V208" t="s">
        <v>2334</v>
      </c>
      <c r="W208">
        <v>32288</v>
      </c>
      <c r="X208" s="128">
        <v>7556932.0699999994</v>
      </c>
      <c r="Y208" s="128">
        <f t="shared" si="6"/>
        <v>7556932.0699999994</v>
      </c>
      <c r="Z208" t="b">
        <f t="shared" si="7"/>
        <v>1</v>
      </c>
    </row>
    <row r="209" spans="1:26" x14ac:dyDescent="0.25">
      <c r="A209">
        <v>204</v>
      </c>
      <c r="B209" t="s">
        <v>2335</v>
      </c>
      <c r="C209">
        <v>32289</v>
      </c>
      <c r="D209" t="s">
        <v>1896</v>
      </c>
      <c r="E209">
        <v>1992</v>
      </c>
      <c r="F209" t="s">
        <v>2122</v>
      </c>
      <c r="G209" t="s">
        <v>2089</v>
      </c>
      <c r="H209">
        <v>5</v>
      </c>
      <c r="I209">
        <v>5</v>
      </c>
      <c r="J209" t="s">
        <v>2122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  <c r="V209" t="s">
        <v>2335</v>
      </c>
      <c r="W209">
        <v>32289</v>
      </c>
      <c r="X209" s="128">
        <v>8955374.379999999</v>
      </c>
      <c r="Y209" s="128">
        <f t="shared" si="6"/>
        <v>8955374.379999999</v>
      </c>
      <c r="Z209" t="b">
        <f t="shared" si="7"/>
        <v>1</v>
      </c>
    </row>
    <row r="210" spans="1:26" x14ac:dyDescent="0.25">
      <c r="A210">
        <v>205</v>
      </c>
      <c r="B210" t="s">
        <v>2336</v>
      </c>
      <c r="C210">
        <v>55691</v>
      </c>
      <c r="D210" t="s">
        <v>1896</v>
      </c>
      <c r="E210">
        <v>1999</v>
      </c>
      <c r="F210" t="s">
        <v>2122</v>
      </c>
      <c r="G210" t="s">
        <v>2089</v>
      </c>
      <c r="H210">
        <v>5</v>
      </c>
      <c r="I210">
        <v>3</v>
      </c>
      <c r="J210" t="s">
        <v>2122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  <c r="V210" t="s">
        <v>2336</v>
      </c>
      <c r="W210">
        <v>55691</v>
      </c>
      <c r="X210" s="128">
        <v>5323728.8</v>
      </c>
      <c r="Y210" s="128">
        <f t="shared" si="6"/>
        <v>5323728.8</v>
      </c>
      <c r="Z210" t="b">
        <f t="shared" si="7"/>
        <v>1</v>
      </c>
    </row>
    <row r="211" spans="1:26" x14ac:dyDescent="0.25">
      <c r="A211">
        <v>206</v>
      </c>
      <c r="B211" t="s">
        <v>2337</v>
      </c>
      <c r="C211">
        <v>32303</v>
      </c>
      <c r="D211" t="s">
        <v>1896</v>
      </c>
      <c r="E211">
        <v>1987</v>
      </c>
      <c r="F211" t="s">
        <v>2122</v>
      </c>
      <c r="G211" t="s">
        <v>2089</v>
      </c>
      <c r="H211">
        <v>5</v>
      </c>
      <c r="I211">
        <v>6</v>
      </c>
      <c r="J211" t="s">
        <v>2122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  <c r="V211" t="s">
        <v>2337</v>
      </c>
      <c r="W211">
        <v>32303</v>
      </c>
      <c r="X211" s="128">
        <v>12235714.380000001</v>
      </c>
      <c r="Y211" s="128">
        <f t="shared" si="6"/>
        <v>12235714.380000001</v>
      </c>
      <c r="Z211" t="b">
        <f t="shared" si="7"/>
        <v>1</v>
      </c>
    </row>
    <row r="212" spans="1:26" x14ac:dyDescent="0.25">
      <c r="A212">
        <v>207</v>
      </c>
      <c r="B212" t="s">
        <v>2338</v>
      </c>
      <c r="C212">
        <v>32178</v>
      </c>
      <c r="D212" t="s">
        <v>1896</v>
      </c>
      <c r="E212">
        <v>1985</v>
      </c>
      <c r="F212" t="s">
        <v>2122</v>
      </c>
      <c r="G212" t="s">
        <v>2088</v>
      </c>
      <c r="H212">
        <v>5</v>
      </c>
      <c r="I212">
        <v>6</v>
      </c>
      <c r="J212" t="s">
        <v>2122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  <c r="V212" t="s">
        <v>2338</v>
      </c>
      <c r="W212">
        <v>32178</v>
      </c>
      <c r="X212" s="128">
        <v>10069349.159999998</v>
      </c>
      <c r="Y212" s="128">
        <f t="shared" si="6"/>
        <v>10069349.159999998</v>
      </c>
      <c r="Z212" t="b">
        <f t="shared" si="7"/>
        <v>1</v>
      </c>
    </row>
    <row r="213" spans="1:26" x14ac:dyDescent="0.25">
      <c r="A213">
        <v>208</v>
      </c>
      <c r="B213" t="s">
        <v>2339</v>
      </c>
      <c r="C213">
        <v>32204</v>
      </c>
      <c r="D213" t="s">
        <v>1896</v>
      </c>
      <c r="E213">
        <v>1995</v>
      </c>
      <c r="F213" t="s">
        <v>2122</v>
      </c>
      <c r="G213" t="s">
        <v>2088</v>
      </c>
      <c r="H213">
        <v>5</v>
      </c>
      <c r="I213">
        <v>6</v>
      </c>
      <c r="J213" t="s">
        <v>2122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  <c r="V213" t="s">
        <v>2339</v>
      </c>
      <c r="W213">
        <v>32204</v>
      </c>
      <c r="X213" s="128">
        <v>11897128.610000001</v>
      </c>
      <c r="Y213" s="128">
        <f t="shared" si="6"/>
        <v>11897128.610000001</v>
      </c>
      <c r="Z213" t="b">
        <f t="shared" si="7"/>
        <v>1</v>
      </c>
    </row>
    <row r="214" spans="1:26" x14ac:dyDescent="0.25">
      <c r="A214">
        <v>209</v>
      </c>
      <c r="B214" t="s">
        <v>2340</v>
      </c>
      <c r="C214">
        <v>32291</v>
      </c>
      <c r="D214" t="s">
        <v>1896</v>
      </c>
      <c r="E214">
        <v>1967</v>
      </c>
      <c r="F214" t="s">
        <v>2122</v>
      </c>
      <c r="G214" t="s">
        <v>2089</v>
      </c>
      <c r="H214">
        <v>4</v>
      </c>
      <c r="I214">
        <v>3</v>
      </c>
      <c r="J214" t="s">
        <v>2122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  <c r="V214" t="s">
        <v>2340</v>
      </c>
      <c r="W214">
        <v>32291</v>
      </c>
      <c r="X214" s="128">
        <v>1602921.9000000001</v>
      </c>
      <c r="Y214" s="128">
        <f t="shared" si="6"/>
        <v>1602921.9000000001</v>
      </c>
      <c r="Z214" t="b">
        <f t="shared" si="7"/>
        <v>1</v>
      </c>
    </row>
    <row r="215" spans="1:26" x14ac:dyDescent="0.25">
      <c r="A215">
        <v>210</v>
      </c>
      <c r="B215" t="s">
        <v>2614</v>
      </c>
      <c r="C215">
        <v>32208</v>
      </c>
      <c r="D215" t="s">
        <v>1896</v>
      </c>
      <c r="E215">
        <v>1982</v>
      </c>
      <c r="F215" t="s">
        <v>2122</v>
      </c>
      <c r="G215" t="s">
        <v>2088</v>
      </c>
      <c r="H215">
        <v>5</v>
      </c>
      <c r="I215">
        <v>6</v>
      </c>
      <c r="J215" t="s">
        <v>2122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  <c r="V215" t="s">
        <v>2614</v>
      </c>
      <c r="W215">
        <v>32208</v>
      </c>
      <c r="X215" s="128">
        <v>11599724.57</v>
      </c>
      <c r="Y215" s="128">
        <f t="shared" si="6"/>
        <v>11599724.57</v>
      </c>
      <c r="Z215" t="b">
        <f t="shared" si="7"/>
        <v>1</v>
      </c>
    </row>
    <row r="216" spans="1:26" x14ac:dyDescent="0.25">
      <c r="A216">
        <v>211</v>
      </c>
      <c r="B216" t="s">
        <v>2615</v>
      </c>
      <c r="C216">
        <v>32259</v>
      </c>
      <c r="D216" t="s">
        <v>1896</v>
      </c>
      <c r="E216">
        <v>1973</v>
      </c>
      <c r="F216" t="s">
        <v>2122</v>
      </c>
      <c r="G216" t="s">
        <v>2089</v>
      </c>
      <c r="H216">
        <v>5</v>
      </c>
      <c r="I216">
        <v>4</v>
      </c>
      <c r="J216" t="s">
        <v>2122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  <c r="V216" t="s">
        <v>2615</v>
      </c>
      <c r="W216">
        <v>32259</v>
      </c>
      <c r="X216" s="128">
        <v>7227081.7400000002</v>
      </c>
      <c r="Y216" s="128">
        <f t="shared" si="6"/>
        <v>7227081.7400000002</v>
      </c>
      <c r="Z216" t="b">
        <f t="shared" si="7"/>
        <v>1</v>
      </c>
    </row>
    <row r="217" spans="1:26" x14ac:dyDescent="0.25">
      <c r="A217">
        <v>212</v>
      </c>
      <c r="B217" t="s">
        <v>2616</v>
      </c>
      <c r="C217">
        <v>32284</v>
      </c>
      <c r="D217" t="s">
        <v>1896</v>
      </c>
      <c r="E217">
        <v>1988</v>
      </c>
      <c r="F217" t="s">
        <v>2122</v>
      </c>
      <c r="G217" t="s">
        <v>2088</v>
      </c>
      <c r="H217">
        <v>5</v>
      </c>
      <c r="I217">
        <v>6</v>
      </c>
      <c r="J217" t="s">
        <v>2122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  <c r="V217" t="s">
        <v>2616</v>
      </c>
      <c r="W217">
        <v>32284</v>
      </c>
      <c r="X217" s="128">
        <v>10087283.560000001</v>
      </c>
      <c r="Y217" s="128">
        <f t="shared" si="6"/>
        <v>10087283.560000001</v>
      </c>
      <c r="Z217" t="b">
        <f t="shared" si="7"/>
        <v>1</v>
      </c>
    </row>
    <row r="218" spans="1:26" x14ac:dyDescent="0.25">
      <c r="A218">
        <v>213</v>
      </c>
      <c r="B218" t="s">
        <v>2617</v>
      </c>
      <c r="C218">
        <v>32292</v>
      </c>
      <c r="D218" t="s">
        <v>1896</v>
      </c>
      <c r="E218">
        <v>1983</v>
      </c>
      <c r="F218" t="s">
        <v>2122</v>
      </c>
      <c r="G218" t="s">
        <v>2089</v>
      </c>
      <c r="H218">
        <v>5</v>
      </c>
      <c r="I218">
        <v>4</v>
      </c>
      <c r="J218" t="s">
        <v>2122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  <c r="V218" t="s">
        <v>2617</v>
      </c>
      <c r="W218">
        <v>32292</v>
      </c>
      <c r="X218" s="128">
        <v>2063928.24</v>
      </c>
      <c r="Y218" s="128">
        <f t="shared" si="6"/>
        <v>2063928.24</v>
      </c>
      <c r="Z218" t="b">
        <f t="shared" si="7"/>
        <v>1</v>
      </c>
    </row>
    <row r="219" spans="1:26" x14ac:dyDescent="0.25">
      <c r="A219">
        <v>214</v>
      </c>
      <c r="B219" t="s">
        <v>2618</v>
      </c>
      <c r="C219">
        <v>32307</v>
      </c>
      <c r="D219" t="s">
        <v>1896</v>
      </c>
      <c r="E219">
        <v>1983</v>
      </c>
      <c r="F219" t="s">
        <v>2122</v>
      </c>
      <c r="G219" t="s">
        <v>2089</v>
      </c>
      <c r="H219">
        <v>5</v>
      </c>
      <c r="I219">
        <v>6</v>
      </c>
      <c r="J219" t="s">
        <v>2122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  <c r="V219" t="s">
        <v>2618</v>
      </c>
      <c r="W219">
        <v>32307</v>
      </c>
      <c r="X219" s="128">
        <v>9103463.6500000004</v>
      </c>
      <c r="Y219" s="128">
        <f t="shared" si="6"/>
        <v>9103463.6500000004</v>
      </c>
      <c r="Z219" t="b">
        <f t="shared" si="7"/>
        <v>1</v>
      </c>
    </row>
    <row r="220" spans="1:26" x14ac:dyDescent="0.25">
      <c r="A220">
        <v>215</v>
      </c>
      <c r="B220" t="s">
        <v>2972</v>
      </c>
      <c r="C220">
        <v>32193</v>
      </c>
      <c r="D220" t="s">
        <v>1896</v>
      </c>
      <c r="E220">
        <v>1986</v>
      </c>
      <c r="F220" t="s">
        <v>2122</v>
      </c>
      <c r="G220" t="s">
        <v>2121</v>
      </c>
      <c r="H220">
        <v>5</v>
      </c>
      <c r="I220">
        <v>6</v>
      </c>
      <c r="J220" t="s">
        <v>2122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  <c r="V220" t="s">
        <v>2972</v>
      </c>
      <c r="W220">
        <v>32193</v>
      </c>
      <c r="X220" s="128">
        <v>0</v>
      </c>
      <c r="Y220" s="128">
        <f t="shared" si="6"/>
        <v>0</v>
      </c>
      <c r="Z220" t="b">
        <f t="shared" si="7"/>
        <v>1</v>
      </c>
    </row>
    <row r="221" spans="1:26" x14ac:dyDescent="0.25">
      <c r="A221">
        <v>216</v>
      </c>
      <c r="B221" t="s">
        <v>2983</v>
      </c>
      <c r="C221">
        <v>32198</v>
      </c>
      <c r="D221" t="s">
        <v>1896</v>
      </c>
      <c r="E221">
        <v>1993</v>
      </c>
      <c r="F221" t="s">
        <v>2122</v>
      </c>
      <c r="G221" t="s">
        <v>2121</v>
      </c>
      <c r="H221">
        <v>5</v>
      </c>
      <c r="I221">
        <v>4</v>
      </c>
      <c r="J221" t="s">
        <v>2122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  <c r="V221" t="s">
        <v>2983</v>
      </c>
      <c r="W221">
        <v>32198</v>
      </c>
      <c r="X221" s="128">
        <v>0</v>
      </c>
      <c r="Y221" s="128">
        <f t="shared" si="6"/>
        <v>0</v>
      </c>
      <c r="Z221" t="b">
        <f t="shared" si="7"/>
        <v>1</v>
      </c>
    </row>
    <row r="222" spans="1:26" x14ac:dyDescent="0.25">
      <c r="A222">
        <v>217</v>
      </c>
      <c r="B222" t="s">
        <v>2984</v>
      </c>
      <c r="C222">
        <v>32247</v>
      </c>
      <c r="D222" t="s">
        <v>1896</v>
      </c>
      <c r="E222">
        <v>1987</v>
      </c>
      <c r="F222" t="s">
        <v>2122</v>
      </c>
      <c r="G222" t="s">
        <v>2121</v>
      </c>
      <c r="H222">
        <v>5</v>
      </c>
      <c r="I222">
        <v>6</v>
      </c>
      <c r="J222" t="s">
        <v>2122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  <c r="V222" t="s">
        <v>2984</v>
      </c>
      <c r="W222">
        <v>32247</v>
      </c>
      <c r="X222" s="128">
        <v>0</v>
      </c>
      <c r="Y222" s="128">
        <f t="shared" si="6"/>
        <v>0</v>
      </c>
      <c r="Z222" t="b">
        <f t="shared" si="7"/>
        <v>1</v>
      </c>
    </row>
    <row r="223" spans="1:26" x14ac:dyDescent="0.25">
      <c r="A223">
        <v>218</v>
      </c>
      <c r="B223" t="s">
        <v>2985</v>
      </c>
      <c r="C223">
        <v>32296</v>
      </c>
      <c r="D223" t="s">
        <v>1896</v>
      </c>
      <c r="E223">
        <v>1990</v>
      </c>
      <c r="F223" t="s">
        <v>2122</v>
      </c>
      <c r="G223" t="s">
        <v>2121</v>
      </c>
      <c r="H223">
        <v>5</v>
      </c>
      <c r="I223">
        <v>2</v>
      </c>
      <c r="J223" t="s">
        <v>2122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  <c r="V223" t="s">
        <v>2985</v>
      </c>
      <c r="W223">
        <v>32296</v>
      </c>
      <c r="X223" s="128">
        <v>0</v>
      </c>
      <c r="Y223" s="128">
        <f t="shared" si="6"/>
        <v>0</v>
      </c>
      <c r="Z223" t="b">
        <f t="shared" si="7"/>
        <v>1</v>
      </c>
    </row>
    <row r="224" spans="1:26" x14ac:dyDescent="0.25">
      <c r="A224">
        <v>219</v>
      </c>
      <c r="B224" t="s">
        <v>2986</v>
      </c>
      <c r="C224">
        <v>32306</v>
      </c>
      <c r="D224" t="s">
        <v>1896</v>
      </c>
      <c r="E224">
        <v>1991</v>
      </c>
      <c r="F224" t="s">
        <v>2122</v>
      </c>
      <c r="G224" t="s">
        <v>2121</v>
      </c>
      <c r="H224">
        <v>5</v>
      </c>
      <c r="I224">
        <v>4</v>
      </c>
      <c r="J224" t="s">
        <v>2122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  <c r="V224" t="s">
        <v>2986</v>
      </c>
      <c r="W224">
        <v>32306</v>
      </c>
      <c r="X224" s="128">
        <v>0</v>
      </c>
      <c r="Y224" s="128">
        <f t="shared" si="6"/>
        <v>0</v>
      </c>
      <c r="Z224" t="b">
        <f t="shared" si="7"/>
        <v>1</v>
      </c>
    </row>
    <row r="225" spans="1:26" x14ac:dyDescent="0.25">
      <c r="A225">
        <v>220</v>
      </c>
      <c r="B225" t="s">
        <v>2987</v>
      </c>
      <c r="C225">
        <v>32323</v>
      </c>
      <c r="D225" t="s">
        <v>1896</v>
      </c>
      <c r="E225">
        <v>1982</v>
      </c>
      <c r="F225" t="s">
        <v>2122</v>
      </c>
      <c r="G225" t="s">
        <v>2121</v>
      </c>
      <c r="H225">
        <v>5</v>
      </c>
      <c r="I225">
        <v>6</v>
      </c>
      <c r="J225" t="s">
        <v>2122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  <c r="V225" t="s">
        <v>2987</v>
      </c>
      <c r="W225">
        <v>32323</v>
      </c>
      <c r="X225" s="128">
        <v>0</v>
      </c>
      <c r="Y225" s="128">
        <f t="shared" si="6"/>
        <v>0</v>
      </c>
      <c r="Z225" t="b">
        <f t="shared" si="7"/>
        <v>1</v>
      </c>
    </row>
    <row r="226" spans="1:26" x14ac:dyDescent="0.25">
      <c r="A226">
        <v>221</v>
      </c>
      <c r="B226" t="s">
        <v>2619</v>
      </c>
      <c r="C226">
        <v>32183</v>
      </c>
      <c r="D226" t="s">
        <v>1896</v>
      </c>
      <c r="E226">
        <v>1971</v>
      </c>
      <c r="F226" t="s">
        <v>2122</v>
      </c>
      <c r="G226" t="s">
        <v>2089</v>
      </c>
      <c r="H226">
        <v>4</v>
      </c>
      <c r="I226">
        <v>3</v>
      </c>
      <c r="J226" t="s">
        <v>2122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  <c r="V226" t="s">
        <v>2619</v>
      </c>
      <c r="W226">
        <v>32183</v>
      </c>
      <c r="X226" s="128">
        <v>5435129.7700000005</v>
      </c>
      <c r="Y226" s="128">
        <f t="shared" si="6"/>
        <v>5435129.7700000005</v>
      </c>
      <c r="Z226" t="b">
        <f t="shared" si="7"/>
        <v>1</v>
      </c>
    </row>
    <row r="227" spans="1:26" x14ac:dyDescent="0.25">
      <c r="A227">
        <v>222</v>
      </c>
      <c r="B227" t="s">
        <v>336</v>
      </c>
      <c r="C227">
        <v>32302</v>
      </c>
      <c r="D227" t="s">
        <v>1896</v>
      </c>
      <c r="E227">
        <v>1975</v>
      </c>
      <c r="F227" t="s">
        <v>2122</v>
      </c>
      <c r="G227" t="s">
        <v>2089</v>
      </c>
      <c r="H227">
        <v>5</v>
      </c>
      <c r="I227">
        <v>6</v>
      </c>
      <c r="J227" t="s">
        <v>2122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  <c r="V227" t="s">
        <v>336</v>
      </c>
      <c r="W227">
        <v>32302</v>
      </c>
      <c r="X227" s="128">
        <v>7137888.5374999996</v>
      </c>
      <c r="Y227" s="128">
        <f t="shared" si="6"/>
        <v>7137888.5374999996</v>
      </c>
      <c r="Z227" t="b">
        <f t="shared" si="7"/>
        <v>1</v>
      </c>
    </row>
    <row r="228" spans="1:26" x14ac:dyDescent="0.25">
      <c r="A228">
        <v>223</v>
      </c>
      <c r="B228" t="s">
        <v>339</v>
      </c>
      <c r="C228">
        <v>32164</v>
      </c>
      <c r="D228" t="s">
        <v>1896</v>
      </c>
      <c r="E228">
        <v>1971</v>
      </c>
      <c r="F228" t="s">
        <v>2122</v>
      </c>
      <c r="G228" t="s">
        <v>2088</v>
      </c>
      <c r="H228">
        <v>5</v>
      </c>
      <c r="I228">
        <v>2</v>
      </c>
      <c r="J228" t="s">
        <v>2122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  <c r="V228" t="s">
        <v>339</v>
      </c>
      <c r="W228">
        <v>32164</v>
      </c>
      <c r="X228" s="128">
        <v>3830724.8</v>
      </c>
      <c r="Y228" s="128">
        <f t="shared" si="6"/>
        <v>3830724.8</v>
      </c>
      <c r="Z228" t="b">
        <f t="shared" si="7"/>
        <v>1</v>
      </c>
    </row>
    <row r="229" spans="1:26" x14ac:dyDescent="0.25">
      <c r="A229">
        <v>224</v>
      </c>
      <c r="B229" t="s">
        <v>340</v>
      </c>
      <c r="C229">
        <v>32149</v>
      </c>
      <c r="D229" t="s">
        <v>1896</v>
      </c>
      <c r="E229">
        <v>1970</v>
      </c>
      <c r="F229" t="s">
        <v>2122</v>
      </c>
      <c r="G229" t="s">
        <v>2088</v>
      </c>
      <c r="H229">
        <v>5</v>
      </c>
      <c r="I229">
        <v>4</v>
      </c>
      <c r="J229" t="s">
        <v>2122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  <c r="V229" t="s">
        <v>340</v>
      </c>
      <c r="W229">
        <v>32149</v>
      </c>
      <c r="X229" s="128">
        <v>360082.8</v>
      </c>
      <c r="Y229" s="128">
        <f t="shared" si="6"/>
        <v>360082.8</v>
      </c>
      <c r="Z229" t="b">
        <f t="shared" si="7"/>
        <v>1</v>
      </c>
    </row>
    <row r="230" spans="1:26" x14ac:dyDescent="0.25">
      <c r="A230">
        <v>225</v>
      </c>
      <c r="B230" t="s">
        <v>816</v>
      </c>
      <c r="C230">
        <v>33117</v>
      </c>
      <c r="D230" t="s">
        <v>1896</v>
      </c>
      <c r="E230">
        <v>1962</v>
      </c>
      <c r="F230" t="s">
        <v>2122</v>
      </c>
      <c r="G230" t="s">
        <v>2089</v>
      </c>
      <c r="H230">
        <v>3</v>
      </c>
      <c r="I230">
        <v>2</v>
      </c>
      <c r="J230" t="s">
        <v>2122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  <c r="V230" t="s">
        <v>816</v>
      </c>
      <c r="W230">
        <v>33117</v>
      </c>
      <c r="X230" s="128">
        <v>0</v>
      </c>
      <c r="Y230" s="128">
        <f t="shared" si="6"/>
        <v>0</v>
      </c>
      <c r="Z230" t="b">
        <f t="shared" si="7"/>
        <v>1</v>
      </c>
    </row>
    <row r="231" spans="1:26" x14ac:dyDescent="0.25">
      <c r="A231">
        <v>226</v>
      </c>
      <c r="B231" t="s">
        <v>825</v>
      </c>
      <c r="C231">
        <v>33500</v>
      </c>
      <c r="D231" t="s">
        <v>1896</v>
      </c>
      <c r="E231">
        <v>1960</v>
      </c>
      <c r="F231" t="s">
        <v>2122</v>
      </c>
      <c r="G231" t="s">
        <v>2089</v>
      </c>
      <c r="H231">
        <v>4</v>
      </c>
      <c r="I231">
        <v>4</v>
      </c>
      <c r="J231" t="s">
        <v>2122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  <c r="V231" t="s">
        <v>825</v>
      </c>
      <c r="W231">
        <v>33500</v>
      </c>
      <c r="X231" s="128">
        <v>3418568.89255</v>
      </c>
      <c r="Y231" s="128">
        <f t="shared" si="6"/>
        <v>3418568.89255</v>
      </c>
      <c r="Z231" t="b">
        <f t="shared" si="7"/>
        <v>1</v>
      </c>
    </row>
    <row r="232" spans="1:26" x14ac:dyDescent="0.25">
      <c r="A232">
        <v>227</v>
      </c>
      <c r="B232" t="s">
        <v>826</v>
      </c>
      <c r="C232">
        <v>33507</v>
      </c>
      <c r="D232" t="s">
        <v>1896</v>
      </c>
      <c r="E232">
        <v>1968</v>
      </c>
      <c r="F232" t="s">
        <v>2122</v>
      </c>
      <c r="G232" t="s">
        <v>2088</v>
      </c>
      <c r="H232">
        <v>9</v>
      </c>
      <c r="I232">
        <v>2</v>
      </c>
      <c r="J232" t="s">
        <v>2122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  <c r="V232" t="s">
        <v>826</v>
      </c>
      <c r="W232">
        <v>33507</v>
      </c>
      <c r="X232" s="128">
        <v>4144805.6707000001</v>
      </c>
      <c r="Y232" s="128">
        <f t="shared" si="6"/>
        <v>4144805.6707000001</v>
      </c>
      <c r="Z232" t="b">
        <f t="shared" si="7"/>
        <v>1</v>
      </c>
    </row>
    <row r="233" spans="1:26" x14ac:dyDescent="0.25">
      <c r="A233">
        <v>228</v>
      </c>
      <c r="B233" t="s">
        <v>827</v>
      </c>
      <c r="C233">
        <v>33508</v>
      </c>
      <c r="D233" t="s">
        <v>1896</v>
      </c>
      <c r="E233">
        <v>1969</v>
      </c>
      <c r="F233" t="s">
        <v>2122</v>
      </c>
      <c r="G233" t="s">
        <v>2089</v>
      </c>
      <c r="H233">
        <v>4</v>
      </c>
      <c r="I233">
        <v>4</v>
      </c>
      <c r="J233" t="s">
        <v>2122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  <c r="V233" t="s">
        <v>827</v>
      </c>
      <c r="W233">
        <v>33508</v>
      </c>
      <c r="X233" s="128">
        <v>5950920.8300000001</v>
      </c>
      <c r="Y233" s="128">
        <f t="shared" si="6"/>
        <v>5950920.8300000001</v>
      </c>
      <c r="Z233" t="b">
        <f t="shared" si="7"/>
        <v>1</v>
      </c>
    </row>
    <row r="234" spans="1:26" x14ac:dyDescent="0.25">
      <c r="A234">
        <v>229</v>
      </c>
      <c r="B234" t="s">
        <v>828</v>
      </c>
      <c r="C234">
        <v>33516</v>
      </c>
      <c r="D234" t="s">
        <v>1896</v>
      </c>
      <c r="E234">
        <v>1932</v>
      </c>
      <c r="F234" t="s">
        <v>2122</v>
      </c>
      <c r="G234" t="s">
        <v>2094</v>
      </c>
      <c r="H234">
        <v>2</v>
      </c>
      <c r="I234">
        <v>1</v>
      </c>
      <c r="J234" t="s">
        <v>2122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  <c r="V234" t="s">
        <v>828</v>
      </c>
      <c r="W234">
        <v>33516</v>
      </c>
      <c r="X234" s="128">
        <v>137004</v>
      </c>
      <c r="Y234" s="128">
        <f t="shared" si="6"/>
        <v>137004</v>
      </c>
      <c r="Z234" t="b">
        <f t="shared" si="7"/>
        <v>1</v>
      </c>
    </row>
    <row r="235" spans="1:26" x14ac:dyDescent="0.25">
      <c r="A235">
        <v>230</v>
      </c>
      <c r="B235" t="s">
        <v>829</v>
      </c>
      <c r="C235">
        <v>33511</v>
      </c>
      <c r="D235" t="s">
        <v>1896</v>
      </c>
      <c r="E235">
        <v>1968</v>
      </c>
      <c r="F235" t="s">
        <v>2122</v>
      </c>
      <c r="G235" t="s">
        <v>2089</v>
      </c>
      <c r="H235">
        <v>4</v>
      </c>
      <c r="I235">
        <v>3</v>
      </c>
      <c r="J235" t="s">
        <v>2122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  <c r="V235" t="s">
        <v>829</v>
      </c>
      <c r="W235">
        <v>33511</v>
      </c>
      <c r="X235" s="128">
        <v>6110095.9800000004</v>
      </c>
      <c r="Y235" s="128">
        <f t="shared" si="6"/>
        <v>6110095.9800000004</v>
      </c>
      <c r="Z235" t="b">
        <f t="shared" si="7"/>
        <v>1</v>
      </c>
    </row>
    <row r="236" spans="1:26" x14ac:dyDescent="0.25">
      <c r="A236">
        <v>231</v>
      </c>
      <c r="B236" t="s">
        <v>830</v>
      </c>
      <c r="C236">
        <v>33575</v>
      </c>
      <c r="D236" t="s">
        <v>1896</v>
      </c>
      <c r="E236">
        <v>1970</v>
      </c>
      <c r="F236" t="s">
        <v>2122</v>
      </c>
      <c r="G236" t="s">
        <v>2089</v>
      </c>
      <c r="H236">
        <v>4</v>
      </c>
      <c r="I236">
        <v>3</v>
      </c>
      <c r="J236" t="s">
        <v>2122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  <c r="V236" t="s">
        <v>830</v>
      </c>
      <c r="W236">
        <v>33575</v>
      </c>
      <c r="X236" s="128">
        <v>5918726.5199999996</v>
      </c>
      <c r="Y236" s="128">
        <f t="shared" si="6"/>
        <v>5918726.5199999996</v>
      </c>
      <c r="Z236" t="b">
        <f t="shared" si="7"/>
        <v>1</v>
      </c>
    </row>
    <row r="237" spans="1:26" x14ac:dyDescent="0.25">
      <c r="A237">
        <v>232</v>
      </c>
      <c r="B237" t="s">
        <v>915</v>
      </c>
      <c r="C237">
        <v>33580</v>
      </c>
      <c r="D237" t="s">
        <v>1896</v>
      </c>
      <c r="E237">
        <v>1975</v>
      </c>
      <c r="F237" t="s">
        <v>2122</v>
      </c>
      <c r="G237" t="s">
        <v>2089</v>
      </c>
      <c r="H237">
        <v>5</v>
      </c>
      <c r="I237">
        <v>4</v>
      </c>
      <c r="J237" t="s">
        <v>2122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  <c r="V237" t="s">
        <v>915</v>
      </c>
      <c r="W237">
        <v>33580</v>
      </c>
      <c r="X237" s="128">
        <v>10719038.949999997</v>
      </c>
      <c r="Y237" s="128">
        <f t="shared" si="6"/>
        <v>10719038.949999997</v>
      </c>
      <c r="Z237" t="b">
        <f t="shared" si="7"/>
        <v>1</v>
      </c>
    </row>
    <row r="238" spans="1:26" x14ac:dyDescent="0.25">
      <c r="A238">
        <v>233</v>
      </c>
      <c r="B238" t="s">
        <v>917</v>
      </c>
      <c r="C238">
        <v>33583</v>
      </c>
      <c r="D238" t="s">
        <v>1896</v>
      </c>
      <c r="E238">
        <v>1974</v>
      </c>
      <c r="F238" t="s">
        <v>2122</v>
      </c>
      <c r="G238" t="s">
        <v>2088</v>
      </c>
      <c r="H238">
        <v>5</v>
      </c>
      <c r="I238">
        <v>6</v>
      </c>
      <c r="J238" t="s">
        <v>2122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  <c r="V238" t="s">
        <v>917</v>
      </c>
      <c r="W238">
        <v>33583</v>
      </c>
      <c r="X238" s="128">
        <v>12227680.4</v>
      </c>
      <c r="Y238" s="128">
        <f t="shared" si="6"/>
        <v>12227680.4</v>
      </c>
      <c r="Z238" t="b">
        <f t="shared" si="7"/>
        <v>1</v>
      </c>
    </row>
    <row r="239" spans="1:26" x14ac:dyDescent="0.25">
      <c r="A239">
        <v>234</v>
      </c>
      <c r="B239" t="s">
        <v>919</v>
      </c>
      <c r="C239">
        <v>33586</v>
      </c>
      <c r="D239" t="s">
        <v>1896</v>
      </c>
      <c r="E239">
        <v>1967</v>
      </c>
      <c r="F239" t="s">
        <v>2122</v>
      </c>
      <c r="G239" t="s">
        <v>2088</v>
      </c>
      <c r="H239">
        <v>5</v>
      </c>
      <c r="I239">
        <v>3</v>
      </c>
      <c r="J239" t="s">
        <v>2122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  <c r="V239" t="s">
        <v>919</v>
      </c>
      <c r="W239">
        <v>33586</v>
      </c>
      <c r="X239" s="128">
        <v>9474389.1399999987</v>
      </c>
      <c r="Y239" s="128">
        <f t="shared" si="6"/>
        <v>9474389.1399999987</v>
      </c>
      <c r="Z239" t="b">
        <f t="shared" si="7"/>
        <v>1</v>
      </c>
    </row>
    <row r="240" spans="1:26" x14ac:dyDescent="0.25">
      <c r="A240">
        <v>235</v>
      </c>
      <c r="B240" t="s">
        <v>831</v>
      </c>
      <c r="C240">
        <v>33723</v>
      </c>
      <c r="D240" t="s">
        <v>1896</v>
      </c>
      <c r="E240">
        <v>1965</v>
      </c>
      <c r="F240" t="s">
        <v>2122</v>
      </c>
      <c r="G240" t="s">
        <v>2089</v>
      </c>
      <c r="H240">
        <v>4</v>
      </c>
      <c r="I240">
        <v>3</v>
      </c>
      <c r="J240" t="s">
        <v>2122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  <c r="V240" t="s">
        <v>831</v>
      </c>
      <c r="W240">
        <v>33723</v>
      </c>
      <c r="X240" s="128">
        <v>3613566.22</v>
      </c>
      <c r="Y240" s="128">
        <f t="shared" si="6"/>
        <v>3613566.22</v>
      </c>
      <c r="Z240" t="b">
        <f t="shared" si="7"/>
        <v>1</v>
      </c>
    </row>
    <row r="241" spans="1:26" x14ac:dyDescent="0.25">
      <c r="A241">
        <v>236</v>
      </c>
      <c r="B241" t="s">
        <v>832</v>
      </c>
      <c r="C241">
        <v>33744</v>
      </c>
      <c r="D241" t="s">
        <v>1896</v>
      </c>
      <c r="E241">
        <v>1962</v>
      </c>
      <c r="F241" t="s">
        <v>2122</v>
      </c>
      <c r="G241" t="s">
        <v>2089</v>
      </c>
      <c r="H241">
        <v>4</v>
      </c>
      <c r="I241">
        <v>3</v>
      </c>
      <c r="J241" t="s">
        <v>2122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  <c r="V241" t="s">
        <v>832</v>
      </c>
      <c r="W241">
        <v>33744</v>
      </c>
      <c r="X241" s="128">
        <v>5652528.54</v>
      </c>
      <c r="Y241" s="128">
        <f t="shared" si="6"/>
        <v>5652528.54</v>
      </c>
      <c r="Z241" t="b">
        <f t="shared" si="7"/>
        <v>1</v>
      </c>
    </row>
    <row r="242" spans="1:26" x14ac:dyDescent="0.25">
      <c r="A242">
        <v>237</v>
      </c>
      <c r="B242" t="s">
        <v>833</v>
      </c>
      <c r="C242">
        <v>33756</v>
      </c>
      <c r="D242" t="s">
        <v>1896</v>
      </c>
      <c r="E242">
        <v>1953</v>
      </c>
      <c r="F242" t="s">
        <v>2122</v>
      </c>
      <c r="G242" t="s">
        <v>2089</v>
      </c>
      <c r="H242">
        <v>3</v>
      </c>
      <c r="I242">
        <v>1</v>
      </c>
      <c r="J242" t="s">
        <v>2122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  <c r="V242" t="s">
        <v>833</v>
      </c>
      <c r="W242">
        <v>33756</v>
      </c>
      <c r="X242" s="128">
        <v>1544090.7044499998</v>
      </c>
      <c r="Y242" s="128">
        <f t="shared" si="6"/>
        <v>1544090.7044499998</v>
      </c>
      <c r="Z242" t="b">
        <f t="shared" si="7"/>
        <v>1</v>
      </c>
    </row>
    <row r="243" spans="1:26" x14ac:dyDescent="0.25">
      <c r="A243">
        <v>238</v>
      </c>
      <c r="B243" t="s">
        <v>834</v>
      </c>
      <c r="C243">
        <v>33762</v>
      </c>
      <c r="D243" t="s">
        <v>1896</v>
      </c>
      <c r="E243">
        <v>1952</v>
      </c>
      <c r="F243" t="s">
        <v>2122</v>
      </c>
      <c r="G243" t="s">
        <v>2094</v>
      </c>
      <c r="H243">
        <v>2</v>
      </c>
      <c r="I243">
        <v>1</v>
      </c>
      <c r="J243" t="s">
        <v>2122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  <c r="V243" t="s">
        <v>834</v>
      </c>
      <c r="W243">
        <v>33762</v>
      </c>
      <c r="X243" s="128">
        <v>1410335.1717000001</v>
      </c>
      <c r="Y243" s="128">
        <f t="shared" si="6"/>
        <v>1410335.1717000001</v>
      </c>
      <c r="Z243" t="b">
        <f t="shared" si="7"/>
        <v>1</v>
      </c>
    </row>
    <row r="244" spans="1:26" x14ac:dyDescent="0.25">
      <c r="A244">
        <v>239</v>
      </c>
      <c r="B244" t="s">
        <v>835</v>
      </c>
      <c r="C244">
        <v>33870</v>
      </c>
      <c r="D244" t="s">
        <v>1896</v>
      </c>
      <c r="E244">
        <v>1973</v>
      </c>
      <c r="F244" t="s">
        <v>2122</v>
      </c>
      <c r="G244" t="s">
        <v>2088</v>
      </c>
      <c r="H244">
        <v>5</v>
      </c>
      <c r="I244">
        <v>6</v>
      </c>
      <c r="J244" t="s">
        <v>2122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  <c r="V244" t="s">
        <v>835</v>
      </c>
      <c r="W244">
        <v>33870</v>
      </c>
      <c r="X244" s="128">
        <v>305052</v>
      </c>
      <c r="Y244" s="128">
        <f t="shared" si="6"/>
        <v>305052</v>
      </c>
      <c r="Z244" t="b">
        <f t="shared" si="7"/>
        <v>1</v>
      </c>
    </row>
    <row r="245" spans="1:26" x14ac:dyDescent="0.25">
      <c r="A245">
        <v>240</v>
      </c>
      <c r="B245" t="s">
        <v>2219</v>
      </c>
      <c r="C245">
        <v>33874</v>
      </c>
      <c r="D245" t="s">
        <v>1896</v>
      </c>
      <c r="E245">
        <v>1973</v>
      </c>
      <c r="F245" t="s">
        <v>2122</v>
      </c>
      <c r="G245" t="s">
        <v>2088</v>
      </c>
      <c r="H245">
        <v>5</v>
      </c>
      <c r="I245">
        <v>4</v>
      </c>
      <c r="J245" t="s">
        <v>2122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  <c r="V245" t="s">
        <v>2219</v>
      </c>
      <c r="W245">
        <v>33874</v>
      </c>
      <c r="X245" s="128">
        <v>2094891.18</v>
      </c>
      <c r="Y245" s="128">
        <f t="shared" si="6"/>
        <v>2094891.18</v>
      </c>
      <c r="Z245" t="b">
        <f t="shared" si="7"/>
        <v>1</v>
      </c>
    </row>
    <row r="246" spans="1:26" x14ac:dyDescent="0.25">
      <c r="A246">
        <v>241</v>
      </c>
      <c r="B246" t="s">
        <v>836</v>
      </c>
      <c r="C246">
        <v>33924</v>
      </c>
      <c r="D246" t="s">
        <v>1896</v>
      </c>
      <c r="E246">
        <v>1974</v>
      </c>
      <c r="F246" t="s">
        <v>2122</v>
      </c>
      <c r="G246" t="s">
        <v>2088</v>
      </c>
      <c r="H246">
        <v>5</v>
      </c>
      <c r="I246">
        <v>4</v>
      </c>
      <c r="J246" t="s">
        <v>2122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  <c r="V246" t="s">
        <v>836</v>
      </c>
      <c r="W246">
        <v>33924</v>
      </c>
      <c r="X246" s="128">
        <v>7322584.5599999996</v>
      </c>
      <c r="Y246" s="128">
        <f t="shared" si="6"/>
        <v>7322584.5599999996</v>
      </c>
      <c r="Z246" t="b">
        <f t="shared" si="7"/>
        <v>1</v>
      </c>
    </row>
    <row r="247" spans="1:26" x14ac:dyDescent="0.25">
      <c r="A247">
        <v>242</v>
      </c>
      <c r="B247" t="s">
        <v>837</v>
      </c>
      <c r="C247">
        <v>33925</v>
      </c>
      <c r="D247" t="s">
        <v>1896</v>
      </c>
      <c r="E247">
        <v>1975</v>
      </c>
      <c r="F247" t="s">
        <v>2122</v>
      </c>
      <c r="G247" t="s">
        <v>2088</v>
      </c>
      <c r="H247">
        <v>5</v>
      </c>
      <c r="I247">
        <v>1</v>
      </c>
      <c r="J247" t="s">
        <v>2122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  <c r="V247" t="s">
        <v>837</v>
      </c>
      <c r="W247">
        <v>33925</v>
      </c>
      <c r="X247" s="128">
        <v>1218212.8299999998</v>
      </c>
      <c r="Y247" s="128">
        <f t="shared" si="6"/>
        <v>1218212.8299999998</v>
      </c>
      <c r="Z247" t="b">
        <f t="shared" si="7"/>
        <v>1</v>
      </c>
    </row>
    <row r="248" spans="1:26" x14ac:dyDescent="0.25">
      <c r="A248">
        <v>243</v>
      </c>
      <c r="B248" t="s">
        <v>838</v>
      </c>
      <c r="C248">
        <v>33719</v>
      </c>
      <c r="D248" t="s">
        <v>1896</v>
      </c>
      <c r="E248">
        <v>1955</v>
      </c>
      <c r="F248" t="s">
        <v>2122</v>
      </c>
      <c r="G248" t="s">
        <v>2094</v>
      </c>
      <c r="H248">
        <v>2</v>
      </c>
      <c r="I248">
        <v>2</v>
      </c>
      <c r="J248" t="s">
        <v>2122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  <c r="V248" t="s">
        <v>838</v>
      </c>
      <c r="W248">
        <v>33719</v>
      </c>
      <c r="X248" s="128">
        <v>1006900.51</v>
      </c>
      <c r="Y248" s="128">
        <f t="shared" si="6"/>
        <v>1006900.51</v>
      </c>
      <c r="Z248" t="b">
        <f t="shared" si="7"/>
        <v>1</v>
      </c>
    </row>
    <row r="249" spans="1:26" x14ac:dyDescent="0.25">
      <c r="A249">
        <v>244</v>
      </c>
      <c r="B249" t="s">
        <v>839</v>
      </c>
      <c r="C249">
        <v>33720</v>
      </c>
      <c r="D249" t="s">
        <v>1896</v>
      </c>
      <c r="E249">
        <v>1966</v>
      </c>
      <c r="F249" t="s">
        <v>2122</v>
      </c>
      <c r="G249" t="s">
        <v>2089</v>
      </c>
      <c r="H249">
        <v>5</v>
      </c>
      <c r="I249">
        <v>2</v>
      </c>
      <c r="J249" t="s">
        <v>2122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  <c r="V249" t="s">
        <v>839</v>
      </c>
      <c r="W249">
        <v>33720</v>
      </c>
      <c r="X249" s="128">
        <v>5557436.3799999999</v>
      </c>
      <c r="Y249" s="128">
        <f t="shared" si="6"/>
        <v>5557436.3799999999</v>
      </c>
      <c r="Z249" t="b">
        <f t="shared" si="7"/>
        <v>1</v>
      </c>
    </row>
    <row r="250" spans="1:26" x14ac:dyDescent="0.25">
      <c r="A250">
        <v>245</v>
      </c>
      <c r="B250" t="s">
        <v>840</v>
      </c>
      <c r="C250">
        <v>33980</v>
      </c>
      <c r="D250" t="s">
        <v>1896</v>
      </c>
      <c r="E250">
        <v>1930</v>
      </c>
      <c r="F250" t="s">
        <v>2122</v>
      </c>
      <c r="G250" t="s">
        <v>2094</v>
      </c>
      <c r="H250">
        <v>2</v>
      </c>
      <c r="I250">
        <v>2</v>
      </c>
      <c r="J250" t="s">
        <v>2122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  <c r="V250" t="s">
        <v>840</v>
      </c>
      <c r="W250">
        <v>33980</v>
      </c>
      <c r="X250" s="128">
        <v>104136</v>
      </c>
      <c r="Y250" s="128">
        <f t="shared" si="6"/>
        <v>104136</v>
      </c>
      <c r="Z250" t="b">
        <f t="shared" si="7"/>
        <v>1</v>
      </c>
    </row>
    <row r="251" spans="1:26" x14ac:dyDescent="0.25">
      <c r="A251">
        <v>246</v>
      </c>
      <c r="B251" t="s">
        <v>841</v>
      </c>
      <c r="C251">
        <v>33986</v>
      </c>
      <c r="D251" t="s">
        <v>1896</v>
      </c>
      <c r="E251">
        <v>1952</v>
      </c>
      <c r="F251" t="s">
        <v>2122</v>
      </c>
      <c r="G251" t="s">
        <v>2094</v>
      </c>
      <c r="H251">
        <v>2</v>
      </c>
      <c r="I251">
        <v>1</v>
      </c>
      <c r="J251" t="s">
        <v>2122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  <c r="V251" t="s">
        <v>841</v>
      </c>
      <c r="W251">
        <v>33986</v>
      </c>
      <c r="X251" s="128">
        <v>983962.13</v>
      </c>
      <c r="Y251" s="128">
        <f t="shared" si="6"/>
        <v>983962.13</v>
      </c>
      <c r="Z251" t="b">
        <f t="shared" si="7"/>
        <v>1</v>
      </c>
    </row>
    <row r="252" spans="1:26" x14ac:dyDescent="0.25">
      <c r="A252">
        <v>247</v>
      </c>
      <c r="B252" t="s">
        <v>842</v>
      </c>
      <c r="C252">
        <v>33987</v>
      </c>
      <c r="D252" t="s">
        <v>1896</v>
      </c>
      <c r="E252">
        <v>1952</v>
      </c>
      <c r="F252" t="s">
        <v>2122</v>
      </c>
      <c r="G252" t="s">
        <v>2094</v>
      </c>
      <c r="H252">
        <v>2</v>
      </c>
      <c r="I252">
        <v>2</v>
      </c>
      <c r="J252" t="s">
        <v>2122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  <c r="V252" t="s">
        <v>842</v>
      </c>
      <c r="W252">
        <v>33987</v>
      </c>
      <c r="X252" s="128">
        <v>1499553.92545</v>
      </c>
      <c r="Y252" s="128">
        <f t="shared" si="6"/>
        <v>1499553.92545</v>
      </c>
      <c r="Z252" t="b">
        <f t="shared" si="7"/>
        <v>1</v>
      </c>
    </row>
    <row r="253" spans="1:26" x14ac:dyDescent="0.25">
      <c r="A253">
        <v>248</v>
      </c>
      <c r="B253" t="s">
        <v>843</v>
      </c>
      <c r="C253">
        <v>33988</v>
      </c>
      <c r="D253" t="s">
        <v>1896</v>
      </c>
      <c r="E253">
        <v>1952</v>
      </c>
      <c r="F253" t="s">
        <v>2122</v>
      </c>
      <c r="G253" t="s">
        <v>2094</v>
      </c>
      <c r="H253">
        <v>2</v>
      </c>
      <c r="I253">
        <v>2</v>
      </c>
      <c r="J253" t="s">
        <v>2122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  <c r="V253" t="s">
        <v>843</v>
      </c>
      <c r="W253">
        <v>33988</v>
      </c>
      <c r="X253" s="128">
        <v>1551707.5791</v>
      </c>
      <c r="Y253" s="128">
        <f t="shared" si="6"/>
        <v>1551707.5791</v>
      </c>
      <c r="Z253" t="b">
        <f t="shared" si="7"/>
        <v>1</v>
      </c>
    </row>
    <row r="254" spans="1:26" x14ac:dyDescent="0.25">
      <c r="A254">
        <v>249</v>
      </c>
      <c r="B254" t="s">
        <v>844</v>
      </c>
      <c r="C254">
        <v>33992</v>
      </c>
      <c r="D254" t="s">
        <v>1896</v>
      </c>
      <c r="E254">
        <v>1952</v>
      </c>
      <c r="F254" t="s">
        <v>2122</v>
      </c>
      <c r="G254" t="s">
        <v>2094</v>
      </c>
      <c r="H254">
        <v>2</v>
      </c>
      <c r="I254">
        <v>1</v>
      </c>
      <c r="J254" t="s">
        <v>2122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  <c r="V254" t="s">
        <v>844</v>
      </c>
      <c r="W254">
        <v>33992</v>
      </c>
      <c r="X254" s="128">
        <v>1575610.6072499999</v>
      </c>
      <c r="Y254" s="128">
        <f t="shared" si="6"/>
        <v>1575610.6072499999</v>
      </c>
      <c r="Z254" t="b">
        <f t="shared" si="7"/>
        <v>1</v>
      </c>
    </row>
    <row r="255" spans="1:26" x14ac:dyDescent="0.25">
      <c r="A255">
        <v>250</v>
      </c>
      <c r="B255" t="s">
        <v>845</v>
      </c>
      <c r="C255">
        <v>33993</v>
      </c>
      <c r="D255" t="s">
        <v>1896</v>
      </c>
      <c r="E255">
        <v>1952</v>
      </c>
      <c r="F255" t="s">
        <v>2122</v>
      </c>
      <c r="G255" t="s">
        <v>2094</v>
      </c>
      <c r="H255">
        <v>2</v>
      </c>
      <c r="I255">
        <v>1</v>
      </c>
      <c r="J255" t="s">
        <v>2122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  <c r="V255" t="s">
        <v>845</v>
      </c>
      <c r="W255">
        <v>33993</v>
      </c>
      <c r="X255" s="128">
        <v>983962.13</v>
      </c>
      <c r="Y255" s="128">
        <f t="shared" si="6"/>
        <v>983962.13</v>
      </c>
      <c r="Z255" t="b">
        <f t="shared" si="7"/>
        <v>1</v>
      </c>
    </row>
    <row r="256" spans="1:26" x14ac:dyDescent="0.25">
      <c r="A256">
        <v>251</v>
      </c>
      <c r="B256" t="s">
        <v>846</v>
      </c>
      <c r="C256">
        <v>33994</v>
      </c>
      <c r="D256" t="s">
        <v>1896</v>
      </c>
      <c r="E256">
        <v>1952</v>
      </c>
      <c r="F256" t="s">
        <v>2122</v>
      </c>
      <c r="G256" t="s">
        <v>2094</v>
      </c>
      <c r="H256">
        <v>2</v>
      </c>
      <c r="I256">
        <v>1</v>
      </c>
      <c r="J256" t="s">
        <v>2122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  <c r="V256" t="s">
        <v>846</v>
      </c>
      <c r="W256">
        <v>33994</v>
      </c>
      <c r="X256" s="128">
        <v>983962.13</v>
      </c>
      <c r="Y256" s="128">
        <f t="shared" si="6"/>
        <v>983962.13</v>
      </c>
      <c r="Z256" t="b">
        <f t="shared" si="7"/>
        <v>1</v>
      </c>
    </row>
    <row r="257" spans="1:26" x14ac:dyDescent="0.25">
      <c r="A257">
        <v>252</v>
      </c>
      <c r="B257" t="s">
        <v>847</v>
      </c>
      <c r="C257">
        <v>33995</v>
      </c>
      <c r="D257" t="s">
        <v>1896</v>
      </c>
      <c r="E257">
        <v>1952</v>
      </c>
      <c r="F257" t="s">
        <v>2122</v>
      </c>
      <c r="G257" t="s">
        <v>2094</v>
      </c>
      <c r="H257">
        <v>2</v>
      </c>
      <c r="I257">
        <v>1</v>
      </c>
      <c r="J257" t="s">
        <v>2122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  <c r="V257" t="s">
        <v>847</v>
      </c>
      <c r="W257">
        <v>33995</v>
      </c>
      <c r="X257" s="128">
        <v>983962.13</v>
      </c>
      <c r="Y257" s="128">
        <f t="shared" si="6"/>
        <v>983962.13</v>
      </c>
      <c r="Z257" t="b">
        <f t="shared" si="7"/>
        <v>1</v>
      </c>
    </row>
    <row r="258" spans="1:26" x14ac:dyDescent="0.25">
      <c r="A258">
        <v>253</v>
      </c>
      <c r="B258" t="s">
        <v>848</v>
      </c>
      <c r="C258">
        <v>33999</v>
      </c>
      <c r="D258" t="s">
        <v>1896</v>
      </c>
      <c r="E258">
        <v>1952</v>
      </c>
      <c r="F258" t="s">
        <v>2122</v>
      </c>
      <c r="G258" t="s">
        <v>2094</v>
      </c>
      <c r="H258">
        <v>2</v>
      </c>
      <c r="I258">
        <v>1</v>
      </c>
      <c r="J258" t="s">
        <v>2122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  <c r="V258" t="s">
        <v>848</v>
      </c>
      <c r="W258">
        <v>33999</v>
      </c>
      <c r="X258" s="128">
        <v>724678.04780000006</v>
      </c>
      <c r="Y258" s="128">
        <f t="shared" si="6"/>
        <v>724678.04780000006</v>
      </c>
      <c r="Z258" t="b">
        <f t="shared" si="7"/>
        <v>1</v>
      </c>
    </row>
    <row r="259" spans="1:26" x14ac:dyDescent="0.25">
      <c r="A259">
        <v>254</v>
      </c>
      <c r="B259" t="s">
        <v>850</v>
      </c>
      <c r="C259">
        <v>34005</v>
      </c>
      <c r="D259" t="s">
        <v>1896</v>
      </c>
      <c r="E259">
        <v>1958</v>
      </c>
      <c r="F259" t="s">
        <v>2122</v>
      </c>
      <c r="G259" t="s">
        <v>2094</v>
      </c>
      <c r="H259">
        <v>2</v>
      </c>
      <c r="I259">
        <v>1</v>
      </c>
      <c r="J259" t="s">
        <v>2122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  <c r="V259" t="s">
        <v>850</v>
      </c>
      <c r="W259">
        <v>34005</v>
      </c>
      <c r="X259" s="128">
        <v>572658.61519999988</v>
      </c>
      <c r="Y259" s="128">
        <f t="shared" si="6"/>
        <v>572658.61519999988</v>
      </c>
      <c r="Z259" t="b">
        <f t="shared" si="7"/>
        <v>1</v>
      </c>
    </row>
    <row r="260" spans="1:26" x14ac:dyDescent="0.25">
      <c r="A260">
        <v>255</v>
      </c>
      <c r="B260" t="s">
        <v>851</v>
      </c>
      <c r="C260">
        <v>34007</v>
      </c>
      <c r="D260" t="s">
        <v>1896</v>
      </c>
      <c r="E260">
        <v>1960</v>
      </c>
      <c r="F260" t="s">
        <v>2122</v>
      </c>
      <c r="G260" t="s">
        <v>2094</v>
      </c>
      <c r="H260">
        <v>2</v>
      </c>
      <c r="I260">
        <v>1</v>
      </c>
      <c r="J260" t="s">
        <v>2122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  <c r="V260" t="s">
        <v>851</v>
      </c>
      <c r="W260">
        <v>34007</v>
      </c>
      <c r="X260" s="128">
        <v>245914.73795000001</v>
      </c>
      <c r="Y260" s="128">
        <f t="shared" si="6"/>
        <v>245914.73795000001</v>
      </c>
      <c r="Z260" t="b">
        <f t="shared" si="7"/>
        <v>1</v>
      </c>
    </row>
    <row r="261" spans="1:26" x14ac:dyDescent="0.25">
      <c r="A261">
        <v>256</v>
      </c>
      <c r="B261" t="s">
        <v>852</v>
      </c>
      <c r="C261">
        <v>34012</v>
      </c>
      <c r="D261" t="s">
        <v>1896</v>
      </c>
      <c r="E261">
        <v>1960</v>
      </c>
      <c r="F261" t="s">
        <v>2122</v>
      </c>
      <c r="G261" t="s">
        <v>2094</v>
      </c>
      <c r="H261">
        <v>2</v>
      </c>
      <c r="I261">
        <v>2</v>
      </c>
      <c r="J261" t="s">
        <v>2122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  <c r="V261" t="s">
        <v>852</v>
      </c>
      <c r="W261">
        <v>34012</v>
      </c>
      <c r="X261" s="128">
        <v>1184802.0799999998</v>
      </c>
      <c r="Y261" s="128">
        <f t="shared" si="6"/>
        <v>1184802.0799999998</v>
      </c>
      <c r="Z261" t="b">
        <f t="shared" si="7"/>
        <v>1</v>
      </c>
    </row>
    <row r="262" spans="1:26" x14ac:dyDescent="0.25">
      <c r="A262">
        <v>257</v>
      </c>
      <c r="B262" t="s">
        <v>853</v>
      </c>
      <c r="C262">
        <v>34014</v>
      </c>
      <c r="D262" t="s">
        <v>1896</v>
      </c>
      <c r="E262">
        <v>1960</v>
      </c>
      <c r="F262" t="s">
        <v>2122</v>
      </c>
      <c r="G262" t="s">
        <v>2094</v>
      </c>
      <c r="H262">
        <v>2</v>
      </c>
      <c r="I262">
        <v>1</v>
      </c>
      <c r="J262" t="s">
        <v>2122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  <c r="V262" t="s">
        <v>853</v>
      </c>
      <c r="W262">
        <v>34014</v>
      </c>
      <c r="X262" s="128">
        <v>794707.99310000008</v>
      </c>
      <c r="Y262" s="128">
        <f t="shared" si="6"/>
        <v>794707.99310000008</v>
      </c>
      <c r="Z262" t="b">
        <f t="shared" si="7"/>
        <v>1</v>
      </c>
    </row>
    <row r="263" spans="1:26" x14ac:dyDescent="0.25">
      <c r="A263">
        <v>258</v>
      </c>
      <c r="B263" t="s">
        <v>854</v>
      </c>
      <c r="C263">
        <v>34015</v>
      </c>
      <c r="D263" t="s">
        <v>1896</v>
      </c>
      <c r="E263">
        <v>1963</v>
      </c>
      <c r="F263" t="s">
        <v>2122</v>
      </c>
      <c r="G263" t="s">
        <v>2094</v>
      </c>
      <c r="H263">
        <v>2</v>
      </c>
      <c r="I263">
        <v>1</v>
      </c>
      <c r="J263" t="s">
        <v>2122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  <c r="V263" t="s">
        <v>854</v>
      </c>
      <c r="W263">
        <v>34015</v>
      </c>
      <c r="X263" s="128">
        <v>794707.99310000008</v>
      </c>
      <c r="Y263" s="128">
        <f t="shared" ref="Y263:Y326" si="8">VLOOKUP(W263,C:M,11,0)</f>
        <v>794707.99310000008</v>
      </c>
      <c r="Z263" t="b">
        <f t="shared" ref="Z263:Z326" si="9">AND(X263=Y263)</f>
        <v>1</v>
      </c>
    </row>
    <row r="264" spans="1:26" x14ac:dyDescent="0.25">
      <c r="A264">
        <v>259</v>
      </c>
      <c r="B264" t="s">
        <v>855</v>
      </c>
      <c r="C264">
        <v>34016</v>
      </c>
      <c r="D264" t="s">
        <v>1896</v>
      </c>
      <c r="E264">
        <v>1960</v>
      </c>
      <c r="F264" t="s">
        <v>2122</v>
      </c>
      <c r="G264" t="s">
        <v>2094</v>
      </c>
      <c r="H264">
        <v>2</v>
      </c>
      <c r="I264">
        <v>1</v>
      </c>
      <c r="J264" t="s">
        <v>2122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  <c r="V264" t="s">
        <v>855</v>
      </c>
      <c r="W264">
        <v>34016</v>
      </c>
      <c r="X264" s="128">
        <v>200454.90779999999</v>
      </c>
      <c r="Y264" s="128">
        <f t="shared" si="8"/>
        <v>200454.90779999999</v>
      </c>
      <c r="Z264" t="b">
        <f t="shared" si="9"/>
        <v>1</v>
      </c>
    </row>
    <row r="265" spans="1:26" x14ac:dyDescent="0.25">
      <c r="A265">
        <v>260</v>
      </c>
      <c r="B265" t="s">
        <v>856</v>
      </c>
      <c r="C265">
        <v>34017</v>
      </c>
      <c r="D265" t="s">
        <v>1896</v>
      </c>
      <c r="E265">
        <v>1960</v>
      </c>
      <c r="F265" t="s">
        <v>2122</v>
      </c>
      <c r="G265" t="s">
        <v>2094</v>
      </c>
      <c r="H265">
        <v>2</v>
      </c>
      <c r="I265">
        <v>1</v>
      </c>
      <c r="J265" t="s">
        <v>2122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  <c r="V265" t="s">
        <v>856</v>
      </c>
      <c r="W265">
        <v>34017</v>
      </c>
      <c r="X265" s="128">
        <v>927945.46984999999</v>
      </c>
      <c r="Y265" s="128">
        <f t="shared" si="8"/>
        <v>927945.46984999999</v>
      </c>
      <c r="Z265" t="b">
        <f t="shared" si="9"/>
        <v>1</v>
      </c>
    </row>
    <row r="266" spans="1:26" x14ac:dyDescent="0.25">
      <c r="A266">
        <v>261</v>
      </c>
      <c r="B266" t="s">
        <v>857</v>
      </c>
      <c r="C266">
        <v>34018</v>
      </c>
      <c r="D266" t="s">
        <v>1896</v>
      </c>
      <c r="E266">
        <v>1960</v>
      </c>
      <c r="F266" t="s">
        <v>2122</v>
      </c>
      <c r="G266" t="s">
        <v>2094</v>
      </c>
      <c r="H266">
        <v>2</v>
      </c>
      <c r="I266">
        <v>1</v>
      </c>
      <c r="J266" t="s">
        <v>2122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  <c r="V266" t="s">
        <v>857</v>
      </c>
      <c r="W266">
        <v>34018</v>
      </c>
      <c r="X266" s="128">
        <v>1206448.06</v>
      </c>
      <c r="Y266" s="128">
        <f t="shared" si="8"/>
        <v>1206448.06</v>
      </c>
      <c r="Z266" t="b">
        <f t="shared" si="9"/>
        <v>1</v>
      </c>
    </row>
    <row r="267" spans="1:26" x14ac:dyDescent="0.25">
      <c r="A267">
        <v>262</v>
      </c>
      <c r="B267" t="s">
        <v>858</v>
      </c>
      <c r="C267">
        <v>34019</v>
      </c>
      <c r="D267" t="s">
        <v>1896</v>
      </c>
      <c r="E267">
        <v>1960</v>
      </c>
      <c r="F267" t="s">
        <v>2122</v>
      </c>
      <c r="G267" t="s">
        <v>2094</v>
      </c>
      <c r="H267">
        <v>2</v>
      </c>
      <c r="I267">
        <v>1</v>
      </c>
      <c r="J267" t="s">
        <v>2122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  <c r="V267" t="s">
        <v>858</v>
      </c>
      <c r="W267">
        <v>34019</v>
      </c>
      <c r="X267" s="128">
        <v>1206448.0617</v>
      </c>
      <c r="Y267" s="128">
        <f t="shared" si="8"/>
        <v>1206448.0617</v>
      </c>
      <c r="Z267" t="b">
        <f t="shared" si="9"/>
        <v>1</v>
      </c>
    </row>
    <row r="268" spans="1:26" x14ac:dyDescent="0.25">
      <c r="A268">
        <v>263</v>
      </c>
      <c r="B268" t="s">
        <v>859</v>
      </c>
      <c r="C268">
        <v>34020</v>
      </c>
      <c r="D268" t="s">
        <v>1896</v>
      </c>
      <c r="E268">
        <v>1960</v>
      </c>
      <c r="F268" t="s">
        <v>2122</v>
      </c>
      <c r="G268" t="s">
        <v>2094</v>
      </c>
      <c r="H268">
        <v>2</v>
      </c>
      <c r="I268">
        <v>1</v>
      </c>
      <c r="J268" t="s">
        <v>2122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  <c r="V268" t="s">
        <v>859</v>
      </c>
      <c r="W268">
        <v>34020</v>
      </c>
      <c r="X268" s="128">
        <v>1206448.06</v>
      </c>
      <c r="Y268" s="128">
        <f t="shared" si="8"/>
        <v>1206448.06</v>
      </c>
      <c r="Z268" t="b">
        <f t="shared" si="9"/>
        <v>1</v>
      </c>
    </row>
    <row r="269" spans="1:26" x14ac:dyDescent="0.25">
      <c r="A269">
        <v>264</v>
      </c>
      <c r="B269" t="s">
        <v>860</v>
      </c>
      <c r="C269">
        <v>34021</v>
      </c>
      <c r="D269" t="s">
        <v>1896</v>
      </c>
      <c r="E269">
        <v>1960</v>
      </c>
      <c r="F269" t="s">
        <v>2122</v>
      </c>
      <c r="G269" t="s">
        <v>2094</v>
      </c>
      <c r="H269">
        <v>2</v>
      </c>
      <c r="I269">
        <v>1</v>
      </c>
      <c r="J269" t="s">
        <v>2122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  <c r="V269" t="s">
        <v>860</v>
      </c>
      <c r="W269">
        <v>34021</v>
      </c>
      <c r="X269" s="128">
        <v>927945.46984999999</v>
      </c>
      <c r="Y269" s="128">
        <f t="shared" si="8"/>
        <v>927945.46984999999</v>
      </c>
      <c r="Z269" t="b">
        <f t="shared" si="9"/>
        <v>1</v>
      </c>
    </row>
    <row r="270" spans="1:26" x14ac:dyDescent="0.25">
      <c r="A270">
        <v>265</v>
      </c>
      <c r="B270" t="s">
        <v>861</v>
      </c>
      <c r="C270">
        <v>34022</v>
      </c>
      <c r="D270" t="s">
        <v>1896</v>
      </c>
      <c r="E270">
        <v>1960</v>
      </c>
      <c r="F270" t="s">
        <v>2122</v>
      </c>
      <c r="G270" t="s">
        <v>2094</v>
      </c>
      <c r="H270">
        <v>2</v>
      </c>
      <c r="I270">
        <v>1</v>
      </c>
      <c r="J270" t="s">
        <v>2122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  <c r="V270" t="s">
        <v>861</v>
      </c>
      <c r="W270">
        <v>34022</v>
      </c>
      <c r="X270" s="128">
        <v>487349.33695000003</v>
      </c>
      <c r="Y270" s="128">
        <f t="shared" si="8"/>
        <v>487349.33695000003</v>
      </c>
      <c r="Z270" t="b">
        <f t="shared" si="9"/>
        <v>1</v>
      </c>
    </row>
    <row r="271" spans="1:26" x14ac:dyDescent="0.25">
      <c r="A271">
        <v>266</v>
      </c>
      <c r="B271" t="s">
        <v>862</v>
      </c>
      <c r="C271">
        <v>34023</v>
      </c>
      <c r="D271" t="s">
        <v>1896</v>
      </c>
      <c r="E271">
        <v>1960</v>
      </c>
      <c r="F271" t="s">
        <v>2122</v>
      </c>
      <c r="G271" t="s">
        <v>2094</v>
      </c>
      <c r="H271">
        <v>2</v>
      </c>
      <c r="I271">
        <v>1</v>
      </c>
      <c r="J271" t="s">
        <v>2122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  <c r="V271" t="s">
        <v>862</v>
      </c>
      <c r="W271">
        <v>34023</v>
      </c>
      <c r="X271" s="128">
        <v>487349.33695000003</v>
      </c>
      <c r="Y271" s="128">
        <f t="shared" si="8"/>
        <v>487349.33695000003</v>
      </c>
      <c r="Z271" t="b">
        <f t="shared" si="9"/>
        <v>1</v>
      </c>
    </row>
    <row r="272" spans="1:26" x14ac:dyDescent="0.25">
      <c r="A272">
        <v>267</v>
      </c>
      <c r="B272" t="s">
        <v>863</v>
      </c>
      <c r="C272">
        <v>33944</v>
      </c>
      <c r="D272" t="s">
        <v>1896</v>
      </c>
      <c r="E272">
        <v>1959</v>
      </c>
      <c r="F272" t="s">
        <v>2122</v>
      </c>
      <c r="G272" t="s">
        <v>2089</v>
      </c>
      <c r="H272">
        <v>4</v>
      </c>
      <c r="I272">
        <v>2</v>
      </c>
      <c r="J272" t="s">
        <v>2122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  <c r="V272" t="s">
        <v>863</v>
      </c>
      <c r="W272">
        <v>33944</v>
      </c>
      <c r="X272" s="128">
        <v>3222737.0864500003</v>
      </c>
      <c r="Y272" s="128">
        <f t="shared" si="8"/>
        <v>3222737.0864500003</v>
      </c>
      <c r="Z272" t="b">
        <f t="shared" si="9"/>
        <v>1</v>
      </c>
    </row>
    <row r="273" spans="1:26" x14ac:dyDescent="0.25">
      <c r="A273">
        <v>268</v>
      </c>
      <c r="B273" t="s">
        <v>865</v>
      </c>
      <c r="C273">
        <v>33946</v>
      </c>
      <c r="D273" t="s">
        <v>1896</v>
      </c>
      <c r="E273">
        <v>1961</v>
      </c>
      <c r="F273" t="s">
        <v>2122</v>
      </c>
      <c r="G273" t="s">
        <v>2089</v>
      </c>
      <c r="H273">
        <v>5</v>
      </c>
      <c r="I273">
        <v>3</v>
      </c>
      <c r="J273" t="s">
        <v>2122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  <c r="V273" t="s">
        <v>865</v>
      </c>
      <c r="W273">
        <v>33946</v>
      </c>
      <c r="X273" s="128">
        <v>3931318.4015000002</v>
      </c>
      <c r="Y273" s="128">
        <f t="shared" si="8"/>
        <v>3931318.4015000002</v>
      </c>
      <c r="Z273" t="b">
        <f t="shared" si="9"/>
        <v>1</v>
      </c>
    </row>
    <row r="274" spans="1:26" x14ac:dyDescent="0.25">
      <c r="A274">
        <v>269</v>
      </c>
      <c r="B274" t="s">
        <v>866</v>
      </c>
      <c r="C274">
        <v>33952</v>
      </c>
      <c r="D274" t="s">
        <v>1896</v>
      </c>
      <c r="E274">
        <v>1966</v>
      </c>
      <c r="F274" t="s">
        <v>2122</v>
      </c>
      <c r="G274" t="s">
        <v>2089</v>
      </c>
      <c r="H274">
        <v>5</v>
      </c>
      <c r="I274">
        <v>3</v>
      </c>
      <c r="J274" t="s">
        <v>2122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  <c r="V274" t="s">
        <v>866</v>
      </c>
      <c r="W274">
        <v>33952</v>
      </c>
      <c r="X274" s="128">
        <v>2568084.7981500002</v>
      </c>
      <c r="Y274" s="128">
        <f t="shared" si="8"/>
        <v>2568084.7981500002</v>
      </c>
      <c r="Z274" t="b">
        <f t="shared" si="9"/>
        <v>1</v>
      </c>
    </row>
    <row r="275" spans="1:26" x14ac:dyDescent="0.25">
      <c r="A275">
        <v>270</v>
      </c>
      <c r="B275" t="s">
        <v>867</v>
      </c>
      <c r="C275">
        <v>33953</v>
      </c>
      <c r="D275" t="s">
        <v>1896</v>
      </c>
      <c r="E275">
        <v>1966</v>
      </c>
      <c r="F275" t="s">
        <v>2122</v>
      </c>
      <c r="G275" t="s">
        <v>2089</v>
      </c>
      <c r="H275">
        <v>5</v>
      </c>
      <c r="I275">
        <v>3</v>
      </c>
      <c r="J275" t="s">
        <v>2122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  <c r="V275" t="s">
        <v>867</v>
      </c>
      <c r="W275">
        <v>33953</v>
      </c>
      <c r="X275" s="128">
        <v>6289053.10145</v>
      </c>
      <c r="Y275" s="128">
        <f t="shared" si="8"/>
        <v>6289053.10145</v>
      </c>
      <c r="Z275" t="b">
        <f t="shared" si="9"/>
        <v>1</v>
      </c>
    </row>
    <row r="276" spans="1:26" x14ac:dyDescent="0.25">
      <c r="A276">
        <v>271</v>
      </c>
      <c r="B276" t="s">
        <v>868</v>
      </c>
      <c r="C276">
        <v>33966</v>
      </c>
      <c r="D276" t="s">
        <v>1896</v>
      </c>
      <c r="E276">
        <v>1959</v>
      </c>
      <c r="F276" t="s">
        <v>2122</v>
      </c>
      <c r="G276" t="s">
        <v>2094</v>
      </c>
      <c r="H276">
        <v>2</v>
      </c>
      <c r="I276">
        <v>1</v>
      </c>
      <c r="J276" t="s">
        <v>2122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  <c r="V276" t="s">
        <v>868</v>
      </c>
      <c r="W276">
        <v>33966</v>
      </c>
      <c r="X276" s="128">
        <v>951477.75</v>
      </c>
      <c r="Y276" s="128">
        <f t="shared" si="8"/>
        <v>951477.75</v>
      </c>
      <c r="Z276" t="b">
        <f t="shared" si="9"/>
        <v>1</v>
      </c>
    </row>
    <row r="277" spans="1:26" x14ac:dyDescent="0.25">
      <c r="A277">
        <v>272</v>
      </c>
      <c r="B277" t="s">
        <v>869</v>
      </c>
      <c r="C277">
        <v>33968</v>
      </c>
      <c r="D277" t="s">
        <v>1896</v>
      </c>
      <c r="E277">
        <v>1959</v>
      </c>
      <c r="F277" t="s">
        <v>2122</v>
      </c>
      <c r="G277" t="s">
        <v>2094</v>
      </c>
      <c r="H277">
        <v>2</v>
      </c>
      <c r="I277">
        <v>1</v>
      </c>
      <c r="J277" t="s">
        <v>2122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  <c r="V277" t="s">
        <v>869</v>
      </c>
      <c r="W277">
        <v>33968</v>
      </c>
      <c r="X277" s="128">
        <v>951572.19000000006</v>
      </c>
      <c r="Y277" s="128">
        <f t="shared" si="8"/>
        <v>951572.19000000006</v>
      </c>
      <c r="Z277" t="b">
        <f t="shared" si="9"/>
        <v>1</v>
      </c>
    </row>
    <row r="278" spans="1:26" x14ac:dyDescent="0.25">
      <c r="A278">
        <v>273</v>
      </c>
      <c r="B278" t="s">
        <v>870</v>
      </c>
      <c r="C278">
        <v>33971</v>
      </c>
      <c r="D278" t="s">
        <v>1896</v>
      </c>
      <c r="E278">
        <v>1959</v>
      </c>
      <c r="F278" t="s">
        <v>2122</v>
      </c>
      <c r="G278" t="s">
        <v>2094</v>
      </c>
      <c r="H278">
        <v>2</v>
      </c>
      <c r="I278">
        <v>1</v>
      </c>
      <c r="J278" t="s">
        <v>2122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  <c r="V278" t="s">
        <v>870</v>
      </c>
      <c r="W278">
        <v>33971</v>
      </c>
      <c r="X278" s="128">
        <v>1196515.83</v>
      </c>
      <c r="Y278" s="128">
        <f t="shared" si="8"/>
        <v>1196515.83</v>
      </c>
      <c r="Z278" t="b">
        <f t="shared" si="9"/>
        <v>1</v>
      </c>
    </row>
    <row r="279" spans="1:26" x14ac:dyDescent="0.25">
      <c r="A279">
        <v>274</v>
      </c>
      <c r="B279" t="s">
        <v>871</v>
      </c>
      <c r="C279">
        <v>33976</v>
      </c>
      <c r="D279" t="s">
        <v>1896</v>
      </c>
      <c r="E279">
        <v>1959</v>
      </c>
      <c r="F279" t="s">
        <v>2122</v>
      </c>
      <c r="G279" t="s">
        <v>2094</v>
      </c>
      <c r="H279">
        <v>2</v>
      </c>
      <c r="I279">
        <v>1</v>
      </c>
      <c r="J279" t="s">
        <v>2122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  <c r="V279" t="s">
        <v>871</v>
      </c>
      <c r="W279">
        <v>33976</v>
      </c>
      <c r="X279" s="128">
        <v>1275806.45</v>
      </c>
      <c r="Y279" s="128">
        <f t="shared" si="8"/>
        <v>1275806.45</v>
      </c>
      <c r="Z279" t="b">
        <f t="shared" si="9"/>
        <v>1</v>
      </c>
    </row>
    <row r="280" spans="1:26" x14ac:dyDescent="0.25">
      <c r="A280">
        <v>275</v>
      </c>
      <c r="B280" t="s">
        <v>347</v>
      </c>
      <c r="C280">
        <v>34065</v>
      </c>
      <c r="D280" t="s">
        <v>1896</v>
      </c>
      <c r="E280">
        <v>1970</v>
      </c>
      <c r="F280" t="s">
        <v>2122</v>
      </c>
      <c r="G280" t="s">
        <v>2088</v>
      </c>
      <c r="H280">
        <v>5</v>
      </c>
      <c r="I280">
        <v>8</v>
      </c>
      <c r="J280" t="s">
        <v>2122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  <c r="V280" t="s">
        <v>347</v>
      </c>
      <c r="W280">
        <v>34065</v>
      </c>
      <c r="X280" s="128">
        <v>2033488.23</v>
      </c>
      <c r="Y280" s="128">
        <f t="shared" si="8"/>
        <v>2033488.23</v>
      </c>
      <c r="Z280" t="b">
        <f t="shared" si="9"/>
        <v>1</v>
      </c>
    </row>
    <row r="281" spans="1:26" x14ac:dyDescent="0.25">
      <c r="A281">
        <v>276</v>
      </c>
      <c r="B281" t="s">
        <v>872</v>
      </c>
      <c r="C281">
        <v>34081</v>
      </c>
      <c r="D281" t="s">
        <v>1896</v>
      </c>
      <c r="E281">
        <v>1973</v>
      </c>
      <c r="F281" t="s">
        <v>2122</v>
      </c>
      <c r="G281" t="s">
        <v>2088</v>
      </c>
      <c r="H281">
        <v>5</v>
      </c>
      <c r="I281">
        <v>6</v>
      </c>
      <c r="J281" t="s">
        <v>2122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  <c r="V281" t="s">
        <v>872</v>
      </c>
      <c r="W281">
        <v>34081</v>
      </c>
      <c r="X281" s="128">
        <v>361824</v>
      </c>
      <c r="Y281" s="128">
        <f t="shared" si="8"/>
        <v>361824</v>
      </c>
      <c r="Z281" t="b">
        <f t="shared" si="9"/>
        <v>1</v>
      </c>
    </row>
    <row r="282" spans="1:26" x14ac:dyDescent="0.25">
      <c r="A282">
        <v>277</v>
      </c>
      <c r="B282" t="s">
        <v>873</v>
      </c>
      <c r="C282">
        <v>34168</v>
      </c>
      <c r="D282" t="s">
        <v>1896</v>
      </c>
      <c r="E282">
        <v>1957</v>
      </c>
      <c r="F282" t="s">
        <v>2122</v>
      </c>
      <c r="G282" t="s">
        <v>2089</v>
      </c>
      <c r="H282">
        <v>2</v>
      </c>
      <c r="I282">
        <v>1</v>
      </c>
      <c r="J282" t="s">
        <v>2122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  <c r="V282" t="s">
        <v>873</v>
      </c>
      <c r="W282">
        <v>34168</v>
      </c>
      <c r="X282" s="128">
        <v>1455891.7999999998</v>
      </c>
      <c r="Y282" s="128">
        <f t="shared" si="8"/>
        <v>1455891.7999999998</v>
      </c>
      <c r="Z282" t="b">
        <f t="shared" si="9"/>
        <v>1</v>
      </c>
    </row>
    <row r="283" spans="1:26" x14ac:dyDescent="0.25">
      <c r="A283">
        <v>278</v>
      </c>
      <c r="B283" t="s">
        <v>874</v>
      </c>
      <c r="C283">
        <v>34170</v>
      </c>
      <c r="D283" t="s">
        <v>1896</v>
      </c>
      <c r="E283">
        <v>1957</v>
      </c>
      <c r="F283" t="s">
        <v>2122</v>
      </c>
      <c r="G283" t="s">
        <v>2089</v>
      </c>
      <c r="H283">
        <v>2</v>
      </c>
      <c r="I283">
        <v>1</v>
      </c>
      <c r="J283" t="s">
        <v>2122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  <c r="V283" t="s">
        <v>874</v>
      </c>
      <c r="W283">
        <v>34170</v>
      </c>
      <c r="X283" s="128">
        <v>905472.46</v>
      </c>
      <c r="Y283" s="128">
        <f t="shared" si="8"/>
        <v>905472.46</v>
      </c>
      <c r="Z283" t="b">
        <f t="shared" si="9"/>
        <v>1</v>
      </c>
    </row>
    <row r="284" spans="1:26" x14ac:dyDescent="0.25">
      <c r="A284">
        <v>279</v>
      </c>
      <c r="B284" t="s">
        <v>875</v>
      </c>
      <c r="C284">
        <v>34171</v>
      </c>
      <c r="D284" t="s">
        <v>1896</v>
      </c>
      <c r="E284">
        <v>1957</v>
      </c>
      <c r="F284" t="s">
        <v>2122</v>
      </c>
      <c r="G284" t="s">
        <v>2089</v>
      </c>
      <c r="H284">
        <v>2</v>
      </c>
      <c r="I284">
        <v>1</v>
      </c>
      <c r="J284" t="s">
        <v>2122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  <c r="V284" t="s">
        <v>875</v>
      </c>
      <c r="W284">
        <v>34171</v>
      </c>
      <c r="X284" s="128">
        <v>926950.54</v>
      </c>
      <c r="Y284" s="128">
        <f t="shared" si="8"/>
        <v>926950.54</v>
      </c>
      <c r="Z284" t="b">
        <f t="shared" si="9"/>
        <v>1</v>
      </c>
    </row>
    <row r="285" spans="1:26" x14ac:dyDescent="0.25">
      <c r="A285">
        <v>280</v>
      </c>
      <c r="B285" t="s">
        <v>876</v>
      </c>
      <c r="C285">
        <v>34174</v>
      </c>
      <c r="D285" t="s">
        <v>1896</v>
      </c>
      <c r="E285">
        <v>1958</v>
      </c>
      <c r="F285" t="s">
        <v>2122</v>
      </c>
      <c r="G285" t="s">
        <v>2094</v>
      </c>
      <c r="H285">
        <v>2</v>
      </c>
      <c r="I285">
        <v>1</v>
      </c>
      <c r="J285" t="s">
        <v>2122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  <c r="V285" t="s">
        <v>876</v>
      </c>
      <c r="W285">
        <v>34174</v>
      </c>
      <c r="X285" s="128">
        <v>963686.36</v>
      </c>
      <c r="Y285" s="128">
        <f t="shared" si="8"/>
        <v>963686.36</v>
      </c>
      <c r="Z285" t="b">
        <f t="shared" si="9"/>
        <v>1</v>
      </c>
    </row>
    <row r="286" spans="1:26" x14ac:dyDescent="0.25">
      <c r="A286">
        <v>281</v>
      </c>
      <c r="B286" t="s">
        <v>878</v>
      </c>
      <c r="C286">
        <v>34190</v>
      </c>
      <c r="D286" t="s">
        <v>1896</v>
      </c>
      <c r="E286">
        <v>1963</v>
      </c>
      <c r="F286" t="s">
        <v>2122</v>
      </c>
      <c r="G286" t="s">
        <v>2089</v>
      </c>
      <c r="H286">
        <v>4</v>
      </c>
      <c r="I286">
        <v>2</v>
      </c>
      <c r="J286" t="s">
        <v>2122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  <c r="V286" t="s">
        <v>878</v>
      </c>
      <c r="W286">
        <v>34190</v>
      </c>
      <c r="X286" s="128">
        <v>3209615.2577999993</v>
      </c>
      <c r="Y286" s="128">
        <f t="shared" si="8"/>
        <v>3209615.2577999993</v>
      </c>
      <c r="Z286" t="b">
        <f t="shared" si="9"/>
        <v>1</v>
      </c>
    </row>
    <row r="287" spans="1:26" x14ac:dyDescent="0.25">
      <c r="A287">
        <v>282</v>
      </c>
      <c r="B287" t="s">
        <v>879</v>
      </c>
      <c r="C287">
        <v>34233</v>
      </c>
      <c r="D287" t="s">
        <v>1896</v>
      </c>
      <c r="E287">
        <v>1971</v>
      </c>
      <c r="F287" t="s">
        <v>2122</v>
      </c>
      <c r="G287" t="s">
        <v>2088</v>
      </c>
      <c r="H287">
        <v>5</v>
      </c>
      <c r="I287">
        <v>4</v>
      </c>
      <c r="J287" t="s">
        <v>2122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  <c r="V287" t="s">
        <v>879</v>
      </c>
      <c r="W287">
        <v>34233</v>
      </c>
      <c r="X287" s="128">
        <v>10029423.380000001</v>
      </c>
      <c r="Y287" s="128">
        <f t="shared" si="8"/>
        <v>10029423.380000001</v>
      </c>
      <c r="Z287" t="b">
        <f t="shared" si="9"/>
        <v>1</v>
      </c>
    </row>
    <row r="288" spans="1:26" x14ac:dyDescent="0.25">
      <c r="A288">
        <v>283</v>
      </c>
      <c r="B288" t="s">
        <v>880</v>
      </c>
      <c r="C288">
        <v>34234</v>
      </c>
      <c r="D288" t="s">
        <v>1896</v>
      </c>
      <c r="E288">
        <v>1974</v>
      </c>
      <c r="F288" t="s">
        <v>2122</v>
      </c>
      <c r="G288" t="s">
        <v>2088</v>
      </c>
      <c r="H288">
        <v>5</v>
      </c>
      <c r="I288">
        <v>4</v>
      </c>
      <c r="J288" t="s">
        <v>2122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  <c r="V288" t="s">
        <v>880</v>
      </c>
      <c r="W288">
        <v>34234</v>
      </c>
      <c r="X288" s="128">
        <v>219708</v>
      </c>
      <c r="Y288" s="128">
        <f t="shared" si="8"/>
        <v>219708</v>
      </c>
      <c r="Z288" t="b">
        <f t="shared" si="9"/>
        <v>1</v>
      </c>
    </row>
    <row r="289" spans="1:26" x14ac:dyDescent="0.25">
      <c r="A289">
        <v>284</v>
      </c>
      <c r="B289" t="s">
        <v>881</v>
      </c>
      <c r="C289">
        <v>34256</v>
      </c>
      <c r="D289" t="s">
        <v>1896</v>
      </c>
      <c r="E289">
        <v>1955</v>
      </c>
      <c r="F289" t="s">
        <v>2122</v>
      </c>
      <c r="G289" t="s">
        <v>2096</v>
      </c>
      <c r="H289">
        <v>2</v>
      </c>
      <c r="I289">
        <v>1</v>
      </c>
      <c r="J289" t="s">
        <v>2122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  <c r="V289" t="s">
        <v>881</v>
      </c>
      <c r="W289">
        <v>34256</v>
      </c>
      <c r="X289" s="128">
        <v>247060.84</v>
      </c>
      <c r="Y289" s="128">
        <f t="shared" si="8"/>
        <v>247060.84</v>
      </c>
      <c r="Z289" t="b">
        <f t="shared" si="9"/>
        <v>1</v>
      </c>
    </row>
    <row r="290" spans="1:26" x14ac:dyDescent="0.25">
      <c r="A290">
        <v>285</v>
      </c>
      <c r="B290" t="s">
        <v>883</v>
      </c>
      <c r="C290">
        <v>34251</v>
      </c>
      <c r="D290" t="s">
        <v>1896</v>
      </c>
      <c r="E290">
        <v>1955</v>
      </c>
      <c r="F290" t="s">
        <v>2122</v>
      </c>
      <c r="G290" t="s">
        <v>2096</v>
      </c>
      <c r="H290">
        <v>2</v>
      </c>
      <c r="I290">
        <v>1</v>
      </c>
      <c r="J290" t="s">
        <v>2122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  <c r="V290" t="s">
        <v>883</v>
      </c>
      <c r="W290">
        <v>34251</v>
      </c>
      <c r="X290" s="128">
        <v>865401.71795000008</v>
      </c>
      <c r="Y290" s="128">
        <f t="shared" si="8"/>
        <v>865401.71795000008</v>
      </c>
      <c r="Z290" t="b">
        <f t="shared" si="9"/>
        <v>1</v>
      </c>
    </row>
    <row r="291" spans="1:26" x14ac:dyDescent="0.25">
      <c r="A291">
        <v>286</v>
      </c>
      <c r="B291" t="s">
        <v>884</v>
      </c>
      <c r="C291">
        <v>34252</v>
      </c>
      <c r="D291" t="s">
        <v>1896</v>
      </c>
      <c r="E291">
        <v>1955</v>
      </c>
      <c r="F291" t="s">
        <v>2122</v>
      </c>
      <c r="G291" t="s">
        <v>2096</v>
      </c>
      <c r="H291">
        <v>2</v>
      </c>
      <c r="I291">
        <v>1</v>
      </c>
      <c r="J291" t="s">
        <v>2122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  <c r="V291" t="s">
        <v>884</v>
      </c>
      <c r="W291">
        <v>34252</v>
      </c>
      <c r="X291" s="128">
        <v>865401.71795000008</v>
      </c>
      <c r="Y291" s="128">
        <f t="shared" si="8"/>
        <v>865401.71795000008</v>
      </c>
      <c r="Z291" t="b">
        <f t="shared" si="9"/>
        <v>1</v>
      </c>
    </row>
    <row r="292" spans="1:26" x14ac:dyDescent="0.25">
      <c r="A292">
        <v>287</v>
      </c>
      <c r="B292" t="s">
        <v>885</v>
      </c>
      <c r="C292">
        <v>34253</v>
      </c>
      <c r="D292" t="s">
        <v>1896</v>
      </c>
      <c r="E292">
        <v>1955</v>
      </c>
      <c r="F292" t="s">
        <v>2122</v>
      </c>
      <c r="G292" t="s">
        <v>2096</v>
      </c>
      <c r="H292">
        <v>2</v>
      </c>
      <c r="I292">
        <v>1</v>
      </c>
      <c r="J292" t="s">
        <v>2122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  <c r="V292" t="s">
        <v>885</v>
      </c>
      <c r="W292">
        <v>34253</v>
      </c>
      <c r="X292" s="128">
        <v>865401.71795000008</v>
      </c>
      <c r="Y292" s="128">
        <f t="shared" si="8"/>
        <v>865401.71795000008</v>
      </c>
      <c r="Z292" t="b">
        <f t="shared" si="9"/>
        <v>1</v>
      </c>
    </row>
    <row r="293" spans="1:26" x14ac:dyDescent="0.25">
      <c r="A293">
        <v>288</v>
      </c>
      <c r="B293" t="s">
        <v>888</v>
      </c>
      <c r="C293">
        <v>34313</v>
      </c>
      <c r="D293" t="s">
        <v>1896</v>
      </c>
      <c r="E293">
        <v>1957</v>
      </c>
      <c r="F293" t="s">
        <v>2122</v>
      </c>
      <c r="G293" t="s">
        <v>2094</v>
      </c>
      <c r="H293">
        <v>2</v>
      </c>
      <c r="I293">
        <v>1</v>
      </c>
      <c r="J293" t="s">
        <v>2122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  <c r="V293" t="s">
        <v>888</v>
      </c>
      <c r="W293">
        <v>34313</v>
      </c>
      <c r="X293" s="128">
        <v>42768</v>
      </c>
      <c r="Y293" s="128">
        <f t="shared" si="8"/>
        <v>42768</v>
      </c>
      <c r="Z293" t="b">
        <f t="shared" si="9"/>
        <v>1</v>
      </c>
    </row>
    <row r="294" spans="1:26" x14ac:dyDescent="0.25">
      <c r="A294">
        <v>289</v>
      </c>
      <c r="B294" t="s">
        <v>889</v>
      </c>
      <c r="C294">
        <v>34315</v>
      </c>
      <c r="D294" t="s">
        <v>1896</v>
      </c>
      <c r="E294">
        <v>1950</v>
      </c>
      <c r="F294" t="s">
        <v>2122</v>
      </c>
      <c r="G294" t="s">
        <v>2094</v>
      </c>
      <c r="H294">
        <v>2</v>
      </c>
      <c r="I294">
        <v>1</v>
      </c>
      <c r="J294" t="s">
        <v>2122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  <c r="V294" t="s">
        <v>889</v>
      </c>
      <c r="W294">
        <v>34315</v>
      </c>
      <c r="X294" s="128">
        <v>49644</v>
      </c>
      <c r="Y294" s="128">
        <f t="shared" si="8"/>
        <v>49644</v>
      </c>
      <c r="Z294" t="b">
        <f t="shared" si="9"/>
        <v>1</v>
      </c>
    </row>
    <row r="295" spans="1:26" x14ac:dyDescent="0.25">
      <c r="A295">
        <v>290</v>
      </c>
      <c r="B295" t="s">
        <v>890</v>
      </c>
      <c r="C295">
        <v>34319</v>
      </c>
      <c r="D295" t="s">
        <v>1896</v>
      </c>
      <c r="E295">
        <v>1959</v>
      </c>
      <c r="F295" t="s">
        <v>2122</v>
      </c>
      <c r="G295" t="s">
        <v>2094</v>
      </c>
      <c r="H295">
        <v>2</v>
      </c>
      <c r="I295">
        <v>1</v>
      </c>
      <c r="J295" t="s">
        <v>2122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  <c r="V295" t="s">
        <v>890</v>
      </c>
      <c r="W295">
        <v>34319</v>
      </c>
      <c r="X295" s="128">
        <v>48420</v>
      </c>
      <c r="Y295" s="128">
        <f t="shared" si="8"/>
        <v>48420</v>
      </c>
      <c r="Z295" t="b">
        <f t="shared" si="9"/>
        <v>1</v>
      </c>
    </row>
    <row r="296" spans="1:26" x14ac:dyDescent="0.25">
      <c r="A296">
        <v>291</v>
      </c>
      <c r="B296" t="s">
        <v>1679</v>
      </c>
      <c r="C296">
        <v>34322</v>
      </c>
      <c r="D296" t="s">
        <v>1896</v>
      </c>
      <c r="E296">
        <v>1961</v>
      </c>
      <c r="F296" t="s">
        <v>2122</v>
      </c>
      <c r="G296" t="s">
        <v>2089</v>
      </c>
      <c r="H296">
        <v>3</v>
      </c>
      <c r="I296">
        <v>2</v>
      </c>
      <c r="J296" t="s">
        <v>2122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  <c r="V296" t="s">
        <v>1679</v>
      </c>
      <c r="W296">
        <v>34322</v>
      </c>
      <c r="X296" s="128">
        <v>631498.80000000005</v>
      </c>
      <c r="Y296" s="128">
        <f t="shared" si="8"/>
        <v>631498.80000000005</v>
      </c>
      <c r="Z296" t="b">
        <f t="shared" si="9"/>
        <v>1</v>
      </c>
    </row>
    <row r="297" spans="1:26" x14ac:dyDescent="0.25">
      <c r="A297">
        <v>292</v>
      </c>
      <c r="B297" t="s">
        <v>24</v>
      </c>
      <c r="C297">
        <v>34374</v>
      </c>
      <c r="D297" t="s">
        <v>1896</v>
      </c>
      <c r="E297">
        <v>1965</v>
      </c>
      <c r="F297" t="s">
        <v>2122</v>
      </c>
      <c r="G297" t="s">
        <v>2089</v>
      </c>
      <c r="H297">
        <v>4</v>
      </c>
      <c r="I297">
        <v>3</v>
      </c>
      <c r="J297" t="s">
        <v>2122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  <c r="V297" t="s">
        <v>894</v>
      </c>
      <c r="W297">
        <v>34384</v>
      </c>
      <c r="X297" s="128">
        <v>1213303.8400000001</v>
      </c>
      <c r="Y297" s="128">
        <f t="shared" si="8"/>
        <v>1213303.8400000001</v>
      </c>
      <c r="Z297" t="b">
        <f t="shared" si="9"/>
        <v>1</v>
      </c>
    </row>
    <row r="298" spans="1:26" x14ac:dyDescent="0.25">
      <c r="A298">
        <v>293</v>
      </c>
      <c r="B298" t="s">
        <v>25</v>
      </c>
      <c r="C298">
        <v>34362</v>
      </c>
      <c r="D298" t="s">
        <v>1896</v>
      </c>
      <c r="E298">
        <v>1962</v>
      </c>
      <c r="F298" t="s">
        <v>2122</v>
      </c>
      <c r="G298" t="s">
        <v>2089</v>
      </c>
      <c r="H298">
        <v>4</v>
      </c>
      <c r="I298">
        <v>3</v>
      </c>
      <c r="J298" t="s">
        <v>2122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  <c r="V298" t="s">
        <v>24</v>
      </c>
      <c r="W298">
        <v>34374</v>
      </c>
      <c r="X298" s="128">
        <v>928616.6</v>
      </c>
      <c r="Y298" s="128">
        <f t="shared" si="8"/>
        <v>928616.6</v>
      </c>
      <c r="Z298" t="b">
        <f t="shared" si="9"/>
        <v>1</v>
      </c>
    </row>
    <row r="299" spans="1:26" x14ac:dyDescent="0.25">
      <c r="A299">
        <v>294</v>
      </c>
      <c r="B299" t="s">
        <v>894</v>
      </c>
      <c r="C299">
        <v>34384</v>
      </c>
      <c r="D299" t="s">
        <v>1896</v>
      </c>
      <c r="E299">
        <v>1955</v>
      </c>
      <c r="F299" t="s">
        <v>2122</v>
      </c>
      <c r="G299" t="s">
        <v>2096</v>
      </c>
      <c r="H299">
        <v>2</v>
      </c>
      <c r="I299">
        <v>1</v>
      </c>
      <c r="J299" t="s">
        <v>2122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  <c r="V299" t="s">
        <v>25</v>
      </c>
      <c r="W299">
        <v>34362</v>
      </c>
      <c r="X299" s="128">
        <v>995561.53</v>
      </c>
      <c r="Y299" s="128">
        <f t="shared" si="8"/>
        <v>995561.53</v>
      </c>
      <c r="Z299" t="b">
        <f t="shared" si="9"/>
        <v>1</v>
      </c>
    </row>
    <row r="300" spans="1:26" x14ac:dyDescent="0.25">
      <c r="A300">
        <v>295</v>
      </c>
      <c r="B300" t="s">
        <v>895</v>
      </c>
      <c r="C300">
        <v>34383</v>
      </c>
      <c r="D300" t="s">
        <v>1896</v>
      </c>
      <c r="E300">
        <v>1955</v>
      </c>
      <c r="F300" t="s">
        <v>2122</v>
      </c>
      <c r="G300" t="s">
        <v>2096</v>
      </c>
      <c r="H300">
        <v>2</v>
      </c>
      <c r="I300">
        <v>1</v>
      </c>
      <c r="J300" t="s">
        <v>2122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  <c r="V300" t="s">
        <v>895</v>
      </c>
      <c r="W300">
        <v>34383</v>
      </c>
      <c r="X300" s="128">
        <v>772959.4800000001</v>
      </c>
      <c r="Y300" s="128">
        <f t="shared" si="8"/>
        <v>772959.4800000001</v>
      </c>
      <c r="Z300" t="b">
        <f t="shared" si="9"/>
        <v>1</v>
      </c>
    </row>
    <row r="301" spans="1:26" x14ac:dyDescent="0.25">
      <c r="A301">
        <v>296</v>
      </c>
      <c r="B301" t="s">
        <v>2208</v>
      </c>
      <c r="C301">
        <v>34426</v>
      </c>
      <c r="D301" t="s">
        <v>1896</v>
      </c>
      <c r="E301">
        <v>1974</v>
      </c>
      <c r="F301" t="s">
        <v>2122</v>
      </c>
      <c r="G301" t="s">
        <v>2094</v>
      </c>
      <c r="H301">
        <v>5</v>
      </c>
      <c r="I301">
        <v>8</v>
      </c>
      <c r="J301" t="s">
        <v>2122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  <c r="V301" t="s">
        <v>2208</v>
      </c>
      <c r="W301">
        <v>34426</v>
      </c>
      <c r="X301" s="128">
        <v>6888545.0788000003</v>
      </c>
      <c r="Y301" s="128">
        <f t="shared" si="8"/>
        <v>6888545.0788000003</v>
      </c>
      <c r="Z301" t="b">
        <f t="shared" si="9"/>
        <v>1</v>
      </c>
    </row>
    <row r="302" spans="1:26" x14ac:dyDescent="0.25">
      <c r="A302">
        <v>297</v>
      </c>
      <c r="B302" t="s">
        <v>897</v>
      </c>
      <c r="C302">
        <v>34574</v>
      </c>
      <c r="D302" t="s">
        <v>1896</v>
      </c>
      <c r="E302">
        <v>1952</v>
      </c>
      <c r="F302" t="s">
        <v>2122</v>
      </c>
      <c r="G302" t="s">
        <v>2094</v>
      </c>
      <c r="H302">
        <v>2</v>
      </c>
      <c r="I302">
        <v>2</v>
      </c>
      <c r="J302" t="s">
        <v>2122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  <c r="V302" t="s">
        <v>897</v>
      </c>
      <c r="W302">
        <v>34574</v>
      </c>
      <c r="X302" s="128">
        <v>107340</v>
      </c>
      <c r="Y302" s="128">
        <f t="shared" si="8"/>
        <v>107340</v>
      </c>
      <c r="Z302" t="b">
        <f t="shared" si="9"/>
        <v>1</v>
      </c>
    </row>
    <row r="303" spans="1:26" x14ac:dyDescent="0.25">
      <c r="A303">
        <v>298</v>
      </c>
      <c r="B303" t="s">
        <v>898</v>
      </c>
      <c r="C303">
        <v>34575</v>
      </c>
      <c r="D303" t="s">
        <v>1896</v>
      </c>
      <c r="E303">
        <v>1955</v>
      </c>
      <c r="F303" t="s">
        <v>2122</v>
      </c>
      <c r="G303" t="s">
        <v>2089</v>
      </c>
      <c r="H303">
        <v>2</v>
      </c>
      <c r="I303">
        <v>2</v>
      </c>
      <c r="J303" t="s">
        <v>2122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  <c r="V303" t="s">
        <v>898</v>
      </c>
      <c r="W303">
        <v>34575</v>
      </c>
      <c r="X303" s="128">
        <v>893745</v>
      </c>
      <c r="Y303" s="128">
        <f t="shared" si="8"/>
        <v>893745</v>
      </c>
      <c r="Z303" t="b">
        <f t="shared" si="9"/>
        <v>1</v>
      </c>
    </row>
    <row r="304" spans="1:26" x14ac:dyDescent="0.25">
      <c r="A304">
        <v>299</v>
      </c>
      <c r="B304" t="s">
        <v>899</v>
      </c>
      <c r="C304">
        <v>34577</v>
      </c>
      <c r="D304" t="s">
        <v>1896</v>
      </c>
      <c r="E304">
        <v>1968</v>
      </c>
      <c r="F304" t="s">
        <v>2122</v>
      </c>
      <c r="G304" t="s">
        <v>2089</v>
      </c>
      <c r="H304">
        <v>5</v>
      </c>
      <c r="I304">
        <v>2</v>
      </c>
      <c r="J304" t="s">
        <v>2122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  <c r="V304" t="s">
        <v>899</v>
      </c>
      <c r="W304">
        <v>34577</v>
      </c>
      <c r="X304" s="128">
        <v>233352</v>
      </c>
      <c r="Y304" s="128">
        <f t="shared" si="8"/>
        <v>233352</v>
      </c>
      <c r="Z304" t="b">
        <f t="shared" si="9"/>
        <v>1</v>
      </c>
    </row>
    <row r="305" spans="1:26" x14ac:dyDescent="0.25">
      <c r="A305">
        <v>300</v>
      </c>
      <c r="B305" t="s">
        <v>900</v>
      </c>
      <c r="C305">
        <v>34578</v>
      </c>
      <c r="D305" t="s">
        <v>1896</v>
      </c>
      <c r="E305">
        <v>1963</v>
      </c>
      <c r="F305" t="s">
        <v>2122</v>
      </c>
      <c r="G305" t="s">
        <v>2089</v>
      </c>
      <c r="H305">
        <v>4</v>
      </c>
      <c r="I305">
        <v>2</v>
      </c>
      <c r="J305" t="s">
        <v>2122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  <c r="V305" t="s">
        <v>900</v>
      </c>
      <c r="W305">
        <v>34578</v>
      </c>
      <c r="X305" s="128">
        <v>3747727.4299999997</v>
      </c>
      <c r="Y305" s="128">
        <f t="shared" si="8"/>
        <v>3747727.4299999997</v>
      </c>
      <c r="Z305" t="b">
        <f t="shared" si="9"/>
        <v>1</v>
      </c>
    </row>
    <row r="306" spans="1:26" x14ac:dyDescent="0.25">
      <c r="A306">
        <v>301</v>
      </c>
      <c r="B306" t="s">
        <v>901</v>
      </c>
      <c r="C306">
        <v>34598</v>
      </c>
      <c r="D306" t="s">
        <v>1896</v>
      </c>
      <c r="E306">
        <v>1954</v>
      </c>
      <c r="F306" t="s">
        <v>2122</v>
      </c>
      <c r="G306" t="s">
        <v>2094</v>
      </c>
      <c r="H306">
        <v>2</v>
      </c>
      <c r="I306">
        <v>1</v>
      </c>
      <c r="J306" t="s">
        <v>2122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  <c r="V306" t="s">
        <v>901</v>
      </c>
      <c r="W306">
        <v>34598</v>
      </c>
      <c r="X306" s="128">
        <v>64332</v>
      </c>
      <c r="Y306" s="128">
        <f t="shared" si="8"/>
        <v>64332</v>
      </c>
      <c r="Z306" t="b">
        <f t="shared" si="9"/>
        <v>1</v>
      </c>
    </row>
    <row r="307" spans="1:26" x14ac:dyDescent="0.25">
      <c r="A307">
        <v>302</v>
      </c>
      <c r="B307" t="s">
        <v>902</v>
      </c>
      <c r="C307">
        <v>34724</v>
      </c>
      <c r="D307" t="s">
        <v>1896</v>
      </c>
      <c r="E307">
        <v>1969</v>
      </c>
      <c r="F307" t="s">
        <v>2122</v>
      </c>
      <c r="G307" t="s">
        <v>2090</v>
      </c>
      <c r="H307">
        <v>4</v>
      </c>
      <c r="I307">
        <v>3</v>
      </c>
      <c r="J307" t="s">
        <v>2122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  <c r="V307" t="s">
        <v>902</v>
      </c>
      <c r="W307">
        <v>34724</v>
      </c>
      <c r="X307" s="128">
        <v>2236666.4642000003</v>
      </c>
      <c r="Y307" s="128">
        <f t="shared" si="8"/>
        <v>2236666.4642000003</v>
      </c>
      <c r="Z307" t="b">
        <f t="shared" si="9"/>
        <v>1</v>
      </c>
    </row>
    <row r="308" spans="1:26" x14ac:dyDescent="0.25">
      <c r="A308">
        <v>303</v>
      </c>
      <c r="B308" t="s">
        <v>2383</v>
      </c>
      <c r="C308">
        <v>34746</v>
      </c>
      <c r="D308" t="s">
        <v>1896</v>
      </c>
      <c r="E308">
        <v>1936</v>
      </c>
      <c r="F308" t="s">
        <v>2122</v>
      </c>
      <c r="G308" t="s">
        <v>2089</v>
      </c>
      <c r="H308">
        <v>4</v>
      </c>
      <c r="I308">
        <v>4</v>
      </c>
      <c r="J308" t="s">
        <v>2122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  <c r="V308" t="s">
        <v>2383</v>
      </c>
      <c r="W308">
        <v>34746</v>
      </c>
      <c r="X308" s="128">
        <v>5860338.8799999999</v>
      </c>
      <c r="Y308" s="128">
        <f t="shared" si="8"/>
        <v>5860338.8799999999</v>
      </c>
      <c r="Z308" t="b">
        <f t="shared" si="9"/>
        <v>1</v>
      </c>
    </row>
    <row r="309" spans="1:26" x14ac:dyDescent="0.25">
      <c r="A309">
        <v>304</v>
      </c>
      <c r="B309" t="s">
        <v>903</v>
      </c>
      <c r="C309">
        <v>33157</v>
      </c>
      <c r="D309" t="s">
        <v>1896</v>
      </c>
      <c r="E309">
        <v>1936</v>
      </c>
      <c r="F309" t="s">
        <v>2122</v>
      </c>
      <c r="G309" t="s">
        <v>2094</v>
      </c>
      <c r="H309">
        <v>2</v>
      </c>
      <c r="I309">
        <v>2</v>
      </c>
      <c r="J309" t="s">
        <v>2122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  <c r="V309" t="s">
        <v>903</v>
      </c>
      <c r="W309">
        <v>33157</v>
      </c>
      <c r="X309" s="128">
        <v>74100</v>
      </c>
      <c r="Y309" s="128">
        <f t="shared" si="8"/>
        <v>74100</v>
      </c>
      <c r="Z309" t="b">
        <f t="shared" si="9"/>
        <v>1</v>
      </c>
    </row>
    <row r="310" spans="1:26" x14ac:dyDescent="0.25">
      <c r="A310">
        <v>305</v>
      </c>
      <c r="B310" t="s">
        <v>904</v>
      </c>
      <c r="C310">
        <v>33159</v>
      </c>
      <c r="D310" t="s">
        <v>1896</v>
      </c>
      <c r="E310">
        <v>1964</v>
      </c>
      <c r="F310" t="s">
        <v>2122</v>
      </c>
      <c r="G310" t="s">
        <v>2089</v>
      </c>
      <c r="H310">
        <v>4</v>
      </c>
      <c r="I310">
        <v>2</v>
      </c>
      <c r="J310" t="s">
        <v>2122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  <c r="V310" t="s">
        <v>904</v>
      </c>
      <c r="W310">
        <v>33159</v>
      </c>
      <c r="X310" s="128">
        <v>2879629.78</v>
      </c>
      <c r="Y310" s="128">
        <f t="shared" si="8"/>
        <v>2879629.78</v>
      </c>
      <c r="Z310" t="b">
        <f t="shared" si="9"/>
        <v>1</v>
      </c>
    </row>
    <row r="311" spans="1:26" x14ac:dyDescent="0.25">
      <c r="A311">
        <v>306</v>
      </c>
      <c r="B311" t="s">
        <v>905</v>
      </c>
      <c r="C311">
        <v>33160</v>
      </c>
      <c r="D311" t="s">
        <v>1896</v>
      </c>
      <c r="E311">
        <v>1965</v>
      </c>
      <c r="F311" t="s">
        <v>2122</v>
      </c>
      <c r="G311" t="s">
        <v>2089</v>
      </c>
      <c r="H311">
        <v>4</v>
      </c>
      <c r="I311">
        <v>2</v>
      </c>
      <c r="J311" t="s">
        <v>2122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  <c r="V311" t="s">
        <v>905</v>
      </c>
      <c r="W311">
        <v>33160</v>
      </c>
      <c r="X311" s="128">
        <v>2936170.49</v>
      </c>
      <c r="Y311" s="128">
        <f t="shared" si="8"/>
        <v>2936170.49</v>
      </c>
      <c r="Z311" t="b">
        <f t="shared" si="9"/>
        <v>1</v>
      </c>
    </row>
    <row r="312" spans="1:26" x14ac:dyDescent="0.25">
      <c r="A312">
        <v>307</v>
      </c>
      <c r="B312" t="s">
        <v>906</v>
      </c>
      <c r="C312">
        <v>33155</v>
      </c>
      <c r="D312" t="s">
        <v>1896</v>
      </c>
      <c r="E312">
        <v>1937</v>
      </c>
      <c r="F312" t="s">
        <v>2122</v>
      </c>
      <c r="G312" t="s">
        <v>2094</v>
      </c>
      <c r="H312">
        <v>2</v>
      </c>
      <c r="I312">
        <v>2</v>
      </c>
      <c r="J312" t="s">
        <v>2122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  <c r="V312" t="s">
        <v>906</v>
      </c>
      <c r="W312">
        <v>33155</v>
      </c>
      <c r="X312" s="128">
        <v>74100</v>
      </c>
      <c r="Y312" s="128">
        <f t="shared" si="8"/>
        <v>74100</v>
      </c>
      <c r="Z312" t="b">
        <f t="shared" si="9"/>
        <v>1</v>
      </c>
    </row>
    <row r="313" spans="1:26" x14ac:dyDescent="0.25">
      <c r="A313">
        <v>308</v>
      </c>
      <c r="B313" t="s">
        <v>908</v>
      </c>
      <c r="C313">
        <v>35382</v>
      </c>
      <c r="D313" t="s">
        <v>1896</v>
      </c>
      <c r="E313">
        <v>1977</v>
      </c>
      <c r="F313" t="s">
        <v>2122</v>
      </c>
      <c r="G313" t="s">
        <v>2088</v>
      </c>
      <c r="H313">
        <v>5</v>
      </c>
      <c r="I313">
        <v>6</v>
      </c>
      <c r="J313" t="s">
        <v>2122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  <c r="V313" t="s">
        <v>908</v>
      </c>
      <c r="W313">
        <v>35382</v>
      </c>
      <c r="X313" s="128">
        <v>10417203.859999999</v>
      </c>
      <c r="Y313" s="128">
        <f t="shared" si="8"/>
        <v>10417203.859999999</v>
      </c>
      <c r="Z313" t="b">
        <f t="shared" si="9"/>
        <v>1</v>
      </c>
    </row>
    <row r="314" spans="1:26" x14ac:dyDescent="0.25">
      <c r="A314">
        <v>309</v>
      </c>
      <c r="B314" t="s">
        <v>3089</v>
      </c>
      <c r="C314">
        <v>35424</v>
      </c>
      <c r="D314" t="s">
        <v>1896</v>
      </c>
      <c r="E314">
        <v>1965</v>
      </c>
      <c r="F314" t="s">
        <v>2122</v>
      </c>
      <c r="G314" t="s">
        <v>3090</v>
      </c>
      <c r="H314">
        <v>4</v>
      </c>
      <c r="I314">
        <v>3</v>
      </c>
      <c r="J314" t="s">
        <v>2122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  <c r="V314" t="s">
        <v>909</v>
      </c>
      <c r="W314">
        <v>35415</v>
      </c>
      <c r="X314" s="128">
        <v>10979683.319999998</v>
      </c>
      <c r="Y314" s="128">
        <f t="shared" si="8"/>
        <v>10979683.319999998</v>
      </c>
      <c r="Z314" t="b">
        <f t="shared" si="9"/>
        <v>1</v>
      </c>
    </row>
    <row r="315" spans="1:26" x14ac:dyDescent="0.25">
      <c r="A315">
        <v>310</v>
      </c>
      <c r="B315" t="s">
        <v>909</v>
      </c>
      <c r="C315">
        <v>35415</v>
      </c>
      <c r="D315" t="s">
        <v>1896</v>
      </c>
      <c r="E315">
        <v>1968</v>
      </c>
      <c r="F315" t="s">
        <v>2122</v>
      </c>
      <c r="G315" t="s">
        <v>2089</v>
      </c>
      <c r="H315">
        <v>4</v>
      </c>
      <c r="I315">
        <v>6</v>
      </c>
      <c r="J315" t="s">
        <v>2122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  <c r="V315" t="s">
        <v>3089</v>
      </c>
      <c r="W315">
        <v>35424</v>
      </c>
      <c r="X315" s="128">
        <v>89618.4</v>
      </c>
      <c r="Y315" s="128">
        <f t="shared" si="8"/>
        <v>89618.4</v>
      </c>
      <c r="Z315" t="b">
        <f t="shared" si="9"/>
        <v>1</v>
      </c>
    </row>
    <row r="316" spans="1:26" x14ac:dyDescent="0.25">
      <c r="A316">
        <v>311</v>
      </c>
      <c r="B316" t="s">
        <v>910</v>
      </c>
      <c r="C316">
        <v>35647</v>
      </c>
      <c r="D316" t="s">
        <v>1896</v>
      </c>
      <c r="E316">
        <v>1937</v>
      </c>
      <c r="F316" t="s">
        <v>2122</v>
      </c>
      <c r="G316" t="s">
        <v>2090</v>
      </c>
      <c r="H316">
        <v>2</v>
      </c>
      <c r="I316">
        <v>2</v>
      </c>
      <c r="J316" t="s">
        <v>2122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  <c r="V316" t="s">
        <v>2178</v>
      </c>
      <c r="W316">
        <v>35457</v>
      </c>
      <c r="X316" s="128">
        <v>5691898.324</v>
      </c>
      <c r="Y316" s="128">
        <f t="shared" si="8"/>
        <v>5691898.324</v>
      </c>
      <c r="Z316" t="b">
        <f t="shared" si="9"/>
        <v>1</v>
      </c>
    </row>
    <row r="317" spans="1:26" x14ac:dyDescent="0.25">
      <c r="A317">
        <v>312</v>
      </c>
      <c r="B317" t="s">
        <v>2178</v>
      </c>
      <c r="C317">
        <v>35457</v>
      </c>
      <c r="D317" t="s">
        <v>1896</v>
      </c>
      <c r="E317">
        <v>1958</v>
      </c>
      <c r="F317" t="s">
        <v>2122</v>
      </c>
      <c r="G317" t="s">
        <v>2089</v>
      </c>
      <c r="H317">
        <v>4</v>
      </c>
      <c r="I317">
        <v>2</v>
      </c>
      <c r="J317" t="s">
        <v>2122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  <c r="V317" t="s">
        <v>910</v>
      </c>
      <c r="W317">
        <v>35647</v>
      </c>
      <c r="X317" s="128">
        <v>1754024.27095</v>
      </c>
      <c r="Y317" s="128">
        <f t="shared" si="8"/>
        <v>1754024.27095</v>
      </c>
      <c r="Z317" t="b">
        <f t="shared" si="9"/>
        <v>1</v>
      </c>
    </row>
    <row r="318" spans="1:26" x14ac:dyDescent="0.25">
      <c r="A318">
        <v>313</v>
      </c>
      <c r="B318" t="s">
        <v>911</v>
      </c>
      <c r="C318">
        <v>35631</v>
      </c>
      <c r="D318" t="s">
        <v>1896</v>
      </c>
      <c r="E318">
        <v>1969</v>
      </c>
      <c r="F318" t="s">
        <v>2122</v>
      </c>
      <c r="G318" t="s">
        <v>2090</v>
      </c>
      <c r="H318">
        <v>4</v>
      </c>
      <c r="I318">
        <v>3</v>
      </c>
      <c r="J318" t="s">
        <v>2122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  <c r="V318" t="s">
        <v>911</v>
      </c>
      <c r="W318">
        <v>35631</v>
      </c>
      <c r="X318" s="128">
        <v>128164.8</v>
      </c>
      <c r="Y318" s="128">
        <f t="shared" si="8"/>
        <v>128164.8</v>
      </c>
      <c r="Z318" t="b">
        <f t="shared" si="9"/>
        <v>1</v>
      </c>
    </row>
    <row r="319" spans="1:26" x14ac:dyDescent="0.25">
      <c r="A319">
        <v>314</v>
      </c>
      <c r="B319" t="s">
        <v>1534</v>
      </c>
      <c r="C319">
        <v>35687</v>
      </c>
      <c r="D319" t="s">
        <v>1896</v>
      </c>
      <c r="E319">
        <v>1951</v>
      </c>
      <c r="F319" t="s">
        <v>2122</v>
      </c>
      <c r="G319" t="s">
        <v>2094</v>
      </c>
      <c r="H319">
        <v>2</v>
      </c>
      <c r="I319">
        <v>1</v>
      </c>
      <c r="J319" t="s">
        <v>2122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  <c r="V319" t="s">
        <v>1534</v>
      </c>
      <c r="W319">
        <v>35687</v>
      </c>
      <c r="X319" s="128">
        <v>3086350.8</v>
      </c>
      <c r="Y319" s="128">
        <f t="shared" si="8"/>
        <v>3086350.8</v>
      </c>
      <c r="Z319" t="b">
        <f t="shared" si="9"/>
        <v>1</v>
      </c>
    </row>
    <row r="320" spans="1:26" x14ac:dyDescent="0.25">
      <c r="A320">
        <v>315</v>
      </c>
      <c r="B320" t="s">
        <v>1535</v>
      </c>
      <c r="C320">
        <v>35690</v>
      </c>
      <c r="D320" t="s">
        <v>1896</v>
      </c>
      <c r="E320">
        <v>1951</v>
      </c>
      <c r="F320" t="s">
        <v>2122</v>
      </c>
      <c r="G320" t="s">
        <v>2094</v>
      </c>
      <c r="H320">
        <v>2</v>
      </c>
      <c r="I320">
        <v>1</v>
      </c>
      <c r="J320" t="s">
        <v>2122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  <c r="V320" t="s">
        <v>1535</v>
      </c>
      <c r="W320">
        <v>35690</v>
      </c>
      <c r="X320" s="128">
        <v>1260133.6399999999</v>
      </c>
      <c r="Y320" s="128">
        <f t="shared" si="8"/>
        <v>1260133.6399999999</v>
      </c>
      <c r="Z320" t="b">
        <f t="shared" si="9"/>
        <v>1</v>
      </c>
    </row>
    <row r="321" spans="1:26" x14ac:dyDescent="0.25">
      <c r="A321">
        <v>316</v>
      </c>
      <c r="B321" t="s">
        <v>913</v>
      </c>
      <c r="C321">
        <v>35737</v>
      </c>
      <c r="D321" t="s">
        <v>1896</v>
      </c>
      <c r="E321">
        <v>1953</v>
      </c>
      <c r="F321" t="s">
        <v>2122</v>
      </c>
      <c r="G321" t="s">
        <v>2097</v>
      </c>
      <c r="H321">
        <v>2</v>
      </c>
      <c r="I321">
        <v>2</v>
      </c>
      <c r="J321" t="s">
        <v>2122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  <c r="V321" t="s">
        <v>913</v>
      </c>
      <c r="W321">
        <v>35737</v>
      </c>
      <c r="X321" s="128">
        <v>1002836</v>
      </c>
      <c r="Y321" s="128">
        <f t="shared" si="8"/>
        <v>1002836</v>
      </c>
      <c r="Z321" t="b">
        <f t="shared" si="9"/>
        <v>1</v>
      </c>
    </row>
    <row r="322" spans="1:26" x14ac:dyDescent="0.25">
      <c r="A322">
        <v>317</v>
      </c>
      <c r="B322" t="s">
        <v>914</v>
      </c>
      <c r="C322">
        <v>35738</v>
      </c>
      <c r="D322" t="s">
        <v>1896</v>
      </c>
      <c r="E322">
        <v>1952</v>
      </c>
      <c r="F322" t="s">
        <v>2122</v>
      </c>
      <c r="G322" t="s">
        <v>2097</v>
      </c>
      <c r="H322">
        <v>2</v>
      </c>
      <c r="I322">
        <v>2</v>
      </c>
      <c r="J322" t="s">
        <v>2122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  <c r="V322" t="s">
        <v>914</v>
      </c>
      <c r="W322">
        <v>35738</v>
      </c>
      <c r="X322" s="128">
        <v>821128.87</v>
      </c>
      <c r="Y322" s="128">
        <f t="shared" si="8"/>
        <v>821128.87</v>
      </c>
      <c r="Z322" t="b">
        <f t="shared" si="9"/>
        <v>1</v>
      </c>
    </row>
    <row r="323" spans="1:26" x14ac:dyDescent="0.25">
      <c r="A323">
        <v>318</v>
      </c>
      <c r="B323" t="s">
        <v>916</v>
      </c>
      <c r="C323">
        <v>35740</v>
      </c>
      <c r="D323" t="s">
        <v>1896</v>
      </c>
      <c r="E323">
        <v>1953</v>
      </c>
      <c r="F323" t="s">
        <v>2122</v>
      </c>
      <c r="G323" t="s">
        <v>2097</v>
      </c>
      <c r="H323">
        <v>2</v>
      </c>
      <c r="I323">
        <v>2</v>
      </c>
      <c r="J323" t="s">
        <v>2122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  <c r="V323" t="s">
        <v>916</v>
      </c>
      <c r="W323">
        <v>35740</v>
      </c>
      <c r="X323" s="128">
        <v>787258.65</v>
      </c>
      <c r="Y323" s="128">
        <f t="shared" si="8"/>
        <v>787258.65</v>
      </c>
      <c r="Z323" t="b">
        <f t="shared" si="9"/>
        <v>1</v>
      </c>
    </row>
    <row r="324" spans="1:26" x14ac:dyDescent="0.25">
      <c r="A324">
        <v>319</v>
      </c>
      <c r="B324" t="s">
        <v>918</v>
      </c>
      <c r="C324">
        <v>35743</v>
      </c>
      <c r="D324" t="s">
        <v>1896</v>
      </c>
      <c r="E324">
        <v>1954</v>
      </c>
      <c r="F324" t="s">
        <v>2122</v>
      </c>
      <c r="G324" t="s">
        <v>2097</v>
      </c>
      <c r="H324">
        <v>2</v>
      </c>
      <c r="I324">
        <v>1</v>
      </c>
      <c r="J324" t="s">
        <v>2122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  <c r="V324" t="s">
        <v>918</v>
      </c>
      <c r="W324">
        <v>35743</v>
      </c>
      <c r="X324" s="128">
        <v>259533.86000000002</v>
      </c>
      <c r="Y324" s="128">
        <f t="shared" si="8"/>
        <v>259533.86000000002</v>
      </c>
      <c r="Z324" t="b">
        <f t="shared" si="9"/>
        <v>1</v>
      </c>
    </row>
    <row r="325" spans="1:26" x14ac:dyDescent="0.25">
      <c r="A325">
        <v>320</v>
      </c>
      <c r="B325" t="s">
        <v>920</v>
      </c>
      <c r="C325">
        <v>35800</v>
      </c>
      <c r="D325" t="s">
        <v>1896</v>
      </c>
      <c r="E325">
        <v>1958</v>
      </c>
      <c r="F325" t="s">
        <v>2122</v>
      </c>
      <c r="G325" t="s">
        <v>2094</v>
      </c>
      <c r="H325">
        <v>2</v>
      </c>
      <c r="I325">
        <v>1</v>
      </c>
      <c r="J325" t="s">
        <v>2122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  <c r="V325" t="s">
        <v>920</v>
      </c>
      <c r="W325">
        <v>35800</v>
      </c>
      <c r="X325" s="128">
        <v>206768.75589999999</v>
      </c>
      <c r="Y325" s="128">
        <f t="shared" si="8"/>
        <v>206768.75589999999</v>
      </c>
      <c r="Z325" t="b">
        <f t="shared" si="9"/>
        <v>1</v>
      </c>
    </row>
    <row r="326" spans="1:26" x14ac:dyDescent="0.25">
      <c r="A326">
        <v>321</v>
      </c>
      <c r="B326" t="s">
        <v>921</v>
      </c>
      <c r="C326">
        <v>35801</v>
      </c>
      <c r="D326" t="s">
        <v>1896</v>
      </c>
      <c r="E326">
        <v>1959</v>
      </c>
      <c r="F326" t="s">
        <v>2122</v>
      </c>
      <c r="G326" t="s">
        <v>2094</v>
      </c>
      <c r="H326">
        <v>2</v>
      </c>
      <c r="I326">
        <v>1</v>
      </c>
      <c r="J326" t="s">
        <v>2122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  <c r="V326" t="s">
        <v>921</v>
      </c>
      <c r="W326">
        <v>35801</v>
      </c>
      <c r="X326" s="128">
        <v>757086.2771500001</v>
      </c>
      <c r="Y326" s="128">
        <f t="shared" si="8"/>
        <v>757086.2771500001</v>
      </c>
      <c r="Z326" t="b">
        <f t="shared" si="9"/>
        <v>1</v>
      </c>
    </row>
    <row r="327" spans="1:26" x14ac:dyDescent="0.25">
      <c r="A327">
        <v>322</v>
      </c>
      <c r="B327" t="s">
        <v>922</v>
      </c>
      <c r="C327">
        <v>35807</v>
      </c>
      <c r="D327" t="s">
        <v>1896</v>
      </c>
      <c r="E327">
        <v>1957</v>
      </c>
      <c r="F327" t="s">
        <v>2122</v>
      </c>
      <c r="G327" t="s">
        <v>2094</v>
      </c>
      <c r="H327">
        <v>2</v>
      </c>
      <c r="I327">
        <v>1</v>
      </c>
      <c r="J327" t="s">
        <v>2122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  <c r="V327" t="s">
        <v>922</v>
      </c>
      <c r="W327">
        <v>35807</v>
      </c>
      <c r="X327" s="128">
        <v>392874.72035000002</v>
      </c>
      <c r="Y327" s="128">
        <f t="shared" ref="Y327:Y390" si="10">VLOOKUP(W327,C:M,11,0)</f>
        <v>392874.72035000002</v>
      </c>
      <c r="Z327" t="b">
        <f t="shared" ref="Z327:Z390" si="11">AND(X327=Y327)</f>
        <v>1</v>
      </c>
    </row>
    <row r="328" spans="1:26" x14ac:dyDescent="0.25">
      <c r="A328">
        <v>323</v>
      </c>
      <c r="B328" t="s">
        <v>923</v>
      </c>
      <c r="C328">
        <v>35765</v>
      </c>
      <c r="D328" t="s">
        <v>1896</v>
      </c>
      <c r="E328">
        <v>1953</v>
      </c>
      <c r="F328" t="s">
        <v>2122</v>
      </c>
      <c r="G328" t="s">
        <v>2094</v>
      </c>
      <c r="H328">
        <v>2</v>
      </c>
      <c r="I328">
        <v>2</v>
      </c>
      <c r="J328" t="s">
        <v>2122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  <c r="V328" t="s">
        <v>923</v>
      </c>
      <c r="W328">
        <v>35765</v>
      </c>
      <c r="X328" s="128">
        <v>983958.49</v>
      </c>
      <c r="Y328" s="128">
        <f t="shared" si="10"/>
        <v>983958.49</v>
      </c>
      <c r="Z328" t="b">
        <f t="shared" si="11"/>
        <v>1</v>
      </c>
    </row>
    <row r="329" spans="1:26" x14ac:dyDescent="0.25">
      <c r="A329">
        <v>324</v>
      </c>
      <c r="B329" t="s">
        <v>924</v>
      </c>
      <c r="C329">
        <v>35766</v>
      </c>
      <c r="D329" t="s">
        <v>1896</v>
      </c>
      <c r="E329">
        <v>1953</v>
      </c>
      <c r="F329" t="s">
        <v>2122</v>
      </c>
      <c r="G329" t="s">
        <v>2089</v>
      </c>
      <c r="H329">
        <v>2</v>
      </c>
      <c r="I329">
        <v>2</v>
      </c>
      <c r="J329" t="s">
        <v>2122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  <c r="V329" t="s">
        <v>924</v>
      </c>
      <c r="W329">
        <v>35766</v>
      </c>
      <c r="X329" s="128">
        <v>1536635.9506000003</v>
      </c>
      <c r="Y329" s="128">
        <f t="shared" si="10"/>
        <v>1536635.9506000003</v>
      </c>
      <c r="Z329" t="b">
        <f t="shared" si="11"/>
        <v>1</v>
      </c>
    </row>
    <row r="330" spans="1:26" x14ac:dyDescent="0.25">
      <c r="A330">
        <v>325</v>
      </c>
      <c r="B330" t="s">
        <v>925</v>
      </c>
      <c r="C330">
        <v>35769</v>
      </c>
      <c r="D330" t="s">
        <v>1896</v>
      </c>
      <c r="E330">
        <v>1955</v>
      </c>
      <c r="F330" t="s">
        <v>2122</v>
      </c>
      <c r="G330" t="s">
        <v>2089</v>
      </c>
      <c r="H330">
        <v>2</v>
      </c>
      <c r="I330">
        <v>1</v>
      </c>
      <c r="J330" t="s">
        <v>2122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  <c r="V330" t="s">
        <v>925</v>
      </c>
      <c r="W330">
        <v>35769</v>
      </c>
      <c r="X330" s="128">
        <v>208344</v>
      </c>
      <c r="Y330" s="128">
        <f t="shared" si="10"/>
        <v>208344</v>
      </c>
      <c r="Z330" t="b">
        <f t="shared" si="11"/>
        <v>1</v>
      </c>
    </row>
    <row r="331" spans="1:26" x14ac:dyDescent="0.25">
      <c r="A331">
        <v>326</v>
      </c>
      <c r="B331" t="s">
        <v>926</v>
      </c>
      <c r="C331">
        <v>35788</v>
      </c>
      <c r="D331" t="s">
        <v>1896</v>
      </c>
      <c r="E331">
        <v>1959</v>
      </c>
      <c r="F331" t="s">
        <v>2122</v>
      </c>
      <c r="G331" t="s">
        <v>2094</v>
      </c>
      <c r="H331">
        <v>2</v>
      </c>
      <c r="I331">
        <v>1</v>
      </c>
      <c r="J331" t="s">
        <v>2122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  <c r="V331" t="s">
        <v>926</v>
      </c>
      <c r="W331">
        <v>35788</v>
      </c>
      <c r="X331" s="128">
        <v>891573.03620000009</v>
      </c>
      <c r="Y331" s="128">
        <f t="shared" si="10"/>
        <v>891573.03620000009</v>
      </c>
      <c r="Z331" t="b">
        <f t="shared" si="11"/>
        <v>1</v>
      </c>
    </row>
    <row r="332" spans="1:26" x14ac:dyDescent="0.25">
      <c r="A332">
        <v>327</v>
      </c>
      <c r="B332" t="s">
        <v>927</v>
      </c>
      <c r="C332">
        <v>35789</v>
      </c>
      <c r="D332" t="s">
        <v>1896</v>
      </c>
      <c r="E332">
        <v>1958</v>
      </c>
      <c r="F332" t="s">
        <v>2122</v>
      </c>
      <c r="G332" t="s">
        <v>2094</v>
      </c>
      <c r="H332">
        <v>2</v>
      </c>
      <c r="I332">
        <v>1</v>
      </c>
      <c r="J332" t="s">
        <v>2122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  <c r="V332" t="s">
        <v>927</v>
      </c>
      <c r="W332">
        <v>35789</v>
      </c>
      <c r="X332" s="128">
        <v>891574.0512000001</v>
      </c>
      <c r="Y332" s="128">
        <f t="shared" si="10"/>
        <v>891574.0512000001</v>
      </c>
      <c r="Z332" t="b">
        <f t="shared" si="11"/>
        <v>1</v>
      </c>
    </row>
    <row r="333" spans="1:26" x14ac:dyDescent="0.25">
      <c r="A333">
        <v>328</v>
      </c>
      <c r="B333" t="s">
        <v>928</v>
      </c>
      <c r="C333">
        <v>35790</v>
      </c>
      <c r="D333" t="s">
        <v>1896</v>
      </c>
      <c r="E333">
        <v>1957</v>
      </c>
      <c r="F333" t="s">
        <v>2122</v>
      </c>
      <c r="G333" t="s">
        <v>2094</v>
      </c>
      <c r="H333">
        <v>2</v>
      </c>
      <c r="I333">
        <v>1</v>
      </c>
      <c r="J333" t="s">
        <v>2122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  <c r="V333" t="s">
        <v>928</v>
      </c>
      <c r="W333">
        <v>35790</v>
      </c>
      <c r="X333" s="128">
        <v>891575.06620000012</v>
      </c>
      <c r="Y333" s="128">
        <f t="shared" si="10"/>
        <v>891575.06620000012</v>
      </c>
      <c r="Z333" t="b">
        <f t="shared" si="11"/>
        <v>1</v>
      </c>
    </row>
    <row r="334" spans="1:26" x14ac:dyDescent="0.25">
      <c r="A334">
        <v>329</v>
      </c>
      <c r="B334" t="s">
        <v>929</v>
      </c>
      <c r="C334">
        <v>35866</v>
      </c>
      <c r="D334" t="s">
        <v>1896</v>
      </c>
      <c r="E334">
        <v>1958</v>
      </c>
      <c r="F334" t="s">
        <v>2122</v>
      </c>
      <c r="G334" t="s">
        <v>2094</v>
      </c>
      <c r="H334">
        <v>2</v>
      </c>
      <c r="I334">
        <v>1</v>
      </c>
      <c r="J334" t="s">
        <v>2122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  <c r="V334" t="s">
        <v>929</v>
      </c>
      <c r="W334">
        <v>35866</v>
      </c>
      <c r="X334" s="128">
        <v>1062617.27</v>
      </c>
      <c r="Y334" s="128">
        <f t="shared" si="10"/>
        <v>1062617.27</v>
      </c>
      <c r="Z334" t="b">
        <f t="shared" si="11"/>
        <v>1</v>
      </c>
    </row>
    <row r="335" spans="1:26" x14ac:dyDescent="0.25">
      <c r="A335">
        <v>330</v>
      </c>
      <c r="B335" t="s">
        <v>2200</v>
      </c>
      <c r="C335">
        <v>35851</v>
      </c>
      <c r="D335" t="s">
        <v>1896</v>
      </c>
      <c r="E335">
        <v>1938</v>
      </c>
      <c r="F335" t="s">
        <v>2122</v>
      </c>
      <c r="G335" t="s">
        <v>2089</v>
      </c>
      <c r="H335">
        <v>4</v>
      </c>
      <c r="I335">
        <v>6</v>
      </c>
      <c r="J335" t="s">
        <v>2122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  <c r="V335" t="s">
        <v>2200</v>
      </c>
      <c r="W335">
        <v>35851</v>
      </c>
      <c r="X335" s="128">
        <v>5209338.7</v>
      </c>
      <c r="Y335" s="128">
        <f t="shared" si="10"/>
        <v>5209338.7</v>
      </c>
      <c r="Z335" t="b">
        <f t="shared" si="11"/>
        <v>1</v>
      </c>
    </row>
    <row r="336" spans="1:26" x14ac:dyDescent="0.25">
      <c r="A336">
        <v>331</v>
      </c>
      <c r="B336" t="s">
        <v>817</v>
      </c>
      <c r="C336">
        <v>33102</v>
      </c>
      <c r="D336" t="s">
        <v>1896</v>
      </c>
      <c r="E336">
        <v>1958</v>
      </c>
      <c r="F336" t="s">
        <v>2122</v>
      </c>
      <c r="G336" t="s">
        <v>2089</v>
      </c>
      <c r="H336">
        <v>2</v>
      </c>
      <c r="I336">
        <v>2</v>
      </c>
      <c r="J336" t="s">
        <v>2122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  <c r="V336" t="s">
        <v>817</v>
      </c>
      <c r="W336">
        <v>33102</v>
      </c>
      <c r="X336" s="128">
        <v>1931748.25</v>
      </c>
      <c r="Y336" s="128">
        <f t="shared" si="10"/>
        <v>1931748.25</v>
      </c>
      <c r="Z336" t="b">
        <f t="shared" si="11"/>
        <v>1</v>
      </c>
    </row>
    <row r="337" spans="1:26" x14ac:dyDescent="0.25">
      <c r="A337">
        <v>332</v>
      </c>
      <c r="B337" t="s">
        <v>818</v>
      </c>
      <c r="C337">
        <v>33104</v>
      </c>
      <c r="D337" t="s">
        <v>1896</v>
      </c>
      <c r="E337">
        <v>1958</v>
      </c>
      <c r="F337" t="s">
        <v>2122</v>
      </c>
      <c r="G337" t="s">
        <v>2089</v>
      </c>
      <c r="H337">
        <v>2</v>
      </c>
      <c r="I337">
        <v>1</v>
      </c>
      <c r="J337" t="s">
        <v>2122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  <c r="V337" t="s">
        <v>818</v>
      </c>
      <c r="W337">
        <v>33104</v>
      </c>
      <c r="X337" s="128">
        <v>982286.99000000011</v>
      </c>
      <c r="Y337" s="128">
        <f t="shared" si="10"/>
        <v>982286.99000000011</v>
      </c>
      <c r="Z337" t="b">
        <f t="shared" si="11"/>
        <v>1</v>
      </c>
    </row>
    <row r="338" spans="1:26" x14ac:dyDescent="0.25">
      <c r="A338">
        <v>333</v>
      </c>
      <c r="B338" t="s">
        <v>819</v>
      </c>
      <c r="C338">
        <v>33105</v>
      </c>
      <c r="D338" t="s">
        <v>1896</v>
      </c>
      <c r="E338">
        <v>1958</v>
      </c>
      <c r="F338" t="s">
        <v>2122</v>
      </c>
      <c r="G338" t="s">
        <v>2089</v>
      </c>
      <c r="H338">
        <v>2</v>
      </c>
      <c r="I338">
        <v>2</v>
      </c>
      <c r="J338" t="s">
        <v>2122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  <c r="V338" t="s">
        <v>819</v>
      </c>
      <c r="W338">
        <v>33105</v>
      </c>
      <c r="X338" s="128">
        <v>111204</v>
      </c>
      <c r="Y338" s="128">
        <f t="shared" si="10"/>
        <v>111204</v>
      </c>
      <c r="Z338" t="b">
        <f t="shared" si="11"/>
        <v>1</v>
      </c>
    </row>
    <row r="339" spans="1:26" x14ac:dyDescent="0.25">
      <c r="A339">
        <v>334</v>
      </c>
      <c r="B339" t="s">
        <v>820</v>
      </c>
      <c r="C339">
        <v>33106</v>
      </c>
      <c r="D339" t="s">
        <v>1896</v>
      </c>
      <c r="E339">
        <v>1958</v>
      </c>
      <c r="F339" t="s">
        <v>2122</v>
      </c>
      <c r="G339" t="s">
        <v>2089</v>
      </c>
      <c r="H339">
        <v>2</v>
      </c>
      <c r="I339">
        <v>1</v>
      </c>
      <c r="J339" t="s">
        <v>2122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  <c r="V339" t="s">
        <v>820</v>
      </c>
      <c r="W339">
        <v>33106</v>
      </c>
      <c r="X339" s="128">
        <v>982286.99000000011</v>
      </c>
      <c r="Y339" s="128">
        <f t="shared" si="10"/>
        <v>982286.99000000011</v>
      </c>
      <c r="Z339" t="b">
        <f t="shared" si="11"/>
        <v>1</v>
      </c>
    </row>
    <row r="340" spans="1:26" x14ac:dyDescent="0.25">
      <c r="A340">
        <v>335</v>
      </c>
      <c r="B340" t="s">
        <v>821</v>
      </c>
      <c r="C340">
        <v>33107</v>
      </c>
      <c r="D340" t="s">
        <v>1896</v>
      </c>
      <c r="E340">
        <v>1959</v>
      </c>
      <c r="F340" t="s">
        <v>2122</v>
      </c>
      <c r="G340" t="s">
        <v>2089</v>
      </c>
      <c r="H340">
        <v>2</v>
      </c>
      <c r="I340">
        <v>1</v>
      </c>
      <c r="J340" t="s">
        <v>2122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  <c r="V340" t="s">
        <v>821</v>
      </c>
      <c r="W340">
        <v>33107</v>
      </c>
      <c r="X340" s="128">
        <v>111204</v>
      </c>
      <c r="Y340" s="128">
        <f t="shared" si="10"/>
        <v>111204</v>
      </c>
      <c r="Z340" t="b">
        <f t="shared" si="11"/>
        <v>1</v>
      </c>
    </row>
    <row r="341" spans="1:26" x14ac:dyDescent="0.25">
      <c r="A341">
        <v>336</v>
      </c>
      <c r="B341" t="s">
        <v>822</v>
      </c>
      <c r="C341">
        <v>33108</v>
      </c>
      <c r="D341" t="s">
        <v>1896</v>
      </c>
      <c r="E341">
        <v>1958</v>
      </c>
      <c r="F341" t="s">
        <v>2122</v>
      </c>
      <c r="G341" t="s">
        <v>2089</v>
      </c>
      <c r="H341">
        <v>2</v>
      </c>
      <c r="I341">
        <v>1</v>
      </c>
      <c r="J341" t="s">
        <v>2122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  <c r="V341" t="s">
        <v>822</v>
      </c>
      <c r="W341">
        <v>33108</v>
      </c>
      <c r="X341" s="128">
        <v>982286.99000000011</v>
      </c>
      <c r="Y341" s="128">
        <f t="shared" si="10"/>
        <v>982286.99000000011</v>
      </c>
      <c r="Z341" t="b">
        <f t="shared" si="11"/>
        <v>1</v>
      </c>
    </row>
    <row r="342" spans="1:26" x14ac:dyDescent="0.25">
      <c r="A342">
        <v>337</v>
      </c>
      <c r="B342" t="s">
        <v>823</v>
      </c>
      <c r="C342">
        <v>33109</v>
      </c>
      <c r="D342" t="s">
        <v>1896</v>
      </c>
      <c r="E342">
        <v>1958</v>
      </c>
      <c r="F342" t="s">
        <v>2122</v>
      </c>
      <c r="G342" t="s">
        <v>2089</v>
      </c>
      <c r="H342">
        <v>2</v>
      </c>
      <c r="I342">
        <v>1</v>
      </c>
      <c r="J342" t="s">
        <v>2122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  <c r="V342" t="s">
        <v>823</v>
      </c>
      <c r="W342">
        <v>33109</v>
      </c>
      <c r="X342" s="128">
        <v>138360</v>
      </c>
      <c r="Y342" s="128">
        <f t="shared" si="10"/>
        <v>138360</v>
      </c>
      <c r="Z342" t="b">
        <f t="shared" si="11"/>
        <v>1</v>
      </c>
    </row>
    <row r="343" spans="1:26" x14ac:dyDescent="0.25">
      <c r="A343">
        <v>338</v>
      </c>
      <c r="B343" t="s">
        <v>930</v>
      </c>
      <c r="C343">
        <v>32674</v>
      </c>
      <c r="D343" t="s">
        <v>1896</v>
      </c>
      <c r="E343">
        <v>1985</v>
      </c>
      <c r="F343" t="s">
        <v>2122</v>
      </c>
      <c r="G343" t="s">
        <v>2088</v>
      </c>
      <c r="H343">
        <v>9</v>
      </c>
      <c r="I343">
        <v>1</v>
      </c>
      <c r="J343" t="s">
        <v>2122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  <c r="V343" t="s">
        <v>930</v>
      </c>
      <c r="W343">
        <v>32674</v>
      </c>
      <c r="X343" s="128">
        <v>793395.6</v>
      </c>
      <c r="Y343" s="128">
        <f t="shared" si="10"/>
        <v>793395.6</v>
      </c>
      <c r="Z343" t="b">
        <f t="shared" si="11"/>
        <v>1</v>
      </c>
    </row>
    <row r="344" spans="1:26" x14ac:dyDescent="0.25">
      <c r="A344">
        <v>339</v>
      </c>
      <c r="B344" t="s">
        <v>931</v>
      </c>
      <c r="C344">
        <v>32678</v>
      </c>
      <c r="D344" t="s">
        <v>1896</v>
      </c>
      <c r="E344">
        <v>1985</v>
      </c>
      <c r="F344" t="s">
        <v>2122</v>
      </c>
      <c r="G344" t="s">
        <v>2088</v>
      </c>
      <c r="H344">
        <v>9</v>
      </c>
      <c r="I344">
        <v>1</v>
      </c>
      <c r="J344" t="s">
        <v>2122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  <c r="V344" t="s">
        <v>931</v>
      </c>
      <c r="W344">
        <v>32678</v>
      </c>
      <c r="X344" s="128">
        <v>9662365.5700000003</v>
      </c>
      <c r="Y344" s="128">
        <f t="shared" si="10"/>
        <v>9662365.5700000003</v>
      </c>
      <c r="Z344" t="b">
        <f t="shared" si="11"/>
        <v>1</v>
      </c>
    </row>
    <row r="345" spans="1:26" x14ac:dyDescent="0.25">
      <c r="A345">
        <v>340</v>
      </c>
      <c r="B345" t="s">
        <v>932</v>
      </c>
      <c r="C345">
        <v>32709</v>
      </c>
      <c r="D345" t="s">
        <v>1896</v>
      </c>
      <c r="E345">
        <v>1981</v>
      </c>
      <c r="F345" t="s">
        <v>2122</v>
      </c>
      <c r="G345" t="s">
        <v>2088</v>
      </c>
      <c r="H345">
        <v>9</v>
      </c>
      <c r="I345">
        <v>4</v>
      </c>
      <c r="J345" t="s">
        <v>2122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  <c r="V345" t="s">
        <v>932</v>
      </c>
      <c r="W345">
        <v>32709</v>
      </c>
      <c r="X345" s="128">
        <v>955897.81045000011</v>
      </c>
      <c r="Y345" s="128">
        <f t="shared" si="10"/>
        <v>955897.81045000011</v>
      </c>
      <c r="Z345" t="b">
        <f t="shared" si="11"/>
        <v>1</v>
      </c>
    </row>
    <row r="346" spans="1:26" x14ac:dyDescent="0.25">
      <c r="A346">
        <v>341</v>
      </c>
      <c r="B346" t="s">
        <v>933</v>
      </c>
      <c r="C346">
        <v>32712</v>
      </c>
      <c r="D346" t="s">
        <v>1896</v>
      </c>
      <c r="E346">
        <v>1981</v>
      </c>
      <c r="F346" t="s">
        <v>2122</v>
      </c>
      <c r="G346" t="s">
        <v>2088</v>
      </c>
      <c r="H346">
        <v>9</v>
      </c>
      <c r="I346">
        <v>1</v>
      </c>
      <c r="J346" t="s">
        <v>2122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  <c r="V346" t="s">
        <v>933</v>
      </c>
      <c r="W346">
        <v>32712</v>
      </c>
      <c r="X346" s="128">
        <v>7891886.9499999993</v>
      </c>
      <c r="Y346" s="128">
        <f t="shared" si="10"/>
        <v>7891886.9499999993</v>
      </c>
      <c r="Z346" t="b">
        <f t="shared" si="11"/>
        <v>1</v>
      </c>
    </row>
    <row r="347" spans="1:26" x14ac:dyDescent="0.25">
      <c r="A347">
        <v>342</v>
      </c>
      <c r="B347" t="s">
        <v>934</v>
      </c>
      <c r="C347">
        <v>32714</v>
      </c>
      <c r="D347" t="s">
        <v>1896</v>
      </c>
      <c r="E347">
        <v>1981</v>
      </c>
      <c r="F347" t="s">
        <v>2122</v>
      </c>
      <c r="G347" t="s">
        <v>2088</v>
      </c>
      <c r="H347">
        <v>9</v>
      </c>
      <c r="I347">
        <v>1</v>
      </c>
      <c r="J347" t="s">
        <v>2122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  <c r="V347" t="s">
        <v>934</v>
      </c>
      <c r="W347">
        <v>32714</v>
      </c>
      <c r="X347" s="128">
        <v>16825349.599999998</v>
      </c>
      <c r="Y347" s="128">
        <f t="shared" si="10"/>
        <v>16825349.599999998</v>
      </c>
      <c r="Z347" t="b">
        <f t="shared" si="11"/>
        <v>1</v>
      </c>
    </row>
    <row r="348" spans="1:26" x14ac:dyDescent="0.25">
      <c r="A348">
        <v>343</v>
      </c>
      <c r="B348" t="s">
        <v>935</v>
      </c>
      <c r="C348">
        <v>35956</v>
      </c>
      <c r="D348" t="s">
        <v>1896</v>
      </c>
      <c r="E348">
        <v>1968</v>
      </c>
      <c r="F348" t="s">
        <v>2122</v>
      </c>
      <c r="G348" t="s">
        <v>2089</v>
      </c>
      <c r="H348">
        <v>4</v>
      </c>
      <c r="I348">
        <v>6</v>
      </c>
      <c r="J348" t="s">
        <v>2122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  <c r="V348" t="s">
        <v>935</v>
      </c>
      <c r="W348">
        <v>35956</v>
      </c>
      <c r="X348" s="128">
        <v>11622003.75</v>
      </c>
      <c r="Y348" s="128">
        <f t="shared" si="10"/>
        <v>11622003.75</v>
      </c>
      <c r="Z348" t="b">
        <f t="shared" si="11"/>
        <v>1</v>
      </c>
    </row>
    <row r="349" spans="1:26" x14ac:dyDescent="0.25">
      <c r="A349">
        <v>344</v>
      </c>
      <c r="B349" t="s">
        <v>936</v>
      </c>
      <c r="C349">
        <v>35959</v>
      </c>
      <c r="D349" t="s">
        <v>1896</v>
      </c>
      <c r="E349">
        <v>1973</v>
      </c>
      <c r="F349" t="s">
        <v>2122</v>
      </c>
      <c r="G349" t="s">
        <v>2089</v>
      </c>
      <c r="H349">
        <v>5</v>
      </c>
      <c r="I349">
        <v>4</v>
      </c>
      <c r="J349" t="s">
        <v>2122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  <c r="V349" t="s">
        <v>936</v>
      </c>
      <c r="W349">
        <v>35959</v>
      </c>
      <c r="X349" s="128">
        <v>8177869.8099999996</v>
      </c>
      <c r="Y349" s="128">
        <f t="shared" si="10"/>
        <v>8177869.8099999996</v>
      </c>
      <c r="Z349" t="b">
        <f t="shared" si="11"/>
        <v>1</v>
      </c>
    </row>
    <row r="350" spans="1:26" x14ac:dyDescent="0.25">
      <c r="A350">
        <v>345</v>
      </c>
      <c r="B350" t="s">
        <v>938</v>
      </c>
      <c r="C350">
        <v>36177</v>
      </c>
      <c r="D350" t="s">
        <v>1896</v>
      </c>
      <c r="E350">
        <v>1950</v>
      </c>
      <c r="F350" t="s">
        <v>2122</v>
      </c>
      <c r="G350" t="s">
        <v>2089</v>
      </c>
      <c r="H350">
        <v>2</v>
      </c>
      <c r="I350">
        <v>2</v>
      </c>
      <c r="J350" t="s">
        <v>2122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  <c r="V350" t="s">
        <v>938</v>
      </c>
      <c r="W350">
        <v>36177</v>
      </c>
      <c r="X350" s="128">
        <v>1371016.9238500001</v>
      </c>
      <c r="Y350" s="128">
        <f t="shared" si="10"/>
        <v>1371016.9238500001</v>
      </c>
      <c r="Z350" t="b">
        <f t="shared" si="11"/>
        <v>1</v>
      </c>
    </row>
    <row r="351" spans="1:26" x14ac:dyDescent="0.25">
      <c r="A351">
        <v>346</v>
      </c>
      <c r="B351" t="s">
        <v>940</v>
      </c>
      <c r="C351">
        <v>36262</v>
      </c>
      <c r="D351" t="s">
        <v>1896</v>
      </c>
      <c r="E351">
        <v>1975</v>
      </c>
      <c r="F351" t="s">
        <v>2122</v>
      </c>
      <c r="G351" t="s">
        <v>2088</v>
      </c>
      <c r="H351">
        <v>5</v>
      </c>
      <c r="I351">
        <v>4</v>
      </c>
      <c r="J351" t="s">
        <v>2122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  <c r="V351" t="s">
        <v>940</v>
      </c>
      <c r="W351">
        <v>36262</v>
      </c>
      <c r="X351" s="128">
        <v>4734598.8499999996</v>
      </c>
      <c r="Y351" s="128">
        <f t="shared" si="10"/>
        <v>4734598.8499999996</v>
      </c>
      <c r="Z351" t="b">
        <f t="shared" si="11"/>
        <v>1</v>
      </c>
    </row>
    <row r="352" spans="1:26" x14ac:dyDescent="0.25">
      <c r="A352">
        <v>347</v>
      </c>
      <c r="B352" t="s">
        <v>941</v>
      </c>
      <c r="C352">
        <v>36264</v>
      </c>
      <c r="D352" t="s">
        <v>1896</v>
      </c>
      <c r="E352">
        <v>1975</v>
      </c>
      <c r="F352" t="s">
        <v>2122</v>
      </c>
      <c r="G352" t="s">
        <v>2088</v>
      </c>
      <c r="H352">
        <v>5</v>
      </c>
      <c r="I352">
        <v>4</v>
      </c>
      <c r="J352" t="s">
        <v>2122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  <c r="V352" t="s">
        <v>941</v>
      </c>
      <c r="W352">
        <v>36264</v>
      </c>
      <c r="X352" s="128">
        <v>200784</v>
      </c>
      <c r="Y352" s="128">
        <f t="shared" si="10"/>
        <v>200784</v>
      </c>
      <c r="Z352" t="b">
        <f t="shared" si="11"/>
        <v>1</v>
      </c>
    </row>
    <row r="353" spans="1:26" x14ac:dyDescent="0.25">
      <c r="A353">
        <v>348</v>
      </c>
      <c r="B353" t="s">
        <v>942</v>
      </c>
      <c r="C353">
        <v>36268</v>
      </c>
      <c r="D353" t="s">
        <v>1896</v>
      </c>
      <c r="E353">
        <v>1975</v>
      </c>
      <c r="F353" t="s">
        <v>2122</v>
      </c>
      <c r="G353" t="s">
        <v>2088</v>
      </c>
      <c r="H353">
        <v>5</v>
      </c>
      <c r="I353">
        <v>4</v>
      </c>
      <c r="J353" t="s">
        <v>2122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  <c r="V353" t="s">
        <v>942</v>
      </c>
      <c r="W353">
        <v>36268</v>
      </c>
      <c r="X353" s="128">
        <v>198756</v>
      </c>
      <c r="Y353" s="128">
        <f t="shared" si="10"/>
        <v>198756</v>
      </c>
      <c r="Z353" t="b">
        <f t="shared" si="11"/>
        <v>1</v>
      </c>
    </row>
    <row r="354" spans="1:26" x14ac:dyDescent="0.25">
      <c r="A354">
        <v>349</v>
      </c>
      <c r="B354" t="s">
        <v>943</v>
      </c>
      <c r="C354">
        <v>36271</v>
      </c>
      <c r="D354" t="s">
        <v>1896</v>
      </c>
      <c r="E354">
        <v>1975</v>
      </c>
      <c r="F354" t="s">
        <v>2122</v>
      </c>
      <c r="G354" t="s">
        <v>2088</v>
      </c>
      <c r="H354">
        <v>5</v>
      </c>
      <c r="I354">
        <v>4</v>
      </c>
      <c r="J354" t="s">
        <v>2122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  <c r="V354" t="s">
        <v>943</v>
      </c>
      <c r="W354">
        <v>36271</v>
      </c>
      <c r="X354" s="128">
        <v>244464</v>
      </c>
      <c r="Y354" s="128">
        <f t="shared" si="10"/>
        <v>244464</v>
      </c>
      <c r="Z354" t="b">
        <f t="shared" si="11"/>
        <v>1</v>
      </c>
    </row>
    <row r="355" spans="1:26" x14ac:dyDescent="0.25">
      <c r="A355">
        <v>350</v>
      </c>
      <c r="B355" t="s">
        <v>944</v>
      </c>
      <c r="C355">
        <v>36260</v>
      </c>
      <c r="D355" t="s">
        <v>1896</v>
      </c>
      <c r="E355">
        <v>1975</v>
      </c>
      <c r="F355" t="s">
        <v>2122</v>
      </c>
      <c r="G355" t="s">
        <v>2088</v>
      </c>
      <c r="H355">
        <v>5</v>
      </c>
      <c r="I355">
        <v>6</v>
      </c>
      <c r="J355" t="s">
        <v>2122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  <c r="V355" t="s">
        <v>944</v>
      </c>
      <c r="W355">
        <v>36260</v>
      </c>
      <c r="X355" s="128">
        <v>312420</v>
      </c>
      <c r="Y355" s="128">
        <f t="shared" si="10"/>
        <v>312420</v>
      </c>
      <c r="Z355" t="b">
        <f t="shared" si="11"/>
        <v>1</v>
      </c>
    </row>
    <row r="356" spans="1:26" x14ac:dyDescent="0.25">
      <c r="A356">
        <v>351</v>
      </c>
      <c r="B356" t="s">
        <v>945</v>
      </c>
      <c r="C356">
        <v>36261</v>
      </c>
      <c r="D356" t="s">
        <v>1896</v>
      </c>
      <c r="E356">
        <v>1975</v>
      </c>
      <c r="F356" t="s">
        <v>2122</v>
      </c>
      <c r="G356" t="s">
        <v>2088</v>
      </c>
      <c r="H356">
        <v>5</v>
      </c>
      <c r="I356">
        <v>5</v>
      </c>
      <c r="J356" t="s">
        <v>2122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  <c r="V356" t="s">
        <v>945</v>
      </c>
      <c r="W356">
        <v>36261</v>
      </c>
      <c r="X356" s="128">
        <v>261360</v>
      </c>
      <c r="Y356" s="128">
        <f t="shared" si="10"/>
        <v>261360</v>
      </c>
      <c r="Z356" t="b">
        <f t="shared" si="11"/>
        <v>1</v>
      </c>
    </row>
    <row r="357" spans="1:26" x14ac:dyDescent="0.25">
      <c r="A357">
        <v>352</v>
      </c>
      <c r="B357" t="s">
        <v>946</v>
      </c>
      <c r="C357">
        <v>36288</v>
      </c>
      <c r="D357" t="s">
        <v>1896</v>
      </c>
      <c r="E357">
        <v>1965</v>
      </c>
      <c r="F357" t="s">
        <v>2122</v>
      </c>
      <c r="G357" t="s">
        <v>2089</v>
      </c>
      <c r="H357">
        <v>4</v>
      </c>
      <c r="I357">
        <v>3</v>
      </c>
      <c r="J357" t="s">
        <v>2122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  <c r="V357" t="s">
        <v>946</v>
      </c>
      <c r="W357">
        <v>36288</v>
      </c>
      <c r="X357" s="128">
        <v>3050270.1</v>
      </c>
      <c r="Y357" s="128">
        <f t="shared" si="10"/>
        <v>3050270.1</v>
      </c>
      <c r="Z357" t="b">
        <f t="shared" si="11"/>
        <v>1</v>
      </c>
    </row>
    <row r="358" spans="1:26" x14ac:dyDescent="0.25">
      <c r="A358">
        <v>353</v>
      </c>
      <c r="B358" t="s">
        <v>947</v>
      </c>
      <c r="C358">
        <v>36290</v>
      </c>
      <c r="D358" t="s">
        <v>1896</v>
      </c>
      <c r="E358">
        <v>1965</v>
      </c>
      <c r="F358" t="s">
        <v>2122</v>
      </c>
      <c r="G358" t="s">
        <v>2089</v>
      </c>
      <c r="H358">
        <v>4</v>
      </c>
      <c r="I358">
        <v>3</v>
      </c>
      <c r="J358" t="s">
        <v>2122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  <c r="V358" t="s">
        <v>947</v>
      </c>
      <c r="W358">
        <v>36290</v>
      </c>
      <c r="X358" s="128">
        <v>5365677.8900000006</v>
      </c>
      <c r="Y358" s="128">
        <f t="shared" si="10"/>
        <v>5365677.8900000006</v>
      </c>
      <c r="Z358" t="b">
        <f t="shared" si="11"/>
        <v>1</v>
      </c>
    </row>
    <row r="359" spans="1:26" x14ac:dyDescent="0.25">
      <c r="A359">
        <v>354</v>
      </c>
      <c r="B359" t="s">
        <v>2940</v>
      </c>
      <c r="C359">
        <v>36295</v>
      </c>
      <c r="D359" t="s">
        <v>1896</v>
      </c>
      <c r="E359">
        <v>1958</v>
      </c>
      <c r="F359" t="s">
        <v>2122</v>
      </c>
      <c r="G359" t="s">
        <v>2941</v>
      </c>
      <c r="H359">
        <v>3</v>
      </c>
      <c r="I359">
        <v>7</v>
      </c>
      <c r="J359" t="s">
        <v>2122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  <c r="V359" t="s">
        <v>2940</v>
      </c>
      <c r="W359">
        <v>36295</v>
      </c>
      <c r="X359" s="128">
        <v>3930209.2200000007</v>
      </c>
      <c r="Y359" s="128">
        <f t="shared" si="10"/>
        <v>3930209.2200000007</v>
      </c>
      <c r="Z359" t="b">
        <f t="shared" si="11"/>
        <v>1</v>
      </c>
    </row>
    <row r="360" spans="1:26" x14ac:dyDescent="0.25">
      <c r="A360">
        <v>355</v>
      </c>
      <c r="B360" t="s">
        <v>948</v>
      </c>
      <c r="C360">
        <v>36351</v>
      </c>
      <c r="D360" t="s">
        <v>1896</v>
      </c>
      <c r="E360">
        <v>1985</v>
      </c>
      <c r="F360" t="s">
        <v>2122</v>
      </c>
      <c r="G360" t="s">
        <v>2088</v>
      </c>
      <c r="H360">
        <v>9</v>
      </c>
      <c r="I360">
        <v>2</v>
      </c>
      <c r="J360" t="s">
        <v>2122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  <c r="V360" t="s">
        <v>948</v>
      </c>
      <c r="W360">
        <v>36351</v>
      </c>
      <c r="X360" s="128">
        <v>412356</v>
      </c>
      <c r="Y360" s="128">
        <f t="shared" si="10"/>
        <v>412356</v>
      </c>
      <c r="Z360" t="b">
        <f t="shared" si="11"/>
        <v>1</v>
      </c>
    </row>
    <row r="361" spans="1:26" x14ac:dyDescent="0.25">
      <c r="A361">
        <v>356</v>
      </c>
      <c r="B361" t="s">
        <v>949</v>
      </c>
      <c r="C361">
        <v>36367</v>
      </c>
      <c r="D361" t="s">
        <v>1896</v>
      </c>
      <c r="E361">
        <v>1964</v>
      </c>
      <c r="F361" t="s">
        <v>2122</v>
      </c>
      <c r="G361" t="s">
        <v>2088</v>
      </c>
      <c r="H361">
        <v>5</v>
      </c>
      <c r="I361">
        <v>3</v>
      </c>
      <c r="J361" t="s">
        <v>2122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  <c r="V361" t="s">
        <v>949</v>
      </c>
      <c r="W361">
        <v>36367</v>
      </c>
      <c r="X361" s="128">
        <v>174732</v>
      </c>
      <c r="Y361" s="128">
        <f t="shared" si="10"/>
        <v>174732</v>
      </c>
      <c r="Z361" t="b">
        <f t="shared" si="11"/>
        <v>1</v>
      </c>
    </row>
    <row r="362" spans="1:26" x14ac:dyDescent="0.25">
      <c r="A362">
        <v>357</v>
      </c>
      <c r="B362" t="s">
        <v>950</v>
      </c>
      <c r="C362">
        <v>36368</v>
      </c>
      <c r="D362" t="s">
        <v>1896</v>
      </c>
      <c r="E362">
        <v>1964</v>
      </c>
      <c r="F362" t="s">
        <v>2122</v>
      </c>
      <c r="G362" t="s">
        <v>2088</v>
      </c>
      <c r="H362">
        <v>5</v>
      </c>
      <c r="I362">
        <v>6</v>
      </c>
      <c r="J362" t="s">
        <v>2122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  <c r="V362" t="s">
        <v>950</v>
      </c>
      <c r="W362">
        <v>36368</v>
      </c>
      <c r="X362" s="128">
        <v>346896</v>
      </c>
      <c r="Y362" s="128">
        <f t="shared" si="10"/>
        <v>346896</v>
      </c>
      <c r="Z362" t="b">
        <f t="shared" si="11"/>
        <v>1</v>
      </c>
    </row>
    <row r="363" spans="1:26" x14ac:dyDescent="0.25">
      <c r="A363">
        <v>358</v>
      </c>
      <c r="B363" t="s">
        <v>951</v>
      </c>
      <c r="C363">
        <v>36369</v>
      </c>
      <c r="D363" t="s">
        <v>1896</v>
      </c>
      <c r="E363">
        <v>1964</v>
      </c>
      <c r="F363" t="s">
        <v>2122</v>
      </c>
      <c r="G363" t="s">
        <v>2088</v>
      </c>
      <c r="H363">
        <v>5</v>
      </c>
      <c r="I363">
        <v>3</v>
      </c>
      <c r="J363" t="s">
        <v>2122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  <c r="V363" t="s">
        <v>951</v>
      </c>
      <c r="W363">
        <v>36369</v>
      </c>
      <c r="X363" s="128">
        <v>4862567.3199999994</v>
      </c>
      <c r="Y363" s="128">
        <f t="shared" si="10"/>
        <v>4862567.3199999994</v>
      </c>
      <c r="Z363" t="b">
        <f t="shared" si="11"/>
        <v>1</v>
      </c>
    </row>
    <row r="364" spans="1:26" x14ac:dyDescent="0.25">
      <c r="A364">
        <v>359</v>
      </c>
      <c r="B364" t="s">
        <v>2221</v>
      </c>
      <c r="C364">
        <v>36376</v>
      </c>
      <c r="D364" t="s">
        <v>1896</v>
      </c>
      <c r="E364">
        <v>1964</v>
      </c>
      <c r="F364" t="s">
        <v>2122</v>
      </c>
      <c r="G364" t="s">
        <v>2088</v>
      </c>
      <c r="H364">
        <v>5</v>
      </c>
      <c r="I364">
        <v>6</v>
      </c>
      <c r="J364" t="s">
        <v>2122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  <c r="V364" t="s">
        <v>2221</v>
      </c>
      <c r="W364">
        <v>36376</v>
      </c>
      <c r="X364" s="128">
        <v>861942.4</v>
      </c>
      <c r="Y364" s="128">
        <f t="shared" si="10"/>
        <v>861942.4</v>
      </c>
      <c r="Z364" t="b">
        <f t="shared" si="11"/>
        <v>1</v>
      </c>
    </row>
    <row r="365" spans="1:26" x14ac:dyDescent="0.25">
      <c r="A365">
        <v>360</v>
      </c>
      <c r="B365" t="s">
        <v>952</v>
      </c>
      <c r="C365">
        <v>36380</v>
      </c>
      <c r="D365" t="s">
        <v>1896</v>
      </c>
      <c r="E365">
        <v>1965</v>
      </c>
      <c r="F365" t="s">
        <v>2122</v>
      </c>
      <c r="G365" t="s">
        <v>2088</v>
      </c>
      <c r="H365">
        <v>5</v>
      </c>
      <c r="I365">
        <v>3</v>
      </c>
      <c r="J365" t="s">
        <v>2122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  <c r="V365" t="s">
        <v>952</v>
      </c>
      <c r="W365">
        <v>36380</v>
      </c>
      <c r="X365" s="128">
        <v>172956</v>
      </c>
      <c r="Y365" s="128">
        <f t="shared" si="10"/>
        <v>172956</v>
      </c>
      <c r="Z365" t="b">
        <f t="shared" si="11"/>
        <v>1</v>
      </c>
    </row>
    <row r="366" spans="1:26" x14ac:dyDescent="0.25">
      <c r="A366">
        <v>361</v>
      </c>
      <c r="B366" t="s">
        <v>953</v>
      </c>
      <c r="C366">
        <v>36386</v>
      </c>
      <c r="D366" t="s">
        <v>1896</v>
      </c>
      <c r="E366">
        <v>1966</v>
      </c>
      <c r="F366" t="s">
        <v>2122</v>
      </c>
      <c r="G366" t="s">
        <v>2088</v>
      </c>
      <c r="H366">
        <v>5</v>
      </c>
      <c r="I366">
        <v>6</v>
      </c>
      <c r="J366" t="s">
        <v>2122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  <c r="V366" t="s">
        <v>953</v>
      </c>
      <c r="W366">
        <v>36386</v>
      </c>
      <c r="X366" s="128">
        <v>346524</v>
      </c>
      <c r="Y366" s="128">
        <f t="shared" si="10"/>
        <v>346524</v>
      </c>
      <c r="Z366" t="b">
        <f t="shared" si="11"/>
        <v>1</v>
      </c>
    </row>
    <row r="367" spans="1:26" x14ac:dyDescent="0.25">
      <c r="A367">
        <v>362</v>
      </c>
      <c r="B367" t="s">
        <v>955</v>
      </c>
      <c r="C367">
        <v>36395</v>
      </c>
      <c r="D367" t="s">
        <v>1896</v>
      </c>
      <c r="E367">
        <v>1975</v>
      </c>
      <c r="F367" t="s">
        <v>2122</v>
      </c>
      <c r="G367" t="s">
        <v>2088</v>
      </c>
      <c r="H367">
        <v>5</v>
      </c>
      <c r="I367">
        <v>8</v>
      </c>
      <c r="J367" t="s">
        <v>2122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  <c r="V367" t="s">
        <v>955</v>
      </c>
      <c r="W367">
        <v>36395</v>
      </c>
      <c r="X367" s="128">
        <v>11919993.49</v>
      </c>
      <c r="Y367" s="128">
        <f t="shared" si="10"/>
        <v>11919993.49</v>
      </c>
      <c r="Z367" t="b">
        <f t="shared" si="11"/>
        <v>1</v>
      </c>
    </row>
    <row r="368" spans="1:26" x14ac:dyDescent="0.25">
      <c r="A368">
        <v>363</v>
      </c>
      <c r="B368" t="s">
        <v>956</v>
      </c>
      <c r="C368">
        <v>36316</v>
      </c>
      <c r="D368" t="s">
        <v>1896</v>
      </c>
      <c r="E368">
        <v>1952</v>
      </c>
      <c r="F368" t="s">
        <v>2122</v>
      </c>
      <c r="G368" t="s">
        <v>2094</v>
      </c>
      <c r="H368">
        <v>2</v>
      </c>
      <c r="I368">
        <v>1</v>
      </c>
      <c r="J368" t="s">
        <v>2122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  <c r="V368" t="s">
        <v>956</v>
      </c>
      <c r="W368">
        <v>36316</v>
      </c>
      <c r="X368" s="128">
        <v>166464</v>
      </c>
      <c r="Y368" s="128">
        <f t="shared" si="10"/>
        <v>166464</v>
      </c>
      <c r="Z368" t="b">
        <f t="shared" si="11"/>
        <v>1</v>
      </c>
    </row>
    <row r="369" spans="1:26" x14ac:dyDescent="0.25">
      <c r="A369">
        <v>364</v>
      </c>
      <c r="B369" t="s">
        <v>957</v>
      </c>
      <c r="C369">
        <v>36317</v>
      </c>
      <c r="D369" t="s">
        <v>1896</v>
      </c>
      <c r="E369">
        <v>1952</v>
      </c>
      <c r="F369" t="s">
        <v>2122</v>
      </c>
      <c r="G369" t="s">
        <v>2094</v>
      </c>
      <c r="H369">
        <v>2</v>
      </c>
      <c r="I369">
        <v>1</v>
      </c>
      <c r="J369" t="s">
        <v>2122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  <c r="V369" t="s">
        <v>957</v>
      </c>
      <c r="W369">
        <v>36317</v>
      </c>
      <c r="X369" s="128">
        <v>166464</v>
      </c>
      <c r="Y369" s="128">
        <f t="shared" si="10"/>
        <v>166464</v>
      </c>
      <c r="Z369" t="b">
        <f t="shared" si="11"/>
        <v>1</v>
      </c>
    </row>
    <row r="370" spans="1:26" x14ac:dyDescent="0.25">
      <c r="A370">
        <v>365</v>
      </c>
      <c r="B370" t="s">
        <v>958</v>
      </c>
      <c r="C370">
        <v>36318</v>
      </c>
      <c r="D370" t="s">
        <v>1896</v>
      </c>
      <c r="E370">
        <v>1952</v>
      </c>
      <c r="F370" t="s">
        <v>2122</v>
      </c>
      <c r="G370" t="s">
        <v>2094</v>
      </c>
      <c r="H370">
        <v>2</v>
      </c>
      <c r="I370">
        <v>1</v>
      </c>
      <c r="J370" t="s">
        <v>2122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  <c r="V370" t="s">
        <v>958</v>
      </c>
      <c r="W370">
        <v>36318</v>
      </c>
      <c r="X370" s="128">
        <v>161772</v>
      </c>
      <c r="Y370" s="128">
        <f t="shared" si="10"/>
        <v>161772</v>
      </c>
      <c r="Z370" t="b">
        <f t="shared" si="11"/>
        <v>1</v>
      </c>
    </row>
    <row r="371" spans="1:26" x14ac:dyDescent="0.25">
      <c r="A371">
        <v>366</v>
      </c>
      <c r="B371" t="s">
        <v>959</v>
      </c>
      <c r="C371">
        <v>36450</v>
      </c>
      <c r="D371" t="s">
        <v>1896</v>
      </c>
      <c r="E371">
        <v>1942</v>
      </c>
      <c r="F371" t="s">
        <v>2122</v>
      </c>
      <c r="G371" t="s">
        <v>2094</v>
      </c>
      <c r="H371">
        <v>2</v>
      </c>
      <c r="I371">
        <v>2</v>
      </c>
      <c r="J371" t="s">
        <v>2122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  <c r="V371" t="s">
        <v>959</v>
      </c>
      <c r="W371">
        <v>36450</v>
      </c>
      <c r="X371" s="128">
        <v>250000</v>
      </c>
      <c r="Y371" s="128">
        <f t="shared" si="10"/>
        <v>250000</v>
      </c>
      <c r="Z371" t="b">
        <f t="shared" si="11"/>
        <v>1</v>
      </c>
    </row>
    <row r="372" spans="1:26" x14ac:dyDescent="0.25">
      <c r="A372">
        <v>367</v>
      </c>
      <c r="B372" t="s">
        <v>961</v>
      </c>
      <c r="C372">
        <v>32399</v>
      </c>
      <c r="D372" t="s">
        <v>1896</v>
      </c>
      <c r="E372">
        <v>1967</v>
      </c>
      <c r="F372" t="s">
        <v>2122</v>
      </c>
      <c r="G372" t="s">
        <v>2089</v>
      </c>
      <c r="H372">
        <v>5</v>
      </c>
      <c r="I372">
        <v>6</v>
      </c>
      <c r="J372" t="s">
        <v>2122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  <c r="V372" t="s">
        <v>961</v>
      </c>
      <c r="W372">
        <v>32399</v>
      </c>
      <c r="X372" s="128">
        <v>321216</v>
      </c>
      <c r="Y372" s="128">
        <f t="shared" si="10"/>
        <v>321216</v>
      </c>
      <c r="Z372" t="b">
        <f t="shared" si="11"/>
        <v>1</v>
      </c>
    </row>
    <row r="373" spans="1:26" x14ac:dyDescent="0.25">
      <c r="A373">
        <v>368</v>
      </c>
      <c r="B373" t="s">
        <v>962</v>
      </c>
      <c r="C373">
        <v>32401</v>
      </c>
      <c r="D373" t="s">
        <v>1896</v>
      </c>
      <c r="E373">
        <v>1967</v>
      </c>
      <c r="F373" t="s">
        <v>2122</v>
      </c>
      <c r="G373" t="s">
        <v>2088</v>
      </c>
      <c r="H373">
        <v>5</v>
      </c>
      <c r="I373">
        <v>3</v>
      </c>
      <c r="J373" t="s">
        <v>2122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  <c r="V373" t="s">
        <v>962</v>
      </c>
      <c r="W373">
        <v>32401</v>
      </c>
      <c r="X373" s="128">
        <v>150000</v>
      </c>
      <c r="Y373" s="128">
        <f t="shared" si="10"/>
        <v>150000</v>
      </c>
      <c r="Z373" t="b">
        <f t="shared" si="11"/>
        <v>1</v>
      </c>
    </row>
    <row r="374" spans="1:26" x14ac:dyDescent="0.25">
      <c r="A374">
        <v>369</v>
      </c>
      <c r="B374" t="s">
        <v>963</v>
      </c>
      <c r="C374">
        <v>32409</v>
      </c>
      <c r="D374" t="s">
        <v>1896</v>
      </c>
      <c r="E374">
        <v>1968</v>
      </c>
      <c r="F374" t="s">
        <v>2122</v>
      </c>
      <c r="G374" t="s">
        <v>2088</v>
      </c>
      <c r="H374">
        <v>5</v>
      </c>
      <c r="I374">
        <v>6</v>
      </c>
      <c r="J374" t="s">
        <v>2122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  <c r="V374" t="s">
        <v>963</v>
      </c>
      <c r="W374">
        <v>32409</v>
      </c>
      <c r="X374" s="128">
        <v>2932497.46</v>
      </c>
      <c r="Y374" s="128">
        <f t="shared" si="10"/>
        <v>2932497.46</v>
      </c>
      <c r="Z374" t="b">
        <f t="shared" si="11"/>
        <v>1</v>
      </c>
    </row>
    <row r="375" spans="1:26" x14ac:dyDescent="0.25">
      <c r="A375">
        <v>370</v>
      </c>
      <c r="B375" t="s">
        <v>964</v>
      </c>
      <c r="C375">
        <v>32411</v>
      </c>
      <c r="D375" t="s">
        <v>1896</v>
      </c>
      <c r="E375">
        <v>1969</v>
      </c>
      <c r="F375" t="s">
        <v>2122</v>
      </c>
      <c r="G375" t="s">
        <v>2088</v>
      </c>
      <c r="H375">
        <v>4</v>
      </c>
      <c r="I375">
        <v>3</v>
      </c>
      <c r="J375" t="s">
        <v>2122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  <c r="V375" t="s">
        <v>964</v>
      </c>
      <c r="W375">
        <v>32411</v>
      </c>
      <c r="X375" s="128">
        <v>145488</v>
      </c>
      <c r="Y375" s="128">
        <f t="shared" si="10"/>
        <v>145488</v>
      </c>
      <c r="Z375" t="b">
        <f t="shared" si="11"/>
        <v>1</v>
      </c>
    </row>
    <row r="376" spans="1:26" x14ac:dyDescent="0.25">
      <c r="A376">
        <v>371</v>
      </c>
      <c r="B376" t="s">
        <v>965</v>
      </c>
      <c r="C376">
        <v>32415</v>
      </c>
      <c r="D376" t="s">
        <v>1896</v>
      </c>
      <c r="E376">
        <v>1969</v>
      </c>
      <c r="F376" t="s">
        <v>2122</v>
      </c>
      <c r="G376" t="s">
        <v>2088</v>
      </c>
      <c r="H376">
        <v>4</v>
      </c>
      <c r="I376">
        <v>3</v>
      </c>
      <c r="J376" t="s">
        <v>2122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  <c r="V376" t="s">
        <v>965</v>
      </c>
      <c r="W376">
        <v>32415</v>
      </c>
      <c r="X376" s="128">
        <v>2932497.46</v>
      </c>
      <c r="Y376" s="128">
        <f t="shared" si="10"/>
        <v>2932497.46</v>
      </c>
      <c r="Z376" t="b">
        <f t="shared" si="11"/>
        <v>1</v>
      </c>
    </row>
    <row r="377" spans="1:26" x14ac:dyDescent="0.25">
      <c r="A377">
        <v>372</v>
      </c>
      <c r="B377" t="s">
        <v>966</v>
      </c>
      <c r="C377">
        <v>32417</v>
      </c>
      <c r="D377" t="s">
        <v>1896</v>
      </c>
      <c r="E377">
        <v>1975</v>
      </c>
      <c r="F377" t="s">
        <v>2122</v>
      </c>
      <c r="G377" t="s">
        <v>2088</v>
      </c>
      <c r="H377">
        <v>5</v>
      </c>
      <c r="I377">
        <v>8</v>
      </c>
      <c r="J377" t="s">
        <v>2122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  <c r="V377" t="s">
        <v>966</v>
      </c>
      <c r="W377">
        <v>32417</v>
      </c>
      <c r="X377" s="128">
        <v>9554381.5</v>
      </c>
      <c r="Y377" s="128">
        <f t="shared" si="10"/>
        <v>9554381.5</v>
      </c>
      <c r="Z377" t="b">
        <f t="shared" si="11"/>
        <v>1</v>
      </c>
    </row>
    <row r="378" spans="1:26" x14ac:dyDescent="0.25">
      <c r="A378">
        <v>373</v>
      </c>
      <c r="B378" t="s">
        <v>419</v>
      </c>
      <c r="C378">
        <v>32419</v>
      </c>
      <c r="D378" t="s">
        <v>1896</v>
      </c>
      <c r="E378">
        <v>1969</v>
      </c>
      <c r="F378" t="s">
        <v>2122</v>
      </c>
      <c r="G378" t="s">
        <v>2088</v>
      </c>
      <c r="H378">
        <v>4</v>
      </c>
      <c r="I378">
        <v>3</v>
      </c>
      <c r="J378" t="s">
        <v>2122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  <c r="V378" t="s">
        <v>419</v>
      </c>
      <c r="W378">
        <v>32419</v>
      </c>
      <c r="X378" s="128">
        <v>1460188.338</v>
      </c>
      <c r="Y378" s="128">
        <f t="shared" si="10"/>
        <v>1460188.338</v>
      </c>
      <c r="Z378" t="b">
        <f t="shared" si="11"/>
        <v>1</v>
      </c>
    </row>
    <row r="379" spans="1:26" x14ac:dyDescent="0.25">
      <c r="A379">
        <v>374</v>
      </c>
      <c r="B379" t="s">
        <v>967</v>
      </c>
      <c r="C379">
        <v>32420</v>
      </c>
      <c r="D379" t="s">
        <v>1896</v>
      </c>
      <c r="E379">
        <v>1975</v>
      </c>
      <c r="F379" t="s">
        <v>2122</v>
      </c>
      <c r="G379" t="s">
        <v>2088</v>
      </c>
      <c r="H379">
        <v>5</v>
      </c>
      <c r="I379">
        <v>4</v>
      </c>
      <c r="J379" t="s">
        <v>2122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  <c r="V379" t="s">
        <v>967</v>
      </c>
      <c r="W379">
        <v>32420</v>
      </c>
      <c r="X379" s="128">
        <v>3647552.29</v>
      </c>
      <c r="Y379" s="128">
        <f t="shared" si="10"/>
        <v>3647552.29</v>
      </c>
      <c r="Z379" t="b">
        <f t="shared" si="11"/>
        <v>1</v>
      </c>
    </row>
    <row r="380" spans="1:26" x14ac:dyDescent="0.25">
      <c r="A380">
        <v>375</v>
      </c>
      <c r="B380" t="s">
        <v>968</v>
      </c>
      <c r="C380">
        <v>32421</v>
      </c>
      <c r="D380" t="s">
        <v>1896</v>
      </c>
      <c r="E380">
        <v>1969</v>
      </c>
      <c r="F380" t="s">
        <v>2122</v>
      </c>
      <c r="G380" t="s">
        <v>2088</v>
      </c>
      <c r="H380">
        <v>4</v>
      </c>
      <c r="I380">
        <v>3</v>
      </c>
      <c r="J380" t="s">
        <v>2122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  <c r="V380" t="s">
        <v>968</v>
      </c>
      <c r="W380">
        <v>32421</v>
      </c>
      <c r="X380" s="128">
        <v>145488</v>
      </c>
      <c r="Y380" s="128">
        <f t="shared" si="10"/>
        <v>145488</v>
      </c>
      <c r="Z380" t="b">
        <f t="shared" si="11"/>
        <v>1</v>
      </c>
    </row>
    <row r="381" spans="1:26" x14ac:dyDescent="0.25">
      <c r="A381">
        <v>376</v>
      </c>
      <c r="B381" t="s">
        <v>969</v>
      </c>
      <c r="C381">
        <v>32422</v>
      </c>
      <c r="D381" t="s">
        <v>1896</v>
      </c>
      <c r="E381">
        <v>1985</v>
      </c>
      <c r="F381" t="s">
        <v>2122</v>
      </c>
      <c r="G381" t="s">
        <v>2088</v>
      </c>
      <c r="H381">
        <v>9</v>
      </c>
      <c r="I381">
        <v>1</v>
      </c>
      <c r="J381" t="s">
        <v>2122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  <c r="V381" t="s">
        <v>969</v>
      </c>
      <c r="W381">
        <v>32422</v>
      </c>
      <c r="X381" s="128">
        <v>87003071.599999994</v>
      </c>
      <c r="Y381" s="128">
        <f t="shared" si="10"/>
        <v>87003071.599999994</v>
      </c>
      <c r="Z381" t="b">
        <f t="shared" si="11"/>
        <v>1</v>
      </c>
    </row>
    <row r="382" spans="1:26" x14ac:dyDescent="0.25">
      <c r="A382">
        <v>377</v>
      </c>
      <c r="B382" t="s">
        <v>970</v>
      </c>
      <c r="C382">
        <v>32437</v>
      </c>
      <c r="D382" t="s">
        <v>1896</v>
      </c>
      <c r="E382">
        <v>1971</v>
      </c>
      <c r="F382" t="s">
        <v>2122</v>
      </c>
      <c r="G382" t="s">
        <v>2088</v>
      </c>
      <c r="H382">
        <v>4</v>
      </c>
      <c r="I382">
        <v>3</v>
      </c>
      <c r="J382" t="s">
        <v>2122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  <c r="V382" t="s">
        <v>970</v>
      </c>
      <c r="W382">
        <v>32437</v>
      </c>
      <c r="X382" s="128">
        <v>588392.38</v>
      </c>
      <c r="Y382" s="128">
        <f t="shared" si="10"/>
        <v>588392.38</v>
      </c>
      <c r="Z382" t="b">
        <f t="shared" si="11"/>
        <v>1</v>
      </c>
    </row>
    <row r="383" spans="1:26" x14ac:dyDescent="0.25">
      <c r="A383">
        <v>378</v>
      </c>
      <c r="B383" t="s">
        <v>971</v>
      </c>
      <c r="C383">
        <v>32441</v>
      </c>
      <c r="D383" t="s">
        <v>1896</v>
      </c>
      <c r="E383">
        <v>1975</v>
      </c>
      <c r="F383" t="s">
        <v>2122</v>
      </c>
      <c r="G383" t="s">
        <v>2088</v>
      </c>
      <c r="H383">
        <v>5</v>
      </c>
      <c r="I383">
        <v>4</v>
      </c>
      <c r="J383" t="s">
        <v>2122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  <c r="V383" t="s">
        <v>971</v>
      </c>
      <c r="W383">
        <v>32441</v>
      </c>
      <c r="X383" s="128">
        <v>11984699.539999999</v>
      </c>
      <c r="Y383" s="128">
        <f t="shared" si="10"/>
        <v>11984699.539999999</v>
      </c>
      <c r="Z383" t="b">
        <f t="shared" si="11"/>
        <v>1</v>
      </c>
    </row>
    <row r="384" spans="1:26" x14ac:dyDescent="0.25">
      <c r="A384">
        <v>379</v>
      </c>
      <c r="B384" t="s">
        <v>972</v>
      </c>
      <c r="C384">
        <v>32444</v>
      </c>
      <c r="D384" t="s">
        <v>1896</v>
      </c>
      <c r="E384">
        <v>1970</v>
      </c>
      <c r="F384" t="s">
        <v>2122</v>
      </c>
      <c r="G384" t="s">
        <v>2089</v>
      </c>
      <c r="H384">
        <v>4</v>
      </c>
      <c r="I384">
        <v>4</v>
      </c>
      <c r="J384" t="s">
        <v>2122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  <c r="V384" t="s">
        <v>972</v>
      </c>
      <c r="W384">
        <v>32444</v>
      </c>
      <c r="X384" s="128">
        <v>9135378.5499999989</v>
      </c>
      <c r="Y384" s="128">
        <f t="shared" si="10"/>
        <v>9135378.5499999989</v>
      </c>
      <c r="Z384" t="b">
        <f t="shared" si="11"/>
        <v>1</v>
      </c>
    </row>
    <row r="385" spans="1:26" x14ac:dyDescent="0.25">
      <c r="A385">
        <v>380</v>
      </c>
      <c r="B385" t="s">
        <v>60</v>
      </c>
      <c r="C385">
        <v>32445</v>
      </c>
      <c r="D385" t="s">
        <v>1896</v>
      </c>
      <c r="E385">
        <v>1968</v>
      </c>
      <c r="F385" t="s">
        <v>2122</v>
      </c>
      <c r="G385" t="s">
        <v>2088</v>
      </c>
      <c r="H385">
        <v>5</v>
      </c>
      <c r="I385">
        <v>3</v>
      </c>
      <c r="J385" t="s">
        <v>2122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  <c r="V385" t="s">
        <v>2813</v>
      </c>
      <c r="W385">
        <v>32445</v>
      </c>
      <c r="X385" s="128">
        <v>48892.800000000003</v>
      </c>
      <c r="Y385" s="128">
        <f t="shared" si="10"/>
        <v>48892.800000000003</v>
      </c>
      <c r="Z385" t="b">
        <f t="shared" si="11"/>
        <v>1</v>
      </c>
    </row>
    <row r="386" spans="1:26" x14ac:dyDescent="0.25">
      <c r="A386">
        <v>381</v>
      </c>
      <c r="B386" t="s">
        <v>973</v>
      </c>
      <c r="C386">
        <v>32446</v>
      </c>
      <c r="D386" t="s">
        <v>1896</v>
      </c>
      <c r="E386">
        <v>1975</v>
      </c>
      <c r="F386" t="s">
        <v>2122</v>
      </c>
      <c r="G386" t="s">
        <v>2088</v>
      </c>
      <c r="H386">
        <v>5</v>
      </c>
      <c r="I386">
        <v>4</v>
      </c>
      <c r="J386" t="s">
        <v>2122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  <c r="V386" t="s">
        <v>973</v>
      </c>
      <c r="W386">
        <v>32446</v>
      </c>
      <c r="X386" s="128">
        <v>10375130.25</v>
      </c>
      <c r="Y386" s="128">
        <f t="shared" si="10"/>
        <v>10375130.25</v>
      </c>
      <c r="Z386" t="b">
        <f t="shared" si="11"/>
        <v>1</v>
      </c>
    </row>
    <row r="387" spans="1:26" x14ac:dyDescent="0.25">
      <c r="A387">
        <v>382</v>
      </c>
      <c r="B387" t="s">
        <v>974</v>
      </c>
      <c r="C387">
        <v>32448</v>
      </c>
      <c r="D387" t="s">
        <v>1896</v>
      </c>
      <c r="E387">
        <v>1970</v>
      </c>
      <c r="F387" t="s">
        <v>2122</v>
      </c>
      <c r="G387" t="s">
        <v>2089</v>
      </c>
      <c r="H387">
        <v>4</v>
      </c>
      <c r="I387">
        <v>4</v>
      </c>
      <c r="J387" t="s">
        <v>2122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  <c r="V387" t="s">
        <v>974</v>
      </c>
      <c r="W387">
        <v>32448</v>
      </c>
      <c r="X387" s="128">
        <v>7273984.6900000004</v>
      </c>
      <c r="Y387" s="128">
        <f t="shared" si="10"/>
        <v>7273984.6900000004</v>
      </c>
      <c r="Z387" t="b">
        <f t="shared" si="11"/>
        <v>1</v>
      </c>
    </row>
    <row r="388" spans="1:26" x14ac:dyDescent="0.25">
      <c r="A388">
        <v>383</v>
      </c>
      <c r="B388" t="s">
        <v>975</v>
      </c>
      <c r="C388">
        <v>32451</v>
      </c>
      <c r="D388" t="s">
        <v>1896</v>
      </c>
      <c r="E388">
        <v>1971</v>
      </c>
      <c r="F388" t="s">
        <v>2122</v>
      </c>
      <c r="G388" t="s">
        <v>2089</v>
      </c>
      <c r="H388">
        <v>4</v>
      </c>
      <c r="I388">
        <v>4</v>
      </c>
      <c r="J388" t="s">
        <v>2122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  <c r="V388" t="s">
        <v>975</v>
      </c>
      <c r="W388">
        <v>32451</v>
      </c>
      <c r="X388" s="128">
        <v>12700495.91</v>
      </c>
      <c r="Y388" s="128">
        <f t="shared" si="10"/>
        <v>12700495.91</v>
      </c>
      <c r="Z388" t="b">
        <f t="shared" si="11"/>
        <v>1</v>
      </c>
    </row>
    <row r="389" spans="1:26" x14ac:dyDescent="0.25">
      <c r="A389">
        <v>384</v>
      </c>
      <c r="B389" t="s">
        <v>976</v>
      </c>
      <c r="C389">
        <v>32383</v>
      </c>
      <c r="D389" t="s">
        <v>1896</v>
      </c>
      <c r="E389">
        <v>1971</v>
      </c>
      <c r="F389" t="s">
        <v>2122</v>
      </c>
      <c r="G389" t="s">
        <v>2088</v>
      </c>
      <c r="H389">
        <v>5</v>
      </c>
      <c r="I389">
        <v>8</v>
      </c>
      <c r="J389" t="s">
        <v>2122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  <c r="V389" t="s">
        <v>976</v>
      </c>
      <c r="W389">
        <v>32383</v>
      </c>
      <c r="X389" s="128">
        <v>9439851.5699999984</v>
      </c>
      <c r="Y389" s="128">
        <f t="shared" si="10"/>
        <v>9439851.5699999984</v>
      </c>
      <c r="Z389" t="b">
        <f t="shared" si="11"/>
        <v>1</v>
      </c>
    </row>
    <row r="390" spans="1:26" x14ac:dyDescent="0.25">
      <c r="A390">
        <v>385</v>
      </c>
      <c r="B390" t="s">
        <v>977</v>
      </c>
      <c r="C390">
        <v>32384</v>
      </c>
      <c r="D390" t="s">
        <v>1896</v>
      </c>
      <c r="E390">
        <v>1966</v>
      </c>
      <c r="F390" t="s">
        <v>2122</v>
      </c>
      <c r="G390" t="s">
        <v>2088</v>
      </c>
      <c r="H390">
        <v>5</v>
      </c>
      <c r="I390">
        <v>6</v>
      </c>
      <c r="J390" t="s">
        <v>2122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  <c r="V390" t="s">
        <v>977</v>
      </c>
      <c r="W390">
        <v>32384</v>
      </c>
      <c r="X390" s="128">
        <v>18618744.389999997</v>
      </c>
      <c r="Y390" s="128">
        <f t="shared" si="10"/>
        <v>18618744.389999997</v>
      </c>
      <c r="Z390" t="b">
        <f t="shared" si="11"/>
        <v>1</v>
      </c>
    </row>
    <row r="391" spans="1:26" x14ac:dyDescent="0.25">
      <c r="A391">
        <v>386</v>
      </c>
      <c r="B391" t="s">
        <v>978</v>
      </c>
      <c r="C391">
        <v>32454</v>
      </c>
      <c r="D391" t="s">
        <v>1896</v>
      </c>
      <c r="E391">
        <v>1974</v>
      </c>
      <c r="F391" t="s">
        <v>2122</v>
      </c>
      <c r="G391" t="s">
        <v>2089</v>
      </c>
      <c r="H391">
        <v>5</v>
      </c>
      <c r="I391">
        <v>4</v>
      </c>
      <c r="J391" t="s">
        <v>2122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  <c r="V391" t="s">
        <v>978</v>
      </c>
      <c r="W391">
        <v>32454</v>
      </c>
      <c r="X391" s="128">
        <v>15082054.719999999</v>
      </c>
      <c r="Y391" s="128">
        <f t="shared" ref="Y391:Y454" si="12">VLOOKUP(W391,C:M,11,0)</f>
        <v>15082054.719999999</v>
      </c>
      <c r="Z391" t="b">
        <f t="shared" ref="Z391:Z454" si="13">AND(X391=Y391)</f>
        <v>1</v>
      </c>
    </row>
    <row r="392" spans="1:26" x14ac:dyDescent="0.25">
      <c r="A392">
        <v>387</v>
      </c>
      <c r="B392" t="s">
        <v>979</v>
      </c>
      <c r="C392">
        <v>32385</v>
      </c>
      <c r="D392" t="s">
        <v>1896</v>
      </c>
      <c r="E392">
        <v>1974</v>
      </c>
      <c r="F392" t="s">
        <v>2122</v>
      </c>
      <c r="G392" t="s">
        <v>2088</v>
      </c>
      <c r="H392">
        <v>5</v>
      </c>
      <c r="I392">
        <v>4</v>
      </c>
      <c r="J392" t="s">
        <v>2122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  <c r="V392" t="s">
        <v>979</v>
      </c>
      <c r="W392">
        <v>32385</v>
      </c>
      <c r="X392" s="128">
        <v>11578383.290000001</v>
      </c>
      <c r="Y392" s="128">
        <f t="shared" si="12"/>
        <v>11578383.290000001</v>
      </c>
      <c r="Z392" t="b">
        <f t="shared" si="13"/>
        <v>1</v>
      </c>
    </row>
    <row r="393" spans="1:26" x14ac:dyDescent="0.25">
      <c r="A393">
        <v>388</v>
      </c>
      <c r="B393" t="s">
        <v>980</v>
      </c>
      <c r="C393">
        <v>32462</v>
      </c>
      <c r="D393" t="s">
        <v>1896</v>
      </c>
      <c r="E393">
        <v>1968</v>
      </c>
      <c r="F393" t="s">
        <v>2122</v>
      </c>
      <c r="G393" t="s">
        <v>2088</v>
      </c>
      <c r="H393">
        <v>4</v>
      </c>
      <c r="I393">
        <v>6</v>
      </c>
      <c r="J393" t="s">
        <v>2122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  <c r="V393" t="s">
        <v>980</v>
      </c>
      <c r="W393">
        <v>32462</v>
      </c>
      <c r="X393" s="128">
        <v>17483861.18</v>
      </c>
      <c r="Y393" s="128">
        <f t="shared" si="12"/>
        <v>17483861.18</v>
      </c>
      <c r="Z393" t="b">
        <f t="shared" si="13"/>
        <v>1</v>
      </c>
    </row>
    <row r="394" spans="1:26" x14ac:dyDescent="0.25">
      <c r="A394">
        <v>389</v>
      </c>
      <c r="B394" t="s">
        <v>981</v>
      </c>
      <c r="C394">
        <v>32464</v>
      </c>
      <c r="D394" t="s">
        <v>1896</v>
      </c>
      <c r="E394">
        <v>1968</v>
      </c>
      <c r="F394" t="s">
        <v>2122</v>
      </c>
      <c r="G394" t="s">
        <v>2088</v>
      </c>
      <c r="H394">
        <v>4</v>
      </c>
      <c r="I394">
        <v>6</v>
      </c>
      <c r="J394" t="s">
        <v>2122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  <c r="V394" t="s">
        <v>981</v>
      </c>
      <c r="W394">
        <v>32464</v>
      </c>
      <c r="X394" s="128">
        <v>18202029.330000002</v>
      </c>
      <c r="Y394" s="128">
        <f t="shared" si="12"/>
        <v>18202029.330000002</v>
      </c>
      <c r="Z394" t="b">
        <f t="shared" si="13"/>
        <v>1</v>
      </c>
    </row>
    <row r="395" spans="1:26" x14ac:dyDescent="0.25">
      <c r="A395">
        <v>390</v>
      </c>
      <c r="B395" t="s">
        <v>982</v>
      </c>
      <c r="C395">
        <v>32469</v>
      </c>
      <c r="D395" t="s">
        <v>1896</v>
      </c>
      <c r="E395">
        <v>1969</v>
      </c>
      <c r="F395" t="s">
        <v>2122</v>
      </c>
      <c r="G395" t="s">
        <v>2088</v>
      </c>
      <c r="H395">
        <v>5</v>
      </c>
      <c r="I395">
        <v>4</v>
      </c>
      <c r="J395" t="s">
        <v>2122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  <c r="V395" t="s">
        <v>982</v>
      </c>
      <c r="W395">
        <v>32469</v>
      </c>
      <c r="X395" s="128">
        <v>10209713.65</v>
      </c>
      <c r="Y395" s="128">
        <f t="shared" si="12"/>
        <v>10209713.65</v>
      </c>
      <c r="Z395" t="b">
        <f t="shared" si="13"/>
        <v>1</v>
      </c>
    </row>
    <row r="396" spans="1:26" x14ac:dyDescent="0.25">
      <c r="A396">
        <v>391</v>
      </c>
      <c r="B396" t="s">
        <v>983</v>
      </c>
      <c r="C396">
        <v>32389</v>
      </c>
      <c r="D396" t="s">
        <v>1896</v>
      </c>
      <c r="E396">
        <v>1973</v>
      </c>
      <c r="F396" t="s">
        <v>2122</v>
      </c>
      <c r="G396" t="s">
        <v>2088</v>
      </c>
      <c r="H396">
        <v>5</v>
      </c>
      <c r="I396">
        <v>8</v>
      </c>
      <c r="J396" t="s">
        <v>2122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  <c r="V396" t="s">
        <v>983</v>
      </c>
      <c r="W396">
        <v>32389</v>
      </c>
      <c r="X396" s="128">
        <v>16587204.92</v>
      </c>
      <c r="Y396" s="128">
        <f t="shared" si="12"/>
        <v>16587204.92</v>
      </c>
      <c r="Z396" t="b">
        <f t="shared" si="13"/>
        <v>1</v>
      </c>
    </row>
    <row r="397" spans="1:26" x14ac:dyDescent="0.25">
      <c r="A397">
        <v>392</v>
      </c>
      <c r="B397" t="s">
        <v>984</v>
      </c>
      <c r="C397">
        <v>32394</v>
      </c>
      <c r="D397" t="s">
        <v>1896</v>
      </c>
      <c r="E397">
        <v>1967</v>
      </c>
      <c r="F397" t="s">
        <v>2122</v>
      </c>
      <c r="G397" t="s">
        <v>2088</v>
      </c>
      <c r="H397">
        <v>5</v>
      </c>
      <c r="I397">
        <v>4</v>
      </c>
      <c r="J397" t="s">
        <v>2122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  <c r="V397" t="s">
        <v>984</v>
      </c>
      <c r="W397">
        <v>32394</v>
      </c>
      <c r="X397" s="128">
        <v>5001791.18</v>
      </c>
      <c r="Y397" s="128">
        <f t="shared" si="12"/>
        <v>5001791.18</v>
      </c>
      <c r="Z397" t="b">
        <f t="shared" si="13"/>
        <v>1</v>
      </c>
    </row>
    <row r="398" spans="1:26" x14ac:dyDescent="0.25">
      <c r="A398">
        <v>393</v>
      </c>
      <c r="B398" t="s">
        <v>985</v>
      </c>
      <c r="C398">
        <v>32395</v>
      </c>
      <c r="D398" t="s">
        <v>1896</v>
      </c>
      <c r="E398">
        <v>1975</v>
      </c>
      <c r="F398" t="s">
        <v>2122</v>
      </c>
      <c r="G398" t="s">
        <v>2088</v>
      </c>
      <c r="H398">
        <v>5</v>
      </c>
      <c r="I398">
        <v>4</v>
      </c>
      <c r="J398" t="s">
        <v>2122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  <c r="V398" t="s">
        <v>985</v>
      </c>
      <c r="W398">
        <v>32395</v>
      </c>
      <c r="X398" s="128">
        <v>7261351.0599999996</v>
      </c>
      <c r="Y398" s="128">
        <f t="shared" si="12"/>
        <v>7261351.0599999996</v>
      </c>
      <c r="Z398" t="b">
        <f t="shared" si="13"/>
        <v>1</v>
      </c>
    </row>
    <row r="399" spans="1:26" x14ac:dyDescent="0.25">
      <c r="A399">
        <v>394</v>
      </c>
      <c r="B399" t="s">
        <v>986</v>
      </c>
      <c r="C399">
        <v>32398</v>
      </c>
      <c r="D399" t="s">
        <v>1896</v>
      </c>
      <c r="E399">
        <v>1972</v>
      </c>
      <c r="F399" t="s">
        <v>2122</v>
      </c>
      <c r="G399" t="s">
        <v>2088</v>
      </c>
      <c r="H399">
        <v>5</v>
      </c>
      <c r="I399">
        <v>8</v>
      </c>
      <c r="J399" t="s">
        <v>2122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  <c r="V399" t="s">
        <v>986</v>
      </c>
      <c r="W399">
        <v>32398</v>
      </c>
      <c r="X399" s="128">
        <v>14283740.75</v>
      </c>
      <c r="Y399" s="128">
        <f t="shared" si="12"/>
        <v>14283740.75</v>
      </c>
      <c r="Z399" t="b">
        <f t="shared" si="13"/>
        <v>1</v>
      </c>
    </row>
    <row r="400" spans="1:26" x14ac:dyDescent="0.25">
      <c r="A400">
        <v>395</v>
      </c>
      <c r="B400" t="s">
        <v>987</v>
      </c>
      <c r="C400">
        <v>36492</v>
      </c>
      <c r="D400" t="s">
        <v>1896</v>
      </c>
      <c r="E400">
        <v>1960</v>
      </c>
      <c r="F400" t="s">
        <v>2122</v>
      </c>
      <c r="G400" t="s">
        <v>2094</v>
      </c>
      <c r="H400">
        <v>2</v>
      </c>
      <c r="I400">
        <v>2</v>
      </c>
      <c r="J400" t="s">
        <v>2122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  <c r="V400" t="s">
        <v>987</v>
      </c>
      <c r="W400">
        <v>36492</v>
      </c>
      <c r="X400" s="128">
        <v>67092</v>
      </c>
      <c r="Y400" s="128">
        <f t="shared" si="12"/>
        <v>67092</v>
      </c>
      <c r="Z400" t="b">
        <f t="shared" si="13"/>
        <v>1</v>
      </c>
    </row>
    <row r="401" spans="1:26" x14ac:dyDescent="0.25">
      <c r="A401">
        <v>396</v>
      </c>
      <c r="B401" t="s">
        <v>988</v>
      </c>
      <c r="C401">
        <v>36493</v>
      </c>
      <c r="D401" t="s">
        <v>1896</v>
      </c>
      <c r="E401">
        <v>1961</v>
      </c>
      <c r="F401" t="s">
        <v>2122</v>
      </c>
      <c r="G401" t="s">
        <v>2094</v>
      </c>
      <c r="H401">
        <v>3</v>
      </c>
      <c r="I401">
        <v>2</v>
      </c>
      <c r="J401" t="s">
        <v>2122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  <c r="V401" t="s">
        <v>988</v>
      </c>
      <c r="W401">
        <v>36493</v>
      </c>
      <c r="X401" s="128">
        <v>3044218.25</v>
      </c>
      <c r="Y401" s="128">
        <f t="shared" si="12"/>
        <v>3044218.25</v>
      </c>
      <c r="Z401" t="b">
        <f t="shared" si="13"/>
        <v>1</v>
      </c>
    </row>
    <row r="402" spans="1:26" x14ac:dyDescent="0.25">
      <c r="A402">
        <v>397</v>
      </c>
      <c r="B402" t="s">
        <v>989</v>
      </c>
      <c r="C402">
        <v>36494</v>
      </c>
      <c r="D402" t="s">
        <v>1896</v>
      </c>
      <c r="E402">
        <v>1961</v>
      </c>
      <c r="F402" t="s">
        <v>2122</v>
      </c>
      <c r="G402" t="s">
        <v>2089</v>
      </c>
      <c r="H402">
        <v>3</v>
      </c>
      <c r="I402">
        <v>2</v>
      </c>
      <c r="J402" t="s">
        <v>2122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  <c r="V402" t="s">
        <v>989</v>
      </c>
      <c r="W402">
        <v>36494</v>
      </c>
      <c r="X402" s="128">
        <v>2699098.89</v>
      </c>
      <c r="Y402" s="128">
        <f t="shared" si="12"/>
        <v>2699098.89</v>
      </c>
      <c r="Z402" t="b">
        <f t="shared" si="13"/>
        <v>1</v>
      </c>
    </row>
    <row r="403" spans="1:26" x14ac:dyDescent="0.25">
      <c r="A403">
        <v>398</v>
      </c>
      <c r="B403" t="s">
        <v>990</v>
      </c>
      <c r="C403">
        <v>36496</v>
      </c>
      <c r="D403" t="s">
        <v>1896</v>
      </c>
      <c r="E403">
        <v>1962</v>
      </c>
      <c r="F403" t="s">
        <v>2122</v>
      </c>
      <c r="G403" t="s">
        <v>2089</v>
      </c>
      <c r="H403">
        <v>3</v>
      </c>
      <c r="I403">
        <v>2</v>
      </c>
      <c r="J403" t="s">
        <v>2122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  <c r="V403" t="s">
        <v>990</v>
      </c>
      <c r="W403">
        <v>36496</v>
      </c>
      <c r="X403" s="128">
        <v>1487689.56</v>
      </c>
      <c r="Y403" s="128">
        <f t="shared" si="12"/>
        <v>1487689.56</v>
      </c>
      <c r="Z403" t="b">
        <f t="shared" si="13"/>
        <v>1</v>
      </c>
    </row>
    <row r="404" spans="1:26" x14ac:dyDescent="0.25">
      <c r="A404">
        <v>399</v>
      </c>
      <c r="B404" t="s">
        <v>991</v>
      </c>
      <c r="C404">
        <v>36498</v>
      </c>
      <c r="D404" t="s">
        <v>1896</v>
      </c>
      <c r="E404">
        <v>1965</v>
      </c>
      <c r="F404" t="s">
        <v>2122</v>
      </c>
      <c r="G404" t="s">
        <v>2088</v>
      </c>
      <c r="H404">
        <v>5</v>
      </c>
      <c r="I404">
        <v>3</v>
      </c>
      <c r="J404" t="s">
        <v>2122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  <c r="V404" t="s">
        <v>991</v>
      </c>
      <c r="W404">
        <v>36498</v>
      </c>
      <c r="X404" s="128">
        <v>149688</v>
      </c>
      <c r="Y404" s="128">
        <f t="shared" si="12"/>
        <v>149688</v>
      </c>
      <c r="Z404" t="b">
        <f t="shared" si="13"/>
        <v>1</v>
      </c>
    </row>
    <row r="405" spans="1:26" x14ac:dyDescent="0.25">
      <c r="A405">
        <v>400</v>
      </c>
      <c r="B405" t="s">
        <v>992</v>
      </c>
      <c r="C405">
        <v>36501</v>
      </c>
      <c r="D405" t="s">
        <v>1896</v>
      </c>
      <c r="E405">
        <v>1970</v>
      </c>
      <c r="F405" t="s">
        <v>2122</v>
      </c>
      <c r="G405" t="s">
        <v>2088</v>
      </c>
      <c r="H405">
        <v>5</v>
      </c>
      <c r="I405">
        <v>4</v>
      </c>
      <c r="J405" t="s">
        <v>2122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  <c r="V405" t="s">
        <v>992</v>
      </c>
      <c r="W405">
        <v>36501</v>
      </c>
      <c r="X405" s="128">
        <v>203448</v>
      </c>
      <c r="Y405" s="128">
        <f t="shared" si="12"/>
        <v>203448</v>
      </c>
      <c r="Z405" t="b">
        <f t="shared" si="13"/>
        <v>1</v>
      </c>
    </row>
    <row r="406" spans="1:26" x14ac:dyDescent="0.25">
      <c r="A406">
        <v>401</v>
      </c>
      <c r="B406" t="s">
        <v>993</v>
      </c>
      <c r="C406">
        <v>36510</v>
      </c>
      <c r="D406" t="s">
        <v>1896</v>
      </c>
      <c r="E406">
        <v>1971</v>
      </c>
      <c r="F406" t="s">
        <v>2122</v>
      </c>
      <c r="G406" t="s">
        <v>2088</v>
      </c>
      <c r="H406">
        <v>5</v>
      </c>
      <c r="I406">
        <v>6</v>
      </c>
      <c r="J406" t="s">
        <v>2122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  <c r="V406" t="s">
        <v>993</v>
      </c>
      <c r="W406">
        <v>36510</v>
      </c>
      <c r="X406" s="128">
        <v>366924</v>
      </c>
      <c r="Y406" s="128">
        <f t="shared" si="12"/>
        <v>366924</v>
      </c>
      <c r="Z406" t="b">
        <f t="shared" si="13"/>
        <v>1</v>
      </c>
    </row>
    <row r="407" spans="1:26" x14ac:dyDescent="0.25">
      <c r="A407">
        <v>402</v>
      </c>
      <c r="B407" t="s">
        <v>994</v>
      </c>
      <c r="C407">
        <v>36512</v>
      </c>
      <c r="D407" t="s">
        <v>1896</v>
      </c>
      <c r="E407">
        <v>1972</v>
      </c>
      <c r="F407" t="s">
        <v>2122</v>
      </c>
      <c r="G407" t="s">
        <v>2088</v>
      </c>
      <c r="H407">
        <v>5</v>
      </c>
      <c r="I407">
        <v>4</v>
      </c>
      <c r="J407" t="s">
        <v>2122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  <c r="V407" t="s">
        <v>994</v>
      </c>
      <c r="W407">
        <v>36512</v>
      </c>
      <c r="X407" s="128">
        <v>360960</v>
      </c>
      <c r="Y407" s="128">
        <f t="shared" si="12"/>
        <v>360960</v>
      </c>
      <c r="Z407" t="b">
        <f t="shared" si="13"/>
        <v>1</v>
      </c>
    </row>
    <row r="408" spans="1:26" x14ac:dyDescent="0.25">
      <c r="A408">
        <v>403</v>
      </c>
      <c r="B408" t="s">
        <v>995</v>
      </c>
      <c r="C408">
        <v>36515</v>
      </c>
      <c r="D408" t="s">
        <v>1896</v>
      </c>
      <c r="E408">
        <v>1972</v>
      </c>
      <c r="F408" t="s">
        <v>2122</v>
      </c>
      <c r="G408" t="s">
        <v>2088</v>
      </c>
      <c r="H408">
        <v>5</v>
      </c>
      <c r="I408">
        <v>4</v>
      </c>
      <c r="J408" t="s">
        <v>2122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  <c r="V408" t="s">
        <v>995</v>
      </c>
      <c r="W408">
        <v>36515</v>
      </c>
      <c r="X408" s="128">
        <v>246000</v>
      </c>
      <c r="Y408" s="128">
        <f t="shared" si="12"/>
        <v>246000</v>
      </c>
      <c r="Z408" t="b">
        <f t="shared" si="13"/>
        <v>1</v>
      </c>
    </row>
    <row r="409" spans="1:26" x14ac:dyDescent="0.25">
      <c r="A409">
        <v>404</v>
      </c>
      <c r="B409" t="s">
        <v>996</v>
      </c>
      <c r="C409">
        <v>36522</v>
      </c>
      <c r="D409" t="s">
        <v>1896</v>
      </c>
      <c r="E409">
        <v>1964</v>
      </c>
      <c r="F409" t="s">
        <v>2122</v>
      </c>
      <c r="G409" t="s">
        <v>2089</v>
      </c>
      <c r="H409">
        <v>5</v>
      </c>
      <c r="I409">
        <v>3</v>
      </c>
      <c r="J409" t="s">
        <v>2122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  <c r="V409" t="s">
        <v>996</v>
      </c>
      <c r="W409">
        <v>36522</v>
      </c>
      <c r="X409" s="128">
        <v>7395270.0999999996</v>
      </c>
      <c r="Y409" s="128">
        <f t="shared" si="12"/>
        <v>7395270.0999999996</v>
      </c>
      <c r="Z409" t="b">
        <f t="shared" si="13"/>
        <v>1</v>
      </c>
    </row>
    <row r="410" spans="1:26" x14ac:dyDescent="0.25">
      <c r="A410">
        <v>405</v>
      </c>
      <c r="B410" t="s">
        <v>997</v>
      </c>
      <c r="C410">
        <v>36536</v>
      </c>
      <c r="D410" t="s">
        <v>1896</v>
      </c>
      <c r="E410">
        <v>1970</v>
      </c>
      <c r="F410" t="s">
        <v>2122</v>
      </c>
      <c r="G410" t="s">
        <v>2088</v>
      </c>
      <c r="H410">
        <v>4</v>
      </c>
      <c r="I410">
        <v>4</v>
      </c>
      <c r="J410" t="s">
        <v>2122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  <c r="V410" t="s">
        <v>997</v>
      </c>
      <c r="W410">
        <v>36536</v>
      </c>
      <c r="X410" s="128">
        <v>222720</v>
      </c>
      <c r="Y410" s="128">
        <f t="shared" si="12"/>
        <v>222720</v>
      </c>
      <c r="Z410" t="b">
        <f t="shared" si="13"/>
        <v>1</v>
      </c>
    </row>
    <row r="411" spans="1:26" x14ac:dyDescent="0.25">
      <c r="A411">
        <v>406</v>
      </c>
      <c r="B411" t="s">
        <v>999</v>
      </c>
      <c r="C411">
        <v>36591</v>
      </c>
      <c r="D411" t="s">
        <v>1896</v>
      </c>
      <c r="E411">
        <v>1957</v>
      </c>
      <c r="F411" t="s">
        <v>2122</v>
      </c>
      <c r="G411" t="s">
        <v>2094</v>
      </c>
      <c r="H411">
        <v>2</v>
      </c>
      <c r="I411">
        <v>1</v>
      </c>
      <c r="J411" t="s">
        <v>2122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  <c r="V411" t="s">
        <v>999</v>
      </c>
      <c r="W411">
        <v>36591</v>
      </c>
      <c r="X411" s="128">
        <v>548039.38419999997</v>
      </c>
      <c r="Y411" s="128">
        <f t="shared" si="12"/>
        <v>548039.38419999997</v>
      </c>
      <c r="Z411" t="b">
        <f t="shared" si="13"/>
        <v>1</v>
      </c>
    </row>
    <row r="412" spans="1:26" x14ac:dyDescent="0.25">
      <c r="A412">
        <v>407</v>
      </c>
      <c r="B412" t="s">
        <v>1000</v>
      </c>
      <c r="C412">
        <v>36592</v>
      </c>
      <c r="D412" t="s">
        <v>1896</v>
      </c>
      <c r="E412">
        <v>1957</v>
      </c>
      <c r="F412" t="s">
        <v>2122</v>
      </c>
      <c r="G412" t="s">
        <v>2094</v>
      </c>
      <c r="H412">
        <v>2</v>
      </c>
      <c r="I412">
        <v>1</v>
      </c>
      <c r="J412" t="s">
        <v>2122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  <c r="V412" t="s">
        <v>1000</v>
      </c>
      <c r="W412">
        <v>36592</v>
      </c>
      <c r="X412" s="128">
        <v>421236.63189999998</v>
      </c>
      <c r="Y412" s="128">
        <f t="shared" si="12"/>
        <v>421236.63189999998</v>
      </c>
      <c r="Z412" t="b">
        <f t="shared" si="13"/>
        <v>1</v>
      </c>
    </row>
    <row r="413" spans="1:26" x14ac:dyDescent="0.25">
      <c r="A413">
        <v>408</v>
      </c>
      <c r="B413" t="s">
        <v>3142</v>
      </c>
      <c r="C413">
        <v>36560</v>
      </c>
      <c r="D413" t="s">
        <v>1896</v>
      </c>
      <c r="E413">
        <v>1939</v>
      </c>
      <c r="F413" t="s">
        <v>2122</v>
      </c>
      <c r="G413" t="s">
        <v>2450</v>
      </c>
      <c r="H413">
        <v>4</v>
      </c>
      <c r="I413">
        <v>7</v>
      </c>
      <c r="J413" t="s">
        <v>2122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  <c r="V413" t="s">
        <v>3142</v>
      </c>
      <c r="W413">
        <v>36560</v>
      </c>
      <c r="X413" s="128">
        <v>11483908.920000002</v>
      </c>
      <c r="Y413" s="128">
        <f t="shared" si="12"/>
        <v>11483908.920000002</v>
      </c>
      <c r="Z413" t="b">
        <f t="shared" si="13"/>
        <v>1</v>
      </c>
    </row>
    <row r="414" spans="1:26" x14ac:dyDescent="0.25">
      <c r="A414">
        <v>409</v>
      </c>
      <c r="B414" t="s">
        <v>2607</v>
      </c>
      <c r="C414">
        <v>33103</v>
      </c>
      <c r="D414" t="s">
        <v>1896</v>
      </c>
      <c r="E414">
        <v>1989</v>
      </c>
      <c r="F414" t="s">
        <v>2122</v>
      </c>
      <c r="G414" t="s">
        <v>2089</v>
      </c>
      <c r="H414">
        <v>5</v>
      </c>
      <c r="I414">
        <v>2</v>
      </c>
      <c r="J414" t="s">
        <v>2122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  <c r="V414" t="s">
        <v>2607</v>
      </c>
      <c r="W414">
        <v>33103</v>
      </c>
      <c r="X414" s="128">
        <v>9301551.1190000009</v>
      </c>
      <c r="Y414" s="128">
        <f t="shared" si="12"/>
        <v>9301551.1190000009</v>
      </c>
      <c r="Z414" t="b">
        <f t="shared" si="13"/>
        <v>1</v>
      </c>
    </row>
    <row r="415" spans="1:26" x14ac:dyDescent="0.25">
      <c r="A415">
        <v>410</v>
      </c>
      <c r="B415" t="s">
        <v>1001</v>
      </c>
      <c r="C415">
        <v>36789</v>
      </c>
      <c r="D415" t="s">
        <v>1896</v>
      </c>
      <c r="E415">
        <v>1986</v>
      </c>
      <c r="F415" t="s">
        <v>2122</v>
      </c>
      <c r="G415" t="s">
        <v>2088</v>
      </c>
      <c r="H415">
        <v>9</v>
      </c>
      <c r="I415">
        <v>2</v>
      </c>
      <c r="J415" t="s">
        <v>2122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  <c r="V415" t="s">
        <v>1001</v>
      </c>
      <c r="W415">
        <v>36789</v>
      </c>
      <c r="X415" s="128">
        <v>8914485.3731500003</v>
      </c>
      <c r="Y415" s="128">
        <f t="shared" si="12"/>
        <v>8914485.3731500003</v>
      </c>
      <c r="Z415" t="b">
        <f t="shared" si="13"/>
        <v>1</v>
      </c>
    </row>
    <row r="416" spans="1:26" x14ac:dyDescent="0.25">
      <c r="A416">
        <v>411</v>
      </c>
      <c r="B416" t="s">
        <v>1002</v>
      </c>
      <c r="C416">
        <v>36790</v>
      </c>
      <c r="D416" t="s">
        <v>1896</v>
      </c>
      <c r="E416">
        <v>1973</v>
      </c>
      <c r="F416" t="s">
        <v>2122</v>
      </c>
      <c r="G416" t="s">
        <v>2088</v>
      </c>
      <c r="H416">
        <v>5</v>
      </c>
      <c r="I416">
        <v>6</v>
      </c>
      <c r="J416" t="s">
        <v>2122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  <c r="V416" t="s">
        <v>1002</v>
      </c>
      <c r="W416">
        <v>36790</v>
      </c>
      <c r="X416" s="128">
        <v>11793111.26</v>
      </c>
      <c r="Y416" s="128">
        <f t="shared" si="12"/>
        <v>11793111.26</v>
      </c>
      <c r="Z416" t="b">
        <f t="shared" si="13"/>
        <v>1</v>
      </c>
    </row>
    <row r="417" spans="1:26" x14ac:dyDescent="0.25">
      <c r="A417">
        <v>412</v>
      </c>
      <c r="B417" t="s">
        <v>1003</v>
      </c>
      <c r="C417">
        <v>36791</v>
      </c>
      <c r="D417" t="s">
        <v>1896</v>
      </c>
      <c r="E417">
        <v>1956</v>
      </c>
      <c r="F417" t="s">
        <v>2122</v>
      </c>
      <c r="G417" t="s">
        <v>2088</v>
      </c>
      <c r="H417">
        <v>2</v>
      </c>
      <c r="I417">
        <v>1</v>
      </c>
      <c r="J417" t="s">
        <v>2122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  <c r="V417" t="s">
        <v>1003</v>
      </c>
      <c r="W417">
        <v>36791</v>
      </c>
      <c r="X417" s="128">
        <v>772438.14999999991</v>
      </c>
      <c r="Y417" s="128">
        <f t="shared" si="12"/>
        <v>772438.14999999991</v>
      </c>
      <c r="Z417" t="b">
        <f t="shared" si="13"/>
        <v>1</v>
      </c>
    </row>
    <row r="418" spans="1:26" x14ac:dyDescent="0.25">
      <c r="A418">
        <v>413</v>
      </c>
      <c r="B418" t="s">
        <v>1004</v>
      </c>
      <c r="C418">
        <v>36792</v>
      </c>
      <c r="D418" t="s">
        <v>1896</v>
      </c>
      <c r="E418">
        <v>1959</v>
      </c>
      <c r="F418" t="s">
        <v>2122</v>
      </c>
      <c r="G418" t="s">
        <v>2094</v>
      </c>
      <c r="H418">
        <v>2</v>
      </c>
      <c r="I418">
        <v>1</v>
      </c>
      <c r="J418" t="s">
        <v>2122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  <c r="V418" t="s">
        <v>1004</v>
      </c>
      <c r="W418">
        <v>36792</v>
      </c>
      <c r="X418" s="128">
        <v>670438.62</v>
      </c>
      <c r="Y418" s="128">
        <f t="shared" si="12"/>
        <v>670438.62</v>
      </c>
      <c r="Z418" t="b">
        <f t="shared" si="13"/>
        <v>1</v>
      </c>
    </row>
    <row r="419" spans="1:26" x14ac:dyDescent="0.25">
      <c r="A419">
        <v>414</v>
      </c>
      <c r="B419" t="s">
        <v>38</v>
      </c>
      <c r="C419">
        <v>36915</v>
      </c>
      <c r="D419" t="s">
        <v>1896</v>
      </c>
      <c r="E419">
        <v>1961</v>
      </c>
      <c r="F419" t="s">
        <v>2122</v>
      </c>
      <c r="G419" t="s">
        <v>2089</v>
      </c>
      <c r="H419">
        <v>5</v>
      </c>
      <c r="I419">
        <v>3</v>
      </c>
      <c r="J419" t="s">
        <v>2122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  <c r="V419" t="s">
        <v>38</v>
      </c>
      <c r="W419">
        <v>36915</v>
      </c>
      <c r="X419" s="128">
        <v>2521016.17</v>
      </c>
      <c r="Y419" s="128">
        <f t="shared" si="12"/>
        <v>2521016.17</v>
      </c>
      <c r="Z419" t="b">
        <f t="shared" si="13"/>
        <v>1</v>
      </c>
    </row>
    <row r="420" spans="1:26" x14ac:dyDescent="0.25">
      <c r="A420">
        <v>415</v>
      </c>
      <c r="B420" t="s">
        <v>1005</v>
      </c>
      <c r="C420">
        <v>36925</v>
      </c>
      <c r="D420" t="s">
        <v>1896</v>
      </c>
      <c r="E420">
        <v>1950</v>
      </c>
      <c r="F420" t="s">
        <v>2122</v>
      </c>
      <c r="G420" t="s">
        <v>2089</v>
      </c>
      <c r="H420">
        <v>2</v>
      </c>
      <c r="I420">
        <v>1</v>
      </c>
      <c r="J420" t="s">
        <v>2122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  <c r="V420" t="s">
        <v>1005</v>
      </c>
      <c r="W420">
        <v>36925</v>
      </c>
      <c r="X420" s="128">
        <v>1152133</v>
      </c>
      <c r="Y420" s="128">
        <f t="shared" si="12"/>
        <v>1152133</v>
      </c>
      <c r="Z420" t="b">
        <f t="shared" si="13"/>
        <v>1</v>
      </c>
    </row>
    <row r="421" spans="1:26" x14ac:dyDescent="0.25">
      <c r="A421">
        <v>416</v>
      </c>
      <c r="B421" t="s">
        <v>1007</v>
      </c>
      <c r="C421">
        <v>36919</v>
      </c>
      <c r="D421" t="s">
        <v>1896</v>
      </c>
      <c r="E421">
        <v>1953</v>
      </c>
      <c r="F421" t="s">
        <v>2122</v>
      </c>
      <c r="G421" t="s">
        <v>2089</v>
      </c>
      <c r="H421">
        <v>3</v>
      </c>
      <c r="I421">
        <v>3</v>
      </c>
      <c r="J421" t="s">
        <v>2122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  <c r="V421" t="s">
        <v>1007</v>
      </c>
      <c r="W421">
        <v>36919</v>
      </c>
      <c r="X421" s="128">
        <v>5596345.8200000003</v>
      </c>
      <c r="Y421" s="128">
        <f t="shared" si="12"/>
        <v>5596345.8200000003</v>
      </c>
      <c r="Z421" t="b">
        <f t="shared" si="13"/>
        <v>1</v>
      </c>
    </row>
    <row r="422" spans="1:26" x14ac:dyDescent="0.25">
      <c r="A422">
        <v>417</v>
      </c>
      <c r="B422" t="s">
        <v>1008</v>
      </c>
      <c r="C422">
        <v>36920</v>
      </c>
      <c r="D422" t="s">
        <v>1896</v>
      </c>
      <c r="E422">
        <v>1954</v>
      </c>
      <c r="F422" t="s">
        <v>2122</v>
      </c>
      <c r="G422" t="s">
        <v>2089</v>
      </c>
      <c r="H422">
        <v>2</v>
      </c>
      <c r="I422">
        <v>1</v>
      </c>
      <c r="J422" t="s">
        <v>2122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  <c r="V422" t="s">
        <v>1008</v>
      </c>
      <c r="W422">
        <v>36920</v>
      </c>
      <c r="X422" s="128">
        <v>1422754.7117000001</v>
      </c>
      <c r="Y422" s="128">
        <f t="shared" si="12"/>
        <v>1422754.7117000001</v>
      </c>
      <c r="Z422" t="b">
        <f t="shared" si="13"/>
        <v>1</v>
      </c>
    </row>
    <row r="423" spans="1:26" x14ac:dyDescent="0.25">
      <c r="A423">
        <v>418</v>
      </c>
      <c r="B423" t="s">
        <v>882</v>
      </c>
      <c r="C423">
        <v>54837</v>
      </c>
      <c r="D423" t="s">
        <v>1896</v>
      </c>
      <c r="E423">
        <v>1955</v>
      </c>
      <c r="F423" t="s">
        <v>2122</v>
      </c>
      <c r="G423" t="s">
        <v>2096</v>
      </c>
      <c r="H423">
        <v>2</v>
      </c>
      <c r="I423">
        <v>1</v>
      </c>
      <c r="J423" t="s">
        <v>2122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  <c r="V423" t="s">
        <v>882</v>
      </c>
      <c r="W423">
        <v>54837</v>
      </c>
      <c r="X423" s="128">
        <v>1023616.8425</v>
      </c>
      <c r="Y423" s="128">
        <f t="shared" si="12"/>
        <v>1023616.8425</v>
      </c>
      <c r="Z423" t="b">
        <f t="shared" si="13"/>
        <v>1</v>
      </c>
    </row>
    <row r="424" spans="1:26" x14ac:dyDescent="0.25">
      <c r="A424">
        <v>419</v>
      </c>
      <c r="B424" t="s">
        <v>886</v>
      </c>
      <c r="C424">
        <v>46408</v>
      </c>
      <c r="D424" t="s">
        <v>1896</v>
      </c>
      <c r="E424">
        <v>1958</v>
      </c>
      <c r="F424" t="s">
        <v>2122</v>
      </c>
      <c r="G424" t="s">
        <v>2099</v>
      </c>
      <c r="H424">
        <v>2</v>
      </c>
      <c r="I424">
        <v>1</v>
      </c>
      <c r="J424" t="s">
        <v>2122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  <c r="V424" t="s">
        <v>886</v>
      </c>
      <c r="W424">
        <v>46408</v>
      </c>
      <c r="X424" s="128">
        <v>904255.16</v>
      </c>
      <c r="Y424" s="128">
        <f t="shared" si="12"/>
        <v>904255.16</v>
      </c>
      <c r="Z424" t="b">
        <f t="shared" si="13"/>
        <v>1</v>
      </c>
    </row>
    <row r="425" spans="1:26" x14ac:dyDescent="0.25">
      <c r="A425">
        <v>420</v>
      </c>
      <c r="B425" t="s">
        <v>887</v>
      </c>
      <c r="C425">
        <v>55315</v>
      </c>
      <c r="D425" t="s">
        <v>1896</v>
      </c>
      <c r="E425">
        <v>1955</v>
      </c>
      <c r="F425" t="s">
        <v>2122</v>
      </c>
      <c r="G425" t="s">
        <v>2096</v>
      </c>
      <c r="H425">
        <v>2</v>
      </c>
      <c r="I425">
        <v>1</v>
      </c>
      <c r="J425" t="s">
        <v>2122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  <c r="V425" t="s">
        <v>887</v>
      </c>
      <c r="W425">
        <v>55315</v>
      </c>
      <c r="X425" s="128">
        <v>255846.77</v>
      </c>
      <c r="Y425" s="128">
        <f t="shared" si="12"/>
        <v>255846.77</v>
      </c>
      <c r="Z425" t="b">
        <f t="shared" si="13"/>
        <v>1</v>
      </c>
    </row>
    <row r="426" spans="1:26" x14ac:dyDescent="0.25">
      <c r="A426">
        <v>421</v>
      </c>
      <c r="B426" t="s">
        <v>891</v>
      </c>
      <c r="C426">
        <v>46457</v>
      </c>
      <c r="D426" t="s">
        <v>1896</v>
      </c>
      <c r="E426">
        <v>1962</v>
      </c>
      <c r="F426" t="s">
        <v>2122</v>
      </c>
      <c r="G426" t="s">
        <v>2099</v>
      </c>
      <c r="H426">
        <v>2</v>
      </c>
      <c r="I426">
        <v>2</v>
      </c>
      <c r="J426" t="s">
        <v>2122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  <c r="V426" t="s">
        <v>891</v>
      </c>
      <c r="W426">
        <v>46457</v>
      </c>
      <c r="X426" s="128">
        <v>1218160</v>
      </c>
      <c r="Y426" s="128">
        <f t="shared" si="12"/>
        <v>1218160</v>
      </c>
      <c r="Z426" t="b">
        <f t="shared" si="13"/>
        <v>1</v>
      </c>
    </row>
    <row r="427" spans="1:26" x14ac:dyDescent="0.25">
      <c r="A427">
        <v>422</v>
      </c>
      <c r="B427" t="s">
        <v>892</v>
      </c>
      <c r="C427">
        <v>46454</v>
      </c>
      <c r="D427" t="s">
        <v>1896</v>
      </c>
      <c r="E427">
        <v>1962</v>
      </c>
      <c r="F427" t="s">
        <v>2122</v>
      </c>
      <c r="G427" t="s">
        <v>2099</v>
      </c>
      <c r="H427">
        <v>2</v>
      </c>
      <c r="I427">
        <v>2</v>
      </c>
      <c r="J427" t="s">
        <v>2122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  <c r="V427" t="s">
        <v>892</v>
      </c>
      <c r="W427">
        <v>46454</v>
      </c>
      <c r="X427" s="128">
        <v>453468.95999999996</v>
      </c>
      <c r="Y427" s="128">
        <f t="shared" si="12"/>
        <v>453468.95999999996</v>
      </c>
      <c r="Z427" t="b">
        <f t="shared" si="13"/>
        <v>1</v>
      </c>
    </row>
    <row r="428" spans="1:26" x14ac:dyDescent="0.25">
      <c r="A428">
        <v>423</v>
      </c>
      <c r="B428" t="s">
        <v>893</v>
      </c>
      <c r="C428">
        <v>46455</v>
      </c>
      <c r="D428" t="s">
        <v>1896</v>
      </c>
      <c r="E428">
        <v>1961</v>
      </c>
      <c r="F428" t="s">
        <v>2122</v>
      </c>
      <c r="G428" t="s">
        <v>2099</v>
      </c>
      <c r="H428">
        <v>2</v>
      </c>
      <c r="I428">
        <v>2</v>
      </c>
      <c r="J428" t="s">
        <v>2122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  <c r="V428" t="s">
        <v>893</v>
      </c>
      <c r="W428">
        <v>46455</v>
      </c>
      <c r="X428" s="128">
        <v>1446526.0099999998</v>
      </c>
      <c r="Y428" s="128">
        <f t="shared" si="12"/>
        <v>1446526.0099999998</v>
      </c>
      <c r="Z428" t="b">
        <f t="shared" si="13"/>
        <v>1</v>
      </c>
    </row>
    <row r="429" spans="1:26" x14ac:dyDescent="0.25">
      <c r="A429">
        <v>424</v>
      </c>
      <c r="B429" t="s">
        <v>896</v>
      </c>
      <c r="C429">
        <v>54860</v>
      </c>
      <c r="D429" t="s">
        <v>1896</v>
      </c>
      <c r="E429">
        <v>1962</v>
      </c>
      <c r="F429" t="s">
        <v>2122</v>
      </c>
      <c r="G429" t="s">
        <v>2099</v>
      </c>
      <c r="H429">
        <v>4</v>
      </c>
      <c r="I429">
        <v>2</v>
      </c>
      <c r="J429" t="s">
        <v>2122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  <c r="V429" t="s">
        <v>896</v>
      </c>
      <c r="W429">
        <v>54860</v>
      </c>
      <c r="X429" s="128">
        <v>2513691.02</v>
      </c>
      <c r="Y429" s="128">
        <f t="shared" si="12"/>
        <v>2513691.02</v>
      </c>
      <c r="Z429" t="b">
        <f t="shared" si="13"/>
        <v>1</v>
      </c>
    </row>
    <row r="430" spans="1:26" x14ac:dyDescent="0.25">
      <c r="A430">
        <v>425</v>
      </c>
      <c r="B430" t="s">
        <v>912</v>
      </c>
      <c r="C430">
        <v>54925</v>
      </c>
      <c r="D430" t="s">
        <v>1896</v>
      </c>
      <c r="E430">
        <v>1960</v>
      </c>
      <c r="F430" t="s">
        <v>2122</v>
      </c>
      <c r="G430" t="s">
        <v>2099</v>
      </c>
      <c r="H430">
        <v>2</v>
      </c>
      <c r="I430">
        <v>4</v>
      </c>
      <c r="J430" t="s">
        <v>2122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  <c r="V430" t="s">
        <v>912</v>
      </c>
      <c r="W430">
        <v>54925</v>
      </c>
      <c r="X430" s="128">
        <v>1393823.44</v>
      </c>
      <c r="Y430" s="128">
        <f t="shared" si="12"/>
        <v>1393823.44</v>
      </c>
      <c r="Z430" t="b">
        <f t="shared" si="13"/>
        <v>1</v>
      </c>
    </row>
    <row r="431" spans="1:26" x14ac:dyDescent="0.25">
      <c r="A431">
        <v>426</v>
      </c>
      <c r="B431" t="s">
        <v>2698</v>
      </c>
      <c r="C431">
        <v>55595</v>
      </c>
      <c r="D431" t="s">
        <v>1896</v>
      </c>
      <c r="E431">
        <v>1952</v>
      </c>
      <c r="F431" t="s">
        <v>2122</v>
      </c>
      <c r="G431" t="s">
        <v>2121</v>
      </c>
      <c r="H431">
        <v>2</v>
      </c>
      <c r="I431">
        <v>2</v>
      </c>
      <c r="J431" t="s">
        <v>2122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  <c r="V431" t="s">
        <v>2698</v>
      </c>
      <c r="W431">
        <v>55595</v>
      </c>
      <c r="X431" s="128">
        <v>508197.63</v>
      </c>
      <c r="Y431" s="128">
        <f t="shared" si="12"/>
        <v>508197.63</v>
      </c>
      <c r="Z431" t="b">
        <f t="shared" si="13"/>
        <v>1</v>
      </c>
    </row>
    <row r="432" spans="1:26" x14ac:dyDescent="0.25">
      <c r="A432">
        <v>427</v>
      </c>
      <c r="B432" t="s">
        <v>960</v>
      </c>
      <c r="C432">
        <v>54944</v>
      </c>
      <c r="D432" t="s">
        <v>1896</v>
      </c>
      <c r="E432">
        <v>1961</v>
      </c>
      <c r="F432" t="s">
        <v>2122</v>
      </c>
      <c r="G432" t="s">
        <v>2096</v>
      </c>
      <c r="H432">
        <v>2</v>
      </c>
      <c r="I432">
        <v>1</v>
      </c>
      <c r="J432" t="s">
        <v>2122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  <c r="V432" t="s">
        <v>960</v>
      </c>
      <c r="W432">
        <v>54944</v>
      </c>
      <c r="X432" s="128">
        <v>919096.25</v>
      </c>
      <c r="Y432" s="128">
        <f t="shared" si="12"/>
        <v>919096.25</v>
      </c>
      <c r="Z432" t="b">
        <f t="shared" si="13"/>
        <v>1</v>
      </c>
    </row>
    <row r="433" spans="1:26" x14ac:dyDescent="0.25">
      <c r="A433">
        <v>428</v>
      </c>
      <c r="B433" t="s">
        <v>1010</v>
      </c>
      <c r="C433">
        <v>46621</v>
      </c>
      <c r="D433" t="s">
        <v>1896</v>
      </c>
      <c r="E433">
        <v>1958</v>
      </c>
      <c r="F433" t="s">
        <v>2122</v>
      </c>
      <c r="G433" t="s">
        <v>2099</v>
      </c>
      <c r="H433">
        <v>2</v>
      </c>
      <c r="I433">
        <v>1</v>
      </c>
      <c r="J433" t="s">
        <v>2122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  <c r="V433" t="s">
        <v>1010</v>
      </c>
      <c r="W433">
        <v>46621</v>
      </c>
      <c r="X433" s="128">
        <v>1185569.5523000001</v>
      </c>
      <c r="Y433" s="128">
        <f t="shared" si="12"/>
        <v>1185569.5523000001</v>
      </c>
      <c r="Z433" t="b">
        <f t="shared" si="13"/>
        <v>1</v>
      </c>
    </row>
    <row r="434" spans="1:26" x14ac:dyDescent="0.25">
      <c r="A434">
        <v>429</v>
      </c>
      <c r="B434" t="s">
        <v>1011</v>
      </c>
      <c r="C434">
        <v>46622</v>
      </c>
      <c r="D434" t="s">
        <v>1896</v>
      </c>
      <c r="E434">
        <v>1958</v>
      </c>
      <c r="F434" t="s">
        <v>2122</v>
      </c>
      <c r="G434" t="s">
        <v>2099</v>
      </c>
      <c r="H434">
        <v>2</v>
      </c>
      <c r="I434">
        <v>1</v>
      </c>
      <c r="J434" t="s">
        <v>2122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  <c r="V434" t="s">
        <v>1011</v>
      </c>
      <c r="W434">
        <v>46622</v>
      </c>
      <c r="X434" s="128">
        <v>770988.55960000004</v>
      </c>
      <c r="Y434" s="128">
        <f t="shared" si="12"/>
        <v>770988.55960000004</v>
      </c>
      <c r="Z434" t="b">
        <f t="shared" si="13"/>
        <v>1</v>
      </c>
    </row>
    <row r="435" spans="1:26" x14ac:dyDescent="0.25">
      <c r="A435">
        <v>430</v>
      </c>
      <c r="B435" t="s">
        <v>1012</v>
      </c>
      <c r="C435">
        <v>55464</v>
      </c>
      <c r="D435" t="s">
        <v>1896</v>
      </c>
      <c r="E435">
        <v>1957</v>
      </c>
      <c r="F435" t="s">
        <v>2122</v>
      </c>
      <c r="G435" t="s">
        <v>2450</v>
      </c>
      <c r="H435">
        <v>2</v>
      </c>
      <c r="I435">
        <v>1</v>
      </c>
      <c r="J435" t="s">
        <v>2122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  <c r="V435" t="s">
        <v>1012</v>
      </c>
      <c r="W435">
        <v>55464</v>
      </c>
      <c r="X435" s="128">
        <v>415732.9</v>
      </c>
      <c r="Y435" s="128">
        <f t="shared" si="12"/>
        <v>415732.9</v>
      </c>
      <c r="Z435" t="b">
        <f t="shared" si="13"/>
        <v>1</v>
      </c>
    </row>
    <row r="436" spans="1:26" x14ac:dyDescent="0.25">
      <c r="A436">
        <v>431</v>
      </c>
      <c r="B436" t="s">
        <v>1009</v>
      </c>
      <c r="C436">
        <v>37032</v>
      </c>
      <c r="D436" t="s">
        <v>1896</v>
      </c>
      <c r="E436">
        <v>1959</v>
      </c>
      <c r="F436" t="s">
        <v>2122</v>
      </c>
      <c r="G436" t="s">
        <v>2089</v>
      </c>
      <c r="H436">
        <v>3</v>
      </c>
      <c r="I436">
        <v>1</v>
      </c>
      <c r="J436" t="s">
        <v>2122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  <c r="V436" t="s">
        <v>1009</v>
      </c>
      <c r="W436">
        <v>37032</v>
      </c>
      <c r="X436" s="128">
        <v>313717.19</v>
      </c>
      <c r="Y436" s="128">
        <f t="shared" si="12"/>
        <v>313717.19</v>
      </c>
      <c r="Z436" t="b">
        <f t="shared" si="13"/>
        <v>1</v>
      </c>
    </row>
    <row r="437" spans="1:26" x14ac:dyDescent="0.25">
      <c r="A437">
        <v>432</v>
      </c>
      <c r="B437" t="s">
        <v>1014</v>
      </c>
      <c r="C437">
        <v>37105</v>
      </c>
      <c r="D437" t="s">
        <v>1896</v>
      </c>
      <c r="E437">
        <v>1947</v>
      </c>
      <c r="F437" t="s">
        <v>2122</v>
      </c>
      <c r="G437" t="s">
        <v>2090</v>
      </c>
      <c r="H437">
        <v>2</v>
      </c>
      <c r="I437">
        <v>1</v>
      </c>
      <c r="J437" t="s">
        <v>2122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  <c r="V437" t="s">
        <v>1014</v>
      </c>
      <c r="W437">
        <v>37105</v>
      </c>
      <c r="X437" s="128">
        <v>67284</v>
      </c>
      <c r="Y437" s="128">
        <f t="shared" si="12"/>
        <v>67284</v>
      </c>
      <c r="Z437" t="b">
        <f t="shared" si="13"/>
        <v>1</v>
      </c>
    </row>
    <row r="438" spans="1:26" x14ac:dyDescent="0.25">
      <c r="A438">
        <v>433</v>
      </c>
      <c r="B438" t="s">
        <v>1015</v>
      </c>
      <c r="C438">
        <v>37106</v>
      </c>
      <c r="D438" t="s">
        <v>1896</v>
      </c>
      <c r="E438">
        <v>1947</v>
      </c>
      <c r="F438" t="s">
        <v>2122</v>
      </c>
      <c r="G438" t="s">
        <v>2090</v>
      </c>
      <c r="H438">
        <v>2</v>
      </c>
      <c r="I438">
        <v>1</v>
      </c>
      <c r="J438" t="s">
        <v>2122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  <c r="V438" t="s">
        <v>1015</v>
      </c>
      <c r="W438">
        <v>37106</v>
      </c>
      <c r="X438" s="128">
        <v>596164.63</v>
      </c>
      <c r="Y438" s="128">
        <f t="shared" si="12"/>
        <v>596164.63</v>
      </c>
      <c r="Z438" t="b">
        <f t="shared" si="13"/>
        <v>1</v>
      </c>
    </row>
    <row r="439" spans="1:26" x14ac:dyDescent="0.25">
      <c r="A439">
        <v>434</v>
      </c>
      <c r="B439" t="s">
        <v>1016</v>
      </c>
      <c r="C439">
        <v>33089</v>
      </c>
      <c r="D439" t="s">
        <v>1896</v>
      </c>
      <c r="E439">
        <v>1975</v>
      </c>
      <c r="F439" t="s">
        <v>2122</v>
      </c>
      <c r="G439" t="s">
        <v>2088</v>
      </c>
      <c r="H439">
        <v>5</v>
      </c>
      <c r="I439">
        <v>4</v>
      </c>
      <c r="J439" t="s">
        <v>2122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  <c r="V439" t="s">
        <v>1016</v>
      </c>
      <c r="W439">
        <v>33089</v>
      </c>
      <c r="X439" s="128">
        <v>202092</v>
      </c>
      <c r="Y439" s="128">
        <f t="shared" si="12"/>
        <v>202092</v>
      </c>
      <c r="Z439" t="b">
        <f t="shared" si="13"/>
        <v>1</v>
      </c>
    </row>
    <row r="440" spans="1:26" x14ac:dyDescent="0.25">
      <c r="A440">
        <v>435</v>
      </c>
      <c r="B440" t="s">
        <v>1017</v>
      </c>
      <c r="C440">
        <v>33018</v>
      </c>
      <c r="D440" t="s">
        <v>1896</v>
      </c>
      <c r="E440">
        <v>1970</v>
      </c>
      <c r="F440" t="s">
        <v>2122</v>
      </c>
      <c r="G440" t="s">
        <v>2088</v>
      </c>
      <c r="H440">
        <v>4</v>
      </c>
      <c r="I440">
        <v>3</v>
      </c>
      <c r="J440" t="s">
        <v>2122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  <c r="V440" t="s">
        <v>1017</v>
      </c>
      <c r="W440">
        <v>33018</v>
      </c>
      <c r="X440" s="128">
        <v>157332</v>
      </c>
      <c r="Y440" s="128">
        <f t="shared" si="12"/>
        <v>157332</v>
      </c>
      <c r="Z440" t="b">
        <f t="shared" si="13"/>
        <v>1</v>
      </c>
    </row>
    <row r="441" spans="1:26" x14ac:dyDescent="0.25">
      <c r="A441">
        <v>436</v>
      </c>
      <c r="B441" t="s">
        <v>1018</v>
      </c>
      <c r="C441">
        <v>32979</v>
      </c>
      <c r="D441" t="s">
        <v>1896</v>
      </c>
      <c r="E441">
        <v>1970</v>
      </c>
      <c r="F441" t="s">
        <v>2122</v>
      </c>
      <c r="G441" t="s">
        <v>2088</v>
      </c>
      <c r="H441">
        <v>5</v>
      </c>
      <c r="I441">
        <v>6</v>
      </c>
      <c r="J441" t="s">
        <v>2122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  <c r="V441" t="s">
        <v>1018</v>
      </c>
      <c r="W441">
        <v>32979</v>
      </c>
      <c r="X441" s="128">
        <v>308352</v>
      </c>
      <c r="Y441" s="128">
        <f t="shared" si="12"/>
        <v>308352</v>
      </c>
      <c r="Z441" t="b">
        <f t="shared" si="13"/>
        <v>1</v>
      </c>
    </row>
    <row r="442" spans="1:26" x14ac:dyDescent="0.25">
      <c r="A442">
        <v>437</v>
      </c>
      <c r="B442" t="s">
        <v>1019</v>
      </c>
      <c r="C442">
        <v>33041</v>
      </c>
      <c r="D442" t="s">
        <v>1896</v>
      </c>
      <c r="E442">
        <v>1972</v>
      </c>
      <c r="F442" t="s">
        <v>2122</v>
      </c>
      <c r="G442" t="s">
        <v>2089</v>
      </c>
      <c r="H442">
        <v>5</v>
      </c>
      <c r="I442">
        <v>4</v>
      </c>
      <c r="J442" t="s">
        <v>2122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  <c r="V442" t="s">
        <v>1019</v>
      </c>
      <c r="W442">
        <v>33041</v>
      </c>
      <c r="X442" s="128">
        <v>218568</v>
      </c>
      <c r="Y442" s="128">
        <f t="shared" si="12"/>
        <v>218568</v>
      </c>
      <c r="Z442" t="b">
        <f t="shared" si="13"/>
        <v>1</v>
      </c>
    </row>
    <row r="443" spans="1:26" x14ac:dyDescent="0.25">
      <c r="A443">
        <v>438</v>
      </c>
      <c r="B443" t="s">
        <v>1020</v>
      </c>
      <c r="C443">
        <v>32982</v>
      </c>
      <c r="D443" t="s">
        <v>1896</v>
      </c>
      <c r="E443">
        <v>1970</v>
      </c>
      <c r="F443" t="s">
        <v>2122</v>
      </c>
      <c r="G443" t="s">
        <v>2088</v>
      </c>
      <c r="H443">
        <v>5</v>
      </c>
      <c r="I443">
        <v>4</v>
      </c>
      <c r="J443" t="s">
        <v>2122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  <c r="V443" t="s">
        <v>1020</v>
      </c>
      <c r="W443">
        <v>32982</v>
      </c>
      <c r="X443" s="128">
        <v>223644</v>
      </c>
      <c r="Y443" s="128">
        <f t="shared" si="12"/>
        <v>223644</v>
      </c>
      <c r="Z443" t="b">
        <f t="shared" si="13"/>
        <v>1</v>
      </c>
    </row>
    <row r="444" spans="1:26" x14ac:dyDescent="0.25">
      <c r="A444">
        <v>439</v>
      </c>
      <c r="B444" t="s">
        <v>461</v>
      </c>
      <c r="C444">
        <v>33046</v>
      </c>
      <c r="D444" t="s">
        <v>1896</v>
      </c>
      <c r="E444">
        <v>1973</v>
      </c>
      <c r="F444" t="s">
        <v>2122</v>
      </c>
      <c r="G444" t="s">
        <v>2088</v>
      </c>
      <c r="H444">
        <v>5</v>
      </c>
      <c r="I444">
        <v>6</v>
      </c>
      <c r="J444" t="s">
        <v>2122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  <c r="V444" t="s">
        <v>461</v>
      </c>
      <c r="W444">
        <v>33046</v>
      </c>
      <c r="X444" s="128">
        <v>1880600.7799999998</v>
      </c>
      <c r="Y444" s="128">
        <f t="shared" si="12"/>
        <v>1880600.7799999998</v>
      </c>
      <c r="Z444" t="b">
        <f t="shared" si="13"/>
        <v>1</v>
      </c>
    </row>
    <row r="445" spans="1:26" x14ac:dyDescent="0.25">
      <c r="A445">
        <v>440</v>
      </c>
      <c r="B445" t="s">
        <v>1021</v>
      </c>
      <c r="C445">
        <v>33049</v>
      </c>
      <c r="D445" t="s">
        <v>1896</v>
      </c>
      <c r="E445">
        <v>1972</v>
      </c>
      <c r="F445" t="s">
        <v>2122</v>
      </c>
      <c r="G445" t="s">
        <v>2088</v>
      </c>
      <c r="H445">
        <v>5</v>
      </c>
      <c r="I445">
        <v>6</v>
      </c>
      <c r="J445" t="s">
        <v>2122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  <c r="V445" t="s">
        <v>1021</v>
      </c>
      <c r="W445">
        <v>33049</v>
      </c>
      <c r="X445" s="128">
        <v>347388</v>
      </c>
      <c r="Y445" s="128">
        <f t="shared" si="12"/>
        <v>347388</v>
      </c>
      <c r="Z445" t="b">
        <f t="shared" si="13"/>
        <v>1</v>
      </c>
    </row>
    <row r="446" spans="1:26" x14ac:dyDescent="0.25">
      <c r="A446">
        <v>441</v>
      </c>
      <c r="B446" t="s">
        <v>1022</v>
      </c>
      <c r="C446">
        <v>33060</v>
      </c>
      <c r="D446" t="s">
        <v>1896</v>
      </c>
      <c r="E446">
        <v>1974</v>
      </c>
      <c r="F446" t="s">
        <v>2122</v>
      </c>
      <c r="G446" t="s">
        <v>2088</v>
      </c>
      <c r="H446">
        <v>5</v>
      </c>
      <c r="I446">
        <v>4</v>
      </c>
      <c r="J446" t="s">
        <v>2122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  <c r="V446" t="s">
        <v>1022</v>
      </c>
      <c r="W446">
        <v>33060</v>
      </c>
      <c r="X446" s="128">
        <v>197652</v>
      </c>
      <c r="Y446" s="128">
        <f t="shared" si="12"/>
        <v>197652</v>
      </c>
      <c r="Z446" t="b">
        <f t="shared" si="13"/>
        <v>1</v>
      </c>
    </row>
    <row r="447" spans="1:26" x14ac:dyDescent="0.25">
      <c r="A447">
        <v>442</v>
      </c>
      <c r="B447" t="s">
        <v>1023</v>
      </c>
      <c r="C447">
        <v>33067</v>
      </c>
      <c r="D447" t="s">
        <v>1896</v>
      </c>
      <c r="E447">
        <v>1973</v>
      </c>
      <c r="F447" t="s">
        <v>2122</v>
      </c>
      <c r="G447" t="s">
        <v>2088</v>
      </c>
      <c r="H447">
        <v>5</v>
      </c>
      <c r="I447">
        <v>6</v>
      </c>
      <c r="J447" t="s">
        <v>2122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  <c r="V447" t="s">
        <v>1023</v>
      </c>
      <c r="W447">
        <v>33067</v>
      </c>
      <c r="X447" s="128">
        <v>342048</v>
      </c>
      <c r="Y447" s="128">
        <f t="shared" si="12"/>
        <v>342048</v>
      </c>
      <c r="Z447" t="b">
        <f t="shared" si="13"/>
        <v>1</v>
      </c>
    </row>
    <row r="448" spans="1:26" x14ac:dyDescent="0.25">
      <c r="A448">
        <v>443</v>
      </c>
      <c r="B448" t="s">
        <v>2522</v>
      </c>
      <c r="C448">
        <v>35292</v>
      </c>
      <c r="D448" t="s">
        <v>1896</v>
      </c>
      <c r="E448">
        <v>1917</v>
      </c>
      <c r="F448" t="s">
        <v>2122</v>
      </c>
      <c r="G448" t="s">
        <v>2094</v>
      </c>
      <c r="H448">
        <v>2</v>
      </c>
      <c r="I448">
        <v>1</v>
      </c>
      <c r="J448" t="s">
        <v>2122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  <c r="V448" t="s">
        <v>2522</v>
      </c>
      <c r="W448">
        <v>35292</v>
      </c>
      <c r="X448" s="128">
        <v>924294.65</v>
      </c>
      <c r="Y448" s="128">
        <f t="shared" si="12"/>
        <v>924294.65</v>
      </c>
      <c r="Z448" t="b">
        <f t="shared" si="13"/>
        <v>1</v>
      </c>
    </row>
    <row r="449" spans="1:26" x14ac:dyDescent="0.25">
      <c r="A449">
        <v>444</v>
      </c>
      <c r="B449" t="s">
        <v>50</v>
      </c>
      <c r="C449">
        <v>33745</v>
      </c>
      <c r="D449" t="s">
        <v>1896</v>
      </c>
      <c r="E449">
        <v>1958</v>
      </c>
      <c r="F449" t="s">
        <v>2122</v>
      </c>
      <c r="G449" t="s">
        <v>2089</v>
      </c>
      <c r="H449">
        <v>2</v>
      </c>
      <c r="I449">
        <v>3</v>
      </c>
      <c r="J449" t="s">
        <v>2122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  <c r="V449" t="s">
        <v>50</v>
      </c>
      <c r="W449">
        <v>33745</v>
      </c>
      <c r="X449" s="128">
        <v>355109.12</v>
      </c>
      <c r="Y449" s="128">
        <f t="shared" si="12"/>
        <v>355109.12</v>
      </c>
      <c r="Z449" t="b">
        <f t="shared" si="13"/>
        <v>1</v>
      </c>
    </row>
    <row r="450" spans="1:26" x14ac:dyDescent="0.25">
      <c r="A450">
        <v>445</v>
      </c>
      <c r="B450" t="s">
        <v>457</v>
      </c>
      <c r="C450">
        <v>33011</v>
      </c>
      <c r="D450" t="s">
        <v>1896</v>
      </c>
      <c r="E450">
        <v>1971</v>
      </c>
      <c r="F450" t="s">
        <v>2122</v>
      </c>
      <c r="G450" t="s">
        <v>2089</v>
      </c>
      <c r="H450">
        <v>4</v>
      </c>
      <c r="I450">
        <v>3</v>
      </c>
      <c r="J450" t="s">
        <v>2122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  <c r="V450" t="s">
        <v>457</v>
      </c>
      <c r="W450">
        <v>33011</v>
      </c>
      <c r="X450" s="128">
        <v>4415551.78</v>
      </c>
      <c r="Y450" s="128">
        <f t="shared" si="12"/>
        <v>4415551.78</v>
      </c>
      <c r="Z450" t="b">
        <f t="shared" si="13"/>
        <v>1</v>
      </c>
    </row>
    <row r="451" spans="1:26" x14ac:dyDescent="0.25">
      <c r="A451">
        <v>446</v>
      </c>
      <c r="B451" t="s">
        <v>472</v>
      </c>
      <c r="C451">
        <v>37066</v>
      </c>
      <c r="D451" t="s">
        <v>1896</v>
      </c>
      <c r="E451">
        <v>1960</v>
      </c>
      <c r="F451" t="s">
        <v>2122</v>
      </c>
      <c r="G451" t="s">
        <v>2089</v>
      </c>
      <c r="H451">
        <v>2</v>
      </c>
      <c r="I451">
        <v>1</v>
      </c>
      <c r="J451" t="s">
        <v>2122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  <c r="V451" t="s">
        <v>472</v>
      </c>
      <c r="W451">
        <v>37066</v>
      </c>
      <c r="X451" s="128">
        <v>1555914.62</v>
      </c>
      <c r="Y451" s="128">
        <f t="shared" si="12"/>
        <v>1555914.62</v>
      </c>
      <c r="Z451" t="b">
        <f t="shared" si="13"/>
        <v>1</v>
      </c>
    </row>
    <row r="452" spans="1:26" x14ac:dyDescent="0.25">
      <c r="A452">
        <v>447</v>
      </c>
      <c r="B452" t="s">
        <v>473</v>
      </c>
      <c r="C452">
        <v>37067</v>
      </c>
      <c r="D452" t="s">
        <v>1896</v>
      </c>
      <c r="E452">
        <v>1959</v>
      </c>
      <c r="F452" t="s">
        <v>2122</v>
      </c>
      <c r="G452" t="s">
        <v>2089</v>
      </c>
      <c r="H452">
        <v>2</v>
      </c>
      <c r="I452">
        <v>1</v>
      </c>
      <c r="J452" t="s">
        <v>2122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  <c r="V452" t="s">
        <v>473</v>
      </c>
      <c r="W452">
        <v>37067</v>
      </c>
      <c r="X452" s="128">
        <v>1555914.62</v>
      </c>
      <c r="Y452" s="128">
        <f t="shared" si="12"/>
        <v>1555914.62</v>
      </c>
      <c r="Z452" t="b">
        <f t="shared" si="13"/>
        <v>1</v>
      </c>
    </row>
    <row r="453" spans="1:26" x14ac:dyDescent="0.25">
      <c r="A453">
        <v>448</v>
      </c>
      <c r="B453" t="s">
        <v>474</v>
      </c>
      <c r="C453">
        <v>37068</v>
      </c>
      <c r="D453" t="s">
        <v>1896</v>
      </c>
      <c r="E453">
        <v>1960</v>
      </c>
      <c r="F453" t="s">
        <v>2122</v>
      </c>
      <c r="G453" t="s">
        <v>2089</v>
      </c>
      <c r="H453">
        <v>2</v>
      </c>
      <c r="I453">
        <v>1</v>
      </c>
      <c r="J453" t="s">
        <v>2122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  <c r="V453" t="s">
        <v>474</v>
      </c>
      <c r="W453">
        <v>37068</v>
      </c>
      <c r="X453" s="128">
        <v>1555914.62</v>
      </c>
      <c r="Y453" s="128">
        <f t="shared" si="12"/>
        <v>1555914.62</v>
      </c>
      <c r="Z453" t="b">
        <f t="shared" si="13"/>
        <v>1</v>
      </c>
    </row>
    <row r="454" spans="1:26" x14ac:dyDescent="0.25">
      <c r="A454">
        <v>449</v>
      </c>
      <c r="B454" t="s">
        <v>453</v>
      </c>
      <c r="C454">
        <v>37081</v>
      </c>
      <c r="D454" t="s">
        <v>1896</v>
      </c>
      <c r="E454">
        <v>1954</v>
      </c>
      <c r="F454" t="s">
        <v>2122</v>
      </c>
      <c r="G454" t="s">
        <v>2089</v>
      </c>
      <c r="H454">
        <v>3</v>
      </c>
      <c r="I454">
        <v>2</v>
      </c>
      <c r="J454" t="s">
        <v>2122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  <c r="V454" t="s">
        <v>453</v>
      </c>
      <c r="W454">
        <v>37081</v>
      </c>
      <c r="X454" s="128">
        <v>3641155.45</v>
      </c>
      <c r="Y454" s="128">
        <f t="shared" si="12"/>
        <v>3641155.45</v>
      </c>
      <c r="Z454" t="b">
        <f t="shared" si="13"/>
        <v>1</v>
      </c>
    </row>
    <row r="455" spans="1:26" x14ac:dyDescent="0.25">
      <c r="A455">
        <v>450</v>
      </c>
      <c r="B455" t="s">
        <v>469</v>
      </c>
      <c r="C455">
        <v>37064</v>
      </c>
      <c r="D455" t="s">
        <v>1896</v>
      </c>
      <c r="E455">
        <v>1960</v>
      </c>
      <c r="F455" t="s">
        <v>2122</v>
      </c>
      <c r="G455" t="s">
        <v>2089</v>
      </c>
      <c r="H455">
        <v>2</v>
      </c>
      <c r="I455">
        <v>1</v>
      </c>
      <c r="J455" t="s">
        <v>2122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  <c r="V455" t="s">
        <v>469</v>
      </c>
      <c r="W455">
        <v>37064</v>
      </c>
      <c r="X455" s="128">
        <v>1810083.97</v>
      </c>
      <c r="Y455" s="128">
        <f t="shared" ref="Y455:Y518" si="14">VLOOKUP(W455,C:M,11,0)</f>
        <v>1810083.97</v>
      </c>
      <c r="Z455" t="b">
        <f t="shared" ref="Z455:Z518" si="15">AND(X455=Y455)</f>
        <v>1</v>
      </c>
    </row>
    <row r="456" spans="1:26" x14ac:dyDescent="0.25">
      <c r="A456">
        <v>451</v>
      </c>
      <c r="B456" t="s">
        <v>67</v>
      </c>
      <c r="C456">
        <v>32713</v>
      </c>
      <c r="D456" t="s">
        <v>1896</v>
      </c>
      <c r="E456">
        <v>1980</v>
      </c>
      <c r="F456" t="s">
        <v>2122</v>
      </c>
      <c r="G456" t="s">
        <v>2088</v>
      </c>
      <c r="H456">
        <v>9</v>
      </c>
      <c r="I456">
        <v>1</v>
      </c>
      <c r="J456" t="s">
        <v>2122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  <c r="V456" t="s">
        <v>67</v>
      </c>
      <c r="W456">
        <v>32713</v>
      </c>
      <c r="X456" s="128">
        <v>356242.01999999996</v>
      </c>
      <c r="Y456" s="128">
        <f t="shared" si="14"/>
        <v>356242.01999999996</v>
      </c>
      <c r="Z456" t="b">
        <f t="shared" si="15"/>
        <v>1</v>
      </c>
    </row>
    <row r="457" spans="1:26" x14ac:dyDescent="0.25">
      <c r="A457">
        <v>452</v>
      </c>
      <c r="B457" t="s">
        <v>387</v>
      </c>
      <c r="C457">
        <v>35768</v>
      </c>
      <c r="D457" t="s">
        <v>1896</v>
      </c>
      <c r="E457">
        <v>1955</v>
      </c>
      <c r="F457" t="s">
        <v>2122</v>
      </c>
      <c r="G457" t="s">
        <v>2094</v>
      </c>
      <c r="H457">
        <v>2</v>
      </c>
      <c r="I457">
        <v>1</v>
      </c>
      <c r="J457" t="s">
        <v>2122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  <c r="V457" t="s">
        <v>387</v>
      </c>
      <c r="W457">
        <v>35768</v>
      </c>
      <c r="X457" s="128">
        <v>1775406.74</v>
      </c>
      <c r="Y457" s="128">
        <f t="shared" si="14"/>
        <v>1775406.74</v>
      </c>
      <c r="Z457" t="b">
        <f t="shared" si="15"/>
        <v>1</v>
      </c>
    </row>
    <row r="458" spans="1:26" x14ac:dyDescent="0.25">
      <c r="A458">
        <v>453</v>
      </c>
      <c r="B458" t="s">
        <v>378</v>
      </c>
      <c r="C458">
        <v>35453</v>
      </c>
      <c r="D458" t="s">
        <v>1896</v>
      </c>
      <c r="E458">
        <v>1957</v>
      </c>
      <c r="F458" t="s">
        <v>2122</v>
      </c>
      <c r="G458" t="s">
        <v>2094</v>
      </c>
      <c r="H458">
        <v>2</v>
      </c>
      <c r="I458">
        <v>2</v>
      </c>
      <c r="J458" t="s">
        <v>2122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  <c r="V458" t="s">
        <v>378</v>
      </c>
      <c r="W458">
        <v>35453</v>
      </c>
      <c r="X458" s="128">
        <v>1450986.49</v>
      </c>
      <c r="Y458" s="128">
        <f t="shared" si="14"/>
        <v>1450986.49</v>
      </c>
      <c r="Z458" t="b">
        <f t="shared" si="15"/>
        <v>1</v>
      </c>
    </row>
    <row r="459" spans="1:26" x14ac:dyDescent="0.25">
      <c r="A459">
        <v>454</v>
      </c>
      <c r="B459" t="s">
        <v>376</v>
      </c>
      <c r="C459">
        <v>35450</v>
      </c>
      <c r="D459" t="s">
        <v>1896</v>
      </c>
      <c r="E459">
        <v>1958</v>
      </c>
      <c r="F459" t="s">
        <v>2122</v>
      </c>
      <c r="G459" t="s">
        <v>2094</v>
      </c>
      <c r="H459">
        <v>2</v>
      </c>
      <c r="I459">
        <v>2</v>
      </c>
      <c r="J459" t="s">
        <v>2122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  <c r="V459" t="s">
        <v>376</v>
      </c>
      <c r="W459">
        <v>35450</v>
      </c>
      <c r="X459" s="128">
        <v>1458324.79</v>
      </c>
      <c r="Y459" s="128">
        <f t="shared" si="14"/>
        <v>1458324.79</v>
      </c>
      <c r="Z459" t="b">
        <f t="shared" si="15"/>
        <v>1</v>
      </c>
    </row>
    <row r="460" spans="1:26" x14ac:dyDescent="0.25">
      <c r="A460">
        <v>455</v>
      </c>
      <c r="B460" t="s">
        <v>2948</v>
      </c>
      <c r="C460">
        <v>35456</v>
      </c>
      <c r="D460" t="s">
        <v>1896</v>
      </c>
      <c r="E460">
        <v>1965</v>
      </c>
      <c r="F460">
        <v>2022</v>
      </c>
      <c r="G460" t="s">
        <v>2120</v>
      </c>
      <c r="H460">
        <v>5</v>
      </c>
      <c r="I460">
        <v>4</v>
      </c>
      <c r="J460" t="s">
        <v>2122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  <c r="V460" t="s">
        <v>2948</v>
      </c>
      <c r="W460">
        <v>35456</v>
      </c>
      <c r="X460" s="128">
        <v>2159970.2100000004</v>
      </c>
      <c r="Y460" s="128">
        <f t="shared" si="14"/>
        <v>2159970.2100000004</v>
      </c>
      <c r="Z460" t="b">
        <f t="shared" si="15"/>
        <v>1</v>
      </c>
    </row>
    <row r="461" spans="1:26" x14ac:dyDescent="0.25">
      <c r="A461">
        <v>456</v>
      </c>
      <c r="B461" t="s">
        <v>26</v>
      </c>
      <c r="C461">
        <v>34457</v>
      </c>
      <c r="D461" t="s">
        <v>1896</v>
      </c>
      <c r="E461">
        <v>1963</v>
      </c>
      <c r="F461" t="s">
        <v>2122</v>
      </c>
      <c r="G461" t="s">
        <v>2089</v>
      </c>
      <c r="H461">
        <v>4</v>
      </c>
      <c r="I461">
        <v>2</v>
      </c>
      <c r="J461" t="s">
        <v>2122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  <c r="V461" t="s">
        <v>26</v>
      </c>
      <c r="W461">
        <v>34457</v>
      </c>
      <c r="X461" s="128">
        <v>1121369.8400000001</v>
      </c>
      <c r="Y461" s="128">
        <f t="shared" si="14"/>
        <v>1121369.8400000001</v>
      </c>
      <c r="Z461" t="b">
        <f t="shared" si="15"/>
        <v>1</v>
      </c>
    </row>
    <row r="462" spans="1:26" x14ac:dyDescent="0.25">
      <c r="A462">
        <v>457</v>
      </c>
      <c r="B462" t="s">
        <v>43</v>
      </c>
      <c r="C462">
        <v>35188</v>
      </c>
      <c r="D462" t="s">
        <v>1896</v>
      </c>
      <c r="E462">
        <v>1955</v>
      </c>
      <c r="F462" t="s">
        <v>2122</v>
      </c>
      <c r="G462" t="s">
        <v>2089</v>
      </c>
      <c r="H462">
        <v>2</v>
      </c>
      <c r="I462">
        <v>3</v>
      </c>
      <c r="J462" t="s">
        <v>2122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  <c r="V462" t="s">
        <v>43</v>
      </c>
      <c r="W462">
        <v>35188</v>
      </c>
      <c r="X462" s="128">
        <v>7611150.0199999996</v>
      </c>
      <c r="Y462" s="128">
        <f t="shared" si="14"/>
        <v>7611150.0199999996</v>
      </c>
      <c r="Z462" t="b">
        <f t="shared" si="15"/>
        <v>1</v>
      </c>
    </row>
    <row r="463" spans="1:26" x14ac:dyDescent="0.25">
      <c r="A463">
        <v>458</v>
      </c>
      <c r="B463" t="s">
        <v>1737</v>
      </c>
      <c r="C463">
        <v>33284</v>
      </c>
      <c r="D463" t="s">
        <v>1896</v>
      </c>
      <c r="E463">
        <v>2002</v>
      </c>
      <c r="F463" t="s">
        <v>2122</v>
      </c>
      <c r="G463" t="s">
        <v>2089</v>
      </c>
      <c r="H463">
        <v>5</v>
      </c>
      <c r="I463">
        <v>1</v>
      </c>
      <c r="J463" t="s">
        <v>2122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  <c r="V463" t="s">
        <v>1737</v>
      </c>
      <c r="W463">
        <v>33284</v>
      </c>
      <c r="X463" s="128">
        <v>103644</v>
      </c>
      <c r="Y463" s="128">
        <f t="shared" si="14"/>
        <v>103644</v>
      </c>
      <c r="Z463" t="b">
        <f t="shared" si="15"/>
        <v>1</v>
      </c>
    </row>
    <row r="464" spans="1:26" x14ac:dyDescent="0.25">
      <c r="A464">
        <v>459</v>
      </c>
      <c r="B464" t="s">
        <v>2690</v>
      </c>
      <c r="C464">
        <v>33301</v>
      </c>
      <c r="D464" t="s">
        <v>1896</v>
      </c>
      <c r="E464">
        <v>1989</v>
      </c>
      <c r="F464" t="s">
        <v>2122</v>
      </c>
      <c r="G464" t="s">
        <v>2088</v>
      </c>
      <c r="H464">
        <v>9</v>
      </c>
      <c r="I464">
        <v>2</v>
      </c>
      <c r="J464">
        <v>2</v>
      </c>
      <c r="K464">
        <v>5512.6</v>
      </c>
      <c r="L464" t="s">
        <v>2122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V464" t="s">
        <v>2690</v>
      </c>
      <c r="W464">
        <v>33301</v>
      </c>
      <c r="X464" s="128">
        <v>5908289.6499999994</v>
      </c>
      <c r="Y464" s="128">
        <f t="shared" si="14"/>
        <v>5908289.6499999994</v>
      </c>
      <c r="Z464" t="b">
        <f t="shared" si="15"/>
        <v>1</v>
      </c>
    </row>
    <row r="465" spans="1:26" x14ac:dyDescent="0.25">
      <c r="A465">
        <v>460</v>
      </c>
      <c r="B465" t="s">
        <v>2419</v>
      </c>
      <c r="C465">
        <v>34958</v>
      </c>
      <c r="D465" t="s">
        <v>1897</v>
      </c>
      <c r="E465">
        <v>1991</v>
      </c>
      <c r="F465" t="s">
        <v>2122</v>
      </c>
      <c r="G465" t="s">
        <v>2088</v>
      </c>
      <c r="H465">
        <v>9</v>
      </c>
      <c r="I465">
        <v>5</v>
      </c>
      <c r="J465" t="s">
        <v>2122</v>
      </c>
      <c r="K465">
        <v>17834.900000000001</v>
      </c>
      <c r="L465" t="s">
        <v>2122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  <c r="V465" t="s">
        <v>2523</v>
      </c>
      <c r="W465">
        <v>34958</v>
      </c>
      <c r="X465" s="128">
        <v>0</v>
      </c>
      <c r="Y465" s="128">
        <f t="shared" si="14"/>
        <v>0</v>
      </c>
      <c r="Z465" t="b">
        <f t="shared" si="15"/>
        <v>1</v>
      </c>
    </row>
    <row r="466" spans="1:26" x14ac:dyDescent="0.25">
      <c r="A466">
        <v>461</v>
      </c>
      <c r="B466" t="s">
        <v>1741</v>
      </c>
      <c r="C466">
        <v>34872</v>
      </c>
      <c r="D466" t="s">
        <v>1896</v>
      </c>
      <c r="E466">
        <v>1957</v>
      </c>
      <c r="F466" t="s">
        <v>2122</v>
      </c>
      <c r="G466" t="s">
        <v>2089</v>
      </c>
      <c r="H466">
        <v>2</v>
      </c>
      <c r="I466">
        <v>1</v>
      </c>
      <c r="J466" t="s">
        <v>2122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  <c r="V466" t="s">
        <v>2385</v>
      </c>
      <c r="W466">
        <v>34916</v>
      </c>
      <c r="X466" s="128">
        <v>992739.88</v>
      </c>
      <c r="Y466" s="128">
        <f t="shared" si="14"/>
        <v>992739.88</v>
      </c>
      <c r="Z466" t="b">
        <f t="shared" si="15"/>
        <v>1</v>
      </c>
    </row>
    <row r="467" spans="1:26" x14ac:dyDescent="0.25">
      <c r="A467">
        <v>462</v>
      </c>
      <c r="B467" t="s">
        <v>2420</v>
      </c>
      <c r="C467">
        <v>35250</v>
      </c>
      <c r="D467" t="s">
        <v>1896</v>
      </c>
      <c r="E467">
        <v>1934</v>
      </c>
      <c r="F467" t="s">
        <v>2122</v>
      </c>
      <c r="G467" t="s">
        <v>2089</v>
      </c>
      <c r="H467">
        <v>2</v>
      </c>
      <c r="I467">
        <v>2</v>
      </c>
      <c r="J467" t="s">
        <v>2122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  <c r="V467" t="s">
        <v>1741</v>
      </c>
      <c r="W467">
        <v>34872</v>
      </c>
      <c r="X467" s="128">
        <v>66666</v>
      </c>
      <c r="Y467" s="128">
        <f t="shared" si="14"/>
        <v>66666</v>
      </c>
      <c r="Z467" t="b">
        <f t="shared" si="15"/>
        <v>1</v>
      </c>
    </row>
    <row r="468" spans="1:26" x14ac:dyDescent="0.25">
      <c r="A468">
        <v>463</v>
      </c>
      <c r="B468" t="s">
        <v>342</v>
      </c>
      <c r="C468">
        <v>33436</v>
      </c>
      <c r="D468" t="s">
        <v>1896</v>
      </c>
      <c r="E468">
        <v>1977</v>
      </c>
      <c r="F468" t="s">
        <v>2122</v>
      </c>
      <c r="G468" t="s">
        <v>2089</v>
      </c>
      <c r="H468">
        <v>9</v>
      </c>
      <c r="I468">
        <v>2</v>
      </c>
      <c r="J468" t="s">
        <v>2122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  <c r="V468" t="s">
        <v>2420</v>
      </c>
      <c r="W468">
        <v>35250</v>
      </c>
      <c r="X468" s="128">
        <v>187752</v>
      </c>
      <c r="Y468" s="128">
        <f t="shared" si="14"/>
        <v>187752</v>
      </c>
      <c r="Z468" t="b">
        <f t="shared" si="15"/>
        <v>1</v>
      </c>
    </row>
    <row r="469" spans="1:26" x14ac:dyDescent="0.25">
      <c r="A469">
        <v>464</v>
      </c>
      <c r="B469" t="s">
        <v>1543</v>
      </c>
      <c r="C469">
        <v>32601</v>
      </c>
      <c r="D469" t="s">
        <v>1896</v>
      </c>
      <c r="E469">
        <v>1989</v>
      </c>
      <c r="F469" t="s">
        <v>2122</v>
      </c>
      <c r="G469" t="s">
        <v>2088</v>
      </c>
      <c r="H469">
        <v>9</v>
      </c>
      <c r="I469">
        <v>2</v>
      </c>
      <c r="J469" t="s">
        <v>2122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  <c r="V469" t="s">
        <v>342</v>
      </c>
      <c r="W469">
        <v>33436</v>
      </c>
      <c r="X469" s="128">
        <v>6277015.8600000003</v>
      </c>
      <c r="Y469" s="128">
        <f t="shared" si="14"/>
        <v>6277015.8600000003</v>
      </c>
      <c r="Z469" t="b">
        <f t="shared" si="15"/>
        <v>1</v>
      </c>
    </row>
    <row r="470" spans="1:26" x14ac:dyDescent="0.25">
      <c r="A470">
        <v>465</v>
      </c>
      <c r="B470" t="s">
        <v>371</v>
      </c>
      <c r="C470">
        <v>35253</v>
      </c>
      <c r="D470" t="s">
        <v>1896</v>
      </c>
      <c r="E470">
        <v>1955</v>
      </c>
      <c r="F470" t="s">
        <v>2122</v>
      </c>
      <c r="G470" t="s">
        <v>2089</v>
      </c>
      <c r="H470">
        <v>3</v>
      </c>
      <c r="I470">
        <v>1</v>
      </c>
      <c r="J470" t="s">
        <v>2122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  <c r="V470" t="s">
        <v>1543</v>
      </c>
      <c r="W470">
        <v>32601</v>
      </c>
      <c r="X470" s="128">
        <v>10586685.77</v>
      </c>
      <c r="Y470" s="128">
        <f t="shared" si="14"/>
        <v>10586685.77</v>
      </c>
      <c r="Z470" t="b">
        <f t="shared" si="15"/>
        <v>1</v>
      </c>
    </row>
    <row r="471" spans="1:26" x14ac:dyDescent="0.25">
      <c r="A471">
        <v>466</v>
      </c>
      <c r="B471" t="s">
        <v>1544</v>
      </c>
      <c r="C471">
        <v>35430</v>
      </c>
      <c r="D471" t="s">
        <v>1896</v>
      </c>
      <c r="E471">
        <v>1967</v>
      </c>
      <c r="F471" t="s">
        <v>2122</v>
      </c>
      <c r="G471" t="s">
        <v>2089</v>
      </c>
      <c r="H471">
        <v>4</v>
      </c>
      <c r="I471">
        <v>3</v>
      </c>
      <c r="J471" t="s">
        <v>2122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  <c r="V471" t="s">
        <v>371</v>
      </c>
      <c r="W471">
        <v>35253</v>
      </c>
      <c r="X471" s="128">
        <v>758900.68</v>
      </c>
      <c r="Y471" s="128">
        <f t="shared" si="14"/>
        <v>758900.68</v>
      </c>
      <c r="Z471" t="b">
        <f t="shared" si="15"/>
        <v>1</v>
      </c>
    </row>
    <row r="472" spans="1:26" x14ac:dyDescent="0.25">
      <c r="A472">
        <v>467</v>
      </c>
      <c r="B472" t="s">
        <v>2192</v>
      </c>
      <c r="C472">
        <v>35404</v>
      </c>
      <c r="D472" t="s">
        <v>1896</v>
      </c>
      <c r="E472">
        <v>1966</v>
      </c>
      <c r="F472" t="s">
        <v>2122</v>
      </c>
      <c r="G472" t="s">
        <v>2088</v>
      </c>
      <c r="H472">
        <v>4</v>
      </c>
      <c r="I472">
        <v>3</v>
      </c>
      <c r="J472" t="s">
        <v>2122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  <c r="V472" t="s">
        <v>2192</v>
      </c>
      <c r="W472">
        <v>35404</v>
      </c>
      <c r="X472" s="128">
        <v>139890</v>
      </c>
      <c r="Y472" s="128">
        <f t="shared" si="14"/>
        <v>139890</v>
      </c>
      <c r="Z472" t="b">
        <f t="shared" si="15"/>
        <v>1</v>
      </c>
    </row>
    <row r="473" spans="1:26" x14ac:dyDescent="0.25">
      <c r="A473">
        <v>468</v>
      </c>
      <c r="B473" t="s">
        <v>390</v>
      </c>
      <c r="C473">
        <v>35924</v>
      </c>
      <c r="D473" t="s">
        <v>1896</v>
      </c>
      <c r="E473">
        <v>1961</v>
      </c>
      <c r="F473" t="s">
        <v>2122</v>
      </c>
      <c r="G473" t="s">
        <v>2088</v>
      </c>
      <c r="H473">
        <v>5</v>
      </c>
      <c r="I473">
        <v>3</v>
      </c>
      <c r="J473" t="s">
        <v>2122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  <c r="V473" t="s">
        <v>1544</v>
      </c>
      <c r="W473">
        <v>35430</v>
      </c>
      <c r="X473" s="128">
        <v>1679408.59</v>
      </c>
      <c r="Y473" s="128">
        <f t="shared" si="14"/>
        <v>1679408.59</v>
      </c>
      <c r="Z473" t="b">
        <f t="shared" si="15"/>
        <v>1</v>
      </c>
    </row>
    <row r="474" spans="1:26" x14ac:dyDescent="0.25">
      <c r="A474">
        <v>469</v>
      </c>
      <c r="B474" t="s">
        <v>3035</v>
      </c>
      <c r="C474">
        <v>35497</v>
      </c>
      <c r="D474" t="s">
        <v>1896</v>
      </c>
      <c r="E474">
        <v>1940</v>
      </c>
      <c r="F474" t="s">
        <v>2122</v>
      </c>
      <c r="G474" t="s">
        <v>2941</v>
      </c>
      <c r="H474">
        <v>2</v>
      </c>
      <c r="I474">
        <v>2</v>
      </c>
      <c r="J474" t="s">
        <v>2122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  <c r="V474" t="s">
        <v>3035</v>
      </c>
      <c r="W474">
        <v>35497</v>
      </c>
      <c r="X474" s="128">
        <v>1727336.97</v>
      </c>
      <c r="Y474" s="128">
        <f t="shared" si="14"/>
        <v>1727336.97</v>
      </c>
      <c r="Z474" t="b">
        <f t="shared" si="15"/>
        <v>1</v>
      </c>
    </row>
    <row r="475" spans="1:26" x14ac:dyDescent="0.25">
      <c r="A475">
        <v>470</v>
      </c>
      <c r="B475" t="s">
        <v>379</v>
      </c>
      <c r="C475">
        <v>35524</v>
      </c>
      <c r="D475" t="s">
        <v>1896</v>
      </c>
      <c r="E475">
        <v>1959</v>
      </c>
      <c r="F475" t="s">
        <v>2122</v>
      </c>
      <c r="G475" t="s">
        <v>2089</v>
      </c>
      <c r="H475">
        <v>2</v>
      </c>
      <c r="I475">
        <v>2</v>
      </c>
      <c r="J475" t="s">
        <v>2122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  <c r="V475" t="s">
        <v>379</v>
      </c>
      <c r="W475">
        <v>35524</v>
      </c>
      <c r="X475" s="128">
        <v>3073459.0680000004</v>
      </c>
      <c r="Y475" s="128">
        <f t="shared" si="14"/>
        <v>3073459.0680000004</v>
      </c>
      <c r="Z475" t="b">
        <f t="shared" si="15"/>
        <v>1</v>
      </c>
    </row>
    <row r="476" spans="1:26" x14ac:dyDescent="0.25">
      <c r="A476">
        <v>471</v>
      </c>
      <c r="B476" t="s">
        <v>2438</v>
      </c>
      <c r="C476">
        <v>32345</v>
      </c>
      <c r="D476" t="s">
        <v>1896</v>
      </c>
      <c r="E476">
        <v>1964</v>
      </c>
      <c r="F476" t="s">
        <v>2122</v>
      </c>
      <c r="G476" t="s">
        <v>2088</v>
      </c>
      <c r="H476">
        <v>5</v>
      </c>
      <c r="I476">
        <v>3</v>
      </c>
      <c r="J476" t="s">
        <v>2122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  <c r="V476" t="s">
        <v>390</v>
      </c>
      <c r="W476">
        <v>35924</v>
      </c>
      <c r="X476" s="128">
        <v>4525568.0299999993</v>
      </c>
      <c r="Y476" s="128">
        <f t="shared" si="14"/>
        <v>4525568.0299999993</v>
      </c>
      <c r="Z476" t="b">
        <f t="shared" si="15"/>
        <v>1</v>
      </c>
    </row>
    <row r="477" spans="1:26" x14ac:dyDescent="0.25">
      <c r="A477">
        <v>472</v>
      </c>
      <c r="B477" t="s">
        <v>423</v>
      </c>
      <c r="C477">
        <v>32429</v>
      </c>
      <c r="D477" t="s">
        <v>1896</v>
      </c>
      <c r="E477">
        <v>1973</v>
      </c>
      <c r="F477" t="s">
        <v>2122</v>
      </c>
      <c r="G477" t="s">
        <v>2088</v>
      </c>
      <c r="H477">
        <v>5</v>
      </c>
      <c r="I477">
        <v>4</v>
      </c>
      <c r="J477" t="s">
        <v>2122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  <c r="V477" t="s">
        <v>2438</v>
      </c>
      <c r="W477">
        <v>32345</v>
      </c>
      <c r="X477" s="128">
        <v>3785827.7199999997</v>
      </c>
      <c r="Y477" s="128">
        <f t="shared" si="14"/>
        <v>3785827.7199999997</v>
      </c>
      <c r="Z477" t="b">
        <f t="shared" si="15"/>
        <v>1</v>
      </c>
    </row>
    <row r="478" spans="1:26" x14ac:dyDescent="0.25">
      <c r="A478">
        <v>473</v>
      </c>
      <c r="B478" t="s">
        <v>455</v>
      </c>
      <c r="C478">
        <v>33009</v>
      </c>
      <c r="D478" t="s">
        <v>1896</v>
      </c>
      <c r="E478">
        <v>1970</v>
      </c>
      <c r="F478" t="s">
        <v>2122</v>
      </c>
      <c r="G478" t="s">
        <v>2089</v>
      </c>
      <c r="H478">
        <v>4</v>
      </c>
      <c r="I478">
        <v>8</v>
      </c>
      <c r="J478" t="s">
        <v>2122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  <c r="V478" t="s">
        <v>423</v>
      </c>
      <c r="W478">
        <v>32429</v>
      </c>
      <c r="X478" s="128">
        <v>4844992.79</v>
      </c>
      <c r="Y478" s="128">
        <f t="shared" si="14"/>
        <v>4844992.79</v>
      </c>
      <c r="Z478" t="b">
        <f t="shared" si="15"/>
        <v>1</v>
      </c>
    </row>
    <row r="479" spans="1:26" x14ac:dyDescent="0.25">
      <c r="A479">
        <v>474</v>
      </c>
      <c r="B479" t="s">
        <v>459</v>
      </c>
      <c r="C479">
        <v>33042</v>
      </c>
      <c r="D479" t="s">
        <v>1896</v>
      </c>
      <c r="E479">
        <v>1972</v>
      </c>
      <c r="F479" t="s">
        <v>2122</v>
      </c>
      <c r="G479" t="s">
        <v>2089</v>
      </c>
      <c r="H479">
        <v>5</v>
      </c>
      <c r="I479">
        <v>4</v>
      </c>
      <c r="J479" t="s">
        <v>2122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  <c r="V479" t="s">
        <v>455</v>
      </c>
      <c r="W479">
        <v>33009</v>
      </c>
      <c r="X479" s="128">
        <v>11600607.85</v>
      </c>
      <c r="Y479" s="128">
        <f t="shared" si="14"/>
        <v>11600607.85</v>
      </c>
      <c r="Z479" t="b">
        <f t="shared" si="15"/>
        <v>1</v>
      </c>
    </row>
    <row r="480" spans="1:26" x14ac:dyDescent="0.25">
      <c r="A480">
        <v>475</v>
      </c>
      <c r="B480" t="s">
        <v>463</v>
      </c>
      <c r="C480">
        <v>33065</v>
      </c>
      <c r="D480" t="s">
        <v>1896</v>
      </c>
      <c r="E480">
        <v>1974</v>
      </c>
      <c r="F480" t="s">
        <v>2122</v>
      </c>
      <c r="G480" t="s">
        <v>2088</v>
      </c>
      <c r="H480">
        <v>5</v>
      </c>
      <c r="I480">
        <v>4</v>
      </c>
      <c r="J480" t="s">
        <v>2122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  <c r="V480" t="s">
        <v>459</v>
      </c>
      <c r="W480">
        <v>33042</v>
      </c>
      <c r="X480" s="128">
        <v>6364961.71</v>
      </c>
      <c r="Y480" s="128">
        <f t="shared" si="14"/>
        <v>6364961.71</v>
      </c>
      <c r="Z480" t="b">
        <f t="shared" si="15"/>
        <v>1</v>
      </c>
    </row>
    <row r="481" spans="1:26" x14ac:dyDescent="0.25">
      <c r="A481">
        <v>476</v>
      </c>
      <c r="B481" t="s">
        <v>2174</v>
      </c>
      <c r="C481">
        <v>34542</v>
      </c>
      <c r="D481" t="s">
        <v>1896</v>
      </c>
      <c r="E481">
        <v>1936</v>
      </c>
      <c r="F481" t="s">
        <v>2122</v>
      </c>
      <c r="G481" t="s">
        <v>2094</v>
      </c>
      <c r="H481">
        <v>2</v>
      </c>
      <c r="I481">
        <v>2</v>
      </c>
      <c r="J481" t="s">
        <v>2122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  <c r="V481" t="s">
        <v>463</v>
      </c>
      <c r="W481">
        <v>33065</v>
      </c>
      <c r="X481" s="128">
        <v>6338195.5899999999</v>
      </c>
      <c r="Y481" s="128">
        <f t="shared" si="14"/>
        <v>6338195.5899999999</v>
      </c>
      <c r="Z481" t="b">
        <f t="shared" si="15"/>
        <v>1</v>
      </c>
    </row>
    <row r="482" spans="1:26" x14ac:dyDescent="0.25">
      <c r="A482">
        <v>477</v>
      </c>
      <c r="B482" t="s">
        <v>362</v>
      </c>
      <c r="C482">
        <v>34975</v>
      </c>
      <c r="D482" t="s">
        <v>1896</v>
      </c>
      <c r="E482">
        <v>1960</v>
      </c>
      <c r="F482" t="s">
        <v>2122</v>
      </c>
      <c r="G482" t="s">
        <v>2089</v>
      </c>
      <c r="H482">
        <v>3</v>
      </c>
      <c r="I482">
        <v>1</v>
      </c>
      <c r="J482" t="s">
        <v>2122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  <c r="V482" t="s">
        <v>2174</v>
      </c>
      <c r="W482">
        <v>34542</v>
      </c>
      <c r="X482" s="128">
        <v>989484.1</v>
      </c>
      <c r="Y482" s="128">
        <f t="shared" si="14"/>
        <v>989484.1</v>
      </c>
      <c r="Z482" t="b">
        <f t="shared" si="15"/>
        <v>1</v>
      </c>
    </row>
    <row r="483" spans="1:26" x14ac:dyDescent="0.25">
      <c r="A483">
        <v>478</v>
      </c>
      <c r="B483" t="s">
        <v>386</v>
      </c>
      <c r="C483">
        <v>35767</v>
      </c>
      <c r="D483" t="s">
        <v>1896</v>
      </c>
      <c r="E483">
        <v>1953</v>
      </c>
      <c r="F483" t="s">
        <v>2122</v>
      </c>
      <c r="G483" t="s">
        <v>2089</v>
      </c>
      <c r="H483">
        <v>2</v>
      </c>
      <c r="I483">
        <v>1</v>
      </c>
      <c r="J483" t="s">
        <v>2122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  <c r="V483" t="s">
        <v>362</v>
      </c>
      <c r="W483">
        <v>34975</v>
      </c>
      <c r="X483" s="128">
        <v>1302015.2000000002</v>
      </c>
      <c r="Y483" s="128">
        <f t="shared" si="14"/>
        <v>1302015.2000000002</v>
      </c>
      <c r="Z483" t="b">
        <f t="shared" si="15"/>
        <v>1</v>
      </c>
    </row>
    <row r="484" spans="1:26" x14ac:dyDescent="0.25">
      <c r="A484">
        <v>479</v>
      </c>
      <c r="B484" t="s">
        <v>415</v>
      </c>
      <c r="C484">
        <v>32374</v>
      </c>
      <c r="D484" t="s">
        <v>1896</v>
      </c>
      <c r="E484">
        <v>1968</v>
      </c>
      <c r="F484" t="s">
        <v>2122</v>
      </c>
      <c r="G484" t="s">
        <v>2089</v>
      </c>
      <c r="H484">
        <v>4</v>
      </c>
      <c r="I484">
        <v>3</v>
      </c>
      <c r="J484" t="s">
        <v>2122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  <c r="V484" t="s">
        <v>386</v>
      </c>
      <c r="W484">
        <v>35767</v>
      </c>
      <c r="X484" s="128">
        <v>1394630.32</v>
      </c>
      <c r="Y484" s="128">
        <f t="shared" si="14"/>
        <v>1394630.32</v>
      </c>
      <c r="Z484" t="b">
        <f t="shared" si="15"/>
        <v>1</v>
      </c>
    </row>
    <row r="485" spans="1:26" x14ac:dyDescent="0.25">
      <c r="A485">
        <v>480</v>
      </c>
      <c r="B485" t="s">
        <v>421</v>
      </c>
      <c r="C485">
        <v>32380</v>
      </c>
      <c r="D485" t="s">
        <v>1896</v>
      </c>
      <c r="E485">
        <v>1968</v>
      </c>
      <c r="F485" t="s">
        <v>2122</v>
      </c>
      <c r="G485" t="s">
        <v>2089</v>
      </c>
      <c r="H485">
        <v>10</v>
      </c>
      <c r="I485">
        <v>1</v>
      </c>
      <c r="J485" t="s">
        <v>2122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  <c r="V485" t="s">
        <v>415</v>
      </c>
      <c r="W485">
        <v>32374</v>
      </c>
      <c r="X485" s="128">
        <v>0</v>
      </c>
      <c r="Y485" s="128">
        <f t="shared" si="14"/>
        <v>0</v>
      </c>
      <c r="Z485" t="b">
        <f t="shared" si="15"/>
        <v>1</v>
      </c>
    </row>
    <row r="486" spans="1:26" x14ac:dyDescent="0.25">
      <c r="A486">
        <v>481</v>
      </c>
      <c r="B486" t="s">
        <v>28</v>
      </c>
      <c r="C486">
        <v>35409</v>
      </c>
      <c r="D486" t="s">
        <v>1896</v>
      </c>
      <c r="E486">
        <v>1987</v>
      </c>
      <c r="F486" t="s">
        <v>2122</v>
      </c>
      <c r="G486" t="s">
        <v>2088</v>
      </c>
      <c r="H486">
        <v>9</v>
      </c>
      <c r="I486">
        <v>8</v>
      </c>
      <c r="J486" t="s">
        <v>2122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  <c r="V486" t="s">
        <v>421</v>
      </c>
      <c r="W486">
        <v>32380</v>
      </c>
      <c r="X486" s="128">
        <v>2533749.9900000002</v>
      </c>
      <c r="Y486" s="128">
        <f t="shared" si="14"/>
        <v>2533749.9900000002</v>
      </c>
      <c r="Z486" t="b">
        <f t="shared" si="15"/>
        <v>1</v>
      </c>
    </row>
    <row r="487" spans="1:26" x14ac:dyDescent="0.25">
      <c r="A487">
        <v>482</v>
      </c>
      <c r="B487" t="s">
        <v>375</v>
      </c>
      <c r="C487">
        <v>35351</v>
      </c>
      <c r="D487" t="s">
        <v>1896</v>
      </c>
      <c r="E487">
        <v>1962</v>
      </c>
      <c r="F487" t="s">
        <v>2122</v>
      </c>
      <c r="G487" t="s">
        <v>2089</v>
      </c>
      <c r="H487">
        <v>4</v>
      </c>
      <c r="I487">
        <v>6</v>
      </c>
      <c r="J487" t="s">
        <v>2122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  <c r="V487" t="s">
        <v>375</v>
      </c>
      <c r="W487">
        <v>35351</v>
      </c>
      <c r="X487" s="128">
        <v>541246.31400000001</v>
      </c>
      <c r="Y487" s="128">
        <f t="shared" si="14"/>
        <v>541246.31400000001</v>
      </c>
      <c r="Z487" t="b">
        <f t="shared" si="15"/>
        <v>1</v>
      </c>
    </row>
    <row r="488" spans="1:26" x14ac:dyDescent="0.25">
      <c r="A488">
        <v>483</v>
      </c>
      <c r="B488" t="s">
        <v>1545</v>
      </c>
      <c r="C488">
        <v>35434</v>
      </c>
      <c r="D488" t="s">
        <v>1896</v>
      </c>
      <c r="E488">
        <v>1994</v>
      </c>
      <c r="F488" t="s">
        <v>2122</v>
      </c>
      <c r="G488" t="s">
        <v>2088</v>
      </c>
      <c r="H488">
        <v>7</v>
      </c>
      <c r="I488">
        <v>1</v>
      </c>
      <c r="J488" t="s">
        <v>2122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  <c r="V488" t="s">
        <v>28</v>
      </c>
      <c r="W488">
        <v>35409</v>
      </c>
      <c r="X488" s="128">
        <v>21105105.060000002</v>
      </c>
      <c r="Y488" s="128">
        <f t="shared" si="14"/>
        <v>21105105.060000002</v>
      </c>
      <c r="Z488" t="b">
        <f t="shared" si="15"/>
        <v>1</v>
      </c>
    </row>
    <row r="489" spans="1:26" x14ac:dyDescent="0.25">
      <c r="A489">
        <v>484</v>
      </c>
      <c r="B489" t="s">
        <v>388</v>
      </c>
      <c r="C489">
        <v>35898</v>
      </c>
      <c r="D489" t="s">
        <v>1896</v>
      </c>
      <c r="E489">
        <v>2004</v>
      </c>
      <c r="F489" t="s">
        <v>2122</v>
      </c>
      <c r="G489" t="s">
        <v>2089</v>
      </c>
      <c r="H489">
        <v>6</v>
      </c>
      <c r="I489">
        <v>1</v>
      </c>
      <c r="J489" t="s">
        <v>2122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  <c r="V489" t="s">
        <v>1545</v>
      </c>
      <c r="W489">
        <v>35434</v>
      </c>
      <c r="X489" s="128">
        <v>1521402.3599999999</v>
      </c>
      <c r="Y489" s="128">
        <f t="shared" si="14"/>
        <v>1521402.3599999999</v>
      </c>
      <c r="Z489" t="b">
        <f t="shared" si="15"/>
        <v>1</v>
      </c>
    </row>
    <row r="490" spans="1:26" x14ac:dyDescent="0.25">
      <c r="A490">
        <v>485</v>
      </c>
      <c r="B490" t="s">
        <v>396</v>
      </c>
      <c r="C490">
        <v>32719</v>
      </c>
      <c r="D490" t="s">
        <v>1896</v>
      </c>
      <c r="E490">
        <v>1981</v>
      </c>
      <c r="F490" t="s">
        <v>2122</v>
      </c>
      <c r="G490" t="s">
        <v>2088</v>
      </c>
      <c r="H490">
        <v>9</v>
      </c>
      <c r="I490">
        <v>1</v>
      </c>
      <c r="J490" t="s">
        <v>2122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  <c r="V490" t="s">
        <v>388</v>
      </c>
      <c r="W490">
        <v>35898</v>
      </c>
      <c r="X490" s="128">
        <v>3699100.2600000002</v>
      </c>
      <c r="Y490" s="128">
        <f t="shared" si="14"/>
        <v>3699100.2600000002</v>
      </c>
      <c r="Z490" t="b">
        <f t="shared" si="15"/>
        <v>1</v>
      </c>
    </row>
    <row r="491" spans="1:26" x14ac:dyDescent="0.25">
      <c r="A491">
        <v>486</v>
      </c>
      <c r="B491" t="s">
        <v>420</v>
      </c>
      <c r="C491">
        <v>32376</v>
      </c>
      <c r="D491" t="s">
        <v>1896</v>
      </c>
      <c r="E491">
        <v>1986</v>
      </c>
      <c r="F491" t="s">
        <v>2122</v>
      </c>
      <c r="G491" t="s">
        <v>2088</v>
      </c>
      <c r="H491">
        <v>9</v>
      </c>
      <c r="I491">
        <v>2</v>
      </c>
      <c r="J491" t="s">
        <v>2122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  <c r="V491" t="s">
        <v>396</v>
      </c>
      <c r="W491">
        <v>32719</v>
      </c>
      <c r="X491" s="128">
        <v>4179696.06</v>
      </c>
      <c r="Y491" s="128">
        <f t="shared" si="14"/>
        <v>4179696.06</v>
      </c>
      <c r="Z491" t="b">
        <f t="shared" si="15"/>
        <v>1</v>
      </c>
    </row>
    <row r="492" spans="1:26" x14ac:dyDescent="0.25">
      <c r="A492">
        <v>487</v>
      </c>
      <c r="B492" t="s">
        <v>2231</v>
      </c>
      <c r="C492">
        <v>36735</v>
      </c>
      <c r="D492" t="s">
        <v>1896</v>
      </c>
      <c r="E492">
        <v>1965</v>
      </c>
      <c r="F492" t="s">
        <v>2122</v>
      </c>
      <c r="G492" t="s">
        <v>2089</v>
      </c>
      <c r="H492">
        <v>5</v>
      </c>
      <c r="I492">
        <v>4</v>
      </c>
      <c r="J492" t="s">
        <v>2122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  <c r="V492" t="s">
        <v>420</v>
      </c>
      <c r="W492">
        <v>32376</v>
      </c>
      <c r="X492" s="128">
        <v>4853612.82</v>
      </c>
      <c r="Y492" s="128">
        <f t="shared" si="14"/>
        <v>4853612.82</v>
      </c>
      <c r="Z492" t="b">
        <f t="shared" si="15"/>
        <v>1</v>
      </c>
    </row>
    <row r="493" spans="1:26" x14ac:dyDescent="0.25">
      <c r="A493">
        <v>488</v>
      </c>
      <c r="B493" t="s">
        <v>2311</v>
      </c>
      <c r="C493">
        <v>34982</v>
      </c>
      <c r="D493" t="s">
        <v>1896</v>
      </c>
      <c r="E493">
        <v>1935</v>
      </c>
      <c r="F493" t="s">
        <v>2122</v>
      </c>
      <c r="G493" t="s">
        <v>2089</v>
      </c>
      <c r="H493">
        <v>4</v>
      </c>
      <c r="I493">
        <v>2</v>
      </c>
      <c r="J493" t="s">
        <v>2122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  <c r="V493" t="s">
        <v>2231</v>
      </c>
      <c r="W493">
        <v>36735</v>
      </c>
      <c r="X493" s="128">
        <v>6292779.1359999999</v>
      </c>
      <c r="Y493" s="128">
        <f t="shared" si="14"/>
        <v>6292779.1359999999</v>
      </c>
      <c r="Z493" t="b">
        <f t="shared" si="15"/>
        <v>1</v>
      </c>
    </row>
    <row r="494" spans="1:26" x14ac:dyDescent="0.25">
      <c r="A494">
        <v>489</v>
      </c>
      <c r="B494" t="s">
        <v>2312</v>
      </c>
      <c r="C494">
        <v>34056</v>
      </c>
      <c r="D494" t="s">
        <v>1896</v>
      </c>
      <c r="E494">
        <v>1993</v>
      </c>
      <c r="F494" t="s">
        <v>2122</v>
      </c>
      <c r="G494" t="s">
        <v>2088</v>
      </c>
      <c r="H494">
        <v>9</v>
      </c>
      <c r="I494">
        <v>2</v>
      </c>
      <c r="J494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V494" t="s">
        <v>2311</v>
      </c>
      <c r="W494">
        <v>34982</v>
      </c>
      <c r="X494" s="128">
        <v>544008.89195000008</v>
      </c>
      <c r="Y494" s="128">
        <f t="shared" si="14"/>
        <v>544008.89195000008</v>
      </c>
      <c r="Z494" t="b">
        <f t="shared" si="15"/>
        <v>1</v>
      </c>
    </row>
    <row r="495" spans="1:26" x14ac:dyDescent="0.25">
      <c r="A495">
        <v>490</v>
      </c>
      <c r="B495" t="s">
        <v>2313</v>
      </c>
      <c r="C495">
        <v>33140</v>
      </c>
      <c r="D495" t="s">
        <v>1896</v>
      </c>
      <c r="E495">
        <v>1968</v>
      </c>
      <c r="F495" t="s">
        <v>2122</v>
      </c>
      <c r="G495" t="s">
        <v>2088</v>
      </c>
      <c r="H495">
        <v>5</v>
      </c>
      <c r="I495">
        <v>3</v>
      </c>
      <c r="J495" t="s">
        <v>2122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  <c r="V495" t="s">
        <v>2312</v>
      </c>
      <c r="W495">
        <v>34056</v>
      </c>
      <c r="X495" s="128">
        <v>5926701.21</v>
      </c>
      <c r="Y495" s="128">
        <f t="shared" si="14"/>
        <v>5926701.21</v>
      </c>
      <c r="Z495" t="b">
        <f t="shared" si="15"/>
        <v>1</v>
      </c>
    </row>
    <row r="496" spans="1:26" x14ac:dyDescent="0.25">
      <c r="A496">
        <v>491</v>
      </c>
      <c r="B496" t="s">
        <v>2314</v>
      </c>
      <c r="C496">
        <v>35352</v>
      </c>
      <c r="D496" t="s">
        <v>1896</v>
      </c>
      <c r="E496">
        <v>1966</v>
      </c>
      <c r="F496" t="s">
        <v>2122</v>
      </c>
      <c r="G496" t="s">
        <v>2089</v>
      </c>
      <c r="H496">
        <v>5</v>
      </c>
      <c r="I496">
        <v>6</v>
      </c>
      <c r="J496" t="s">
        <v>2122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  <c r="V496" t="s">
        <v>2313</v>
      </c>
      <c r="W496">
        <v>33140</v>
      </c>
      <c r="X496" s="128">
        <v>4088145.44</v>
      </c>
      <c r="Y496" s="128">
        <f t="shared" si="14"/>
        <v>4088145.44</v>
      </c>
      <c r="Z496" t="b">
        <f t="shared" si="15"/>
        <v>1</v>
      </c>
    </row>
    <row r="497" spans="1:26" x14ac:dyDescent="0.25">
      <c r="A497">
        <v>492</v>
      </c>
      <c r="B497" t="s">
        <v>2315</v>
      </c>
      <c r="C497">
        <v>32465</v>
      </c>
      <c r="D497" t="s">
        <v>1896</v>
      </c>
      <c r="E497">
        <v>1970</v>
      </c>
      <c r="F497" t="s">
        <v>2122</v>
      </c>
      <c r="G497" t="s">
        <v>2088</v>
      </c>
      <c r="H497">
        <v>4</v>
      </c>
      <c r="I497">
        <v>6</v>
      </c>
      <c r="J497" t="s">
        <v>2122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  <c r="V497" t="s">
        <v>2314</v>
      </c>
      <c r="W497">
        <v>35352</v>
      </c>
      <c r="X497" s="128">
        <v>4226019.43</v>
      </c>
      <c r="Y497" s="128">
        <f t="shared" si="14"/>
        <v>4226019.43</v>
      </c>
      <c r="Z497" t="b">
        <f t="shared" si="15"/>
        <v>1</v>
      </c>
    </row>
    <row r="498" spans="1:26" x14ac:dyDescent="0.25">
      <c r="A498">
        <v>493</v>
      </c>
      <c r="B498" t="s">
        <v>2316</v>
      </c>
      <c r="C498">
        <v>33691</v>
      </c>
      <c r="D498" t="s">
        <v>1896</v>
      </c>
      <c r="E498">
        <v>2008</v>
      </c>
      <c r="F498" t="s">
        <v>2122</v>
      </c>
      <c r="G498" t="s">
        <v>2089</v>
      </c>
      <c r="H498">
        <v>5</v>
      </c>
      <c r="I498">
        <v>1</v>
      </c>
      <c r="J498" t="s">
        <v>2122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  <c r="V498" t="s">
        <v>2315</v>
      </c>
      <c r="W498">
        <v>32465</v>
      </c>
      <c r="X498" s="128">
        <v>6195867.1399999997</v>
      </c>
      <c r="Y498" s="128">
        <f t="shared" si="14"/>
        <v>6195867.1399999997</v>
      </c>
      <c r="Z498" t="b">
        <f t="shared" si="15"/>
        <v>1</v>
      </c>
    </row>
    <row r="499" spans="1:26" x14ac:dyDescent="0.25">
      <c r="A499">
        <v>494</v>
      </c>
      <c r="B499" t="s">
        <v>2317</v>
      </c>
      <c r="C499">
        <v>33408</v>
      </c>
      <c r="D499" t="s">
        <v>1896</v>
      </c>
      <c r="E499">
        <v>1968</v>
      </c>
      <c r="F499" t="s">
        <v>2122</v>
      </c>
      <c r="G499" t="s">
        <v>2089</v>
      </c>
      <c r="H499">
        <v>4</v>
      </c>
      <c r="I499">
        <v>5</v>
      </c>
      <c r="J499" t="s">
        <v>2122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  <c r="V499" t="s">
        <v>2316</v>
      </c>
      <c r="W499">
        <v>33691</v>
      </c>
      <c r="X499" s="128">
        <v>2050672.66</v>
      </c>
      <c r="Y499" s="128">
        <f t="shared" si="14"/>
        <v>2050672.66</v>
      </c>
      <c r="Z499" t="b">
        <f t="shared" si="15"/>
        <v>1</v>
      </c>
    </row>
    <row r="500" spans="1:26" x14ac:dyDescent="0.25">
      <c r="A500">
        <v>495</v>
      </c>
      <c r="B500" t="s">
        <v>2318</v>
      </c>
      <c r="C500">
        <v>32932</v>
      </c>
      <c r="D500" t="s">
        <v>1896</v>
      </c>
      <c r="E500">
        <v>1993</v>
      </c>
      <c r="F500" t="s">
        <v>2122</v>
      </c>
      <c r="G500" t="s">
        <v>2088</v>
      </c>
      <c r="H500">
        <v>9</v>
      </c>
      <c r="I500">
        <v>3</v>
      </c>
      <c r="J500" t="s">
        <v>2122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  <c r="V500" t="s">
        <v>2317</v>
      </c>
      <c r="W500">
        <v>33408</v>
      </c>
      <c r="X500" s="128">
        <v>3201637.93</v>
      </c>
      <c r="Y500" s="128">
        <f t="shared" si="14"/>
        <v>3201637.93</v>
      </c>
      <c r="Z500" t="b">
        <f t="shared" si="15"/>
        <v>1</v>
      </c>
    </row>
    <row r="501" spans="1:26" x14ac:dyDescent="0.25">
      <c r="A501">
        <v>496</v>
      </c>
      <c r="B501" t="s">
        <v>2826</v>
      </c>
      <c r="C501">
        <v>33977</v>
      </c>
      <c r="D501" t="s">
        <v>1896</v>
      </c>
      <c r="E501">
        <v>1959</v>
      </c>
      <c r="F501" t="s">
        <v>2122</v>
      </c>
      <c r="G501" t="s">
        <v>2089</v>
      </c>
      <c r="H501">
        <v>3</v>
      </c>
      <c r="I501">
        <v>2</v>
      </c>
      <c r="J501" t="s">
        <v>2122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  <c r="V501" t="s">
        <v>2318</v>
      </c>
      <c r="W501">
        <v>32932</v>
      </c>
      <c r="X501" s="128">
        <v>0</v>
      </c>
      <c r="Y501" s="128">
        <f t="shared" si="14"/>
        <v>0</v>
      </c>
      <c r="Z501" t="b">
        <f t="shared" si="15"/>
        <v>1</v>
      </c>
    </row>
    <row r="502" spans="1:26" x14ac:dyDescent="0.25">
      <c r="A502">
        <v>497</v>
      </c>
      <c r="B502" t="s">
        <v>2319</v>
      </c>
      <c r="C502">
        <v>33984</v>
      </c>
      <c r="D502" t="s">
        <v>1896</v>
      </c>
      <c r="E502">
        <v>1964</v>
      </c>
      <c r="F502" t="s">
        <v>2122</v>
      </c>
      <c r="G502" t="s">
        <v>2089</v>
      </c>
      <c r="H502">
        <v>4</v>
      </c>
      <c r="I502">
        <v>3</v>
      </c>
      <c r="J502" t="s">
        <v>2122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  <c r="V502" t="s">
        <v>2826</v>
      </c>
      <c r="W502">
        <v>33977</v>
      </c>
      <c r="X502" s="128">
        <v>548613.87</v>
      </c>
      <c r="Y502" s="128">
        <f t="shared" si="14"/>
        <v>548613.87</v>
      </c>
      <c r="Z502" t="b">
        <f t="shared" si="15"/>
        <v>1</v>
      </c>
    </row>
    <row r="503" spans="1:26" x14ac:dyDescent="0.25">
      <c r="A503">
        <v>498</v>
      </c>
      <c r="B503" t="s">
        <v>2320</v>
      </c>
      <c r="C503">
        <v>35520</v>
      </c>
      <c r="D503" t="s">
        <v>1896</v>
      </c>
      <c r="E503">
        <v>1954</v>
      </c>
      <c r="F503" t="s">
        <v>2122</v>
      </c>
      <c r="G503" t="s">
        <v>2089</v>
      </c>
      <c r="H503">
        <v>2</v>
      </c>
      <c r="I503">
        <v>2</v>
      </c>
      <c r="J503" t="s">
        <v>2122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  <c r="V503" t="s">
        <v>2319</v>
      </c>
      <c r="W503">
        <v>33984</v>
      </c>
      <c r="X503" s="128">
        <v>937565.81</v>
      </c>
      <c r="Y503" s="128">
        <f t="shared" si="14"/>
        <v>937565.81</v>
      </c>
      <c r="Z503" t="b">
        <f t="shared" si="15"/>
        <v>1</v>
      </c>
    </row>
    <row r="504" spans="1:26" x14ac:dyDescent="0.25">
      <c r="A504">
        <v>499</v>
      </c>
      <c r="B504" t="s">
        <v>2321</v>
      </c>
      <c r="C504">
        <v>37233</v>
      </c>
      <c r="D504" t="s">
        <v>1896</v>
      </c>
      <c r="E504">
        <v>1961</v>
      </c>
      <c r="F504" t="s">
        <v>2122</v>
      </c>
      <c r="G504" t="s">
        <v>2088</v>
      </c>
      <c r="H504">
        <v>5</v>
      </c>
      <c r="I504">
        <v>3</v>
      </c>
      <c r="J504" t="s">
        <v>2122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  <c r="V504" t="s">
        <v>2320</v>
      </c>
      <c r="W504">
        <v>35520</v>
      </c>
      <c r="X504" s="128">
        <v>523267.33</v>
      </c>
      <c r="Y504" s="128">
        <f t="shared" si="14"/>
        <v>523267.33</v>
      </c>
      <c r="Z504" t="b">
        <f t="shared" si="15"/>
        <v>1</v>
      </c>
    </row>
    <row r="505" spans="1:26" x14ac:dyDescent="0.25">
      <c r="A505">
        <v>500</v>
      </c>
      <c r="B505" t="s">
        <v>2322</v>
      </c>
      <c r="C505">
        <v>34558</v>
      </c>
      <c r="D505" t="s">
        <v>1896</v>
      </c>
      <c r="E505">
        <v>1974</v>
      </c>
      <c r="F505" t="s">
        <v>2122</v>
      </c>
      <c r="G505" t="s">
        <v>2089</v>
      </c>
      <c r="H505">
        <v>6</v>
      </c>
      <c r="I505">
        <v>8</v>
      </c>
      <c r="J505" t="s">
        <v>2122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  <c r="V505" t="s">
        <v>2321</v>
      </c>
      <c r="W505">
        <v>37233</v>
      </c>
      <c r="X505" s="128">
        <v>1628154.6</v>
      </c>
      <c r="Y505" s="128">
        <f t="shared" si="14"/>
        <v>1628154.6</v>
      </c>
      <c r="Z505" t="b">
        <f t="shared" si="15"/>
        <v>1</v>
      </c>
    </row>
    <row r="506" spans="1:26" x14ac:dyDescent="0.25">
      <c r="A506">
        <v>501</v>
      </c>
      <c r="B506" t="s">
        <v>2323</v>
      </c>
      <c r="C506">
        <v>35402</v>
      </c>
      <c r="D506" t="s">
        <v>1896</v>
      </c>
      <c r="E506">
        <v>1973</v>
      </c>
      <c r="F506" t="s">
        <v>2122</v>
      </c>
      <c r="G506" t="s">
        <v>2089</v>
      </c>
      <c r="H506">
        <v>5</v>
      </c>
      <c r="I506">
        <v>7</v>
      </c>
      <c r="J506" t="s">
        <v>2122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  <c r="V506" t="s">
        <v>2322</v>
      </c>
      <c r="W506">
        <v>34558</v>
      </c>
      <c r="X506" s="128">
        <v>3653073.03</v>
      </c>
      <c r="Y506" s="128">
        <f t="shared" si="14"/>
        <v>3653073.03</v>
      </c>
      <c r="Z506" t="b">
        <f t="shared" si="15"/>
        <v>1</v>
      </c>
    </row>
    <row r="507" spans="1:26" x14ac:dyDescent="0.25">
      <c r="A507">
        <v>502</v>
      </c>
      <c r="B507" t="s">
        <v>2324</v>
      </c>
      <c r="C507">
        <v>35053</v>
      </c>
      <c r="D507" t="s">
        <v>1896</v>
      </c>
      <c r="E507">
        <v>1959</v>
      </c>
      <c r="F507" t="s">
        <v>2122</v>
      </c>
      <c r="G507" t="s">
        <v>2094</v>
      </c>
      <c r="H507">
        <v>2</v>
      </c>
      <c r="I507">
        <v>1</v>
      </c>
      <c r="J507" t="s">
        <v>2122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  <c r="V507" t="s">
        <v>2323</v>
      </c>
      <c r="W507">
        <v>35402</v>
      </c>
      <c r="X507" s="128">
        <v>174134.39999999999</v>
      </c>
      <c r="Y507" s="128">
        <f t="shared" si="14"/>
        <v>174134.39999999999</v>
      </c>
      <c r="Z507" t="b">
        <f t="shared" si="15"/>
        <v>1</v>
      </c>
    </row>
    <row r="508" spans="1:26" x14ac:dyDescent="0.25">
      <c r="A508">
        <v>503</v>
      </c>
      <c r="B508" t="s">
        <v>2524</v>
      </c>
      <c r="C508">
        <v>36890</v>
      </c>
      <c r="D508" t="s">
        <v>1896</v>
      </c>
      <c r="E508">
        <v>1956</v>
      </c>
      <c r="F508" t="s">
        <v>2122</v>
      </c>
      <c r="G508" t="s">
        <v>2089</v>
      </c>
      <c r="H508">
        <v>2</v>
      </c>
      <c r="I508">
        <v>2</v>
      </c>
      <c r="J508" t="s">
        <v>2122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  <c r="V508" t="s">
        <v>2324</v>
      </c>
      <c r="W508">
        <v>35053</v>
      </c>
      <c r="X508" s="128">
        <v>1259033.2799999998</v>
      </c>
      <c r="Y508" s="128">
        <f t="shared" si="14"/>
        <v>1259033.2799999998</v>
      </c>
      <c r="Z508" t="b">
        <f t="shared" si="15"/>
        <v>1</v>
      </c>
    </row>
    <row r="509" spans="1:26" x14ac:dyDescent="0.25">
      <c r="A509">
        <v>504</v>
      </c>
      <c r="B509" t="s">
        <v>2325</v>
      </c>
      <c r="C509">
        <v>35577</v>
      </c>
      <c r="D509" t="s">
        <v>1896</v>
      </c>
      <c r="E509">
        <v>1960</v>
      </c>
      <c r="F509" t="s">
        <v>2122</v>
      </c>
      <c r="G509" t="s">
        <v>2088</v>
      </c>
      <c r="H509">
        <v>4</v>
      </c>
      <c r="I509">
        <v>4</v>
      </c>
      <c r="J509" t="s">
        <v>2122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  <c r="V509" t="s">
        <v>2524</v>
      </c>
      <c r="W509">
        <v>36890</v>
      </c>
      <c r="X509" s="128">
        <v>66300</v>
      </c>
      <c r="Y509" s="128">
        <f t="shared" si="14"/>
        <v>66300</v>
      </c>
      <c r="Z509" t="b">
        <f t="shared" si="15"/>
        <v>1</v>
      </c>
    </row>
    <row r="510" spans="1:26" x14ac:dyDescent="0.25">
      <c r="A510">
        <v>505</v>
      </c>
      <c r="B510" t="s">
        <v>2326</v>
      </c>
      <c r="C510">
        <v>36795</v>
      </c>
      <c r="D510" t="s">
        <v>1896</v>
      </c>
      <c r="E510">
        <v>1966</v>
      </c>
      <c r="F510" t="s">
        <v>2122</v>
      </c>
      <c r="G510" t="s">
        <v>2089</v>
      </c>
      <c r="H510">
        <v>5</v>
      </c>
      <c r="I510">
        <v>3</v>
      </c>
      <c r="J510" t="s">
        <v>2122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  <c r="V510" t="s">
        <v>2325</v>
      </c>
      <c r="W510">
        <v>35577</v>
      </c>
      <c r="X510" s="128">
        <v>4004310.3681999999</v>
      </c>
      <c r="Y510" s="128">
        <f t="shared" si="14"/>
        <v>4004310.3681999999</v>
      </c>
      <c r="Z510" t="b">
        <f t="shared" si="15"/>
        <v>1</v>
      </c>
    </row>
    <row r="511" spans="1:26" x14ac:dyDescent="0.25">
      <c r="A511">
        <v>506</v>
      </c>
      <c r="B511" t="s">
        <v>2327</v>
      </c>
      <c r="C511">
        <v>33024</v>
      </c>
      <c r="D511" t="s">
        <v>1896</v>
      </c>
      <c r="E511">
        <v>1979</v>
      </c>
      <c r="F511" t="s">
        <v>2122</v>
      </c>
      <c r="G511" t="s">
        <v>2088</v>
      </c>
      <c r="H511">
        <v>5</v>
      </c>
      <c r="I511">
        <v>4</v>
      </c>
      <c r="J511" t="s">
        <v>2122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  <c r="V511" t="s">
        <v>2326</v>
      </c>
      <c r="W511">
        <v>36795</v>
      </c>
      <c r="X511" s="128">
        <v>2491157.64</v>
      </c>
      <c r="Y511" s="128">
        <f t="shared" si="14"/>
        <v>2491157.64</v>
      </c>
      <c r="Z511" t="b">
        <f t="shared" si="15"/>
        <v>1</v>
      </c>
    </row>
    <row r="512" spans="1:26" x14ac:dyDescent="0.25">
      <c r="A512">
        <v>507</v>
      </c>
      <c r="B512" t="s">
        <v>2396</v>
      </c>
      <c r="C512">
        <v>36434</v>
      </c>
      <c r="D512" t="s">
        <v>1896</v>
      </c>
      <c r="E512">
        <v>1936</v>
      </c>
      <c r="F512" t="s">
        <v>2122</v>
      </c>
      <c r="G512" t="s">
        <v>2089</v>
      </c>
      <c r="H512">
        <v>3</v>
      </c>
      <c r="I512">
        <v>2</v>
      </c>
      <c r="J512" t="s">
        <v>2122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  <c r="V512" t="s">
        <v>2327</v>
      </c>
      <c r="W512">
        <v>33024</v>
      </c>
      <c r="X512" s="128">
        <v>3040348.88</v>
      </c>
      <c r="Y512" s="128">
        <f t="shared" si="14"/>
        <v>3040348.88</v>
      </c>
      <c r="Z512" t="b">
        <f t="shared" si="15"/>
        <v>1</v>
      </c>
    </row>
    <row r="513" spans="1:26" x14ac:dyDescent="0.25">
      <c r="A513">
        <v>508</v>
      </c>
      <c r="B513" t="s">
        <v>2398</v>
      </c>
      <c r="C513">
        <v>35593</v>
      </c>
      <c r="D513" t="s">
        <v>1896</v>
      </c>
      <c r="E513">
        <v>1917</v>
      </c>
      <c r="F513" t="s">
        <v>2122</v>
      </c>
      <c r="G513" t="s">
        <v>2094</v>
      </c>
      <c r="H513">
        <v>2</v>
      </c>
      <c r="I513">
        <v>1</v>
      </c>
      <c r="J513" t="s">
        <v>2122</v>
      </c>
      <c r="K513">
        <v>1244.4000000000001</v>
      </c>
      <c r="L513">
        <v>655.9</v>
      </c>
      <c r="M513">
        <v>681208.40935000009</v>
      </c>
      <c r="N513">
        <v>681208.40935000009</v>
      </c>
      <c r="O513">
        <v>0</v>
      </c>
      <c r="P513">
        <v>0</v>
      </c>
      <c r="Q513">
        <v>0</v>
      </c>
      <c r="R513">
        <v>45292</v>
      </c>
      <c r="S513">
        <v>45657</v>
      </c>
      <c r="V513" t="s">
        <v>2396</v>
      </c>
      <c r="W513">
        <v>36434</v>
      </c>
      <c r="X513" s="128">
        <v>3120157.9688999997</v>
      </c>
      <c r="Y513" s="128">
        <f t="shared" si="14"/>
        <v>3120157.9688999997</v>
      </c>
      <c r="Z513" t="b">
        <f t="shared" si="15"/>
        <v>1</v>
      </c>
    </row>
    <row r="514" spans="1:26" x14ac:dyDescent="0.25">
      <c r="A514">
        <v>509</v>
      </c>
      <c r="B514" t="s">
        <v>2400</v>
      </c>
      <c r="C514">
        <v>36805</v>
      </c>
      <c r="D514" t="s">
        <v>1896</v>
      </c>
      <c r="E514">
        <v>1917</v>
      </c>
      <c r="F514" t="s">
        <v>2122</v>
      </c>
      <c r="G514" t="s">
        <v>2094</v>
      </c>
      <c r="H514">
        <v>2</v>
      </c>
      <c r="I514">
        <v>1</v>
      </c>
      <c r="J514" t="s">
        <v>2122</v>
      </c>
      <c r="K514">
        <v>850.5</v>
      </c>
      <c r="L514">
        <v>754.6</v>
      </c>
      <c r="M514">
        <v>841237.2</v>
      </c>
      <c r="N514">
        <v>841237.2</v>
      </c>
      <c r="O514">
        <v>0</v>
      </c>
      <c r="P514">
        <v>0</v>
      </c>
      <c r="Q514">
        <v>0</v>
      </c>
      <c r="R514">
        <v>45292</v>
      </c>
      <c r="S514">
        <v>45657</v>
      </c>
      <c r="V514" t="s">
        <v>2398</v>
      </c>
      <c r="W514">
        <v>35593</v>
      </c>
      <c r="X514" s="128">
        <v>681208.40935000009</v>
      </c>
      <c r="Y514" s="128">
        <f t="shared" si="14"/>
        <v>681208.40935000009</v>
      </c>
      <c r="Z514" t="b">
        <f t="shared" si="15"/>
        <v>1</v>
      </c>
    </row>
    <row r="515" spans="1:26" x14ac:dyDescent="0.25">
      <c r="A515">
        <v>510</v>
      </c>
      <c r="B515" t="s">
        <v>2403</v>
      </c>
      <c r="C515">
        <v>34985</v>
      </c>
      <c r="D515" t="s">
        <v>1896</v>
      </c>
      <c r="E515">
        <v>1917</v>
      </c>
      <c r="F515" t="s">
        <v>2122</v>
      </c>
      <c r="G515" t="s">
        <v>2089</v>
      </c>
      <c r="H515">
        <v>2</v>
      </c>
      <c r="I515">
        <v>1</v>
      </c>
      <c r="J515" t="s">
        <v>2122</v>
      </c>
      <c r="K515">
        <v>391.5</v>
      </c>
      <c r="L515">
        <v>369.4</v>
      </c>
      <c r="M515">
        <v>944482.26600000006</v>
      </c>
      <c r="N515">
        <v>944482.26600000006</v>
      </c>
      <c r="O515">
        <v>0</v>
      </c>
      <c r="P515">
        <v>0</v>
      </c>
      <c r="Q515">
        <v>0</v>
      </c>
      <c r="R515">
        <v>45292</v>
      </c>
      <c r="S515">
        <v>45657</v>
      </c>
      <c r="V515" t="s">
        <v>2400</v>
      </c>
      <c r="W515">
        <v>36805</v>
      </c>
      <c r="X515" s="128">
        <v>841237.2</v>
      </c>
      <c r="Y515" s="128">
        <f t="shared" si="14"/>
        <v>841237.2</v>
      </c>
      <c r="Z515" t="b">
        <f t="shared" si="15"/>
        <v>1</v>
      </c>
    </row>
    <row r="516" spans="1:26" x14ac:dyDescent="0.25">
      <c r="A516">
        <v>511</v>
      </c>
      <c r="B516" t="s">
        <v>2385</v>
      </c>
      <c r="C516">
        <v>34916</v>
      </c>
      <c r="D516" t="s">
        <v>1896</v>
      </c>
      <c r="E516">
        <v>1917</v>
      </c>
      <c r="F516" t="s">
        <v>2122</v>
      </c>
      <c r="G516" t="s">
        <v>2094</v>
      </c>
      <c r="H516">
        <v>2</v>
      </c>
      <c r="I516">
        <v>1</v>
      </c>
      <c r="J516" t="s">
        <v>2122</v>
      </c>
      <c r="K516">
        <v>692.12</v>
      </c>
      <c r="L516">
        <v>609.79999999999995</v>
      </c>
      <c r="M516">
        <v>992739.88</v>
      </c>
      <c r="N516">
        <v>992739.88</v>
      </c>
      <c r="O516">
        <v>0</v>
      </c>
      <c r="P516">
        <v>0</v>
      </c>
      <c r="Q516">
        <v>0</v>
      </c>
      <c r="R516">
        <v>45292</v>
      </c>
      <c r="S516">
        <v>45657</v>
      </c>
      <c r="V516" t="s">
        <v>2403</v>
      </c>
      <c r="W516">
        <v>34985</v>
      </c>
      <c r="X516" s="128">
        <v>944482.26600000006</v>
      </c>
      <c r="Y516" s="128">
        <f t="shared" si="14"/>
        <v>944482.26600000006</v>
      </c>
      <c r="Z516" t="b">
        <f t="shared" si="15"/>
        <v>1</v>
      </c>
    </row>
    <row r="517" spans="1:26" x14ac:dyDescent="0.25">
      <c r="A517">
        <v>512</v>
      </c>
      <c r="B517" t="s">
        <v>2412</v>
      </c>
      <c r="C517">
        <v>34668</v>
      </c>
      <c r="D517" t="s">
        <v>1896</v>
      </c>
      <c r="E517">
        <v>1913</v>
      </c>
      <c r="F517" t="s">
        <v>2122</v>
      </c>
      <c r="G517" t="s">
        <v>2094</v>
      </c>
      <c r="H517">
        <v>1</v>
      </c>
      <c r="I517">
        <v>1</v>
      </c>
      <c r="J517" t="s">
        <v>2122</v>
      </c>
      <c r="K517">
        <v>260.39999999999998</v>
      </c>
      <c r="L517">
        <v>162.1</v>
      </c>
      <c r="M517">
        <v>531656.27</v>
      </c>
      <c r="N517">
        <v>531656.27</v>
      </c>
      <c r="O517">
        <v>0</v>
      </c>
      <c r="P517">
        <v>0</v>
      </c>
      <c r="Q517">
        <v>0</v>
      </c>
      <c r="R517">
        <v>45292</v>
      </c>
      <c r="S517">
        <v>45657</v>
      </c>
      <c r="V517" t="s">
        <v>2412</v>
      </c>
      <c r="W517">
        <v>34668</v>
      </c>
      <c r="X517" s="128">
        <v>531656.27</v>
      </c>
      <c r="Y517" s="128">
        <f t="shared" si="14"/>
        <v>531656.27</v>
      </c>
      <c r="Z517" t="b">
        <f t="shared" si="15"/>
        <v>1</v>
      </c>
    </row>
    <row r="518" spans="1:26" x14ac:dyDescent="0.25">
      <c r="A518">
        <v>513</v>
      </c>
      <c r="B518" t="s">
        <v>2409</v>
      </c>
      <c r="C518">
        <v>34510</v>
      </c>
      <c r="D518" t="s">
        <v>1896</v>
      </c>
      <c r="E518">
        <v>1917</v>
      </c>
      <c r="F518" t="s">
        <v>2122</v>
      </c>
      <c r="G518" t="s">
        <v>2094</v>
      </c>
      <c r="H518">
        <v>2</v>
      </c>
      <c r="I518">
        <v>1</v>
      </c>
      <c r="J518" t="s">
        <v>2122</v>
      </c>
      <c r="K518">
        <v>311.38</v>
      </c>
      <c r="L518">
        <v>279.60000000000002</v>
      </c>
      <c r="M518">
        <v>441139.58420000004</v>
      </c>
      <c r="N518">
        <v>441139.58420000004</v>
      </c>
      <c r="O518">
        <v>0</v>
      </c>
      <c r="P518">
        <v>0</v>
      </c>
      <c r="Q518">
        <v>0</v>
      </c>
      <c r="R518">
        <v>45292</v>
      </c>
      <c r="S518">
        <v>45657</v>
      </c>
      <c r="V518" t="s">
        <v>2409</v>
      </c>
      <c r="W518">
        <v>34510</v>
      </c>
      <c r="X518" s="128">
        <v>441139.58420000004</v>
      </c>
      <c r="Y518" s="128">
        <f t="shared" si="14"/>
        <v>441139.58420000004</v>
      </c>
      <c r="Z518" t="b">
        <f t="shared" si="15"/>
        <v>1</v>
      </c>
    </row>
    <row r="519" spans="1:26" x14ac:dyDescent="0.25">
      <c r="A519">
        <v>514</v>
      </c>
      <c r="B519" t="s">
        <v>380</v>
      </c>
      <c r="C519">
        <v>35659</v>
      </c>
      <c r="D519" t="s">
        <v>1896</v>
      </c>
      <c r="E519">
        <v>1966</v>
      </c>
      <c r="F519" t="s">
        <v>2122</v>
      </c>
      <c r="G519" t="s">
        <v>2088</v>
      </c>
      <c r="H519">
        <v>5</v>
      </c>
      <c r="I519">
        <v>4</v>
      </c>
      <c r="J519" t="s">
        <v>2122</v>
      </c>
      <c r="K519">
        <v>5663.1</v>
      </c>
      <c r="L519">
        <v>3531</v>
      </c>
      <c r="M519">
        <v>344426.4</v>
      </c>
      <c r="N519">
        <v>344426.4</v>
      </c>
      <c r="O519">
        <v>0</v>
      </c>
      <c r="P519">
        <v>0</v>
      </c>
      <c r="Q519">
        <v>0</v>
      </c>
      <c r="R519">
        <v>45292</v>
      </c>
      <c r="S519">
        <v>45657</v>
      </c>
      <c r="V519" t="s">
        <v>380</v>
      </c>
      <c r="W519">
        <v>35659</v>
      </c>
      <c r="X519" s="128">
        <v>344426.4</v>
      </c>
      <c r="Y519" s="128">
        <f t="shared" ref="Y519:Y582" si="16">VLOOKUP(W519,C:M,11,0)</f>
        <v>344426.4</v>
      </c>
      <c r="Z519" t="b">
        <f t="shared" ref="Z519:Z582" si="17">AND(X519=Y519)</f>
        <v>1</v>
      </c>
    </row>
    <row r="520" spans="1:26" x14ac:dyDescent="0.25">
      <c r="A520">
        <v>515</v>
      </c>
      <c r="B520" t="s">
        <v>428</v>
      </c>
      <c r="C520">
        <v>32472</v>
      </c>
      <c r="D520" t="s">
        <v>1896</v>
      </c>
      <c r="E520">
        <v>1970</v>
      </c>
      <c r="F520" t="s">
        <v>2122</v>
      </c>
      <c r="G520" t="s">
        <v>2088</v>
      </c>
      <c r="H520">
        <v>5</v>
      </c>
      <c r="I520">
        <v>6</v>
      </c>
      <c r="J520" t="s">
        <v>2122</v>
      </c>
      <c r="K520">
        <v>7026.9</v>
      </c>
      <c r="L520">
        <v>4322.1000000000004</v>
      </c>
      <c r="M520">
        <v>4856656.8499999996</v>
      </c>
      <c r="N520">
        <v>4856656.8499999996</v>
      </c>
      <c r="O520">
        <v>0</v>
      </c>
      <c r="P520">
        <v>0</v>
      </c>
      <c r="Q520">
        <v>0</v>
      </c>
      <c r="R520">
        <v>45292</v>
      </c>
      <c r="S520">
        <v>45657</v>
      </c>
      <c r="V520" t="s">
        <v>428</v>
      </c>
      <c r="W520">
        <v>32472</v>
      </c>
      <c r="X520" s="128">
        <v>4856656.8499999996</v>
      </c>
      <c r="Y520" s="128">
        <f t="shared" si="16"/>
        <v>4856656.8499999996</v>
      </c>
      <c r="Z520" t="b">
        <f t="shared" si="17"/>
        <v>1</v>
      </c>
    </row>
    <row r="521" spans="1:26" x14ac:dyDescent="0.25">
      <c r="A521">
        <v>516</v>
      </c>
      <c r="B521" t="s">
        <v>367</v>
      </c>
      <c r="C521">
        <v>35199</v>
      </c>
      <c r="D521" t="s">
        <v>1896</v>
      </c>
      <c r="E521">
        <v>1955</v>
      </c>
      <c r="F521" t="s">
        <v>2122</v>
      </c>
      <c r="G521" t="s">
        <v>2089</v>
      </c>
      <c r="H521">
        <v>2</v>
      </c>
      <c r="I521">
        <v>2</v>
      </c>
      <c r="J521" t="s">
        <v>2122</v>
      </c>
      <c r="K521">
        <v>844.1</v>
      </c>
      <c r="L521">
        <v>844.1</v>
      </c>
      <c r="M521">
        <v>7524146.2699999996</v>
      </c>
      <c r="N521">
        <v>7524146.2699999996</v>
      </c>
      <c r="O521">
        <v>0</v>
      </c>
      <c r="P521">
        <v>0</v>
      </c>
      <c r="Q521">
        <v>0</v>
      </c>
      <c r="R521">
        <v>45292</v>
      </c>
      <c r="S521">
        <v>45657</v>
      </c>
      <c r="V521" t="s">
        <v>367</v>
      </c>
      <c r="W521">
        <v>35199</v>
      </c>
      <c r="X521" s="128">
        <v>7524146.2699999996</v>
      </c>
      <c r="Y521" s="128">
        <f t="shared" si="16"/>
        <v>7524146.2699999996</v>
      </c>
      <c r="Z521" t="b">
        <f t="shared" si="17"/>
        <v>1</v>
      </c>
    </row>
    <row r="522" spans="1:26" x14ac:dyDescent="0.25">
      <c r="A522">
        <v>517</v>
      </c>
      <c r="B522" t="s">
        <v>1307</v>
      </c>
      <c r="C522">
        <v>36782</v>
      </c>
      <c r="D522" t="s">
        <v>1896</v>
      </c>
      <c r="E522">
        <v>1968</v>
      </c>
      <c r="F522" t="s">
        <v>2122</v>
      </c>
      <c r="G522" t="s">
        <v>2088</v>
      </c>
      <c r="H522">
        <v>5</v>
      </c>
      <c r="I522">
        <v>10</v>
      </c>
      <c r="J522" t="s">
        <v>2122</v>
      </c>
      <c r="K522">
        <v>13235.7</v>
      </c>
      <c r="L522">
        <v>10021.299999999999</v>
      </c>
      <c r="M522">
        <v>615012</v>
      </c>
      <c r="N522">
        <v>615012</v>
      </c>
      <c r="O522">
        <v>0</v>
      </c>
      <c r="P522">
        <v>0</v>
      </c>
      <c r="Q522">
        <v>0</v>
      </c>
      <c r="R522">
        <v>45292</v>
      </c>
      <c r="S522">
        <v>45657</v>
      </c>
      <c r="V522" t="s">
        <v>1307</v>
      </c>
      <c r="W522">
        <v>36782</v>
      </c>
      <c r="X522" s="128">
        <v>615012</v>
      </c>
      <c r="Y522" s="128">
        <f t="shared" si="16"/>
        <v>615012</v>
      </c>
      <c r="Z522" t="b">
        <f t="shared" si="17"/>
        <v>1</v>
      </c>
    </row>
    <row r="523" spans="1:26" x14ac:dyDescent="0.25">
      <c r="A523">
        <v>518</v>
      </c>
      <c r="B523" t="s">
        <v>1335</v>
      </c>
      <c r="C523">
        <v>36951</v>
      </c>
      <c r="D523" t="s">
        <v>1896</v>
      </c>
      <c r="E523">
        <v>1968</v>
      </c>
      <c r="F523" t="s">
        <v>2122</v>
      </c>
      <c r="G523" t="s">
        <v>2088</v>
      </c>
      <c r="H523">
        <v>5</v>
      </c>
      <c r="I523">
        <v>2</v>
      </c>
      <c r="J523" t="s">
        <v>2122</v>
      </c>
      <c r="K523">
        <v>5475.7</v>
      </c>
      <c r="L523">
        <v>3518.1</v>
      </c>
      <c r="M523">
        <v>213444</v>
      </c>
      <c r="N523">
        <v>213444</v>
      </c>
      <c r="O523">
        <v>0</v>
      </c>
      <c r="P523">
        <v>0</v>
      </c>
      <c r="Q523">
        <v>0</v>
      </c>
      <c r="R523">
        <v>45292</v>
      </c>
      <c r="S523">
        <v>45657</v>
      </c>
      <c r="V523" t="s">
        <v>1335</v>
      </c>
      <c r="W523">
        <v>36951</v>
      </c>
      <c r="X523" s="128">
        <v>213444</v>
      </c>
      <c r="Y523" s="128">
        <f t="shared" si="16"/>
        <v>213444</v>
      </c>
      <c r="Z523" t="b">
        <f t="shared" si="17"/>
        <v>1</v>
      </c>
    </row>
    <row r="524" spans="1:26" x14ac:dyDescent="0.25">
      <c r="A524">
        <v>519</v>
      </c>
      <c r="B524" t="s">
        <v>2173</v>
      </c>
      <c r="C524">
        <v>36075</v>
      </c>
      <c r="D524" t="s">
        <v>1896</v>
      </c>
      <c r="E524">
        <v>1962</v>
      </c>
      <c r="F524" t="s">
        <v>2122</v>
      </c>
      <c r="G524" t="s">
        <v>2089</v>
      </c>
      <c r="H524">
        <v>5</v>
      </c>
      <c r="I524">
        <v>5</v>
      </c>
      <c r="J524" t="s">
        <v>2122</v>
      </c>
      <c r="K524">
        <v>5719.9</v>
      </c>
      <c r="L524">
        <v>4354.6000000000004</v>
      </c>
      <c r="M524">
        <v>5971312.7400000002</v>
      </c>
      <c r="N524">
        <v>5971312.7400000002</v>
      </c>
      <c r="O524">
        <v>0</v>
      </c>
      <c r="P524">
        <v>0</v>
      </c>
      <c r="Q524">
        <v>0</v>
      </c>
      <c r="R524">
        <v>45292</v>
      </c>
      <c r="S524">
        <v>45657</v>
      </c>
      <c r="V524" t="s">
        <v>2173</v>
      </c>
      <c r="W524">
        <v>36075</v>
      </c>
      <c r="X524" s="128">
        <v>5971312.7400000002</v>
      </c>
      <c r="Y524" s="128">
        <f t="shared" si="16"/>
        <v>5971312.7400000002</v>
      </c>
      <c r="Z524" t="b">
        <f t="shared" si="17"/>
        <v>1</v>
      </c>
    </row>
    <row r="525" spans="1:26" x14ac:dyDescent="0.25">
      <c r="A525">
        <v>520</v>
      </c>
      <c r="B525" t="s">
        <v>438</v>
      </c>
      <c r="C525">
        <v>36899</v>
      </c>
      <c r="D525" t="s">
        <v>1896</v>
      </c>
      <c r="E525">
        <v>1972</v>
      </c>
      <c r="F525" t="s">
        <v>2122</v>
      </c>
      <c r="G525" t="s">
        <v>2088</v>
      </c>
      <c r="H525">
        <v>5</v>
      </c>
      <c r="I525">
        <v>3</v>
      </c>
      <c r="J525" t="s">
        <v>2122</v>
      </c>
      <c r="K525">
        <v>4109.7</v>
      </c>
      <c r="L525">
        <v>2528.5</v>
      </c>
      <c r="M525">
        <v>6793870.9335000003</v>
      </c>
      <c r="N525">
        <v>6793870.9335000003</v>
      </c>
      <c r="O525">
        <v>0</v>
      </c>
      <c r="P525">
        <v>0</v>
      </c>
      <c r="Q525">
        <v>0</v>
      </c>
      <c r="R525">
        <v>45292</v>
      </c>
      <c r="S525">
        <v>45657</v>
      </c>
      <c r="V525" t="s">
        <v>438</v>
      </c>
      <c r="W525">
        <v>36899</v>
      </c>
      <c r="X525" s="128">
        <v>6793870.9335000003</v>
      </c>
      <c r="Y525" s="128">
        <f t="shared" si="16"/>
        <v>6793870.9335000003</v>
      </c>
      <c r="Z525" t="b">
        <f t="shared" si="17"/>
        <v>1</v>
      </c>
    </row>
    <row r="526" spans="1:26" x14ac:dyDescent="0.25">
      <c r="A526">
        <v>521</v>
      </c>
      <c r="B526" t="s">
        <v>439</v>
      </c>
      <c r="C526">
        <v>36900</v>
      </c>
      <c r="D526" t="s">
        <v>1896</v>
      </c>
      <c r="E526">
        <v>1972</v>
      </c>
      <c r="F526" t="s">
        <v>2122</v>
      </c>
      <c r="G526" t="s">
        <v>2088</v>
      </c>
      <c r="H526">
        <v>5</v>
      </c>
      <c r="I526">
        <v>3</v>
      </c>
      <c r="J526" t="s">
        <v>2122</v>
      </c>
      <c r="K526">
        <v>4098.2</v>
      </c>
      <c r="L526">
        <v>2532.1999999999998</v>
      </c>
      <c r="M526">
        <v>6797094.9794999994</v>
      </c>
      <c r="N526">
        <v>6797094.9794999994</v>
      </c>
      <c r="O526">
        <v>0</v>
      </c>
      <c r="P526">
        <v>0</v>
      </c>
      <c r="Q526">
        <v>0</v>
      </c>
      <c r="R526">
        <v>45292</v>
      </c>
      <c r="S526">
        <v>45657</v>
      </c>
      <c r="V526" t="s">
        <v>439</v>
      </c>
      <c r="W526">
        <v>36900</v>
      </c>
      <c r="X526" s="128">
        <v>6797094.9794999994</v>
      </c>
      <c r="Y526" s="128">
        <f t="shared" si="16"/>
        <v>6797094.9794999994</v>
      </c>
      <c r="Z526" t="b">
        <f t="shared" si="17"/>
        <v>1</v>
      </c>
    </row>
    <row r="527" spans="1:26" x14ac:dyDescent="0.25">
      <c r="A527">
        <v>522</v>
      </c>
      <c r="B527" t="s">
        <v>440</v>
      </c>
      <c r="C527">
        <v>36901</v>
      </c>
      <c r="D527" t="s">
        <v>1896</v>
      </c>
      <c r="E527">
        <v>1970</v>
      </c>
      <c r="F527" t="s">
        <v>2122</v>
      </c>
      <c r="G527" t="s">
        <v>2088</v>
      </c>
      <c r="H527">
        <v>4</v>
      </c>
      <c r="I527">
        <v>4</v>
      </c>
      <c r="J527" t="s">
        <v>2122</v>
      </c>
      <c r="K527">
        <v>4837.6000000000004</v>
      </c>
      <c r="L527">
        <v>2784.4</v>
      </c>
      <c r="M527">
        <v>9451479.2329999991</v>
      </c>
      <c r="N527">
        <v>9451479.2329999991</v>
      </c>
      <c r="O527">
        <v>0</v>
      </c>
      <c r="P527">
        <v>0</v>
      </c>
      <c r="Q527">
        <v>0</v>
      </c>
      <c r="R527">
        <v>45292</v>
      </c>
      <c r="S527">
        <v>45657</v>
      </c>
      <c r="V527" t="s">
        <v>440</v>
      </c>
      <c r="W527">
        <v>36901</v>
      </c>
      <c r="X527" s="128">
        <v>9451479.2329999991</v>
      </c>
      <c r="Y527" s="128">
        <f t="shared" si="16"/>
        <v>9451479.2329999991</v>
      </c>
      <c r="Z527" t="b">
        <f t="shared" si="17"/>
        <v>1</v>
      </c>
    </row>
    <row r="528" spans="1:26" x14ac:dyDescent="0.25">
      <c r="A528">
        <v>523</v>
      </c>
      <c r="B528" t="s">
        <v>2611</v>
      </c>
      <c r="C528">
        <v>32782</v>
      </c>
      <c r="D528" t="s">
        <v>1896</v>
      </c>
      <c r="E528">
        <v>1998</v>
      </c>
      <c r="F528" t="s">
        <v>2122</v>
      </c>
      <c r="G528" t="s">
        <v>2097</v>
      </c>
      <c r="H528">
        <v>9</v>
      </c>
      <c r="I528">
        <v>1</v>
      </c>
      <c r="J528">
        <v>1</v>
      </c>
      <c r="K528">
        <v>5520.9</v>
      </c>
      <c r="L528">
        <v>4418.6400000000003</v>
      </c>
      <c r="M528">
        <v>2955947.83</v>
      </c>
      <c r="N528">
        <v>2955947.83</v>
      </c>
      <c r="O528">
        <v>0</v>
      </c>
      <c r="P528">
        <v>0</v>
      </c>
      <c r="Q528">
        <v>0</v>
      </c>
      <c r="R528">
        <v>45292</v>
      </c>
      <c r="S528">
        <v>45657</v>
      </c>
      <c r="V528" t="s">
        <v>2611</v>
      </c>
      <c r="W528">
        <v>32782</v>
      </c>
      <c r="X528" s="128">
        <v>2955947.83</v>
      </c>
      <c r="Y528" s="128">
        <f t="shared" si="16"/>
        <v>2955947.83</v>
      </c>
      <c r="Z528" t="b">
        <f t="shared" si="17"/>
        <v>1</v>
      </c>
    </row>
    <row r="529" spans="1:26" x14ac:dyDescent="0.25">
      <c r="A529">
        <v>524</v>
      </c>
      <c r="B529" t="s">
        <v>2612</v>
      </c>
      <c r="C529">
        <v>36679</v>
      </c>
      <c r="D529" t="s">
        <v>1896</v>
      </c>
      <c r="E529">
        <v>1994</v>
      </c>
      <c r="F529" t="s">
        <v>2122</v>
      </c>
      <c r="G529" t="s">
        <v>2088</v>
      </c>
      <c r="H529">
        <v>9</v>
      </c>
      <c r="I529">
        <v>1</v>
      </c>
      <c r="J529">
        <v>2</v>
      </c>
      <c r="K529">
        <v>6439.8</v>
      </c>
      <c r="L529">
        <v>5366.5</v>
      </c>
      <c r="M529">
        <v>5901789.3700000001</v>
      </c>
      <c r="N529">
        <v>5901789.3700000001</v>
      </c>
      <c r="O529">
        <v>0</v>
      </c>
      <c r="P529">
        <v>0</v>
      </c>
      <c r="Q529">
        <v>0</v>
      </c>
      <c r="R529">
        <v>45292</v>
      </c>
      <c r="S529">
        <v>45657</v>
      </c>
      <c r="V529" t="s">
        <v>2612</v>
      </c>
      <c r="W529">
        <v>36679</v>
      </c>
      <c r="X529" s="128">
        <v>5901789.3700000001</v>
      </c>
      <c r="Y529" s="128">
        <f t="shared" si="16"/>
        <v>5901789.3700000001</v>
      </c>
      <c r="Z529" t="b">
        <f t="shared" si="17"/>
        <v>1</v>
      </c>
    </row>
    <row r="530" spans="1:26" x14ac:dyDescent="0.25">
      <c r="A530">
        <v>525</v>
      </c>
      <c r="B530" t="s">
        <v>2613</v>
      </c>
      <c r="C530">
        <v>32732</v>
      </c>
      <c r="D530" t="s">
        <v>1896</v>
      </c>
      <c r="E530">
        <v>1980</v>
      </c>
      <c r="F530" t="s">
        <v>2122</v>
      </c>
      <c r="G530" t="s">
        <v>2088</v>
      </c>
      <c r="H530">
        <v>5</v>
      </c>
      <c r="I530">
        <v>6</v>
      </c>
      <c r="J530" t="s">
        <v>2122</v>
      </c>
      <c r="K530">
        <v>6876.9</v>
      </c>
      <c r="L530">
        <v>4253.5</v>
      </c>
      <c r="M530">
        <v>6589705.9000000004</v>
      </c>
      <c r="N530">
        <v>6589705.9000000004</v>
      </c>
      <c r="O530">
        <v>0</v>
      </c>
      <c r="P530">
        <v>0</v>
      </c>
      <c r="Q530">
        <v>0</v>
      </c>
      <c r="R530">
        <v>45292</v>
      </c>
      <c r="S530">
        <v>45657</v>
      </c>
      <c r="V530" t="s">
        <v>2613</v>
      </c>
      <c r="W530">
        <v>32732</v>
      </c>
      <c r="X530" s="128">
        <v>6589705.9000000004</v>
      </c>
      <c r="Y530" s="128">
        <f t="shared" si="16"/>
        <v>6589705.9000000004</v>
      </c>
      <c r="Z530" t="b">
        <f t="shared" si="17"/>
        <v>1</v>
      </c>
    </row>
    <row r="531" spans="1:26" x14ac:dyDescent="0.25">
      <c r="A531">
        <v>526</v>
      </c>
      <c r="B531" t="s">
        <v>2627</v>
      </c>
      <c r="C531">
        <v>33517</v>
      </c>
      <c r="D531" t="s">
        <v>1896</v>
      </c>
      <c r="E531">
        <v>1970</v>
      </c>
      <c r="F531" t="s">
        <v>2122</v>
      </c>
      <c r="G531" t="s">
        <v>2088</v>
      </c>
      <c r="H531">
        <v>5</v>
      </c>
      <c r="I531">
        <v>4</v>
      </c>
      <c r="J531" t="s">
        <v>2122</v>
      </c>
      <c r="K531">
        <v>5822.8</v>
      </c>
      <c r="L531">
        <v>3617.2</v>
      </c>
      <c r="M531">
        <v>290750.40000000002</v>
      </c>
      <c r="N531">
        <v>290750.40000000002</v>
      </c>
      <c r="O531">
        <v>0</v>
      </c>
      <c r="P531">
        <v>0</v>
      </c>
      <c r="Q531">
        <v>0</v>
      </c>
      <c r="R531">
        <v>45292</v>
      </c>
      <c r="S531">
        <v>45657</v>
      </c>
      <c r="V531" t="s">
        <v>2627</v>
      </c>
      <c r="W531">
        <v>33517</v>
      </c>
      <c r="X531" s="128">
        <v>290750.40000000002</v>
      </c>
      <c r="Y531" s="128">
        <f t="shared" si="16"/>
        <v>290750.40000000002</v>
      </c>
      <c r="Z531" t="b">
        <f t="shared" si="17"/>
        <v>1</v>
      </c>
    </row>
    <row r="532" spans="1:26" x14ac:dyDescent="0.25">
      <c r="A532">
        <v>527</v>
      </c>
      <c r="B532" t="s">
        <v>2628</v>
      </c>
      <c r="C532">
        <v>33273</v>
      </c>
      <c r="D532" t="s">
        <v>1896</v>
      </c>
      <c r="E532">
        <v>1977</v>
      </c>
      <c r="F532" t="s">
        <v>2122</v>
      </c>
      <c r="G532" t="s">
        <v>2088</v>
      </c>
      <c r="H532">
        <v>5</v>
      </c>
      <c r="I532">
        <v>4</v>
      </c>
      <c r="J532" t="s">
        <v>2122</v>
      </c>
      <c r="K532">
        <v>4619.6000000000004</v>
      </c>
      <c r="L532">
        <v>2675.2</v>
      </c>
      <c r="M532">
        <v>10625652.51275</v>
      </c>
      <c r="N532">
        <v>10625652.51275</v>
      </c>
      <c r="O532">
        <v>0</v>
      </c>
      <c r="P532">
        <v>0</v>
      </c>
      <c r="Q532">
        <v>0</v>
      </c>
      <c r="R532">
        <v>45292</v>
      </c>
      <c r="S532">
        <v>45657</v>
      </c>
      <c r="V532" t="s">
        <v>2628</v>
      </c>
      <c r="W532">
        <v>33273</v>
      </c>
      <c r="X532" s="128">
        <v>10625652.51275</v>
      </c>
      <c r="Y532" s="128">
        <f t="shared" si="16"/>
        <v>10625652.51275</v>
      </c>
      <c r="Z532" t="b">
        <f t="shared" si="17"/>
        <v>1</v>
      </c>
    </row>
    <row r="533" spans="1:26" x14ac:dyDescent="0.25">
      <c r="A533">
        <v>528</v>
      </c>
      <c r="B533" t="s">
        <v>2630</v>
      </c>
      <c r="C533">
        <v>34293</v>
      </c>
      <c r="D533" t="s">
        <v>1896</v>
      </c>
      <c r="E533">
        <v>1979</v>
      </c>
      <c r="F533" t="s">
        <v>2122</v>
      </c>
      <c r="G533" t="s">
        <v>2088</v>
      </c>
      <c r="H533">
        <v>5</v>
      </c>
      <c r="I533">
        <v>6</v>
      </c>
      <c r="J533" t="s">
        <v>2122</v>
      </c>
      <c r="K533">
        <v>5990.1</v>
      </c>
      <c r="L533">
        <v>4638.8</v>
      </c>
      <c r="M533">
        <v>4972881.03</v>
      </c>
      <c r="N533">
        <v>4972881.03</v>
      </c>
      <c r="O533">
        <v>0</v>
      </c>
      <c r="P533">
        <v>0</v>
      </c>
      <c r="Q533">
        <v>0</v>
      </c>
      <c r="R533">
        <v>45292</v>
      </c>
      <c r="S533">
        <v>45657</v>
      </c>
      <c r="V533" t="s">
        <v>2630</v>
      </c>
      <c r="W533">
        <v>34293</v>
      </c>
      <c r="X533" s="128">
        <v>4972881.03</v>
      </c>
      <c r="Y533" s="128">
        <f t="shared" si="16"/>
        <v>4972881.03</v>
      </c>
      <c r="Z533" t="b">
        <f t="shared" si="17"/>
        <v>1</v>
      </c>
    </row>
    <row r="534" spans="1:26" x14ac:dyDescent="0.25">
      <c r="A534">
        <v>529</v>
      </c>
      <c r="B534" t="s">
        <v>436</v>
      </c>
      <c r="C534">
        <v>36848</v>
      </c>
      <c r="D534" t="s">
        <v>1896</v>
      </c>
      <c r="E534">
        <v>1991</v>
      </c>
      <c r="F534" t="s">
        <v>2122</v>
      </c>
      <c r="G534" t="s">
        <v>2088</v>
      </c>
      <c r="H534">
        <v>9</v>
      </c>
      <c r="I534">
        <v>2</v>
      </c>
      <c r="J534" t="s">
        <v>2122</v>
      </c>
      <c r="K534">
        <v>4071.9</v>
      </c>
      <c r="L534">
        <v>3766.5</v>
      </c>
      <c r="M534">
        <v>415419.6</v>
      </c>
      <c r="N534">
        <v>415419.6</v>
      </c>
      <c r="O534">
        <v>0</v>
      </c>
      <c r="P534">
        <v>0</v>
      </c>
      <c r="Q534">
        <v>0</v>
      </c>
      <c r="R534">
        <v>45292</v>
      </c>
      <c r="S534">
        <v>45657</v>
      </c>
      <c r="V534" t="s">
        <v>436</v>
      </c>
      <c r="W534">
        <v>36848</v>
      </c>
      <c r="X534" s="128">
        <v>415419.6</v>
      </c>
      <c r="Y534" s="128">
        <f t="shared" si="16"/>
        <v>415419.6</v>
      </c>
      <c r="Z534" t="b">
        <f t="shared" si="17"/>
        <v>1</v>
      </c>
    </row>
    <row r="535" spans="1:26" x14ac:dyDescent="0.25">
      <c r="A535">
        <v>530</v>
      </c>
      <c r="B535" t="s">
        <v>2645</v>
      </c>
      <c r="C535">
        <v>34207</v>
      </c>
      <c r="D535" t="s">
        <v>1896</v>
      </c>
      <c r="E535">
        <v>1950</v>
      </c>
      <c r="F535" t="s">
        <v>2122</v>
      </c>
      <c r="G535" t="s">
        <v>2089</v>
      </c>
      <c r="H535">
        <v>4</v>
      </c>
      <c r="I535">
        <v>3</v>
      </c>
      <c r="J535" t="s">
        <v>2122</v>
      </c>
      <c r="K535">
        <v>3763.85</v>
      </c>
      <c r="L535">
        <v>3610.05</v>
      </c>
      <c r="M535">
        <v>2960026.23</v>
      </c>
      <c r="N535">
        <v>2960026.23</v>
      </c>
      <c r="O535">
        <v>0</v>
      </c>
      <c r="P535">
        <v>0</v>
      </c>
      <c r="Q535">
        <v>0</v>
      </c>
      <c r="R535">
        <v>45292</v>
      </c>
      <c r="S535">
        <v>45657</v>
      </c>
      <c r="V535" t="s">
        <v>2645</v>
      </c>
      <c r="W535">
        <v>34207</v>
      </c>
      <c r="X535" s="128">
        <v>2960026.23</v>
      </c>
      <c r="Y535" s="128">
        <f t="shared" si="16"/>
        <v>2960026.23</v>
      </c>
      <c r="Z535" t="b">
        <f t="shared" si="17"/>
        <v>1</v>
      </c>
    </row>
    <row r="536" spans="1:26" x14ac:dyDescent="0.25">
      <c r="A536">
        <v>531</v>
      </c>
      <c r="B536" t="s">
        <v>2646</v>
      </c>
      <c r="C536">
        <v>34539</v>
      </c>
      <c r="D536" t="s">
        <v>1896</v>
      </c>
      <c r="E536">
        <v>1962</v>
      </c>
      <c r="F536" t="s">
        <v>2122</v>
      </c>
      <c r="G536" t="s">
        <v>2089</v>
      </c>
      <c r="H536">
        <v>4</v>
      </c>
      <c r="I536">
        <v>2</v>
      </c>
      <c r="J536" t="s">
        <v>2122</v>
      </c>
      <c r="K536">
        <v>2164.1999999999998</v>
      </c>
      <c r="L536">
        <v>1261.2</v>
      </c>
      <c r="M536">
        <v>510812.64</v>
      </c>
      <c r="N536">
        <v>510812.64</v>
      </c>
      <c r="O536">
        <v>0</v>
      </c>
      <c r="P536">
        <v>0</v>
      </c>
      <c r="Q536">
        <v>0</v>
      </c>
      <c r="R536">
        <v>45292</v>
      </c>
      <c r="S536">
        <v>45657</v>
      </c>
      <c r="V536" t="s">
        <v>2646</v>
      </c>
      <c r="W536">
        <v>34539</v>
      </c>
      <c r="X536" s="128">
        <v>510812.64</v>
      </c>
      <c r="Y536" s="128">
        <f t="shared" si="16"/>
        <v>510812.64</v>
      </c>
      <c r="Z536" t="b">
        <f t="shared" si="17"/>
        <v>1</v>
      </c>
    </row>
    <row r="537" spans="1:26" x14ac:dyDescent="0.25">
      <c r="A537">
        <v>532</v>
      </c>
      <c r="B537" t="s">
        <v>2650</v>
      </c>
      <c r="C537">
        <v>35007</v>
      </c>
      <c r="D537" t="s">
        <v>1896</v>
      </c>
      <c r="E537">
        <v>1940</v>
      </c>
      <c r="F537" t="s">
        <v>2122</v>
      </c>
      <c r="G537" t="s">
        <v>2089</v>
      </c>
      <c r="H537">
        <v>4</v>
      </c>
      <c r="I537">
        <v>2</v>
      </c>
      <c r="J537" t="s">
        <v>2122</v>
      </c>
      <c r="K537">
        <v>1920.6</v>
      </c>
      <c r="L537">
        <v>1722.5</v>
      </c>
      <c r="M537">
        <v>3511058.9099999997</v>
      </c>
      <c r="N537">
        <v>3511058.9099999997</v>
      </c>
      <c r="O537">
        <v>0</v>
      </c>
      <c r="P537">
        <v>0</v>
      </c>
      <c r="Q537">
        <v>0</v>
      </c>
      <c r="R537">
        <v>45292</v>
      </c>
      <c r="S537">
        <v>45657</v>
      </c>
      <c r="V537" t="s">
        <v>2650</v>
      </c>
      <c r="W537">
        <v>35007</v>
      </c>
      <c r="X537" s="128">
        <v>3511058.9099999997</v>
      </c>
      <c r="Y537" s="128">
        <f t="shared" si="16"/>
        <v>3511058.9099999997</v>
      </c>
      <c r="Z537" t="b">
        <f t="shared" si="17"/>
        <v>1</v>
      </c>
    </row>
    <row r="538" spans="1:26" x14ac:dyDescent="0.25">
      <c r="A538">
        <v>533</v>
      </c>
      <c r="B538" t="s">
        <v>2651</v>
      </c>
      <c r="C538">
        <v>35049</v>
      </c>
      <c r="D538" t="s">
        <v>1896</v>
      </c>
      <c r="E538">
        <v>1957</v>
      </c>
      <c r="F538" t="s">
        <v>2122</v>
      </c>
      <c r="G538" t="s">
        <v>2089</v>
      </c>
      <c r="H538">
        <v>2</v>
      </c>
      <c r="I538">
        <v>2</v>
      </c>
      <c r="J538" t="s">
        <v>2122</v>
      </c>
      <c r="K538">
        <v>995.6</v>
      </c>
      <c r="L538">
        <v>631</v>
      </c>
      <c r="M538">
        <v>448708.33999999997</v>
      </c>
      <c r="N538">
        <v>448708.33999999997</v>
      </c>
      <c r="O538">
        <v>0</v>
      </c>
      <c r="P538">
        <v>0</v>
      </c>
      <c r="Q538">
        <v>0</v>
      </c>
      <c r="R538">
        <v>45292</v>
      </c>
      <c r="S538">
        <v>45657</v>
      </c>
      <c r="V538" t="s">
        <v>2651</v>
      </c>
      <c r="W538">
        <v>35049</v>
      </c>
      <c r="X538" s="128">
        <v>448708.33999999997</v>
      </c>
      <c r="Y538" s="128">
        <f t="shared" si="16"/>
        <v>448708.33999999997</v>
      </c>
      <c r="Z538" t="b">
        <f t="shared" si="17"/>
        <v>1</v>
      </c>
    </row>
    <row r="539" spans="1:26" x14ac:dyDescent="0.25">
      <c r="A539">
        <v>534</v>
      </c>
      <c r="B539" t="s">
        <v>2652</v>
      </c>
      <c r="C539">
        <v>35426</v>
      </c>
      <c r="D539" t="s">
        <v>1896</v>
      </c>
      <c r="E539">
        <v>1965</v>
      </c>
      <c r="F539" t="s">
        <v>2122</v>
      </c>
      <c r="G539" t="s">
        <v>2089</v>
      </c>
      <c r="H539">
        <v>4</v>
      </c>
      <c r="I539">
        <v>3</v>
      </c>
      <c r="J539" t="s">
        <v>2122</v>
      </c>
      <c r="K539">
        <v>1969.1</v>
      </c>
      <c r="L539">
        <v>1969.1</v>
      </c>
      <c r="M539">
        <v>2298016.5</v>
      </c>
      <c r="N539">
        <v>2298016.5</v>
      </c>
      <c r="O539">
        <v>0</v>
      </c>
      <c r="P539">
        <v>0</v>
      </c>
      <c r="Q539">
        <v>0</v>
      </c>
      <c r="R539">
        <v>45292</v>
      </c>
      <c r="S539">
        <v>45657</v>
      </c>
      <c r="V539" t="s">
        <v>2652</v>
      </c>
      <c r="W539">
        <v>35426</v>
      </c>
      <c r="X539" s="128">
        <v>2298016.5</v>
      </c>
      <c r="Y539" s="128">
        <f t="shared" si="16"/>
        <v>2298016.5</v>
      </c>
      <c r="Z539" t="b">
        <f t="shared" si="17"/>
        <v>1</v>
      </c>
    </row>
    <row r="540" spans="1:26" x14ac:dyDescent="0.25">
      <c r="A540">
        <v>535</v>
      </c>
      <c r="B540" t="s">
        <v>2653</v>
      </c>
      <c r="C540">
        <v>35416</v>
      </c>
      <c r="D540" t="s">
        <v>1896</v>
      </c>
      <c r="E540">
        <v>1973</v>
      </c>
      <c r="F540" t="s">
        <v>2122</v>
      </c>
      <c r="G540" t="s">
        <v>2088</v>
      </c>
      <c r="H540">
        <v>9</v>
      </c>
      <c r="I540">
        <v>1</v>
      </c>
      <c r="J540" t="s">
        <v>2122</v>
      </c>
      <c r="K540">
        <v>1655.3</v>
      </c>
      <c r="L540">
        <v>1655.3</v>
      </c>
      <c r="M540">
        <v>3179863</v>
      </c>
      <c r="N540">
        <v>3179863</v>
      </c>
      <c r="O540">
        <v>0</v>
      </c>
      <c r="P540">
        <v>0</v>
      </c>
      <c r="Q540">
        <v>0</v>
      </c>
      <c r="R540">
        <v>45292</v>
      </c>
      <c r="S540">
        <v>45657</v>
      </c>
      <c r="V540" t="s">
        <v>2653</v>
      </c>
      <c r="W540">
        <v>35416</v>
      </c>
      <c r="X540" s="128">
        <v>3179863</v>
      </c>
      <c r="Y540" s="128">
        <f t="shared" si="16"/>
        <v>3179863</v>
      </c>
      <c r="Z540" t="b">
        <f t="shared" si="17"/>
        <v>1</v>
      </c>
    </row>
    <row r="541" spans="1:26" x14ac:dyDescent="0.25">
      <c r="A541">
        <v>536</v>
      </c>
      <c r="B541" t="s">
        <v>52</v>
      </c>
      <c r="C541">
        <v>35526</v>
      </c>
      <c r="D541" t="s">
        <v>1896</v>
      </c>
      <c r="E541">
        <v>1957</v>
      </c>
      <c r="F541" t="s">
        <v>2122</v>
      </c>
      <c r="G541" t="s">
        <v>2089</v>
      </c>
      <c r="H541">
        <v>3</v>
      </c>
      <c r="I541">
        <v>1</v>
      </c>
      <c r="J541" t="s">
        <v>2122</v>
      </c>
      <c r="K541">
        <v>1009.3</v>
      </c>
      <c r="L541">
        <v>618.5</v>
      </c>
      <c r="M541">
        <v>39787.199999999997</v>
      </c>
      <c r="N541">
        <v>39787.199999999997</v>
      </c>
      <c r="O541">
        <v>0</v>
      </c>
      <c r="P541">
        <v>0</v>
      </c>
      <c r="Q541">
        <v>0</v>
      </c>
      <c r="R541">
        <v>45292</v>
      </c>
      <c r="S541">
        <v>45657</v>
      </c>
      <c r="V541" t="s">
        <v>52</v>
      </c>
      <c r="W541">
        <v>35526</v>
      </c>
      <c r="X541" s="128">
        <v>39787.199999999997</v>
      </c>
      <c r="Y541" s="128">
        <f t="shared" si="16"/>
        <v>39787.199999999997</v>
      </c>
      <c r="Z541" t="b">
        <f t="shared" si="17"/>
        <v>1</v>
      </c>
    </row>
    <row r="542" spans="1:26" x14ac:dyDescent="0.25">
      <c r="A542">
        <v>537</v>
      </c>
      <c r="B542" t="s">
        <v>2655</v>
      </c>
      <c r="C542">
        <v>36360</v>
      </c>
      <c r="D542" t="s">
        <v>1896</v>
      </c>
      <c r="E542">
        <v>1963</v>
      </c>
      <c r="F542" t="s">
        <v>2122</v>
      </c>
      <c r="G542" t="s">
        <v>2088</v>
      </c>
      <c r="H542">
        <v>5</v>
      </c>
      <c r="I542">
        <v>3</v>
      </c>
      <c r="J542" t="s">
        <v>2122</v>
      </c>
      <c r="K542">
        <v>4296.3</v>
      </c>
      <c r="L542">
        <v>2734.3</v>
      </c>
      <c r="M542">
        <v>260074.8</v>
      </c>
      <c r="N542">
        <v>260074.8</v>
      </c>
      <c r="O542">
        <v>0</v>
      </c>
      <c r="P542">
        <v>0</v>
      </c>
      <c r="Q542">
        <v>0</v>
      </c>
      <c r="R542">
        <v>45292</v>
      </c>
      <c r="S542">
        <v>45657</v>
      </c>
      <c r="V542" t="s">
        <v>2655</v>
      </c>
      <c r="W542">
        <v>36360</v>
      </c>
      <c r="X542" s="128">
        <v>260074.8</v>
      </c>
      <c r="Y542" s="128">
        <f t="shared" si="16"/>
        <v>260074.8</v>
      </c>
      <c r="Z542" t="b">
        <f t="shared" si="17"/>
        <v>1</v>
      </c>
    </row>
    <row r="543" spans="1:26" x14ac:dyDescent="0.25">
      <c r="A543">
        <v>538</v>
      </c>
      <c r="B543" t="s">
        <v>2657</v>
      </c>
      <c r="C543">
        <v>36561</v>
      </c>
      <c r="D543" t="s">
        <v>1896</v>
      </c>
      <c r="E543">
        <v>1963</v>
      </c>
      <c r="F543" t="s">
        <v>2122</v>
      </c>
      <c r="G543" t="s">
        <v>2088</v>
      </c>
      <c r="H543">
        <v>5</v>
      </c>
      <c r="I543">
        <v>4</v>
      </c>
      <c r="J543" t="s">
        <v>2122</v>
      </c>
      <c r="K543">
        <v>5817.6</v>
      </c>
      <c r="L543">
        <v>3710.4</v>
      </c>
      <c r="M543">
        <v>432578.4</v>
      </c>
      <c r="N543">
        <v>432578.4</v>
      </c>
      <c r="O543">
        <v>0</v>
      </c>
      <c r="P543">
        <v>0</v>
      </c>
      <c r="Q543">
        <v>0</v>
      </c>
      <c r="R543">
        <v>45292</v>
      </c>
      <c r="S543">
        <v>45657</v>
      </c>
      <c r="V543" t="s">
        <v>2657</v>
      </c>
      <c r="W543">
        <v>36561</v>
      </c>
      <c r="X543" s="128">
        <v>432578.4</v>
      </c>
      <c r="Y543" s="128">
        <f t="shared" si="16"/>
        <v>432578.4</v>
      </c>
      <c r="Z543" t="b">
        <f t="shared" si="17"/>
        <v>1</v>
      </c>
    </row>
    <row r="544" spans="1:26" x14ac:dyDescent="0.25">
      <c r="A544">
        <v>539</v>
      </c>
      <c r="B544" t="s">
        <v>2660</v>
      </c>
      <c r="C544">
        <v>37145</v>
      </c>
      <c r="D544" t="s">
        <v>1896</v>
      </c>
      <c r="E544">
        <v>1961</v>
      </c>
      <c r="F544" t="s">
        <v>2122</v>
      </c>
      <c r="G544" t="s">
        <v>2094</v>
      </c>
      <c r="H544">
        <v>2</v>
      </c>
      <c r="I544">
        <v>2</v>
      </c>
      <c r="J544" t="s">
        <v>2122</v>
      </c>
      <c r="K544">
        <v>631</v>
      </c>
      <c r="L544">
        <v>570.70000000000005</v>
      </c>
      <c r="M544">
        <v>273938.68</v>
      </c>
      <c r="N544">
        <v>273938.68</v>
      </c>
      <c r="O544">
        <v>0</v>
      </c>
      <c r="P544">
        <v>0</v>
      </c>
      <c r="Q544">
        <v>0</v>
      </c>
      <c r="R544">
        <v>45292</v>
      </c>
      <c r="S544">
        <v>45657</v>
      </c>
      <c r="V544" t="s">
        <v>2660</v>
      </c>
      <c r="W544">
        <v>37145</v>
      </c>
      <c r="X544" s="128">
        <v>273938.68</v>
      </c>
      <c r="Y544" s="128">
        <f t="shared" si="16"/>
        <v>273938.68</v>
      </c>
      <c r="Z544" t="b">
        <f t="shared" si="17"/>
        <v>1</v>
      </c>
    </row>
    <row r="545" spans="1:26" x14ac:dyDescent="0.25">
      <c r="A545">
        <v>540</v>
      </c>
      <c r="B545" t="s">
        <v>2661</v>
      </c>
      <c r="C545">
        <v>37146</v>
      </c>
      <c r="D545" t="s">
        <v>1896</v>
      </c>
      <c r="E545">
        <v>1961</v>
      </c>
      <c r="F545" t="s">
        <v>2122</v>
      </c>
      <c r="G545" t="s">
        <v>2094</v>
      </c>
      <c r="H545">
        <v>2</v>
      </c>
      <c r="I545">
        <v>2</v>
      </c>
      <c r="J545" t="s">
        <v>2122</v>
      </c>
      <c r="K545">
        <v>629.6</v>
      </c>
      <c r="L545">
        <v>570.9</v>
      </c>
      <c r="M545">
        <v>465673.91</v>
      </c>
      <c r="N545">
        <v>465673.91</v>
      </c>
      <c r="O545">
        <v>0</v>
      </c>
      <c r="P545">
        <v>0</v>
      </c>
      <c r="Q545">
        <v>0</v>
      </c>
      <c r="R545">
        <v>45292</v>
      </c>
      <c r="S545">
        <v>45657</v>
      </c>
      <c r="V545" t="s">
        <v>2661</v>
      </c>
      <c r="W545">
        <v>37146</v>
      </c>
      <c r="X545" s="128">
        <v>465673.91</v>
      </c>
      <c r="Y545" s="128">
        <f t="shared" si="16"/>
        <v>465673.91</v>
      </c>
      <c r="Z545" t="b">
        <f t="shared" si="17"/>
        <v>1</v>
      </c>
    </row>
    <row r="546" spans="1:26" x14ac:dyDescent="0.25">
      <c r="A546">
        <v>541</v>
      </c>
      <c r="B546" t="s">
        <v>381</v>
      </c>
      <c r="C546">
        <v>35660</v>
      </c>
      <c r="D546" t="s">
        <v>1896</v>
      </c>
      <c r="E546">
        <v>1966</v>
      </c>
      <c r="F546" t="s">
        <v>2122</v>
      </c>
      <c r="G546" t="s">
        <v>2088</v>
      </c>
      <c r="H546">
        <v>5</v>
      </c>
      <c r="I546">
        <v>4</v>
      </c>
      <c r="J546" t="s">
        <v>2122</v>
      </c>
      <c r="K546">
        <v>5682.6</v>
      </c>
      <c r="L546">
        <v>3584.1</v>
      </c>
      <c r="M546">
        <v>5815686.5199999996</v>
      </c>
      <c r="N546">
        <v>5815686.5199999996</v>
      </c>
      <c r="O546">
        <v>0</v>
      </c>
      <c r="P546">
        <v>0</v>
      </c>
      <c r="Q546">
        <v>0</v>
      </c>
      <c r="R546">
        <v>45292</v>
      </c>
      <c r="S546">
        <v>45657</v>
      </c>
      <c r="V546" t="s">
        <v>381</v>
      </c>
      <c r="W546">
        <v>35660</v>
      </c>
      <c r="X546" s="128">
        <v>5815686.5199999996</v>
      </c>
      <c r="Y546" s="128">
        <f t="shared" si="16"/>
        <v>5815686.5199999996</v>
      </c>
      <c r="Z546" t="b">
        <f t="shared" si="17"/>
        <v>1</v>
      </c>
    </row>
    <row r="547" spans="1:26" x14ac:dyDescent="0.25">
      <c r="A547">
        <v>542</v>
      </c>
      <c r="B547" t="s">
        <v>389</v>
      </c>
      <c r="C547">
        <v>35902</v>
      </c>
      <c r="D547" t="s">
        <v>1896</v>
      </c>
      <c r="E547">
        <v>1975</v>
      </c>
      <c r="F547" t="s">
        <v>2122</v>
      </c>
      <c r="G547" t="s">
        <v>2088</v>
      </c>
      <c r="H547">
        <v>5</v>
      </c>
      <c r="I547">
        <v>4</v>
      </c>
      <c r="J547" t="s">
        <v>2122</v>
      </c>
      <c r="K547">
        <v>5618.8</v>
      </c>
      <c r="L547">
        <v>3633.3</v>
      </c>
      <c r="M547">
        <v>288216</v>
      </c>
      <c r="N547">
        <v>288216</v>
      </c>
      <c r="O547">
        <v>0</v>
      </c>
      <c r="P547">
        <v>0</v>
      </c>
      <c r="Q547">
        <v>0</v>
      </c>
      <c r="R547">
        <v>45292</v>
      </c>
      <c r="S547">
        <v>45657</v>
      </c>
      <c r="V547" t="s">
        <v>389</v>
      </c>
      <c r="W547">
        <v>35902</v>
      </c>
      <c r="X547" s="128">
        <v>288216</v>
      </c>
      <c r="Y547" s="128">
        <f t="shared" si="16"/>
        <v>288216</v>
      </c>
      <c r="Z547" t="b">
        <f t="shared" si="17"/>
        <v>1</v>
      </c>
    </row>
    <row r="548" spans="1:26" x14ac:dyDescent="0.25">
      <c r="A548">
        <v>543</v>
      </c>
      <c r="B548" t="s">
        <v>1220</v>
      </c>
      <c r="C548">
        <v>34153</v>
      </c>
      <c r="D548" t="s">
        <v>1896</v>
      </c>
      <c r="E548">
        <v>1969</v>
      </c>
      <c r="F548" t="s">
        <v>2122</v>
      </c>
      <c r="G548" t="s">
        <v>2088</v>
      </c>
      <c r="H548">
        <v>4</v>
      </c>
      <c r="I548">
        <v>8</v>
      </c>
      <c r="J548" t="s">
        <v>2122</v>
      </c>
      <c r="K548">
        <v>7864.6</v>
      </c>
      <c r="L548">
        <v>5600.6</v>
      </c>
      <c r="M548">
        <v>415212</v>
      </c>
      <c r="N548">
        <v>415212</v>
      </c>
      <c r="O548">
        <v>0</v>
      </c>
      <c r="P548">
        <v>0</v>
      </c>
      <c r="Q548">
        <v>0</v>
      </c>
      <c r="R548">
        <v>45292</v>
      </c>
      <c r="S548">
        <v>45657</v>
      </c>
      <c r="V548" t="s">
        <v>1220</v>
      </c>
      <c r="W548">
        <v>34153</v>
      </c>
      <c r="X548" s="128">
        <v>415212</v>
      </c>
      <c r="Y548" s="128">
        <f t="shared" si="16"/>
        <v>415212</v>
      </c>
      <c r="Z548" t="b">
        <f t="shared" si="17"/>
        <v>1</v>
      </c>
    </row>
    <row r="549" spans="1:26" x14ac:dyDescent="0.25">
      <c r="A549">
        <v>544</v>
      </c>
      <c r="B549" t="s">
        <v>1269</v>
      </c>
      <c r="C549">
        <v>35657</v>
      </c>
      <c r="D549" t="s">
        <v>1896</v>
      </c>
      <c r="E549">
        <v>1972</v>
      </c>
      <c r="F549" t="s">
        <v>2122</v>
      </c>
      <c r="G549" t="s">
        <v>2088</v>
      </c>
      <c r="H549">
        <v>5</v>
      </c>
      <c r="I549">
        <v>4</v>
      </c>
      <c r="J549" t="s">
        <v>2122</v>
      </c>
      <c r="K549">
        <v>4462.3</v>
      </c>
      <c r="L549">
        <v>2742.4</v>
      </c>
      <c r="M549">
        <v>176760</v>
      </c>
      <c r="N549">
        <v>176760</v>
      </c>
      <c r="O549">
        <v>0</v>
      </c>
      <c r="P549">
        <v>0</v>
      </c>
      <c r="Q549">
        <v>0</v>
      </c>
      <c r="R549">
        <v>45292</v>
      </c>
      <c r="S549">
        <v>45657</v>
      </c>
      <c r="V549" t="s">
        <v>1269</v>
      </c>
      <c r="W549">
        <v>35657</v>
      </c>
      <c r="X549" s="128">
        <v>176760</v>
      </c>
      <c r="Y549" s="128">
        <f t="shared" si="16"/>
        <v>176760</v>
      </c>
      <c r="Z549" t="b">
        <f t="shared" si="17"/>
        <v>1</v>
      </c>
    </row>
    <row r="550" spans="1:26" x14ac:dyDescent="0.25">
      <c r="A550">
        <v>545</v>
      </c>
      <c r="B550" t="s">
        <v>1270</v>
      </c>
      <c r="C550">
        <v>35661</v>
      </c>
      <c r="D550" t="s">
        <v>1896</v>
      </c>
      <c r="E550">
        <v>1968</v>
      </c>
      <c r="F550" t="s">
        <v>2122</v>
      </c>
      <c r="G550" t="s">
        <v>2088</v>
      </c>
      <c r="H550">
        <v>5</v>
      </c>
      <c r="I550">
        <v>7</v>
      </c>
      <c r="J550" t="s">
        <v>2122</v>
      </c>
      <c r="K550">
        <v>8195.11</v>
      </c>
      <c r="L550">
        <v>6120.81</v>
      </c>
      <c r="M550">
        <v>385656</v>
      </c>
      <c r="N550">
        <v>385656</v>
      </c>
      <c r="O550">
        <v>0</v>
      </c>
      <c r="P550">
        <v>0</v>
      </c>
      <c r="Q550">
        <v>0</v>
      </c>
      <c r="R550">
        <v>45292</v>
      </c>
      <c r="S550">
        <v>45657</v>
      </c>
      <c r="V550" t="s">
        <v>1270</v>
      </c>
      <c r="W550">
        <v>35661</v>
      </c>
      <c r="X550" s="128">
        <v>385656</v>
      </c>
      <c r="Y550" s="128">
        <f t="shared" si="16"/>
        <v>385656</v>
      </c>
      <c r="Z550" t="b">
        <f t="shared" si="17"/>
        <v>1</v>
      </c>
    </row>
    <row r="551" spans="1:26" x14ac:dyDescent="0.25">
      <c r="A551">
        <v>546</v>
      </c>
      <c r="B551" t="s">
        <v>1271</v>
      </c>
      <c r="C551">
        <v>35662</v>
      </c>
      <c r="D551" t="s">
        <v>1896</v>
      </c>
      <c r="E551">
        <v>1966</v>
      </c>
      <c r="F551" t="s">
        <v>2122</v>
      </c>
      <c r="G551" t="s">
        <v>2088</v>
      </c>
      <c r="H551">
        <v>5</v>
      </c>
      <c r="I551">
        <v>4</v>
      </c>
      <c r="J551" t="s">
        <v>2122</v>
      </c>
      <c r="K551">
        <v>3372.4</v>
      </c>
      <c r="L551">
        <v>2584.6999999999998</v>
      </c>
      <c r="M551">
        <v>162936</v>
      </c>
      <c r="N551">
        <v>162936</v>
      </c>
      <c r="O551">
        <v>0</v>
      </c>
      <c r="P551">
        <v>0</v>
      </c>
      <c r="Q551">
        <v>0</v>
      </c>
      <c r="R551">
        <v>45292</v>
      </c>
      <c r="S551">
        <v>45657</v>
      </c>
      <c r="V551" t="s">
        <v>1271</v>
      </c>
      <c r="W551">
        <v>35662</v>
      </c>
      <c r="X551" s="128">
        <v>162936</v>
      </c>
      <c r="Y551" s="128">
        <f t="shared" si="16"/>
        <v>162936</v>
      </c>
      <c r="Z551" t="b">
        <f t="shared" si="17"/>
        <v>1</v>
      </c>
    </row>
    <row r="552" spans="1:26" x14ac:dyDescent="0.25">
      <c r="A552">
        <v>547</v>
      </c>
      <c r="B552" t="s">
        <v>1272</v>
      </c>
      <c r="C552">
        <v>35663</v>
      </c>
      <c r="D552" t="s">
        <v>1896</v>
      </c>
      <c r="E552">
        <v>1966</v>
      </c>
      <c r="F552" t="s">
        <v>2122</v>
      </c>
      <c r="G552" t="s">
        <v>2088</v>
      </c>
      <c r="H552">
        <v>5</v>
      </c>
      <c r="I552">
        <v>4</v>
      </c>
      <c r="J552" t="s">
        <v>2122</v>
      </c>
      <c r="K552">
        <v>3339.9</v>
      </c>
      <c r="L552">
        <v>2553.6</v>
      </c>
      <c r="M552">
        <v>162936</v>
      </c>
      <c r="N552">
        <v>162936</v>
      </c>
      <c r="O552">
        <v>0</v>
      </c>
      <c r="P552">
        <v>0</v>
      </c>
      <c r="Q552">
        <v>0</v>
      </c>
      <c r="R552">
        <v>45292</v>
      </c>
      <c r="S552">
        <v>45657</v>
      </c>
      <c r="V552" t="s">
        <v>1272</v>
      </c>
      <c r="W552">
        <v>35663</v>
      </c>
      <c r="X552" s="128">
        <v>162936</v>
      </c>
      <c r="Y552" s="128">
        <f t="shared" si="16"/>
        <v>162936</v>
      </c>
      <c r="Z552" t="b">
        <f t="shared" si="17"/>
        <v>1</v>
      </c>
    </row>
    <row r="553" spans="1:26" x14ac:dyDescent="0.25">
      <c r="A553">
        <v>548</v>
      </c>
      <c r="B553" t="s">
        <v>1273</v>
      </c>
      <c r="C553">
        <v>35665</v>
      </c>
      <c r="D553" t="s">
        <v>1896</v>
      </c>
      <c r="E553">
        <v>1966</v>
      </c>
      <c r="F553" t="s">
        <v>2122</v>
      </c>
      <c r="G553" t="s">
        <v>2088</v>
      </c>
      <c r="H553">
        <v>5</v>
      </c>
      <c r="I553">
        <v>4</v>
      </c>
      <c r="J553" t="s">
        <v>2122</v>
      </c>
      <c r="K553">
        <v>4389</v>
      </c>
      <c r="L553">
        <v>3492.7</v>
      </c>
      <c r="M553">
        <v>219648</v>
      </c>
      <c r="N553">
        <v>219648</v>
      </c>
      <c r="O553">
        <v>0</v>
      </c>
      <c r="P553">
        <v>0</v>
      </c>
      <c r="Q553">
        <v>0</v>
      </c>
      <c r="R553">
        <v>45292</v>
      </c>
      <c r="S553">
        <v>45657</v>
      </c>
      <c r="V553" t="s">
        <v>1273</v>
      </c>
      <c r="W553">
        <v>35665</v>
      </c>
      <c r="X553" s="128">
        <v>219648</v>
      </c>
      <c r="Y553" s="128">
        <f t="shared" si="16"/>
        <v>219648</v>
      </c>
      <c r="Z553" t="b">
        <f t="shared" si="17"/>
        <v>1</v>
      </c>
    </row>
    <row r="554" spans="1:26" x14ac:dyDescent="0.25">
      <c r="A554">
        <v>549</v>
      </c>
      <c r="B554" t="s">
        <v>1304</v>
      </c>
      <c r="C554">
        <v>36616</v>
      </c>
      <c r="D554" t="s">
        <v>1896</v>
      </c>
      <c r="E554">
        <v>1968</v>
      </c>
      <c r="F554" t="s">
        <v>2122</v>
      </c>
      <c r="G554" t="s">
        <v>2088</v>
      </c>
      <c r="H554">
        <v>4</v>
      </c>
      <c r="I554">
        <v>3</v>
      </c>
      <c r="J554" t="s">
        <v>2122</v>
      </c>
      <c r="K554">
        <v>3647.4</v>
      </c>
      <c r="L554">
        <v>2119.8000000000002</v>
      </c>
      <c r="M554">
        <v>258048</v>
      </c>
      <c r="N554">
        <v>258048</v>
      </c>
      <c r="O554">
        <v>0</v>
      </c>
      <c r="P554">
        <v>0</v>
      </c>
      <c r="Q554">
        <v>0</v>
      </c>
      <c r="R554">
        <v>45292</v>
      </c>
      <c r="S554">
        <v>45657</v>
      </c>
      <c r="V554" t="s">
        <v>1304</v>
      </c>
      <c r="W554">
        <v>36616</v>
      </c>
      <c r="X554" s="128">
        <v>258048</v>
      </c>
      <c r="Y554" s="128">
        <f t="shared" si="16"/>
        <v>258048</v>
      </c>
      <c r="Z554" t="b">
        <f t="shared" si="17"/>
        <v>1</v>
      </c>
    </row>
    <row r="555" spans="1:26" x14ac:dyDescent="0.25">
      <c r="A555">
        <v>550</v>
      </c>
      <c r="B555" t="s">
        <v>1313</v>
      </c>
      <c r="C555">
        <v>36842</v>
      </c>
      <c r="D555" t="s">
        <v>1896</v>
      </c>
      <c r="E555">
        <v>1966</v>
      </c>
      <c r="F555" t="s">
        <v>2122</v>
      </c>
      <c r="G555" t="s">
        <v>2088</v>
      </c>
      <c r="H555">
        <v>5</v>
      </c>
      <c r="I555">
        <v>6</v>
      </c>
      <c r="J555" t="s">
        <v>2122</v>
      </c>
      <c r="K555">
        <v>8209.2999999999993</v>
      </c>
      <c r="L555">
        <v>5095</v>
      </c>
      <c r="M555">
        <v>373488</v>
      </c>
      <c r="N555">
        <v>373488</v>
      </c>
      <c r="O555">
        <v>0</v>
      </c>
      <c r="P555">
        <v>0</v>
      </c>
      <c r="Q555">
        <v>0</v>
      </c>
      <c r="R555">
        <v>45292</v>
      </c>
      <c r="S555">
        <v>45657</v>
      </c>
      <c r="V555" t="s">
        <v>1313</v>
      </c>
      <c r="W555">
        <v>36842</v>
      </c>
      <c r="X555" s="128">
        <v>373488</v>
      </c>
      <c r="Y555" s="128">
        <f t="shared" si="16"/>
        <v>373488</v>
      </c>
      <c r="Z555" t="b">
        <f t="shared" si="17"/>
        <v>1</v>
      </c>
    </row>
    <row r="556" spans="1:26" x14ac:dyDescent="0.25">
      <c r="A556">
        <v>551</v>
      </c>
      <c r="B556" t="s">
        <v>1317</v>
      </c>
      <c r="C556">
        <v>36830</v>
      </c>
      <c r="D556" t="s">
        <v>1896</v>
      </c>
      <c r="E556">
        <v>1970</v>
      </c>
      <c r="F556" t="s">
        <v>2122</v>
      </c>
      <c r="G556" t="s">
        <v>2088</v>
      </c>
      <c r="H556">
        <v>5</v>
      </c>
      <c r="I556">
        <v>8</v>
      </c>
      <c r="J556" t="s">
        <v>2122</v>
      </c>
      <c r="K556">
        <v>9656.2000000000007</v>
      </c>
      <c r="L556">
        <v>5709.8</v>
      </c>
      <c r="M556">
        <v>388548</v>
      </c>
      <c r="N556">
        <v>388548</v>
      </c>
      <c r="O556">
        <v>0</v>
      </c>
      <c r="P556">
        <v>0</v>
      </c>
      <c r="Q556">
        <v>0</v>
      </c>
      <c r="R556">
        <v>45292</v>
      </c>
      <c r="S556">
        <v>45657</v>
      </c>
      <c r="V556" t="s">
        <v>1317</v>
      </c>
      <c r="W556">
        <v>36830</v>
      </c>
      <c r="X556" s="128">
        <v>388548</v>
      </c>
      <c r="Y556" s="128">
        <f t="shared" si="16"/>
        <v>388548</v>
      </c>
      <c r="Z556" t="b">
        <f t="shared" si="17"/>
        <v>1</v>
      </c>
    </row>
    <row r="557" spans="1:26" x14ac:dyDescent="0.25">
      <c r="A557">
        <v>552</v>
      </c>
      <c r="B557" t="s">
        <v>1318</v>
      </c>
      <c r="C557">
        <v>36834</v>
      </c>
      <c r="D557" t="s">
        <v>1896</v>
      </c>
      <c r="E557">
        <v>1969</v>
      </c>
      <c r="F557" t="s">
        <v>2122</v>
      </c>
      <c r="G557" t="s">
        <v>2088</v>
      </c>
      <c r="H557">
        <v>5</v>
      </c>
      <c r="I557">
        <v>8</v>
      </c>
      <c r="J557" t="s">
        <v>2122</v>
      </c>
      <c r="K557">
        <v>9128.6</v>
      </c>
      <c r="L557">
        <v>5482.7</v>
      </c>
      <c r="M557">
        <v>407100</v>
      </c>
      <c r="N557">
        <v>407100</v>
      </c>
      <c r="O557">
        <v>0</v>
      </c>
      <c r="P557">
        <v>0</v>
      </c>
      <c r="Q557">
        <v>0</v>
      </c>
      <c r="R557">
        <v>45292</v>
      </c>
      <c r="S557">
        <v>45657</v>
      </c>
      <c r="V557" t="s">
        <v>1318</v>
      </c>
      <c r="W557">
        <v>36834</v>
      </c>
      <c r="X557" s="128">
        <v>407100</v>
      </c>
      <c r="Y557" s="128">
        <f t="shared" si="16"/>
        <v>407100</v>
      </c>
      <c r="Z557" t="b">
        <f t="shared" si="17"/>
        <v>1</v>
      </c>
    </row>
    <row r="558" spans="1:26" x14ac:dyDescent="0.25">
      <c r="A558">
        <v>553</v>
      </c>
      <c r="B558" t="s">
        <v>1323</v>
      </c>
      <c r="C558">
        <v>36861</v>
      </c>
      <c r="D558" t="s">
        <v>1896</v>
      </c>
      <c r="E558">
        <v>1974</v>
      </c>
      <c r="F558" t="s">
        <v>2122</v>
      </c>
      <c r="G558" t="s">
        <v>2088</v>
      </c>
      <c r="H558">
        <v>5</v>
      </c>
      <c r="I558">
        <v>8</v>
      </c>
      <c r="J558" t="s">
        <v>2122</v>
      </c>
      <c r="K558">
        <v>9145.7000000000007</v>
      </c>
      <c r="L558">
        <v>5647.6</v>
      </c>
      <c r="M558">
        <v>394260</v>
      </c>
      <c r="N558">
        <v>394260</v>
      </c>
      <c r="O558">
        <v>0</v>
      </c>
      <c r="P558">
        <v>0</v>
      </c>
      <c r="Q558">
        <v>0</v>
      </c>
      <c r="R558">
        <v>45292</v>
      </c>
      <c r="S558">
        <v>45657</v>
      </c>
      <c r="V558" t="s">
        <v>1323</v>
      </c>
      <c r="W558">
        <v>36861</v>
      </c>
      <c r="X558" s="128">
        <v>394260</v>
      </c>
      <c r="Y558" s="128">
        <f t="shared" si="16"/>
        <v>394260</v>
      </c>
      <c r="Z558" t="b">
        <f t="shared" si="17"/>
        <v>1</v>
      </c>
    </row>
    <row r="559" spans="1:26" x14ac:dyDescent="0.25">
      <c r="A559">
        <v>554</v>
      </c>
      <c r="B559" t="s">
        <v>2868</v>
      </c>
      <c r="C559">
        <v>36608</v>
      </c>
      <c r="D559" t="s">
        <v>1896</v>
      </c>
      <c r="E559">
        <v>1962</v>
      </c>
      <c r="F559" t="s">
        <v>2122</v>
      </c>
      <c r="G559" t="s">
        <v>2121</v>
      </c>
      <c r="H559">
        <v>4</v>
      </c>
      <c r="I559">
        <v>4</v>
      </c>
      <c r="J559" t="s">
        <v>2122</v>
      </c>
      <c r="K559">
        <v>3838.3</v>
      </c>
      <c r="L559">
        <v>2490</v>
      </c>
      <c r="M559">
        <v>2115670.8006500001</v>
      </c>
      <c r="N559">
        <v>2115670.8006500001</v>
      </c>
      <c r="O559">
        <v>0</v>
      </c>
      <c r="P559">
        <v>0</v>
      </c>
      <c r="Q559">
        <v>0</v>
      </c>
      <c r="R559">
        <v>45292</v>
      </c>
      <c r="S559">
        <v>45657</v>
      </c>
      <c r="V559" t="s">
        <v>1697</v>
      </c>
      <c r="W559">
        <v>36696</v>
      </c>
      <c r="X559" s="128">
        <v>432424.8</v>
      </c>
      <c r="Y559" s="128">
        <f t="shared" si="16"/>
        <v>432424.8</v>
      </c>
      <c r="Z559" t="b">
        <f t="shared" si="17"/>
        <v>1</v>
      </c>
    </row>
    <row r="560" spans="1:26" x14ac:dyDescent="0.25">
      <c r="A560">
        <v>555</v>
      </c>
      <c r="B560" t="s">
        <v>1697</v>
      </c>
      <c r="C560">
        <v>36696</v>
      </c>
      <c r="D560" t="s">
        <v>1896</v>
      </c>
      <c r="E560">
        <v>1912</v>
      </c>
      <c r="F560" t="s">
        <v>2122</v>
      </c>
      <c r="G560" t="s">
        <v>2097</v>
      </c>
      <c r="H560">
        <v>2</v>
      </c>
      <c r="I560">
        <v>2</v>
      </c>
      <c r="J560" t="s">
        <v>2122</v>
      </c>
      <c r="K560">
        <v>590.5</v>
      </c>
      <c r="L560">
        <v>449.1</v>
      </c>
      <c r="M560">
        <v>432424.8</v>
      </c>
      <c r="N560">
        <v>432424.8</v>
      </c>
      <c r="O560">
        <v>0</v>
      </c>
      <c r="P560">
        <v>0</v>
      </c>
      <c r="Q560">
        <v>0</v>
      </c>
      <c r="R560">
        <v>45292</v>
      </c>
      <c r="S560">
        <v>45657</v>
      </c>
      <c r="V560" t="s">
        <v>2868</v>
      </c>
      <c r="W560">
        <v>36608</v>
      </c>
      <c r="X560" s="128">
        <v>2115670.8006500001</v>
      </c>
      <c r="Y560" s="128">
        <f t="shared" si="16"/>
        <v>2115670.8006500001</v>
      </c>
      <c r="Z560" t="b">
        <f t="shared" si="17"/>
        <v>1</v>
      </c>
    </row>
    <row r="561" spans="1:26" x14ac:dyDescent="0.25">
      <c r="A561">
        <v>556</v>
      </c>
      <c r="B561" t="s">
        <v>1734</v>
      </c>
      <c r="C561">
        <v>36559</v>
      </c>
      <c r="D561" t="s">
        <v>1896</v>
      </c>
      <c r="E561">
        <v>1963</v>
      </c>
      <c r="F561" t="s">
        <v>2122</v>
      </c>
      <c r="G561" t="s">
        <v>2089</v>
      </c>
      <c r="H561">
        <v>4</v>
      </c>
      <c r="I561">
        <v>3</v>
      </c>
      <c r="J561" t="s">
        <v>2122</v>
      </c>
      <c r="K561">
        <v>2816.9</v>
      </c>
      <c r="L561">
        <v>1970.7</v>
      </c>
      <c r="M561">
        <v>340775.25</v>
      </c>
      <c r="N561">
        <v>340775.25</v>
      </c>
      <c r="O561">
        <v>0</v>
      </c>
      <c r="P561">
        <v>0</v>
      </c>
      <c r="Q561">
        <v>0</v>
      </c>
      <c r="R561">
        <v>45292</v>
      </c>
      <c r="S561">
        <v>45657</v>
      </c>
      <c r="V561" t="s">
        <v>1734</v>
      </c>
      <c r="W561">
        <v>36559</v>
      </c>
      <c r="X561" s="128">
        <v>340775.25</v>
      </c>
      <c r="Y561" s="128">
        <f t="shared" si="16"/>
        <v>340775.25</v>
      </c>
      <c r="Z561" t="b">
        <f t="shared" si="17"/>
        <v>1</v>
      </c>
    </row>
    <row r="562" spans="1:26" x14ac:dyDescent="0.25">
      <c r="A562">
        <v>557</v>
      </c>
      <c r="B562" t="s">
        <v>1836</v>
      </c>
      <c r="C562">
        <v>33648</v>
      </c>
      <c r="D562" t="s">
        <v>1896</v>
      </c>
      <c r="E562">
        <v>1917</v>
      </c>
      <c r="F562" t="s">
        <v>2122</v>
      </c>
      <c r="G562" t="s">
        <v>2094</v>
      </c>
      <c r="H562">
        <v>2</v>
      </c>
      <c r="I562">
        <v>2</v>
      </c>
      <c r="J562" t="s">
        <v>2122</v>
      </c>
      <c r="K562">
        <v>418.6</v>
      </c>
      <c r="L562">
        <v>332.6</v>
      </c>
      <c r="M562">
        <v>256671.6</v>
      </c>
      <c r="N562">
        <v>256671.6</v>
      </c>
      <c r="O562">
        <v>0</v>
      </c>
      <c r="P562">
        <v>0</v>
      </c>
      <c r="Q562">
        <v>0</v>
      </c>
      <c r="R562">
        <v>45292</v>
      </c>
      <c r="S562">
        <v>45657</v>
      </c>
      <c r="V562" t="s">
        <v>1836</v>
      </c>
      <c r="W562">
        <v>33648</v>
      </c>
      <c r="X562" s="128">
        <v>256671.6</v>
      </c>
      <c r="Y562" s="128">
        <f t="shared" si="16"/>
        <v>256671.6</v>
      </c>
      <c r="Z562" t="b">
        <f t="shared" si="17"/>
        <v>1</v>
      </c>
    </row>
    <row r="563" spans="1:26" x14ac:dyDescent="0.25">
      <c r="A563">
        <v>558</v>
      </c>
      <c r="B563" t="s">
        <v>1301</v>
      </c>
      <c r="C563">
        <v>36487</v>
      </c>
      <c r="D563" t="s">
        <v>1896</v>
      </c>
      <c r="E563">
        <v>1917</v>
      </c>
      <c r="F563" t="s">
        <v>2122</v>
      </c>
      <c r="G563" t="s">
        <v>2094</v>
      </c>
      <c r="H563">
        <v>2</v>
      </c>
      <c r="I563">
        <v>1</v>
      </c>
      <c r="J563" t="s">
        <v>2122</v>
      </c>
      <c r="K563">
        <v>323.10000000000002</v>
      </c>
      <c r="L563">
        <v>249.6</v>
      </c>
      <c r="M563">
        <v>188772</v>
      </c>
      <c r="N563">
        <v>188772</v>
      </c>
      <c r="O563">
        <v>0</v>
      </c>
      <c r="P563">
        <v>0</v>
      </c>
      <c r="Q563">
        <v>0</v>
      </c>
      <c r="R563">
        <v>45292</v>
      </c>
      <c r="S563">
        <v>45657</v>
      </c>
      <c r="V563" t="s">
        <v>1301</v>
      </c>
      <c r="W563">
        <v>36487</v>
      </c>
      <c r="X563" s="128">
        <v>188772</v>
      </c>
      <c r="Y563" s="128">
        <f t="shared" si="16"/>
        <v>188772</v>
      </c>
      <c r="Z563" t="b">
        <f t="shared" si="17"/>
        <v>1</v>
      </c>
    </row>
    <row r="564" spans="1:26" x14ac:dyDescent="0.25">
      <c r="A564">
        <v>559</v>
      </c>
      <c r="B564" t="s">
        <v>1767</v>
      </c>
      <c r="C564">
        <v>33052</v>
      </c>
      <c r="D564" t="s">
        <v>1896</v>
      </c>
      <c r="E564">
        <v>1973</v>
      </c>
      <c r="F564" t="s">
        <v>2122</v>
      </c>
      <c r="G564" t="s">
        <v>2088</v>
      </c>
      <c r="H564">
        <v>5</v>
      </c>
      <c r="I564">
        <v>4</v>
      </c>
      <c r="J564" t="s">
        <v>2122</v>
      </c>
      <c r="K564">
        <v>6326.6</v>
      </c>
      <c r="L564">
        <v>3913.4</v>
      </c>
      <c r="M564">
        <v>4970196.3171000006</v>
      </c>
      <c r="N564">
        <v>4970196.3171000006</v>
      </c>
      <c r="O564">
        <v>0</v>
      </c>
      <c r="P564">
        <v>0</v>
      </c>
      <c r="Q564">
        <v>0</v>
      </c>
      <c r="R564">
        <v>45292</v>
      </c>
      <c r="S564">
        <v>45657</v>
      </c>
      <c r="V564" t="s">
        <v>1767</v>
      </c>
      <c r="W564">
        <v>33052</v>
      </c>
      <c r="X564" s="128">
        <v>4970196.3171000006</v>
      </c>
      <c r="Y564" s="128">
        <f t="shared" si="16"/>
        <v>4970196.3171000006</v>
      </c>
      <c r="Z564" t="b">
        <f t="shared" si="17"/>
        <v>1</v>
      </c>
    </row>
    <row r="565" spans="1:26" x14ac:dyDescent="0.25">
      <c r="A565">
        <v>560</v>
      </c>
      <c r="B565" t="s">
        <v>2186</v>
      </c>
      <c r="C565">
        <v>33387</v>
      </c>
      <c r="D565" t="s">
        <v>1896</v>
      </c>
      <c r="E565">
        <v>1951</v>
      </c>
      <c r="F565" t="s">
        <v>2122</v>
      </c>
      <c r="G565" t="s">
        <v>2089</v>
      </c>
      <c r="H565">
        <v>2</v>
      </c>
      <c r="I565">
        <v>2</v>
      </c>
      <c r="J565" t="s">
        <v>2122</v>
      </c>
      <c r="K565">
        <v>568.9</v>
      </c>
      <c r="L565">
        <v>515.5</v>
      </c>
      <c r="M565">
        <v>491924.92</v>
      </c>
      <c r="N565">
        <v>491924.92</v>
      </c>
      <c r="O565">
        <v>0</v>
      </c>
      <c r="P565">
        <v>0</v>
      </c>
      <c r="Q565">
        <v>0</v>
      </c>
      <c r="R565">
        <v>45292</v>
      </c>
      <c r="S565">
        <v>45657</v>
      </c>
      <c r="V565" t="s">
        <v>2186</v>
      </c>
      <c r="W565">
        <v>33387</v>
      </c>
      <c r="X565" s="128">
        <v>491924.92</v>
      </c>
      <c r="Y565" s="128">
        <f t="shared" si="16"/>
        <v>491924.92</v>
      </c>
      <c r="Z565" t="b">
        <f t="shared" si="17"/>
        <v>1</v>
      </c>
    </row>
    <row r="566" spans="1:26" x14ac:dyDescent="0.25">
      <c r="A566">
        <v>561</v>
      </c>
      <c r="B566" t="s">
        <v>2203</v>
      </c>
      <c r="C566">
        <v>36583</v>
      </c>
      <c r="D566" t="s">
        <v>1896</v>
      </c>
      <c r="E566">
        <v>1958</v>
      </c>
      <c r="F566" t="s">
        <v>2122</v>
      </c>
      <c r="G566" t="s">
        <v>2089</v>
      </c>
      <c r="H566">
        <v>4</v>
      </c>
      <c r="I566">
        <v>2</v>
      </c>
      <c r="J566" t="s">
        <v>2122</v>
      </c>
      <c r="K566">
        <v>1603.2</v>
      </c>
      <c r="L566">
        <v>1241.9000000000001</v>
      </c>
      <c r="M566">
        <v>1390492.31755</v>
      </c>
      <c r="N566">
        <v>1390492.31755</v>
      </c>
      <c r="O566">
        <v>0</v>
      </c>
      <c r="P566">
        <v>0</v>
      </c>
      <c r="Q566">
        <v>0</v>
      </c>
      <c r="R566">
        <v>45292</v>
      </c>
      <c r="S566">
        <v>45657</v>
      </c>
      <c r="V566" t="s">
        <v>2203</v>
      </c>
      <c r="W566">
        <v>36583</v>
      </c>
      <c r="X566" s="128">
        <v>1390492.31755</v>
      </c>
      <c r="Y566" s="128">
        <f t="shared" si="16"/>
        <v>1390492.31755</v>
      </c>
      <c r="Z566" t="b">
        <f t="shared" si="17"/>
        <v>1</v>
      </c>
    </row>
    <row r="567" spans="1:26" x14ac:dyDescent="0.25">
      <c r="A567">
        <v>562</v>
      </c>
      <c r="B567" t="s">
        <v>2215</v>
      </c>
      <c r="C567">
        <v>34453</v>
      </c>
      <c r="D567" t="s">
        <v>1896</v>
      </c>
      <c r="E567">
        <v>1961</v>
      </c>
      <c r="F567" t="s">
        <v>2122</v>
      </c>
      <c r="G567" t="s">
        <v>2089</v>
      </c>
      <c r="H567">
        <v>4</v>
      </c>
      <c r="I567">
        <v>3</v>
      </c>
      <c r="J567" t="s">
        <v>2122</v>
      </c>
      <c r="K567">
        <v>2217.1</v>
      </c>
      <c r="L567">
        <v>2059.1</v>
      </c>
      <c r="M567">
        <v>2839181.7306999997</v>
      </c>
      <c r="N567">
        <v>2839181.7306999997</v>
      </c>
      <c r="O567">
        <v>0</v>
      </c>
      <c r="P567">
        <v>0</v>
      </c>
      <c r="Q567">
        <v>0</v>
      </c>
      <c r="R567">
        <v>45292</v>
      </c>
      <c r="S567">
        <v>45657</v>
      </c>
      <c r="V567" t="s">
        <v>2215</v>
      </c>
      <c r="W567">
        <v>34453</v>
      </c>
      <c r="X567" s="128">
        <v>2839181.7306999997</v>
      </c>
      <c r="Y567" s="128">
        <f t="shared" si="16"/>
        <v>2839181.7306999997</v>
      </c>
      <c r="Z567" t="b">
        <f t="shared" si="17"/>
        <v>1</v>
      </c>
    </row>
    <row r="568" spans="1:26" x14ac:dyDescent="0.25">
      <c r="A568">
        <v>563</v>
      </c>
      <c r="B568" t="s">
        <v>355</v>
      </c>
      <c r="C568">
        <v>34482</v>
      </c>
      <c r="D568" t="s">
        <v>1896</v>
      </c>
      <c r="E568">
        <v>1965</v>
      </c>
      <c r="F568" t="s">
        <v>2122</v>
      </c>
      <c r="G568" t="s">
        <v>2089</v>
      </c>
      <c r="H568">
        <v>4</v>
      </c>
      <c r="I568">
        <v>2</v>
      </c>
      <c r="J568" t="s">
        <v>2122</v>
      </c>
      <c r="K568">
        <v>2088.56</v>
      </c>
      <c r="L568">
        <v>1591.4</v>
      </c>
      <c r="M568">
        <v>885688.92895000009</v>
      </c>
      <c r="N568">
        <v>885688.92895000009</v>
      </c>
      <c r="O568">
        <v>0</v>
      </c>
      <c r="P568">
        <v>0</v>
      </c>
      <c r="Q568">
        <v>0</v>
      </c>
      <c r="R568">
        <v>45292</v>
      </c>
      <c r="S568">
        <v>45657</v>
      </c>
      <c r="V568" t="s">
        <v>355</v>
      </c>
      <c r="W568">
        <v>34482</v>
      </c>
      <c r="X568" s="128">
        <v>885688.92895000009</v>
      </c>
      <c r="Y568" s="128">
        <f t="shared" si="16"/>
        <v>885688.92895000009</v>
      </c>
      <c r="Z568" t="b">
        <f t="shared" si="17"/>
        <v>1</v>
      </c>
    </row>
    <row r="569" spans="1:26" x14ac:dyDescent="0.25">
      <c r="A569">
        <v>564</v>
      </c>
      <c r="B569" t="s">
        <v>29</v>
      </c>
      <c r="C569">
        <v>35564</v>
      </c>
      <c r="D569" t="s">
        <v>1896</v>
      </c>
      <c r="E569">
        <v>1987</v>
      </c>
      <c r="F569" t="s">
        <v>2122</v>
      </c>
      <c r="G569" t="s">
        <v>2088</v>
      </c>
      <c r="H569">
        <v>9</v>
      </c>
      <c r="I569">
        <v>4</v>
      </c>
      <c r="J569" t="s">
        <v>2122</v>
      </c>
      <c r="K569">
        <v>9048.7000000000007</v>
      </c>
      <c r="L569">
        <v>8226.1</v>
      </c>
      <c r="M569">
        <v>2927018.96</v>
      </c>
      <c r="N569">
        <v>2927018.96</v>
      </c>
      <c r="O569">
        <v>0</v>
      </c>
      <c r="P569">
        <v>0</v>
      </c>
      <c r="Q569">
        <v>0</v>
      </c>
      <c r="R569">
        <v>45292</v>
      </c>
      <c r="S569">
        <v>45657</v>
      </c>
      <c r="V569" t="s">
        <v>29</v>
      </c>
      <c r="W569">
        <v>35564</v>
      </c>
      <c r="X569" s="128">
        <v>2927018.96</v>
      </c>
      <c r="Y569" s="128">
        <f t="shared" si="16"/>
        <v>2927018.96</v>
      </c>
      <c r="Z569" t="b">
        <f t="shared" si="17"/>
        <v>1</v>
      </c>
    </row>
    <row r="570" spans="1:26" x14ac:dyDescent="0.25">
      <c r="A570">
        <v>565</v>
      </c>
      <c r="B570" t="s">
        <v>2220</v>
      </c>
      <c r="C570">
        <v>36631</v>
      </c>
      <c r="D570" t="s">
        <v>1896</v>
      </c>
      <c r="E570">
        <v>1964</v>
      </c>
      <c r="F570" t="s">
        <v>2122</v>
      </c>
      <c r="G570" t="s">
        <v>2089</v>
      </c>
      <c r="H570">
        <v>5</v>
      </c>
      <c r="I570">
        <v>3</v>
      </c>
      <c r="J570" t="s">
        <v>2122</v>
      </c>
      <c r="K570">
        <v>4009.6</v>
      </c>
      <c r="L570">
        <v>2611.1999999999998</v>
      </c>
      <c r="M570">
        <v>10772612.367999999</v>
      </c>
      <c r="N570">
        <v>10772612.367999999</v>
      </c>
      <c r="O570">
        <v>0</v>
      </c>
      <c r="P570">
        <v>0</v>
      </c>
      <c r="Q570">
        <v>0</v>
      </c>
      <c r="R570">
        <v>45292</v>
      </c>
      <c r="S570">
        <v>45657</v>
      </c>
      <c r="V570" t="s">
        <v>2220</v>
      </c>
      <c r="W570">
        <v>36631</v>
      </c>
      <c r="X570" s="128">
        <v>10772612.367999999</v>
      </c>
      <c r="Y570" s="128">
        <f t="shared" si="16"/>
        <v>10772612.367999999</v>
      </c>
      <c r="Z570" t="b">
        <f t="shared" si="17"/>
        <v>1</v>
      </c>
    </row>
    <row r="571" spans="1:26" x14ac:dyDescent="0.25">
      <c r="A571">
        <v>566</v>
      </c>
      <c r="B571" t="s">
        <v>454</v>
      </c>
      <c r="C571">
        <v>32977</v>
      </c>
      <c r="D571" t="s">
        <v>1896</v>
      </c>
      <c r="E571">
        <v>1970</v>
      </c>
      <c r="F571" t="s">
        <v>2122</v>
      </c>
      <c r="G571" t="s">
        <v>2088</v>
      </c>
      <c r="H571">
        <v>5</v>
      </c>
      <c r="I571">
        <v>6</v>
      </c>
      <c r="J571" t="s">
        <v>2122</v>
      </c>
      <c r="K571">
        <v>8825</v>
      </c>
      <c r="L571">
        <v>5556.6</v>
      </c>
      <c r="M571">
        <v>15487301.375</v>
      </c>
      <c r="N571">
        <v>15487301.375</v>
      </c>
      <c r="O571">
        <v>0</v>
      </c>
      <c r="P571">
        <v>0</v>
      </c>
      <c r="Q571">
        <v>0</v>
      </c>
      <c r="R571">
        <v>45292</v>
      </c>
      <c r="S571">
        <v>45657</v>
      </c>
      <c r="V571" t="s">
        <v>454</v>
      </c>
      <c r="W571">
        <v>32977</v>
      </c>
      <c r="X571" s="128">
        <v>15487301.375</v>
      </c>
      <c r="Y571" s="128">
        <f t="shared" si="16"/>
        <v>15487301.375</v>
      </c>
      <c r="Z571" t="b">
        <f t="shared" si="17"/>
        <v>1</v>
      </c>
    </row>
    <row r="572" spans="1:26" x14ac:dyDescent="0.25">
      <c r="A572">
        <v>567</v>
      </c>
      <c r="B572" t="s">
        <v>1578</v>
      </c>
      <c r="C572">
        <v>33094</v>
      </c>
      <c r="D572" t="s">
        <v>1896</v>
      </c>
      <c r="E572">
        <v>1976</v>
      </c>
      <c r="F572" t="s">
        <v>2122</v>
      </c>
      <c r="G572" t="s">
        <v>2088</v>
      </c>
      <c r="H572">
        <v>5</v>
      </c>
      <c r="I572">
        <v>4</v>
      </c>
      <c r="J572" t="s">
        <v>2122</v>
      </c>
      <c r="K572">
        <v>5354.1</v>
      </c>
      <c r="L572">
        <v>3348.3</v>
      </c>
      <c r="M572">
        <v>9396097.4835000001</v>
      </c>
      <c r="N572">
        <v>9396097.4835000001</v>
      </c>
      <c r="O572">
        <v>0</v>
      </c>
      <c r="P572">
        <v>0</v>
      </c>
      <c r="Q572">
        <v>0</v>
      </c>
      <c r="R572">
        <v>45292</v>
      </c>
      <c r="S572">
        <v>45657</v>
      </c>
      <c r="V572" t="s">
        <v>1578</v>
      </c>
      <c r="W572">
        <v>33094</v>
      </c>
      <c r="X572" s="128">
        <v>9396097.4835000001</v>
      </c>
      <c r="Y572" s="128">
        <f t="shared" si="16"/>
        <v>9396097.4835000001</v>
      </c>
      <c r="Z572" t="b">
        <f t="shared" si="17"/>
        <v>1</v>
      </c>
    </row>
    <row r="573" spans="1:26" x14ac:dyDescent="0.25">
      <c r="A573">
        <v>568</v>
      </c>
      <c r="B573" t="s">
        <v>1833</v>
      </c>
      <c r="C573">
        <v>34277</v>
      </c>
      <c r="D573" t="s">
        <v>1896</v>
      </c>
      <c r="E573">
        <v>1976</v>
      </c>
      <c r="F573" t="s">
        <v>2122</v>
      </c>
      <c r="G573" t="s">
        <v>2088</v>
      </c>
      <c r="H573">
        <v>5</v>
      </c>
      <c r="I573">
        <v>6</v>
      </c>
      <c r="J573" t="s">
        <v>2122</v>
      </c>
      <c r="K573">
        <v>7679.6</v>
      </c>
      <c r="L573">
        <v>4823.5</v>
      </c>
      <c r="M573">
        <v>12762920.119999999</v>
      </c>
      <c r="N573">
        <v>12762920.119999999</v>
      </c>
      <c r="O573">
        <v>0</v>
      </c>
      <c r="P573">
        <v>0</v>
      </c>
      <c r="Q573">
        <v>0</v>
      </c>
      <c r="R573">
        <v>45292</v>
      </c>
      <c r="S573">
        <v>45657</v>
      </c>
      <c r="V573" t="s">
        <v>1833</v>
      </c>
      <c r="W573">
        <v>34277</v>
      </c>
      <c r="X573" s="128">
        <v>12762920.119999999</v>
      </c>
      <c r="Y573" s="128">
        <f t="shared" si="16"/>
        <v>12762920.119999999</v>
      </c>
      <c r="Z573" t="b">
        <f t="shared" si="17"/>
        <v>1</v>
      </c>
    </row>
    <row r="574" spans="1:26" x14ac:dyDescent="0.25">
      <c r="A574">
        <v>569</v>
      </c>
      <c r="B574" t="s">
        <v>1834</v>
      </c>
      <c r="C574">
        <v>36566</v>
      </c>
      <c r="D574" t="s">
        <v>1896</v>
      </c>
      <c r="E574">
        <v>1968</v>
      </c>
      <c r="F574" t="s">
        <v>2122</v>
      </c>
      <c r="G574" t="s">
        <v>2088</v>
      </c>
      <c r="H574">
        <v>5</v>
      </c>
      <c r="I574">
        <v>4</v>
      </c>
      <c r="J574" t="s">
        <v>2122</v>
      </c>
      <c r="K574">
        <v>5733.1</v>
      </c>
      <c r="L574">
        <v>3625.1</v>
      </c>
      <c r="M574">
        <v>7604340.08005</v>
      </c>
      <c r="N574">
        <v>7604340.08005</v>
      </c>
      <c r="O574">
        <v>0</v>
      </c>
      <c r="P574">
        <v>0</v>
      </c>
      <c r="Q574">
        <v>0</v>
      </c>
      <c r="R574">
        <v>45292</v>
      </c>
      <c r="S574">
        <v>45657</v>
      </c>
      <c r="V574" t="s">
        <v>1834</v>
      </c>
      <c r="W574">
        <v>36566</v>
      </c>
      <c r="X574" s="128">
        <v>7604340.08005</v>
      </c>
      <c r="Y574" s="128">
        <f t="shared" si="16"/>
        <v>7604340.08005</v>
      </c>
      <c r="Z574" t="b">
        <f t="shared" si="17"/>
        <v>1</v>
      </c>
    </row>
    <row r="575" spans="1:26" x14ac:dyDescent="0.25">
      <c r="A575">
        <v>570</v>
      </c>
      <c r="B575" t="s">
        <v>2235</v>
      </c>
      <c r="C575">
        <v>36558</v>
      </c>
      <c r="D575" t="s">
        <v>1896</v>
      </c>
      <c r="E575">
        <v>1961</v>
      </c>
      <c r="F575" t="s">
        <v>2122</v>
      </c>
      <c r="G575" t="s">
        <v>2088</v>
      </c>
      <c r="H575">
        <v>5</v>
      </c>
      <c r="I575">
        <v>4</v>
      </c>
      <c r="J575" t="s">
        <v>2122</v>
      </c>
      <c r="K575">
        <v>5763.9</v>
      </c>
      <c r="L575">
        <v>3641.1</v>
      </c>
      <c r="M575">
        <v>11441341.5</v>
      </c>
      <c r="N575">
        <v>11441341.5</v>
      </c>
      <c r="O575">
        <v>0</v>
      </c>
      <c r="P575">
        <v>0</v>
      </c>
      <c r="Q575">
        <v>0</v>
      </c>
      <c r="R575">
        <v>45292</v>
      </c>
      <c r="S575">
        <v>45657</v>
      </c>
      <c r="V575" t="s">
        <v>2235</v>
      </c>
      <c r="W575">
        <v>36558</v>
      </c>
      <c r="X575" s="128">
        <v>11441341.5</v>
      </c>
      <c r="Y575" s="128">
        <f t="shared" si="16"/>
        <v>11441341.5</v>
      </c>
      <c r="Z575" t="b">
        <f t="shared" si="17"/>
        <v>1</v>
      </c>
    </row>
    <row r="576" spans="1:26" x14ac:dyDescent="0.25">
      <c r="A576">
        <v>571</v>
      </c>
      <c r="B576" t="s">
        <v>2533</v>
      </c>
      <c r="C576">
        <v>34981</v>
      </c>
      <c r="D576" t="s">
        <v>1896</v>
      </c>
      <c r="E576">
        <v>1954</v>
      </c>
      <c r="F576" t="s">
        <v>2122</v>
      </c>
      <c r="G576" t="s">
        <v>2089</v>
      </c>
      <c r="H576">
        <v>3</v>
      </c>
      <c r="I576">
        <v>2</v>
      </c>
      <c r="J576" t="s">
        <v>2122</v>
      </c>
      <c r="K576">
        <v>1323.4</v>
      </c>
      <c r="L576">
        <v>1152.3</v>
      </c>
      <c r="M576">
        <v>706932</v>
      </c>
      <c r="N576">
        <v>706932</v>
      </c>
      <c r="O576">
        <v>0</v>
      </c>
      <c r="P576">
        <v>0</v>
      </c>
      <c r="Q576">
        <v>0</v>
      </c>
      <c r="R576">
        <v>45292</v>
      </c>
      <c r="S576">
        <v>45657</v>
      </c>
      <c r="V576" t="s">
        <v>2533</v>
      </c>
      <c r="W576">
        <v>34981</v>
      </c>
      <c r="X576" s="128">
        <v>706932</v>
      </c>
      <c r="Y576" s="128">
        <f t="shared" si="16"/>
        <v>706932</v>
      </c>
      <c r="Z576" t="b">
        <f t="shared" si="17"/>
        <v>1</v>
      </c>
    </row>
    <row r="577" spans="1:26" x14ac:dyDescent="0.25">
      <c r="A577">
        <v>572</v>
      </c>
      <c r="B577" t="s">
        <v>400</v>
      </c>
      <c r="C577">
        <v>32361</v>
      </c>
      <c r="D577" t="s">
        <v>1896</v>
      </c>
      <c r="E577">
        <v>1966</v>
      </c>
      <c r="F577" t="s">
        <v>2122</v>
      </c>
      <c r="G577" t="s">
        <v>2088</v>
      </c>
      <c r="H577">
        <v>5</v>
      </c>
      <c r="I577">
        <v>6</v>
      </c>
      <c r="J577" t="s">
        <v>2122</v>
      </c>
      <c r="K577">
        <v>8048.4</v>
      </c>
      <c r="L577">
        <v>5077.2</v>
      </c>
      <c r="M577">
        <v>13818085.603999998</v>
      </c>
      <c r="N577">
        <v>13818085.603999998</v>
      </c>
      <c r="O577">
        <v>0</v>
      </c>
      <c r="P577">
        <v>0</v>
      </c>
      <c r="Q577">
        <v>0</v>
      </c>
      <c r="R577">
        <v>45292</v>
      </c>
      <c r="S577">
        <v>45657</v>
      </c>
      <c r="V577" t="s">
        <v>400</v>
      </c>
      <c r="W577">
        <v>32361</v>
      </c>
      <c r="X577" s="128">
        <v>13818085.603999998</v>
      </c>
      <c r="Y577" s="128">
        <f t="shared" si="16"/>
        <v>13818085.603999998</v>
      </c>
      <c r="Z577" t="b">
        <f t="shared" si="17"/>
        <v>1</v>
      </c>
    </row>
    <row r="578" spans="1:26" x14ac:dyDescent="0.25">
      <c r="A578">
        <v>573</v>
      </c>
      <c r="B578" t="s">
        <v>2694</v>
      </c>
      <c r="C578">
        <v>35576</v>
      </c>
      <c r="D578" t="s">
        <v>1896</v>
      </c>
      <c r="E578">
        <v>1963</v>
      </c>
      <c r="F578" t="s">
        <v>2122</v>
      </c>
      <c r="G578" t="s">
        <v>2089</v>
      </c>
      <c r="H578">
        <v>5</v>
      </c>
      <c r="I578">
        <v>6</v>
      </c>
      <c r="J578" t="s">
        <v>2122</v>
      </c>
      <c r="K578">
        <v>2633.88</v>
      </c>
      <c r="L578">
        <v>2320.6</v>
      </c>
      <c r="M578">
        <v>437447.05</v>
      </c>
      <c r="N578">
        <v>437447.05</v>
      </c>
      <c r="O578">
        <v>0</v>
      </c>
      <c r="P578">
        <v>0</v>
      </c>
      <c r="Q578">
        <v>0</v>
      </c>
      <c r="R578">
        <v>45292</v>
      </c>
      <c r="S578">
        <v>45657</v>
      </c>
      <c r="V578" t="s">
        <v>2694</v>
      </c>
      <c r="W578">
        <v>35576</v>
      </c>
      <c r="X578" s="128">
        <v>437447.05</v>
      </c>
      <c r="Y578" s="128">
        <f t="shared" si="16"/>
        <v>437447.05</v>
      </c>
      <c r="Z578" t="b">
        <f t="shared" si="17"/>
        <v>1</v>
      </c>
    </row>
    <row r="579" spans="1:26" x14ac:dyDescent="0.25">
      <c r="A579">
        <v>574</v>
      </c>
      <c r="B579" t="s">
        <v>1312</v>
      </c>
      <c r="C579">
        <v>36839</v>
      </c>
      <c r="D579" t="s">
        <v>1896</v>
      </c>
      <c r="E579">
        <v>1974</v>
      </c>
      <c r="F579" t="s">
        <v>2122</v>
      </c>
      <c r="G579" t="s">
        <v>2088</v>
      </c>
      <c r="H579">
        <v>5</v>
      </c>
      <c r="I579">
        <v>6</v>
      </c>
      <c r="J579" t="s">
        <v>2122</v>
      </c>
      <c r="K579">
        <v>6953.6</v>
      </c>
      <c r="L579">
        <v>4286</v>
      </c>
      <c r="M579">
        <v>178190.4</v>
      </c>
      <c r="N579">
        <v>178190.4</v>
      </c>
      <c r="O579">
        <v>0</v>
      </c>
      <c r="P579">
        <v>0</v>
      </c>
      <c r="Q579">
        <v>0</v>
      </c>
      <c r="R579">
        <v>45292</v>
      </c>
      <c r="S579">
        <v>45657</v>
      </c>
      <c r="V579" t="s">
        <v>1312</v>
      </c>
      <c r="W579">
        <v>36839</v>
      </c>
      <c r="X579" s="128">
        <v>178190.4</v>
      </c>
      <c r="Y579" s="128">
        <f t="shared" si="16"/>
        <v>178190.4</v>
      </c>
      <c r="Z579" t="b">
        <f t="shared" si="17"/>
        <v>1</v>
      </c>
    </row>
    <row r="580" spans="1:26" x14ac:dyDescent="0.25">
      <c r="A580">
        <v>575</v>
      </c>
      <c r="B580" t="s">
        <v>2739</v>
      </c>
      <c r="C580">
        <v>55918</v>
      </c>
      <c r="D580" t="s">
        <v>1896</v>
      </c>
      <c r="E580">
        <v>2017</v>
      </c>
      <c r="F580" t="s">
        <v>2122</v>
      </c>
      <c r="G580" t="s">
        <v>2099</v>
      </c>
      <c r="H580">
        <v>12</v>
      </c>
      <c r="I580">
        <v>1</v>
      </c>
      <c r="J580" t="s">
        <v>2122</v>
      </c>
      <c r="K580">
        <v>9499.9</v>
      </c>
      <c r="L580">
        <v>9499.9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45292</v>
      </c>
      <c r="S580">
        <v>45657</v>
      </c>
      <c r="V580" t="s">
        <v>2739</v>
      </c>
      <c r="W580">
        <v>55918</v>
      </c>
      <c r="X580" s="128">
        <v>0</v>
      </c>
      <c r="Y580" s="128">
        <f t="shared" si="16"/>
        <v>0</v>
      </c>
      <c r="Z580" t="b">
        <f t="shared" si="17"/>
        <v>1</v>
      </c>
    </row>
    <row r="581" spans="1:26" x14ac:dyDescent="0.25">
      <c r="A581">
        <v>576</v>
      </c>
      <c r="B581" t="s">
        <v>2740</v>
      </c>
      <c r="C581">
        <v>46536</v>
      </c>
      <c r="D581" t="s">
        <v>1896</v>
      </c>
      <c r="E581">
        <v>2009</v>
      </c>
      <c r="F581" t="s">
        <v>2122</v>
      </c>
      <c r="G581" t="s">
        <v>2099</v>
      </c>
      <c r="H581">
        <v>8</v>
      </c>
      <c r="I581">
        <v>1</v>
      </c>
      <c r="J581" t="s">
        <v>2122</v>
      </c>
      <c r="K581">
        <v>3230</v>
      </c>
      <c r="L581">
        <v>3230</v>
      </c>
      <c r="M581">
        <v>160267.20000000001</v>
      </c>
      <c r="N581">
        <v>160267.20000000001</v>
      </c>
      <c r="O581">
        <v>0</v>
      </c>
      <c r="P581">
        <v>0</v>
      </c>
      <c r="Q581">
        <v>0</v>
      </c>
      <c r="R581">
        <v>45292</v>
      </c>
      <c r="S581">
        <v>45657</v>
      </c>
      <c r="V581" t="s">
        <v>2740</v>
      </c>
      <c r="W581">
        <v>46536</v>
      </c>
      <c r="X581" s="128">
        <v>160267.20000000001</v>
      </c>
      <c r="Y581" s="128">
        <f t="shared" si="16"/>
        <v>160267.20000000001</v>
      </c>
      <c r="Z581" t="b">
        <f t="shared" si="17"/>
        <v>1</v>
      </c>
    </row>
    <row r="582" spans="1:26" x14ac:dyDescent="0.25">
      <c r="A582">
        <v>577</v>
      </c>
      <c r="B582" t="s">
        <v>2741</v>
      </c>
      <c r="C582">
        <v>32944</v>
      </c>
      <c r="D582" t="s">
        <v>1896</v>
      </c>
      <c r="E582">
        <v>1992</v>
      </c>
      <c r="F582" t="s">
        <v>2122</v>
      </c>
      <c r="G582" t="s">
        <v>2088</v>
      </c>
      <c r="H582">
        <v>9</v>
      </c>
      <c r="I582">
        <v>1</v>
      </c>
      <c r="J582" t="s">
        <v>2122</v>
      </c>
      <c r="K582">
        <v>2757.9</v>
      </c>
      <c r="L582">
        <v>1910.4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45292</v>
      </c>
      <c r="S582">
        <v>45657</v>
      </c>
      <c r="V582" t="s">
        <v>2741</v>
      </c>
      <c r="W582">
        <v>32944</v>
      </c>
      <c r="X582" s="128">
        <v>0</v>
      </c>
      <c r="Y582" s="128">
        <f t="shared" si="16"/>
        <v>0</v>
      </c>
      <c r="Z582" t="b">
        <f t="shared" si="17"/>
        <v>1</v>
      </c>
    </row>
    <row r="583" spans="1:26" x14ac:dyDescent="0.25">
      <c r="A583">
        <v>578</v>
      </c>
      <c r="B583" t="s">
        <v>2742</v>
      </c>
      <c r="C583">
        <v>33916</v>
      </c>
      <c r="D583" t="s">
        <v>1896</v>
      </c>
      <c r="E583">
        <v>2008</v>
      </c>
      <c r="F583" t="s">
        <v>2122</v>
      </c>
      <c r="G583" t="s">
        <v>2089</v>
      </c>
      <c r="H583">
        <v>9</v>
      </c>
      <c r="I583">
        <v>1</v>
      </c>
      <c r="J583" t="s">
        <v>2122</v>
      </c>
      <c r="K583">
        <v>3896</v>
      </c>
      <c r="L583">
        <v>2183.1</v>
      </c>
      <c r="M583">
        <v>130113.60000000001</v>
      </c>
      <c r="N583">
        <v>130113.60000000001</v>
      </c>
      <c r="O583">
        <v>0</v>
      </c>
      <c r="P583">
        <v>0</v>
      </c>
      <c r="Q583">
        <v>0</v>
      </c>
      <c r="R583">
        <v>45292</v>
      </c>
      <c r="S583">
        <v>45657</v>
      </c>
      <c r="V583" t="s">
        <v>2742</v>
      </c>
      <c r="W583">
        <v>33916</v>
      </c>
      <c r="X583" s="128">
        <v>130113.60000000001</v>
      </c>
      <c r="Y583" s="128">
        <f t="shared" ref="Y583:Y646" si="18">VLOOKUP(W583,C:M,11,0)</f>
        <v>130113.60000000001</v>
      </c>
      <c r="Z583" t="b">
        <f t="shared" ref="Z583:Z646" si="19">AND(X583=Y583)</f>
        <v>1</v>
      </c>
    </row>
    <row r="584" spans="1:26" x14ac:dyDescent="0.25">
      <c r="A584">
        <v>579</v>
      </c>
      <c r="B584" t="s">
        <v>2386</v>
      </c>
      <c r="C584">
        <v>35584</v>
      </c>
      <c r="D584" t="s">
        <v>1896</v>
      </c>
      <c r="E584">
        <v>1936</v>
      </c>
      <c r="F584" t="s">
        <v>2122</v>
      </c>
      <c r="G584" t="s">
        <v>2089</v>
      </c>
      <c r="H584">
        <v>5</v>
      </c>
      <c r="I584">
        <v>5</v>
      </c>
      <c r="J584" t="s">
        <v>2122</v>
      </c>
      <c r="K584">
        <v>4520.1000000000004</v>
      </c>
      <c r="L584">
        <v>4186.2</v>
      </c>
      <c r="M584">
        <v>4518766.1148000006</v>
      </c>
      <c r="N584">
        <v>4518766.1148000006</v>
      </c>
      <c r="O584">
        <v>0</v>
      </c>
      <c r="P584">
        <v>0</v>
      </c>
      <c r="Q584">
        <v>0</v>
      </c>
      <c r="R584">
        <v>45292</v>
      </c>
      <c r="S584">
        <v>45657</v>
      </c>
      <c r="V584" t="s">
        <v>2386</v>
      </c>
      <c r="W584">
        <v>35584</v>
      </c>
      <c r="X584" s="128">
        <v>4518766.1148000006</v>
      </c>
      <c r="Y584" s="128">
        <f t="shared" si="18"/>
        <v>4518766.1148000006</v>
      </c>
      <c r="Z584" t="b">
        <f t="shared" si="19"/>
        <v>1</v>
      </c>
    </row>
    <row r="585" spans="1:26" x14ac:dyDescent="0.25">
      <c r="A585">
        <v>580</v>
      </c>
      <c r="B585" t="s">
        <v>1694</v>
      </c>
      <c r="C585">
        <v>36486</v>
      </c>
      <c r="D585" t="s">
        <v>1896</v>
      </c>
      <c r="E585">
        <v>1917</v>
      </c>
      <c r="F585" t="s">
        <v>2122</v>
      </c>
      <c r="G585" t="s">
        <v>2089</v>
      </c>
      <c r="H585">
        <v>3</v>
      </c>
      <c r="I585">
        <v>2</v>
      </c>
      <c r="J585" t="s">
        <v>2122</v>
      </c>
      <c r="K585">
        <v>689</v>
      </c>
      <c r="L585">
        <v>574.29999999999995</v>
      </c>
      <c r="M585">
        <v>375061.2</v>
      </c>
      <c r="N585">
        <v>375061.2</v>
      </c>
      <c r="O585">
        <v>0</v>
      </c>
      <c r="P585">
        <v>0</v>
      </c>
      <c r="Q585">
        <v>0</v>
      </c>
      <c r="R585">
        <v>45292</v>
      </c>
      <c r="S585">
        <v>45657</v>
      </c>
      <c r="V585" t="s">
        <v>1694</v>
      </c>
      <c r="W585">
        <v>36486</v>
      </c>
      <c r="X585" s="128">
        <v>375061.2</v>
      </c>
      <c r="Y585" s="128">
        <f t="shared" si="18"/>
        <v>375061.2</v>
      </c>
      <c r="Z585" t="b">
        <f t="shared" si="19"/>
        <v>1</v>
      </c>
    </row>
    <row r="586" spans="1:26" x14ac:dyDescent="0.25">
      <c r="A586">
        <v>581</v>
      </c>
      <c r="B586" t="s">
        <v>1709</v>
      </c>
      <c r="C586">
        <v>37062</v>
      </c>
      <c r="D586" t="s">
        <v>1896</v>
      </c>
      <c r="E586">
        <v>1917</v>
      </c>
      <c r="F586" t="s">
        <v>2122</v>
      </c>
      <c r="G586" t="s">
        <v>2089</v>
      </c>
      <c r="H586">
        <v>2</v>
      </c>
      <c r="I586">
        <v>2</v>
      </c>
      <c r="J586" t="s">
        <v>2122</v>
      </c>
      <c r="K586">
        <v>333.6</v>
      </c>
      <c r="L586">
        <v>301.60000000000002</v>
      </c>
      <c r="M586">
        <v>292938</v>
      </c>
      <c r="N586">
        <v>292938</v>
      </c>
      <c r="O586">
        <v>0</v>
      </c>
      <c r="P586">
        <v>0</v>
      </c>
      <c r="Q586">
        <v>0</v>
      </c>
      <c r="R586">
        <v>45292</v>
      </c>
      <c r="S586">
        <v>45657</v>
      </c>
      <c r="V586" t="s">
        <v>1709</v>
      </c>
      <c r="W586">
        <v>37062</v>
      </c>
      <c r="X586" s="128">
        <v>292938</v>
      </c>
      <c r="Y586" s="128">
        <f t="shared" si="18"/>
        <v>292938</v>
      </c>
      <c r="Z586" t="b">
        <f t="shared" si="19"/>
        <v>1</v>
      </c>
    </row>
    <row r="587" spans="1:26" x14ac:dyDescent="0.25">
      <c r="A587">
        <v>582</v>
      </c>
      <c r="B587" t="s">
        <v>426</v>
      </c>
      <c r="C587">
        <v>32432</v>
      </c>
      <c r="D587" t="s">
        <v>1896</v>
      </c>
      <c r="E587">
        <v>1974</v>
      </c>
      <c r="F587" t="s">
        <v>2122</v>
      </c>
      <c r="G587" t="s">
        <v>2088</v>
      </c>
      <c r="H587">
        <v>5</v>
      </c>
      <c r="I587">
        <v>4</v>
      </c>
      <c r="J587" t="s">
        <v>2122</v>
      </c>
      <c r="K587">
        <v>5324.8</v>
      </c>
      <c r="L587">
        <v>3330.8</v>
      </c>
      <c r="M587">
        <v>7171811.29</v>
      </c>
      <c r="N587">
        <v>7171811.29</v>
      </c>
      <c r="O587">
        <v>0</v>
      </c>
      <c r="P587">
        <v>0</v>
      </c>
      <c r="Q587">
        <v>0</v>
      </c>
      <c r="R587">
        <v>45292</v>
      </c>
      <c r="S587">
        <v>45657</v>
      </c>
      <c r="V587" t="s">
        <v>426</v>
      </c>
      <c r="W587">
        <v>32432</v>
      </c>
      <c r="X587" s="128">
        <v>7171811.29</v>
      </c>
      <c r="Y587" s="128">
        <f t="shared" si="18"/>
        <v>7171811.29</v>
      </c>
      <c r="Z587" t="b">
        <f t="shared" si="19"/>
        <v>1</v>
      </c>
    </row>
    <row r="588" spans="1:26" x14ac:dyDescent="0.25">
      <c r="A588">
        <v>583</v>
      </c>
      <c r="B588" t="s">
        <v>2824</v>
      </c>
      <c r="C588">
        <v>36144</v>
      </c>
      <c r="D588" t="s">
        <v>1896</v>
      </c>
      <c r="E588">
        <v>1917</v>
      </c>
      <c r="F588" t="s">
        <v>2122</v>
      </c>
      <c r="G588" t="s">
        <v>2121</v>
      </c>
      <c r="H588">
        <v>3</v>
      </c>
      <c r="I588">
        <v>2</v>
      </c>
      <c r="J588" t="s">
        <v>2122</v>
      </c>
      <c r="K588">
        <v>1272.2</v>
      </c>
      <c r="L588">
        <v>1146.3</v>
      </c>
      <c r="M588">
        <v>1582026</v>
      </c>
      <c r="N588">
        <v>1582026</v>
      </c>
      <c r="O588">
        <v>0</v>
      </c>
      <c r="P588">
        <v>0</v>
      </c>
      <c r="Q588">
        <v>0</v>
      </c>
      <c r="R588">
        <v>45292</v>
      </c>
      <c r="S588">
        <v>45657</v>
      </c>
      <c r="V588" t="s">
        <v>2824</v>
      </c>
      <c r="W588">
        <v>36144</v>
      </c>
      <c r="X588" s="128">
        <v>1582026</v>
      </c>
      <c r="Y588" s="128">
        <f t="shared" si="18"/>
        <v>1582026</v>
      </c>
      <c r="Z588" t="b">
        <f t="shared" si="19"/>
        <v>1</v>
      </c>
    </row>
    <row r="589" spans="1:26" x14ac:dyDescent="0.25">
      <c r="A589">
        <v>584</v>
      </c>
      <c r="B589" t="s">
        <v>2227</v>
      </c>
      <c r="C589">
        <v>36277</v>
      </c>
      <c r="D589" t="s">
        <v>1896</v>
      </c>
      <c r="E589">
        <v>1954</v>
      </c>
      <c r="F589" t="s">
        <v>2122</v>
      </c>
      <c r="G589" t="s">
        <v>2089</v>
      </c>
      <c r="H589">
        <v>2</v>
      </c>
      <c r="I589">
        <v>1</v>
      </c>
      <c r="J589" t="s">
        <v>2122</v>
      </c>
      <c r="K589">
        <v>1008.9</v>
      </c>
      <c r="L589">
        <v>672.6</v>
      </c>
      <c r="M589">
        <v>304926.31015000003</v>
      </c>
      <c r="N589">
        <v>304926.31015000003</v>
      </c>
      <c r="O589">
        <v>0</v>
      </c>
      <c r="P589">
        <v>0</v>
      </c>
      <c r="Q589">
        <v>0</v>
      </c>
      <c r="R589">
        <v>45292</v>
      </c>
      <c r="S589">
        <v>45657</v>
      </c>
      <c r="V589" t="s">
        <v>2227</v>
      </c>
      <c r="W589">
        <v>36277</v>
      </c>
      <c r="X589" s="128">
        <v>304926.31015000003</v>
      </c>
      <c r="Y589" s="128">
        <f t="shared" si="18"/>
        <v>304926.31015000003</v>
      </c>
      <c r="Z589" t="b">
        <f t="shared" si="19"/>
        <v>1</v>
      </c>
    </row>
    <row r="590" spans="1:26" x14ac:dyDescent="0.25">
      <c r="A590">
        <v>585</v>
      </c>
      <c r="B590" t="s">
        <v>1314</v>
      </c>
      <c r="C590">
        <v>36844</v>
      </c>
      <c r="D590" t="s">
        <v>1896</v>
      </c>
      <c r="E590">
        <v>1967</v>
      </c>
      <c r="F590" t="s">
        <v>2122</v>
      </c>
      <c r="G590" t="s">
        <v>2089</v>
      </c>
      <c r="H590">
        <v>5</v>
      </c>
      <c r="I590">
        <v>3</v>
      </c>
      <c r="J590" t="s">
        <v>2122</v>
      </c>
      <c r="K590">
        <v>4127.5</v>
      </c>
      <c r="L590">
        <v>2519.1</v>
      </c>
      <c r="M590">
        <v>99834</v>
      </c>
      <c r="N590">
        <v>99834</v>
      </c>
      <c r="O590">
        <v>0</v>
      </c>
      <c r="P590">
        <v>0</v>
      </c>
      <c r="Q590">
        <v>0</v>
      </c>
      <c r="R590">
        <v>45292</v>
      </c>
      <c r="S590">
        <v>45657</v>
      </c>
      <c r="V590" t="s">
        <v>1314</v>
      </c>
      <c r="W590">
        <v>36844</v>
      </c>
      <c r="X590" s="128">
        <v>99834</v>
      </c>
      <c r="Y590" s="128">
        <f t="shared" si="18"/>
        <v>99834</v>
      </c>
      <c r="Z590" t="b">
        <f t="shared" si="19"/>
        <v>1</v>
      </c>
    </row>
    <row r="591" spans="1:26" x14ac:dyDescent="0.25">
      <c r="A591">
        <v>586</v>
      </c>
      <c r="B591" t="s">
        <v>1753</v>
      </c>
      <c r="C591">
        <v>34748</v>
      </c>
      <c r="D591" t="s">
        <v>1896</v>
      </c>
      <c r="E591">
        <v>1917</v>
      </c>
      <c r="F591" t="s">
        <v>2122</v>
      </c>
      <c r="G591" t="s">
        <v>2094</v>
      </c>
      <c r="H591">
        <v>1</v>
      </c>
      <c r="I591">
        <v>1</v>
      </c>
      <c r="J591" t="s">
        <v>2122</v>
      </c>
      <c r="K591">
        <v>291.24</v>
      </c>
      <c r="L591">
        <v>261</v>
      </c>
      <c r="M591">
        <v>186529.2</v>
      </c>
      <c r="N591">
        <v>186529.2</v>
      </c>
      <c r="O591">
        <v>0</v>
      </c>
      <c r="P591">
        <v>0</v>
      </c>
      <c r="Q591">
        <v>0</v>
      </c>
      <c r="R591">
        <v>45292</v>
      </c>
      <c r="S591">
        <v>45657</v>
      </c>
      <c r="V591" t="s">
        <v>1753</v>
      </c>
      <c r="W591">
        <v>34748</v>
      </c>
      <c r="X591" s="128">
        <v>186529.2</v>
      </c>
      <c r="Y591" s="128">
        <f t="shared" si="18"/>
        <v>186529.2</v>
      </c>
      <c r="Z591" t="b">
        <f t="shared" si="19"/>
        <v>1</v>
      </c>
    </row>
    <row r="592" spans="1:26" x14ac:dyDescent="0.25">
      <c r="A592">
        <v>587</v>
      </c>
      <c r="B592" t="s">
        <v>3036</v>
      </c>
      <c r="C592">
        <v>36961</v>
      </c>
      <c r="D592" t="s">
        <v>1896</v>
      </c>
      <c r="E592">
        <v>1933</v>
      </c>
      <c r="F592" t="s">
        <v>2122</v>
      </c>
      <c r="G592" t="s">
        <v>2941</v>
      </c>
      <c r="H592">
        <v>4</v>
      </c>
      <c r="I592">
        <v>3</v>
      </c>
      <c r="J592" t="s">
        <v>2122</v>
      </c>
      <c r="K592">
        <v>1108.2</v>
      </c>
      <c r="L592">
        <v>1108.2</v>
      </c>
      <c r="M592">
        <v>1623397.77</v>
      </c>
      <c r="N592">
        <v>1623397.77</v>
      </c>
      <c r="O592">
        <v>0</v>
      </c>
      <c r="P592">
        <v>0</v>
      </c>
      <c r="Q592">
        <v>0</v>
      </c>
      <c r="R592">
        <v>45292</v>
      </c>
      <c r="S592">
        <v>45657</v>
      </c>
      <c r="V592" t="s">
        <v>3036</v>
      </c>
      <c r="W592">
        <v>36961</v>
      </c>
      <c r="X592" s="128">
        <v>1623397.77</v>
      </c>
      <c r="Y592" s="128">
        <f t="shared" si="18"/>
        <v>1623397.77</v>
      </c>
      <c r="Z592" t="b">
        <f t="shared" si="19"/>
        <v>1</v>
      </c>
    </row>
    <row r="593" spans="1:26" x14ac:dyDescent="0.25">
      <c r="A593">
        <v>588</v>
      </c>
      <c r="B593" t="s">
        <v>1682</v>
      </c>
      <c r="C593">
        <v>34514</v>
      </c>
      <c r="D593" t="s">
        <v>1896</v>
      </c>
      <c r="E593">
        <v>1917</v>
      </c>
      <c r="F593" t="s">
        <v>2122</v>
      </c>
      <c r="G593" t="s">
        <v>2094</v>
      </c>
      <c r="H593">
        <v>2</v>
      </c>
      <c r="I593">
        <v>1</v>
      </c>
      <c r="J593" t="s">
        <v>2122</v>
      </c>
      <c r="K593">
        <v>360.9</v>
      </c>
      <c r="L593">
        <v>323.3</v>
      </c>
      <c r="M593">
        <v>314818.8</v>
      </c>
      <c r="N593">
        <v>314818.8</v>
      </c>
      <c r="O593">
        <v>0</v>
      </c>
      <c r="P593">
        <v>0</v>
      </c>
      <c r="Q593">
        <v>0</v>
      </c>
      <c r="R593">
        <v>45292</v>
      </c>
      <c r="S593">
        <v>45657</v>
      </c>
      <c r="V593" t="s">
        <v>1682</v>
      </c>
      <c r="W593">
        <v>34514</v>
      </c>
      <c r="X593" s="128">
        <v>314818.8</v>
      </c>
      <c r="Y593" s="128">
        <f t="shared" si="18"/>
        <v>314818.8</v>
      </c>
      <c r="Z593" t="b">
        <f t="shared" si="19"/>
        <v>1</v>
      </c>
    </row>
    <row r="594" spans="1:26" x14ac:dyDescent="0.25">
      <c r="A594">
        <v>589</v>
      </c>
      <c r="B594" t="s">
        <v>3138</v>
      </c>
      <c r="C594">
        <v>34535</v>
      </c>
      <c r="D594" t="s">
        <v>1896</v>
      </c>
      <c r="E594">
        <v>1958</v>
      </c>
      <c r="F594" t="s">
        <v>2122</v>
      </c>
      <c r="G594" t="s">
        <v>2121</v>
      </c>
      <c r="H594">
        <v>4</v>
      </c>
      <c r="I594">
        <v>5</v>
      </c>
      <c r="J594" t="s">
        <v>2122</v>
      </c>
      <c r="K594">
        <v>5655</v>
      </c>
      <c r="L594">
        <v>4928.8999999999996</v>
      </c>
      <c r="M594">
        <v>371692.79999999999</v>
      </c>
      <c r="N594">
        <v>371692.79999999999</v>
      </c>
      <c r="O594">
        <v>0</v>
      </c>
      <c r="P594">
        <v>0</v>
      </c>
      <c r="Q594">
        <v>0</v>
      </c>
      <c r="R594">
        <v>45292</v>
      </c>
      <c r="S594">
        <v>45657</v>
      </c>
      <c r="V594" t="s">
        <v>3138</v>
      </c>
      <c r="W594">
        <v>34535</v>
      </c>
      <c r="X594" s="128">
        <v>371692.79999999999</v>
      </c>
      <c r="Y594" s="128">
        <f t="shared" si="18"/>
        <v>371692.79999999999</v>
      </c>
      <c r="Z594" t="b">
        <f t="shared" si="19"/>
        <v>1</v>
      </c>
    </row>
    <row r="595" spans="1:26" x14ac:dyDescent="0.25">
      <c r="A595">
        <v>590</v>
      </c>
      <c r="B595" t="s">
        <v>429</v>
      </c>
      <c r="C595">
        <v>36557</v>
      </c>
      <c r="D595" t="s">
        <v>1896</v>
      </c>
      <c r="E595">
        <v>1966</v>
      </c>
      <c r="F595" t="s">
        <v>2122</v>
      </c>
      <c r="G595" t="s">
        <v>2088</v>
      </c>
      <c r="H595">
        <v>5</v>
      </c>
      <c r="I595">
        <v>4</v>
      </c>
      <c r="J595" t="s">
        <v>2122</v>
      </c>
      <c r="K595">
        <v>5620.4</v>
      </c>
      <c r="L595">
        <v>3501.9</v>
      </c>
      <c r="M595">
        <v>295558.8</v>
      </c>
      <c r="N595">
        <v>295558.8</v>
      </c>
      <c r="O595">
        <v>0</v>
      </c>
      <c r="P595">
        <v>0</v>
      </c>
      <c r="Q595">
        <v>0</v>
      </c>
      <c r="R595">
        <v>45292</v>
      </c>
      <c r="S595">
        <v>45657</v>
      </c>
      <c r="V595" t="s">
        <v>429</v>
      </c>
      <c r="W595">
        <v>36557</v>
      </c>
      <c r="X595" s="128">
        <v>295558.8</v>
      </c>
      <c r="Y595" s="128">
        <f t="shared" si="18"/>
        <v>295558.8</v>
      </c>
      <c r="Z595" t="b">
        <f t="shared" si="19"/>
        <v>1</v>
      </c>
    </row>
    <row r="596" spans="1:26" x14ac:dyDescent="0.25">
      <c r="A596">
        <v>591</v>
      </c>
      <c r="B596" t="s">
        <v>2838</v>
      </c>
      <c r="C596">
        <v>36926</v>
      </c>
      <c r="D596" t="s">
        <v>1896</v>
      </c>
      <c r="E596">
        <v>1953</v>
      </c>
      <c r="F596" t="s">
        <v>2122</v>
      </c>
      <c r="G596" t="s">
        <v>2099</v>
      </c>
      <c r="H596">
        <v>3</v>
      </c>
      <c r="I596">
        <v>3</v>
      </c>
      <c r="J596" t="s">
        <v>2122</v>
      </c>
      <c r="K596">
        <v>2606.6</v>
      </c>
      <c r="L596">
        <v>1827.8</v>
      </c>
      <c r="M596">
        <v>108664.8</v>
      </c>
      <c r="N596">
        <v>108664.8</v>
      </c>
      <c r="O596">
        <v>0</v>
      </c>
      <c r="P596">
        <v>0</v>
      </c>
      <c r="Q596">
        <v>0</v>
      </c>
      <c r="R596">
        <v>45292</v>
      </c>
      <c r="S596">
        <v>45657</v>
      </c>
      <c r="V596" t="s">
        <v>2838</v>
      </c>
      <c r="W596">
        <v>36926</v>
      </c>
      <c r="X596" s="128">
        <v>108664.8</v>
      </c>
      <c r="Y596" s="128">
        <f t="shared" si="18"/>
        <v>108664.8</v>
      </c>
      <c r="Z596" t="b">
        <f t="shared" si="19"/>
        <v>1</v>
      </c>
    </row>
    <row r="597" spans="1:26" x14ac:dyDescent="0.25">
      <c r="A597">
        <v>592</v>
      </c>
      <c r="B597" t="s">
        <v>1708</v>
      </c>
      <c r="C597">
        <v>36989</v>
      </c>
      <c r="D597" t="s">
        <v>1896</v>
      </c>
      <c r="E597">
        <v>1917</v>
      </c>
      <c r="F597" t="s">
        <v>2122</v>
      </c>
      <c r="G597" t="s">
        <v>2094</v>
      </c>
      <c r="H597">
        <v>2</v>
      </c>
      <c r="I597">
        <v>1</v>
      </c>
      <c r="J597" t="s">
        <v>2122</v>
      </c>
      <c r="K597">
        <v>693.6</v>
      </c>
      <c r="L597">
        <v>650.70000000000005</v>
      </c>
      <c r="M597">
        <v>508237.2</v>
      </c>
      <c r="N597">
        <v>508237.2</v>
      </c>
      <c r="O597">
        <v>0</v>
      </c>
      <c r="P597">
        <v>0</v>
      </c>
      <c r="Q597">
        <v>0</v>
      </c>
      <c r="R597">
        <v>45292</v>
      </c>
      <c r="S597">
        <v>45657</v>
      </c>
      <c r="V597" t="s">
        <v>1708</v>
      </c>
      <c r="W597">
        <v>36989</v>
      </c>
      <c r="X597" s="128">
        <v>508237.2</v>
      </c>
      <c r="Y597" s="128">
        <f t="shared" si="18"/>
        <v>508237.2</v>
      </c>
      <c r="Z597" t="b">
        <f t="shared" si="19"/>
        <v>1</v>
      </c>
    </row>
    <row r="598" spans="1:26" x14ac:dyDescent="0.25">
      <c r="A598">
        <v>593</v>
      </c>
      <c r="B598" t="s">
        <v>2839</v>
      </c>
      <c r="C598">
        <v>36358</v>
      </c>
      <c r="D598" t="s">
        <v>1896</v>
      </c>
      <c r="E598">
        <v>1964</v>
      </c>
      <c r="F598" t="s">
        <v>2122</v>
      </c>
      <c r="G598" t="s">
        <v>2120</v>
      </c>
      <c r="H598">
        <v>5</v>
      </c>
      <c r="I598">
        <v>3</v>
      </c>
      <c r="J598" t="s">
        <v>2122</v>
      </c>
      <c r="K598">
        <v>4217.8</v>
      </c>
      <c r="L598">
        <v>2651.2</v>
      </c>
      <c r="M598">
        <v>2737487.1300000004</v>
      </c>
      <c r="N598">
        <v>2737487.1300000004</v>
      </c>
      <c r="O598">
        <v>0</v>
      </c>
      <c r="P598">
        <v>0</v>
      </c>
      <c r="Q598">
        <v>0</v>
      </c>
      <c r="R598">
        <v>45292</v>
      </c>
      <c r="S598">
        <v>45657</v>
      </c>
      <c r="V598" t="s">
        <v>2839</v>
      </c>
      <c r="W598">
        <v>36358</v>
      </c>
      <c r="X598" s="128">
        <v>2737487.1300000004</v>
      </c>
      <c r="Y598" s="128">
        <f t="shared" si="18"/>
        <v>2737487.1300000004</v>
      </c>
      <c r="Z598" t="b">
        <f t="shared" si="19"/>
        <v>1</v>
      </c>
    </row>
    <row r="599" spans="1:26" x14ac:dyDescent="0.25">
      <c r="A599">
        <v>594</v>
      </c>
      <c r="B599" t="s">
        <v>2875</v>
      </c>
      <c r="C599">
        <v>33609</v>
      </c>
      <c r="D599" t="s">
        <v>1896</v>
      </c>
      <c r="E599">
        <v>1988</v>
      </c>
      <c r="F599">
        <v>2018</v>
      </c>
      <c r="G599" t="s">
        <v>2120</v>
      </c>
      <c r="H599">
        <v>10</v>
      </c>
      <c r="I599">
        <v>1</v>
      </c>
      <c r="J599" t="s">
        <v>2122</v>
      </c>
      <c r="K599">
        <v>5336.53</v>
      </c>
      <c r="L599">
        <v>3899.26</v>
      </c>
      <c r="M599">
        <v>85425.600000000006</v>
      </c>
      <c r="N599">
        <v>85425.600000000006</v>
      </c>
      <c r="O599">
        <v>0</v>
      </c>
      <c r="P599">
        <v>0</v>
      </c>
      <c r="Q599">
        <v>0</v>
      </c>
      <c r="R599">
        <v>45292</v>
      </c>
      <c r="S599">
        <v>45657</v>
      </c>
      <c r="V599" t="s">
        <v>2875</v>
      </c>
      <c r="W599">
        <v>33609</v>
      </c>
      <c r="X599" s="128">
        <v>85425.600000000006</v>
      </c>
      <c r="Y599" s="128">
        <f t="shared" si="18"/>
        <v>85425.600000000006</v>
      </c>
      <c r="Z599" t="b">
        <f t="shared" si="19"/>
        <v>1</v>
      </c>
    </row>
    <row r="600" spans="1:26" x14ac:dyDescent="0.25">
      <c r="A600">
        <v>595</v>
      </c>
      <c r="B600" t="s">
        <v>2895</v>
      </c>
      <c r="C600">
        <v>36699</v>
      </c>
      <c r="D600" t="s">
        <v>1896</v>
      </c>
      <c r="E600">
        <v>1988</v>
      </c>
      <c r="F600" t="s">
        <v>2122</v>
      </c>
      <c r="G600" t="s">
        <v>2121</v>
      </c>
      <c r="H600">
        <v>5</v>
      </c>
      <c r="I600">
        <v>4</v>
      </c>
      <c r="J600" t="s">
        <v>2122</v>
      </c>
      <c r="K600">
        <v>7675</v>
      </c>
      <c r="L600">
        <v>4324.7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45292</v>
      </c>
      <c r="S600">
        <v>45657</v>
      </c>
      <c r="V600" t="s">
        <v>2895</v>
      </c>
      <c r="W600">
        <v>36699</v>
      </c>
      <c r="X600" s="128">
        <v>0</v>
      </c>
      <c r="Y600" s="128">
        <f t="shared" si="18"/>
        <v>0</v>
      </c>
      <c r="Z600" t="b">
        <f t="shared" si="19"/>
        <v>1</v>
      </c>
    </row>
    <row r="601" spans="1:26" x14ac:dyDescent="0.25">
      <c r="A601">
        <v>596</v>
      </c>
      <c r="B601" t="s">
        <v>2896</v>
      </c>
      <c r="C601">
        <v>35042</v>
      </c>
      <c r="D601" t="s">
        <v>1896</v>
      </c>
      <c r="E601">
        <v>1981</v>
      </c>
      <c r="F601" t="s">
        <v>2122</v>
      </c>
      <c r="G601" t="s">
        <v>2121</v>
      </c>
      <c r="H601">
        <v>5</v>
      </c>
      <c r="I601">
        <v>4</v>
      </c>
      <c r="J601" t="s">
        <v>2122</v>
      </c>
      <c r="K601">
        <v>6147.5</v>
      </c>
      <c r="L601">
        <v>3927.9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45292</v>
      </c>
      <c r="S601">
        <v>45657</v>
      </c>
      <c r="V601" t="s">
        <v>2896</v>
      </c>
      <c r="W601">
        <v>35042</v>
      </c>
      <c r="X601" s="128">
        <v>0</v>
      </c>
      <c r="Y601" s="128">
        <f t="shared" si="18"/>
        <v>0</v>
      </c>
      <c r="Z601" t="b">
        <f t="shared" si="19"/>
        <v>1</v>
      </c>
    </row>
    <row r="602" spans="1:26" x14ac:dyDescent="0.25">
      <c r="A602">
        <v>597</v>
      </c>
      <c r="B602" t="s">
        <v>2901</v>
      </c>
      <c r="C602">
        <v>36364</v>
      </c>
      <c r="D602" t="s">
        <v>1896</v>
      </c>
      <c r="E602">
        <v>1963</v>
      </c>
      <c r="F602">
        <v>2019</v>
      </c>
      <c r="G602" t="s">
        <v>2120</v>
      </c>
      <c r="H602">
        <v>5</v>
      </c>
      <c r="I602">
        <v>4</v>
      </c>
      <c r="J602" t="s">
        <v>2122</v>
      </c>
      <c r="K602">
        <v>5709.1</v>
      </c>
      <c r="L602">
        <v>3575.9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45292</v>
      </c>
      <c r="S602">
        <v>45657</v>
      </c>
      <c r="V602" t="s">
        <v>2901</v>
      </c>
      <c r="W602">
        <v>36364</v>
      </c>
      <c r="X602" s="128">
        <v>0</v>
      </c>
      <c r="Y602" s="128">
        <f t="shared" si="18"/>
        <v>0</v>
      </c>
      <c r="Z602" t="b">
        <f t="shared" si="19"/>
        <v>1</v>
      </c>
    </row>
    <row r="603" spans="1:26" x14ac:dyDescent="0.25">
      <c r="A603">
        <v>598</v>
      </c>
      <c r="B603" t="s">
        <v>2902</v>
      </c>
      <c r="C603">
        <v>34551</v>
      </c>
      <c r="D603" t="s">
        <v>1896</v>
      </c>
      <c r="E603">
        <v>1961</v>
      </c>
      <c r="F603">
        <v>2019</v>
      </c>
      <c r="G603" t="s">
        <v>2120</v>
      </c>
      <c r="H603">
        <v>4</v>
      </c>
      <c r="I603">
        <v>4</v>
      </c>
      <c r="J603" t="s">
        <v>2122</v>
      </c>
      <c r="K603">
        <v>7280.6</v>
      </c>
      <c r="L603">
        <v>2562.5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45292</v>
      </c>
      <c r="S603">
        <v>45657</v>
      </c>
      <c r="V603" t="s">
        <v>2902</v>
      </c>
      <c r="W603">
        <v>34551</v>
      </c>
      <c r="X603" s="128">
        <v>0</v>
      </c>
      <c r="Y603" s="128">
        <f t="shared" si="18"/>
        <v>0</v>
      </c>
      <c r="Z603" t="b">
        <f t="shared" si="19"/>
        <v>1</v>
      </c>
    </row>
    <row r="604" spans="1:26" x14ac:dyDescent="0.25">
      <c r="A604">
        <v>599</v>
      </c>
      <c r="B604" t="s">
        <v>2898</v>
      </c>
      <c r="C604">
        <v>33863</v>
      </c>
      <c r="D604" t="s">
        <v>1896</v>
      </c>
      <c r="E604">
        <v>1974</v>
      </c>
      <c r="F604">
        <v>2022</v>
      </c>
      <c r="G604" t="s">
        <v>2120</v>
      </c>
      <c r="H604">
        <v>5</v>
      </c>
      <c r="I604">
        <v>4</v>
      </c>
      <c r="J604" t="s">
        <v>2122</v>
      </c>
      <c r="K604">
        <v>4555.6000000000004</v>
      </c>
      <c r="L604">
        <v>2866.8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45292</v>
      </c>
      <c r="S604">
        <v>45657</v>
      </c>
      <c r="V604" t="s">
        <v>2898</v>
      </c>
      <c r="W604">
        <v>33863</v>
      </c>
      <c r="X604" s="128">
        <v>0</v>
      </c>
      <c r="Y604" s="128">
        <f t="shared" si="18"/>
        <v>0</v>
      </c>
      <c r="Z604" t="b">
        <f t="shared" si="19"/>
        <v>1</v>
      </c>
    </row>
    <row r="605" spans="1:26" x14ac:dyDescent="0.25">
      <c r="A605">
        <v>600</v>
      </c>
      <c r="B605" t="s">
        <v>2899</v>
      </c>
      <c r="C605">
        <v>36371</v>
      </c>
      <c r="D605" t="s">
        <v>1896</v>
      </c>
      <c r="E605">
        <v>1964</v>
      </c>
      <c r="F605">
        <v>2022</v>
      </c>
      <c r="G605" t="s">
        <v>2120</v>
      </c>
      <c r="H605">
        <v>5</v>
      </c>
      <c r="I605">
        <v>3</v>
      </c>
      <c r="J605" t="s">
        <v>2122</v>
      </c>
      <c r="K605">
        <v>4217.8</v>
      </c>
      <c r="L605">
        <v>2651.2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45292</v>
      </c>
      <c r="S605">
        <v>45657</v>
      </c>
      <c r="V605" t="s">
        <v>2899</v>
      </c>
      <c r="W605">
        <v>36371</v>
      </c>
      <c r="X605" s="128">
        <v>0</v>
      </c>
      <c r="Y605" s="128">
        <f t="shared" si="18"/>
        <v>0</v>
      </c>
      <c r="Z605" t="b">
        <f t="shared" si="19"/>
        <v>1</v>
      </c>
    </row>
    <row r="606" spans="1:26" x14ac:dyDescent="0.25">
      <c r="A606">
        <v>601</v>
      </c>
      <c r="B606" t="s">
        <v>2900</v>
      </c>
      <c r="C606">
        <v>36562</v>
      </c>
      <c r="D606" t="s">
        <v>1896</v>
      </c>
      <c r="E606">
        <v>1959</v>
      </c>
      <c r="F606">
        <v>2019</v>
      </c>
      <c r="G606" t="s">
        <v>2121</v>
      </c>
      <c r="H606">
        <v>4</v>
      </c>
      <c r="I606">
        <v>3</v>
      </c>
      <c r="J606" t="s">
        <v>2122</v>
      </c>
      <c r="K606">
        <v>2816.2</v>
      </c>
      <c r="L606">
        <v>1967.2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  <c r="V606" t="s">
        <v>2900</v>
      </c>
      <c r="W606">
        <v>36562</v>
      </c>
      <c r="X606" s="128">
        <v>0</v>
      </c>
      <c r="Y606" s="128">
        <f t="shared" si="18"/>
        <v>0</v>
      </c>
      <c r="Z606" t="b">
        <f t="shared" si="19"/>
        <v>1</v>
      </c>
    </row>
    <row r="607" spans="1:26" x14ac:dyDescent="0.25">
      <c r="A607">
        <v>602</v>
      </c>
      <c r="B607" t="s">
        <v>2187</v>
      </c>
      <c r="C607">
        <v>33164</v>
      </c>
      <c r="D607" t="s">
        <v>1896</v>
      </c>
      <c r="E607">
        <v>1978</v>
      </c>
      <c r="F607" t="s">
        <v>2122</v>
      </c>
      <c r="G607" t="s">
        <v>2089</v>
      </c>
      <c r="H607">
        <v>6</v>
      </c>
      <c r="I607">
        <v>2</v>
      </c>
      <c r="J607" t="s">
        <v>2122</v>
      </c>
      <c r="K607">
        <v>2076.1999999999998</v>
      </c>
      <c r="L607">
        <v>1828.2</v>
      </c>
      <c r="M607">
        <v>1876086.6199999999</v>
      </c>
      <c r="N607">
        <v>1876086.6199999999</v>
      </c>
      <c r="O607">
        <v>0</v>
      </c>
      <c r="P607">
        <v>0</v>
      </c>
      <c r="Q607">
        <v>0</v>
      </c>
      <c r="R607">
        <v>45292</v>
      </c>
      <c r="S607">
        <v>45657</v>
      </c>
      <c r="V607" t="s">
        <v>2187</v>
      </c>
      <c r="W607">
        <v>33164</v>
      </c>
      <c r="X607" s="128">
        <v>1876086.6199999999</v>
      </c>
      <c r="Y607" s="128">
        <f t="shared" si="18"/>
        <v>1876086.6199999999</v>
      </c>
      <c r="Z607" t="b">
        <f t="shared" si="19"/>
        <v>1</v>
      </c>
    </row>
    <row r="608" spans="1:26" x14ac:dyDescent="0.25">
      <c r="A608">
        <v>603</v>
      </c>
      <c r="B608" t="s">
        <v>27</v>
      </c>
      <c r="C608">
        <v>35006</v>
      </c>
      <c r="D608" t="s">
        <v>1896</v>
      </c>
      <c r="E608">
        <v>1956</v>
      </c>
      <c r="F608" t="s">
        <v>2122</v>
      </c>
      <c r="G608" t="s">
        <v>2089</v>
      </c>
      <c r="H608">
        <v>4</v>
      </c>
      <c r="I608">
        <v>2</v>
      </c>
      <c r="J608" t="s">
        <v>2122</v>
      </c>
      <c r="K608">
        <v>1323</v>
      </c>
      <c r="L608">
        <v>1147.9000000000001</v>
      </c>
      <c r="M608">
        <v>1658565.22</v>
      </c>
      <c r="N608">
        <v>1658565.22</v>
      </c>
      <c r="O608">
        <v>0</v>
      </c>
      <c r="P608">
        <v>0</v>
      </c>
      <c r="Q608">
        <v>0</v>
      </c>
      <c r="R608">
        <v>45292</v>
      </c>
      <c r="S608">
        <v>45657</v>
      </c>
      <c r="V608" t="s">
        <v>27</v>
      </c>
      <c r="W608">
        <v>35006</v>
      </c>
      <c r="X608" s="128">
        <v>1658565.22</v>
      </c>
      <c r="Y608" s="128">
        <f t="shared" si="18"/>
        <v>1658565.22</v>
      </c>
      <c r="Z608" t="b">
        <f t="shared" si="19"/>
        <v>1</v>
      </c>
    </row>
    <row r="609" spans="1:26" x14ac:dyDescent="0.25">
      <c r="A609">
        <v>604</v>
      </c>
      <c r="B609" t="s">
        <v>2954</v>
      </c>
      <c r="C609">
        <v>34044</v>
      </c>
      <c r="D609" t="s">
        <v>1896</v>
      </c>
      <c r="E609">
        <v>1992</v>
      </c>
      <c r="F609" t="s">
        <v>2122</v>
      </c>
      <c r="G609" t="s">
        <v>2120</v>
      </c>
      <c r="H609">
        <v>9</v>
      </c>
      <c r="I609">
        <v>3</v>
      </c>
      <c r="J609">
        <v>3</v>
      </c>
      <c r="K609">
        <v>6339.7</v>
      </c>
      <c r="L609">
        <v>5948</v>
      </c>
      <c r="M609">
        <v>8872562.3600000013</v>
      </c>
      <c r="N609">
        <v>8872562.3600000013</v>
      </c>
      <c r="O609">
        <v>0</v>
      </c>
      <c r="P609">
        <v>0</v>
      </c>
      <c r="Q609">
        <v>0</v>
      </c>
      <c r="R609">
        <v>45292</v>
      </c>
      <c r="S609">
        <v>45657</v>
      </c>
      <c r="V609" t="s">
        <v>2954</v>
      </c>
      <c r="W609">
        <v>34044</v>
      </c>
      <c r="X609" s="128">
        <v>8872562.3600000013</v>
      </c>
      <c r="Y609" s="128">
        <f t="shared" si="18"/>
        <v>8872562.3600000013</v>
      </c>
      <c r="Z609" t="b">
        <f t="shared" si="19"/>
        <v>1</v>
      </c>
    </row>
    <row r="610" spans="1:26" x14ac:dyDescent="0.25">
      <c r="A610">
        <v>605</v>
      </c>
      <c r="B610" t="s">
        <v>2955</v>
      </c>
      <c r="C610">
        <v>34046</v>
      </c>
      <c r="D610" t="s">
        <v>1896</v>
      </c>
      <c r="E610">
        <v>1992</v>
      </c>
      <c r="F610" t="s">
        <v>2122</v>
      </c>
      <c r="G610" t="s">
        <v>2120</v>
      </c>
      <c r="H610">
        <v>9</v>
      </c>
      <c r="I610">
        <v>1</v>
      </c>
      <c r="J610">
        <v>1</v>
      </c>
      <c r="K610">
        <v>1782.4</v>
      </c>
      <c r="L610">
        <v>1782.4</v>
      </c>
      <c r="M610">
        <v>2967142.87</v>
      </c>
      <c r="N610">
        <v>2967142.87</v>
      </c>
      <c r="O610">
        <v>0</v>
      </c>
      <c r="P610">
        <v>0</v>
      </c>
      <c r="Q610">
        <v>0</v>
      </c>
      <c r="R610">
        <v>45292</v>
      </c>
      <c r="S610">
        <v>45657</v>
      </c>
      <c r="V610" t="s">
        <v>2955</v>
      </c>
      <c r="W610">
        <v>34046</v>
      </c>
      <c r="X610" s="128">
        <v>2967142.87</v>
      </c>
      <c r="Y610" s="128">
        <f t="shared" si="18"/>
        <v>2967142.87</v>
      </c>
      <c r="Z610" t="b">
        <f t="shared" si="19"/>
        <v>1</v>
      </c>
    </row>
    <row r="611" spans="1:26" x14ac:dyDescent="0.25">
      <c r="A611">
        <v>606</v>
      </c>
      <c r="B611" t="s">
        <v>2956</v>
      </c>
      <c r="C611">
        <v>34048</v>
      </c>
      <c r="D611" t="s">
        <v>1896</v>
      </c>
      <c r="E611">
        <v>1992</v>
      </c>
      <c r="F611" t="s">
        <v>2122</v>
      </c>
      <c r="G611" t="s">
        <v>2120</v>
      </c>
      <c r="H611">
        <v>9</v>
      </c>
      <c r="I611">
        <v>2</v>
      </c>
      <c r="J611">
        <v>2</v>
      </c>
      <c r="K611">
        <v>4098.3</v>
      </c>
      <c r="L611">
        <v>4076.5</v>
      </c>
      <c r="M611">
        <v>5920455.6300000008</v>
      </c>
      <c r="N611">
        <v>5920455.6300000008</v>
      </c>
      <c r="O611">
        <v>0</v>
      </c>
      <c r="P611">
        <v>0</v>
      </c>
      <c r="Q611">
        <v>0</v>
      </c>
      <c r="R611">
        <v>45292</v>
      </c>
      <c r="S611">
        <v>45657</v>
      </c>
      <c r="V611" t="s">
        <v>2956</v>
      </c>
      <c r="W611">
        <v>34048</v>
      </c>
      <c r="X611" s="128">
        <v>5920455.6300000008</v>
      </c>
      <c r="Y611" s="128">
        <f t="shared" si="18"/>
        <v>5920455.6300000008</v>
      </c>
      <c r="Z611" t="b">
        <f t="shared" si="19"/>
        <v>1</v>
      </c>
    </row>
    <row r="612" spans="1:26" x14ac:dyDescent="0.25">
      <c r="A612">
        <v>607</v>
      </c>
      <c r="B612" t="s">
        <v>2957</v>
      </c>
      <c r="C612">
        <v>34050</v>
      </c>
      <c r="D612" t="s">
        <v>1896</v>
      </c>
      <c r="E612">
        <v>1992</v>
      </c>
      <c r="F612" t="s">
        <v>2122</v>
      </c>
      <c r="G612" t="s">
        <v>2120</v>
      </c>
      <c r="H612">
        <v>9</v>
      </c>
      <c r="I612">
        <v>3</v>
      </c>
      <c r="J612">
        <v>3</v>
      </c>
      <c r="K612">
        <v>5928</v>
      </c>
      <c r="L612">
        <v>5928</v>
      </c>
      <c r="M612">
        <v>8871275.040000001</v>
      </c>
      <c r="N612">
        <v>8871275.040000001</v>
      </c>
      <c r="O612">
        <v>0</v>
      </c>
      <c r="P612">
        <v>0</v>
      </c>
      <c r="Q612">
        <v>0</v>
      </c>
      <c r="R612">
        <v>45292</v>
      </c>
      <c r="S612">
        <v>45657</v>
      </c>
      <c r="V612" t="s">
        <v>2957</v>
      </c>
      <c r="W612">
        <v>34050</v>
      </c>
      <c r="X612" s="128">
        <v>8871275.040000001</v>
      </c>
      <c r="Y612" s="128">
        <f t="shared" si="18"/>
        <v>8871275.040000001</v>
      </c>
      <c r="Z612" t="b">
        <f t="shared" si="19"/>
        <v>1</v>
      </c>
    </row>
    <row r="613" spans="1:26" x14ac:dyDescent="0.25">
      <c r="A613">
        <v>608</v>
      </c>
      <c r="B613" t="s">
        <v>2958</v>
      </c>
      <c r="C613">
        <v>34052</v>
      </c>
      <c r="D613" t="s">
        <v>1896</v>
      </c>
      <c r="E613">
        <v>1992</v>
      </c>
      <c r="F613" t="s">
        <v>2122</v>
      </c>
      <c r="G613" t="s">
        <v>2120</v>
      </c>
      <c r="H613">
        <v>9</v>
      </c>
      <c r="I613">
        <v>2</v>
      </c>
      <c r="J613">
        <v>2</v>
      </c>
      <c r="K613">
        <v>4094.7</v>
      </c>
      <c r="L613">
        <v>4094.6</v>
      </c>
      <c r="M613">
        <v>5920486.2400000002</v>
      </c>
      <c r="N613">
        <v>5920486.2400000002</v>
      </c>
      <c r="O613">
        <v>0</v>
      </c>
      <c r="P613">
        <v>0</v>
      </c>
      <c r="Q613">
        <v>0</v>
      </c>
      <c r="R613">
        <v>45292</v>
      </c>
      <c r="S613">
        <v>45657</v>
      </c>
      <c r="V613" t="s">
        <v>2958</v>
      </c>
      <c r="W613">
        <v>34052</v>
      </c>
      <c r="X613" s="128">
        <v>5920486.2400000002</v>
      </c>
      <c r="Y613" s="128">
        <f t="shared" si="18"/>
        <v>5920486.2400000002</v>
      </c>
      <c r="Z613" t="b">
        <f t="shared" si="19"/>
        <v>1</v>
      </c>
    </row>
    <row r="614" spans="1:26" x14ac:dyDescent="0.25">
      <c r="A614">
        <v>609</v>
      </c>
      <c r="B614" t="s">
        <v>2971</v>
      </c>
      <c r="C614">
        <v>34301</v>
      </c>
      <c r="D614" t="s">
        <v>1896</v>
      </c>
      <c r="E614">
        <v>1977</v>
      </c>
      <c r="F614" t="s">
        <v>2122</v>
      </c>
      <c r="G614" t="s">
        <v>2941</v>
      </c>
      <c r="H614">
        <v>5</v>
      </c>
      <c r="I614">
        <v>6</v>
      </c>
      <c r="J614" t="s">
        <v>2122</v>
      </c>
      <c r="K614">
        <v>6067.1</v>
      </c>
      <c r="L614">
        <v>4699.3999999999996</v>
      </c>
      <c r="M614">
        <v>4896360.66</v>
      </c>
      <c r="N614">
        <v>4896360.66</v>
      </c>
      <c r="O614">
        <v>0</v>
      </c>
      <c r="P614">
        <v>0</v>
      </c>
      <c r="Q614">
        <v>0</v>
      </c>
      <c r="R614">
        <v>45292</v>
      </c>
      <c r="S614">
        <v>45657</v>
      </c>
      <c r="V614" t="s">
        <v>2973</v>
      </c>
      <c r="W614">
        <v>34301</v>
      </c>
      <c r="X614" s="128">
        <v>4896360.66</v>
      </c>
      <c r="Y614" s="128">
        <f t="shared" si="18"/>
        <v>4896360.66</v>
      </c>
      <c r="Z614" t="b">
        <f t="shared" si="19"/>
        <v>1</v>
      </c>
    </row>
    <row r="615" spans="1:26" x14ac:dyDescent="0.25">
      <c r="A615">
        <v>610</v>
      </c>
      <c r="B615" t="s">
        <v>341</v>
      </c>
      <c r="C615">
        <v>33431</v>
      </c>
      <c r="D615" t="s">
        <v>1896</v>
      </c>
      <c r="E615">
        <v>1964</v>
      </c>
      <c r="F615" t="s">
        <v>2122</v>
      </c>
      <c r="G615" t="s">
        <v>2088</v>
      </c>
      <c r="H615">
        <v>5</v>
      </c>
      <c r="I615">
        <v>3</v>
      </c>
      <c r="J615" t="s">
        <v>2122</v>
      </c>
      <c r="K615">
        <v>4169</v>
      </c>
      <c r="L615">
        <v>2577.6</v>
      </c>
      <c r="M615">
        <v>913921.42799999996</v>
      </c>
      <c r="N615">
        <v>913921.42799999996</v>
      </c>
      <c r="O615">
        <v>0</v>
      </c>
      <c r="P615">
        <v>0</v>
      </c>
      <c r="Q615">
        <v>0</v>
      </c>
      <c r="R615">
        <v>45292</v>
      </c>
      <c r="S615">
        <v>45657</v>
      </c>
      <c r="V615" t="s">
        <v>341</v>
      </c>
      <c r="W615">
        <v>33431</v>
      </c>
      <c r="X615" s="128">
        <v>913921.42799999996</v>
      </c>
      <c r="Y615" s="128">
        <f t="shared" si="18"/>
        <v>913921.42799999996</v>
      </c>
      <c r="Z615" t="b">
        <f t="shared" si="19"/>
        <v>1</v>
      </c>
    </row>
    <row r="616" spans="1:26" x14ac:dyDescent="0.25">
      <c r="A616">
        <v>611</v>
      </c>
      <c r="B616" t="s">
        <v>452</v>
      </c>
      <c r="C616">
        <v>33638</v>
      </c>
      <c r="D616" t="s">
        <v>1896</v>
      </c>
      <c r="E616">
        <v>1966</v>
      </c>
      <c r="F616" t="s">
        <v>2122</v>
      </c>
      <c r="G616" t="s">
        <v>2089</v>
      </c>
      <c r="H616">
        <v>5</v>
      </c>
      <c r="I616">
        <v>3</v>
      </c>
      <c r="J616" t="s">
        <v>2122</v>
      </c>
      <c r="K616">
        <v>4056.6</v>
      </c>
      <c r="L616">
        <v>2509.9</v>
      </c>
      <c r="M616">
        <v>1733195.48</v>
      </c>
      <c r="N616">
        <v>1733195.48</v>
      </c>
      <c r="O616">
        <v>0</v>
      </c>
      <c r="P616">
        <v>0</v>
      </c>
      <c r="Q616">
        <v>0</v>
      </c>
      <c r="R616">
        <v>45292</v>
      </c>
      <c r="S616">
        <v>45657</v>
      </c>
      <c r="V616" t="s">
        <v>452</v>
      </c>
      <c r="W616">
        <v>33638</v>
      </c>
      <c r="X616" s="128">
        <v>1733195.48</v>
      </c>
      <c r="Y616" s="128">
        <f t="shared" si="18"/>
        <v>1733195.48</v>
      </c>
      <c r="Z616" t="b">
        <f t="shared" si="19"/>
        <v>1</v>
      </c>
    </row>
    <row r="617" spans="1:26" x14ac:dyDescent="0.25">
      <c r="A617">
        <v>612</v>
      </c>
      <c r="B617" t="s">
        <v>343</v>
      </c>
      <c r="C617">
        <v>33737</v>
      </c>
      <c r="D617" t="s">
        <v>1896</v>
      </c>
      <c r="E617">
        <v>1958</v>
      </c>
      <c r="F617" t="s">
        <v>2122</v>
      </c>
      <c r="G617" t="s">
        <v>2089</v>
      </c>
      <c r="H617">
        <v>2</v>
      </c>
      <c r="I617">
        <v>3</v>
      </c>
      <c r="J617" t="s">
        <v>2122</v>
      </c>
      <c r="K617">
        <v>854</v>
      </c>
      <c r="L617">
        <v>848.2</v>
      </c>
      <c r="M617">
        <v>338392.95</v>
      </c>
      <c r="N617">
        <v>338392.95</v>
      </c>
      <c r="O617">
        <v>0</v>
      </c>
      <c r="P617">
        <v>0</v>
      </c>
      <c r="Q617">
        <v>0</v>
      </c>
      <c r="R617">
        <v>45292</v>
      </c>
      <c r="S617">
        <v>45657</v>
      </c>
      <c r="V617" t="s">
        <v>343</v>
      </c>
      <c r="W617">
        <v>33737</v>
      </c>
      <c r="X617" s="128">
        <v>338392.95</v>
      </c>
      <c r="Y617" s="128">
        <f t="shared" si="18"/>
        <v>338392.95</v>
      </c>
      <c r="Z617" t="b">
        <f t="shared" si="19"/>
        <v>1</v>
      </c>
    </row>
    <row r="618" spans="1:26" x14ac:dyDescent="0.25">
      <c r="A618">
        <v>613</v>
      </c>
      <c r="B618" t="s">
        <v>3024</v>
      </c>
      <c r="C618">
        <v>43175</v>
      </c>
      <c r="D618" t="s">
        <v>1896</v>
      </c>
      <c r="E618">
        <v>1962</v>
      </c>
      <c r="F618">
        <v>2019</v>
      </c>
      <c r="G618" t="s">
        <v>2120</v>
      </c>
      <c r="H618">
        <v>5</v>
      </c>
      <c r="I618">
        <v>4</v>
      </c>
      <c r="J618" t="s">
        <v>2122</v>
      </c>
      <c r="K618">
        <v>5597.68</v>
      </c>
      <c r="L618">
        <v>3614.5</v>
      </c>
      <c r="M618">
        <v>261388.79999999999</v>
      </c>
      <c r="N618">
        <v>261388.79999999999</v>
      </c>
      <c r="O618">
        <v>0</v>
      </c>
      <c r="P618">
        <v>0</v>
      </c>
      <c r="Q618">
        <v>0</v>
      </c>
      <c r="R618">
        <v>45292</v>
      </c>
      <c r="S618">
        <v>45657</v>
      </c>
      <c r="V618" t="s">
        <v>3024</v>
      </c>
      <c r="W618">
        <v>43175</v>
      </c>
      <c r="X618" s="128">
        <v>261388.79999999999</v>
      </c>
      <c r="Y618" s="128">
        <f t="shared" si="18"/>
        <v>261388.79999999999</v>
      </c>
      <c r="Z618" t="b">
        <f t="shared" si="19"/>
        <v>1</v>
      </c>
    </row>
    <row r="619" spans="1:26" x14ac:dyDescent="0.25">
      <c r="A619">
        <v>614</v>
      </c>
      <c r="B619" t="s">
        <v>350</v>
      </c>
      <c r="C619">
        <v>34247</v>
      </c>
      <c r="D619" t="s">
        <v>1896</v>
      </c>
      <c r="E619">
        <v>1975</v>
      </c>
      <c r="F619" t="s">
        <v>2122</v>
      </c>
      <c r="G619" t="s">
        <v>2094</v>
      </c>
      <c r="H619">
        <v>6</v>
      </c>
      <c r="I619">
        <v>5</v>
      </c>
      <c r="J619" t="s">
        <v>2122</v>
      </c>
      <c r="K619">
        <v>2444.6</v>
      </c>
      <c r="L619">
        <v>2190.3000000000002</v>
      </c>
      <c r="M619">
        <v>3612896.46</v>
      </c>
      <c r="N619">
        <v>3612896.46</v>
      </c>
      <c r="O619">
        <v>0</v>
      </c>
      <c r="P619">
        <v>0</v>
      </c>
      <c r="Q619">
        <v>0</v>
      </c>
      <c r="R619">
        <v>45292</v>
      </c>
      <c r="S619">
        <v>45657</v>
      </c>
      <c r="V619" t="s">
        <v>350</v>
      </c>
      <c r="W619">
        <v>34247</v>
      </c>
      <c r="X619" s="128">
        <v>3612896.46</v>
      </c>
      <c r="Y619" s="128">
        <f t="shared" si="18"/>
        <v>3612896.46</v>
      </c>
      <c r="Z619" t="b">
        <f t="shared" si="19"/>
        <v>1</v>
      </c>
    </row>
    <row r="620" spans="1:26" x14ac:dyDescent="0.25">
      <c r="A620">
        <v>615</v>
      </c>
      <c r="B620" t="s">
        <v>1706</v>
      </c>
      <c r="C620">
        <v>54906</v>
      </c>
      <c r="D620" t="s">
        <v>1896</v>
      </c>
      <c r="E620">
        <v>1880</v>
      </c>
      <c r="F620" t="s">
        <v>2122</v>
      </c>
      <c r="G620" t="s">
        <v>2089</v>
      </c>
      <c r="H620">
        <v>2</v>
      </c>
      <c r="I620">
        <v>1</v>
      </c>
      <c r="J620" t="s">
        <v>2122</v>
      </c>
      <c r="K620">
        <v>1316.7</v>
      </c>
      <c r="L620">
        <v>1316.7</v>
      </c>
      <c r="M620">
        <v>288824.40000000002</v>
      </c>
      <c r="N620">
        <v>288824.40000000002</v>
      </c>
      <c r="O620">
        <v>0</v>
      </c>
      <c r="P620">
        <v>0</v>
      </c>
      <c r="Q620">
        <v>0</v>
      </c>
      <c r="R620">
        <v>45292</v>
      </c>
      <c r="S620">
        <v>45657</v>
      </c>
      <c r="V620" t="s">
        <v>1706</v>
      </c>
      <c r="W620">
        <v>54906</v>
      </c>
      <c r="X620" s="128">
        <v>288824.40000000002</v>
      </c>
      <c r="Y620" s="128">
        <f t="shared" si="18"/>
        <v>288824.40000000002</v>
      </c>
      <c r="Z620" t="b">
        <f t="shared" si="19"/>
        <v>1</v>
      </c>
    </row>
    <row r="621" spans="1:26" x14ac:dyDescent="0.25">
      <c r="A621">
        <v>616</v>
      </c>
      <c r="B621" t="s">
        <v>2189</v>
      </c>
      <c r="C621">
        <v>34450</v>
      </c>
      <c r="D621" t="s">
        <v>1896</v>
      </c>
      <c r="E621">
        <v>1964</v>
      </c>
      <c r="F621" t="s">
        <v>2122</v>
      </c>
      <c r="G621" t="s">
        <v>2088</v>
      </c>
      <c r="H621">
        <v>5</v>
      </c>
      <c r="I621">
        <v>4</v>
      </c>
      <c r="J621" t="s">
        <v>2122</v>
      </c>
      <c r="K621">
        <v>5875.4</v>
      </c>
      <c r="L621">
        <v>3755.4</v>
      </c>
      <c r="M621">
        <v>1888234.8281999999</v>
      </c>
      <c r="N621">
        <v>1888234.8281999999</v>
      </c>
      <c r="O621">
        <v>0</v>
      </c>
      <c r="P621">
        <v>0</v>
      </c>
      <c r="Q621">
        <v>0</v>
      </c>
      <c r="R621">
        <v>45292</v>
      </c>
      <c r="S621">
        <v>45657</v>
      </c>
      <c r="V621" t="s">
        <v>2189</v>
      </c>
      <c r="W621">
        <v>34450</v>
      </c>
      <c r="X621" s="128">
        <v>1888234.8281999999</v>
      </c>
      <c r="Y621" s="128">
        <f t="shared" si="18"/>
        <v>1888234.8281999999</v>
      </c>
      <c r="Z621" t="b">
        <f t="shared" si="19"/>
        <v>1</v>
      </c>
    </row>
    <row r="622" spans="1:26" x14ac:dyDescent="0.25">
      <c r="A622">
        <v>617</v>
      </c>
      <c r="B622" t="s">
        <v>3104</v>
      </c>
      <c r="C622">
        <v>36209</v>
      </c>
      <c r="D622" t="s">
        <v>1896</v>
      </c>
      <c r="E622">
        <v>1956</v>
      </c>
      <c r="F622" t="s">
        <v>2122</v>
      </c>
      <c r="G622" t="s">
        <v>2121</v>
      </c>
      <c r="H622">
        <v>2</v>
      </c>
      <c r="I622">
        <v>2</v>
      </c>
      <c r="J622" t="s">
        <v>2122</v>
      </c>
      <c r="K622">
        <v>729.4</v>
      </c>
      <c r="L622">
        <v>671.8</v>
      </c>
      <c r="M622">
        <v>131017</v>
      </c>
      <c r="N622">
        <v>131017</v>
      </c>
      <c r="O622">
        <v>0</v>
      </c>
      <c r="P622">
        <v>0</v>
      </c>
      <c r="Q622">
        <v>0</v>
      </c>
      <c r="R622">
        <v>45292</v>
      </c>
      <c r="S622">
        <v>45657</v>
      </c>
      <c r="V622" t="s">
        <v>3104</v>
      </c>
      <c r="W622">
        <v>36209</v>
      </c>
      <c r="X622" s="128">
        <v>131017</v>
      </c>
      <c r="Y622" s="128">
        <f t="shared" si="18"/>
        <v>131017</v>
      </c>
      <c r="Z622" t="b">
        <f t="shared" si="19"/>
        <v>1</v>
      </c>
    </row>
    <row r="623" spans="1:26" x14ac:dyDescent="0.25">
      <c r="A623">
        <v>618</v>
      </c>
      <c r="B623" t="s">
        <v>409</v>
      </c>
      <c r="C623">
        <v>36402</v>
      </c>
      <c r="D623" t="s">
        <v>1896</v>
      </c>
      <c r="E623">
        <v>1975</v>
      </c>
      <c r="F623" t="s">
        <v>2122</v>
      </c>
      <c r="G623" t="s">
        <v>2088</v>
      </c>
      <c r="H623">
        <v>5</v>
      </c>
      <c r="I623">
        <v>4</v>
      </c>
      <c r="J623" t="s">
        <v>2122</v>
      </c>
      <c r="K623">
        <v>5586.8</v>
      </c>
      <c r="L623">
        <v>3589</v>
      </c>
      <c r="M623">
        <v>8993999.8742999993</v>
      </c>
      <c r="N623">
        <v>8993999.8742999993</v>
      </c>
      <c r="O623">
        <v>0</v>
      </c>
      <c r="P623">
        <v>0</v>
      </c>
      <c r="Q623">
        <v>0</v>
      </c>
      <c r="R623">
        <v>45292</v>
      </c>
      <c r="S623">
        <v>45657</v>
      </c>
      <c r="V623" t="s">
        <v>409</v>
      </c>
      <c r="W623">
        <v>36402</v>
      </c>
      <c r="X623" s="128">
        <v>8993999.8742999993</v>
      </c>
      <c r="Y623" s="128">
        <f t="shared" si="18"/>
        <v>8993999.8742999993</v>
      </c>
      <c r="Z623" t="b">
        <f t="shared" si="19"/>
        <v>1</v>
      </c>
    </row>
    <row r="624" spans="1:26" x14ac:dyDescent="0.25">
      <c r="A624">
        <v>619</v>
      </c>
      <c r="B624" t="s">
        <v>3052</v>
      </c>
      <c r="C624">
        <v>34780</v>
      </c>
      <c r="D624" t="s">
        <v>1896</v>
      </c>
      <c r="E624">
        <v>1958</v>
      </c>
      <c r="F624" t="s">
        <v>2122</v>
      </c>
      <c r="G624" t="s">
        <v>2121</v>
      </c>
      <c r="H624">
        <v>2</v>
      </c>
      <c r="I624">
        <v>1</v>
      </c>
      <c r="J624" t="s">
        <v>2122</v>
      </c>
      <c r="K624">
        <v>426.3</v>
      </c>
      <c r="L624">
        <v>426.3</v>
      </c>
      <c r="M624">
        <v>1504957.23</v>
      </c>
      <c r="N624">
        <v>1504957.23</v>
      </c>
      <c r="O624">
        <v>0</v>
      </c>
      <c r="P624">
        <v>0</v>
      </c>
      <c r="Q624">
        <v>0</v>
      </c>
      <c r="R624">
        <v>45292</v>
      </c>
      <c r="S624">
        <v>45657</v>
      </c>
      <c r="V624" t="s">
        <v>3052</v>
      </c>
      <c r="W624">
        <v>34780</v>
      </c>
      <c r="X624" s="128">
        <v>1504957.23</v>
      </c>
      <c r="Y624" s="128">
        <f t="shared" si="18"/>
        <v>1504957.23</v>
      </c>
      <c r="Z624" t="b">
        <f t="shared" si="19"/>
        <v>1</v>
      </c>
    </row>
    <row r="625" spans="1:26" x14ac:dyDescent="0.25">
      <c r="A625">
        <v>620</v>
      </c>
      <c r="B625" t="s">
        <v>365</v>
      </c>
      <c r="C625">
        <v>35190</v>
      </c>
      <c r="D625" t="s">
        <v>1896</v>
      </c>
      <c r="E625">
        <v>1965</v>
      </c>
      <c r="F625" t="s">
        <v>2122</v>
      </c>
      <c r="G625" t="s">
        <v>2089</v>
      </c>
      <c r="H625">
        <v>5</v>
      </c>
      <c r="I625">
        <v>3</v>
      </c>
      <c r="J625" t="s">
        <v>2122</v>
      </c>
      <c r="K625">
        <v>4092.7</v>
      </c>
      <c r="L625">
        <v>2459.3000000000002</v>
      </c>
      <c r="M625">
        <v>1223756.46</v>
      </c>
      <c r="N625">
        <v>1223756.46</v>
      </c>
      <c r="O625">
        <v>0</v>
      </c>
      <c r="P625">
        <v>0</v>
      </c>
      <c r="Q625">
        <v>0</v>
      </c>
      <c r="R625">
        <v>45292</v>
      </c>
      <c r="S625">
        <v>45657</v>
      </c>
      <c r="V625" t="s">
        <v>365</v>
      </c>
      <c r="W625">
        <v>35190</v>
      </c>
      <c r="X625" s="128">
        <v>1223756.46</v>
      </c>
      <c r="Y625" s="128">
        <f t="shared" si="18"/>
        <v>1223756.46</v>
      </c>
      <c r="Z625" t="b">
        <f t="shared" si="19"/>
        <v>1</v>
      </c>
    </row>
    <row r="626" spans="1:26" x14ac:dyDescent="0.25">
      <c r="A626">
        <v>621</v>
      </c>
      <c r="B626" t="s">
        <v>1650</v>
      </c>
      <c r="C626">
        <v>37356</v>
      </c>
      <c r="D626" t="s">
        <v>1897</v>
      </c>
      <c r="E626">
        <v>1981</v>
      </c>
      <c r="F626" t="s">
        <v>2122</v>
      </c>
      <c r="G626" t="s">
        <v>2088</v>
      </c>
      <c r="H626">
        <v>5</v>
      </c>
      <c r="I626">
        <v>6</v>
      </c>
      <c r="J626" t="s">
        <v>2122</v>
      </c>
      <c r="K626">
        <v>4367.8</v>
      </c>
      <c r="L626" t="s">
        <v>2122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45292</v>
      </c>
      <c r="S626">
        <v>45657</v>
      </c>
      <c r="V626" t="s">
        <v>1650</v>
      </c>
      <c r="W626">
        <v>37356</v>
      </c>
      <c r="X626" s="128">
        <v>0</v>
      </c>
      <c r="Y626" s="128">
        <f t="shared" si="18"/>
        <v>0</v>
      </c>
      <c r="Z626" t="b">
        <f t="shared" si="19"/>
        <v>1</v>
      </c>
    </row>
    <row r="627" spans="1:26" x14ac:dyDescent="0.25">
      <c r="A627">
        <v>622</v>
      </c>
      <c r="B627" t="s">
        <v>1651</v>
      </c>
      <c r="C627">
        <v>37393</v>
      </c>
      <c r="D627" t="s">
        <v>1897</v>
      </c>
      <c r="E627">
        <v>1978</v>
      </c>
      <c r="F627" t="s">
        <v>2122</v>
      </c>
      <c r="G627" t="s">
        <v>2088</v>
      </c>
      <c r="H627">
        <v>5</v>
      </c>
      <c r="I627">
        <v>12</v>
      </c>
      <c r="J627" t="s">
        <v>2122</v>
      </c>
      <c r="K627">
        <v>9422.2999999999993</v>
      </c>
      <c r="L627" t="s">
        <v>2122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45292</v>
      </c>
      <c r="S627">
        <v>45657</v>
      </c>
      <c r="V627" t="s">
        <v>1651</v>
      </c>
      <c r="W627">
        <v>37393</v>
      </c>
      <c r="X627" s="128">
        <v>0</v>
      </c>
      <c r="Y627" s="128">
        <f t="shared" si="18"/>
        <v>0</v>
      </c>
      <c r="Z627" t="b">
        <f t="shared" si="19"/>
        <v>1</v>
      </c>
    </row>
    <row r="628" spans="1:26" x14ac:dyDescent="0.25">
      <c r="A628">
        <v>623</v>
      </c>
      <c r="B628" t="s">
        <v>2699</v>
      </c>
      <c r="C628">
        <v>37395</v>
      </c>
      <c r="D628" t="s">
        <v>1897</v>
      </c>
      <c r="E628">
        <v>1978</v>
      </c>
      <c r="F628" t="s">
        <v>2122</v>
      </c>
      <c r="G628" t="s">
        <v>2097</v>
      </c>
      <c r="H628">
        <v>5</v>
      </c>
      <c r="I628">
        <v>16</v>
      </c>
      <c r="J628" t="s">
        <v>2122</v>
      </c>
      <c r="K628">
        <v>11736.6</v>
      </c>
      <c r="L628">
        <v>11736.6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45292</v>
      </c>
      <c r="S628">
        <v>45657</v>
      </c>
      <c r="V628" t="s">
        <v>2699</v>
      </c>
      <c r="W628">
        <v>37395</v>
      </c>
      <c r="X628" s="128">
        <v>0</v>
      </c>
      <c r="Y628" s="128">
        <f t="shared" si="18"/>
        <v>0</v>
      </c>
      <c r="Z628" t="b">
        <f t="shared" si="19"/>
        <v>1</v>
      </c>
    </row>
    <row r="629" spans="1:26" x14ac:dyDescent="0.25">
      <c r="A629">
        <v>624</v>
      </c>
      <c r="B629" t="s">
        <v>55</v>
      </c>
      <c r="C629">
        <v>37369</v>
      </c>
      <c r="D629" t="s">
        <v>1896</v>
      </c>
      <c r="E629">
        <v>1976</v>
      </c>
      <c r="F629" t="s">
        <v>2122</v>
      </c>
      <c r="G629" t="s">
        <v>2088</v>
      </c>
      <c r="H629">
        <v>5</v>
      </c>
      <c r="I629">
        <v>2</v>
      </c>
      <c r="J629" t="s">
        <v>2122</v>
      </c>
      <c r="K629">
        <v>1473.7</v>
      </c>
      <c r="L629">
        <v>1473.5</v>
      </c>
      <c r="M629">
        <v>4422616.9799999995</v>
      </c>
      <c r="N629">
        <v>4422616.9799999995</v>
      </c>
      <c r="O629">
        <v>0</v>
      </c>
      <c r="P629">
        <v>0</v>
      </c>
      <c r="Q629">
        <v>0</v>
      </c>
      <c r="R629">
        <v>45292</v>
      </c>
      <c r="S629">
        <v>45657</v>
      </c>
      <c r="V629" t="s">
        <v>55</v>
      </c>
      <c r="W629">
        <v>37369</v>
      </c>
      <c r="X629" s="128">
        <v>4422616.9799999995</v>
      </c>
      <c r="Y629" s="128">
        <f t="shared" si="18"/>
        <v>4422616.9799999995</v>
      </c>
      <c r="Z629" t="b">
        <f t="shared" si="19"/>
        <v>1</v>
      </c>
    </row>
    <row r="630" spans="1:26" x14ac:dyDescent="0.25">
      <c r="A630">
        <v>625</v>
      </c>
      <c r="B630" t="s">
        <v>56</v>
      </c>
      <c r="C630">
        <v>37371</v>
      </c>
      <c r="D630" t="s">
        <v>1896</v>
      </c>
      <c r="E630">
        <v>1976</v>
      </c>
      <c r="F630" t="s">
        <v>2122</v>
      </c>
      <c r="G630" t="s">
        <v>2088</v>
      </c>
      <c r="H630">
        <v>5</v>
      </c>
      <c r="I630">
        <v>2</v>
      </c>
      <c r="J630" t="s">
        <v>2122</v>
      </c>
      <c r="K630">
        <v>1468.5</v>
      </c>
      <c r="L630">
        <v>1467.2</v>
      </c>
      <c r="M630">
        <v>4413594.3</v>
      </c>
      <c r="N630">
        <v>4413594.3</v>
      </c>
      <c r="O630">
        <v>0</v>
      </c>
      <c r="P630">
        <v>0</v>
      </c>
      <c r="Q630">
        <v>0</v>
      </c>
      <c r="R630">
        <v>45292</v>
      </c>
      <c r="S630">
        <v>45657</v>
      </c>
      <c r="V630" t="s">
        <v>56</v>
      </c>
      <c r="W630">
        <v>37371</v>
      </c>
      <c r="X630" s="128">
        <v>4413594.3</v>
      </c>
      <c r="Y630" s="128">
        <f t="shared" si="18"/>
        <v>4413594.3</v>
      </c>
      <c r="Z630" t="b">
        <f t="shared" si="19"/>
        <v>1</v>
      </c>
    </row>
    <row r="631" spans="1:26" x14ac:dyDescent="0.25">
      <c r="A631">
        <v>626</v>
      </c>
      <c r="B631" t="s">
        <v>2671</v>
      </c>
      <c r="C631">
        <v>37362</v>
      </c>
      <c r="D631" t="s">
        <v>1896</v>
      </c>
      <c r="E631">
        <v>1989</v>
      </c>
      <c r="F631" t="s">
        <v>2122</v>
      </c>
      <c r="G631" t="s">
        <v>2088</v>
      </c>
      <c r="H631">
        <v>9</v>
      </c>
      <c r="I631">
        <v>5</v>
      </c>
      <c r="J631" t="s">
        <v>2122</v>
      </c>
      <c r="K631">
        <v>8691.2000000000007</v>
      </c>
      <c r="L631">
        <v>8691.2000000000007</v>
      </c>
      <c r="M631">
        <v>16108354.58</v>
      </c>
      <c r="N631">
        <v>16108354.58</v>
      </c>
      <c r="O631">
        <v>0</v>
      </c>
      <c r="P631">
        <v>0</v>
      </c>
      <c r="Q631">
        <v>0</v>
      </c>
      <c r="R631">
        <v>45292</v>
      </c>
      <c r="S631">
        <v>45657</v>
      </c>
      <c r="V631" t="s">
        <v>2671</v>
      </c>
      <c r="W631">
        <v>37362</v>
      </c>
      <c r="X631" s="128">
        <v>16108354.58</v>
      </c>
      <c r="Y631" s="128">
        <f t="shared" si="18"/>
        <v>16108354.58</v>
      </c>
      <c r="Z631" t="b">
        <f t="shared" si="19"/>
        <v>1</v>
      </c>
    </row>
    <row r="632" spans="1:26" x14ac:dyDescent="0.25">
      <c r="A632">
        <v>627</v>
      </c>
      <c r="B632" t="s">
        <v>1652</v>
      </c>
      <c r="C632">
        <v>37400</v>
      </c>
      <c r="D632" t="s">
        <v>1897</v>
      </c>
      <c r="E632">
        <v>1977</v>
      </c>
      <c r="F632" t="s">
        <v>2122</v>
      </c>
      <c r="G632" t="s">
        <v>2097</v>
      </c>
      <c r="H632">
        <v>5</v>
      </c>
      <c r="I632">
        <v>22</v>
      </c>
      <c r="J632" t="s">
        <v>2122</v>
      </c>
      <c r="K632">
        <v>18535</v>
      </c>
      <c r="L632" t="s">
        <v>2122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  <c r="V632" t="s">
        <v>1652</v>
      </c>
      <c r="W632">
        <v>37400</v>
      </c>
      <c r="X632" s="128">
        <v>0</v>
      </c>
      <c r="Y632" s="128">
        <f t="shared" si="18"/>
        <v>0</v>
      </c>
      <c r="Z632" t="b">
        <f t="shared" si="19"/>
        <v>1</v>
      </c>
    </row>
    <row r="633" spans="1:26" x14ac:dyDescent="0.25">
      <c r="A633">
        <v>628</v>
      </c>
      <c r="B633" t="s">
        <v>1029</v>
      </c>
      <c r="C633">
        <v>37633</v>
      </c>
      <c r="D633" t="s">
        <v>1896</v>
      </c>
      <c r="E633">
        <v>1963</v>
      </c>
      <c r="F633" t="s">
        <v>2122</v>
      </c>
      <c r="G633" t="s">
        <v>2089</v>
      </c>
      <c r="H633">
        <v>2</v>
      </c>
      <c r="I633">
        <v>2</v>
      </c>
      <c r="J633" t="s">
        <v>2122</v>
      </c>
      <c r="K633">
        <v>418.8</v>
      </c>
      <c r="L633">
        <v>369.4</v>
      </c>
      <c r="M633">
        <v>900853.19</v>
      </c>
      <c r="N633">
        <v>900853.19</v>
      </c>
      <c r="O633">
        <v>0</v>
      </c>
      <c r="P633">
        <v>0</v>
      </c>
      <c r="Q633">
        <v>0</v>
      </c>
      <c r="R633">
        <v>45292</v>
      </c>
      <c r="S633">
        <v>45657</v>
      </c>
      <c r="V633" t="s">
        <v>1029</v>
      </c>
      <c r="W633">
        <v>37633</v>
      </c>
      <c r="X633" s="128">
        <v>900853.19</v>
      </c>
      <c r="Y633" s="128">
        <f t="shared" si="18"/>
        <v>900853.19</v>
      </c>
      <c r="Z633" t="b">
        <f t="shared" si="19"/>
        <v>1</v>
      </c>
    </row>
    <row r="634" spans="1:26" x14ac:dyDescent="0.25">
      <c r="A634">
        <v>629</v>
      </c>
      <c r="B634" t="s">
        <v>1027</v>
      </c>
      <c r="C634">
        <v>37589</v>
      </c>
      <c r="D634" t="s">
        <v>1896</v>
      </c>
      <c r="E634">
        <v>1962</v>
      </c>
      <c r="F634" t="s">
        <v>2122</v>
      </c>
      <c r="G634" t="s">
        <v>2094</v>
      </c>
      <c r="H634">
        <v>2</v>
      </c>
      <c r="I634">
        <v>1</v>
      </c>
      <c r="J634" t="s">
        <v>2122</v>
      </c>
      <c r="K634">
        <v>350.4</v>
      </c>
      <c r="L634">
        <v>329.9</v>
      </c>
      <c r="M634">
        <v>1031053.33</v>
      </c>
      <c r="N634">
        <v>1031053.33</v>
      </c>
      <c r="O634">
        <v>0</v>
      </c>
      <c r="P634">
        <v>0</v>
      </c>
      <c r="Q634">
        <v>0</v>
      </c>
      <c r="R634">
        <v>45292</v>
      </c>
      <c r="S634">
        <v>45657</v>
      </c>
      <c r="V634" t="s">
        <v>1027</v>
      </c>
      <c r="W634">
        <v>37589</v>
      </c>
      <c r="X634" s="128">
        <v>1031053.33</v>
      </c>
      <c r="Y634" s="128">
        <f t="shared" si="18"/>
        <v>1031053.33</v>
      </c>
      <c r="Z634" t="b">
        <f t="shared" si="19"/>
        <v>1</v>
      </c>
    </row>
    <row r="635" spans="1:26" x14ac:dyDescent="0.25">
      <c r="A635">
        <v>630</v>
      </c>
      <c r="B635" t="s">
        <v>1028</v>
      </c>
      <c r="C635">
        <v>37592</v>
      </c>
      <c r="D635" t="s">
        <v>1896</v>
      </c>
      <c r="E635">
        <v>1960</v>
      </c>
      <c r="F635" t="s">
        <v>2122</v>
      </c>
      <c r="G635" t="s">
        <v>2094</v>
      </c>
      <c r="H635">
        <v>2</v>
      </c>
      <c r="I635">
        <v>1</v>
      </c>
      <c r="J635" t="s">
        <v>2122</v>
      </c>
      <c r="K635">
        <v>213.3</v>
      </c>
      <c r="L635">
        <v>213.3</v>
      </c>
      <c r="M635">
        <v>903014.16</v>
      </c>
      <c r="N635">
        <v>903014.16</v>
      </c>
      <c r="O635">
        <v>0</v>
      </c>
      <c r="P635">
        <v>0</v>
      </c>
      <c r="Q635">
        <v>0</v>
      </c>
      <c r="R635">
        <v>45292</v>
      </c>
      <c r="S635">
        <v>45657</v>
      </c>
      <c r="V635" t="s">
        <v>1028</v>
      </c>
      <c r="W635">
        <v>37592</v>
      </c>
      <c r="X635" s="128">
        <v>903014.16</v>
      </c>
      <c r="Y635" s="128">
        <f t="shared" si="18"/>
        <v>903014.16</v>
      </c>
      <c r="Z635" t="b">
        <f t="shared" si="19"/>
        <v>1</v>
      </c>
    </row>
    <row r="636" spans="1:26" x14ac:dyDescent="0.25">
      <c r="A636">
        <v>631</v>
      </c>
      <c r="B636" t="s">
        <v>1032</v>
      </c>
      <c r="C636">
        <v>37704</v>
      </c>
      <c r="D636" t="s">
        <v>1896</v>
      </c>
      <c r="E636">
        <v>1961</v>
      </c>
      <c r="F636" t="s">
        <v>2122</v>
      </c>
      <c r="G636" t="s">
        <v>2094</v>
      </c>
      <c r="H636">
        <v>2</v>
      </c>
      <c r="I636">
        <v>1</v>
      </c>
      <c r="J636" t="s">
        <v>2122</v>
      </c>
      <c r="K636">
        <v>353.4</v>
      </c>
      <c r="L636">
        <v>351.4</v>
      </c>
      <c r="M636">
        <v>649771.60000000009</v>
      </c>
      <c r="N636">
        <v>649771.60000000009</v>
      </c>
      <c r="O636">
        <v>0</v>
      </c>
      <c r="P636">
        <v>0</v>
      </c>
      <c r="Q636">
        <v>0</v>
      </c>
      <c r="R636">
        <v>45292</v>
      </c>
      <c r="S636">
        <v>45657</v>
      </c>
      <c r="V636" t="s">
        <v>1032</v>
      </c>
      <c r="W636">
        <v>37704</v>
      </c>
      <c r="X636" s="128">
        <v>649771.60000000009</v>
      </c>
      <c r="Y636" s="128">
        <f t="shared" si="18"/>
        <v>649771.60000000009</v>
      </c>
      <c r="Z636" t="b">
        <f t="shared" si="19"/>
        <v>1</v>
      </c>
    </row>
    <row r="637" spans="1:26" x14ac:dyDescent="0.25">
      <c r="A637">
        <v>632</v>
      </c>
      <c r="B637" t="s">
        <v>1033</v>
      </c>
      <c r="C637">
        <v>37705</v>
      </c>
      <c r="D637" t="s">
        <v>1896</v>
      </c>
      <c r="E637">
        <v>1961</v>
      </c>
      <c r="F637" t="s">
        <v>2122</v>
      </c>
      <c r="G637" t="s">
        <v>2094</v>
      </c>
      <c r="H637">
        <v>2</v>
      </c>
      <c r="I637">
        <v>1</v>
      </c>
      <c r="J637" t="s">
        <v>2122</v>
      </c>
      <c r="K637">
        <v>382.1</v>
      </c>
      <c r="L637">
        <v>340.6</v>
      </c>
      <c r="M637">
        <v>649772.6100000001</v>
      </c>
      <c r="N637">
        <v>649772.6100000001</v>
      </c>
      <c r="O637">
        <v>0</v>
      </c>
      <c r="P637">
        <v>0</v>
      </c>
      <c r="Q637">
        <v>0</v>
      </c>
      <c r="R637">
        <v>45292</v>
      </c>
      <c r="S637">
        <v>45657</v>
      </c>
      <c r="V637" t="s">
        <v>1033</v>
      </c>
      <c r="W637">
        <v>37705</v>
      </c>
      <c r="X637" s="128">
        <v>649772.6100000001</v>
      </c>
      <c r="Y637" s="128">
        <f t="shared" si="18"/>
        <v>649772.6100000001</v>
      </c>
      <c r="Z637" t="b">
        <f t="shared" si="19"/>
        <v>1</v>
      </c>
    </row>
    <row r="638" spans="1:26" x14ac:dyDescent="0.25">
      <c r="A638">
        <v>633</v>
      </c>
      <c r="B638" t="s">
        <v>1034</v>
      </c>
      <c r="C638">
        <v>37706</v>
      </c>
      <c r="D638" t="s">
        <v>1896</v>
      </c>
      <c r="E638">
        <v>1961</v>
      </c>
      <c r="F638" t="s">
        <v>2122</v>
      </c>
      <c r="G638" t="s">
        <v>2094</v>
      </c>
      <c r="H638">
        <v>2</v>
      </c>
      <c r="I638">
        <v>1</v>
      </c>
      <c r="J638" t="s">
        <v>2122</v>
      </c>
      <c r="K638">
        <v>382</v>
      </c>
      <c r="L638">
        <v>353.5</v>
      </c>
      <c r="M638">
        <v>649773.63</v>
      </c>
      <c r="N638">
        <v>649773.63</v>
      </c>
      <c r="O638">
        <v>0</v>
      </c>
      <c r="P638">
        <v>0</v>
      </c>
      <c r="Q638">
        <v>0</v>
      </c>
      <c r="R638">
        <v>45292</v>
      </c>
      <c r="S638">
        <v>45657</v>
      </c>
      <c r="V638" t="s">
        <v>1034</v>
      </c>
      <c r="W638">
        <v>37706</v>
      </c>
      <c r="X638" s="128">
        <v>649773.63</v>
      </c>
      <c r="Y638" s="128">
        <f t="shared" si="18"/>
        <v>649773.63</v>
      </c>
      <c r="Z638" t="b">
        <f t="shared" si="19"/>
        <v>1</v>
      </c>
    </row>
    <row r="639" spans="1:26" x14ac:dyDescent="0.25">
      <c r="A639">
        <v>634</v>
      </c>
      <c r="B639" t="s">
        <v>1030</v>
      </c>
      <c r="C639">
        <v>46750</v>
      </c>
      <c r="D639" t="s">
        <v>1896</v>
      </c>
      <c r="E639">
        <v>1963</v>
      </c>
      <c r="F639" t="s">
        <v>2122</v>
      </c>
      <c r="G639" t="s">
        <v>2099</v>
      </c>
      <c r="H639">
        <v>2</v>
      </c>
      <c r="I639">
        <v>2</v>
      </c>
      <c r="J639" t="s">
        <v>2122</v>
      </c>
      <c r="K639">
        <v>399.7</v>
      </c>
      <c r="L639">
        <v>353.1</v>
      </c>
      <c r="M639">
        <v>1032809</v>
      </c>
      <c r="N639">
        <v>1032809</v>
      </c>
      <c r="O639">
        <v>0</v>
      </c>
      <c r="P639">
        <v>0</v>
      </c>
      <c r="Q639">
        <v>0</v>
      </c>
      <c r="R639">
        <v>45292</v>
      </c>
      <c r="S639">
        <v>45657</v>
      </c>
      <c r="V639" t="s">
        <v>1030</v>
      </c>
      <c r="W639">
        <v>46750</v>
      </c>
      <c r="X639" s="128">
        <v>1032809</v>
      </c>
      <c r="Y639" s="128">
        <f t="shared" si="18"/>
        <v>1032809</v>
      </c>
      <c r="Z639" t="b">
        <f t="shared" si="19"/>
        <v>1</v>
      </c>
    </row>
    <row r="640" spans="1:26" x14ac:dyDescent="0.25">
      <c r="A640">
        <v>635</v>
      </c>
      <c r="B640" t="s">
        <v>1031</v>
      </c>
      <c r="C640">
        <v>46899</v>
      </c>
      <c r="D640" t="s">
        <v>1896</v>
      </c>
      <c r="E640">
        <v>1962</v>
      </c>
      <c r="F640" t="s">
        <v>2122</v>
      </c>
      <c r="G640" t="s">
        <v>2099</v>
      </c>
      <c r="H640">
        <v>2</v>
      </c>
      <c r="I640">
        <v>1</v>
      </c>
      <c r="J640" t="s">
        <v>2122</v>
      </c>
      <c r="K640">
        <v>302.3</v>
      </c>
      <c r="L640">
        <v>266.39999999999998</v>
      </c>
      <c r="M640">
        <v>820930.88</v>
      </c>
      <c r="N640">
        <v>820930.88</v>
      </c>
      <c r="O640">
        <v>0</v>
      </c>
      <c r="P640">
        <v>0</v>
      </c>
      <c r="Q640">
        <v>0</v>
      </c>
      <c r="R640">
        <v>45292</v>
      </c>
      <c r="S640">
        <v>45657</v>
      </c>
      <c r="V640" t="s">
        <v>1031</v>
      </c>
      <c r="W640">
        <v>46899</v>
      </c>
      <c r="X640" s="128">
        <v>820930.88</v>
      </c>
      <c r="Y640" s="128">
        <f t="shared" si="18"/>
        <v>820930.88</v>
      </c>
      <c r="Z640" t="b">
        <f t="shared" si="19"/>
        <v>1</v>
      </c>
    </row>
    <row r="641" spans="1:26" x14ac:dyDescent="0.25">
      <c r="A641">
        <v>636</v>
      </c>
      <c r="B641" t="s">
        <v>481</v>
      </c>
      <c r="C641">
        <v>37593</v>
      </c>
      <c r="D641" t="s">
        <v>1896</v>
      </c>
      <c r="E641">
        <v>1965</v>
      </c>
      <c r="F641" t="s">
        <v>2122</v>
      </c>
      <c r="G641" t="s">
        <v>2094</v>
      </c>
      <c r="H641">
        <v>2</v>
      </c>
      <c r="I641">
        <v>2</v>
      </c>
      <c r="J641" t="s">
        <v>2122</v>
      </c>
      <c r="K641">
        <v>559</v>
      </c>
      <c r="L641">
        <v>509.9</v>
      </c>
      <c r="M641">
        <v>1004462.26</v>
      </c>
      <c r="N641">
        <v>1004462.26</v>
      </c>
      <c r="O641">
        <v>0</v>
      </c>
      <c r="P641">
        <v>0</v>
      </c>
      <c r="Q641">
        <v>0</v>
      </c>
      <c r="R641">
        <v>45292</v>
      </c>
      <c r="S641">
        <v>45657</v>
      </c>
      <c r="V641" t="s">
        <v>481</v>
      </c>
      <c r="W641">
        <v>37593</v>
      </c>
      <c r="X641" s="128">
        <v>1004462.26</v>
      </c>
      <c r="Y641" s="128">
        <f t="shared" si="18"/>
        <v>1004462.26</v>
      </c>
      <c r="Z641" t="b">
        <f t="shared" si="19"/>
        <v>1</v>
      </c>
    </row>
    <row r="642" spans="1:26" x14ac:dyDescent="0.25">
      <c r="A642">
        <v>637</v>
      </c>
      <c r="B642" t="s">
        <v>482</v>
      </c>
      <c r="C642">
        <v>37587</v>
      </c>
      <c r="D642" t="s">
        <v>1896</v>
      </c>
      <c r="E642">
        <v>1958</v>
      </c>
      <c r="F642" t="s">
        <v>2122</v>
      </c>
      <c r="G642" t="s">
        <v>2094</v>
      </c>
      <c r="H642">
        <v>2</v>
      </c>
      <c r="I642">
        <v>1</v>
      </c>
      <c r="J642" t="s">
        <v>2122</v>
      </c>
      <c r="K642">
        <v>402</v>
      </c>
      <c r="L642">
        <v>361.4</v>
      </c>
      <c r="M642">
        <v>741857.48</v>
      </c>
      <c r="N642">
        <v>741857.48</v>
      </c>
      <c r="O642">
        <v>0</v>
      </c>
      <c r="P642">
        <v>0</v>
      </c>
      <c r="Q642">
        <v>0</v>
      </c>
      <c r="R642">
        <v>45292</v>
      </c>
      <c r="S642">
        <v>45657</v>
      </c>
      <c r="V642" t="s">
        <v>482</v>
      </c>
      <c r="W642">
        <v>37587</v>
      </c>
      <c r="X642" s="128">
        <v>741857.48</v>
      </c>
      <c r="Y642" s="128">
        <f t="shared" si="18"/>
        <v>741857.48</v>
      </c>
      <c r="Z642" t="b">
        <f t="shared" si="19"/>
        <v>1</v>
      </c>
    </row>
    <row r="643" spans="1:26" x14ac:dyDescent="0.25">
      <c r="A643">
        <v>638</v>
      </c>
      <c r="B643" t="s">
        <v>487</v>
      </c>
      <c r="C643">
        <v>37743</v>
      </c>
      <c r="D643" t="s">
        <v>1896</v>
      </c>
      <c r="E643">
        <v>1963</v>
      </c>
      <c r="F643" t="s">
        <v>2122</v>
      </c>
      <c r="G643" t="s">
        <v>2094</v>
      </c>
      <c r="H643">
        <v>2</v>
      </c>
      <c r="I643">
        <v>1</v>
      </c>
      <c r="J643" t="s">
        <v>2122</v>
      </c>
      <c r="K643">
        <v>363.3</v>
      </c>
      <c r="L643">
        <v>315.89999999999998</v>
      </c>
      <c r="M643">
        <v>674455.82</v>
      </c>
      <c r="N643">
        <v>674455.82</v>
      </c>
      <c r="O643">
        <v>0</v>
      </c>
      <c r="P643">
        <v>0</v>
      </c>
      <c r="Q643">
        <v>0</v>
      </c>
      <c r="R643">
        <v>45292</v>
      </c>
      <c r="S643">
        <v>45657</v>
      </c>
      <c r="V643" t="s">
        <v>487</v>
      </c>
      <c r="W643">
        <v>37743</v>
      </c>
      <c r="X643" s="128">
        <v>674455.82</v>
      </c>
      <c r="Y643" s="128">
        <f t="shared" si="18"/>
        <v>674455.82</v>
      </c>
      <c r="Z643" t="b">
        <f t="shared" si="19"/>
        <v>1</v>
      </c>
    </row>
    <row r="644" spans="1:26" x14ac:dyDescent="0.25">
      <c r="A644">
        <v>639</v>
      </c>
      <c r="B644" t="s">
        <v>486</v>
      </c>
      <c r="C644">
        <v>46898</v>
      </c>
      <c r="D644" t="s">
        <v>1896</v>
      </c>
      <c r="E644">
        <v>1964</v>
      </c>
      <c r="F644" t="s">
        <v>2122</v>
      </c>
      <c r="G644" t="s">
        <v>2099</v>
      </c>
      <c r="H644">
        <v>2</v>
      </c>
      <c r="I644">
        <v>1</v>
      </c>
      <c r="J644" t="s">
        <v>2122</v>
      </c>
      <c r="K644">
        <v>364.4</v>
      </c>
      <c r="L644">
        <v>331.1</v>
      </c>
      <c r="M644">
        <v>974918.34000000008</v>
      </c>
      <c r="N644">
        <v>974918.34000000008</v>
      </c>
      <c r="O644">
        <v>0</v>
      </c>
      <c r="P644">
        <v>0</v>
      </c>
      <c r="Q644">
        <v>0</v>
      </c>
      <c r="R644">
        <v>45292</v>
      </c>
      <c r="S644">
        <v>45657</v>
      </c>
      <c r="V644" t="s">
        <v>486</v>
      </c>
      <c r="W644">
        <v>46898</v>
      </c>
      <c r="X644" s="128">
        <v>974918.34000000008</v>
      </c>
      <c r="Y644" s="128">
        <f t="shared" si="18"/>
        <v>974918.34000000008</v>
      </c>
      <c r="Z644" t="b">
        <f t="shared" si="19"/>
        <v>1</v>
      </c>
    </row>
    <row r="645" spans="1:26" x14ac:dyDescent="0.25">
      <c r="A645">
        <v>640</v>
      </c>
      <c r="B645" t="s">
        <v>1352</v>
      </c>
      <c r="C645">
        <v>37662</v>
      </c>
      <c r="D645" t="s">
        <v>1896</v>
      </c>
      <c r="E645">
        <v>1974</v>
      </c>
      <c r="F645" t="s">
        <v>2122</v>
      </c>
      <c r="G645" t="s">
        <v>2088</v>
      </c>
      <c r="H645">
        <v>5</v>
      </c>
      <c r="I645">
        <v>4</v>
      </c>
      <c r="J645" t="s">
        <v>2122</v>
      </c>
      <c r="K645">
        <v>3111.3</v>
      </c>
      <c r="L645">
        <v>2681.8</v>
      </c>
      <c r="M645">
        <v>174112.24</v>
      </c>
      <c r="N645">
        <v>174112.24</v>
      </c>
      <c r="O645">
        <v>0</v>
      </c>
      <c r="P645">
        <v>0</v>
      </c>
      <c r="Q645">
        <v>0</v>
      </c>
      <c r="R645">
        <v>45292</v>
      </c>
      <c r="S645">
        <v>45657</v>
      </c>
      <c r="V645" t="s">
        <v>1352</v>
      </c>
      <c r="W645">
        <v>37662</v>
      </c>
      <c r="X645" s="128">
        <v>174112.24</v>
      </c>
      <c r="Y645" s="128">
        <f t="shared" si="18"/>
        <v>174112.24</v>
      </c>
      <c r="Z645" t="b">
        <f t="shared" si="19"/>
        <v>1</v>
      </c>
    </row>
    <row r="646" spans="1:26" x14ac:dyDescent="0.25">
      <c r="A646">
        <v>641</v>
      </c>
      <c r="B646" t="s">
        <v>1354</v>
      </c>
      <c r="C646">
        <v>37707</v>
      </c>
      <c r="D646" t="s">
        <v>1896</v>
      </c>
      <c r="E646">
        <v>1961</v>
      </c>
      <c r="F646" t="s">
        <v>2122</v>
      </c>
      <c r="G646" t="s">
        <v>2094</v>
      </c>
      <c r="H646">
        <v>2</v>
      </c>
      <c r="I646">
        <v>1</v>
      </c>
      <c r="J646" t="s">
        <v>2122</v>
      </c>
      <c r="K646">
        <v>450.8</v>
      </c>
      <c r="L646">
        <v>407.4</v>
      </c>
      <c r="M646">
        <v>1237652.55</v>
      </c>
      <c r="N646">
        <v>1237652.55</v>
      </c>
      <c r="O646">
        <v>0</v>
      </c>
      <c r="P646">
        <v>0</v>
      </c>
      <c r="Q646">
        <v>0</v>
      </c>
      <c r="R646">
        <v>45292</v>
      </c>
      <c r="S646">
        <v>45657</v>
      </c>
      <c r="V646" t="s">
        <v>1354</v>
      </c>
      <c r="W646">
        <v>37707</v>
      </c>
      <c r="X646" s="128">
        <v>1237652.55</v>
      </c>
      <c r="Y646" s="128">
        <f t="shared" si="18"/>
        <v>1237652.55</v>
      </c>
      <c r="Z646" t="b">
        <f t="shared" si="19"/>
        <v>1</v>
      </c>
    </row>
    <row r="647" spans="1:26" x14ac:dyDescent="0.25">
      <c r="A647">
        <v>642</v>
      </c>
      <c r="B647" t="s">
        <v>1355</v>
      </c>
      <c r="C647">
        <v>37703</v>
      </c>
      <c r="D647" t="s">
        <v>1896</v>
      </c>
      <c r="E647">
        <v>1960</v>
      </c>
      <c r="F647" t="s">
        <v>2122</v>
      </c>
      <c r="G647" t="s">
        <v>2094</v>
      </c>
      <c r="H647">
        <v>2</v>
      </c>
      <c r="I647">
        <v>1</v>
      </c>
      <c r="J647" t="s">
        <v>2122</v>
      </c>
      <c r="K647">
        <v>316.60000000000002</v>
      </c>
      <c r="L647">
        <v>287.89999999999998</v>
      </c>
      <c r="M647">
        <v>649770.58000000007</v>
      </c>
      <c r="N647">
        <v>649770.58000000007</v>
      </c>
      <c r="O647">
        <v>0</v>
      </c>
      <c r="P647">
        <v>0</v>
      </c>
      <c r="Q647">
        <v>0</v>
      </c>
      <c r="R647">
        <v>45292</v>
      </c>
      <c r="S647">
        <v>45657</v>
      </c>
      <c r="V647" t="s">
        <v>1355</v>
      </c>
      <c r="W647">
        <v>37703</v>
      </c>
      <c r="X647" s="128">
        <v>649770.58000000007</v>
      </c>
      <c r="Y647" s="128">
        <f t="shared" ref="Y647:Y710" si="20">VLOOKUP(W647,C:M,11,0)</f>
        <v>649770.58000000007</v>
      </c>
      <c r="Z647" t="b">
        <f t="shared" ref="Z647:Z710" si="21">AND(X647=Y647)</f>
        <v>1</v>
      </c>
    </row>
    <row r="648" spans="1:26" x14ac:dyDescent="0.25">
      <c r="A648">
        <v>643</v>
      </c>
      <c r="B648" t="s">
        <v>1356</v>
      </c>
      <c r="C648">
        <v>37709</v>
      </c>
      <c r="D648" t="s">
        <v>1896</v>
      </c>
      <c r="E648">
        <v>1970</v>
      </c>
      <c r="F648" t="s">
        <v>2122</v>
      </c>
      <c r="G648" t="s">
        <v>2089</v>
      </c>
      <c r="H648">
        <v>5</v>
      </c>
      <c r="I648">
        <v>3</v>
      </c>
      <c r="J648" t="s">
        <v>2122</v>
      </c>
      <c r="K648">
        <v>2133.1999999999998</v>
      </c>
      <c r="L648">
        <v>1999.25</v>
      </c>
      <c r="M648">
        <v>4390211.07</v>
      </c>
      <c r="N648">
        <v>4390211.07</v>
      </c>
      <c r="O648">
        <v>0</v>
      </c>
      <c r="P648">
        <v>0</v>
      </c>
      <c r="Q648">
        <v>0</v>
      </c>
      <c r="R648">
        <v>45292</v>
      </c>
      <c r="S648">
        <v>45657</v>
      </c>
      <c r="V648" t="s">
        <v>1356</v>
      </c>
      <c r="W648">
        <v>37709</v>
      </c>
      <c r="X648" s="128">
        <v>4390211.07</v>
      </c>
      <c r="Y648" s="128">
        <f t="shared" si="20"/>
        <v>4390211.07</v>
      </c>
      <c r="Z648" t="b">
        <f t="shared" si="21"/>
        <v>1</v>
      </c>
    </row>
    <row r="649" spans="1:26" x14ac:dyDescent="0.25">
      <c r="A649">
        <v>644</v>
      </c>
      <c r="B649" t="s">
        <v>1357</v>
      </c>
      <c r="C649">
        <v>37530</v>
      </c>
      <c r="D649" t="s">
        <v>1896</v>
      </c>
      <c r="E649">
        <v>1970</v>
      </c>
      <c r="F649" t="s">
        <v>2122</v>
      </c>
      <c r="G649" t="s">
        <v>2089</v>
      </c>
      <c r="H649">
        <v>5</v>
      </c>
      <c r="I649">
        <v>4</v>
      </c>
      <c r="J649" t="s">
        <v>2122</v>
      </c>
      <c r="K649">
        <v>3382</v>
      </c>
      <c r="L649">
        <v>3153.35</v>
      </c>
      <c r="M649">
        <v>173407.64</v>
      </c>
      <c r="N649">
        <v>173407.64</v>
      </c>
      <c r="O649">
        <v>0</v>
      </c>
      <c r="P649">
        <v>0</v>
      </c>
      <c r="Q649">
        <v>0</v>
      </c>
      <c r="R649">
        <v>45292</v>
      </c>
      <c r="S649">
        <v>45657</v>
      </c>
      <c r="V649" t="s">
        <v>1357</v>
      </c>
      <c r="W649">
        <v>37530</v>
      </c>
      <c r="X649" s="128">
        <v>173407.64</v>
      </c>
      <c r="Y649" s="128">
        <f t="shared" si="20"/>
        <v>173407.64</v>
      </c>
      <c r="Z649" t="b">
        <f t="shared" si="21"/>
        <v>1</v>
      </c>
    </row>
    <row r="650" spans="1:26" x14ac:dyDescent="0.25">
      <c r="A650">
        <v>645</v>
      </c>
      <c r="B650" t="s">
        <v>1358</v>
      </c>
      <c r="C650">
        <v>37531</v>
      </c>
      <c r="D650" t="s">
        <v>1896</v>
      </c>
      <c r="E650">
        <v>1970</v>
      </c>
      <c r="F650" t="s">
        <v>2122</v>
      </c>
      <c r="G650" t="s">
        <v>2089</v>
      </c>
      <c r="H650">
        <v>5</v>
      </c>
      <c r="I650">
        <v>2</v>
      </c>
      <c r="J650" t="s">
        <v>2122</v>
      </c>
      <c r="K650">
        <v>1642.6</v>
      </c>
      <c r="L650">
        <v>1532.7</v>
      </c>
      <c r="M650">
        <v>134088</v>
      </c>
      <c r="N650">
        <v>134088</v>
      </c>
      <c r="O650">
        <v>0</v>
      </c>
      <c r="P650">
        <v>0</v>
      </c>
      <c r="Q650">
        <v>0</v>
      </c>
      <c r="R650">
        <v>45292</v>
      </c>
      <c r="S650">
        <v>45657</v>
      </c>
      <c r="V650" t="s">
        <v>1358</v>
      </c>
      <c r="W650">
        <v>37531</v>
      </c>
      <c r="X650" s="128">
        <v>134088</v>
      </c>
      <c r="Y650" s="128">
        <f t="shared" si="20"/>
        <v>134088</v>
      </c>
      <c r="Z650" t="b">
        <f t="shared" si="21"/>
        <v>1</v>
      </c>
    </row>
    <row r="651" spans="1:26" x14ac:dyDescent="0.25">
      <c r="A651">
        <v>646</v>
      </c>
      <c r="B651" t="s">
        <v>1359</v>
      </c>
      <c r="C651">
        <v>37532</v>
      </c>
      <c r="D651" t="s">
        <v>1896</v>
      </c>
      <c r="E651">
        <v>1969</v>
      </c>
      <c r="F651" t="s">
        <v>2122</v>
      </c>
      <c r="G651" t="s">
        <v>2089</v>
      </c>
      <c r="H651">
        <v>5</v>
      </c>
      <c r="I651">
        <v>4</v>
      </c>
      <c r="J651" t="s">
        <v>2122</v>
      </c>
      <c r="K651">
        <v>3285</v>
      </c>
      <c r="L651">
        <v>3085.42</v>
      </c>
      <c r="M651">
        <v>282015.40000000002</v>
      </c>
      <c r="N651">
        <v>282015.40000000002</v>
      </c>
      <c r="O651">
        <v>0</v>
      </c>
      <c r="P651">
        <v>0</v>
      </c>
      <c r="Q651">
        <v>0</v>
      </c>
      <c r="R651">
        <v>45292</v>
      </c>
      <c r="S651">
        <v>45657</v>
      </c>
      <c r="V651" t="s">
        <v>1359</v>
      </c>
      <c r="W651">
        <v>37532</v>
      </c>
      <c r="X651" s="128">
        <v>282015.40000000002</v>
      </c>
      <c r="Y651" s="128">
        <f t="shared" si="20"/>
        <v>282015.40000000002</v>
      </c>
      <c r="Z651" t="b">
        <f t="shared" si="21"/>
        <v>1</v>
      </c>
    </row>
    <row r="652" spans="1:26" x14ac:dyDescent="0.25">
      <c r="A652">
        <v>647</v>
      </c>
      <c r="B652" t="s">
        <v>1360</v>
      </c>
      <c r="C652">
        <v>37534</v>
      </c>
      <c r="D652" t="s">
        <v>1896</v>
      </c>
      <c r="E652">
        <v>1969</v>
      </c>
      <c r="F652" t="s">
        <v>2122</v>
      </c>
      <c r="G652" t="s">
        <v>2089</v>
      </c>
      <c r="H652">
        <v>5</v>
      </c>
      <c r="I652">
        <v>2</v>
      </c>
      <c r="J652" t="s">
        <v>2122</v>
      </c>
      <c r="K652">
        <v>1698.5</v>
      </c>
      <c r="L652">
        <v>1585.1</v>
      </c>
      <c r="M652">
        <v>134088</v>
      </c>
      <c r="N652">
        <v>134088</v>
      </c>
      <c r="O652">
        <v>0</v>
      </c>
      <c r="P652">
        <v>0</v>
      </c>
      <c r="Q652">
        <v>0</v>
      </c>
      <c r="R652">
        <v>45292</v>
      </c>
      <c r="S652">
        <v>45657</v>
      </c>
      <c r="V652" t="s">
        <v>1360</v>
      </c>
      <c r="W652">
        <v>37534</v>
      </c>
      <c r="X652" s="128">
        <v>134088</v>
      </c>
      <c r="Y652" s="128">
        <f t="shared" si="20"/>
        <v>134088</v>
      </c>
      <c r="Z652" t="b">
        <f t="shared" si="21"/>
        <v>1</v>
      </c>
    </row>
    <row r="653" spans="1:26" x14ac:dyDescent="0.25">
      <c r="A653">
        <v>648</v>
      </c>
      <c r="B653" t="s">
        <v>2625</v>
      </c>
      <c r="C653">
        <v>37712</v>
      </c>
      <c r="D653" t="s">
        <v>1896</v>
      </c>
      <c r="E653">
        <v>1988</v>
      </c>
      <c r="F653" t="s">
        <v>2122</v>
      </c>
      <c r="G653" t="s">
        <v>2089</v>
      </c>
      <c r="H653">
        <v>2</v>
      </c>
      <c r="I653">
        <v>3</v>
      </c>
      <c r="J653" t="s">
        <v>2122</v>
      </c>
      <c r="K653">
        <v>1087.5</v>
      </c>
      <c r="L653">
        <v>971.7</v>
      </c>
      <c r="M653">
        <v>3043229.78</v>
      </c>
      <c r="N653">
        <v>3043229.78</v>
      </c>
      <c r="O653">
        <v>0</v>
      </c>
      <c r="P653">
        <v>0</v>
      </c>
      <c r="Q653">
        <v>0</v>
      </c>
      <c r="R653">
        <v>45292</v>
      </c>
      <c r="S653">
        <v>45657</v>
      </c>
      <c r="V653" t="s">
        <v>2625</v>
      </c>
      <c r="W653">
        <v>37712</v>
      </c>
      <c r="X653" s="128">
        <v>3043229.78</v>
      </c>
      <c r="Y653" s="128">
        <f t="shared" si="20"/>
        <v>3043229.78</v>
      </c>
      <c r="Z653" t="b">
        <f t="shared" si="21"/>
        <v>1</v>
      </c>
    </row>
    <row r="654" spans="1:26" x14ac:dyDescent="0.25">
      <c r="A654">
        <v>649</v>
      </c>
      <c r="B654" t="s">
        <v>2663</v>
      </c>
      <c r="C654">
        <v>37575</v>
      </c>
      <c r="D654" t="s">
        <v>1896</v>
      </c>
      <c r="E654">
        <v>1952</v>
      </c>
      <c r="F654" t="s">
        <v>2122</v>
      </c>
      <c r="G654" t="s">
        <v>2089</v>
      </c>
      <c r="H654">
        <v>2</v>
      </c>
      <c r="I654">
        <v>1</v>
      </c>
      <c r="J654" t="s">
        <v>2122</v>
      </c>
      <c r="K654">
        <v>542.70000000000005</v>
      </c>
      <c r="L654">
        <v>496.42</v>
      </c>
      <c r="M654">
        <v>105727.17</v>
      </c>
      <c r="N654">
        <v>105727.17</v>
      </c>
      <c r="O654">
        <v>0</v>
      </c>
      <c r="P654">
        <v>0</v>
      </c>
      <c r="Q654">
        <v>0</v>
      </c>
      <c r="R654">
        <v>45292</v>
      </c>
      <c r="S654">
        <v>45657</v>
      </c>
      <c r="V654" t="s">
        <v>2663</v>
      </c>
      <c r="W654">
        <v>37575</v>
      </c>
      <c r="X654" s="128">
        <v>105727.17</v>
      </c>
      <c r="Y654" s="128">
        <f t="shared" si="20"/>
        <v>105727.17</v>
      </c>
      <c r="Z654" t="b">
        <f t="shared" si="21"/>
        <v>1</v>
      </c>
    </row>
    <row r="655" spans="1:26" x14ac:dyDescent="0.25">
      <c r="A655">
        <v>650</v>
      </c>
      <c r="B655" t="s">
        <v>2748</v>
      </c>
      <c r="C655">
        <v>37625</v>
      </c>
      <c r="D655" t="s">
        <v>1896</v>
      </c>
      <c r="E655">
        <v>1986</v>
      </c>
      <c r="F655" t="s">
        <v>2122</v>
      </c>
      <c r="G655" t="s">
        <v>2089</v>
      </c>
      <c r="H655">
        <v>2</v>
      </c>
      <c r="I655">
        <v>3</v>
      </c>
      <c r="J655" t="s">
        <v>2122</v>
      </c>
      <c r="K655">
        <v>790.7</v>
      </c>
      <c r="L655">
        <v>709.9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45292</v>
      </c>
      <c r="S655">
        <v>45657</v>
      </c>
      <c r="V655" t="s">
        <v>2748</v>
      </c>
      <c r="W655">
        <v>37625</v>
      </c>
      <c r="X655" s="128">
        <v>0</v>
      </c>
      <c r="Y655" s="128">
        <f t="shared" si="20"/>
        <v>0</v>
      </c>
      <c r="Z655" t="b">
        <f t="shared" si="21"/>
        <v>1</v>
      </c>
    </row>
    <row r="656" spans="1:26" x14ac:dyDescent="0.25">
      <c r="A656">
        <v>651</v>
      </c>
      <c r="B656" t="s">
        <v>2988</v>
      </c>
      <c r="C656">
        <v>37665</v>
      </c>
      <c r="D656" t="s">
        <v>1896</v>
      </c>
      <c r="E656">
        <v>1990</v>
      </c>
      <c r="F656" t="s">
        <v>2122</v>
      </c>
      <c r="G656" t="s">
        <v>2120</v>
      </c>
      <c r="H656">
        <v>5</v>
      </c>
      <c r="I656">
        <v>5</v>
      </c>
      <c r="J656" t="s">
        <v>2122</v>
      </c>
      <c r="K656">
        <v>5785.5</v>
      </c>
      <c r="L656">
        <v>5293.8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45292</v>
      </c>
      <c r="S656">
        <v>45657</v>
      </c>
      <c r="V656" t="s">
        <v>2988</v>
      </c>
      <c r="W656">
        <v>37665</v>
      </c>
      <c r="X656" s="128">
        <v>0</v>
      </c>
      <c r="Y656" s="128">
        <f t="shared" si="20"/>
        <v>0</v>
      </c>
      <c r="Z656" t="b">
        <f t="shared" si="21"/>
        <v>1</v>
      </c>
    </row>
    <row r="657" spans="1:26" x14ac:dyDescent="0.25">
      <c r="A657">
        <v>652</v>
      </c>
      <c r="B657" t="s">
        <v>2989</v>
      </c>
      <c r="C657">
        <v>37667</v>
      </c>
      <c r="D657" t="s">
        <v>1896</v>
      </c>
      <c r="E657">
        <v>1979</v>
      </c>
      <c r="F657" t="s">
        <v>2122</v>
      </c>
      <c r="G657" t="s">
        <v>2120</v>
      </c>
      <c r="H657">
        <v>5</v>
      </c>
      <c r="I657">
        <v>6</v>
      </c>
      <c r="J657" t="s">
        <v>2122</v>
      </c>
      <c r="K657">
        <v>4991</v>
      </c>
      <c r="L657">
        <v>4625.1000000000004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45292</v>
      </c>
      <c r="S657">
        <v>45657</v>
      </c>
      <c r="V657" t="s">
        <v>2989</v>
      </c>
      <c r="W657">
        <v>37667</v>
      </c>
      <c r="X657" s="128">
        <v>0</v>
      </c>
      <c r="Y657" s="128">
        <f t="shared" si="20"/>
        <v>0</v>
      </c>
      <c r="Z657" t="b">
        <f t="shared" si="21"/>
        <v>1</v>
      </c>
    </row>
    <row r="658" spans="1:26" x14ac:dyDescent="0.25">
      <c r="A658">
        <v>653</v>
      </c>
      <c r="B658" t="s">
        <v>2990</v>
      </c>
      <c r="C658">
        <v>37683</v>
      </c>
      <c r="D658" t="s">
        <v>1896</v>
      </c>
      <c r="E658">
        <v>1989</v>
      </c>
      <c r="F658" t="s">
        <v>2122</v>
      </c>
      <c r="G658" t="s">
        <v>2120</v>
      </c>
      <c r="H658">
        <v>5</v>
      </c>
      <c r="I658">
        <v>6</v>
      </c>
      <c r="J658" t="s">
        <v>2122</v>
      </c>
      <c r="K658">
        <v>4786.8999999999996</v>
      </c>
      <c r="L658">
        <v>4380.6000000000004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45292</v>
      </c>
      <c r="S658">
        <v>45657</v>
      </c>
      <c r="V658" t="s">
        <v>2990</v>
      </c>
      <c r="W658">
        <v>37683</v>
      </c>
      <c r="X658" s="128">
        <v>0</v>
      </c>
      <c r="Y658" s="128">
        <f t="shared" si="20"/>
        <v>0</v>
      </c>
      <c r="Z658" t="b">
        <f t="shared" si="21"/>
        <v>1</v>
      </c>
    </row>
    <row r="659" spans="1:26" x14ac:dyDescent="0.25">
      <c r="A659">
        <v>654</v>
      </c>
      <c r="B659" t="s">
        <v>483</v>
      </c>
      <c r="C659">
        <v>46747</v>
      </c>
      <c r="D659" t="s">
        <v>1896</v>
      </c>
      <c r="E659">
        <v>1960</v>
      </c>
      <c r="F659" t="s">
        <v>2122</v>
      </c>
      <c r="G659" t="s">
        <v>2099</v>
      </c>
      <c r="H659">
        <v>2</v>
      </c>
      <c r="I659">
        <v>1</v>
      </c>
      <c r="J659" t="s">
        <v>2122</v>
      </c>
      <c r="K659">
        <v>355.6</v>
      </c>
      <c r="L659">
        <v>355.6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45292</v>
      </c>
      <c r="S659">
        <v>45657</v>
      </c>
      <c r="V659" t="s">
        <v>483</v>
      </c>
      <c r="W659">
        <v>46747</v>
      </c>
      <c r="X659" s="128">
        <v>0</v>
      </c>
      <c r="Y659" s="128">
        <f t="shared" si="20"/>
        <v>0</v>
      </c>
      <c r="Z659" t="b">
        <f t="shared" si="21"/>
        <v>1</v>
      </c>
    </row>
    <row r="660" spans="1:26" x14ac:dyDescent="0.25">
      <c r="A660">
        <v>655</v>
      </c>
      <c r="B660" t="s">
        <v>1353</v>
      </c>
      <c r="C660">
        <v>37689</v>
      </c>
      <c r="D660" t="s">
        <v>1896</v>
      </c>
      <c r="E660">
        <v>1952</v>
      </c>
      <c r="F660" t="s">
        <v>2122</v>
      </c>
      <c r="G660" t="s">
        <v>2094</v>
      </c>
      <c r="H660">
        <v>2</v>
      </c>
      <c r="I660">
        <v>1</v>
      </c>
      <c r="J660" t="s">
        <v>2122</v>
      </c>
      <c r="K660">
        <v>391.6</v>
      </c>
      <c r="L660">
        <v>391.6</v>
      </c>
      <c r="M660">
        <v>1289001.4000000001</v>
      </c>
      <c r="N660">
        <v>1289001.4000000001</v>
      </c>
      <c r="O660">
        <v>0</v>
      </c>
      <c r="P660">
        <v>0</v>
      </c>
      <c r="Q660">
        <v>0</v>
      </c>
      <c r="R660">
        <v>45292</v>
      </c>
      <c r="S660">
        <v>45657</v>
      </c>
      <c r="V660" t="s">
        <v>1353</v>
      </c>
      <c r="W660">
        <v>37689</v>
      </c>
      <c r="X660" s="128">
        <v>1289001.4000000001</v>
      </c>
      <c r="Y660" s="128">
        <f t="shared" si="20"/>
        <v>1289001.4000000001</v>
      </c>
      <c r="Z660" t="b">
        <f t="shared" si="21"/>
        <v>1</v>
      </c>
    </row>
    <row r="661" spans="1:26" x14ac:dyDescent="0.25">
      <c r="A661">
        <v>656</v>
      </c>
      <c r="B661" t="s">
        <v>488</v>
      </c>
      <c r="C661">
        <v>37752</v>
      </c>
      <c r="D661" t="s">
        <v>1896</v>
      </c>
      <c r="E661">
        <v>1959</v>
      </c>
      <c r="F661" t="s">
        <v>2122</v>
      </c>
      <c r="G661" t="s">
        <v>2094</v>
      </c>
      <c r="H661">
        <v>2</v>
      </c>
      <c r="I661">
        <v>1</v>
      </c>
      <c r="J661" t="s">
        <v>2122</v>
      </c>
      <c r="K661">
        <v>562</v>
      </c>
      <c r="L661">
        <v>159.75</v>
      </c>
      <c r="M661">
        <v>270099.70999999996</v>
      </c>
      <c r="N661">
        <v>270099.70999999996</v>
      </c>
      <c r="O661">
        <v>0</v>
      </c>
      <c r="P661">
        <v>0</v>
      </c>
      <c r="Q661">
        <v>0</v>
      </c>
      <c r="R661">
        <v>45292</v>
      </c>
      <c r="S661">
        <v>45657</v>
      </c>
      <c r="V661" t="s">
        <v>488</v>
      </c>
      <c r="W661">
        <v>37752</v>
      </c>
      <c r="X661" s="128">
        <v>270099.70999999996</v>
      </c>
      <c r="Y661" s="128">
        <f t="shared" si="20"/>
        <v>270099.70999999996</v>
      </c>
      <c r="Z661" t="b">
        <f t="shared" si="21"/>
        <v>1</v>
      </c>
    </row>
    <row r="662" spans="1:26" x14ac:dyDescent="0.25">
      <c r="A662">
        <v>657</v>
      </c>
      <c r="B662" t="s">
        <v>2873</v>
      </c>
      <c r="C662">
        <v>37576</v>
      </c>
      <c r="D662" t="s">
        <v>1896</v>
      </c>
      <c r="E662">
        <v>1973</v>
      </c>
      <c r="F662" t="s">
        <v>2122</v>
      </c>
      <c r="G662" t="s">
        <v>2121</v>
      </c>
      <c r="H662">
        <v>5</v>
      </c>
      <c r="I662">
        <v>4</v>
      </c>
      <c r="J662" t="s">
        <v>2122</v>
      </c>
      <c r="K662">
        <v>3499</v>
      </c>
      <c r="L662">
        <v>3255</v>
      </c>
      <c r="M662">
        <v>170878.8</v>
      </c>
      <c r="N662">
        <v>170878.8</v>
      </c>
      <c r="O662">
        <v>0</v>
      </c>
      <c r="P662">
        <v>0</v>
      </c>
      <c r="Q662">
        <v>0</v>
      </c>
      <c r="R662">
        <v>45292</v>
      </c>
      <c r="S662">
        <v>45657</v>
      </c>
      <c r="V662" t="s">
        <v>2873</v>
      </c>
      <c r="W662">
        <v>37576</v>
      </c>
      <c r="X662" s="128">
        <v>170878.8</v>
      </c>
      <c r="Y662" s="128">
        <f t="shared" si="20"/>
        <v>170878.8</v>
      </c>
      <c r="Z662" t="b">
        <f t="shared" si="21"/>
        <v>1</v>
      </c>
    </row>
    <row r="663" spans="1:26" x14ac:dyDescent="0.25">
      <c r="A663">
        <v>658</v>
      </c>
      <c r="B663" t="s">
        <v>2874</v>
      </c>
      <c r="C663">
        <v>37577</v>
      </c>
      <c r="D663" t="s">
        <v>1896</v>
      </c>
      <c r="E663">
        <v>1973</v>
      </c>
      <c r="F663" t="s">
        <v>2122</v>
      </c>
      <c r="G663" t="s">
        <v>2121</v>
      </c>
      <c r="H663">
        <v>5</v>
      </c>
      <c r="I663">
        <v>4</v>
      </c>
      <c r="J663" t="s">
        <v>2122</v>
      </c>
      <c r="K663">
        <v>3595.6</v>
      </c>
      <c r="L663">
        <v>3351.6</v>
      </c>
      <c r="M663">
        <v>175039.2</v>
      </c>
      <c r="N663">
        <v>175039.2</v>
      </c>
      <c r="O663">
        <v>0</v>
      </c>
      <c r="P663">
        <v>0</v>
      </c>
      <c r="Q663">
        <v>0</v>
      </c>
      <c r="R663">
        <v>45292</v>
      </c>
      <c r="S663">
        <v>45657</v>
      </c>
      <c r="V663" t="s">
        <v>2874</v>
      </c>
      <c r="W663">
        <v>37577</v>
      </c>
      <c r="X663" s="128">
        <v>175039.2</v>
      </c>
      <c r="Y663" s="128">
        <f t="shared" si="20"/>
        <v>175039.2</v>
      </c>
      <c r="Z663" t="b">
        <f t="shared" si="21"/>
        <v>1</v>
      </c>
    </row>
    <row r="664" spans="1:26" x14ac:dyDescent="0.25">
      <c r="A664">
        <v>659</v>
      </c>
      <c r="B664" t="s">
        <v>1729</v>
      </c>
      <c r="C664">
        <v>38046</v>
      </c>
      <c r="D664" t="s">
        <v>1896</v>
      </c>
      <c r="E664">
        <v>1967</v>
      </c>
      <c r="F664" t="s">
        <v>2122</v>
      </c>
      <c r="G664" t="s">
        <v>2088</v>
      </c>
      <c r="H664">
        <v>4</v>
      </c>
      <c r="I664">
        <v>4</v>
      </c>
      <c r="J664" t="s">
        <v>2122</v>
      </c>
      <c r="K664">
        <v>2966.65</v>
      </c>
      <c r="L664">
        <v>2710.05</v>
      </c>
      <c r="M664">
        <v>5406155.4022000004</v>
      </c>
      <c r="N664">
        <v>5406155.4022000004</v>
      </c>
      <c r="O664">
        <v>0</v>
      </c>
      <c r="P664">
        <v>0</v>
      </c>
      <c r="Q664">
        <v>0</v>
      </c>
      <c r="R664">
        <v>45292</v>
      </c>
      <c r="S664">
        <v>45657</v>
      </c>
      <c r="V664" t="s">
        <v>1729</v>
      </c>
      <c r="W664">
        <v>38046</v>
      </c>
      <c r="X664" s="128">
        <v>5406155.4022000004</v>
      </c>
      <c r="Y664" s="128">
        <f t="shared" si="20"/>
        <v>5406155.4022000004</v>
      </c>
      <c r="Z664" t="b">
        <f t="shared" si="21"/>
        <v>1</v>
      </c>
    </row>
    <row r="665" spans="1:26" x14ac:dyDescent="0.25">
      <c r="A665">
        <v>660</v>
      </c>
      <c r="B665" t="s">
        <v>1732</v>
      </c>
      <c r="C665">
        <v>38051</v>
      </c>
      <c r="D665" t="s">
        <v>1896</v>
      </c>
      <c r="E665">
        <v>1968</v>
      </c>
      <c r="F665" t="s">
        <v>2122</v>
      </c>
      <c r="G665" t="s">
        <v>2088</v>
      </c>
      <c r="H665">
        <v>4</v>
      </c>
      <c r="I665">
        <v>4</v>
      </c>
      <c r="J665" t="s">
        <v>2122</v>
      </c>
      <c r="K665">
        <v>3123.74</v>
      </c>
      <c r="L665">
        <v>2884.38</v>
      </c>
      <c r="M665">
        <v>5906005.0731499996</v>
      </c>
      <c r="N665">
        <v>5906005.0731499996</v>
      </c>
      <c r="O665">
        <v>0</v>
      </c>
      <c r="P665">
        <v>0</v>
      </c>
      <c r="Q665">
        <v>0</v>
      </c>
      <c r="R665">
        <v>45292</v>
      </c>
      <c r="S665">
        <v>45657</v>
      </c>
      <c r="V665" t="s">
        <v>1732</v>
      </c>
      <c r="W665">
        <v>38051</v>
      </c>
      <c r="X665" s="128">
        <v>5906005.0731499996</v>
      </c>
      <c r="Y665" s="128">
        <f t="shared" si="20"/>
        <v>5906005.0731499996</v>
      </c>
      <c r="Z665" t="b">
        <f t="shared" si="21"/>
        <v>1</v>
      </c>
    </row>
    <row r="666" spans="1:26" x14ac:dyDescent="0.25">
      <c r="A666">
        <v>661</v>
      </c>
      <c r="B666" t="s">
        <v>1040</v>
      </c>
      <c r="C666">
        <v>38053</v>
      </c>
      <c r="D666" t="s">
        <v>1896</v>
      </c>
      <c r="E666">
        <v>1968</v>
      </c>
      <c r="F666" t="s">
        <v>2122</v>
      </c>
      <c r="G666" t="s">
        <v>2089</v>
      </c>
      <c r="H666">
        <v>4</v>
      </c>
      <c r="I666">
        <v>3</v>
      </c>
      <c r="J666" t="s">
        <v>2122</v>
      </c>
      <c r="K666">
        <v>3842.01</v>
      </c>
      <c r="L666">
        <v>2502.3200000000002</v>
      </c>
      <c r="M666">
        <v>3474824.33</v>
      </c>
      <c r="N666">
        <v>3474824.33</v>
      </c>
      <c r="O666">
        <v>0</v>
      </c>
      <c r="P666">
        <v>0</v>
      </c>
      <c r="Q666">
        <v>0</v>
      </c>
      <c r="R666">
        <v>45292</v>
      </c>
      <c r="S666">
        <v>45657</v>
      </c>
      <c r="V666" t="s">
        <v>1040</v>
      </c>
      <c r="W666">
        <v>38053</v>
      </c>
      <c r="X666" s="128">
        <v>3474824.33</v>
      </c>
      <c r="Y666" s="128">
        <f t="shared" si="20"/>
        <v>3474824.33</v>
      </c>
      <c r="Z666" t="b">
        <f t="shared" si="21"/>
        <v>1</v>
      </c>
    </row>
    <row r="667" spans="1:26" x14ac:dyDescent="0.25">
      <c r="A667">
        <v>662</v>
      </c>
      <c r="B667" t="s">
        <v>505</v>
      </c>
      <c r="C667">
        <v>37794</v>
      </c>
      <c r="D667" t="s">
        <v>1896</v>
      </c>
      <c r="E667">
        <v>1964</v>
      </c>
      <c r="F667" t="s">
        <v>2122</v>
      </c>
      <c r="G667" t="s">
        <v>2088</v>
      </c>
      <c r="H667">
        <v>4</v>
      </c>
      <c r="I667">
        <v>3</v>
      </c>
      <c r="J667" t="s">
        <v>2122</v>
      </c>
      <c r="K667">
        <v>3422.09</v>
      </c>
      <c r="L667">
        <v>2020.8</v>
      </c>
      <c r="M667">
        <v>3769046.7888500001</v>
      </c>
      <c r="N667">
        <v>3769046.7888500001</v>
      </c>
      <c r="O667">
        <v>0</v>
      </c>
      <c r="P667">
        <v>0</v>
      </c>
      <c r="Q667">
        <v>0</v>
      </c>
      <c r="R667">
        <v>45292</v>
      </c>
      <c r="S667">
        <v>45657</v>
      </c>
      <c r="V667" t="s">
        <v>505</v>
      </c>
      <c r="W667">
        <v>37794</v>
      </c>
      <c r="X667" s="128">
        <v>3769046.7888500001</v>
      </c>
      <c r="Y667" s="128">
        <f t="shared" si="20"/>
        <v>3769046.7888500001</v>
      </c>
      <c r="Z667" t="b">
        <f t="shared" si="21"/>
        <v>1</v>
      </c>
    </row>
    <row r="668" spans="1:26" x14ac:dyDescent="0.25">
      <c r="A668">
        <v>663</v>
      </c>
      <c r="B668" t="s">
        <v>498</v>
      </c>
      <c r="C668">
        <v>37798</v>
      </c>
      <c r="D668" t="s">
        <v>1896</v>
      </c>
      <c r="E668">
        <v>1964</v>
      </c>
      <c r="F668" t="s">
        <v>2122</v>
      </c>
      <c r="G668" t="s">
        <v>2088</v>
      </c>
      <c r="H668">
        <v>4</v>
      </c>
      <c r="I668">
        <v>3</v>
      </c>
      <c r="J668" t="s">
        <v>2122</v>
      </c>
      <c r="K668">
        <v>3595.79</v>
      </c>
      <c r="L668">
        <v>2038.69</v>
      </c>
      <c r="M668">
        <v>5148000.2615999999</v>
      </c>
      <c r="N668">
        <v>5148000.2615999999</v>
      </c>
      <c r="O668">
        <v>0</v>
      </c>
      <c r="P668">
        <v>0</v>
      </c>
      <c r="Q668">
        <v>0</v>
      </c>
      <c r="R668">
        <v>45292</v>
      </c>
      <c r="S668">
        <v>45657</v>
      </c>
      <c r="V668" t="s">
        <v>498</v>
      </c>
      <c r="W668">
        <v>37798</v>
      </c>
      <c r="X668" s="128">
        <v>5148000.2615999999</v>
      </c>
      <c r="Y668" s="128">
        <f t="shared" si="20"/>
        <v>5148000.2615999999</v>
      </c>
      <c r="Z668" t="b">
        <f t="shared" si="21"/>
        <v>1</v>
      </c>
    </row>
    <row r="669" spans="1:26" x14ac:dyDescent="0.25">
      <c r="A669">
        <v>664</v>
      </c>
      <c r="B669" t="s">
        <v>1731</v>
      </c>
      <c r="C669">
        <v>37807</v>
      </c>
      <c r="D669" t="s">
        <v>1896</v>
      </c>
      <c r="E669">
        <v>1967</v>
      </c>
      <c r="F669" t="s">
        <v>2122</v>
      </c>
      <c r="G669" t="s">
        <v>2088</v>
      </c>
      <c r="H669">
        <v>5</v>
      </c>
      <c r="I669">
        <v>4</v>
      </c>
      <c r="J669" t="s">
        <v>2122</v>
      </c>
      <c r="K669">
        <v>3590.28</v>
      </c>
      <c r="L669">
        <v>2362.4899999999998</v>
      </c>
      <c r="M669">
        <v>11155863.120000001</v>
      </c>
      <c r="N669">
        <v>11155863.120000001</v>
      </c>
      <c r="O669">
        <v>0</v>
      </c>
      <c r="P669">
        <v>0</v>
      </c>
      <c r="Q669">
        <v>0</v>
      </c>
      <c r="R669">
        <v>45292</v>
      </c>
      <c r="S669">
        <v>45657</v>
      </c>
      <c r="V669" t="s">
        <v>1731</v>
      </c>
      <c r="W669">
        <v>37807</v>
      </c>
      <c r="X669" s="128">
        <v>11155863.120000001</v>
      </c>
      <c r="Y669" s="128">
        <f t="shared" si="20"/>
        <v>11155863.120000001</v>
      </c>
      <c r="Z669" t="b">
        <f t="shared" si="21"/>
        <v>1</v>
      </c>
    </row>
    <row r="670" spans="1:26" x14ac:dyDescent="0.25">
      <c r="A670">
        <v>665</v>
      </c>
      <c r="B670" t="s">
        <v>504</v>
      </c>
      <c r="C670">
        <v>37817</v>
      </c>
      <c r="D670" t="s">
        <v>1896</v>
      </c>
      <c r="E670">
        <v>1964</v>
      </c>
      <c r="F670" t="s">
        <v>2122</v>
      </c>
      <c r="G670" t="s">
        <v>2088</v>
      </c>
      <c r="H670">
        <v>5</v>
      </c>
      <c r="I670">
        <v>4</v>
      </c>
      <c r="J670" t="s">
        <v>2122</v>
      </c>
      <c r="K670">
        <v>3528.4</v>
      </c>
      <c r="L670">
        <v>2352.48</v>
      </c>
      <c r="M670">
        <v>10694861.7643</v>
      </c>
      <c r="N670">
        <v>10694861.7643</v>
      </c>
      <c r="O670">
        <v>0</v>
      </c>
      <c r="P670">
        <v>0</v>
      </c>
      <c r="Q670">
        <v>0</v>
      </c>
      <c r="R670">
        <v>45292</v>
      </c>
      <c r="S670">
        <v>45657</v>
      </c>
      <c r="V670" t="s">
        <v>504</v>
      </c>
      <c r="W670">
        <v>37817</v>
      </c>
      <c r="X670" s="128">
        <v>10694861.7643</v>
      </c>
      <c r="Y670" s="128">
        <f t="shared" si="20"/>
        <v>10694861.7643</v>
      </c>
      <c r="Z670" t="b">
        <f t="shared" si="21"/>
        <v>1</v>
      </c>
    </row>
    <row r="671" spans="1:26" x14ac:dyDescent="0.25">
      <c r="A671">
        <v>666</v>
      </c>
      <c r="B671" t="s">
        <v>506</v>
      </c>
      <c r="C671">
        <v>37824</v>
      </c>
      <c r="D671" t="s">
        <v>1896</v>
      </c>
      <c r="E671">
        <v>1965</v>
      </c>
      <c r="F671" t="s">
        <v>2122</v>
      </c>
      <c r="G671" t="s">
        <v>2088</v>
      </c>
      <c r="H671">
        <v>4</v>
      </c>
      <c r="I671">
        <v>3</v>
      </c>
      <c r="J671" t="s">
        <v>2122</v>
      </c>
      <c r="K671">
        <v>3427.11</v>
      </c>
      <c r="L671">
        <v>2046.21</v>
      </c>
      <c r="M671">
        <v>5231262.99</v>
      </c>
      <c r="N671">
        <v>5231262.99</v>
      </c>
      <c r="O671">
        <v>0</v>
      </c>
      <c r="P671">
        <v>0</v>
      </c>
      <c r="Q671">
        <v>0</v>
      </c>
      <c r="R671">
        <v>45292</v>
      </c>
      <c r="S671">
        <v>45657</v>
      </c>
      <c r="V671" t="s">
        <v>506</v>
      </c>
      <c r="W671">
        <v>37824</v>
      </c>
      <c r="X671" s="128">
        <v>5231262.99</v>
      </c>
      <c r="Y671" s="128">
        <f t="shared" si="20"/>
        <v>5231262.99</v>
      </c>
      <c r="Z671" t="b">
        <f t="shared" si="21"/>
        <v>1</v>
      </c>
    </row>
    <row r="672" spans="1:26" x14ac:dyDescent="0.25">
      <c r="A672">
        <v>667</v>
      </c>
      <c r="B672" t="s">
        <v>516</v>
      </c>
      <c r="C672">
        <v>38150</v>
      </c>
      <c r="D672" t="s">
        <v>1896</v>
      </c>
      <c r="E672">
        <v>1964</v>
      </c>
      <c r="F672" t="s">
        <v>2122</v>
      </c>
      <c r="G672" t="s">
        <v>2088</v>
      </c>
      <c r="H672">
        <v>4</v>
      </c>
      <c r="I672">
        <v>4</v>
      </c>
      <c r="J672" t="s">
        <v>2122</v>
      </c>
      <c r="K672">
        <v>2808.78</v>
      </c>
      <c r="L672">
        <v>1924.51</v>
      </c>
      <c r="M672">
        <v>9178735.4100000001</v>
      </c>
      <c r="N672">
        <v>9178735.4100000001</v>
      </c>
      <c r="O672">
        <v>0</v>
      </c>
      <c r="P672">
        <v>0</v>
      </c>
      <c r="Q672">
        <v>0</v>
      </c>
      <c r="R672">
        <v>45292</v>
      </c>
      <c r="S672">
        <v>45657</v>
      </c>
      <c r="V672" t="s">
        <v>516</v>
      </c>
      <c r="W672">
        <v>38150</v>
      </c>
      <c r="X672" s="128">
        <v>9178735.4100000001</v>
      </c>
      <c r="Y672" s="128">
        <f t="shared" si="20"/>
        <v>9178735.4100000001</v>
      </c>
      <c r="Z672" t="b">
        <f t="shared" si="21"/>
        <v>1</v>
      </c>
    </row>
    <row r="673" spans="1:26" x14ac:dyDescent="0.25">
      <c r="A673">
        <v>668</v>
      </c>
      <c r="B673" t="s">
        <v>1044</v>
      </c>
      <c r="C673">
        <v>38442</v>
      </c>
      <c r="D673" t="s">
        <v>1896</v>
      </c>
      <c r="E673">
        <v>1962</v>
      </c>
      <c r="F673" t="s">
        <v>2122</v>
      </c>
      <c r="G673" t="s">
        <v>2090</v>
      </c>
      <c r="H673">
        <v>2</v>
      </c>
      <c r="I673">
        <v>2</v>
      </c>
      <c r="J673" t="s">
        <v>2122</v>
      </c>
      <c r="K673">
        <v>1580.16</v>
      </c>
      <c r="L673">
        <v>618.55999999999995</v>
      </c>
      <c r="M673">
        <v>1799081.5</v>
      </c>
      <c r="N673">
        <v>1799081.5</v>
      </c>
      <c r="O673">
        <v>0</v>
      </c>
      <c r="P673">
        <v>0</v>
      </c>
      <c r="Q673">
        <v>0</v>
      </c>
      <c r="R673">
        <v>45292</v>
      </c>
      <c r="S673">
        <v>45657</v>
      </c>
      <c r="V673" t="s">
        <v>1044</v>
      </c>
      <c r="W673">
        <v>38442</v>
      </c>
      <c r="X673" s="128">
        <v>1799081.5</v>
      </c>
      <c r="Y673" s="128">
        <f t="shared" si="20"/>
        <v>1799081.5</v>
      </c>
      <c r="Z673" t="b">
        <f t="shared" si="21"/>
        <v>1</v>
      </c>
    </row>
    <row r="674" spans="1:26" x14ac:dyDescent="0.25">
      <c r="A674">
        <v>669</v>
      </c>
      <c r="B674" t="s">
        <v>524</v>
      </c>
      <c r="C674">
        <v>37935</v>
      </c>
      <c r="D674" t="s">
        <v>1896</v>
      </c>
      <c r="E674">
        <v>1962</v>
      </c>
      <c r="F674" t="s">
        <v>2122</v>
      </c>
      <c r="G674" t="s">
        <v>2089</v>
      </c>
      <c r="H674">
        <v>4</v>
      </c>
      <c r="I674">
        <v>2</v>
      </c>
      <c r="J674" t="s">
        <v>2122</v>
      </c>
      <c r="K674">
        <v>1895.56</v>
      </c>
      <c r="L674">
        <v>1267.24</v>
      </c>
      <c r="M674">
        <v>1593059.96</v>
      </c>
      <c r="N674">
        <v>1593059.96</v>
      </c>
      <c r="O674">
        <v>0</v>
      </c>
      <c r="P674">
        <v>0</v>
      </c>
      <c r="Q674">
        <v>0</v>
      </c>
      <c r="R674">
        <v>45292</v>
      </c>
      <c r="S674">
        <v>45657</v>
      </c>
      <c r="V674" t="s">
        <v>524</v>
      </c>
      <c r="W674">
        <v>37935</v>
      </c>
      <c r="X674" s="128">
        <v>1593059.96</v>
      </c>
      <c r="Y674" s="128">
        <f t="shared" si="20"/>
        <v>1593059.96</v>
      </c>
      <c r="Z674" t="b">
        <f t="shared" si="21"/>
        <v>1</v>
      </c>
    </row>
    <row r="675" spans="1:26" x14ac:dyDescent="0.25">
      <c r="A675">
        <v>670</v>
      </c>
      <c r="B675" t="s">
        <v>529</v>
      </c>
      <c r="C675">
        <v>38349</v>
      </c>
      <c r="D675" t="s">
        <v>1896</v>
      </c>
      <c r="E675">
        <v>1952</v>
      </c>
      <c r="F675" t="s">
        <v>2122</v>
      </c>
      <c r="G675" t="s">
        <v>2089</v>
      </c>
      <c r="H675">
        <v>2</v>
      </c>
      <c r="I675">
        <v>2</v>
      </c>
      <c r="J675" t="s">
        <v>2122</v>
      </c>
      <c r="K675">
        <v>1381.76</v>
      </c>
      <c r="L675">
        <v>818.11</v>
      </c>
      <c r="M675">
        <v>221121.69999999998</v>
      </c>
      <c r="N675">
        <v>221121.69999999998</v>
      </c>
      <c r="O675">
        <v>0</v>
      </c>
      <c r="P675">
        <v>0</v>
      </c>
      <c r="Q675">
        <v>0</v>
      </c>
      <c r="R675">
        <v>45292</v>
      </c>
      <c r="S675">
        <v>45657</v>
      </c>
      <c r="V675" t="s">
        <v>529</v>
      </c>
      <c r="W675">
        <v>38349</v>
      </c>
      <c r="X675" s="128">
        <v>221121.69999999998</v>
      </c>
      <c r="Y675" s="128">
        <f t="shared" si="20"/>
        <v>221121.69999999998</v>
      </c>
      <c r="Z675" t="b">
        <f t="shared" si="21"/>
        <v>1</v>
      </c>
    </row>
    <row r="676" spans="1:26" x14ac:dyDescent="0.25">
      <c r="A676">
        <v>671</v>
      </c>
      <c r="B676" t="s">
        <v>1853</v>
      </c>
      <c r="C676">
        <v>38114</v>
      </c>
      <c r="D676" t="s">
        <v>1896</v>
      </c>
      <c r="E676">
        <v>1975</v>
      </c>
      <c r="F676" t="s">
        <v>2122</v>
      </c>
      <c r="G676" t="s">
        <v>2088</v>
      </c>
      <c r="H676">
        <v>5</v>
      </c>
      <c r="I676">
        <v>6</v>
      </c>
      <c r="J676" t="s">
        <v>2122</v>
      </c>
      <c r="K676">
        <v>7510.29</v>
      </c>
      <c r="L676">
        <v>4749.99</v>
      </c>
      <c r="M676">
        <v>11296635.399999999</v>
      </c>
      <c r="N676">
        <v>11296635.399999999</v>
      </c>
      <c r="O676">
        <v>0</v>
      </c>
      <c r="P676">
        <v>0</v>
      </c>
      <c r="Q676">
        <v>0</v>
      </c>
      <c r="R676">
        <v>45292</v>
      </c>
      <c r="S676">
        <v>45657</v>
      </c>
      <c r="V676" t="s">
        <v>1853</v>
      </c>
      <c r="W676">
        <v>38114</v>
      </c>
      <c r="X676" s="128">
        <v>11296635.399999999</v>
      </c>
      <c r="Y676" s="128">
        <f t="shared" si="20"/>
        <v>11296635.399999999</v>
      </c>
      <c r="Z676" t="b">
        <f t="shared" si="21"/>
        <v>1</v>
      </c>
    </row>
    <row r="677" spans="1:26" x14ac:dyDescent="0.25">
      <c r="A677">
        <v>672</v>
      </c>
      <c r="B677" t="s">
        <v>1854</v>
      </c>
      <c r="C677">
        <v>38118</v>
      </c>
      <c r="D677" t="s">
        <v>1896</v>
      </c>
      <c r="E677">
        <v>1978</v>
      </c>
      <c r="F677" t="s">
        <v>2122</v>
      </c>
      <c r="G677" t="s">
        <v>2088</v>
      </c>
      <c r="H677">
        <v>5</v>
      </c>
      <c r="I677">
        <v>4</v>
      </c>
      <c r="J677" t="s">
        <v>2122</v>
      </c>
      <c r="K677">
        <v>5515.43</v>
      </c>
      <c r="L677">
        <v>3984.31</v>
      </c>
      <c r="M677">
        <v>9433831.9000000004</v>
      </c>
      <c r="N677">
        <v>9433831.9000000004</v>
      </c>
      <c r="O677">
        <v>0</v>
      </c>
      <c r="P677">
        <v>0</v>
      </c>
      <c r="Q677">
        <v>0</v>
      </c>
      <c r="R677">
        <v>45292</v>
      </c>
      <c r="S677">
        <v>45657</v>
      </c>
      <c r="V677" t="s">
        <v>1854</v>
      </c>
      <c r="W677">
        <v>38118</v>
      </c>
      <c r="X677" s="128">
        <v>9433831.9000000004</v>
      </c>
      <c r="Y677" s="128">
        <f t="shared" si="20"/>
        <v>9433831.9000000004</v>
      </c>
      <c r="Z677" t="b">
        <f t="shared" si="21"/>
        <v>1</v>
      </c>
    </row>
    <row r="678" spans="1:26" x14ac:dyDescent="0.25">
      <c r="A678">
        <v>673</v>
      </c>
      <c r="B678" t="s">
        <v>519</v>
      </c>
      <c r="C678">
        <v>37891</v>
      </c>
      <c r="D678" t="s">
        <v>1896</v>
      </c>
      <c r="E678">
        <v>1978</v>
      </c>
      <c r="F678" t="s">
        <v>2122</v>
      </c>
      <c r="G678" t="s">
        <v>2088</v>
      </c>
      <c r="H678">
        <v>5</v>
      </c>
      <c r="I678">
        <v>4</v>
      </c>
      <c r="J678" t="s">
        <v>2122</v>
      </c>
      <c r="K678">
        <v>5336.05</v>
      </c>
      <c r="L678">
        <v>3385.45</v>
      </c>
      <c r="M678">
        <v>4109215.5</v>
      </c>
      <c r="N678">
        <v>4109215.5</v>
      </c>
      <c r="O678">
        <v>0</v>
      </c>
      <c r="P678">
        <v>0</v>
      </c>
      <c r="Q678">
        <v>0</v>
      </c>
      <c r="R678">
        <v>45292</v>
      </c>
      <c r="S678">
        <v>45657</v>
      </c>
      <c r="V678" t="s">
        <v>519</v>
      </c>
      <c r="W678">
        <v>37891</v>
      </c>
      <c r="X678" s="128">
        <v>4109215.5</v>
      </c>
      <c r="Y678" s="128">
        <f t="shared" si="20"/>
        <v>4109215.5</v>
      </c>
      <c r="Z678" t="b">
        <f t="shared" si="21"/>
        <v>1</v>
      </c>
    </row>
    <row r="679" spans="1:26" x14ac:dyDescent="0.25">
      <c r="A679">
        <v>674</v>
      </c>
      <c r="B679" t="s">
        <v>1855</v>
      </c>
      <c r="C679">
        <v>37893</v>
      </c>
      <c r="D679" t="s">
        <v>1896</v>
      </c>
      <c r="E679">
        <v>1977</v>
      </c>
      <c r="F679" t="s">
        <v>2122</v>
      </c>
      <c r="G679" t="s">
        <v>2088</v>
      </c>
      <c r="H679">
        <v>5</v>
      </c>
      <c r="I679">
        <v>4</v>
      </c>
      <c r="J679" t="s">
        <v>2122</v>
      </c>
      <c r="K679">
        <v>5252.2</v>
      </c>
      <c r="L679">
        <v>3300.59</v>
      </c>
      <c r="M679">
        <v>10615479.48</v>
      </c>
      <c r="N679">
        <v>10615479.48</v>
      </c>
      <c r="O679">
        <v>0</v>
      </c>
      <c r="P679">
        <v>0</v>
      </c>
      <c r="Q679">
        <v>0</v>
      </c>
      <c r="R679">
        <v>45292</v>
      </c>
      <c r="S679">
        <v>45657</v>
      </c>
      <c r="V679" t="s">
        <v>1855</v>
      </c>
      <c r="W679">
        <v>37893</v>
      </c>
      <c r="X679" s="128">
        <v>10615479.48</v>
      </c>
      <c r="Y679" s="128">
        <f t="shared" si="20"/>
        <v>10615479.48</v>
      </c>
      <c r="Z679" t="b">
        <f t="shared" si="21"/>
        <v>1</v>
      </c>
    </row>
    <row r="680" spans="1:26" x14ac:dyDescent="0.25">
      <c r="A680">
        <v>675</v>
      </c>
      <c r="B680" t="s">
        <v>1864</v>
      </c>
      <c r="C680">
        <v>38441</v>
      </c>
      <c r="D680" t="s">
        <v>1896</v>
      </c>
      <c r="E680">
        <v>1955</v>
      </c>
      <c r="F680" t="s">
        <v>2122</v>
      </c>
      <c r="G680" t="s">
        <v>2089</v>
      </c>
      <c r="H680">
        <v>2</v>
      </c>
      <c r="I680">
        <v>3</v>
      </c>
      <c r="J680" t="s">
        <v>2122</v>
      </c>
      <c r="K680">
        <v>2509.35</v>
      </c>
      <c r="L680">
        <v>1484.44</v>
      </c>
      <c r="M680">
        <v>4332758.42</v>
      </c>
      <c r="N680">
        <v>4332758.42</v>
      </c>
      <c r="O680">
        <v>0</v>
      </c>
      <c r="P680">
        <v>0</v>
      </c>
      <c r="Q680">
        <v>0</v>
      </c>
      <c r="R680">
        <v>45292</v>
      </c>
      <c r="S680">
        <v>45657</v>
      </c>
      <c r="V680" t="s">
        <v>1864</v>
      </c>
      <c r="W680">
        <v>38441</v>
      </c>
      <c r="X680" s="128">
        <v>4332758.42</v>
      </c>
      <c r="Y680" s="128">
        <f t="shared" si="20"/>
        <v>4332758.42</v>
      </c>
      <c r="Z680" t="b">
        <f t="shared" si="21"/>
        <v>1</v>
      </c>
    </row>
    <row r="681" spans="1:26" x14ac:dyDescent="0.25">
      <c r="A681">
        <v>676</v>
      </c>
      <c r="B681" t="s">
        <v>2344</v>
      </c>
      <c r="C681">
        <v>38281</v>
      </c>
      <c r="D681" t="s">
        <v>1896</v>
      </c>
      <c r="E681">
        <v>1993</v>
      </c>
      <c r="F681" t="s">
        <v>2122</v>
      </c>
      <c r="G681" t="s">
        <v>2088</v>
      </c>
      <c r="H681">
        <v>5</v>
      </c>
      <c r="I681">
        <v>4</v>
      </c>
      <c r="J681" t="s">
        <v>2122</v>
      </c>
      <c r="K681">
        <v>7031.15</v>
      </c>
      <c r="L681">
        <v>4523.37</v>
      </c>
      <c r="M681">
        <v>13310367.041649999</v>
      </c>
      <c r="N681">
        <v>13310367.041649999</v>
      </c>
      <c r="O681">
        <v>0</v>
      </c>
      <c r="P681">
        <v>0</v>
      </c>
      <c r="Q681">
        <v>0</v>
      </c>
      <c r="R681">
        <v>45292</v>
      </c>
      <c r="S681">
        <v>45657</v>
      </c>
      <c r="V681" t="s">
        <v>2344</v>
      </c>
      <c r="W681">
        <v>38281</v>
      </c>
      <c r="X681" s="128">
        <v>13310367.041649999</v>
      </c>
      <c r="Y681" s="128">
        <f t="shared" si="20"/>
        <v>13310367.041649999</v>
      </c>
      <c r="Z681" t="b">
        <f t="shared" si="21"/>
        <v>1</v>
      </c>
    </row>
    <row r="682" spans="1:26" x14ac:dyDescent="0.25">
      <c r="A682">
        <v>677</v>
      </c>
      <c r="B682" t="s">
        <v>2345</v>
      </c>
      <c r="C682">
        <v>37881</v>
      </c>
      <c r="D682" t="s">
        <v>1896</v>
      </c>
      <c r="E682">
        <v>1982</v>
      </c>
      <c r="F682" t="s">
        <v>2122</v>
      </c>
      <c r="G682" t="s">
        <v>2088</v>
      </c>
      <c r="H682">
        <v>5</v>
      </c>
      <c r="I682">
        <v>4</v>
      </c>
      <c r="J682" t="s">
        <v>2122</v>
      </c>
      <c r="K682">
        <v>5332.38</v>
      </c>
      <c r="L682">
        <v>3370.2</v>
      </c>
      <c r="M682">
        <v>5901516.7999999998</v>
      </c>
      <c r="N682">
        <v>5901516.7999999998</v>
      </c>
      <c r="O682">
        <v>0</v>
      </c>
      <c r="P682">
        <v>0</v>
      </c>
      <c r="Q682">
        <v>0</v>
      </c>
      <c r="R682">
        <v>45292</v>
      </c>
      <c r="S682">
        <v>45657</v>
      </c>
      <c r="V682" t="s">
        <v>2345</v>
      </c>
      <c r="W682">
        <v>37881</v>
      </c>
      <c r="X682" s="128">
        <v>5901516.7999999998</v>
      </c>
      <c r="Y682" s="128">
        <f t="shared" si="20"/>
        <v>5901516.7999999998</v>
      </c>
      <c r="Z682" t="b">
        <f t="shared" si="21"/>
        <v>1</v>
      </c>
    </row>
    <row r="683" spans="1:26" x14ac:dyDescent="0.25">
      <c r="A683">
        <v>678</v>
      </c>
      <c r="B683" t="s">
        <v>2346</v>
      </c>
      <c r="C683">
        <v>38348</v>
      </c>
      <c r="D683" t="s">
        <v>1896</v>
      </c>
      <c r="E683">
        <v>1978</v>
      </c>
      <c r="F683" t="s">
        <v>2122</v>
      </c>
      <c r="G683" t="s">
        <v>2088</v>
      </c>
      <c r="H683">
        <v>5</v>
      </c>
      <c r="I683">
        <v>8</v>
      </c>
      <c r="J683" t="s">
        <v>2122</v>
      </c>
      <c r="K683">
        <v>8774.6200000000008</v>
      </c>
      <c r="L683">
        <v>5567.96</v>
      </c>
      <c r="M683">
        <v>16256513.91</v>
      </c>
      <c r="N683">
        <v>16256513.91</v>
      </c>
      <c r="O683">
        <v>0</v>
      </c>
      <c r="P683">
        <v>0</v>
      </c>
      <c r="Q683">
        <v>0</v>
      </c>
      <c r="R683">
        <v>45292</v>
      </c>
      <c r="S683">
        <v>45657</v>
      </c>
      <c r="V683" t="s">
        <v>2346</v>
      </c>
      <c r="W683">
        <v>38348</v>
      </c>
      <c r="X683" s="128">
        <v>16256513.91</v>
      </c>
      <c r="Y683" s="128">
        <f t="shared" si="20"/>
        <v>16256513.91</v>
      </c>
      <c r="Z683" t="b">
        <f t="shared" si="21"/>
        <v>1</v>
      </c>
    </row>
    <row r="684" spans="1:26" x14ac:dyDescent="0.25">
      <c r="A684">
        <v>679</v>
      </c>
      <c r="B684" t="s">
        <v>2347</v>
      </c>
      <c r="C684">
        <v>38393</v>
      </c>
      <c r="D684" t="s">
        <v>1896</v>
      </c>
      <c r="E684">
        <v>1957</v>
      </c>
      <c r="F684" t="s">
        <v>2122</v>
      </c>
      <c r="G684" t="s">
        <v>2089</v>
      </c>
      <c r="H684">
        <v>2</v>
      </c>
      <c r="I684">
        <v>2</v>
      </c>
      <c r="J684" t="s">
        <v>2122</v>
      </c>
      <c r="K684">
        <v>1147.52</v>
      </c>
      <c r="L684">
        <v>631.26</v>
      </c>
      <c r="M684">
        <v>1831081.9100000001</v>
      </c>
      <c r="N684">
        <v>1831081.9100000001</v>
      </c>
      <c r="O684">
        <v>0</v>
      </c>
      <c r="P684">
        <v>0</v>
      </c>
      <c r="Q684">
        <v>0</v>
      </c>
      <c r="R684">
        <v>45292</v>
      </c>
      <c r="S684">
        <v>45657</v>
      </c>
      <c r="V684" t="s">
        <v>2347</v>
      </c>
      <c r="W684">
        <v>38393</v>
      </c>
      <c r="X684" s="128">
        <v>1831081.9100000001</v>
      </c>
      <c r="Y684" s="128">
        <f t="shared" si="20"/>
        <v>1831081.9100000001</v>
      </c>
      <c r="Z684" t="b">
        <f t="shared" si="21"/>
        <v>1</v>
      </c>
    </row>
    <row r="685" spans="1:26" x14ac:dyDescent="0.25">
      <c r="A685">
        <v>680</v>
      </c>
      <c r="B685" t="s">
        <v>57</v>
      </c>
      <c r="C685">
        <v>38073</v>
      </c>
      <c r="D685" t="s">
        <v>1896</v>
      </c>
      <c r="E685">
        <v>1956</v>
      </c>
      <c r="F685" t="s">
        <v>2122</v>
      </c>
      <c r="G685" t="s">
        <v>2097</v>
      </c>
      <c r="H685">
        <v>2</v>
      </c>
      <c r="I685">
        <v>2</v>
      </c>
      <c r="J685" t="s">
        <v>2122</v>
      </c>
      <c r="K685">
        <v>713.85</v>
      </c>
      <c r="L685">
        <v>473.57</v>
      </c>
      <c r="M685">
        <v>1755581.32155</v>
      </c>
      <c r="N685">
        <v>1755581.32155</v>
      </c>
      <c r="O685">
        <v>0</v>
      </c>
      <c r="P685">
        <v>0</v>
      </c>
      <c r="Q685">
        <v>0</v>
      </c>
      <c r="R685">
        <v>45292</v>
      </c>
      <c r="S685">
        <v>45657</v>
      </c>
      <c r="V685" t="s">
        <v>57</v>
      </c>
      <c r="W685">
        <v>38073</v>
      </c>
      <c r="X685" s="128">
        <v>1755581.32155</v>
      </c>
      <c r="Y685" s="128">
        <f t="shared" si="20"/>
        <v>1755581.32155</v>
      </c>
      <c r="Z685" t="b">
        <f t="shared" si="21"/>
        <v>1</v>
      </c>
    </row>
    <row r="686" spans="1:26" x14ac:dyDescent="0.25">
      <c r="A686">
        <v>681</v>
      </c>
      <c r="B686" t="s">
        <v>520</v>
      </c>
      <c r="C686">
        <v>37949</v>
      </c>
      <c r="D686" t="s">
        <v>1896</v>
      </c>
      <c r="E686">
        <v>1965</v>
      </c>
      <c r="F686" t="s">
        <v>2122</v>
      </c>
      <c r="G686" t="s">
        <v>2088</v>
      </c>
      <c r="H686">
        <v>5</v>
      </c>
      <c r="I686">
        <v>4</v>
      </c>
      <c r="J686" t="s">
        <v>2122</v>
      </c>
      <c r="K686">
        <v>3538.89</v>
      </c>
      <c r="L686">
        <v>2331.5100000000002</v>
      </c>
      <c r="M686">
        <v>11294387.602049999</v>
      </c>
      <c r="N686">
        <v>11294387.602049999</v>
      </c>
      <c r="O686">
        <v>0</v>
      </c>
      <c r="P686">
        <v>0</v>
      </c>
      <c r="Q686">
        <v>0</v>
      </c>
      <c r="R686">
        <v>45292</v>
      </c>
      <c r="S686">
        <v>45657</v>
      </c>
      <c r="V686" t="s">
        <v>520</v>
      </c>
      <c r="W686">
        <v>37949</v>
      </c>
      <c r="X686" s="128">
        <v>11294387.602049999</v>
      </c>
      <c r="Y686" s="128">
        <f t="shared" si="20"/>
        <v>11294387.602049999</v>
      </c>
      <c r="Z686" t="b">
        <f t="shared" si="21"/>
        <v>1</v>
      </c>
    </row>
    <row r="687" spans="1:26" x14ac:dyDescent="0.25">
      <c r="A687">
        <v>682</v>
      </c>
      <c r="B687" t="s">
        <v>1860</v>
      </c>
      <c r="C687">
        <v>37957</v>
      </c>
      <c r="D687" t="s">
        <v>1896</v>
      </c>
      <c r="E687">
        <v>1965</v>
      </c>
      <c r="F687" t="s">
        <v>2122</v>
      </c>
      <c r="G687" t="s">
        <v>2088</v>
      </c>
      <c r="H687">
        <v>5</v>
      </c>
      <c r="I687">
        <v>4</v>
      </c>
      <c r="J687" t="s">
        <v>2122</v>
      </c>
      <c r="K687">
        <v>5616.81</v>
      </c>
      <c r="L687">
        <v>3505.41</v>
      </c>
      <c r="M687">
        <v>2378671.1</v>
      </c>
      <c r="N687">
        <v>2378671.1</v>
      </c>
      <c r="O687">
        <v>0</v>
      </c>
      <c r="P687">
        <v>0</v>
      </c>
      <c r="Q687">
        <v>0</v>
      </c>
      <c r="R687">
        <v>45292</v>
      </c>
      <c r="S687">
        <v>45657</v>
      </c>
      <c r="V687" t="s">
        <v>1860</v>
      </c>
      <c r="W687">
        <v>37957</v>
      </c>
      <c r="X687" s="128">
        <v>2378671.1</v>
      </c>
      <c r="Y687" s="128">
        <f t="shared" si="20"/>
        <v>2378671.1</v>
      </c>
      <c r="Z687" t="b">
        <f t="shared" si="21"/>
        <v>1</v>
      </c>
    </row>
    <row r="688" spans="1:26" x14ac:dyDescent="0.25">
      <c r="A688">
        <v>683</v>
      </c>
      <c r="B688" t="s">
        <v>1730</v>
      </c>
      <c r="C688">
        <v>38334</v>
      </c>
      <c r="D688" t="s">
        <v>1896</v>
      </c>
      <c r="E688">
        <v>1966</v>
      </c>
      <c r="F688" t="s">
        <v>2122</v>
      </c>
      <c r="G688" t="s">
        <v>2088</v>
      </c>
      <c r="H688">
        <v>5</v>
      </c>
      <c r="I688">
        <v>4</v>
      </c>
      <c r="J688" t="s">
        <v>2122</v>
      </c>
      <c r="K688">
        <v>2780.72</v>
      </c>
      <c r="L688">
        <v>2535.84</v>
      </c>
      <c r="M688">
        <v>5823419.4052999998</v>
      </c>
      <c r="N688">
        <v>5823419.4052999998</v>
      </c>
      <c r="O688">
        <v>0</v>
      </c>
      <c r="P688">
        <v>0</v>
      </c>
      <c r="Q688">
        <v>0</v>
      </c>
      <c r="R688">
        <v>45292</v>
      </c>
      <c r="S688">
        <v>45657</v>
      </c>
      <c r="V688" t="s">
        <v>1730</v>
      </c>
      <c r="W688">
        <v>38334</v>
      </c>
      <c r="X688" s="128">
        <v>5823419.4052999998</v>
      </c>
      <c r="Y688" s="128">
        <f t="shared" si="20"/>
        <v>5823419.4052999998</v>
      </c>
      <c r="Z688" t="b">
        <f t="shared" si="21"/>
        <v>1</v>
      </c>
    </row>
    <row r="689" spans="1:26" x14ac:dyDescent="0.25">
      <c r="A689">
        <v>684</v>
      </c>
      <c r="B689" t="s">
        <v>1861</v>
      </c>
      <c r="C689">
        <v>38345</v>
      </c>
      <c r="D689" t="s">
        <v>1896</v>
      </c>
      <c r="E689">
        <v>1976</v>
      </c>
      <c r="F689" t="s">
        <v>2122</v>
      </c>
      <c r="G689" t="s">
        <v>2088</v>
      </c>
      <c r="H689">
        <v>5</v>
      </c>
      <c r="I689">
        <v>6</v>
      </c>
      <c r="J689" t="s">
        <v>2122</v>
      </c>
      <c r="K689">
        <v>5071.3500000000004</v>
      </c>
      <c r="L689">
        <v>4690.1499999999996</v>
      </c>
      <c r="M689">
        <v>8005872.6899999995</v>
      </c>
      <c r="N689">
        <v>8005872.6899999995</v>
      </c>
      <c r="O689">
        <v>0</v>
      </c>
      <c r="P689">
        <v>0</v>
      </c>
      <c r="Q689">
        <v>0</v>
      </c>
      <c r="R689">
        <v>45292</v>
      </c>
      <c r="S689">
        <v>45657</v>
      </c>
      <c r="V689" t="s">
        <v>1861</v>
      </c>
      <c r="W689">
        <v>38345</v>
      </c>
      <c r="X689" s="128">
        <v>8005872.6899999995</v>
      </c>
      <c r="Y689" s="128">
        <f t="shared" si="20"/>
        <v>8005872.6899999995</v>
      </c>
      <c r="Z689" t="b">
        <f t="shared" si="21"/>
        <v>1</v>
      </c>
    </row>
    <row r="690" spans="1:26" x14ac:dyDescent="0.25">
      <c r="A690">
        <v>685</v>
      </c>
      <c r="B690" t="s">
        <v>2258</v>
      </c>
      <c r="C690">
        <v>38052</v>
      </c>
      <c r="D690" t="s">
        <v>1896</v>
      </c>
      <c r="E690">
        <v>1968</v>
      </c>
      <c r="F690" t="s">
        <v>2122</v>
      </c>
      <c r="G690" t="s">
        <v>2088</v>
      </c>
      <c r="H690">
        <v>4</v>
      </c>
      <c r="I690">
        <v>4</v>
      </c>
      <c r="J690" t="s">
        <v>2122</v>
      </c>
      <c r="K690">
        <v>3133.61</v>
      </c>
      <c r="L690">
        <v>2894.07</v>
      </c>
      <c r="M690">
        <v>2283372.6500000004</v>
      </c>
      <c r="N690">
        <v>2283372.6500000004</v>
      </c>
      <c r="O690">
        <v>0</v>
      </c>
      <c r="P690">
        <v>0</v>
      </c>
      <c r="Q690">
        <v>0</v>
      </c>
      <c r="R690">
        <v>45292</v>
      </c>
      <c r="S690">
        <v>45657</v>
      </c>
      <c r="V690" t="s">
        <v>2258</v>
      </c>
      <c r="W690">
        <v>38052</v>
      </c>
      <c r="X690" s="128">
        <v>2283372.6500000004</v>
      </c>
      <c r="Y690" s="128">
        <f t="shared" si="20"/>
        <v>2283372.6500000004</v>
      </c>
      <c r="Z690" t="b">
        <f t="shared" si="21"/>
        <v>1</v>
      </c>
    </row>
    <row r="691" spans="1:26" x14ac:dyDescent="0.25">
      <c r="A691">
        <v>686</v>
      </c>
      <c r="B691" t="s">
        <v>2743</v>
      </c>
      <c r="C691">
        <v>38202</v>
      </c>
      <c r="D691" t="s">
        <v>1896</v>
      </c>
      <c r="E691">
        <v>1986</v>
      </c>
      <c r="F691" t="s">
        <v>2122</v>
      </c>
      <c r="G691" t="s">
        <v>2089</v>
      </c>
      <c r="H691">
        <v>5</v>
      </c>
      <c r="I691">
        <v>4</v>
      </c>
      <c r="J691" t="s">
        <v>2122</v>
      </c>
      <c r="K691">
        <v>6974.47</v>
      </c>
      <c r="L691">
        <v>4317.2700000000004</v>
      </c>
      <c r="M691">
        <v>7559076.2100000009</v>
      </c>
      <c r="N691">
        <v>7559076.2100000009</v>
      </c>
      <c r="O691">
        <v>0</v>
      </c>
      <c r="P691">
        <v>0</v>
      </c>
      <c r="Q691">
        <v>0</v>
      </c>
      <c r="R691">
        <v>45292</v>
      </c>
      <c r="S691">
        <v>45657</v>
      </c>
      <c r="V691" t="s">
        <v>2743</v>
      </c>
      <c r="W691">
        <v>38202</v>
      </c>
      <c r="X691" s="128">
        <v>7559076.2100000009</v>
      </c>
      <c r="Y691" s="128">
        <f t="shared" si="20"/>
        <v>7559076.2100000009</v>
      </c>
      <c r="Z691" t="b">
        <f t="shared" si="21"/>
        <v>1</v>
      </c>
    </row>
    <row r="692" spans="1:26" x14ac:dyDescent="0.25">
      <c r="A692">
        <v>687</v>
      </c>
      <c r="B692" t="s">
        <v>518</v>
      </c>
      <c r="C692">
        <v>38161</v>
      </c>
      <c r="D692" t="s">
        <v>1896</v>
      </c>
      <c r="E692">
        <v>1964</v>
      </c>
      <c r="F692" t="s">
        <v>2122</v>
      </c>
      <c r="G692" t="s">
        <v>2088</v>
      </c>
      <c r="H692">
        <v>5</v>
      </c>
      <c r="I692">
        <v>3</v>
      </c>
      <c r="J692" t="s">
        <v>2122</v>
      </c>
      <c r="K692">
        <v>2555.5700000000002</v>
      </c>
      <c r="L692">
        <v>1701.37</v>
      </c>
      <c r="M692">
        <v>8228120</v>
      </c>
      <c r="N692">
        <v>8228120</v>
      </c>
      <c r="O692">
        <v>0</v>
      </c>
      <c r="P692">
        <v>0</v>
      </c>
      <c r="Q692">
        <v>0</v>
      </c>
      <c r="R692">
        <v>45292</v>
      </c>
      <c r="S692">
        <v>45657</v>
      </c>
      <c r="V692" t="s">
        <v>518</v>
      </c>
      <c r="W692">
        <v>38161</v>
      </c>
      <c r="X692" s="128">
        <v>8228120</v>
      </c>
      <c r="Y692" s="128">
        <f t="shared" si="20"/>
        <v>8228120</v>
      </c>
      <c r="Z692" t="b">
        <f t="shared" si="21"/>
        <v>1</v>
      </c>
    </row>
    <row r="693" spans="1:26" x14ac:dyDescent="0.25">
      <c r="A693">
        <v>688</v>
      </c>
      <c r="B693" t="s">
        <v>3183</v>
      </c>
      <c r="C693">
        <v>38529</v>
      </c>
      <c r="D693" t="s">
        <v>1896</v>
      </c>
      <c r="E693" t="s">
        <v>3184</v>
      </c>
      <c r="G693" t="s">
        <v>2120</v>
      </c>
      <c r="H693" t="s">
        <v>3185</v>
      </c>
      <c r="I693" t="s">
        <v>2943</v>
      </c>
      <c r="J693" t="s">
        <v>2943</v>
      </c>
      <c r="K693">
        <v>1899.4</v>
      </c>
      <c r="L693">
        <v>1899.4</v>
      </c>
      <c r="M693">
        <v>3211010.18</v>
      </c>
      <c r="N693">
        <v>3211010.18</v>
      </c>
      <c r="O693">
        <v>0</v>
      </c>
      <c r="P693">
        <v>0</v>
      </c>
      <c r="Q693">
        <v>0</v>
      </c>
      <c r="R693">
        <v>45292</v>
      </c>
      <c r="S693">
        <v>45657</v>
      </c>
      <c r="V693" t="s">
        <v>3183</v>
      </c>
      <c r="W693">
        <v>38529</v>
      </c>
      <c r="X693" s="128">
        <v>3211010.18</v>
      </c>
      <c r="Y693" s="128">
        <f t="shared" si="20"/>
        <v>3211010.18</v>
      </c>
      <c r="Z693" t="b">
        <f t="shared" si="21"/>
        <v>1</v>
      </c>
    </row>
    <row r="694" spans="1:26" x14ac:dyDescent="0.25">
      <c r="A694">
        <v>689</v>
      </c>
      <c r="B694" t="s">
        <v>1638</v>
      </c>
      <c r="C694">
        <v>38582</v>
      </c>
      <c r="D694" t="s">
        <v>1896</v>
      </c>
      <c r="E694">
        <v>1990</v>
      </c>
      <c r="F694" t="s">
        <v>2122</v>
      </c>
      <c r="G694" t="s">
        <v>2094</v>
      </c>
      <c r="H694">
        <v>2</v>
      </c>
      <c r="I694">
        <v>2</v>
      </c>
      <c r="J694" t="s">
        <v>2122</v>
      </c>
      <c r="K694">
        <v>528.4</v>
      </c>
      <c r="L694">
        <v>461.9</v>
      </c>
      <c r="M694">
        <v>799525.2</v>
      </c>
      <c r="N694">
        <v>799525.2</v>
      </c>
      <c r="O694">
        <v>0</v>
      </c>
      <c r="P694">
        <v>0</v>
      </c>
      <c r="Q694">
        <v>0</v>
      </c>
      <c r="R694">
        <v>45292</v>
      </c>
      <c r="S694">
        <v>45657</v>
      </c>
      <c r="V694" t="s">
        <v>1638</v>
      </c>
      <c r="W694">
        <v>38582</v>
      </c>
      <c r="X694" s="128">
        <v>799525.2</v>
      </c>
      <c r="Y694" s="128">
        <f t="shared" si="20"/>
        <v>799525.2</v>
      </c>
      <c r="Z694" t="b">
        <f t="shared" si="21"/>
        <v>1</v>
      </c>
    </row>
    <row r="695" spans="1:26" x14ac:dyDescent="0.25">
      <c r="A695">
        <v>690</v>
      </c>
      <c r="B695" t="s">
        <v>1047</v>
      </c>
      <c r="C695">
        <v>38850</v>
      </c>
      <c r="D695" t="s">
        <v>1896</v>
      </c>
      <c r="E695">
        <v>1983</v>
      </c>
      <c r="F695">
        <v>2018</v>
      </c>
      <c r="G695" t="s">
        <v>2088</v>
      </c>
      <c r="H695">
        <v>9</v>
      </c>
      <c r="I695">
        <v>1</v>
      </c>
      <c r="J695" t="s">
        <v>2122</v>
      </c>
      <c r="K695">
        <v>2992.35</v>
      </c>
      <c r="L695">
        <v>1841.9</v>
      </c>
      <c r="M695">
        <v>4410537.6400000006</v>
      </c>
      <c r="N695">
        <v>4410537.6400000006</v>
      </c>
      <c r="O695">
        <v>0</v>
      </c>
      <c r="P695">
        <v>0</v>
      </c>
      <c r="Q695">
        <v>0</v>
      </c>
      <c r="R695">
        <v>45292</v>
      </c>
      <c r="S695">
        <v>45657</v>
      </c>
      <c r="V695" t="s">
        <v>1047</v>
      </c>
      <c r="W695">
        <v>38850</v>
      </c>
      <c r="X695" s="128">
        <v>4410537.6400000006</v>
      </c>
      <c r="Y695" s="128">
        <f t="shared" si="20"/>
        <v>4410537.6400000006</v>
      </c>
      <c r="Z695" t="b">
        <f t="shared" si="21"/>
        <v>1</v>
      </c>
    </row>
    <row r="696" spans="1:26" x14ac:dyDescent="0.25">
      <c r="A696">
        <v>691</v>
      </c>
      <c r="B696" t="s">
        <v>1048</v>
      </c>
      <c r="C696">
        <v>38851</v>
      </c>
      <c r="D696" t="s">
        <v>1896</v>
      </c>
      <c r="E696">
        <v>1985</v>
      </c>
      <c r="F696">
        <v>2018</v>
      </c>
      <c r="G696" t="s">
        <v>2088</v>
      </c>
      <c r="H696">
        <v>9</v>
      </c>
      <c r="I696">
        <v>7</v>
      </c>
      <c r="J696" t="s">
        <v>2122</v>
      </c>
      <c r="K696">
        <v>18987.830000000002</v>
      </c>
      <c r="L696">
        <v>14145</v>
      </c>
      <c r="M696">
        <v>39360798.589999996</v>
      </c>
      <c r="N696">
        <v>39360798.589999996</v>
      </c>
      <c r="O696">
        <v>0</v>
      </c>
      <c r="P696">
        <v>0</v>
      </c>
      <c r="Q696">
        <v>0</v>
      </c>
      <c r="R696">
        <v>45292</v>
      </c>
      <c r="S696">
        <v>45657</v>
      </c>
      <c r="V696" t="s">
        <v>1048</v>
      </c>
      <c r="W696">
        <v>38851</v>
      </c>
      <c r="X696" s="128">
        <v>39360798.589999996</v>
      </c>
      <c r="Y696" s="128">
        <f t="shared" si="20"/>
        <v>39360798.589999996</v>
      </c>
      <c r="Z696" t="b">
        <f t="shared" si="21"/>
        <v>1</v>
      </c>
    </row>
    <row r="697" spans="1:26" x14ac:dyDescent="0.25">
      <c r="A697">
        <v>692</v>
      </c>
      <c r="B697" t="s">
        <v>588</v>
      </c>
      <c r="C697">
        <v>38846</v>
      </c>
      <c r="D697" t="s">
        <v>1896</v>
      </c>
      <c r="E697">
        <v>1965</v>
      </c>
      <c r="F697" t="s">
        <v>2122</v>
      </c>
      <c r="G697" t="s">
        <v>2094</v>
      </c>
      <c r="H697">
        <v>2</v>
      </c>
      <c r="I697">
        <v>3</v>
      </c>
      <c r="J697" t="s">
        <v>2122</v>
      </c>
      <c r="K697">
        <v>721.1</v>
      </c>
      <c r="L697">
        <v>524.79999999999995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45292</v>
      </c>
      <c r="S697">
        <v>45657</v>
      </c>
      <c r="V697" t="s">
        <v>588</v>
      </c>
      <c r="W697">
        <v>38846</v>
      </c>
      <c r="X697" s="128">
        <v>0</v>
      </c>
      <c r="Y697" s="128">
        <f t="shared" si="20"/>
        <v>0</v>
      </c>
      <c r="Z697" t="b">
        <f t="shared" si="21"/>
        <v>1</v>
      </c>
    </row>
    <row r="698" spans="1:26" x14ac:dyDescent="0.25">
      <c r="A698">
        <v>693</v>
      </c>
      <c r="B698" t="s">
        <v>2261</v>
      </c>
      <c r="C698">
        <v>38473</v>
      </c>
      <c r="D698" t="s">
        <v>1896</v>
      </c>
      <c r="E698">
        <v>1977</v>
      </c>
      <c r="F698" t="s">
        <v>2122</v>
      </c>
      <c r="G698" t="s">
        <v>2088</v>
      </c>
      <c r="H698">
        <v>9</v>
      </c>
      <c r="I698">
        <v>4</v>
      </c>
      <c r="J698" t="s">
        <v>2122</v>
      </c>
      <c r="K698">
        <v>11090.18</v>
      </c>
      <c r="L698">
        <v>8248.39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45292</v>
      </c>
      <c r="S698">
        <v>45657</v>
      </c>
      <c r="V698" t="s">
        <v>2261</v>
      </c>
      <c r="W698">
        <v>38473</v>
      </c>
      <c r="X698" s="128">
        <v>0</v>
      </c>
      <c r="Y698" s="128">
        <f t="shared" si="20"/>
        <v>0</v>
      </c>
      <c r="Z698" t="b">
        <f t="shared" si="21"/>
        <v>1</v>
      </c>
    </row>
    <row r="699" spans="1:26" x14ac:dyDescent="0.25">
      <c r="A699">
        <v>694</v>
      </c>
      <c r="B699" t="s">
        <v>2422</v>
      </c>
      <c r="C699">
        <v>38796</v>
      </c>
      <c r="D699" t="s">
        <v>1896</v>
      </c>
      <c r="E699">
        <v>1981</v>
      </c>
      <c r="F699" t="s">
        <v>2122</v>
      </c>
      <c r="G699" t="s">
        <v>2088</v>
      </c>
      <c r="H699">
        <v>9</v>
      </c>
      <c r="I699">
        <v>1</v>
      </c>
      <c r="J699">
        <v>1</v>
      </c>
      <c r="K699">
        <v>2856.8</v>
      </c>
      <c r="L699">
        <v>1844</v>
      </c>
      <c r="M699">
        <v>2970128.1</v>
      </c>
      <c r="N699">
        <v>2970128.1</v>
      </c>
      <c r="O699">
        <v>0</v>
      </c>
      <c r="P699">
        <v>0</v>
      </c>
      <c r="Q699">
        <v>0</v>
      </c>
      <c r="R699">
        <v>45292</v>
      </c>
      <c r="S699">
        <v>45657</v>
      </c>
      <c r="V699" t="s">
        <v>2422</v>
      </c>
      <c r="W699">
        <v>38796</v>
      </c>
      <c r="X699" s="128">
        <v>2970128.1</v>
      </c>
      <c r="Y699" s="128">
        <f t="shared" si="20"/>
        <v>2970128.1</v>
      </c>
      <c r="Z699" t="b">
        <f t="shared" si="21"/>
        <v>1</v>
      </c>
    </row>
    <row r="700" spans="1:26" x14ac:dyDescent="0.25">
      <c r="A700">
        <v>695</v>
      </c>
      <c r="B700" t="s">
        <v>2423</v>
      </c>
      <c r="C700">
        <v>38795</v>
      </c>
      <c r="D700" t="s">
        <v>1896</v>
      </c>
      <c r="E700">
        <v>1982</v>
      </c>
      <c r="F700" t="s">
        <v>2122</v>
      </c>
      <c r="G700" t="s">
        <v>2088</v>
      </c>
      <c r="H700">
        <v>9</v>
      </c>
      <c r="I700">
        <v>1</v>
      </c>
      <c r="J700">
        <v>1</v>
      </c>
      <c r="K700">
        <v>3946</v>
      </c>
      <c r="L700">
        <v>2925.4</v>
      </c>
      <c r="M700">
        <v>2970225.1</v>
      </c>
      <c r="N700">
        <v>2970225.1</v>
      </c>
      <c r="O700">
        <v>0</v>
      </c>
      <c r="P700">
        <v>0</v>
      </c>
      <c r="Q700">
        <v>0</v>
      </c>
      <c r="R700">
        <v>45292</v>
      </c>
      <c r="S700">
        <v>45657</v>
      </c>
      <c r="V700" t="s">
        <v>2423</v>
      </c>
      <c r="W700">
        <v>38795</v>
      </c>
      <c r="X700" s="128">
        <v>2970225.1</v>
      </c>
      <c r="Y700" s="128">
        <f t="shared" si="20"/>
        <v>2970225.1</v>
      </c>
      <c r="Z700" t="b">
        <f t="shared" si="21"/>
        <v>1</v>
      </c>
    </row>
    <row r="701" spans="1:26" x14ac:dyDescent="0.25">
      <c r="A701">
        <v>696</v>
      </c>
      <c r="B701" t="s">
        <v>566</v>
      </c>
      <c r="C701">
        <v>38674</v>
      </c>
      <c r="D701" t="s">
        <v>1896</v>
      </c>
      <c r="E701">
        <v>1991</v>
      </c>
      <c r="F701" t="s">
        <v>2122</v>
      </c>
      <c r="G701" t="s">
        <v>2088</v>
      </c>
      <c r="H701">
        <v>9</v>
      </c>
      <c r="I701">
        <v>1</v>
      </c>
      <c r="J701">
        <v>0</v>
      </c>
      <c r="K701">
        <v>2472</v>
      </c>
      <c r="L701">
        <v>1725.7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45292</v>
      </c>
      <c r="S701">
        <v>45657</v>
      </c>
      <c r="V701" t="s">
        <v>566</v>
      </c>
      <c r="W701">
        <v>38674</v>
      </c>
      <c r="X701" s="128">
        <v>0</v>
      </c>
      <c r="Y701" s="128">
        <f t="shared" si="20"/>
        <v>0</v>
      </c>
      <c r="Z701" t="b">
        <f t="shared" si="21"/>
        <v>1</v>
      </c>
    </row>
    <row r="702" spans="1:26" x14ac:dyDescent="0.25">
      <c r="A702">
        <v>697</v>
      </c>
      <c r="B702" t="s">
        <v>557</v>
      </c>
      <c r="C702">
        <v>38630</v>
      </c>
      <c r="D702" t="s">
        <v>1896</v>
      </c>
      <c r="E702">
        <v>1980</v>
      </c>
      <c r="F702" t="s">
        <v>2122</v>
      </c>
      <c r="G702" t="s">
        <v>2088</v>
      </c>
      <c r="H702">
        <v>9</v>
      </c>
      <c r="I702">
        <v>2</v>
      </c>
      <c r="J702" t="s">
        <v>2122</v>
      </c>
      <c r="K702">
        <v>4373.32</v>
      </c>
      <c r="L702">
        <v>3423.3</v>
      </c>
      <c r="M702">
        <v>92979.6</v>
      </c>
      <c r="N702">
        <v>92979.6</v>
      </c>
      <c r="O702">
        <v>0</v>
      </c>
      <c r="P702">
        <v>0</v>
      </c>
      <c r="Q702">
        <v>0</v>
      </c>
      <c r="R702">
        <v>45292</v>
      </c>
      <c r="S702">
        <v>45657</v>
      </c>
      <c r="V702" t="s">
        <v>557</v>
      </c>
      <c r="W702">
        <v>38630</v>
      </c>
      <c r="X702" s="128">
        <v>92979.6</v>
      </c>
      <c r="Y702" s="128">
        <f t="shared" si="20"/>
        <v>92979.6</v>
      </c>
      <c r="Z702" t="b">
        <f t="shared" si="21"/>
        <v>1</v>
      </c>
    </row>
    <row r="703" spans="1:26" x14ac:dyDescent="0.25">
      <c r="A703">
        <v>698</v>
      </c>
      <c r="B703" t="s">
        <v>2608</v>
      </c>
      <c r="C703">
        <v>38633</v>
      </c>
      <c r="D703" t="s">
        <v>1896</v>
      </c>
      <c r="E703">
        <v>1989</v>
      </c>
      <c r="F703" t="s">
        <v>2122</v>
      </c>
      <c r="G703" t="s">
        <v>2089</v>
      </c>
      <c r="H703">
        <v>12</v>
      </c>
      <c r="I703">
        <v>1</v>
      </c>
      <c r="J703">
        <v>2</v>
      </c>
      <c r="K703">
        <v>5806.3</v>
      </c>
      <c r="L703">
        <v>3492</v>
      </c>
      <c r="M703">
        <v>7019943.3199999994</v>
      </c>
      <c r="N703">
        <v>7019943.3199999994</v>
      </c>
      <c r="O703">
        <v>0</v>
      </c>
      <c r="P703">
        <v>0</v>
      </c>
      <c r="Q703">
        <v>0</v>
      </c>
      <c r="R703">
        <v>45292</v>
      </c>
      <c r="S703">
        <v>45657</v>
      </c>
      <c r="V703" t="s">
        <v>2608</v>
      </c>
      <c r="W703">
        <v>38633</v>
      </c>
      <c r="X703" s="128">
        <v>7019943.3199999994</v>
      </c>
      <c r="Y703" s="128">
        <f t="shared" si="20"/>
        <v>7019943.3199999994</v>
      </c>
      <c r="Z703" t="b">
        <f t="shared" si="21"/>
        <v>1</v>
      </c>
    </row>
    <row r="704" spans="1:26" x14ac:dyDescent="0.25">
      <c r="A704">
        <v>699</v>
      </c>
      <c r="B704" t="s">
        <v>2609</v>
      </c>
      <c r="C704">
        <v>38646</v>
      </c>
      <c r="D704" t="s">
        <v>1896</v>
      </c>
      <c r="E704">
        <v>1992</v>
      </c>
      <c r="F704" t="s">
        <v>2122</v>
      </c>
      <c r="G704" t="s">
        <v>2088</v>
      </c>
      <c r="H704">
        <v>9</v>
      </c>
      <c r="I704">
        <v>4</v>
      </c>
      <c r="J704">
        <v>4</v>
      </c>
      <c r="K704">
        <v>13526.4</v>
      </c>
      <c r="L704">
        <v>9818.6</v>
      </c>
      <c r="M704">
        <v>11830856.41</v>
      </c>
      <c r="N704">
        <v>11830856.41</v>
      </c>
      <c r="O704">
        <v>0</v>
      </c>
      <c r="P704">
        <v>0</v>
      </c>
      <c r="Q704">
        <v>0</v>
      </c>
      <c r="R704">
        <v>45292</v>
      </c>
      <c r="S704">
        <v>45657</v>
      </c>
      <c r="V704" t="s">
        <v>2609</v>
      </c>
      <c r="W704">
        <v>38646</v>
      </c>
      <c r="X704" s="128">
        <v>11830856.41</v>
      </c>
      <c r="Y704" s="128">
        <f t="shared" si="20"/>
        <v>11830856.41</v>
      </c>
      <c r="Z704" t="b">
        <f t="shared" si="21"/>
        <v>1</v>
      </c>
    </row>
    <row r="705" spans="1:26" x14ac:dyDescent="0.25">
      <c r="A705">
        <v>700</v>
      </c>
      <c r="B705" t="s">
        <v>2672</v>
      </c>
      <c r="C705">
        <v>38700</v>
      </c>
      <c r="D705" t="s">
        <v>1896</v>
      </c>
      <c r="E705">
        <v>1979</v>
      </c>
      <c r="F705" t="s">
        <v>2122</v>
      </c>
      <c r="G705" t="s">
        <v>2089</v>
      </c>
      <c r="H705">
        <v>9</v>
      </c>
      <c r="I705">
        <v>6</v>
      </c>
      <c r="J705">
        <v>6</v>
      </c>
      <c r="K705">
        <v>16391.009999999998</v>
      </c>
      <c r="L705">
        <v>11728.5</v>
      </c>
      <c r="M705">
        <v>17742435.600000001</v>
      </c>
      <c r="N705">
        <v>17742435.600000001</v>
      </c>
      <c r="O705">
        <v>0</v>
      </c>
      <c r="P705">
        <v>0</v>
      </c>
      <c r="Q705">
        <v>0</v>
      </c>
      <c r="R705">
        <v>45292</v>
      </c>
      <c r="S705">
        <v>45657</v>
      </c>
      <c r="V705" t="s">
        <v>2672</v>
      </c>
      <c r="W705">
        <v>38700</v>
      </c>
      <c r="X705" s="128">
        <v>17742435.600000001</v>
      </c>
      <c r="Y705" s="128">
        <f t="shared" si="20"/>
        <v>17742435.600000001</v>
      </c>
      <c r="Z705" t="b">
        <f t="shared" si="21"/>
        <v>1</v>
      </c>
    </row>
    <row r="706" spans="1:26" x14ac:dyDescent="0.25">
      <c r="A706">
        <v>701</v>
      </c>
      <c r="B706" t="s">
        <v>573</v>
      </c>
      <c r="C706">
        <v>38713</v>
      </c>
      <c r="D706" t="s">
        <v>1896</v>
      </c>
      <c r="E706">
        <v>1979</v>
      </c>
      <c r="F706" t="s">
        <v>2122</v>
      </c>
      <c r="G706" t="s">
        <v>2088</v>
      </c>
      <c r="H706">
        <v>9</v>
      </c>
      <c r="I706">
        <v>5</v>
      </c>
      <c r="J706" t="s">
        <v>2122</v>
      </c>
      <c r="K706">
        <v>13864.15</v>
      </c>
      <c r="L706">
        <v>10227.19</v>
      </c>
      <c r="M706">
        <v>12626754.980349999</v>
      </c>
      <c r="N706">
        <v>12626754.980349999</v>
      </c>
      <c r="O706">
        <v>0</v>
      </c>
      <c r="P706">
        <v>0</v>
      </c>
      <c r="Q706">
        <v>0</v>
      </c>
      <c r="R706">
        <v>45292</v>
      </c>
      <c r="S706">
        <v>45657</v>
      </c>
      <c r="V706" t="s">
        <v>573</v>
      </c>
      <c r="W706">
        <v>38713</v>
      </c>
      <c r="X706" s="128">
        <v>12626754.980349999</v>
      </c>
      <c r="Y706" s="128">
        <f t="shared" si="20"/>
        <v>12626754.980349999</v>
      </c>
      <c r="Z706" t="b">
        <f t="shared" si="21"/>
        <v>1</v>
      </c>
    </row>
    <row r="707" spans="1:26" x14ac:dyDescent="0.25">
      <c r="A707">
        <v>702</v>
      </c>
      <c r="B707" t="s">
        <v>1049</v>
      </c>
      <c r="C707">
        <v>39031</v>
      </c>
      <c r="D707" t="s">
        <v>1896</v>
      </c>
      <c r="E707">
        <v>1935</v>
      </c>
      <c r="F707" t="s">
        <v>2122</v>
      </c>
      <c r="G707" t="s">
        <v>2096</v>
      </c>
      <c r="H707">
        <v>2</v>
      </c>
      <c r="I707">
        <v>3</v>
      </c>
      <c r="J707" t="s">
        <v>2122</v>
      </c>
      <c r="K707">
        <v>647.29999999999995</v>
      </c>
      <c r="L707">
        <v>613.40000000000009</v>
      </c>
      <c r="M707">
        <v>92340</v>
      </c>
      <c r="N707">
        <v>92340</v>
      </c>
      <c r="O707">
        <v>0</v>
      </c>
      <c r="P707">
        <v>0</v>
      </c>
      <c r="Q707">
        <v>0</v>
      </c>
      <c r="R707">
        <v>45292</v>
      </c>
      <c r="S707">
        <v>45657</v>
      </c>
      <c r="V707" t="s">
        <v>1049</v>
      </c>
      <c r="W707">
        <v>39031</v>
      </c>
      <c r="X707" s="128">
        <v>92340</v>
      </c>
      <c r="Y707" s="128">
        <f t="shared" si="20"/>
        <v>92340</v>
      </c>
      <c r="Z707" t="b">
        <f t="shared" si="21"/>
        <v>1</v>
      </c>
    </row>
    <row r="708" spans="1:26" x14ac:dyDescent="0.25">
      <c r="A708">
        <v>703</v>
      </c>
      <c r="B708" t="s">
        <v>1050</v>
      </c>
      <c r="C708">
        <v>39027</v>
      </c>
      <c r="D708" t="s">
        <v>1896</v>
      </c>
      <c r="E708">
        <v>1963</v>
      </c>
      <c r="F708" t="s">
        <v>2122</v>
      </c>
      <c r="G708" t="s">
        <v>2089</v>
      </c>
      <c r="H708">
        <v>4</v>
      </c>
      <c r="I708">
        <v>3</v>
      </c>
      <c r="J708" t="s">
        <v>2122</v>
      </c>
      <c r="K708">
        <v>2303.4</v>
      </c>
      <c r="L708">
        <v>1991.2</v>
      </c>
      <c r="M708">
        <v>1319935.8122</v>
      </c>
      <c r="N708">
        <v>1319935.8122</v>
      </c>
      <c r="O708">
        <v>0</v>
      </c>
      <c r="P708">
        <v>0</v>
      </c>
      <c r="Q708">
        <v>0</v>
      </c>
      <c r="R708">
        <v>45292</v>
      </c>
      <c r="S708">
        <v>45657</v>
      </c>
      <c r="V708" t="s">
        <v>1050</v>
      </c>
      <c r="W708">
        <v>39027</v>
      </c>
      <c r="X708" s="128">
        <v>1319935.8122</v>
      </c>
      <c r="Y708" s="128">
        <f t="shared" si="20"/>
        <v>1319935.8122</v>
      </c>
      <c r="Z708" t="b">
        <f t="shared" si="21"/>
        <v>1</v>
      </c>
    </row>
    <row r="709" spans="1:26" x14ac:dyDescent="0.25">
      <c r="A709">
        <v>704</v>
      </c>
      <c r="B709" t="s">
        <v>1051</v>
      </c>
      <c r="C709">
        <v>39028</v>
      </c>
      <c r="D709" t="s">
        <v>1896</v>
      </c>
      <c r="E709">
        <v>1963</v>
      </c>
      <c r="F709" t="s">
        <v>2122</v>
      </c>
      <c r="G709" t="s">
        <v>2089</v>
      </c>
      <c r="H709">
        <v>4</v>
      </c>
      <c r="I709">
        <v>2</v>
      </c>
      <c r="J709" t="s">
        <v>2122</v>
      </c>
      <c r="K709">
        <v>1331</v>
      </c>
      <c r="L709">
        <v>1234.7</v>
      </c>
      <c r="M709">
        <v>926580.44460000005</v>
      </c>
      <c r="N709">
        <v>926580.44460000005</v>
      </c>
      <c r="O709">
        <v>0</v>
      </c>
      <c r="P709">
        <v>0</v>
      </c>
      <c r="Q709">
        <v>0</v>
      </c>
      <c r="R709">
        <v>45292</v>
      </c>
      <c r="S709">
        <v>45657</v>
      </c>
      <c r="V709" t="s">
        <v>1051</v>
      </c>
      <c r="W709">
        <v>39028</v>
      </c>
      <c r="X709" s="128">
        <v>926580.44460000005</v>
      </c>
      <c r="Y709" s="128">
        <f t="shared" si="20"/>
        <v>926580.44460000005</v>
      </c>
      <c r="Z709" t="b">
        <f t="shared" si="21"/>
        <v>1</v>
      </c>
    </row>
    <row r="710" spans="1:26" x14ac:dyDescent="0.25">
      <c r="A710">
        <v>705</v>
      </c>
      <c r="B710" t="s">
        <v>1052</v>
      </c>
      <c r="C710">
        <v>38940</v>
      </c>
      <c r="D710" t="s">
        <v>1896</v>
      </c>
      <c r="E710">
        <v>1957</v>
      </c>
      <c r="F710" t="s">
        <v>2122</v>
      </c>
      <c r="G710" t="s">
        <v>2094</v>
      </c>
      <c r="H710">
        <v>2</v>
      </c>
      <c r="I710">
        <v>1</v>
      </c>
      <c r="J710" t="s">
        <v>2122</v>
      </c>
      <c r="K710">
        <v>352.4</v>
      </c>
      <c r="L710">
        <v>327.5</v>
      </c>
      <c r="M710">
        <v>138348</v>
      </c>
      <c r="N710">
        <v>138348</v>
      </c>
      <c r="O710">
        <v>0</v>
      </c>
      <c r="P710">
        <v>0</v>
      </c>
      <c r="Q710">
        <v>0</v>
      </c>
      <c r="R710">
        <v>45292</v>
      </c>
      <c r="S710">
        <v>45657</v>
      </c>
      <c r="V710" t="s">
        <v>1052</v>
      </c>
      <c r="W710">
        <v>38940</v>
      </c>
      <c r="X710" s="128">
        <v>138348</v>
      </c>
      <c r="Y710" s="128">
        <f t="shared" si="20"/>
        <v>138348</v>
      </c>
      <c r="Z710" t="b">
        <f t="shared" si="21"/>
        <v>1</v>
      </c>
    </row>
    <row r="711" spans="1:26" x14ac:dyDescent="0.25">
      <c r="A711">
        <v>706</v>
      </c>
      <c r="B711" t="s">
        <v>1053</v>
      </c>
      <c r="C711">
        <v>38941</v>
      </c>
      <c r="D711" t="s">
        <v>1896</v>
      </c>
      <c r="E711">
        <v>1957</v>
      </c>
      <c r="F711" t="s">
        <v>2122</v>
      </c>
      <c r="G711" t="s">
        <v>2094</v>
      </c>
      <c r="H711">
        <v>2</v>
      </c>
      <c r="I711">
        <v>1</v>
      </c>
      <c r="J711" t="s">
        <v>2122</v>
      </c>
      <c r="K711">
        <v>346.4</v>
      </c>
      <c r="L711">
        <v>317.10000000000002</v>
      </c>
      <c r="M711">
        <v>130824</v>
      </c>
      <c r="N711">
        <v>130824</v>
      </c>
      <c r="O711">
        <v>0</v>
      </c>
      <c r="P711">
        <v>0</v>
      </c>
      <c r="Q711">
        <v>0</v>
      </c>
      <c r="R711">
        <v>45292</v>
      </c>
      <c r="S711">
        <v>45657</v>
      </c>
      <c r="V711" t="s">
        <v>1053</v>
      </c>
      <c r="W711">
        <v>38941</v>
      </c>
      <c r="X711" s="128">
        <v>130824</v>
      </c>
      <c r="Y711" s="128">
        <f t="shared" ref="Y711:Y774" si="22">VLOOKUP(W711,C:M,11,0)</f>
        <v>130824</v>
      </c>
      <c r="Z711" t="b">
        <f t="shared" ref="Z711:Z774" si="23">AND(X711=Y711)</f>
        <v>1</v>
      </c>
    </row>
    <row r="712" spans="1:26" x14ac:dyDescent="0.25">
      <c r="A712">
        <v>707</v>
      </c>
      <c r="B712" t="s">
        <v>1055</v>
      </c>
      <c r="C712">
        <v>39206</v>
      </c>
      <c r="D712" t="s">
        <v>1896</v>
      </c>
      <c r="E712">
        <v>1966</v>
      </c>
      <c r="F712" t="s">
        <v>2122</v>
      </c>
      <c r="G712" t="s">
        <v>2089</v>
      </c>
      <c r="H712">
        <v>4</v>
      </c>
      <c r="I712">
        <v>3</v>
      </c>
      <c r="J712" t="s">
        <v>2122</v>
      </c>
      <c r="K712">
        <v>2045.1</v>
      </c>
      <c r="L712">
        <v>2045.1</v>
      </c>
      <c r="M712">
        <v>2949291.85</v>
      </c>
      <c r="N712">
        <v>2949291.85</v>
      </c>
      <c r="O712">
        <v>0</v>
      </c>
      <c r="P712">
        <v>0</v>
      </c>
      <c r="Q712">
        <v>0</v>
      </c>
      <c r="R712">
        <v>45292</v>
      </c>
      <c r="S712">
        <v>45657</v>
      </c>
      <c r="V712" t="s">
        <v>1055</v>
      </c>
      <c r="W712">
        <v>39206</v>
      </c>
      <c r="X712" s="128">
        <v>2949291.85</v>
      </c>
      <c r="Y712" s="128">
        <f t="shared" si="22"/>
        <v>2949291.85</v>
      </c>
      <c r="Z712" t="b">
        <f t="shared" si="23"/>
        <v>1</v>
      </c>
    </row>
    <row r="713" spans="1:26" x14ac:dyDescent="0.25">
      <c r="A713">
        <v>708</v>
      </c>
      <c r="B713" t="s">
        <v>1056</v>
      </c>
      <c r="C713">
        <v>39254</v>
      </c>
      <c r="D713" t="s">
        <v>1896</v>
      </c>
      <c r="E713">
        <v>1962</v>
      </c>
      <c r="F713" t="s">
        <v>2122</v>
      </c>
      <c r="G713" t="s">
        <v>2094</v>
      </c>
      <c r="H713">
        <v>2</v>
      </c>
      <c r="I713">
        <v>1</v>
      </c>
      <c r="J713" t="s">
        <v>2122</v>
      </c>
      <c r="K713">
        <v>360.7</v>
      </c>
      <c r="L713">
        <v>331.9</v>
      </c>
      <c r="M713">
        <v>128640</v>
      </c>
      <c r="N713">
        <v>128640</v>
      </c>
      <c r="O713">
        <v>0</v>
      </c>
      <c r="P713">
        <v>0</v>
      </c>
      <c r="Q713">
        <v>0</v>
      </c>
      <c r="R713">
        <v>45292</v>
      </c>
      <c r="S713">
        <v>45657</v>
      </c>
      <c r="V713" t="s">
        <v>1056</v>
      </c>
      <c r="W713">
        <v>39254</v>
      </c>
      <c r="X713" s="128">
        <v>128640</v>
      </c>
      <c r="Y713" s="128">
        <f t="shared" si="22"/>
        <v>128640</v>
      </c>
      <c r="Z713" t="b">
        <f t="shared" si="23"/>
        <v>1</v>
      </c>
    </row>
    <row r="714" spans="1:26" x14ac:dyDescent="0.25">
      <c r="A714">
        <v>709</v>
      </c>
      <c r="B714" t="s">
        <v>1057</v>
      </c>
      <c r="C714">
        <v>39255</v>
      </c>
      <c r="D714" t="s">
        <v>1896</v>
      </c>
      <c r="E714">
        <v>1957</v>
      </c>
      <c r="F714" t="s">
        <v>2122</v>
      </c>
      <c r="G714" t="s">
        <v>2094</v>
      </c>
      <c r="H714">
        <v>2</v>
      </c>
      <c r="I714">
        <v>1</v>
      </c>
      <c r="J714" t="s">
        <v>2122</v>
      </c>
      <c r="K714">
        <v>561.20000000000005</v>
      </c>
      <c r="L714">
        <v>499.5</v>
      </c>
      <c r="M714">
        <v>277128.40999999997</v>
      </c>
      <c r="N714">
        <v>277128.40999999997</v>
      </c>
      <c r="O714">
        <v>0</v>
      </c>
      <c r="P714">
        <v>0</v>
      </c>
      <c r="Q714">
        <v>0</v>
      </c>
      <c r="R714">
        <v>45292</v>
      </c>
      <c r="S714">
        <v>45657</v>
      </c>
      <c r="V714" t="s">
        <v>1057</v>
      </c>
      <c r="W714">
        <v>39255</v>
      </c>
      <c r="X714" s="128">
        <v>277128.40999999997</v>
      </c>
      <c r="Y714" s="128">
        <f t="shared" si="22"/>
        <v>277128.40999999997</v>
      </c>
      <c r="Z714" t="b">
        <f t="shared" si="23"/>
        <v>1</v>
      </c>
    </row>
    <row r="715" spans="1:26" x14ac:dyDescent="0.25">
      <c r="A715">
        <v>710</v>
      </c>
      <c r="B715" t="s">
        <v>1058</v>
      </c>
      <c r="C715">
        <v>39256</v>
      </c>
      <c r="D715" t="s">
        <v>1896</v>
      </c>
      <c r="E715">
        <v>1958</v>
      </c>
      <c r="F715" t="s">
        <v>2122</v>
      </c>
      <c r="G715" t="s">
        <v>2094</v>
      </c>
      <c r="H715">
        <v>2</v>
      </c>
      <c r="I715">
        <v>1</v>
      </c>
      <c r="J715" t="s">
        <v>2122</v>
      </c>
      <c r="K715">
        <v>647.1</v>
      </c>
      <c r="L715">
        <v>605.4</v>
      </c>
      <c r="M715">
        <v>129480</v>
      </c>
      <c r="N715">
        <v>129480</v>
      </c>
      <c r="O715">
        <v>0</v>
      </c>
      <c r="P715">
        <v>0</v>
      </c>
      <c r="Q715">
        <v>0</v>
      </c>
      <c r="R715">
        <v>45292</v>
      </c>
      <c r="S715">
        <v>45657</v>
      </c>
      <c r="V715" t="s">
        <v>1058</v>
      </c>
      <c r="W715">
        <v>39256</v>
      </c>
      <c r="X715" s="128">
        <v>129480</v>
      </c>
      <c r="Y715" s="128">
        <f t="shared" si="22"/>
        <v>129480</v>
      </c>
      <c r="Z715" t="b">
        <f t="shared" si="23"/>
        <v>1</v>
      </c>
    </row>
    <row r="716" spans="1:26" x14ac:dyDescent="0.25">
      <c r="A716">
        <v>711</v>
      </c>
      <c r="B716" t="s">
        <v>1059</v>
      </c>
      <c r="C716">
        <v>39280</v>
      </c>
      <c r="D716" t="s">
        <v>1896</v>
      </c>
      <c r="E716">
        <v>1972</v>
      </c>
      <c r="F716" t="s">
        <v>2122</v>
      </c>
      <c r="G716" t="s">
        <v>2089</v>
      </c>
      <c r="H716">
        <v>5</v>
      </c>
      <c r="I716">
        <v>4</v>
      </c>
      <c r="J716" t="s">
        <v>2122</v>
      </c>
      <c r="K716">
        <v>4233.1000000000004</v>
      </c>
      <c r="L716">
        <v>3878.62</v>
      </c>
      <c r="M716">
        <v>9769419.2300000004</v>
      </c>
      <c r="N716">
        <v>9769419.2300000004</v>
      </c>
      <c r="O716">
        <v>0</v>
      </c>
      <c r="P716">
        <v>0</v>
      </c>
      <c r="Q716">
        <v>0</v>
      </c>
      <c r="R716">
        <v>45292</v>
      </c>
      <c r="S716">
        <v>45657</v>
      </c>
      <c r="V716" t="s">
        <v>1059</v>
      </c>
      <c r="W716">
        <v>39280</v>
      </c>
      <c r="X716" s="128">
        <v>9769419.2300000004</v>
      </c>
      <c r="Y716" s="128">
        <f t="shared" si="22"/>
        <v>9769419.2300000004</v>
      </c>
      <c r="Z716" t="b">
        <f t="shared" si="23"/>
        <v>1</v>
      </c>
    </row>
    <row r="717" spans="1:26" x14ac:dyDescent="0.25">
      <c r="A717">
        <v>712</v>
      </c>
      <c r="B717" t="s">
        <v>1060</v>
      </c>
      <c r="C717">
        <v>39282</v>
      </c>
      <c r="D717" t="s">
        <v>1896</v>
      </c>
      <c r="E717">
        <v>1934</v>
      </c>
      <c r="F717" t="s">
        <v>2122</v>
      </c>
      <c r="G717" t="s">
        <v>2089</v>
      </c>
      <c r="H717">
        <v>2</v>
      </c>
      <c r="I717">
        <v>2</v>
      </c>
      <c r="J717" t="s">
        <v>2122</v>
      </c>
      <c r="K717">
        <v>1280.3</v>
      </c>
      <c r="L717">
        <v>552</v>
      </c>
      <c r="M717">
        <v>2329428.7650000001</v>
      </c>
      <c r="N717">
        <v>2329428.7650000001</v>
      </c>
      <c r="O717">
        <v>0</v>
      </c>
      <c r="P717">
        <v>0</v>
      </c>
      <c r="Q717">
        <v>0</v>
      </c>
      <c r="R717">
        <v>45292</v>
      </c>
      <c r="S717">
        <v>45657</v>
      </c>
      <c r="V717" t="s">
        <v>1060</v>
      </c>
      <c r="W717">
        <v>39282</v>
      </c>
      <c r="X717" s="128">
        <v>2329428.7650000001</v>
      </c>
      <c r="Y717" s="128">
        <f t="shared" si="22"/>
        <v>2329428.7650000001</v>
      </c>
      <c r="Z717" t="b">
        <f t="shared" si="23"/>
        <v>1</v>
      </c>
    </row>
    <row r="718" spans="1:26" x14ac:dyDescent="0.25">
      <c r="A718">
        <v>713</v>
      </c>
      <c r="B718" t="s">
        <v>1061</v>
      </c>
      <c r="C718">
        <v>39284</v>
      </c>
      <c r="D718" t="s">
        <v>1896</v>
      </c>
      <c r="E718">
        <v>1957</v>
      </c>
      <c r="F718" t="s">
        <v>2122</v>
      </c>
      <c r="G718" t="s">
        <v>2089</v>
      </c>
      <c r="H718">
        <v>2</v>
      </c>
      <c r="I718">
        <v>2</v>
      </c>
      <c r="J718" t="s">
        <v>2122</v>
      </c>
      <c r="K718">
        <v>995.96</v>
      </c>
      <c r="L718">
        <v>963.92000000000007</v>
      </c>
      <c r="M718">
        <v>2684976.29</v>
      </c>
      <c r="N718">
        <v>2684976.29</v>
      </c>
      <c r="O718">
        <v>0</v>
      </c>
      <c r="P718">
        <v>0</v>
      </c>
      <c r="Q718">
        <v>0</v>
      </c>
      <c r="R718">
        <v>45292</v>
      </c>
      <c r="S718">
        <v>45657</v>
      </c>
      <c r="V718" t="s">
        <v>1061</v>
      </c>
      <c r="W718">
        <v>39284</v>
      </c>
      <c r="X718" s="128">
        <v>2684976.29</v>
      </c>
      <c r="Y718" s="128">
        <f t="shared" si="22"/>
        <v>2684976.29</v>
      </c>
      <c r="Z718" t="b">
        <f t="shared" si="23"/>
        <v>1</v>
      </c>
    </row>
    <row r="719" spans="1:26" x14ac:dyDescent="0.25">
      <c r="A719">
        <v>714</v>
      </c>
      <c r="B719" t="s">
        <v>1062</v>
      </c>
      <c r="C719">
        <v>38968</v>
      </c>
      <c r="D719" t="s">
        <v>1896</v>
      </c>
      <c r="E719">
        <v>1957</v>
      </c>
      <c r="F719" t="s">
        <v>2122</v>
      </c>
      <c r="G719" t="s">
        <v>2089</v>
      </c>
      <c r="H719">
        <v>2</v>
      </c>
      <c r="I719">
        <v>1</v>
      </c>
      <c r="J719" t="s">
        <v>2122</v>
      </c>
      <c r="K719">
        <v>1002.3</v>
      </c>
      <c r="L719">
        <v>389.3</v>
      </c>
      <c r="M719">
        <v>59904</v>
      </c>
      <c r="N719">
        <v>59904</v>
      </c>
      <c r="O719">
        <v>0</v>
      </c>
      <c r="P719">
        <v>0</v>
      </c>
      <c r="Q719">
        <v>0</v>
      </c>
      <c r="R719">
        <v>45292</v>
      </c>
      <c r="S719">
        <v>45657</v>
      </c>
      <c r="V719" t="s">
        <v>1062</v>
      </c>
      <c r="W719">
        <v>38968</v>
      </c>
      <c r="X719" s="128">
        <v>59904</v>
      </c>
      <c r="Y719" s="128">
        <f t="shared" si="22"/>
        <v>59904</v>
      </c>
      <c r="Z719" t="b">
        <f t="shared" si="23"/>
        <v>1</v>
      </c>
    </row>
    <row r="720" spans="1:26" x14ac:dyDescent="0.25">
      <c r="A720">
        <v>715</v>
      </c>
      <c r="B720" t="s">
        <v>594</v>
      </c>
      <c r="C720">
        <v>39001</v>
      </c>
      <c r="D720" t="s">
        <v>1896</v>
      </c>
      <c r="E720">
        <v>1960</v>
      </c>
      <c r="F720" t="s">
        <v>2122</v>
      </c>
      <c r="G720" t="s">
        <v>2094</v>
      </c>
      <c r="H720">
        <v>2</v>
      </c>
      <c r="I720">
        <v>1</v>
      </c>
      <c r="J720" t="s">
        <v>2122</v>
      </c>
      <c r="K720">
        <v>427.5</v>
      </c>
      <c r="L720">
        <v>427.5</v>
      </c>
      <c r="M720">
        <v>967132.19</v>
      </c>
      <c r="N720">
        <v>967132.19</v>
      </c>
      <c r="O720">
        <v>0</v>
      </c>
      <c r="P720">
        <v>0</v>
      </c>
      <c r="Q720">
        <v>0</v>
      </c>
      <c r="R720">
        <v>45292</v>
      </c>
      <c r="S720">
        <v>45657</v>
      </c>
      <c r="V720" t="s">
        <v>594</v>
      </c>
      <c r="W720">
        <v>39001</v>
      </c>
      <c r="X720" s="128">
        <v>967132.19</v>
      </c>
      <c r="Y720" s="128">
        <f t="shared" si="22"/>
        <v>967132.19</v>
      </c>
      <c r="Z720" t="b">
        <f t="shared" si="23"/>
        <v>1</v>
      </c>
    </row>
    <row r="721" spans="1:26" x14ac:dyDescent="0.25">
      <c r="A721">
        <v>716</v>
      </c>
      <c r="B721" t="s">
        <v>595</v>
      </c>
      <c r="C721">
        <v>39008</v>
      </c>
      <c r="D721" t="s">
        <v>1896</v>
      </c>
      <c r="E721">
        <v>1954</v>
      </c>
      <c r="F721" t="s">
        <v>2122</v>
      </c>
      <c r="G721" t="s">
        <v>2089</v>
      </c>
      <c r="H721">
        <v>2</v>
      </c>
      <c r="I721">
        <v>2</v>
      </c>
      <c r="J721" t="s">
        <v>2122</v>
      </c>
      <c r="K721">
        <v>686.3</v>
      </c>
      <c r="L721">
        <v>657.6</v>
      </c>
      <c r="M721">
        <v>1494672.35</v>
      </c>
      <c r="N721">
        <v>1494672.35</v>
      </c>
      <c r="O721">
        <v>0</v>
      </c>
      <c r="P721">
        <v>0</v>
      </c>
      <c r="Q721">
        <v>0</v>
      </c>
      <c r="R721">
        <v>45292</v>
      </c>
      <c r="S721">
        <v>45657</v>
      </c>
      <c r="V721" t="s">
        <v>595</v>
      </c>
      <c r="W721">
        <v>39008</v>
      </c>
      <c r="X721" s="128">
        <v>1494672.35</v>
      </c>
      <c r="Y721" s="128">
        <f t="shared" si="22"/>
        <v>1494672.35</v>
      </c>
      <c r="Z721" t="b">
        <f t="shared" si="23"/>
        <v>1</v>
      </c>
    </row>
    <row r="722" spans="1:26" x14ac:dyDescent="0.25">
      <c r="A722">
        <v>717</v>
      </c>
      <c r="B722" t="s">
        <v>2991</v>
      </c>
      <c r="C722">
        <v>39011</v>
      </c>
      <c r="D722" t="s">
        <v>1896</v>
      </c>
      <c r="E722">
        <v>1979</v>
      </c>
      <c r="F722" t="s">
        <v>2122</v>
      </c>
      <c r="G722" t="s">
        <v>2120</v>
      </c>
      <c r="H722">
        <v>5</v>
      </c>
      <c r="I722">
        <v>1</v>
      </c>
      <c r="J722" t="s">
        <v>2122</v>
      </c>
      <c r="K722">
        <v>1513.15</v>
      </c>
      <c r="L722">
        <v>1212.7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45292</v>
      </c>
      <c r="S722">
        <v>45657</v>
      </c>
      <c r="V722" t="s">
        <v>2991</v>
      </c>
      <c r="W722">
        <v>39011</v>
      </c>
      <c r="X722" s="128">
        <v>0</v>
      </c>
      <c r="Y722" s="128">
        <f t="shared" si="22"/>
        <v>0</v>
      </c>
      <c r="Z722" t="b">
        <f t="shared" si="23"/>
        <v>1</v>
      </c>
    </row>
    <row r="723" spans="1:26" x14ac:dyDescent="0.25">
      <c r="A723">
        <v>718</v>
      </c>
      <c r="B723" t="s">
        <v>2992</v>
      </c>
      <c r="C723">
        <v>39012</v>
      </c>
      <c r="D723" t="s">
        <v>1896</v>
      </c>
      <c r="E723">
        <v>1979</v>
      </c>
      <c r="F723" t="s">
        <v>2122</v>
      </c>
      <c r="G723" t="s">
        <v>2120</v>
      </c>
      <c r="H723">
        <v>5</v>
      </c>
      <c r="I723">
        <v>1</v>
      </c>
      <c r="J723" t="s">
        <v>2122</v>
      </c>
      <c r="K723">
        <v>1513.3</v>
      </c>
      <c r="L723">
        <v>1229.92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45292</v>
      </c>
      <c r="S723">
        <v>45657</v>
      </c>
      <c r="V723" t="s">
        <v>2992</v>
      </c>
      <c r="W723">
        <v>39012</v>
      </c>
      <c r="X723" s="128">
        <v>0</v>
      </c>
      <c r="Y723" s="128">
        <f t="shared" si="22"/>
        <v>0</v>
      </c>
      <c r="Z723" t="b">
        <f t="shared" si="23"/>
        <v>1</v>
      </c>
    </row>
    <row r="724" spans="1:26" x14ac:dyDescent="0.25">
      <c r="A724">
        <v>719</v>
      </c>
      <c r="B724" t="s">
        <v>601</v>
      </c>
      <c r="C724">
        <v>39125</v>
      </c>
      <c r="D724" t="s">
        <v>1896</v>
      </c>
      <c r="E724">
        <v>1985</v>
      </c>
      <c r="F724" t="s">
        <v>2122</v>
      </c>
      <c r="G724" t="s">
        <v>2088</v>
      </c>
      <c r="H724">
        <v>5</v>
      </c>
      <c r="I724">
        <v>4</v>
      </c>
      <c r="J724" t="s">
        <v>2122</v>
      </c>
      <c r="K724">
        <v>5287.1</v>
      </c>
      <c r="L724">
        <v>3363.7</v>
      </c>
      <c r="M724">
        <v>5549047.0412999997</v>
      </c>
      <c r="N724">
        <v>5549047.0412999997</v>
      </c>
      <c r="O724">
        <v>0</v>
      </c>
      <c r="P724">
        <v>0</v>
      </c>
      <c r="Q724">
        <v>0</v>
      </c>
      <c r="R724">
        <v>45292</v>
      </c>
      <c r="S724">
        <v>45657</v>
      </c>
      <c r="V724" t="s">
        <v>601</v>
      </c>
      <c r="W724">
        <v>39125</v>
      </c>
      <c r="X724" s="128">
        <v>5549047.0412999997</v>
      </c>
      <c r="Y724" s="128">
        <f t="shared" si="22"/>
        <v>5549047.0412999997</v>
      </c>
      <c r="Z724" t="b">
        <f t="shared" si="23"/>
        <v>1</v>
      </c>
    </row>
    <row r="725" spans="1:26" x14ac:dyDescent="0.25">
      <c r="A725">
        <v>720</v>
      </c>
      <c r="B725" t="s">
        <v>597</v>
      </c>
      <c r="C725">
        <v>39033</v>
      </c>
      <c r="D725" t="s">
        <v>1896</v>
      </c>
      <c r="E725">
        <v>1959</v>
      </c>
      <c r="F725" t="s">
        <v>2122</v>
      </c>
      <c r="G725" t="s">
        <v>2089</v>
      </c>
      <c r="H725">
        <v>3</v>
      </c>
      <c r="I725">
        <v>4</v>
      </c>
      <c r="J725" t="s">
        <v>2122</v>
      </c>
      <c r="K725">
        <v>2343.8000000000002</v>
      </c>
      <c r="L725">
        <v>2106.6999999999998</v>
      </c>
      <c r="M725">
        <v>2373690.54</v>
      </c>
      <c r="N725">
        <v>2373690.54</v>
      </c>
      <c r="O725">
        <v>0</v>
      </c>
      <c r="P725">
        <v>0</v>
      </c>
      <c r="Q725">
        <v>0</v>
      </c>
      <c r="R725">
        <v>45292</v>
      </c>
      <c r="S725">
        <v>45657</v>
      </c>
      <c r="V725" t="s">
        <v>597</v>
      </c>
      <c r="W725">
        <v>39033</v>
      </c>
      <c r="X725" s="128">
        <v>2373690.54</v>
      </c>
      <c r="Y725" s="128">
        <f t="shared" si="22"/>
        <v>2373690.54</v>
      </c>
      <c r="Z725" t="b">
        <f t="shared" si="23"/>
        <v>1</v>
      </c>
    </row>
    <row r="726" spans="1:26" x14ac:dyDescent="0.25">
      <c r="A726">
        <v>721</v>
      </c>
      <c r="B726" t="s">
        <v>596</v>
      </c>
      <c r="C726">
        <v>39026</v>
      </c>
      <c r="D726" t="s">
        <v>1896</v>
      </c>
      <c r="E726">
        <v>1964</v>
      </c>
      <c r="F726" t="s">
        <v>2122</v>
      </c>
      <c r="G726" t="s">
        <v>2089</v>
      </c>
      <c r="H726">
        <v>4</v>
      </c>
      <c r="I726">
        <v>2</v>
      </c>
      <c r="J726" t="s">
        <v>2122</v>
      </c>
      <c r="K726">
        <v>1438.7</v>
      </c>
      <c r="L726">
        <v>1273.7</v>
      </c>
      <c r="M726">
        <v>2994407.5300000003</v>
      </c>
      <c r="N726">
        <v>2994407.5300000003</v>
      </c>
      <c r="O726">
        <v>0</v>
      </c>
      <c r="P726">
        <v>0</v>
      </c>
      <c r="Q726">
        <v>0</v>
      </c>
      <c r="R726">
        <v>45292</v>
      </c>
      <c r="S726">
        <v>45657</v>
      </c>
      <c r="V726" t="s">
        <v>596</v>
      </c>
      <c r="W726">
        <v>39026</v>
      </c>
      <c r="X726" s="128">
        <v>2994407.5300000003</v>
      </c>
      <c r="Y726" s="128">
        <f t="shared" si="22"/>
        <v>2994407.5300000003</v>
      </c>
      <c r="Z726" t="b">
        <f t="shared" si="23"/>
        <v>1</v>
      </c>
    </row>
    <row r="727" spans="1:26" x14ac:dyDescent="0.25">
      <c r="A727">
        <v>722</v>
      </c>
      <c r="B727" t="s">
        <v>2669</v>
      </c>
      <c r="C727">
        <v>39086</v>
      </c>
      <c r="D727" t="s">
        <v>1896</v>
      </c>
      <c r="E727">
        <v>1957</v>
      </c>
      <c r="F727" t="s">
        <v>2122</v>
      </c>
      <c r="G727" t="s">
        <v>2089</v>
      </c>
      <c r="H727">
        <v>3</v>
      </c>
      <c r="I727">
        <v>3</v>
      </c>
      <c r="J727" t="s">
        <v>2122</v>
      </c>
      <c r="K727">
        <v>3339.4</v>
      </c>
      <c r="L727">
        <v>1306.9000000000001</v>
      </c>
      <c r="M727">
        <v>1411117.8699999999</v>
      </c>
      <c r="N727">
        <v>1411117.8699999999</v>
      </c>
      <c r="O727">
        <v>0</v>
      </c>
      <c r="P727">
        <v>0</v>
      </c>
      <c r="Q727">
        <v>0</v>
      </c>
      <c r="R727">
        <v>45292</v>
      </c>
      <c r="S727">
        <v>45657</v>
      </c>
      <c r="V727" t="s">
        <v>2669</v>
      </c>
      <c r="W727">
        <v>39086</v>
      </c>
      <c r="X727" s="128">
        <v>1411117.8699999999</v>
      </c>
      <c r="Y727" s="128">
        <f t="shared" si="22"/>
        <v>1411117.8699999999</v>
      </c>
      <c r="Z727" t="b">
        <f t="shared" si="23"/>
        <v>1</v>
      </c>
    </row>
    <row r="728" spans="1:26" x14ac:dyDescent="0.25">
      <c r="A728">
        <v>723</v>
      </c>
      <c r="B728" t="s">
        <v>606</v>
      </c>
      <c r="C728">
        <v>39319</v>
      </c>
      <c r="D728" t="s">
        <v>1896</v>
      </c>
      <c r="E728">
        <v>1974</v>
      </c>
      <c r="F728" t="s">
        <v>2122</v>
      </c>
      <c r="G728" t="s">
        <v>2088</v>
      </c>
      <c r="H728">
        <v>5</v>
      </c>
      <c r="I728">
        <v>4</v>
      </c>
      <c r="J728" t="s">
        <v>2122</v>
      </c>
      <c r="K728">
        <v>5193.13</v>
      </c>
      <c r="L728">
        <v>3315.63</v>
      </c>
      <c r="M728">
        <v>6733835.368400001</v>
      </c>
      <c r="N728">
        <v>6733835.368400001</v>
      </c>
      <c r="O728">
        <v>0</v>
      </c>
      <c r="P728">
        <v>0</v>
      </c>
      <c r="Q728">
        <v>0</v>
      </c>
      <c r="R728">
        <v>45292</v>
      </c>
      <c r="S728">
        <v>45657</v>
      </c>
      <c r="V728" t="s">
        <v>606</v>
      </c>
      <c r="W728">
        <v>39319</v>
      </c>
      <c r="X728" s="128">
        <v>6733835.368400001</v>
      </c>
      <c r="Y728" s="128">
        <f t="shared" si="22"/>
        <v>6733835.368400001</v>
      </c>
      <c r="Z728" t="b">
        <f t="shared" si="23"/>
        <v>1</v>
      </c>
    </row>
    <row r="729" spans="1:26" x14ac:dyDescent="0.25">
      <c r="A729">
        <v>724</v>
      </c>
      <c r="B729" t="s">
        <v>607</v>
      </c>
      <c r="C729">
        <v>39322</v>
      </c>
      <c r="D729" t="s">
        <v>1896</v>
      </c>
      <c r="E729">
        <v>1948</v>
      </c>
      <c r="F729" t="s">
        <v>2122</v>
      </c>
      <c r="G729" t="s">
        <v>2090</v>
      </c>
      <c r="H729">
        <v>2</v>
      </c>
      <c r="I729">
        <v>3</v>
      </c>
      <c r="J729" t="s">
        <v>2122</v>
      </c>
      <c r="K729">
        <v>2444.77</v>
      </c>
      <c r="L729">
        <v>725.8</v>
      </c>
      <c r="M729">
        <v>312341.49</v>
      </c>
      <c r="N729">
        <v>312341.49</v>
      </c>
      <c r="O729">
        <v>0</v>
      </c>
      <c r="P729">
        <v>0</v>
      </c>
      <c r="Q729">
        <v>0</v>
      </c>
      <c r="R729">
        <v>45292</v>
      </c>
      <c r="S729">
        <v>45657</v>
      </c>
      <c r="V729" t="s">
        <v>607</v>
      </c>
      <c r="W729">
        <v>39322</v>
      </c>
      <c r="X729" s="128">
        <v>312341.49</v>
      </c>
      <c r="Y729" s="128">
        <f t="shared" si="22"/>
        <v>312341.49</v>
      </c>
      <c r="Z729" t="b">
        <f t="shared" si="23"/>
        <v>1</v>
      </c>
    </row>
    <row r="730" spans="1:26" x14ac:dyDescent="0.25">
      <c r="A730">
        <v>725</v>
      </c>
      <c r="B730" t="s">
        <v>608</v>
      </c>
      <c r="C730">
        <v>39324</v>
      </c>
      <c r="D730" t="s">
        <v>1896</v>
      </c>
      <c r="E730">
        <v>1969</v>
      </c>
      <c r="F730" t="s">
        <v>2122</v>
      </c>
      <c r="G730" t="s">
        <v>2088</v>
      </c>
      <c r="H730">
        <v>5</v>
      </c>
      <c r="I730">
        <v>4</v>
      </c>
      <c r="J730" t="s">
        <v>2122</v>
      </c>
      <c r="K730">
        <v>3841.1</v>
      </c>
      <c r="L730">
        <v>3658.9</v>
      </c>
      <c r="M730">
        <v>2763302.1170999999</v>
      </c>
      <c r="N730">
        <v>2763302.1170999999</v>
      </c>
      <c r="O730">
        <v>0</v>
      </c>
      <c r="P730">
        <v>0</v>
      </c>
      <c r="Q730">
        <v>0</v>
      </c>
      <c r="R730">
        <v>45292</v>
      </c>
      <c r="S730">
        <v>45657</v>
      </c>
      <c r="V730" t="s">
        <v>608</v>
      </c>
      <c r="W730">
        <v>39324</v>
      </c>
      <c r="X730" s="128">
        <v>2763302.1170999999</v>
      </c>
      <c r="Y730" s="128">
        <f t="shared" si="22"/>
        <v>2763302.1170999999</v>
      </c>
      <c r="Z730" t="b">
        <f t="shared" si="23"/>
        <v>1</v>
      </c>
    </row>
    <row r="731" spans="1:26" x14ac:dyDescent="0.25">
      <c r="A731">
        <v>726</v>
      </c>
      <c r="B731" t="s">
        <v>1380</v>
      </c>
      <c r="C731">
        <v>38935</v>
      </c>
      <c r="D731" t="s">
        <v>1896</v>
      </c>
      <c r="E731">
        <v>1957</v>
      </c>
      <c r="F731" t="s">
        <v>2122</v>
      </c>
      <c r="G731" t="s">
        <v>2094</v>
      </c>
      <c r="H731">
        <v>2</v>
      </c>
      <c r="I731">
        <v>1</v>
      </c>
      <c r="J731" t="s">
        <v>2122</v>
      </c>
      <c r="K731">
        <v>428</v>
      </c>
      <c r="L731">
        <v>400</v>
      </c>
      <c r="M731">
        <v>148128</v>
      </c>
      <c r="N731">
        <v>148128</v>
      </c>
      <c r="O731">
        <v>0</v>
      </c>
      <c r="P731">
        <v>0</v>
      </c>
      <c r="Q731">
        <v>0</v>
      </c>
      <c r="R731">
        <v>45292</v>
      </c>
      <c r="S731">
        <v>45657</v>
      </c>
      <c r="V731" t="s">
        <v>1380</v>
      </c>
      <c r="W731">
        <v>38935</v>
      </c>
      <c r="X731" s="128">
        <v>148128</v>
      </c>
      <c r="Y731" s="128">
        <f t="shared" si="22"/>
        <v>148128</v>
      </c>
      <c r="Z731" t="b">
        <f t="shared" si="23"/>
        <v>1</v>
      </c>
    </row>
    <row r="732" spans="1:26" x14ac:dyDescent="0.25">
      <c r="A732">
        <v>727</v>
      </c>
      <c r="B732" t="s">
        <v>2877</v>
      </c>
      <c r="C732">
        <v>38899</v>
      </c>
      <c r="D732" t="s">
        <v>1896</v>
      </c>
      <c r="E732">
        <v>1960</v>
      </c>
      <c r="F732" t="s">
        <v>2122</v>
      </c>
      <c r="G732" t="s">
        <v>2119</v>
      </c>
      <c r="H732">
        <v>2</v>
      </c>
      <c r="I732">
        <v>1</v>
      </c>
      <c r="J732" t="s">
        <v>2122</v>
      </c>
      <c r="K732">
        <v>353.2</v>
      </c>
      <c r="L732">
        <v>326.8</v>
      </c>
      <c r="M732">
        <v>133716</v>
      </c>
      <c r="N732">
        <v>133716</v>
      </c>
      <c r="O732">
        <v>0</v>
      </c>
      <c r="P732">
        <v>0</v>
      </c>
      <c r="Q732">
        <v>0</v>
      </c>
      <c r="R732">
        <v>45292</v>
      </c>
      <c r="S732">
        <v>45657</v>
      </c>
      <c r="V732" t="s">
        <v>2877</v>
      </c>
      <c r="W732">
        <v>38899</v>
      </c>
      <c r="X732" s="128">
        <v>133716</v>
      </c>
      <c r="Y732" s="128">
        <f t="shared" si="22"/>
        <v>133716</v>
      </c>
      <c r="Z732" t="b">
        <f t="shared" si="23"/>
        <v>1</v>
      </c>
    </row>
    <row r="733" spans="1:26" x14ac:dyDescent="0.25">
      <c r="A733">
        <v>728</v>
      </c>
      <c r="B733" t="s">
        <v>2878</v>
      </c>
      <c r="C733">
        <v>39000</v>
      </c>
      <c r="D733" t="s">
        <v>1896</v>
      </c>
      <c r="E733">
        <v>1960</v>
      </c>
      <c r="F733" t="s">
        <v>2122</v>
      </c>
      <c r="G733" t="s">
        <v>2119</v>
      </c>
      <c r="H733">
        <v>2</v>
      </c>
      <c r="I733">
        <v>1</v>
      </c>
      <c r="J733" t="s">
        <v>2122</v>
      </c>
      <c r="K733">
        <v>422.8</v>
      </c>
      <c r="L733">
        <v>393.8</v>
      </c>
      <c r="M733">
        <v>161448</v>
      </c>
      <c r="N733">
        <v>161448</v>
      </c>
      <c r="O733">
        <v>0</v>
      </c>
      <c r="P733">
        <v>0</v>
      </c>
      <c r="Q733">
        <v>0</v>
      </c>
      <c r="R733">
        <v>45292</v>
      </c>
      <c r="S733">
        <v>45657</v>
      </c>
      <c r="V733" t="s">
        <v>2878</v>
      </c>
      <c r="W733">
        <v>39000</v>
      </c>
      <c r="X733" s="128">
        <v>161448</v>
      </c>
      <c r="Y733" s="128">
        <f t="shared" si="22"/>
        <v>161448</v>
      </c>
      <c r="Z733" t="b">
        <f t="shared" si="23"/>
        <v>1</v>
      </c>
    </row>
    <row r="734" spans="1:26" x14ac:dyDescent="0.25">
      <c r="A734">
        <v>729</v>
      </c>
      <c r="B734" t="s">
        <v>2879</v>
      </c>
      <c r="C734">
        <v>39002</v>
      </c>
      <c r="D734" t="s">
        <v>1896</v>
      </c>
      <c r="E734">
        <v>1960</v>
      </c>
      <c r="F734" t="s">
        <v>2122</v>
      </c>
      <c r="G734" t="s">
        <v>2119</v>
      </c>
      <c r="H734">
        <v>2</v>
      </c>
      <c r="I734">
        <v>1</v>
      </c>
      <c r="J734" t="s">
        <v>2122</v>
      </c>
      <c r="K734">
        <v>417.1</v>
      </c>
      <c r="L734">
        <v>391.1</v>
      </c>
      <c r="M734">
        <v>162408</v>
      </c>
      <c r="N734">
        <v>162408</v>
      </c>
      <c r="O734">
        <v>0</v>
      </c>
      <c r="P734">
        <v>0</v>
      </c>
      <c r="Q734">
        <v>0</v>
      </c>
      <c r="R734">
        <v>45292</v>
      </c>
      <c r="S734">
        <v>45657</v>
      </c>
      <c r="V734" t="s">
        <v>2879</v>
      </c>
      <c r="W734">
        <v>39002</v>
      </c>
      <c r="X734" s="128">
        <v>162408</v>
      </c>
      <c r="Y734" s="128">
        <f t="shared" si="22"/>
        <v>162408</v>
      </c>
      <c r="Z734" t="b">
        <f t="shared" si="23"/>
        <v>1</v>
      </c>
    </row>
    <row r="735" spans="1:26" x14ac:dyDescent="0.25">
      <c r="A735">
        <v>730</v>
      </c>
      <c r="B735" t="s">
        <v>2880</v>
      </c>
      <c r="C735">
        <v>39004</v>
      </c>
      <c r="D735" t="s">
        <v>1896</v>
      </c>
      <c r="E735">
        <v>1950</v>
      </c>
      <c r="F735" t="s">
        <v>2122</v>
      </c>
      <c r="G735" t="s">
        <v>2119</v>
      </c>
      <c r="H735">
        <v>2</v>
      </c>
      <c r="I735">
        <v>2</v>
      </c>
      <c r="J735" t="s">
        <v>2122</v>
      </c>
      <c r="K735">
        <v>491</v>
      </c>
      <c r="L735">
        <v>464</v>
      </c>
      <c r="M735">
        <v>122268</v>
      </c>
      <c r="N735">
        <v>122268</v>
      </c>
      <c r="O735">
        <v>0</v>
      </c>
      <c r="P735">
        <v>0</v>
      </c>
      <c r="Q735">
        <v>0</v>
      </c>
      <c r="R735">
        <v>45292</v>
      </c>
      <c r="S735">
        <v>45657</v>
      </c>
      <c r="V735" t="s">
        <v>2880</v>
      </c>
      <c r="W735">
        <v>39004</v>
      </c>
      <c r="X735" s="128">
        <v>122268</v>
      </c>
      <c r="Y735" s="128">
        <f t="shared" si="22"/>
        <v>122268</v>
      </c>
      <c r="Z735" t="b">
        <f t="shared" si="23"/>
        <v>1</v>
      </c>
    </row>
    <row r="736" spans="1:26" x14ac:dyDescent="0.25">
      <c r="A736">
        <v>731</v>
      </c>
      <c r="B736" t="s">
        <v>2881</v>
      </c>
      <c r="C736">
        <v>39005</v>
      </c>
      <c r="D736" t="s">
        <v>1896</v>
      </c>
      <c r="E736">
        <v>1950</v>
      </c>
      <c r="F736" t="s">
        <v>2122</v>
      </c>
      <c r="G736" t="s">
        <v>2119</v>
      </c>
      <c r="H736">
        <v>2</v>
      </c>
      <c r="I736">
        <v>2</v>
      </c>
      <c r="J736" t="s">
        <v>2122</v>
      </c>
      <c r="K736">
        <v>465.5</v>
      </c>
      <c r="L736">
        <v>438.5</v>
      </c>
      <c r="M736">
        <v>121752</v>
      </c>
      <c r="N736">
        <v>121752</v>
      </c>
      <c r="O736">
        <v>0</v>
      </c>
      <c r="P736">
        <v>0</v>
      </c>
      <c r="Q736">
        <v>0</v>
      </c>
      <c r="R736">
        <v>45292</v>
      </c>
      <c r="S736">
        <v>45657</v>
      </c>
      <c r="V736" t="s">
        <v>2881</v>
      </c>
      <c r="W736">
        <v>39005</v>
      </c>
      <c r="X736" s="128">
        <v>121752</v>
      </c>
      <c r="Y736" s="128">
        <f t="shared" si="22"/>
        <v>121752</v>
      </c>
      <c r="Z736" t="b">
        <f t="shared" si="23"/>
        <v>1</v>
      </c>
    </row>
    <row r="737" spans="1:26" x14ac:dyDescent="0.25">
      <c r="A737">
        <v>732</v>
      </c>
      <c r="B737" t="s">
        <v>2882</v>
      </c>
      <c r="C737">
        <v>39006</v>
      </c>
      <c r="D737" t="s">
        <v>1896</v>
      </c>
      <c r="E737">
        <v>1950</v>
      </c>
      <c r="F737" t="s">
        <v>2122</v>
      </c>
      <c r="G737" t="s">
        <v>2119</v>
      </c>
      <c r="H737">
        <v>2</v>
      </c>
      <c r="I737">
        <v>2</v>
      </c>
      <c r="J737" t="s">
        <v>2122</v>
      </c>
      <c r="K737">
        <v>392.9</v>
      </c>
      <c r="L737">
        <v>365.3</v>
      </c>
      <c r="M737">
        <v>139572</v>
      </c>
      <c r="N737">
        <v>139572</v>
      </c>
      <c r="O737">
        <v>0</v>
      </c>
      <c r="P737">
        <v>0</v>
      </c>
      <c r="Q737">
        <v>0</v>
      </c>
      <c r="R737">
        <v>45292</v>
      </c>
      <c r="S737">
        <v>45657</v>
      </c>
      <c r="V737" t="s">
        <v>2882</v>
      </c>
      <c r="W737">
        <v>39006</v>
      </c>
      <c r="X737" s="128">
        <v>139572</v>
      </c>
      <c r="Y737" s="128">
        <f t="shared" si="22"/>
        <v>139572</v>
      </c>
      <c r="Z737" t="b">
        <f t="shared" si="23"/>
        <v>1</v>
      </c>
    </row>
    <row r="738" spans="1:26" x14ac:dyDescent="0.25">
      <c r="A738">
        <v>733</v>
      </c>
      <c r="B738" t="s">
        <v>2883</v>
      </c>
      <c r="C738">
        <v>39007</v>
      </c>
      <c r="D738" t="s">
        <v>1896</v>
      </c>
      <c r="E738">
        <v>1950</v>
      </c>
      <c r="F738" t="s">
        <v>2122</v>
      </c>
      <c r="G738" t="s">
        <v>2119</v>
      </c>
      <c r="H738">
        <v>2</v>
      </c>
      <c r="I738">
        <v>2</v>
      </c>
      <c r="J738" t="s">
        <v>2122</v>
      </c>
      <c r="K738">
        <v>395.9</v>
      </c>
      <c r="L738">
        <v>366.8</v>
      </c>
      <c r="M738">
        <v>147936</v>
      </c>
      <c r="N738">
        <v>147936</v>
      </c>
      <c r="O738">
        <v>0</v>
      </c>
      <c r="P738">
        <v>0</v>
      </c>
      <c r="Q738">
        <v>0</v>
      </c>
      <c r="R738">
        <v>45292</v>
      </c>
      <c r="S738">
        <v>45657</v>
      </c>
      <c r="V738" t="s">
        <v>2883</v>
      </c>
      <c r="W738">
        <v>39007</v>
      </c>
      <c r="X738" s="128">
        <v>147936</v>
      </c>
      <c r="Y738" s="128">
        <f t="shared" si="22"/>
        <v>147936</v>
      </c>
      <c r="Z738" t="b">
        <f t="shared" si="23"/>
        <v>1</v>
      </c>
    </row>
    <row r="739" spans="1:26" x14ac:dyDescent="0.25">
      <c r="A739">
        <v>734</v>
      </c>
      <c r="B739" t="s">
        <v>2884</v>
      </c>
      <c r="C739">
        <v>39003</v>
      </c>
      <c r="D739" t="s">
        <v>1896</v>
      </c>
      <c r="E739">
        <v>1960</v>
      </c>
      <c r="F739" t="s">
        <v>2122</v>
      </c>
      <c r="G739" t="s">
        <v>2119</v>
      </c>
      <c r="H739">
        <v>2</v>
      </c>
      <c r="I739">
        <v>1</v>
      </c>
      <c r="J739" t="s">
        <v>2122</v>
      </c>
      <c r="K739">
        <v>430.7</v>
      </c>
      <c r="L739">
        <v>403.6</v>
      </c>
      <c r="M739">
        <v>163824</v>
      </c>
      <c r="N739">
        <v>163824</v>
      </c>
      <c r="O739">
        <v>0</v>
      </c>
      <c r="P739">
        <v>0</v>
      </c>
      <c r="Q739">
        <v>0</v>
      </c>
      <c r="R739">
        <v>45292</v>
      </c>
      <c r="S739">
        <v>45657</v>
      </c>
      <c r="V739" t="s">
        <v>2884</v>
      </c>
      <c r="W739">
        <v>39003</v>
      </c>
      <c r="X739" s="128">
        <v>163824</v>
      </c>
      <c r="Y739" s="128">
        <f t="shared" si="22"/>
        <v>163824</v>
      </c>
      <c r="Z739" t="b">
        <f t="shared" si="23"/>
        <v>1</v>
      </c>
    </row>
    <row r="740" spans="1:26" x14ac:dyDescent="0.25">
      <c r="A740">
        <v>735</v>
      </c>
      <c r="B740" t="s">
        <v>2885</v>
      </c>
      <c r="C740">
        <v>38933</v>
      </c>
      <c r="D740" t="s">
        <v>1896</v>
      </c>
      <c r="E740">
        <v>1957</v>
      </c>
      <c r="F740" t="s">
        <v>2122</v>
      </c>
      <c r="G740" t="s">
        <v>2119</v>
      </c>
      <c r="H740">
        <v>2</v>
      </c>
      <c r="I740">
        <v>1</v>
      </c>
      <c r="J740" t="s">
        <v>2122</v>
      </c>
      <c r="K740">
        <v>437.3</v>
      </c>
      <c r="L740">
        <v>408.3</v>
      </c>
      <c r="M740">
        <v>153720</v>
      </c>
      <c r="N740">
        <v>153720</v>
      </c>
      <c r="O740">
        <v>0</v>
      </c>
      <c r="P740">
        <v>0</v>
      </c>
      <c r="Q740">
        <v>0</v>
      </c>
      <c r="R740">
        <v>45292</v>
      </c>
      <c r="S740">
        <v>45657</v>
      </c>
      <c r="V740" t="s">
        <v>2885</v>
      </c>
      <c r="W740">
        <v>38933</v>
      </c>
      <c r="X740" s="128">
        <v>153720</v>
      </c>
      <c r="Y740" s="128">
        <f t="shared" si="22"/>
        <v>153720</v>
      </c>
      <c r="Z740" t="b">
        <f t="shared" si="23"/>
        <v>1</v>
      </c>
    </row>
    <row r="741" spans="1:26" x14ac:dyDescent="0.25">
      <c r="A741">
        <v>736</v>
      </c>
      <c r="B741" t="s">
        <v>2886</v>
      </c>
      <c r="C741">
        <v>38936</v>
      </c>
      <c r="D741" t="s">
        <v>1896</v>
      </c>
      <c r="E741">
        <v>1957</v>
      </c>
      <c r="F741" t="s">
        <v>2122</v>
      </c>
      <c r="G741" t="s">
        <v>2119</v>
      </c>
      <c r="H741">
        <v>2</v>
      </c>
      <c r="I741">
        <v>1</v>
      </c>
      <c r="J741" t="s">
        <v>2122</v>
      </c>
      <c r="K741">
        <v>426.9</v>
      </c>
      <c r="L741">
        <v>397.9</v>
      </c>
      <c r="M741">
        <v>153720</v>
      </c>
      <c r="N741">
        <v>153720</v>
      </c>
      <c r="O741">
        <v>0</v>
      </c>
      <c r="P741">
        <v>0</v>
      </c>
      <c r="Q741">
        <v>0</v>
      </c>
      <c r="R741">
        <v>45292</v>
      </c>
      <c r="S741">
        <v>45657</v>
      </c>
      <c r="V741" t="s">
        <v>2886</v>
      </c>
      <c r="W741">
        <v>38936</v>
      </c>
      <c r="X741" s="128">
        <v>153720</v>
      </c>
      <c r="Y741" s="128">
        <f t="shared" si="22"/>
        <v>153720</v>
      </c>
      <c r="Z741" t="b">
        <f t="shared" si="23"/>
        <v>1</v>
      </c>
    </row>
    <row r="742" spans="1:26" x14ac:dyDescent="0.25">
      <c r="A742">
        <v>737</v>
      </c>
      <c r="B742" t="s">
        <v>2887</v>
      </c>
      <c r="C742">
        <v>38937</v>
      </c>
      <c r="D742" t="s">
        <v>1896</v>
      </c>
      <c r="E742">
        <v>1957</v>
      </c>
      <c r="F742" t="s">
        <v>2122</v>
      </c>
      <c r="G742" t="s">
        <v>2119</v>
      </c>
      <c r="H742">
        <v>2</v>
      </c>
      <c r="I742">
        <v>1</v>
      </c>
      <c r="J742" t="s">
        <v>2122</v>
      </c>
      <c r="K742">
        <v>349.3</v>
      </c>
      <c r="L742">
        <v>322</v>
      </c>
      <c r="M742">
        <v>153720</v>
      </c>
      <c r="N742">
        <v>153720</v>
      </c>
      <c r="O742">
        <v>0</v>
      </c>
      <c r="P742">
        <v>0</v>
      </c>
      <c r="Q742">
        <v>0</v>
      </c>
      <c r="R742">
        <v>45292</v>
      </c>
      <c r="S742">
        <v>45657</v>
      </c>
      <c r="V742" t="s">
        <v>2887</v>
      </c>
      <c r="W742">
        <v>38937</v>
      </c>
      <c r="X742" s="128">
        <v>153720</v>
      </c>
      <c r="Y742" s="128">
        <f t="shared" si="22"/>
        <v>153720</v>
      </c>
      <c r="Z742" t="b">
        <f t="shared" si="23"/>
        <v>1</v>
      </c>
    </row>
    <row r="743" spans="1:26" x14ac:dyDescent="0.25">
      <c r="A743">
        <v>738</v>
      </c>
      <c r="B743" t="s">
        <v>2888</v>
      </c>
      <c r="C743">
        <v>38938</v>
      </c>
      <c r="D743" t="s">
        <v>1896</v>
      </c>
      <c r="E743">
        <v>1957</v>
      </c>
      <c r="F743" t="s">
        <v>2122</v>
      </c>
      <c r="G743" t="s">
        <v>2119</v>
      </c>
      <c r="H743">
        <v>2</v>
      </c>
      <c r="I743">
        <v>1</v>
      </c>
      <c r="J743" t="s">
        <v>2122</v>
      </c>
      <c r="K743">
        <v>347.8</v>
      </c>
      <c r="L743">
        <v>326.3</v>
      </c>
      <c r="M743">
        <v>153720</v>
      </c>
      <c r="N743">
        <v>153720</v>
      </c>
      <c r="O743">
        <v>0</v>
      </c>
      <c r="P743">
        <v>0</v>
      </c>
      <c r="Q743">
        <v>0</v>
      </c>
      <c r="R743">
        <v>45292</v>
      </c>
      <c r="S743">
        <v>45657</v>
      </c>
      <c r="V743" t="s">
        <v>2888</v>
      </c>
      <c r="W743">
        <v>38938</v>
      </c>
      <c r="X743" s="128">
        <v>153720</v>
      </c>
      <c r="Y743" s="128">
        <f t="shared" si="22"/>
        <v>153720</v>
      </c>
      <c r="Z743" t="b">
        <f t="shared" si="23"/>
        <v>1</v>
      </c>
    </row>
    <row r="744" spans="1:26" x14ac:dyDescent="0.25">
      <c r="A744">
        <v>739</v>
      </c>
      <c r="B744" t="s">
        <v>2889</v>
      </c>
      <c r="C744">
        <v>38939</v>
      </c>
      <c r="D744" t="s">
        <v>1896</v>
      </c>
      <c r="E744">
        <v>1957</v>
      </c>
      <c r="F744" t="s">
        <v>2122</v>
      </c>
      <c r="G744" t="s">
        <v>2119</v>
      </c>
      <c r="H744">
        <v>2</v>
      </c>
      <c r="I744">
        <v>1</v>
      </c>
      <c r="J744" t="s">
        <v>2122</v>
      </c>
      <c r="K744">
        <v>351.2</v>
      </c>
      <c r="L744">
        <v>324.5</v>
      </c>
      <c r="M744">
        <v>153720</v>
      </c>
      <c r="N744">
        <v>153720</v>
      </c>
      <c r="O744">
        <v>0</v>
      </c>
      <c r="P744">
        <v>0</v>
      </c>
      <c r="Q744">
        <v>0</v>
      </c>
      <c r="R744">
        <v>45292</v>
      </c>
      <c r="S744">
        <v>45657</v>
      </c>
      <c r="V744" t="s">
        <v>2889</v>
      </c>
      <c r="W744">
        <v>38939</v>
      </c>
      <c r="X744" s="128">
        <v>153720</v>
      </c>
      <c r="Y744" s="128">
        <f t="shared" si="22"/>
        <v>153720</v>
      </c>
      <c r="Z744" t="b">
        <f t="shared" si="23"/>
        <v>1</v>
      </c>
    </row>
    <row r="745" spans="1:26" x14ac:dyDescent="0.25">
      <c r="A745">
        <v>740</v>
      </c>
      <c r="B745" t="s">
        <v>2890</v>
      </c>
      <c r="C745">
        <v>39295</v>
      </c>
      <c r="D745" t="s">
        <v>1896</v>
      </c>
      <c r="E745">
        <v>1959</v>
      </c>
      <c r="F745" t="s">
        <v>2122</v>
      </c>
      <c r="G745" t="s">
        <v>2119</v>
      </c>
      <c r="H745">
        <v>2</v>
      </c>
      <c r="I745">
        <v>1</v>
      </c>
      <c r="J745" t="s">
        <v>2122</v>
      </c>
      <c r="K745">
        <v>424.2</v>
      </c>
      <c r="L745">
        <v>397.3</v>
      </c>
      <c r="M745">
        <v>131532</v>
      </c>
      <c r="N745">
        <v>131532</v>
      </c>
      <c r="O745">
        <v>0</v>
      </c>
      <c r="P745">
        <v>0</v>
      </c>
      <c r="Q745">
        <v>0</v>
      </c>
      <c r="R745">
        <v>45292</v>
      </c>
      <c r="S745">
        <v>45657</v>
      </c>
      <c r="V745" t="s">
        <v>2890</v>
      </c>
      <c r="W745">
        <v>39295</v>
      </c>
      <c r="X745" s="128">
        <v>131532</v>
      </c>
      <c r="Y745" s="128">
        <f t="shared" si="22"/>
        <v>131532</v>
      </c>
      <c r="Z745" t="b">
        <f t="shared" si="23"/>
        <v>1</v>
      </c>
    </row>
    <row r="746" spans="1:26" x14ac:dyDescent="0.25">
      <c r="A746">
        <v>741</v>
      </c>
      <c r="B746" t="s">
        <v>2891</v>
      </c>
      <c r="C746">
        <v>39296</v>
      </c>
      <c r="D746" t="s">
        <v>1896</v>
      </c>
      <c r="E746">
        <v>1959</v>
      </c>
      <c r="F746" t="s">
        <v>2122</v>
      </c>
      <c r="G746" t="s">
        <v>2119</v>
      </c>
      <c r="H746">
        <v>2</v>
      </c>
      <c r="I746">
        <v>1</v>
      </c>
      <c r="J746" t="s">
        <v>2122</v>
      </c>
      <c r="K746">
        <v>428.1</v>
      </c>
      <c r="L746">
        <v>398.8</v>
      </c>
      <c r="M746">
        <v>138480</v>
      </c>
      <c r="N746">
        <v>138480</v>
      </c>
      <c r="O746">
        <v>0</v>
      </c>
      <c r="P746">
        <v>0</v>
      </c>
      <c r="Q746">
        <v>0</v>
      </c>
      <c r="R746">
        <v>45292</v>
      </c>
      <c r="S746">
        <v>45657</v>
      </c>
      <c r="V746" t="s">
        <v>2891</v>
      </c>
      <c r="W746">
        <v>39296</v>
      </c>
      <c r="X746" s="128">
        <v>138480</v>
      </c>
      <c r="Y746" s="128">
        <f t="shared" si="22"/>
        <v>138480</v>
      </c>
      <c r="Z746" t="b">
        <f t="shared" si="23"/>
        <v>1</v>
      </c>
    </row>
    <row r="747" spans="1:26" x14ac:dyDescent="0.25">
      <c r="A747">
        <v>742</v>
      </c>
      <c r="B747" t="s">
        <v>2892</v>
      </c>
      <c r="C747">
        <v>39297</v>
      </c>
      <c r="D747" t="s">
        <v>1896</v>
      </c>
      <c r="E747">
        <v>1959</v>
      </c>
      <c r="F747" t="s">
        <v>2122</v>
      </c>
      <c r="G747" t="s">
        <v>2119</v>
      </c>
      <c r="H747">
        <v>2</v>
      </c>
      <c r="I747">
        <v>1</v>
      </c>
      <c r="J747" t="s">
        <v>2122</v>
      </c>
      <c r="K747">
        <v>423.9</v>
      </c>
      <c r="L747">
        <v>395.9</v>
      </c>
      <c r="M747">
        <v>142536</v>
      </c>
      <c r="N747">
        <v>142536</v>
      </c>
      <c r="O747">
        <v>0</v>
      </c>
      <c r="P747">
        <v>0</v>
      </c>
      <c r="Q747">
        <v>0</v>
      </c>
      <c r="R747">
        <v>45292</v>
      </c>
      <c r="S747">
        <v>45657</v>
      </c>
      <c r="V747" t="s">
        <v>2892</v>
      </c>
      <c r="W747">
        <v>39297</v>
      </c>
      <c r="X747" s="128">
        <v>142536</v>
      </c>
      <c r="Y747" s="128">
        <f t="shared" si="22"/>
        <v>142536</v>
      </c>
      <c r="Z747" t="b">
        <f t="shared" si="23"/>
        <v>1</v>
      </c>
    </row>
    <row r="748" spans="1:26" x14ac:dyDescent="0.25">
      <c r="A748">
        <v>743</v>
      </c>
      <c r="B748" t="s">
        <v>2893</v>
      </c>
      <c r="C748">
        <v>39300</v>
      </c>
      <c r="D748" t="s">
        <v>1896</v>
      </c>
      <c r="E748">
        <v>1950</v>
      </c>
      <c r="F748" t="s">
        <v>2122</v>
      </c>
      <c r="G748" t="s">
        <v>2119</v>
      </c>
      <c r="H748">
        <v>2</v>
      </c>
      <c r="I748">
        <v>1</v>
      </c>
      <c r="J748" t="s">
        <v>2122</v>
      </c>
      <c r="K748">
        <v>541.29999999999995</v>
      </c>
      <c r="L748">
        <v>512.29999999999995</v>
      </c>
      <c r="M748">
        <v>126072</v>
      </c>
      <c r="N748">
        <v>126072</v>
      </c>
      <c r="O748">
        <v>0</v>
      </c>
      <c r="P748">
        <v>0</v>
      </c>
      <c r="Q748">
        <v>0</v>
      </c>
      <c r="R748">
        <v>45292</v>
      </c>
      <c r="S748">
        <v>45657</v>
      </c>
      <c r="V748" t="s">
        <v>2893</v>
      </c>
      <c r="W748">
        <v>39300</v>
      </c>
      <c r="X748" s="128">
        <v>126072</v>
      </c>
      <c r="Y748" s="128">
        <f t="shared" si="22"/>
        <v>126072</v>
      </c>
      <c r="Z748" t="b">
        <f t="shared" si="23"/>
        <v>1</v>
      </c>
    </row>
    <row r="749" spans="1:26" x14ac:dyDescent="0.25">
      <c r="A749">
        <v>744</v>
      </c>
      <c r="B749" t="s">
        <v>1069</v>
      </c>
      <c r="C749">
        <v>41070</v>
      </c>
      <c r="D749" t="s">
        <v>1896</v>
      </c>
      <c r="E749">
        <v>1988</v>
      </c>
      <c r="F749" t="s">
        <v>2122</v>
      </c>
      <c r="G749" t="s">
        <v>2094</v>
      </c>
      <c r="H749">
        <v>2</v>
      </c>
      <c r="I749">
        <v>2</v>
      </c>
      <c r="J749" t="s">
        <v>2122</v>
      </c>
      <c r="K749">
        <v>690.8</v>
      </c>
      <c r="L749">
        <v>538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45292</v>
      </c>
      <c r="S749">
        <v>45657</v>
      </c>
      <c r="V749" t="s">
        <v>1069</v>
      </c>
      <c r="W749">
        <v>41070</v>
      </c>
      <c r="X749" s="128">
        <v>0</v>
      </c>
      <c r="Y749" s="128">
        <f t="shared" si="22"/>
        <v>0</v>
      </c>
      <c r="Z749" t="b">
        <f t="shared" si="23"/>
        <v>1</v>
      </c>
    </row>
    <row r="750" spans="1:26" x14ac:dyDescent="0.25">
      <c r="A750">
        <v>745</v>
      </c>
      <c r="B750" t="s">
        <v>1070</v>
      </c>
      <c r="C750">
        <v>41071</v>
      </c>
      <c r="D750" t="s">
        <v>1896</v>
      </c>
      <c r="E750">
        <v>1989</v>
      </c>
      <c r="F750" t="s">
        <v>2122</v>
      </c>
      <c r="G750" t="s">
        <v>2094</v>
      </c>
      <c r="H750">
        <v>2</v>
      </c>
      <c r="I750">
        <v>2</v>
      </c>
      <c r="J750" t="s">
        <v>2122</v>
      </c>
      <c r="K750">
        <v>726.8</v>
      </c>
      <c r="L750">
        <v>584.5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45292</v>
      </c>
      <c r="S750">
        <v>45657</v>
      </c>
      <c r="V750" t="s">
        <v>1070</v>
      </c>
      <c r="W750">
        <v>41071</v>
      </c>
      <c r="X750" s="128">
        <v>0</v>
      </c>
      <c r="Y750" s="128">
        <f t="shared" si="22"/>
        <v>0</v>
      </c>
      <c r="Z750" t="b">
        <f t="shared" si="23"/>
        <v>1</v>
      </c>
    </row>
    <row r="751" spans="1:26" x14ac:dyDescent="0.25">
      <c r="A751">
        <v>746</v>
      </c>
      <c r="B751" t="s">
        <v>1071</v>
      </c>
      <c r="C751">
        <v>41073</v>
      </c>
      <c r="D751" t="s">
        <v>1896</v>
      </c>
      <c r="E751">
        <v>1990</v>
      </c>
      <c r="F751" t="s">
        <v>2122</v>
      </c>
      <c r="G751" t="s">
        <v>2094</v>
      </c>
      <c r="H751">
        <v>2</v>
      </c>
      <c r="I751">
        <v>2</v>
      </c>
      <c r="J751" t="s">
        <v>2122</v>
      </c>
      <c r="K751">
        <v>729.8</v>
      </c>
      <c r="L751">
        <v>642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45292</v>
      </c>
      <c r="S751">
        <v>45657</v>
      </c>
      <c r="V751" t="s">
        <v>1071</v>
      </c>
      <c r="W751">
        <v>41073</v>
      </c>
      <c r="X751" s="128">
        <v>0</v>
      </c>
      <c r="Y751" s="128">
        <f t="shared" si="22"/>
        <v>0</v>
      </c>
      <c r="Z751" t="b">
        <f t="shared" si="23"/>
        <v>1</v>
      </c>
    </row>
    <row r="752" spans="1:26" x14ac:dyDescent="0.25">
      <c r="A752">
        <v>747</v>
      </c>
      <c r="B752" t="s">
        <v>1073</v>
      </c>
      <c r="C752">
        <v>41083</v>
      </c>
      <c r="D752" t="s">
        <v>1896</v>
      </c>
      <c r="E752">
        <v>1986</v>
      </c>
      <c r="F752" t="s">
        <v>2122</v>
      </c>
      <c r="G752" t="s">
        <v>2094</v>
      </c>
      <c r="H752">
        <v>2</v>
      </c>
      <c r="I752">
        <v>3</v>
      </c>
      <c r="J752" t="s">
        <v>2122</v>
      </c>
      <c r="K752">
        <v>922</v>
      </c>
      <c r="L752">
        <v>713.1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45292</v>
      </c>
      <c r="S752">
        <v>45657</v>
      </c>
      <c r="V752" t="s">
        <v>1073</v>
      </c>
      <c r="W752">
        <v>41083</v>
      </c>
      <c r="X752" s="128">
        <v>0</v>
      </c>
      <c r="Y752" s="128">
        <f t="shared" si="22"/>
        <v>0</v>
      </c>
      <c r="Z752" t="b">
        <f t="shared" si="23"/>
        <v>1</v>
      </c>
    </row>
    <row r="753" spans="1:26" x14ac:dyDescent="0.25">
      <c r="A753">
        <v>748</v>
      </c>
      <c r="B753" t="s">
        <v>1074</v>
      </c>
      <c r="C753">
        <v>41084</v>
      </c>
      <c r="D753" t="s">
        <v>1896</v>
      </c>
      <c r="E753">
        <v>1986</v>
      </c>
      <c r="F753" t="s">
        <v>2122</v>
      </c>
      <c r="G753" t="s">
        <v>2094</v>
      </c>
      <c r="H753">
        <v>2</v>
      </c>
      <c r="I753">
        <v>2</v>
      </c>
      <c r="J753" t="s">
        <v>2122</v>
      </c>
      <c r="K753">
        <v>752</v>
      </c>
      <c r="L753">
        <v>561.1</v>
      </c>
      <c r="M753">
        <v>1487237.4993</v>
      </c>
      <c r="N753">
        <v>1487237.4993</v>
      </c>
      <c r="O753">
        <v>0</v>
      </c>
      <c r="P753">
        <v>0</v>
      </c>
      <c r="Q753">
        <v>0</v>
      </c>
      <c r="R753">
        <v>45292</v>
      </c>
      <c r="S753">
        <v>45657</v>
      </c>
      <c r="V753" t="s">
        <v>1074</v>
      </c>
      <c r="W753">
        <v>41084</v>
      </c>
      <c r="X753" s="128">
        <v>1487237.4993</v>
      </c>
      <c r="Y753" s="128">
        <f t="shared" si="22"/>
        <v>1487237.4993</v>
      </c>
      <c r="Z753" t="b">
        <f t="shared" si="23"/>
        <v>1</v>
      </c>
    </row>
    <row r="754" spans="1:26" x14ac:dyDescent="0.25">
      <c r="A754">
        <v>749</v>
      </c>
      <c r="B754" t="s">
        <v>1075</v>
      </c>
      <c r="C754">
        <v>41085</v>
      </c>
      <c r="D754" t="s">
        <v>1896</v>
      </c>
      <c r="E754">
        <v>1987</v>
      </c>
      <c r="F754" t="s">
        <v>2122</v>
      </c>
      <c r="G754" t="s">
        <v>2094</v>
      </c>
      <c r="H754">
        <v>2</v>
      </c>
      <c r="I754">
        <v>3</v>
      </c>
      <c r="J754" t="s">
        <v>2122</v>
      </c>
      <c r="K754">
        <v>950.4</v>
      </c>
      <c r="L754">
        <v>725.16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  <c r="V754" t="s">
        <v>1075</v>
      </c>
      <c r="W754">
        <v>41085</v>
      </c>
      <c r="X754" s="128">
        <v>0</v>
      </c>
      <c r="Y754" s="128">
        <f t="shared" si="22"/>
        <v>0</v>
      </c>
      <c r="Z754" t="b">
        <f t="shared" si="23"/>
        <v>1</v>
      </c>
    </row>
    <row r="755" spans="1:26" x14ac:dyDescent="0.25">
      <c r="A755">
        <v>750</v>
      </c>
      <c r="B755" t="s">
        <v>1076</v>
      </c>
      <c r="C755">
        <v>41086</v>
      </c>
      <c r="D755" t="s">
        <v>1896</v>
      </c>
      <c r="E755">
        <v>1990</v>
      </c>
      <c r="F755" t="s">
        <v>2122</v>
      </c>
      <c r="G755" t="s">
        <v>2094</v>
      </c>
      <c r="H755">
        <v>2</v>
      </c>
      <c r="I755">
        <v>2</v>
      </c>
      <c r="J755" t="s">
        <v>2122</v>
      </c>
      <c r="K755">
        <v>726.8</v>
      </c>
      <c r="L755">
        <v>578.15000000000009</v>
      </c>
      <c r="M755">
        <v>1487911.3273499999</v>
      </c>
      <c r="N755">
        <v>1487911.3273499999</v>
      </c>
      <c r="O755">
        <v>0</v>
      </c>
      <c r="P755">
        <v>0</v>
      </c>
      <c r="Q755">
        <v>0</v>
      </c>
      <c r="R755">
        <v>45292</v>
      </c>
      <c r="S755">
        <v>45657</v>
      </c>
      <c r="V755" t="s">
        <v>1076</v>
      </c>
      <c r="W755">
        <v>41086</v>
      </c>
      <c r="X755" s="128">
        <v>1487911.3273499999</v>
      </c>
      <c r="Y755" s="128">
        <f t="shared" si="22"/>
        <v>1487911.3273499999</v>
      </c>
      <c r="Z755" t="b">
        <f t="shared" si="23"/>
        <v>1</v>
      </c>
    </row>
    <row r="756" spans="1:26" x14ac:dyDescent="0.25">
      <c r="A756">
        <v>751</v>
      </c>
      <c r="B756" t="s">
        <v>1072</v>
      </c>
      <c r="C756">
        <v>56135</v>
      </c>
      <c r="D756" t="s">
        <v>1896</v>
      </c>
      <c r="E756">
        <v>1961</v>
      </c>
      <c r="F756" t="s">
        <v>2122</v>
      </c>
      <c r="G756" t="s">
        <v>2119</v>
      </c>
      <c r="H756">
        <v>2</v>
      </c>
      <c r="I756">
        <v>1</v>
      </c>
      <c r="J756" t="s">
        <v>2122</v>
      </c>
      <c r="K756">
        <v>322.39999999999998</v>
      </c>
      <c r="L756">
        <v>322.39999999999998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  <c r="V756" t="s">
        <v>1072</v>
      </c>
      <c r="W756">
        <v>56135</v>
      </c>
      <c r="X756" s="128">
        <v>0</v>
      </c>
      <c r="Y756" s="128">
        <f t="shared" si="22"/>
        <v>0</v>
      </c>
      <c r="Z756" t="b">
        <f t="shared" si="23"/>
        <v>1</v>
      </c>
    </row>
    <row r="757" spans="1:26" x14ac:dyDescent="0.25">
      <c r="A757">
        <v>752</v>
      </c>
      <c r="B757" t="s">
        <v>1077</v>
      </c>
      <c r="C757">
        <v>46260</v>
      </c>
      <c r="D757" t="s">
        <v>1896</v>
      </c>
      <c r="E757">
        <v>1966</v>
      </c>
      <c r="F757" t="s">
        <v>2122</v>
      </c>
      <c r="G757" t="s">
        <v>2099</v>
      </c>
      <c r="H757">
        <v>2</v>
      </c>
      <c r="I757">
        <v>1</v>
      </c>
      <c r="J757" t="s">
        <v>2122</v>
      </c>
      <c r="K757">
        <v>383</v>
      </c>
      <c r="L757">
        <v>303.10000000000002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  <c r="V757" t="s">
        <v>1077</v>
      </c>
      <c r="W757">
        <v>46260</v>
      </c>
      <c r="X757" s="128">
        <v>0</v>
      </c>
      <c r="Y757" s="128">
        <f t="shared" si="22"/>
        <v>0</v>
      </c>
      <c r="Z757" t="b">
        <f t="shared" si="23"/>
        <v>1</v>
      </c>
    </row>
    <row r="758" spans="1:26" x14ac:dyDescent="0.25">
      <c r="A758">
        <v>753</v>
      </c>
      <c r="B758" t="s">
        <v>1078</v>
      </c>
      <c r="C758">
        <v>46268</v>
      </c>
      <c r="D758" t="s">
        <v>1896</v>
      </c>
      <c r="E758">
        <v>1975</v>
      </c>
      <c r="F758" t="s">
        <v>2122</v>
      </c>
      <c r="G758" t="s">
        <v>2099</v>
      </c>
      <c r="H758">
        <v>2</v>
      </c>
      <c r="I758">
        <v>2</v>
      </c>
      <c r="J758" t="s">
        <v>2122</v>
      </c>
      <c r="K758">
        <v>636.29999999999995</v>
      </c>
      <c r="L758">
        <v>558.78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45292</v>
      </c>
      <c r="S758">
        <v>45657</v>
      </c>
      <c r="V758" t="s">
        <v>1078</v>
      </c>
      <c r="W758">
        <v>46268</v>
      </c>
      <c r="X758" s="128">
        <v>0</v>
      </c>
      <c r="Y758" s="128">
        <f t="shared" si="22"/>
        <v>0</v>
      </c>
      <c r="Z758" t="b">
        <f t="shared" si="23"/>
        <v>1</v>
      </c>
    </row>
    <row r="759" spans="1:26" x14ac:dyDescent="0.25">
      <c r="A759">
        <v>754</v>
      </c>
      <c r="B759" t="s">
        <v>1063</v>
      </c>
      <c r="C759">
        <v>41038</v>
      </c>
      <c r="D759" t="s">
        <v>1896</v>
      </c>
      <c r="E759">
        <v>1989</v>
      </c>
      <c r="F759" t="s">
        <v>2122</v>
      </c>
      <c r="G759" t="s">
        <v>2094</v>
      </c>
      <c r="H759">
        <v>2</v>
      </c>
      <c r="I759">
        <v>2</v>
      </c>
      <c r="J759" t="s">
        <v>2122</v>
      </c>
      <c r="K759">
        <v>720.6</v>
      </c>
      <c r="L759">
        <v>714</v>
      </c>
      <c r="M759">
        <v>2483977.02</v>
      </c>
      <c r="N759">
        <v>2483977.02</v>
      </c>
      <c r="O759">
        <v>0</v>
      </c>
      <c r="P759">
        <v>0</v>
      </c>
      <c r="Q759">
        <v>0</v>
      </c>
      <c r="R759">
        <v>45292</v>
      </c>
      <c r="S759">
        <v>45657</v>
      </c>
      <c r="V759" t="s">
        <v>1063</v>
      </c>
      <c r="W759">
        <v>41038</v>
      </c>
      <c r="X759" s="128">
        <v>2483977.02</v>
      </c>
      <c r="Y759" s="128">
        <f t="shared" si="22"/>
        <v>2483977.02</v>
      </c>
      <c r="Z759" t="b">
        <f t="shared" si="23"/>
        <v>1</v>
      </c>
    </row>
    <row r="760" spans="1:26" x14ac:dyDescent="0.25">
      <c r="A760">
        <v>755</v>
      </c>
      <c r="B760" t="s">
        <v>1064</v>
      </c>
      <c r="C760">
        <v>41045</v>
      </c>
      <c r="D760" t="s">
        <v>1896</v>
      </c>
      <c r="E760">
        <v>1987</v>
      </c>
      <c r="F760" t="s">
        <v>2122</v>
      </c>
      <c r="G760" t="s">
        <v>2094</v>
      </c>
      <c r="H760">
        <v>2</v>
      </c>
      <c r="I760">
        <v>2</v>
      </c>
      <c r="J760" t="s">
        <v>2122</v>
      </c>
      <c r="K760">
        <v>728.2</v>
      </c>
      <c r="L760">
        <v>654.54</v>
      </c>
      <c r="M760">
        <v>2300121.14</v>
      </c>
      <c r="N760">
        <v>2300121.14</v>
      </c>
      <c r="O760">
        <v>0</v>
      </c>
      <c r="P760">
        <v>0</v>
      </c>
      <c r="Q760">
        <v>0</v>
      </c>
      <c r="R760">
        <v>45292</v>
      </c>
      <c r="S760">
        <v>45657</v>
      </c>
      <c r="V760" t="s">
        <v>1064</v>
      </c>
      <c r="W760">
        <v>41045</v>
      </c>
      <c r="X760" s="128">
        <v>2300121.14</v>
      </c>
      <c r="Y760" s="128">
        <f t="shared" si="22"/>
        <v>2300121.14</v>
      </c>
      <c r="Z760" t="b">
        <f t="shared" si="23"/>
        <v>1</v>
      </c>
    </row>
    <row r="761" spans="1:26" x14ac:dyDescent="0.25">
      <c r="A761">
        <v>756</v>
      </c>
      <c r="B761" t="s">
        <v>1068</v>
      </c>
      <c r="C761">
        <v>41065</v>
      </c>
      <c r="D761" t="s">
        <v>1896</v>
      </c>
      <c r="E761">
        <v>1981</v>
      </c>
      <c r="F761" t="s">
        <v>2122</v>
      </c>
      <c r="G761" t="s">
        <v>2094</v>
      </c>
      <c r="H761">
        <v>2</v>
      </c>
      <c r="I761">
        <v>3</v>
      </c>
      <c r="J761" t="s">
        <v>2122</v>
      </c>
      <c r="K761">
        <v>937.8</v>
      </c>
      <c r="L761">
        <v>839.4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  <c r="V761" t="s">
        <v>1068</v>
      </c>
      <c r="W761">
        <v>41065</v>
      </c>
      <c r="X761" s="128">
        <v>0</v>
      </c>
      <c r="Y761" s="128">
        <f t="shared" si="22"/>
        <v>0</v>
      </c>
      <c r="Z761" t="b">
        <f t="shared" si="23"/>
        <v>1</v>
      </c>
    </row>
    <row r="762" spans="1:26" x14ac:dyDescent="0.25">
      <c r="A762">
        <v>757</v>
      </c>
      <c r="B762" t="s">
        <v>2637</v>
      </c>
      <c r="C762">
        <v>46278</v>
      </c>
      <c r="D762" t="s">
        <v>1896</v>
      </c>
      <c r="E762">
        <v>1972</v>
      </c>
      <c r="F762" t="s">
        <v>2122</v>
      </c>
      <c r="G762" t="s">
        <v>2099</v>
      </c>
      <c r="H762">
        <v>4</v>
      </c>
      <c r="I762">
        <v>3</v>
      </c>
      <c r="J762" t="s">
        <v>2122</v>
      </c>
      <c r="K762">
        <v>2185.29</v>
      </c>
      <c r="L762">
        <v>2185.29</v>
      </c>
      <c r="M762">
        <v>363347.04</v>
      </c>
      <c r="N762">
        <v>363347.04</v>
      </c>
      <c r="O762">
        <v>0</v>
      </c>
      <c r="P762">
        <v>0</v>
      </c>
      <c r="Q762">
        <v>0</v>
      </c>
      <c r="R762">
        <v>45292</v>
      </c>
      <c r="S762">
        <v>45657</v>
      </c>
      <c r="V762" t="s">
        <v>2637</v>
      </c>
      <c r="W762">
        <v>46278</v>
      </c>
      <c r="X762" s="128">
        <v>363347.04</v>
      </c>
      <c r="Y762" s="128">
        <f t="shared" si="22"/>
        <v>363347.04</v>
      </c>
      <c r="Z762" t="b">
        <f t="shared" si="23"/>
        <v>1</v>
      </c>
    </row>
    <row r="763" spans="1:26" x14ac:dyDescent="0.25">
      <c r="A763">
        <v>758</v>
      </c>
      <c r="B763" t="s">
        <v>2638</v>
      </c>
      <c r="C763">
        <v>41076</v>
      </c>
      <c r="D763" t="s">
        <v>1896</v>
      </c>
      <c r="E763">
        <v>1974</v>
      </c>
      <c r="F763" t="s">
        <v>2122</v>
      </c>
      <c r="G763" t="s">
        <v>2089</v>
      </c>
      <c r="H763">
        <v>4</v>
      </c>
      <c r="I763">
        <v>4</v>
      </c>
      <c r="J763" t="s">
        <v>2122</v>
      </c>
      <c r="K763">
        <v>2637.2</v>
      </c>
      <c r="L763">
        <v>2437.1999999999998</v>
      </c>
      <c r="M763">
        <v>435462.03</v>
      </c>
      <c r="N763">
        <v>435462.03</v>
      </c>
      <c r="O763">
        <v>0</v>
      </c>
      <c r="P763">
        <v>0</v>
      </c>
      <c r="Q763">
        <v>0</v>
      </c>
      <c r="R763">
        <v>45292</v>
      </c>
      <c r="S763">
        <v>45657</v>
      </c>
      <c r="V763" t="s">
        <v>2638</v>
      </c>
      <c r="W763">
        <v>41076</v>
      </c>
      <c r="X763" s="128">
        <v>435462.03</v>
      </c>
      <c r="Y763" s="128">
        <f t="shared" si="22"/>
        <v>435462.03</v>
      </c>
      <c r="Z763" t="b">
        <f t="shared" si="23"/>
        <v>1</v>
      </c>
    </row>
    <row r="764" spans="1:26" x14ac:dyDescent="0.25">
      <c r="A764">
        <v>759</v>
      </c>
      <c r="B764" t="s">
        <v>2639</v>
      </c>
      <c r="C764">
        <v>41077</v>
      </c>
      <c r="D764" t="s">
        <v>1896</v>
      </c>
      <c r="E764">
        <v>1976</v>
      </c>
      <c r="F764" t="s">
        <v>2122</v>
      </c>
      <c r="G764" t="s">
        <v>2089</v>
      </c>
      <c r="H764">
        <v>5</v>
      </c>
      <c r="I764">
        <v>3</v>
      </c>
      <c r="J764" t="s">
        <v>2122</v>
      </c>
      <c r="K764">
        <v>4017</v>
      </c>
      <c r="L764">
        <v>3797.2</v>
      </c>
      <c r="M764">
        <v>351563.88</v>
      </c>
      <c r="N764">
        <v>351563.88</v>
      </c>
      <c r="O764">
        <v>0</v>
      </c>
      <c r="P764">
        <v>0</v>
      </c>
      <c r="Q764">
        <v>0</v>
      </c>
      <c r="R764">
        <v>45292</v>
      </c>
      <c r="S764">
        <v>45657</v>
      </c>
      <c r="V764" t="s">
        <v>2639</v>
      </c>
      <c r="W764">
        <v>41077</v>
      </c>
      <c r="X764" s="128">
        <v>351563.88</v>
      </c>
      <c r="Y764" s="128">
        <f t="shared" si="22"/>
        <v>351563.88</v>
      </c>
      <c r="Z764" t="b">
        <f t="shared" si="23"/>
        <v>1</v>
      </c>
    </row>
    <row r="765" spans="1:26" x14ac:dyDescent="0.25">
      <c r="A765">
        <v>760</v>
      </c>
      <c r="B765" t="s">
        <v>2640</v>
      </c>
      <c r="C765">
        <v>41101</v>
      </c>
      <c r="D765" t="s">
        <v>1896</v>
      </c>
      <c r="E765">
        <v>1978</v>
      </c>
      <c r="F765" t="s">
        <v>2122</v>
      </c>
      <c r="G765" t="s">
        <v>2088</v>
      </c>
      <c r="H765">
        <v>5</v>
      </c>
      <c r="I765">
        <v>4</v>
      </c>
      <c r="J765" t="s">
        <v>2122</v>
      </c>
      <c r="K765">
        <v>4233.3999999999996</v>
      </c>
      <c r="L765">
        <v>3966.7</v>
      </c>
      <c r="M765">
        <v>432796.46</v>
      </c>
      <c r="N765">
        <v>432796.46</v>
      </c>
      <c r="O765">
        <v>0</v>
      </c>
      <c r="P765">
        <v>0</v>
      </c>
      <c r="Q765">
        <v>0</v>
      </c>
      <c r="R765">
        <v>45292</v>
      </c>
      <c r="S765">
        <v>45657</v>
      </c>
      <c r="V765" t="s">
        <v>2640</v>
      </c>
      <c r="W765">
        <v>41101</v>
      </c>
      <c r="X765" s="128">
        <v>432796.46</v>
      </c>
      <c r="Y765" s="128">
        <f t="shared" si="22"/>
        <v>432796.46</v>
      </c>
      <c r="Z765" t="b">
        <f t="shared" si="23"/>
        <v>1</v>
      </c>
    </row>
    <row r="766" spans="1:26" x14ac:dyDescent="0.25">
      <c r="A766">
        <v>761</v>
      </c>
      <c r="B766" t="s">
        <v>2641</v>
      </c>
      <c r="C766">
        <v>41078</v>
      </c>
      <c r="D766" t="s">
        <v>1896</v>
      </c>
      <c r="E766">
        <v>1973</v>
      </c>
      <c r="F766" t="s">
        <v>2122</v>
      </c>
      <c r="G766" t="s">
        <v>2089</v>
      </c>
      <c r="H766">
        <v>4</v>
      </c>
      <c r="I766">
        <v>4</v>
      </c>
      <c r="J766" t="s">
        <v>2122</v>
      </c>
      <c r="K766">
        <v>2166</v>
      </c>
      <c r="L766">
        <v>2001</v>
      </c>
      <c r="M766">
        <v>365399.67</v>
      </c>
      <c r="N766">
        <v>365399.67</v>
      </c>
      <c r="O766">
        <v>0</v>
      </c>
      <c r="P766">
        <v>0</v>
      </c>
      <c r="Q766">
        <v>0</v>
      </c>
      <c r="R766">
        <v>45292</v>
      </c>
      <c r="S766">
        <v>45657</v>
      </c>
      <c r="V766" t="s">
        <v>2641</v>
      </c>
      <c r="W766">
        <v>41078</v>
      </c>
      <c r="X766" s="128">
        <v>365399.67</v>
      </c>
      <c r="Y766" s="128">
        <f t="shared" si="22"/>
        <v>365399.67</v>
      </c>
      <c r="Z766" t="b">
        <f t="shared" si="23"/>
        <v>1</v>
      </c>
    </row>
    <row r="767" spans="1:26" x14ac:dyDescent="0.25">
      <c r="A767">
        <v>762</v>
      </c>
      <c r="B767" t="s">
        <v>617</v>
      </c>
      <c r="C767">
        <v>41054</v>
      </c>
      <c r="D767" t="s">
        <v>1896</v>
      </c>
      <c r="E767">
        <v>1983</v>
      </c>
      <c r="F767" t="s">
        <v>2122</v>
      </c>
      <c r="G767" t="s">
        <v>2088</v>
      </c>
      <c r="H767">
        <v>5</v>
      </c>
      <c r="I767">
        <v>4</v>
      </c>
      <c r="J767" t="s">
        <v>2122</v>
      </c>
      <c r="K767">
        <v>4139.0600000000004</v>
      </c>
      <c r="L767">
        <v>3743.4</v>
      </c>
      <c r="M767">
        <v>230196</v>
      </c>
      <c r="N767">
        <v>230196</v>
      </c>
      <c r="O767">
        <v>0</v>
      </c>
      <c r="P767">
        <v>0</v>
      </c>
      <c r="Q767">
        <v>0</v>
      </c>
      <c r="R767">
        <v>45292</v>
      </c>
      <c r="S767">
        <v>45657</v>
      </c>
      <c r="V767" t="s">
        <v>617</v>
      </c>
      <c r="W767">
        <v>41054</v>
      </c>
      <c r="X767" s="128">
        <v>230196</v>
      </c>
      <c r="Y767" s="128">
        <f t="shared" si="22"/>
        <v>230196</v>
      </c>
      <c r="Z767" t="b">
        <f t="shared" si="23"/>
        <v>1</v>
      </c>
    </row>
    <row r="768" spans="1:26" x14ac:dyDescent="0.25">
      <c r="A768">
        <v>763</v>
      </c>
      <c r="B768" t="s">
        <v>618</v>
      </c>
      <c r="C768">
        <v>41056</v>
      </c>
      <c r="D768" t="s">
        <v>1896</v>
      </c>
      <c r="E768">
        <v>1985</v>
      </c>
      <c r="F768" t="s">
        <v>2122</v>
      </c>
      <c r="G768" t="s">
        <v>2088</v>
      </c>
      <c r="H768">
        <v>5</v>
      </c>
      <c r="I768">
        <v>4</v>
      </c>
      <c r="J768" t="s">
        <v>2122</v>
      </c>
      <c r="K768">
        <v>4180.55</v>
      </c>
      <c r="L768">
        <v>3594.4</v>
      </c>
      <c r="M768">
        <v>230196</v>
      </c>
      <c r="N768">
        <v>230196</v>
      </c>
      <c r="O768">
        <v>0</v>
      </c>
      <c r="P768">
        <v>0</v>
      </c>
      <c r="Q768">
        <v>0</v>
      </c>
      <c r="R768">
        <v>45292</v>
      </c>
      <c r="S768">
        <v>45657</v>
      </c>
      <c r="V768" t="s">
        <v>618</v>
      </c>
      <c r="W768">
        <v>41056</v>
      </c>
      <c r="X768" s="128">
        <v>230196</v>
      </c>
      <c r="Y768" s="128">
        <f t="shared" si="22"/>
        <v>230196</v>
      </c>
      <c r="Z768" t="b">
        <f t="shared" si="23"/>
        <v>1</v>
      </c>
    </row>
    <row r="769" spans="1:26" x14ac:dyDescent="0.25">
      <c r="A769">
        <v>764</v>
      </c>
      <c r="B769" t="s">
        <v>619</v>
      </c>
      <c r="C769">
        <v>41057</v>
      </c>
      <c r="D769" t="s">
        <v>1896</v>
      </c>
      <c r="E769">
        <v>1981</v>
      </c>
      <c r="F769" t="s">
        <v>2122</v>
      </c>
      <c r="G769" t="s">
        <v>2088</v>
      </c>
      <c r="H769">
        <v>6</v>
      </c>
      <c r="I769">
        <v>4</v>
      </c>
      <c r="J769" t="s">
        <v>2122</v>
      </c>
      <c r="K769">
        <v>4759.38</v>
      </c>
      <c r="L769">
        <v>4326.95</v>
      </c>
      <c r="M769">
        <v>200940</v>
      </c>
      <c r="N769">
        <v>200940</v>
      </c>
      <c r="O769">
        <v>0</v>
      </c>
      <c r="P769">
        <v>0</v>
      </c>
      <c r="Q769">
        <v>0</v>
      </c>
      <c r="R769">
        <v>45292</v>
      </c>
      <c r="S769">
        <v>45657</v>
      </c>
      <c r="V769" t="s">
        <v>619</v>
      </c>
      <c r="W769">
        <v>41057</v>
      </c>
      <c r="X769" s="128">
        <v>200940</v>
      </c>
      <c r="Y769" s="128">
        <f t="shared" si="22"/>
        <v>200940</v>
      </c>
      <c r="Z769" t="b">
        <f t="shared" si="23"/>
        <v>1</v>
      </c>
    </row>
    <row r="770" spans="1:26" x14ac:dyDescent="0.25">
      <c r="A770">
        <v>765</v>
      </c>
      <c r="B770" t="s">
        <v>620</v>
      </c>
      <c r="C770">
        <v>41059</v>
      </c>
      <c r="D770" t="s">
        <v>1896</v>
      </c>
      <c r="E770">
        <v>1984</v>
      </c>
      <c r="F770" t="s">
        <v>2122</v>
      </c>
      <c r="G770" t="s">
        <v>2088</v>
      </c>
      <c r="H770">
        <v>5</v>
      </c>
      <c r="I770">
        <v>4</v>
      </c>
      <c r="J770" t="s">
        <v>2122</v>
      </c>
      <c r="K770">
        <v>4190.7</v>
      </c>
      <c r="L770">
        <v>3231.6</v>
      </c>
      <c r="M770">
        <v>244416</v>
      </c>
      <c r="N770">
        <v>244416</v>
      </c>
      <c r="O770">
        <v>0</v>
      </c>
      <c r="P770">
        <v>0</v>
      </c>
      <c r="Q770">
        <v>0</v>
      </c>
      <c r="R770">
        <v>45292</v>
      </c>
      <c r="S770">
        <v>45657</v>
      </c>
      <c r="V770" t="s">
        <v>620</v>
      </c>
      <c r="W770">
        <v>41059</v>
      </c>
      <c r="X770" s="128">
        <v>244416</v>
      </c>
      <c r="Y770" s="128">
        <f t="shared" si="22"/>
        <v>244416</v>
      </c>
      <c r="Z770" t="b">
        <f t="shared" si="23"/>
        <v>1</v>
      </c>
    </row>
    <row r="771" spans="1:26" x14ac:dyDescent="0.25">
      <c r="A771">
        <v>766</v>
      </c>
      <c r="B771" t="s">
        <v>614</v>
      </c>
      <c r="C771">
        <v>41103</v>
      </c>
      <c r="D771" t="s">
        <v>1896</v>
      </c>
      <c r="E771">
        <v>1983</v>
      </c>
      <c r="F771" t="s">
        <v>2122</v>
      </c>
      <c r="G771" t="s">
        <v>2088</v>
      </c>
      <c r="H771">
        <v>6</v>
      </c>
      <c r="I771">
        <v>4</v>
      </c>
      <c r="J771" t="s">
        <v>2122</v>
      </c>
      <c r="K771">
        <v>4551.3999999999996</v>
      </c>
      <c r="L771">
        <v>3788.25</v>
      </c>
      <c r="M771">
        <v>183504</v>
      </c>
      <c r="N771">
        <v>183504</v>
      </c>
      <c r="O771">
        <v>0</v>
      </c>
      <c r="P771">
        <v>0</v>
      </c>
      <c r="Q771">
        <v>0</v>
      </c>
      <c r="R771">
        <v>45292</v>
      </c>
      <c r="S771">
        <v>45657</v>
      </c>
      <c r="V771" t="s">
        <v>614</v>
      </c>
      <c r="W771">
        <v>41103</v>
      </c>
      <c r="X771" s="128">
        <v>183504</v>
      </c>
      <c r="Y771" s="128">
        <f t="shared" si="22"/>
        <v>183504</v>
      </c>
      <c r="Z771" t="b">
        <f t="shared" si="23"/>
        <v>1</v>
      </c>
    </row>
    <row r="772" spans="1:26" x14ac:dyDescent="0.25">
      <c r="A772">
        <v>767</v>
      </c>
      <c r="B772" t="s">
        <v>615</v>
      </c>
      <c r="C772">
        <v>41110</v>
      </c>
      <c r="D772" t="s">
        <v>1896</v>
      </c>
      <c r="E772">
        <v>1982</v>
      </c>
      <c r="F772" t="s">
        <v>2122</v>
      </c>
      <c r="G772" t="s">
        <v>2088</v>
      </c>
      <c r="H772">
        <v>5</v>
      </c>
      <c r="I772">
        <v>4</v>
      </c>
      <c r="J772" t="s">
        <v>2122</v>
      </c>
      <c r="K772">
        <v>4089</v>
      </c>
      <c r="L772">
        <v>3503.4</v>
      </c>
      <c r="M772">
        <v>228660</v>
      </c>
      <c r="N772">
        <v>228660</v>
      </c>
      <c r="O772">
        <v>0</v>
      </c>
      <c r="P772">
        <v>0</v>
      </c>
      <c r="Q772">
        <v>0</v>
      </c>
      <c r="R772">
        <v>45292</v>
      </c>
      <c r="S772">
        <v>45657</v>
      </c>
      <c r="V772" t="s">
        <v>615</v>
      </c>
      <c r="W772">
        <v>41110</v>
      </c>
      <c r="X772" s="128">
        <v>228660</v>
      </c>
      <c r="Y772" s="128">
        <f t="shared" si="22"/>
        <v>228660</v>
      </c>
      <c r="Z772" t="b">
        <f t="shared" si="23"/>
        <v>1</v>
      </c>
    </row>
    <row r="773" spans="1:26" x14ac:dyDescent="0.25">
      <c r="A773">
        <v>768</v>
      </c>
      <c r="B773" t="s">
        <v>1079</v>
      </c>
      <c r="C773">
        <v>41102</v>
      </c>
      <c r="D773" t="s">
        <v>1896</v>
      </c>
      <c r="E773">
        <v>1983</v>
      </c>
      <c r="F773" t="s">
        <v>2122</v>
      </c>
      <c r="G773" t="s">
        <v>2088</v>
      </c>
      <c r="H773">
        <v>5</v>
      </c>
      <c r="I773">
        <v>4</v>
      </c>
      <c r="J773" t="s">
        <v>2122</v>
      </c>
      <c r="K773">
        <v>4148</v>
      </c>
      <c r="L773">
        <v>3402.4</v>
      </c>
      <c r="M773">
        <v>228660</v>
      </c>
      <c r="N773">
        <v>228660</v>
      </c>
      <c r="O773">
        <v>0</v>
      </c>
      <c r="P773">
        <v>0</v>
      </c>
      <c r="Q773">
        <v>0</v>
      </c>
      <c r="R773">
        <v>45292</v>
      </c>
      <c r="S773">
        <v>45657</v>
      </c>
      <c r="V773" t="s">
        <v>1079</v>
      </c>
      <c r="W773">
        <v>41102</v>
      </c>
      <c r="X773" s="128">
        <v>228660</v>
      </c>
      <c r="Y773" s="128">
        <f t="shared" si="22"/>
        <v>228660</v>
      </c>
      <c r="Z773" t="b">
        <f t="shared" si="23"/>
        <v>1</v>
      </c>
    </row>
    <row r="774" spans="1:26" x14ac:dyDescent="0.25">
      <c r="A774">
        <v>769</v>
      </c>
      <c r="B774" t="s">
        <v>2689</v>
      </c>
      <c r="C774">
        <v>41067</v>
      </c>
      <c r="D774" t="s">
        <v>1896</v>
      </c>
      <c r="E774">
        <v>1985</v>
      </c>
      <c r="F774" t="s">
        <v>2122</v>
      </c>
      <c r="G774" t="s">
        <v>2094</v>
      </c>
      <c r="H774">
        <v>2</v>
      </c>
      <c r="I774">
        <v>2</v>
      </c>
      <c r="J774" t="s">
        <v>2122</v>
      </c>
      <c r="K774">
        <v>691.25</v>
      </c>
      <c r="L774">
        <v>691.25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45292</v>
      </c>
      <c r="S774">
        <v>45657</v>
      </c>
      <c r="V774" t="s">
        <v>2689</v>
      </c>
      <c r="W774">
        <v>41067</v>
      </c>
      <c r="X774" s="128">
        <v>0</v>
      </c>
      <c r="Y774" s="128">
        <f t="shared" si="22"/>
        <v>0</v>
      </c>
      <c r="Z774" t="b">
        <f t="shared" si="23"/>
        <v>1</v>
      </c>
    </row>
    <row r="775" spans="1:26" x14ac:dyDescent="0.25">
      <c r="A775">
        <v>770</v>
      </c>
      <c r="B775" t="s">
        <v>616</v>
      </c>
      <c r="C775">
        <v>41052</v>
      </c>
      <c r="D775" t="s">
        <v>1896</v>
      </c>
      <c r="E775">
        <v>1981</v>
      </c>
      <c r="F775" t="s">
        <v>2122</v>
      </c>
      <c r="G775" t="s">
        <v>2089</v>
      </c>
      <c r="H775">
        <v>5</v>
      </c>
      <c r="I775">
        <v>6</v>
      </c>
      <c r="J775" t="s">
        <v>2122</v>
      </c>
      <c r="K775">
        <v>5910.85</v>
      </c>
      <c r="L775">
        <v>5137.6000000000004</v>
      </c>
      <c r="M775">
        <v>8305220.6510000005</v>
      </c>
      <c r="N775">
        <v>8305220.6510000005</v>
      </c>
      <c r="O775">
        <v>0</v>
      </c>
      <c r="P775">
        <v>0</v>
      </c>
      <c r="Q775">
        <v>0</v>
      </c>
      <c r="R775">
        <v>45292</v>
      </c>
      <c r="S775">
        <v>45657</v>
      </c>
      <c r="V775" t="s">
        <v>616</v>
      </c>
      <c r="W775">
        <v>41052</v>
      </c>
      <c r="X775" s="128">
        <v>8305220.6510000005</v>
      </c>
      <c r="Y775" s="128">
        <f t="shared" ref="Y775:Y838" si="24">VLOOKUP(W775,C:M,11,0)</f>
        <v>8305220.6510000005</v>
      </c>
      <c r="Z775" t="b">
        <f t="shared" ref="Z775:Z838" si="25">AND(X775=Y775)</f>
        <v>1</v>
      </c>
    </row>
    <row r="776" spans="1:26" x14ac:dyDescent="0.25">
      <c r="A776">
        <v>771</v>
      </c>
      <c r="B776" t="s">
        <v>624</v>
      </c>
      <c r="C776">
        <v>41199</v>
      </c>
      <c r="D776" t="s">
        <v>1896</v>
      </c>
      <c r="E776">
        <v>1967</v>
      </c>
      <c r="F776" t="s">
        <v>2122</v>
      </c>
      <c r="G776" t="s">
        <v>2094</v>
      </c>
      <c r="H776">
        <v>2</v>
      </c>
      <c r="I776">
        <v>1</v>
      </c>
      <c r="J776" t="s">
        <v>2122</v>
      </c>
      <c r="K776">
        <v>723.5</v>
      </c>
      <c r="L776">
        <v>589.6</v>
      </c>
      <c r="M776">
        <v>656443.04</v>
      </c>
      <c r="N776">
        <v>656443.04</v>
      </c>
      <c r="O776">
        <v>0</v>
      </c>
      <c r="P776">
        <v>0</v>
      </c>
      <c r="Q776">
        <v>0</v>
      </c>
      <c r="R776">
        <v>45292</v>
      </c>
      <c r="S776">
        <v>45657</v>
      </c>
      <c r="V776" t="s">
        <v>624</v>
      </c>
      <c r="W776">
        <v>41199</v>
      </c>
      <c r="X776" s="128">
        <v>656443.04</v>
      </c>
      <c r="Y776" s="128">
        <f t="shared" si="24"/>
        <v>656443.04</v>
      </c>
      <c r="Z776" t="b">
        <f t="shared" si="25"/>
        <v>1</v>
      </c>
    </row>
    <row r="777" spans="1:26" x14ac:dyDescent="0.25">
      <c r="A777">
        <v>772</v>
      </c>
      <c r="B777" t="s">
        <v>625</v>
      </c>
      <c r="C777">
        <v>41200</v>
      </c>
      <c r="D777" t="s">
        <v>1896</v>
      </c>
      <c r="E777">
        <v>1969</v>
      </c>
      <c r="F777" t="s">
        <v>2122</v>
      </c>
      <c r="G777" t="s">
        <v>2094</v>
      </c>
      <c r="H777">
        <v>2</v>
      </c>
      <c r="I777">
        <v>1</v>
      </c>
      <c r="J777" t="s">
        <v>2122</v>
      </c>
      <c r="K777">
        <v>693.3</v>
      </c>
      <c r="L777">
        <v>443.1</v>
      </c>
      <c r="M777">
        <v>676810.25</v>
      </c>
      <c r="N777">
        <v>676810.25</v>
      </c>
      <c r="O777">
        <v>0</v>
      </c>
      <c r="P777">
        <v>0</v>
      </c>
      <c r="Q777">
        <v>0</v>
      </c>
      <c r="R777">
        <v>45292</v>
      </c>
      <c r="S777">
        <v>45657</v>
      </c>
      <c r="V777" t="s">
        <v>625</v>
      </c>
      <c r="W777">
        <v>41200</v>
      </c>
      <c r="X777" s="128">
        <v>676810.25</v>
      </c>
      <c r="Y777" s="128">
        <f t="shared" si="24"/>
        <v>676810.25</v>
      </c>
      <c r="Z777" t="b">
        <f t="shared" si="25"/>
        <v>1</v>
      </c>
    </row>
    <row r="778" spans="1:26" x14ac:dyDescent="0.25">
      <c r="A778">
        <v>773</v>
      </c>
      <c r="B778" t="s">
        <v>1875</v>
      </c>
      <c r="C778">
        <v>41247</v>
      </c>
      <c r="D778" t="s">
        <v>1896</v>
      </c>
      <c r="E778">
        <v>1958</v>
      </c>
      <c r="F778" t="s">
        <v>2122</v>
      </c>
      <c r="G778" t="s">
        <v>2094</v>
      </c>
      <c r="H778">
        <v>2</v>
      </c>
      <c r="I778">
        <v>1</v>
      </c>
      <c r="J778" t="s">
        <v>2122</v>
      </c>
      <c r="K778">
        <v>636.16</v>
      </c>
      <c r="L778">
        <v>593.62</v>
      </c>
      <c r="M778">
        <v>813202.39</v>
      </c>
      <c r="N778">
        <v>813202.39</v>
      </c>
      <c r="O778">
        <v>0</v>
      </c>
      <c r="P778">
        <v>0</v>
      </c>
      <c r="Q778">
        <v>0</v>
      </c>
      <c r="R778">
        <v>45292</v>
      </c>
      <c r="S778">
        <v>45657</v>
      </c>
      <c r="V778" t="s">
        <v>1875</v>
      </c>
      <c r="W778">
        <v>41247</v>
      </c>
      <c r="X778" s="128">
        <v>813202.39</v>
      </c>
      <c r="Y778" s="128">
        <f t="shared" si="24"/>
        <v>813202.39</v>
      </c>
      <c r="Z778" t="b">
        <f t="shared" si="25"/>
        <v>1</v>
      </c>
    </row>
    <row r="779" spans="1:26" x14ac:dyDescent="0.25">
      <c r="A779">
        <v>774</v>
      </c>
      <c r="B779" t="s">
        <v>1876</v>
      </c>
      <c r="C779">
        <v>41248</v>
      </c>
      <c r="D779" t="s">
        <v>1896</v>
      </c>
      <c r="E779">
        <v>1960</v>
      </c>
      <c r="F779" t="s">
        <v>2122</v>
      </c>
      <c r="G779" t="s">
        <v>2094</v>
      </c>
      <c r="H779">
        <v>2</v>
      </c>
      <c r="I779">
        <v>1</v>
      </c>
      <c r="J779" t="s">
        <v>2122</v>
      </c>
      <c r="K779">
        <v>637.20000000000005</v>
      </c>
      <c r="L779">
        <v>637.20000000000005</v>
      </c>
      <c r="M779">
        <v>395502.95120000001</v>
      </c>
      <c r="N779">
        <v>395502.95120000001</v>
      </c>
      <c r="O779">
        <v>0</v>
      </c>
      <c r="P779">
        <v>0</v>
      </c>
      <c r="Q779">
        <v>0</v>
      </c>
      <c r="R779">
        <v>45292</v>
      </c>
      <c r="S779">
        <v>45657</v>
      </c>
      <c r="V779" t="s">
        <v>1876</v>
      </c>
      <c r="W779">
        <v>41248</v>
      </c>
      <c r="X779" s="128">
        <v>395502.95120000001</v>
      </c>
      <c r="Y779" s="128">
        <f t="shared" si="24"/>
        <v>395502.95120000001</v>
      </c>
      <c r="Z779" t="b">
        <f t="shared" si="25"/>
        <v>1</v>
      </c>
    </row>
    <row r="780" spans="1:26" x14ac:dyDescent="0.25">
      <c r="A780">
        <v>775</v>
      </c>
      <c r="B780" t="s">
        <v>1878</v>
      </c>
      <c r="C780">
        <v>41252</v>
      </c>
      <c r="D780" t="s">
        <v>1896</v>
      </c>
      <c r="E780">
        <v>1959</v>
      </c>
      <c r="F780" t="s">
        <v>2122</v>
      </c>
      <c r="G780" t="s">
        <v>2094</v>
      </c>
      <c r="H780">
        <v>2</v>
      </c>
      <c r="I780">
        <v>1</v>
      </c>
      <c r="J780" t="s">
        <v>2122</v>
      </c>
      <c r="K780">
        <v>655.42</v>
      </c>
      <c r="L780">
        <v>601.29999999999995</v>
      </c>
      <c r="M780">
        <v>398592.06</v>
      </c>
      <c r="N780">
        <v>398592.06</v>
      </c>
      <c r="O780">
        <v>0</v>
      </c>
      <c r="P780">
        <v>0</v>
      </c>
      <c r="Q780">
        <v>0</v>
      </c>
      <c r="R780">
        <v>45292</v>
      </c>
      <c r="S780">
        <v>45657</v>
      </c>
      <c r="V780" t="s">
        <v>1878</v>
      </c>
      <c r="W780">
        <v>41252</v>
      </c>
      <c r="X780" s="128">
        <v>398592.06</v>
      </c>
      <c r="Y780" s="128">
        <f t="shared" si="24"/>
        <v>398592.06</v>
      </c>
      <c r="Z780" t="b">
        <f t="shared" si="25"/>
        <v>1</v>
      </c>
    </row>
    <row r="781" spans="1:26" x14ac:dyDescent="0.25">
      <c r="A781">
        <v>776</v>
      </c>
      <c r="B781" t="s">
        <v>1870</v>
      </c>
      <c r="C781">
        <v>41238</v>
      </c>
      <c r="D781" t="s">
        <v>1896</v>
      </c>
      <c r="E781">
        <v>1959</v>
      </c>
      <c r="F781" t="s">
        <v>2122</v>
      </c>
      <c r="G781" t="s">
        <v>2094</v>
      </c>
      <c r="H781">
        <v>2</v>
      </c>
      <c r="I781">
        <v>3</v>
      </c>
      <c r="J781" t="s">
        <v>2122</v>
      </c>
      <c r="K781">
        <v>714.75</v>
      </c>
      <c r="L781">
        <v>714.75</v>
      </c>
      <c r="M781">
        <v>761803.09</v>
      </c>
      <c r="N781">
        <v>761803.09</v>
      </c>
      <c r="O781">
        <v>0</v>
      </c>
      <c r="P781">
        <v>0</v>
      </c>
      <c r="Q781">
        <v>0</v>
      </c>
      <c r="R781">
        <v>45292</v>
      </c>
      <c r="S781">
        <v>45657</v>
      </c>
      <c r="V781" t="s">
        <v>1870</v>
      </c>
      <c r="W781">
        <v>41238</v>
      </c>
      <c r="X781" s="128">
        <v>761803.09</v>
      </c>
      <c r="Y781" s="128">
        <f t="shared" si="24"/>
        <v>761803.09</v>
      </c>
      <c r="Z781" t="b">
        <f t="shared" si="25"/>
        <v>1</v>
      </c>
    </row>
    <row r="782" spans="1:26" x14ac:dyDescent="0.25">
      <c r="A782">
        <v>777</v>
      </c>
      <c r="B782" t="s">
        <v>1874</v>
      </c>
      <c r="C782">
        <v>41243</v>
      </c>
      <c r="D782" t="s">
        <v>1896</v>
      </c>
      <c r="E782">
        <v>1960</v>
      </c>
      <c r="F782" t="s">
        <v>2122</v>
      </c>
      <c r="G782" t="s">
        <v>2094</v>
      </c>
      <c r="H782">
        <v>2</v>
      </c>
      <c r="I782">
        <v>1</v>
      </c>
      <c r="J782" t="s">
        <v>2122</v>
      </c>
      <c r="K782">
        <v>631.66999999999996</v>
      </c>
      <c r="L782">
        <v>631.66999999999996</v>
      </c>
      <c r="M782">
        <v>400698.7</v>
      </c>
      <c r="N782">
        <v>400698.7</v>
      </c>
      <c r="O782">
        <v>0</v>
      </c>
      <c r="P782">
        <v>0</v>
      </c>
      <c r="Q782">
        <v>0</v>
      </c>
      <c r="R782">
        <v>45292</v>
      </c>
      <c r="S782">
        <v>45657</v>
      </c>
      <c r="V782" t="s">
        <v>1874</v>
      </c>
      <c r="W782">
        <v>41243</v>
      </c>
      <c r="X782" s="128">
        <v>400698.7</v>
      </c>
      <c r="Y782" s="128">
        <f t="shared" si="24"/>
        <v>400698.7</v>
      </c>
      <c r="Z782" t="b">
        <f t="shared" si="25"/>
        <v>1</v>
      </c>
    </row>
    <row r="783" spans="1:26" x14ac:dyDescent="0.25">
      <c r="A783">
        <v>778</v>
      </c>
      <c r="B783" t="s">
        <v>2424</v>
      </c>
      <c r="C783">
        <v>41119</v>
      </c>
      <c r="D783" t="s">
        <v>1896</v>
      </c>
      <c r="E783">
        <v>1975</v>
      </c>
      <c r="F783" t="s">
        <v>2122</v>
      </c>
      <c r="G783" t="s">
        <v>2094</v>
      </c>
      <c r="H783">
        <v>2</v>
      </c>
      <c r="I783">
        <v>2</v>
      </c>
      <c r="J783" t="s">
        <v>2122</v>
      </c>
      <c r="K783">
        <v>637.1</v>
      </c>
      <c r="L783">
        <v>512.1</v>
      </c>
      <c r="M783">
        <v>1945477.44</v>
      </c>
      <c r="N783">
        <v>1945477.44</v>
      </c>
      <c r="O783">
        <v>0</v>
      </c>
      <c r="P783">
        <v>0</v>
      </c>
      <c r="Q783">
        <v>0</v>
      </c>
      <c r="R783">
        <v>45292</v>
      </c>
      <c r="S783">
        <v>45657</v>
      </c>
      <c r="V783" t="s">
        <v>2424</v>
      </c>
      <c r="W783">
        <v>41119</v>
      </c>
      <c r="X783" s="128">
        <v>1945477.44</v>
      </c>
      <c r="Y783" s="128">
        <f t="shared" si="24"/>
        <v>1945477.44</v>
      </c>
      <c r="Z783" t="b">
        <f t="shared" si="25"/>
        <v>1</v>
      </c>
    </row>
    <row r="784" spans="1:26" x14ac:dyDescent="0.25">
      <c r="A784">
        <v>779</v>
      </c>
      <c r="B784" t="s">
        <v>2348</v>
      </c>
      <c r="C784">
        <v>41129</v>
      </c>
      <c r="D784" t="s">
        <v>1896</v>
      </c>
      <c r="E784">
        <v>1970</v>
      </c>
      <c r="F784" t="s">
        <v>2122</v>
      </c>
      <c r="G784" t="s">
        <v>2094</v>
      </c>
      <c r="H784">
        <v>2</v>
      </c>
      <c r="I784">
        <v>3</v>
      </c>
      <c r="J784" t="s">
        <v>2122</v>
      </c>
      <c r="K784">
        <v>669.6</v>
      </c>
      <c r="L784">
        <v>545.4</v>
      </c>
      <c r="M784">
        <v>1987240.53</v>
      </c>
      <c r="N784">
        <v>1987240.53</v>
      </c>
      <c r="O784">
        <v>0</v>
      </c>
      <c r="P784">
        <v>0</v>
      </c>
      <c r="Q784">
        <v>0</v>
      </c>
      <c r="R784">
        <v>45292</v>
      </c>
      <c r="S784">
        <v>45657</v>
      </c>
      <c r="V784" t="s">
        <v>2348</v>
      </c>
      <c r="W784">
        <v>41129</v>
      </c>
      <c r="X784" s="128">
        <v>1987240.53</v>
      </c>
      <c r="Y784" s="128">
        <f t="shared" si="24"/>
        <v>1987240.53</v>
      </c>
      <c r="Z784" t="b">
        <f t="shared" si="25"/>
        <v>1</v>
      </c>
    </row>
    <row r="785" spans="1:26" x14ac:dyDescent="0.25">
      <c r="A785">
        <v>780</v>
      </c>
      <c r="B785" t="s">
        <v>2349</v>
      </c>
      <c r="C785">
        <v>41130</v>
      </c>
      <c r="D785" t="s">
        <v>1896</v>
      </c>
      <c r="E785">
        <v>1971</v>
      </c>
      <c r="F785" t="s">
        <v>2122</v>
      </c>
      <c r="G785" t="s">
        <v>2094</v>
      </c>
      <c r="H785">
        <v>2</v>
      </c>
      <c r="I785">
        <v>1</v>
      </c>
      <c r="J785" t="s">
        <v>2122</v>
      </c>
      <c r="K785">
        <v>392</v>
      </c>
      <c r="L785">
        <v>350</v>
      </c>
      <c r="M785">
        <v>1883824.3900000001</v>
      </c>
      <c r="N785">
        <v>1883824.3900000001</v>
      </c>
      <c r="O785">
        <v>0</v>
      </c>
      <c r="P785">
        <v>0</v>
      </c>
      <c r="Q785">
        <v>0</v>
      </c>
      <c r="R785">
        <v>45292</v>
      </c>
      <c r="S785">
        <v>45657</v>
      </c>
      <c r="V785" t="s">
        <v>2349</v>
      </c>
      <c r="W785">
        <v>41130</v>
      </c>
      <c r="X785" s="128">
        <v>1883824.3900000001</v>
      </c>
      <c r="Y785" s="128">
        <f t="shared" si="24"/>
        <v>1883824.3900000001</v>
      </c>
      <c r="Z785" t="b">
        <f t="shared" si="25"/>
        <v>1</v>
      </c>
    </row>
    <row r="786" spans="1:26" x14ac:dyDescent="0.25">
      <c r="A786">
        <v>781</v>
      </c>
      <c r="B786" t="s">
        <v>2350</v>
      </c>
      <c r="C786">
        <v>41120</v>
      </c>
      <c r="D786" t="s">
        <v>1896</v>
      </c>
      <c r="E786">
        <v>1973</v>
      </c>
      <c r="F786" t="s">
        <v>2122</v>
      </c>
      <c r="G786" t="s">
        <v>2094</v>
      </c>
      <c r="H786">
        <v>2</v>
      </c>
      <c r="I786">
        <v>1</v>
      </c>
      <c r="J786" t="s">
        <v>2122</v>
      </c>
      <c r="K786">
        <v>393</v>
      </c>
      <c r="L786">
        <v>349</v>
      </c>
      <c r="M786">
        <v>1883824.3900000001</v>
      </c>
      <c r="N786">
        <v>1883824.3900000001</v>
      </c>
      <c r="O786">
        <v>0</v>
      </c>
      <c r="P786">
        <v>0</v>
      </c>
      <c r="Q786">
        <v>0</v>
      </c>
      <c r="R786">
        <v>45292</v>
      </c>
      <c r="S786">
        <v>45657</v>
      </c>
      <c r="V786" t="s">
        <v>2350</v>
      </c>
      <c r="W786">
        <v>41120</v>
      </c>
      <c r="X786" s="128">
        <v>1883824.3900000001</v>
      </c>
      <c r="Y786" s="128">
        <f t="shared" si="24"/>
        <v>1883824.3900000001</v>
      </c>
      <c r="Z786" t="b">
        <f t="shared" si="25"/>
        <v>1</v>
      </c>
    </row>
    <row r="787" spans="1:26" x14ac:dyDescent="0.25">
      <c r="A787">
        <v>782</v>
      </c>
      <c r="B787" t="s">
        <v>2351</v>
      </c>
      <c r="C787">
        <v>41121</v>
      </c>
      <c r="D787" t="s">
        <v>1896</v>
      </c>
      <c r="E787">
        <v>1974</v>
      </c>
      <c r="F787" t="s">
        <v>2122</v>
      </c>
      <c r="G787" t="s">
        <v>2094</v>
      </c>
      <c r="H787">
        <v>2</v>
      </c>
      <c r="I787">
        <v>2</v>
      </c>
      <c r="J787" t="s">
        <v>2122</v>
      </c>
      <c r="K787">
        <v>595.70000000000005</v>
      </c>
      <c r="L787">
        <v>509.7</v>
      </c>
      <c r="M787">
        <v>1955104.01</v>
      </c>
      <c r="N787">
        <v>1955104.01</v>
      </c>
      <c r="O787">
        <v>0</v>
      </c>
      <c r="P787">
        <v>0</v>
      </c>
      <c r="Q787">
        <v>0</v>
      </c>
      <c r="R787">
        <v>45292</v>
      </c>
      <c r="S787">
        <v>45657</v>
      </c>
      <c r="V787" t="s">
        <v>2351</v>
      </c>
      <c r="W787">
        <v>41121</v>
      </c>
      <c r="X787" s="128">
        <v>1955104.01</v>
      </c>
      <c r="Y787" s="128">
        <f t="shared" si="24"/>
        <v>1955104.01</v>
      </c>
      <c r="Z787" t="b">
        <f t="shared" si="25"/>
        <v>1</v>
      </c>
    </row>
    <row r="788" spans="1:26" x14ac:dyDescent="0.25">
      <c r="A788">
        <v>783</v>
      </c>
      <c r="B788" t="s">
        <v>1080</v>
      </c>
      <c r="C788">
        <v>41332</v>
      </c>
      <c r="D788" t="s">
        <v>1896</v>
      </c>
      <c r="E788">
        <v>1969</v>
      </c>
      <c r="F788" t="s">
        <v>2122</v>
      </c>
      <c r="G788" t="s">
        <v>2088</v>
      </c>
      <c r="H788">
        <v>5</v>
      </c>
      <c r="I788">
        <v>4</v>
      </c>
      <c r="J788" t="s">
        <v>2122</v>
      </c>
      <c r="K788">
        <v>5919.28</v>
      </c>
      <c r="L788">
        <v>3947.87</v>
      </c>
      <c r="M788">
        <v>7597107.9411500013</v>
      </c>
      <c r="N788">
        <v>7597107.9411500013</v>
      </c>
      <c r="O788">
        <v>0</v>
      </c>
      <c r="P788">
        <v>0</v>
      </c>
      <c r="Q788">
        <v>0</v>
      </c>
      <c r="R788">
        <v>45292</v>
      </c>
      <c r="S788">
        <v>45657</v>
      </c>
      <c r="V788" t="s">
        <v>1080</v>
      </c>
      <c r="W788">
        <v>41332</v>
      </c>
      <c r="X788" s="128">
        <v>7597107.9411500013</v>
      </c>
      <c r="Y788" s="128">
        <f t="shared" si="24"/>
        <v>7597107.9411500013</v>
      </c>
      <c r="Z788" t="b">
        <f t="shared" si="25"/>
        <v>1</v>
      </c>
    </row>
    <row r="789" spans="1:26" x14ac:dyDescent="0.25">
      <c r="A789">
        <v>784</v>
      </c>
      <c r="B789" t="s">
        <v>1081</v>
      </c>
      <c r="C789">
        <v>41333</v>
      </c>
      <c r="D789" t="s">
        <v>1896</v>
      </c>
      <c r="E789">
        <v>1969</v>
      </c>
      <c r="F789" t="s">
        <v>2122</v>
      </c>
      <c r="G789" t="s">
        <v>2088</v>
      </c>
      <c r="H789">
        <v>5</v>
      </c>
      <c r="I789">
        <v>4</v>
      </c>
      <c r="J789" t="s">
        <v>2122</v>
      </c>
      <c r="K789">
        <v>5910.59</v>
      </c>
      <c r="L789">
        <v>3940.09</v>
      </c>
      <c r="M789">
        <v>10491924.859999999</v>
      </c>
      <c r="N789">
        <v>10491924.859999999</v>
      </c>
      <c r="O789">
        <v>0</v>
      </c>
      <c r="P789">
        <v>0</v>
      </c>
      <c r="Q789">
        <v>0</v>
      </c>
      <c r="R789">
        <v>45292</v>
      </c>
      <c r="S789">
        <v>45657</v>
      </c>
      <c r="V789" t="s">
        <v>1081</v>
      </c>
      <c r="W789">
        <v>41333</v>
      </c>
      <c r="X789" s="128">
        <v>10491924.859999999</v>
      </c>
      <c r="Y789" s="128">
        <f t="shared" si="24"/>
        <v>10491924.859999999</v>
      </c>
      <c r="Z789" t="b">
        <f t="shared" si="25"/>
        <v>1</v>
      </c>
    </row>
    <row r="790" spans="1:26" x14ac:dyDescent="0.25">
      <c r="A790">
        <v>785</v>
      </c>
      <c r="B790" t="s">
        <v>1082</v>
      </c>
      <c r="C790">
        <v>41345</v>
      </c>
      <c r="D790" t="s">
        <v>1896</v>
      </c>
      <c r="E790">
        <v>1974</v>
      </c>
      <c r="F790" t="s">
        <v>2122</v>
      </c>
      <c r="G790" t="s">
        <v>2089</v>
      </c>
      <c r="H790">
        <v>5</v>
      </c>
      <c r="I790">
        <v>4</v>
      </c>
      <c r="J790" t="s">
        <v>2122</v>
      </c>
      <c r="K790">
        <v>4834.8999999999996</v>
      </c>
      <c r="L790">
        <v>3364.69</v>
      </c>
      <c r="M790">
        <v>6914148.7400000002</v>
      </c>
      <c r="N790">
        <v>6914148.7400000002</v>
      </c>
      <c r="O790">
        <v>0</v>
      </c>
      <c r="P790">
        <v>0</v>
      </c>
      <c r="Q790">
        <v>0</v>
      </c>
      <c r="R790">
        <v>45292</v>
      </c>
      <c r="S790">
        <v>45657</v>
      </c>
      <c r="V790" t="s">
        <v>1082</v>
      </c>
      <c r="W790">
        <v>41345</v>
      </c>
      <c r="X790" s="128">
        <v>6914148.7400000002</v>
      </c>
      <c r="Y790" s="128">
        <f t="shared" si="24"/>
        <v>6914148.7400000002</v>
      </c>
      <c r="Z790" t="b">
        <f t="shared" si="25"/>
        <v>1</v>
      </c>
    </row>
    <row r="791" spans="1:26" x14ac:dyDescent="0.25">
      <c r="A791">
        <v>786</v>
      </c>
      <c r="B791" t="s">
        <v>1083</v>
      </c>
      <c r="C791">
        <v>41383</v>
      </c>
      <c r="D791" t="s">
        <v>1896</v>
      </c>
      <c r="E791">
        <v>1968</v>
      </c>
      <c r="F791" t="s">
        <v>2122</v>
      </c>
      <c r="G791" t="s">
        <v>2089</v>
      </c>
      <c r="H791">
        <v>4</v>
      </c>
      <c r="I791">
        <v>3</v>
      </c>
      <c r="J791" t="s">
        <v>2122</v>
      </c>
      <c r="K791">
        <v>1898.62</v>
      </c>
      <c r="L791">
        <v>1898.62</v>
      </c>
      <c r="M791">
        <v>2834666.02</v>
      </c>
      <c r="N791">
        <v>2834666.02</v>
      </c>
      <c r="O791">
        <v>0</v>
      </c>
      <c r="P791">
        <v>0</v>
      </c>
      <c r="Q791">
        <v>0</v>
      </c>
      <c r="R791">
        <v>45292</v>
      </c>
      <c r="S791">
        <v>45657</v>
      </c>
      <c r="V791" t="s">
        <v>1083</v>
      </c>
      <c r="W791">
        <v>41383</v>
      </c>
      <c r="X791" s="128">
        <v>2834666.02</v>
      </c>
      <c r="Y791" s="128">
        <f t="shared" si="24"/>
        <v>2834666.02</v>
      </c>
      <c r="Z791" t="b">
        <f t="shared" si="25"/>
        <v>1</v>
      </c>
    </row>
    <row r="792" spans="1:26" x14ac:dyDescent="0.25">
      <c r="A792">
        <v>787</v>
      </c>
      <c r="B792" t="s">
        <v>1084</v>
      </c>
      <c r="C792">
        <v>41385</v>
      </c>
      <c r="D792" t="s">
        <v>1896</v>
      </c>
      <c r="E792">
        <v>1968</v>
      </c>
      <c r="F792" t="s">
        <v>2122</v>
      </c>
      <c r="G792" t="s">
        <v>2089</v>
      </c>
      <c r="H792">
        <v>5</v>
      </c>
      <c r="I792">
        <v>4</v>
      </c>
      <c r="J792" t="s">
        <v>2122</v>
      </c>
      <c r="K792">
        <v>4236.4799999999996</v>
      </c>
      <c r="L792">
        <v>3491.14</v>
      </c>
      <c r="M792">
        <v>6994258.4351499993</v>
      </c>
      <c r="N792">
        <v>6994258.4351499993</v>
      </c>
      <c r="O792">
        <v>0</v>
      </c>
      <c r="P792">
        <v>0</v>
      </c>
      <c r="Q792">
        <v>0</v>
      </c>
      <c r="R792">
        <v>45292</v>
      </c>
      <c r="S792">
        <v>45657</v>
      </c>
      <c r="V792" t="s">
        <v>1084</v>
      </c>
      <c r="W792">
        <v>41385</v>
      </c>
      <c r="X792" s="128">
        <v>6994258.4351499993</v>
      </c>
      <c r="Y792" s="128">
        <f t="shared" si="24"/>
        <v>6994258.4351499993</v>
      </c>
      <c r="Z792" t="b">
        <f t="shared" si="25"/>
        <v>1</v>
      </c>
    </row>
    <row r="793" spans="1:26" x14ac:dyDescent="0.25">
      <c r="A793">
        <v>788</v>
      </c>
      <c r="B793" t="s">
        <v>1085</v>
      </c>
      <c r="C793">
        <v>41386</v>
      </c>
      <c r="D793" t="s">
        <v>1896</v>
      </c>
      <c r="E793">
        <v>1974</v>
      </c>
      <c r="F793" t="s">
        <v>2122</v>
      </c>
      <c r="G793" t="s">
        <v>2089</v>
      </c>
      <c r="H793">
        <v>5</v>
      </c>
      <c r="I793">
        <v>4</v>
      </c>
      <c r="J793" t="s">
        <v>2122</v>
      </c>
      <c r="K793">
        <v>4096.82</v>
      </c>
      <c r="L793">
        <v>3327.59</v>
      </c>
      <c r="M793">
        <v>7309912.8892999999</v>
      </c>
      <c r="N793">
        <v>7309912.8892999999</v>
      </c>
      <c r="O793">
        <v>0</v>
      </c>
      <c r="P793">
        <v>0</v>
      </c>
      <c r="Q793">
        <v>0</v>
      </c>
      <c r="R793">
        <v>45292</v>
      </c>
      <c r="S793">
        <v>45657</v>
      </c>
      <c r="V793" t="s">
        <v>1085</v>
      </c>
      <c r="W793">
        <v>41386</v>
      </c>
      <c r="X793" s="128">
        <v>7309912.8892999999</v>
      </c>
      <c r="Y793" s="128">
        <f t="shared" si="24"/>
        <v>7309912.8892999999</v>
      </c>
      <c r="Z793" t="b">
        <f t="shared" si="25"/>
        <v>1</v>
      </c>
    </row>
    <row r="794" spans="1:26" x14ac:dyDescent="0.25">
      <c r="A794">
        <v>789</v>
      </c>
      <c r="B794" t="s">
        <v>1086</v>
      </c>
      <c r="C794">
        <v>41387</v>
      </c>
      <c r="D794" t="s">
        <v>1896</v>
      </c>
      <c r="E794">
        <v>1969</v>
      </c>
      <c r="F794" t="s">
        <v>2122</v>
      </c>
      <c r="G794" t="s">
        <v>2089</v>
      </c>
      <c r="H794">
        <v>5</v>
      </c>
      <c r="I794">
        <v>4</v>
      </c>
      <c r="J794" t="s">
        <v>2122</v>
      </c>
      <c r="K794">
        <v>5267.31</v>
      </c>
      <c r="L794">
        <v>3383.29</v>
      </c>
      <c r="M794">
        <v>6234751.3626999995</v>
      </c>
      <c r="N794">
        <v>6234751.3626999995</v>
      </c>
      <c r="O794">
        <v>0</v>
      </c>
      <c r="P794">
        <v>0</v>
      </c>
      <c r="Q794">
        <v>0</v>
      </c>
      <c r="R794">
        <v>45292</v>
      </c>
      <c r="S794">
        <v>45657</v>
      </c>
      <c r="V794" t="s">
        <v>1086</v>
      </c>
      <c r="W794">
        <v>41387</v>
      </c>
      <c r="X794" s="128">
        <v>6234751.3626999995</v>
      </c>
      <c r="Y794" s="128">
        <f t="shared" si="24"/>
        <v>6234751.3626999995</v>
      </c>
      <c r="Z794" t="b">
        <f t="shared" si="25"/>
        <v>1</v>
      </c>
    </row>
    <row r="795" spans="1:26" x14ac:dyDescent="0.25">
      <c r="A795">
        <v>790</v>
      </c>
      <c r="B795" t="s">
        <v>1087</v>
      </c>
      <c r="C795">
        <v>41388</v>
      </c>
      <c r="D795" t="s">
        <v>1896</v>
      </c>
      <c r="E795">
        <v>1975</v>
      </c>
      <c r="F795" t="s">
        <v>2122</v>
      </c>
      <c r="G795" t="s">
        <v>2088</v>
      </c>
      <c r="H795">
        <v>5</v>
      </c>
      <c r="I795">
        <v>2</v>
      </c>
      <c r="J795" t="s">
        <v>2122</v>
      </c>
      <c r="K795">
        <v>2328.56</v>
      </c>
      <c r="L795">
        <v>1472.4</v>
      </c>
      <c r="M795">
        <v>3713595.52</v>
      </c>
      <c r="N795">
        <v>3713595.52</v>
      </c>
      <c r="O795">
        <v>0</v>
      </c>
      <c r="P795">
        <v>0</v>
      </c>
      <c r="Q795">
        <v>0</v>
      </c>
      <c r="R795">
        <v>45292</v>
      </c>
      <c r="S795">
        <v>45657</v>
      </c>
      <c r="V795" t="s">
        <v>1087</v>
      </c>
      <c r="W795">
        <v>41388</v>
      </c>
      <c r="X795" s="128">
        <v>3713595.52</v>
      </c>
      <c r="Y795" s="128">
        <f t="shared" si="24"/>
        <v>3713595.52</v>
      </c>
      <c r="Z795" t="b">
        <f t="shared" si="25"/>
        <v>1</v>
      </c>
    </row>
    <row r="796" spans="1:26" x14ac:dyDescent="0.25">
      <c r="A796">
        <v>791</v>
      </c>
      <c r="B796" t="s">
        <v>1088</v>
      </c>
      <c r="C796">
        <v>41393</v>
      </c>
      <c r="D796" t="s">
        <v>1896</v>
      </c>
      <c r="E796">
        <v>1973</v>
      </c>
      <c r="F796" t="s">
        <v>2122</v>
      </c>
      <c r="G796" t="s">
        <v>2088</v>
      </c>
      <c r="H796">
        <v>5</v>
      </c>
      <c r="I796">
        <v>4</v>
      </c>
      <c r="J796" t="s">
        <v>2122</v>
      </c>
      <c r="K796">
        <v>5970.85</v>
      </c>
      <c r="L796">
        <v>3776.92</v>
      </c>
      <c r="M796">
        <v>1867756.7200000002</v>
      </c>
      <c r="N796">
        <v>1867756.7200000002</v>
      </c>
      <c r="O796">
        <v>0</v>
      </c>
      <c r="P796">
        <v>0</v>
      </c>
      <c r="Q796">
        <v>0</v>
      </c>
      <c r="R796">
        <v>45292</v>
      </c>
      <c r="S796">
        <v>45657</v>
      </c>
      <c r="V796" t="s">
        <v>1088</v>
      </c>
      <c r="W796">
        <v>41393</v>
      </c>
      <c r="X796" s="128">
        <v>1867756.7200000002</v>
      </c>
      <c r="Y796" s="128">
        <f t="shared" si="24"/>
        <v>1867756.7200000002</v>
      </c>
      <c r="Z796" t="b">
        <f t="shared" si="25"/>
        <v>1</v>
      </c>
    </row>
    <row r="797" spans="1:26" x14ac:dyDescent="0.25">
      <c r="A797">
        <v>792</v>
      </c>
      <c r="B797" t="s">
        <v>1551</v>
      </c>
      <c r="C797">
        <v>41425</v>
      </c>
      <c r="D797" t="s">
        <v>1896</v>
      </c>
      <c r="E797">
        <v>1990</v>
      </c>
      <c r="F797" t="s">
        <v>2122</v>
      </c>
      <c r="G797" t="s">
        <v>2088</v>
      </c>
      <c r="H797">
        <v>5</v>
      </c>
      <c r="I797">
        <v>5</v>
      </c>
      <c r="J797" t="s">
        <v>2122</v>
      </c>
      <c r="K797">
        <v>5895.6</v>
      </c>
      <c r="L797">
        <v>5368.3200000000006</v>
      </c>
      <c r="M797">
        <v>10587599.590000002</v>
      </c>
      <c r="N797">
        <v>10587599.590000002</v>
      </c>
      <c r="O797">
        <v>0</v>
      </c>
      <c r="P797">
        <v>0</v>
      </c>
      <c r="Q797">
        <v>0</v>
      </c>
      <c r="R797">
        <v>45292</v>
      </c>
      <c r="S797">
        <v>45657</v>
      </c>
      <c r="V797" t="s">
        <v>1551</v>
      </c>
      <c r="W797">
        <v>41425</v>
      </c>
      <c r="X797" s="128">
        <v>10587599.590000002</v>
      </c>
      <c r="Y797" s="128">
        <f t="shared" si="24"/>
        <v>10587599.590000002</v>
      </c>
      <c r="Z797" t="b">
        <f t="shared" si="25"/>
        <v>1</v>
      </c>
    </row>
    <row r="798" spans="1:26" x14ac:dyDescent="0.25">
      <c r="A798">
        <v>793</v>
      </c>
      <c r="B798" t="s">
        <v>1880</v>
      </c>
      <c r="C798">
        <v>41540</v>
      </c>
      <c r="D798" t="s">
        <v>1896</v>
      </c>
      <c r="E798">
        <v>1960</v>
      </c>
      <c r="F798" t="s">
        <v>2122</v>
      </c>
      <c r="G798" t="s">
        <v>2094</v>
      </c>
      <c r="H798">
        <v>2</v>
      </c>
      <c r="I798">
        <v>1</v>
      </c>
      <c r="J798" t="s">
        <v>2122</v>
      </c>
      <c r="K798">
        <v>727.4</v>
      </c>
      <c r="L798">
        <v>368.6</v>
      </c>
      <c r="M798">
        <v>287910.68000000005</v>
      </c>
      <c r="N798">
        <v>287910.68000000005</v>
      </c>
      <c r="O798">
        <v>0</v>
      </c>
      <c r="P798">
        <v>0</v>
      </c>
      <c r="Q798">
        <v>0</v>
      </c>
      <c r="R798">
        <v>45292</v>
      </c>
      <c r="S798">
        <v>45657</v>
      </c>
      <c r="V798" t="s">
        <v>1880</v>
      </c>
      <c r="W798">
        <v>41540</v>
      </c>
      <c r="X798" s="128">
        <v>287910.68000000005</v>
      </c>
      <c r="Y798" s="128">
        <f t="shared" si="24"/>
        <v>287910.68000000005</v>
      </c>
      <c r="Z798" t="b">
        <f t="shared" si="25"/>
        <v>1</v>
      </c>
    </row>
    <row r="799" spans="1:26" x14ac:dyDescent="0.25">
      <c r="A799">
        <v>794</v>
      </c>
      <c r="B799" t="s">
        <v>1881</v>
      </c>
      <c r="C799">
        <v>41541</v>
      </c>
      <c r="D799" t="s">
        <v>1896</v>
      </c>
      <c r="E799">
        <v>1960</v>
      </c>
      <c r="F799" t="s">
        <v>2122</v>
      </c>
      <c r="G799" t="s">
        <v>2094</v>
      </c>
      <c r="H799">
        <v>2</v>
      </c>
      <c r="I799">
        <v>1</v>
      </c>
      <c r="J799" t="s">
        <v>2122</v>
      </c>
      <c r="K799">
        <v>727.4</v>
      </c>
      <c r="L799">
        <v>342.3</v>
      </c>
      <c r="M799">
        <v>287910.68000000005</v>
      </c>
      <c r="N799">
        <v>287910.68000000005</v>
      </c>
      <c r="O799">
        <v>0</v>
      </c>
      <c r="P799">
        <v>0</v>
      </c>
      <c r="Q799">
        <v>0</v>
      </c>
      <c r="R799">
        <v>45292</v>
      </c>
      <c r="S799">
        <v>45657</v>
      </c>
      <c r="V799" t="s">
        <v>1881</v>
      </c>
      <c r="W799">
        <v>41541</v>
      </c>
      <c r="X799" s="128">
        <v>287910.68000000005</v>
      </c>
      <c r="Y799" s="128">
        <f t="shared" si="24"/>
        <v>287910.68000000005</v>
      </c>
      <c r="Z799" t="b">
        <f t="shared" si="25"/>
        <v>1</v>
      </c>
    </row>
    <row r="800" spans="1:26" x14ac:dyDescent="0.25">
      <c r="A800">
        <v>795</v>
      </c>
      <c r="B800" t="s">
        <v>1414</v>
      </c>
      <c r="C800">
        <v>41549</v>
      </c>
      <c r="D800" t="s">
        <v>1896</v>
      </c>
      <c r="E800">
        <v>1985</v>
      </c>
      <c r="F800" t="s">
        <v>2122</v>
      </c>
      <c r="G800" t="s">
        <v>2088</v>
      </c>
      <c r="H800">
        <v>2</v>
      </c>
      <c r="I800">
        <v>2</v>
      </c>
      <c r="J800" t="s">
        <v>2122</v>
      </c>
      <c r="K800">
        <v>1816.4</v>
      </c>
      <c r="L800">
        <v>717.3</v>
      </c>
      <c r="M800">
        <v>2075125.91</v>
      </c>
      <c r="N800">
        <v>2075125.91</v>
      </c>
      <c r="O800">
        <v>0</v>
      </c>
      <c r="P800">
        <v>0</v>
      </c>
      <c r="Q800">
        <v>0</v>
      </c>
      <c r="R800">
        <v>45292</v>
      </c>
      <c r="S800">
        <v>45657</v>
      </c>
      <c r="V800" t="s">
        <v>1414</v>
      </c>
      <c r="W800">
        <v>41549</v>
      </c>
      <c r="X800" s="128">
        <v>2075125.91</v>
      </c>
      <c r="Y800" s="128">
        <f t="shared" si="24"/>
        <v>2075125.91</v>
      </c>
      <c r="Z800" t="b">
        <f t="shared" si="25"/>
        <v>1</v>
      </c>
    </row>
    <row r="801" spans="1:26" x14ac:dyDescent="0.25">
      <c r="A801">
        <v>796</v>
      </c>
      <c r="B801" t="s">
        <v>1415</v>
      </c>
      <c r="C801">
        <v>41585</v>
      </c>
      <c r="D801" t="s">
        <v>1896</v>
      </c>
      <c r="E801">
        <v>1992</v>
      </c>
      <c r="F801" t="s">
        <v>2122</v>
      </c>
      <c r="G801" t="s">
        <v>2088</v>
      </c>
      <c r="H801">
        <v>3</v>
      </c>
      <c r="I801">
        <v>4</v>
      </c>
      <c r="J801" t="s">
        <v>2122</v>
      </c>
      <c r="K801">
        <v>2083.6799999999998</v>
      </c>
      <c r="L801">
        <v>2049.89</v>
      </c>
      <c r="M801">
        <v>106971.6</v>
      </c>
      <c r="N801">
        <v>106971.6</v>
      </c>
      <c r="O801">
        <v>0</v>
      </c>
      <c r="P801">
        <v>0</v>
      </c>
      <c r="Q801">
        <v>0</v>
      </c>
      <c r="R801">
        <v>45292</v>
      </c>
      <c r="S801">
        <v>45657</v>
      </c>
      <c r="V801" t="s">
        <v>1415</v>
      </c>
      <c r="W801">
        <v>41585</v>
      </c>
      <c r="X801" s="128">
        <v>106971.6</v>
      </c>
      <c r="Y801" s="128">
        <f t="shared" si="24"/>
        <v>106971.6</v>
      </c>
      <c r="Z801" t="b">
        <f t="shared" si="25"/>
        <v>1</v>
      </c>
    </row>
    <row r="802" spans="1:26" x14ac:dyDescent="0.25">
      <c r="A802">
        <v>797</v>
      </c>
      <c r="B802" t="s">
        <v>1419</v>
      </c>
      <c r="C802">
        <v>41591</v>
      </c>
      <c r="D802" t="s">
        <v>1896</v>
      </c>
      <c r="E802">
        <v>1986</v>
      </c>
      <c r="F802" t="s">
        <v>2122</v>
      </c>
      <c r="G802" t="s">
        <v>2088</v>
      </c>
      <c r="H802">
        <v>3</v>
      </c>
      <c r="I802">
        <v>4</v>
      </c>
      <c r="J802" t="s">
        <v>2122</v>
      </c>
      <c r="K802">
        <v>2087.6999999999998</v>
      </c>
      <c r="L802">
        <v>2087.6999999999998</v>
      </c>
      <c r="M802">
        <v>6147378.1500000004</v>
      </c>
      <c r="N802">
        <v>6147378.1500000004</v>
      </c>
      <c r="O802">
        <v>0</v>
      </c>
      <c r="P802">
        <v>0</v>
      </c>
      <c r="Q802">
        <v>0</v>
      </c>
      <c r="R802">
        <v>45292</v>
      </c>
      <c r="S802">
        <v>45657</v>
      </c>
      <c r="V802" t="s">
        <v>1419</v>
      </c>
      <c r="W802">
        <v>41591</v>
      </c>
      <c r="X802" s="128">
        <v>6147378.1500000004</v>
      </c>
      <c r="Y802" s="128">
        <f t="shared" si="24"/>
        <v>6147378.1500000004</v>
      </c>
      <c r="Z802" t="b">
        <f t="shared" si="25"/>
        <v>1</v>
      </c>
    </row>
    <row r="803" spans="1:26" x14ac:dyDescent="0.25">
      <c r="A803">
        <v>798</v>
      </c>
      <c r="B803" t="s">
        <v>1420</v>
      </c>
      <c r="C803">
        <v>46679</v>
      </c>
      <c r="D803" t="s">
        <v>1896</v>
      </c>
      <c r="E803">
        <v>2013</v>
      </c>
      <c r="F803" t="s">
        <v>2122</v>
      </c>
      <c r="G803" t="s">
        <v>2099</v>
      </c>
      <c r="H803">
        <v>3</v>
      </c>
      <c r="I803">
        <v>2</v>
      </c>
      <c r="J803" t="s">
        <v>2122</v>
      </c>
      <c r="K803">
        <v>1468.8</v>
      </c>
      <c r="L803">
        <v>1280.5</v>
      </c>
      <c r="M803">
        <v>34464</v>
      </c>
      <c r="N803">
        <v>34464</v>
      </c>
      <c r="O803">
        <v>0</v>
      </c>
      <c r="P803">
        <v>0</v>
      </c>
      <c r="Q803">
        <v>0</v>
      </c>
      <c r="R803">
        <v>45292</v>
      </c>
      <c r="S803">
        <v>45657</v>
      </c>
      <c r="V803" t="s">
        <v>1420</v>
      </c>
      <c r="W803">
        <v>46679</v>
      </c>
      <c r="X803" s="128">
        <v>34464</v>
      </c>
      <c r="Y803" s="128">
        <f t="shared" si="24"/>
        <v>34464</v>
      </c>
      <c r="Z803" t="b">
        <f t="shared" si="25"/>
        <v>1</v>
      </c>
    </row>
    <row r="804" spans="1:26" x14ac:dyDescent="0.25">
      <c r="A804">
        <v>799</v>
      </c>
      <c r="B804" t="s">
        <v>1421</v>
      </c>
      <c r="C804">
        <v>46680</v>
      </c>
      <c r="D804" t="s">
        <v>1896</v>
      </c>
      <c r="E804">
        <v>2013</v>
      </c>
      <c r="F804" t="s">
        <v>2122</v>
      </c>
      <c r="G804" t="s">
        <v>2099</v>
      </c>
      <c r="H804">
        <v>3</v>
      </c>
      <c r="I804">
        <v>2</v>
      </c>
      <c r="J804" t="s">
        <v>2122</v>
      </c>
      <c r="K804">
        <v>1723.5</v>
      </c>
      <c r="L804">
        <v>1583.6</v>
      </c>
      <c r="M804">
        <v>34404</v>
      </c>
      <c r="N804">
        <v>34404</v>
      </c>
      <c r="O804">
        <v>0</v>
      </c>
      <c r="P804">
        <v>0</v>
      </c>
      <c r="Q804">
        <v>0</v>
      </c>
      <c r="R804">
        <v>45292</v>
      </c>
      <c r="S804">
        <v>45657</v>
      </c>
      <c r="V804" t="s">
        <v>1421</v>
      </c>
      <c r="W804">
        <v>46680</v>
      </c>
      <c r="X804" s="128">
        <v>34404</v>
      </c>
      <c r="Y804" s="128">
        <f t="shared" si="24"/>
        <v>34404</v>
      </c>
      <c r="Z804" t="b">
        <f t="shared" si="25"/>
        <v>1</v>
      </c>
    </row>
    <row r="805" spans="1:26" x14ac:dyDescent="0.25">
      <c r="A805">
        <v>800</v>
      </c>
      <c r="B805" t="s">
        <v>1423</v>
      </c>
      <c r="C805">
        <v>46685</v>
      </c>
      <c r="D805" t="s">
        <v>1896</v>
      </c>
      <c r="E805">
        <v>2013</v>
      </c>
      <c r="F805" t="s">
        <v>2122</v>
      </c>
      <c r="G805" t="s">
        <v>2099</v>
      </c>
      <c r="H805">
        <v>3</v>
      </c>
      <c r="I805">
        <v>2</v>
      </c>
      <c r="J805" t="s">
        <v>2122</v>
      </c>
      <c r="K805">
        <v>1980.4</v>
      </c>
      <c r="L805">
        <v>1281.2</v>
      </c>
      <c r="M805">
        <v>34464</v>
      </c>
      <c r="N805">
        <v>34464</v>
      </c>
      <c r="O805">
        <v>0</v>
      </c>
      <c r="P805">
        <v>0</v>
      </c>
      <c r="Q805">
        <v>0</v>
      </c>
      <c r="R805">
        <v>45292</v>
      </c>
      <c r="S805">
        <v>45657</v>
      </c>
      <c r="V805" t="s">
        <v>1423</v>
      </c>
      <c r="W805">
        <v>46685</v>
      </c>
      <c r="X805" s="128">
        <v>34464</v>
      </c>
      <c r="Y805" s="128">
        <f t="shared" si="24"/>
        <v>34464</v>
      </c>
      <c r="Z805" t="b">
        <f t="shared" si="25"/>
        <v>1</v>
      </c>
    </row>
    <row r="806" spans="1:26" x14ac:dyDescent="0.25">
      <c r="A806">
        <v>801</v>
      </c>
      <c r="B806" t="s">
        <v>1424</v>
      </c>
      <c r="C806">
        <v>46687</v>
      </c>
      <c r="D806" t="s">
        <v>1896</v>
      </c>
      <c r="E806">
        <v>2013</v>
      </c>
      <c r="F806" t="s">
        <v>2122</v>
      </c>
      <c r="G806" t="s">
        <v>2099</v>
      </c>
      <c r="H806">
        <v>3</v>
      </c>
      <c r="I806">
        <v>2</v>
      </c>
      <c r="J806" t="s">
        <v>2122</v>
      </c>
      <c r="K806">
        <v>1474</v>
      </c>
      <c r="L806">
        <v>1225</v>
      </c>
      <c r="M806">
        <v>34464</v>
      </c>
      <c r="N806">
        <v>34464</v>
      </c>
      <c r="O806">
        <v>0</v>
      </c>
      <c r="P806">
        <v>0</v>
      </c>
      <c r="Q806">
        <v>0</v>
      </c>
      <c r="R806">
        <v>45292</v>
      </c>
      <c r="S806">
        <v>45657</v>
      </c>
      <c r="V806" t="s">
        <v>1424</v>
      </c>
      <c r="W806">
        <v>46687</v>
      </c>
      <c r="X806" s="128">
        <v>34464</v>
      </c>
      <c r="Y806" s="128">
        <f t="shared" si="24"/>
        <v>34464</v>
      </c>
      <c r="Z806" t="b">
        <f t="shared" si="25"/>
        <v>1</v>
      </c>
    </row>
    <row r="807" spans="1:26" x14ac:dyDescent="0.25">
      <c r="A807">
        <v>802</v>
      </c>
      <c r="B807" t="s">
        <v>1425</v>
      </c>
      <c r="C807">
        <v>46688</v>
      </c>
      <c r="D807" t="s">
        <v>1896</v>
      </c>
      <c r="E807">
        <v>2013</v>
      </c>
      <c r="F807" t="s">
        <v>2122</v>
      </c>
      <c r="G807" t="s">
        <v>2099</v>
      </c>
      <c r="H807">
        <v>4</v>
      </c>
      <c r="I807">
        <v>2</v>
      </c>
      <c r="J807" t="s">
        <v>2122</v>
      </c>
      <c r="K807">
        <v>1970.1</v>
      </c>
      <c r="L807">
        <v>1519.4</v>
      </c>
      <c r="M807">
        <v>35568</v>
      </c>
      <c r="N807">
        <v>35568</v>
      </c>
      <c r="O807">
        <v>0</v>
      </c>
      <c r="P807">
        <v>0</v>
      </c>
      <c r="Q807">
        <v>0</v>
      </c>
      <c r="R807">
        <v>45292</v>
      </c>
      <c r="S807">
        <v>45657</v>
      </c>
      <c r="V807" t="s">
        <v>1425</v>
      </c>
      <c r="W807">
        <v>46688</v>
      </c>
      <c r="X807" s="128">
        <v>35568</v>
      </c>
      <c r="Y807" s="128">
        <f t="shared" si="24"/>
        <v>35568</v>
      </c>
      <c r="Z807" t="b">
        <f t="shared" si="25"/>
        <v>1</v>
      </c>
    </row>
    <row r="808" spans="1:26" x14ac:dyDescent="0.25">
      <c r="A808">
        <v>803</v>
      </c>
      <c r="B808" t="s">
        <v>35</v>
      </c>
      <c r="C808">
        <v>41725</v>
      </c>
      <c r="D808" t="s">
        <v>1896</v>
      </c>
      <c r="E808">
        <v>1967</v>
      </c>
      <c r="F808" t="s">
        <v>2122</v>
      </c>
      <c r="G808" t="s">
        <v>2089</v>
      </c>
      <c r="H808">
        <v>2</v>
      </c>
      <c r="I808">
        <v>2</v>
      </c>
      <c r="J808" t="s">
        <v>2122</v>
      </c>
      <c r="K808">
        <v>236.6</v>
      </c>
      <c r="L808">
        <v>236.6</v>
      </c>
      <c r="M808">
        <v>165358.12</v>
      </c>
      <c r="N808">
        <v>165358.12</v>
      </c>
      <c r="O808">
        <v>0</v>
      </c>
      <c r="P808">
        <v>0</v>
      </c>
      <c r="Q808">
        <v>0</v>
      </c>
      <c r="R808">
        <v>45292</v>
      </c>
      <c r="S808">
        <v>45657</v>
      </c>
      <c r="V808" t="s">
        <v>35</v>
      </c>
      <c r="W808">
        <v>41725</v>
      </c>
      <c r="X808" s="128">
        <v>165358.12</v>
      </c>
      <c r="Y808" s="128">
        <f t="shared" si="24"/>
        <v>165358.12</v>
      </c>
      <c r="Z808" t="b">
        <f t="shared" si="25"/>
        <v>1</v>
      </c>
    </row>
    <row r="809" spans="1:26" x14ac:dyDescent="0.25">
      <c r="A809">
        <v>804</v>
      </c>
      <c r="B809" t="s">
        <v>1426</v>
      </c>
      <c r="C809">
        <v>46689</v>
      </c>
      <c r="D809" t="s">
        <v>1896</v>
      </c>
      <c r="E809">
        <v>2013</v>
      </c>
      <c r="F809" t="s">
        <v>2122</v>
      </c>
      <c r="G809" t="s">
        <v>2099</v>
      </c>
      <c r="H809">
        <v>3</v>
      </c>
      <c r="I809">
        <v>2</v>
      </c>
      <c r="J809" t="s">
        <v>2122</v>
      </c>
      <c r="K809">
        <v>1720.2</v>
      </c>
      <c r="L809">
        <v>1720.2</v>
      </c>
      <c r="M809">
        <v>32928</v>
      </c>
      <c r="N809">
        <v>32928</v>
      </c>
      <c r="O809">
        <v>0</v>
      </c>
      <c r="P809">
        <v>0</v>
      </c>
      <c r="Q809">
        <v>0</v>
      </c>
      <c r="R809">
        <v>45292</v>
      </c>
      <c r="S809">
        <v>45657</v>
      </c>
      <c r="V809" t="s">
        <v>1426</v>
      </c>
      <c r="W809">
        <v>46689</v>
      </c>
      <c r="X809" s="128">
        <v>32928</v>
      </c>
      <c r="Y809" s="128">
        <f t="shared" si="24"/>
        <v>32928</v>
      </c>
      <c r="Z809" t="b">
        <f t="shared" si="25"/>
        <v>1</v>
      </c>
    </row>
    <row r="810" spans="1:26" x14ac:dyDescent="0.25">
      <c r="A810">
        <v>805</v>
      </c>
      <c r="B810" t="s">
        <v>1428</v>
      </c>
      <c r="C810">
        <v>46691</v>
      </c>
      <c r="D810" t="s">
        <v>1896</v>
      </c>
      <c r="E810">
        <v>2013</v>
      </c>
      <c r="F810" t="s">
        <v>2122</v>
      </c>
      <c r="G810" t="s">
        <v>2099</v>
      </c>
      <c r="H810">
        <v>3</v>
      </c>
      <c r="I810">
        <v>2</v>
      </c>
      <c r="J810" t="s">
        <v>2122</v>
      </c>
      <c r="K810">
        <v>1459.3</v>
      </c>
      <c r="L810">
        <v>1459.3</v>
      </c>
      <c r="M810">
        <v>32928</v>
      </c>
      <c r="N810">
        <v>32928</v>
      </c>
      <c r="O810">
        <v>0</v>
      </c>
      <c r="P810">
        <v>0</v>
      </c>
      <c r="Q810">
        <v>0</v>
      </c>
      <c r="R810">
        <v>45292</v>
      </c>
      <c r="S810">
        <v>45657</v>
      </c>
      <c r="V810" t="s">
        <v>1428</v>
      </c>
      <c r="W810">
        <v>46691</v>
      </c>
      <c r="X810" s="128">
        <v>32928</v>
      </c>
      <c r="Y810" s="128">
        <f t="shared" si="24"/>
        <v>32928</v>
      </c>
      <c r="Z810" t="b">
        <f t="shared" si="25"/>
        <v>1</v>
      </c>
    </row>
    <row r="811" spans="1:26" x14ac:dyDescent="0.25">
      <c r="A811">
        <v>806</v>
      </c>
      <c r="B811" t="s">
        <v>1429</v>
      </c>
      <c r="C811">
        <v>55269</v>
      </c>
      <c r="D811" t="s">
        <v>1896</v>
      </c>
      <c r="E811">
        <v>2015</v>
      </c>
      <c r="F811" t="s">
        <v>2122</v>
      </c>
      <c r="G811" t="s">
        <v>2092</v>
      </c>
      <c r="H811">
        <v>5</v>
      </c>
      <c r="I811">
        <v>2</v>
      </c>
      <c r="J811" t="s">
        <v>2122</v>
      </c>
      <c r="K811">
        <v>3018.1</v>
      </c>
      <c r="L811">
        <v>3018.1</v>
      </c>
      <c r="M811">
        <v>27828</v>
      </c>
      <c r="N811">
        <v>27828</v>
      </c>
      <c r="O811">
        <v>0</v>
      </c>
      <c r="P811">
        <v>0</v>
      </c>
      <c r="Q811">
        <v>0</v>
      </c>
      <c r="R811">
        <v>45292</v>
      </c>
      <c r="S811">
        <v>45657</v>
      </c>
      <c r="V811" t="s">
        <v>1429</v>
      </c>
      <c r="W811">
        <v>55269</v>
      </c>
      <c r="X811" s="128">
        <v>27828</v>
      </c>
      <c r="Y811" s="128">
        <f t="shared" si="24"/>
        <v>27828</v>
      </c>
      <c r="Z811" t="b">
        <f t="shared" si="25"/>
        <v>1</v>
      </c>
    </row>
    <row r="812" spans="1:26" x14ac:dyDescent="0.25">
      <c r="A812">
        <v>807</v>
      </c>
      <c r="B812" t="s">
        <v>2440</v>
      </c>
      <c r="C812">
        <v>41563</v>
      </c>
      <c r="D812" t="s">
        <v>1896</v>
      </c>
      <c r="E812">
        <v>1964</v>
      </c>
      <c r="F812" t="s">
        <v>2122</v>
      </c>
      <c r="G812" t="s">
        <v>2089</v>
      </c>
      <c r="H812">
        <v>4</v>
      </c>
      <c r="I812">
        <v>3</v>
      </c>
      <c r="J812" t="s">
        <v>2122</v>
      </c>
      <c r="K812">
        <v>2906.1</v>
      </c>
      <c r="L812">
        <v>1972.8</v>
      </c>
      <c r="M812">
        <v>1836166.71</v>
      </c>
      <c r="N812">
        <v>1836166.71</v>
      </c>
      <c r="O812">
        <v>0</v>
      </c>
      <c r="P812">
        <v>0</v>
      </c>
      <c r="Q812">
        <v>0</v>
      </c>
      <c r="R812">
        <v>45292</v>
      </c>
      <c r="S812">
        <v>45657</v>
      </c>
      <c r="V812" t="s">
        <v>2440</v>
      </c>
      <c r="W812">
        <v>41563</v>
      </c>
      <c r="X812" s="128">
        <v>1836166.71</v>
      </c>
      <c r="Y812" s="128">
        <f t="shared" si="24"/>
        <v>1836166.71</v>
      </c>
      <c r="Z812" t="b">
        <f t="shared" si="25"/>
        <v>1</v>
      </c>
    </row>
    <row r="813" spans="1:26" x14ac:dyDescent="0.25">
      <c r="A813">
        <v>808</v>
      </c>
      <c r="B813" t="s">
        <v>2441</v>
      </c>
      <c r="C813">
        <v>41567</v>
      </c>
      <c r="D813" t="s">
        <v>1896</v>
      </c>
      <c r="E813">
        <v>1980</v>
      </c>
      <c r="F813" t="s">
        <v>2122</v>
      </c>
      <c r="G813" t="s">
        <v>2088</v>
      </c>
      <c r="H813">
        <v>5</v>
      </c>
      <c r="I813">
        <v>4</v>
      </c>
      <c r="J813" t="s">
        <v>2122</v>
      </c>
      <c r="K813">
        <v>4216.2</v>
      </c>
      <c r="L813">
        <v>3373</v>
      </c>
      <c r="M813">
        <v>2533749.9900000002</v>
      </c>
      <c r="N813">
        <v>2533749.9900000002</v>
      </c>
      <c r="O813">
        <v>0</v>
      </c>
      <c r="P813">
        <v>0</v>
      </c>
      <c r="Q813">
        <v>0</v>
      </c>
      <c r="R813">
        <v>45292</v>
      </c>
      <c r="S813">
        <v>45657</v>
      </c>
      <c r="V813" t="s">
        <v>2441</v>
      </c>
      <c r="W813">
        <v>41567</v>
      </c>
      <c r="X813" s="128">
        <v>2533749.9900000002</v>
      </c>
      <c r="Y813" s="128">
        <f t="shared" si="24"/>
        <v>2533749.9900000002</v>
      </c>
      <c r="Z813" t="b">
        <f t="shared" si="25"/>
        <v>1</v>
      </c>
    </row>
    <row r="814" spans="1:26" x14ac:dyDescent="0.25">
      <c r="A814">
        <v>809</v>
      </c>
      <c r="B814" t="s">
        <v>2998</v>
      </c>
      <c r="C814">
        <v>56731</v>
      </c>
      <c r="D814" t="s">
        <v>1896</v>
      </c>
      <c r="E814">
        <v>2014</v>
      </c>
      <c r="F814" t="s">
        <v>2122</v>
      </c>
      <c r="G814" t="s">
        <v>3001</v>
      </c>
      <c r="H814">
        <v>3</v>
      </c>
      <c r="I814">
        <v>2</v>
      </c>
      <c r="J814" t="s">
        <v>2122</v>
      </c>
      <c r="K814">
        <v>859.9</v>
      </c>
      <c r="L814">
        <v>771.7</v>
      </c>
      <c r="M814">
        <v>500000</v>
      </c>
      <c r="N814">
        <v>500000</v>
      </c>
      <c r="O814">
        <v>0</v>
      </c>
      <c r="P814">
        <v>0</v>
      </c>
      <c r="Q814">
        <v>0</v>
      </c>
      <c r="R814">
        <v>45292</v>
      </c>
      <c r="S814">
        <v>45657</v>
      </c>
      <c r="V814" t="s">
        <v>2998</v>
      </c>
      <c r="W814">
        <v>56731</v>
      </c>
      <c r="X814" s="128">
        <v>500000</v>
      </c>
      <c r="Y814" s="128">
        <f t="shared" si="24"/>
        <v>500000</v>
      </c>
      <c r="Z814" t="b">
        <f t="shared" si="25"/>
        <v>1</v>
      </c>
    </row>
    <row r="815" spans="1:26" x14ac:dyDescent="0.25">
      <c r="A815">
        <v>810</v>
      </c>
      <c r="B815" t="s">
        <v>2999</v>
      </c>
      <c r="C815">
        <v>56732</v>
      </c>
      <c r="D815" t="s">
        <v>1896</v>
      </c>
      <c r="E815">
        <v>2014</v>
      </c>
      <c r="F815" t="s">
        <v>2122</v>
      </c>
      <c r="G815" t="s">
        <v>3001</v>
      </c>
      <c r="H815">
        <v>3</v>
      </c>
      <c r="I815">
        <v>1</v>
      </c>
      <c r="J815" t="s">
        <v>2122</v>
      </c>
      <c r="K815">
        <v>992</v>
      </c>
      <c r="L815">
        <v>836.6</v>
      </c>
      <c r="M815">
        <v>500000</v>
      </c>
      <c r="N815">
        <v>500000</v>
      </c>
      <c r="O815">
        <v>0</v>
      </c>
      <c r="P815">
        <v>0</v>
      </c>
      <c r="Q815">
        <v>0</v>
      </c>
      <c r="R815">
        <v>45292</v>
      </c>
      <c r="S815">
        <v>45657</v>
      </c>
      <c r="V815" t="s">
        <v>2999</v>
      </c>
      <c r="W815">
        <v>56732</v>
      </c>
      <c r="X815" s="128">
        <v>500000</v>
      </c>
      <c r="Y815" s="128">
        <f t="shared" si="24"/>
        <v>500000</v>
      </c>
      <c r="Z815" t="b">
        <f t="shared" si="25"/>
        <v>1</v>
      </c>
    </row>
    <row r="816" spans="1:26" x14ac:dyDescent="0.25">
      <c r="A816">
        <v>811</v>
      </c>
      <c r="B816" t="s">
        <v>3000</v>
      </c>
      <c r="C816">
        <v>57733</v>
      </c>
      <c r="D816" t="s">
        <v>1896</v>
      </c>
      <c r="E816">
        <v>2014</v>
      </c>
      <c r="F816" t="s">
        <v>2122</v>
      </c>
      <c r="G816" t="s">
        <v>3001</v>
      </c>
      <c r="H816">
        <v>3</v>
      </c>
      <c r="I816">
        <v>1</v>
      </c>
      <c r="J816" t="s">
        <v>2122</v>
      </c>
      <c r="K816">
        <v>992.2</v>
      </c>
      <c r="L816">
        <v>839</v>
      </c>
      <c r="M816">
        <v>500000</v>
      </c>
      <c r="N816">
        <v>500000</v>
      </c>
      <c r="O816">
        <v>0</v>
      </c>
      <c r="P816">
        <v>0</v>
      </c>
      <c r="Q816">
        <v>0</v>
      </c>
      <c r="R816">
        <v>45292</v>
      </c>
      <c r="S816">
        <v>45657</v>
      </c>
      <c r="V816" t="s">
        <v>3000</v>
      </c>
      <c r="W816">
        <v>57733</v>
      </c>
      <c r="X816" s="128">
        <v>500000</v>
      </c>
      <c r="Y816" s="128">
        <f t="shared" si="24"/>
        <v>500000</v>
      </c>
      <c r="Z816" t="b">
        <f t="shared" si="25"/>
        <v>1</v>
      </c>
    </row>
    <row r="817" spans="1:26" x14ac:dyDescent="0.25">
      <c r="A817">
        <v>812</v>
      </c>
      <c r="B817" t="s">
        <v>2442</v>
      </c>
      <c r="C817">
        <v>41787</v>
      </c>
      <c r="D817" t="s">
        <v>1896</v>
      </c>
      <c r="E817">
        <v>1937</v>
      </c>
      <c r="F817" t="s">
        <v>2122</v>
      </c>
      <c r="G817" t="s">
        <v>2094</v>
      </c>
      <c r="H817">
        <v>2</v>
      </c>
      <c r="I817">
        <v>2</v>
      </c>
      <c r="J817" t="s">
        <v>2122</v>
      </c>
      <c r="K817">
        <v>542</v>
      </c>
      <c r="L817">
        <v>542</v>
      </c>
      <c r="M817">
        <v>46875.6</v>
      </c>
      <c r="N817">
        <v>46875.6</v>
      </c>
      <c r="O817">
        <v>0</v>
      </c>
      <c r="P817">
        <v>0</v>
      </c>
      <c r="Q817">
        <v>0</v>
      </c>
      <c r="R817">
        <v>45292</v>
      </c>
      <c r="S817">
        <v>45657</v>
      </c>
      <c r="V817" t="s">
        <v>2442</v>
      </c>
      <c r="W817">
        <v>41787</v>
      </c>
      <c r="X817" s="128">
        <v>46875.6</v>
      </c>
      <c r="Y817" s="128">
        <f t="shared" si="24"/>
        <v>46875.6</v>
      </c>
      <c r="Z817" t="b">
        <f t="shared" si="25"/>
        <v>1</v>
      </c>
    </row>
    <row r="818" spans="1:26" x14ac:dyDescent="0.25">
      <c r="A818">
        <v>813</v>
      </c>
      <c r="B818" t="s">
        <v>2443</v>
      </c>
      <c r="C818">
        <v>41791</v>
      </c>
      <c r="D818" t="s">
        <v>1896</v>
      </c>
      <c r="E818">
        <v>1938</v>
      </c>
      <c r="F818" t="s">
        <v>2122</v>
      </c>
      <c r="G818" t="s">
        <v>2094</v>
      </c>
      <c r="H818">
        <v>2</v>
      </c>
      <c r="I818">
        <v>2</v>
      </c>
      <c r="J818" t="s">
        <v>2122</v>
      </c>
      <c r="K818">
        <v>540.25</v>
      </c>
      <c r="L818">
        <v>540.25</v>
      </c>
      <c r="M818">
        <v>46875.6</v>
      </c>
      <c r="N818">
        <v>46875.6</v>
      </c>
      <c r="O818">
        <v>0</v>
      </c>
      <c r="P818">
        <v>0</v>
      </c>
      <c r="Q818">
        <v>0</v>
      </c>
      <c r="R818">
        <v>45292</v>
      </c>
      <c r="S818">
        <v>45657</v>
      </c>
      <c r="V818" t="s">
        <v>2443</v>
      </c>
      <c r="W818">
        <v>41791</v>
      </c>
      <c r="X818" s="128">
        <v>46875.6</v>
      </c>
      <c r="Y818" s="128">
        <f t="shared" si="24"/>
        <v>46875.6</v>
      </c>
      <c r="Z818" t="b">
        <f t="shared" si="25"/>
        <v>1</v>
      </c>
    </row>
    <row r="819" spans="1:26" x14ac:dyDescent="0.25">
      <c r="A819">
        <v>814</v>
      </c>
      <c r="B819" t="s">
        <v>2444</v>
      </c>
      <c r="C819">
        <v>41792</v>
      </c>
      <c r="D819" t="s">
        <v>1896</v>
      </c>
      <c r="E819">
        <v>1938</v>
      </c>
      <c r="F819" t="s">
        <v>2122</v>
      </c>
      <c r="G819" t="s">
        <v>2094</v>
      </c>
      <c r="H819">
        <v>2</v>
      </c>
      <c r="I819">
        <v>2</v>
      </c>
      <c r="J819" t="s">
        <v>2122</v>
      </c>
      <c r="K819">
        <v>554</v>
      </c>
      <c r="L819">
        <v>554</v>
      </c>
      <c r="M819">
        <v>46875.6</v>
      </c>
      <c r="N819">
        <v>46875.6</v>
      </c>
      <c r="O819">
        <v>0</v>
      </c>
      <c r="P819">
        <v>0</v>
      </c>
      <c r="Q819">
        <v>0</v>
      </c>
      <c r="R819">
        <v>45292</v>
      </c>
      <c r="S819">
        <v>45657</v>
      </c>
      <c r="V819" t="s">
        <v>2444</v>
      </c>
      <c r="W819">
        <v>41792</v>
      </c>
      <c r="X819" s="128">
        <v>46875.6</v>
      </c>
      <c r="Y819" s="128">
        <f t="shared" si="24"/>
        <v>46875.6</v>
      </c>
      <c r="Z819" t="b">
        <f t="shared" si="25"/>
        <v>1</v>
      </c>
    </row>
    <row r="820" spans="1:26" x14ac:dyDescent="0.25">
      <c r="A820">
        <v>815</v>
      </c>
      <c r="B820" t="s">
        <v>2966</v>
      </c>
      <c r="C820">
        <v>55476</v>
      </c>
      <c r="D820" t="s">
        <v>1896</v>
      </c>
      <c r="E820">
        <v>2014</v>
      </c>
      <c r="F820" t="s">
        <v>2122</v>
      </c>
      <c r="G820" t="s">
        <v>2967</v>
      </c>
      <c r="H820">
        <v>2</v>
      </c>
      <c r="I820">
        <v>2</v>
      </c>
      <c r="J820" t="s">
        <v>2122</v>
      </c>
      <c r="K820">
        <v>1431.82</v>
      </c>
      <c r="L820">
        <v>765.2</v>
      </c>
      <c r="M820">
        <v>293255.2</v>
      </c>
      <c r="N820">
        <v>293255.2</v>
      </c>
      <c r="O820">
        <v>0</v>
      </c>
      <c r="P820">
        <v>0</v>
      </c>
      <c r="Q820">
        <v>0</v>
      </c>
      <c r="R820">
        <v>45292</v>
      </c>
      <c r="S820">
        <v>45657</v>
      </c>
      <c r="V820" t="s">
        <v>2966</v>
      </c>
      <c r="W820">
        <v>55476</v>
      </c>
      <c r="X820" s="128">
        <v>293255.2</v>
      </c>
      <c r="Y820" s="128">
        <f t="shared" si="24"/>
        <v>293255.2</v>
      </c>
      <c r="Z820" t="b">
        <f t="shared" si="25"/>
        <v>1</v>
      </c>
    </row>
    <row r="821" spans="1:26" x14ac:dyDescent="0.25">
      <c r="A821">
        <v>816</v>
      </c>
      <c r="B821" t="s">
        <v>1388</v>
      </c>
      <c r="C821">
        <v>41471</v>
      </c>
      <c r="D821" t="s">
        <v>1896</v>
      </c>
      <c r="E821">
        <v>1963</v>
      </c>
      <c r="F821" t="s">
        <v>2122</v>
      </c>
      <c r="G821" t="s">
        <v>2094</v>
      </c>
      <c r="H821">
        <v>2</v>
      </c>
      <c r="I821">
        <v>3</v>
      </c>
      <c r="J821" t="s">
        <v>2122</v>
      </c>
      <c r="K821">
        <v>567.20000000000005</v>
      </c>
      <c r="L821">
        <v>508.9</v>
      </c>
      <c r="M821">
        <v>711903.02</v>
      </c>
      <c r="N821">
        <v>711903.02</v>
      </c>
      <c r="O821">
        <v>0</v>
      </c>
      <c r="P821">
        <v>0</v>
      </c>
      <c r="Q821">
        <v>0</v>
      </c>
      <c r="R821">
        <v>45292</v>
      </c>
      <c r="S821">
        <v>45657</v>
      </c>
      <c r="V821" t="s">
        <v>1388</v>
      </c>
      <c r="W821">
        <v>41471</v>
      </c>
      <c r="X821" s="128">
        <v>711903.02</v>
      </c>
      <c r="Y821" s="128">
        <f t="shared" si="24"/>
        <v>711903.02</v>
      </c>
      <c r="Z821" t="b">
        <f t="shared" si="25"/>
        <v>1</v>
      </c>
    </row>
    <row r="822" spans="1:26" x14ac:dyDescent="0.25">
      <c r="A822">
        <v>817</v>
      </c>
      <c r="B822" t="s">
        <v>1390</v>
      </c>
      <c r="C822">
        <v>41489</v>
      </c>
      <c r="D822" t="s">
        <v>1896</v>
      </c>
      <c r="E822">
        <v>1972</v>
      </c>
      <c r="F822" t="s">
        <v>2122</v>
      </c>
      <c r="G822" t="s">
        <v>2094</v>
      </c>
      <c r="H822">
        <v>2</v>
      </c>
      <c r="I822">
        <v>3</v>
      </c>
      <c r="J822" t="s">
        <v>2122</v>
      </c>
      <c r="K822">
        <v>573.20000000000005</v>
      </c>
      <c r="L822">
        <v>490.7</v>
      </c>
      <c r="M822">
        <v>227171.13</v>
      </c>
      <c r="N822">
        <v>227171.13</v>
      </c>
      <c r="O822">
        <v>0</v>
      </c>
      <c r="P822">
        <v>0</v>
      </c>
      <c r="Q822">
        <v>0</v>
      </c>
      <c r="R822">
        <v>45292</v>
      </c>
      <c r="S822">
        <v>45657</v>
      </c>
      <c r="V822" t="s">
        <v>1390</v>
      </c>
      <c r="W822">
        <v>41489</v>
      </c>
      <c r="X822" s="128">
        <v>227171.13</v>
      </c>
      <c r="Y822" s="128">
        <f t="shared" si="24"/>
        <v>227171.13</v>
      </c>
      <c r="Z822" t="b">
        <f t="shared" si="25"/>
        <v>1</v>
      </c>
    </row>
    <row r="823" spans="1:26" x14ac:dyDescent="0.25">
      <c r="A823">
        <v>818</v>
      </c>
      <c r="B823" t="s">
        <v>1393</v>
      </c>
      <c r="C823">
        <v>41510</v>
      </c>
      <c r="D823" t="s">
        <v>1896</v>
      </c>
      <c r="E823">
        <v>1974</v>
      </c>
      <c r="F823" t="s">
        <v>2122</v>
      </c>
      <c r="G823" t="s">
        <v>2094</v>
      </c>
      <c r="H823">
        <v>2</v>
      </c>
      <c r="I823">
        <v>2</v>
      </c>
      <c r="J823" t="s">
        <v>2122</v>
      </c>
      <c r="K823">
        <v>558.5</v>
      </c>
      <c r="L823">
        <v>495.2</v>
      </c>
      <c r="M823">
        <v>830577.34200000006</v>
      </c>
      <c r="N823">
        <v>830577.34200000006</v>
      </c>
      <c r="O823">
        <v>0</v>
      </c>
      <c r="P823">
        <v>0</v>
      </c>
      <c r="Q823">
        <v>0</v>
      </c>
      <c r="R823">
        <v>45292</v>
      </c>
      <c r="S823">
        <v>45657</v>
      </c>
      <c r="V823" t="s">
        <v>1393</v>
      </c>
      <c r="W823">
        <v>41510</v>
      </c>
      <c r="X823" s="128">
        <v>830577.34200000006</v>
      </c>
      <c r="Y823" s="128">
        <f t="shared" si="24"/>
        <v>830577.34200000006</v>
      </c>
      <c r="Z823" t="b">
        <f t="shared" si="25"/>
        <v>1</v>
      </c>
    </row>
    <row r="824" spans="1:26" x14ac:dyDescent="0.25">
      <c r="A824">
        <v>819</v>
      </c>
      <c r="B824" t="s">
        <v>1394</v>
      </c>
      <c r="C824">
        <v>41512</v>
      </c>
      <c r="D824" t="s">
        <v>1896</v>
      </c>
      <c r="E824">
        <v>1975</v>
      </c>
      <c r="F824" t="s">
        <v>2122</v>
      </c>
      <c r="G824" t="s">
        <v>2094</v>
      </c>
      <c r="H824">
        <v>2</v>
      </c>
      <c r="I824">
        <v>2</v>
      </c>
      <c r="J824" t="s">
        <v>2122</v>
      </c>
      <c r="K824">
        <v>547.29999999999995</v>
      </c>
      <c r="L824">
        <v>497.77</v>
      </c>
      <c r="M824">
        <v>3581098.7699999996</v>
      </c>
      <c r="N824">
        <v>3581098.7699999996</v>
      </c>
      <c r="O824">
        <v>0</v>
      </c>
      <c r="P824">
        <v>0</v>
      </c>
      <c r="Q824">
        <v>0</v>
      </c>
      <c r="R824">
        <v>45292</v>
      </c>
      <c r="S824">
        <v>45657</v>
      </c>
      <c r="V824" t="s">
        <v>1394</v>
      </c>
      <c r="W824">
        <v>41512</v>
      </c>
      <c r="X824" s="128">
        <v>3581098.7699999996</v>
      </c>
      <c r="Y824" s="128">
        <f t="shared" si="24"/>
        <v>3581098.7699999996</v>
      </c>
      <c r="Z824" t="b">
        <f t="shared" si="25"/>
        <v>1</v>
      </c>
    </row>
    <row r="825" spans="1:26" x14ac:dyDescent="0.25">
      <c r="A825">
        <v>820</v>
      </c>
      <c r="B825" t="s">
        <v>3053</v>
      </c>
      <c r="C825">
        <v>41503</v>
      </c>
      <c r="D825" t="s">
        <v>1896</v>
      </c>
      <c r="E825">
        <v>1968</v>
      </c>
      <c r="F825" t="s">
        <v>2122</v>
      </c>
      <c r="G825" t="s">
        <v>2121</v>
      </c>
      <c r="H825">
        <v>2</v>
      </c>
      <c r="I825">
        <v>1</v>
      </c>
      <c r="J825" t="s">
        <v>2122</v>
      </c>
      <c r="K825">
        <v>410.8</v>
      </c>
      <c r="L825">
        <v>362.3</v>
      </c>
      <c r="M825">
        <v>1161675.4400000002</v>
      </c>
      <c r="N825">
        <v>1161675.4400000002</v>
      </c>
      <c r="O825">
        <v>0</v>
      </c>
      <c r="P825">
        <v>0</v>
      </c>
      <c r="Q825">
        <v>0</v>
      </c>
      <c r="R825">
        <v>45292</v>
      </c>
      <c r="S825">
        <v>45657</v>
      </c>
      <c r="V825" t="s">
        <v>3053</v>
      </c>
      <c r="W825">
        <v>41503</v>
      </c>
      <c r="X825" s="128">
        <v>1161675.4400000002</v>
      </c>
      <c r="Y825" s="128">
        <f t="shared" si="24"/>
        <v>1161675.4400000002</v>
      </c>
      <c r="Z825" t="b">
        <f t="shared" si="25"/>
        <v>1</v>
      </c>
    </row>
    <row r="826" spans="1:26" x14ac:dyDescent="0.25">
      <c r="A826">
        <v>821</v>
      </c>
      <c r="B826" t="s">
        <v>1395</v>
      </c>
      <c r="C826">
        <v>41513</v>
      </c>
      <c r="D826" t="s">
        <v>1896</v>
      </c>
      <c r="E826">
        <v>1975</v>
      </c>
      <c r="F826" t="s">
        <v>2122</v>
      </c>
      <c r="G826" t="s">
        <v>2094</v>
      </c>
      <c r="H826">
        <v>2</v>
      </c>
      <c r="I826">
        <v>2</v>
      </c>
      <c r="J826" t="s">
        <v>2122</v>
      </c>
      <c r="K826">
        <v>546.70000000000005</v>
      </c>
      <c r="L826">
        <v>501.4</v>
      </c>
      <c r="M826">
        <v>174456</v>
      </c>
      <c r="N826">
        <v>174456</v>
      </c>
      <c r="O826">
        <v>0</v>
      </c>
      <c r="P826">
        <v>0</v>
      </c>
      <c r="Q826">
        <v>0</v>
      </c>
      <c r="R826">
        <v>45292</v>
      </c>
      <c r="S826">
        <v>45657</v>
      </c>
      <c r="V826" t="s">
        <v>1395</v>
      </c>
      <c r="W826">
        <v>41513</v>
      </c>
      <c r="X826" s="128">
        <v>174456</v>
      </c>
      <c r="Y826" s="128">
        <f t="shared" si="24"/>
        <v>174456</v>
      </c>
      <c r="Z826" t="b">
        <f t="shared" si="25"/>
        <v>1</v>
      </c>
    </row>
    <row r="827" spans="1:26" x14ac:dyDescent="0.25">
      <c r="A827">
        <v>822</v>
      </c>
      <c r="B827" t="s">
        <v>1635</v>
      </c>
      <c r="C827">
        <v>41531</v>
      </c>
      <c r="D827" t="s">
        <v>1896</v>
      </c>
      <c r="E827">
        <v>1965</v>
      </c>
      <c r="F827">
        <v>2019</v>
      </c>
      <c r="G827" t="s">
        <v>2088</v>
      </c>
      <c r="H827">
        <v>2</v>
      </c>
      <c r="I827">
        <v>2</v>
      </c>
      <c r="J827" t="s">
        <v>2122</v>
      </c>
      <c r="K827">
        <v>826.56</v>
      </c>
      <c r="L827">
        <v>701.1</v>
      </c>
      <c r="M827">
        <v>104569.2</v>
      </c>
      <c r="N827">
        <v>104569.2</v>
      </c>
      <c r="O827">
        <v>0</v>
      </c>
      <c r="P827">
        <v>0</v>
      </c>
      <c r="Q827">
        <v>0</v>
      </c>
      <c r="R827">
        <v>45292</v>
      </c>
      <c r="S827">
        <v>45657</v>
      </c>
      <c r="V827" t="s">
        <v>1635</v>
      </c>
      <c r="W827">
        <v>41531</v>
      </c>
      <c r="X827" s="128">
        <v>104569.2</v>
      </c>
      <c r="Y827" s="128">
        <f t="shared" si="24"/>
        <v>104569.2</v>
      </c>
      <c r="Z827" t="b">
        <f t="shared" si="25"/>
        <v>1</v>
      </c>
    </row>
    <row r="828" spans="1:26" x14ac:dyDescent="0.25">
      <c r="A828">
        <v>823</v>
      </c>
      <c r="B828" t="s">
        <v>639</v>
      </c>
      <c r="C828">
        <v>42968</v>
      </c>
      <c r="D828" t="s">
        <v>1896</v>
      </c>
      <c r="E828">
        <v>1968</v>
      </c>
      <c r="F828" t="s">
        <v>2122</v>
      </c>
      <c r="G828" t="s">
        <v>2089</v>
      </c>
      <c r="H828">
        <v>2</v>
      </c>
      <c r="I828">
        <v>2</v>
      </c>
      <c r="J828" t="s">
        <v>2122</v>
      </c>
      <c r="K828">
        <v>988</v>
      </c>
      <c r="L828">
        <v>569.6</v>
      </c>
      <c r="M828">
        <v>1449104.59</v>
      </c>
      <c r="N828">
        <v>1449104.59</v>
      </c>
      <c r="O828">
        <v>0</v>
      </c>
      <c r="P828">
        <v>0</v>
      </c>
      <c r="Q828">
        <v>0</v>
      </c>
      <c r="R828">
        <v>45292</v>
      </c>
      <c r="S828">
        <v>45657</v>
      </c>
      <c r="V828" t="s">
        <v>639</v>
      </c>
      <c r="W828">
        <v>42968</v>
      </c>
      <c r="X828" s="128">
        <v>1449104.59</v>
      </c>
      <c r="Y828" s="128">
        <f t="shared" si="24"/>
        <v>1449104.59</v>
      </c>
      <c r="Z828" t="b">
        <f t="shared" si="25"/>
        <v>1</v>
      </c>
    </row>
    <row r="829" spans="1:26" x14ac:dyDescent="0.25">
      <c r="A829">
        <v>824</v>
      </c>
      <c r="B829" t="s">
        <v>640</v>
      </c>
      <c r="C829">
        <v>42970</v>
      </c>
      <c r="D829" t="s">
        <v>1896</v>
      </c>
      <c r="E829">
        <v>1968</v>
      </c>
      <c r="F829" t="s">
        <v>2122</v>
      </c>
      <c r="G829" t="s">
        <v>2089</v>
      </c>
      <c r="H829">
        <v>2</v>
      </c>
      <c r="I829">
        <v>2</v>
      </c>
      <c r="J829" t="s">
        <v>2122</v>
      </c>
      <c r="K829">
        <v>988</v>
      </c>
      <c r="L829">
        <v>589.20000000000005</v>
      </c>
      <c r="M829">
        <v>1406954.9</v>
      </c>
      <c r="N829">
        <v>1406954.9</v>
      </c>
      <c r="O829">
        <v>0</v>
      </c>
      <c r="P829">
        <v>0</v>
      </c>
      <c r="Q829">
        <v>0</v>
      </c>
      <c r="R829">
        <v>45292</v>
      </c>
      <c r="S829">
        <v>45657</v>
      </c>
      <c r="V829" t="s">
        <v>640</v>
      </c>
      <c r="W829">
        <v>42970</v>
      </c>
      <c r="X829" s="128">
        <v>1406954.9</v>
      </c>
      <c r="Y829" s="128">
        <f t="shared" si="24"/>
        <v>1406954.9</v>
      </c>
      <c r="Z829" t="b">
        <f t="shared" si="25"/>
        <v>1</v>
      </c>
    </row>
    <row r="830" spans="1:26" x14ac:dyDescent="0.25">
      <c r="A830">
        <v>825</v>
      </c>
      <c r="B830" t="s">
        <v>1089</v>
      </c>
      <c r="C830">
        <v>41905</v>
      </c>
      <c r="D830" t="s">
        <v>1896</v>
      </c>
      <c r="E830">
        <v>1960</v>
      </c>
      <c r="F830" t="s">
        <v>2122</v>
      </c>
      <c r="G830" t="s">
        <v>2094</v>
      </c>
      <c r="H830">
        <v>2</v>
      </c>
      <c r="I830">
        <v>1</v>
      </c>
      <c r="J830" t="s">
        <v>2122</v>
      </c>
      <c r="K830">
        <v>357.2</v>
      </c>
      <c r="L830">
        <v>135.69999999999999</v>
      </c>
      <c r="M830">
        <v>127488</v>
      </c>
      <c r="N830">
        <v>127488</v>
      </c>
      <c r="O830">
        <v>0</v>
      </c>
      <c r="P830">
        <v>0</v>
      </c>
      <c r="Q830">
        <v>0</v>
      </c>
      <c r="R830">
        <v>45292</v>
      </c>
      <c r="S830">
        <v>45657</v>
      </c>
      <c r="V830" t="s">
        <v>1089</v>
      </c>
      <c r="W830">
        <v>41905</v>
      </c>
      <c r="X830" s="128">
        <v>127488</v>
      </c>
      <c r="Y830" s="128">
        <f t="shared" si="24"/>
        <v>127488</v>
      </c>
      <c r="Z830" t="b">
        <f t="shared" si="25"/>
        <v>1</v>
      </c>
    </row>
    <row r="831" spans="1:26" x14ac:dyDescent="0.25">
      <c r="A831">
        <v>826</v>
      </c>
      <c r="B831" t="s">
        <v>1090</v>
      </c>
      <c r="C831">
        <v>41926</v>
      </c>
      <c r="D831" t="s">
        <v>1896</v>
      </c>
      <c r="E831">
        <v>1970</v>
      </c>
      <c r="F831" t="s">
        <v>2122</v>
      </c>
      <c r="G831" t="s">
        <v>2094</v>
      </c>
      <c r="H831">
        <v>2</v>
      </c>
      <c r="I831">
        <v>3</v>
      </c>
      <c r="J831" t="s">
        <v>2122</v>
      </c>
      <c r="K831">
        <v>531.20000000000005</v>
      </c>
      <c r="L831">
        <v>460.63</v>
      </c>
      <c r="M831">
        <v>1258365.57</v>
      </c>
      <c r="N831">
        <v>1258365.57</v>
      </c>
      <c r="O831">
        <v>0</v>
      </c>
      <c r="P831">
        <v>0</v>
      </c>
      <c r="Q831">
        <v>0</v>
      </c>
      <c r="R831">
        <v>45292</v>
      </c>
      <c r="S831">
        <v>45657</v>
      </c>
      <c r="V831" t="s">
        <v>1090</v>
      </c>
      <c r="W831">
        <v>41926</v>
      </c>
      <c r="X831" s="128">
        <v>1258365.57</v>
      </c>
      <c r="Y831" s="128">
        <f t="shared" si="24"/>
        <v>1258365.57</v>
      </c>
      <c r="Z831" t="b">
        <f t="shared" si="25"/>
        <v>1</v>
      </c>
    </row>
    <row r="832" spans="1:26" x14ac:dyDescent="0.25">
      <c r="A832">
        <v>827</v>
      </c>
      <c r="B832" t="s">
        <v>1091</v>
      </c>
      <c r="C832">
        <v>41930</v>
      </c>
      <c r="D832" t="s">
        <v>1896</v>
      </c>
      <c r="E832">
        <v>1960</v>
      </c>
      <c r="F832" t="s">
        <v>2122</v>
      </c>
      <c r="G832" t="s">
        <v>2094</v>
      </c>
      <c r="H832">
        <v>2</v>
      </c>
      <c r="I832">
        <v>1</v>
      </c>
      <c r="J832" t="s">
        <v>2122</v>
      </c>
      <c r="K832">
        <v>385.6</v>
      </c>
      <c r="L832">
        <v>335.6</v>
      </c>
      <c r="M832">
        <v>516395.46</v>
      </c>
      <c r="N832">
        <v>516395.46</v>
      </c>
      <c r="O832">
        <v>0</v>
      </c>
      <c r="P832">
        <v>0</v>
      </c>
      <c r="Q832">
        <v>0</v>
      </c>
      <c r="R832">
        <v>45292</v>
      </c>
      <c r="S832">
        <v>45657</v>
      </c>
      <c r="V832" t="s">
        <v>1091</v>
      </c>
      <c r="W832">
        <v>41930</v>
      </c>
      <c r="X832" s="128">
        <v>516395.46</v>
      </c>
      <c r="Y832" s="128">
        <f t="shared" si="24"/>
        <v>516395.46</v>
      </c>
      <c r="Z832" t="b">
        <f t="shared" si="25"/>
        <v>1</v>
      </c>
    </row>
    <row r="833" spans="1:26" x14ac:dyDescent="0.25">
      <c r="A833">
        <v>828</v>
      </c>
      <c r="B833" t="s">
        <v>642</v>
      </c>
      <c r="C833">
        <v>42004</v>
      </c>
      <c r="D833" t="s">
        <v>1896</v>
      </c>
      <c r="E833">
        <v>1974</v>
      </c>
      <c r="F833" t="s">
        <v>2122</v>
      </c>
      <c r="G833" t="s">
        <v>2094</v>
      </c>
      <c r="H833">
        <v>2</v>
      </c>
      <c r="I833">
        <v>2</v>
      </c>
      <c r="J833" t="s">
        <v>2122</v>
      </c>
      <c r="K833">
        <v>542.20000000000005</v>
      </c>
      <c r="L833">
        <v>478.5</v>
      </c>
      <c r="M833">
        <v>1547251.67</v>
      </c>
      <c r="N833">
        <v>1547251.67</v>
      </c>
      <c r="O833">
        <v>0</v>
      </c>
      <c r="P833">
        <v>0</v>
      </c>
      <c r="Q833">
        <v>0</v>
      </c>
      <c r="R833">
        <v>45292</v>
      </c>
      <c r="S833">
        <v>45657</v>
      </c>
      <c r="V833" t="s">
        <v>642</v>
      </c>
      <c r="W833">
        <v>42004</v>
      </c>
      <c r="X833" s="128">
        <v>1547251.67</v>
      </c>
      <c r="Y833" s="128">
        <f t="shared" si="24"/>
        <v>1547251.67</v>
      </c>
      <c r="Z833" t="b">
        <f t="shared" si="25"/>
        <v>1</v>
      </c>
    </row>
    <row r="834" spans="1:26" x14ac:dyDescent="0.25">
      <c r="A834">
        <v>829</v>
      </c>
      <c r="B834" t="s">
        <v>641</v>
      </c>
      <c r="C834">
        <v>42002</v>
      </c>
      <c r="D834" t="s">
        <v>1896</v>
      </c>
      <c r="E834">
        <v>1974</v>
      </c>
      <c r="F834" t="s">
        <v>2122</v>
      </c>
      <c r="G834" t="s">
        <v>2094</v>
      </c>
      <c r="H834">
        <v>2</v>
      </c>
      <c r="I834">
        <v>2</v>
      </c>
      <c r="J834" t="s">
        <v>2122</v>
      </c>
      <c r="K834">
        <v>552.73</v>
      </c>
      <c r="L834">
        <v>530.70000000000005</v>
      </c>
      <c r="M834">
        <v>533062.58000000007</v>
      </c>
      <c r="N834">
        <v>533062.58000000007</v>
      </c>
      <c r="O834">
        <v>0</v>
      </c>
      <c r="P834">
        <v>0</v>
      </c>
      <c r="Q834">
        <v>0</v>
      </c>
      <c r="R834">
        <v>45292</v>
      </c>
      <c r="S834">
        <v>45657</v>
      </c>
      <c r="V834" t="s">
        <v>641</v>
      </c>
      <c r="W834">
        <v>42002</v>
      </c>
      <c r="X834" s="128">
        <v>533062.58000000007</v>
      </c>
      <c r="Y834" s="128">
        <f t="shared" si="24"/>
        <v>533062.58000000007</v>
      </c>
      <c r="Z834" t="b">
        <f t="shared" si="25"/>
        <v>1</v>
      </c>
    </row>
    <row r="835" spans="1:26" x14ac:dyDescent="0.25">
      <c r="A835">
        <v>830</v>
      </c>
      <c r="B835" t="s">
        <v>645</v>
      </c>
      <c r="C835">
        <v>42112</v>
      </c>
      <c r="D835" t="s">
        <v>1896</v>
      </c>
      <c r="E835">
        <v>1972</v>
      </c>
      <c r="F835" t="s">
        <v>2122</v>
      </c>
      <c r="G835" t="s">
        <v>2094</v>
      </c>
      <c r="H835">
        <v>2</v>
      </c>
      <c r="I835">
        <v>3</v>
      </c>
      <c r="J835" t="s">
        <v>2122</v>
      </c>
      <c r="K835">
        <v>519.72</v>
      </c>
      <c r="L835">
        <v>515.29999999999995</v>
      </c>
      <c r="M835">
        <v>1957572.08</v>
      </c>
      <c r="N835">
        <v>1957572.08</v>
      </c>
      <c r="O835">
        <v>0</v>
      </c>
      <c r="P835">
        <v>0</v>
      </c>
      <c r="Q835">
        <v>0</v>
      </c>
      <c r="R835">
        <v>45292</v>
      </c>
      <c r="S835">
        <v>45657</v>
      </c>
      <c r="V835" t="s">
        <v>645</v>
      </c>
      <c r="W835">
        <v>42112</v>
      </c>
      <c r="X835" s="128">
        <v>1957572.08</v>
      </c>
      <c r="Y835" s="128">
        <f t="shared" si="24"/>
        <v>1957572.08</v>
      </c>
      <c r="Z835" t="b">
        <f t="shared" si="25"/>
        <v>1</v>
      </c>
    </row>
    <row r="836" spans="1:26" x14ac:dyDescent="0.25">
      <c r="A836">
        <v>831</v>
      </c>
      <c r="B836" t="s">
        <v>649</v>
      </c>
      <c r="C836">
        <v>42116</v>
      </c>
      <c r="D836" t="s">
        <v>1896</v>
      </c>
      <c r="E836">
        <v>1973</v>
      </c>
      <c r="F836" t="s">
        <v>2122</v>
      </c>
      <c r="G836" t="s">
        <v>2094</v>
      </c>
      <c r="H836">
        <v>2</v>
      </c>
      <c r="I836">
        <v>2</v>
      </c>
      <c r="J836" t="s">
        <v>2122</v>
      </c>
      <c r="K836">
        <v>520.79999999999995</v>
      </c>
      <c r="L836">
        <v>516.6</v>
      </c>
      <c r="M836">
        <v>1350525.78</v>
      </c>
      <c r="N836">
        <v>1350525.78</v>
      </c>
      <c r="O836">
        <v>0</v>
      </c>
      <c r="P836">
        <v>0</v>
      </c>
      <c r="Q836">
        <v>0</v>
      </c>
      <c r="R836">
        <v>45292</v>
      </c>
      <c r="S836">
        <v>45657</v>
      </c>
      <c r="V836" t="s">
        <v>649</v>
      </c>
      <c r="W836">
        <v>42116</v>
      </c>
      <c r="X836" s="128">
        <v>1350525.78</v>
      </c>
      <c r="Y836" s="128">
        <f t="shared" si="24"/>
        <v>1350525.78</v>
      </c>
      <c r="Z836" t="b">
        <f t="shared" si="25"/>
        <v>1</v>
      </c>
    </row>
    <row r="837" spans="1:26" x14ac:dyDescent="0.25">
      <c r="A837">
        <v>832</v>
      </c>
      <c r="B837" t="s">
        <v>650</v>
      </c>
      <c r="C837">
        <v>42117</v>
      </c>
      <c r="D837" t="s">
        <v>1896</v>
      </c>
      <c r="E837">
        <v>1973</v>
      </c>
      <c r="F837" t="s">
        <v>2122</v>
      </c>
      <c r="G837" t="s">
        <v>2094</v>
      </c>
      <c r="H837">
        <v>2</v>
      </c>
      <c r="I837">
        <v>2</v>
      </c>
      <c r="J837" t="s">
        <v>2122</v>
      </c>
      <c r="K837">
        <v>519.46</v>
      </c>
      <c r="L837">
        <v>519.46</v>
      </c>
      <c r="M837">
        <v>893779.4</v>
      </c>
      <c r="N837">
        <v>893779.4</v>
      </c>
      <c r="O837">
        <v>0</v>
      </c>
      <c r="P837">
        <v>0</v>
      </c>
      <c r="Q837">
        <v>0</v>
      </c>
      <c r="R837">
        <v>45292</v>
      </c>
      <c r="S837">
        <v>45657</v>
      </c>
      <c r="V837" t="s">
        <v>650</v>
      </c>
      <c r="W837">
        <v>42117</v>
      </c>
      <c r="X837" s="128">
        <v>893779.4</v>
      </c>
      <c r="Y837" s="128">
        <f t="shared" si="24"/>
        <v>893779.4</v>
      </c>
      <c r="Z837" t="b">
        <f t="shared" si="25"/>
        <v>1</v>
      </c>
    </row>
    <row r="838" spans="1:26" x14ac:dyDescent="0.25">
      <c r="A838">
        <v>833</v>
      </c>
      <c r="B838" t="s">
        <v>651</v>
      </c>
      <c r="C838">
        <v>42118</v>
      </c>
      <c r="D838" t="s">
        <v>1896</v>
      </c>
      <c r="E838">
        <v>1975</v>
      </c>
      <c r="F838" t="s">
        <v>2122</v>
      </c>
      <c r="G838" t="s">
        <v>2094</v>
      </c>
      <c r="H838">
        <v>2</v>
      </c>
      <c r="I838">
        <v>2</v>
      </c>
      <c r="J838" t="s">
        <v>2122</v>
      </c>
      <c r="K838">
        <v>549.6</v>
      </c>
      <c r="L838">
        <v>513</v>
      </c>
      <c r="M838">
        <v>1442633.94</v>
      </c>
      <c r="N838">
        <v>1442633.94</v>
      </c>
      <c r="O838">
        <v>0</v>
      </c>
      <c r="P838">
        <v>0</v>
      </c>
      <c r="Q838">
        <v>0</v>
      </c>
      <c r="R838">
        <v>45292</v>
      </c>
      <c r="S838">
        <v>45657</v>
      </c>
      <c r="V838" t="s">
        <v>651</v>
      </c>
      <c r="W838">
        <v>42118</v>
      </c>
      <c r="X838" s="128">
        <v>1442633.94</v>
      </c>
      <c r="Y838" s="128">
        <f t="shared" si="24"/>
        <v>1442633.94</v>
      </c>
      <c r="Z838" t="b">
        <f t="shared" si="25"/>
        <v>1</v>
      </c>
    </row>
    <row r="839" spans="1:26" x14ac:dyDescent="0.25">
      <c r="A839">
        <v>834</v>
      </c>
      <c r="B839" t="s">
        <v>652</v>
      </c>
      <c r="C839">
        <v>42133</v>
      </c>
      <c r="D839" t="s">
        <v>1896</v>
      </c>
      <c r="E839">
        <v>1970</v>
      </c>
      <c r="F839" t="s">
        <v>2122</v>
      </c>
      <c r="G839" t="s">
        <v>2094</v>
      </c>
      <c r="H839">
        <v>2</v>
      </c>
      <c r="I839">
        <v>3</v>
      </c>
      <c r="J839" t="s">
        <v>2122</v>
      </c>
      <c r="K839">
        <v>538.69000000000005</v>
      </c>
      <c r="L839">
        <v>529.4</v>
      </c>
      <c r="M839">
        <v>1014835.67</v>
      </c>
      <c r="N839">
        <v>1014835.67</v>
      </c>
      <c r="O839">
        <v>0</v>
      </c>
      <c r="P839">
        <v>0</v>
      </c>
      <c r="Q839">
        <v>0</v>
      </c>
      <c r="R839">
        <v>45292</v>
      </c>
      <c r="S839">
        <v>45657</v>
      </c>
      <c r="V839" t="s">
        <v>652</v>
      </c>
      <c r="W839">
        <v>42133</v>
      </c>
      <c r="X839" s="128">
        <v>1014835.67</v>
      </c>
      <c r="Y839" s="128">
        <f t="shared" ref="Y839:Y902" si="26">VLOOKUP(W839,C:M,11,0)</f>
        <v>1014835.67</v>
      </c>
      <c r="Z839" t="b">
        <f t="shared" ref="Z839:Z902" si="27">AND(X839=Y839)</f>
        <v>1</v>
      </c>
    </row>
    <row r="840" spans="1:26" x14ac:dyDescent="0.25">
      <c r="A840">
        <v>835</v>
      </c>
      <c r="B840" t="s">
        <v>655</v>
      </c>
      <c r="C840">
        <v>42128</v>
      </c>
      <c r="D840" t="s">
        <v>1896</v>
      </c>
      <c r="E840">
        <v>1968</v>
      </c>
      <c r="F840" t="s">
        <v>2122</v>
      </c>
      <c r="G840" t="s">
        <v>2094</v>
      </c>
      <c r="H840">
        <v>2</v>
      </c>
      <c r="I840">
        <v>3</v>
      </c>
      <c r="J840" t="s">
        <v>2122</v>
      </c>
      <c r="K840">
        <v>535.41999999999996</v>
      </c>
      <c r="L840">
        <v>528.65</v>
      </c>
      <c r="M840">
        <v>1108288.9099999999</v>
      </c>
      <c r="N840">
        <v>1108288.9099999999</v>
      </c>
      <c r="O840">
        <v>0</v>
      </c>
      <c r="P840">
        <v>0</v>
      </c>
      <c r="Q840">
        <v>0</v>
      </c>
      <c r="R840">
        <v>45292</v>
      </c>
      <c r="S840">
        <v>45657</v>
      </c>
      <c r="V840" t="s">
        <v>655</v>
      </c>
      <c r="W840">
        <v>42128</v>
      </c>
      <c r="X840" s="128">
        <v>1108288.9099999999</v>
      </c>
      <c r="Y840" s="128">
        <f t="shared" si="26"/>
        <v>1108288.9099999999</v>
      </c>
      <c r="Z840" t="b">
        <f t="shared" si="27"/>
        <v>1</v>
      </c>
    </row>
    <row r="841" spans="1:26" x14ac:dyDescent="0.25">
      <c r="A841">
        <v>836</v>
      </c>
      <c r="B841" t="s">
        <v>656</v>
      </c>
      <c r="C841">
        <v>42135</v>
      </c>
      <c r="D841" t="s">
        <v>1896</v>
      </c>
      <c r="E841">
        <v>1971</v>
      </c>
      <c r="F841" t="s">
        <v>2122</v>
      </c>
      <c r="G841" t="s">
        <v>2094</v>
      </c>
      <c r="H841">
        <v>2</v>
      </c>
      <c r="I841">
        <v>3</v>
      </c>
      <c r="J841" t="s">
        <v>2122</v>
      </c>
      <c r="K841">
        <v>557.45000000000005</v>
      </c>
      <c r="L841">
        <v>544</v>
      </c>
      <c r="M841">
        <v>2059392.6700000002</v>
      </c>
      <c r="N841">
        <v>2059392.6700000002</v>
      </c>
      <c r="O841">
        <v>0</v>
      </c>
      <c r="P841">
        <v>0</v>
      </c>
      <c r="Q841">
        <v>0</v>
      </c>
      <c r="R841">
        <v>45292</v>
      </c>
      <c r="S841">
        <v>45657</v>
      </c>
      <c r="V841" t="s">
        <v>656</v>
      </c>
      <c r="W841">
        <v>42135</v>
      </c>
      <c r="X841" s="128">
        <v>2059392.6700000002</v>
      </c>
      <c r="Y841" s="128">
        <f t="shared" si="26"/>
        <v>2059392.6700000002</v>
      </c>
      <c r="Z841" t="b">
        <f t="shared" si="27"/>
        <v>1</v>
      </c>
    </row>
    <row r="842" spans="1:26" x14ac:dyDescent="0.25">
      <c r="A842">
        <v>837</v>
      </c>
      <c r="B842" t="s">
        <v>2445</v>
      </c>
      <c r="C842">
        <v>42137</v>
      </c>
      <c r="D842" t="s">
        <v>1896</v>
      </c>
      <c r="E842">
        <v>1958</v>
      </c>
      <c r="F842" t="s">
        <v>2122</v>
      </c>
      <c r="G842" t="s">
        <v>2094</v>
      </c>
      <c r="H842">
        <v>2</v>
      </c>
      <c r="I842">
        <v>2</v>
      </c>
      <c r="J842" t="s">
        <v>2122</v>
      </c>
      <c r="K842">
        <v>829.02</v>
      </c>
      <c r="L842">
        <v>734.68</v>
      </c>
      <c r="M842">
        <v>129924</v>
      </c>
      <c r="N842">
        <v>129924</v>
      </c>
      <c r="O842">
        <v>0</v>
      </c>
      <c r="P842">
        <v>0</v>
      </c>
      <c r="Q842">
        <v>0</v>
      </c>
      <c r="R842">
        <v>45292</v>
      </c>
      <c r="S842">
        <v>45657</v>
      </c>
      <c r="V842" t="s">
        <v>2445</v>
      </c>
      <c r="W842">
        <v>42137</v>
      </c>
      <c r="X842" s="128">
        <v>129924</v>
      </c>
      <c r="Y842" s="128">
        <f t="shared" si="26"/>
        <v>129924</v>
      </c>
      <c r="Z842" t="b">
        <f t="shared" si="27"/>
        <v>1</v>
      </c>
    </row>
    <row r="843" spans="1:26" x14ac:dyDescent="0.25">
      <c r="A843">
        <v>838</v>
      </c>
      <c r="B843" t="s">
        <v>644</v>
      </c>
      <c r="C843">
        <v>42111</v>
      </c>
      <c r="D843" t="s">
        <v>1896</v>
      </c>
      <c r="E843">
        <v>1972</v>
      </c>
      <c r="F843" t="s">
        <v>2122</v>
      </c>
      <c r="G843" t="s">
        <v>2094</v>
      </c>
      <c r="H843">
        <v>2</v>
      </c>
      <c r="I843">
        <v>3</v>
      </c>
      <c r="J843" t="s">
        <v>2122</v>
      </c>
      <c r="K843">
        <v>532.08000000000004</v>
      </c>
      <c r="L843">
        <v>522.20000000000005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45292</v>
      </c>
      <c r="S843">
        <v>45657</v>
      </c>
      <c r="V843" t="s">
        <v>644</v>
      </c>
      <c r="W843">
        <v>42111</v>
      </c>
      <c r="X843" s="128">
        <v>0</v>
      </c>
      <c r="Y843" s="128">
        <f t="shared" si="26"/>
        <v>0</v>
      </c>
      <c r="Z843" t="b">
        <f t="shared" si="27"/>
        <v>1</v>
      </c>
    </row>
    <row r="844" spans="1:26" x14ac:dyDescent="0.25">
      <c r="A844">
        <v>839</v>
      </c>
      <c r="B844" t="s">
        <v>1454</v>
      </c>
      <c r="C844">
        <v>42311</v>
      </c>
      <c r="D844" t="s">
        <v>1896</v>
      </c>
      <c r="E844">
        <v>1974</v>
      </c>
      <c r="F844" t="s">
        <v>2122</v>
      </c>
      <c r="G844" t="s">
        <v>2088</v>
      </c>
      <c r="H844">
        <v>2</v>
      </c>
      <c r="I844">
        <v>3</v>
      </c>
      <c r="J844" t="s">
        <v>2122</v>
      </c>
      <c r="K844">
        <v>1428.9</v>
      </c>
      <c r="L844">
        <v>819.9</v>
      </c>
      <c r="M844">
        <v>2498284.2800000003</v>
      </c>
      <c r="N844">
        <v>2498284.2800000003</v>
      </c>
      <c r="O844">
        <v>0</v>
      </c>
      <c r="P844">
        <v>0</v>
      </c>
      <c r="Q844">
        <v>0</v>
      </c>
      <c r="R844">
        <v>45292</v>
      </c>
      <c r="S844">
        <v>45657</v>
      </c>
      <c r="V844" t="s">
        <v>1454</v>
      </c>
      <c r="W844">
        <v>42311</v>
      </c>
      <c r="X844" s="128">
        <v>2498284.2800000003</v>
      </c>
      <c r="Y844" s="128">
        <f t="shared" si="26"/>
        <v>2498284.2800000003</v>
      </c>
      <c r="Z844" t="b">
        <f t="shared" si="27"/>
        <v>1</v>
      </c>
    </row>
    <row r="845" spans="1:26" x14ac:dyDescent="0.25">
      <c r="A845">
        <v>840</v>
      </c>
      <c r="B845" t="s">
        <v>1455</v>
      </c>
      <c r="C845">
        <v>42316</v>
      </c>
      <c r="D845" t="s">
        <v>1896</v>
      </c>
      <c r="E845">
        <v>1974</v>
      </c>
      <c r="F845" t="s">
        <v>2122</v>
      </c>
      <c r="G845" t="s">
        <v>2088</v>
      </c>
      <c r="H845">
        <v>2</v>
      </c>
      <c r="I845">
        <v>3</v>
      </c>
      <c r="J845" t="s">
        <v>2122</v>
      </c>
      <c r="K845">
        <v>1420.7</v>
      </c>
      <c r="L845">
        <v>818.7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45292</v>
      </c>
      <c r="S845">
        <v>45657</v>
      </c>
      <c r="V845" t="s">
        <v>1455</v>
      </c>
      <c r="W845">
        <v>42316</v>
      </c>
      <c r="X845" s="128">
        <v>0</v>
      </c>
      <c r="Y845" s="128">
        <f t="shared" si="26"/>
        <v>0</v>
      </c>
      <c r="Z845" t="b">
        <f t="shared" si="27"/>
        <v>1</v>
      </c>
    </row>
    <row r="846" spans="1:26" x14ac:dyDescent="0.25">
      <c r="A846">
        <v>841</v>
      </c>
      <c r="B846" t="s">
        <v>1092</v>
      </c>
      <c r="C846">
        <v>42332</v>
      </c>
      <c r="D846" t="s">
        <v>1896</v>
      </c>
      <c r="E846">
        <v>1960</v>
      </c>
      <c r="F846" t="s">
        <v>2122</v>
      </c>
      <c r="G846" t="s">
        <v>2094</v>
      </c>
      <c r="H846">
        <v>3</v>
      </c>
      <c r="I846">
        <v>1</v>
      </c>
      <c r="J846" t="s">
        <v>2122</v>
      </c>
      <c r="K846">
        <v>3189.9</v>
      </c>
      <c r="L846">
        <v>2005.8</v>
      </c>
      <c r="M846">
        <v>5864611.25</v>
      </c>
      <c r="N846">
        <v>5864611.25</v>
      </c>
      <c r="O846">
        <v>0</v>
      </c>
      <c r="P846">
        <v>0</v>
      </c>
      <c r="Q846">
        <v>0</v>
      </c>
      <c r="R846">
        <v>45292</v>
      </c>
      <c r="S846">
        <v>45657</v>
      </c>
      <c r="V846" t="s">
        <v>1092</v>
      </c>
      <c r="W846">
        <v>42332</v>
      </c>
      <c r="X846" s="128">
        <v>5864611.25</v>
      </c>
      <c r="Y846" s="128">
        <f t="shared" si="26"/>
        <v>5864611.25</v>
      </c>
      <c r="Z846" t="b">
        <f t="shared" si="27"/>
        <v>1</v>
      </c>
    </row>
    <row r="847" spans="1:26" x14ac:dyDescent="0.25">
      <c r="A847">
        <v>842</v>
      </c>
      <c r="B847" t="s">
        <v>1093</v>
      </c>
      <c r="C847">
        <v>42318</v>
      </c>
      <c r="D847" t="s">
        <v>1896</v>
      </c>
      <c r="E847">
        <v>1959</v>
      </c>
      <c r="F847" t="s">
        <v>2122</v>
      </c>
      <c r="G847" t="s">
        <v>2094</v>
      </c>
      <c r="H847">
        <v>3</v>
      </c>
      <c r="I847">
        <v>1</v>
      </c>
      <c r="J847" t="s">
        <v>2122</v>
      </c>
      <c r="K847">
        <v>520.79999999999995</v>
      </c>
      <c r="L847">
        <v>260.39999999999998</v>
      </c>
      <c r="M847">
        <v>22944</v>
      </c>
      <c r="N847">
        <v>22944</v>
      </c>
      <c r="O847">
        <v>0</v>
      </c>
      <c r="P847">
        <v>0</v>
      </c>
      <c r="Q847">
        <v>0</v>
      </c>
      <c r="R847">
        <v>45292</v>
      </c>
      <c r="S847">
        <v>45657</v>
      </c>
      <c r="V847" t="s">
        <v>2840</v>
      </c>
      <c r="W847">
        <v>42318</v>
      </c>
      <c r="X847" s="128">
        <v>22944</v>
      </c>
      <c r="Y847" s="128">
        <f t="shared" si="26"/>
        <v>22944</v>
      </c>
      <c r="Z847" t="b">
        <f t="shared" si="27"/>
        <v>1</v>
      </c>
    </row>
    <row r="848" spans="1:26" x14ac:dyDescent="0.25">
      <c r="A848">
        <v>843</v>
      </c>
      <c r="B848" t="s">
        <v>1996</v>
      </c>
      <c r="C848">
        <v>42339</v>
      </c>
      <c r="D848" t="s">
        <v>1896</v>
      </c>
      <c r="E848">
        <v>1967</v>
      </c>
      <c r="F848" t="s">
        <v>2122</v>
      </c>
      <c r="G848" t="s">
        <v>2089</v>
      </c>
      <c r="H848">
        <v>4</v>
      </c>
      <c r="I848">
        <v>3</v>
      </c>
      <c r="J848" t="s">
        <v>2122</v>
      </c>
      <c r="K848">
        <v>2817.3</v>
      </c>
      <c r="L848">
        <v>2044.2</v>
      </c>
      <c r="M848">
        <v>5668339.3599999994</v>
      </c>
      <c r="N848">
        <v>5668339.3599999994</v>
      </c>
      <c r="O848">
        <v>0</v>
      </c>
      <c r="P848">
        <v>0</v>
      </c>
      <c r="Q848">
        <v>0</v>
      </c>
      <c r="R848">
        <v>45292</v>
      </c>
      <c r="S848">
        <v>45657</v>
      </c>
      <c r="V848" t="s">
        <v>1996</v>
      </c>
      <c r="W848">
        <v>42339</v>
      </c>
      <c r="X848" s="128">
        <v>5668339.3599999994</v>
      </c>
      <c r="Y848" s="128">
        <f t="shared" si="26"/>
        <v>5668339.3599999994</v>
      </c>
      <c r="Z848" t="b">
        <f t="shared" si="27"/>
        <v>1</v>
      </c>
    </row>
    <row r="849" spans="1:26" x14ac:dyDescent="0.25">
      <c r="A849">
        <v>844</v>
      </c>
      <c r="B849" t="s">
        <v>1094</v>
      </c>
      <c r="C849">
        <v>42340</v>
      </c>
      <c r="D849" t="s">
        <v>1896</v>
      </c>
      <c r="E849">
        <v>1969</v>
      </c>
      <c r="F849" t="s">
        <v>2122</v>
      </c>
      <c r="G849" t="s">
        <v>2089</v>
      </c>
      <c r="H849">
        <v>5</v>
      </c>
      <c r="I849">
        <v>4</v>
      </c>
      <c r="J849" t="s">
        <v>2122</v>
      </c>
      <c r="K849">
        <v>3768.4</v>
      </c>
      <c r="L849">
        <v>3373.7</v>
      </c>
      <c r="M849">
        <v>6824644.0099999998</v>
      </c>
      <c r="N849">
        <v>6824644.0099999998</v>
      </c>
      <c r="O849">
        <v>0</v>
      </c>
      <c r="P849">
        <v>0</v>
      </c>
      <c r="Q849">
        <v>0</v>
      </c>
      <c r="R849">
        <v>45292</v>
      </c>
      <c r="S849">
        <v>45657</v>
      </c>
      <c r="V849" t="s">
        <v>1094</v>
      </c>
      <c r="W849">
        <v>42340</v>
      </c>
      <c r="X849" s="128">
        <v>6824644.0099999998</v>
      </c>
      <c r="Y849" s="128">
        <f t="shared" si="26"/>
        <v>6824644.0099999998</v>
      </c>
      <c r="Z849" t="b">
        <f t="shared" si="27"/>
        <v>1</v>
      </c>
    </row>
    <row r="850" spans="1:26" x14ac:dyDescent="0.25">
      <c r="A850">
        <v>845</v>
      </c>
      <c r="B850" t="s">
        <v>2993</v>
      </c>
      <c r="C850">
        <v>42343</v>
      </c>
      <c r="D850" t="s">
        <v>1896</v>
      </c>
      <c r="E850">
        <v>1972</v>
      </c>
      <c r="G850" t="s">
        <v>2121</v>
      </c>
      <c r="H850">
        <v>3</v>
      </c>
      <c r="I850">
        <v>2</v>
      </c>
      <c r="J850" t="s">
        <v>2122</v>
      </c>
      <c r="K850">
        <v>1628.9</v>
      </c>
      <c r="L850">
        <v>745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  <c r="V850" t="s">
        <v>2993</v>
      </c>
      <c r="W850">
        <v>42343</v>
      </c>
      <c r="X850" s="128">
        <v>0</v>
      </c>
      <c r="Y850" s="128">
        <f t="shared" si="26"/>
        <v>0</v>
      </c>
      <c r="Z850" t="b">
        <f t="shared" si="27"/>
        <v>1</v>
      </c>
    </row>
    <row r="851" spans="1:26" x14ac:dyDescent="0.25">
      <c r="A851">
        <v>846</v>
      </c>
      <c r="B851" t="s">
        <v>1095</v>
      </c>
      <c r="C851">
        <v>42344</v>
      </c>
      <c r="D851" t="s">
        <v>1896</v>
      </c>
      <c r="E851">
        <v>1970</v>
      </c>
      <c r="F851" t="s">
        <v>2122</v>
      </c>
      <c r="G851" t="s">
        <v>2089</v>
      </c>
      <c r="H851">
        <v>5</v>
      </c>
      <c r="I851">
        <v>4</v>
      </c>
      <c r="J851" t="s">
        <v>2122</v>
      </c>
      <c r="K851">
        <v>4520.1000000000004</v>
      </c>
      <c r="L851">
        <v>3398.5</v>
      </c>
      <c r="M851">
        <v>8833571.8000000007</v>
      </c>
      <c r="N851">
        <v>8833571.8000000007</v>
      </c>
      <c r="O851">
        <v>0</v>
      </c>
      <c r="P851">
        <v>0</v>
      </c>
      <c r="Q851">
        <v>0</v>
      </c>
      <c r="R851">
        <v>45292</v>
      </c>
      <c r="S851">
        <v>45657</v>
      </c>
      <c r="V851" t="s">
        <v>1095</v>
      </c>
      <c r="W851">
        <v>42344</v>
      </c>
      <c r="X851" s="128">
        <v>8833571.8000000007</v>
      </c>
      <c r="Y851" s="128">
        <f t="shared" si="26"/>
        <v>8833571.8000000007</v>
      </c>
      <c r="Z851" t="b">
        <f t="shared" si="27"/>
        <v>1</v>
      </c>
    </row>
    <row r="852" spans="1:26" x14ac:dyDescent="0.25">
      <c r="A852">
        <v>847</v>
      </c>
      <c r="B852" t="s">
        <v>1096</v>
      </c>
      <c r="C852">
        <v>42348</v>
      </c>
      <c r="D852" t="s">
        <v>1896</v>
      </c>
      <c r="E852">
        <v>1961</v>
      </c>
      <c r="F852" t="s">
        <v>2122</v>
      </c>
      <c r="G852" t="s">
        <v>2094</v>
      </c>
      <c r="H852">
        <v>3</v>
      </c>
      <c r="I852">
        <v>2</v>
      </c>
      <c r="J852" t="s">
        <v>2122</v>
      </c>
      <c r="K852">
        <v>618.1</v>
      </c>
      <c r="L852">
        <v>579.6</v>
      </c>
      <c r="M852">
        <v>67956</v>
      </c>
      <c r="N852">
        <v>67956</v>
      </c>
      <c r="O852">
        <v>0</v>
      </c>
      <c r="P852">
        <v>0</v>
      </c>
      <c r="Q852">
        <v>0</v>
      </c>
      <c r="R852">
        <v>45292</v>
      </c>
      <c r="S852">
        <v>45657</v>
      </c>
      <c r="V852" t="s">
        <v>2841</v>
      </c>
      <c r="W852">
        <v>42348</v>
      </c>
      <c r="X852" s="128">
        <v>67956</v>
      </c>
      <c r="Y852" s="128">
        <f t="shared" si="26"/>
        <v>67956</v>
      </c>
      <c r="Z852" t="b">
        <f t="shared" si="27"/>
        <v>1</v>
      </c>
    </row>
    <row r="853" spans="1:26" x14ac:dyDescent="0.25">
      <c r="A853">
        <v>848</v>
      </c>
      <c r="B853" t="s">
        <v>1097</v>
      </c>
      <c r="C853">
        <v>42372</v>
      </c>
      <c r="D853" t="s">
        <v>1896</v>
      </c>
      <c r="E853">
        <v>1962</v>
      </c>
      <c r="F853" t="s">
        <v>2122</v>
      </c>
      <c r="G853" t="s">
        <v>2094</v>
      </c>
      <c r="H853">
        <v>3</v>
      </c>
      <c r="I853">
        <v>2</v>
      </c>
      <c r="J853" t="s">
        <v>2122</v>
      </c>
      <c r="K853">
        <v>559.29999999999995</v>
      </c>
      <c r="L853">
        <v>518.29999999999995</v>
      </c>
      <c r="M853">
        <v>45012</v>
      </c>
      <c r="N853">
        <v>45012</v>
      </c>
      <c r="O853">
        <v>0</v>
      </c>
      <c r="P853">
        <v>0</v>
      </c>
      <c r="Q853">
        <v>0</v>
      </c>
      <c r="R853">
        <v>45292</v>
      </c>
      <c r="S853">
        <v>45657</v>
      </c>
      <c r="V853" t="s">
        <v>2842</v>
      </c>
      <c r="W853">
        <v>42372</v>
      </c>
      <c r="X853" s="128">
        <v>45012</v>
      </c>
      <c r="Y853" s="128">
        <f t="shared" si="26"/>
        <v>45012</v>
      </c>
      <c r="Z853" t="b">
        <f t="shared" si="27"/>
        <v>1</v>
      </c>
    </row>
    <row r="854" spans="1:26" x14ac:dyDescent="0.25">
      <c r="A854">
        <v>849</v>
      </c>
      <c r="B854" t="s">
        <v>1098</v>
      </c>
      <c r="C854">
        <v>42374</v>
      </c>
      <c r="D854" t="s">
        <v>1896</v>
      </c>
      <c r="E854">
        <v>1962</v>
      </c>
      <c r="F854" t="s">
        <v>2122</v>
      </c>
      <c r="G854" t="s">
        <v>2094</v>
      </c>
      <c r="H854">
        <v>3</v>
      </c>
      <c r="I854">
        <v>2</v>
      </c>
      <c r="J854" t="s">
        <v>2122</v>
      </c>
      <c r="K854">
        <v>574</v>
      </c>
      <c r="L854">
        <v>529.5</v>
      </c>
      <c r="M854">
        <v>45012</v>
      </c>
      <c r="N854">
        <v>45012</v>
      </c>
      <c r="O854">
        <v>0</v>
      </c>
      <c r="P854">
        <v>0</v>
      </c>
      <c r="Q854">
        <v>0</v>
      </c>
      <c r="R854">
        <v>45292</v>
      </c>
      <c r="S854">
        <v>45657</v>
      </c>
      <c r="V854" t="s">
        <v>2843</v>
      </c>
      <c r="W854">
        <v>42374</v>
      </c>
      <c r="X854" s="128">
        <v>45012</v>
      </c>
      <c r="Y854" s="128">
        <f t="shared" si="26"/>
        <v>45012</v>
      </c>
      <c r="Z854" t="b">
        <f t="shared" si="27"/>
        <v>1</v>
      </c>
    </row>
    <row r="855" spans="1:26" x14ac:dyDescent="0.25">
      <c r="A855">
        <v>850</v>
      </c>
      <c r="B855" t="s">
        <v>1099</v>
      </c>
      <c r="C855">
        <v>42375</v>
      </c>
      <c r="D855" t="s">
        <v>1896</v>
      </c>
      <c r="E855">
        <v>1962</v>
      </c>
      <c r="F855" t="s">
        <v>2122</v>
      </c>
      <c r="G855" t="s">
        <v>2094</v>
      </c>
      <c r="H855">
        <v>3</v>
      </c>
      <c r="I855">
        <v>2</v>
      </c>
      <c r="J855" t="s">
        <v>2122</v>
      </c>
      <c r="K855">
        <v>817.8</v>
      </c>
      <c r="L855">
        <v>663.6</v>
      </c>
      <c r="M855">
        <v>45012</v>
      </c>
      <c r="N855">
        <v>45012</v>
      </c>
      <c r="O855">
        <v>0</v>
      </c>
      <c r="P855">
        <v>0</v>
      </c>
      <c r="Q855">
        <v>0</v>
      </c>
      <c r="R855">
        <v>45292</v>
      </c>
      <c r="S855">
        <v>45657</v>
      </c>
      <c r="V855" t="s">
        <v>2844</v>
      </c>
      <c r="W855">
        <v>42375</v>
      </c>
      <c r="X855" s="128">
        <v>45012</v>
      </c>
      <c r="Y855" s="128">
        <f t="shared" si="26"/>
        <v>45012</v>
      </c>
      <c r="Z855" t="b">
        <f t="shared" si="27"/>
        <v>1</v>
      </c>
    </row>
    <row r="856" spans="1:26" x14ac:dyDescent="0.25">
      <c r="A856">
        <v>851</v>
      </c>
      <c r="B856" t="s">
        <v>1100</v>
      </c>
      <c r="C856">
        <v>42382</v>
      </c>
      <c r="D856" t="s">
        <v>1896</v>
      </c>
      <c r="E856">
        <v>1961</v>
      </c>
      <c r="F856" t="s">
        <v>2122</v>
      </c>
      <c r="G856" t="s">
        <v>2094</v>
      </c>
      <c r="H856">
        <v>3</v>
      </c>
      <c r="I856">
        <v>2</v>
      </c>
      <c r="J856" t="s">
        <v>2122</v>
      </c>
      <c r="K856">
        <v>740.6</v>
      </c>
      <c r="L856">
        <v>651.70000000000005</v>
      </c>
      <c r="M856">
        <v>45012</v>
      </c>
      <c r="N856">
        <v>45012</v>
      </c>
      <c r="O856">
        <v>0</v>
      </c>
      <c r="P856">
        <v>0</v>
      </c>
      <c r="Q856">
        <v>0</v>
      </c>
      <c r="R856">
        <v>45292</v>
      </c>
      <c r="S856">
        <v>45657</v>
      </c>
      <c r="V856" t="s">
        <v>2845</v>
      </c>
      <c r="W856">
        <v>42382</v>
      </c>
      <c r="X856" s="128">
        <v>45012</v>
      </c>
      <c r="Y856" s="128">
        <f t="shared" si="26"/>
        <v>45012</v>
      </c>
      <c r="Z856" t="b">
        <f t="shared" si="27"/>
        <v>1</v>
      </c>
    </row>
    <row r="857" spans="1:26" x14ac:dyDescent="0.25">
      <c r="A857">
        <v>852</v>
      </c>
      <c r="B857" t="s">
        <v>1101</v>
      </c>
      <c r="C857">
        <v>42388</v>
      </c>
      <c r="D857" t="s">
        <v>1896</v>
      </c>
      <c r="E857">
        <v>1961</v>
      </c>
      <c r="F857" t="s">
        <v>2122</v>
      </c>
      <c r="G857" t="s">
        <v>2094</v>
      </c>
      <c r="H857">
        <v>3</v>
      </c>
      <c r="I857">
        <v>2</v>
      </c>
      <c r="J857" t="s">
        <v>2122</v>
      </c>
      <c r="K857">
        <v>840.8</v>
      </c>
      <c r="L857">
        <v>659.5</v>
      </c>
      <c r="M857">
        <v>45012</v>
      </c>
      <c r="N857">
        <v>45012</v>
      </c>
      <c r="O857">
        <v>0</v>
      </c>
      <c r="P857">
        <v>0</v>
      </c>
      <c r="Q857">
        <v>0</v>
      </c>
      <c r="R857">
        <v>45292</v>
      </c>
      <c r="S857">
        <v>45657</v>
      </c>
      <c r="V857" t="s">
        <v>2846</v>
      </c>
      <c r="W857">
        <v>42388</v>
      </c>
      <c r="X857" s="128">
        <v>45012</v>
      </c>
      <c r="Y857" s="128">
        <f t="shared" si="26"/>
        <v>45012</v>
      </c>
      <c r="Z857" t="b">
        <f t="shared" si="27"/>
        <v>1</v>
      </c>
    </row>
    <row r="858" spans="1:26" x14ac:dyDescent="0.25">
      <c r="A858">
        <v>853</v>
      </c>
      <c r="B858" t="s">
        <v>1102</v>
      </c>
      <c r="C858">
        <v>42389</v>
      </c>
      <c r="D858" t="s">
        <v>1896</v>
      </c>
      <c r="E858">
        <v>1962</v>
      </c>
      <c r="F858" t="s">
        <v>2122</v>
      </c>
      <c r="G858" t="s">
        <v>2094</v>
      </c>
      <c r="H858">
        <v>3</v>
      </c>
      <c r="I858">
        <v>2</v>
      </c>
      <c r="J858" t="s">
        <v>2122</v>
      </c>
      <c r="K858">
        <v>817.5</v>
      </c>
      <c r="L858">
        <v>687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  <c r="V858" t="s">
        <v>2847</v>
      </c>
      <c r="W858">
        <v>42389</v>
      </c>
      <c r="X858" s="128">
        <v>45012</v>
      </c>
      <c r="Y858" s="128">
        <f t="shared" si="26"/>
        <v>45012</v>
      </c>
      <c r="Z858" t="b">
        <f t="shared" si="27"/>
        <v>1</v>
      </c>
    </row>
    <row r="859" spans="1:26" x14ac:dyDescent="0.25">
      <c r="A859">
        <v>854</v>
      </c>
      <c r="B859" t="s">
        <v>2624</v>
      </c>
      <c r="C859">
        <v>42456</v>
      </c>
      <c r="D859" t="s">
        <v>1896</v>
      </c>
      <c r="E859">
        <v>1996</v>
      </c>
      <c r="F859" t="s">
        <v>2122</v>
      </c>
      <c r="G859" t="s">
        <v>2089</v>
      </c>
      <c r="H859">
        <v>5</v>
      </c>
      <c r="I859">
        <v>7</v>
      </c>
      <c r="J859" t="s">
        <v>2122</v>
      </c>
      <c r="K859">
        <v>5887.1</v>
      </c>
      <c r="L859">
        <v>4998.8</v>
      </c>
      <c r="M859">
        <v>15900252.939999999</v>
      </c>
      <c r="N859">
        <v>15900252.939999999</v>
      </c>
      <c r="O859">
        <v>0</v>
      </c>
      <c r="P859">
        <v>0</v>
      </c>
      <c r="Q859">
        <v>0</v>
      </c>
      <c r="R859">
        <v>45292</v>
      </c>
      <c r="S859">
        <v>45657</v>
      </c>
      <c r="V859" t="s">
        <v>2624</v>
      </c>
      <c r="W859">
        <v>42456</v>
      </c>
      <c r="X859" s="128">
        <v>15900252.939999999</v>
      </c>
      <c r="Y859" s="128">
        <f t="shared" si="26"/>
        <v>15900252.939999999</v>
      </c>
      <c r="Z859" t="b">
        <f t="shared" si="27"/>
        <v>1</v>
      </c>
    </row>
    <row r="860" spans="1:26" x14ac:dyDescent="0.25">
      <c r="A860">
        <v>855</v>
      </c>
      <c r="B860" t="s">
        <v>2995</v>
      </c>
      <c r="C860">
        <v>42465</v>
      </c>
      <c r="D860" t="s">
        <v>1896</v>
      </c>
      <c r="E860">
        <v>1974</v>
      </c>
      <c r="F860" t="s">
        <v>2122</v>
      </c>
      <c r="G860" t="s">
        <v>2837</v>
      </c>
      <c r="H860">
        <v>9</v>
      </c>
      <c r="I860">
        <v>4</v>
      </c>
      <c r="J860" t="s">
        <v>2122</v>
      </c>
      <c r="K860">
        <v>8570</v>
      </c>
      <c r="L860">
        <v>6896.5</v>
      </c>
      <c r="M860">
        <v>8653464.9199999999</v>
      </c>
      <c r="N860">
        <v>8653464.9199999999</v>
      </c>
      <c r="O860">
        <v>0</v>
      </c>
      <c r="P860">
        <v>0</v>
      </c>
      <c r="Q860">
        <v>0</v>
      </c>
      <c r="R860">
        <v>45292</v>
      </c>
      <c r="S860">
        <v>45657</v>
      </c>
      <c r="V860" t="s">
        <v>2995</v>
      </c>
      <c r="W860">
        <v>42465</v>
      </c>
      <c r="X860" s="128">
        <v>8653464.9199999999</v>
      </c>
      <c r="Y860" s="128">
        <f t="shared" si="26"/>
        <v>8653464.9199999999</v>
      </c>
      <c r="Z860" t="b">
        <f t="shared" si="27"/>
        <v>1</v>
      </c>
    </row>
    <row r="861" spans="1:26" x14ac:dyDescent="0.25">
      <c r="A861">
        <v>856</v>
      </c>
      <c r="B861" t="s">
        <v>2996</v>
      </c>
      <c r="C861">
        <v>42490</v>
      </c>
      <c r="D861" t="s">
        <v>1896</v>
      </c>
      <c r="E861">
        <v>1975</v>
      </c>
      <c r="F861" t="s">
        <v>2122</v>
      </c>
      <c r="G861" t="s">
        <v>2930</v>
      </c>
      <c r="H861">
        <v>5</v>
      </c>
      <c r="I861">
        <v>8</v>
      </c>
      <c r="J861" t="s">
        <v>2122</v>
      </c>
      <c r="K861">
        <v>7597.1</v>
      </c>
      <c r="L861">
        <v>5773.3</v>
      </c>
      <c r="M861">
        <v>6786687.2379999999</v>
      </c>
      <c r="N861">
        <v>6786687.2379999999</v>
      </c>
      <c r="O861">
        <v>0</v>
      </c>
      <c r="P861">
        <v>0</v>
      </c>
      <c r="Q861">
        <v>0</v>
      </c>
      <c r="R861">
        <v>45292</v>
      </c>
      <c r="S861">
        <v>45657</v>
      </c>
      <c r="V861" t="s">
        <v>2996</v>
      </c>
      <c r="W861">
        <v>42490</v>
      </c>
      <c r="X861" s="128">
        <v>6786687.2379999999</v>
      </c>
      <c r="Y861" s="128">
        <f t="shared" si="26"/>
        <v>6786687.2379999999</v>
      </c>
      <c r="Z861" t="b">
        <f t="shared" si="27"/>
        <v>1</v>
      </c>
    </row>
    <row r="862" spans="1:26" x14ac:dyDescent="0.25">
      <c r="A862">
        <v>857</v>
      </c>
      <c r="B862" t="s">
        <v>2744</v>
      </c>
      <c r="C862">
        <v>42493</v>
      </c>
      <c r="D862" t="s">
        <v>1896</v>
      </c>
      <c r="E862">
        <v>1990</v>
      </c>
      <c r="F862" t="s">
        <v>2122</v>
      </c>
      <c r="G862" t="s">
        <v>2089</v>
      </c>
      <c r="H862">
        <v>5</v>
      </c>
      <c r="I862">
        <v>3</v>
      </c>
      <c r="J862" t="s">
        <v>2122</v>
      </c>
      <c r="K862">
        <v>2407.3000000000002</v>
      </c>
      <c r="L862">
        <v>1865</v>
      </c>
      <c r="M862">
        <v>4991687.91</v>
      </c>
      <c r="N862">
        <v>4991687.91</v>
      </c>
      <c r="O862">
        <v>0</v>
      </c>
      <c r="P862">
        <v>0</v>
      </c>
      <c r="Q862">
        <v>0</v>
      </c>
      <c r="R862">
        <v>45292</v>
      </c>
      <c r="S862">
        <v>45657</v>
      </c>
      <c r="V862" t="s">
        <v>2744</v>
      </c>
      <c r="W862">
        <v>42493</v>
      </c>
      <c r="X862" s="128">
        <v>4991687.91</v>
      </c>
      <c r="Y862" s="128">
        <f t="shared" si="26"/>
        <v>4991687.91</v>
      </c>
      <c r="Z862" t="b">
        <f t="shared" si="27"/>
        <v>1</v>
      </c>
    </row>
    <row r="863" spans="1:26" x14ac:dyDescent="0.25">
      <c r="A863">
        <v>858</v>
      </c>
      <c r="B863" t="s">
        <v>1107</v>
      </c>
      <c r="C863">
        <v>42696</v>
      </c>
      <c r="D863" t="s">
        <v>1896</v>
      </c>
      <c r="E863">
        <v>1955</v>
      </c>
      <c r="F863" t="s">
        <v>2122</v>
      </c>
      <c r="G863" t="s">
        <v>2089</v>
      </c>
      <c r="H863">
        <v>2</v>
      </c>
      <c r="I863">
        <v>3</v>
      </c>
      <c r="J863" t="s">
        <v>2122</v>
      </c>
      <c r="K863">
        <v>1482.3</v>
      </c>
      <c r="L863">
        <v>1048.21</v>
      </c>
      <c r="M863">
        <v>3229867.19</v>
      </c>
      <c r="N863">
        <v>3229867.19</v>
      </c>
      <c r="O863">
        <v>0</v>
      </c>
      <c r="P863">
        <v>0</v>
      </c>
      <c r="Q863">
        <v>0</v>
      </c>
      <c r="R863">
        <v>45292</v>
      </c>
      <c r="S863">
        <v>45657</v>
      </c>
      <c r="V863" t="s">
        <v>1107</v>
      </c>
      <c r="W863">
        <v>42696</v>
      </c>
      <c r="X863" s="128">
        <v>3229867.19</v>
      </c>
      <c r="Y863" s="128">
        <f t="shared" si="26"/>
        <v>3229867.19</v>
      </c>
      <c r="Z863" t="b">
        <f t="shared" si="27"/>
        <v>1</v>
      </c>
    </row>
    <row r="864" spans="1:26" x14ac:dyDescent="0.25">
      <c r="A864">
        <v>859</v>
      </c>
      <c r="B864" t="s">
        <v>1108</v>
      </c>
      <c r="C864">
        <v>42697</v>
      </c>
      <c r="D864" t="s">
        <v>1896</v>
      </c>
      <c r="E864">
        <v>1955</v>
      </c>
      <c r="F864" t="s">
        <v>2122</v>
      </c>
      <c r="G864" t="s">
        <v>2089</v>
      </c>
      <c r="H864">
        <v>2</v>
      </c>
      <c r="I864">
        <v>1</v>
      </c>
      <c r="J864" t="s">
        <v>2122</v>
      </c>
      <c r="K864">
        <v>1068.9000000000001</v>
      </c>
      <c r="L864">
        <v>725.37</v>
      </c>
      <c r="M864">
        <v>2440865.79</v>
      </c>
      <c r="N864">
        <v>2440865.79</v>
      </c>
      <c r="O864">
        <v>0</v>
      </c>
      <c r="P864">
        <v>0</v>
      </c>
      <c r="Q864">
        <v>0</v>
      </c>
      <c r="R864">
        <v>45292</v>
      </c>
      <c r="S864">
        <v>45657</v>
      </c>
      <c r="V864" t="s">
        <v>1108</v>
      </c>
      <c r="W864">
        <v>42697</v>
      </c>
      <c r="X864" s="128">
        <v>2440865.79</v>
      </c>
      <c r="Y864" s="128">
        <f t="shared" si="26"/>
        <v>2440865.79</v>
      </c>
      <c r="Z864" t="b">
        <f t="shared" si="27"/>
        <v>1</v>
      </c>
    </row>
    <row r="865" spans="1:26" x14ac:dyDescent="0.25">
      <c r="A865">
        <v>860</v>
      </c>
      <c r="B865" t="s">
        <v>1103</v>
      </c>
      <c r="C865">
        <v>42679</v>
      </c>
      <c r="D865" t="s">
        <v>1896</v>
      </c>
      <c r="E865">
        <v>1959</v>
      </c>
      <c r="F865" t="s">
        <v>2122</v>
      </c>
      <c r="G865" t="s">
        <v>2089</v>
      </c>
      <c r="H865">
        <v>2</v>
      </c>
      <c r="I865">
        <v>2</v>
      </c>
      <c r="J865" t="s">
        <v>2122</v>
      </c>
      <c r="K865">
        <v>938.55</v>
      </c>
      <c r="L865">
        <v>630.73</v>
      </c>
      <c r="M865">
        <v>1566784.66</v>
      </c>
      <c r="N865">
        <v>1566784.66</v>
      </c>
      <c r="O865">
        <v>0</v>
      </c>
      <c r="P865">
        <v>0</v>
      </c>
      <c r="Q865">
        <v>0</v>
      </c>
      <c r="R865">
        <v>45292</v>
      </c>
      <c r="S865">
        <v>45657</v>
      </c>
      <c r="V865" t="s">
        <v>1103</v>
      </c>
      <c r="W865">
        <v>42679</v>
      </c>
      <c r="X865" s="128">
        <v>1566784.66</v>
      </c>
      <c r="Y865" s="128">
        <f t="shared" si="26"/>
        <v>1566784.66</v>
      </c>
      <c r="Z865" t="b">
        <f t="shared" si="27"/>
        <v>1</v>
      </c>
    </row>
    <row r="866" spans="1:26" x14ac:dyDescent="0.25">
      <c r="A866">
        <v>861</v>
      </c>
      <c r="B866" t="s">
        <v>1104</v>
      </c>
      <c r="C866">
        <v>42680</v>
      </c>
      <c r="D866" t="s">
        <v>1896</v>
      </c>
      <c r="E866">
        <v>1960</v>
      </c>
      <c r="F866" t="s">
        <v>2122</v>
      </c>
      <c r="G866" t="s">
        <v>2089</v>
      </c>
      <c r="H866">
        <v>2</v>
      </c>
      <c r="I866">
        <v>2</v>
      </c>
      <c r="J866" t="s">
        <v>2122</v>
      </c>
      <c r="K866">
        <v>937.8</v>
      </c>
      <c r="L866">
        <v>626.29</v>
      </c>
      <c r="M866">
        <v>1566784.96</v>
      </c>
      <c r="N866">
        <v>1566784.96</v>
      </c>
      <c r="O866">
        <v>0</v>
      </c>
      <c r="P866">
        <v>0</v>
      </c>
      <c r="Q866">
        <v>0</v>
      </c>
      <c r="R866">
        <v>45292</v>
      </c>
      <c r="S866">
        <v>45657</v>
      </c>
      <c r="V866" t="s">
        <v>1104</v>
      </c>
      <c r="W866">
        <v>42680</v>
      </c>
      <c r="X866" s="128">
        <v>1566784.96</v>
      </c>
      <c r="Y866" s="128">
        <f t="shared" si="26"/>
        <v>1566784.96</v>
      </c>
      <c r="Z866" t="b">
        <f t="shared" si="27"/>
        <v>1</v>
      </c>
    </row>
    <row r="867" spans="1:26" x14ac:dyDescent="0.25">
      <c r="A867">
        <v>862</v>
      </c>
      <c r="B867" t="s">
        <v>1105</v>
      </c>
      <c r="C867">
        <v>42681</v>
      </c>
      <c r="D867" t="s">
        <v>1896</v>
      </c>
      <c r="E867">
        <v>1960</v>
      </c>
      <c r="F867" t="s">
        <v>2122</v>
      </c>
      <c r="G867" t="s">
        <v>2102</v>
      </c>
      <c r="H867">
        <v>2</v>
      </c>
      <c r="I867">
        <v>2</v>
      </c>
      <c r="J867" t="s">
        <v>2122</v>
      </c>
      <c r="K867">
        <v>954.09</v>
      </c>
      <c r="L867">
        <v>636.48</v>
      </c>
      <c r="M867">
        <v>86448</v>
      </c>
      <c r="N867">
        <v>86448</v>
      </c>
      <c r="O867">
        <v>0</v>
      </c>
      <c r="P867">
        <v>0</v>
      </c>
      <c r="Q867">
        <v>0</v>
      </c>
      <c r="R867">
        <v>45292</v>
      </c>
      <c r="S867">
        <v>45657</v>
      </c>
      <c r="V867" t="s">
        <v>1105</v>
      </c>
      <c r="W867">
        <v>42681</v>
      </c>
      <c r="X867" s="128">
        <v>86448</v>
      </c>
      <c r="Y867" s="128">
        <f t="shared" si="26"/>
        <v>86448</v>
      </c>
      <c r="Z867" t="b">
        <f t="shared" si="27"/>
        <v>1</v>
      </c>
    </row>
    <row r="868" spans="1:26" x14ac:dyDescent="0.25">
      <c r="A868">
        <v>863</v>
      </c>
      <c r="B868" t="s">
        <v>1106</v>
      </c>
      <c r="C868">
        <v>42669</v>
      </c>
      <c r="D868" t="s">
        <v>1896</v>
      </c>
      <c r="E868">
        <v>1955</v>
      </c>
      <c r="F868" t="s">
        <v>2122</v>
      </c>
      <c r="G868" t="s">
        <v>2089</v>
      </c>
      <c r="H868">
        <v>2</v>
      </c>
      <c r="I868">
        <v>3</v>
      </c>
      <c r="J868" t="s">
        <v>2122</v>
      </c>
      <c r="K868">
        <v>1549.65</v>
      </c>
      <c r="L868">
        <v>1024.1099999999999</v>
      </c>
      <c r="M868">
        <v>3276933.05</v>
      </c>
      <c r="N868">
        <v>3276933.05</v>
      </c>
      <c r="O868">
        <v>0</v>
      </c>
      <c r="P868">
        <v>0</v>
      </c>
      <c r="Q868">
        <v>0</v>
      </c>
      <c r="R868">
        <v>45292</v>
      </c>
      <c r="S868">
        <v>45657</v>
      </c>
      <c r="V868" t="s">
        <v>1106</v>
      </c>
      <c r="W868">
        <v>42669</v>
      </c>
      <c r="X868" s="128">
        <v>3276933.05</v>
      </c>
      <c r="Y868" s="128">
        <f t="shared" si="26"/>
        <v>3276933.05</v>
      </c>
      <c r="Z868" t="b">
        <f t="shared" si="27"/>
        <v>1</v>
      </c>
    </row>
    <row r="869" spans="1:26" x14ac:dyDescent="0.25">
      <c r="A869">
        <v>864</v>
      </c>
      <c r="B869" t="s">
        <v>1111</v>
      </c>
      <c r="C869">
        <v>42670</v>
      </c>
      <c r="D869" t="s">
        <v>1896</v>
      </c>
      <c r="E869">
        <v>1955</v>
      </c>
      <c r="F869" t="s">
        <v>2122</v>
      </c>
      <c r="G869" t="s">
        <v>2089</v>
      </c>
      <c r="H869">
        <v>2</v>
      </c>
      <c r="I869">
        <v>1</v>
      </c>
      <c r="J869" t="s">
        <v>2122</v>
      </c>
      <c r="K869">
        <v>1545.15</v>
      </c>
      <c r="L869">
        <v>774.93</v>
      </c>
      <c r="M869">
        <v>2049909.22</v>
      </c>
      <c r="N869">
        <v>2049909.22</v>
      </c>
      <c r="O869">
        <v>0</v>
      </c>
      <c r="P869">
        <v>0</v>
      </c>
      <c r="Q869">
        <v>0</v>
      </c>
      <c r="R869">
        <v>45292</v>
      </c>
      <c r="S869">
        <v>45657</v>
      </c>
      <c r="V869" t="s">
        <v>1111</v>
      </c>
      <c r="W869">
        <v>42670</v>
      </c>
      <c r="X869" s="128">
        <v>2049909.22</v>
      </c>
      <c r="Y869" s="128">
        <f t="shared" si="26"/>
        <v>2049909.22</v>
      </c>
      <c r="Z869" t="b">
        <f t="shared" si="27"/>
        <v>1</v>
      </c>
    </row>
    <row r="870" spans="1:26" x14ac:dyDescent="0.25">
      <c r="A870">
        <v>865</v>
      </c>
      <c r="B870" t="s">
        <v>1112</v>
      </c>
      <c r="C870">
        <v>42675</v>
      </c>
      <c r="D870" t="s">
        <v>1896</v>
      </c>
      <c r="E870">
        <v>1958</v>
      </c>
      <c r="F870" t="s">
        <v>2122</v>
      </c>
      <c r="G870" t="s">
        <v>2089</v>
      </c>
      <c r="H870">
        <v>2</v>
      </c>
      <c r="I870">
        <v>1</v>
      </c>
      <c r="J870" t="s">
        <v>2122</v>
      </c>
      <c r="K870">
        <v>635.25</v>
      </c>
      <c r="L870">
        <v>427.23</v>
      </c>
      <c r="M870">
        <v>1320902.2</v>
      </c>
      <c r="N870">
        <v>1320902.2</v>
      </c>
      <c r="O870">
        <v>0</v>
      </c>
      <c r="P870">
        <v>0</v>
      </c>
      <c r="Q870">
        <v>0</v>
      </c>
      <c r="R870">
        <v>45292</v>
      </c>
      <c r="S870">
        <v>45657</v>
      </c>
      <c r="V870" t="s">
        <v>1112</v>
      </c>
      <c r="W870">
        <v>42675</v>
      </c>
      <c r="X870" s="128">
        <v>1320902.2</v>
      </c>
      <c r="Y870" s="128">
        <f t="shared" si="26"/>
        <v>1320902.2</v>
      </c>
      <c r="Z870" t="b">
        <f t="shared" si="27"/>
        <v>1</v>
      </c>
    </row>
    <row r="871" spans="1:26" x14ac:dyDescent="0.25">
      <c r="A871">
        <v>866</v>
      </c>
      <c r="B871" t="s">
        <v>1109</v>
      </c>
      <c r="C871">
        <v>42939</v>
      </c>
      <c r="D871" t="s">
        <v>1896</v>
      </c>
      <c r="E871">
        <v>1954</v>
      </c>
      <c r="F871" t="s">
        <v>2122</v>
      </c>
      <c r="G871" t="s">
        <v>2089</v>
      </c>
      <c r="H871">
        <v>2</v>
      </c>
      <c r="I871">
        <v>2</v>
      </c>
      <c r="J871" t="s">
        <v>2122</v>
      </c>
      <c r="K871">
        <v>1246.5</v>
      </c>
      <c r="L871">
        <v>886</v>
      </c>
      <c r="M871">
        <v>2190534.5900000003</v>
      </c>
      <c r="N871">
        <v>2190534.5900000003</v>
      </c>
      <c r="O871">
        <v>0</v>
      </c>
      <c r="P871">
        <v>0</v>
      </c>
      <c r="Q871">
        <v>0</v>
      </c>
      <c r="R871">
        <v>45292</v>
      </c>
      <c r="S871">
        <v>45657</v>
      </c>
      <c r="V871" t="s">
        <v>1109</v>
      </c>
      <c r="W871">
        <v>42939</v>
      </c>
      <c r="X871" s="128">
        <v>2190534.5900000003</v>
      </c>
      <c r="Y871" s="128">
        <f t="shared" si="26"/>
        <v>2190534.5900000003</v>
      </c>
      <c r="Z871" t="b">
        <f t="shared" si="27"/>
        <v>1</v>
      </c>
    </row>
    <row r="872" spans="1:26" x14ac:dyDescent="0.25">
      <c r="A872">
        <v>867</v>
      </c>
      <c r="B872" t="s">
        <v>1110</v>
      </c>
      <c r="C872">
        <v>42940</v>
      </c>
      <c r="D872" t="s">
        <v>1896</v>
      </c>
      <c r="E872">
        <v>1954</v>
      </c>
      <c r="F872" t="s">
        <v>2122</v>
      </c>
      <c r="G872" t="s">
        <v>2089</v>
      </c>
      <c r="H872">
        <v>2</v>
      </c>
      <c r="I872">
        <v>2</v>
      </c>
      <c r="J872" t="s">
        <v>2122</v>
      </c>
      <c r="K872">
        <v>1246.5</v>
      </c>
      <c r="L872">
        <v>829.69999999999993</v>
      </c>
      <c r="M872">
        <v>2599400.36</v>
      </c>
      <c r="N872">
        <v>2599400.36</v>
      </c>
      <c r="O872">
        <v>0</v>
      </c>
      <c r="P872">
        <v>0</v>
      </c>
      <c r="Q872">
        <v>0</v>
      </c>
      <c r="R872">
        <v>45292</v>
      </c>
      <c r="S872">
        <v>45657</v>
      </c>
      <c r="V872" t="s">
        <v>1110</v>
      </c>
      <c r="W872">
        <v>42940</v>
      </c>
      <c r="X872" s="128">
        <v>2599400.36</v>
      </c>
      <c r="Y872" s="128">
        <f t="shared" si="26"/>
        <v>2599400.36</v>
      </c>
      <c r="Z872" t="b">
        <f t="shared" si="27"/>
        <v>1</v>
      </c>
    </row>
    <row r="873" spans="1:26" x14ac:dyDescent="0.25">
      <c r="A873">
        <v>868</v>
      </c>
      <c r="B873" t="s">
        <v>2446</v>
      </c>
      <c r="C873">
        <v>42748</v>
      </c>
      <c r="D873" t="s">
        <v>1896</v>
      </c>
      <c r="E873">
        <v>1976</v>
      </c>
      <c r="F873" t="s">
        <v>2122</v>
      </c>
      <c r="G873" t="s">
        <v>2089</v>
      </c>
      <c r="H873">
        <v>5</v>
      </c>
      <c r="I873">
        <v>4</v>
      </c>
      <c r="J873" t="s">
        <v>2122</v>
      </c>
      <c r="K873">
        <v>4652.2</v>
      </c>
      <c r="L873">
        <v>3323</v>
      </c>
      <c r="M873">
        <v>7693742.8600000003</v>
      </c>
      <c r="N873">
        <v>7693742.8600000003</v>
      </c>
      <c r="O873">
        <v>0</v>
      </c>
      <c r="P873">
        <v>0</v>
      </c>
      <c r="Q873">
        <v>0</v>
      </c>
      <c r="R873">
        <v>45292</v>
      </c>
      <c r="S873">
        <v>45657</v>
      </c>
      <c r="V873" t="s">
        <v>2446</v>
      </c>
      <c r="W873">
        <v>42748</v>
      </c>
      <c r="X873" s="128">
        <v>7693742.8600000003</v>
      </c>
      <c r="Y873" s="128">
        <f t="shared" si="26"/>
        <v>7693742.8600000003</v>
      </c>
      <c r="Z873" t="b">
        <f t="shared" si="27"/>
        <v>1</v>
      </c>
    </row>
    <row r="874" spans="1:26" x14ac:dyDescent="0.25">
      <c r="A874">
        <v>869</v>
      </c>
      <c r="B874" t="s">
        <v>1473</v>
      </c>
      <c r="C874">
        <v>42821</v>
      </c>
      <c r="D874" t="s">
        <v>1896</v>
      </c>
      <c r="E874">
        <v>1972</v>
      </c>
      <c r="F874" t="s">
        <v>2122</v>
      </c>
      <c r="G874" t="s">
        <v>2089</v>
      </c>
      <c r="H874">
        <v>5</v>
      </c>
      <c r="I874">
        <v>3</v>
      </c>
      <c r="J874" t="s">
        <v>2122</v>
      </c>
      <c r="K874">
        <v>3671.5</v>
      </c>
      <c r="L874">
        <v>3405.88</v>
      </c>
      <c r="M874">
        <v>171200.4</v>
      </c>
      <c r="N874">
        <v>171200.4</v>
      </c>
      <c r="O874">
        <v>0</v>
      </c>
      <c r="P874">
        <v>0</v>
      </c>
      <c r="Q874">
        <v>0</v>
      </c>
      <c r="R874">
        <v>45292</v>
      </c>
      <c r="S874">
        <v>45657</v>
      </c>
      <c r="V874" t="s">
        <v>1473</v>
      </c>
      <c r="W874">
        <v>42821</v>
      </c>
      <c r="X874" s="128">
        <v>171200.4</v>
      </c>
      <c r="Y874" s="128">
        <f t="shared" si="26"/>
        <v>171200.4</v>
      </c>
      <c r="Z874" t="b">
        <f t="shared" si="27"/>
        <v>1</v>
      </c>
    </row>
    <row r="875" spans="1:26" x14ac:dyDescent="0.25">
      <c r="A875">
        <v>870</v>
      </c>
      <c r="B875" t="s">
        <v>1474</v>
      </c>
      <c r="C875">
        <v>42822</v>
      </c>
      <c r="D875" t="s">
        <v>1896</v>
      </c>
      <c r="E875">
        <v>1970</v>
      </c>
      <c r="F875" t="s">
        <v>2122</v>
      </c>
      <c r="G875" t="s">
        <v>2089</v>
      </c>
      <c r="H875">
        <v>5</v>
      </c>
      <c r="I875">
        <v>4</v>
      </c>
      <c r="J875" t="s">
        <v>2122</v>
      </c>
      <c r="K875">
        <v>4482.66</v>
      </c>
      <c r="L875">
        <v>3201.9</v>
      </c>
      <c r="M875">
        <v>159763.20000000001</v>
      </c>
      <c r="N875">
        <v>159763.20000000001</v>
      </c>
      <c r="O875">
        <v>0</v>
      </c>
      <c r="P875">
        <v>0</v>
      </c>
      <c r="Q875">
        <v>0</v>
      </c>
      <c r="R875">
        <v>45292</v>
      </c>
      <c r="S875">
        <v>45657</v>
      </c>
      <c r="V875" t="s">
        <v>1474</v>
      </c>
      <c r="W875">
        <v>42822</v>
      </c>
      <c r="X875" s="128">
        <v>159763.20000000001</v>
      </c>
      <c r="Y875" s="128">
        <f t="shared" si="26"/>
        <v>159763.20000000001</v>
      </c>
      <c r="Z875" t="b">
        <f t="shared" si="27"/>
        <v>1</v>
      </c>
    </row>
    <row r="876" spans="1:26" x14ac:dyDescent="0.25">
      <c r="A876">
        <v>871</v>
      </c>
      <c r="B876" t="s">
        <v>1114</v>
      </c>
      <c r="C876">
        <v>43075</v>
      </c>
      <c r="D876" t="s">
        <v>1896</v>
      </c>
      <c r="E876">
        <v>1966</v>
      </c>
      <c r="F876" t="s">
        <v>2122</v>
      </c>
      <c r="G876" t="s">
        <v>2094</v>
      </c>
      <c r="H876">
        <v>2</v>
      </c>
      <c r="I876">
        <v>3</v>
      </c>
      <c r="J876" t="s">
        <v>2122</v>
      </c>
      <c r="K876">
        <v>1734</v>
      </c>
      <c r="L876">
        <v>780.5</v>
      </c>
      <c r="M876">
        <v>2067335.05</v>
      </c>
      <c r="N876">
        <v>2067335.05</v>
      </c>
      <c r="O876">
        <v>0</v>
      </c>
      <c r="P876">
        <v>0</v>
      </c>
      <c r="Q876">
        <v>0</v>
      </c>
      <c r="R876">
        <v>45292</v>
      </c>
      <c r="S876">
        <v>45657</v>
      </c>
      <c r="V876" t="s">
        <v>1114</v>
      </c>
      <c r="W876">
        <v>43075</v>
      </c>
      <c r="X876" s="128">
        <v>2067335.05</v>
      </c>
      <c r="Y876" s="128">
        <f t="shared" si="26"/>
        <v>2067335.05</v>
      </c>
      <c r="Z876" t="b">
        <f t="shared" si="27"/>
        <v>1</v>
      </c>
    </row>
    <row r="877" spans="1:26" x14ac:dyDescent="0.25">
      <c r="A877">
        <v>872</v>
      </c>
      <c r="B877" t="s">
        <v>1115</v>
      </c>
      <c r="C877">
        <v>43096</v>
      </c>
      <c r="D877" t="s">
        <v>1896</v>
      </c>
      <c r="E877">
        <v>1966</v>
      </c>
      <c r="F877" t="s">
        <v>2122</v>
      </c>
      <c r="G877" t="s">
        <v>2094</v>
      </c>
      <c r="H877">
        <v>2</v>
      </c>
      <c r="I877">
        <v>3</v>
      </c>
      <c r="J877" t="s">
        <v>2122</v>
      </c>
      <c r="K877">
        <v>1676.23</v>
      </c>
      <c r="L877">
        <v>777.8</v>
      </c>
      <c r="M877">
        <v>123432</v>
      </c>
      <c r="N877">
        <v>123432</v>
      </c>
      <c r="O877">
        <v>0</v>
      </c>
      <c r="P877">
        <v>0</v>
      </c>
      <c r="Q877">
        <v>0</v>
      </c>
      <c r="R877">
        <v>45292</v>
      </c>
      <c r="S877">
        <v>45657</v>
      </c>
      <c r="V877" t="s">
        <v>1115</v>
      </c>
      <c r="W877">
        <v>43096</v>
      </c>
      <c r="X877" s="128">
        <v>123432</v>
      </c>
      <c r="Y877" s="128">
        <f t="shared" si="26"/>
        <v>123432</v>
      </c>
      <c r="Z877" t="b">
        <f t="shared" si="27"/>
        <v>1</v>
      </c>
    </row>
    <row r="878" spans="1:26" x14ac:dyDescent="0.25">
      <c r="A878">
        <v>873</v>
      </c>
      <c r="B878" t="s">
        <v>3114</v>
      </c>
      <c r="C878">
        <v>43066</v>
      </c>
      <c r="D878" t="s">
        <v>1896</v>
      </c>
      <c r="E878">
        <v>1970</v>
      </c>
      <c r="F878" t="s">
        <v>2122</v>
      </c>
      <c r="G878" t="s">
        <v>2120</v>
      </c>
      <c r="H878">
        <v>3</v>
      </c>
      <c r="I878">
        <v>3</v>
      </c>
      <c r="J878" t="s">
        <v>2122</v>
      </c>
      <c r="K878">
        <v>2819.4</v>
      </c>
      <c r="L878">
        <v>1516</v>
      </c>
      <c r="M878">
        <v>174456</v>
      </c>
      <c r="N878">
        <v>174456</v>
      </c>
      <c r="O878">
        <v>0</v>
      </c>
      <c r="P878">
        <v>0</v>
      </c>
      <c r="Q878">
        <v>0</v>
      </c>
      <c r="R878">
        <v>45292</v>
      </c>
      <c r="S878">
        <v>45657</v>
      </c>
      <c r="V878" t="s">
        <v>3114</v>
      </c>
      <c r="W878">
        <v>43066</v>
      </c>
      <c r="X878" s="128">
        <v>174456</v>
      </c>
      <c r="Y878" s="128">
        <f t="shared" si="26"/>
        <v>174456</v>
      </c>
      <c r="Z878" t="b">
        <f t="shared" si="27"/>
        <v>1</v>
      </c>
    </row>
    <row r="879" spans="1:26" x14ac:dyDescent="0.25">
      <c r="A879">
        <v>874</v>
      </c>
      <c r="B879" t="s">
        <v>3099</v>
      </c>
      <c r="C879">
        <v>43108</v>
      </c>
      <c r="D879" t="s">
        <v>1896</v>
      </c>
      <c r="E879">
        <v>1970</v>
      </c>
      <c r="F879" t="s">
        <v>2122</v>
      </c>
      <c r="G879" t="s">
        <v>2088</v>
      </c>
      <c r="H879">
        <v>3</v>
      </c>
      <c r="I879">
        <v>3</v>
      </c>
      <c r="J879" t="s">
        <v>2122</v>
      </c>
      <c r="K879">
        <v>2786.3</v>
      </c>
      <c r="L879">
        <v>1510.8</v>
      </c>
      <c r="M879">
        <v>250000</v>
      </c>
      <c r="N879">
        <v>250000</v>
      </c>
      <c r="O879">
        <v>0</v>
      </c>
      <c r="P879">
        <v>0</v>
      </c>
      <c r="Q879">
        <v>0</v>
      </c>
      <c r="R879">
        <v>45292</v>
      </c>
      <c r="S879">
        <v>45657</v>
      </c>
      <c r="V879" t="s">
        <v>3147</v>
      </c>
      <c r="W879">
        <v>43108</v>
      </c>
      <c r="X879" s="128">
        <v>250000</v>
      </c>
      <c r="Y879" s="128">
        <f t="shared" si="26"/>
        <v>250000</v>
      </c>
      <c r="Z879" t="b">
        <f t="shared" si="27"/>
        <v>1</v>
      </c>
    </row>
    <row r="880" spans="1:26" x14ac:dyDescent="0.25">
      <c r="A880">
        <v>875</v>
      </c>
      <c r="B880" t="s">
        <v>3055</v>
      </c>
      <c r="C880">
        <v>43116</v>
      </c>
      <c r="D880" t="s">
        <v>1896</v>
      </c>
      <c r="E880">
        <v>1963</v>
      </c>
      <c r="F880" t="s">
        <v>2122</v>
      </c>
      <c r="G880" t="s">
        <v>2121</v>
      </c>
      <c r="H880">
        <v>3</v>
      </c>
      <c r="I880">
        <v>2</v>
      </c>
      <c r="J880" t="s">
        <v>2122</v>
      </c>
      <c r="K880">
        <v>1704.6</v>
      </c>
      <c r="L880">
        <v>946.5</v>
      </c>
      <c r="M880">
        <v>131472</v>
      </c>
      <c r="N880">
        <v>131472</v>
      </c>
      <c r="O880">
        <v>0</v>
      </c>
      <c r="P880">
        <v>0</v>
      </c>
      <c r="Q880">
        <v>0</v>
      </c>
      <c r="R880">
        <v>45292</v>
      </c>
      <c r="S880">
        <v>45657</v>
      </c>
      <c r="V880" t="s">
        <v>3055</v>
      </c>
      <c r="W880">
        <v>43116</v>
      </c>
      <c r="X880" s="128">
        <v>131472</v>
      </c>
      <c r="Y880" s="128">
        <f t="shared" si="26"/>
        <v>131472</v>
      </c>
      <c r="Z880" t="b">
        <f t="shared" si="27"/>
        <v>1</v>
      </c>
    </row>
    <row r="881" spans="1:26" x14ac:dyDescent="0.25">
      <c r="A881">
        <v>876</v>
      </c>
      <c r="B881" t="s">
        <v>3056</v>
      </c>
      <c r="C881">
        <v>43105</v>
      </c>
      <c r="D881" t="s">
        <v>1896</v>
      </c>
      <c r="E881">
        <v>1970</v>
      </c>
      <c r="F881" t="s">
        <v>2122</v>
      </c>
      <c r="G881" t="s">
        <v>2120</v>
      </c>
      <c r="H881">
        <v>3</v>
      </c>
      <c r="I881">
        <v>3</v>
      </c>
      <c r="J881" t="s">
        <v>2122</v>
      </c>
      <c r="K881">
        <v>2751.9</v>
      </c>
      <c r="L881">
        <v>1517.5</v>
      </c>
      <c r="M881">
        <v>250000</v>
      </c>
      <c r="N881">
        <v>250000</v>
      </c>
      <c r="O881">
        <v>0</v>
      </c>
      <c r="P881">
        <v>0</v>
      </c>
      <c r="Q881">
        <v>0</v>
      </c>
      <c r="R881">
        <v>45292</v>
      </c>
      <c r="S881">
        <v>45657</v>
      </c>
      <c r="V881" t="s">
        <v>3056</v>
      </c>
      <c r="W881">
        <v>43105</v>
      </c>
      <c r="X881" s="128">
        <v>250000</v>
      </c>
      <c r="Y881" s="128">
        <f t="shared" si="26"/>
        <v>250000</v>
      </c>
      <c r="Z881" t="b">
        <f t="shared" si="27"/>
        <v>1</v>
      </c>
    </row>
    <row r="882" spans="1:26" x14ac:dyDescent="0.25">
      <c r="A882">
        <v>877</v>
      </c>
      <c r="B882" t="s">
        <v>2634</v>
      </c>
      <c r="C882">
        <v>43117</v>
      </c>
      <c r="D882" t="s">
        <v>1896</v>
      </c>
      <c r="E882">
        <v>1963</v>
      </c>
      <c r="F882" t="s">
        <v>2122</v>
      </c>
      <c r="G882" t="s">
        <v>2089</v>
      </c>
      <c r="H882">
        <v>3</v>
      </c>
      <c r="I882">
        <v>2</v>
      </c>
      <c r="J882" t="s">
        <v>2122</v>
      </c>
      <c r="K882">
        <v>1727.3</v>
      </c>
      <c r="L882">
        <v>953.5</v>
      </c>
      <c r="M882">
        <v>215736.45</v>
      </c>
      <c r="N882">
        <v>215736.45</v>
      </c>
      <c r="O882">
        <v>0</v>
      </c>
      <c r="P882">
        <v>0</v>
      </c>
      <c r="Q882">
        <v>0</v>
      </c>
      <c r="R882">
        <v>45292</v>
      </c>
      <c r="S882">
        <v>45657</v>
      </c>
      <c r="V882" t="s">
        <v>2634</v>
      </c>
      <c r="W882">
        <v>43117</v>
      </c>
      <c r="X882" s="128">
        <v>215736.45</v>
      </c>
      <c r="Y882" s="128">
        <f t="shared" si="26"/>
        <v>215736.45</v>
      </c>
      <c r="Z882" t="b">
        <f t="shared" si="27"/>
        <v>1</v>
      </c>
    </row>
    <row r="883" spans="1:26" x14ac:dyDescent="0.25">
      <c r="A883">
        <v>878</v>
      </c>
      <c r="B883" t="s">
        <v>2858</v>
      </c>
      <c r="C883">
        <v>43134</v>
      </c>
      <c r="D883" t="s">
        <v>1896</v>
      </c>
      <c r="E883">
        <v>1987</v>
      </c>
      <c r="F883" t="s">
        <v>2122</v>
      </c>
      <c r="G883" t="s">
        <v>2094</v>
      </c>
      <c r="H883">
        <v>2</v>
      </c>
      <c r="I883">
        <v>3</v>
      </c>
      <c r="J883" t="s">
        <v>2122</v>
      </c>
      <c r="K883">
        <v>1562.8</v>
      </c>
      <c r="L883">
        <v>737.7</v>
      </c>
      <c r="M883">
        <v>106644</v>
      </c>
      <c r="N883">
        <v>106644</v>
      </c>
      <c r="O883">
        <v>0</v>
      </c>
      <c r="P883">
        <v>0</v>
      </c>
      <c r="Q883">
        <v>0</v>
      </c>
      <c r="R883">
        <v>45292</v>
      </c>
      <c r="S883">
        <v>45657</v>
      </c>
      <c r="V883" t="s">
        <v>2858</v>
      </c>
      <c r="W883">
        <v>43134</v>
      </c>
      <c r="X883" s="128">
        <v>106644</v>
      </c>
      <c r="Y883" s="128">
        <f t="shared" si="26"/>
        <v>106644</v>
      </c>
      <c r="Z883" t="b">
        <f t="shared" si="27"/>
        <v>1</v>
      </c>
    </row>
    <row r="884" spans="1:26" x14ac:dyDescent="0.25">
      <c r="A884">
        <v>879</v>
      </c>
      <c r="B884" t="s">
        <v>2961</v>
      </c>
      <c r="C884">
        <v>43140</v>
      </c>
      <c r="D884" t="s">
        <v>1896</v>
      </c>
      <c r="E884">
        <v>2013</v>
      </c>
      <c r="F884" t="s">
        <v>2122</v>
      </c>
      <c r="G884" t="s">
        <v>2837</v>
      </c>
      <c r="H884">
        <v>3</v>
      </c>
      <c r="I884">
        <v>2</v>
      </c>
      <c r="J884" t="s">
        <v>2122</v>
      </c>
      <c r="K884">
        <v>1054.9000000000001</v>
      </c>
      <c r="L884">
        <v>842</v>
      </c>
      <c r="M884">
        <v>110700</v>
      </c>
      <c r="N884">
        <v>110700</v>
      </c>
      <c r="O884">
        <v>0</v>
      </c>
      <c r="P884">
        <v>0</v>
      </c>
      <c r="Q884">
        <v>0</v>
      </c>
      <c r="R884">
        <v>45292</v>
      </c>
      <c r="S884">
        <v>45657</v>
      </c>
      <c r="V884" t="s">
        <v>2961</v>
      </c>
      <c r="W884">
        <v>43140</v>
      </c>
      <c r="X884" s="128">
        <v>110700</v>
      </c>
      <c r="Y884" s="128">
        <f t="shared" si="26"/>
        <v>110700</v>
      </c>
      <c r="Z884" t="b">
        <f t="shared" si="27"/>
        <v>1</v>
      </c>
    </row>
    <row r="885" spans="1:26" x14ac:dyDescent="0.25">
      <c r="A885">
        <v>880</v>
      </c>
      <c r="B885" t="s">
        <v>2962</v>
      </c>
      <c r="C885">
        <v>46913</v>
      </c>
      <c r="D885" t="s">
        <v>1896</v>
      </c>
      <c r="E885">
        <v>2014</v>
      </c>
      <c r="F885" t="s">
        <v>2122</v>
      </c>
      <c r="G885" t="s">
        <v>2837</v>
      </c>
      <c r="H885">
        <v>3</v>
      </c>
      <c r="I885">
        <v>2</v>
      </c>
      <c r="J885" t="s">
        <v>2122</v>
      </c>
      <c r="K885">
        <v>1145.8</v>
      </c>
      <c r="L885">
        <v>1041</v>
      </c>
      <c r="M885">
        <v>133404</v>
      </c>
      <c r="N885">
        <v>133404</v>
      </c>
      <c r="O885">
        <v>0</v>
      </c>
      <c r="P885">
        <v>0</v>
      </c>
      <c r="Q885">
        <v>0</v>
      </c>
      <c r="R885">
        <v>45292</v>
      </c>
      <c r="S885">
        <v>45657</v>
      </c>
      <c r="V885" t="s">
        <v>2962</v>
      </c>
      <c r="W885">
        <v>46913</v>
      </c>
      <c r="X885" s="128">
        <v>133404</v>
      </c>
      <c r="Y885" s="128">
        <f t="shared" si="26"/>
        <v>133404</v>
      </c>
      <c r="Z885" t="b">
        <f t="shared" si="27"/>
        <v>1</v>
      </c>
    </row>
    <row r="886" spans="1:26" x14ac:dyDescent="0.25">
      <c r="A886">
        <v>881</v>
      </c>
      <c r="B886" t="s">
        <v>2963</v>
      </c>
      <c r="C886">
        <v>46914</v>
      </c>
      <c r="D886" t="s">
        <v>1896</v>
      </c>
      <c r="E886">
        <v>2014</v>
      </c>
      <c r="F886" t="s">
        <v>2122</v>
      </c>
      <c r="G886" t="s">
        <v>2837</v>
      </c>
      <c r="H886">
        <v>3</v>
      </c>
      <c r="I886">
        <v>2</v>
      </c>
      <c r="J886" t="s">
        <v>2122</v>
      </c>
      <c r="K886">
        <v>732.9</v>
      </c>
      <c r="L886">
        <v>654.1</v>
      </c>
      <c r="M886">
        <v>94032</v>
      </c>
      <c r="N886">
        <v>94032</v>
      </c>
      <c r="O886">
        <v>0</v>
      </c>
      <c r="P886">
        <v>0</v>
      </c>
      <c r="Q886">
        <v>0</v>
      </c>
      <c r="R886">
        <v>45292</v>
      </c>
      <c r="S886">
        <v>45657</v>
      </c>
      <c r="V886" t="s">
        <v>2963</v>
      </c>
      <c r="W886">
        <v>46914</v>
      </c>
      <c r="X886" s="128">
        <v>94032</v>
      </c>
      <c r="Y886" s="128">
        <f t="shared" si="26"/>
        <v>94032</v>
      </c>
      <c r="Z886" t="b">
        <f t="shared" si="27"/>
        <v>1</v>
      </c>
    </row>
    <row r="887" spans="1:26" x14ac:dyDescent="0.25">
      <c r="A887">
        <v>882</v>
      </c>
      <c r="B887" t="s">
        <v>2859</v>
      </c>
      <c r="C887">
        <v>43154</v>
      </c>
      <c r="D887" t="s">
        <v>1896</v>
      </c>
      <c r="E887">
        <v>1975</v>
      </c>
      <c r="F887" t="s">
        <v>2122</v>
      </c>
      <c r="G887" t="s">
        <v>2120</v>
      </c>
      <c r="H887">
        <v>3</v>
      </c>
      <c r="I887">
        <v>3</v>
      </c>
      <c r="J887" t="s">
        <v>2122</v>
      </c>
      <c r="K887">
        <v>2785.7</v>
      </c>
      <c r="L887">
        <v>1529.4</v>
      </c>
      <c r="M887">
        <v>167616</v>
      </c>
      <c r="N887">
        <v>167616</v>
      </c>
      <c r="O887">
        <v>0</v>
      </c>
      <c r="P887">
        <v>0</v>
      </c>
      <c r="Q887">
        <v>0</v>
      </c>
      <c r="R887">
        <v>45292</v>
      </c>
      <c r="S887">
        <v>45657</v>
      </c>
      <c r="V887" t="s">
        <v>2859</v>
      </c>
      <c r="W887">
        <v>43154</v>
      </c>
      <c r="X887" s="128">
        <v>167616</v>
      </c>
      <c r="Y887" s="128">
        <f t="shared" si="26"/>
        <v>167616</v>
      </c>
      <c r="Z887" t="b">
        <f t="shared" si="27"/>
        <v>1</v>
      </c>
    </row>
    <row r="888" spans="1:26" x14ac:dyDescent="0.25">
      <c r="A888">
        <v>883</v>
      </c>
      <c r="B888" t="s">
        <v>2860</v>
      </c>
      <c r="C888">
        <v>43164</v>
      </c>
      <c r="D888" t="s">
        <v>1896</v>
      </c>
      <c r="E888">
        <v>1978</v>
      </c>
      <c r="F888" t="s">
        <v>2122</v>
      </c>
      <c r="G888" t="s">
        <v>2120</v>
      </c>
      <c r="H888">
        <v>5</v>
      </c>
      <c r="I888">
        <v>1</v>
      </c>
      <c r="J888" t="s">
        <v>2122</v>
      </c>
      <c r="K888">
        <v>1868.7</v>
      </c>
      <c r="L888">
        <v>1121.5</v>
      </c>
      <c r="M888">
        <v>85992</v>
      </c>
      <c r="N888">
        <v>85992</v>
      </c>
      <c r="O888">
        <v>0</v>
      </c>
      <c r="P888">
        <v>0</v>
      </c>
      <c r="Q888">
        <v>0</v>
      </c>
      <c r="R888">
        <v>45292</v>
      </c>
      <c r="S888">
        <v>45657</v>
      </c>
      <c r="V888" t="s">
        <v>2860</v>
      </c>
      <c r="W888">
        <v>43164</v>
      </c>
      <c r="X888" s="128">
        <v>85992</v>
      </c>
      <c r="Y888" s="128">
        <f t="shared" si="26"/>
        <v>85992</v>
      </c>
      <c r="Z888" t="b">
        <f t="shared" si="27"/>
        <v>1</v>
      </c>
    </row>
    <row r="889" spans="1:26" x14ac:dyDescent="0.25">
      <c r="A889">
        <v>884</v>
      </c>
      <c r="B889" t="s">
        <v>2861</v>
      </c>
      <c r="C889">
        <v>43170</v>
      </c>
      <c r="D889" t="s">
        <v>1896</v>
      </c>
      <c r="E889">
        <v>1980</v>
      </c>
      <c r="F889" t="s">
        <v>2122</v>
      </c>
      <c r="G889" t="s">
        <v>2120</v>
      </c>
      <c r="H889">
        <v>3</v>
      </c>
      <c r="I889">
        <v>4</v>
      </c>
      <c r="J889" t="s">
        <v>2122</v>
      </c>
      <c r="K889">
        <v>3363.3</v>
      </c>
      <c r="L889">
        <v>1826.1</v>
      </c>
      <c r="M889">
        <v>201900</v>
      </c>
      <c r="N889">
        <v>201900</v>
      </c>
      <c r="O889">
        <v>0</v>
      </c>
      <c r="P889">
        <v>0</v>
      </c>
      <c r="Q889">
        <v>0</v>
      </c>
      <c r="R889">
        <v>45292</v>
      </c>
      <c r="S889">
        <v>45657</v>
      </c>
      <c r="V889" t="s">
        <v>2861</v>
      </c>
      <c r="W889">
        <v>43170</v>
      </c>
      <c r="X889" s="128">
        <v>201900</v>
      </c>
      <c r="Y889" s="128">
        <f t="shared" si="26"/>
        <v>201900</v>
      </c>
      <c r="Z889" t="b">
        <f t="shared" si="27"/>
        <v>1</v>
      </c>
    </row>
    <row r="890" spans="1:26" x14ac:dyDescent="0.25">
      <c r="A890">
        <v>885</v>
      </c>
      <c r="B890" t="s">
        <v>2862</v>
      </c>
      <c r="C890">
        <v>43194</v>
      </c>
      <c r="D890" t="s">
        <v>1896</v>
      </c>
      <c r="E890">
        <v>1990</v>
      </c>
      <c r="F890" t="s">
        <v>2122</v>
      </c>
      <c r="G890" t="s">
        <v>2120</v>
      </c>
      <c r="H890">
        <v>3</v>
      </c>
      <c r="I890">
        <v>5</v>
      </c>
      <c r="J890" t="s">
        <v>2122</v>
      </c>
      <c r="K890">
        <v>4116.3999999999996</v>
      </c>
      <c r="L890">
        <v>2275</v>
      </c>
      <c r="M890">
        <v>249948</v>
      </c>
      <c r="N890">
        <v>249948</v>
      </c>
      <c r="O890">
        <v>0</v>
      </c>
      <c r="P890">
        <v>0</v>
      </c>
      <c r="Q890">
        <v>0</v>
      </c>
      <c r="R890">
        <v>45292</v>
      </c>
      <c r="S890">
        <v>45657</v>
      </c>
      <c r="V890" t="s">
        <v>2862</v>
      </c>
      <c r="W890">
        <v>43194</v>
      </c>
      <c r="X890" s="128">
        <v>249948</v>
      </c>
      <c r="Y890" s="128">
        <f t="shared" si="26"/>
        <v>249948</v>
      </c>
      <c r="Z890" t="b">
        <f t="shared" si="27"/>
        <v>1</v>
      </c>
    </row>
    <row r="891" spans="1:26" x14ac:dyDescent="0.25">
      <c r="A891">
        <v>886</v>
      </c>
      <c r="B891" t="s">
        <v>2863</v>
      </c>
      <c r="C891">
        <v>43069</v>
      </c>
      <c r="D891" t="s">
        <v>1896</v>
      </c>
      <c r="E891">
        <v>1966</v>
      </c>
      <c r="F891" t="s">
        <v>2122</v>
      </c>
      <c r="G891" t="s">
        <v>2119</v>
      </c>
      <c r="H891">
        <v>2</v>
      </c>
      <c r="I891">
        <v>3</v>
      </c>
      <c r="J891" t="s">
        <v>2122</v>
      </c>
      <c r="K891">
        <v>1693.5</v>
      </c>
      <c r="L891">
        <v>770.3</v>
      </c>
      <c r="M891">
        <v>123564</v>
      </c>
      <c r="N891">
        <v>123564</v>
      </c>
      <c r="O891">
        <v>0</v>
      </c>
      <c r="P891">
        <v>0</v>
      </c>
      <c r="Q891">
        <v>0</v>
      </c>
      <c r="R891">
        <v>45292</v>
      </c>
      <c r="S891">
        <v>45657</v>
      </c>
      <c r="V891" t="s">
        <v>2863</v>
      </c>
      <c r="W891">
        <v>43069</v>
      </c>
      <c r="X891" s="128">
        <v>123564</v>
      </c>
      <c r="Y891" s="128">
        <f t="shared" si="26"/>
        <v>123564</v>
      </c>
      <c r="Z891" t="b">
        <f t="shared" si="27"/>
        <v>1</v>
      </c>
    </row>
    <row r="892" spans="1:26" x14ac:dyDescent="0.25">
      <c r="A892">
        <v>887</v>
      </c>
      <c r="B892" t="s">
        <v>2864</v>
      </c>
      <c r="C892">
        <v>43072</v>
      </c>
      <c r="D892" t="s">
        <v>1896</v>
      </c>
      <c r="E892">
        <v>1965</v>
      </c>
      <c r="F892" t="s">
        <v>2122</v>
      </c>
      <c r="G892" t="s">
        <v>2119</v>
      </c>
      <c r="H892">
        <v>2</v>
      </c>
      <c r="I892">
        <v>3</v>
      </c>
      <c r="J892" t="s">
        <v>2122</v>
      </c>
      <c r="K892">
        <v>1671.7</v>
      </c>
      <c r="L892">
        <v>766.9</v>
      </c>
      <c r="M892">
        <v>120468</v>
      </c>
      <c r="N892">
        <v>120468</v>
      </c>
      <c r="O892">
        <v>0</v>
      </c>
      <c r="P892">
        <v>0</v>
      </c>
      <c r="Q892">
        <v>0</v>
      </c>
      <c r="R892">
        <v>45292</v>
      </c>
      <c r="S892">
        <v>45657</v>
      </c>
      <c r="V892" t="s">
        <v>2864</v>
      </c>
      <c r="W892">
        <v>43072</v>
      </c>
      <c r="X892" s="128">
        <v>120468</v>
      </c>
      <c r="Y892" s="128">
        <f t="shared" si="26"/>
        <v>120468</v>
      </c>
      <c r="Z892" t="b">
        <f t="shared" si="27"/>
        <v>1</v>
      </c>
    </row>
    <row r="893" spans="1:26" x14ac:dyDescent="0.25">
      <c r="A893">
        <v>888</v>
      </c>
      <c r="B893" t="s">
        <v>2974</v>
      </c>
      <c r="C893">
        <v>43152</v>
      </c>
      <c r="D893" t="s">
        <v>1896</v>
      </c>
      <c r="E893">
        <v>1974</v>
      </c>
      <c r="F893" t="s">
        <v>2122</v>
      </c>
      <c r="G893" t="s">
        <v>2930</v>
      </c>
      <c r="H893">
        <v>3</v>
      </c>
      <c r="I893">
        <v>3</v>
      </c>
      <c r="J893" t="s">
        <v>2122</v>
      </c>
      <c r="K893">
        <v>2663.5</v>
      </c>
      <c r="L893">
        <v>1530.1</v>
      </c>
      <c r="M893">
        <v>167616</v>
      </c>
      <c r="N893">
        <v>167616</v>
      </c>
      <c r="O893">
        <v>0</v>
      </c>
      <c r="P893">
        <v>0</v>
      </c>
      <c r="Q893">
        <v>0</v>
      </c>
      <c r="R893">
        <v>45292</v>
      </c>
      <c r="S893">
        <v>45657</v>
      </c>
      <c r="V893" t="s">
        <v>2974</v>
      </c>
      <c r="W893">
        <v>43152</v>
      </c>
      <c r="X893" s="128">
        <v>167616</v>
      </c>
      <c r="Y893" s="128">
        <f t="shared" si="26"/>
        <v>167616</v>
      </c>
      <c r="Z893" t="b">
        <f t="shared" si="27"/>
        <v>1</v>
      </c>
    </row>
    <row r="894" spans="1:26" x14ac:dyDescent="0.25">
      <c r="A894">
        <v>889</v>
      </c>
      <c r="B894" t="s">
        <v>2975</v>
      </c>
      <c r="C894">
        <v>43259</v>
      </c>
      <c r="D894" t="s">
        <v>1896</v>
      </c>
      <c r="E894">
        <v>1989</v>
      </c>
      <c r="F894" t="s">
        <v>2122</v>
      </c>
      <c r="G894" t="s">
        <v>2121</v>
      </c>
      <c r="H894">
        <v>3</v>
      </c>
      <c r="I894">
        <v>4</v>
      </c>
      <c r="J894" t="s">
        <v>2122</v>
      </c>
      <c r="K894">
        <v>2536</v>
      </c>
      <c r="L894">
        <v>2536.1</v>
      </c>
      <c r="M894">
        <v>249888</v>
      </c>
      <c r="N894">
        <v>249888</v>
      </c>
      <c r="O894">
        <v>0</v>
      </c>
      <c r="P894">
        <v>0</v>
      </c>
      <c r="Q894">
        <v>0</v>
      </c>
      <c r="R894">
        <v>45292</v>
      </c>
      <c r="S894">
        <v>45657</v>
      </c>
      <c r="V894" t="s">
        <v>2975</v>
      </c>
      <c r="W894">
        <v>43259</v>
      </c>
      <c r="X894" s="128">
        <v>249888</v>
      </c>
      <c r="Y894" s="128">
        <f t="shared" si="26"/>
        <v>249888</v>
      </c>
      <c r="Z894" t="b">
        <f t="shared" si="27"/>
        <v>1</v>
      </c>
    </row>
    <row r="895" spans="1:26" x14ac:dyDescent="0.25">
      <c r="A895">
        <v>890</v>
      </c>
      <c r="B895" t="s">
        <v>2976</v>
      </c>
      <c r="C895">
        <v>43074</v>
      </c>
      <c r="D895" t="s">
        <v>1896</v>
      </c>
      <c r="E895">
        <v>1966</v>
      </c>
      <c r="F895" t="s">
        <v>2122</v>
      </c>
      <c r="G895" t="s">
        <v>2119</v>
      </c>
      <c r="H895">
        <v>2</v>
      </c>
      <c r="I895">
        <v>3</v>
      </c>
      <c r="J895" t="s">
        <v>2122</v>
      </c>
      <c r="K895">
        <v>1788.7</v>
      </c>
      <c r="L895">
        <v>775.7</v>
      </c>
      <c r="M895">
        <v>120468</v>
      </c>
      <c r="N895">
        <v>120468</v>
      </c>
      <c r="O895">
        <v>0</v>
      </c>
      <c r="P895">
        <v>0</v>
      </c>
      <c r="Q895">
        <v>0</v>
      </c>
      <c r="R895">
        <v>45292</v>
      </c>
      <c r="S895">
        <v>45657</v>
      </c>
      <c r="V895" t="s">
        <v>2976</v>
      </c>
      <c r="W895">
        <v>43074</v>
      </c>
      <c r="X895" s="128">
        <v>120468</v>
      </c>
      <c r="Y895" s="128">
        <f t="shared" si="26"/>
        <v>120468</v>
      </c>
      <c r="Z895" t="b">
        <f t="shared" si="27"/>
        <v>1</v>
      </c>
    </row>
    <row r="896" spans="1:26" x14ac:dyDescent="0.25">
      <c r="A896">
        <v>891</v>
      </c>
      <c r="B896" t="s">
        <v>2977</v>
      </c>
      <c r="C896">
        <v>43081</v>
      </c>
      <c r="D896" t="s">
        <v>1896</v>
      </c>
      <c r="E896">
        <v>1966</v>
      </c>
      <c r="F896" t="s">
        <v>2122</v>
      </c>
      <c r="G896" t="s">
        <v>2119</v>
      </c>
      <c r="H896">
        <v>2</v>
      </c>
      <c r="I896">
        <v>3</v>
      </c>
      <c r="J896" t="s">
        <v>2122</v>
      </c>
      <c r="K896">
        <v>1671</v>
      </c>
      <c r="L896">
        <v>779</v>
      </c>
      <c r="M896">
        <v>125880</v>
      </c>
      <c r="N896">
        <v>125880</v>
      </c>
      <c r="O896">
        <v>0</v>
      </c>
      <c r="P896">
        <v>0</v>
      </c>
      <c r="Q896">
        <v>0</v>
      </c>
      <c r="R896">
        <v>45292</v>
      </c>
      <c r="S896">
        <v>45657</v>
      </c>
      <c r="V896" t="s">
        <v>2977</v>
      </c>
      <c r="W896">
        <v>43081</v>
      </c>
      <c r="X896" s="128">
        <v>125880</v>
      </c>
      <c r="Y896" s="128">
        <f t="shared" si="26"/>
        <v>125880</v>
      </c>
      <c r="Z896" t="b">
        <f t="shared" si="27"/>
        <v>1</v>
      </c>
    </row>
    <row r="897" spans="1:26" x14ac:dyDescent="0.25">
      <c r="A897">
        <v>892</v>
      </c>
      <c r="B897" t="s">
        <v>2978</v>
      </c>
      <c r="C897">
        <v>43084</v>
      </c>
      <c r="D897" t="s">
        <v>1896</v>
      </c>
      <c r="E897">
        <v>1966</v>
      </c>
      <c r="F897" t="s">
        <v>2122</v>
      </c>
      <c r="G897" t="s">
        <v>2119</v>
      </c>
      <c r="H897">
        <v>2</v>
      </c>
      <c r="I897">
        <v>3</v>
      </c>
      <c r="J897" t="s">
        <v>2122</v>
      </c>
      <c r="K897">
        <v>1662.6</v>
      </c>
      <c r="L897">
        <v>784.8</v>
      </c>
      <c r="M897">
        <v>115776</v>
      </c>
      <c r="N897">
        <v>115776</v>
      </c>
      <c r="O897">
        <v>0</v>
      </c>
      <c r="P897">
        <v>0</v>
      </c>
      <c r="Q897">
        <v>0</v>
      </c>
      <c r="R897">
        <v>45292</v>
      </c>
      <c r="S897">
        <v>45657</v>
      </c>
      <c r="V897" t="s">
        <v>2978</v>
      </c>
      <c r="W897">
        <v>43084</v>
      </c>
      <c r="X897" s="128">
        <v>115776</v>
      </c>
      <c r="Y897" s="128">
        <f t="shared" si="26"/>
        <v>115776</v>
      </c>
      <c r="Z897" t="b">
        <f t="shared" si="27"/>
        <v>1</v>
      </c>
    </row>
    <row r="898" spans="1:26" x14ac:dyDescent="0.25">
      <c r="A898">
        <v>893</v>
      </c>
      <c r="B898" t="s">
        <v>2979</v>
      </c>
      <c r="C898">
        <v>43138</v>
      </c>
      <c r="D898" t="s">
        <v>1896</v>
      </c>
      <c r="E898">
        <v>1996</v>
      </c>
      <c r="F898" t="s">
        <v>2122</v>
      </c>
      <c r="G898" t="s">
        <v>2119</v>
      </c>
      <c r="H898">
        <v>3</v>
      </c>
      <c r="I898">
        <v>6</v>
      </c>
      <c r="J898" t="s">
        <v>2122</v>
      </c>
      <c r="K898">
        <v>5003.3</v>
      </c>
      <c r="L898">
        <v>2730.8</v>
      </c>
      <c r="M898">
        <v>312480</v>
      </c>
      <c r="N898">
        <v>312480</v>
      </c>
      <c r="O898">
        <v>0</v>
      </c>
      <c r="P898">
        <v>0</v>
      </c>
      <c r="Q898">
        <v>0</v>
      </c>
      <c r="R898">
        <v>45292</v>
      </c>
      <c r="S898">
        <v>45657</v>
      </c>
      <c r="V898" t="s">
        <v>2979</v>
      </c>
      <c r="W898">
        <v>43138</v>
      </c>
      <c r="X898" s="128">
        <v>312480</v>
      </c>
      <c r="Y898" s="128">
        <f t="shared" si="26"/>
        <v>312480</v>
      </c>
      <c r="Z898" t="b">
        <f t="shared" si="27"/>
        <v>1</v>
      </c>
    </row>
    <row r="899" spans="1:26" x14ac:dyDescent="0.25">
      <c r="A899">
        <v>894</v>
      </c>
      <c r="B899" t="s">
        <v>2980</v>
      </c>
      <c r="C899">
        <v>43180</v>
      </c>
      <c r="D899" t="s">
        <v>1896</v>
      </c>
      <c r="E899">
        <v>1985</v>
      </c>
      <c r="F899" t="s">
        <v>2122</v>
      </c>
      <c r="G899" t="s">
        <v>2120</v>
      </c>
      <c r="H899">
        <v>3</v>
      </c>
      <c r="I899">
        <v>5</v>
      </c>
      <c r="J899" t="s">
        <v>2122</v>
      </c>
      <c r="K899">
        <v>4059.1</v>
      </c>
      <c r="L899">
        <v>2280.1999999999998</v>
      </c>
      <c r="M899">
        <v>249240</v>
      </c>
      <c r="N899">
        <v>249240</v>
      </c>
      <c r="O899">
        <v>0</v>
      </c>
      <c r="P899">
        <v>0</v>
      </c>
      <c r="Q899">
        <v>0</v>
      </c>
      <c r="R899">
        <v>45292</v>
      </c>
      <c r="S899">
        <v>45657</v>
      </c>
      <c r="V899" t="s">
        <v>2980</v>
      </c>
      <c r="W899">
        <v>43180</v>
      </c>
      <c r="X899" s="128">
        <v>249240</v>
      </c>
      <c r="Y899" s="128">
        <f t="shared" si="26"/>
        <v>249240</v>
      </c>
      <c r="Z899" t="b">
        <f t="shared" si="27"/>
        <v>1</v>
      </c>
    </row>
    <row r="900" spans="1:26" x14ac:dyDescent="0.25">
      <c r="A900">
        <v>895</v>
      </c>
      <c r="B900" t="s">
        <v>3014</v>
      </c>
      <c r="C900">
        <v>43537</v>
      </c>
      <c r="D900" t="s">
        <v>1896</v>
      </c>
      <c r="E900">
        <v>1973</v>
      </c>
      <c r="F900" t="s">
        <v>2122</v>
      </c>
      <c r="G900" t="s">
        <v>2119</v>
      </c>
      <c r="H900">
        <v>2</v>
      </c>
      <c r="I900">
        <v>2</v>
      </c>
      <c r="J900" t="s">
        <v>2122</v>
      </c>
      <c r="K900">
        <v>521.6</v>
      </c>
      <c r="L900">
        <v>481.9</v>
      </c>
      <c r="M900">
        <v>170508</v>
      </c>
      <c r="N900">
        <v>170508</v>
      </c>
      <c r="O900">
        <v>0</v>
      </c>
      <c r="P900">
        <v>0</v>
      </c>
      <c r="Q900">
        <v>0</v>
      </c>
      <c r="R900">
        <v>45292</v>
      </c>
      <c r="S900">
        <v>45657</v>
      </c>
      <c r="V900" t="s">
        <v>3014</v>
      </c>
      <c r="W900">
        <v>43537</v>
      </c>
      <c r="X900" s="128">
        <v>170508</v>
      </c>
      <c r="Y900" s="128">
        <f t="shared" si="26"/>
        <v>170508</v>
      </c>
      <c r="Z900" t="b">
        <f t="shared" si="27"/>
        <v>1</v>
      </c>
    </row>
    <row r="901" spans="1:26" x14ac:dyDescent="0.25">
      <c r="A901">
        <v>896</v>
      </c>
      <c r="B901" t="s">
        <v>1117</v>
      </c>
      <c r="C901">
        <v>43324</v>
      </c>
      <c r="D901" t="s">
        <v>1896</v>
      </c>
      <c r="E901">
        <v>1960</v>
      </c>
      <c r="F901" t="s">
        <v>2122</v>
      </c>
      <c r="G901" t="s">
        <v>2089</v>
      </c>
      <c r="H901">
        <v>2</v>
      </c>
      <c r="I901">
        <v>2</v>
      </c>
      <c r="J901" t="s">
        <v>2122</v>
      </c>
      <c r="K901">
        <v>902</v>
      </c>
      <c r="L901">
        <v>524</v>
      </c>
      <c r="M901">
        <v>1592148.42</v>
      </c>
      <c r="N901">
        <v>1592148.42</v>
      </c>
      <c r="O901">
        <v>0</v>
      </c>
      <c r="P901">
        <v>0</v>
      </c>
      <c r="Q901">
        <v>0</v>
      </c>
      <c r="R901">
        <v>45292</v>
      </c>
      <c r="S901">
        <v>45657</v>
      </c>
      <c r="V901" t="s">
        <v>1117</v>
      </c>
      <c r="W901">
        <v>43324</v>
      </c>
      <c r="X901" s="128">
        <v>1592148.42</v>
      </c>
      <c r="Y901" s="128">
        <f t="shared" si="26"/>
        <v>1592148.42</v>
      </c>
      <c r="Z901" t="b">
        <f t="shared" si="27"/>
        <v>1</v>
      </c>
    </row>
    <row r="902" spans="1:26" x14ac:dyDescent="0.25">
      <c r="A902">
        <v>897</v>
      </c>
      <c r="B902" t="s">
        <v>1118</v>
      </c>
      <c r="C902">
        <v>43326</v>
      </c>
      <c r="D902" t="s">
        <v>1896</v>
      </c>
      <c r="E902">
        <v>1963</v>
      </c>
      <c r="F902" t="s">
        <v>2122</v>
      </c>
      <c r="G902" t="s">
        <v>2090</v>
      </c>
      <c r="H902">
        <v>2</v>
      </c>
      <c r="I902">
        <v>2</v>
      </c>
      <c r="J902" t="s">
        <v>2122</v>
      </c>
      <c r="K902">
        <v>933</v>
      </c>
      <c r="L902">
        <v>504.1</v>
      </c>
      <c r="M902">
        <v>1024207.5499999999</v>
      </c>
      <c r="N902">
        <v>1024207.5499999999</v>
      </c>
      <c r="O902">
        <v>0</v>
      </c>
      <c r="P902">
        <v>0</v>
      </c>
      <c r="Q902">
        <v>0</v>
      </c>
      <c r="R902">
        <v>45292</v>
      </c>
      <c r="S902">
        <v>45657</v>
      </c>
      <c r="V902" t="s">
        <v>1118</v>
      </c>
      <c r="W902">
        <v>43326</v>
      </c>
      <c r="X902" s="128">
        <v>1024207.5499999999</v>
      </c>
      <c r="Y902" s="128">
        <f t="shared" si="26"/>
        <v>1024207.5499999999</v>
      </c>
      <c r="Z902" t="b">
        <f t="shared" si="27"/>
        <v>1</v>
      </c>
    </row>
    <row r="903" spans="1:26" x14ac:dyDescent="0.25">
      <c r="A903">
        <v>898</v>
      </c>
      <c r="B903" t="s">
        <v>676</v>
      </c>
      <c r="C903">
        <v>43347</v>
      </c>
      <c r="D903" t="s">
        <v>1896</v>
      </c>
      <c r="E903">
        <v>1955</v>
      </c>
      <c r="F903" t="s">
        <v>2122</v>
      </c>
      <c r="G903" t="s">
        <v>2089</v>
      </c>
      <c r="H903">
        <v>2</v>
      </c>
      <c r="I903">
        <v>1</v>
      </c>
      <c r="J903" t="s">
        <v>2122</v>
      </c>
      <c r="K903">
        <v>920.9</v>
      </c>
      <c r="L903">
        <v>502.6</v>
      </c>
      <c r="M903">
        <v>1450711.08</v>
      </c>
      <c r="N903">
        <v>1450711.08</v>
      </c>
      <c r="O903">
        <v>0</v>
      </c>
      <c r="P903">
        <v>0</v>
      </c>
      <c r="Q903">
        <v>0</v>
      </c>
      <c r="R903">
        <v>45292</v>
      </c>
      <c r="S903">
        <v>45657</v>
      </c>
      <c r="V903" t="s">
        <v>676</v>
      </c>
      <c r="W903">
        <v>43347</v>
      </c>
      <c r="X903" s="128">
        <v>1450711.08</v>
      </c>
      <c r="Y903" s="128">
        <f t="shared" ref="Y903:Y966" si="28">VLOOKUP(W903,C:M,11,0)</f>
        <v>1450711.08</v>
      </c>
      <c r="Z903" t="b">
        <f t="shared" ref="Z903:Z966" si="29">AND(X903=Y903)</f>
        <v>1</v>
      </c>
    </row>
    <row r="904" spans="1:26" x14ac:dyDescent="0.25">
      <c r="A904">
        <v>899</v>
      </c>
      <c r="B904" t="s">
        <v>2521</v>
      </c>
      <c r="C904">
        <v>43353</v>
      </c>
      <c r="D904" t="s">
        <v>1896</v>
      </c>
      <c r="E904">
        <v>1957</v>
      </c>
      <c r="F904" t="s">
        <v>2122</v>
      </c>
      <c r="G904" t="s">
        <v>2094</v>
      </c>
      <c r="H904">
        <v>2</v>
      </c>
      <c r="I904">
        <v>1</v>
      </c>
      <c r="J904" t="s">
        <v>2122</v>
      </c>
      <c r="K904">
        <v>677.5</v>
      </c>
      <c r="L904">
        <v>412.3</v>
      </c>
      <c r="M904">
        <v>169186.6</v>
      </c>
      <c r="N904">
        <v>169186.6</v>
      </c>
      <c r="O904">
        <v>0</v>
      </c>
      <c r="P904">
        <v>0</v>
      </c>
      <c r="Q904">
        <v>0</v>
      </c>
      <c r="R904">
        <v>45292</v>
      </c>
      <c r="S904">
        <v>45657</v>
      </c>
      <c r="V904" t="s">
        <v>2521</v>
      </c>
      <c r="W904">
        <v>43353</v>
      </c>
      <c r="X904" s="128">
        <v>169186.6</v>
      </c>
      <c r="Y904" s="128">
        <f t="shared" si="28"/>
        <v>169186.6</v>
      </c>
      <c r="Z904" t="b">
        <f t="shared" si="29"/>
        <v>1</v>
      </c>
    </row>
    <row r="905" spans="1:26" x14ac:dyDescent="0.25">
      <c r="A905">
        <v>900</v>
      </c>
      <c r="B905" t="s">
        <v>678</v>
      </c>
      <c r="C905">
        <v>43380</v>
      </c>
      <c r="D905" t="s">
        <v>1896</v>
      </c>
      <c r="E905">
        <v>1957</v>
      </c>
      <c r="F905" t="s">
        <v>2122</v>
      </c>
      <c r="G905" t="s">
        <v>2094</v>
      </c>
      <c r="H905">
        <v>2</v>
      </c>
      <c r="I905">
        <v>1</v>
      </c>
      <c r="J905" t="s">
        <v>2122</v>
      </c>
      <c r="K905">
        <v>686.4</v>
      </c>
      <c r="L905">
        <v>395</v>
      </c>
      <c r="M905">
        <v>733369.98</v>
      </c>
      <c r="N905">
        <v>733369.98</v>
      </c>
      <c r="O905">
        <v>0</v>
      </c>
      <c r="P905">
        <v>0</v>
      </c>
      <c r="Q905">
        <v>0</v>
      </c>
      <c r="R905">
        <v>45292</v>
      </c>
      <c r="S905">
        <v>45657</v>
      </c>
      <c r="V905" t="s">
        <v>678</v>
      </c>
      <c r="W905">
        <v>43380</v>
      </c>
      <c r="X905" s="128">
        <v>733369.98</v>
      </c>
      <c r="Y905" s="128">
        <f t="shared" si="28"/>
        <v>733369.98</v>
      </c>
      <c r="Z905" t="b">
        <f t="shared" si="29"/>
        <v>1</v>
      </c>
    </row>
    <row r="906" spans="1:26" x14ac:dyDescent="0.25">
      <c r="A906">
        <v>901</v>
      </c>
      <c r="B906" t="s">
        <v>1120</v>
      </c>
      <c r="C906">
        <v>43299</v>
      </c>
      <c r="D906" t="s">
        <v>1896</v>
      </c>
      <c r="E906">
        <v>1957</v>
      </c>
      <c r="F906" t="s">
        <v>2122</v>
      </c>
      <c r="G906" t="s">
        <v>2089</v>
      </c>
      <c r="H906">
        <v>2</v>
      </c>
      <c r="I906">
        <v>2</v>
      </c>
      <c r="J906" t="s">
        <v>2122</v>
      </c>
      <c r="K906">
        <v>740.6</v>
      </c>
      <c r="L906">
        <v>392.1</v>
      </c>
      <c r="M906">
        <v>212605.49000000002</v>
      </c>
      <c r="N906">
        <v>212605.49000000002</v>
      </c>
      <c r="O906">
        <v>0</v>
      </c>
      <c r="P906">
        <v>0</v>
      </c>
      <c r="Q906">
        <v>0</v>
      </c>
      <c r="R906">
        <v>45292</v>
      </c>
      <c r="S906">
        <v>45657</v>
      </c>
      <c r="V906" t="s">
        <v>1120</v>
      </c>
      <c r="W906">
        <v>43299</v>
      </c>
      <c r="X906" s="128">
        <v>212605.49000000002</v>
      </c>
      <c r="Y906" s="128">
        <f t="shared" si="28"/>
        <v>212605.49000000002</v>
      </c>
      <c r="Z906" t="b">
        <f t="shared" si="29"/>
        <v>1</v>
      </c>
    </row>
    <row r="907" spans="1:26" x14ac:dyDescent="0.25">
      <c r="A907">
        <v>902</v>
      </c>
      <c r="B907" t="s">
        <v>1121</v>
      </c>
      <c r="C907">
        <v>43300</v>
      </c>
      <c r="D907" t="s">
        <v>1896</v>
      </c>
      <c r="E907">
        <v>1957</v>
      </c>
      <c r="F907" t="s">
        <v>2122</v>
      </c>
      <c r="G907" t="s">
        <v>2089</v>
      </c>
      <c r="H907">
        <v>2</v>
      </c>
      <c r="I907">
        <v>2</v>
      </c>
      <c r="J907" t="s">
        <v>2122</v>
      </c>
      <c r="K907">
        <v>742.6</v>
      </c>
      <c r="L907">
        <v>389.4</v>
      </c>
      <c r="M907">
        <v>212605.49000000002</v>
      </c>
      <c r="N907">
        <v>212605.49000000002</v>
      </c>
      <c r="O907">
        <v>0</v>
      </c>
      <c r="P907">
        <v>0</v>
      </c>
      <c r="Q907">
        <v>0</v>
      </c>
      <c r="R907">
        <v>45292</v>
      </c>
      <c r="S907">
        <v>45657</v>
      </c>
      <c r="V907" t="s">
        <v>1121</v>
      </c>
      <c r="W907">
        <v>43300</v>
      </c>
      <c r="X907" s="128">
        <v>212605.49000000002</v>
      </c>
      <c r="Y907" s="128">
        <f t="shared" si="28"/>
        <v>212605.49000000002</v>
      </c>
      <c r="Z907" t="b">
        <f t="shared" si="29"/>
        <v>1</v>
      </c>
    </row>
    <row r="908" spans="1:26" x14ac:dyDescent="0.25">
      <c r="A908">
        <v>903</v>
      </c>
      <c r="B908" t="s">
        <v>1122</v>
      </c>
      <c r="C908">
        <v>43418</v>
      </c>
      <c r="D908" t="s">
        <v>1896</v>
      </c>
      <c r="E908">
        <v>1957</v>
      </c>
      <c r="F908" t="s">
        <v>2122</v>
      </c>
      <c r="G908" t="s">
        <v>2089</v>
      </c>
      <c r="H908">
        <v>2</v>
      </c>
      <c r="I908">
        <v>2</v>
      </c>
      <c r="J908" t="s">
        <v>2122</v>
      </c>
      <c r="K908">
        <v>724.1</v>
      </c>
      <c r="L908">
        <v>381</v>
      </c>
      <c r="M908">
        <v>200987.05</v>
      </c>
      <c r="N908">
        <v>200987.05</v>
      </c>
      <c r="O908">
        <v>0</v>
      </c>
      <c r="P908">
        <v>0</v>
      </c>
      <c r="Q908">
        <v>0</v>
      </c>
      <c r="R908">
        <v>45292</v>
      </c>
      <c r="S908">
        <v>45657</v>
      </c>
      <c r="V908" t="s">
        <v>1122</v>
      </c>
      <c r="W908">
        <v>43418</v>
      </c>
      <c r="X908" s="128">
        <v>200987.05</v>
      </c>
      <c r="Y908" s="128">
        <f t="shared" si="28"/>
        <v>200987.05</v>
      </c>
      <c r="Z908" t="b">
        <f t="shared" si="29"/>
        <v>1</v>
      </c>
    </row>
    <row r="909" spans="1:26" x14ac:dyDescent="0.25">
      <c r="A909">
        <v>904</v>
      </c>
      <c r="B909" t="s">
        <v>682</v>
      </c>
      <c r="C909">
        <v>43413</v>
      </c>
      <c r="D909" t="s">
        <v>1896</v>
      </c>
      <c r="E909">
        <v>1957</v>
      </c>
      <c r="F909" t="s">
        <v>2122</v>
      </c>
      <c r="G909" t="s">
        <v>2089</v>
      </c>
      <c r="H909">
        <v>2</v>
      </c>
      <c r="I909">
        <v>2</v>
      </c>
      <c r="J909" t="s">
        <v>2122</v>
      </c>
      <c r="K909">
        <v>740.8</v>
      </c>
      <c r="L909">
        <v>388</v>
      </c>
      <c r="M909">
        <v>942029.21</v>
      </c>
      <c r="N909">
        <v>942029.21</v>
      </c>
      <c r="O909">
        <v>0</v>
      </c>
      <c r="P909">
        <v>0</v>
      </c>
      <c r="Q909">
        <v>0</v>
      </c>
      <c r="R909">
        <v>45292</v>
      </c>
      <c r="S909">
        <v>45657</v>
      </c>
      <c r="V909" t="s">
        <v>682</v>
      </c>
      <c r="W909">
        <v>43413</v>
      </c>
      <c r="X909" s="128">
        <v>942029.21</v>
      </c>
      <c r="Y909" s="128">
        <f t="shared" si="28"/>
        <v>942029.21</v>
      </c>
      <c r="Z909" t="b">
        <f t="shared" si="29"/>
        <v>1</v>
      </c>
    </row>
    <row r="910" spans="1:26" x14ac:dyDescent="0.25">
      <c r="A910">
        <v>905</v>
      </c>
      <c r="B910" t="s">
        <v>1124</v>
      </c>
      <c r="C910">
        <v>43269</v>
      </c>
      <c r="D910" t="s">
        <v>1896</v>
      </c>
      <c r="E910">
        <v>1957</v>
      </c>
      <c r="F910" t="s">
        <v>2122</v>
      </c>
      <c r="G910" t="s">
        <v>2089</v>
      </c>
      <c r="H910">
        <v>2</v>
      </c>
      <c r="I910">
        <v>2</v>
      </c>
      <c r="J910" t="s">
        <v>2122</v>
      </c>
      <c r="K910">
        <v>1296.8</v>
      </c>
      <c r="L910">
        <v>701</v>
      </c>
      <c r="M910">
        <v>276300.86</v>
      </c>
      <c r="N910">
        <v>276300.86</v>
      </c>
      <c r="O910">
        <v>0</v>
      </c>
      <c r="P910">
        <v>0</v>
      </c>
      <c r="Q910">
        <v>0</v>
      </c>
      <c r="R910">
        <v>45292</v>
      </c>
      <c r="S910">
        <v>45657</v>
      </c>
      <c r="V910" t="s">
        <v>1124</v>
      </c>
      <c r="W910">
        <v>43269</v>
      </c>
      <c r="X910" s="128">
        <v>276300.86</v>
      </c>
      <c r="Y910" s="128">
        <f t="shared" si="28"/>
        <v>276300.86</v>
      </c>
      <c r="Z910" t="b">
        <f t="shared" si="29"/>
        <v>1</v>
      </c>
    </row>
    <row r="911" spans="1:26" x14ac:dyDescent="0.25">
      <c r="A911">
        <v>906</v>
      </c>
      <c r="B911" t="s">
        <v>1125</v>
      </c>
      <c r="C911">
        <v>43280</v>
      </c>
      <c r="D911" t="s">
        <v>1896</v>
      </c>
      <c r="E911">
        <v>1961</v>
      </c>
      <c r="F911" t="s">
        <v>2122</v>
      </c>
      <c r="G911" t="s">
        <v>2089</v>
      </c>
      <c r="H911">
        <v>2</v>
      </c>
      <c r="I911">
        <v>1</v>
      </c>
      <c r="J911" t="s">
        <v>2122</v>
      </c>
      <c r="K911">
        <v>830.8</v>
      </c>
      <c r="L911">
        <v>526.29999999999995</v>
      </c>
      <c r="M911">
        <v>188612.21</v>
      </c>
      <c r="N911">
        <v>188612.21</v>
      </c>
      <c r="O911">
        <v>0</v>
      </c>
      <c r="P911">
        <v>0</v>
      </c>
      <c r="Q911">
        <v>0</v>
      </c>
      <c r="R911">
        <v>45292</v>
      </c>
      <c r="S911">
        <v>45657</v>
      </c>
      <c r="V911" t="s">
        <v>1125</v>
      </c>
      <c r="W911">
        <v>43280</v>
      </c>
      <c r="X911" s="128">
        <v>188612.21</v>
      </c>
      <c r="Y911" s="128">
        <f t="shared" si="28"/>
        <v>188612.21</v>
      </c>
      <c r="Z911" t="b">
        <f t="shared" si="29"/>
        <v>1</v>
      </c>
    </row>
    <row r="912" spans="1:26" x14ac:dyDescent="0.25">
      <c r="A912">
        <v>907</v>
      </c>
      <c r="B912" t="s">
        <v>691</v>
      </c>
      <c r="C912">
        <v>43285</v>
      </c>
      <c r="D912" t="s">
        <v>1896</v>
      </c>
      <c r="E912">
        <v>1965</v>
      </c>
      <c r="F912" t="s">
        <v>2122</v>
      </c>
      <c r="G912" t="s">
        <v>2089</v>
      </c>
      <c r="H912">
        <v>2</v>
      </c>
      <c r="I912">
        <v>2</v>
      </c>
      <c r="J912" t="s">
        <v>2122</v>
      </c>
      <c r="K912">
        <v>1066.7</v>
      </c>
      <c r="L912">
        <v>583.70000000000005</v>
      </c>
      <c r="M912">
        <v>1577382.2599999998</v>
      </c>
      <c r="N912">
        <v>1577382.2599999998</v>
      </c>
      <c r="O912">
        <v>0</v>
      </c>
      <c r="P912">
        <v>0</v>
      </c>
      <c r="Q912">
        <v>0</v>
      </c>
      <c r="R912">
        <v>45292</v>
      </c>
      <c r="S912">
        <v>45657</v>
      </c>
      <c r="V912" t="s">
        <v>691</v>
      </c>
      <c r="W912">
        <v>43285</v>
      </c>
      <c r="X912" s="128">
        <v>1577382.2599999998</v>
      </c>
      <c r="Y912" s="128">
        <f t="shared" si="28"/>
        <v>1577382.2599999998</v>
      </c>
      <c r="Z912" t="b">
        <f t="shared" si="29"/>
        <v>1</v>
      </c>
    </row>
    <row r="913" spans="1:26" x14ac:dyDescent="0.25">
      <c r="A913">
        <v>908</v>
      </c>
      <c r="B913" t="s">
        <v>1127</v>
      </c>
      <c r="C913">
        <v>43292</v>
      </c>
      <c r="D913" t="s">
        <v>1896</v>
      </c>
      <c r="E913">
        <v>1959</v>
      </c>
      <c r="F913" t="s">
        <v>2122</v>
      </c>
      <c r="G913" t="s">
        <v>2090</v>
      </c>
      <c r="H913">
        <v>2</v>
      </c>
      <c r="I913">
        <v>2</v>
      </c>
      <c r="J913" t="s">
        <v>2122</v>
      </c>
      <c r="K913">
        <v>715.8</v>
      </c>
      <c r="L913">
        <v>368.7</v>
      </c>
      <c r="M913">
        <v>194342.28999999998</v>
      </c>
      <c r="N913">
        <v>194342.28999999998</v>
      </c>
      <c r="O913">
        <v>0</v>
      </c>
      <c r="P913">
        <v>0</v>
      </c>
      <c r="Q913">
        <v>0</v>
      </c>
      <c r="R913">
        <v>45292</v>
      </c>
      <c r="S913">
        <v>45657</v>
      </c>
      <c r="V913" t="s">
        <v>1127</v>
      </c>
      <c r="W913">
        <v>43292</v>
      </c>
      <c r="X913" s="128">
        <v>194342.28999999998</v>
      </c>
      <c r="Y913" s="128">
        <f t="shared" si="28"/>
        <v>194342.28999999998</v>
      </c>
      <c r="Z913" t="b">
        <f t="shared" si="29"/>
        <v>1</v>
      </c>
    </row>
    <row r="914" spans="1:26" x14ac:dyDescent="0.25">
      <c r="A914">
        <v>909</v>
      </c>
      <c r="B914" t="s">
        <v>1128</v>
      </c>
      <c r="C914">
        <v>43293</v>
      </c>
      <c r="D914" t="s">
        <v>1896</v>
      </c>
      <c r="E914">
        <v>1956</v>
      </c>
      <c r="F914" t="s">
        <v>2122</v>
      </c>
      <c r="G914" t="s">
        <v>2090</v>
      </c>
      <c r="H914">
        <v>2</v>
      </c>
      <c r="I914">
        <v>2</v>
      </c>
      <c r="J914" t="s">
        <v>2122</v>
      </c>
      <c r="K914">
        <v>1003.7</v>
      </c>
      <c r="L914">
        <v>383.3</v>
      </c>
      <c r="M914">
        <v>1131406.8500000001</v>
      </c>
      <c r="N914">
        <v>1131406.8500000001</v>
      </c>
      <c r="O914">
        <v>0</v>
      </c>
      <c r="P914">
        <v>0</v>
      </c>
      <c r="Q914">
        <v>0</v>
      </c>
      <c r="R914">
        <v>45292</v>
      </c>
      <c r="S914">
        <v>45657</v>
      </c>
      <c r="V914" t="s">
        <v>1128</v>
      </c>
      <c r="W914">
        <v>43293</v>
      </c>
      <c r="X914" s="128">
        <v>1131406.8500000001</v>
      </c>
      <c r="Y914" s="128">
        <f t="shared" si="28"/>
        <v>1131406.8500000001</v>
      </c>
      <c r="Z914" t="b">
        <f t="shared" si="29"/>
        <v>1</v>
      </c>
    </row>
    <row r="915" spans="1:26" x14ac:dyDescent="0.25">
      <c r="A915">
        <v>910</v>
      </c>
      <c r="B915" t="s">
        <v>2129</v>
      </c>
      <c r="C915">
        <v>43455</v>
      </c>
      <c r="D915" t="s">
        <v>1896</v>
      </c>
      <c r="E915">
        <v>1968</v>
      </c>
      <c r="F915" t="s">
        <v>2122</v>
      </c>
      <c r="G915" t="s">
        <v>2089</v>
      </c>
      <c r="H915">
        <v>2</v>
      </c>
      <c r="I915">
        <v>2</v>
      </c>
      <c r="J915" t="s">
        <v>2122</v>
      </c>
      <c r="K915">
        <v>1086</v>
      </c>
      <c r="L915">
        <v>612.9</v>
      </c>
      <c r="M915">
        <v>1545213.0799999998</v>
      </c>
      <c r="N915">
        <v>1545213.0799999998</v>
      </c>
      <c r="O915">
        <v>0</v>
      </c>
      <c r="P915">
        <v>0</v>
      </c>
      <c r="Q915">
        <v>0</v>
      </c>
      <c r="R915">
        <v>45292</v>
      </c>
      <c r="S915">
        <v>45657</v>
      </c>
      <c r="V915" t="s">
        <v>2129</v>
      </c>
      <c r="W915">
        <v>43455</v>
      </c>
      <c r="X915" s="128">
        <v>1545213.0799999998</v>
      </c>
      <c r="Y915" s="128">
        <f t="shared" si="28"/>
        <v>1545213.0799999998</v>
      </c>
      <c r="Z915" t="b">
        <f t="shared" si="29"/>
        <v>1</v>
      </c>
    </row>
    <row r="916" spans="1:26" x14ac:dyDescent="0.25">
      <c r="A916">
        <v>911</v>
      </c>
      <c r="B916" t="s">
        <v>2416</v>
      </c>
      <c r="C916">
        <v>43349</v>
      </c>
      <c r="D916" t="s">
        <v>1896</v>
      </c>
      <c r="E916">
        <v>1906</v>
      </c>
      <c r="F916" t="s">
        <v>2122</v>
      </c>
      <c r="G916" t="s">
        <v>2094</v>
      </c>
      <c r="H916">
        <v>1</v>
      </c>
      <c r="I916">
        <v>2</v>
      </c>
      <c r="J916" t="s">
        <v>2122</v>
      </c>
      <c r="K916">
        <v>516.45000000000005</v>
      </c>
      <c r="L916">
        <v>191.5</v>
      </c>
      <c r="M916">
        <v>483775.20730000001</v>
      </c>
      <c r="N916">
        <v>483775.20730000001</v>
      </c>
      <c r="O916">
        <v>0</v>
      </c>
      <c r="P916">
        <v>0</v>
      </c>
      <c r="Q916">
        <v>0</v>
      </c>
      <c r="R916">
        <v>45292</v>
      </c>
      <c r="S916">
        <v>45657</v>
      </c>
      <c r="V916" t="s">
        <v>2416</v>
      </c>
      <c r="W916">
        <v>43349</v>
      </c>
      <c r="X916" s="128">
        <v>483775.20730000001</v>
      </c>
      <c r="Y916" s="128">
        <f t="shared" si="28"/>
        <v>483775.20730000001</v>
      </c>
      <c r="Z916" t="b">
        <f t="shared" si="29"/>
        <v>1</v>
      </c>
    </row>
    <row r="917" spans="1:26" x14ac:dyDescent="0.25">
      <c r="A917">
        <v>912</v>
      </c>
      <c r="B917" t="s">
        <v>684</v>
      </c>
      <c r="C917">
        <v>43519</v>
      </c>
      <c r="D917" t="s">
        <v>1896</v>
      </c>
      <c r="E917">
        <v>1957</v>
      </c>
      <c r="F917" t="s">
        <v>2122</v>
      </c>
      <c r="G917" t="s">
        <v>2089</v>
      </c>
      <c r="H917">
        <v>2</v>
      </c>
      <c r="I917">
        <v>2</v>
      </c>
      <c r="J917" t="s">
        <v>2122</v>
      </c>
      <c r="K917">
        <v>1185.8</v>
      </c>
      <c r="L917">
        <v>615.4</v>
      </c>
      <c r="M917">
        <v>1704619.4299999997</v>
      </c>
      <c r="N917">
        <v>1704619.4299999997</v>
      </c>
      <c r="O917">
        <v>0</v>
      </c>
      <c r="P917">
        <v>0</v>
      </c>
      <c r="Q917">
        <v>0</v>
      </c>
      <c r="R917">
        <v>45292</v>
      </c>
      <c r="S917">
        <v>45657</v>
      </c>
      <c r="V917" t="s">
        <v>684</v>
      </c>
      <c r="W917">
        <v>43519</v>
      </c>
      <c r="X917" s="128">
        <v>1704619.4299999997</v>
      </c>
      <c r="Y917" s="128">
        <f t="shared" si="28"/>
        <v>1704619.4299999997</v>
      </c>
      <c r="Z917" t="b">
        <f t="shared" si="29"/>
        <v>1</v>
      </c>
    </row>
    <row r="918" spans="1:26" x14ac:dyDescent="0.25">
      <c r="A918">
        <v>913</v>
      </c>
      <c r="B918" t="s">
        <v>2342</v>
      </c>
      <c r="C918">
        <v>56603</v>
      </c>
      <c r="D918" t="s">
        <v>1896</v>
      </c>
      <c r="E918">
        <v>1985</v>
      </c>
      <c r="F918" t="s">
        <v>2122</v>
      </c>
      <c r="G918" t="s">
        <v>2447</v>
      </c>
      <c r="H918">
        <v>2</v>
      </c>
      <c r="I918">
        <v>2</v>
      </c>
      <c r="J918" t="s">
        <v>2122</v>
      </c>
      <c r="K918">
        <v>643</v>
      </c>
      <c r="L918">
        <v>543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45292</v>
      </c>
      <c r="S918">
        <v>45657</v>
      </c>
      <c r="V918" t="s">
        <v>2342</v>
      </c>
      <c r="W918">
        <v>56603</v>
      </c>
      <c r="X918" s="128">
        <v>0</v>
      </c>
      <c r="Y918" s="128">
        <f t="shared" si="28"/>
        <v>0</v>
      </c>
      <c r="Z918" t="b">
        <f t="shared" si="29"/>
        <v>1</v>
      </c>
    </row>
    <row r="919" spans="1:26" x14ac:dyDescent="0.25">
      <c r="A919">
        <v>914</v>
      </c>
      <c r="B919" t="s">
        <v>2343</v>
      </c>
      <c r="C919">
        <v>56604</v>
      </c>
      <c r="D919" t="s">
        <v>1896</v>
      </c>
      <c r="E919">
        <v>1972</v>
      </c>
      <c r="F919" t="s">
        <v>2122</v>
      </c>
      <c r="G919" t="s">
        <v>2447</v>
      </c>
      <c r="H919">
        <v>2</v>
      </c>
      <c r="I919">
        <v>2</v>
      </c>
      <c r="J919" t="s">
        <v>2122</v>
      </c>
      <c r="K919">
        <v>763</v>
      </c>
      <c r="L919">
        <v>372</v>
      </c>
      <c r="M919">
        <v>879837.65</v>
      </c>
      <c r="N919">
        <v>879837.65</v>
      </c>
      <c r="O919">
        <v>0</v>
      </c>
      <c r="P919">
        <v>0</v>
      </c>
      <c r="Q919">
        <v>0</v>
      </c>
      <c r="R919">
        <v>45292</v>
      </c>
      <c r="S919">
        <v>45657</v>
      </c>
      <c r="V919" t="s">
        <v>2343</v>
      </c>
      <c r="W919">
        <v>56604</v>
      </c>
      <c r="X919" s="128">
        <v>879837.65</v>
      </c>
      <c r="Y919" s="128">
        <f t="shared" si="28"/>
        <v>879837.65</v>
      </c>
      <c r="Z919" t="b">
        <f t="shared" si="29"/>
        <v>1</v>
      </c>
    </row>
    <row r="920" spans="1:26" x14ac:dyDescent="0.25">
      <c r="A920">
        <v>915</v>
      </c>
      <c r="B920" t="s">
        <v>693</v>
      </c>
      <c r="C920">
        <v>42238</v>
      </c>
      <c r="D920" t="s">
        <v>1896</v>
      </c>
      <c r="E920">
        <v>1972</v>
      </c>
      <c r="F920" t="s">
        <v>2122</v>
      </c>
      <c r="G920" t="s">
        <v>2094</v>
      </c>
      <c r="H920">
        <v>2</v>
      </c>
      <c r="I920">
        <v>2</v>
      </c>
      <c r="J920" t="s">
        <v>2122</v>
      </c>
      <c r="K920">
        <v>1187.4000000000001</v>
      </c>
      <c r="L920">
        <v>503.5</v>
      </c>
      <c r="M920">
        <v>1299945.82</v>
      </c>
      <c r="N920">
        <v>1299945.82</v>
      </c>
      <c r="O920">
        <v>0</v>
      </c>
      <c r="P920">
        <v>0</v>
      </c>
      <c r="Q920">
        <v>0</v>
      </c>
      <c r="R920">
        <v>45292</v>
      </c>
      <c r="S920">
        <v>45657</v>
      </c>
      <c r="V920" t="s">
        <v>693</v>
      </c>
      <c r="W920">
        <v>42238</v>
      </c>
      <c r="X920" s="128">
        <v>1299945.82</v>
      </c>
      <c r="Y920" s="128">
        <f t="shared" si="28"/>
        <v>1299945.82</v>
      </c>
      <c r="Z920" t="b">
        <f t="shared" si="29"/>
        <v>1</v>
      </c>
    </row>
    <row r="921" spans="1:26" x14ac:dyDescent="0.25">
      <c r="A921">
        <v>916</v>
      </c>
      <c r="B921" t="s">
        <v>694</v>
      </c>
      <c r="C921">
        <v>42255</v>
      </c>
      <c r="D921" t="s">
        <v>1896</v>
      </c>
      <c r="E921">
        <v>1972</v>
      </c>
      <c r="F921" t="s">
        <v>2122</v>
      </c>
      <c r="G921" t="s">
        <v>2094</v>
      </c>
      <c r="H921">
        <v>2</v>
      </c>
      <c r="I921">
        <v>2</v>
      </c>
      <c r="J921" t="s">
        <v>2122</v>
      </c>
      <c r="K921">
        <v>1325.6</v>
      </c>
      <c r="L921">
        <v>509.2</v>
      </c>
      <c r="M921">
        <v>1268469.05</v>
      </c>
      <c r="N921">
        <v>1268469.05</v>
      </c>
      <c r="O921">
        <v>0</v>
      </c>
      <c r="P921">
        <v>0</v>
      </c>
      <c r="Q921">
        <v>0</v>
      </c>
      <c r="R921">
        <v>45292</v>
      </c>
      <c r="S921">
        <v>45657</v>
      </c>
      <c r="V921" t="s">
        <v>694</v>
      </c>
      <c r="W921">
        <v>42255</v>
      </c>
      <c r="X921" s="128">
        <v>1268469.05</v>
      </c>
      <c r="Y921" s="128">
        <f t="shared" si="28"/>
        <v>1268469.05</v>
      </c>
      <c r="Z921" t="b">
        <f t="shared" si="29"/>
        <v>1</v>
      </c>
    </row>
    <row r="922" spans="1:26" x14ac:dyDescent="0.25">
      <c r="A922">
        <v>917</v>
      </c>
      <c r="B922" t="s">
        <v>695</v>
      </c>
      <c r="C922">
        <v>42274</v>
      </c>
      <c r="D922" t="s">
        <v>1896</v>
      </c>
      <c r="E922">
        <v>1967</v>
      </c>
      <c r="F922" t="s">
        <v>2122</v>
      </c>
      <c r="G922" t="s">
        <v>2094</v>
      </c>
      <c r="H922">
        <v>2</v>
      </c>
      <c r="I922">
        <v>3</v>
      </c>
      <c r="J922" t="s">
        <v>2122</v>
      </c>
      <c r="K922">
        <v>1307.5999999999999</v>
      </c>
      <c r="L922">
        <v>513.29999999999995</v>
      </c>
      <c r="M922">
        <v>1293167.6500000001</v>
      </c>
      <c r="N922">
        <v>1293167.6500000001</v>
      </c>
      <c r="O922">
        <v>0</v>
      </c>
      <c r="P922">
        <v>0</v>
      </c>
      <c r="Q922">
        <v>0</v>
      </c>
      <c r="R922">
        <v>45292</v>
      </c>
      <c r="S922">
        <v>45657</v>
      </c>
      <c r="V922" t="s">
        <v>695</v>
      </c>
      <c r="W922">
        <v>42274</v>
      </c>
      <c r="X922" s="128">
        <v>1293167.6500000001</v>
      </c>
      <c r="Y922" s="128">
        <f t="shared" si="28"/>
        <v>1293167.6500000001</v>
      </c>
      <c r="Z922" t="b">
        <f t="shared" si="29"/>
        <v>1</v>
      </c>
    </row>
    <row r="923" spans="1:26" x14ac:dyDescent="0.25">
      <c r="A923">
        <v>918</v>
      </c>
      <c r="B923" t="s">
        <v>696</v>
      </c>
      <c r="C923">
        <v>42283</v>
      </c>
      <c r="D923" t="s">
        <v>1896</v>
      </c>
      <c r="E923">
        <v>1972</v>
      </c>
      <c r="F923" t="s">
        <v>2122</v>
      </c>
      <c r="G923" t="s">
        <v>2094</v>
      </c>
      <c r="H923">
        <v>2</v>
      </c>
      <c r="I923">
        <v>2</v>
      </c>
      <c r="J923" t="s">
        <v>2122</v>
      </c>
      <c r="K923">
        <v>1298.3</v>
      </c>
      <c r="L923">
        <v>498.5</v>
      </c>
      <c r="M923">
        <v>170877.05000000002</v>
      </c>
      <c r="N923">
        <v>170877.05000000002</v>
      </c>
      <c r="O923">
        <v>0</v>
      </c>
      <c r="P923">
        <v>0</v>
      </c>
      <c r="Q923">
        <v>0</v>
      </c>
      <c r="R923">
        <v>45292</v>
      </c>
      <c r="S923">
        <v>45657</v>
      </c>
      <c r="V923" t="s">
        <v>696</v>
      </c>
      <c r="W923">
        <v>42283</v>
      </c>
      <c r="X923" s="128">
        <v>170877.05000000002</v>
      </c>
      <c r="Y923" s="128">
        <f t="shared" si="28"/>
        <v>170877.05000000002</v>
      </c>
      <c r="Z923" t="b">
        <f t="shared" si="29"/>
        <v>1</v>
      </c>
    </row>
    <row r="924" spans="1:26" x14ac:dyDescent="0.25">
      <c r="A924">
        <v>919</v>
      </c>
      <c r="B924" t="s">
        <v>697</v>
      </c>
      <c r="C924">
        <v>42284</v>
      </c>
      <c r="D924" t="s">
        <v>1896</v>
      </c>
      <c r="E924">
        <v>1971</v>
      </c>
      <c r="F924" t="s">
        <v>2122</v>
      </c>
      <c r="G924" t="s">
        <v>2094</v>
      </c>
      <c r="H924">
        <v>2</v>
      </c>
      <c r="I924">
        <v>2</v>
      </c>
      <c r="J924" t="s">
        <v>2122</v>
      </c>
      <c r="K924">
        <v>1194.5</v>
      </c>
      <c r="L924">
        <v>509.2</v>
      </c>
      <c r="M924">
        <v>1268469.05</v>
      </c>
      <c r="N924">
        <v>1268469.05</v>
      </c>
      <c r="O924">
        <v>0</v>
      </c>
      <c r="P924">
        <v>0</v>
      </c>
      <c r="Q924">
        <v>0</v>
      </c>
      <c r="R924">
        <v>45292</v>
      </c>
      <c r="S924">
        <v>45657</v>
      </c>
      <c r="V924" t="s">
        <v>697</v>
      </c>
      <c r="W924">
        <v>42284</v>
      </c>
      <c r="X924" s="128">
        <v>1268469.05</v>
      </c>
      <c r="Y924" s="128">
        <f t="shared" si="28"/>
        <v>1268469.05</v>
      </c>
      <c r="Z924" t="b">
        <f t="shared" si="29"/>
        <v>1</v>
      </c>
    </row>
    <row r="925" spans="1:26" x14ac:dyDescent="0.25">
      <c r="A925">
        <v>920</v>
      </c>
      <c r="B925" t="s">
        <v>692</v>
      </c>
      <c r="C925">
        <v>42213</v>
      </c>
      <c r="D925" t="s">
        <v>1896</v>
      </c>
      <c r="E925">
        <v>1975</v>
      </c>
      <c r="F925" t="s">
        <v>2122</v>
      </c>
      <c r="G925" t="s">
        <v>2094</v>
      </c>
      <c r="H925">
        <v>2</v>
      </c>
      <c r="I925">
        <v>2</v>
      </c>
      <c r="J925" t="s">
        <v>2122</v>
      </c>
      <c r="K925">
        <v>524.4</v>
      </c>
      <c r="L925">
        <v>522.5</v>
      </c>
      <c r="M925">
        <v>1073811.38375</v>
      </c>
      <c r="N925">
        <v>1073811.38375</v>
      </c>
      <c r="O925">
        <v>0</v>
      </c>
      <c r="P925">
        <v>0</v>
      </c>
      <c r="Q925">
        <v>0</v>
      </c>
      <c r="R925">
        <v>45292</v>
      </c>
      <c r="S925">
        <v>45657</v>
      </c>
      <c r="V925" t="s">
        <v>692</v>
      </c>
      <c r="W925">
        <v>42213</v>
      </c>
      <c r="X925" s="128">
        <v>1073811.38375</v>
      </c>
      <c r="Y925" s="128">
        <f t="shared" si="28"/>
        <v>1073811.38375</v>
      </c>
      <c r="Z925" t="b">
        <f t="shared" si="29"/>
        <v>1</v>
      </c>
    </row>
    <row r="926" spans="1:26" x14ac:dyDescent="0.25">
      <c r="A926">
        <v>921</v>
      </c>
      <c r="B926" t="s">
        <v>2629</v>
      </c>
      <c r="C926">
        <v>43570</v>
      </c>
      <c r="D926" t="s">
        <v>1896</v>
      </c>
      <c r="E926">
        <v>1992</v>
      </c>
      <c r="F926" t="s">
        <v>2122</v>
      </c>
      <c r="G926" t="s">
        <v>2088</v>
      </c>
      <c r="H926">
        <v>5</v>
      </c>
      <c r="I926">
        <v>4</v>
      </c>
      <c r="J926" t="s">
        <v>2122</v>
      </c>
      <c r="K926">
        <v>7893.31</v>
      </c>
      <c r="L926">
        <v>4954.3999999999996</v>
      </c>
      <c r="M926">
        <v>11726447.200000001</v>
      </c>
      <c r="N926">
        <v>11726447.200000001</v>
      </c>
      <c r="O926">
        <v>0</v>
      </c>
      <c r="P926">
        <v>0</v>
      </c>
      <c r="Q926">
        <v>0</v>
      </c>
      <c r="R926">
        <v>45292</v>
      </c>
      <c r="S926">
        <v>45657</v>
      </c>
      <c r="V926" t="s">
        <v>2629</v>
      </c>
      <c r="W926">
        <v>43570</v>
      </c>
      <c r="X926" s="128">
        <v>11726447.200000001</v>
      </c>
      <c r="Y926" s="128">
        <f t="shared" si="28"/>
        <v>11726447.200000001</v>
      </c>
      <c r="Z926" t="b">
        <f t="shared" si="29"/>
        <v>1</v>
      </c>
    </row>
    <row r="927" spans="1:26" x14ac:dyDescent="0.25">
      <c r="A927">
        <v>922</v>
      </c>
      <c r="B927" t="s">
        <v>2164</v>
      </c>
      <c r="C927">
        <v>43567</v>
      </c>
      <c r="D927" t="s">
        <v>1896</v>
      </c>
      <c r="E927">
        <v>1980</v>
      </c>
      <c r="F927" t="s">
        <v>2122</v>
      </c>
      <c r="G927" t="s">
        <v>2088</v>
      </c>
      <c r="H927">
        <v>5</v>
      </c>
      <c r="I927">
        <v>4</v>
      </c>
      <c r="J927" t="s">
        <v>2122</v>
      </c>
      <c r="K927">
        <v>5227.7</v>
      </c>
      <c r="L927">
        <v>3773.8</v>
      </c>
      <c r="M927">
        <v>2959686.580000001</v>
      </c>
      <c r="N927">
        <v>2959686.580000001</v>
      </c>
      <c r="O927">
        <v>0</v>
      </c>
      <c r="P927">
        <v>0</v>
      </c>
      <c r="Q927">
        <v>0</v>
      </c>
      <c r="R927">
        <v>45292</v>
      </c>
      <c r="S927">
        <v>45657</v>
      </c>
      <c r="V927" t="s">
        <v>2164</v>
      </c>
      <c r="W927">
        <v>43567</v>
      </c>
      <c r="X927" s="128">
        <v>2959686.580000001</v>
      </c>
      <c r="Y927" s="128">
        <f t="shared" si="28"/>
        <v>2959686.580000001</v>
      </c>
      <c r="Z927" t="b">
        <f t="shared" si="29"/>
        <v>1</v>
      </c>
    </row>
    <row r="928" spans="1:26" x14ac:dyDescent="0.25">
      <c r="A928">
        <v>923</v>
      </c>
      <c r="B928" t="s">
        <v>3126</v>
      </c>
      <c r="C928">
        <v>43568</v>
      </c>
      <c r="D928" t="s">
        <v>1896</v>
      </c>
      <c r="E928">
        <v>1981</v>
      </c>
      <c r="F928" t="s">
        <v>2122</v>
      </c>
      <c r="G928" t="s">
        <v>2120</v>
      </c>
      <c r="H928">
        <v>5</v>
      </c>
      <c r="I928">
        <v>6</v>
      </c>
      <c r="J928" t="s">
        <v>2122</v>
      </c>
      <c r="K928">
        <v>7465.3</v>
      </c>
      <c r="L928">
        <v>4725</v>
      </c>
      <c r="M928">
        <v>2145447.9699999997</v>
      </c>
      <c r="N928">
        <v>2145447.9699999997</v>
      </c>
      <c r="O928">
        <v>0</v>
      </c>
      <c r="P928">
        <v>0</v>
      </c>
      <c r="Q928">
        <v>0</v>
      </c>
      <c r="R928">
        <v>45292</v>
      </c>
      <c r="S928">
        <v>45657</v>
      </c>
      <c r="V928" t="s">
        <v>3126</v>
      </c>
      <c r="W928">
        <v>43568</v>
      </c>
      <c r="X928" s="128">
        <v>2145447.9699999997</v>
      </c>
      <c r="Y928" s="128">
        <f t="shared" si="28"/>
        <v>2145447.9699999997</v>
      </c>
      <c r="Z928" t="b">
        <f t="shared" si="29"/>
        <v>1</v>
      </c>
    </row>
    <row r="929" spans="1:26" x14ac:dyDescent="0.25">
      <c r="A929">
        <v>924</v>
      </c>
      <c r="B929" t="s">
        <v>3127</v>
      </c>
      <c r="C929">
        <v>43569</v>
      </c>
      <c r="D929" t="s">
        <v>1896</v>
      </c>
      <c r="E929">
        <v>1983</v>
      </c>
      <c r="F929" t="s">
        <v>2122</v>
      </c>
      <c r="G929" t="s">
        <v>2120</v>
      </c>
      <c r="H929">
        <v>5</v>
      </c>
      <c r="I929">
        <v>6</v>
      </c>
      <c r="J929" t="s">
        <v>2122</v>
      </c>
      <c r="K929">
        <v>7282.06</v>
      </c>
      <c r="L929">
        <v>4655.6499999999996</v>
      </c>
      <c r="M929">
        <v>2175246.19</v>
      </c>
      <c r="N929">
        <v>2175246.19</v>
      </c>
      <c r="O929">
        <v>0</v>
      </c>
      <c r="P929">
        <v>0</v>
      </c>
      <c r="Q929">
        <v>0</v>
      </c>
      <c r="R929">
        <v>45292</v>
      </c>
      <c r="S929">
        <v>45657</v>
      </c>
      <c r="V929" t="s">
        <v>3127</v>
      </c>
      <c r="W929">
        <v>43569</v>
      </c>
      <c r="X929" s="128">
        <v>2175246.19</v>
      </c>
      <c r="Y929" s="128">
        <f t="shared" si="28"/>
        <v>2175246.19</v>
      </c>
      <c r="Z929" t="b">
        <f t="shared" si="29"/>
        <v>1</v>
      </c>
    </row>
    <row r="930" spans="1:26" x14ac:dyDescent="0.25">
      <c r="A930">
        <v>925</v>
      </c>
      <c r="B930" t="s">
        <v>2165</v>
      </c>
      <c r="C930">
        <v>43592</v>
      </c>
      <c r="D930" t="s">
        <v>1896</v>
      </c>
      <c r="E930">
        <v>1987</v>
      </c>
      <c r="F930" t="s">
        <v>2122</v>
      </c>
      <c r="G930" t="s">
        <v>2088</v>
      </c>
      <c r="H930">
        <v>5</v>
      </c>
      <c r="I930">
        <v>4</v>
      </c>
      <c r="J930" t="s">
        <v>2122</v>
      </c>
      <c r="K930">
        <v>5126.8</v>
      </c>
      <c r="L930">
        <v>3303.1</v>
      </c>
      <c r="M930">
        <v>3215308.17</v>
      </c>
      <c r="N930">
        <v>3215308.17</v>
      </c>
      <c r="O930">
        <v>0</v>
      </c>
      <c r="P930">
        <v>0</v>
      </c>
      <c r="Q930">
        <v>0</v>
      </c>
      <c r="R930">
        <v>45292</v>
      </c>
      <c r="S930">
        <v>45657</v>
      </c>
      <c r="V930" t="s">
        <v>2165</v>
      </c>
      <c r="W930">
        <v>43592</v>
      </c>
      <c r="X930" s="128">
        <v>3215308.17</v>
      </c>
      <c r="Y930" s="128">
        <f t="shared" si="28"/>
        <v>3215308.17</v>
      </c>
      <c r="Z930" t="b">
        <f t="shared" si="29"/>
        <v>1</v>
      </c>
    </row>
    <row r="931" spans="1:26" x14ac:dyDescent="0.25">
      <c r="A931">
        <v>926</v>
      </c>
      <c r="B931" t="s">
        <v>2166</v>
      </c>
      <c r="C931">
        <v>43593</v>
      </c>
      <c r="D931" t="s">
        <v>1896</v>
      </c>
      <c r="E931">
        <v>1991</v>
      </c>
      <c r="F931" t="s">
        <v>2122</v>
      </c>
      <c r="G931" t="s">
        <v>2088</v>
      </c>
      <c r="H931">
        <v>5</v>
      </c>
      <c r="I931">
        <v>5</v>
      </c>
      <c r="J931" t="s">
        <v>2122</v>
      </c>
      <c r="K931">
        <v>4619</v>
      </c>
      <c r="L931">
        <v>4209</v>
      </c>
      <c r="M931">
        <v>3041328.61</v>
      </c>
      <c r="N931">
        <v>3041328.61</v>
      </c>
      <c r="O931">
        <v>0</v>
      </c>
      <c r="P931">
        <v>0</v>
      </c>
      <c r="Q931">
        <v>0</v>
      </c>
      <c r="R931">
        <v>45292</v>
      </c>
      <c r="S931">
        <v>45657</v>
      </c>
      <c r="V931" t="s">
        <v>2166</v>
      </c>
      <c r="W931">
        <v>43593</v>
      </c>
      <c r="X931" s="128">
        <v>3041328.61</v>
      </c>
      <c r="Y931" s="128">
        <f t="shared" si="28"/>
        <v>3041328.61</v>
      </c>
      <c r="Z931" t="b">
        <f t="shared" si="29"/>
        <v>1</v>
      </c>
    </row>
    <row r="932" spans="1:26" x14ac:dyDescent="0.25">
      <c r="A932">
        <v>927</v>
      </c>
      <c r="B932" t="s">
        <v>3136</v>
      </c>
      <c r="C932">
        <v>43587</v>
      </c>
      <c r="D932" t="s">
        <v>1896</v>
      </c>
      <c r="E932">
        <v>1952</v>
      </c>
      <c r="F932" t="s">
        <v>2122</v>
      </c>
      <c r="G932" t="s">
        <v>3137</v>
      </c>
      <c r="H932">
        <v>2</v>
      </c>
      <c r="I932">
        <v>1</v>
      </c>
      <c r="J932" t="s">
        <v>2122</v>
      </c>
      <c r="K932">
        <v>411</v>
      </c>
      <c r="L932">
        <v>411</v>
      </c>
      <c r="M932">
        <v>97632.95</v>
      </c>
      <c r="N932">
        <v>97632.95</v>
      </c>
      <c r="O932">
        <v>0</v>
      </c>
      <c r="P932">
        <v>0</v>
      </c>
      <c r="Q932">
        <v>0</v>
      </c>
      <c r="R932">
        <v>45292</v>
      </c>
      <c r="S932">
        <v>45657</v>
      </c>
      <c r="V932" t="s">
        <v>3136</v>
      </c>
      <c r="W932">
        <v>43587</v>
      </c>
      <c r="X932" s="128">
        <v>97632.95</v>
      </c>
      <c r="Y932" s="128">
        <f t="shared" si="28"/>
        <v>97632.95</v>
      </c>
      <c r="Z932" t="b">
        <f t="shared" si="29"/>
        <v>1</v>
      </c>
    </row>
    <row r="933" spans="1:26" x14ac:dyDescent="0.25">
      <c r="A933">
        <v>928</v>
      </c>
      <c r="B933" t="s">
        <v>3134</v>
      </c>
      <c r="C933">
        <v>43588</v>
      </c>
      <c r="D933" t="s">
        <v>1896</v>
      </c>
      <c r="E933">
        <v>1958</v>
      </c>
      <c r="F933" t="s">
        <v>2122</v>
      </c>
      <c r="G933" t="s">
        <v>3137</v>
      </c>
      <c r="H933">
        <v>2</v>
      </c>
      <c r="I933">
        <v>1</v>
      </c>
      <c r="J933" t="s">
        <v>2122</v>
      </c>
      <c r="K933">
        <v>467.3</v>
      </c>
      <c r="L933">
        <v>425.9</v>
      </c>
      <c r="M933">
        <v>326577.06</v>
      </c>
      <c r="N933">
        <v>326577.06</v>
      </c>
      <c r="O933">
        <v>0</v>
      </c>
      <c r="P933">
        <v>0</v>
      </c>
      <c r="Q933">
        <v>0</v>
      </c>
      <c r="R933">
        <v>45292</v>
      </c>
      <c r="S933">
        <v>45657</v>
      </c>
      <c r="V933" t="s">
        <v>3134</v>
      </c>
      <c r="W933">
        <v>43588</v>
      </c>
      <c r="X933" s="128">
        <v>326577.06</v>
      </c>
      <c r="Y933" s="128">
        <f t="shared" si="28"/>
        <v>326577.06</v>
      </c>
      <c r="Z933" t="b">
        <f t="shared" si="29"/>
        <v>1</v>
      </c>
    </row>
    <row r="934" spans="1:26" x14ac:dyDescent="0.25">
      <c r="A934">
        <v>929</v>
      </c>
      <c r="B934" t="s">
        <v>3005</v>
      </c>
      <c r="C934">
        <v>43556</v>
      </c>
      <c r="D934" t="s">
        <v>1896</v>
      </c>
      <c r="E934">
        <v>1986</v>
      </c>
      <c r="F934" t="s">
        <v>2122</v>
      </c>
      <c r="G934" t="s">
        <v>2120</v>
      </c>
      <c r="H934">
        <v>5</v>
      </c>
      <c r="I934">
        <v>6</v>
      </c>
      <c r="J934" t="s">
        <v>2122</v>
      </c>
      <c r="K934">
        <v>5674.9</v>
      </c>
      <c r="L934">
        <v>4803</v>
      </c>
      <c r="M934">
        <v>1169670.02</v>
      </c>
      <c r="N934">
        <v>1169670.02</v>
      </c>
      <c r="O934">
        <v>0</v>
      </c>
      <c r="P934">
        <v>0</v>
      </c>
      <c r="Q934">
        <v>0</v>
      </c>
      <c r="R934">
        <v>45292</v>
      </c>
      <c r="S934">
        <v>45657</v>
      </c>
      <c r="V934" t="s">
        <v>3005</v>
      </c>
      <c r="W934">
        <v>43556</v>
      </c>
      <c r="X934" s="128">
        <v>1169670.02</v>
      </c>
      <c r="Y934" s="128">
        <f t="shared" si="28"/>
        <v>1169670.02</v>
      </c>
      <c r="Z934" t="b">
        <f t="shared" si="29"/>
        <v>1</v>
      </c>
    </row>
    <row r="935" spans="1:26" x14ac:dyDescent="0.25">
      <c r="A935">
        <v>930</v>
      </c>
      <c r="B935" t="s">
        <v>3006</v>
      </c>
      <c r="C935">
        <v>43595</v>
      </c>
      <c r="D935" t="s">
        <v>1896</v>
      </c>
      <c r="E935">
        <v>1989</v>
      </c>
      <c r="F935" t="s">
        <v>2122</v>
      </c>
      <c r="G935" t="s">
        <v>2120</v>
      </c>
      <c r="H935">
        <v>5</v>
      </c>
      <c r="I935">
        <v>4</v>
      </c>
      <c r="J935" t="s">
        <v>2122</v>
      </c>
      <c r="K935">
        <v>4744</v>
      </c>
      <c r="L935">
        <v>3602.2</v>
      </c>
      <c r="M935">
        <v>849241.93</v>
      </c>
      <c r="N935">
        <v>849241.93</v>
      </c>
      <c r="O935">
        <v>0</v>
      </c>
      <c r="P935">
        <v>0</v>
      </c>
      <c r="Q935">
        <v>0</v>
      </c>
      <c r="R935">
        <v>45292</v>
      </c>
      <c r="S935">
        <v>45657</v>
      </c>
      <c r="V935" t="s">
        <v>3006</v>
      </c>
      <c r="W935">
        <v>43595</v>
      </c>
      <c r="X935" s="128">
        <v>849241.93</v>
      </c>
      <c r="Y935" s="128">
        <f t="shared" si="28"/>
        <v>849241.93</v>
      </c>
      <c r="Z935" t="b">
        <f t="shared" si="29"/>
        <v>1</v>
      </c>
    </row>
    <row r="936" spans="1:26" x14ac:dyDescent="0.25">
      <c r="A936">
        <v>931</v>
      </c>
      <c r="B936" t="s">
        <v>3133</v>
      </c>
      <c r="C936">
        <v>43597</v>
      </c>
      <c r="D936" t="s">
        <v>1896</v>
      </c>
      <c r="E936">
        <v>1976</v>
      </c>
      <c r="F936" t="s">
        <v>2122</v>
      </c>
      <c r="G936" t="s">
        <v>2120</v>
      </c>
      <c r="H936">
        <v>5</v>
      </c>
      <c r="I936">
        <v>4</v>
      </c>
      <c r="J936" t="s">
        <v>2122</v>
      </c>
      <c r="K936">
        <v>5391.3</v>
      </c>
      <c r="L936">
        <v>3429.7</v>
      </c>
      <c r="M936">
        <v>702336.17</v>
      </c>
      <c r="N936">
        <v>702336.17</v>
      </c>
      <c r="O936">
        <v>0</v>
      </c>
      <c r="P936">
        <v>0</v>
      </c>
      <c r="Q936">
        <v>0</v>
      </c>
      <c r="R936">
        <v>45292</v>
      </c>
      <c r="S936">
        <v>45657</v>
      </c>
      <c r="V936" t="s">
        <v>3133</v>
      </c>
      <c r="W936">
        <v>43597</v>
      </c>
      <c r="X936" s="128">
        <v>702336.17</v>
      </c>
      <c r="Y936" s="128">
        <f t="shared" si="28"/>
        <v>702336.17</v>
      </c>
      <c r="Z936" t="b">
        <f t="shared" si="29"/>
        <v>1</v>
      </c>
    </row>
    <row r="937" spans="1:26" x14ac:dyDescent="0.25">
      <c r="A937">
        <v>932</v>
      </c>
      <c r="B937" t="s">
        <v>3100</v>
      </c>
      <c r="C937">
        <v>43602</v>
      </c>
      <c r="D937" t="s">
        <v>1896</v>
      </c>
      <c r="E937">
        <v>1954</v>
      </c>
      <c r="F937" t="s">
        <v>2122</v>
      </c>
      <c r="G937" t="s">
        <v>2120</v>
      </c>
      <c r="H937">
        <v>2</v>
      </c>
      <c r="I937">
        <v>1</v>
      </c>
      <c r="J937" t="s">
        <v>2122</v>
      </c>
      <c r="K937">
        <v>506.8</v>
      </c>
      <c r="L937">
        <v>506.8</v>
      </c>
      <c r="M937">
        <v>440914.12</v>
      </c>
      <c r="N937">
        <v>440914.12</v>
      </c>
      <c r="O937">
        <v>0</v>
      </c>
      <c r="P937">
        <v>0</v>
      </c>
      <c r="Q937">
        <v>0</v>
      </c>
      <c r="R937">
        <v>45292</v>
      </c>
      <c r="S937">
        <v>45657</v>
      </c>
      <c r="V937" t="s">
        <v>3100</v>
      </c>
      <c r="W937">
        <v>43602</v>
      </c>
      <c r="X937" s="128">
        <v>440914.12</v>
      </c>
      <c r="Y937" s="128">
        <f t="shared" si="28"/>
        <v>440914.12</v>
      </c>
      <c r="Z937" t="b">
        <f t="shared" si="29"/>
        <v>1</v>
      </c>
    </row>
    <row r="938" spans="1:26" x14ac:dyDescent="0.25">
      <c r="A938">
        <v>933</v>
      </c>
      <c r="B938" t="s">
        <v>3129</v>
      </c>
      <c r="C938">
        <v>43605</v>
      </c>
      <c r="D938" t="s">
        <v>1896</v>
      </c>
      <c r="E938">
        <v>1957</v>
      </c>
      <c r="F938" t="s">
        <v>2122</v>
      </c>
      <c r="G938" t="s">
        <v>2121</v>
      </c>
      <c r="H938">
        <v>2</v>
      </c>
      <c r="I938">
        <v>2</v>
      </c>
      <c r="J938" t="s">
        <v>2122</v>
      </c>
      <c r="K938">
        <v>815</v>
      </c>
      <c r="L938">
        <v>794.7</v>
      </c>
      <c r="M938">
        <v>893840.51</v>
      </c>
      <c r="N938">
        <v>893840.51</v>
      </c>
      <c r="O938">
        <v>0</v>
      </c>
      <c r="P938">
        <v>0</v>
      </c>
      <c r="Q938">
        <v>0</v>
      </c>
      <c r="R938">
        <v>45292</v>
      </c>
      <c r="S938">
        <v>45657</v>
      </c>
      <c r="V938" t="s">
        <v>3129</v>
      </c>
      <c r="W938">
        <v>43605</v>
      </c>
      <c r="X938" s="128">
        <v>893840.51</v>
      </c>
      <c r="Y938" s="128">
        <f t="shared" si="28"/>
        <v>893840.51</v>
      </c>
      <c r="Z938" t="b">
        <f t="shared" si="29"/>
        <v>1</v>
      </c>
    </row>
    <row r="939" spans="1:26" x14ac:dyDescent="0.25">
      <c r="A939">
        <v>934</v>
      </c>
      <c r="B939" t="s">
        <v>3130</v>
      </c>
      <c r="C939">
        <v>43606</v>
      </c>
      <c r="D939" t="s">
        <v>1896</v>
      </c>
      <c r="E939">
        <v>1960</v>
      </c>
      <c r="F939" t="s">
        <v>2122</v>
      </c>
      <c r="G939" t="s">
        <v>2119</v>
      </c>
      <c r="H939">
        <v>2</v>
      </c>
      <c r="I939">
        <v>3</v>
      </c>
      <c r="J939" t="s">
        <v>2122</v>
      </c>
      <c r="K939">
        <v>1367.5</v>
      </c>
      <c r="L939">
        <v>1337.5</v>
      </c>
      <c r="M939">
        <v>1589572.94</v>
      </c>
      <c r="N939">
        <v>1589572.94</v>
      </c>
      <c r="O939">
        <v>0</v>
      </c>
      <c r="P939">
        <v>0</v>
      </c>
      <c r="Q939">
        <v>0</v>
      </c>
      <c r="R939">
        <v>45292</v>
      </c>
      <c r="S939">
        <v>45657</v>
      </c>
      <c r="V939" t="s">
        <v>3130</v>
      </c>
      <c r="W939">
        <v>43606</v>
      </c>
      <c r="X939" s="128">
        <v>1589572.94</v>
      </c>
      <c r="Y939" s="128">
        <f t="shared" si="28"/>
        <v>1589572.94</v>
      </c>
      <c r="Z939" t="b">
        <f t="shared" si="29"/>
        <v>1</v>
      </c>
    </row>
    <row r="940" spans="1:26" x14ac:dyDescent="0.25">
      <c r="A940">
        <v>935</v>
      </c>
      <c r="B940" t="s">
        <v>3131</v>
      </c>
      <c r="C940">
        <v>43607</v>
      </c>
      <c r="D940" t="s">
        <v>1896</v>
      </c>
      <c r="E940">
        <v>1959</v>
      </c>
      <c r="F940" t="s">
        <v>2122</v>
      </c>
      <c r="G940" t="s">
        <v>2121</v>
      </c>
      <c r="H940">
        <v>2</v>
      </c>
      <c r="I940">
        <v>3</v>
      </c>
      <c r="J940" t="s">
        <v>2122</v>
      </c>
      <c r="K940">
        <v>2397.9</v>
      </c>
      <c r="L940">
        <v>1004.2</v>
      </c>
      <c r="M940">
        <v>670411.61</v>
      </c>
      <c r="N940">
        <v>670411.61</v>
      </c>
      <c r="O940">
        <v>0</v>
      </c>
      <c r="P940">
        <v>0</v>
      </c>
      <c r="Q940">
        <v>0</v>
      </c>
      <c r="R940">
        <v>45292</v>
      </c>
      <c r="S940">
        <v>45657</v>
      </c>
      <c r="V940" t="s">
        <v>3131</v>
      </c>
      <c r="W940">
        <v>43607</v>
      </c>
      <c r="X940" s="128">
        <v>670411.61</v>
      </c>
      <c r="Y940" s="128">
        <f t="shared" si="28"/>
        <v>670411.61</v>
      </c>
      <c r="Z940" t="b">
        <f t="shared" si="29"/>
        <v>1</v>
      </c>
    </row>
    <row r="941" spans="1:26" x14ac:dyDescent="0.25">
      <c r="A941">
        <v>936</v>
      </c>
      <c r="B941" t="s">
        <v>3146</v>
      </c>
      <c r="C941">
        <v>43609</v>
      </c>
      <c r="D941" t="s">
        <v>1896</v>
      </c>
      <c r="E941">
        <v>1963</v>
      </c>
      <c r="F941" t="s">
        <v>2122</v>
      </c>
      <c r="G941" t="s">
        <v>2121</v>
      </c>
      <c r="H941">
        <v>2</v>
      </c>
      <c r="I941">
        <v>2</v>
      </c>
      <c r="J941" t="s">
        <v>2122</v>
      </c>
      <c r="K941">
        <v>1105.8</v>
      </c>
      <c r="L941">
        <v>617.70000000000005</v>
      </c>
      <c r="M941">
        <v>665429.93999999994</v>
      </c>
      <c r="N941">
        <v>665429.93999999994</v>
      </c>
      <c r="O941">
        <v>0</v>
      </c>
      <c r="P941">
        <v>0</v>
      </c>
      <c r="Q941">
        <v>0</v>
      </c>
      <c r="R941">
        <v>45292</v>
      </c>
      <c r="S941">
        <v>45657</v>
      </c>
      <c r="V941" t="s">
        <v>3145</v>
      </c>
      <c r="W941">
        <v>43609</v>
      </c>
      <c r="X941" s="128">
        <v>665429.93999999994</v>
      </c>
      <c r="Y941" s="128">
        <f t="shared" si="28"/>
        <v>665429.93999999994</v>
      </c>
      <c r="Z941" t="b">
        <f t="shared" si="29"/>
        <v>1</v>
      </c>
    </row>
    <row r="942" spans="1:26" x14ac:dyDescent="0.25">
      <c r="A942">
        <v>937</v>
      </c>
      <c r="B942" t="s">
        <v>3007</v>
      </c>
      <c r="C942">
        <v>43610</v>
      </c>
      <c r="D942" t="s">
        <v>1896</v>
      </c>
      <c r="E942">
        <v>1960</v>
      </c>
      <c r="F942" t="s">
        <v>2122</v>
      </c>
      <c r="G942" t="s">
        <v>2119</v>
      </c>
      <c r="H942">
        <v>2</v>
      </c>
      <c r="I942">
        <v>2</v>
      </c>
      <c r="J942" t="s">
        <v>2122</v>
      </c>
      <c r="K942">
        <v>885.5</v>
      </c>
      <c r="L942">
        <v>491.4</v>
      </c>
      <c r="M942">
        <v>582037.64</v>
      </c>
      <c r="N942">
        <v>582037.64</v>
      </c>
      <c r="O942">
        <v>0</v>
      </c>
      <c r="P942">
        <v>0</v>
      </c>
      <c r="Q942">
        <v>0</v>
      </c>
      <c r="R942">
        <v>45292</v>
      </c>
      <c r="S942">
        <v>45657</v>
      </c>
      <c r="V942" t="s">
        <v>3007</v>
      </c>
      <c r="W942">
        <v>43610</v>
      </c>
      <c r="X942" s="128">
        <v>582037.64</v>
      </c>
      <c r="Y942" s="128">
        <f t="shared" si="28"/>
        <v>582037.64</v>
      </c>
      <c r="Z942" t="b">
        <f t="shared" si="29"/>
        <v>1</v>
      </c>
    </row>
    <row r="943" spans="1:26" x14ac:dyDescent="0.25">
      <c r="A943">
        <v>938</v>
      </c>
      <c r="B943" t="s">
        <v>3132</v>
      </c>
      <c r="C943">
        <v>43611</v>
      </c>
      <c r="D943" t="s">
        <v>1896</v>
      </c>
      <c r="E943">
        <v>1955</v>
      </c>
      <c r="F943" t="s">
        <v>2122</v>
      </c>
      <c r="G943" t="s">
        <v>2119</v>
      </c>
      <c r="H943">
        <v>2</v>
      </c>
      <c r="I943">
        <v>2</v>
      </c>
      <c r="J943" t="s">
        <v>2122</v>
      </c>
      <c r="K943">
        <v>848.9</v>
      </c>
      <c r="L943">
        <v>483.8</v>
      </c>
      <c r="M943">
        <v>677595.51</v>
      </c>
      <c r="N943">
        <v>677595.51</v>
      </c>
      <c r="O943">
        <v>0</v>
      </c>
      <c r="P943">
        <v>0</v>
      </c>
      <c r="Q943">
        <v>0</v>
      </c>
      <c r="R943">
        <v>45292</v>
      </c>
      <c r="S943">
        <v>45657</v>
      </c>
      <c r="V943" t="s">
        <v>3132</v>
      </c>
      <c r="W943">
        <v>43611</v>
      </c>
      <c r="X943" s="128">
        <v>677595.51</v>
      </c>
      <c r="Y943" s="128">
        <f t="shared" si="28"/>
        <v>677595.51</v>
      </c>
      <c r="Z943" t="b">
        <f t="shared" si="29"/>
        <v>1</v>
      </c>
    </row>
    <row r="944" spans="1:26" x14ac:dyDescent="0.25">
      <c r="A944">
        <v>939</v>
      </c>
      <c r="B944" t="s">
        <v>3008</v>
      </c>
      <c r="C944">
        <v>43612</v>
      </c>
      <c r="D944" t="s">
        <v>1896</v>
      </c>
      <c r="E944">
        <v>1960</v>
      </c>
      <c r="F944" t="s">
        <v>2122</v>
      </c>
      <c r="G944" t="s">
        <v>2119</v>
      </c>
      <c r="H944">
        <v>1</v>
      </c>
      <c r="I944">
        <v>2</v>
      </c>
      <c r="J944" t="s">
        <v>2122</v>
      </c>
      <c r="K944">
        <v>885.5</v>
      </c>
      <c r="L944">
        <v>514.5</v>
      </c>
      <c r="M944">
        <v>222095.9258</v>
      </c>
      <c r="N944">
        <v>222095.9258</v>
      </c>
      <c r="O944">
        <v>0</v>
      </c>
      <c r="P944">
        <v>0</v>
      </c>
      <c r="Q944">
        <v>0</v>
      </c>
      <c r="R944">
        <v>45292</v>
      </c>
      <c r="S944">
        <v>45657</v>
      </c>
      <c r="V944" t="s">
        <v>3008</v>
      </c>
      <c r="W944">
        <v>43612</v>
      </c>
      <c r="X944" s="128">
        <v>222095.9258</v>
      </c>
      <c r="Y944" s="128">
        <f t="shared" si="28"/>
        <v>222095.9258</v>
      </c>
      <c r="Z944" t="b">
        <f t="shared" si="29"/>
        <v>1</v>
      </c>
    </row>
    <row r="945" spans="1:26" x14ac:dyDescent="0.25">
      <c r="A945">
        <v>940</v>
      </c>
      <c r="B945" t="s">
        <v>3009</v>
      </c>
      <c r="C945">
        <v>43613</v>
      </c>
      <c r="D945" t="s">
        <v>1896</v>
      </c>
      <c r="E945">
        <v>1965</v>
      </c>
      <c r="F945" t="s">
        <v>2122</v>
      </c>
      <c r="G945" t="s">
        <v>2119</v>
      </c>
      <c r="H945">
        <v>2</v>
      </c>
      <c r="I945">
        <v>2</v>
      </c>
      <c r="J945" t="s">
        <v>2122</v>
      </c>
      <c r="K945">
        <v>851.8</v>
      </c>
      <c r="L945">
        <v>517.70000000000005</v>
      </c>
      <c r="M945">
        <v>639284.43319999997</v>
      </c>
      <c r="N945">
        <v>639284.43319999997</v>
      </c>
      <c r="O945">
        <v>0</v>
      </c>
      <c r="P945">
        <v>0</v>
      </c>
      <c r="Q945">
        <v>0</v>
      </c>
      <c r="R945">
        <v>45292</v>
      </c>
      <c r="S945">
        <v>45657</v>
      </c>
      <c r="V945" t="s">
        <v>3009</v>
      </c>
      <c r="W945">
        <v>43613</v>
      </c>
      <c r="X945" s="128">
        <v>639284.43319999997</v>
      </c>
      <c r="Y945" s="128">
        <f t="shared" si="28"/>
        <v>639284.43319999997</v>
      </c>
      <c r="Z945" t="b">
        <f t="shared" si="29"/>
        <v>1</v>
      </c>
    </row>
    <row r="946" spans="1:26" x14ac:dyDescent="0.25">
      <c r="A946">
        <v>941</v>
      </c>
      <c r="B946" t="s">
        <v>42</v>
      </c>
      <c r="C946">
        <v>43689</v>
      </c>
      <c r="D946" t="s">
        <v>1896</v>
      </c>
      <c r="E946">
        <v>1958</v>
      </c>
      <c r="F946">
        <v>2021</v>
      </c>
      <c r="G946" t="s">
        <v>2089</v>
      </c>
      <c r="H946">
        <v>2</v>
      </c>
      <c r="I946">
        <v>1</v>
      </c>
      <c r="J946" t="s">
        <v>2122</v>
      </c>
      <c r="K946">
        <v>682.35</v>
      </c>
      <c r="L946">
        <v>440.4</v>
      </c>
      <c r="M946">
        <v>395527.29</v>
      </c>
      <c r="N946">
        <v>395527.29</v>
      </c>
      <c r="O946">
        <v>0</v>
      </c>
      <c r="P946">
        <v>0</v>
      </c>
      <c r="Q946">
        <v>0</v>
      </c>
      <c r="R946">
        <v>45292</v>
      </c>
      <c r="S946">
        <v>45657</v>
      </c>
      <c r="V946" t="s">
        <v>42</v>
      </c>
      <c r="W946">
        <v>43689</v>
      </c>
      <c r="X946" s="128">
        <v>395527.29</v>
      </c>
      <c r="Y946" s="128">
        <f t="shared" si="28"/>
        <v>395527.29</v>
      </c>
      <c r="Z946" t="b">
        <f t="shared" si="29"/>
        <v>1</v>
      </c>
    </row>
    <row r="947" spans="1:26" x14ac:dyDescent="0.25">
      <c r="A947">
        <v>942</v>
      </c>
      <c r="B947" t="s">
        <v>699</v>
      </c>
      <c r="C947">
        <v>43650</v>
      </c>
      <c r="D947" t="s">
        <v>1896</v>
      </c>
      <c r="E947">
        <v>1972</v>
      </c>
      <c r="F947" t="s">
        <v>2122</v>
      </c>
      <c r="G947" t="s">
        <v>2089</v>
      </c>
      <c r="H947">
        <v>5</v>
      </c>
      <c r="I947">
        <v>4</v>
      </c>
      <c r="J947" t="s">
        <v>2122</v>
      </c>
      <c r="K947">
        <v>3829</v>
      </c>
      <c r="L947">
        <v>3299.8</v>
      </c>
      <c r="M947">
        <v>7842909.79</v>
      </c>
      <c r="N947">
        <v>7842909.79</v>
      </c>
      <c r="O947">
        <v>0</v>
      </c>
      <c r="P947">
        <v>0</v>
      </c>
      <c r="Q947">
        <v>0</v>
      </c>
      <c r="R947">
        <v>45292</v>
      </c>
      <c r="S947">
        <v>45657</v>
      </c>
      <c r="V947" t="s">
        <v>699</v>
      </c>
      <c r="W947">
        <v>43650</v>
      </c>
      <c r="X947" s="128">
        <v>7842909.79</v>
      </c>
      <c r="Y947" s="128">
        <f t="shared" si="28"/>
        <v>7842909.79</v>
      </c>
      <c r="Z947" t="b">
        <f t="shared" si="29"/>
        <v>1</v>
      </c>
    </row>
    <row r="948" spans="1:26" x14ac:dyDescent="0.25">
      <c r="A948">
        <v>943</v>
      </c>
      <c r="B948" t="s">
        <v>700</v>
      </c>
      <c r="C948">
        <v>43651</v>
      </c>
      <c r="D948" t="s">
        <v>1896</v>
      </c>
      <c r="E948">
        <v>1970</v>
      </c>
      <c r="F948" t="s">
        <v>2122</v>
      </c>
      <c r="G948" t="s">
        <v>2089</v>
      </c>
      <c r="H948">
        <v>5</v>
      </c>
      <c r="I948">
        <v>4</v>
      </c>
      <c r="J948" t="s">
        <v>2122</v>
      </c>
      <c r="K948">
        <v>3941</v>
      </c>
      <c r="L948">
        <v>3491.4</v>
      </c>
      <c r="M948">
        <v>7418750.1799999997</v>
      </c>
      <c r="N948">
        <v>7418750.1799999997</v>
      </c>
      <c r="O948">
        <v>0</v>
      </c>
      <c r="P948">
        <v>0</v>
      </c>
      <c r="Q948">
        <v>0</v>
      </c>
      <c r="R948">
        <v>45292</v>
      </c>
      <c r="S948">
        <v>45657</v>
      </c>
      <c r="V948" t="s">
        <v>700</v>
      </c>
      <c r="W948">
        <v>43651</v>
      </c>
      <c r="X948" s="128">
        <v>7418750.1799999997</v>
      </c>
      <c r="Y948" s="128">
        <f t="shared" si="28"/>
        <v>7418750.1799999997</v>
      </c>
      <c r="Z948" t="b">
        <f t="shared" si="29"/>
        <v>1</v>
      </c>
    </row>
    <row r="949" spans="1:26" x14ac:dyDescent="0.25">
      <c r="A949">
        <v>944</v>
      </c>
      <c r="B949" t="s">
        <v>1506</v>
      </c>
      <c r="C949">
        <v>43787</v>
      </c>
      <c r="D949" t="s">
        <v>1896</v>
      </c>
      <c r="E949">
        <v>1966</v>
      </c>
      <c r="F949" t="s">
        <v>2122</v>
      </c>
      <c r="G949" t="s">
        <v>2089</v>
      </c>
      <c r="H949">
        <v>4</v>
      </c>
      <c r="I949">
        <v>2</v>
      </c>
      <c r="J949" t="s">
        <v>2122</v>
      </c>
      <c r="K949">
        <v>2136.3000000000002</v>
      </c>
      <c r="L949">
        <v>1289.7</v>
      </c>
      <c r="M949">
        <v>2143875.06</v>
      </c>
      <c r="N949">
        <v>2143875.06</v>
      </c>
      <c r="O949">
        <v>0</v>
      </c>
      <c r="P949">
        <v>0</v>
      </c>
      <c r="Q949">
        <v>0</v>
      </c>
      <c r="R949">
        <v>45292</v>
      </c>
      <c r="S949">
        <v>45657</v>
      </c>
      <c r="V949" t="s">
        <v>1506</v>
      </c>
      <c r="W949">
        <v>43787</v>
      </c>
      <c r="X949" s="128">
        <v>2143875.06</v>
      </c>
      <c r="Y949" s="128">
        <f t="shared" si="28"/>
        <v>2143875.06</v>
      </c>
      <c r="Z949" t="b">
        <f t="shared" si="29"/>
        <v>1</v>
      </c>
    </row>
    <row r="950" spans="1:26" x14ac:dyDescent="0.25">
      <c r="A950">
        <v>945</v>
      </c>
      <c r="B950" t="s">
        <v>1507</v>
      </c>
      <c r="C950">
        <v>43784</v>
      </c>
      <c r="D950" t="s">
        <v>1896</v>
      </c>
      <c r="E950">
        <v>1958</v>
      </c>
      <c r="F950" t="s">
        <v>2122</v>
      </c>
      <c r="G950" t="s">
        <v>2090</v>
      </c>
      <c r="H950">
        <v>2</v>
      </c>
      <c r="I950">
        <v>2</v>
      </c>
      <c r="J950" t="s">
        <v>2122</v>
      </c>
      <c r="K950">
        <v>647.70000000000005</v>
      </c>
      <c r="L950">
        <v>425.3</v>
      </c>
      <c r="M950">
        <v>40141.199999999997</v>
      </c>
      <c r="N950">
        <v>40141.199999999997</v>
      </c>
      <c r="O950">
        <v>0</v>
      </c>
      <c r="P950">
        <v>0</v>
      </c>
      <c r="Q950">
        <v>0</v>
      </c>
      <c r="R950">
        <v>45292</v>
      </c>
      <c r="S950">
        <v>45657</v>
      </c>
      <c r="V950" t="s">
        <v>1507</v>
      </c>
      <c r="W950">
        <v>43784</v>
      </c>
      <c r="X950" s="128">
        <v>40141.199999999997</v>
      </c>
      <c r="Y950" s="128">
        <f t="shared" si="28"/>
        <v>40141.199999999997</v>
      </c>
      <c r="Z950" t="b">
        <f t="shared" si="29"/>
        <v>1</v>
      </c>
    </row>
    <row r="951" spans="1:26" x14ac:dyDescent="0.25">
      <c r="A951">
        <v>946</v>
      </c>
      <c r="B951" t="s">
        <v>1508</v>
      </c>
      <c r="C951">
        <v>43791</v>
      </c>
      <c r="D951" t="s">
        <v>1896</v>
      </c>
      <c r="E951">
        <v>1969</v>
      </c>
      <c r="F951" t="s">
        <v>2122</v>
      </c>
      <c r="G951" t="s">
        <v>2089</v>
      </c>
      <c r="H951">
        <v>5</v>
      </c>
      <c r="I951">
        <v>4</v>
      </c>
      <c r="J951" t="s">
        <v>2122</v>
      </c>
      <c r="K951">
        <v>4887.8999999999996</v>
      </c>
      <c r="L951">
        <v>3077.4</v>
      </c>
      <c r="M951">
        <v>11097080.030000001</v>
      </c>
      <c r="N951">
        <v>11097080.030000001</v>
      </c>
      <c r="O951">
        <v>0</v>
      </c>
      <c r="P951">
        <v>0</v>
      </c>
      <c r="Q951">
        <v>0</v>
      </c>
      <c r="R951">
        <v>45292</v>
      </c>
      <c r="S951">
        <v>45657</v>
      </c>
      <c r="V951" t="s">
        <v>1508</v>
      </c>
      <c r="W951">
        <v>43791</v>
      </c>
      <c r="X951" s="128">
        <v>11097080.030000001</v>
      </c>
      <c r="Y951" s="128">
        <f t="shared" si="28"/>
        <v>11097080.030000001</v>
      </c>
      <c r="Z951" t="b">
        <f t="shared" si="29"/>
        <v>1</v>
      </c>
    </row>
    <row r="952" spans="1:26" x14ac:dyDescent="0.25">
      <c r="A952">
        <v>947</v>
      </c>
      <c r="B952" t="s">
        <v>1505</v>
      </c>
      <c r="C952">
        <v>43750</v>
      </c>
      <c r="D952" t="s">
        <v>1896</v>
      </c>
      <c r="E952">
        <v>1973</v>
      </c>
      <c r="F952" t="s">
        <v>2122</v>
      </c>
      <c r="G952" t="s">
        <v>2089</v>
      </c>
      <c r="H952">
        <v>5</v>
      </c>
      <c r="I952">
        <v>4</v>
      </c>
      <c r="J952" t="s">
        <v>2122</v>
      </c>
      <c r="K952">
        <v>5031.3</v>
      </c>
      <c r="L952">
        <v>3371.3</v>
      </c>
      <c r="M952">
        <v>3502109.17</v>
      </c>
      <c r="N952">
        <v>3502109.17</v>
      </c>
      <c r="O952">
        <v>0</v>
      </c>
      <c r="P952">
        <v>0</v>
      </c>
      <c r="Q952">
        <v>0</v>
      </c>
      <c r="R952">
        <v>45292</v>
      </c>
      <c r="S952">
        <v>45657</v>
      </c>
      <c r="V952" t="s">
        <v>1505</v>
      </c>
      <c r="W952">
        <v>43750</v>
      </c>
      <c r="X952" s="128">
        <v>3502109.17</v>
      </c>
      <c r="Y952" s="128">
        <f t="shared" si="28"/>
        <v>3502109.17</v>
      </c>
      <c r="Z952" t="b">
        <f t="shared" si="29"/>
        <v>1</v>
      </c>
    </row>
    <row r="953" spans="1:26" x14ac:dyDescent="0.25">
      <c r="A953">
        <v>948</v>
      </c>
      <c r="B953" t="s">
        <v>1133</v>
      </c>
      <c r="C953">
        <v>43838</v>
      </c>
      <c r="D953" t="s">
        <v>1896</v>
      </c>
      <c r="E953">
        <v>1964</v>
      </c>
      <c r="F953" t="s">
        <v>2122</v>
      </c>
      <c r="G953" t="s">
        <v>2094</v>
      </c>
      <c r="H953">
        <v>2</v>
      </c>
      <c r="I953">
        <v>1</v>
      </c>
      <c r="J953" t="s">
        <v>2122</v>
      </c>
      <c r="K953">
        <v>354.2</v>
      </c>
      <c r="L953">
        <v>354.2</v>
      </c>
      <c r="M953">
        <v>840549.16</v>
      </c>
      <c r="N953">
        <v>840549.16</v>
      </c>
      <c r="O953">
        <v>0</v>
      </c>
      <c r="P953">
        <v>0</v>
      </c>
      <c r="Q953">
        <v>0</v>
      </c>
      <c r="R953">
        <v>45292</v>
      </c>
      <c r="S953">
        <v>45657</v>
      </c>
      <c r="V953" t="s">
        <v>1133</v>
      </c>
      <c r="W953">
        <v>43838</v>
      </c>
      <c r="X953" s="128">
        <v>840549.16</v>
      </c>
      <c r="Y953" s="128">
        <f t="shared" si="28"/>
        <v>840549.16</v>
      </c>
      <c r="Z953" t="b">
        <f t="shared" si="29"/>
        <v>1</v>
      </c>
    </row>
    <row r="954" spans="1:26" x14ac:dyDescent="0.25">
      <c r="A954">
        <v>949</v>
      </c>
      <c r="B954" t="s">
        <v>1134</v>
      </c>
      <c r="C954">
        <v>43839</v>
      </c>
      <c r="D954" t="s">
        <v>1896</v>
      </c>
      <c r="E954">
        <v>1964</v>
      </c>
      <c r="F954" t="s">
        <v>2122</v>
      </c>
      <c r="G954" t="s">
        <v>2094</v>
      </c>
      <c r="H954">
        <v>2</v>
      </c>
      <c r="I954">
        <v>1</v>
      </c>
      <c r="J954" t="s">
        <v>2122</v>
      </c>
      <c r="K954">
        <v>336.9</v>
      </c>
      <c r="L954">
        <v>336.9</v>
      </c>
      <c r="M954">
        <v>884492.46</v>
      </c>
      <c r="N954">
        <v>884492.46</v>
      </c>
      <c r="O954">
        <v>0</v>
      </c>
      <c r="P954">
        <v>0</v>
      </c>
      <c r="Q954">
        <v>0</v>
      </c>
      <c r="R954">
        <v>45292</v>
      </c>
      <c r="S954">
        <v>45657</v>
      </c>
      <c r="V954" t="s">
        <v>1134</v>
      </c>
      <c r="W954">
        <v>43839</v>
      </c>
      <c r="X954" s="128">
        <v>884492.46</v>
      </c>
      <c r="Y954" s="128">
        <f t="shared" si="28"/>
        <v>884492.46</v>
      </c>
      <c r="Z954" t="b">
        <f t="shared" si="29"/>
        <v>1</v>
      </c>
    </row>
    <row r="955" spans="1:26" x14ac:dyDescent="0.25">
      <c r="A955">
        <v>950</v>
      </c>
      <c r="B955" t="s">
        <v>1504</v>
      </c>
      <c r="C955">
        <v>43742</v>
      </c>
      <c r="D955" t="s">
        <v>1896</v>
      </c>
      <c r="E955">
        <v>1975</v>
      </c>
      <c r="F955" t="s">
        <v>2122</v>
      </c>
      <c r="G955" t="s">
        <v>2088</v>
      </c>
      <c r="H955">
        <v>5</v>
      </c>
      <c r="I955">
        <v>5</v>
      </c>
      <c r="J955" t="s">
        <v>2122</v>
      </c>
      <c r="K955">
        <v>5640.5</v>
      </c>
      <c r="L955">
        <v>4672.5</v>
      </c>
      <c r="M955">
        <v>323364</v>
      </c>
      <c r="N955">
        <v>323364</v>
      </c>
      <c r="O955">
        <v>0</v>
      </c>
      <c r="P955">
        <v>0</v>
      </c>
      <c r="Q955">
        <v>0</v>
      </c>
      <c r="R955">
        <v>45292</v>
      </c>
      <c r="S955">
        <v>45657</v>
      </c>
      <c r="V955" t="s">
        <v>1504</v>
      </c>
      <c r="W955">
        <v>43742</v>
      </c>
      <c r="X955" s="128">
        <v>323364</v>
      </c>
      <c r="Y955" s="128">
        <f t="shared" si="28"/>
        <v>323364</v>
      </c>
      <c r="Z955" t="b">
        <f t="shared" si="29"/>
        <v>1</v>
      </c>
    </row>
    <row r="956" spans="1:26" x14ac:dyDescent="0.25">
      <c r="A956">
        <v>951</v>
      </c>
      <c r="B956" t="s">
        <v>1850</v>
      </c>
      <c r="C956">
        <v>43792</v>
      </c>
      <c r="D956" t="s">
        <v>1896</v>
      </c>
      <c r="E956">
        <v>1979</v>
      </c>
      <c r="F956" t="s">
        <v>2122</v>
      </c>
      <c r="G956" t="s">
        <v>2089</v>
      </c>
      <c r="H956">
        <v>5</v>
      </c>
      <c r="I956">
        <v>6</v>
      </c>
      <c r="J956" t="s">
        <v>2122</v>
      </c>
      <c r="K956">
        <v>7257.9</v>
      </c>
      <c r="L956">
        <v>4520.8</v>
      </c>
      <c r="M956">
        <v>5255453.3888499998</v>
      </c>
      <c r="N956">
        <v>5255453.3888499998</v>
      </c>
      <c r="O956">
        <v>0</v>
      </c>
      <c r="P956">
        <v>0</v>
      </c>
      <c r="Q956">
        <v>0</v>
      </c>
      <c r="R956">
        <v>45292</v>
      </c>
      <c r="S956">
        <v>45657</v>
      </c>
      <c r="V956" t="s">
        <v>1850</v>
      </c>
      <c r="W956">
        <v>43792</v>
      </c>
      <c r="X956" s="128">
        <v>5255453.3888499998</v>
      </c>
      <c r="Y956" s="128">
        <f t="shared" si="28"/>
        <v>5255453.3888499998</v>
      </c>
      <c r="Z956" t="b">
        <f t="shared" si="29"/>
        <v>1</v>
      </c>
    </row>
    <row r="957" spans="1:26" x14ac:dyDescent="0.25">
      <c r="A957">
        <v>952</v>
      </c>
      <c r="B957" t="s">
        <v>1851</v>
      </c>
      <c r="C957">
        <v>43794</v>
      </c>
      <c r="D957" t="s">
        <v>1896</v>
      </c>
      <c r="E957">
        <v>1979</v>
      </c>
      <c r="F957" t="s">
        <v>2122</v>
      </c>
      <c r="G957" t="s">
        <v>2088</v>
      </c>
      <c r="H957">
        <v>5</v>
      </c>
      <c r="I957">
        <v>4</v>
      </c>
      <c r="J957" t="s">
        <v>2122</v>
      </c>
      <c r="K957">
        <v>5089.1000000000004</v>
      </c>
      <c r="L957">
        <v>3387.5</v>
      </c>
      <c r="M957">
        <v>4192005.6625999999</v>
      </c>
      <c r="N957">
        <v>4192005.6625999999</v>
      </c>
      <c r="O957">
        <v>0</v>
      </c>
      <c r="P957">
        <v>0</v>
      </c>
      <c r="Q957">
        <v>0</v>
      </c>
      <c r="R957">
        <v>45292</v>
      </c>
      <c r="S957">
        <v>45657</v>
      </c>
      <c r="V957" t="s">
        <v>1851</v>
      </c>
      <c r="W957">
        <v>43794</v>
      </c>
      <c r="X957" s="128">
        <v>4192005.6625999999</v>
      </c>
      <c r="Y957" s="128">
        <f t="shared" si="28"/>
        <v>4192005.6625999999</v>
      </c>
      <c r="Z957" t="b">
        <f t="shared" si="29"/>
        <v>1</v>
      </c>
    </row>
    <row r="958" spans="1:26" x14ac:dyDescent="0.25">
      <c r="A958">
        <v>953</v>
      </c>
      <c r="B958" t="s">
        <v>708</v>
      </c>
      <c r="C958">
        <v>43853</v>
      </c>
      <c r="D958" t="s">
        <v>1896</v>
      </c>
      <c r="E958">
        <v>1961</v>
      </c>
      <c r="F958" t="s">
        <v>2122</v>
      </c>
      <c r="G958" t="s">
        <v>2094</v>
      </c>
      <c r="H958">
        <v>2</v>
      </c>
      <c r="I958">
        <v>1</v>
      </c>
      <c r="J958" t="s">
        <v>2122</v>
      </c>
      <c r="K958">
        <v>422</v>
      </c>
      <c r="L958">
        <v>387</v>
      </c>
      <c r="M958">
        <v>995814.9</v>
      </c>
      <c r="N958">
        <v>995814.9</v>
      </c>
      <c r="O958">
        <v>0</v>
      </c>
      <c r="P958">
        <v>0</v>
      </c>
      <c r="Q958">
        <v>0</v>
      </c>
      <c r="R958">
        <v>45292</v>
      </c>
      <c r="S958">
        <v>45657</v>
      </c>
      <c r="V958" t="s">
        <v>708</v>
      </c>
      <c r="W958">
        <v>43853</v>
      </c>
      <c r="X958" s="128">
        <v>995814.9</v>
      </c>
      <c r="Y958" s="128">
        <f t="shared" si="28"/>
        <v>995814.9</v>
      </c>
      <c r="Z958" t="b">
        <f t="shared" si="29"/>
        <v>1</v>
      </c>
    </row>
    <row r="959" spans="1:26" x14ac:dyDescent="0.25">
      <c r="A959">
        <v>954</v>
      </c>
      <c r="B959" t="s">
        <v>709</v>
      </c>
      <c r="C959">
        <v>43854</v>
      </c>
      <c r="D959" t="s">
        <v>1896</v>
      </c>
      <c r="E959">
        <v>1961</v>
      </c>
      <c r="F959" t="s">
        <v>2122</v>
      </c>
      <c r="G959" t="s">
        <v>2094</v>
      </c>
      <c r="H959">
        <v>2</v>
      </c>
      <c r="I959">
        <v>1</v>
      </c>
      <c r="J959" t="s">
        <v>2122</v>
      </c>
      <c r="K959">
        <v>382.3</v>
      </c>
      <c r="L959">
        <v>382.3</v>
      </c>
      <c r="M959">
        <v>988288.48</v>
      </c>
      <c r="N959">
        <v>988288.48</v>
      </c>
      <c r="O959">
        <v>0</v>
      </c>
      <c r="P959">
        <v>0</v>
      </c>
      <c r="Q959">
        <v>0</v>
      </c>
      <c r="R959">
        <v>45292</v>
      </c>
      <c r="S959">
        <v>45657</v>
      </c>
      <c r="V959" t="s">
        <v>709</v>
      </c>
      <c r="W959">
        <v>43854</v>
      </c>
      <c r="X959" s="128">
        <v>988288.48</v>
      </c>
      <c r="Y959" s="128">
        <f t="shared" si="28"/>
        <v>988288.48</v>
      </c>
      <c r="Z959" t="b">
        <f t="shared" si="29"/>
        <v>1</v>
      </c>
    </row>
    <row r="960" spans="1:26" x14ac:dyDescent="0.25">
      <c r="A960">
        <v>955</v>
      </c>
      <c r="B960" t="s">
        <v>710</v>
      </c>
      <c r="C960">
        <v>43855</v>
      </c>
      <c r="D960" t="s">
        <v>1896</v>
      </c>
      <c r="E960">
        <v>1961</v>
      </c>
      <c r="F960" t="s">
        <v>2122</v>
      </c>
      <c r="G960" t="s">
        <v>2094</v>
      </c>
      <c r="H960">
        <v>2</v>
      </c>
      <c r="I960">
        <v>1</v>
      </c>
      <c r="J960" t="s">
        <v>2122</v>
      </c>
      <c r="K960">
        <v>390.9</v>
      </c>
      <c r="L960">
        <v>384</v>
      </c>
      <c r="M960">
        <v>998323.7300000001</v>
      </c>
      <c r="N960">
        <v>998323.7300000001</v>
      </c>
      <c r="O960">
        <v>0</v>
      </c>
      <c r="P960">
        <v>0</v>
      </c>
      <c r="Q960">
        <v>0</v>
      </c>
      <c r="R960">
        <v>45292</v>
      </c>
      <c r="S960">
        <v>45657</v>
      </c>
      <c r="V960" t="s">
        <v>710</v>
      </c>
      <c r="W960">
        <v>43855</v>
      </c>
      <c r="X960" s="128">
        <v>998323.7300000001</v>
      </c>
      <c r="Y960" s="128">
        <f t="shared" si="28"/>
        <v>998323.7300000001</v>
      </c>
      <c r="Z960" t="b">
        <f t="shared" si="29"/>
        <v>1</v>
      </c>
    </row>
    <row r="961" spans="1:26" x14ac:dyDescent="0.25">
      <c r="A961">
        <v>956</v>
      </c>
      <c r="B961" t="s">
        <v>711</v>
      </c>
      <c r="C961">
        <v>43856</v>
      </c>
      <c r="D961" t="s">
        <v>1896</v>
      </c>
      <c r="E961">
        <v>1961</v>
      </c>
      <c r="F961" t="s">
        <v>2122</v>
      </c>
      <c r="G961" t="s">
        <v>2094</v>
      </c>
      <c r="H961">
        <v>2</v>
      </c>
      <c r="I961">
        <v>1</v>
      </c>
      <c r="J961" t="s">
        <v>2122</v>
      </c>
      <c r="K961">
        <v>413.5</v>
      </c>
      <c r="L961">
        <v>400</v>
      </c>
      <c r="M961">
        <v>749094.40000000002</v>
      </c>
      <c r="N961">
        <v>749094.40000000002</v>
      </c>
      <c r="O961">
        <v>0</v>
      </c>
      <c r="P961">
        <v>0</v>
      </c>
      <c r="Q961">
        <v>0</v>
      </c>
      <c r="R961">
        <v>45292</v>
      </c>
      <c r="S961">
        <v>45657</v>
      </c>
      <c r="V961" t="s">
        <v>711</v>
      </c>
      <c r="W961">
        <v>43856</v>
      </c>
      <c r="X961" s="128">
        <v>749094.40000000002</v>
      </c>
      <c r="Y961" s="128">
        <f t="shared" si="28"/>
        <v>749094.40000000002</v>
      </c>
      <c r="Z961" t="b">
        <f t="shared" si="29"/>
        <v>1</v>
      </c>
    </row>
    <row r="962" spans="1:26" x14ac:dyDescent="0.25">
      <c r="A962">
        <v>957</v>
      </c>
      <c r="B962" t="s">
        <v>712</v>
      </c>
      <c r="C962">
        <v>43890</v>
      </c>
      <c r="D962" t="s">
        <v>1896</v>
      </c>
      <c r="E962">
        <v>1958</v>
      </c>
      <c r="F962" t="s">
        <v>2122</v>
      </c>
      <c r="G962" t="s">
        <v>2094</v>
      </c>
      <c r="H962">
        <v>2</v>
      </c>
      <c r="I962">
        <v>1</v>
      </c>
      <c r="J962" t="s">
        <v>2122</v>
      </c>
      <c r="K962">
        <v>401.4</v>
      </c>
      <c r="L962">
        <v>401.4</v>
      </c>
      <c r="M962">
        <v>1449636.78</v>
      </c>
      <c r="N962">
        <v>1449636.78</v>
      </c>
      <c r="O962">
        <v>0</v>
      </c>
      <c r="P962">
        <v>0</v>
      </c>
      <c r="Q962">
        <v>0</v>
      </c>
      <c r="R962">
        <v>45292</v>
      </c>
      <c r="S962">
        <v>45657</v>
      </c>
      <c r="V962" t="s">
        <v>712</v>
      </c>
      <c r="W962">
        <v>43890</v>
      </c>
      <c r="X962" s="128">
        <v>1449636.78</v>
      </c>
      <c r="Y962" s="128">
        <f t="shared" si="28"/>
        <v>1449636.78</v>
      </c>
      <c r="Z962" t="b">
        <f t="shared" si="29"/>
        <v>1</v>
      </c>
    </row>
    <row r="963" spans="1:26" x14ac:dyDescent="0.25">
      <c r="A963">
        <v>958</v>
      </c>
      <c r="B963" t="s">
        <v>713</v>
      </c>
      <c r="C963">
        <v>43884</v>
      </c>
      <c r="D963" t="s">
        <v>1896</v>
      </c>
      <c r="E963">
        <v>1958</v>
      </c>
      <c r="F963" t="s">
        <v>2122</v>
      </c>
      <c r="G963" t="s">
        <v>2094</v>
      </c>
      <c r="H963">
        <v>2</v>
      </c>
      <c r="I963">
        <v>1</v>
      </c>
      <c r="J963" t="s">
        <v>2122</v>
      </c>
      <c r="K963">
        <v>405.2</v>
      </c>
      <c r="L963">
        <v>345.1</v>
      </c>
      <c r="M963">
        <v>1236209.1000000001</v>
      </c>
      <c r="N963">
        <v>1236209.1000000001</v>
      </c>
      <c r="O963">
        <v>0</v>
      </c>
      <c r="P963">
        <v>0</v>
      </c>
      <c r="Q963">
        <v>0</v>
      </c>
      <c r="R963">
        <v>45292</v>
      </c>
      <c r="S963">
        <v>45657</v>
      </c>
      <c r="V963" t="s">
        <v>713</v>
      </c>
      <c r="W963">
        <v>43884</v>
      </c>
      <c r="X963" s="128">
        <v>1236209.1000000001</v>
      </c>
      <c r="Y963" s="128">
        <f t="shared" si="28"/>
        <v>1236209.1000000001</v>
      </c>
      <c r="Z963" t="b">
        <f t="shared" si="29"/>
        <v>1</v>
      </c>
    </row>
    <row r="964" spans="1:26" x14ac:dyDescent="0.25">
      <c r="A964">
        <v>959</v>
      </c>
      <c r="B964" t="s">
        <v>714</v>
      </c>
      <c r="C964">
        <v>43885</v>
      </c>
      <c r="D964" t="s">
        <v>1896</v>
      </c>
      <c r="E964">
        <v>1957</v>
      </c>
      <c r="F964" t="s">
        <v>2122</v>
      </c>
      <c r="G964" t="s">
        <v>2094</v>
      </c>
      <c r="H964">
        <v>2</v>
      </c>
      <c r="I964">
        <v>1</v>
      </c>
      <c r="J964" t="s">
        <v>2122</v>
      </c>
      <c r="K964">
        <v>402.2</v>
      </c>
      <c r="L964">
        <v>401.5</v>
      </c>
      <c r="M964">
        <v>1430634.92</v>
      </c>
      <c r="N964">
        <v>1430634.92</v>
      </c>
      <c r="O964">
        <v>0</v>
      </c>
      <c r="P964">
        <v>0</v>
      </c>
      <c r="Q964">
        <v>0</v>
      </c>
      <c r="R964">
        <v>45292</v>
      </c>
      <c r="S964">
        <v>45657</v>
      </c>
      <c r="V964" t="s">
        <v>714</v>
      </c>
      <c r="W964">
        <v>43885</v>
      </c>
      <c r="X964" s="128">
        <v>1430634.92</v>
      </c>
      <c r="Y964" s="128">
        <f t="shared" si="28"/>
        <v>1430634.92</v>
      </c>
      <c r="Z964" t="b">
        <f t="shared" si="29"/>
        <v>1</v>
      </c>
    </row>
    <row r="965" spans="1:26" x14ac:dyDescent="0.25">
      <c r="A965">
        <v>960</v>
      </c>
      <c r="B965" t="s">
        <v>1493</v>
      </c>
      <c r="C965">
        <v>43873</v>
      </c>
      <c r="D965" t="s">
        <v>1896</v>
      </c>
      <c r="E965">
        <v>1962</v>
      </c>
      <c r="F965" t="s">
        <v>2122</v>
      </c>
      <c r="G965" t="s">
        <v>2094</v>
      </c>
      <c r="H965">
        <v>2</v>
      </c>
      <c r="I965">
        <v>1</v>
      </c>
      <c r="J965" t="s">
        <v>2122</v>
      </c>
      <c r="K965">
        <v>386.1</v>
      </c>
      <c r="L965">
        <v>293.2</v>
      </c>
      <c r="M965">
        <v>906442.85</v>
      </c>
      <c r="N965">
        <v>906442.85</v>
      </c>
      <c r="O965">
        <v>0</v>
      </c>
      <c r="P965">
        <v>0</v>
      </c>
      <c r="Q965">
        <v>0</v>
      </c>
      <c r="R965">
        <v>45292</v>
      </c>
      <c r="S965">
        <v>45657</v>
      </c>
      <c r="V965" t="s">
        <v>1493</v>
      </c>
      <c r="W965">
        <v>43873</v>
      </c>
      <c r="X965" s="128">
        <v>906442.85</v>
      </c>
      <c r="Y965" s="128">
        <f t="shared" si="28"/>
        <v>906442.85</v>
      </c>
      <c r="Z965" t="b">
        <f t="shared" si="29"/>
        <v>1</v>
      </c>
    </row>
    <row r="966" spans="1:26" x14ac:dyDescent="0.25">
      <c r="A966">
        <v>961</v>
      </c>
      <c r="B966" t="s">
        <v>1494</v>
      </c>
      <c r="C966">
        <v>43874</v>
      </c>
      <c r="D966" t="s">
        <v>1896</v>
      </c>
      <c r="E966">
        <v>1959</v>
      </c>
      <c r="F966" t="s">
        <v>2122</v>
      </c>
      <c r="G966" t="s">
        <v>2094</v>
      </c>
      <c r="H966">
        <v>2</v>
      </c>
      <c r="I966">
        <v>1</v>
      </c>
      <c r="J966" t="s">
        <v>2122</v>
      </c>
      <c r="K966">
        <v>386.7</v>
      </c>
      <c r="L966">
        <v>386.7</v>
      </c>
      <c r="M966">
        <v>1234980.79</v>
      </c>
      <c r="N966">
        <v>1234980.79</v>
      </c>
      <c r="O966">
        <v>0</v>
      </c>
      <c r="P966">
        <v>0</v>
      </c>
      <c r="Q966">
        <v>0</v>
      </c>
      <c r="R966">
        <v>45292</v>
      </c>
      <c r="S966">
        <v>45657</v>
      </c>
      <c r="V966" t="s">
        <v>1494</v>
      </c>
      <c r="W966">
        <v>43874</v>
      </c>
      <c r="X966" s="128">
        <v>1234980.79</v>
      </c>
      <c r="Y966" s="128">
        <f t="shared" si="28"/>
        <v>1234980.79</v>
      </c>
      <c r="Z966" t="b">
        <f t="shared" si="29"/>
        <v>1</v>
      </c>
    </row>
    <row r="967" spans="1:26" x14ac:dyDescent="0.25">
      <c r="A967">
        <v>962</v>
      </c>
      <c r="B967" t="s">
        <v>1495</v>
      </c>
      <c r="C967">
        <v>43876</v>
      </c>
      <c r="D967" t="s">
        <v>1896</v>
      </c>
      <c r="E967">
        <v>1960</v>
      </c>
      <c r="F967" t="s">
        <v>2122</v>
      </c>
      <c r="G967" t="s">
        <v>2094</v>
      </c>
      <c r="H967">
        <v>2</v>
      </c>
      <c r="I967">
        <v>1</v>
      </c>
      <c r="J967" t="s">
        <v>2122</v>
      </c>
      <c r="K967">
        <v>331</v>
      </c>
      <c r="L967">
        <v>331</v>
      </c>
      <c r="M967">
        <v>782698.75</v>
      </c>
      <c r="N967">
        <v>782698.75</v>
      </c>
      <c r="O967">
        <v>0</v>
      </c>
      <c r="P967">
        <v>0</v>
      </c>
      <c r="Q967">
        <v>0</v>
      </c>
      <c r="R967">
        <v>45292</v>
      </c>
      <c r="S967">
        <v>45657</v>
      </c>
      <c r="V967" t="s">
        <v>1495</v>
      </c>
      <c r="W967">
        <v>43876</v>
      </c>
      <c r="X967" s="128">
        <v>782698.75</v>
      </c>
      <c r="Y967" s="128">
        <f t="shared" ref="Y967:Y1030" si="30">VLOOKUP(W967,C:M,11,0)</f>
        <v>782698.75</v>
      </c>
      <c r="Z967" t="b">
        <f t="shared" ref="Z967:Z1030" si="31">AND(X967=Y967)</f>
        <v>1</v>
      </c>
    </row>
    <row r="968" spans="1:26" x14ac:dyDescent="0.25">
      <c r="A968">
        <v>963</v>
      </c>
      <c r="B968" t="s">
        <v>1496</v>
      </c>
      <c r="C968">
        <v>43862</v>
      </c>
      <c r="D968" t="s">
        <v>1896</v>
      </c>
      <c r="E968">
        <v>1960</v>
      </c>
      <c r="F968" t="s">
        <v>2122</v>
      </c>
      <c r="G968" t="s">
        <v>2094</v>
      </c>
      <c r="H968">
        <v>2</v>
      </c>
      <c r="I968">
        <v>1</v>
      </c>
      <c r="J968" t="s">
        <v>2122</v>
      </c>
      <c r="K968">
        <v>401.6</v>
      </c>
      <c r="L968">
        <v>401.6</v>
      </c>
      <c r="M968">
        <v>1482291.52</v>
      </c>
      <c r="N968">
        <v>1482291.52</v>
      </c>
      <c r="O968">
        <v>0</v>
      </c>
      <c r="P968">
        <v>0</v>
      </c>
      <c r="Q968">
        <v>0</v>
      </c>
      <c r="R968">
        <v>45292</v>
      </c>
      <c r="S968">
        <v>45657</v>
      </c>
      <c r="V968" t="s">
        <v>1496</v>
      </c>
      <c r="W968">
        <v>43862</v>
      </c>
      <c r="X968" s="128">
        <v>1482291.52</v>
      </c>
      <c r="Y968" s="128">
        <f t="shared" si="30"/>
        <v>1482291.52</v>
      </c>
      <c r="Z968" t="b">
        <f t="shared" si="31"/>
        <v>1</v>
      </c>
    </row>
    <row r="969" spans="1:26" x14ac:dyDescent="0.25">
      <c r="A969">
        <v>964</v>
      </c>
      <c r="B969" t="s">
        <v>1498</v>
      </c>
      <c r="C969">
        <v>43911</v>
      </c>
      <c r="D969" t="s">
        <v>1896</v>
      </c>
      <c r="E969">
        <v>1958</v>
      </c>
      <c r="F969" t="s">
        <v>2122</v>
      </c>
      <c r="G969" t="s">
        <v>2094</v>
      </c>
      <c r="H969">
        <v>2</v>
      </c>
      <c r="I969">
        <v>1</v>
      </c>
      <c r="J969" t="s">
        <v>2122</v>
      </c>
      <c r="K969">
        <v>435.2</v>
      </c>
      <c r="L969">
        <v>388.6</v>
      </c>
      <c r="M969">
        <v>1393289.88</v>
      </c>
      <c r="N969">
        <v>1393289.88</v>
      </c>
      <c r="O969">
        <v>0</v>
      </c>
      <c r="P969">
        <v>0</v>
      </c>
      <c r="Q969">
        <v>0</v>
      </c>
      <c r="R969">
        <v>45292</v>
      </c>
      <c r="S969">
        <v>45657</v>
      </c>
      <c r="V969" t="s">
        <v>1498</v>
      </c>
      <c r="W969">
        <v>43911</v>
      </c>
      <c r="X969" s="128">
        <v>1393289.88</v>
      </c>
      <c r="Y969" s="128">
        <f t="shared" si="30"/>
        <v>1393289.88</v>
      </c>
      <c r="Z969" t="b">
        <f t="shared" si="31"/>
        <v>1</v>
      </c>
    </row>
    <row r="970" spans="1:26" x14ac:dyDescent="0.25">
      <c r="A970">
        <v>965</v>
      </c>
      <c r="B970" t="s">
        <v>1503</v>
      </c>
      <c r="C970">
        <v>43923</v>
      </c>
      <c r="D970" t="s">
        <v>1896</v>
      </c>
      <c r="E970">
        <v>1965</v>
      </c>
      <c r="F970" t="s">
        <v>2122</v>
      </c>
      <c r="G970" t="s">
        <v>2089</v>
      </c>
      <c r="H970">
        <v>2</v>
      </c>
      <c r="I970">
        <v>2</v>
      </c>
      <c r="J970" t="s">
        <v>2122</v>
      </c>
      <c r="K970">
        <v>650.4</v>
      </c>
      <c r="L970">
        <v>617.1</v>
      </c>
      <c r="M970">
        <v>2078963.1838499999</v>
      </c>
      <c r="N970">
        <v>2078963.1838499999</v>
      </c>
      <c r="O970">
        <v>0</v>
      </c>
      <c r="P970">
        <v>0</v>
      </c>
      <c r="Q970">
        <v>0</v>
      </c>
      <c r="R970">
        <v>45292</v>
      </c>
      <c r="S970">
        <v>45657</v>
      </c>
      <c r="V970" t="s">
        <v>1503</v>
      </c>
      <c r="W970">
        <v>43923</v>
      </c>
      <c r="X970" s="128">
        <v>2078963.1838499999</v>
      </c>
      <c r="Y970" s="128">
        <f t="shared" si="30"/>
        <v>2078963.1838499999</v>
      </c>
      <c r="Z970" t="b">
        <f t="shared" si="31"/>
        <v>1</v>
      </c>
    </row>
    <row r="971" spans="1:26" x14ac:dyDescent="0.25">
      <c r="A971">
        <v>966</v>
      </c>
      <c r="B971" t="s">
        <v>1502</v>
      </c>
      <c r="C971">
        <v>43922</v>
      </c>
      <c r="D971" t="s">
        <v>1896</v>
      </c>
      <c r="E971">
        <v>1964</v>
      </c>
      <c r="F971" t="s">
        <v>2122</v>
      </c>
      <c r="G971" t="s">
        <v>2089</v>
      </c>
      <c r="H971">
        <v>2</v>
      </c>
      <c r="I971">
        <v>2</v>
      </c>
      <c r="J971" t="s">
        <v>2122</v>
      </c>
      <c r="K971">
        <v>645.1</v>
      </c>
      <c r="L971">
        <v>617</v>
      </c>
      <c r="M971">
        <v>1468246.89</v>
      </c>
      <c r="N971">
        <v>1468246.89</v>
      </c>
      <c r="O971">
        <v>0</v>
      </c>
      <c r="P971">
        <v>0</v>
      </c>
      <c r="Q971">
        <v>0</v>
      </c>
      <c r="R971">
        <v>45292</v>
      </c>
      <c r="S971">
        <v>45657</v>
      </c>
      <c r="V971" t="s">
        <v>1502</v>
      </c>
      <c r="W971">
        <v>43922</v>
      </c>
      <c r="X971" s="128">
        <v>1468246.89</v>
      </c>
      <c r="Y971" s="128">
        <f t="shared" si="30"/>
        <v>1468246.89</v>
      </c>
      <c r="Z971" t="b">
        <f t="shared" si="31"/>
        <v>1</v>
      </c>
    </row>
    <row r="972" spans="1:26" x14ac:dyDescent="0.25">
      <c r="A972">
        <v>967</v>
      </c>
      <c r="B972" t="s">
        <v>1135</v>
      </c>
      <c r="C972">
        <v>43963</v>
      </c>
      <c r="D972" t="s">
        <v>1896</v>
      </c>
      <c r="E972">
        <v>1960</v>
      </c>
      <c r="F972" t="s">
        <v>2122</v>
      </c>
      <c r="G972" t="s">
        <v>2089</v>
      </c>
      <c r="H972">
        <v>2</v>
      </c>
      <c r="I972">
        <v>1</v>
      </c>
      <c r="J972" t="s">
        <v>2122</v>
      </c>
      <c r="K972">
        <v>696.1</v>
      </c>
      <c r="L972">
        <v>439.21</v>
      </c>
      <c r="M972">
        <v>865780.70000000007</v>
      </c>
      <c r="N972">
        <v>865780.70000000007</v>
      </c>
      <c r="O972">
        <v>0</v>
      </c>
      <c r="P972">
        <v>0</v>
      </c>
      <c r="Q972">
        <v>0</v>
      </c>
      <c r="R972">
        <v>45292</v>
      </c>
      <c r="S972">
        <v>45657</v>
      </c>
      <c r="V972" t="s">
        <v>1135</v>
      </c>
      <c r="W972">
        <v>43963</v>
      </c>
      <c r="X972" s="128">
        <v>865780.70000000007</v>
      </c>
      <c r="Y972" s="128">
        <f t="shared" si="30"/>
        <v>865780.70000000007</v>
      </c>
      <c r="Z972" t="b">
        <f t="shared" si="31"/>
        <v>1</v>
      </c>
    </row>
    <row r="973" spans="1:26" x14ac:dyDescent="0.25">
      <c r="A973">
        <v>968</v>
      </c>
      <c r="B973" t="s">
        <v>1136</v>
      </c>
      <c r="C973">
        <v>43964</v>
      </c>
      <c r="D973" t="s">
        <v>1896</v>
      </c>
      <c r="E973">
        <v>1973</v>
      </c>
      <c r="F973" t="s">
        <v>2122</v>
      </c>
      <c r="G973" t="s">
        <v>2089</v>
      </c>
      <c r="H973">
        <v>2</v>
      </c>
      <c r="I973">
        <v>1</v>
      </c>
      <c r="J973" t="s">
        <v>2122</v>
      </c>
      <c r="K973">
        <v>721.09</v>
      </c>
      <c r="L973">
        <v>359.87</v>
      </c>
      <c r="M973">
        <v>1001423.88</v>
      </c>
      <c r="N973">
        <v>1001423.88</v>
      </c>
      <c r="O973">
        <v>0</v>
      </c>
      <c r="P973">
        <v>0</v>
      </c>
      <c r="Q973">
        <v>0</v>
      </c>
      <c r="R973">
        <v>45292</v>
      </c>
      <c r="S973">
        <v>45657</v>
      </c>
      <c r="V973" t="s">
        <v>1136</v>
      </c>
      <c r="W973">
        <v>43964</v>
      </c>
      <c r="X973" s="128">
        <v>1001423.88</v>
      </c>
      <c r="Y973" s="128">
        <f t="shared" si="30"/>
        <v>1001423.88</v>
      </c>
      <c r="Z973" t="b">
        <f t="shared" si="31"/>
        <v>1</v>
      </c>
    </row>
    <row r="974" spans="1:26" x14ac:dyDescent="0.25">
      <c r="A974">
        <v>969</v>
      </c>
      <c r="B974" t="s">
        <v>1894</v>
      </c>
      <c r="C974">
        <v>44068</v>
      </c>
      <c r="D974" t="s">
        <v>1896</v>
      </c>
      <c r="E974">
        <v>1981</v>
      </c>
      <c r="F974" t="s">
        <v>2122</v>
      </c>
      <c r="G974" t="s">
        <v>2088</v>
      </c>
      <c r="H974">
        <v>5</v>
      </c>
      <c r="I974">
        <v>1</v>
      </c>
      <c r="J974" t="s">
        <v>2122</v>
      </c>
      <c r="K974">
        <v>4738.42</v>
      </c>
      <c r="L974">
        <v>1315.6</v>
      </c>
      <c r="M974">
        <v>1321620.66995</v>
      </c>
      <c r="N974">
        <v>1321620.66995</v>
      </c>
      <c r="O974">
        <v>0</v>
      </c>
      <c r="P974">
        <v>0</v>
      </c>
      <c r="Q974">
        <v>0</v>
      </c>
      <c r="R974">
        <v>45292</v>
      </c>
      <c r="S974">
        <v>45657</v>
      </c>
      <c r="V974" t="s">
        <v>1894</v>
      </c>
      <c r="W974">
        <v>44068</v>
      </c>
      <c r="X974" s="128">
        <v>1321620.66995</v>
      </c>
      <c r="Y974" s="128">
        <f t="shared" si="30"/>
        <v>1321620.66995</v>
      </c>
      <c r="Z974" t="b">
        <f t="shared" si="31"/>
        <v>1</v>
      </c>
    </row>
    <row r="975" spans="1:26" x14ac:dyDescent="0.25">
      <c r="A975">
        <v>970</v>
      </c>
      <c r="B975" t="s">
        <v>1045</v>
      </c>
      <c r="C975">
        <v>55879</v>
      </c>
      <c r="D975" t="s">
        <v>1896</v>
      </c>
      <c r="E975">
        <v>1964</v>
      </c>
      <c r="F975" t="s">
        <v>2122</v>
      </c>
      <c r="G975" t="s">
        <v>2101</v>
      </c>
      <c r="H975">
        <v>4</v>
      </c>
      <c r="I975">
        <v>4</v>
      </c>
      <c r="J975" t="s">
        <v>2122</v>
      </c>
      <c r="K975">
        <v>2827</v>
      </c>
      <c r="L975">
        <v>2700.3</v>
      </c>
      <c r="M975">
        <v>4761446.5643499997</v>
      </c>
      <c r="N975">
        <v>4761446.5643499997</v>
      </c>
      <c r="O975">
        <v>0</v>
      </c>
      <c r="P975">
        <v>0</v>
      </c>
      <c r="Q975">
        <v>0</v>
      </c>
      <c r="R975">
        <v>45292</v>
      </c>
      <c r="S975">
        <v>45657</v>
      </c>
      <c r="V975" t="s">
        <v>1045</v>
      </c>
      <c r="W975">
        <v>55879</v>
      </c>
      <c r="X975" s="128">
        <v>4761446.5643499997</v>
      </c>
      <c r="Y975" s="128">
        <f t="shared" si="30"/>
        <v>4761446.5643499997</v>
      </c>
      <c r="Z975" t="b">
        <f t="shared" si="31"/>
        <v>1</v>
      </c>
    </row>
    <row r="976" spans="1:26" x14ac:dyDescent="0.25">
      <c r="A976">
        <v>971</v>
      </c>
      <c r="B976" t="s">
        <v>1046</v>
      </c>
      <c r="C976">
        <v>55880</v>
      </c>
      <c r="D976" t="s">
        <v>1896</v>
      </c>
      <c r="E976">
        <v>1965</v>
      </c>
      <c r="F976" t="s">
        <v>2122</v>
      </c>
      <c r="G976" t="s">
        <v>2101</v>
      </c>
      <c r="H976">
        <v>4</v>
      </c>
      <c r="I976">
        <v>4</v>
      </c>
      <c r="J976" t="s">
        <v>2122</v>
      </c>
      <c r="K976">
        <v>2827</v>
      </c>
      <c r="L976">
        <v>215.9</v>
      </c>
      <c r="M976">
        <v>4761446.5643499997</v>
      </c>
      <c r="N976">
        <v>4761446.5643499997</v>
      </c>
      <c r="O976">
        <v>0</v>
      </c>
      <c r="P976">
        <v>0</v>
      </c>
      <c r="Q976">
        <v>0</v>
      </c>
      <c r="R976">
        <v>45292</v>
      </c>
      <c r="S976">
        <v>45657</v>
      </c>
      <c r="V976" t="s">
        <v>1046</v>
      </c>
      <c r="W976">
        <v>55880</v>
      </c>
      <c r="X976" s="128">
        <v>4761446.5643499997</v>
      </c>
      <c r="Y976" s="128">
        <f t="shared" si="30"/>
        <v>4761446.5643499997</v>
      </c>
      <c r="Z976" t="b">
        <f t="shared" si="31"/>
        <v>1</v>
      </c>
    </row>
    <row r="977" spans="1:26" x14ac:dyDescent="0.25">
      <c r="A977">
        <v>972</v>
      </c>
      <c r="B977" t="s">
        <v>1367</v>
      </c>
      <c r="C977">
        <v>55881</v>
      </c>
      <c r="D977" t="s">
        <v>1896</v>
      </c>
      <c r="E977">
        <v>1965</v>
      </c>
      <c r="F977" t="s">
        <v>2122</v>
      </c>
      <c r="G977" t="s">
        <v>2120</v>
      </c>
      <c r="H977">
        <v>4</v>
      </c>
      <c r="I977">
        <v>4</v>
      </c>
      <c r="J977" t="s">
        <v>2122</v>
      </c>
      <c r="K977">
        <v>2827</v>
      </c>
      <c r="L977">
        <v>2027</v>
      </c>
      <c r="M977">
        <v>4813922.5643499997</v>
      </c>
      <c r="N977">
        <v>4813922.5643499997</v>
      </c>
      <c r="O977">
        <v>0</v>
      </c>
      <c r="P977">
        <v>0</v>
      </c>
      <c r="Q977">
        <v>0</v>
      </c>
      <c r="R977">
        <v>45292</v>
      </c>
      <c r="S977">
        <v>45657</v>
      </c>
      <c r="V977" t="s">
        <v>1367</v>
      </c>
      <c r="W977">
        <v>55881</v>
      </c>
      <c r="X977" s="128">
        <v>4813922.5643499997</v>
      </c>
      <c r="Y977" s="128">
        <f t="shared" si="30"/>
        <v>4813922.5643499997</v>
      </c>
      <c r="Z977" t="b">
        <f t="shared" si="31"/>
        <v>1</v>
      </c>
    </row>
    <row r="978" spans="1:26" x14ac:dyDescent="0.25">
      <c r="A978">
        <v>973</v>
      </c>
      <c r="B978" t="s">
        <v>1368</v>
      </c>
      <c r="C978">
        <v>55882</v>
      </c>
      <c r="D978" t="s">
        <v>1896</v>
      </c>
      <c r="E978">
        <v>1965</v>
      </c>
      <c r="F978" t="s">
        <v>2122</v>
      </c>
      <c r="G978" t="s">
        <v>2088</v>
      </c>
      <c r="H978">
        <v>4</v>
      </c>
      <c r="I978">
        <v>4</v>
      </c>
      <c r="J978" t="s">
        <v>2122</v>
      </c>
      <c r="K978">
        <v>2827</v>
      </c>
      <c r="L978">
        <v>2027</v>
      </c>
      <c r="M978">
        <v>4813922.5643499997</v>
      </c>
      <c r="N978">
        <v>4813922.5643499997</v>
      </c>
      <c r="O978">
        <v>0</v>
      </c>
      <c r="P978">
        <v>0</v>
      </c>
      <c r="Q978">
        <v>0</v>
      </c>
      <c r="R978">
        <v>45292</v>
      </c>
      <c r="S978">
        <v>45657</v>
      </c>
      <c r="V978" t="s">
        <v>1368</v>
      </c>
      <c r="W978">
        <v>55882</v>
      </c>
      <c r="X978" s="128">
        <v>4813922.5643499997</v>
      </c>
      <c r="Y978" s="128">
        <f t="shared" si="30"/>
        <v>4813922.5643499997</v>
      </c>
      <c r="Z978" t="b">
        <f t="shared" si="31"/>
        <v>1</v>
      </c>
    </row>
    <row r="979" spans="1:26" x14ac:dyDescent="0.25">
      <c r="A979">
        <v>974</v>
      </c>
      <c r="B979" t="s">
        <v>721</v>
      </c>
      <c r="C979">
        <v>55833</v>
      </c>
      <c r="D979" t="s">
        <v>1896</v>
      </c>
      <c r="E979">
        <v>1971</v>
      </c>
      <c r="F979" t="s">
        <v>2122</v>
      </c>
      <c r="G979" t="s">
        <v>2101</v>
      </c>
      <c r="H979">
        <v>4</v>
      </c>
      <c r="I979">
        <v>4</v>
      </c>
      <c r="J979" t="s">
        <v>2122</v>
      </c>
      <c r="K979">
        <v>2818</v>
      </c>
      <c r="L979" t="s">
        <v>2122</v>
      </c>
      <c r="M979">
        <v>5052155.6000000006</v>
      </c>
      <c r="N979">
        <v>5052155.6000000006</v>
      </c>
      <c r="O979">
        <v>0</v>
      </c>
      <c r="P979">
        <v>0</v>
      </c>
      <c r="Q979">
        <v>0</v>
      </c>
      <c r="R979">
        <v>45292</v>
      </c>
      <c r="S979">
        <v>45657</v>
      </c>
      <c r="V979" t="s">
        <v>721</v>
      </c>
      <c r="W979">
        <v>55833</v>
      </c>
      <c r="X979" s="128">
        <v>5052155.6000000006</v>
      </c>
      <c r="Y979" s="128">
        <f t="shared" si="30"/>
        <v>5052155.6000000006</v>
      </c>
      <c r="Z979" t="b">
        <f t="shared" si="31"/>
        <v>1</v>
      </c>
    </row>
    <row r="980" spans="1:26" x14ac:dyDescent="0.25">
      <c r="A980">
        <v>975</v>
      </c>
      <c r="B980" t="s">
        <v>723</v>
      </c>
      <c r="C980">
        <v>44118</v>
      </c>
      <c r="D980" t="s">
        <v>1896</v>
      </c>
      <c r="E980">
        <v>1967</v>
      </c>
      <c r="F980" t="s">
        <v>2122</v>
      </c>
      <c r="G980" t="s">
        <v>2089</v>
      </c>
      <c r="H980">
        <v>2</v>
      </c>
      <c r="I980">
        <v>2</v>
      </c>
      <c r="J980" t="s">
        <v>2122</v>
      </c>
      <c r="K980">
        <v>508.52</v>
      </c>
      <c r="L980">
        <v>450.88</v>
      </c>
      <c r="M980">
        <v>1280390.48</v>
      </c>
      <c r="N980">
        <v>1280390.48</v>
      </c>
      <c r="O980">
        <v>0</v>
      </c>
      <c r="P980">
        <v>0</v>
      </c>
      <c r="Q980">
        <v>0</v>
      </c>
      <c r="R980">
        <v>45292</v>
      </c>
      <c r="S980">
        <v>45657</v>
      </c>
      <c r="V980" t="s">
        <v>723</v>
      </c>
      <c r="W980">
        <v>44118</v>
      </c>
      <c r="X980" s="128">
        <v>1280390.48</v>
      </c>
      <c r="Y980" s="128">
        <f t="shared" si="30"/>
        <v>1280390.48</v>
      </c>
      <c r="Z980" t="b">
        <f t="shared" si="31"/>
        <v>1</v>
      </c>
    </row>
    <row r="981" spans="1:26" x14ac:dyDescent="0.25">
      <c r="A981">
        <v>976</v>
      </c>
      <c r="B981" t="s">
        <v>724</v>
      </c>
      <c r="C981">
        <v>44119</v>
      </c>
      <c r="D981" t="s">
        <v>1896</v>
      </c>
      <c r="E981">
        <v>1968</v>
      </c>
      <c r="F981" t="s">
        <v>2122</v>
      </c>
      <c r="G981" t="s">
        <v>2089</v>
      </c>
      <c r="H981">
        <v>2</v>
      </c>
      <c r="I981">
        <v>2</v>
      </c>
      <c r="J981" t="s">
        <v>2122</v>
      </c>
      <c r="K981">
        <v>467.64</v>
      </c>
      <c r="L981">
        <v>442.34</v>
      </c>
      <c r="M981">
        <v>1280390.48</v>
      </c>
      <c r="N981">
        <v>1280390.48</v>
      </c>
      <c r="O981">
        <v>0</v>
      </c>
      <c r="P981">
        <v>0</v>
      </c>
      <c r="Q981">
        <v>0</v>
      </c>
      <c r="R981">
        <v>45292</v>
      </c>
      <c r="S981">
        <v>45657</v>
      </c>
      <c r="V981" t="s">
        <v>724</v>
      </c>
      <c r="W981">
        <v>44119</v>
      </c>
      <c r="X981" s="128">
        <v>1280390.48</v>
      </c>
      <c r="Y981" s="128">
        <f t="shared" si="30"/>
        <v>1280390.48</v>
      </c>
      <c r="Z981" t="b">
        <f t="shared" si="31"/>
        <v>1</v>
      </c>
    </row>
    <row r="982" spans="1:26" x14ac:dyDescent="0.25">
      <c r="A982">
        <v>977</v>
      </c>
      <c r="B982" t="s">
        <v>1138</v>
      </c>
      <c r="C982">
        <v>44621</v>
      </c>
      <c r="D982" t="s">
        <v>1896</v>
      </c>
      <c r="E982">
        <v>1981</v>
      </c>
      <c r="F982" t="s">
        <v>2122</v>
      </c>
      <c r="G982" t="s">
        <v>2089</v>
      </c>
      <c r="H982">
        <v>5</v>
      </c>
      <c r="I982">
        <v>1</v>
      </c>
      <c r="J982" t="s">
        <v>2122</v>
      </c>
      <c r="K982">
        <v>939.8</v>
      </c>
      <c r="L982">
        <v>839</v>
      </c>
      <c r="M982">
        <v>2063806</v>
      </c>
      <c r="N982">
        <v>2063806</v>
      </c>
      <c r="O982">
        <v>0</v>
      </c>
      <c r="P982">
        <v>0</v>
      </c>
      <c r="Q982">
        <v>0</v>
      </c>
      <c r="R982">
        <v>45292</v>
      </c>
      <c r="S982">
        <v>45657</v>
      </c>
      <c r="V982" t="s">
        <v>1138</v>
      </c>
      <c r="W982">
        <v>44621</v>
      </c>
      <c r="X982" s="128">
        <v>2063806</v>
      </c>
      <c r="Y982" s="128">
        <f t="shared" si="30"/>
        <v>2063806</v>
      </c>
      <c r="Z982" t="b">
        <f t="shared" si="31"/>
        <v>1</v>
      </c>
    </row>
    <row r="983" spans="1:26" x14ac:dyDescent="0.25">
      <c r="A983">
        <v>978</v>
      </c>
      <c r="B983" t="s">
        <v>1139</v>
      </c>
      <c r="C983">
        <v>44622</v>
      </c>
      <c r="D983" t="s">
        <v>1896</v>
      </c>
      <c r="E983">
        <v>1981</v>
      </c>
      <c r="F983" t="s">
        <v>2122</v>
      </c>
      <c r="G983" t="s">
        <v>2089</v>
      </c>
      <c r="H983">
        <v>5</v>
      </c>
      <c r="I983">
        <v>1</v>
      </c>
      <c r="J983" t="s">
        <v>2122</v>
      </c>
      <c r="K983">
        <v>944</v>
      </c>
      <c r="L983">
        <v>834.8</v>
      </c>
      <c r="M983">
        <v>2194916.39</v>
      </c>
      <c r="N983">
        <v>2194916.39</v>
      </c>
      <c r="O983">
        <v>0</v>
      </c>
      <c r="P983">
        <v>0</v>
      </c>
      <c r="Q983">
        <v>0</v>
      </c>
      <c r="R983">
        <v>45292</v>
      </c>
      <c r="S983">
        <v>45657</v>
      </c>
      <c r="V983" t="s">
        <v>1139</v>
      </c>
      <c r="W983">
        <v>44622</v>
      </c>
      <c r="X983" s="128">
        <v>2194916.3899999997</v>
      </c>
      <c r="Y983" s="128">
        <f t="shared" si="30"/>
        <v>2194916.39</v>
      </c>
      <c r="Z983" t="b">
        <f t="shared" si="31"/>
        <v>1</v>
      </c>
    </row>
    <row r="984" spans="1:26" x14ac:dyDescent="0.25">
      <c r="A984">
        <v>979</v>
      </c>
      <c r="B984" t="s">
        <v>36</v>
      </c>
      <c r="C984">
        <v>44334</v>
      </c>
      <c r="D984" t="s">
        <v>1896</v>
      </c>
      <c r="E984">
        <v>1987</v>
      </c>
      <c r="F984" t="s">
        <v>2122</v>
      </c>
      <c r="G984" t="s">
        <v>2089</v>
      </c>
      <c r="H984">
        <v>9</v>
      </c>
      <c r="I984">
        <v>2</v>
      </c>
      <c r="J984" t="s">
        <v>2122</v>
      </c>
      <c r="K984">
        <v>8792.5</v>
      </c>
      <c r="L984">
        <v>6979.2999999999993</v>
      </c>
      <c r="M984">
        <v>18015352.739999998</v>
      </c>
      <c r="N984">
        <v>18015352.739999998</v>
      </c>
      <c r="O984">
        <v>0</v>
      </c>
      <c r="P984">
        <v>0</v>
      </c>
      <c r="Q984">
        <v>0</v>
      </c>
      <c r="R984">
        <v>45292</v>
      </c>
      <c r="S984">
        <v>45657</v>
      </c>
      <c r="V984" t="s">
        <v>36</v>
      </c>
      <c r="W984">
        <v>44334</v>
      </c>
      <c r="X984" s="128">
        <v>18015352.739999998</v>
      </c>
      <c r="Y984" s="128">
        <f t="shared" si="30"/>
        <v>18015352.739999998</v>
      </c>
      <c r="Z984" t="b">
        <f t="shared" si="31"/>
        <v>1</v>
      </c>
    </row>
    <row r="985" spans="1:26" x14ac:dyDescent="0.25">
      <c r="A985">
        <v>980</v>
      </c>
      <c r="B985" t="s">
        <v>2270</v>
      </c>
      <c r="C985">
        <v>44298</v>
      </c>
      <c r="D985" t="s">
        <v>1896</v>
      </c>
      <c r="E985">
        <v>1960</v>
      </c>
      <c r="F985" t="s">
        <v>2122</v>
      </c>
      <c r="G985" t="s">
        <v>2094</v>
      </c>
      <c r="H985">
        <v>2</v>
      </c>
      <c r="I985">
        <v>2</v>
      </c>
      <c r="J985" t="s">
        <v>2122</v>
      </c>
      <c r="K985">
        <v>590.1</v>
      </c>
      <c r="L985">
        <v>526.79999999999995</v>
      </c>
      <c r="M985">
        <v>1244667.5299999998</v>
      </c>
      <c r="N985">
        <v>1244667.5299999998</v>
      </c>
      <c r="O985">
        <v>0</v>
      </c>
      <c r="P985">
        <v>0</v>
      </c>
      <c r="Q985">
        <v>0</v>
      </c>
      <c r="R985">
        <v>45292</v>
      </c>
      <c r="S985">
        <v>45657</v>
      </c>
      <c r="V985" t="s">
        <v>2270</v>
      </c>
      <c r="W985">
        <v>44298</v>
      </c>
      <c r="X985" s="128">
        <v>1244667.5299999998</v>
      </c>
      <c r="Y985" s="128">
        <f t="shared" si="30"/>
        <v>1244667.5299999998</v>
      </c>
      <c r="Z985" t="b">
        <f t="shared" si="31"/>
        <v>1</v>
      </c>
    </row>
    <row r="986" spans="1:26" x14ac:dyDescent="0.25">
      <c r="A986">
        <v>981</v>
      </c>
      <c r="B986" t="s">
        <v>2271</v>
      </c>
      <c r="C986">
        <v>44299</v>
      </c>
      <c r="D986" t="s">
        <v>1896</v>
      </c>
      <c r="E986">
        <v>1960</v>
      </c>
      <c r="F986" t="s">
        <v>2122</v>
      </c>
      <c r="G986" t="s">
        <v>2094</v>
      </c>
      <c r="H986">
        <v>2</v>
      </c>
      <c r="I986">
        <v>2</v>
      </c>
      <c r="J986" t="s">
        <v>2122</v>
      </c>
      <c r="K986">
        <v>595.9</v>
      </c>
      <c r="L986">
        <v>532.29999999999995</v>
      </c>
      <c r="M986">
        <v>1244667.5299999998</v>
      </c>
      <c r="N986">
        <v>1244667.5299999998</v>
      </c>
      <c r="O986">
        <v>0</v>
      </c>
      <c r="P986">
        <v>0</v>
      </c>
      <c r="Q986">
        <v>0</v>
      </c>
      <c r="R986">
        <v>45292</v>
      </c>
      <c r="S986">
        <v>45657</v>
      </c>
      <c r="V986" t="s">
        <v>2271</v>
      </c>
      <c r="W986">
        <v>44299</v>
      </c>
      <c r="X986" s="128">
        <v>1244667.5299999998</v>
      </c>
      <c r="Y986" s="128">
        <f t="shared" si="30"/>
        <v>1244667.5299999998</v>
      </c>
      <c r="Z986" t="b">
        <f t="shared" si="31"/>
        <v>1</v>
      </c>
    </row>
    <row r="987" spans="1:26" x14ac:dyDescent="0.25">
      <c r="A987">
        <v>982</v>
      </c>
      <c r="B987" t="s">
        <v>1143</v>
      </c>
      <c r="C987">
        <v>44412</v>
      </c>
      <c r="D987" t="s">
        <v>1896</v>
      </c>
      <c r="E987">
        <v>1972</v>
      </c>
      <c r="F987" t="s">
        <v>2122</v>
      </c>
      <c r="G987" t="s">
        <v>2089</v>
      </c>
      <c r="H987">
        <v>2</v>
      </c>
      <c r="I987">
        <v>2</v>
      </c>
      <c r="J987" t="s">
        <v>2122</v>
      </c>
      <c r="K987">
        <v>806.5</v>
      </c>
      <c r="L987">
        <v>725.30000000000007</v>
      </c>
      <c r="M987">
        <v>2411022.77</v>
      </c>
      <c r="N987">
        <v>2411022.77</v>
      </c>
      <c r="O987">
        <v>0</v>
      </c>
      <c r="P987">
        <v>0</v>
      </c>
      <c r="Q987">
        <v>0</v>
      </c>
      <c r="R987">
        <v>45292</v>
      </c>
      <c r="S987">
        <v>45657</v>
      </c>
      <c r="V987" t="s">
        <v>1143</v>
      </c>
      <c r="W987">
        <v>44412</v>
      </c>
      <c r="X987" s="128">
        <v>2411022.77</v>
      </c>
      <c r="Y987" s="128">
        <f t="shared" si="30"/>
        <v>2411022.77</v>
      </c>
      <c r="Z987" t="b">
        <f t="shared" si="31"/>
        <v>1</v>
      </c>
    </row>
    <row r="988" spans="1:26" x14ac:dyDescent="0.25">
      <c r="A988">
        <v>983</v>
      </c>
      <c r="B988" t="s">
        <v>71</v>
      </c>
      <c r="C988">
        <v>44302</v>
      </c>
      <c r="D988" t="s">
        <v>1896</v>
      </c>
      <c r="E988">
        <v>1984</v>
      </c>
      <c r="F988" t="s">
        <v>2122</v>
      </c>
      <c r="G988" t="s">
        <v>2089</v>
      </c>
      <c r="H988">
        <v>9</v>
      </c>
      <c r="I988">
        <v>1</v>
      </c>
      <c r="J988" t="s">
        <v>2122</v>
      </c>
      <c r="K988">
        <v>2255.1999999999998</v>
      </c>
      <c r="L988">
        <v>1757.1</v>
      </c>
      <c r="M988">
        <v>5198634.6800000006</v>
      </c>
      <c r="N988">
        <v>5198634.6800000006</v>
      </c>
      <c r="O988">
        <v>0</v>
      </c>
      <c r="P988">
        <v>0</v>
      </c>
      <c r="Q988">
        <v>0</v>
      </c>
      <c r="R988">
        <v>45292</v>
      </c>
      <c r="S988">
        <v>45657</v>
      </c>
      <c r="V988" t="s">
        <v>71</v>
      </c>
      <c r="W988">
        <v>44302</v>
      </c>
      <c r="X988" s="128">
        <v>5198634.6800000006</v>
      </c>
      <c r="Y988" s="128">
        <f t="shared" si="30"/>
        <v>5198634.6800000006</v>
      </c>
      <c r="Z988" t="b">
        <f t="shared" si="31"/>
        <v>1</v>
      </c>
    </row>
    <row r="989" spans="1:26" x14ac:dyDescent="0.25">
      <c r="A989">
        <v>984</v>
      </c>
      <c r="B989" t="s">
        <v>1636</v>
      </c>
      <c r="C989">
        <v>44221</v>
      </c>
      <c r="D989" t="s">
        <v>1896</v>
      </c>
      <c r="E989">
        <v>1959</v>
      </c>
      <c r="F989" t="s">
        <v>2122</v>
      </c>
      <c r="G989" t="s">
        <v>2089</v>
      </c>
      <c r="H989">
        <v>2</v>
      </c>
      <c r="I989">
        <v>2</v>
      </c>
      <c r="J989" t="s">
        <v>2122</v>
      </c>
      <c r="K989">
        <v>676.1</v>
      </c>
      <c r="L989">
        <v>607.19999999999993</v>
      </c>
      <c r="M989">
        <v>1024446.88</v>
      </c>
      <c r="N989">
        <v>1024446.88</v>
      </c>
      <c r="O989">
        <v>0</v>
      </c>
      <c r="P989">
        <v>0</v>
      </c>
      <c r="Q989">
        <v>0</v>
      </c>
      <c r="R989">
        <v>45292</v>
      </c>
      <c r="S989">
        <v>45657</v>
      </c>
      <c r="V989" t="s">
        <v>1636</v>
      </c>
      <c r="W989">
        <v>44221</v>
      </c>
      <c r="X989" s="128">
        <v>1024446.88</v>
      </c>
      <c r="Y989" s="128">
        <f t="shared" si="30"/>
        <v>1024446.88</v>
      </c>
      <c r="Z989" t="b">
        <f t="shared" si="31"/>
        <v>1</v>
      </c>
    </row>
    <row r="990" spans="1:26" x14ac:dyDescent="0.25">
      <c r="A990">
        <v>985</v>
      </c>
      <c r="B990" t="s">
        <v>737</v>
      </c>
      <c r="C990">
        <v>44501</v>
      </c>
      <c r="D990" t="s">
        <v>1896</v>
      </c>
      <c r="E990">
        <v>1980</v>
      </c>
      <c r="F990" t="s">
        <v>2122</v>
      </c>
      <c r="G990" t="s">
        <v>2088</v>
      </c>
      <c r="H990">
        <v>5</v>
      </c>
      <c r="I990">
        <v>6</v>
      </c>
      <c r="J990" t="s">
        <v>2122</v>
      </c>
      <c r="K990">
        <v>5323.3</v>
      </c>
      <c r="L990">
        <v>4712.6000000000004</v>
      </c>
      <c r="M990">
        <v>7531019.1800000006</v>
      </c>
      <c r="N990">
        <v>7531019.1800000006</v>
      </c>
      <c r="O990">
        <v>0</v>
      </c>
      <c r="P990">
        <v>0</v>
      </c>
      <c r="Q990">
        <v>0</v>
      </c>
      <c r="R990">
        <v>45292</v>
      </c>
      <c r="S990">
        <v>45657</v>
      </c>
      <c r="V990" t="s">
        <v>737</v>
      </c>
      <c r="W990">
        <v>44501</v>
      </c>
      <c r="X990" s="128">
        <v>7531019.1800000006</v>
      </c>
      <c r="Y990" s="128">
        <f t="shared" si="30"/>
        <v>7531019.1800000006</v>
      </c>
      <c r="Z990" t="b">
        <f t="shared" si="31"/>
        <v>1</v>
      </c>
    </row>
    <row r="991" spans="1:26" x14ac:dyDescent="0.25">
      <c r="A991">
        <v>986</v>
      </c>
      <c r="B991" t="s">
        <v>1520</v>
      </c>
      <c r="C991">
        <v>44510</v>
      </c>
      <c r="D991" t="s">
        <v>1896</v>
      </c>
      <c r="E991">
        <v>1979</v>
      </c>
      <c r="F991" t="s">
        <v>2122</v>
      </c>
      <c r="G991" t="s">
        <v>2089</v>
      </c>
      <c r="H991">
        <v>5</v>
      </c>
      <c r="I991">
        <v>8</v>
      </c>
      <c r="J991" t="s">
        <v>2122</v>
      </c>
      <c r="K991">
        <v>8346.2999999999993</v>
      </c>
      <c r="L991">
        <v>6789.5000000000009</v>
      </c>
      <c r="M991">
        <v>17818950.239999998</v>
      </c>
      <c r="N991">
        <v>17818950.239999998</v>
      </c>
      <c r="O991">
        <v>0</v>
      </c>
      <c r="P991">
        <v>0</v>
      </c>
      <c r="Q991">
        <v>0</v>
      </c>
      <c r="R991">
        <v>45292</v>
      </c>
      <c r="S991">
        <v>45657</v>
      </c>
      <c r="V991" t="s">
        <v>1520</v>
      </c>
      <c r="W991">
        <v>44510</v>
      </c>
      <c r="X991" s="128">
        <v>17818950.239999998</v>
      </c>
      <c r="Y991" s="128">
        <f t="shared" si="30"/>
        <v>17818950.239999998</v>
      </c>
      <c r="Z991" t="b">
        <f t="shared" si="31"/>
        <v>1</v>
      </c>
    </row>
    <row r="992" spans="1:26" x14ac:dyDescent="0.25">
      <c r="A992">
        <v>987</v>
      </c>
      <c r="B992" t="s">
        <v>739</v>
      </c>
      <c r="C992">
        <v>44585</v>
      </c>
      <c r="D992" t="s">
        <v>1896</v>
      </c>
      <c r="E992">
        <v>1982</v>
      </c>
      <c r="F992" t="s">
        <v>2122</v>
      </c>
      <c r="G992" t="s">
        <v>2088</v>
      </c>
      <c r="H992">
        <v>5</v>
      </c>
      <c r="I992">
        <v>6</v>
      </c>
      <c r="J992" t="s">
        <v>2122</v>
      </c>
      <c r="K992">
        <v>5315.2</v>
      </c>
      <c r="L992">
        <v>4711.8</v>
      </c>
      <c r="M992">
        <v>10997425.529999999</v>
      </c>
      <c r="N992">
        <v>10997425.529999999</v>
      </c>
      <c r="O992">
        <v>0</v>
      </c>
      <c r="P992">
        <v>0</v>
      </c>
      <c r="Q992">
        <v>0</v>
      </c>
      <c r="R992">
        <v>45292</v>
      </c>
      <c r="S992">
        <v>45657</v>
      </c>
      <c r="V992" t="s">
        <v>739</v>
      </c>
      <c r="W992">
        <v>44585</v>
      </c>
      <c r="X992" s="128">
        <v>10997425.529999999</v>
      </c>
      <c r="Y992" s="128">
        <f t="shared" si="30"/>
        <v>10997425.529999999</v>
      </c>
      <c r="Z992" t="b">
        <f t="shared" si="31"/>
        <v>1</v>
      </c>
    </row>
    <row r="993" spans="1:26" x14ac:dyDescent="0.25">
      <c r="A993">
        <v>988</v>
      </c>
      <c r="B993" t="s">
        <v>1514</v>
      </c>
      <c r="C993">
        <v>44422</v>
      </c>
      <c r="D993" t="s">
        <v>1896</v>
      </c>
      <c r="E993">
        <v>1969</v>
      </c>
      <c r="F993" t="s">
        <v>2122</v>
      </c>
      <c r="G993" t="s">
        <v>2089</v>
      </c>
      <c r="H993">
        <v>3</v>
      </c>
      <c r="I993">
        <v>2</v>
      </c>
      <c r="J993" t="s">
        <v>2122</v>
      </c>
      <c r="K993">
        <v>1067.5999999999999</v>
      </c>
      <c r="L993">
        <v>954.40000000000009</v>
      </c>
      <c r="M993">
        <v>3405782.5599999996</v>
      </c>
      <c r="N993">
        <v>3405782.5599999996</v>
      </c>
      <c r="O993">
        <v>0</v>
      </c>
      <c r="P993">
        <v>0</v>
      </c>
      <c r="Q993">
        <v>0</v>
      </c>
      <c r="R993">
        <v>45292</v>
      </c>
      <c r="S993">
        <v>45657</v>
      </c>
      <c r="V993" t="s">
        <v>1514</v>
      </c>
      <c r="W993">
        <v>44422</v>
      </c>
      <c r="X993" s="128">
        <v>3405782.5599999996</v>
      </c>
      <c r="Y993" s="128">
        <f t="shared" si="30"/>
        <v>3405782.5599999996</v>
      </c>
      <c r="Z993" t="b">
        <f t="shared" si="31"/>
        <v>1</v>
      </c>
    </row>
    <row r="994" spans="1:26" x14ac:dyDescent="0.25">
      <c r="A994">
        <v>989</v>
      </c>
      <c r="B994" t="s">
        <v>1516</v>
      </c>
      <c r="C994">
        <v>44410</v>
      </c>
      <c r="D994" t="s">
        <v>1896</v>
      </c>
      <c r="E994">
        <v>1972</v>
      </c>
      <c r="F994" t="s">
        <v>2122</v>
      </c>
      <c r="G994" t="s">
        <v>2089</v>
      </c>
      <c r="H994">
        <v>2</v>
      </c>
      <c r="I994">
        <v>2</v>
      </c>
      <c r="J994" t="s">
        <v>2122</v>
      </c>
      <c r="K994">
        <v>807.4</v>
      </c>
      <c r="L994">
        <v>722.2</v>
      </c>
      <c r="M994">
        <v>2411022.77</v>
      </c>
      <c r="N994">
        <v>2411022.77</v>
      </c>
      <c r="O994">
        <v>0</v>
      </c>
      <c r="P994">
        <v>0</v>
      </c>
      <c r="Q994">
        <v>0</v>
      </c>
      <c r="R994">
        <v>45292</v>
      </c>
      <c r="S994">
        <v>45657</v>
      </c>
      <c r="V994" t="s">
        <v>1516</v>
      </c>
      <c r="W994">
        <v>44410</v>
      </c>
      <c r="X994" s="128">
        <v>2411022.77</v>
      </c>
      <c r="Y994" s="128">
        <f t="shared" si="30"/>
        <v>2411022.77</v>
      </c>
      <c r="Z994" t="b">
        <f t="shared" si="31"/>
        <v>1</v>
      </c>
    </row>
    <row r="995" spans="1:26" x14ac:dyDescent="0.25">
      <c r="A995">
        <v>990</v>
      </c>
      <c r="B995" t="s">
        <v>1518</v>
      </c>
      <c r="C995">
        <v>44468</v>
      </c>
      <c r="D995" t="s">
        <v>1896</v>
      </c>
      <c r="E995">
        <v>1983</v>
      </c>
      <c r="F995" t="s">
        <v>2122</v>
      </c>
      <c r="G995" t="s">
        <v>2089</v>
      </c>
      <c r="H995">
        <v>5</v>
      </c>
      <c r="I995">
        <v>6</v>
      </c>
      <c r="J995" t="s">
        <v>2122</v>
      </c>
      <c r="K995">
        <v>4716.3</v>
      </c>
      <c r="L995">
        <v>3941</v>
      </c>
      <c r="M995">
        <v>10947866.33</v>
      </c>
      <c r="N995">
        <v>10947866.33</v>
      </c>
      <c r="O995">
        <v>0</v>
      </c>
      <c r="P995">
        <v>0</v>
      </c>
      <c r="Q995">
        <v>0</v>
      </c>
      <c r="R995">
        <v>45292</v>
      </c>
      <c r="S995">
        <v>45657</v>
      </c>
      <c r="V995" t="s">
        <v>1518</v>
      </c>
      <c r="W995">
        <v>44468</v>
      </c>
      <c r="X995" s="128">
        <v>10947866.33</v>
      </c>
      <c r="Y995" s="128">
        <f t="shared" si="30"/>
        <v>10947866.33</v>
      </c>
      <c r="Z995" t="b">
        <f t="shared" si="31"/>
        <v>1</v>
      </c>
    </row>
    <row r="996" spans="1:26" x14ac:dyDescent="0.25">
      <c r="A996">
        <v>991</v>
      </c>
      <c r="B996" t="s">
        <v>1519</v>
      </c>
      <c r="C996">
        <v>44463</v>
      </c>
      <c r="D996" t="s">
        <v>1896</v>
      </c>
      <c r="E996">
        <v>1984</v>
      </c>
      <c r="F996" t="s">
        <v>2122</v>
      </c>
      <c r="G996" t="s">
        <v>2088</v>
      </c>
      <c r="H996">
        <v>5</v>
      </c>
      <c r="I996">
        <v>3</v>
      </c>
      <c r="J996" t="s">
        <v>2122</v>
      </c>
      <c r="K996">
        <v>6131</v>
      </c>
      <c r="L996">
        <v>5292.7</v>
      </c>
      <c r="M996">
        <v>9168261.2699999996</v>
      </c>
      <c r="N996">
        <v>9168261.2699999996</v>
      </c>
      <c r="O996">
        <v>0</v>
      </c>
      <c r="P996">
        <v>0</v>
      </c>
      <c r="Q996">
        <v>0</v>
      </c>
      <c r="R996">
        <v>45292</v>
      </c>
      <c r="S996">
        <v>45657</v>
      </c>
      <c r="V996" t="s">
        <v>1519</v>
      </c>
      <c r="W996">
        <v>44463</v>
      </c>
      <c r="X996" s="128">
        <v>9168261.2699999996</v>
      </c>
      <c r="Y996" s="128">
        <f t="shared" si="30"/>
        <v>9168261.2699999996</v>
      </c>
      <c r="Z996" t="b">
        <f t="shared" si="31"/>
        <v>1</v>
      </c>
    </row>
    <row r="997" spans="1:26" x14ac:dyDescent="0.25">
      <c r="A997">
        <v>992</v>
      </c>
      <c r="B997" t="s">
        <v>2357</v>
      </c>
      <c r="C997">
        <v>44442</v>
      </c>
      <c r="D997" t="s">
        <v>1896</v>
      </c>
      <c r="E997">
        <v>1957</v>
      </c>
      <c r="F997" t="s">
        <v>2122</v>
      </c>
      <c r="G997" t="s">
        <v>2097</v>
      </c>
      <c r="H997">
        <v>2</v>
      </c>
      <c r="I997">
        <v>2</v>
      </c>
      <c r="J997" t="s">
        <v>2122</v>
      </c>
      <c r="K997">
        <v>839</v>
      </c>
      <c r="L997">
        <v>756.4</v>
      </c>
      <c r="M997">
        <v>614401.82999999996</v>
      </c>
      <c r="N997">
        <v>614401.82999999996</v>
      </c>
      <c r="O997">
        <v>0</v>
      </c>
      <c r="P997">
        <v>0</v>
      </c>
      <c r="Q997">
        <v>0</v>
      </c>
      <c r="R997">
        <v>45292</v>
      </c>
      <c r="S997">
        <v>45657</v>
      </c>
      <c r="V997" t="s">
        <v>2357</v>
      </c>
      <c r="W997">
        <v>44442</v>
      </c>
      <c r="X997" s="128">
        <v>614401.82999999996</v>
      </c>
      <c r="Y997" s="128">
        <f t="shared" si="30"/>
        <v>614401.82999999996</v>
      </c>
      <c r="Z997" t="b">
        <f t="shared" si="31"/>
        <v>1</v>
      </c>
    </row>
    <row r="998" spans="1:26" x14ac:dyDescent="0.25">
      <c r="A998">
        <v>993</v>
      </c>
      <c r="B998" t="s">
        <v>2664</v>
      </c>
      <c r="C998">
        <v>44508</v>
      </c>
      <c r="D998" t="s">
        <v>1896</v>
      </c>
      <c r="E998">
        <v>1971</v>
      </c>
      <c r="F998" t="s">
        <v>2122</v>
      </c>
      <c r="G998" t="s">
        <v>2089</v>
      </c>
      <c r="H998">
        <v>5</v>
      </c>
      <c r="I998">
        <v>4</v>
      </c>
      <c r="J998" t="s">
        <v>2122</v>
      </c>
      <c r="K998">
        <v>3373.8</v>
      </c>
      <c r="L998">
        <v>2804.9</v>
      </c>
      <c r="M998">
        <v>1025093.75</v>
      </c>
      <c r="N998">
        <v>1025093.75</v>
      </c>
      <c r="O998">
        <v>0</v>
      </c>
      <c r="P998">
        <v>0</v>
      </c>
      <c r="Q998">
        <v>0</v>
      </c>
      <c r="R998">
        <v>45292</v>
      </c>
      <c r="S998">
        <v>45657</v>
      </c>
      <c r="V998" t="s">
        <v>2664</v>
      </c>
      <c r="W998">
        <v>44508</v>
      </c>
      <c r="X998" s="128">
        <v>1025093.75</v>
      </c>
      <c r="Y998" s="128">
        <f t="shared" si="30"/>
        <v>1025093.75</v>
      </c>
      <c r="Z998" t="b">
        <f t="shared" si="31"/>
        <v>1</v>
      </c>
    </row>
    <row r="999" spans="1:26" x14ac:dyDescent="0.25">
      <c r="A999">
        <v>994</v>
      </c>
      <c r="B999" t="s">
        <v>1145</v>
      </c>
      <c r="C999">
        <v>44668</v>
      </c>
      <c r="D999" t="s">
        <v>1896</v>
      </c>
      <c r="E999">
        <v>1980</v>
      </c>
      <c r="F999" t="s">
        <v>2122</v>
      </c>
      <c r="G999" t="s">
        <v>2090</v>
      </c>
      <c r="H999">
        <v>5</v>
      </c>
      <c r="I999">
        <v>6</v>
      </c>
      <c r="J999" t="s">
        <v>2122</v>
      </c>
      <c r="K999">
        <v>6228.7</v>
      </c>
      <c r="L999">
        <v>4560.8</v>
      </c>
      <c r="M999">
        <v>4825104.2299999995</v>
      </c>
      <c r="N999">
        <v>4825104.2299999995</v>
      </c>
      <c r="O999">
        <v>0</v>
      </c>
      <c r="P999">
        <v>0</v>
      </c>
      <c r="Q999">
        <v>0</v>
      </c>
      <c r="R999">
        <v>45292</v>
      </c>
      <c r="S999">
        <v>45657</v>
      </c>
      <c r="V999" t="s">
        <v>1145</v>
      </c>
      <c r="W999">
        <v>44668</v>
      </c>
      <c r="X999" s="128">
        <v>4825104.2299999995</v>
      </c>
      <c r="Y999" s="128">
        <f t="shared" si="30"/>
        <v>4825104.2299999995</v>
      </c>
      <c r="Z999" t="b">
        <f t="shared" si="31"/>
        <v>1</v>
      </c>
    </row>
    <row r="1000" spans="1:26" x14ac:dyDescent="0.25">
      <c r="A1000">
        <v>995</v>
      </c>
      <c r="B1000" t="s">
        <v>2272</v>
      </c>
      <c r="C1000">
        <v>44647</v>
      </c>
      <c r="D1000" t="s">
        <v>1896</v>
      </c>
      <c r="E1000">
        <v>1977</v>
      </c>
      <c r="F1000" t="s">
        <v>2122</v>
      </c>
      <c r="G1000" t="s">
        <v>2090</v>
      </c>
      <c r="H1000">
        <v>2</v>
      </c>
      <c r="I1000">
        <v>2</v>
      </c>
      <c r="J1000" t="s">
        <v>2122</v>
      </c>
      <c r="K1000">
        <v>316.60000000000002</v>
      </c>
      <c r="L1000">
        <v>283.5</v>
      </c>
      <c r="M1000">
        <v>24952</v>
      </c>
      <c r="N1000">
        <v>24952</v>
      </c>
      <c r="O1000">
        <v>0</v>
      </c>
      <c r="P1000">
        <v>0</v>
      </c>
      <c r="Q1000">
        <v>0</v>
      </c>
      <c r="R1000">
        <v>45292</v>
      </c>
      <c r="S1000">
        <v>45657</v>
      </c>
      <c r="V1000" t="s">
        <v>2272</v>
      </c>
      <c r="W1000">
        <v>44647</v>
      </c>
      <c r="X1000" s="128">
        <v>24952</v>
      </c>
      <c r="Y1000" s="128">
        <f t="shared" si="30"/>
        <v>24952</v>
      </c>
      <c r="Z1000" t="b">
        <f t="shared" si="31"/>
        <v>1</v>
      </c>
    </row>
    <row r="1001" spans="1:26" x14ac:dyDescent="0.25">
      <c r="A1001">
        <v>996</v>
      </c>
      <c r="B1001" t="s">
        <v>2872</v>
      </c>
      <c r="C1001">
        <v>44681</v>
      </c>
      <c r="D1001" t="s">
        <v>1896</v>
      </c>
      <c r="E1001">
        <v>1977</v>
      </c>
      <c r="F1001" t="s">
        <v>2122</v>
      </c>
      <c r="H1001">
        <v>2</v>
      </c>
      <c r="I1001">
        <v>3</v>
      </c>
      <c r="J1001" t="s">
        <v>2122</v>
      </c>
      <c r="K1001">
        <v>935.3</v>
      </c>
      <c r="L1001">
        <v>849.03</v>
      </c>
      <c r="M1001">
        <v>2270788.4500000002</v>
      </c>
      <c r="N1001">
        <v>2270788.4500000002</v>
      </c>
      <c r="O1001">
        <v>0</v>
      </c>
      <c r="P1001">
        <v>0</v>
      </c>
      <c r="Q1001">
        <v>0</v>
      </c>
      <c r="R1001">
        <v>45292</v>
      </c>
      <c r="S1001">
        <v>45657</v>
      </c>
      <c r="V1001" t="s">
        <v>2872</v>
      </c>
      <c r="W1001">
        <v>44681</v>
      </c>
      <c r="X1001" s="128">
        <v>2270788.4500000002</v>
      </c>
      <c r="Y1001" s="128">
        <f t="shared" si="30"/>
        <v>2270788.4500000002</v>
      </c>
      <c r="Z1001" t="b">
        <f t="shared" si="31"/>
        <v>1</v>
      </c>
    </row>
    <row r="1002" spans="1:26" x14ac:dyDescent="0.25">
      <c r="A1002">
        <v>997</v>
      </c>
      <c r="B1002" t="s">
        <v>741</v>
      </c>
      <c r="C1002">
        <v>44695</v>
      </c>
      <c r="D1002" t="s">
        <v>1896</v>
      </c>
      <c r="E1002">
        <v>1973</v>
      </c>
      <c r="F1002" t="s">
        <v>2122</v>
      </c>
      <c r="G1002" t="s">
        <v>2088</v>
      </c>
      <c r="H1002">
        <v>5</v>
      </c>
      <c r="I1002">
        <v>4</v>
      </c>
      <c r="J1002" t="s">
        <v>2122</v>
      </c>
      <c r="K1002">
        <v>4013.5</v>
      </c>
      <c r="L1002">
        <v>3510.79</v>
      </c>
      <c r="M1002">
        <v>2884494.1118000001</v>
      </c>
      <c r="N1002">
        <v>2884494.1118000001</v>
      </c>
      <c r="O1002">
        <v>0</v>
      </c>
      <c r="P1002">
        <v>0</v>
      </c>
      <c r="Q1002">
        <v>0</v>
      </c>
      <c r="R1002">
        <v>45292</v>
      </c>
      <c r="S1002">
        <v>45657</v>
      </c>
      <c r="V1002" t="s">
        <v>741</v>
      </c>
      <c r="W1002">
        <v>44695</v>
      </c>
      <c r="X1002" s="128">
        <v>2884494.1118000001</v>
      </c>
      <c r="Y1002" s="128">
        <f t="shared" si="30"/>
        <v>2884494.1118000001</v>
      </c>
      <c r="Z1002" t="b">
        <f t="shared" si="31"/>
        <v>1</v>
      </c>
    </row>
    <row r="1003" spans="1:26" x14ac:dyDescent="0.25">
      <c r="A1003">
        <v>998</v>
      </c>
      <c r="B1003" t="s">
        <v>745</v>
      </c>
      <c r="C1003">
        <v>44847</v>
      </c>
      <c r="D1003" t="s">
        <v>1896</v>
      </c>
      <c r="E1003">
        <v>1961</v>
      </c>
      <c r="F1003" t="s">
        <v>2122</v>
      </c>
      <c r="G1003" t="s">
        <v>2094</v>
      </c>
      <c r="H1003">
        <v>2</v>
      </c>
      <c r="I1003">
        <v>2</v>
      </c>
      <c r="J1003" t="s">
        <v>2122</v>
      </c>
      <c r="K1003">
        <v>1088.03</v>
      </c>
      <c r="L1003">
        <v>649.55999999999995</v>
      </c>
      <c r="M1003">
        <v>1461034.18</v>
      </c>
      <c r="N1003">
        <v>1461034.18</v>
      </c>
      <c r="O1003">
        <v>0</v>
      </c>
      <c r="P1003">
        <v>0</v>
      </c>
      <c r="Q1003">
        <v>0</v>
      </c>
      <c r="R1003">
        <v>45292</v>
      </c>
      <c r="S1003">
        <v>45657</v>
      </c>
      <c r="V1003" t="s">
        <v>745</v>
      </c>
      <c r="W1003">
        <v>44847</v>
      </c>
      <c r="X1003" s="128">
        <v>1461034.18</v>
      </c>
      <c r="Y1003" s="128">
        <f t="shared" si="30"/>
        <v>1461034.18</v>
      </c>
      <c r="Z1003" t="b">
        <f t="shared" si="31"/>
        <v>1</v>
      </c>
    </row>
    <row r="1004" spans="1:26" x14ac:dyDescent="0.25">
      <c r="A1004">
        <v>999</v>
      </c>
      <c r="B1004" t="s">
        <v>746</v>
      </c>
      <c r="C1004">
        <v>44842</v>
      </c>
      <c r="D1004" t="s">
        <v>1896</v>
      </c>
      <c r="E1004">
        <v>1961</v>
      </c>
      <c r="F1004" t="s">
        <v>2122</v>
      </c>
      <c r="G1004" t="s">
        <v>2094</v>
      </c>
      <c r="H1004">
        <v>2</v>
      </c>
      <c r="I1004">
        <v>2</v>
      </c>
      <c r="J1004" t="s">
        <v>2122</v>
      </c>
      <c r="K1004">
        <v>1503.43</v>
      </c>
      <c r="L1004">
        <v>589.95000000000005</v>
      </c>
      <c r="M1004">
        <v>1482773.0399999998</v>
      </c>
      <c r="N1004">
        <v>1482773.0399999998</v>
      </c>
      <c r="O1004">
        <v>0</v>
      </c>
      <c r="P1004">
        <v>0</v>
      </c>
      <c r="Q1004">
        <v>0</v>
      </c>
      <c r="R1004">
        <v>45292</v>
      </c>
      <c r="S1004">
        <v>45657</v>
      </c>
      <c r="V1004" t="s">
        <v>746</v>
      </c>
      <c r="W1004">
        <v>44842</v>
      </c>
      <c r="X1004" s="128">
        <v>1482773.0399999998</v>
      </c>
      <c r="Y1004" s="128">
        <f t="shared" si="30"/>
        <v>1482773.0399999998</v>
      </c>
      <c r="Z1004" t="b">
        <f t="shared" si="31"/>
        <v>1</v>
      </c>
    </row>
    <row r="1005" spans="1:26" x14ac:dyDescent="0.25">
      <c r="A1005">
        <v>1000</v>
      </c>
      <c r="B1005" t="s">
        <v>747</v>
      </c>
      <c r="C1005">
        <v>44843</v>
      </c>
      <c r="D1005" t="s">
        <v>1896</v>
      </c>
      <c r="E1005">
        <v>1961</v>
      </c>
      <c r="F1005" t="s">
        <v>2122</v>
      </c>
      <c r="G1005" t="s">
        <v>2094</v>
      </c>
      <c r="H1005">
        <v>2</v>
      </c>
      <c r="I1005">
        <v>2</v>
      </c>
      <c r="J1005" t="s">
        <v>2122</v>
      </c>
      <c r="K1005">
        <v>1517.6</v>
      </c>
      <c r="L1005">
        <v>672.68</v>
      </c>
      <c r="M1005">
        <v>1153644.72</v>
      </c>
      <c r="N1005">
        <v>1153644.72</v>
      </c>
      <c r="O1005">
        <v>0</v>
      </c>
      <c r="P1005">
        <v>0</v>
      </c>
      <c r="Q1005">
        <v>0</v>
      </c>
      <c r="R1005">
        <v>45292</v>
      </c>
      <c r="S1005">
        <v>45657</v>
      </c>
      <c r="V1005" t="s">
        <v>747</v>
      </c>
      <c r="W1005">
        <v>44843</v>
      </c>
      <c r="X1005" s="128">
        <v>1153644.72</v>
      </c>
      <c r="Y1005" s="128">
        <f t="shared" si="30"/>
        <v>1153644.72</v>
      </c>
      <c r="Z1005" t="b">
        <f t="shared" si="31"/>
        <v>1</v>
      </c>
    </row>
    <row r="1006" spans="1:26" x14ac:dyDescent="0.25">
      <c r="A1006">
        <v>1001</v>
      </c>
      <c r="B1006" t="s">
        <v>748</v>
      </c>
      <c r="C1006">
        <v>44844</v>
      </c>
      <c r="D1006" t="s">
        <v>1896</v>
      </c>
      <c r="E1006">
        <v>1961</v>
      </c>
      <c r="F1006" t="s">
        <v>2122</v>
      </c>
      <c r="G1006" t="s">
        <v>2094</v>
      </c>
      <c r="H1006">
        <v>2</v>
      </c>
      <c r="I1006">
        <v>2</v>
      </c>
      <c r="J1006" t="s">
        <v>2122</v>
      </c>
      <c r="K1006">
        <v>933.84</v>
      </c>
      <c r="L1006">
        <v>539.11</v>
      </c>
      <c r="M1006">
        <v>1600853.94</v>
      </c>
      <c r="N1006">
        <v>1600853.94</v>
      </c>
      <c r="O1006">
        <v>0</v>
      </c>
      <c r="P1006">
        <v>0</v>
      </c>
      <c r="Q1006">
        <v>0</v>
      </c>
      <c r="R1006">
        <v>45292</v>
      </c>
      <c r="S1006">
        <v>45657</v>
      </c>
      <c r="V1006" t="s">
        <v>748</v>
      </c>
      <c r="W1006">
        <v>44844</v>
      </c>
      <c r="X1006" s="128">
        <v>1600853.94</v>
      </c>
      <c r="Y1006" s="128">
        <f t="shared" si="30"/>
        <v>1600853.94</v>
      </c>
      <c r="Z1006" t="b">
        <f t="shared" si="31"/>
        <v>1</v>
      </c>
    </row>
    <row r="1007" spans="1:26" x14ac:dyDescent="0.25">
      <c r="A1007">
        <v>1002</v>
      </c>
      <c r="B1007" t="s">
        <v>2738</v>
      </c>
      <c r="C1007">
        <v>55975</v>
      </c>
      <c r="D1007" t="s">
        <v>1896</v>
      </c>
      <c r="E1007">
        <v>2018</v>
      </c>
      <c r="F1007" t="s">
        <v>2122</v>
      </c>
      <c r="G1007" t="s">
        <v>2091</v>
      </c>
      <c r="H1007">
        <v>3</v>
      </c>
      <c r="I1007">
        <v>3</v>
      </c>
      <c r="J1007" t="s">
        <v>2122</v>
      </c>
      <c r="K1007">
        <v>1485.7</v>
      </c>
      <c r="L1007">
        <v>1485.7</v>
      </c>
      <c r="M1007">
        <v>3735575.55</v>
      </c>
      <c r="N1007">
        <v>3735575.55</v>
      </c>
      <c r="O1007">
        <v>0</v>
      </c>
      <c r="P1007">
        <v>0</v>
      </c>
      <c r="Q1007">
        <v>0</v>
      </c>
      <c r="R1007">
        <v>45292</v>
      </c>
      <c r="S1007">
        <v>45657</v>
      </c>
      <c r="V1007" t="s">
        <v>2738</v>
      </c>
      <c r="W1007">
        <v>55975</v>
      </c>
      <c r="X1007" s="128">
        <v>3735575.55</v>
      </c>
      <c r="Y1007" s="128">
        <f t="shared" si="30"/>
        <v>3735575.55</v>
      </c>
      <c r="Z1007" t="b">
        <f t="shared" si="31"/>
        <v>1</v>
      </c>
    </row>
    <row r="1008" spans="1:26" x14ac:dyDescent="0.25">
      <c r="A1008">
        <v>1003</v>
      </c>
      <c r="B1008" t="s">
        <v>743</v>
      </c>
      <c r="C1008">
        <v>44819</v>
      </c>
      <c r="D1008" t="s">
        <v>1896</v>
      </c>
      <c r="E1008">
        <v>1972</v>
      </c>
      <c r="F1008" t="s">
        <v>2122</v>
      </c>
      <c r="G1008" t="s">
        <v>2088</v>
      </c>
      <c r="H1008">
        <v>5</v>
      </c>
      <c r="I1008">
        <v>4</v>
      </c>
      <c r="J1008" t="s">
        <v>2122</v>
      </c>
      <c r="K1008">
        <v>6141.91</v>
      </c>
      <c r="L1008">
        <v>3974.89</v>
      </c>
      <c r="M1008">
        <v>4245983.0299999993</v>
      </c>
      <c r="N1008">
        <v>4245983.0299999993</v>
      </c>
      <c r="O1008">
        <v>0</v>
      </c>
      <c r="P1008">
        <v>0</v>
      </c>
      <c r="Q1008">
        <v>0</v>
      </c>
      <c r="R1008">
        <v>45292</v>
      </c>
      <c r="S1008">
        <v>45657</v>
      </c>
      <c r="V1008" t="s">
        <v>743</v>
      </c>
      <c r="W1008">
        <v>44819</v>
      </c>
      <c r="X1008" s="128">
        <v>4245983.0299999993</v>
      </c>
      <c r="Y1008" s="128">
        <f t="shared" si="30"/>
        <v>4245983.0299999993</v>
      </c>
      <c r="Z1008" t="b">
        <f t="shared" si="31"/>
        <v>1</v>
      </c>
    </row>
    <row r="1009" spans="1:26" x14ac:dyDescent="0.25">
      <c r="A1009">
        <v>1004</v>
      </c>
      <c r="B1009" t="s">
        <v>744</v>
      </c>
      <c r="C1009">
        <v>44820</v>
      </c>
      <c r="D1009" t="s">
        <v>1896</v>
      </c>
      <c r="E1009">
        <v>1973</v>
      </c>
      <c r="F1009" t="s">
        <v>2122</v>
      </c>
      <c r="G1009" t="s">
        <v>2088</v>
      </c>
      <c r="H1009">
        <v>5</v>
      </c>
      <c r="I1009">
        <v>4</v>
      </c>
      <c r="J1009" t="s">
        <v>2122</v>
      </c>
      <c r="K1009">
        <v>6434.32</v>
      </c>
      <c r="L1009">
        <v>3907.45</v>
      </c>
      <c r="M1009">
        <v>4633721.6500000004</v>
      </c>
      <c r="N1009">
        <v>4633721.6500000004</v>
      </c>
      <c r="O1009">
        <v>0</v>
      </c>
      <c r="P1009">
        <v>0</v>
      </c>
      <c r="Q1009">
        <v>0</v>
      </c>
      <c r="R1009">
        <v>45292</v>
      </c>
      <c r="S1009">
        <v>45657</v>
      </c>
      <c r="V1009" t="s">
        <v>744</v>
      </c>
      <c r="W1009">
        <v>44820</v>
      </c>
      <c r="X1009" s="128">
        <v>4633721.6500000004</v>
      </c>
      <c r="Y1009" s="128">
        <f t="shared" si="30"/>
        <v>4633721.6500000004</v>
      </c>
      <c r="Z1009" t="b">
        <f t="shared" si="31"/>
        <v>1</v>
      </c>
    </row>
    <row r="1010" spans="1:26" x14ac:dyDescent="0.25">
      <c r="A1010">
        <v>1005</v>
      </c>
      <c r="B1010" t="s">
        <v>753</v>
      </c>
      <c r="C1010">
        <v>44747</v>
      </c>
      <c r="D1010" t="s">
        <v>1896</v>
      </c>
      <c r="E1010">
        <v>1973</v>
      </c>
      <c r="F1010" t="s">
        <v>2122</v>
      </c>
      <c r="G1010" t="s">
        <v>2089</v>
      </c>
      <c r="H1010">
        <v>4</v>
      </c>
      <c r="I1010">
        <v>2</v>
      </c>
      <c r="J1010" t="s">
        <v>2122</v>
      </c>
      <c r="K1010">
        <v>2308</v>
      </c>
      <c r="L1010">
        <v>1277.8</v>
      </c>
      <c r="M1010">
        <v>2890684.6</v>
      </c>
      <c r="N1010">
        <v>2890684.6</v>
      </c>
      <c r="O1010">
        <v>0</v>
      </c>
      <c r="P1010">
        <v>0</v>
      </c>
      <c r="Q1010">
        <v>0</v>
      </c>
      <c r="R1010">
        <v>45292</v>
      </c>
      <c r="S1010">
        <v>45657</v>
      </c>
      <c r="V1010" t="s">
        <v>753</v>
      </c>
      <c r="W1010">
        <v>44747</v>
      </c>
      <c r="X1010" s="128">
        <v>2890684.6</v>
      </c>
      <c r="Y1010" s="128">
        <f t="shared" si="30"/>
        <v>2890684.6</v>
      </c>
      <c r="Z1010" t="b">
        <f t="shared" si="31"/>
        <v>1</v>
      </c>
    </row>
    <row r="1011" spans="1:26" x14ac:dyDescent="0.25">
      <c r="A1011">
        <v>1006</v>
      </c>
      <c r="B1011" t="s">
        <v>754</v>
      </c>
      <c r="C1011">
        <v>44761</v>
      </c>
      <c r="D1011" t="s">
        <v>1896</v>
      </c>
      <c r="E1011">
        <v>1970</v>
      </c>
      <c r="F1011" t="s">
        <v>2122</v>
      </c>
      <c r="G1011" t="s">
        <v>2088</v>
      </c>
      <c r="H1011">
        <v>5</v>
      </c>
      <c r="I1011">
        <v>4</v>
      </c>
      <c r="J1011" t="s">
        <v>2122</v>
      </c>
      <c r="K1011">
        <v>6189.8</v>
      </c>
      <c r="L1011">
        <v>3805.8</v>
      </c>
      <c r="M1011">
        <v>4943220.03</v>
      </c>
      <c r="N1011">
        <v>4943220.03</v>
      </c>
      <c r="O1011">
        <v>0</v>
      </c>
      <c r="P1011">
        <v>0</v>
      </c>
      <c r="Q1011">
        <v>0</v>
      </c>
      <c r="R1011">
        <v>45292</v>
      </c>
      <c r="S1011">
        <v>45657</v>
      </c>
      <c r="V1011" t="s">
        <v>754</v>
      </c>
      <c r="W1011">
        <v>44761</v>
      </c>
      <c r="X1011" s="128">
        <v>4943220.03</v>
      </c>
      <c r="Y1011" s="128">
        <f t="shared" si="30"/>
        <v>4943220.03</v>
      </c>
      <c r="Z1011" t="b">
        <f t="shared" si="31"/>
        <v>1</v>
      </c>
    </row>
    <row r="1012" spans="1:26" x14ac:dyDescent="0.25">
      <c r="A1012">
        <v>1007</v>
      </c>
      <c r="B1012" t="s">
        <v>1153</v>
      </c>
      <c r="C1012">
        <v>44904</v>
      </c>
      <c r="D1012" t="s">
        <v>1896</v>
      </c>
      <c r="E1012">
        <v>1967</v>
      </c>
      <c r="F1012" t="s">
        <v>2122</v>
      </c>
      <c r="G1012" t="s">
        <v>2088</v>
      </c>
      <c r="H1012">
        <v>4</v>
      </c>
      <c r="I1012">
        <v>3</v>
      </c>
      <c r="J1012" t="s">
        <v>2122</v>
      </c>
      <c r="K1012">
        <v>3670.3</v>
      </c>
      <c r="L1012">
        <v>2297.5</v>
      </c>
      <c r="M1012">
        <v>5992097.3300000001</v>
      </c>
      <c r="N1012">
        <v>5992097.3300000001</v>
      </c>
      <c r="O1012">
        <v>0</v>
      </c>
      <c r="P1012">
        <v>0</v>
      </c>
      <c r="Q1012">
        <v>0</v>
      </c>
      <c r="R1012">
        <v>45292</v>
      </c>
      <c r="S1012">
        <v>45657</v>
      </c>
      <c r="V1012" t="s">
        <v>1153</v>
      </c>
      <c r="W1012">
        <v>44904</v>
      </c>
      <c r="X1012" s="128">
        <v>5992097.3300000001</v>
      </c>
      <c r="Y1012" s="128">
        <f t="shared" si="30"/>
        <v>5992097.3300000001</v>
      </c>
      <c r="Z1012" t="b">
        <f t="shared" si="31"/>
        <v>1</v>
      </c>
    </row>
    <row r="1013" spans="1:26" x14ac:dyDescent="0.25">
      <c r="A1013">
        <v>1008</v>
      </c>
      <c r="B1013" t="s">
        <v>1154</v>
      </c>
      <c r="C1013">
        <v>44905</v>
      </c>
      <c r="D1013" t="s">
        <v>1896</v>
      </c>
      <c r="E1013">
        <v>1967</v>
      </c>
      <c r="F1013" t="s">
        <v>2122</v>
      </c>
      <c r="G1013" t="s">
        <v>2088</v>
      </c>
      <c r="H1013">
        <v>4</v>
      </c>
      <c r="I1013">
        <v>3</v>
      </c>
      <c r="J1013" t="s">
        <v>2122</v>
      </c>
      <c r="K1013">
        <v>3667.5</v>
      </c>
      <c r="L1013">
        <v>2301.4</v>
      </c>
      <c r="M1013">
        <v>5972626.7400000002</v>
      </c>
      <c r="N1013">
        <v>5972626.7400000002</v>
      </c>
      <c r="O1013">
        <v>0</v>
      </c>
      <c r="P1013">
        <v>0</v>
      </c>
      <c r="Q1013">
        <v>0</v>
      </c>
      <c r="R1013">
        <v>45292</v>
      </c>
      <c r="S1013">
        <v>45657</v>
      </c>
      <c r="V1013" t="s">
        <v>1154</v>
      </c>
      <c r="W1013">
        <v>44905</v>
      </c>
      <c r="X1013" s="128">
        <v>5972626.7400000002</v>
      </c>
      <c r="Y1013" s="128">
        <f t="shared" si="30"/>
        <v>5972626.7400000002</v>
      </c>
      <c r="Z1013" t="b">
        <f t="shared" si="31"/>
        <v>1</v>
      </c>
    </row>
    <row r="1014" spans="1:26" x14ac:dyDescent="0.25">
      <c r="A1014">
        <v>1009</v>
      </c>
      <c r="B1014" t="s">
        <v>1156</v>
      </c>
      <c r="C1014">
        <v>44907</v>
      </c>
      <c r="D1014" t="s">
        <v>1896</v>
      </c>
      <c r="E1014">
        <v>1968</v>
      </c>
      <c r="F1014" t="s">
        <v>2122</v>
      </c>
      <c r="G1014" t="s">
        <v>2088</v>
      </c>
      <c r="H1014">
        <v>4</v>
      </c>
      <c r="I1014">
        <v>3</v>
      </c>
      <c r="J1014" t="s">
        <v>2122</v>
      </c>
      <c r="K1014">
        <v>3291.8</v>
      </c>
      <c r="L1014">
        <v>2109.1</v>
      </c>
      <c r="M1014">
        <v>3111083.7572499998</v>
      </c>
      <c r="N1014">
        <v>3111083.7572499998</v>
      </c>
      <c r="O1014">
        <v>0</v>
      </c>
      <c r="P1014">
        <v>0</v>
      </c>
      <c r="Q1014">
        <v>0</v>
      </c>
      <c r="R1014">
        <v>45292</v>
      </c>
      <c r="S1014">
        <v>45657</v>
      </c>
      <c r="V1014" t="s">
        <v>1156</v>
      </c>
      <c r="W1014">
        <v>44907</v>
      </c>
      <c r="X1014" s="128">
        <v>3111083.7572499998</v>
      </c>
      <c r="Y1014" s="128">
        <f t="shared" si="30"/>
        <v>3111083.7572499998</v>
      </c>
      <c r="Z1014" t="b">
        <f t="shared" si="31"/>
        <v>1</v>
      </c>
    </row>
    <row r="1015" spans="1:26" x14ac:dyDescent="0.25">
      <c r="A1015">
        <v>1010</v>
      </c>
      <c r="B1015" t="s">
        <v>3096</v>
      </c>
      <c r="C1015">
        <v>44993</v>
      </c>
      <c r="D1015" t="s">
        <v>1896</v>
      </c>
      <c r="E1015">
        <v>1958</v>
      </c>
      <c r="F1015">
        <v>2021</v>
      </c>
      <c r="G1015" t="s">
        <v>2121</v>
      </c>
      <c r="H1015">
        <v>2</v>
      </c>
      <c r="I1015">
        <v>2</v>
      </c>
      <c r="J1015" t="s">
        <v>2122</v>
      </c>
      <c r="K1015">
        <v>1227.5999999999999</v>
      </c>
      <c r="L1015">
        <v>647.70000000000005</v>
      </c>
      <c r="M1015">
        <v>2111099.27</v>
      </c>
      <c r="N1015">
        <v>2111099.27</v>
      </c>
      <c r="O1015">
        <v>0</v>
      </c>
      <c r="P1015">
        <v>0</v>
      </c>
      <c r="Q1015">
        <v>0</v>
      </c>
      <c r="R1015">
        <v>45292</v>
      </c>
      <c r="S1015">
        <v>45657</v>
      </c>
      <c r="V1015" t="s">
        <v>3096</v>
      </c>
      <c r="W1015">
        <v>44993</v>
      </c>
      <c r="X1015" s="128">
        <v>2111099.27</v>
      </c>
      <c r="Y1015" s="128">
        <f t="shared" si="30"/>
        <v>2111099.27</v>
      </c>
      <c r="Z1015" t="b">
        <f t="shared" si="31"/>
        <v>1</v>
      </c>
    </row>
    <row r="1016" spans="1:26" x14ac:dyDescent="0.25">
      <c r="A1016">
        <v>1011</v>
      </c>
      <c r="B1016" t="s">
        <v>1166</v>
      </c>
      <c r="C1016">
        <v>44996</v>
      </c>
      <c r="D1016" t="s">
        <v>1896</v>
      </c>
      <c r="E1016">
        <v>1964</v>
      </c>
      <c r="F1016" t="s">
        <v>2122</v>
      </c>
      <c r="G1016" t="s">
        <v>2089</v>
      </c>
      <c r="H1016">
        <v>5</v>
      </c>
      <c r="I1016">
        <v>2</v>
      </c>
      <c r="J1016" t="s">
        <v>2122</v>
      </c>
      <c r="K1016">
        <v>6101</v>
      </c>
      <c r="L1016">
        <v>3418.9</v>
      </c>
      <c r="M1016">
        <v>223170</v>
      </c>
      <c r="N1016">
        <v>223170</v>
      </c>
      <c r="O1016">
        <v>0</v>
      </c>
      <c r="P1016">
        <v>0</v>
      </c>
      <c r="Q1016">
        <v>0</v>
      </c>
      <c r="R1016">
        <v>45292</v>
      </c>
      <c r="S1016">
        <v>45657</v>
      </c>
      <c r="V1016" t="s">
        <v>1166</v>
      </c>
      <c r="W1016">
        <v>44996</v>
      </c>
      <c r="X1016" s="128">
        <v>223170</v>
      </c>
      <c r="Y1016" s="128">
        <f t="shared" si="30"/>
        <v>223170</v>
      </c>
      <c r="Z1016" t="b">
        <f t="shared" si="31"/>
        <v>1</v>
      </c>
    </row>
    <row r="1017" spans="1:26" x14ac:dyDescent="0.25">
      <c r="A1017">
        <v>1012</v>
      </c>
      <c r="B1017" t="s">
        <v>3012</v>
      </c>
      <c r="C1017">
        <v>44999</v>
      </c>
      <c r="D1017" t="s">
        <v>1896</v>
      </c>
      <c r="E1017">
        <v>1962</v>
      </c>
      <c r="F1017" t="s">
        <v>2122</v>
      </c>
      <c r="G1017" t="s">
        <v>2120</v>
      </c>
      <c r="H1017">
        <v>4</v>
      </c>
      <c r="I1017">
        <v>3</v>
      </c>
      <c r="J1017" t="s">
        <v>2122</v>
      </c>
      <c r="K1017">
        <v>3648.3</v>
      </c>
      <c r="L1017">
        <v>2243.6999999999998</v>
      </c>
      <c r="M1017">
        <v>5302710.7399999993</v>
      </c>
      <c r="N1017">
        <v>5302710.7399999993</v>
      </c>
      <c r="O1017">
        <v>0</v>
      </c>
      <c r="P1017">
        <v>0</v>
      </c>
      <c r="Q1017">
        <v>0</v>
      </c>
      <c r="R1017">
        <v>45292</v>
      </c>
      <c r="S1017">
        <v>45657</v>
      </c>
      <c r="V1017" t="s">
        <v>3012</v>
      </c>
      <c r="W1017">
        <v>44999</v>
      </c>
      <c r="X1017" s="128">
        <v>5302710.7399999993</v>
      </c>
      <c r="Y1017" s="128">
        <f t="shared" si="30"/>
        <v>5302710.7399999993</v>
      </c>
      <c r="Z1017" t="b">
        <f t="shared" si="31"/>
        <v>1</v>
      </c>
    </row>
    <row r="1018" spans="1:26" x14ac:dyDescent="0.25">
      <c r="A1018">
        <v>1013</v>
      </c>
      <c r="B1018" t="s">
        <v>1524</v>
      </c>
      <c r="C1018">
        <v>45011</v>
      </c>
      <c r="D1018" t="s">
        <v>1896</v>
      </c>
      <c r="E1018">
        <v>1966</v>
      </c>
      <c r="F1018" t="s">
        <v>2122</v>
      </c>
      <c r="G1018" t="s">
        <v>2088</v>
      </c>
      <c r="H1018">
        <v>4</v>
      </c>
      <c r="I1018">
        <v>3</v>
      </c>
      <c r="J1018" t="s">
        <v>2122</v>
      </c>
      <c r="K1018">
        <v>3423.1</v>
      </c>
      <c r="L1018">
        <v>2083.9</v>
      </c>
      <c r="M1018">
        <v>906316.68</v>
      </c>
      <c r="N1018">
        <v>906316.68</v>
      </c>
      <c r="O1018">
        <v>0</v>
      </c>
      <c r="P1018">
        <v>0</v>
      </c>
      <c r="Q1018">
        <v>0</v>
      </c>
      <c r="R1018">
        <v>45292</v>
      </c>
      <c r="S1018">
        <v>45657</v>
      </c>
      <c r="V1018" t="s">
        <v>1524</v>
      </c>
      <c r="W1018">
        <v>45011</v>
      </c>
      <c r="X1018" s="128">
        <v>906316.68</v>
      </c>
      <c r="Y1018" s="128">
        <f t="shared" si="30"/>
        <v>906316.68</v>
      </c>
      <c r="Z1018" t="b">
        <f t="shared" si="31"/>
        <v>1</v>
      </c>
    </row>
    <row r="1019" spans="1:26" x14ac:dyDescent="0.25">
      <c r="A1019">
        <v>1014</v>
      </c>
      <c r="B1019" t="s">
        <v>1525</v>
      </c>
      <c r="C1019">
        <v>45012</v>
      </c>
      <c r="D1019" t="s">
        <v>1896</v>
      </c>
      <c r="E1019">
        <v>1966</v>
      </c>
      <c r="F1019" t="s">
        <v>2122</v>
      </c>
      <c r="G1019" t="s">
        <v>2088</v>
      </c>
      <c r="H1019">
        <v>4</v>
      </c>
      <c r="I1019">
        <v>3</v>
      </c>
      <c r="J1019" t="s">
        <v>2122</v>
      </c>
      <c r="K1019">
        <v>3414.3</v>
      </c>
      <c r="L1019">
        <v>2072.6999999999998</v>
      </c>
      <c r="M1019">
        <v>2607836.8168500001</v>
      </c>
      <c r="N1019">
        <v>2607836.8168500001</v>
      </c>
      <c r="O1019">
        <v>0</v>
      </c>
      <c r="P1019">
        <v>0</v>
      </c>
      <c r="Q1019">
        <v>0</v>
      </c>
      <c r="R1019">
        <v>45292</v>
      </c>
      <c r="S1019">
        <v>45657</v>
      </c>
      <c r="V1019" t="s">
        <v>1525</v>
      </c>
      <c r="W1019">
        <v>45012</v>
      </c>
      <c r="X1019" s="128">
        <v>2607836.8168500001</v>
      </c>
      <c r="Y1019" s="128">
        <f t="shared" si="30"/>
        <v>2607836.8168500001</v>
      </c>
      <c r="Z1019" t="b">
        <f t="shared" si="31"/>
        <v>1</v>
      </c>
    </row>
    <row r="1020" spans="1:26" x14ac:dyDescent="0.25">
      <c r="A1020">
        <v>1015</v>
      </c>
      <c r="B1020" t="s">
        <v>1526</v>
      </c>
      <c r="C1020">
        <v>45020</v>
      </c>
      <c r="D1020" t="s">
        <v>1896</v>
      </c>
      <c r="E1020">
        <v>1966</v>
      </c>
      <c r="F1020" t="s">
        <v>2122</v>
      </c>
      <c r="G1020" t="s">
        <v>2089</v>
      </c>
      <c r="H1020">
        <v>4</v>
      </c>
      <c r="I1020">
        <v>3</v>
      </c>
      <c r="J1020" t="s">
        <v>2122</v>
      </c>
      <c r="K1020">
        <v>3337.2</v>
      </c>
      <c r="L1020">
        <v>2418.3000000000002</v>
      </c>
      <c r="M1020">
        <v>3035979.1290000002</v>
      </c>
      <c r="N1020">
        <v>3035979.1290000002</v>
      </c>
      <c r="O1020">
        <v>0</v>
      </c>
      <c r="P1020">
        <v>0</v>
      </c>
      <c r="Q1020">
        <v>0</v>
      </c>
      <c r="R1020">
        <v>45292</v>
      </c>
      <c r="S1020">
        <v>45657</v>
      </c>
      <c r="V1020" t="s">
        <v>1526</v>
      </c>
      <c r="W1020">
        <v>45020</v>
      </c>
      <c r="X1020" s="128">
        <v>3035979.1290000002</v>
      </c>
      <c r="Y1020" s="128">
        <f t="shared" si="30"/>
        <v>3035979.1290000002</v>
      </c>
      <c r="Z1020" t="b">
        <f t="shared" si="31"/>
        <v>1</v>
      </c>
    </row>
    <row r="1021" spans="1:26" x14ac:dyDescent="0.25">
      <c r="A1021">
        <v>1016</v>
      </c>
      <c r="B1021" t="s">
        <v>2237</v>
      </c>
      <c r="C1021">
        <v>45086</v>
      </c>
      <c r="D1021" t="s">
        <v>1896</v>
      </c>
      <c r="E1021">
        <v>1990</v>
      </c>
      <c r="F1021" t="s">
        <v>2122</v>
      </c>
      <c r="G1021" t="s">
        <v>2088</v>
      </c>
      <c r="H1021">
        <v>9</v>
      </c>
      <c r="I1021">
        <v>2</v>
      </c>
      <c r="J1021" t="s">
        <v>2122</v>
      </c>
      <c r="K1021">
        <v>6038.3</v>
      </c>
      <c r="L1021">
        <v>4115.1000000000004</v>
      </c>
      <c r="M1021">
        <v>5528646</v>
      </c>
      <c r="N1021">
        <v>5528646</v>
      </c>
      <c r="O1021">
        <v>0</v>
      </c>
      <c r="P1021">
        <v>0</v>
      </c>
      <c r="Q1021">
        <v>0</v>
      </c>
      <c r="R1021">
        <v>45292</v>
      </c>
      <c r="S1021">
        <v>45657</v>
      </c>
      <c r="V1021" t="s">
        <v>1527</v>
      </c>
      <c r="W1021">
        <v>45021</v>
      </c>
      <c r="X1021" s="128">
        <v>2942175.9200000004</v>
      </c>
      <c r="Y1021" s="128">
        <f t="shared" si="30"/>
        <v>2942175.9200000004</v>
      </c>
      <c r="Z1021" t="b">
        <f t="shared" si="31"/>
        <v>1</v>
      </c>
    </row>
    <row r="1022" spans="1:26" x14ac:dyDescent="0.25">
      <c r="A1022">
        <v>1017</v>
      </c>
      <c r="B1022" t="s">
        <v>1527</v>
      </c>
      <c r="C1022">
        <v>45021</v>
      </c>
      <c r="D1022" t="s">
        <v>1896</v>
      </c>
      <c r="E1022">
        <v>1966</v>
      </c>
      <c r="F1022" t="s">
        <v>2122</v>
      </c>
      <c r="G1022" t="s">
        <v>2089</v>
      </c>
      <c r="H1022">
        <v>4</v>
      </c>
      <c r="I1022">
        <v>3</v>
      </c>
      <c r="J1022" t="s">
        <v>2122</v>
      </c>
      <c r="K1022">
        <v>3491.6</v>
      </c>
      <c r="L1022">
        <v>2031.1</v>
      </c>
      <c r="M1022">
        <v>2942175.9200000004</v>
      </c>
      <c r="N1022">
        <v>2942175.9200000004</v>
      </c>
      <c r="O1022">
        <v>0</v>
      </c>
      <c r="P1022">
        <v>0</v>
      </c>
      <c r="Q1022">
        <v>0</v>
      </c>
      <c r="R1022">
        <v>45292</v>
      </c>
      <c r="S1022">
        <v>45657</v>
      </c>
      <c r="V1022" t="s">
        <v>1528</v>
      </c>
      <c r="W1022">
        <v>45022</v>
      </c>
      <c r="X1022" s="128">
        <v>3885804.89</v>
      </c>
      <c r="Y1022" s="128">
        <f t="shared" si="30"/>
        <v>3885804.89</v>
      </c>
      <c r="Z1022" t="b">
        <f t="shared" si="31"/>
        <v>1</v>
      </c>
    </row>
    <row r="1023" spans="1:26" x14ac:dyDescent="0.25">
      <c r="A1023">
        <v>1018</v>
      </c>
      <c r="B1023" t="s">
        <v>1528</v>
      </c>
      <c r="C1023">
        <v>45022</v>
      </c>
      <c r="D1023" t="s">
        <v>1896</v>
      </c>
      <c r="E1023">
        <v>1969</v>
      </c>
      <c r="F1023" t="s">
        <v>2122</v>
      </c>
      <c r="G1023" t="s">
        <v>2088</v>
      </c>
      <c r="H1023">
        <v>4</v>
      </c>
      <c r="I1023">
        <v>3</v>
      </c>
      <c r="J1023" t="s">
        <v>2122</v>
      </c>
      <c r="K1023">
        <v>3771.9</v>
      </c>
      <c r="L1023">
        <v>2276.3000000000002</v>
      </c>
      <c r="M1023">
        <v>3885804.89</v>
      </c>
      <c r="N1023">
        <v>3885804.89</v>
      </c>
      <c r="O1023">
        <v>0</v>
      </c>
      <c r="P1023">
        <v>0</v>
      </c>
      <c r="Q1023">
        <v>0</v>
      </c>
      <c r="R1023">
        <v>45292</v>
      </c>
      <c r="S1023">
        <v>45657</v>
      </c>
      <c r="V1023" t="s">
        <v>2237</v>
      </c>
      <c r="W1023">
        <v>45086</v>
      </c>
      <c r="X1023" s="128">
        <v>5528646</v>
      </c>
      <c r="Y1023" s="128">
        <f t="shared" si="30"/>
        <v>5528646</v>
      </c>
      <c r="Z1023" t="b">
        <f t="shared" si="31"/>
        <v>1</v>
      </c>
    </row>
    <row r="1024" spans="1:26" x14ac:dyDescent="0.25">
      <c r="A1024">
        <v>1019</v>
      </c>
      <c r="B1024" t="s">
        <v>1529</v>
      </c>
      <c r="C1024">
        <v>45031</v>
      </c>
      <c r="D1024" t="s">
        <v>1896</v>
      </c>
      <c r="E1024">
        <v>1962</v>
      </c>
      <c r="F1024" t="s">
        <v>2122</v>
      </c>
      <c r="G1024" t="s">
        <v>2089</v>
      </c>
      <c r="H1024">
        <v>3</v>
      </c>
      <c r="I1024">
        <v>2</v>
      </c>
      <c r="J1024" t="s">
        <v>2122</v>
      </c>
      <c r="K1024">
        <v>1772.6</v>
      </c>
      <c r="L1024">
        <v>971.2</v>
      </c>
      <c r="M1024">
        <v>2389919.15</v>
      </c>
      <c r="N1024">
        <v>2389919.15</v>
      </c>
      <c r="O1024">
        <v>0</v>
      </c>
      <c r="P1024">
        <v>0</v>
      </c>
      <c r="Q1024">
        <v>0</v>
      </c>
      <c r="R1024">
        <v>45292</v>
      </c>
      <c r="S1024">
        <v>45657</v>
      </c>
      <c r="V1024" t="s">
        <v>1529</v>
      </c>
      <c r="W1024">
        <v>45031</v>
      </c>
      <c r="X1024" s="128">
        <v>2389919.15</v>
      </c>
      <c r="Y1024" s="128">
        <f t="shared" si="30"/>
        <v>2389919.15</v>
      </c>
      <c r="Z1024" t="b">
        <f t="shared" si="31"/>
        <v>1</v>
      </c>
    </row>
    <row r="1025" spans="1:26" x14ac:dyDescent="0.25">
      <c r="A1025">
        <v>1020</v>
      </c>
      <c r="B1025" t="s">
        <v>1530</v>
      </c>
      <c r="C1025">
        <v>45032</v>
      </c>
      <c r="D1025" t="s">
        <v>1896</v>
      </c>
      <c r="E1025">
        <v>1962</v>
      </c>
      <c r="F1025" t="s">
        <v>2122</v>
      </c>
      <c r="G1025" t="s">
        <v>2089</v>
      </c>
      <c r="H1025">
        <v>3</v>
      </c>
      <c r="I1025">
        <v>2</v>
      </c>
      <c r="J1025" t="s">
        <v>2122</v>
      </c>
      <c r="K1025">
        <v>1463.9</v>
      </c>
      <c r="L1025">
        <v>975.3</v>
      </c>
      <c r="M1025">
        <v>2423038.25</v>
      </c>
      <c r="N1025">
        <v>2423038.25</v>
      </c>
      <c r="O1025">
        <v>0</v>
      </c>
      <c r="P1025">
        <v>0</v>
      </c>
      <c r="Q1025">
        <v>0</v>
      </c>
      <c r="R1025">
        <v>45292</v>
      </c>
      <c r="S1025">
        <v>45657</v>
      </c>
      <c r="V1025" t="s">
        <v>1530</v>
      </c>
      <c r="W1025">
        <v>45032</v>
      </c>
      <c r="X1025" s="128">
        <v>2423038.25</v>
      </c>
      <c r="Y1025" s="128">
        <f t="shared" si="30"/>
        <v>2423038.25</v>
      </c>
      <c r="Z1025" t="b">
        <f t="shared" si="31"/>
        <v>1</v>
      </c>
    </row>
    <row r="1026" spans="1:26" x14ac:dyDescent="0.25">
      <c r="A1026">
        <v>1021</v>
      </c>
      <c r="B1026" t="s">
        <v>1160</v>
      </c>
      <c r="C1026">
        <v>44944</v>
      </c>
      <c r="D1026" t="s">
        <v>1896</v>
      </c>
      <c r="E1026">
        <v>1969</v>
      </c>
      <c r="F1026" t="s">
        <v>2122</v>
      </c>
      <c r="G1026" t="s">
        <v>2089</v>
      </c>
      <c r="H1026">
        <v>4</v>
      </c>
      <c r="I1026">
        <v>4</v>
      </c>
      <c r="J1026" t="s">
        <v>2122</v>
      </c>
      <c r="K1026">
        <v>5252.4</v>
      </c>
      <c r="L1026">
        <v>3078.9</v>
      </c>
      <c r="M1026">
        <v>4265455.03</v>
      </c>
      <c r="N1026">
        <v>4265455.03</v>
      </c>
      <c r="O1026">
        <v>0</v>
      </c>
      <c r="P1026">
        <v>0</v>
      </c>
      <c r="Q1026">
        <v>0</v>
      </c>
      <c r="R1026">
        <v>45292</v>
      </c>
      <c r="S1026">
        <v>45657</v>
      </c>
      <c r="V1026" t="s">
        <v>1160</v>
      </c>
      <c r="W1026">
        <v>44944</v>
      </c>
      <c r="X1026" s="128">
        <v>4265455.03</v>
      </c>
      <c r="Y1026" s="128">
        <f t="shared" si="30"/>
        <v>4265455.03</v>
      </c>
      <c r="Z1026" t="b">
        <f t="shared" si="31"/>
        <v>1</v>
      </c>
    </row>
    <row r="1027" spans="1:26" x14ac:dyDescent="0.25">
      <c r="A1027">
        <v>1022</v>
      </c>
      <c r="B1027" t="s">
        <v>1161</v>
      </c>
      <c r="C1027">
        <v>44947</v>
      </c>
      <c r="D1027" t="s">
        <v>1896</v>
      </c>
      <c r="E1027">
        <v>1969</v>
      </c>
      <c r="F1027" t="s">
        <v>2122</v>
      </c>
      <c r="G1027" t="s">
        <v>2088</v>
      </c>
      <c r="H1027">
        <v>4</v>
      </c>
      <c r="I1027">
        <v>3</v>
      </c>
      <c r="J1027" t="s">
        <v>2122</v>
      </c>
      <c r="K1027">
        <v>3780.8</v>
      </c>
      <c r="L1027">
        <v>2298.4</v>
      </c>
      <c r="M1027">
        <v>3070373.99</v>
      </c>
      <c r="N1027">
        <v>3070373.99</v>
      </c>
      <c r="O1027">
        <v>0</v>
      </c>
      <c r="P1027">
        <v>0</v>
      </c>
      <c r="Q1027">
        <v>0</v>
      </c>
      <c r="R1027">
        <v>45292</v>
      </c>
      <c r="S1027">
        <v>45657</v>
      </c>
      <c r="V1027" t="s">
        <v>1161</v>
      </c>
      <c r="W1027">
        <v>44947</v>
      </c>
      <c r="X1027" s="128">
        <v>3070373.99</v>
      </c>
      <c r="Y1027" s="128">
        <f t="shared" si="30"/>
        <v>3070373.99</v>
      </c>
      <c r="Z1027" t="b">
        <f t="shared" si="31"/>
        <v>1</v>
      </c>
    </row>
    <row r="1028" spans="1:26" x14ac:dyDescent="0.25">
      <c r="A1028">
        <v>1023</v>
      </c>
      <c r="B1028" t="s">
        <v>1162</v>
      </c>
      <c r="C1028">
        <v>44948</v>
      </c>
      <c r="D1028" t="s">
        <v>1896</v>
      </c>
      <c r="E1028">
        <v>1969</v>
      </c>
      <c r="F1028" t="s">
        <v>2122</v>
      </c>
      <c r="G1028" t="s">
        <v>2088</v>
      </c>
      <c r="H1028">
        <v>4</v>
      </c>
      <c r="I1028">
        <v>3</v>
      </c>
      <c r="J1028" t="s">
        <v>2122</v>
      </c>
      <c r="K1028">
        <v>3482.7</v>
      </c>
      <c r="L1028">
        <v>2069.1</v>
      </c>
      <c r="M1028">
        <v>3346989.84</v>
      </c>
      <c r="N1028">
        <v>3346989.84</v>
      </c>
      <c r="O1028">
        <v>0</v>
      </c>
      <c r="P1028">
        <v>0</v>
      </c>
      <c r="Q1028">
        <v>0</v>
      </c>
      <c r="R1028">
        <v>45292</v>
      </c>
      <c r="S1028">
        <v>45657</v>
      </c>
      <c r="V1028" t="s">
        <v>1162</v>
      </c>
      <c r="W1028">
        <v>44948</v>
      </c>
      <c r="X1028" s="128">
        <v>3346989.84</v>
      </c>
      <c r="Y1028" s="128">
        <f t="shared" si="30"/>
        <v>3346989.84</v>
      </c>
      <c r="Z1028" t="b">
        <f t="shared" si="31"/>
        <v>1</v>
      </c>
    </row>
    <row r="1029" spans="1:26" x14ac:dyDescent="0.25">
      <c r="A1029">
        <v>1024</v>
      </c>
      <c r="B1029" t="s">
        <v>1163</v>
      </c>
      <c r="C1029">
        <v>44949</v>
      </c>
      <c r="D1029" t="s">
        <v>1896</v>
      </c>
      <c r="E1029">
        <v>1969</v>
      </c>
      <c r="F1029" t="s">
        <v>2122</v>
      </c>
      <c r="G1029" t="s">
        <v>2088</v>
      </c>
      <c r="H1029">
        <v>4</v>
      </c>
      <c r="I1029">
        <v>6</v>
      </c>
      <c r="J1029" t="s">
        <v>2122</v>
      </c>
      <c r="K1029">
        <v>7713.3</v>
      </c>
      <c r="L1029">
        <v>4541.1000000000004</v>
      </c>
      <c r="M1029">
        <v>7360266.0100000007</v>
      </c>
      <c r="N1029">
        <v>7360266.0100000007</v>
      </c>
      <c r="O1029">
        <v>0</v>
      </c>
      <c r="P1029">
        <v>0</v>
      </c>
      <c r="Q1029">
        <v>0</v>
      </c>
      <c r="R1029">
        <v>45292</v>
      </c>
      <c r="S1029">
        <v>45657</v>
      </c>
      <c r="V1029" t="s">
        <v>1163</v>
      </c>
      <c r="W1029">
        <v>44949</v>
      </c>
      <c r="X1029" s="128">
        <v>7360266.0100000007</v>
      </c>
      <c r="Y1029" s="128">
        <f t="shared" si="30"/>
        <v>7360266.0100000007</v>
      </c>
      <c r="Z1029" t="b">
        <f t="shared" si="31"/>
        <v>1</v>
      </c>
    </row>
    <row r="1030" spans="1:26" x14ac:dyDescent="0.25">
      <c r="A1030">
        <v>1025</v>
      </c>
      <c r="B1030" t="s">
        <v>2328</v>
      </c>
      <c r="C1030">
        <v>45025</v>
      </c>
      <c r="D1030" t="s">
        <v>1896</v>
      </c>
      <c r="E1030">
        <v>1966</v>
      </c>
      <c r="F1030" t="s">
        <v>2122</v>
      </c>
      <c r="G1030" t="s">
        <v>2089</v>
      </c>
      <c r="H1030">
        <v>4</v>
      </c>
      <c r="I1030">
        <v>3</v>
      </c>
      <c r="J1030" t="s">
        <v>2122</v>
      </c>
      <c r="K1030">
        <v>2564.5</v>
      </c>
      <c r="L1030">
        <v>1917.7</v>
      </c>
      <c r="M1030">
        <v>797770.92999999993</v>
      </c>
      <c r="N1030">
        <v>797770.92999999993</v>
      </c>
      <c r="O1030">
        <v>0</v>
      </c>
      <c r="P1030">
        <v>0</v>
      </c>
      <c r="Q1030">
        <v>0</v>
      </c>
      <c r="R1030">
        <v>45292</v>
      </c>
      <c r="S1030">
        <v>45657</v>
      </c>
      <c r="V1030" t="s">
        <v>2328</v>
      </c>
      <c r="W1030">
        <v>45025</v>
      </c>
      <c r="X1030" s="128">
        <v>797770.92999999993</v>
      </c>
      <c r="Y1030" s="128">
        <f t="shared" si="30"/>
        <v>797770.92999999993</v>
      </c>
      <c r="Z1030" t="b">
        <f t="shared" si="31"/>
        <v>1</v>
      </c>
    </row>
    <row r="1031" spans="1:26" x14ac:dyDescent="0.25">
      <c r="A1031">
        <v>1026</v>
      </c>
      <c r="B1031" t="s">
        <v>2329</v>
      </c>
      <c r="C1031">
        <v>44924</v>
      </c>
      <c r="D1031" t="s">
        <v>1896</v>
      </c>
      <c r="E1031">
        <v>1959</v>
      </c>
      <c r="F1031" t="s">
        <v>2122</v>
      </c>
      <c r="G1031" t="s">
        <v>2094</v>
      </c>
      <c r="H1031">
        <v>4</v>
      </c>
      <c r="I1031">
        <v>1</v>
      </c>
      <c r="J1031" t="s">
        <v>2122</v>
      </c>
      <c r="K1031">
        <v>692.4</v>
      </c>
      <c r="L1031">
        <v>408.5</v>
      </c>
      <c r="M1031">
        <v>807216.36</v>
      </c>
      <c r="N1031">
        <v>807216.36</v>
      </c>
      <c r="O1031">
        <v>0</v>
      </c>
      <c r="P1031">
        <v>0</v>
      </c>
      <c r="Q1031">
        <v>0</v>
      </c>
      <c r="R1031">
        <v>45292</v>
      </c>
      <c r="S1031">
        <v>45657</v>
      </c>
      <c r="V1031" t="s">
        <v>2329</v>
      </c>
      <c r="W1031">
        <v>44924</v>
      </c>
      <c r="X1031" s="128">
        <v>807216.36</v>
      </c>
      <c r="Y1031" s="128">
        <f t="shared" ref="Y1031:Y1047" si="32">VLOOKUP(W1031,C:M,11,0)</f>
        <v>807216.36</v>
      </c>
      <c r="Z1031" t="b">
        <f t="shared" ref="Z1031:Z1047" si="33">AND(X1031=Y1031)</f>
        <v>1</v>
      </c>
    </row>
    <row r="1032" spans="1:26" x14ac:dyDescent="0.25">
      <c r="A1032">
        <v>1027</v>
      </c>
      <c r="B1032" t="s">
        <v>2330</v>
      </c>
      <c r="C1032">
        <v>45060</v>
      </c>
      <c r="D1032" t="s">
        <v>1896</v>
      </c>
      <c r="E1032">
        <v>1959</v>
      </c>
      <c r="F1032" t="s">
        <v>2122</v>
      </c>
      <c r="G1032" t="s">
        <v>2089</v>
      </c>
      <c r="H1032">
        <v>2</v>
      </c>
      <c r="I1032">
        <v>2</v>
      </c>
      <c r="J1032" t="s">
        <v>2122</v>
      </c>
      <c r="K1032">
        <v>1596</v>
      </c>
      <c r="L1032">
        <v>665.3</v>
      </c>
      <c r="M1032">
        <v>758058.82</v>
      </c>
      <c r="N1032">
        <v>758058.82</v>
      </c>
      <c r="O1032">
        <v>0</v>
      </c>
      <c r="P1032">
        <v>0</v>
      </c>
      <c r="Q1032">
        <v>0</v>
      </c>
      <c r="R1032">
        <v>45292</v>
      </c>
      <c r="S1032">
        <v>45657</v>
      </c>
      <c r="V1032" t="s">
        <v>2330</v>
      </c>
      <c r="W1032">
        <v>45060</v>
      </c>
      <c r="X1032" s="128">
        <v>758058.82</v>
      </c>
      <c r="Y1032" s="128">
        <f t="shared" si="32"/>
        <v>758058.82</v>
      </c>
      <c r="Z1032" t="b">
        <f t="shared" si="33"/>
        <v>1</v>
      </c>
    </row>
    <row r="1033" spans="1:26" x14ac:dyDescent="0.25">
      <c r="A1033">
        <v>1028</v>
      </c>
      <c r="B1033" t="s">
        <v>1155</v>
      </c>
      <c r="C1033">
        <v>44906</v>
      </c>
      <c r="D1033" t="s">
        <v>1896</v>
      </c>
      <c r="E1033">
        <v>1968</v>
      </c>
      <c r="F1033" t="s">
        <v>2122</v>
      </c>
      <c r="G1033" t="s">
        <v>2088</v>
      </c>
      <c r="H1033">
        <v>4</v>
      </c>
      <c r="I1033">
        <v>3</v>
      </c>
      <c r="J1033" t="s">
        <v>2122</v>
      </c>
      <c r="K1033">
        <v>3620.8</v>
      </c>
      <c r="L1033">
        <v>2283.6</v>
      </c>
      <c r="M1033">
        <v>4467860.95</v>
      </c>
      <c r="N1033">
        <v>4467860.95</v>
      </c>
      <c r="O1033">
        <v>0</v>
      </c>
      <c r="P1033">
        <v>0</v>
      </c>
      <c r="Q1033">
        <v>0</v>
      </c>
      <c r="R1033">
        <v>45292</v>
      </c>
      <c r="S1033">
        <v>45657</v>
      </c>
      <c r="V1033" t="s">
        <v>1155</v>
      </c>
      <c r="W1033">
        <v>44906</v>
      </c>
      <c r="X1033" s="128">
        <v>4467860.95</v>
      </c>
      <c r="Y1033" s="128">
        <f t="shared" si="32"/>
        <v>4467860.95</v>
      </c>
      <c r="Z1033" t="b">
        <f t="shared" si="33"/>
        <v>1</v>
      </c>
    </row>
    <row r="1034" spans="1:26" x14ac:dyDescent="0.25">
      <c r="A1034">
        <v>1029</v>
      </c>
      <c r="B1034" t="s">
        <v>1157</v>
      </c>
      <c r="C1034">
        <v>44910</v>
      </c>
      <c r="D1034" t="s">
        <v>1896</v>
      </c>
      <c r="E1034">
        <v>1968</v>
      </c>
      <c r="F1034" t="s">
        <v>2122</v>
      </c>
      <c r="G1034" t="s">
        <v>2088</v>
      </c>
      <c r="H1034">
        <v>4</v>
      </c>
      <c r="I1034">
        <v>3</v>
      </c>
      <c r="J1034" t="s">
        <v>2122</v>
      </c>
      <c r="K1034">
        <v>3290.5</v>
      </c>
      <c r="L1034">
        <v>2058.1999999999998</v>
      </c>
      <c r="M1034">
        <v>4210459.7700000005</v>
      </c>
      <c r="N1034">
        <v>4210459.7700000005</v>
      </c>
      <c r="O1034">
        <v>0</v>
      </c>
      <c r="P1034">
        <v>0</v>
      </c>
      <c r="Q1034">
        <v>0</v>
      </c>
      <c r="R1034">
        <v>45292</v>
      </c>
      <c r="S1034">
        <v>45657</v>
      </c>
      <c r="V1034" t="s">
        <v>1157</v>
      </c>
      <c r="W1034">
        <v>44910</v>
      </c>
      <c r="X1034" s="128">
        <v>4210459.7700000005</v>
      </c>
      <c r="Y1034" s="128">
        <f t="shared" si="32"/>
        <v>4210459.7700000005</v>
      </c>
      <c r="Z1034" t="b">
        <f t="shared" si="33"/>
        <v>1</v>
      </c>
    </row>
    <row r="1035" spans="1:26" x14ac:dyDescent="0.25">
      <c r="A1035">
        <v>1030</v>
      </c>
      <c r="B1035" t="s">
        <v>2626</v>
      </c>
      <c r="C1035">
        <v>45205</v>
      </c>
      <c r="D1035" t="s">
        <v>1896</v>
      </c>
      <c r="E1035">
        <v>1986</v>
      </c>
      <c r="F1035" t="s">
        <v>2122</v>
      </c>
      <c r="G1035" t="s">
        <v>2088</v>
      </c>
      <c r="H1035">
        <v>5</v>
      </c>
      <c r="I1035">
        <v>2</v>
      </c>
      <c r="J1035" t="s">
        <v>2122</v>
      </c>
      <c r="K1035">
        <v>2621.3000000000002</v>
      </c>
      <c r="L1035">
        <v>2045.3</v>
      </c>
      <c r="M1035">
        <v>3421543.72</v>
      </c>
      <c r="N1035">
        <v>3421543.72</v>
      </c>
      <c r="O1035">
        <v>0</v>
      </c>
      <c r="P1035">
        <v>0</v>
      </c>
      <c r="Q1035">
        <v>0</v>
      </c>
      <c r="R1035">
        <v>45292</v>
      </c>
      <c r="S1035">
        <v>45657</v>
      </c>
      <c r="V1035" t="s">
        <v>2626</v>
      </c>
      <c r="W1035">
        <v>45205</v>
      </c>
      <c r="X1035" s="128">
        <v>3421543.72</v>
      </c>
      <c r="Y1035" s="128">
        <f t="shared" si="32"/>
        <v>3421543.72</v>
      </c>
      <c r="Z1035" t="b">
        <f t="shared" si="33"/>
        <v>1</v>
      </c>
    </row>
    <row r="1036" spans="1:26" x14ac:dyDescent="0.25">
      <c r="A1036">
        <v>1031</v>
      </c>
      <c r="B1036" t="s">
        <v>1159</v>
      </c>
      <c r="C1036">
        <v>44943</v>
      </c>
      <c r="D1036" t="s">
        <v>1896</v>
      </c>
      <c r="E1036">
        <v>1968</v>
      </c>
      <c r="F1036" t="s">
        <v>2122</v>
      </c>
      <c r="G1036" t="s">
        <v>2088</v>
      </c>
      <c r="H1036">
        <v>4</v>
      </c>
      <c r="I1036">
        <v>3</v>
      </c>
      <c r="J1036" t="s">
        <v>2122</v>
      </c>
      <c r="K1036">
        <v>3444.2</v>
      </c>
      <c r="L1036">
        <v>2070.3000000000002</v>
      </c>
      <c r="M1036">
        <v>10131010.973999999</v>
      </c>
      <c r="N1036">
        <v>10131010.973999999</v>
      </c>
      <c r="O1036">
        <v>0</v>
      </c>
      <c r="P1036">
        <v>0</v>
      </c>
      <c r="Q1036">
        <v>0</v>
      </c>
      <c r="R1036">
        <v>45292</v>
      </c>
      <c r="S1036">
        <v>45657</v>
      </c>
      <c r="V1036" t="s">
        <v>1159</v>
      </c>
      <c r="W1036">
        <v>44943</v>
      </c>
      <c r="X1036" s="128">
        <v>10131010.973999999</v>
      </c>
      <c r="Y1036" s="128">
        <f t="shared" si="32"/>
        <v>10131010.973999999</v>
      </c>
      <c r="Z1036" t="b">
        <f t="shared" si="33"/>
        <v>1</v>
      </c>
    </row>
    <row r="1037" spans="1:26" x14ac:dyDescent="0.25">
      <c r="A1037">
        <v>1032</v>
      </c>
      <c r="B1037" t="s">
        <v>1531</v>
      </c>
      <c r="C1037">
        <v>45051</v>
      </c>
      <c r="D1037" t="s">
        <v>1896</v>
      </c>
      <c r="E1037">
        <v>1963</v>
      </c>
      <c r="F1037" t="s">
        <v>2122</v>
      </c>
      <c r="G1037" t="s">
        <v>2089</v>
      </c>
      <c r="H1037">
        <v>4</v>
      </c>
      <c r="I1037">
        <v>3</v>
      </c>
      <c r="J1037" t="s">
        <v>2122</v>
      </c>
      <c r="K1037">
        <v>2748.3</v>
      </c>
      <c r="L1037">
        <v>1887.32</v>
      </c>
      <c r="M1037">
        <v>3891386.6775000002</v>
      </c>
      <c r="N1037">
        <v>3891386.6775000002</v>
      </c>
      <c r="O1037">
        <v>0</v>
      </c>
      <c r="P1037">
        <v>0</v>
      </c>
      <c r="Q1037">
        <v>0</v>
      </c>
      <c r="R1037">
        <v>45292</v>
      </c>
      <c r="S1037">
        <v>45657</v>
      </c>
      <c r="V1037" t="s">
        <v>1531</v>
      </c>
      <c r="W1037">
        <v>45051</v>
      </c>
      <c r="X1037" s="128">
        <v>3891386.6775000002</v>
      </c>
      <c r="Y1037" s="128">
        <f t="shared" si="32"/>
        <v>3891386.6775000002</v>
      </c>
      <c r="Z1037" t="b">
        <f t="shared" si="33"/>
        <v>1</v>
      </c>
    </row>
    <row r="1038" spans="1:26" x14ac:dyDescent="0.25">
      <c r="A1038">
        <v>1033</v>
      </c>
      <c r="B1038" t="s">
        <v>2832</v>
      </c>
      <c r="C1038">
        <v>55013</v>
      </c>
      <c r="D1038" t="s">
        <v>1896</v>
      </c>
      <c r="E1038">
        <v>2014</v>
      </c>
      <c r="F1038" t="s">
        <v>2122</v>
      </c>
      <c r="G1038" t="s">
        <v>2837</v>
      </c>
      <c r="H1038">
        <v>3</v>
      </c>
      <c r="I1038">
        <v>6</v>
      </c>
      <c r="J1038" t="s">
        <v>2122</v>
      </c>
      <c r="K1038">
        <v>3518.7</v>
      </c>
      <c r="L1038" t="s">
        <v>2836</v>
      </c>
      <c r="M1038">
        <v>242040</v>
      </c>
      <c r="N1038">
        <v>242040</v>
      </c>
      <c r="O1038">
        <v>0</v>
      </c>
      <c r="P1038">
        <v>0</v>
      </c>
      <c r="Q1038">
        <v>0</v>
      </c>
      <c r="R1038">
        <v>45292</v>
      </c>
      <c r="S1038">
        <v>45657</v>
      </c>
      <c r="V1038" t="s">
        <v>2832</v>
      </c>
      <c r="W1038">
        <v>55013</v>
      </c>
      <c r="X1038" s="128">
        <v>242040</v>
      </c>
      <c r="Y1038" s="128">
        <f t="shared" si="32"/>
        <v>242040</v>
      </c>
      <c r="Z1038" t="b">
        <f t="shared" si="33"/>
        <v>1</v>
      </c>
    </row>
    <row r="1039" spans="1:26" x14ac:dyDescent="0.25">
      <c r="A1039">
        <v>1034</v>
      </c>
      <c r="B1039" t="s">
        <v>2833</v>
      </c>
      <c r="C1039">
        <v>55590</v>
      </c>
      <c r="D1039" t="s">
        <v>1896</v>
      </c>
      <c r="E1039">
        <v>2015</v>
      </c>
      <c r="F1039" t="s">
        <v>2122</v>
      </c>
      <c r="G1039" t="s">
        <v>2837</v>
      </c>
      <c r="H1039">
        <v>3</v>
      </c>
      <c r="I1039">
        <v>8</v>
      </c>
      <c r="J1039" t="s">
        <v>2122</v>
      </c>
      <c r="K1039">
        <v>4119.3</v>
      </c>
      <c r="L1039">
        <v>3212</v>
      </c>
      <c r="M1039">
        <v>105518.39999999999</v>
      </c>
      <c r="N1039">
        <v>105518.39999999999</v>
      </c>
      <c r="O1039">
        <v>0</v>
      </c>
      <c r="P1039">
        <v>0</v>
      </c>
      <c r="Q1039">
        <v>0</v>
      </c>
      <c r="R1039">
        <v>45292</v>
      </c>
      <c r="S1039">
        <v>45657</v>
      </c>
      <c r="V1039" t="s">
        <v>2833</v>
      </c>
      <c r="W1039">
        <v>55590</v>
      </c>
      <c r="X1039" s="128">
        <v>105518.39999999999</v>
      </c>
      <c r="Y1039" s="128">
        <f t="shared" si="32"/>
        <v>105518.39999999999</v>
      </c>
      <c r="Z1039" t="b">
        <f t="shared" si="33"/>
        <v>1</v>
      </c>
    </row>
    <row r="1040" spans="1:26" x14ac:dyDescent="0.25">
      <c r="A1040">
        <v>1035</v>
      </c>
      <c r="B1040" t="s">
        <v>2834</v>
      </c>
      <c r="C1040">
        <v>56218</v>
      </c>
      <c r="D1040" t="s">
        <v>1896</v>
      </c>
      <c r="E1040">
        <v>2016</v>
      </c>
      <c r="F1040" t="s">
        <v>2122</v>
      </c>
      <c r="G1040" t="s">
        <v>2837</v>
      </c>
      <c r="H1040">
        <v>3</v>
      </c>
      <c r="I1040">
        <v>6</v>
      </c>
      <c r="J1040" t="s">
        <v>2122</v>
      </c>
      <c r="K1040">
        <v>3649.6</v>
      </c>
      <c r="L1040">
        <v>3649.6</v>
      </c>
      <c r="M1040">
        <v>83972.4</v>
      </c>
      <c r="N1040">
        <v>83972.4</v>
      </c>
      <c r="O1040">
        <v>0</v>
      </c>
      <c r="P1040">
        <v>0</v>
      </c>
      <c r="Q1040">
        <v>0</v>
      </c>
      <c r="R1040">
        <v>45292</v>
      </c>
      <c r="S1040">
        <v>45657</v>
      </c>
      <c r="V1040" t="s">
        <v>2834</v>
      </c>
      <c r="W1040">
        <v>56218</v>
      </c>
      <c r="X1040" s="128">
        <v>83972.4</v>
      </c>
      <c r="Y1040" s="128">
        <f t="shared" si="32"/>
        <v>83972.4</v>
      </c>
      <c r="Z1040" t="b">
        <f t="shared" si="33"/>
        <v>1</v>
      </c>
    </row>
    <row r="1041" spans="1:26" x14ac:dyDescent="0.25">
      <c r="A1041">
        <v>1036</v>
      </c>
      <c r="B1041" t="s">
        <v>2835</v>
      </c>
      <c r="C1041">
        <v>56219</v>
      </c>
      <c r="D1041" t="s">
        <v>1896</v>
      </c>
      <c r="E1041">
        <v>2016</v>
      </c>
      <c r="F1041" t="s">
        <v>2122</v>
      </c>
      <c r="G1041" t="s">
        <v>2837</v>
      </c>
      <c r="H1041">
        <v>3</v>
      </c>
      <c r="I1041">
        <v>6</v>
      </c>
      <c r="J1041" t="s">
        <v>2122</v>
      </c>
      <c r="K1041">
        <v>3647</v>
      </c>
      <c r="L1041">
        <v>3647</v>
      </c>
      <c r="M1041">
        <v>87384</v>
      </c>
      <c r="N1041">
        <v>87384</v>
      </c>
      <c r="O1041">
        <v>0</v>
      </c>
      <c r="P1041">
        <v>0</v>
      </c>
      <c r="Q1041">
        <v>0</v>
      </c>
      <c r="R1041">
        <v>45292</v>
      </c>
      <c r="S1041">
        <v>45657</v>
      </c>
      <c r="V1041" t="s">
        <v>2835</v>
      </c>
      <c r="W1041">
        <v>56219</v>
      </c>
      <c r="X1041" s="128">
        <v>87384</v>
      </c>
      <c r="Y1041" s="128">
        <f t="shared" si="32"/>
        <v>87384</v>
      </c>
      <c r="Z1041" t="b">
        <f t="shared" si="33"/>
        <v>1</v>
      </c>
    </row>
    <row r="1042" spans="1:26" x14ac:dyDescent="0.25">
      <c r="A1042">
        <v>1037</v>
      </c>
      <c r="B1042" t="s">
        <v>2871</v>
      </c>
      <c r="C1042">
        <v>55901</v>
      </c>
      <c r="D1042" t="s">
        <v>1896</v>
      </c>
      <c r="E1042">
        <v>1974</v>
      </c>
      <c r="F1042" t="s">
        <v>2122</v>
      </c>
      <c r="G1042" t="s">
        <v>2120</v>
      </c>
      <c r="H1042">
        <v>5</v>
      </c>
      <c r="I1042">
        <v>6</v>
      </c>
      <c r="J1042" t="s">
        <v>2122</v>
      </c>
      <c r="K1042">
        <v>6262.4</v>
      </c>
      <c r="L1042">
        <v>4673.3999999999996</v>
      </c>
      <c r="M1042">
        <v>695055.48595</v>
      </c>
      <c r="N1042">
        <v>695055.48595</v>
      </c>
      <c r="O1042">
        <v>0</v>
      </c>
      <c r="P1042">
        <v>0</v>
      </c>
      <c r="Q1042">
        <v>0</v>
      </c>
      <c r="R1042">
        <v>45292</v>
      </c>
      <c r="S1042">
        <v>45657</v>
      </c>
      <c r="V1042" t="s">
        <v>2871</v>
      </c>
      <c r="W1042">
        <v>55901</v>
      </c>
      <c r="X1042" s="128">
        <v>695055.48595</v>
      </c>
      <c r="Y1042" s="128">
        <f t="shared" si="32"/>
        <v>695055.48595</v>
      </c>
      <c r="Z1042" t="b">
        <f t="shared" si="33"/>
        <v>1</v>
      </c>
    </row>
    <row r="1043" spans="1:26" x14ac:dyDescent="0.25">
      <c r="A1043">
        <v>1038</v>
      </c>
      <c r="B1043" t="s">
        <v>2857</v>
      </c>
      <c r="C1043">
        <v>55808</v>
      </c>
      <c r="D1043" t="s">
        <v>1896</v>
      </c>
      <c r="E1043">
        <v>1980</v>
      </c>
      <c r="F1043" t="s">
        <v>2122</v>
      </c>
      <c r="G1043" t="s">
        <v>2120</v>
      </c>
      <c r="H1043">
        <v>5</v>
      </c>
      <c r="I1043">
        <v>6</v>
      </c>
      <c r="J1043" t="s">
        <v>2122</v>
      </c>
      <c r="K1043">
        <v>5937.4</v>
      </c>
      <c r="L1043">
        <v>4366</v>
      </c>
      <c r="M1043">
        <v>149527.20000000001</v>
      </c>
      <c r="N1043">
        <v>149527.20000000001</v>
      </c>
      <c r="O1043">
        <v>0</v>
      </c>
      <c r="P1043">
        <v>0</v>
      </c>
      <c r="Q1043">
        <v>0</v>
      </c>
      <c r="R1043">
        <v>45292</v>
      </c>
      <c r="S1043">
        <v>45657</v>
      </c>
      <c r="V1043" t="s">
        <v>2857</v>
      </c>
      <c r="W1043">
        <v>55808</v>
      </c>
      <c r="X1043" s="128">
        <v>149527.20000000001</v>
      </c>
      <c r="Y1043" s="128">
        <f t="shared" si="32"/>
        <v>149527.20000000001</v>
      </c>
      <c r="Z1043" t="b">
        <f t="shared" si="33"/>
        <v>1</v>
      </c>
    </row>
    <row r="1044" spans="1:26" x14ac:dyDescent="0.25">
      <c r="A1044">
        <v>1039</v>
      </c>
      <c r="B1044" t="s">
        <v>1167</v>
      </c>
      <c r="C1044">
        <v>45244</v>
      </c>
      <c r="D1044" t="s">
        <v>1896</v>
      </c>
      <c r="E1044">
        <v>1965</v>
      </c>
      <c r="F1044" t="s">
        <v>2122</v>
      </c>
      <c r="G1044" t="s">
        <v>2089</v>
      </c>
      <c r="H1044">
        <v>3</v>
      </c>
      <c r="I1044">
        <v>2</v>
      </c>
      <c r="J1044" t="s">
        <v>2122</v>
      </c>
      <c r="K1044">
        <v>1824.6</v>
      </c>
      <c r="L1044">
        <v>939.9</v>
      </c>
      <c r="M1044">
        <v>2338351.61</v>
      </c>
      <c r="N1044">
        <v>2338351.61</v>
      </c>
      <c r="O1044">
        <v>0</v>
      </c>
      <c r="P1044">
        <v>0</v>
      </c>
      <c r="Q1044">
        <v>0</v>
      </c>
      <c r="R1044">
        <v>45292</v>
      </c>
      <c r="S1044">
        <v>45657</v>
      </c>
      <c r="V1044" t="s">
        <v>1167</v>
      </c>
      <c r="W1044">
        <v>45244</v>
      </c>
      <c r="X1044" s="128">
        <v>2338351.61</v>
      </c>
      <c r="Y1044" s="128">
        <f t="shared" si="32"/>
        <v>2338351.61</v>
      </c>
      <c r="Z1044" t="b">
        <f t="shared" si="33"/>
        <v>1</v>
      </c>
    </row>
    <row r="1045" spans="1:26" x14ac:dyDescent="0.25">
      <c r="A1045">
        <v>1040</v>
      </c>
      <c r="B1045" t="s">
        <v>1168</v>
      </c>
      <c r="C1045">
        <v>45246</v>
      </c>
      <c r="D1045" t="s">
        <v>1896</v>
      </c>
      <c r="E1045">
        <v>1965</v>
      </c>
      <c r="F1045" t="s">
        <v>2122</v>
      </c>
      <c r="G1045" t="s">
        <v>2089</v>
      </c>
      <c r="H1045">
        <v>3</v>
      </c>
      <c r="I1045">
        <v>2</v>
      </c>
      <c r="J1045" t="s">
        <v>2122</v>
      </c>
      <c r="K1045">
        <v>1824.6</v>
      </c>
      <c r="L1045">
        <v>925.4</v>
      </c>
      <c r="M1045">
        <v>1912823.88</v>
      </c>
      <c r="N1045">
        <v>1912823.88</v>
      </c>
      <c r="O1045">
        <v>0</v>
      </c>
      <c r="P1045">
        <v>0</v>
      </c>
      <c r="Q1045">
        <v>0</v>
      </c>
      <c r="R1045">
        <v>45292</v>
      </c>
      <c r="S1045">
        <v>45657</v>
      </c>
      <c r="V1045" t="s">
        <v>1168</v>
      </c>
      <c r="W1045">
        <v>45246</v>
      </c>
      <c r="X1045" s="128">
        <v>1912823.88</v>
      </c>
      <c r="Y1045" s="128">
        <f t="shared" si="32"/>
        <v>1912823.88</v>
      </c>
      <c r="Z1045" t="b">
        <f t="shared" si="33"/>
        <v>1</v>
      </c>
    </row>
    <row r="1046" spans="1:26" x14ac:dyDescent="0.25">
      <c r="A1046">
        <v>1041</v>
      </c>
      <c r="B1046" t="s">
        <v>1169</v>
      </c>
      <c r="C1046">
        <v>45247</v>
      </c>
      <c r="D1046" t="s">
        <v>1896</v>
      </c>
      <c r="E1046">
        <v>1965</v>
      </c>
      <c r="F1046" t="s">
        <v>2122</v>
      </c>
      <c r="G1046" t="s">
        <v>2089</v>
      </c>
      <c r="H1046">
        <v>3</v>
      </c>
      <c r="I1046">
        <v>2</v>
      </c>
      <c r="J1046" t="s">
        <v>2122</v>
      </c>
      <c r="K1046">
        <v>1888.1</v>
      </c>
      <c r="L1046">
        <v>930.69</v>
      </c>
      <c r="M1046">
        <v>1868067.17</v>
      </c>
      <c r="N1046">
        <v>1868067.17</v>
      </c>
      <c r="O1046">
        <v>0</v>
      </c>
      <c r="P1046">
        <v>0</v>
      </c>
      <c r="Q1046">
        <v>0</v>
      </c>
      <c r="R1046">
        <v>45292</v>
      </c>
      <c r="S1046">
        <v>45657</v>
      </c>
      <c r="V1046" t="s">
        <v>1169</v>
      </c>
      <c r="W1046">
        <v>45247</v>
      </c>
      <c r="X1046" s="128">
        <v>1868067.17</v>
      </c>
      <c r="Y1046" s="128">
        <f t="shared" si="32"/>
        <v>1868067.17</v>
      </c>
      <c r="Z1046" t="b">
        <f t="shared" si="33"/>
        <v>1</v>
      </c>
    </row>
    <row r="1047" spans="1:26" x14ac:dyDescent="0.25">
      <c r="A1047">
        <v>1042</v>
      </c>
      <c r="B1047" t="s">
        <v>1170</v>
      </c>
      <c r="C1047">
        <v>45248</v>
      </c>
      <c r="D1047" t="s">
        <v>1896</v>
      </c>
      <c r="E1047">
        <v>1965</v>
      </c>
      <c r="F1047" t="s">
        <v>2122</v>
      </c>
      <c r="G1047" t="s">
        <v>2089</v>
      </c>
      <c r="H1047">
        <v>3</v>
      </c>
      <c r="I1047">
        <v>2</v>
      </c>
      <c r="J1047" t="s">
        <v>2122</v>
      </c>
      <c r="K1047">
        <v>1824.6</v>
      </c>
      <c r="L1047">
        <v>980.4</v>
      </c>
      <c r="M1047">
        <v>1527733.29</v>
      </c>
      <c r="N1047">
        <v>1527733.29</v>
      </c>
      <c r="O1047">
        <v>0</v>
      </c>
      <c r="P1047">
        <v>0</v>
      </c>
      <c r="Q1047">
        <v>0</v>
      </c>
      <c r="R1047">
        <v>45292</v>
      </c>
      <c r="S1047">
        <v>45657</v>
      </c>
      <c r="V1047" t="s">
        <v>1170</v>
      </c>
      <c r="W1047">
        <v>45248</v>
      </c>
      <c r="X1047" s="128">
        <v>1527733.29</v>
      </c>
      <c r="Y1047" s="128">
        <f t="shared" si="32"/>
        <v>1527733.29</v>
      </c>
      <c r="Z1047" t="b">
        <f t="shared" si="33"/>
        <v>1</v>
      </c>
    </row>
  </sheetData>
  <autoFilter ref="V5:Z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"/>
  <sheetViews>
    <sheetView topLeftCell="A9" workbookViewId="0">
      <selection activeCell="B26" sqref="B26"/>
    </sheetView>
  </sheetViews>
  <sheetFormatPr defaultRowHeight="15" x14ac:dyDescent="0.25"/>
  <cols>
    <col min="1" max="1" width="68.28515625" bestFit="1" customWidth="1"/>
    <col min="2" max="2" width="40.140625" bestFit="1" customWidth="1"/>
    <col min="3" max="3" width="35.42578125" customWidth="1"/>
    <col min="6" max="6" width="70.140625" customWidth="1"/>
    <col min="7" max="7" width="12.7109375" customWidth="1"/>
    <col min="9" max="9" width="20.28515625" customWidth="1"/>
  </cols>
  <sheetData>
    <row r="1" spans="1:10" x14ac:dyDescent="0.25">
      <c r="A1" s="149" t="s">
        <v>2905</v>
      </c>
      <c r="D1" s="151"/>
      <c r="F1">
        <v>2023</v>
      </c>
      <c r="G1">
        <v>2024</v>
      </c>
      <c r="H1">
        <v>2025</v>
      </c>
    </row>
    <row r="2" spans="1:10" ht="15.75" x14ac:dyDescent="0.25">
      <c r="A2" s="174" t="s">
        <v>2894</v>
      </c>
      <c r="B2" s="140"/>
      <c r="C2" s="146" t="s">
        <v>2960</v>
      </c>
      <c r="D2" s="158" t="s">
        <v>2968</v>
      </c>
      <c r="E2" s="140"/>
      <c r="F2" s="140"/>
      <c r="G2" s="140">
        <v>-1</v>
      </c>
      <c r="H2" s="140">
        <v>1</v>
      </c>
    </row>
    <row r="3" spans="1:10" ht="15.75" x14ac:dyDescent="0.25">
      <c r="A3" s="178" t="s">
        <v>1707</v>
      </c>
      <c r="B3" s="140"/>
      <c r="C3" s="146" t="s">
        <v>2970</v>
      </c>
      <c r="D3" s="158" t="s">
        <v>2427</v>
      </c>
      <c r="E3" s="140"/>
      <c r="F3" s="140"/>
      <c r="G3" s="140">
        <v>-1</v>
      </c>
      <c r="H3" s="140">
        <v>1</v>
      </c>
      <c r="J3" s="132"/>
    </row>
    <row r="4" spans="1:10" x14ac:dyDescent="0.25">
      <c r="A4" s="6" t="s">
        <v>1123</v>
      </c>
      <c r="B4">
        <v>43494</v>
      </c>
      <c r="C4" t="s">
        <v>2981</v>
      </c>
      <c r="D4" s="148" t="s">
        <v>3002</v>
      </c>
      <c r="G4">
        <v>-1</v>
      </c>
      <c r="J4" s="132"/>
    </row>
    <row r="5" spans="1:10" x14ac:dyDescent="0.25">
      <c r="A5" s="175" t="s">
        <v>1729</v>
      </c>
      <c r="B5">
        <v>38046</v>
      </c>
      <c r="C5" s="6" t="s">
        <v>3058</v>
      </c>
      <c r="D5" s="148" t="s">
        <v>3059</v>
      </c>
      <c r="G5">
        <v>1</v>
      </c>
      <c r="J5" s="132"/>
    </row>
    <row r="6" spans="1:10" x14ac:dyDescent="0.25">
      <c r="A6" s="143" t="s">
        <v>1732</v>
      </c>
      <c r="B6" s="132">
        <v>38051</v>
      </c>
      <c r="C6" s="144" t="s">
        <v>2907</v>
      </c>
      <c r="D6" s="148" t="s">
        <v>3059</v>
      </c>
      <c r="E6" s="132"/>
      <c r="F6" s="132"/>
      <c r="G6" s="132">
        <v>1</v>
      </c>
      <c r="H6" s="132"/>
      <c r="J6" s="132"/>
    </row>
    <row r="7" spans="1:10" x14ac:dyDescent="0.25">
      <c r="A7" s="144" t="s">
        <v>1731</v>
      </c>
      <c r="B7" s="132">
        <v>37807</v>
      </c>
      <c r="C7" s="144" t="s">
        <v>3003</v>
      </c>
      <c r="D7" s="148" t="s">
        <v>3059</v>
      </c>
      <c r="E7" s="132"/>
      <c r="F7" s="132"/>
      <c r="G7" s="132">
        <v>1</v>
      </c>
      <c r="H7" s="132"/>
      <c r="J7" s="132"/>
    </row>
    <row r="8" spans="1:10" x14ac:dyDescent="0.25">
      <c r="A8" s="143" t="s">
        <v>505</v>
      </c>
      <c r="B8" s="132">
        <v>37794</v>
      </c>
      <c r="C8" s="144" t="s">
        <v>3003</v>
      </c>
      <c r="D8" s="148" t="s">
        <v>3059</v>
      </c>
      <c r="E8" s="132"/>
      <c r="F8" s="132"/>
      <c r="G8" s="132">
        <v>1</v>
      </c>
      <c r="H8" s="132"/>
      <c r="J8" s="132"/>
    </row>
    <row r="9" spans="1:10" x14ac:dyDescent="0.25">
      <c r="A9" s="143" t="s">
        <v>498</v>
      </c>
      <c r="B9" s="132">
        <v>37798</v>
      </c>
      <c r="C9" s="144" t="s">
        <v>3003</v>
      </c>
      <c r="D9" s="148" t="s">
        <v>3059</v>
      </c>
      <c r="E9" s="132"/>
      <c r="F9" s="132"/>
      <c r="G9" s="132">
        <v>1</v>
      </c>
      <c r="H9" s="132"/>
      <c r="J9" s="132"/>
    </row>
    <row r="10" spans="1:10" x14ac:dyDescent="0.25">
      <c r="A10" s="143" t="s">
        <v>506</v>
      </c>
      <c r="B10" s="132">
        <v>37824</v>
      </c>
      <c r="C10" s="144" t="s">
        <v>3003</v>
      </c>
      <c r="D10" s="148" t="s">
        <v>3059</v>
      </c>
      <c r="E10" s="132"/>
      <c r="F10" s="132"/>
      <c r="G10" s="132">
        <v>1</v>
      </c>
      <c r="H10" s="132"/>
      <c r="J10" s="132"/>
    </row>
    <row r="11" spans="1:10" x14ac:dyDescent="0.25">
      <c r="A11" s="143" t="s">
        <v>516</v>
      </c>
      <c r="B11" s="132">
        <v>38150</v>
      </c>
      <c r="C11" s="144" t="s">
        <v>3003</v>
      </c>
      <c r="D11" s="148" t="s">
        <v>3059</v>
      </c>
      <c r="E11" s="132"/>
      <c r="F11" s="132"/>
      <c r="G11" s="132">
        <v>1</v>
      </c>
      <c r="H11" s="132"/>
      <c r="J11" s="132"/>
    </row>
    <row r="12" spans="1:10" x14ac:dyDescent="0.25">
      <c r="A12" s="143" t="s">
        <v>519</v>
      </c>
      <c r="B12" s="132">
        <v>37891</v>
      </c>
      <c r="C12" s="144" t="s">
        <v>3003</v>
      </c>
      <c r="D12" s="148" t="s">
        <v>3059</v>
      </c>
      <c r="E12" s="132"/>
      <c r="F12" s="132"/>
      <c r="G12" s="132">
        <v>1</v>
      </c>
      <c r="H12" s="132">
        <v>-1</v>
      </c>
      <c r="J12" s="132"/>
    </row>
    <row r="13" spans="1:10" x14ac:dyDescent="0.25">
      <c r="A13" s="142" t="s">
        <v>520</v>
      </c>
      <c r="B13" s="133">
        <v>37949</v>
      </c>
      <c r="C13" s="144" t="s">
        <v>3003</v>
      </c>
      <c r="D13" s="148" t="s">
        <v>3059</v>
      </c>
      <c r="E13" s="132"/>
      <c r="F13" s="132"/>
      <c r="G13" s="132">
        <v>1</v>
      </c>
      <c r="H13" s="132"/>
      <c r="I13" s="132"/>
      <c r="J13" s="132"/>
    </row>
    <row r="14" spans="1:10" x14ac:dyDescent="0.25">
      <c r="A14" s="142" t="s">
        <v>1730</v>
      </c>
      <c r="B14" s="133">
        <v>38334</v>
      </c>
      <c r="C14" s="144" t="s">
        <v>3003</v>
      </c>
      <c r="D14" s="148" t="s">
        <v>3059</v>
      </c>
      <c r="E14" s="132"/>
      <c r="F14" s="132"/>
      <c r="G14" s="132">
        <v>1</v>
      </c>
      <c r="H14" s="132"/>
      <c r="I14" s="132"/>
      <c r="J14" s="132"/>
    </row>
    <row r="15" spans="1:10" x14ac:dyDescent="0.25">
      <c r="A15" s="142" t="s">
        <v>1861</v>
      </c>
      <c r="B15" s="133">
        <v>38345</v>
      </c>
      <c r="C15" s="144" t="s">
        <v>3003</v>
      </c>
      <c r="D15" s="148" t="s">
        <v>3059</v>
      </c>
      <c r="E15" s="132"/>
      <c r="F15" s="132"/>
      <c r="G15" s="132">
        <v>1</v>
      </c>
      <c r="H15" s="132"/>
      <c r="I15" s="132"/>
      <c r="J15" s="132"/>
    </row>
    <row r="16" spans="1:10" x14ac:dyDescent="0.25">
      <c r="A16" s="135" t="s">
        <v>2383</v>
      </c>
      <c r="B16" s="134">
        <v>34746</v>
      </c>
      <c r="C16" s="139" t="s">
        <v>2931</v>
      </c>
      <c r="D16" s="151"/>
      <c r="F16" s="132">
        <v>-1</v>
      </c>
      <c r="G16" s="201">
        <v>1</v>
      </c>
      <c r="I16" s="132"/>
      <c r="J16" s="132"/>
    </row>
    <row r="17" spans="1:10" x14ac:dyDescent="0.25">
      <c r="A17" s="135" t="s">
        <v>2385</v>
      </c>
      <c r="B17" s="134">
        <v>34916</v>
      </c>
      <c r="C17" s="6" t="s">
        <v>2932</v>
      </c>
      <c r="D17" s="151"/>
      <c r="G17" s="201">
        <v>1</v>
      </c>
      <c r="I17" s="132"/>
      <c r="J17" s="132"/>
    </row>
    <row r="18" spans="1:10" x14ac:dyDescent="0.25">
      <c r="A18" s="135" t="s">
        <v>2634</v>
      </c>
      <c r="B18" s="198">
        <v>43117</v>
      </c>
      <c r="C18" t="s">
        <v>2942</v>
      </c>
      <c r="D18" s="151"/>
      <c r="E18" t="s">
        <v>2936</v>
      </c>
      <c r="G18">
        <v>1</v>
      </c>
      <c r="I18" s="132"/>
      <c r="J18" s="132"/>
    </row>
    <row r="19" spans="1:10" x14ac:dyDescent="0.25">
      <c r="A19" s="141" t="s">
        <v>2272</v>
      </c>
      <c r="B19" s="142">
        <v>44647</v>
      </c>
      <c r="C19" s="144" t="s">
        <v>3045</v>
      </c>
      <c r="D19" s="177" t="s">
        <v>2939</v>
      </c>
      <c r="E19" s="144" t="s">
        <v>1743</v>
      </c>
      <c r="F19" s="143">
        <v>-1</v>
      </c>
      <c r="G19" s="143">
        <v>1</v>
      </c>
      <c r="H19" s="143"/>
      <c r="I19" s="132"/>
      <c r="J19" s="132"/>
    </row>
    <row r="20" spans="1:10" x14ac:dyDescent="0.25">
      <c r="A20" s="134" t="s">
        <v>2940</v>
      </c>
      <c r="B20" s="134">
        <v>36295</v>
      </c>
      <c r="C20" s="6" t="s">
        <v>3046</v>
      </c>
      <c r="D20" s="151"/>
      <c r="E20" s="132" t="s">
        <v>1743</v>
      </c>
      <c r="G20">
        <v>1</v>
      </c>
      <c r="I20" s="132"/>
      <c r="J20" s="132"/>
    </row>
    <row r="21" spans="1:10" x14ac:dyDescent="0.25">
      <c r="A21" s="134" t="s">
        <v>2906</v>
      </c>
      <c r="B21" s="134">
        <v>31826</v>
      </c>
      <c r="C21" s="6" t="s">
        <v>3047</v>
      </c>
      <c r="D21" s="151"/>
      <c r="E21" s="138" t="s">
        <v>1743</v>
      </c>
      <c r="G21">
        <v>1</v>
      </c>
      <c r="I21" s="132"/>
      <c r="J21" s="132"/>
    </row>
    <row r="22" spans="1:10" x14ac:dyDescent="0.25">
      <c r="A22" s="142" t="s">
        <v>1635</v>
      </c>
      <c r="B22" s="142">
        <v>41531</v>
      </c>
      <c r="C22" s="144" t="s">
        <v>3048</v>
      </c>
      <c r="D22" s="156"/>
      <c r="E22" s="144" t="s">
        <v>1743</v>
      </c>
      <c r="F22" s="143">
        <v>-1</v>
      </c>
      <c r="G22" s="143">
        <v>1</v>
      </c>
      <c r="H22" s="143"/>
      <c r="I22" s="132"/>
      <c r="J22" s="132"/>
    </row>
    <row r="23" spans="1:10" x14ac:dyDescent="0.25">
      <c r="A23" s="137" t="s">
        <v>2948</v>
      </c>
      <c r="B23" s="133">
        <v>35456</v>
      </c>
      <c r="C23" s="6" t="s">
        <v>3049</v>
      </c>
      <c r="D23" s="151"/>
      <c r="E23" s="138" t="s">
        <v>1743</v>
      </c>
      <c r="G23">
        <v>1</v>
      </c>
      <c r="I23" s="132"/>
      <c r="J23" s="132"/>
    </row>
    <row r="24" spans="1:10" x14ac:dyDescent="0.25">
      <c r="A24" s="136" t="s">
        <v>1393</v>
      </c>
      <c r="B24" s="134">
        <v>41510</v>
      </c>
      <c r="C24" s="145" t="s">
        <v>2952</v>
      </c>
      <c r="D24" s="151"/>
      <c r="F24">
        <v>-1</v>
      </c>
      <c r="G24">
        <v>1</v>
      </c>
      <c r="I24" s="132"/>
      <c r="J24" s="132"/>
    </row>
    <row r="25" spans="1:10" x14ac:dyDescent="0.25">
      <c r="A25" s="136" t="s">
        <v>1394</v>
      </c>
      <c r="B25" s="134">
        <v>41512</v>
      </c>
      <c r="C25" s="199" t="s">
        <v>2952</v>
      </c>
      <c r="D25" s="153"/>
      <c r="E25" s="134"/>
      <c r="F25" s="134">
        <v>-1</v>
      </c>
      <c r="G25" s="134">
        <v>1</v>
      </c>
      <c r="H25" s="134"/>
      <c r="J25" s="138" t="s">
        <v>2931</v>
      </c>
    </row>
    <row r="26" spans="1:10" x14ac:dyDescent="0.25">
      <c r="A26" s="136" t="s">
        <v>1395</v>
      </c>
      <c r="B26" s="134">
        <v>41513</v>
      </c>
      <c r="C26" s="199" t="s">
        <v>2952</v>
      </c>
      <c r="D26" s="153"/>
      <c r="E26" s="134"/>
      <c r="F26" s="134">
        <v>-1</v>
      </c>
      <c r="G26" s="134">
        <v>1</v>
      </c>
      <c r="H26" s="134"/>
      <c r="J26" s="138" t="s">
        <v>2944</v>
      </c>
    </row>
    <row r="27" spans="1:10" x14ac:dyDescent="0.25">
      <c r="A27" s="71" t="s">
        <v>2187</v>
      </c>
      <c r="B27">
        <v>33164</v>
      </c>
      <c r="C27" s="145" t="s">
        <v>2952</v>
      </c>
      <c r="D27" s="151"/>
      <c r="F27">
        <v>-1</v>
      </c>
      <c r="G27">
        <v>1</v>
      </c>
    </row>
    <row r="28" spans="1:10" x14ac:dyDescent="0.25">
      <c r="A28" s="71" t="s">
        <v>27</v>
      </c>
      <c r="B28">
        <v>35006</v>
      </c>
      <c r="C28" s="145" t="s">
        <v>2952</v>
      </c>
      <c r="D28" s="151"/>
      <c r="F28">
        <v>-1</v>
      </c>
      <c r="G28">
        <v>1</v>
      </c>
    </row>
    <row r="29" spans="1:10" ht="15.75" x14ac:dyDescent="0.25">
      <c r="A29" s="173" t="s">
        <v>2954</v>
      </c>
      <c r="B29">
        <v>34044</v>
      </c>
      <c r="C29" s="162" t="s">
        <v>2960</v>
      </c>
      <c r="D29" s="148" t="s">
        <v>2965</v>
      </c>
      <c r="E29" t="s">
        <v>2959</v>
      </c>
      <c r="G29">
        <v>1</v>
      </c>
    </row>
    <row r="30" spans="1:10" ht="15.75" x14ac:dyDescent="0.25">
      <c r="A30" s="173" t="s">
        <v>2955</v>
      </c>
      <c r="B30">
        <v>34046</v>
      </c>
      <c r="C30" s="162" t="s">
        <v>2960</v>
      </c>
      <c r="D30" s="148" t="s">
        <v>2965</v>
      </c>
      <c r="E30" t="s">
        <v>2959</v>
      </c>
      <c r="G30">
        <v>1</v>
      </c>
    </row>
    <row r="31" spans="1:10" ht="15.75" x14ac:dyDescent="0.25">
      <c r="A31" s="195" t="s">
        <v>2956</v>
      </c>
      <c r="B31" s="134">
        <v>34048</v>
      </c>
      <c r="C31" s="200" t="s">
        <v>2960</v>
      </c>
      <c r="D31" s="148" t="s">
        <v>2965</v>
      </c>
      <c r="E31" s="134" t="s">
        <v>2959</v>
      </c>
      <c r="G31">
        <v>1</v>
      </c>
      <c r="J31" s="6" t="s">
        <v>2945</v>
      </c>
    </row>
    <row r="32" spans="1:10" s="143" customFormat="1" ht="15.75" x14ac:dyDescent="0.25">
      <c r="A32" s="173" t="s">
        <v>2957</v>
      </c>
      <c r="B32">
        <v>34050</v>
      </c>
      <c r="C32" s="162" t="s">
        <v>2960</v>
      </c>
      <c r="D32" s="148" t="s">
        <v>2965</v>
      </c>
      <c r="E32" t="s">
        <v>2959</v>
      </c>
      <c r="F32"/>
      <c r="G32">
        <v>1</v>
      </c>
      <c r="H32"/>
    </row>
    <row r="33" spans="1:10" ht="15.75" x14ac:dyDescent="0.25">
      <c r="A33" s="173" t="s">
        <v>2958</v>
      </c>
      <c r="B33">
        <v>34052</v>
      </c>
      <c r="C33" s="162" t="s">
        <v>2960</v>
      </c>
      <c r="D33" s="148" t="s">
        <v>2965</v>
      </c>
      <c r="E33" t="s">
        <v>2959</v>
      </c>
      <c r="G33">
        <v>1</v>
      </c>
      <c r="J33" s="6" t="s">
        <v>2946</v>
      </c>
    </row>
    <row r="34" spans="1:10" ht="15.75" x14ac:dyDescent="0.25">
      <c r="A34" s="173" t="s">
        <v>2961</v>
      </c>
      <c r="B34">
        <v>43140</v>
      </c>
      <c r="C34" s="162" t="s">
        <v>2960</v>
      </c>
      <c r="D34" s="148" t="s">
        <v>2964</v>
      </c>
      <c r="G34">
        <v>1</v>
      </c>
    </row>
    <row r="35" spans="1:10" s="143" customFormat="1" ht="15.75" x14ac:dyDescent="0.25">
      <c r="A35" s="173" t="s">
        <v>2962</v>
      </c>
      <c r="B35">
        <v>46913</v>
      </c>
      <c r="C35" s="162" t="s">
        <v>2960</v>
      </c>
      <c r="D35" s="148" t="s">
        <v>2964</v>
      </c>
      <c r="E35"/>
      <c r="F35"/>
      <c r="G35">
        <v>1</v>
      </c>
      <c r="H35"/>
    </row>
    <row r="36" spans="1:10" ht="15.75" x14ac:dyDescent="0.25">
      <c r="A36" s="173" t="s">
        <v>2963</v>
      </c>
      <c r="B36">
        <v>46914</v>
      </c>
      <c r="C36" s="162" t="s">
        <v>2960</v>
      </c>
      <c r="D36" s="148" t="s">
        <v>2964</v>
      </c>
      <c r="G36">
        <v>1</v>
      </c>
    </row>
    <row r="37" spans="1:10" ht="15.75" x14ac:dyDescent="0.25">
      <c r="A37" s="174" t="s">
        <v>2966</v>
      </c>
      <c r="B37">
        <v>55476</v>
      </c>
      <c r="C37" s="162" t="s">
        <v>2960</v>
      </c>
      <c r="D37" s="148" t="s">
        <v>2964</v>
      </c>
      <c r="G37">
        <v>1</v>
      </c>
    </row>
    <row r="38" spans="1:10" ht="15.75" x14ac:dyDescent="0.25">
      <c r="A38" s="173" t="s">
        <v>2973</v>
      </c>
      <c r="B38">
        <v>34301</v>
      </c>
      <c r="C38" s="162" t="s">
        <v>2451</v>
      </c>
      <c r="D38" s="151" t="s">
        <v>2982</v>
      </c>
      <c r="G38">
        <v>1</v>
      </c>
    </row>
    <row r="39" spans="1:10" ht="15.75" x14ac:dyDescent="0.25">
      <c r="A39" s="173" t="s">
        <v>2974</v>
      </c>
      <c r="B39">
        <v>43152</v>
      </c>
      <c r="C39" s="163" t="s">
        <v>2960</v>
      </c>
      <c r="D39" s="151"/>
      <c r="G39">
        <v>1</v>
      </c>
    </row>
    <row r="40" spans="1:10" ht="15.75" x14ac:dyDescent="0.25">
      <c r="A40" s="173" t="s">
        <v>2975</v>
      </c>
      <c r="B40">
        <v>43152</v>
      </c>
      <c r="C40" s="163" t="s">
        <v>2960</v>
      </c>
      <c r="D40" s="151"/>
      <c r="G40">
        <v>1</v>
      </c>
    </row>
    <row r="41" spans="1:10" ht="15.75" x14ac:dyDescent="0.25">
      <c r="A41" s="173" t="s">
        <v>2976</v>
      </c>
      <c r="B41">
        <v>43074</v>
      </c>
      <c r="C41" s="163" t="s">
        <v>2960</v>
      </c>
      <c r="D41" s="151"/>
      <c r="G41">
        <v>1</v>
      </c>
    </row>
    <row r="42" spans="1:10" ht="15.75" x14ac:dyDescent="0.25">
      <c r="A42" s="173" t="s">
        <v>2977</v>
      </c>
      <c r="B42">
        <v>43081</v>
      </c>
      <c r="C42" s="163" t="s">
        <v>2960</v>
      </c>
      <c r="D42" s="151"/>
      <c r="G42">
        <v>1</v>
      </c>
    </row>
    <row r="43" spans="1:10" ht="15.75" x14ac:dyDescent="0.25">
      <c r="A43" s="173" t="s">
        <v>2978</v>
      </c>
      <c r="B43">
        <v>43084</v>
      </c>
      <c r="C43" s="163" t="s">
        <v>2960</v>
      </c>
      <c r="D43" s="151"/>
      <c r="G43">
        <v>1</v>
      </c>
    </row>
    <row r="44" spans="1:10" ht="15.75" x14ac:dyDescent="0.25">
      <c r="A44" s="173" t="s">
        <v>2979</v>
      </c>
      <c r="B44">
        <v>43138</v>
      </c>
      <c r="C44" s="163" t="s">
        <v>2960</v>
      </c>
      <c r="D44" s="151"/>
      <c r="G44">
        <v>1</v>
      </c>
    </row>
    <row r="45" spans="1:10" ht="15.75" x14ac:dyDescent="0.25">
      <c r="A45" s="173" t="s">
        <v>2980</v>
      </c>
      <c r="B45">
        <v>43180</v>
      </c>
      <c r="C45" s="163" t="s">
        <v>2960</v>
      </c>
      <c r="D45" s="151"/>
      <c r="G45">
        <v>1</v>
      </c>
    </row>
    <row r="46" spans="1:10" ht="15.75" x14ac:dyDescent="0.25">
      <c r="A46" s="173" t="s">
        <v>2972</v>
      </c>
      <c r="B46">
        <v>32193</v>
      </c>
      <c r="C46" s="163" t="s">
        <v>2451</v>
      </c>
      <c r="D46" s="151"/>
      <c r="G46">
        <v>1</v>
      </c>
    </row>
    <row r="47" spans="1:10" ht="15.75" x14ac:dyDescent="0.25">
      <c r="A47" s="173" t="s">
        <v>2983</v>
      </c>
      <c r="B47">
        <v>32198</v>
      </c>
      <c r="C47" s="163" t="s">
        <v>2451</v>
      </c>
      <c r="D47" s="151"/>
      <c r="G47">
        <v>1</v>
      </c>
    </row>
    <row r="48" spans="1:10" ht="15.75" x14ac:dyDescent="0.25">
      <c r="A48" s="173" t="s">
        <v>2984</v>
      </c>
      <c r="B48">
        <v>32247</v>
      </c>
      <c r="C48" s="163" t="s">
        <v>2451</v>
      </c>
      <c r="D48" s="151"/>
      <c r="G48">
        <v>1</v>
      </c>
    </row>
    <row r="49" spans="1:10" ht="15.75" x14ac:dyDescent="0.25">
      <c r="A49" s="173" t="s">
        <v>2985</v>
      </c>
      <c r="B49">
        <v>32296</v>
      </c>
      <c r="C49" s="163" t="s">
        <v>2451</v>
      </c>
      <c r="D49" s="151"/>
      <c r="G49">
        <v>1</v>
      </c>
    </row>
    <row r="50" spans="1:10" ht="15.75" x14ac:dyDescent="0.25">
      <c r="A50" s="173" t="s">
        <v>2986</v>
      </c>
      <c r="B50">
        <v>32306</v>
      </c>
      <c r="C50" s="163" t="s">
        <v>2451</v>
      </c>
      <c r="D50" s="151"/>
      <c r="G50">
        <v>1</v>
      </c>
    </row>
    <row r="51" spans="1:10" ht="15.75" x14ac:dyDescent="0.25">
      <c r="A51" s="173" t="s">
        <v>2987</v>
      </c>
      <c r="B51">
        <v>32323</v>
      </c>
      <c r="C51" s="163" t="s">
        <v>2451</v>
      </c>
      <c r="D51" s="151"/>
      <c r="G51">
        <v>1</v>
      </c>
      <c r="I51" s="140"/>
      <c r="J51" s="146" t="s">
        <v>3004</v>
      </c>
    </row>
    <row r="52" spans="1:10" ht="15.75" x14ac:dyDescent="0.25">
      <c r="A52" s="173" t="s">
        <v>2988</v>
      </c>
      <c r="B52">
        <v>37665</v>
      </c>
      <c r="C52" s="163" t="s">
        <v>2451</v>
      </c>
      <c r="D52" s="148" t="s">
        <v>2659</v>
      </c>
      <c r="G52">
        <v>1</v>
      </c>
      <c r="I52" s="140"/>
      <c r="J52" s="140"/>
    </row>
    <row r="53" spans="1:10" ht="15.75" x14ac:dyDescent="0.25">
      <c r="A53" s="173" t="s">
        <v>2989</v>
      </c>
      <c r="B53">
        <v>37667</v>
      </c>
      <c r="C53" s="163" t="s">
        <v>2451</v>
      </c>
      <c r="D53" s="148" t="s">
        <v>2659</v>
      </c>
      <c r="G53">
        <v>1</v>
      </c>
    </row>
    <row r="54" spans="1:10" ht="15.75" x14ac:dyDescent="0.25">
      <c r="A54" s="173" t="s">
        <v>2990</v>
      </c>
      <c r="B54">
        <v>37683</v>
      </c>
      <c r="C54" s="163" t="s">
        <v>2451</v>
      </c>
      <c r="D54" s="148" t="s">
        <v>2659</v>
      </c>
      <c r="G54">
        <v>1</v>
      </c>
    </row>
    <row r="55" spans="1:10" ht="15.75" x14ac:dyDescent="0.25">
      <c r="A55" s="173" t="s">
        <v>2991</v>
      </c>
      <c r="B55">
        <v>39011</v>
      </c>
      <c r="C55" s="163" t="s">
        <v>2451</v>
      </c>
      <c r="D55" s="148" t="s">
        <v>2659</v>
      </c>
      <c r="G55">
        <v>1</v>
      </c>
    </row>
    <row r="56" spans="1:10" ht="15.75" x14ac:dyDescent="0.25">
      <c r="A56" s="173" t="s">
        <v>2992</v>
      </c>
      <c r="B56">
        <v>39012</v>
      </c>
      <c r="C56" s="163" t="s">
        <v>2451</v>
      </c>
      <c r="D56" s="148" t="s">
        <v>2994</v>
      </c>
      <c r="G56">
        <v>1</v>
      </c>
    </row>
    <row r="57" spans="1:10" ht="15.75" x14ac:dyDescent="0.25">
      <c r="A57" s="173" t="s">
        <v>2993</v>
      </c>
      <c r="B57">
        <v>42343</v>
      </c>
      <c r="C57" s="163" t="s">
        <v>2451</v>
      </c>
      <c r="D57" s="148" t="s">
        <v>2994</v>
      </c>
      <c r="G57">
        <v>1</v>
      </c>
    </row>
    <row r="58" spans="1:10" x14ac:dyDescent="0.25">
      <c r="A58" t="s">
        <v>2995</v>
      </c>
      <c r="B58">
        <v>42465</v>
      </c>
      <c r="C58" s="138" t="s">
        <v>2418</v>
      </c>
      <c r="D58" s="148" t="s">
        <v>2997</v>
      </c>
      <c r="G58">
        <v>1</v>
      </c>
    </row>
    <row r="59" spans="1:10" x14ac:dyDescent="0.25">
      <c r="A59" t="s">
        <v>2996</v>
      </c>
      <c r="B59">
        <v>42490</v>
      </c>
      <c r="C59" s="138" t="s">
        <v>2418</v>
      </c>
      <c r="D59" s="148" t="s">
        <v>2430</v>
      </c>
      <c r="G59">
        <v>1</v>
      </c>
    </row>
    <row r="60" spans="1:10" ht="15.75" x14ac:dyDescent="0.25">
      <c r="A60" s="173" t="s">
        <v>2998</v>
      </c>
      <c r="B60">
        <v>56731</v>
      </c>
      <c r="C60" s="162" t="s">
        <v>2451</v>
      </c>
      <c r="D60" s="148" t="s">
        <v>2659</v>
      </c>
      <c r="G60">
        <v>1</v>
      </c>
    </row>
    <row r="61" spans="1:10" ht="15.75" x14ac:dyDescent="0.25">
      <c r="A61" s="173" t="s">
        <v>2999</v>
      </c>
      <c r="B61">
        <v>56732</v>
      </c>
      <c r="C61" s="163" t="s">
        <v>2451</v>
      </c>
      <c r="D61" s="148" t="s">
        <v>2659</v>
      </c>
      <c r="G61">
        <v>1</v>
      </c>
    </row>
    <row r="62" spans="1:10" ht="15.75" x14ac:dyDescent="0.25">
      <c r="A62" s="173" t="s">
        <v>3000</v>
      </c>
      <c r="B62">
        <v>57733</v>
      </c>
      <c r="C62" s="162" t="s">
        <v>2451</v>
      </c>
      <c r="D62" s="148" t="s">
        <v>2659</v>
      </c>
      <c r="G62">
        <v>1</v>
      </c>
    </row>
    <row r="63" spans="1:10" x14ac:dyDescent="0.25">
      <c r="A63" s="191" t="s">
        <v>115</v>
      </c>
      <c r="B63" s="150">
        <v>40745</v>
      </c>
      <c r="C63" s="167" t="s">
        <v>3034</v>
      </c>
      <c r="D63" s="159" t="s">
        <v>3033</v>
      </c>
      <c r="E63" s="150"/>
      <c r="F63" s="150">
        <v>-1</v>
      </c>
      <c r="G63" s="150">
        <v>1</v>
      </c>
      <c r="H63" s="150"/>
    </row>
    <row r="64" spans="1:10" x14ac:dyDescent="0.25">
      <c r="A64" s="71" t="s">
        <v>3005</v>
      </c>
      <c r="B64" s="71">
        <v>43556</v>
      </c>
      <c r="C64" s="144" t="s">
        <v>2418</v>
      </c>
      <c r="D64" s="151"/>
      <c r="G64">
        <v>1</v>
      </c>
    </row>
    <row r="65" spans="1:10" x14ac:dyDescent="0.25">
      <c r="A65" s="71" t="s">
        <v>3006</v>
      </c>
      <c r="B65" s="71">
        <v>43595</v>
      </c>
      <c r="C65" s="144" t="s">
        <v>2418</v>
      </c>
      <c r="D65" s="151"/>
      <c r="G65">
        <v>1</v>
      </c>
    </row>
    <row r="66" spans="1:10" x14ac:dyDescent="0.25">
      <c r="A66" s="71" t="s">
        <v>3007</v>
      </c>
      <c r="B66" s="71">
        <v>43610</v>
      </c>
      <c r="C66" s="144" t="s">
        <v>2418</v>
      </c>
      <c r="D66" s="151"/>
      <c r="G66">
        <v>1</v>
      </c>
    </row>
    <row r="67" spans="1:10" x14ac:dyDescent="0.25">
      <c r="A67" s="71" t="s">
        <v>3008</v>
      </c>
      <c r="B67" s="71">
        <v>43612</v>
      </c>
      <c r="C67" s="144" t="s">
        <v>2418</v>
      </c>
      <c r="D67" s="151"/>
      <c r="G67">
        <v>1</v>
      </c>
    </row>
    <row r="68" spans="1:10" x14ac:dyDescent="0.25">
      <c r="A68" s="71" t="s">
        <v>3009</v>
      </c>
      <c r="B68" s="71">
        <v>43613</v>
      </c>
      <c r="C68" s="144" t="s">
        <v>2418</v>
      </c>
      <c r="D68" s="151"/>
      <c r="G68">
        <v>1</v>
      </c>
    </row>
    <row r="69" spans="1:10" x14ac:dyDescent="0.25">
      <c r="A69" t="s">
        <v>1734</v>
      </c>
      <c r="B69">
        <v>36559</v>
      </c>
      <c r="C69" s="144" t="s">
        <v>2418</v>
      </c>
      <c r="D69" s="148" t="s">
        <v>2644</v>
      </c>
      <c r="G69">
        <v>1</v>
      </c>
    </row>
    <row r="70" spans="1:10" x14ac:dyDescent="0.25">
      <c r="A70" t="s">
        <v>3010</v>
      </c>
      <c r="B70">
        <v>39591</v>
      </c>
      <c r="C70" s="144" t="s">
        <v>2418</v>
      </c>
      <c r="D70" s="148" t="s">
        <v>3011</v>
      </c>
      <c r="G70">
        <v>1</v>
      </c>
    </row>
    <row r="71" spans="1:10" x14ac:dyDescent="0.25">
      <c r="A71" t="s">
        <v>3012</v>
      </c>
      <c r="B71">
        <v>44999</v>
      </c>
      <c r="C71" s="144" t="s">
        <v>2418</v>
      </c>
      <c r="D71" s="148" t="s">
        <v>2534</v>
      </c>
      <c r="G71">
        <v>1</v>
      </c>
    </row>
    <row r="72" spans="1:10" x14ac:dyDescent="0.25">
      <c r="A72" s="160" t="s">
        <v>341</v>
      </c>
      <c r="B72">
        <v>33431</v>
      </c>
      <c r="C72" s="145" t="s">
        <v>3013</v>
      </c>
      <c r="D72" s="151"/>
      <c r="F72">
        <v>-1</v>
      </c>
      <c r="G72">
        <v>1</v>
      </c>
    </row>
    <row r="73" spans="1:10" x14ac:dyDescent="0.25">
      <c r="A73" s="160" t="s">
        <v>452</v>
      </c>
      <c r="B73">
        <v>33638</v>
      </c>
      <c r="C73" s="145" t="s">
        <v>3013</v>
      </c>
      <c r="D73" s="151"/>
      <c r="F73">
        <v>-1</v>
      </c>
      <c r="G73">
        <v>1</v>
      </c>
    </row>
    <row r="74" spans="1:10" x14ac:dyDescent="0.25">
      <c r="A74" s="160" t="s">
        <v>343</v>
      </c>
      <c r="B74">
        <v>33737</v>
      </c>
      <c r="C74" s="145" t="s">
        <v>3013</v>
      </c>
      <c r="D74" s="151"/>
      <c r="F74">
        <v>-1</v>
      </c>
      <c r="G74">
        <v>1</v>
      </c>
    </row>
    <row r="75" spans="1:10" x14ac:dyDescent="0.25">
      <c r="A75" s="160" t="s">
        <v>365</v>
      </c>
      <c r="B75">
        <v>35190</v>
      </c>
      <c r="C75" s="145" t="s">
        <v>3013</v>
      </c>
      <c r="D75" s="151"/>
      <c r="F75">
        <v>-1</v>
      </c>
      <c r="G75">
        <v>1</v>
      </c>
    </row>
    <row r="76" spans="1:10" ht="15.75" x14ac:dyDescent="0.25">
      <c r="A76" s="173" t="s">
        <v>3050</v>
      </c>
      <c r="B76">
        <v>43537</v>
      </c>
      <c r="C76" s="162" t="s">
        <v>2451</v>
      </c>
      <c r="D76" s="151"/>
      <c r="G76">
        <v>1</v>
      </c>
    </row>
    <row r="77" spans="1:10" x14ac:dyDescent="0.25">
      <c r="A77" t="s">
        <v>2192</v>
      </c>
      <c r="B77">
        <v>35404</v>
      </c>
      <c r="C77" s="6" t="s">
        <v>3015</v>
      </c>
      <c r="D77" s="151"/>
      <c r="G77">
        <v>1</v>
      </c>
    </row>
    <row r="78" spans="1:10" ht="16.5" customHeight="1" x14ac:dyDescent="0.25">
      <c r="A78" t="s">
        <v>2219</v>
      </c>
      <c r="B78">
        <v>33874</v>
      </c>
      <c r="C78" s="138" t="s">
        <v>3018</v>
      </c>
      <c r="D78" s="151"/>
      <c r="G78">
        <v>1</v>
      </c>
    </row>
    <row r="79" spans="1:10" x14ac:dyDescent="0.25">
      <c r="A79" t="s">
        <v>347</v>
      </c>
      <c r="B79">
        <v>34065</v>
      </c>
      <c r="C79" s="138" t="s">
        <v>3019</v>
      </c>
      <c r="D79" s="151"/>
      <c r="G79">
        <v>1</v>
      </c>
      <c r="J79" s="150"/>
    </row>
    <row r="80" spans="1:10" x14ac:dyDescent="0.25">
      <c r="A80" t="s">
        <v>1741</v>
      </c>
      <c r="B80">
        <v>34872</v>
      </c>
      <c r="C80" s="138" t="s">
        <v>2418</v>
      </c>
      <c r="D80" s="151"/>
      <c r="G80">
        <v>1</v>
      </c>
    </row>
    <row r="81" spans="1:8" x14ac:dyDescent="0.25">
      <c r="A81" s="143" t="s">
        <v>2200</v>
      </c>
      <c r="B81" s="143">
        <v>35851</v>
      </c>
      <c r="C81" s="144" t="s">
        <v>3071</v>
      </c>
      <c r="D81" s="156"/>
      <c r="E81" s="144" t="s">
        <v>1743</v>
      </c>
      <c r="F81" s="143">
        <v>-1</v>
      </c>
      <c r="G81" s="143">
        <v>1</v>
      </c>
      <c r="H81" s="143"/>
    </row>
    <row r="82" spans="1:8" x14ac:dyDescent="0.25">
      <c r="A82" s="6" t="s">
        <v>114</v>
      </c>
      <c r="B82">
        <v>40744</v>
      </c>
      <c r="C82" s="6" t="s">
        <v>3021</v>
      </c>
      <c r="D82" s="151"/>
      <c r="F82">
        <v>-1</v>
      </c>
      <c r="G82">
        <v>1</v>
      </c>
    </row>
    <row r="83" spans="1:8" x14ac:dyDescent="0.25">
      <c r="A83" s="6" t="s">
        <v>375</v>
      </c>
      <c r="B83">
        <v>35351</v>
      </c>
      <c r="C83" s="6" t="s">
        <v>3021</v>
      </c>
      <c r="D83" s="151"/>
      <c r="F83">
        <v>-1</v>
      </c>
      <c r="G83">
        <v>1</v>
      </c>
    </row>
    <row r="84" spans="1:8" ht="15.75" x14ac:dyDescent="0.25">
      <c r="A84" s="6" t="s">
        <v>24</v>
      </c>
      <c r="B84" s="171">
        <v>34374</v>
      </c>
      <c r="C84" s="172" t="s">
        <v>3070</v>
      </c>
      <c r="D84" s="170"/>
      <c r="E84" s="171"/>
      <c r="F84" s="171">
        <v>-1</v>
      </c>
      <c r="G84" s="171">
        <v>1</v>
      </c>
      <c r="H84" s="171"/>
    </row>
    <row r="85" spans="1:8" ht="15.75" x14ac:dyDescent="0.25">
      <c r="A85" s="6" t="s">
        <v>25</v>
      </c>
      <c r="B85" s="171">
        <v>34362</v>
      </c>
      <c r="C85" s="172" t="s">
        <v>3070</v>
      </c>
      <c r="D85" s="170"/>
      <c r="E85" s="171"/>
      <c r="F85" s="171">
        <v>-1</v>
      </c>
      <c r="G85" s="171">
        <v>1</v>
      </c>
      <c r="H85" s="171"/>
    </row>
    <row r="86" spans="1:8" x14ac:dyDescent="0.25">
      <c r="A86" s="176" t="s">
        <v>218</v>
      </c>
      <c r="B86" s="176">
        <v>31220</v>
      </c>
      <c r="C86" s="164" t="s">
        <v>2688</v>
      </c>
      <c r="D86" s="151"/>
      <c r="G86">
        <v>1</v>
      </c>
    </row>
    <row r="87" spans="1:8" x14ac:dyDescent="0.25">
      <c r="A87" s="176" t="s">
        <v>219</v>
      </c>
      <c r="B87" s="176">
        <v>31225</v>
      </c>
      <c r="C87" s="164" t="s">
        <v>2688</v>
      </c>
      <c r="D87" s="151"/>
      <c r="G87">
        <v>1</v>
      </c>
    </row>
    <row r="88" spans="1:8" x14ac:dyDescent="0.25">
      <c r="A88" s="176" t="s">
        <v>240</v>
      </c>
      <c r="B88" s="176">
        <v>31441</v>
      </c>
      <c r="C88" s="164" t="s">
        <v>2688</v>
      </c>
      <c r="D88" s="151"/>
      <c r="G88">
        <v>1</v>
      </c>
    </row>
    <row r="89" spans="1:8" x14ac:dyDescent="0.25">
      <c r="A89" s="176" t="s">
        <v>238</v>
      </c>
      <c r="B89" s="176">
        <v>31439</v>
      </c>
      <c r="C89" s="164" t="s">
        <v>2688</v>
      </c>
      <c r="D89" s="151"/>
      <c r="G89">
        <v>1</v>
      </c>
    </row>
    <row r="90" spans="1:8" x14ac:dyDescent="0.25">
      <c r="A90" s="176" t="s">
        <v>332</v>
      </c>
      <c r="B90" s="176">
        <v>32146</v>
      </c>
      <c r="C90" s="164" t="s">
        <v>2688</v>
      </c>
      <c r="D90" s="151"/>
      <c r="G90">
        <v>1</v>
      </c>
    </row>
    <row r="91" spans="1:8" x14ac:dyDescent="0.25">
      <c r="A91" s="176" t="s">
        <v>329</v>
      </c>
      <c r="B91" s="176">
        <v>32110</v>
      </c>
      <c r="C91" s="164" t="s">
        <v>2688</v>
      </c>
      <c r="D91" s="151"/>
      <c r="G91">
        <v>1</v>
      </c>
    </row>
    <row r="92" spans="1:8" x14ac:dyDescent="0.25">
      <c r="A92" s="176" t="s">
        <v>330</v>
      </c>
      <c r="B92" s="176">
        <v>32111</v>
      </c>
      <c r="C92" s="164" t="s">
        <v>2688</v>
      </c>
      <c r="D92" s="151"/>
      <c r="G92">
        <v>1</v>
      </c>
    </row>
    <row r="93" spans="1:8" x14ac:dyDescent="0.25">
      <c r="A93" s="176" t="s">
        <v>333</v>
      </c>
      <c r="B93" s="176">
        <v>32147</v>
      </c>
      <c r="C93" s="164" t="s">
        <v>2688</v>
      </c>
      <c r="D93" s="151"/>
      <c r="G93">
        <v>1</v>
      </c>
    </row>
    <row r="94" spans="1:8" x14ac:dyDescent="0.25">
      <c r="A94" s="176" t="s">
        <v>266</v>
      </c>
      <c r="B94" s="176">
        <v>31566</v>
      </c>
      <c r="C94" s="164" t="s">
        <v>2688</v>
      </c>
      <c r="D94" s="151"/>
      <c r="G94">
        <v>1</v>
      </c>
    </row>
    <row r="95" spans="1:8" x14ac:dyDescent="0.25">
      <c r="A95" s="176" t="s">
        <v>305</v>
      </c>
      <c r="B95" s="176">
        <v>31791</v>
      </c>
      <c r="C95" s="164" t="s">
        <v>2688</v>
      </c>
      <c r="D95" s="151"/>
      <c r="G95">
        <v>1</v>
      </c>
    </row>
    <row r="96" spans="1:8" x14ac:dyDescent="0.25">
      <c r="A96" s="176" t="s">
        <v>307</v>
      </c>
      <c r="B96" s="176">
        <v>31797</v>
      </c>
      <c r="C96" s="164" t="s">
        <v>2688</v>
      </c>
      <c r="D96" s="151"/>
      <c r="G96">
        <v>1</v>
      </c>
    </row>
    <row r="97" spans="1:9" x14ac:dyDescent="0.25">
      <c r="A97" s="176" t="s">
        <v>311</v>
      </c>
      <c r="B97" s="176">
        <v>31804</v>
      </c>
      <c r="C97" s="164" t="s">
        <v>2688</v>
      </c>
      <c r="D97" s="151"/>
      <c r="G97">
        <v>1</v>
      </c>
    </row>
    <row r="98" spans="1:9" x14ac:dyDescent="0.25">
      <c r="A98" s="176" t="s">
        <v>2353</v>
      </c>
      <c r="B98" s="176">
        <v>31570</v>
      </c>
      <c r="C98" s="164" t="s">
        <v>2688</v>
      </c>
      <c r="D98" s="151"/>
      <c r="G98">
        <v>1</v>
      </c>
    </row>
    <row r="99" spans="1:9" x14ac:dyDescent="0.25">
      <c r="A99" s="176" t="s">
        <v>2354</v>
      </c>
      <c r="B99" s="176">
        <v>31573</v>
      </c>
      <c r="C99" s="164" t="s">
        <v>2688</v>
      </c>
      <c r="D99" s="151"/>
      <c r="G99">
        <v>1</v>
      </c>
    </row>
    <row r="100" spans="1:9" s="143" customFormat="1" x14ac:dyDescent="0.25">
      <c r="A100" s="176" t="s">
        <v>263</v>
      </c>
      <c r="B100" s="176">
        <v>31561</v>
      </c>
      <c r="C100" s="164" t="s">
        <v>2688</v>
      </c>
      <c r="D100" s="151"/>
      <c r="E100"/>
      <c r="F100"/>
      <c r="G100">
        <v>1</v>
      </c>
      <c r="H100"/>
    </row>
    <row r="101" spans="1:9" x14ac:dyDescent="0.25">
      <c r="A101" s="176" t="s">
        <v>269</v>
      </c>
      <c r="B101" s="176">
        <v>31551</v>
      </c>
      <c r="C101" s="164" t="s">
        <v>2688</v>
      </c>
      <c r="D101" s="151"/>
      <c r="G101">
        <v>1</v>
      </c>
      <c r="I101" s="134"/>
    </row>
    <row r="102" spans="1:9" x14ac:dyDescent="0.25">
      <c r="A102" s="176" t="s">
        <v>273</v>
      </c>
      <c r="B102" s="176">
        <v>31552</v>
      </c>
      <c r="C102" s="164" t="s">
        <v>2688</v>
      </c>
      <c r="D102" s="151"/>
      <c r="G102">
        <v>1</v>
      </c>
      <c r="I102" s="134"/>
    </row>
    <row r="103" spans="1:9" x14ac:dyDescent="0.25">
      <c r="A103" s="176" t="s">
        <v>274</v>
      </c>
      <c r="B103" s="176">
        <v>31555</v>
      </c>
      <c r="C103" s="164" t="s">
        <v>2688</v>
      </c>
      <c r="D103" s="151"/>
      <c r="G103">
        <v>1</v>
      </c>
    </row>
    <row r="104" spans="1:9" x14ac:dyDescent="0.25">
      <c r="A104" s="176" t="s">
        <v>290</v>
      </c>
      <c r="B104" s="176">
        <v>31706</v>
      </c>
      <c r="C104" s="164" t="s">
        <v>2688</v>
      </c>
      <c r="D104" s="151"/>
      <c r="G104">
        <v>1</v>
      </c>
    </row>
    <row r="105" spans="1:9" x14ac:dyDescent="0.25">
      <c r="A105" s="176" t="s">
        <v>295</v>
      </c>
      <c r="B105" s="176">
        <v>31744</v>
      </c>
      <c r="C105" s="164" t="s">
        <v>2688</v>
      </c>
      <c r="D105" s="151"/>
      <c r="G105">
        <v>1</v>
      </c>
    </row>
    <row r="106" spans="1:9" x14ac:dyDescent="0.25">
      <c r="A106" s="176" t="s">
        <v>312</v>
      </c>
      <c r="B106" s="176">
        <v>31783</v>
      </c>
      <c r="C106" s="164" t="s">
        <v>2688</v>
      </c>
      <c r="D106" s="151"/>
      <c r="G106">
        <v>1</v>
      </c>
      <c r="I106" s="134"/>
    </row>
    <row r="107" spans="1:9" x14ac:dyDescent="0.25">
      <c r="A107" s="176" t="s">
        <v>2264</v>
      </c>
      <c r="B107" s="176">
        <v>31548</v>
      </c>
      <c r="C107" s="164" t="s">
        <v>2688</v>
      </c>
      <c r="D107" s="151"/>
      <c r="G107">
        <v>1</v>
      </c>
      <c r="I107" s="134"/>
    </row>
    <row r="108" spans="1:9" x14ac:dyDescent="0.25">
      <c r="A108" s="176" t="s">
        <v>350</v>
      </c>
      <c r="B108" s="176">
        <v>34247</v>
      </c>
      <c r="C108" s="164" t="s">
        <v>3044</v>
      </c>
      <c r="D108" s="151"/>
      <c r="G108">
        <v>1</v>
      </c>
      <c r="I108" s="134"/>
    </row>
    <row r="109" spans="1:9" x14ac:dyDescent="0.25">
      <c r="A109" s="176" t="s">
        <v>1706</v>
      </c>
      <c r="B109" s="176">
        <v>54906</v>
      </c>
      <c r="C109" s="164" t="s">
        <v>3044</v>
      </c>
      <c r="D109" s="151"/>
      <c r="G109">
        <v>1</v>
      </c>
    </row>
    <row r="110" spans="1:9" x14ac:dyDescent="0.25">
      <c r="A110" s="143" t="s">
        <v>52</v>
      </c>
      <c r="B110" s="143">
        <v>35526</v>
      </c>
      <c r="C110" s="144" t="s">
        <v>3023</v>
      </c>
      <c r="D110" s="156"/>
      <c r="E110" s="144" t="s">
        <v>1743</v>
      </c>
      <c r="F110" s="143">
        <v>-1</v>
      </c>
      <c r="G110" s="143">
        <v>1</v>
      </c>
      <c r="H110" s="143"/>
    </row>
    <row r="111" spans="1:9" x14ac:dyDescent="0.25">
      <c r="A111" t="s">
        <v>3024</v>
      </c>
      <c r="B111">
        <v>43175</v>
      </c>
      <c r="C111" s="138" t="s">
        <v>3025</v>
      </c>
      <c r="D111" s="151"/>
      <c r="G111">
        <v>1</v>
      </c>
    </row>
    <row r="112" spans="1:9" x14ac:dyDescent="0.25">
      <c r="A112" t="s">
        <v>1455</v>
      </c>
      <c r="B112">
        <v>42316</v>
      </c>
      <c r="C112" s="138" t="s">
        <v>3026</v>
      </c>
      <c r="D112" s="151"/>
      <c r="G112">
        <v>1</v>
      </c>
    </row>
    <row r="113" spans="1:8" x14ac:dyDescent="0.25">
      <c r="A113" s="144" t="s">
        <v>483</v>
      </c>
      <c r="B113" s="143">
        <v>46747</v>
      </c>
      <c r="C113" s="144" t="s">
        <v>3028</v>
      </c>
      <c r="D113" s="156"/>
      <c r="E113" s="144" t="s">
        <v>1743</v>
      </c>
      <c r="F113" s="143">
        <v>-1</v>
      </c>
      <c r="G113" s="143">
        <v>1</v>
      </c>
      <c r="H113" s="143"/>
    </row>
    <row r="114" spans="1:8" x14ac:dyDescent="0.25">
      <c r="A114" t="s">
        <v>461</v>
      </c>
      <c r="B114">
        <v>33046</v>
      </c>
      <c r="C114" s="6" t="s">
        <v>3030</v>
      </c>
      <c r="D114" s="151"/>
      <c r="G114">
        <v>1</v>
      </c>
    </row>
    <row r="115" spans="1:8" x14ac:dyDescent="0.25">
      <c r="A115" t="s">
        <v>3031</v>
      </c>
      <c r="B115">
        <v>40914</v>
      </c>
      <c r="C115" s="6" t="s">
        <v>3018</v>
      </c>
      <c r="D115" s="151"/>
      <c r="G115">
        <v>1</v>
      </c>
    </row>
    <row r="116" spans="1:8" x14ac:dyDescent="0.25">
      <c r="A116" t="s">
        <v>2178</v>
      </c>
      <c r="B116">
        <v>35457</v>
      </c>
      <c r="C116" s="160" t="s">
        <v>3032</v>
      </c>
      <c r="D116" s="151"/>
      <c r="G116">
        <v>1</v>
      </c>
    </row>
    <row r="117" spans="1:8" x14ac:dyDescent="0.25">
      <c r="A117" t="s">
        <v>3035</v>
      </c>
      <c r="B117">
        <v>35497</v>
      </c>
      <c r="C117" s="138" t="s">
        <v>2418</v>
      </c>
      <c r="D117" s="151"/>
      <c r="G117">
        <v>1</v>
      </c>
    </row>
    <row r="118" spans="1:8" x14ac:dyDescent="0.25">
      <c r="A118" s="6" t="s">
        <v>3036</v>
      </c>
      <c r="B118">
        <v>36961</v>
      </c>
      <c r="C118" s="138" t="s">
        <v>2418</v>
      </c>
      <c r="D118" s="151"/>
      <c r="G118">
        <v>1</v>
      </c>
    </row>
    <row r="119" spans="1:8" x14ac:dyDescent="0.25">
      <c r="A119" t="s">
        <v>159</v>
      </c>
      <c r="B119">
        <v>39436</v>
      </c>
      <c r="C119" s="6" t="s">
        <v>3038</v>
      </c>
      <c r="D119" s="151"/>
      <c r="G119">
        <v>1</v>
      </c>
    </row>
    <row r="120" spans="1:8" x14ac:dyDescent="0.25">
      <c r="A120" t="s">
        <v>170</v>
      </c>
      <c r="B120">
        <v>39491</v>
      </c>
      <c r="C120" s="6" t="s">
        <v>3038</v>
      </c>
      <c r="D120" s="151"/>
      <c r="G120">
        <v>1</v>
      </c>
    </row>
    <row r="121" spans="1:8" x14ac:dyDescent="0.25">
      <c r="A121" s="6" t="s">
        <v>39</v>
      </c>
      <c r="B121">
        <v>39588</v>
      </c>
      <c r="C121" s="6" t="s">
        <v>3060</v>
      </c>
      <c r="D121" s="151"/>
      <c r="G121">
        <v>1</v>
      </c>
    </row>
    <row r="122" spans="1:8" x14ac:dyDescent="0.25">
      <c r="A122" s="71" t="s">
        <v>2135</v>
      </c>
      <c r="B122" s="140">
        <v>40805</v>
      </c>
      <c r="C122" s="167" t="s">
        <v>3039</v>
      </c>
      <c r="D122" s="161"/>
      <c r="E122" s="150"/>
      <c r="F122" s="150">
        <v>-1</v>
      </c>
      <c r="G122" s="150">
        <v>1</v>
      </c>
      <c r="H122" s="150"/>
    </row>
    <row r="123" spans="1:8" x14ac:dyDescent="0.25">
      <c r="A123" s="160" t="s">
        <v>2140</v>
      </c>
      <c r="B123" s="140">
        <v>40725</v>
      </c>
      <c r="C123" s="150" t="s">
        <v>3039</v>
      </c>
      <c r="D123" s="151"/>
      <c r="F123">
        <v>-1</v>
      </c>
      <c r="G123">
        <v>1</v>
      </c>
    </row>
    <row r="124" spans="1:8" x14ac:dyDescent="0.25">
      <c r="A124" s="71" t="s">
        <v>2141</v>
      </c>
      <c r="B124" s="140">
        <v>40712</v>
      </c>
      <c r="C124" s="167" t="s">
        <v>3039</v>
      </c>
      <c r="D124" s="151"/>
      <c r="F124">
        <v>-1</v>
      </c>
      <c r="G124">
        <v>1</v>
      </c>
    </row>
    <row r="125" spans="1:8" x14ac:dyDescent="0.25">
      <c r="A125" s="71" t="s">
        <v>2146</v>
      </c>
      <c r="B125" s="140">
        <v>40709</v>
      </c>
      <c r="C125" s="167" t="s">
        <v>3039</v>
      </c>
      <c r="D125" s="151"/>
      <c r="F125">
        <v>-1</v>
      </c>
      <c r="G125">
        <v>1</v>
      </c>
    </row>
    <row r="126" spans="1:8" x14ac:dyDescent="0.25">
      <c r="A126" s="71" t="s">
        <v>2149</v>
      </c>
      <c r="B126" s="140">
        <v>40925</v>
      </c>
      <c r="C126" s="167" t="s">
        <v>3039</v>
      </c>
      <c r="D126" s="151"/>
      <c r="F126">
        <v>-1</v>
      </c>
      <c r="G126">
        <v>1</v>
      </c>
    </row>
    <row r="127" spans="1:8" x14ac:dyDescent="0.25">
      <c r="A127" t="s">
        <v>2237</v>
      </c>
      <c r="B127">
        <v>45086</v>
      </c>
      <c r="C127" s="6" t="s">
        <v>3040</v>
      </c>
      <c r="D127" s="151"/>
      <c r="F127">
        <v>-1</v>
      </c>
      <c r="G127">
        <v>1</v>
      </c>
    </row>
    <row r="128" spans="1:8" x14ac:dyDescent="0.25">
      <c r="A128" t="s">
        <v>3052</v>
      </c>
      <c r="B128">
        <v>34780</v>
      </c>
      <c r="C128" t="s">
        <v>3051</v>
      </c>
      <c r="G128">
        <v>1</v>
      </c>
    </row>
    <row r="129" spans="1:9" x14ac:dyDescent="0.25">
      <c r="A129" t="s">
        <v>3053</v>
      </c>
      <c r="B129">
        <v>41503</v>
      </c>
      <c r="C129" t="s">
        <v>3054</v>
      </c>
      <c r="G129">
        <v>1</v>
      </c>
    </row>
    <row r="130" spans="1:9" x14ac:dyDescent="0.25">
      <c r="A130" s="6" t="s">
        <v>3055</v>
      </c>
      <c r="B130">
        <v>43116</v>
      </c>
      <c r="C130" t="s">
        <v>3057</v>
      </c>
      <c r="G130">
        <v>1</v>
      </c>
    </row>
    <row r="131" spans="1:9" x14ac:dyDescent="0.25">
      <c r="A131" s="6" t="s">
        <v>3056</v>
      </c>
      <c r="B131">
        <v>43105</v>
      </c>
      <c r="C131" t="s">
        <v>3057</v>
      </c>
      <c r="G131">
        <v>1</v>
      </c>
    </row>
    <row r="132" spans="1:9" x14ac:dyDescent="0.25">
      <c r="A132" t="s">
        <v>2189</v>
      </c>
      <c r="B132">
        <v>34450</v>
      </c>
      <c r="C132" s="6" t="s">
        <v>3069</v>
      </c>
      <c r="G132">
        <v>1</v>
      </c>
    </row>
    <row r="133" spans="1:9" s="143" customFormat="1" x14ac:dyDescent="0.25">
      <c r="A133" s="6" t="s">
        <v>409</v>
      </c>
      <c r="B133">
        <v>36402</v>
      </c>
      <c r="C133" s="6" t="s">
        <v>3069</v>
      </c>
      <c r="D133"/>
      <c r="E133"/>
      <c r="F133"/>
      <c r="G133">
        <v>1</v>
      </c>
      <c r="H133"/>
    </row>
    <row r="134" spans="1:9" ht="20.25" x14ac:dyDescent="0.25">
      <c r="A134" s="194" t="s">
        <v>493</v>
      </c>
      <c r="B134" s="197">
        <v>38038</v>
      </c>
      <c r="C134" s="138" t="s">
        <v>3003</v>
      </c>
      <c r="D134" s="166" t="s">
        <v>3058</v>
      </c>
      <c r="E134" s="132"/>
      <c r="F134" s="132"/>
      <c r="G134" s="132"/>
      <c r="H134" s="132">
        <v>1</v>
      </c>
    </row>
    <row r="135" spans="1:9" ht="20.25" x14ac:dyDescent="0.25">
      <c r="A135" s="194" t="s">
        <v>494</v>
      </c>
      <c r="B135" s="197">
        <v>38044</v>
      </c>
      <c r="C135" s="138" t="s">
        <v>3003</v>
      </c>
      <c r="D135" s="166" t="s">
        <v>3058</v>
      </c>
      <c r="E135" s="132"/>
      <c r="F135" s="132"/>
      <c r="G135" s="132"/>
      <c r="H135" s="132">
        <v>1</v>
      </c>
    </row>
    <row r="136" spans="1:9" ht="20.25" x14ac:dyDescent="0.25">
      <c r="A136" s="194" t="s">
        <v>2929</v>
      </c>
      <c r="B136" s="197">
        <v>37792</v>
      </c>
      <c r="C136" s="138" t="s">
        <v>3003</v>
      </c>
      <c r="D136" s="166" t="s">
        <v>3058</v>
      </c>
      <c r="E136" s="132"/>
      <c r="F136" s="132"/>
      <c r="G136" s="132"/>
      <c r="H136" s="132">
        <v>1</v>
      </c>
      <c r="I136" s="134"/>
    </row>
    <row r="137" spans="1:9" s="143" customFormat="1" ht="20.25" x14ac:dyDescent="0.25">
      <c r="A137" s="193" t="s">
        <v>512</v>
      </c>
      <c r="B137" s="197">
        <v>38082</v>
      </c>
      <c r="C137" s="138" t="s">
        <v>3003</v>
      </c>
      <c r="D137" s="166" t="s">
        <v>3058</v>
      </c>
      <c r="E137" s="132"/>
      <c r="F137" s="132"/>
      <c r="G137" s="132"/>
      <c r="H137" s="132">
        <v>1</v>
      </c>
    </row>
    <row r="138" spans="1:9" ht="20.25" x14ac:dyDescent="0.25">
      <c r="A138" s="193" t="s">
        <v>513</v>
      </c>
      <c r="B138" s="197">
        <v>38083</v>
      </c>
      <c r="C138" s="138" t="s">
        <v>3003</v>
      </c>
      <c r="D138" s="166" t="s">
        <v>3058</v>
      </c>
      <c r="E138" s="132"/>
      <c r="F138" s="132"/>
      <c r="G138" s="132"/>
      <c r="H138" s="132">
        <v>1</v>
      </c>
    </row>
    <row r="139" spans="1:9" ht="20.25" x14ac:dyDescent="0.25">
      <c r="A139" s="192" t="s">
        <v>2922</v>
      </c>
      <c r="B139" s="196">
        <v>37934</v>
      </c>
      <c r="C139" s="138" t="s">
        <v>3003</v>
      </c>
      <c r="D139" s="166" t="s">
        <v>3058</v>
      </c>
      <c r="E139" s="132"/>
      <c r="F139" s="132"/>
      <c r="G139" s="132"/>
      <c r="H139" s="132">
        <v>1</v>
      </c>
    </row>
    <row r="140" spans="1:9" ht="20.25" x14ac:dyDescent="0.25">
      <c r="A140" s="192" t="s">
        <v>2923</v>
      </c>
      <c r="B140" s="196">
        <v>37951</v>
      </c>
      <c r="C140" s="138" t="s">
        <v>3003</v>
      </c>
      <c r="D140" s="166" t="s">
        <v>3058</v>
      </c>
      <c r="E140" s="132"/>
      <c r="F140" s="132"/>
      <c r="G140" s="132"/>
      <c r="H140" s="132">
        <v>1</v>
      </c>
    </row>
    <row r="141" spans="1:9" ht="20.25" x14ac:dyDescent="0.25">
      <c r="A141" s="192" t="s">
        <v>2924</v>
      </c>
      <c r="B141" s="196">
        <v>37953</v>
      </c>
      <c r="C141" s="138" t="s">
        <v>3003</v>
      </c>
      <c r="D141" s="166" t="s">
        <v>3058</v>
      </c>
      <c r="E141" s="132"/>
      <c r="F141" s="132"/>
      <c r="G141" s="132"/>
      <c r="H141" s="132">
        <v>1</v>
      </c>
    </row>
    <row r="142" spans="1:9" ht="20.25" x14ac:dyDescent="0.25">
      <c r="A142" s="192" t="s">
        <v>2925</v>
      </c>
      <c r="B142" s="196">
        <v>38299</v>
      </c>
      <c r="C142" s="138" t="s">
        <v>3003</v>
      </c>
      <c r="D142" s="166" t="s">
        <v>3058</v>
      </c>
      <c r="E142" s="132"/>
      <c r="F142" s="132"/>
      <c r="G142" s="132"/>
      <c r="H142" s="132">
        <v>1</v>
      </c>
    </row>
    <row r="143" spans="1:9" ht="20.25" x14ac:dyDescent="0.25">
      <c r="A143" s="192" t="s">
        <v>2926</v>
      </c>
      <c r="B143" s="196">
        <v>38374</v>
      </c>
      <c r="C143" s="138" t="s">
        <v>3003</v>
      </c>
      <c r="D143" s="166" t="s">
        <v>3058</v>
      </c>
      <c r="E143" s="132"/>
      <c r="F143" s="132"/>
      <c r="G143" s="132"/>
      <c r="H143" s="132">
        <v>1</v>
      </c>
    </row>
    <row r="144" spans="1:9" ht="20.25" x14ac:dyDescent="0.25">
      <c r="A144" s="192" t="s">
        <v>2927</v>
      </c>
      <c r="B144" s="196">
        <v>38376</v>
      </c>
      <c r="C144" s="138" t="s">
        <v>3003</v>
      </c>
      <c r="D144" s="166" t="s">
        <v>3058</v>
      </c>
      <c r="E144" s="132"/>
      <c r="F144" s="132"/>
      <c r="G144" s="132"/>
      <c r="H144" s="132">
        <v>1</v>
      </c>
    </row>
    <row r="145" spans="1:10" ht="20.25" x14ac:dyDescent="0.25">
      <c r="A145" s="192" t="s">
        <v>2928</v>
      </c>
      <c r="B145" s="196">
        <v>38399</v>
      </c>
      <c r="C145" s="138" t="s">
        <v>3003</v>
      </c>
      <c r="D145" s="166" t="s">
        <v>3058</v>
      </c>
      <c r="E145" s="132"/>
      <c r="F145" s="132"/>
      <c r="G145" s="132"/>
      <c r="H145" s="132">
        <v>1</v>
      </c>
      <c r="I145" s="140"/>
      <c r="J145" s="140"/>
    </row>
    <row r="146" spans="1:10" x14ac:dyDescent="0.25">
      <c r="A146" t="s">
        <v>1679</v>
      </c>
      <c r="B146">
        <v>34322</v>
      </c>
      <c r="C146" s="6" t="s">
        <v>2933</v>
      </c>
      <c r="D146" s="151"/>
    </row>
    <row r="147" spans="1:10" x14ac:dyDescent="0.25">
      <c r="A147" s="6" t="s">
        <v>1855</v>
      </c>
      <c r="B147">
        <v>37893</v>
      </c>
      <c r="C147" t="s">
        <v>2934</v>
      </c>
      <c r="D147" s="151"/>
    </row>
    <row r="148" spans="1:10" x14ac:dyDescent="0.25">
      <c r="A148" t="s">
        <v>993</v>
      </c>
      <c r="B148">
        <v>36510</v>
      </c>
      <c r="C148" t="s">
        <v>2935</v>
      </c>
      <c r="D148" s="151"/>
    </row>
    <row r="149" spans="1:10" x14ac:dyDescent="0.25">
      <c r="A149" t="s">
        <v>2391</v>
      </c>
      <c r="B149">
        <v>35588</v>
      </c>
      <c r="C149" s="6" t="s">
        <v>2937</v>
      </c>
      <c r="D149" s="151"/>
      <c r="E149" s="138" t="s">
        <v>2938</v>
      </c>
      <c r="J149" s="150"/>
    </row>
    <row r="150" spans="1:10" x14ac:dyDescent="0.25">
      <c r="A150" t="s">
        <v>966</v>
      </c>
      <c r="B150">
        <v>32417</v>
      </c>
      <c r="C150" s="6" t="s">
        <v>3016</v>
      </c>
      <c r="D150" s="151"/>
      <c r="I150" s="134"/>
    </row>
    <row r="151" spans="1:10" x14ac:dyDescent="0.25">
      <c r="A151" t="s">
        <v>1524</v>
      </c>
      <c r="B151">
        <v>45011</v>
      </c>
      <c r="C151" s="6" t="s">
        <v>3016</v>
      </c>
      <c r="D151" s="151"/>
    </row>
    <row r="152" spans="1:10" x14ac:dyDescent="0.25">
      <c r="A152" t="s">
        <v>960</v>
      </c>
      <c r="B152">
        <v>54944</v>
      </c>
      <c r="C152" s="6" t="s">
        <v>3017</v>
      </c>
      <c r="D152" s="151"/>
    </row>
    <row r="153" spans="1:10" x14ac:dyDescent="0.25">
      <c r="A153" s="6" t="s">
        <v>89</v>
      </c>
      <c r="B153">
        <v>39571</v>
      </c>
      <c r="C153" s="160" t="s">
        <v>3072</v>
      </c>
      <c r="D153" s="151"/>
      <c r="F153">
        <v>-1</v>
      </c>
      <c r="H153">
        <v>1</v>
      </c>
    </row>
    <row r="154" spans="1:10" x14ac:dyDescent="0.25">
      <c r="A154" t="s">
        <v>118</v>
      </c>
      <c r="B154">
        <v>40826</v>
      </c>
      <c r="C154" s="160" t="s">
        <v>3072</v>
      </c>
      <c r="D154" s="151"/>
      <c r="F154">
        <v>-1</v>
      </c>
      <c r="H154">
        <v>1</v>
      </c>
      <c r="I154" s="134"/>
    </row>
    <row r="155" spans="1:10" s="139" customFormat="1" x14ac:dyDescent="0.25">
      <c r="A155" s="145" t="s">
        <v>107</v>
      </c>
      <c r="B155" s="139">
        <v>40681</v>
      </c>
      <c r="C155" s="145" t="s">
        <v>3020</v>
      </c>
      <c r="D155" s="157"/>
      <c r="H155" s="139">
        <v>1</v>
      </c>
    </row>
    <row r="156" spans="1:10" x14ac:dyDescent="0.25">
      <c r="A156" s="171" t="s">
        <v>2352</v>
      </c>
      <c r="B156" s="171">
        <v>31795</v>
      </c>
      <c r="C156" s="171" t="s">
        <v>3022</v>
      </c>
      <c r="D156" s="170"/>
      <c r="E156" s="171"/>
      <c r="F156" s="171">
        <v>-1</v>
      </c>
      <c r="G156" s="171"/>
      <c r="H156" s="171"/>
    </row>
    <row r="157" spans="1:10" x14ac:dyDescent="0.25">
      <c r="A157" s="6" t="s">
        <v>69</v>
      </c>
      <c r="B157">
        <v>32360</v>
      </c>
      <c r="C157" s="138" t="s">
        <v>3027</v>
      </c>
      <c r="D157" s="151"/>
      <c r="F157">
        <v>-1</v>
      </c>
      <c r="H157">
        <v>1</v>
      </c>
    </row>
    <row r="158" spans="1:10" x14ac:dyDescent="0.25">
      <c r="A158" t="s">
        <v>817</v>
      </c>
      <c r="B158">
        <v>33102</v>
      </c>
      <c r="C158" s="6" t="s">
        <v>3029</v>
      </c>
      <c r="D158" s="151"/>
    </row>
    <row r="159" spans="1:10" s="167" customFormat="1" x14ac:dyDescent="0.25">
      <c r="A159" s="167" t="s">
        <v>149</v>
      </c>
      <c r="B159" s="167">
        <v>39422</v>
      </c>
      <c r="C159" s="167" t="s">
        <v>3037</v>
      </c>
      <c r="D159" s="202"/>
      <c r="H159" s="167">
        <v>1</v>
      </c>
    </row>
    <row r="160" spans="1:10" x14ac:dyDescent="0.25">
      <c r="A160" s="140" t="s">
        <v>1137</v>
      </c>
      <c r="B160" s="140">
        <v>44637</v>
      </c>
      <c r="C160" s="140"/>
      <c r="D160" s="155"/>
      <c r="E160" s="140"/>
      <c r="F160" s="140"/>
      <c r="G160" s="140"/>
      <c r="H160" s="140"/>
    </row>
    <row r="161" spans="1:8" x14ac:dyDescent="0.25">
      <c r="A161" s="171" t="s">
        <v>2142</v>
      </c>
      <c r="B161" s="168">
        <v>40693</v>
      </c>
      <c r="C161" s="169" t="s">
        <v>3039</v>
      </c>
      <c r="D161" s="170"/>
      <c r="E161" s="171"/>
      <c r="F161" s="171">
        <v>-1</v>
      </c>
      <c r="G161" s="171"/>
      <c r="H161" s="171"/>
    </row>
    <row r="162" spans="1:8" x14ac:dyDescent="0.25">
      <c r="A162" s="6" t="s">
        <v>1006</v>
      </c>
      <c r="B162">
        <v>36930</v>
      </c>
      <c r="C162" s="138" t="s">
        <v>3042</v>
      </c>
      <c r="D162" s="151"/>
    </row>
    <row r="163" spans="1:8" x14ac:dyDescent="0.25">
      <c r="A163" t="s">
        <v>652</v>
      </c>
      <c r="B163">
        <v>42133</v>
      </c>
      <c r="C163" s="138" t="s">
        <v>3041</v>
      </c>
      <c r="D163" s="151"/>
    </row>
    <row r="164" spans="1:8" x14ac:dyDescent="0.25">
      <c r="A164" t="s">
        <v>646</v>
      </c>
      <c r="B164">
        <v>42113</v>
      </c>
      <c r="C164" s="138" t="s">
        <v>3043</v>
      </c>
      <c r="D164" s="151"/>
    </row>
    <row r="165" spans="1:8" x14ac:dyDescent="0.25">
      <c r="A165" t="s">
        <v>2607</v>
      </c>
      <c r="B165">
        <v>33103</v>
      </c>
      <c r="D165" s="151"/>
    </row>
    <row r="166" spans="1:8" x14ac:dyDescent="0.25">
      <c r="A166" s="6"/>
    </row>
  </sheetData>
  <autoFilter ref="A1:H165"/>
  <conditionalFormatting sqref="B36:B159 A34 B1:B33">
    <cfRule type="duplicateValues" dxfId="99" priority="26553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5</vt:i4>
      </vt:variant>
    </vt:vector>
  </HeadingPairs>
  <TitlesOfParts>
    <vt:vector size="27" baseType="lpstr">
      <vt:lpstr>Раздел 2</vt:lpstr>
      <vt:lpstr>Раздел 1 </vt:lpstr>
      <vt:lpstr>Лист2</vt:lpstr>
      <vt:lpstr>Лист6</vt:lpstr>
      <vt:lpstr>Лист3</vt:lpstr>
      <vt:lpstr>справка от 04.12.2023</vt:lpstr>
      <vt:lpstr>Лист5</vt:lpstr>
      <vt:lpstr>Лист7</vt:lpstr>
      <vt:lpstr>справка от 07.10.2023</vt:lpstr>
      <vt:lpstr>Лист1</vt:lpstr>
      <vt:lpstr>проект</vt:lpstr>
      <vt:lpstr>утвержденый</vt:lpstr>
      <vt:lpstr>ангарск</vt:lpstr>
      <vt:lpstr>Раздел 1</vt:lpstr>
      <vt:lpstr>Лист4</vt:lpstr>
      <vt:lpstr>предложения июнь 23</vt:lpstr>
      <vt:lpstr>АГО, отправлен по электронке</vt:lpstr>
      <vt:lpstr>исключение</vt:lpstr>
      <vt:lpstr>передвиж</vt:lpstr>
      <vt:lpstr>другое</vt:lpstr>
      <vt:lpstr>первая проверка по программе</vt:lpstr>
      <vt:lpstr>вторая проверка по рп</vt:lpstr>
      <vt:lpstr>'Раздел 1'!Заголовки_для_печати</vt:lpstr>
      <vt:lpstr>'Раздел 1 '!Заголовки_для_печати</vt:lpstr>
      <vt:lpstr>'Раздел 2'!Заголовки_для_печати</vt:lpstr>
      <vt:lpstr>О1874</vt:lpstr>
      <vt:lpstr>'Раздел 2'!Область_печати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Юдина Елена Артуровна</cp:lastModifiedBy>
  <cp:revision>3</cp:revision>
  <cp:lastPrinted>2025-08-13T01:53:59Z</cp:lastPrinted>
  <dcterms:created xsi:type="dcterms:W3CDTF">2013-05-02T05:11:39Z</dcterms:created>
  <dcterms:modified xsi:type="dcterms:W3CDTF">2025-12-02T07:23:22Z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